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ownloads\actl4001\"/>
    </mc:Choice>
  </mc:AlternateContent>
  <xr:revisionPtr revIDLastSave="0" documentId="13_ncr:1_{21A0244E-CC4F-4B02-852D-CE0A770EFD07}" xr6:coauthVersionLast="47" xr6:coauthVersionMax="47" xr10:uidLastSave="{00000000-0000-0000-0000-000000000000}"/>
  <bookViews>
    <workbookView xWindow="-120" yWindow="-120" windowWidth="29040" windowHeight="15720" firstSheet="90" activeTab="96" xr2:uid="{650ACCDC-B668-44D8-AE95-D1A0F8450EB2}"/>
  </bookViews>
  <sheets>
    <sheet name="T.26.04.A" sheetId="1" r:id="rId1"/>
    <sheet name="T.35.04.A" sheetId="2" r:id="rId2"/>
    <sheet name="T.45.04.A" sheetId="3" r:id="rId3"/>
    <sheet name="T.55.04.A" sheetId="4" r:id="rId4"/>
    <sheet name="T.26.04.B" sheetId="5" r:id="rId5"/>
    <sheet name="T.35.04.B" sheetId="6" r:id="rId6"/>
    <sheet name="T.45.04.B" sheetId="7" r:id="rId7"/>
    <sheet name="T.55.04.B" sheetId="8" r:id="rId8"/>
    <sheet name="T.26.04.C" sheetId="9" r:id="rId9"/>
    <sheet name="T.35.04.C" sheetId="10" r:id="rId10"/>
    <sheet name="T.45.04.C" sheetId="11" r:id="rId11"/>
    <sheet name="T.55.04.C" sheetId="12" r:id="rId12"/>
    <sheet name="T.26.04.D" sheetId="13" r:id="rId13"/>
    <sheet name="T.35.04.D" sheetId="14" r:id="rId14"/>
    <sheet name="T.45.04.D" sheetId="15" r:id="rId15"/>
    <sheet name="T.55.04.D" sheetId="16" r:id="rId16"/>
    <sheet name="T.26.04.E" sheetId="17" r:id="rId17"/>
    <sheet name="T.35.04.E" sheetId="18" r:id="rId18"/>
    <sheet name="T.45.04.E" sheetId="19" r:id="rId19"/>
    <sheet name="T.55.04.E" sheetId="20" r:id="rId20"/>
    <sheet name="T.26.04.F" sheetId="21" r:id="rId21"/>
    <sheet name="T.35.04.F" sheetId="22" r:id="rId22"/>
    <sheet name="T.45.04.F" sheetId="23" r:id="rId23"/>
    <sheet name="T.55.04.F" sheetId="24" r:id="rId24"/>
    <sheet name="S.26.04.A" sheetId="25" r:id="rId25"/>
    <sheet name="S.35.04.A" sheetId="26" r:id="rId26"/>
    <sheet name="S.45.04.A" sheetId="27" r:id="rId27"/>
    <sheet name="S.55.04.A" sheetId="28" r:id="rId28"/>
    <sheet name="S.26.04.B" sheetId="29" r:id="rId29"/>
    <sheet name="S.35.04.B" sheetId="30" r:id="rId30"/>
    <sheet name="S.45.04.B" sheetId="31" r:id="rId31"/>
    <sheet name="S.55.04.B" sheetId="32" r:id="rId32"/>
    <sheet name="S.26.04.C" sheetId="33" r:id="rId33"/>
    <sheet name="S.35.04.C" sheetId="34" r:id="rId34"/>
    <sheet name="S.45.04.C" sheetId="35" r:id="rId35"/>
    <sheet name="S.55.04.C" sheetId="36" r:id="rId36"/>
    <sheet name="S.26.04.D" sheetId="37" r:id="rId37"/>
    <sheet name="S.35.04.D" sheetId="38" r:id="rId38"/>
    <sheet name="S.45.04.D" sheetId="39" r:id="rId39"/>
    <sheet name="S.55.04.D" sheetId="40" r:id="rId40"/>
    <sheet name="S.26.04.E" sheetId="41" r:id="rId41"/>
    <sheet name="S.35.04.E" sheetId="42" r:id="rId42"/>
    <sheet name="S.45.04.E" sheetId="43" r:id="rId43"/>
    <sheet name="S.55.04.E" sheetId="44" r:id="rId44"/>
    <sheet name="S.26.04.F" sheetId="45" r:id="rId45"/>
    <sheet name="S.35.04.F" sheetId="46" r:id="rId46"/>
    <sheet name="S.45.04.F" sheetId="47" r:id="rId47"/>
    <sheet name="S.55.04.F" sheetId="48" r:id="rId48"/>
    <sheet name="T.26.04.A (2)" sheetId="49" r:id="rId49"/>
    <sheet name="T.35.04.A (2)" sheetId="50" r:id="rId50"/>
    <sheet name="T.45.04.A (2)" sheetId="51" r:id="rId51"/>
    <sheet name="T.55.04.A (2)" sheetId="52" r:id="rId52"/>
    <sheet name="T.26.04.B (2)" sheetId="53" r:id="rId53"/>
    <sheet name="T.35.04.B (2)" sheetId="54" r:id="rId54"/>
    <sheet name="T.45.04.B (2)" sheetId="55" r:id="rId55"/>
    <sheet name="T.55.04.B (2)" sheetId="56" r:id="rId56"/>
    <sheet name="T.26.04.C (2)" sheetId="57" r:id="rId57"/>
    <sheet name="T.35.04.C (2)" sheetId="58" r:id="rId58"/>
    <sheet name="T.45.04.C (2)" sheetId="59" r:id="rId59"/>
    <sheet name="T.55.04.C (2)" sheetId="60" r:id="rId60"/>
    <sheet name="T.26.04.D (2)" sheetId="61" r:id="rId61"/>
    <sheet name="T.35.04.D (2)" sheetId="62" r:id="rId62"/>
    <sheet name="T.45.04.D (2)" sheetId="63" r:id="rId63"/>
    <sheet name="T.55.04.D (2)" sheetId="64" r:id="rId64"/>
    <sheet name="T.26.04.E (2)" sheetId="65" r:id="rId65"/>
    <sheet name="T.35.04.E (2)" sheetId="66" r:id="rId66"/>
    <sheet name="T.45.04.E (2)" sheetId="67" r:id="rId67"/>
    <sheet name="T.55.04.E (2)" sheetId="68" r:id="rId68"/>
    <sheet name="T.26.04.F (2)" sheetId="69" r:id="rId69"/>
    <sheet name="T.35.04.F (2)" sheetId="70" r:id="rId70"/>
    <sheet name="T.45.04.F (2)" sheetId="71" r:id="rId71"/>
    <sheet name="T.55.04.F (2)" sheetId="72" r:id="rId72"/>
    <sheet name="S.26.04.A (2)" sheetId="73" r:id="rId73"/>
    <sheet name="S.35.04.A (2)" sheetId="74" r:id="rId74"/>
    <sheet name="S.45.04.A (2)" sheetId="75" r:id="rId75"/>
    <sheet name="S.55.04.A (2)" sheetId="76" r:id="rId76"/>
    <sheet name="S.26.04.B (2)" sheetId="77" r:id="rId77"/>
    <sheet name="S.35.04.B (2)" sheetId="78" r:id="rId78"/>
    <sheet name="S.45.04.B (2)" sheetId="79" r:id="rId79"/>
    <sheet name="S.55.04.B (2)" sheetId="80" r:id="rId80"/>
    <sheet name="S.26.04.C (2)" sheetId="81" r:id="rId81"/>
    <sheet name="S.35.04.C (2)" sheetId="82" r:id="rId82"/>
    <sheet name="S.45.04.C (2)" sheetId="83" r:id="rId83"/>
    <sheet name="S.55.04.C (2)" sheetId="84" r:id="rId84"/>
    <sheet name="S.26.04.D (2)" sheetId="85" r:id="rId85"/>
    <sheet name="S.35.04.D (2)" sheetId="86" r:id="rId86"/>
    <sheet name="S.45.04.D (2)" sheetId="87" r:id="rId87"/>
    <sheet name="S.55.04.D (2)" sheetId="88" r:id="rId88"/>
    <sheet name="S.26.04.E (2)" sheetId="89" r:id="rId89"/>
    <sheet name="S.35.04.E (2)" sheetId="90" r:id="rId90"/>
    <sheet name="S.45.04.E (2)" sheetId="91" r:id="rId91"/>
    <sheet name="S.55.04.E (2)" sheetId="92" r:id="rId92"/>
    <sheet name="S.26.04.F (2)" sheetId="93" r:id="rId93"/>
    <sheet name="S.35.04.F (2)" sheetId="94" r:id="rId94"/>
    <sheet name="S.45.04.F (2)" sheetId="95" r:id="rId95"/>
    <sheet name="S.55.04.F (2)" sheetId="96" r:id="rId96"/>
    <sheet name="Premiums" sheetId="97" r:id="rId97"/>
    <sheet name="Mortalities" sheetId="98" r:id="rId98"/>
    <sheet name="EconomicRates" sheetId="99" r:id="rId99"/>
  </sheets>
  <definedNames>
    <definedName name="AX">'S.35.04.A'!$A$12:$C$12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138" i="99" l="1"/>
  <c r="D137" i="99"/>
  <c r="D136" i="99"/>
  <c r="D135" i="99"/>
  <c r="D134" i="99"/>
  <c r="D133" i="99"/>
  <c r="D132" i="99"/>
  <c r="D131" i="99"/>
  <c r="D130" i="99"/>
  <c r="D129" i="99"/>
  <c r="D128" i="99"/>
  <c r="D127" i="99"/>
  <c r="D126" i="99"/>
  <c r="D125" i="99"/>
  <c r="D124" i="99"/>
  <c r="D123" i="99"/>
  <c r="D122" i="99"/>
  <c r="D121" i="99"/>
  <c r="D120" i="99"/>
  <c r="D119" i="99"/>
  <c r="D118" i="99"/>
  <c r="D117" i="99"/>
  <c r="D116" i="99"/>
  <c r="D115" i="99"/>
  <c r="D114" i="99"/>
  <c r="D113" i="99"/>
  <c r="D112" i="99"/>
  <c r="D111" i="99"/>
  <c r="D110" i="99"/>
  <c r="D109" i="99"/>
  <c r="D108" i="99"/>
  <c r="D107" i="99"/>
  <c r="D106" i="99"/>
  <c r="D105" i="99"/>
  <c r="D104" i="99"/>
  <c r="D103" i="99"/>
  <c r="D102" i="99"/>
  <c r="D101" i="99"/>
  <c r="D100" i="99"/>
  <c r="D99" i="99"/>
  <c r="D98" i="99"/>
  <c r="D97" i="99"/>
  <c r="D96" i="99"/>
  <c r="D95" i="99"/>
  <c r="D94" i="99"/>
  <c r="D93" i="99"/>
  <c r="D92" i="99"/>
  <c r="D91" i="99"/>
  <c r="D90" i="99"/>
  <c r="D89" i="99"/>
  <c r="D88" i="99"/>
  <c r="D87" i="99"/>
  <c r="D86" i="99"/>
  <c r="D85" i="99"/>
  <c r="D84" i="99"/>
  <c r="D83" i="99"/>
  <c r="D82" i="99"/>
  <c r="D81" i="99"/>
  <c r="D80" i="99"/>
  <c r="D79" i="99"/>
  <c r="D78" i="99"/>
  <c r="D77" i="99"/>
  <c r="D76" i="99"/>
  <c r="D75" i="99"/>
  <c r="D74" i="99"/>
  <c r="D73" i="99"/>
  <c r="D72" i="99"/>
  <c r="D71" i="99"/>
  <c r="D70" i="99"/>
  <c r="D69" i="99"/>
  <c r="D68" i="99"/>
  <c r="D67" i="99"/>
  <c r="D66" i="99"/>
  <c r="D65" i="99"/>
  <c r="D64" i="99"/>
  <c r="J49" i="97"/>
  <c r="I49" i="97"/>
  <c r="H49" i="97"/>
  <c r="G49" i="97"/>
  <c r="E49" i="97"/>
  <c r="D49" i="97"/>
  <c r="J48" i="97"/>
  <c r="I48" i="97"/>
  <c r="H48" i="97"/>
  <c r="G48" i="97"/>
  <c r="E48" i="97"/>
  <c r="D48" i="97"/>
  <c r="J47" i="97"/>
  <c r="I47" i="97"/>
  <c r="H47" i="97"/>
  <c r="G47" i="97"/>
  <c r="E47" i="97"/>
  <c r="D47" i="97"/>
  <c r="J46" i="97"/>
  <c r="I46" i="97"/>
  <c r="H46" i="97"/>
  <c r="G46" i="97"/>
  <c r="E46" i="97"/>
  <c r="D46" i="97"/>
  <c r="J45" i="97"/>
  <c r="I45" i="97"/>
  <c r="H45" i="97"/>
  <c r="G45" i="97"/>
  <c r="E45" i="97"/>
  <c r="D45" i="97"/>
  <c r="J44" i="97"/>
  <c r="I44" i="97"/>
  <c r="H44" i="97"/>
  <c r="G44" i="97"/>
  <c r="E44" i="97"/>
  <c r="D44" i="97"/>
  <c r="J43" i="97"/>
  <c r="I43" i="97"/>
  <c r="H43" i="97"/>
  <c r="G43" i="97"/>
  <c r="E43" i="97"/>
  <c r="D43" i="97"/>
  <c r="J42" i="97"/>
  <c r="I42" i="97"/>
  <c r="H42" i="97"/>
  <c r="G42" i="97"/>
  <c r="E42" i="97"/>
  <c r="D42" i="97"/>
  <c r="J41" i="97"/>
  <c r="I41" i="97"/>
  <c r="H41" i="97"/>
  <c r="G41" i="97"/>
  <c r="E41" i="97"/>
  <c r="D41" i="97"/>
  <c r="J40" i="97"/>
  <c r="I40" i="97"/>
  <c r="H40" i="97"/>
  <c r="G40" i="97"/>
  <c r="E40" i="97"/>
  <c r="D40" i="97"/>
  <c r="J39" i="97"/>
  <c r="I39" i="97"/>
  <c r="H39" i="97"/>
  <c r="G39" i="97"/>
  <c r="E39" i="97"/>
  <c r="D39" i="97"/>
  <c r="J38" i="97"/>
  <c r="I38" i="97"/>
  <c r="H38" i="97"/>
  <c r="G38" i="97"/>
  <c r="E38" i="97"/>
  <c r="D38" i="97"/>
  <c r="J37" i="97"/>
  <c r="I37" i="97"/>
  <c r="H37" i="97"/>
  <c r="G37" i="97"/>
  <c r="E37" i="97"/>
  <c r="D37" i="97"/>
  <c r="J36" i="97"/>
  <c r="I36" i="97"/>
  <c r="H36" i="97"/>
  <c r="G36" i="97"/>
  <c r="E36" i="97"/>
  <c r="D36" i="97"/>
  <c r="J35" i="97"/>
  <c r="I35" i="97"/>
  <c r="H35" i="97"/>
  <c r="G35" i="97"/>
  <c r="E35" i="97"/>
  <c r="D35" i="97"/>
  <c r="J34" i="97"/>
  <c r="I34" i="97"/>
  <c r="H34" i="97"/>
  <c r="G34" i="97"/>
  <c r="E34" i="97"/>
  <c r="D34" i="97"/>
  <c r="J33" i="97"/>
  <c r="I33" i="97"/>
  <c r="H33" i="97"/>
  <c r="G33" i="97"/>
  <c r="E33" i="97"/>
  <c r="D33" i="97"/>
  <c r="J32" i="97"/>
  <c r="I32" i="97"/>
  <c r="H32" i="97"/>
  <c r="G32" i="97"/>
  <c r="E32" i="97"/>
  <c r="D32" i="97"/>
  <c r="J31" i="97"/>
  <c r="I31" i="97"/>
  <c r="H31" i="97"/>
  <c r="G31" i="97"/>
  <c r="E31" i="97"/>
  <c r="D31" i="97"/>
  <c r="J30" i="97"/>
  <c r="I30" i="97"/>
  <c r="H30" i="97"/>
  <c r="G30" i="97"/>
  <c r="E30" i="97"/>
  <c r="D30" i="97"/>
  <c r="J29" i="97"/>
  <c r="I29" i="97"/>
  <c r="H29" i="97"/>
  <c r="G29" i="97"/>
  <c r="E29" i="97"/>
  <c r="D29" i="97"/>
  <c r="J28" i="97"/>
  <c r="I28" i="97"/>
  <c r="H28" i="97"/>
  <c r="G28" i="97"/>
  <c r="E28" i="97"/>
  <c r="D28" i="97"/>
  <c r="J27" i="97"/>
  <c r="I27" i="97"/>
  <c r="H27" i="97"/>
  <c r="G27" i="97"/>
  <c r="E27" i="97"/>
  <c r="D27" i="97"/>
  <c r="J26" i="97"/>
  <c r="I26" i="97"/>
  <c r="H26" i="97"/>
  <c r="G26" i="97"/>
  <c r="E26" i="97"/>
  <c r="D26" i="97"/>
  <c r="J25" i="97"/>
  <c r="I25" i="97"/>
  <c r="H25" i="97"/>
  <c r="G25" i="97"/>
  <c r="E25" i="97"/>
  <c r="D25" i="97"/>
  <c r="J24" i="97"/>
  <c r="I24" i="97"/>
  <c r="H24" i="97"/>
  <c r="G24" i="97"/>
  <c r="E24" i="97"/>
  <c r="D24" i="97"/>
  <c r="J23" i="97"/>
  <c r="I23" i="97"/>
  <c r="H23" i="97"/>
  <c r="G23" i="97"/>
  <c r="E23" i="97"/>
  <c r="D23" i="97"/>
  <c r="J22" i="97"/>
  <c r="I22" i="97"/>
  <c r="H22" i="97"/>
  <c r="G22" i="97"/>
  <c r="E22" i="97"/>
  <c r="D22" i="97"/>
  <c r="J21" i="97"/>
  <c r="I21" i="97"/>
  <c r="H21" i="97"/>
  <c r="G21" i="97"/>
  <c r="E21" i="97"/>
  <c r="D21" i="97"/>
  <c r="J20" i="97"/>
  <c r="I20" i="97"/>
  <c r="H20" i="97"/>
  <c r="G20" i="97"/>
  <c r="E20" i="97"/>
  <c r="D20" i="97"/>
  <c r="J19" i="97"/>
  <c r="I19" i="97"/>
  <c r="H19" i="97"/>
  <c r="G19" i="97"/>
  <c r="E19" i="97"/>
  <c r="D19" i="97"/>
  <c r="J18" i="97"/>
  <c r="I18" i="97"/>
  <c r="H18" i="97"/>
  <c r="G18" i="97"/>
  <c r="E18" i="97"/>
  <c r="D18" i="97"/>
  <c r="J17" i="97"/>
  <c r="I17" i="97"/>
  <c r="H17" i="97"/>
  <c r="G17" i="97"/>
  <c r="E17" i="97"/>
  <c r="D17" i="97"/>
  <c r="J16" i="97"/>
  <c r="I16" i="97"/>
  <c r="H16" i="97"/>
  <c r="G16" i="97"/>
  <c r="E16" i="97"/>
  <c r="D16" i="97"/>
  <c r="J15" i="97"/>
  <c r="I15" i="97"/>
  <c r="H15" i="97"/>
  <c r="G15" i="97"/>
  <c r="E15" i="97"/>
  <c r="D15" i="97"/>
  <c r="J14" i="97"/>
  <c r="I14" i="97"/>
  <c r="H14" i="97"/>
  <c r="G14" i="97"/>
  <c r="E14" i="97"/>
  <c r="D14" i="97"/>
  <c r="J13" i="97"/>
  <c r="I13" i="97"/>
  <c r="H13" i="97"/>
  <c r="G13" i="97"/>
  <c r="E13" i="97"/>
  <c r="D13" i="97"/>
  <c r="J12" i="97"/>
  <c r="I12" i="97"/>
  <c r="H12" i="97"/>
  <c r="G12" i="97"/>
  <c r="E12" i="97"/>
  <c r="D12" i="97"/>
  <c r="J11" i="97"/>
  <c r="I11" i="97"/>
  <c r="H11" i="97"/>
  <c r="G11" i="97"/>
  <c r="E11" i="97"/>
  <c r="D11" i="97"/>
  <c r="J10" i="97"/>
  <c r="I10" i="97"/>
  <c r="H10" i="97"/>
  <c r="G10" i="97"/>
  <c r="E10" i="97"/>
  <c r="D10" i="97"/>
  <c r="J9" i="97"/>
  <c r="I9" i="97"/>
  <c r="H9" i="97"/>
  <c r="G9" i="97"/>
  <c r="E9" i="97"/>
  <c r="D9" i="97"/>
  <c r="J8" i="97"/>
  <c r="I8" i="97"/>
  <c r="H8" i="97"/>
  <c r="G8" i="97"/>
  <c r="E8" i="97"/>
  <c r="D8" i="97"/>
  <c r="J7" i="97"/>
  <c r="I7" i="97"/>
  <c r="H7" i="97"/>
  <c r="G7" i="97"/>
  <c r="E7" i="97"/>
  <c r="D7" i="97"/>
  <c r="J6" i="97"/>
  <c r="I6" i="97"/>
  <c r="H6" i="97"/>
  <c r="G6" i="97"/>
  <c r="E6" i="97"/>
  <c r="D6" i="97"/>
  <c r="J5" i="97"/>
  <c r="I5" i="97"/>
  <c r="H5" i="97"/>
  <c r="G5" i="97"/>
  <c r="E5" i="97"/>
  <c r="D5" i="97"/>
  <c r="J4" i="97"/>
  <c r="I4" i="97"/>
  <c r="H4" i="97"/>
  <c r="G4" i="97"/>
  <c r="E4" i="97"/>
  <c r="D4" i="97"/>
  <c r="J3" i="97"/>
  <c r="I3" i="97"/>
  <c r="H3" i="97"/>
  <c r="G3" i="97"/>
  <c r="E3" i="97"/>
  <c r="D3" i="97"/>
  <c r="D2" i="97"/>
  <c r="AX97" i="96"/>
  <c r="AX96" i="96"/>
  <c r="AX95" i="96"/>
  <c r="AX94" i="96"/>
  <c r="AX93" i="96"/>
  <c r="AX92" i="96"/>
  <c r="AX91" i="96"/>
  <c r="AX90" i="96"/>
  <c r="AX89" i="96"/>
  <c r="AX88" i="96"/>
  <c r="AX87" i="96"/>
  <c r="AX86" i="96"/>
  <c r="AX85" i="96"/>
  <c r="AX84" i="96"/>
  <c r="AX83" i="96"/>
  <c r="AX82" i="96"/>
  <c r="AX81" i="96"/>
  <c r="AX80" i="96"/>
  <c r="AX79" i="96"/>
  <c r="AX78" i="96"/>
  <c r="AX77" i="96"/>
  <c r="AX76" i="96"/>
  <c r="AX75" i="96"/>
  <c r="AX74" i="96"/>
  <c r="AX73" i="96"/>
  <c r="AX72" i="96"/>
  <c r="AX71" i="96"/>
  <c r="AX70" i="96"/>
  <c r="V53" i="96"/>
  <c r="V47" i="96"/>
  <c r="R46" i="96"/>
  <c r="Q44" i="96"/>
  <c r="R42" i="96"/>
  <c r="V37" i="96"/>
  <c r="Q31" i="96"/>
  <c r="V25" i="96"/>
  <c r="R25" i="96"/>
  <c r="V23" i="96"/>
  <c r="V22" i="96"/>
  <c r="V21" i="96"/>
  <c r="Q21" i="96"/>
  <c r="R20" i="96"/>
  <c r="Q20" i="96"/>
  <c r="V19" i="96"/>
  <c r="V18" i="96"/>
  <c r="Q18" i="96"/>
  <c r="Q17" i="96"/>
  <c r="V16" i="96"/>
  <c r="V15" i="96"/>
  <c r="Q15" i="96"/>
  <c r="V13" i="96"/>
  <c r="R13" i="96"/>
  <c r="V12" i="96"/>
  <c r="C12" i="96"/>
  <c r="V10" i="96"/>
  <c r="Q10" i="96"/>
  <c r="C10" i="96"/>
  <c r="V40" i="96" s="1"/>
  <c r="V9" i="96"/>
  <c r="R9" i="96"/>
  <c r="V8" i="96"/>
  <c r="Q8" i="96"/>
  <c r="C8" i="96"/>
  <c r="B8" i="96"/>
  <c r="V7" i="96"/>
  <c r="V6" i="96"/>
  <c r="R6" i="96"/>
  <c r="Q6" i="96"/>
  <c r="C6" i="96"/>
  <c r="V5" i="96"/>
  <c r="R5" i="96"/>
  <c r="Q5" i="96"/>
  <c r="C5" i="96"/>
  <c r="Y4" i="96"/>
  <c r="W4" i="96"/>
  <c r="V4" i="96"/>
  <c r="R4" i="96"/>
  <c r="M4" i="96" a="1"/>
  <c r="AT3" i="96"/>
  <c r="R3" i="96"/>
  <c r="Q3" i="96"/>
  <c r="AG3" i="96" s="1"/>
  <c r="AP3" i="96" s="1"/>
  <c r="C3" i="96"/>
  <c r="O3" i="96" s="1"/>
  <c r="AX97" i="95"/>
  <c r="AX96" i="95"/>
  <c r="AX95" i="95"/>
  <c r="AX94" i="95"/>
  <c r="AX93" i="95"/>
  <c r="AX92" i="95"/>
  <c r="AX91" i="95"/>
  <c r="AX90" i="95"/>
  <c r="AX89" i="95"/>
  <c r="AX88" i="95"/>
  <c r="AX87" i="95"/>
  <c r="AX86" i="95"/>
  <c r="AX85" i="95"/>
  <c r="AX84" i="95"/>
  <c r="AX83" i="95"/>
  <c r="AX82" i="95"/>
  <c r="AX81" i="95"/>
  <c r="AX80" i="95"/>
  <c r="R73" i="95"/>
  <c r="Q66" i="95"/>
  <c r="Q61" i="95"/>
  <c r="Q57" i="95"/>
  <c r="R55" i="95"/>
  <c r="R52" i="95"/>
  <c r="R49" i="95"/>
  <c r="R46" i="95"/>
  <c r="R43" i="95"/>
  <c r="Q41" i="95"/>
  <c r="R40" i="95"/>
  <c r="R39" i="95"/>
  <c r="R38" i="95"/>
  <c r="Q35" i="95"/>
  <c r="R34" i="95"/>
  <c r="R33" i="95"/>
  <c r="R32" i="95"/>
  <c r="Q32" i="95"/>
  <c r="R31" i="95"/>
  <c r="R30" i="95"/>
  <c r="R29" i="95"/>
  <c r="R28" i="95"/>
  <c r="R27" i="95"/>
  <c r="Q27" i="95"/>
  <c r="R26" i="95"/>
  <c r="Q26" i="95"/>
  <c r="R25" i="95"/>
  <c r="Q24" i="95"/>
  <c r="Q23" i="95"/>
  <c r="R21" i="95"/>
  <c r="R20" i="95"/>
  <c r="R19" i="95"/>
  <c r="R18" i="95"/>
  <c r="Q18" i="95"/>
  <c r="R17" i="95"/>
  <c r="Q17" i="95"/>
  <c r="R16" i="95"/>
  <c r="Q15" i="95"/>
  <c r="Q14" i="95"/>
  <c r="R12" i="95"/>
  <c r="C12" i="95"/>
  <c r="C3" i="95" s="1"/>
  <c r="O3" i="95" s="1"/>
  <c r="AE3" i="95" s="1"/>
  <c r="AN3" i="95" s="1"/>
  <c r="Q11" i="95"/>
  <c r="Q10" i="95"/>
  <c r="C10" i="95"/>
  <c r="Q9" i="95"/>
  <c r="Q8" i="95"/>
  <c r="C8" i="95"/>
  <c r="B8" i="95"/>
  <c r="Q3" i="95" s="1"/>
  <c r="AG3" i="95" s="1"/>
  <c r="R7" i="95"/>
  <c r="Q7" i="95"/>
  <c r="Q6" i="95"/>
  <c r="C6" i="95"/>
  <c r="Q5" i="95"/>
  <c r="C5" i="95"/>
  <c r="W4" i="95"/>
  <c r="R4" i="95"/>
  <c r="M78" i="95"/>
  <c r="U78" i="95" s="1"/>
  <c r="M76" i="95"/>
  <c r="U76" i="95" s="1"/>
  <c r="M69" i="95"/>
  <c r="U69" i="95" s="1"/>
  <c r="M67" i="95"/>
  <c r="U67" i="95" s="1"/>
  <c r="M61" i="95"/>
  <c r="U61" i="95" s="1"/>
  <c r="M60" i="95"/>
  <c r="U60" i="95" s="1"/>
  <c r="M58" i="95"/>
  <c r="U58" i="95" s="1"/>
  <c r="M52" i="95"/>
  <c r="U52" i="95" s="1"/>
  <c r="M51" i="95"/>
  <c r="U51" i="95" s="1"/>
  <c r="M49" i="95"/>
  <c r="U49" i="95" s="1"/>
  <c r="M43" i="95"/>
  <c r="U43" i="95" s="1"/>
  <c r="M42" i="95"/>
  <c r="U42" i="95" s="1"/>
  <c r="M40" i="95"/>
  <c r="U40" i="95" s="1"/>
  <c r="M34" i="95"/>
  <c r="U34" i="95" s="1"/>
  <c r="M33" i="95"/>
  <c r="U33" i="95" s="1"/>
  <c r="M31" i="95"/>
  <c r="U31" i="95" s="1"/>
  <c r="M25" i="95"/>
  <c r="U25" i="95" s="1"/>
  <c r="M24" i="95"/>
  <c r="U24" i="95" s="1"/>
  <c r="M22" i="95"/>
  <c r="U22" i="95" s="1"/>
  <c r="M16" i="95"/>
  <c r="U16" i="95" s="1"/>
  <c r="M15" i="95"/>
  <c r="U15" i="95" s="1"/>
  <c r="M13" i="95"/>
  <c r="U13" i="95" s="1"/>
  <c r="M7" i="95"/>
  <c r="U7" i="95" s="1"/>
  <c r="M6" i="95"/>
  <c r="U6" i="95" s="1"/>
  <c r="M4" i="95"/>
  <c r="U4" i="95" s="1"/>
  <c r="X4" i="95" s="1"/>
  <c r="M4" i="95" a="1"/>
  <c r="M73" i="95" s="1"/>
  <c r="U73" i="95" s="1"/>
  <c r="AT3" i="95"/>
  <c r="AP3" i="95"/>
  <c r="R3" i="95"/>
  <c r="AH3" i="95" s="1"/>
  <c r="AQ3" i="95" s="1"/>
  <c r="AX97" i="94"/>
  <c r="AX96" i="94"/>
  <c r="AX95" i="94"/>
  <c r="AX94" i="94"/>
  <c r="AX93" i="94"/>
  <c r="AX92" i="94"/>
  <c r="AX91" i="94"/>
  <c r="AX90" i="94"/>
  <c r="R86" i="94"/>
  <c r="Q83" i="94"/>
  <c r="V77" i="94"/>
  <c r="Q76" i="94"/>
  <c r="R72" i="94"/>
  <c r="V68" i="94"/>
  <c r="Q67" i="94"/>
  <c r="R57" i="94"/>
  <c r="V56" i="94"/>
  <c r="R55" i="94"/>
  <c r="Q55" i="94"/>
  <c r="V54" i="94"/>
  <c r="Q53" i="94"/>
  <c r="Q51" i="94"/>
  <c r="R48" i="94"/>
  <c r="V47" i="94"/>
  <c r="V46" i="94"/>
  <c r="Q45" i="94"/>
  <c r="R44" i="94"/>
  <c r="V43" i="94"/>
  <c r="Q42" i="94"/>
  <c r="R41" i="94"/>
  <c r="V40" i="94"/>
  <c r="Q39" i="94"/>
  <c r="R38" i="94"/>
  <c r="V37" i="94"/>
  <c r="Q36" i="94"/>
  <c r="R35" i="94"/>
  <c r="V34" i="94"/>
  <c r="Q33" i="94"/>
  <c r="R32" i="94"/>
  <c r="V31" i="94"/>
  <c r="Q30" i="94"/>
  <c r="R29" i="94"/>
  <c r="V28" i="94"/>
  <c r="Q27" i="94"/>
  <c r="R26" i="94"/>
  <c r="V25" i="94"/>
  <c r="Q24" i="94"/>
  <c r="R23" i="94"/>
  <c r="V22" i="94"/>
  <c r="Q21" i="94"/>
  <c r="R20" i="94"/>
  <c r="V19" i="94"/>
  <c r="V18" i="94"/>
  <c r="Q18" i="94"/>
  <c r="R17" i="94"/>
  <c r="Q17" i="94"/>
  <c r="V16" i="94"/>
  <c r="V15" i="94"/>
  <c r="Q15" i="94"/>
  <c r="V14" i="94"/>
  <c r="R14" i="94"/>
  <c r="Q14" i="94"/>
  <c r="V13" i="94"/>
  <c r="Q13" i="94"/>
  <c r="V12" i="94"/>
  <c r="Q12" i="94"/>
  <c r="C12" i="94"/>
  <c r="R11" i="94"/>
  <c r="V10" i="94"/>
  <c r="Q10" i="94"/>
  <c r="C10" i="94"/>
  <c r="V9" i="94"/>
  <c r="R9" i="94"/>
  <c r="V8" i="94"/>
  <c r="Q8" i="94"/>
  <c r="C8" i="94"/>
  <c r="B8" i="94"/>
  <c r="V7" i="94"/>
  <c r="Q7" i="94"/>
  <c r="V6" i="94"/>
  <c r="Q6" i="94"/>
  <c r="C6" i="94"/>
  <c r="V5" i="94"/>
  <c r="R5" i="94"/>
  <c r="C5" i="94"/>
  <c r="W4" i="94"/>
  <c r="V4" i="94"/>
  <c r="Y4" i="94" s="1"/>
  <c r="R4" i="94"/>
  <c r="M83" i="94"/>
  <c r="U83" i="94" s="1"/>
  <c r="M76" i="94"/>
  <c r="U76" i="94" s="1"/>
  <c r="M69" i="94"/>
  <c r="U69" i="94" s="1"/>
  <c r="M61" i="94"/>
  <c r="U61" i="94" s="1"/>
  <c r="M54" i="94"/>
  <c r="U54" i="94" s="1"/>
  <c r="M47" i="94"/>
  <c r="U47" i="94" s="1"/>
  <c r="M40" i="94"/>
  <c r="U40" i="94" s="1"/>
  <c r="M33" i="94"/>
  <c r="U33" i="94" s="1"/>
  <c r="M25" i="94"/>
  <c r="U25" i="94" s="1"/>
  <c r="M18" i="94"/>
  <c r="U18" i="94" s="1"/>
  <c r="M11" i="94"/>
  <c r="U11" i="94" s="1"/>
  <c r="M4" i="94"/>
  <c r="U4" i="94" s="1"/>
  <c r="X4" i="94" s="1"/>
  <c r="M4" i="94" a="1"/>
  <c r="M88" i="94" s="1"/>
  <c r="U88" i="94" s="1"/>
  <c r="AT3" i="94"/>
  <c r="AH3" i="94"/>
  <c r="AQ3" i="94" s="1"/>
  <c r="AG3" i="94"/>
  <c r="AP3" i="94" s="1"/>
  <c r="R3" i="94"/>
  <c r="Q3" i="94"/>
  <c r="C3" i="94"/>
  <c r="O3" i="94" s="1"/>
  <c r="S98" i="93"/>
  <c r="R98" i="93"/>
  <c r="R97" i="93"/>
  <c r="R96" i="93"/>
  <c r="R95" i="93"/>
  <c r="R94" i="93"/>
  <c r="R93" i="93"/>
  <c r="R92" i="93"/>
  <c r="R91" i="93"/>
  <c r="R90" i="93"/>
  <c r="R89" i="93"/>
  <c r="R88" i="93"/>
  <c r="R87" i="93"/>
  <c r="R86" i="93"/>
  <c r="R85" i="93"/>
  <c r="R84" i="93"/>
  <c r="R83" i="93"/>
  <c r="R82" i="93"/>
  <c r="R81" i="93"/>
  <c r="R80" i="93"/>
  <c r="R79" i="93"/>
  <c r="R78" i="93"/>
  <c r="V77" i="93"/>
  <c r="R77" i="93"/>
  <c r="R76" i="93"/>
  <c r="R75" i="93"/>
  <c r="R74" i="93"/>
  <c r="R73" i="93"/>
  <c r="R72" i="93"/>
  <c r="R71" i="93"/>
  <c r="R70" i="93"/>
  <c r="R69" i="93"/>
  <c r="V68" i="93"/>
  <c r="R68" i="93"/>
  <c r="R67" i="93"/>
  <c r="R66" i="93"/>
  <c r="R65" i="93"/>
  <c r="R64" i="93"/>
  <c r="R63" i="93"/>
  <c r="R62" i="93"/>
  <c r="R61" i="93"/>
  <c r="R60" i="93"/>
  <c r="R59" i="93"/>
  <c r="V58" i="93"/>
  <c r="R58" i="93"/>
  <c r="R57" i="93"/>
  <c r="Q57" i="93"/>
  <c r="R56" i="93"/>
  <c r="R55" i="93"/>
  <c r="R54" i="93"/>
  <c r="R53" i="93"/>
  <c r="R52" i="93"/>
  <c r="R51" i="93"/>
  <c r="R50" i="93"/>
  <c r="R49" i="93"/>
  <c r="R48" i="93"/>
  <c r="R47" i="93"/>
  <c r="R46" i="93"/>
  <c r="R45" i="93"/>
  <c r="R44" i="93"/>
  <c r="R43" i="93"/>
  <c r="R42" i="93"/>
  <c r="R41" i="93"/>
  <c r="R40" i="93"/>
  <c r="R39" i="93"/>
  <c r="R38" i="93"/>
  <c r="R37" i="93"/>
  <c r="R36" i="93"/>
  <c r="R35" i="93"/>
  <c r="R34" i="93"/>
  <c r="R33" i="93"/>
  <c r="R32" i="93"/>
  <c r="R31" i="93"/>
  <c r="R30" i="93"/>
  <c r="R29" i="93"/>
  <c r="R28" i="93"/>
  <c r="R27" i="93"/>
  <c r="R26" i="93"/>
  <c r="R25" i="93"/>
  <c r="R24" i="93"/>
  <c r="R23" i="93"/>
  <c r="R22" i="93"/>
  <c r="R21" i="93"/>
  <c r="R20" i="93"/>
  <c r="R19" i="93"/>
  <c r="R18" i="93"/>
  <c r="R17" i="93"/>
  <c r="R16" i="93"/>
  <c r="R15" i="93"/>
  <c r="R14" i="93"/>
  <c r="R13" i="93"/>
  <c r="R12" i="93"/>
  <c r="C12" i="93"/>
  <c r="C3" i="93" s="1"/>
  <c r="O3" i="93" s="1"/>
  <c r="R11" i="93"/>
  <c r="R10" i="93"/>
  <c r="C10" i="93"/>
  <c r="V59" i="93" s="1"/>
  <c r="V9" i="93"/>
  <c r="R9" i="93"/>
  <c r="R8" i="93"/>
  <c r="Q8" i="93"/>
  <c r="C8" i="93"/>
  <c r="Q54" i="93" s="1"/>
  <c r="B8" i="93"/>
  <c r="V7" i="93"/>
  <c r="R7" i="93"/>
  <c r="R6" i="93"/>
  <c r="Q6" i="93"/>
  <c r="R5" i="93"/>
  <c r="C5" i="93"/>
  <c r="W4" i="93"/>
  <c r="V4" i="93"/>
  <c r="Y4" i="93" s="1"/>
  <c r="R4" i="93"/>
  <c r="M98" i="93"/>
  <c r="U98" i="93" s="1"/>
  <c r="M97" i="93"/>
  <c r="U97" i="93" s="1"/>
  <c r="M96" i="93"/>
  <c r="U96" i="93" s="1"/>
  <c r="M92" i="93"/>
  <c r="U92" i="93" s="1"/>
  <c r="M91" i="93"/>
  <c r="U91" i="93" s="1"/>
  <c r="M90" i="93"/>
  <c r="U90" i="93" s="1"/>
  <c r="M86" i="93"/>
  <c r="U86" i="93" s="1"/>
  <c r="M85" i="93"/>
  <c r="U85" i="93" s="1"/>
  <c r="M84" i="93"/>
  <c r="U84" i="93" s="1"/>
  <c r="M80" i="93"/>
  <c r="U80" i="93" s="1"/>
  <c r="M79" i="93"/>
  <c r="U79" i="93" s="1"/>
  <c r="M78" i="93"/>
  <c r="U78" i="93" s="1"/>
  <c r="M74" i="93"/>
  <c r="U74" i="93" s="1"/>
  <c r="M73" i="93"/>
  <c r="U73" i="93" s="1"/>
  <c r="M72" i="93"/>
  <c r="U72" i="93" s="1"/>
  <c r="M68" i="93"/>
  <c r="U68" i="93" s="1"/>
  <c r="M67" i="93"/>
  <c r="U67" i="93" s="1"/>
  <c r="M66" i="93"/>
  <c r="U66" i="93" s="1"/>
  <c r="M62" i="93"/>
  <c r="U62" i="93" s="1"/>
  <c r="M61" i="93"/>
  <c r="U61" i="93" s="1"/>
  <c r="M60" i="93"/>
  <c r="U60" i="93" s="1"/>
  <c r="M56" i="93"/>
  <c r="U56" i="93" s="1"/>
  <c r="M55" i="93"/>
  <c r="U55" i="93" s="1"/>
  <c r="M54" i="93"/>
  <c r="U54" i="93" s="1"/>
  <c r="M50" i="93"/>
  <c r="U50" i="93" s="1"/>
  <c r="M49" i="93"/>
  <c r="U49" i="93" s="1"/>
  <c r="M48" i="93"/>
  <c r="U48" i="93" s="1"/>
  <c r="M44" i="93"/>
  <c r="U44" i="93" s="1"/>
  <c r="M43" i="93"/>
  <c r="U43" i="93" s="1"/>
  <c r="M42" i="93"/>
  <c r="U42" i="93" s="1"/>
  <c r="M38" i="93"/>
  <c r="U38" i="93" s="1"/>
  <c r="M37" i="93"/>
  <c r="U37" i="93" s="1"/>
  <c r="M36" i="93"/>
  <c r="U36" i="93" s="1"/>
  <c r="M32" i="93"/>
  <c r="U32" i="93" s="1"/>
  <c r="M31" i="93"/>
  <c r="U31" i="93" s="1"/>
  <c r="M30" i="93"/>
  <c r="U30" i="93" s="1"/>
  <c r="M26" i="93"/>
  <c r="U26" i="93" s="1"/>
  <c r="M25" i="93"/>
  <c r="U25" i="93" s="1"/>
  <c r="M24" i="93"/>
  <c r="U24" i="93" s="1"/>
  <c r="M20" i="93"/>
  <c r="U20" i="93" s="1"/>
  <c r="M19" i="93"/>
  <c r="U19" i="93" s="1"/>
  <c r="M18" i="93"/>
  <c r="U18" i="93" s="1"/>
  <c r="M14" i="93"/>
  <c r="U14" i="93" s="1"/>
  <c r="M13" i="93"/>
  <c r="U13" i="93" s="1"/>
  <c r="M12" i="93"/>
  <c r="U12" i="93" s="1"/>
  <c r="M8" i="93"/>
  <c r="U8" i="93" s="1"/>
  <c r="M7" i="93"/>
  <c r="U7" i="93" s="1"/>
  <c r="M6" i="93"/>
  <c r="U6" i="93" s="1"/>
  <c r="M4" i="93" a="1"/>
  <c r="M95" i="93" s="1"/>
  <c r="U95" i="93" s="1"/>
  <c r="F96" i="93"/>
  <c r="F95" i="93"/>
  <c r="F94" i="93"/>
  <c r="F90" i="93"/>
  <c r="F89" i="93"/>
  <c r="F88" i="93"/>
  <c r="F85" i="93"/>
  <c r="F84" i="93"/>
  <c r="F83" i="93"/>
  <c r="F82" i="93"/>
  <c r="F79" i="93"/>
  <c r="F78" i="93"/>
  <c r="F77" i="93"/>
  <c r="F76" i="93"/>
  <c r="F73" i="93"/>
  <c r="F72" i="93"/>
  <c r="F71" i="93"/>
  <c r="F70" i="93"/>
  <c r="F67" i="93"/>
  <c r="F66" i="93"/>
  <c r="F65" i="93"/>
  <c r="F64" i="93"/>
  <c r="F61" i="93"/>
  <c r="F60" i="93"/>
  <c r="F59" i="93"/>
  <c r="F58" i="93"/>
  <c r="F55" i="93"/>
  <c r="F54" i="93"/>
  <c r="F53" i="93"/>
  <c r="F52" i="93"/>
  <c r="F49" i="93"/>
  <c r="F48" i="93"/>
  <c r="F47" i="93"/>
  <c r="F46" i="93"/>
  <c r="F43" i="93"/>
  <c r="F42" i="93"/>
  <c r="F41" i="93"/>
  <c r="F40" i="93"/>
  <c r="F37" i="93"/>
  <c r="F36" i="93"/>
  <c r="F35" i="93"/>
  <c r="F34" i="93"/>
  <c r="F31" i="93"/>
  <c r="F30" i="93"/>
  <c r="F29" i="93"/>
  <c r="F28" i="93"/>
  <c r="F25" i="93"/>
  <c r="F24" i="93"/>
  <c r="F23" i="93"/>
  <c r="F22" i="93"/>
  <c r="F19" i="93"/>
  <c r="F18" i="93"/>
  <c r="F17" i="93"/>
  <c r="F16" i="93"/>
  <c r="F13" i="93"/>
  <c r="F12" i="93"/>
  <c r="F11" i="93"/>
  <c r="F10" i="93"/>
  <c r="F7" i="93"/>
  <c r="F6" i="93"/>
  <c r="F5" i="93"/>
  <c r="F4" i="93"/>
  <c r="F4" i="93" a="1"/>
  <c r="F93" i="93" s="1"/>
  <c r="AT3" i="93"/>
  <c r="R3" i="93"/>
  <c r="Q3" i="93"/>
  <c r="AG3" i="93" s="1"/>
  <c r="AP3" i="93" s="1"/>
  <c r="AX97" i="92"/>
  <c r="AX96" i="92"/>
  <c r="AX95" i="92"/>
  <c r="AX94" i="92"/>
  <c r="AX93" i="92"/>
  <c r="AX92" i="92"/>
  <c r="AX91" i="92"/>
  <c r="AX90" i="92"/>
  <c r="AX89" i="92"/>
  <c r="AX88" i="92"/>
  <c r="AX87" i="92"/>
  <c r="AX86" i="92"/>
  <c r="AX85" i="92"/>
  <c r="AX84" i="92"/>
  <c r="AX83" i="92"/>
  <c r="AX82" i="92"/>
  <c r="AX81" i="92"/>
  <c r="AX80" i="92"/>
  <c r="AX79" i="92"/>
  <c r="AX78" i="92"/>
  <c r="AX77" i="92"/>
  <c r="AX76" i="92"/>
  <c r="AX75" i="92"/>
  <c r="AX74" i="92"/>
  <c r="AX73" i="92"/>
  <c r="AX72" i="92"/>
  <c r="AX71" i="92"/>
  <c r="AX70" i="92"/>
  <c r="R68" i="92"/>
  <c r="R65" i="92"/>
  <c r="R62" i="92"/>
  <c r="R59" i="92"/>
  <c r="R56" i="92"/>
  <c r="R53" i="92"/>
  <c r="R50" i="92"/>
  <c r="R47" i="92"/>
  <c r="R44" i="92"/>
  <c r="R41" i="92"/>
  <c r="R38" i="92"/>
  <c r="V37" i="92"/>
  <c r="Q36" i="92"/>
  <c r="R35" i="92"/>
  <c r="V34" i="92"/>
  <c r="Q33" i="92"/>
  <c r="R32" i="92"/>
  <c r="V31" i="92"/>
  <c r="Q30" i="92"/>
  <c r="R29" i="92"/>
  <c r="V28" i="92"/>
  <c r="Q27" i="92"/>
  <c r="R26" i="92"/>
  <c r="V25" i="92"/>
  <c r="Q24" i="92"/>
  <c r="R23" i="92"/>
  <c r="V22" i="92"/>
  <c r="Q21" i="92"/>
  <c r="R20" i="92"/>
  <c r="V19" i="92"/>
  <c r="Q18" i="92"/>
  <c r="R17" i="92"/>
  <c r="V16" i="92"/>
  <c r="Q15" i="92"/>
  <c r="R14" i="92"/>
  <c r="V13" i="92"/>
  <c r="Q12" i="92"/>
  <c r="C12" i="92"/>
  <c r="Q10" i="92"/>
  <c r="C10" i="92"/>
  <c r="V9" i="92"/>
  <c r="Q8" i="92"/>
  <c r="C8" i="92"/>
  <c r="B8" i="92"/>
  <c r="Q3" i="92" s="1"/>
  <c r="AG3" i="92" s="1"/>
  <c r="V7" i="92"/>
  <c r="Q7" i="92"/>
  <c r="Q6" i="92"/>
  <c r="C6" i="92"/>
  <c r="V5" i="92"/>
  <c r="C5" i="92"/>
  <c r="W4" i="92"/>
  <c r="R4" i="92"/>
  <c r="M56" i="92"/>
  <c r="U56" i="92" s="1"/>
  <c r="M51" i="92"/>
  <c r="U51" i="92" s="1"/>
  <c r="M38" i="92"/>
  <c r="U38" i="92" s="1"/>
  <c r="M33" i="92"/>
  <c r="U33" i="92" s="1"/>
  <c r="M20" i="92"/>
  <c r="U20" i="92" s="1"/>
  <c r="M15" i="92"/>
  <c r="U15" i="92" s="1"/>
  <c r="M4" i="92" a="1"/>
  <c r="AT3" i="92"/>
  <c r="AP3" i="92"/>
  <c r="R3" i="92"/>
  <c r="AH3" i="92" s="1"/>
  <c r="AQ3" i="92" s="1"/>
  <c r="C3" i="92"/>
  <c r="O3" i="92" s="1"/>
  <c r="AX97" i="91"/>
  <c r="AX96" i="91"/>
  <c r="AX95" i="91"/>
  <c r="AX94" i="91"/>
  <c r="AX93" i="91"/>
  <c r="AX92" i="91"/>
  <c r="AX91" i="91"/>
  <c r="AX90" i="91"/>
  <c r="AX89" i="91"/>
  <c r="AX88" i="91"/>
  <c r="AX87" i="91"/>
  <c r="AX86" i="91"/>
  <c r="AX85" i="91"/>
  <c r="AX84" i="91"/>
  <c r="AX83" i="91"/>
  <c r="AX82" i="91"/>
  <c r="AX81" i="91"/>
  <c r="AX80" i="91"/>
  <c r="V76" i="91"/>
  <c r="Q75" i="91"/>
  <c r="V67" i="91"/>
  <c r="Q66" i="91"/>
  <c r="R55" i="91"/>
  <c r="R48" i="91"/>
  <c r="R46" i="91"/>
  <c r="R39" i="91"/>
  <c r="R37" i="91"/>
  <c r="R30" i="91"/>
  <c r="R28" i="91"/>
  <c r="R21" i="91"/>
  <c r="V19" i="91"/>
  <c r="Q18" i="91"/>
  <c r="V16" i="91"/>
  <c r="Q15" i="91"/>
  <c r="V13" i="91"/>
  <c r="Q12" i="91"/>
  <c r="C12" i="91"/>
  <c r="Q10" i="91"/>
  <c r="C10" i="91"/>
  <c r="V9" i="91"/>
  <c r="Q8" i="91"/>
  <c r="C8" i="91"/>
  <c r="B8" i="91"/>
  <c r="Q3" i="91" s="1"/>
  <c r="AG3" i="91" s="1"/>
  <c r="AP3" i="91" s="1"/>
  <c r="V7" i="91"/>
  <c r="Q7" i="91"/>
  <c r="Q6" i="91"/>
  <c r="C6" i="91"/>
  <c r="V5" i="91"/>
  <c r="C5" i="91"/>
  <c r="W4" i="91"/>
  <c r="R4" i="91"/>
  <c r="M79" i="91"/>
  <c r="U79" i="91" s="1"/>
  <c r="M73" i="91"/>
  <c r="U73" i="91" s="1"/>
  <c r="M67" i="91"/>
  <c r="U67" i="91" s="1"/>
  <c r="M61" i="91"/>
  <c r="U61" i="91" s="1"/>
  <c r="M55" i="91"/>
  <c r="U55" i="91" s="1"/>
  <c r="M49" i="91"/>
  <c r="U49" i="91" s="1"/>
  <c r="M43" i="91"/>
  <c r="U43" i="91" s="1"/>
  <c r="M37" i="91"/>
  <c r="U37" i="91" s="1"/>
  <c r="M31" i="91"/>
  <c r="U31" i="91" s="1"/>
  <c r="M25" i="91"/>
  <c r="U25" i="91" s="1"/>
  <c r="M20" i="91"/>
  <c r="U20" i="91" s="1"/>
  <c r="M19" i="91"/>
  <c r="U19" i="91" s="1"/>
  <c r="M14" i="91"/>
  <c r="U14" i="91" s="1"/>
  <c r="M13" i="91"/>
  <c r="U13" i="91" s="1"/>
  <c r="M8" i="91"/>
  <c r="U8" i="91" s="1"/>
  <c r="M7" i="91"/>
  <c r="U7" i="91" s="1"/>
  <c r="M4" i="91" a="1"/>
  <c r="M78" i="91" s="1"/>
  <c r="U78" i="91" s="1"/>
  <c r="AT3" i="91"/>
  <c r="C3" i="91"/>
  <c r="O3" i="91" s="1"/>
  <c r="AX97" i="90"/>
  <c r="AX96" i="90"/>
  <c r="AX95" i="90"/>
  <c r="AX94" i="90"/>
  <c r="AX93" i="90"/>
  <c r="AX92" i="90"/>
  <c r="AX91" i="90"/>
  <c r="AX90" i="90"/>
  <c r="Q87" i="90"/>
  <c r="V79" i="90"/>
  <c r="Q78" i="90"/>
  <c r="V70" i="90"/>
  <c r="Q69" i="90"/>
  <c r="V61" i="90"/>
  <c r="Q60" i="90"/>
  <c r="V52" i="90"/>
  <c r="Q51" i="90"/>
  <c r="V43" i="90"/>
  <c r="Q42" i="90"/>
  <c r="V40" i="90"/>
  <c r="Q39" i="90"/>
  <c r="V34" i="90"/>
  <c r="Q33" i="90"/>
  <c r="Q30" i="90"/>
  <c r="V28" i="90"/>
  <c r="Q27" i="90"/>
  <c r="V22" i="90"/>
  <c r="Q21" i="90"/>
  <c r="V19" i="90"/>
  <c r="R16" i="90"/>
  <c r="R13" i="90"/>
  <c r="C12" i="90"/>
  <c r="V11" i="90"/>
  <c r="R10" i="90"/>
  <c r="Q10" i="90"/>
  <c r="C10" i="90"/>
  <c r="V16" i="90" s="1"/>
  <c r="V9" i="90"/>
  <c r="Q9" i="90"/>
  <c r="C8" i="90"/>
  <c r="B8" i="90"/>
  <c r="Q3" i="90" s="1"/>
  <c r="AG3" i="90" s="1"/>
  <c r="AP3" i="90" s="1"/>
  <c r="V7" i="90"/>
  <c r="R7" i="90"/>
  <c r="R6" i="90"/>
  <c r="Q6" i="90"/>
  <c r="C6" i="90"/>
  <c r="R86" i="90" s="1"/>
  <c r="V5" i="90"/>
  <c r="Q5" i="90"/>
  <c r="C5" i="90"/>
  <c r="W4" i="90"/>
  <c r="R4" i="90"/>
  <c r="M89" i="90"/>
  <c r="U89" i="90" s="1"/>
  <c r="M86" i="90"/>
  <c r="U86" i="90" s="1"/>
  <c r="M84" i="90"/>
  <c r="U84" i="90" s="1"/>
  <c r="M83" i="90"/>
  <c r="U83" i="90" s="1"/>
  <c r="M80" i="90"/>
  <c r="U80" i="90" s="1"/>
  <c r="M78" i="90"/>
  <c r="U78" i="90" s="1"/>
  <c r="M77" i="90"/>
  <c r="U77" i="90" s="1"/>
  <c r="M74" i="90"/>
  <c r="U74" i="90" s="1"/>
  <c r="M72" i="90"/>
  <c r="U72" i="90" s="1"/>
  <c r="M71" i="90"/>
  <c r="U71" i="90" s="1"/>
  <c r="M68" i="90"/>
  <c r="U68" i="90" s="1"/>
  <c r="M66" i="90"/>
  <c r="U66" i="90" s="1"/>
  <c r="M65" i="90"/>
  <c r="U65" i="90" s="1"/>
  <c r="M62" i="90"/>
  <c r="U62" i="90" s="1"/>
  <c r="M60" i="90"/>
  <c r="U60" i="90" s="1"/>
  <c r="M59" i="90"/>
  <c r="U59" i="90" s="1"/>
  <c r="M56" i="90"/>
  <c r="U56" i="90" s="1"/>
  <c r="M54" i="90"/>
  <c r="U54" i="90" s="1"/>
  <c r="M53" i="90"/>
  <c r="U53" i="90" s="1"/>
  <c r="M50" i="90"/>
  <c r="U50" i="90" s="1"/>
  <c r="M48" i="90"/>
  <c r="U48" i="90" s="1"/>
  <c r="M47" i="90"/>
  <c r="U47" i="90" s="1"/>
  <c r="M44" i="90"/>
  <c r="U44" i="90" s="1"/>
  <c r="M42" i="90"/>
  <c r="U42" i="90" s="1"/>
  <c r="M41" i="90"/>
  <c r="U41" i="90" s="1"/>
  <c r="M38" i="90"/>
  <c r="U38" i="90" s="1"/>
  <c r="M36" i="90"/>
  <c r="U36" i="90" s="1"/>
  <c r="M35" i="90"/>
  <c r="U35" i="90" s="1"/>
  <c r="M32" i="90"/>
  <c r="U32" i="90" s="1"/>
  <c r="M30" i="90"/>
  <c r="U30" i="90" s="1"/>
  <c r="M29" i="90"/>
  <c r="U29" i="90" s="1"/>
  <c r="M26" i="90"/>
  <c r="U26" i="90" s="1"/>
  <c r="M24" i="90"/>
  <c r="U24" i="90" s="1"/>
  <c r="M23" i="90"/>
  <c r="U23" i="90" s="1"/>
  <c r="M20" i="90"/>
  <c r="U20" i="90" s="1"/>
  <c r="M18" i="90"/>
  <c r="U18" i="90" s="1"/>
  <c r="M17" i="90"/>
  <c r="U17" i="90" s="1"/>
  <c r="M14" i="90"/>
  <c r="U14" i="90" s="1"/>
  <c r="M12" i="90"/>
  <c r="U12" i="90" s="1"/>
  <c r="M11" i="90"/>
  <c r="U11" i="90" s="1"/>
  <c r="M8" i="90"/>
  <c r="U8" i="90" s="1"/>
  <c r="M6" i="90"/>
  <c r="U6" i="90" s="1"/>
  <c r="M5" i="90"/>
  <c r="U5" i="90" s="1"/>
  <c r="M4" i="90" a="1"/>
  <c r="M88" i="90" s="1"/>
  <c r="U88" i="90" s="1"/>
  <c r="AT3" i="90"/>
  <c r="C3" i="90"/>
  <c r="O3" i="90" s="1"/>
  <c r="AE3" i="90" s="1"/>
  <c r="AN3" i="90" s="1"/>
  <c r="S98" i="89"/>
  <c r="R98" i="89"/>
  <c r="R97" i="89"/>
  <c r="R96" i="89"/>
  <c r="R95" i="89"/>
  <c r="R94" i="89"/>
  <c r="R93" i="89"/>
  <c r="R92" i="89"/>
  <c r="V91" i="89"/>
  <c r="R91" i="89"/>
  <c r="R90" i="89"/>
  <c r="R89" i="89"/>
  <c r="R88" i="89"/>
  <c r="R87" i="89"/>
  <c r="Q87" i="89"/>
  <c r="R86" i="89"/>
  <c r="R85" i="89"/>
  <c r="R84" i="89"/>
  <c r="V83" i="89"/>
  <c r="R83" i="89"/>
  <c r="R82" i="89"/>
  <c r="Q82" i="89"/>
  <c r="R81" i="89"/>
  <c r="R80" i="89"/>
  <c r="R79" i="89"/>
  <c r="R78" i="89"/>
  <c r="R77" i="89"/>
  <c r="R76" i="89"/>
  <c r="R75" i="89"/>
  <c r="R74" i="89"/>
  <c r="V73" i="89"/>
  <c r="R73" i="89"/>
  <c r="R72" i="89"/>
  <c r="R71" i="89"/>
  <c r="R70" i="89"/>
  <c r="R69" i="89"/>
  <c r="R68" i="89"/>
  <c r="R67" i="89"/>
  <c r="R66" i="89"/>
  <c r="R65" i="89"/>
  <c r="V64" i="89"/>
  <c r="R64" i="89"/>
  <c r="R63" i="89"/>
  <c r="Q63" i="89"/>
  <c r="R62" i="89"/>
  <c r="R61" i="89"/>
  <c r="R60" i="89"/>
  <c r="R59" i="89"/>
  <c r="R58" i="89"/>
  <c r="R57" i="89"/>
  <c r="R56" i="89"/>
  <c r="V55" i="89"/>
  <c r="R55" i="89"/>
  <c r="R54" i="89"/>
  <c r="Q54" i="89"/>
  <c r="R53" i="89"/>
  <c r="R52" i="89"/>
  <c r="R51" i="89"/>
  <c r="R50" i="89"/>
  <c r="R49" i="89"/>
  <c r="R48" i="89"/>
  <c r="R47" i="89"/>
  <c r="R46" i="89"/>
  <c r="R45" i="89"/>
  <c r="R44" i="89"/>
  <c r="R43" i="89"/>
  <c r="R42" i="89"/>
  <c r="R41" i="89"/>
  <c r="R40" i="89"/>
  <c r="R39" i="89"/>
  <c r="R38" i="89"/>
  <c r="R37" i="89"/>
  <c r="R36" i="89"/>
  <c r="R35" i="89"/>
  <c r="R34" i="89"/>
  <c r="R33" i="89"/>
  <c r="R32" i="89"/>
  <c r="R31" i="89"/>
  <c r="R30" i="89"/>
  <c r="R29" i="89"/>
  <c r="R28" i="89"/>
  <c r="V27" i="89"/>
  <c r="R27" i="89"/>
  <c r="R26" i="89"/>
  <c r="Q26" i="89"/>
  <c r="R25" i="89"/>
  <c r="V24" i="89"/>
  <c r="R24" i="89"/>
  <c r="R23" i="89"/>
  <c r="Q23" i="89"/>
  <c r="R22" i="89"/>
  <c r="V21" i="89"/>
  <c r="R21" i="89"/>
  <c r="R20" i="89"/>
  <c r="Q20" i="89"/>
  <c r="R19" i="89"/>
  <c r="V18" i="89"/>
  <c r="R18" i="89"/>
  <c r="R17" i="89"/>
  <c r="Q17" i="89"/>
  <c r="R16" i="89"/>
  <c r="V15" i="89"/>
  <c r="R15" i="89"/>
  <c r="R14" i="89"/>
  <c r="Q14" i="89"/>
  <c r="R13" i="89"/>
  <c r="V12" i="89"/>
  <c r="R12" i="89"/>
  <c r="C12" i="89"/>
  <c r="R11" i="89"/>
  <c r="Q11" i="89"/>
  <c r="V10" i="89"/>
  <c r="R10" i="89"/>
  <c r="Q10" i="89"/>
  <c r="C10" i="89"/>
  <c r="V98" i="89" s="1"/>
  <c r="V9" i="89"/>
  <c r="R9" i="89"/>
  <c r="Q9" i="89"/>
  <c r="V8" i="89"/>
  <c r="R8" i="89"/>
  <c r="Q8" i="89"/>
  <c r="C8" i="89"/>
  <c r="Q91" i="89" s="1"/>
  <c r="B8" i="89"/>
  <c r="V7" i="89"/>
  <c r="R7" i="89"/>
  <c r="V6" i="89"/>
  <c r="R6" i="89"/>
  <c r="Q6" i="89"/>
  <c r="V5" i="89"/>
  <c r="R5" i="89"/>
  <c r="Q5" i="89"/>
  <c r="C5" i="89"/>
  <c r="W4" i="89"/>
  <c r="V4" i="89"/>
  <c r="Y4" i="89" s="1"/>
  <c r="R4" i="89"/>
  <c r="M96" i="89"/>
  <c r="U96" i="89" s="1"/>
  <c r="M95" i="89"/>
  <c r="U95" i="89" s="1"/>
  <c r="M94" i="89"/>
  <c r="U94" i="89" s="1"/>
  <c r="M90" i="89"/>
  <c r="U90" i="89" s="1"/>
  <c r="M89" i="89"/>
  <c r="U89" i="89" s="1"/>
  <c r="M88" i="89"/>
  <c r="U88" i="89" s="1"/>
  <c r="M84" i="89"/>
  <c r="U84" i="89" s="1"/>
  <c r="M83" i="89"/>
  <c r="U83" i="89" s="1"/>
  <c r="M82" i="89"/>
  <c r="U82" i="89" s="1"/>
  <c r="M78" i="89"/>
  <c r="U78" i="89" s="1"/>
  <c r="M77" i="89"/>
  <c r="U77" i="89" s="1"/>
  <c r="M76" i="89"/>
  <c r="U76" i="89" s="1"/>
  <c r="M72" i="89"/>
  <c r="U72" i="89" s="1"/>
  <c r="M71" i="89"/>
  <c r="U71" i="89" s="1"/>
  <c r="M70" i="89"/>
  <c r="U70" i="89" s="1"/>
  <c r="M66" i="89"/>
  <c r="U66" i="89" s="1"/>
  <c r="M65" i="89"/>
  <c r="U65" i="89" s="1"/>
  <c r="M64" i="89"/>
  <c r="U64" i="89" s="1"/>
  <c r="M60" i="89"/>
  <c r="U60" i="89" s="1"/>
  <c r="M59" i="89"/>
  <c r="U59" i="89" s="1"/>
  <c r="M58" i="89"/>
  <c r="U58" i="89" s="1"/>
  <c r="M54" i="89"/>
  <c r="U54" i="89" s="1"/>
  <c r="M53" i="89"/>
  <c r="U53" i="89" s="1"/>
  <c r="M52" i="89"/>
  <c r="U52" i="89" s="1"/>
  <c r="M48" i="89"/>
  <c r="U48" i="89" s="1"/>
  <c r="M47" i="89"/>
  <c r="U47" i="89" s="1"/>
  <c r="M46" i="89"/>
  <c r="U46" i="89" s="1"/>
  <c r="M42" i="89"/>
  <c r="U42" i="89" s="1"/>
  <c r="M41" i="89"/>
  <c r="U41" i="89" s="1"/>
  <c r="M40" i="89"/>
  <c r="U40" i="89" s="1"/>
  <c r="M36" i="89"/>
  <c r="U36" i="89" s="1"/>
  <c r="M35" i="89"/>
  <c r="U35" i="89" s="1"/>
  <c r="M34" i="89"/>
  <c r="U34" i="89" s="1"/>
  <c r="M30" i="89"/>
  <c r="U30" i="89" s="1"/>
  <c r="M29" i="89"/>
  <c r="U29" i="89" s="1"/>
  <c r="M28" i="89"/>
  <c r="U28" i="89" s="1"/>
  <c r="M24" i="89"/>
  <c r="U24" i="89" s="1"/>
  <c r="M23" i="89"/>
  <c r="U23" i="89" s="1"/>
  <c r="M22" i="89"/>
  <c r="U22" i="89" s="1"/>
  <c r="M18" i="89"/>
  <c r="U18" i="89" s="1"/>
  <c r="M17" i="89"/>
  <c r="U17" i="89" s="1"/>
  <c r="M16" i="89"/>
  <c r="U16" i="89" s="1"/>
  <c r="M12" i="89"/>
  <c r="U12" i="89" s="1"/>
  <c r="M11" i="89"/>
  <c r="U11" i="89" s="1"/>
  <c r="M10" i="89"/>
  <c r="U10" i="89" s="1"/>
  <c r="M6" i="89"/>
  <c r="U6" i="89" s="1"/>
  <c r="M5" i="89"/>
  <c r="U5" i="89" s="1"/>
  <c r="M4" i="89"/>
  <c r="U4" i="89" s="1"/>
  <c r="X4" i="89" s="1"/>
  <c r="Z4" i="89" s="1"/>
  <c r="M4" i="89" a="1"/>
  <c r="M93" i="89" s="1"/>
  <c r="U93" i="89" s="1"/>
  <c r="F93" i="89"/>
  <c r="F92" i="89"/>
  <c r="F88" i="89"/>
  <c r="F81" i="89"/>
  <c r="F80" i="89"/>
  <c r="F76" i="89"/>
  <c r="F69" i="89"/>
  <c r="F68" i="89"/>
  <c r="F64" i="89"/>
  <c r="F57" i="89"/>
  <c r="F56" i="89"/>
  <c r="F52" i="89"/>
  <c r="F45" i="89"/>
  <c r="F44" i="89"/>
  <c r="F40" i="89"/>
  <c r="F33" i="89"/>
  <c r="F32" i="89"/>
  <c r="F28" i="89"/>
  <c r="F21" i="89"/>
  <c r="F20" i="89"/>
  <c r="F16" i="89"/>
  <c r="F9" i="89"/>
  <c r="F8" i="89"/>
  <c r="F4" i="89"/>
  <c r="F4" i="89" a="1"/>
  <c r="F98" i="89" s="1"/>
  <c r="AT3" i="89"/>
  <c r="R3" i="89"/>
  <c r="Q3" i="89"/>
  <c r="AG3" i="89" s="1"/>
  <c r="AP3" i="89" s="1"/>
  <c r="C3" i="89"/>
  <c r="O3" i="89" s="1"/>
  <c r="AX97" i="88"/>
  <c r="AX96" i="88"/>
  <c r="AX95" i="88"/>
  <c r="AX94" i="88"/>
  <c r="AX93" i="88"/>
  <c r="AX92" i="88"/>
  <c r="AX91" i="88"/>
  <c r="AX90" i="88"/>
  <c r="AX89" i="88"/>
  <c r="AX88" i="88"/>
  <c r="AX87" i="88"/>
  <c r="AX86" i="88"/>
  <c r="AX85" i="88"/>
  <c r="AX84" i="88"/>
  <c r="AX83" i="88"/>
  <c r="AX82" i="88"/>
  <c r="AX81" i="88"/>
  <c r="AX80" i="88"/>
  <c r="AX79" i="88"/>
  <c r="AX78" i="88"/>
  <c r="AX77" i="88"/>
  <c r="AX76" i="88"/>
  <c r="AX75" i="88"/>
  <c r="AX74" i="88"/>
  <c r="AX73" i="88"/>
  <c r="AX72" i="88"/>
  <c r="AX71" i="88"/>
  <c r="AX70" i="88"/>
  <c r="V69" i="88"/>
  <c r="R68" i="88"/>
  <c r="Q68" i="88"/>
  <c r="R67" i="88"/>
  <c r="V66" i="88"/>
  <c r="R65" i="88"/>
  <c r="Q65" i="88"/>
  <c r="R64" i="88"/>
  <c r="V63" i="88"/>
  <c r="R62" i="88"/>
  <c r="Q62" i="88"/>
  <c r="R61" i="88"/>
  <c r="Q61" i="88"/>
  <c r="V60" i="88"/>
  <c r="V59" i="88"/>
  <c r="R59" i="88"/>
  <c r="Q59" i="88"/>
  <c r="R58" i="88"/>
  <c r="Q58" i="88"/>
  <c r="V57" i="88"/>
  <c r="V56" i="88"/>
  <c r="Q56" i="88"/>
  <c r="R55" i="88"/>
  <c r="Q55" i="88"/>
  <c r="V54" i="88"/>
  <c r="V53" i="88"/>
  <c r="Q53" i="88"/>
  <c r="R52" i="88"/>
  <c r="Q52" i="88"/>
  <c r="V51" i="88"/>
  <c r="V50" i="88"/>
  <c r="Q50" i="88"/>
  <c r="R49" i="88"/>
  <c r="Q49" i="88"/>
  <c r="V48" i="88"/>
  <c r="V47" i="88"/>
  <c r="Q47" i="88"/>
  <c r="R46" i="88"/>
  <c r="Q46" i="88"/>
  <c r="V45" i="88"/>
  <c r="V44" i="88"/>
  <c r="Q44" i="88"/>
  <c r="R43" i="88"/>
  <c r="Q43" i="88"/>
  <c r="V42" i="88"/>
  <c r="V41" i="88"/>
  <c r="Q41" i="88"/>
  <c r="R40" i="88"/>
  <c r="Q40" i="88"/>
  <c r="V39" i="88"/>
  <c r="V38" i="88"/>
  <c r="Q38" i="88"/>
  <c r="R37" i="88"/>
  <c r="Q37" i="88"/>
  <c r="V36" i="88"/>
  <c r="V35" i="88"/>
  <c r="Q35" i="88"/>
  <c r="R34" i="88"/>
  <c r="Q34" i="88"/>
  <c r="V33" i="88"/>
  <c r="V32" i="88"/>
  <c r="Q32" i="88"/>
  <c r="R31" i="88"/>
  <c r="Q31" i="88"/>
  <c r="V30" i="88"/>
  <c r="V29" i="88"/>
  <c r="Q29" i="88"/>
  <c r="R28" i="88"/>
  <c r="Q28" i="88"/>
  <c r="V27" i="88"/>
  <c r="V26" i="88"/>
  <c r="Q26" i="88"/>
  <c r="R25" i="88"/>
  <c r="Q25" i="88"/>
  <c r="V24" i="88"/>
  <c r="V23" i="88"/>
  <c r="Q23" i="88"/>
  <c r="R22" i="88"/>
  <c r="Q22" i="88"/>
  <c r="V21" i="88"/>
  <c r="V20" i="88"/>
  <c r="Q20" i="88"/>
  <c r="R19" i="88"/>
  <c r="Q19" i="88"/>
  <c r="V18" i="88"/>
  <c r="V17" i="88"/>
  <c r="Q17" i="88"/>
  <c r="R16" i="88"/>
  <c r="Q16" i="88"/>
  <c r="V15" i="88"/>
  <c r="V14" i="88"/>
  <c r="Q14" i="88"/>
  <c r="R13" i="88"/>
  <c r="Q13" i="88"/>
  <c r="V12" i="88"/>
  <c r="C12" i="88"/>
  <c r="R11" i="88"/>
  <c r="Q11" i="88"/>
  <c r="V10" i="88"/>
  <c r="C10" i="88"/>
  <c r="V58" i="88" s="1"/>
  <c r="V9" i="88"/>
  <c r="R9" i="88"/>
  <c r="Q9" i="88"/>
  <c r="V8" i="88"/>
  <c r="C8" i="88"/>
  <c r="Q57" i="88" s="1"/>
  <c r="B8" i="88"/>
  <c r="R7" i="88"/>
  <c r="Q7" i="88"/>
  <c r="V6" i="88"/>
  <c r="C6" i="88"/>
  <c r="R56" i="88" s="1"/>
  <c r="V5" i="88"/>
  <c r="R5" i="88"/>
  <c r="Q5" i="88"/>
  <c r="C5" i="88"/>
  <c r="W4" i="88"/>
  <c r="V4" i="88"/>
  <c r="Y4" i="88" s="1"/>
  <c r="R4" i="88"/>
  <c r="M67" i="88"/>
  <c r="U67" i="88" s="1"/>
  <c r="M66" i="88"/>
  <c r="U66" i="88" s="1"/>
  <c r="M65" i="88"/>
  <c r="U65" i="88" s="1"/>
  <c r="M64" i="88"/>
  <c r="U64" i="88" s="1"/>
  <c r="M61" i="88"/>
  <c r="U61" i="88" s="1"/>
  <c r="M60" i="88"/>
  <c r="U60" i="88" s="1"/>
  <c r="M59" i="88"/>
  <c r="U59" i="88" s="1"/>
  <c r="M58" i="88"/>
  <c r="U58" i="88" s="1"/>
  <c r="M55" i="88"/>
  <c r="U55" i="88" s="1"/>
  <c r="M54" i="88"/>
  <c r="U54" i="88" s="1"/>
  <c r="M53" i="88"/>
  <c r="U53" i="88" s="1"/>
  <c r="M52" i="88"/>
  <c r="U52" i="88" s="1"/>
  <c r="M49" i="88"/>
  <c r="U49" i="88" s="1"/>
  <c r="M48" i="88"/>
  <c r="U48" i="88" s="1"/>
  <c r="M47" i="88"/>
  <c r="U47" i="88" s="1"/>
  <c r="M46" i="88"/>
  <c r="U46" i="88" s="1"/>
  <c r="M43" i="88"/>
  <c r="U43" i="88" s="1"/>
  <c r="M42" i="88"/>
  <c r="U42" i="88" s="1"/>
  <c r="M41" i="88"/>
  <c r="U41" i="88" s="1"/>
  <c r="M40" i="88"/>
  <c r="U40" i="88" s="1"/>
  <c r="M37" i="88"/>
  <c r="U37" i="88" s="1"/>
  <c r="M36" i="88"/>
  <c r="U36" i="88" s="1"/>
  <c r="M35" i="88"/>
  <c r="U35" i="88" s="1"/>
  <c r="M34" i="88"/>
  <c r="U34" i="88" s="1"/>
  <c r="M31" i="88"/>
  <c r="U31" i="88" s="1"/>
  <c r="M30" i="88"/>
  <c r="U30" i="88" s="1"/>
  <c r="M29" i="88"/>
  <c r="U29" i="88" s="1"/>
  <c r="M28" i="88"/>
  <c r="U28" i="88" s="1"/>
  <c r="M25" i="88"/>
  <c r="U25" i="88" s="1"/>
  <c r="M24" i="88"/>
  <c r="U24" i="88" s="1"/>
  <c r="M23" i="88"/>
  <c r="U23" i="88" s="1"/>
  <c r="M22" i="88"/>
  <c r="U22" i="88" s="1"/>
  <c r="M19" i="88"/>
  <c r="U19" i="88" s="1"/>
  <c r="M18" i="88"/>
  <c r="U18" i="88" s="1"/>
  <c r="M17" i="88"/>
  <c r="U17" i="88" s="1"/>
  <c r="M16" i="88"/>
  <c r="U16" i="88" s="1"/>
  <c r="M13" i="88"/>
  <c r="U13" i="88" s="1"/>
  <c r="M12" i="88"/>
  <c r="U12" i="88" s="1"/>
  <c r="M11" i="88"/>
  <c r="U11" i="88" s="1"/>
  <c r="M10" i="88"/>
  <c r="U10" i="88" s="1"/>
  <c r="M7" i="88"/>
  <c r="U7" i="88" s="1"/>
  <c r="M6" i="88"/>
  <c r="U6" i="88" s="1"/>
  <c r="M5" i="88"/>
  <c r="U5" i="88" s="1"/>
  <c r="M4" i="88"/>
  <c r="U4" i="88" s="1"/>
  <c r="X4" i="88" s="1"/>
  <c r="M4" i="88" a="1"/>
  <c r="M69" i="88" s="1"/>
  <c r="U69" i="88" s="1"/>
  <c r="AT3" i="88"/>
  <c r="Q3" i="88"/>
  <c r="AG3" i="88" s="1"/>
  <c r="AP3" i="88" s="1"/>
  <c r="C3" i="88"/>
  <c r="O3" i="88" s="1"/>
  <c r="AX97" i="87"/>
  <c r="AX96" i="87"/>
  <c r="AX95" i="87"/>
  <c r="AX94" i="87"/>
  <c r="AX93" i="87"/>
  <c r="AX92" i="87"/>
  <c r="AX91" i="87"/>
  <c r="AX90" i="87"/>
  <c r="AX89" i="87"/>
  <c r="AX88" i="87"/>
  <c r="AX87" i="87"/>
  <c r="AX86" i="87"/>
  <c r="AX85" i="87"/>
  <c r="AX84" i="87"/>
  <c r="AX83" i="87"/>
  <c r="AX82" i="87"/>
  <c r="AX81" i="87"/>
  <c r="AX80" i="87"/>
  <c r="R79" i="87"/>
  <c r="V78" i="87"/>
  <c r="R77" i="87"/>
  <c r="Q77" i="87"/>
  <c r="R76" i="87"/>
  <c r="V75" i="87"/>
  <c r="R74" i="87"/>
  <c r="Q74" i="87"/>
  <c r="R73" i="87"/>
  <c r="V72" i="87"/>
  <c r="R71" i="87"/>
  <c r="Q71" i="87"/>
  <c r="R70" i="87"/>
  <c r="V69" i="87"/>
  <c r="R68" i="87"/>
  <c r="Q68" i="87"/>
  <c r="R67" i="87"/>
  <c r="V66" i="87"/>
  <c r="R65" i="87"/>
  <c r="Q65" i="87"/>
  <c r="R64" i="87"/>
  <c r="V63" i="87"/>
  <c r="R62" i="87"/>
  <c r="Q62" i="87"/>
  <c r="R61" i="87"/>
  <c r="V60" i="87"/>
  <c r="R59" i="87"/>
  <c r="Q59" i="87"/>
  <c r="R58" i="87"/>
  <c r="V57" i="87"/>
  <c r="R56" i="87"/>
  <c r="Q56" i="87"/>
  <c r="R55" i="87"/>
  <c r="V54" i="87"/>
  <c r="R53" i="87"/>
  <c r="Q53" i="87"/>
  <c r="R52" i="87"/>
  <c r="V51" i="87"/>
  <c r="R50" i="87"/>
  <c r="Q50" i="87"/>
  <c r="R49" i="87"/>
  <c r="V48" i="87"/>
  <c r="R47" i="87"/>
  <c r="Q47" i="87"/>
  <c r="R46" i="87"/>
  <c r="V45" i="87"/>
  <c r="R44" i="87"/>
  <c r="Q44" i="87"/>
  <c r="R43" i="87"/>
  <c r="V42" i="87"/>
  <c r="R41" i="87"/>
  <c r="Q41" i="87"/>
  <c r="R40" i="87"/>
  <c r="V39" i="87"/>
  <c r="R38" i="87"/>
  <c r="Q38" i="87"/>
  <c r="R37" i="87"/>
  <c r="V36" i="87"/>
  <c r="R35" i="87"/>
  <c r="Q35" i="87"/>
  <c r="R34" i="87"/>
  <c r="V33" i="87"/>
  <c r="R32" i="87"/>
  <c r="Q32" i="87"/>
  <c r="R31" i="87"/>
  <c r="V30" i="87"/>
  <c r="R29" i="87"/>
  <c r="Q29" i="87"/>
  <c r="R28" i="87"/>
  <c r="V27" i="87"/>
  <c r="R26" i="87"/>
  <c r="Q26" i="87"/>
  <c r="R25" i="87"/>
  <c r="V24" i="87"/>
  <c r="R23" i="87"/>
  <c r="Q23" i="87"/>
  <c r="R22" i="87"/>
  <c r="V21" i="87"/>
  <c r="R20" i="87"/>
  <c r="Q20" i="87"/>
  <c r="R19" i="87"/>
  <c r="V18" i="87"/>
  <c r="R17" i="87"/>
  <c r="Q17" i="87"/>
  <c r="R16" i="87"/>
  <c r="V15" i="87"/>
  <c r="R14" i="87"/>
  <c r="Q14" i="87"/>
  <c r="R13" i="87"/>
  <c r="V12" i="87"/>
  <c r="C12" i="87"/>
  <c r="R11" i="87"/>
  <c r="Q11" i="87"/>
  <c r="V10" i="87"/>
  <c r="C10" i="87"/>
  <c r="V77" i="87" s="1"/>
  <c r="V9" i="87"/>
  <c r="R9" i="87"/>
  <c r="Q9" i="87"/>
  <c r="V8" i="87"/>
  <c r="C8" i="87"/>
  <c r="Q79" i="87" s="1"/>
  <c r="B8" i="87"/>
  <c r="V7" i="87"/>
  <c r="R7" i="87"/>
  <c r="V6" i="87"/>
  <c r="Q6" i="87"/>
  <c r="C6" i="87"/>
  <c r="R78" i="87" s="1"/>
  <c r="V5" i="87"/>
  <c r="R5" i="87"/>
  <c r="Q5" i="87"/>
  <c r="C5" i="87"/>
  <c r="W4" i="87"/>
  <c r="V4" i="87"/>
  <c r="Y4" i="87" s="1"/>
  <c r="R4" i="87"/>
  <c r="M78" i="87"/>
  <c r="U78" i="87" s="1"/>
  <c r="M77" i="87"/>
  <c r="U77" i="87" s="1"/>
  <c r="M76" i="87"/>
  <c r="U76" i="87" s="1"/>
  <c r="M72" i="87"/>
  <c r="U72" i="87" s="1"/>
  <c r="M71" i="87"/>
  <c r="U71" i="87" s="1"/>
  <c r="M70" i="87"/>
  <c r="U70" i="87" s="1"/>
  <c r="M66" i="87"/>
  <c r="U66" i="87" s="1"/>
  <c r="M65" i="87"/>
  <c r="U65" i="87" s="1"/>
  <c r="M64" i="87"/>
  <c r="U64" i="87" s="1"/>
  <c r="M60" i="87"/>
  <c r="U60" i="87" s="1"/>
  <c r="M59" i="87"/>
  <c r="U59" i="87" s="1"/>
  <c r="M58" i="87"/>
  <c r="U58" i="87" s="1"/>
  <c r="M54" i="87"/>
  <c r="U54" i="87" s="1"/>
  <c r="M53" i="87"/>
  <c r="U53" i="87" s="1"/>
  <c r="M52" i="87"/>
  <c r="U52" i="87" s="1"/>
  <c r="M48" i="87"/>
  <c r="U48" i="87" s="1"/>
  <c r="M47" i="87"/>
  <c r="U47" i="87" s="1"/>
  <c r="M46" i="87"/>
  <c r="U46" i="87" s="1"/>
  <c r="M42" i="87"/>
  <c r="U42" i="87" s="1"/>
  <c r="M41" i="87"/>
  <c r="U41" i="87" s="1"/>
  <c r="M40" i="87"/>
  <c r="U40" i="87" s="1"/>
  <c r="M36" i="87"/>
  <c r="U36" i="87" s="1"/>
  <c r="M35" i="87"/>
  <c r="U35" i="87" s="1"/>
  <c r="M34" i="87"/>
  <c r="U34" i="87" s="1"/>
  <c r="M30" i="87"/>
  <c r="U30" i="87" s="1"/>
  <c r="M29" i="87"/>
  <c r="U29" i="87" s="1"/>
  <c r="M28" i="87"/>
  <c r="U28" i="87" s="1"/>
  <c r="M24" i="87"/>
  <c r="U24" i="87" s="1"/>
  <c r="M23" i="87"/>
  <c r="U23" i="87" s="1"/>
  <c r="M22" i="87"/>
  <c r="U22" i="87" s="1"/>
  <c r="M18" i="87"/>
  <c r="U18" i="87" s="1"/>
  <c r="M17" i="87"/>
  <c r="U17" i="87" s="1"/>
  <c r="M16" i="87"/>
  <c r="U16" i="87" s="1"/>
  <c r="M12" i="87"/>
  <c r="U12" i="87" s="1"/>
  <c r="M11" i="87"/>
  <c r="U11" i="87" s="1"/>
  <c r="M10" i="87"/>
  <c r="U10" i="87" s="1"/>
  <c r="M6" i="87"/>
  <c r="U6" i="87" s="1"/>
  <c r="M5" i="87"/>
  <c r="U5" i="87" s="1"/>
  <c r="M4" i="87"/>
  <c r="U4" i="87" s="1"/>
  <c r="X4" i="87" s="1"/>
  <c r="M4" i="87" a="1"/>
  <c r="M75" i="87" s="1"/>
  <c r="U75" i="87" s="1"/>
  <c r="AT3" i="87"/>
  <c r="AH3" i="87"/>
  <c r="AQ3" i="87" s="1"/>
  <c r="AG3" i="87"/>
  <c r="AP3" i="87" s="1"/>
  <c r="R3" i="87"/>
  <c r="Q3" i="87"/>
  <c r="C3" i="87"/>
  <c r="O3" i="87" s="1"/>
  <c r="AX97" i="86"/>
  <c r="AX96" i="86"/>
  <c r="AX95" i="86"/>
  <c r="AX94" i="86"/>
  <c r="AX93" i="86"/>
  <c r="AX92" i="86"/>
  <c r="AX91" i="86"/>
  <c r="AX90" i="86"/>
  <c r="R88" i="86"/>
  <c r="R85" i="86"/>
  <c r="R82" i="86"/>
  <c r="R79" i="86"/>
  <c r="R76" i="86"/>
  <c r="R73" i="86"/>
  <c r="R70" i="86"/>
  <c r="R67" i="86"/>
  <c r="R64" i="86"/>
  <c r="R61" i="86"/>
  <c r="R58" i="86"/>
  <c r="R55" i="86"/>
  <c r="R52" i="86"/>
  <c r="R49" i="86"/>
  <c r="R46" i="86"/>
  <c r="R43" i="86"/>
  <c r="R40" i="86"/>
  <c r="R37" i="86"/>
  <c r="R34" i="86"/>
  <c r="R31" i="86"/>
  <c r="R28" i="86"/>
  <c r="R25" i="86"/>
  <c r="R22" i="86"/>
  <c r="R19" i="86"/>
  <c r="R16" i="86"/>
  <c r="C12" i="86"/>
  <c r="C10" i="86"/>
  <c r="V13" i="86" s="1"/>
  <c r="V9" i="86"/>
  <c r="C8" i="86"/>
  <c r="Q12" i="86" s="1"/>
  <c r="B8" i="86"/>
  <c r="Q3" i="86" s="1"/>
  <c r="AG3" i="86" s="1"/>
  <c r="V7" i="86"/>
  <c r="Q6" i="86"/>
  <c r="C6" i="86"/>
  <c r="V5" i="86"/>
  <c r="C5" i="86"/>
  <c r="W4" i="86"/>
  <c r="R4" i="86"/>
  <c r="M89" i="86"/>
  <c r="U89" i="86" s="1"/>
  <c r="M88" i="86"/>
  <c r="U88" i="86" s="1"/>
  <c r="M86" i="86"/>
  <c r="U86" i="86" s="1"/>
  <c r="M85" i="86"/>
  <c r="U85" i="86" s="1"/>
  <c r="M84" i="86"/>
  <c r="U84" i="86" s="1"/>
  <c r="M83" i="86"/>
  <c r="U83" i="86" s="1"/>
  <c r="M82" i="86"/>
  <c r="U82" i="86" s="1"/>
  <c r="M80" i="86"/>
  <c r="U80" i="86" s="1"/>
  <c r="M79" i="86"/>
  <c r="U79" i="86" s="1"/>
  <c r="M78" i="86"/>
  <c r="U78" i="86" s="1"/>
  <c r="M77" i="86"/>
  <c r="U77" i="86" s="1"/>
  <c r="M76" i="86"/>
  <c r="U76" i="86" s="1"/>
  <c r="M74" i="86"/>
  <c r="U74" i="86" s="1"/>
  <c r="M73" i="86"/>
  <c r="U73" i="86" s="1"/>
  <c r="M72" i="86"/>
  <c r="U72" i="86" s="1"/>
  <c r="M71" i="86"/>
  <c r="U71" i="86" s="1"/>
  <c r="M70" i="86"/>
  <c r="U70" i="86" s="1"/>
  <c r="M68" i="86"/>
  <c r="U68" i="86" s="1"/>
  <c r="M67" i="86"/>
  <c r="U67" i="86" s="1"/>
  <c r="M66" i="86"/>
  <c r="U66" i="86" s="1"/>
  <c r="M65" i="86"/>
  <c r="U65" i="86" s="1"/>
  <c r="M64" i="86"/>
  <c r="U64" i="86" s="1"/>
  <c r="M62" i="86"/>
  <c r="U62" i="86" s="1"/>
  <c r="M61" i="86"/>
  <c r="U61" i="86" s="1"/>
  <c r="M60" i="86"/>
  <c r="U60" i="86" s="1"/>
  <c r="M59" i="86"/>
  <c r="U59" i="86" s="1"/>
  <c r="M58" i="86"/>
  <c r="U58" i="86" s="1"/>
  <c r="M56" i="86"/>
  <c r="U56" i="86" s="1"/>
  <c r="M55" i="86"/>
  <c r="U55" i="86" s="1"/>
  <c r="M54" i="86"/>
  <c r="U54" i="86" s="1"/>
  <c r="M53" i="86"/>
  <c r="U53" i="86" s="1"/>
  <c r="M52" i="86"/>
  <c r="U52" i="86" s="1"/>
  <c r="M50" i="86"/>
  <c r="U50" i="86" s="1"/>
  <c r="M49" i="86"/>
  <c r="U49" i="86" s="1"/>
  <c r="M48" i="86"/>
  <c r="U48" i="86" s="1"/>
  <c r="M47" i="86"/>
  <c r="U47" i="86" s="1"/>
  <c r="M46" i="86"/>
  <c r="U46" i="86" s="1"/>
  <c r="M44" i="86"/>
  <c r="U44" i="86" s="1"/>
  <c r="M43" i="86"/>
  <c r="U43" i="86" s="1"/>
  <c r="M42" i="86"/>
  <c r="U42" i="86" s="1"/>
  <c r="M41" i="86"/>
  <c r="U41" i="86" s="1"/>
  <c r="M40" i="86"/>
  <c r="U40" i="86" s="1"/>
  <c r="M38" i="86"/>
  <c r="U38" i="86" s="1"/>
  <c r="M37" i="86"/>
  <c r="U37" i="86" s="1"/>
  <c r="M36" i="86"/>
  <c r="U36" i="86" s="1"/>
  <c r="M35" i="86"/>
  <c r="U35" i="86" s="1"/>
  <c r="M34" i="86"/>
  <c r="U34" i="86" s="1"/>
  <c r="M32" i="86"/>
  <c r="U32" i="86" s="1"/>
  <c r="M31" i="86"/>
  <c r="U31" i="86" s="1"/>
  <c r="M30" i="86"/>
  <c r="U30" i="86" s="1"/>
  <c r="M29" i="86"/>
  <c r="U29" i="86" s="1"/>
  <c r="M28" i="86"/>
  <c r="U28" i="86" s="1"/>
  <c r="M26" i="86"/>
  <c r="U26" i="86" s="1"/>
  <c r="M25" i="86"/>
  <c r="U25" i="86" s="1"/>
  <c r="M24" i="86"/>
  <c r="U24" i="86" s="1"/>
  <c r="M23" i="86"/>
  <c r="U23" i="86" s="1"/>
  <c r="M22" i="86"/>
  <c r="U22" i="86" s="1"/>
  <c r="M20" i="86"/>
  <c r="U20" i="86" s="1"/>
  <c r="M19" i="86"/>
  <c r="U19" i="86" s="1"/>
  <c r="M18" i="86"/>
  <c r="U18" i="86" s="1"/>
  <c r="M17" i="86"/>
  <c r="U17" i="86" s="1"/>
  <c r="M16" i="86"/>
  <c r="U16" i="86" s="1"/>
  <c r="M14" i="86"/>
  <c r="U14" i="86" s="1"/>
  <c r="M13" i="86"/>
  <c r="U13" i="86" s="1"/>
  <c r="M12" i="86"/>
  <c r="U12" i="86" s="1"/>
  <c r="M11" i="86"/>
  <c r="U11" i="86" s="1"/>
  <c r="M10" i="86"/>
  <c r="U10" i="86" s="1"/>
  <c r="M8" i="86"/>
  <c r="U8" i="86" s="1"/>
  <c r="M7" i="86"/>
  <c r="U7" i="86" s="1"/>
  <c r="M6" i="86"/>
  <c r="U6" i="86" s="1"/>
  <c r="M5" i="86"/>
  <c r="U5" i="86" s="1"/>
  <c r="M4" i="86"/>
  <c r="U4" i="86" s="1"/>
  <c r="X4" i="86" s="1"/>
  <c r="M4" i="86" a="1"/>
  <c r="M87" i="86" s="1"/>
  <c r="U87" i="86" s="1"/>
  <c r="AT3" i="86"/>
  <c r="AP3" i="86"/>
  <c r="R3" i="86"/>
  <c r="C3" i="86"/>
  <c r="O3" i="86" s="1"/>
  <c r="S98" i="85"/>
  <c r="R98" i="85"/>
  <c r="R97" i="85"/>
  <c r="R96" i="85"/>
  <c r="R95" i="85"/>
  <c r="R94" i="85"/>
  <c r="R93" i="85"/>
  <c r="R92" i="85"/>
  <c r="R91" i="85"/>
  <c r="R90" i="85"/>
  <c r="R89" i="85"/>
  <c r="R88" i="85"/>
  <c r="R87" i="85"/>
  <c r="R86" i="85"/>
  <c r="R85" i="85"/>
  <c r="R84" i="85"/>
  <c r="R83" i="85"/>
  <c r="R82" i="85"/>
  <c r="R81" i="85"/>
  <c r="R80" i="85"/>
  <c r="R79" i="85"/>
  <c r="R78" i="85"/>
  <c r="R77" i="85"/>
  <c r="R76" i="85"/>
  <c r="R75" i="85"/>
  <c r="R74" i="85"/>
  <c r="R73" i="85"/>
  <c r="R72" i="85"/>
  <c r="R71" i="85"/>
  <c r="R70" i="85"/>
  <c r="R69" i="85"/>
  <c r="R68" i="85"/>
  <c r="R67" i="85"/>
  <c r="R66" i="85"/>
  <c r="R65" i="85"/>
  <c r="R64" i="85"/>
  <c r="R63" i="85"/>
  <c r="R62" i="85"/>
  <c r="R61" i="85"/>
  <c r="R60" i="85"/>
  <c r="R59" i="85"/>
  <c r="R58" i="85"/>
  <c r="R57" i="85"/>
  <c r="R56" i="85"/>
  <c r="R55" i="85"/>
  <c r="R54" i="85"/>
  <c r="R53" i="85"/>
  <c r="R52" i="85"/>
  <c r="R51" i="85"/>
  <c r="R50" i="85"/>
  <c r="R49" i="85"/>
  <c r="R48" i="85"/>
  <c r="R47" i="85"/>
  <c r="R46" i="85"/>
  <c r="R45" i="85"/>
  <c r="R44" i="85"/>
  <c r="R43" i="85"/>
  <c r="R42" i="85"/>
  <c r="R41" i="85"/>
  <c r="R40" i="85"/>
  <c r="R39" i="85"/>
  <c r="R38" i="85"/>
  <c r="R37" i="85"/>
  <c r="R36" i="85"/>
  <c r="R35" i="85"/>
  <c r="R34" i="85"/>
  <c r="Q34" i="85"/>
  <c r="R33" i="85"/>
  <c r="R32" i="85"/>
  <c r="R31" i="85"/>
  <c r="Q31" i="85"/>
  <c r="R30" i="85"/>
  <c r="R29" i="85"/>
  <c r="R28" i="85"/>
  <c r="Q28" i="85"/>
  <c r="R27" i="85"/>
  <c r="R26" i="85"/>
  <c r="R25" i="85"/>
  <c r="R24" i="85"/>
  <c r="R23" i="85"/>
  <c r="R22" i="85"/>
  <c r="R21" i="85"/>
  <c r="R20" i="85"/>
  <c r="R19" i="85"/>
  <c r="Q19" i="85"/>
  <c r="R18" i="85"/>
  <c r="R17" i="85"/>
  <c r="R16" i="85"/>
  <c r="Q16" i="85"/>
  <c r="R15" i="85"/>
  <c r="R14" i="85"/>
  <c r="R13" i="85"/>
  <c r="Q13" i="85"/>
  <c r="R12" i="85"/>
  <c r="C12" i="85"/>
  <c r="C3" i="85" s="1"/>
  <c r="O3" i="85" s="1"/>
  <c r="R11" i="85"/>
  <c r="R10" i="85"/>
  <c r="C10" i="85"/>
  <c r="R9" i="85"/>
  <c r="Q9" i="85"/>
  <c r="R8" i="85"/>
  <c r="C8" i="85"/>
  <c r="Q37" i="85" s="1"/>
  <c r="B8" i="85"/>
  <c r="R7" i="85"/>
  <c r="Q7" i="85"/>
  <c r="R6" i="85"/>
  <c r="R5" i="85"/>
  <c r="C5" i="85"/>
  <c r="W4" i="85"/>
  <c r="R4" i="85"/>
  <c r="M98" i="85"/>
  <c r="U98" i="85" s="1"/>
  <c r="M94" i="85"/>
  <c r="U94" i="85" s="1"/>
  <c r="M93" i="85"/>
  <c r="U93" i="85" s="1"/>
  <c r="M92" i="85"/>
  <c r="U92" i="85" s="1"/>
  <c r="M86" i="85"/>
  <c r="U86" i="85" s="1"/>
  <c r="M82" i="85"/>
  <c r="U82" i="85" s="1"/>
  <c r="M81" i="85"/>
  <c r="U81" i="85" s="1"/>
  <c r="M80" i="85"/>
  <c r="U80" i="85" s="1"/>
  <c r="M74" i="85"/>
  <c r="U74" i="85" s="1"/>
  <c r="M70" i="85"/>
  <c r="U70" i="85" s="1"/>
  <c r="M69" i="85"/>
  <c r="U69" i="85" s="1"/>
  <c r="M68" i="85"/>
  <c r="U68" i="85" s="1"/>
  <c r="M62" i="85"/>
  <c r="U62" i="85" s="1"/>
  <c r="M58" i="85"/>
  <c r="U58" i="85" s="1"/>
  <c r="M57" i="85"/>
  <c r="U57" i="85" s="1"/>
  <c r="M56" i="85"/>
  <c r="U56" i="85" s="1"/>
  <c r="M50" i="85"/>
  <c r="U50" i="85" s="1"/>
  <c r="M46" i="85"/>
  <c r="U46" i="85" s="1"/>
  <c r="M45" i="85"/>
  <c r="U45" i="85" s="1"/>
  <c r="M44" i="85"/>
  <c r="U44" i="85" s="1"/>
  <c r="M38" i="85"/>
  <c r="U38" i="85" s="1"/>
  <c r="M34" i="85"/>
  <c r="U34" i="85" s="1"/>
  <c r="M33" i="85"/>
  <c r="U33" i="85" s="1"/>
  <c r="M32" i="85"/>
  <c r="U32" i="85" s="1"/>
  <c r="M26" i="85"/>
  <c r="U26" i="85" s="1"/>
  <c r="M22" i="85"/>
  <c r="U22" i="85" s="1"/>
  <c r="M21" i="85"/>
  <c r="U21" i="85" s="1"/>
  <c r="M20" i="85"/>
  <c r="U20" i="85" s="1"/>
  <c r="M14" i="85"/>
  <c r="U14" i="85" s="1"/>
  <c r="M10" i="85"/>
  <c r="U10" i="85" s="1"/>
  <c r="M9" i="85"/>
  <c r="U9" i="85" s="1"/>
  <c r="M8" i="85"/>
  <c r="U8" i="85" s="1"/>
  <c r="M4" i="85" a="1"/>
  <c r="F98" i="85"/>
  <c r="F97" i="85"/>
  <c r="F96" i="85"/>
  <c r="F92" i="85"/>
  <c r="F91" i="85"/>
  <c r="F90" i="85"/>
  <c r="F86" i="85"/>
  <c r="F85" i="85"/>
  <c r="F84" i="85"/>
  <c r="F80" i="85"/>
  <c r="F79" i="85"/>
  <c r="F78" i="85"/>
  <c r="F74" i="85"/>
  <c r="F73" i="85"/>
  <c r="F72" i="85"/>
  <c r="F68" i="85"/>
  <c r="F67" i="85"/>
  <c r="F66" i="85"/>
  <c r="F62" i="85"/>
  <c r="F61" i="85"/>
  <c r="F60" i="85"/>
  <c r="F56" i="85"/>
  <c r="F55" i="85"/>
  <c r="F54" i="85"/>
  <c r="F50" i="85"/>
  <c r="F49" i="85"/>
  <c r="F48" i="85"/>
  <c r="F44" i="85"/>
  <c r="F43" i="85"/>
  <c r="F42" i="85"/>
  <c r="F38" i="85"/>
  <c r="F37" i="85"/>
  <c r="F36" i="85"/>
  <c r="F32" i="85"/>
  <c r="F31" i="85"/>
  <c r="F30" i="85"/>
  <c r="F26" i="85"/>
  <c r="F25" i="85"/>
  <c r="F24" i="85"/>
  <c r="F20" i="85"/>
  <c r="F19" i="85"/>
  <c r="F18" i="85"/>
  <c r="F14" i="85"/>
  <c r="F13" i="85"/>
  <c r="F12" i="85"/>
  <c r="F8" i="85"/>
  <c r="F7" i="85"/>
  <c r="F6" i="85"/>
  <c r="F4" i="85" a="1"/>
  <c r="F95" i="85" s="1"/>
  <c r="AT3" i="85"/>
  <c r="R3" i="85"/>
  <c r="Q3" i="85"/>
  <c r="AG3" i="85" s="1"/>
  <c r="AP3" i="85" s="1"/>
  <c r="AX97" i="84"/>
  <c r="AX96" i="84"/>
  <c r="AX95" i="84"/>
  <c r="AX94" i="84"/>
  <c r="AX93" i="84"/>
  <c r="AX92" i="84"/>
  <c r="AX91" i="84"/>
  <c r="AX90" i="84"/>
  <c r="AX89" i="84"/>
  <c r="AX88" i="84"/>
  <c r="AX87" i="84"/>
  <c r="AX86" i="84"/>
  <c r="AX85" i="84"/>
  <c r="AX84" i="84"/>
  <c r="AX83" i="84"/>
  <c r="AX82" i="84"/>
  <c r="AX81" i="84"/>
  <c r="AX80" i="84"/>
  <c r="AX79" i="84"/>
  <c r="AX78" i="84"/>
  <c r="AX77" i="84"/>
  <c r="AX76" i="84"/>
  <c r="AX75" i="84"/>
  <c r="AX74" i="84"/>
  <c r="AX73" i="84"/>
  <c r="AX72" i="84"/>
  <c r="AX71" i="84"/>
  <c r="AX70" i="84"/>
  <c r="V68" i="84"/>
  <c r="R67" i="84"/>
  <c r="Q67" i="84"/>
  <c r="V65" i="84"/>
  <c r="R64" i="84"/>
  <c r="Q64" i="84"/>
  <c r="V62" i="84"/>
  <c r="R61" i="84"/>
  <c r="Q61" i="84"/>
  <c r="V59" i="84"/>
  <c r="R58" i="84"/>
  <c r="Q58" i="84"/>
  <c r="V56" i="84"/>
  <c r="R55" i="84"/>
  <c r="Q55" i="84"/>
  <c r="V53" i="84"/>
  <c r="R52" i="84"/>
  <c r="Q52" i="84"/>
  <c r="V50" i="84"/>
  <c r="R49" i="84"/>
  <c r="Q49" i="84"/>
  <c r="V47" i="84"/>
  <c r="R46" i="84"/>
  <c r="Q46" i="84"/>
  <c r="V44" i="84"/>
  <c r="R43" i="84"/>
  <c r="Q43" i="84"/>
  <c r="V41" i="84"/>
  <c r="R40" i="84"/>
  <c r="Q40" i="84"/>
  <c r="V38" i="84"/>
  <c r="R37" i="84"/>
  <c r="Q37" i="84"/>
  <c r="V35" i="84"/>
  <c r="R34" i="84"/>
  <c r="Q34" i="84"/>
  <c r="V32" i="84"/>
  <c r="R31" i="84"/>
  <c r="Q31" i="84"/>
  <c r="V29" i="84"/>
  <c r="R28" i="84"/>
  <c r="Q28" i="84"/>
  <c r="V26" i="84"/>
  <c r="R25" i="84"/>
  <c r="Q25" i="84"/>
  <c r="V24" i="84"/>
  <c r="V23" i="84"/>
  <c r="Q23" i="84"/>
  <c r="Q22" i="84"/>
  <c r="V21" i="84"/>
  <c r="Q20" i="84"/>
  <c r="R19" i="84"/>
  <c r="Q19" i="84"/>
  <c r="V18" i="84"/>
  <c r="Q17" i="84"/>
  <c r="R16" i="84"/>
  <c r="V15" i="84"/>
  <c r="Q15" i="84"/>
  <c r="R14" i="84"/>
  <c r="Q14" i="84"/>
  <c r="V13" i="84"/>
  <c r="V12" i="84"/>
  <c r="Q12" i="84"/>
  <c r="C12" i="84"/>
  <c r="R11" i="84"/>
  <c r="V10" i="84"/>
  <c r="Q10" i="84"/>
  <c r="C10" i="84"/>
  <c r="V9" i="84"/>
  <c r="R9" i="84"/>
  <c r="V8" i="84"/>
  <c r="Q8" i="84"/>
  <c r="C8" i="84"/>
  <c r="B8" i="84"/>
  <c r="Q3" i="84" s="1"/>
  <c r="AG3" i="84" s="1"/>
  <c r="V7" i="84"/>
  <c r="Q7" i="84"/>
  <c r="V6" i="84"/>
  <c r="Q6" i="84"/>
  <c r="C6" i="84"/>
  <c r="V5" i="84"/>
  <c r="R5" i="84"/>
  <c r="C5" i="84"/>
  <c r="W4" i="84"/>
  <c r="V4" i="84"/>
  <c r="R4" i="84"/>
  <c r="M69" i="84"/>
  <c r="U69" i="84" s="1"/>
  <c r="M63" i="84"/>
  <c r="U63" i="84" s="1"/>
  <c r="M62" i="84"/>
  <c r="U62" i="84" s="1"/>
  <c r="M56" i="84"/>
  <c r="U56" i="84" s="1"/>
  <c r="M51" i="84"/>
  <c r="U51" i="84" s="1"/>
  <c r="M45" i="84"/>
  <c r="U45" i="84" s="1"/>
  <c r="M44" i="84"/>
  <c r="U44" i="84" s="1"/>
  <c r="M38" i="84"/>
  <c r="U38" i="84" s="1"/>
  <c r="M33" i="84"/>
  <c r="U33" i="84" s="1"/>
  <c r="M27" i="84"/>
  <c r="U27" i="84" s="1"/>
  <c r="M26" i="84"/>
  <c r="U26" i="84" s="1"/>
  <c r="M20" i="84"/>
  <c r="U20" i="84" s="1"/>
  <c r="M15" i="84"/>
  <c r="U15" i="84" s="1"/>
  <c r="M9" i="84"/>
  <c r="U9" i="84" s="1"/>
  <c r="M8" i="84"/>
  <c r="U8" i="84" s="1"/>
  <c r="M4" i="84" a="1"/>
  <c r="AT3" i="84"/>
  <c r="AQ3" i="84"/>
  <c r="AP3" i="84"/>
  <c r="AH3" i="84"/>
  <c r="R3" i="84"/>
  <c r="C3" i="84"/>
  <c r="O3" i="84" s="1"/>
  <c r="AX97" i="83"/>
  <c r="AX96" i="83"/>
  <c r="AX95" i="83"/>
  <c r="AX94" i="83"/>
  <c r="AX93" i="83"/>
  <c r="AX92" i="83"/>
  <c r="AX91" i="83"/>
  <c r="AX90" i="83"/>
  <c r="AX89" i="83"/>
  <c r="AX88" i="83"/>
  <c r="AX87" i="83"/>
  <c r="AX86" i="83"/>
  <c r="AX85" i="83"/>
  <c r="AX84" i="83"/>
  <c r="AX83" i="83"/>
  <c r="AX82" i="83"/>
  <c r="AX81" i="83"/>
  <c r="AX80" i="83"/>
  <c r="V76" i="83"/>
  <c r="R75" i="83"/>
  <c r="Q75" i="83"/>
  <c r="V67" i="83"/>
  <c r="R66" i="83"/>
  <c r="V58" i="83"/>
  <c r="R57" i="83"/>
  <c r="V49" i="83"/>
  <c r="C12" i="83"/>
  <c r="C3" i="83" s="1"/>
  <c r="O3" i="83" s="1"/>
  <c r="V11" i="83"/>
  <c r="R10" i="83"/>
  <c r="C10" i="83"/>
  <c r="V79" i="83" s="1"/>
  <c r="V9" i="83"/>
  <c r="C8" i="83"/>
  <c r="Q57" i="83" s="1"/>
  <c r="B8" i="83"/>
  <c r="Q3" i="83" s="1"/>
  <c r="AG3" i="83" s="1"/>
  <c r="R6" i="83"/>
  <c r="C6" i="83"/>
  <c r="R4" i="83" s="1"/>
  <c r="V5" i="83"/>
  <c r="C5" i="83"/>
  <c r="W4" i="83"/>
  <c r="M79" i="83"/>
  <c r="U79" i="83" s="1"/>
  <c r="M78" i="83"/>
  <c r="U78" i="83" s="1"/>
  <c r="M74" i="83"/>
  <c r="U74" i="83" s="1"/>
  <c r="M73" i="83"/>
  <c r="U73" i="83" s="1"/>
  <c r="M72" i="83"/>
  <c r="U72" i="83" s="1"/>
  <c r="M68" i="83"/>
  <c r="U68" i="83" s="1"/>
  <c r="M67" i="83"/>
  <c r="U67" i="83" s="1"/>
  <c r="M66" i="83"/>
  <c r="U66" i="83" s="1"/>
  <c r="M62" i="83"/>
  <c r="U62" i="83" s="1"/>
  <c r="M61" i="83"/>
  <c r="U61" i="83" s="1"/>
  <c r="M60" i="83"/>
  <c r="U60" i="83" s="1"/>
  <c r="M56" i="83"/>
  <c r="U56" i="83" s="1"/>
  <c r="M55" i="83"/>
  <c r="U55" i="83" s="1"/>
  <c r="M54" i="83"/>
  <c r="U54" i="83" s="1"/>
  <c r="M50" i="83"/>
  <c r="U50" i="83" s="1"/>
  <c r="M49" i="83"/>
  <c r="U49" i="83" s="1"/>
  <c r="M48" i="83"/>
  <c r="U48" i="83" s="1"/>
  <c r="M44" i="83"/>
  <c r="U44" i="83" s="1"/>
  <c r="M43" i="83"/>
  <c r="U43" i="83" s="1"/>
  <c r="M42" i="83"/>
  <c r="U42" i="83" s="1"/>
  <c r="M38" i="83"/>
  <c r="U38" i="83" s="1"/>
  <c r="M37" i="83"/>
  <c r="U37" i="83" s="1"/>
  <c r="M36" i="83"/>
  <c r="U36" i="83" s="1"/>
  <c r="M32" i="83"/>
  <c r="U32" i="83" s="1"/>
  <c r="M31" i="83"/>
  <c r="U31" i="83" s="1"/>
  <c r="M30" i="83"/>
  <c r="U30" i="83" s="1"/>
  <c r="M26" i="83"/>
  <c r="U26" i="83" s="1"/>
  <c r="M25" i="83"/>
  <c r="U25" i="83" s="1"/>
  <c r="M24" i="83"/>
  <c r="U24" i="83" s="1"/>
  <c r="M20" i="83"/>
  <c r="U20" i="83" s="1"/>
  <c r="M19" i="83"/>
  <c r="U19" i="83" s="1"/>
  <c r="M18" i="83"/>
  <c r="U18" i="83" s="1"/>
  <c r="M14" i="83"/>
  <c r="U14" i="83" s="1"/>
  <c r="M13" i="83"/>
  <c r="U13" i="83" s="1"/>
  <c r="M12" i="83"/>
  <c r="U12" i="83" s="1"/>
  <c r="M8" i="83"/>
  <c r="U8" i="83" s="1"/>
  <c r="M7" i="83"/>
  <c r="U7" i="83" s="1"/>
  <c r="M6" i="83"/>
  <c r="U6" i="83" s="1"/>
  <c r="M4" i="83" a="1"/>
  <c r="M77" i="83" s="1"/>
  <c r="U77" i="83" s="1"/>
  <c r="AT3" i="83"/>
  <c r="AP3" i="83"/>
  <c r="AH3" i="83"/>
  <c r="AQ3" i="83" s="1"/>
  <c r="R3" i="83"/>
  <c r="AX97" i="82"/>
  <c r="AX96" i="82"/>
  <c r="AX95" i="82"/>
  <c r="AX94" i="82"/>
  <c r="AX93" i="82"/>
  <c r="AX92" i="82"/>
  <c r="AX91" i="82"/>
  <c r="AX90" i="82"/>
  <c r="R89" i="82"/>
  <c r="Q89" i="82"/>
  <c r="V87" i="82"/>
  <c r="R86" i="82"/>
  <c r="Q86" i="82"/>
  <c r="V84" i="82"/>
  <c r="R83" i="82"/>
  <c r="Q83" i="82"/>
  <c r="V81" i="82"/>
  <c r="R80" i="82"/>
  <c r="Q80" i="82"/>
  <c r="V78" i="82"/>
  <c r="R77" i="82"/>
  <c r="Q77" i="82"/>
  <c r="V75" i="82"/>
  <c r="R74" i="82"/>
  <c r="Q74" i="82"/>
  <c r="V72" i="82"/>
  <c r="R71" i="82"/>
  <c r="Q71" i="82"/>
  <c r="V69" i="82"/>
  <c r="R68" i="82"/>
  <c r="Q68" i="82"/>
  <c r="V66" i="82"/>
  <c r="R65" i="82"/>
  <c r="Q65" i="82"/>
  <c r="V63" i="82"/>
  <c r="R62" i="82"/>
  <c r="Q62" i="82"/>
  <c r="V60" i="82"/>
  <c r="R59" i="82"/>
  <c r="Q59" i="82"/>
  <c r="V57" i="82"/>
  <c r="R56" i="82"/>
  <c r="Q56" i="82"/>
  <c r="V54" i="82"/>
  <c r="R53" i="82"/>
  <c r="Q53" i="82"/>
  <c r="V51" i="82"/>
  <c r="R50" i="82"/>
  <c r="Q50" i="82"/>
  <c r="V48" i="82"/>
  <c r="R47" i="82"/>
  <c r="Q47" i="82"/>
  <c r="V45" i="82"/>
  <c r="R44" i="82"/>
  <c r="Q44" i="82"/>
  <c r="V42" i="82"/>
  <c r="R41" i="82"/>
  <c r="Q41" i="82"/>
  <c r="V39" i="82"/>
  <c r="R38" i="82"/>
  <c r="Q38" i="82"/>
  <c r="V36" i="82"/>
  <c r="R35" i="82"/>
  <c r="Q35" i="82"/>
  <c r="V33" i="82"/>
  <c r="R32" i="82"/>
  <c r="Q32" i="82"/>
  <c r="V30" i="82"/>
  <c r="R29" i="82"/>
  <c r="Q29" i="82"/>
  <c r="V27" i="82"/>
  <c r="Q26" i="82"/>
  <c r="V25" i="82"/>
  <c r="Q24" i="82"/>
  <c r="R20" i="82"/>
  <c r="V18" i="82"/>
  <c r="R18" i="82"/>
  <c r="Q17" i="82"/>
  <c r="V16" i="82"/>
  <c r="V15" i="82"/>
  <c r="Q14" i="82"/>
  <c r="R13" i="82"/>
  <c r="V12" i="82"/>
  <c r="C12" i="82"/>
  <c r="R11" i="82"/>
  <c r="Q11" i="82"/>
  <c r="V10" i="82"/>
  <c r="C10" i="82"/>
  <c r="V24" i="82" s="1"/>
  <c r="V9" i="82"/>
  <c r="R9" i="82"/>
  <c r="Q9" i="82"/>
  <c r="V8" i="82"/>
  <c r="C8" i="82"/>
  <c r="Q23" i="82" s="1"/>
  <c r="B8" i="82"/>
  <c r="V7" i="82"/>
  <c r="R7" i="82"/>
  <c r="V6" i="82"/>
  <c r="Q6" i="82"/>
  <c r="C6" i="82"/>
  <c r="R26" i="82" s="1"/>
  <c r="V5" i="82"/>
  <c r="R5" i="82"/>
  <c r="Q5" i="82"/>
  <c r="C5" i="82"/>
  <c r="W4" i="82"/>
  <c r="V4" i="82"/>
  <c r="Y4" i="82" s="1"/>
  <c r="R4" i="82"/>
  <c r="M4" i="82" a="1"/>
  <c r="AT3" i="82"/>
  <c r="Q3" i="82"/>
  <c r="AG3" i="82" s="1"/>
  <c r="AP3" i="82" s="1"/>
  <c r="C3" i="82"/>
  <c r="O3" i="82" s="1"/>
  <c r="AE3" i="82" s="1"/>
  <c r="AN3" i="82" s="1"/>
  <c r="S98" i="81"/>
  <c r="R98" i="81"/>
  <c r="V97" i="81"/>
  <c r="R97" i="81"/>
  <c r="R96" i="81"/>
  <c r="Q96" i="81"/>
  <c r="R95" i="81"/>
  <c r="V94" i="81"/>
  <c r="R94" i="81"/>
  <c r="R93" i="81"/>
  <c r="Q93" i="81"/>
  <c r="R92" i="81"/>
  <c r="V91" i="81"/>
  <c r="R91" i="81"/>
  <c r="R90" i="81"/>
  <c r="Q90" i="81"/>
  <c r="R89" i="81"/>
  <c r="V88" i="81"/>
  <c r="R88" i="81"/>
  <c r="R87" i="81"/>
  <c r="Q87" i="81"/>
  <c r="R86" i="81"/>
  <c r="V85" i="81"/>
  <c r="R85" i="81"/>
  <c r="R84" i="81"/>
  <c r="Q84" i="81"/>
  <c r="R83" i="81"/>
  <c r="V82" i="81"/>
  <c r="R82" i="81"/>
  <c r="R81" i="81"/>
  <c r="Q81" i="81"/>
  <c r="V80" i="81"/>
  <c r="R80" i="81"/>
  <c r="V79" i="81"/>
  <c r="R79" i="81"/>
  <c r="Q79" i="81"/>
  <c r="R78" i="81"/>
  <c r="Q78" i="81"/>
  <c r="V77" i="81"/>
  <c r="R77" i="81"/>
  <c r="V76" i="81"/>
  <c r="R76" i="81"/>
  <c r="Q76" i="81"/>
  <c r="R75" i="81"/>
  <c r="Q75" i="81"/>
  <c r="V74" i="81"/>
  <c r="R74" i="81"/>
  <c r="V73" i="81"/>
  <c r="R73" i="81"/>
  <c r="Q73" i="81"/>
  <c r="R72" i="81"/>
  <c r="Q72" i="81"/>
  <c r="V71" i="81"/>
  <c r="R71" i="81"/>
  <c r="V70" i="81"/>
  <c r="R70" i="81"/>
  <c r="Q70" i="81"/>
  <c r="R69" i="81"/>
  <c r="Q69" i="81"/>
  <c r="V68" i="81"/>
  <c r="R68" i="81"/>
  <c r="V67" i="81"/>
  <c r="R67" i="81"/>
  <c r="Q67" i="81"/>
  <c r="R66" i="81"/>
  <c r="Q66" i="81"/>
  <c r="V65" i="81"/>
  <c r="R65" i="81"/>
  <c r="V64" i="81"/>
  <c r="R64" i="81"/>
  <c r="Q64" i="81"/>
  <c r="R63" i="81"/>
  <c r="Q63" i="81"/>
  <c r="V62" i="81"/>
  <c r="R62" i="81"/>
  <c r="V61" i="81"/>
  <c r="R61" i="81"/>
  <c r="Q61" i="81"/>
  <c r="R60" i="81"/>
  <c r="Q60" i="81"/>
  <c r="V59" i="81"/>
  <c r="R59" i="81"/>
  <c r="V58" i="81"/>
  <c r="R58" i="81"/>
  <c r="Q58" i="81"/>
  <c r="R57" i="81"/>
  <c r="Q57" i="81"/>
  <c r="V56" i="81"/>
  <c r="R56" i="81"/>
  <c r="V55" i="81"/>
  <c r="R55" i="81"/>
  <c r="Q55" i="81"/>
  <c r="R54" i="81"/>
  <c r="Q54" i="81"/>
  <c r="V53" i="81"/>
  <c r="R53" i="81"/>
  <c r="V52" i="81"/>
  <c r="R52" i="81"/>
  <c r="Q52" i="81"/>
  <c r="R51" i="81"/>
  <c r="Q51" i="81"/>
  <c r="V50" i="81"/>
  <c r="R50" i="81"/>
  <c r="V49" i="81"/>
  <c r="R49" i="81"/>
  <c r="Q49" i="81"/>
  <c r="R48" i="81"/>
  <c r="Q48" i="81"/>
  <c r="V47" i="81"/>
  <c r="R47" i="81"/>
  <c r="V46" i="81"/>
  <c r="R46" i="81"/>
  <c r="Q46" i="81"/>
  <c r="R45" i="81"/>
  <c r="Q45" i="81"/>
  <c r="V44" i="81"/>
  <c r="R44" i="81"/>
  <c r="V43" i="81"/>
  <c r="R43" i="81"/>
  <c r="Q43" i="81"/>
  <c r="R42" i="81"/>
  <c r="Q42" i="81"/>
  <c r="V41" i="81"/>
  <c r="R41" i="81"/>
  <c r="V40" i="81"/>
  <c r="R40" i="81"/>
  <c r="Q40" i="81"/>
  <c r="R39" i="81"/>
  <c r="Q39" i="81"/>
  <c r="V38" i="81"/>
  <c r="R38" i="81"/>
  <c r="V37" i="81"/>
  <c r="R37" i="81"/>
  <c r="Q37" i="81"/>
  <c r="R36" i="81"/>
  <c r="Q36" i="81"/>
  <c r="V35" i="81"/>
  <c r="R35" i="81"/>
  <c r="V34" i="81"/>
  <c r="R34" i="81"/>
  <c r="Q34" i="81"/>
  <c r="R33" i="81"/>
  <c r="Q33" i="81"/>
  <c r="V32" i="81"/>
  <c r="R32" i="81"/>
  <c r="V31" i="81"/>
  <c r="R31" i="81"/>
  <c r="Q31" i="81"/>
  <c r="R30" i="81"/>
  <c r="Q30" i="81"/>
  <c r="V29" i="81"/>
  <c r="R29" i="81"/>
  <c r="V28" i="81"/>
  <c r="R28" i="81"/>
  <c r="Q28" i="81"/>
  <c r="R27" i="81"/>
  <c r="Q27" i="81"/>
  <c r="V26" i="81"/>
  <c r="R26" i="81"/>
  <c r="V25" i="81"/>
  <c r="R25" i="81"/>
  <c r="Q25" i="81"/>
  <c r="R24" i="81"/>
  <c r="Q24" i="81"/>
  <c r="V23" i="81"/>
  <c r="R23" i="81"/>
  <c r="V22" i="81"/>
  <c r="R22" i="81"/>
  <c r="Q22" i="81"/>
  <c r="R21" i="81"/>
  <c r="Q21" i="81"/>
  <c r="V20" i="81"/>
  <c r="R20" i="81"/>
  <c r="V19" i="81"/>
  <c r="R19" i="81"/>
  <c r="Q19" i="81"/>
  <c r="R18" i="81"/>
  <c r="Q18" i="81"/>
  <c r="V17" i="81"/>
  <c r="R17" i="81"/>
  <c r="V16" i="81"/>
  <c r="R16" i="81"/>
  <c r="Q16" i="81"/>
  <c r="R15" i="81"/>
  <c r="Q15" i="81"/>
  <c r="V14" i="81"/>
  <c r="R14" i="81"/>
  <c r="V13" i="81"/>
  <c r="R13" i="81"/>
  <c r="Q13" i="81"/>
  <c r="R12" i="81"/>
  <c r="Q12" i="81"/>
  <c r="C12" i="81"/>
  <c r="C3" i="81" s="1"/>
  <c r="O3" i="81" s="1"/>
  <c r="P3" i="81" s="1"/>
  <c r="AF3" i="81" s="1"/>
  <c r="AO3" i="81" s="1"/>
  <c r="R11" i="81"/>
  <c r="Q11" i="81"/>
  <c r="R10" i="81"/>
  <c r="Q10" i="81"/>
  <c r="C10" i="81"/>
  <c r="V96" i="81" s="1"/>
  <c r="V9" i="81"/>
  <c r="R9" i="81"/>
  <c r="Q9" i="81"/>
  <c r="R8" i="81"/>
  <c r="Q8" i="81"/>
  <c r="C8" i="81"/>
  <c r="Q98" i="81" s="1"/>
  <c r="B8" i="81"/>
  <c r="Q3" i="81" s="1"/>
  <c r="AG3" i="81" s="1"/>
  <c r="V7" i="81"/>
  <c r="R7" i="81"/>
  <c r="Q7" i="81"/>
  <c r="R6" i="81"/>
  <c r="Q6" i="81"/>
  <c r="V5" i="81"/>
  <c r="R5" i="81"/>
  <c r="C5" i="81"/>
  <c r="W4" i="81"/>
  <c r="Y4" i="81" s="1"/>
  <c r="V4" i="81"/>
  <c r="R4" i="81"/>
  <c r="M97" i="81"/>
  <c r="U97" i="81" s="1"/>
  <c r="M91" i="81"/>
  <c r="U91" i="81" s="1"/>
  <c r="M90" i="81"/>
  <c r="U90" i="81" s="1"/>
  <c r="M88" i="81"/>
  <c r="U88" i="81" s="1"/>
  <c r="M82" i="81"/>
  <c r="U82" i="81" s="1"/>
  <c r="M81" i="81"/>
  <c r="U81" i="81" s="1"/>
  <c r="M79" i="81"/>
  <c r="U79" i="81" s="1"/>
  <c r="M73" i="81"/>
  <c r="U73" i="81" s="1"/>
  <c r="M72" i="81"/>
  <c r="U72" i="81" s="1"/>
  <c r="M70" i="81"/>
  <c r="U70" i="81" s="1"/>
  <c r="M64" i="81"/>
  <c r="U64" i="81" s="1"/>
  <c r="M63" i="81"/>
  <c r="U63" i="81" s="1"/>
  <c r="M61" i="81"/>
  <c r="U61" i="81" s="1"/>
  <c r="M55" i="81"/>
  <c r="U55" i="81" s="1"/>
  <c r="M54" i="81"/>
  <c r="U54" i="81" s="1"/>
  <c r="M52" i="81"/>
  <c r="U52" i="81" s="1"/>
  <c r="M46" i="81"/>
  <c r="U46" i="81" s="1"/>
  <c r="M45" i="81"/>
  <c r="U45" i="81" s="1"/>
  <c r="M43" i="81"/>
  <c r="U43" i="81" s="1"/>
  <c r="M37" i="81"/>
  <c r="U37" i="81" s="1"/>
  <c r="M36" i="81"/>
  <c r="U36" i="81" s="1"/>
  <c r="M34" i="81"/>
  <c r="U34" i="81" s="1"/>
  <c r="M28" i="81"/>
  <c r="U28" i="81" s="1"/>
  <c r="M27" i="81"/>
  <c r="U27" i="81" s="1"/>
  <c r="M25" i="81"/>
  <c r="U25" i="81" s="1"/>
  <c r="M19" i="81"/>
  <c r="U19" i="81" s="1"/>
  <c r="M18" i="81"/>
  <c r="U18" i="81" s="1"/>
  <c r="M16" i="81"/>
  <c r="U16" i="81" s="1"/>
  <c r="M10" i="81"/>
  <c r="U10" i="81" s="1"/>
  <c r="M9" i="81"/>
  <c r="U9" i="81" s="1"/>
  <c r="M7" i="81"/>
  <c r="U7" i="81" s="1"/>
  <c r="M4" i="81" a="1"/>
  <c r="F98" i="81"/>
  <c r="F97" i="81"/>
  <c r="F96" i="81"/>
  <c r="F95" i="81"/>
  <c r="F94" i="81"/>
  <c r="F92" i="81"/>
  <c r="F91" i="81"/>
  <c r="F90" i="81"/>
  <c r="F89" i="81"/>
  <c r="F88" i="81"/>
  <c r="F86" i="81"/>
  <c r="F85" i="81"/>
  <c r="F84" i="81"/>
  <c r="F83" i="81"/>
  <c r="F82" i="81"/>
  <c r="F80" i="81"/>
  <c r="F79" i="81"/>
  <c r="F78" i="81"/>
  <c r="F77" i="81"/>
  <c r="F76" i="81"/>
  <c r="F74" i="81"/>
  <c r="F73" i="81"/>
  <c r="F72" i="81"/>
  <c r="F71" i="81"/>
  <c r="F70" i="81"/>
  <c r="F68" i="81"/>
  <c r="F67" i="81"/>
  <c r="F66" i="81"/>
  <c r="F65" i="81"/>
  <c r="F64" i="81"/>
  <c r="F62" i="81"/>
  <c r="F61" i="81"/>
  <c r="F60" i="81"/>
  <c r="F59" i="81"/>
  <c r="F58" i="81"/>
  <c r="F56" i="81"/>
  <c r="F55" i="81"/>
  <c r="F54" i="81"/>
  <c r="F53" i="81"/>
  <c r="F52" i="81"/>
  <c r="F50" i="81"/>
  <c r="F49" i="81"/>
  <c r="F48" i="81"/>
  <c r="F47" i="81"/>
  <c r="F46" i="81"/>
  <c r="F44" i="81"/>
  <c r="F43" i="81"/>
  <c r="F42" i="81"/>
  <c r="F41" i="81"/>
  <c r="F40" i="81"/>
  <c r="F38" i="81"/>
  <c r="F37" i="81"/>
  <c r="F36" i="81"/>
  <c r="F35" i="81"/>
  <c r="F34" i="81"/>
  <c r="F32" i="81"/>
  <c r="F31" i="81"/>
  <c r="F30" i="81"/>
  <c r="F29" i="81"/>
  <c r="F28" i="81"/>
  <c r="F26" i="81"/>
  <c r="F25" i="81"/>
  <c r="F24" i="81"/>
  <c r="F23" i="81"/>
  <c r="F22" i="81"/>
  <c r="F20" i="81"/>
  <c r="F19" i="81"/>
  <c r="F18" i="81"/>
  <c r="F17" i="81"/>
  <c r="F16" i="81"/>
  <c r="F14" i="81"/>
  <c r="F13" i="81"/>
  <c r="F12" i="81"/>
  <c r="F11" i="81"/>
  <c r="F10" i="81"/>
  <c r="F8" i="81"/>
  <c r="F7" i="81"/>
  <c r="F6" i="81"/>
  <c r="F5" i="81"/>
  <c r="F4" i="81"/>
  <c r="F4" i="81" a="1"/>
  <c r="F93" i="81" s="1"/>
  <c r="AT3" i="81"/>
  <c r="AP3" i="81"/>
  <c r="AH3" i="81"/>
  <c r="AQ3" i="81" s="1"/>
  <c r="R3" i="81"/>
  <c r="AX97" i="80"/>
  <c r="AX96" i="80"/>
  <c r="AX95" i="80"/>
  <c r="AX94" i="80"/>
  <c r="AX93" i="80"/>
  <c r="AX92" i="80"/>
  <c r="AX91" i="80"/>
  <c r="AX90" i="80"/>
  <c r="AX89" i="80"/>
  <c r="AX88" i="80"/>
  <c r="AX87" i="80"/>
  <c r="AX86" i="80"/>
  <c r="AX85" i="80"/>
  <c r="AX84" i="80"/>
  <c r="AX83" i="80"/>
  <c r="AX82" i="80"/>
  <c r="AX81" i="80"/>
  <c r="AX80" i="80"/>
  <c r="AX79" i="80"/>
  <c r="AX78" i="80"/>
  <c r="AX77" i="80"/>
  <c r="AX76" i="80"/>
  <c r="AX75" i="80"/>
  <c r="AX74" i="80"/>
  <c r="AX73" i="80"/>
  <c r="AX72" i="80"/>
  <c r="AX71" i="80"/>
  <c r="AX70" i="80"/>
  <c r="R68" i="80"/>
  <c r="V62" i="80"/>
  <c r="Q61" i="80"/>
  <c r="R59" i="80"/>
  <c r="U55" i="80"/>
  <c r="V53" i="80"/>
  <c r="Q52" i="80"/>
  <c r="V50" i="80"/>
  <c r="R50" i="80"/>
  <c r="Q49" i="80"/>
  <c r="R47" i="80"/>
  <c r="V46" i="80"/>
  <c r="Q45" i="80"/>
  <c r="V44" i="80"/>
  <c r="R43" i="80"/>
  <c r="Q43" i="80"/>
  <c r="V41" i="80"/>
  <c r="R41" i="80"/>
  <c r="Q40" i="80"/>
  <c r="R38" i="80"/>
  <c r="V37" i="80"/>
  <c r="Q36" i="80"/>
  <c r="V35" i="80"/>
  <c r="Q34" i="80"/>
  <c r="R33" i="80"/>
  <c r="V32" i="80"/>
  <c r="R31" i="80"/>
  <c r="Q31" i="80"/>
  <c r="R29" i="80"/>
  <c r="V28" i="80"/>
  <c r="R27" i="80"/>
  <c r="Q27" i="80"/>
  <c r="V26" i="80"/>
  <c r="Q25" i="80"/>
  <c r="R24" i="80"/>
  <c r="V23" i="80"/>
  <c r="R22" i="80"/>
  <c r="Q22" i="80"/>
  <c r="R20" i="80"/>
  <c r="V19" i="80"/>
  <c r="U19" i="80"/>
  <c r="R18" i="80"/>
  <c r="Q18" i="80"/>
  <c r="V17" i="80"/>
  <c r="Q16" i="80"/>
  <c r="R15" i="80"/>
  <c r="V14" i="80"/>
  <c r="R13" i="80"/>
  <c r="Q13" i="80"/>
  <c r="C12" i="80"/>
  <c r="Q11" i="80"/>
  <c r="Q10" i="80"/>
  <c r="C10" i="80"/>
  <c r="V61" i="80" s="1"/>
  <c r="V9" i="80"/>
  <c r="R9" i="80"/>
  <c r="Q9" i="80"/>
  <c r="V8" i="80"/>
  <c r="C8" i="80"/>
  <c r="Q64" i="80" s="1"/>
  <c r="B8" i="80"/>
  <c r="V7" i="80"/>
  <c r="R7" i="80"/>
  <c r="Q7" i="80"/>
  <c r="V6" i="80"/>
  <c r="Q6" i="80"/>
  <c r="C6" i="80"/>
  <c r="R62" i="80" s="1"/>
  <c r="V5" i="80"/>
  <c r="R5" i="80"/>
  <c r="Q5" i="80"/>
  <c r="C5" i="80"/>
  <c r="W4" i="80"/>
  <c r="V4" i="80"/>
  <c r="Y4" i="80" s="1"/>
  <c r="R4" i="80"/>
  <c r="M67" i="80"/>
  <c r="U67" i="80" s="1"/>
  <c r="M66" i="80"/>
  <c r="U66" i="80" s="1"/>
  <c r="M65" i="80"/>
  <c r="U65" i="80" s="1"/>
  <c r="M61" i="80"/>
  <c r="U61" i="80" s="1"/>
  <c r="M60" i="80"/>
  <c r="U60" i="80" s="1"/>
  <c r="M59" i="80"/>
  <c r="U59" i="80" s="1"/>
  <c r="M55" i="80"/>
  <c r="M54" i="80"/>
  <c r="U54" i="80" s="1"/>
  <c r="M53" i="80"/>
  <c r="U53" i="80" s="1"/>
  <c r="M49" i="80"/>
  <c r="U49" i="80" s="1"/>
  <c r="M48" i="80"/>
  <c r="U48" i="80" s="1"/>
  <c r="M47" i="80"/>
  <c r="U47" i="80" s="1"/>
  <c r="M43" i="80"/>
  <c r="U43" i="80" s="1"/>
  <c r="M42" i="80"/>
  <c r="U42" i="80" s="1"/>
  <c r="M41" i="80"/>
  <c r="U41" i="80" s="1"/>
  <c r="M37" i="80"/>
  <c r="U37" i="80" s="1"/>
  <c r="M36" i="80"/>
  <c r="U36" i="80" s="1"/>
  <c r="M35" i="80"/>
  <c r="U35" i="80" s="1"/>
  <c r="M31" i="80"/>
  <c r="U31" i="80" s="1"/>
  <c r="M30" i="80"/>
  <c r="U30" i="80" s="1"/>
  <c r="M29" i="80"/>
  <c r="U29" i="80" s="1"/>
  <c r="M25" i="80"/>
  <c r="U25" i="80" s="1"/>
  <c r="M24" i="80"/>
  <c r="U24" i="80" s="1"/>
  <c r="M23" i="80"/>
  <c r="U23" i="80" s="1"/>
  <c r="M19" i="80"/>
  <c r="M18" i="80"/>
  <c r="U18" i="80" s="1"/>
  <c r="M17" i="80"/>
  <c r="U17" i="80" s="1"/>
  <c r="M13" i="80"/>
  <c r="U13" i="80" s="1"/>
  <c r="M12" i="80"/>
  <c r="U12" i="80" s="1"/>
  <c r="M11" i="80"/>
  <c r="U11" i="80" s="1"/>
  <c r="M7" i="80"/>
  <c r="U7" i="80" s="1"/>
  <c r="M6" i="80"/>
  <c r="U6" i="80" s="1"/>
  <c r="M5" i="80"/>
  <c r="U5" i="80" s="1"/>
  <c r="M4" i="80" a="1"/>
  <c r="M64" i="80" s="1"/>
  <c r="U64" i="80" s="1"/>
  <c r="AT3" i="80"/>
  <c r="R3" i="80"/>
  <c r="Q3" i="80"/>
  <c r="AG3" i="80" s="1"/>
  <c r="AP3" i="80" s="1"/>
  <c r="C3" i="80"/>
  <c r="O3" i="80" s="1"/>
  <c r="P3" i="80" s="1"/>
  <c r="AF3" i="80" s="1"/>
  <c r="AO3" i="80" s="1"/>
  <c r="AX97" i="79"/>
  <c r="AX96" i="79"/>
  <c r="AX95" i="79"/>
  <c r="AX94" i="79"/>
  <c r="AX93" i="79"/>
  <c r="AX92" i="79"/>
  <c r="AX91" i="79"/>
  <c r="AX90" i="79"/>
  <c r="AX89" i="79"/>
  <c r="AX88" i="79"/>
  <c r="AX87" i="79"/>
  <c r="AX86" i="79"/>
  <c r="AX85" i="79"/>
  <c r="AX84" i="79"/>
  <c r="AX83" i="79"/>
  <c r="AX82" i="79"/>
  <c r="AX81" i="79"/>
  <c r="AX80" i="79"/>
  <c r="R79" i="79"/>
  <c r="R76" i="79"/>
  <c r="R73" i="79"/>
  <c r="R70" i="79"/>
  <c r="R67" i="79"/>
  <c r="R64" i="79"/>
  <c r="R61" i="79"/>
  <c r="R58" i="79"/>
  <c r="R55" i="79"/>
  <c r="R52" i="79"/>
  <c r="V51" i="79"/>
  <c r="R50" i="79"/>
  <c r="Q50" i="79"/>
  <c r="R49" i="79"/>
  <c r="V48" i="79"/>
  <c r="R47" i="79"/>
  <c r="Q47" i="79"/>
  <c r="R46" i="79"/>
  <c r="V45" i="79"/>
  <c r="R44" i="79"/>
  <c r="Q44" i="79"/>
  <c r="R43" i="79"/>
  <c r="V42" i="79"/>
  <c r="R41" i="79"/>
  <c r="Q41" i="79"/>
  <c r="R40" i="79"/>
  <c r="V39" i="79"/>
  <c r="R38" i="79"/>
  <c r="Q38" i="79"/>
  <c r="R37" i="79"/>
  <c r="V36" i="79"/>
  <c r="R35" i="79"/>
  <c r="Q35" i="79"/>
  <c r="R34" i="79"/>
  <c r="V33" i="79"/>
  <c r="R32" i="79"/>
  <c r="Q32" i="79"/>
  <c r="R31" i="79"/>
  <c r="V30" i="79"/>
  <c r="R29" i="79"/>
  <c r="Q29" i="79"/>
  <c r="R28" i="79"/>
  <c r="V27" i="79"/>
  <c r="R26" i="79"/>
  <c r="Q26" i="79"/>
  <c r="R25" i="79"/>
  <c r="V24" i="79"/>
  <c r="R23" i="79"/>
  <c r="Q23" i="79"/>
  <c r="R22" i="79"/>
  <c r="V21" i="79"/>
  <c r="R20" i="79"/>
  <c r="Q20" i="79"/>
  <c r="R19" i="79"/>
  <c r="V18" i="79"/>
  <c r="R17" i="79"/>
  <c r="Q17" i="79"/>
  <c r="R16" i="79"/>
  <c r="V15" i="79"/>
  <c r="R14" i="79"/>
  <c r="Q14" i="79"/>
  <c r="R13" i="79"/>
  <c r="V12" i="79"/>
  <c r="C12" i="79"/>
  <c r="R11" i="79"/>
  <c r="Q11" i="79"/>
  <c r="V10" i="79"/>
  <c r="C10" i="79"/>
  <c r="V77" i="79" s="1"/>
  <c r="V9" i="79"/>
  <c r="R9" i="79"/>
  <c r="Q9" i="79"/>
  <c r="V8" i="79"/>
  <c r="C8" i="79"/>
  <c r="Q79" i="79" s="1"/>
  <c r="B8" i="79"/>
  <c r="V7" i="79"/>
  <c r="R7" i="79"/>
  <c r="Q7" i="79"/>
  <c r="V6" i="79"/>
  <c r="Q6" i="79"/>
  <c r="C6" i="79"/>
  <c r="R78" i="79" s="1"/>
  <c r="V5" i="79"/>
  <c r="R5" i="79"/>
  <c r="Q5" i="79"/>
  <c r="C5" i="79"/>
  <c r="W4" i="79"/>
  <c r="V4" i="79"/>
  <c r="Y4" i="79" s="1"/>
  <c r="R4" i="79"/>
  <c r="M78" i="79"/>
  <c r="U78" i="79" s="1"/>
  <c r="M77" i="79"/>
  <c r="U77" i="79" s="1"/>
  <c r="M76" i="79"/>
  <c r="U76" i="79" s="1"/>
  <c r="M72" i="79"/>
  <c r="U72" i="79" s="1"/>
  <c r="M71" i="79"/>
  <c r="U71" i="79" s="1"/>
  <c r="M70" i="79"/>
  <c r="U70" i="79" s="1"/>
  <c r="M66" i="79"/>
  <c r="U66" i="79" s="1"/>
  <c r="M65" i="79"/>
  <c r="U65" i="79" s="1"/>
  <c r="M64" i="79"/>
  <c r="U64" i="79" s="1"/>
  <c r="M60" i="79"/>
  <c r="U60" i="79" s="1"/>
  <c r="M59" i="79"/>
  <c r="U59" i="79" s="1"/>
  <c r="M58" i="79"/>
  <c r="U58" i="79" s="1"/>
  <c r="M54" i="79"/>
  <c r="U54" i="79" s="1"/>
  <c r="M53" i="79"/>
  <c r="U53" i="79" s="1"/>
  <c r="M52" i="79"/>
  <c r="U52" i="79" s="1"/>
  <c r="M48" i="79"/>
  <c r="U48" i="79" s="1"/>
  <c r="M47" i="79"/>
  <c r="U47" i="79" s="1"/>
  <c r="M46" i="79"/>
  <c r="U46" i="79" s="1"/>
  <c r="M42" i="79"/>
  <c r="U42" i="79" s="1"/>
  <c r="M41" i="79"/>
  <c r="U41" i="79" s="1"/>
  <c r="M40" i="79"/>
  <c r="U40" i="79" s="1"/>
  <c r="M36" i="79"/>
  <c r="U36" i="79" s="1"/>
  <c r="M35" i="79"/>
  <c r="U35" i="79" s="1"/>
  <c r="M34" i="79"/>
  <c r="U34" i="79" s="1"/>
  <c r="M30" i="79"/>
  <c r="U30" i="79" s="1"/>
  <c r="M29" i="79"/>
  <c r="U29" i="79" s="1"/>
  <c r="M28" i="79"/>
  <c r="U28" i="79" s="1"/>
  <c r="M24" i="79"/>
  <c r="U24" i="79" s="1"/>
  <c r="M23" i="79"/>
  <c r="U23" i="79" s="1"/>
  <c r="M22" i="79"/>
  <c r="U22" i="79" s="1"/>
  <c r="M18" i="79"/>
  <c r="U18" i="79" s="1"/>
  <c r="M17" i="79"/>
  <c r="U17" i="79" s="1"/>
  <c r="M16" i="79"/>
  <c r="U16" i="79" s="1"/>
  <c r="M12" i="79"/>
  <c r="U12" i="79" s="1"/>
  <c r="M11" i="79"/>
  <c r="U11" i="79" s="1"/>
  <c r="M10" i="79"/>
  <c r="U10" i="79" s="1"/>
  <c r="M6" i="79"/>
  <c r="U6" i="79" s="1"/>
  <c r="M5" i="79"/>
  <c r="U5" i="79" s="1"/>
  <c r="M4" i="79"/>
  <c r="U4" i="79" s="1"/>
  <c r="X4" i="79" s="1"/>
  <c r="M4" i="79" a="1"/>
  <c r="M75" i="79" s="1"/>
  <c r="U75" i="79" s="1"/>
  <c r="AT3" i="79"/>
  <c r="AH3" i="79"/>
  <c r="AQ3" i="79" s="1"/>
  <c r="R3" i="79"/>
  <c r="Q3" i="79"/>
  <c r="AG3" i="79" s="1"/>
  <c r="AP3" i="79" s="1"/>
  <c r="C3" i="79"/>
  <c r="O3" i="79" s="1"/>
  <c r="AX97" i="78"/>
  <c r="AX96" i="78"/>
  <c r="AX95" i="78"/>
  <c r="AX94" i="78"/>
  <c r="AX93" i="78"/>
  <c r="AX92" i="78"/>
  <c r="AX91" i="78"/>
  <c r="AX90" i="78"/>
  <c r="V60" i="78"/>
  <c r="Q59" i="78"/>
  <c r="V57" i="78"/>
  <c r="Q56" i="78"/>
  <c r="V54" i="78"/>
  <c r="Q53" i="78"/>
  <c r="V51" i="78"/>
  <c r="Q50" i="78"/>
  <c r="V48" i="78"/>
  <c r="Q47" i="78"/>
  <c r="V45" i="78"/>
  <c r="Q44" i="78"/>
  <c r="V42" i="78"/>
  <c r="Q41" i="78"/>
  <c r="V39" i="78"/>
  <c r="Q38" i="78"/>
  <c r="V36" i="78"/>
  <c r="Q35" i="78"/>
  <c r="V33" i="78"/>
  <c r="Q32" i="78"/>
  <c r="V30" i="78"/>
  <c r="Q29" i="78"/>
  <c r="V27" i="78"/>
  <c r="Q26" i="78"/>
  <c r="V24" i="78"/>
  <c r="Q23" i="78"/>
  <c r="V21" i="78"/>
  <c r="Q20" i="78"/>
  <c r="V18" i="78"/>
  <c r="Q17" i="78"/>
  <c r="V15" i="78"/>
  <c r="Q14" i="78"/>
  <c r="V12" i="78"/>
  <c r="C12" i="78"/>
  <c r="R11" i="78"/>
  <c r="V10" i="78"/>
  <c r="C10" i="78"/>
  <c r="V61" i="78" s="1"/>
  <c r="V9" i="78"/>
  <c r="R9" i="78"/>
  <c r="V8" i="78"/>
  <c r="C8" i="78"/>
  <c r="Q60" i="78" s="1"/>
  <c r="B8" i="78"/>
  <c r="V6" i="78"/>
  <c r="C6" i="78"/>
  <c r="V5" i="78"/>
  <c r="R5" i="78"/>
  <c r="C5" i="78"/>
  <c r="W4" i="78"/>
  <c r="V4" i="78"/>
  <c r="Y4" i="78" s="1"/>
  <c r="R4" i="78"/>
  <c r="M87" i="78"/>
  <c r="U87" i="78" s="1"/>
  <c r="M57" i="78"/>
  <c r="U57" i="78" s="1"/>
  <c r="M51" i="78"/>
  <c r="U51" i="78" s="1"/>
  <c r="M21" i="78"/>
  <c r="U21" i="78" s="1"/>
  <c r="M15" i="78"/>
  <c r="U15" i="78" s="1"/>
  <c r="M4" i="78" a="1"/>
  <c r="M69" i="78" s="1"/>
  <c r="U69" i="78" s="1"/>
  <c r="AT3" i="78"/>
  <c r="AG3" i="78"/>
  <c r="AP3" i="78" s="1"/>
  <c r="R3" i="78"/>
  <c r="Q3" i="78"/>
  <c r="C3" i="78"/>
  <c r="O3" i="78" s="1"/>
  <c r="S98" i="77"/>
  <c r="R98" i="77"/>
  <c r="V97" i="77"/>
  <c r="R97" i="77"/>
  <c r="R96" i="77"/>
  <c r="Q96" i="77"/>
  <c r="R95" i="77"/>
  <c r="V94" i="77"/>
  <c r="R94" i="77"/>
  <c r="R93" i="77"/>
  <c r="Q93" i="77"/>
  <c r="R92" i="77"/>
  <c r="V91" i="77"/>
  <c r="R91" i="77"/>
  <c r="R90" i="77"/>
  <c r="Q90" i="77"/>
  <c r="R89" i="77"/>
  <c r="V88" i="77"/>
  <c r="R88" i="77"/>
  <c r="R87" i="77"/>
  <c r="Q87" i="77"/>
  <c r="R86" i="77"/>
  <c r="V85" i="77"/>
  <c r="R85" i="77"/>
  <c r="R84" i="77"/>
  <c r="Q84" i="77"/>
  <c r="R83" i="77"/>
  <c r="V82" i="77"/>
  <c r="R82" i="77"/>
  <c r="R81" i="77"/>
  <c r="Q81" i="77"/>
  <c r="R80" i="77"/>
  <c r="V79" i="77"/>
  <c r="R79" i="77"/>
  <c r="R78" i="77"/>
  <c r="Q78" i="77"/>
  <c r="R77" i="77"/>
  <c r="V76" i="77"/>
  <c r="R76" i="77"/>
  <c r="R75" i="77"/>
  <c r="Q75" i="77"/>
  <c r="R74" i="77"/>
  <c r="V73" i="77"/>
  <c r="R73" i="77"/>
  <c r="R72" i="77"/>
  <c r="Q72" i="77"/>
  <c r="R71" i="77"/>
  <c r="V70" i="77"/>
  <c r="R70" i="77"/>
  <c r="R69" i="77"/>
  <c r="Q69" i="77"/>
  <c r="R68" i="77"/>
  <c r="V67" i="77"/>
  <c r="R67" i="77"/>
  <c r="R66" i="77"/>
  <c r="Q66" i="77"/>
  <c r="R65" i="77"/>
  <c r="V64" i="77"/>
  <c r="R64" i="77"/>
  <c r="R63" i="77"/>
  <c r="Q63" i="77"/>
  <c r="R62" i="77"/>
  <c r="V61" i="77"/>
  <c r="R61" i="77"/>
  <c r="R60" i="77"/>
  <c r="Q60" i="77"/>
  <c r="R59" i="77"/>
  <c r="V58" i="77"/>
  <c r="R58" i="77"/>
  <c r="R57" i="77"/>
  <c r="Q57" i="77"/>
  <c r="R56" i="77"/>
  <c r="V55" i="77"/>
  <c r="R55" i="77"/>
  <c r="R54" i="77"/>
  <c r="Q54" i="77"/>
  <c r="R53" i="77"/>
  <c r="V52" i="77"/>
  <c r="R52" i="77"/>
  <c r="R51" i="77"/>
  <c r="Q51" i="77"/>
  <c r="R50" i="77"/>
  <c r="V49" i="77"/>
  <c r="R49" i="77"/>
  <c r="R48" i="77"/>
  <c r="Q48" i="77"/>
  <c r="R47" i="77"/>
  <c r="V46" i="77"/>
  <c r="R46" i="77"/>
  <c r="R45" i="77"/>
  <c r="Q45" i="77"/>
  <c r="R44" i="77"/>
  <c r="V43" i="77"/>
  <c r="R43" i="77"/>
  <c r="R42" i="77"/>
  <c r="Q42" i="77"/>
  <c r="R41" i="77"/>
  <c r="V40" i="77"/>
  <c r="R40" i="77"/>
  <c r="R39" i="77"/>
  <c r="Q39" i="77"/>
  <c r="R38" i="77"/>
  <c r="V37" i="77"/>
  <c r="R37" i="77"/>
  <c r="R36" i="77"/>
  <c r="Q36" i="77"/>
  <c r="R35" i="77"/>
  <c r="V34" i="77"/>
  <c r="R34" i="77"/>
  <c r="R33" i="77"/>
  <c r="Q33" i="77"/>
  <c r="R32" i="77"/>
  <c r="V31" i="77"/>
  <c r="R31" i="77"/>
  <c r="R30" i="77"/>
  <c r="Q30" i="77"/>
  <c r="R29" i="77"/>
  <c r="V28" i="77"/>
  <c r="R28" i="77"/>
  <c r="R27" i="77"/>
  <c r="Q27" i="77"/>
  <c r="R26" i="77"/>
  <c r="V25" i="77"/>
  <c r="R25" i="77"/>
  <c r="R24" i="77"/>
  <c r="Q24" i="77"/>
  <c r="R23" i="77"/>
  <c r="V22" i="77"/>
  <c r="R22" i="77"/>
  <c r="R21" i="77"/>
  <c r="Q21" i="77"/>
  <c r="R20" i="77"/>
  <c r="V19" i="77"/>
  <c r="R19" i="77"/>
  <c r="R18" i="77"/>
  <c r="Q18" i="77"/>
  <c r="R17" i="77"/>
  <c r="V16" i="77"/>
  <c r="R16" i="77"/>
  <c r="R15" i="77"/>
  <c r="Q15" i="77"/>
  <c r="R14" i="77"/>
  <c r="V13" i="77"/>
  <c r="R13" i="77"/>
  <c r="Q13" i="77"/>
  <c r="R12" i="77"/>
  <c r="Q12" i="77"/>
  <c r="C12" i="77"/>
  <c r="C3" i="77" s="1"/>
  <c r="O3" i="77" s="1"/>
  <c r="AE3" i="77" s="1"/>
  <c r="AN3" i="77" s="1"/>
  <c r="R11" i="77"/>
  <c r="Q11" i="77"/>
  <c r="R10" i="77"/>
  <c r="Q10" i="77"/>
  <c r="C10" i="77"/>
  <c r="V4" i="77" s="1"/>
  <c r="V9" i="77"/>
  <c r="R9" i="77"/>
  <c r="Q9" i="77"/>
  <c r="R8" i="77"/>
  <c r="Q8" i="77"/>
  <c r="C8" i="77"/>
  <c r="Q98" i="77" s="1"/>
  <c r="B8" i="77"/>
  <c r="Q3" i="77" s="1"/>
  <c r="AG3" i="77" s="1"/>
  <c r="AP3" i="77" s="1"/>
  <c r="V7" i="77"/>
  <c r="R7" i="77"/>
  <c r="Q7" i="77"/>
  <c r="R6" i="77"/>
  <c r="Q6" i="77"/>
  <c r="V5" i="77"/>
  <c r="R5" i="77"/>
  <c r="C5" i="77"/>
  <c r="W4" i="77"/>
  <c r="R4" i="77"/>
  <c r="M97" i="77"/>
  <c r="U97" i="77" s="1"/>
  <c r="M91" i="77"/>
  <c r="U91" i="77" s="1"/>
  <c r="M85" i="77"/>
  <c r="U85" i="77" s="1"/>
  <c r="M79" i="77"/>
  <c r="U79" i="77" s="1"/>
  <c r="M73" i="77"/>
  <c r="U73" i="77" s="1"/>
  <c r="M67" i="77"/>
  <c r="U67" i="77" s="1"/>
  <c r="M61" i="77"/>
  <c r="U61" i="77" s="1"/>
  <c r="M55" i="77"/>
  <c r="U55" i="77" s="1"/>
  <c r="M49" i="77"/>
  <c r="U49" i="77" s="1"/>
  <c r="M43" i="77"/>
  <c r="U43" i="77" s="1"/>
  <c r="M37" i="77"/>
  <c r="U37" i="77" s="1"/>
  <c r="M31" i="77"/>
  <c r="U31" i="77" s="1"/>
  <c r="M25" i="77"/>
  <c r="U25" i="77" s="1"/>
  <c r="M19" i="77"/>
  <c r="U19" i="77" s="1"/>
  <c r="M13" i="77"/>
  <c r="U13" i="77" s="1"/>
  <c r="M7" i="77"/>
  <c r="U7" i="77" s="1"/>
  <c r="M4" i="77" a="1"/>
  <c r="M96" i="77" s="1"/>
  <c r="U96" i="77" s="1"/>
  <c r="F98" i="77"/>
  <c r="F97" i="77"/>
  <c r="F96" i="77"/>
  <c r="F95" i="77"/>
  <c r="F92" i="77"/>
  <c r="F91" i="77"/>
  <c r="F90" i="77"/>
  <c r="F89" i="77"/>
  <c r="F86" i="77"/>
  <c r="F85" i="77"/>
  <c r="F84" i="77"/>
  <c r="F83" i="77"/>
  <c r="F80" i="77"/>
  <c r="F79" i="77"/>
  <c r="F78" i="77"/>
  <c r="F77" i="77"/>
  <c r="F74" i="77"/>
  <c r="F73" i="77"/>
  <c r="F72" i="77"/>
  <c r="F71" i="77"/>
  <c r="F68" i="77"/>
  <c r="F67" i="77"/>
  <c r="F66" i="77"/>
  <c r="F65" i="77"/>
  <c r="F62" i="77"/>
  <c r="F61" i="77"/>
  <c r="F60" i="77"/>
  <c r="F59" i="77"/>
  <c r="F56" i="77"/>
  <c r="F55" i="77"/>
  <c r="F54" i="77"/>
  <c r="F53" i="77"/>
  <c r="F50" i="77"/>
  <c r="F49" i="77"/>
  <c r="F48" i="77"/>
  <c r="F47" i="77"/>
  <c r="F44" i="77"/>
  <c r="F43" i="77"/>
  <c r="F42" i="77"/>
  <c r="F41" i="77"/>
  <c r="F38" i="77"/>
  <c r="F37" i="77"/>
  <c r="F36" i="77"/>
  <c r="F35" i="77"/>
  <c r="F32" i="77"/>
  <c r="F31" i="77"/>
  <c r="F30" i="77"/>
  <c r="F29" i="77"/>
  <c r="F26" i="77"/>
  <c r="F25" i="77"/>
  <c r="F24" i="77"/>
  <c r="F23" i="77"/>
  <c r="F20" i="77"/>
  <c r="F19" i="77"/>
  <c r="F18" i="77"/>
  <c r="F17" i="77"/>
  <c r="F14" i="77"/>
  <c r="F13" i="77"/>
  <c r="F12" i="77"/>
  <c r="F11" i="77"/>
  <c r="F8" i="77"/>
  <c r="F7" i="77"/>
  <c r="F6" i="77"/>
  <c r="F5" i="77"/>
  <c r="F4" i="77" a="1"/>
  <c r="F94" i="77" s="1"/>
  <c r="AT3" i="77"/>
  <c r="R3" i="77"/>
  <c r="AH3" i="77" s="1"/>
  <c r="AQ3" i="77" s="1"/>
  <c r="AX97" i="76"/>
  <c r="AX96" i="76"/>
  <c r="AX95" i="76"/>
  <c r="AX94" i="76"/>
  <c r="AX93" i="76"/>
  <c r="AX92" i="76"/>
  <c r="AX91" i="76"/>
  <c r="AX90" i="76"/>
  <c r="AX89" i="76"/>
  <c r="AX88" i="76"/>
  <c r="AX87" i="76"/>
  <c r="AX86" i="76"/>
  <c r="AX85" i="76"/>
  <c r="AX84" i="76"/>
  <c r="AX83" i="76"/>
  <c r="AX82" i="76"/>
  <c r="AX81" i="76"/>
  <c r="AX80" i="76"/>
  <c r="AX79" i="76"/>
  <c r="AX78" i="76"/>
  <c r="AX77" i="76"/>
  <c r="AX76" i="76"/>
  <c r="AX75" i="76"/>
  <c r="AX74" i="76"/>
  <c r="AX73" i="76"/>
  <c r="AX72" i="76"/>
  <c r="AX71" i="76"/>
  <c r="AX70" i="76"/>
  <c r="Q69" i="76"/>
  <c r="Q67" i="76"/>
  <c r="Q63" i="76"/>
  <c r="V62" i="76"/>
  <c r="V61" i="76"/>
  <c r="Q61" i="76"/>
  <c r="Q60" i="76"/>
  <c r="Q58" i="76"/>
  <c r="Q54" i="76"/>
  <c r="V53" i="76"/>
  <c r="V52" i="76"/>
  <c r="Q52" i="76"/>
  <c r="Q51" i="76"/>
  <c r="Q49" i="76"/>
  <c r="Q45" i="76"/>
  <c r="V44" i="76"/>
  <c r="V43" i="76"/>
  <c r="Q43" i="76"/>
  <c r="Q42" i="76"/>
  <c r="Q40" i="76"/>
  <c r="Q36" i="76"/>
  <c r="V35" i="76"/>
  <c r="V34" i="76"/>
  <c r="Q34" i="76"/>
  <c r="Q33" i="76"/>
  <c r="V31" i="76"/>
  <c r="Q30" i="76"/>
  <c r="V28" i="76"/>
  <c r="R27" i="76"/>
  <c r="V25" i="76"/>
  <c r="Q24" i="76"/>
  <c r="V23" i="76"/>
  <c r="Q22" i="76"/>
  <c r="Q21" i="76"/>
  <c r="Q19" i="76"/>
  <c r="R18" i="76"/>
  <c r="V16" i="76"/>
  <c r="Q15" i="76"/>
  <c r="V14" i="76"/>
  <c r="Q13" i="76"/>
  <c r="Q12" i="76"/>
  <c r="C12" i="76"/>
  <c r="C3" i="76" s="1"/>
  <c r="O3" i="76" s="1"/>
  <c r="AE3" i="76" s="1"/>
  <c r="Q11" i="76"/>
  <c r="Q10" i="76"/>
  <c r="C10" i="76"/>
  <c r="V64" i="76" s="1"/>
  <c r="V9" i="76"/>
  <c r="Q9" i="76"/>
  <c r="R8" i="76"/>
  <c r="C8" i="76"/>
  <c r="B8" i="76"/>
  <c r="Q3" i="76" s="1"/>
  <c r="AG3" i="76" s="1"/>
  <c r="AP3" i="76" s="1"/>
  <c r="V7" i="76"/>
  <c r="Q7" i="76"/>
  <c r="Q6" i="76"/>
  <c r="C6" i="76"/>
  <c r="Q5" i="76"/>
  <c r="C5" i="76"/>
  <c r="W4" i="76"/>
  <c r="M63" i="76"/>
  <c r="U63" i="76" s="1"/>
  <c r="M60" i="76"/>
  <c r="U60" i="76" s="1"/>
  <c r="M53" i="76"/>
  <c r="U53" i="76" s="1"/>
  <c r="M52" i="76"/>
  <c r="U52" i="76" s="1"/>
  <c r="M45" i="76"/>
  <c r="U45" i="76" s="1"/>
  <c r="M42" i="76"/>
  <c r="U42" i="76" s="1"/>
  <c r="M35" i="76"/>
  <c r="U35" i="76" s="1"/>
  <c r="M34" i="76"/>
  <c r="U34" i="76" s="1"/>
  <c r="M27" i="76"/>
  <c r="U27" i="76" s="1"/>
  <c r="M24" i="76"/>
  <c r="U24" i="76" s="1"/>
  <c r="M17" i="76"/>
  <c r="U17" i="76" s="1"/>
  <c r="M16" i="76"/>
  <c r="U16" i="76" s="1"/>
  <c r="M9" i="76"/>
  <c r="U9" i="76" s="1"/>
  <c r="M6" i="76"/>
  <c r="U6" i="76" s="1"/>
  <c r="M4" i="76" a="1"/>
  <c r="M64" i="76" s="1"/>
  <c r="U64" i="76" s="1"/>
  <c r="AT3" i="76"/>
  <c r="AX97" i="75"/>
  <c r="AX96" i="75"/>
  <c r="AX95" i="75"/>
  <c r="AX94" i="75"/>
  <c r="AX93" i="75"/>
  <c r="AX92" i="75"/>
  <c r="AX91" i="75"/>
  <c r="AX90" i="75"/>
  <c r="AX89" i="75"/>
  <c r="AX88" i="75"/>
  <c r="AX87" i="75"/>
  <c r="AX86" i="75"/>
  <c r="AX85" i="75"/>
  <c r="AX84" i="75"/>
  <c r="AX83" i="75"/>
  <c r="AX82" i="75"/>
  <c r="AX81" i="75"/>
  <c r="AX80" i="75"/>
  <c r="R76" i="75"/>
  <c r="V74" i="75"/>
  <c r="V65" i="75"/>
  <c r="Q64" i="75"/>
  <c r="V63" i="75"/>
  <c r="R60" i="75"/>
  <c r="V54" i="75"/>
  <c r="Q53" i="75"/>
  <c r="V47" i="75"/>
  <c r="V44" i="75"/>
  <c r="Q43" i="75"/>
  <c r="R42" i="75"/>
  <c r="V38" i="75"/>
  <c r="V35" i="75"/>
  <c r="Q34" i="75"/>
  <c r="R33" i="75"/>
  <c r="V29" i="75"/>
  <c r="V26" i="75"/>
  <c r="Q25" i="75"/>
  <c r="R24" i="75"/>
  <c r="V20" i="75"/>
  <c r="V17" i="75"/>
  <c r="Q16" i="75"/>
  <c r="R15" i="75"/>
  <c r="C12" i="75"/>
  <c r="V11" i="75"/>
  <c r="R10" i="75"/>
  <c r="C10" i="75"/>
  <c r="V72" i="75" s="1"/>
  <c r="V9" i="75"/>
  <c r="R8" i="75"/>
  <c r="C8" i="75"/>
  <c r="B8" i="75"/>
  <c r="C6" i="75"/>
  <c r="V5" i="75"/>
  <c r="C5" i="75"/>
  <c r="W4" i="75"/>
  <c r="M69" i="75"/>
  <c r="U69" i="75" s="1"/>
  <c r="M68" i="75"/>
  <c r="U68" i="75" s="1"/>
  <c r="M51" i="75"/>
  <c r="U51" i="75" s="1"/>
  <c r="M50" i="75"/>
  <c r="U50" i="75" s="1"/>
  <c r="M33" i="75"/>
  <c r="U33" i="75" s="1"/>
  <c r="M32" i="75"/>
  <c r="U32" i="75" s="1"/>
  <c r="M15" i="75"/>
  <c r="U15" i="75" s="1"/>
  <c r="M14" i="75"/>
  <c r="U14" i="75" s="1"/>
  <c r="M4" i="75" a="1"/>
  <c r="M74" i="75" s="1"/>
  <c r="U74" i="75" s="1"/>
  <c r="AT3" i="75"/>
  <c r="Q3" i="75"/>
  <c r="AG3" i="75" s="1"/>
  <c r="AP3" i="75" s="1"/>
  <c r="C3" i="75"/>
  <c r="O3" i="75" s="1"/>
  <c r="AX97" i="74"/>
  <c r="AX96" i="74"/>
  <c r="AX95" i="74"/>
  <c r="AX94" i="74"/>
  <c r="AX93" i="74"/>
  <c r="AX92" i="74"/>
  <c r="AX91" i="74"/>
  <c r="AX90" i="74"/>
  <c r="V88" i="74"/>
  <c r="R87" i="74"/>
  <c r="Q87" i="74"/>
  <c r="V82" i="74"/>
  <c r="V79" i="74"/>
  <c r="R78" i="74"/>
  <c r="Q78" i="74"/>
  <c r="V73" i="74"/>
  <c r="V70" i="74"/>
  <c r="R69" i="74"/>
  <c r="Q69" i="74"/>
  <c r="V64" i="74"/>
  <c r="V61" i="74"/>
  <c r="R60" i="74"/>
  <c r="Q60" i="74"/>
  <c r="V55" i="74"/>
  <c r="V52" i="74"/>
  <c r="R51" i="74"/>
  <c r="Q51" i="74"/>
  <c r="V46" i="74"/>
  <c r="V43" i="74"/>
  <c r="R42" i="74"/>
  <c r="Q42" i="74"/>
  <c r="V37" i="74"/>
  <c r="V34" i="74"/>
  <c r="R33" i="74"/>
  <c r="Q33" i="74"/>
  <c r="V28" i="74"/>
  <c r="V25" i="74"/>
  <c r="R24" i="74"/>
  <c r="Q24" i="74"/>
  <c r="V19" i="74"/>
  <c r="V16" i="74"/>
  <c r="R15" i="74"/>
  <c r="Q15" i="74"/>
  <c r="C12" i="74"/>
  <c r="V11" i="74"/>
  <c r="R10" i="74"/>
  <c r="Q10" i="74"/>
  <c r="C10" i="74"/>
  <c r="V85" i="74" s="1"/>
  <c r="V9" i="74"/>
  <c r="C8" i="74"/>
  <c r="B8" i="74"/>
  <c r="Q3" i="74" s="1"/>
  <c r="AG3" i="74" s="1"/>
  <c r="AP3" i="74" s="1"/>
  <c r="V7" i="74"/>
  <c r="C6" i="74"/>
  <c r="V5" i="74"/>
  <c r="C5" i="74"/>
  <c r="W4" i="74"/>
  <c r="M89" i="74"/>
  <c r="U89" i="74" s="1"/>
  <c r="M84" i="74"/>
  <c r="U84" i="74" s="1"/>
  <c r="M83" i="74"/>
  <c r="U83" i="74" s="1"/>
  <c r="M78" i="74"/>
  <c r="U78" i="74" s="1"/>
  <c r="M77" i="74"/>
  <c r="U77" i="74" s="1"/>
  <c r="M72" i="74"/>
  <c r="U72" i="74" s="1"/>
  <c r="M71" i="74"/>
  <c r="U71" i="74" s="1"/>
  <c r="M66" i="74"/>
  <c r="U66" i="74" s="1"/>
  <c r="M65" i="74"/>
  <c r="U65" i="74" s="1"/>
  <c r="M60" i="74"/>
  <c r="U60" i="74" s="1"/>
  <c r="M59" i="74"/>
  <c r="U59" i="74" s="1"/>
  <c r="M54" i="74"/>
  <c r="U54" i="74" s="1"/>
  <c r="M53" i="74"/>
  <c r="U53" i="74" s="1"/>
  <c r="M48" i="74"/>
  <c r="U48" i="74" s="1"/>
  <c r="M47" i="74"/>
  <c r="U47" i="74" s="1"/>
  <c r="M42" i="74"/>
  <c r="U42" i="74" s="1"/>
  <c r="M41" i="74"/>
  <c r="U41" i="74" s="1"/>
  <c r="M36" i="74"/>
  <c r="U36" i="74" s="1"/>
  <c r="M35" i="74"/>
  <c r="U35" i="74" s="1"/>
  <c r="M30" i="74"/>
  <c r="U30" i="74" s="1"/>
  <c r="M29" i="74"/>
  <c r="U29" i="74" s="1"/>
  <c r="M24" i="74"/>
  <c r="U24" i="74" s="1"/>
  <c r="M23" i="74"/>
  <c r="U23" i="74" s="1"/>
  <c r="M18" i="74"/>
  <c r="U18" i="74" s="1"/>
  <c r="M17" i="74"/>
  <c r="U17" i="74" s="1"/>
  <c r="M12" i="74"/>
  <c r="U12" i="74" s="1"/>
  <c r="M11" i="74"/>
  <c r="U11" i="74" s="1"/>
  <c r="M6" i="74"/>
  <c r="U6" i="74" s="1"/>
  <c r="M5" i="74"/>
  <c r="U5" i="74" s="1"/>
  <c r="M4" i="74" a="1"/>
  <c r="M88" i="74" s="1"/>
  <c r="U88" i="74" s="1"/>
  <c r="AT3" i="74"/>
  <c r="C3" i="74"/>
  <c r="O3" i="74" s="1"/>
  <c r="V98" i="73"/>
  <c r="S98" i="73"/>
  <c r="R98" i="73"/>
  <c r="V97" i="73"/>
  <c r="R97" i="73"/>
  <c r="V96" i="73"/>
  <c r="R96" i="73"/>
  <c r="V95" i="73"/>
  <c r="R95" i="73"/>
  <c r="V94" i="73"/>
  <c r="R94" i="73"/>
  <c r="V93" i="73"/>
  <c r="R93" i="73"/>
  <c r="V92" i="73"/>
  <c r="R92" i="73"/>
  <c r="V91" i="73"/>
  <c r="R91" i="73"/>
  <c r="V90" i="73"/>
  <c r="R90" i="73"/>
  <c r="V89" i="73"/>
  <c r="R89" i="73"/>
  <c r="V88" i="73"/>
  <c r="R88" i="73"/>
  <c r="V87" i="73"/>
  <c r="R87" i="73"/>
  <c r="V86" i="73"/>
  <c r="R86" i="73"/>
  <c r="V85" i="73"/>
  <c r="R85" i="73"/>
  <c r="V84" i="73"/>
  <c r="R84" i="73"/>
  <c r="V83" i="73"/>
  <c r="R83" i="73"/>
  <c r="V82" i="73"/>
  <c r="R82" i="73"/>
  <c r="V81" i="73"/>
  <c r="R81" i="73"/>
  <c r="V80" i="73"/>
  <c r="R80" i="73"/>
  <c r="V79" i="73"/>
  <c r="R79" i="73"/>
  <c r="V78" i="73"/>
  <c r="R78" i="73"/>
  <c r="V77" i="73"/>
  <c r="R77" i="73"/>
  <c r="V76" i="73"/>
  <c r="R76" i="73"/>
  <c r="V75" i="73"/>
  <c r="R75" i="73"/>
  <c r="V74" i="73"/>
  <c r="R74" i="73"/>
  <c r="V73" i="73"/>
  <c r="R73" i="73"/>
  <c r="V72" i="73"/>
  <c r="R72" i="73"/>
  <c r="V71" i="73"/>
  <c r="R71" i="73"/>
  <c r="V70" i="73"/>
  <c r="R70" i="73"/>
  <c r="V69" i="73"/>
  <c r="R69" i="73"/>
  <c r="V68" i="73"/>
  <c r="R68" i="73"/>
  <c r="V67" i="73"/>
  <c r="R67" i="73"/>
  <c r="V66" i="73"/>
  <c r="R66" i="73"/>
  <c r="V65" i="73"/>
  <c r="R65" i="73"/>
  <c r="V64" i="73"/>
  <c r="R64" i="73"/>
  <c r="V63" i="73"/>
  <c r="R63" i="73"/>
  <c r="V62" i="73"/>
  <c r="R62" i="73"/>
  <c r="V61" i="73"/>
  <c r="R61" i="73"/>
  <c r="V60" i="73"/>
  <c r="R60" i="73"/>
  <c r="V59" i="73"/>
  <c r="R59" i="73"/>
  <c r="V58" i="73"/>
  <c r="R58" i="73"/>
  <c r="V57" i="73"/>
  <c r="R57" i="73"/>
  <c r="V56" i="73"/>
  <c r="R56" i="73"/>
  <c r="V55" i="73"/>
  <c r="R55" i="73"/>
  <c r="V54" i="73"/>
  <c r="R54" i="73"/>
  <c r="V53" i="73"/>
  <c r="R53" i="73"/>
  <c r="V52" i="73"/>
  <c r="R52" i="73"/>
  <c r="V51" i="73"/>
  <c r="R51" i="73"/>
  <c r="V50" i="73"/>
  <c r="R50" i="73"/>
  <c r="V49" i="73"/>
  <c r="R49" i="73"/>
  <c r="V48" i="73"/>
  <c r="R48" i="73"/>
  <c r="V47" i="73"/>
  <c r="R47" i="73"/>
  <c r="V46" i="73"/>
  <c r="R46" i="73"/>
  <c r="V45" i="73"/>
  <c r="R45" i="73"/>
  <c r="V44" i="73"/>
  <c r="R44" i="73"/>
  <c r="V43" i="73"/>
  <c r="R43" i="73"/>
  <c r="V42" i="73"/>
  <c r="R42" i="73"/>
  <c r="V41" i="73"/>
  <c r="R41" i="73"/>
  <c r="V40" i="73"/>
  <c r="R40" i="73"/>
  <c r="V39" i="73"/>
  <c r="R39" i="73"/>
  <c r="V38" i="73"/>
  <c r="R38" i="73"/>
  <c r="V37" i="73"/>
  <c r="R37" i="73"/>
  <c r="V36" i="73"/>
  <c r="R36" i="73"/>
  <c r="V35" i="73"/>
  <c r="R35" i="73"/>
  <c r="V34" i="73"/>
  <c r="R34" i="73"/>
  <c r="V33" i="73"/>
  <c r="R33" i="73"/>
  <c r="V32" i="73"/>
  <c r="R32" i="73"/>
  <c r="V31" i="73"/>
  <c r="R31" i="73"/>
  <c r="V30" i="73"/>
  <c r="R30" i="73"/>
  <c r="V29" i="73"/>
  <c r="R29" i="73"/>
  <c r="V28" i="73"/>
  <c r="R28" i="73"/>
  <c r="V27" i="73"/>
  <c r="R27" i="73"/>
  <c r="V26" i="73"/>
  <c r="R26" i="73"/>
  <c r="V25" i="73"/>
  <c r="R25" i="73"/>
  <c r="V24" i="73"/>
  <c r="R24" i="73"/>
  <c r="V23" i="73"/>
  <c r="R23" i="73"/>
  <c r="V22" i="73"/>
  <c r="R22" i="73"/>
  <c r="V21" i="73"/>
  <c r="R21" i="73"/>
  <c r="V20" i="73"/>
  <c r="R20" i="73"/>
  <c r="V19" i="73"/>
  <c r="R19" i="73"/>
  <c r="V18" i="73"/>
  <c r="R18" i="73"/>
  <c r="V17" i="73"/>
  <c r="R17" i="73"/>
  <c r="V16" i="73"/>
  <c r="R16" i="73"/>
  <c r="V15" i="73"/>
  <c r="R15" i="73"/>
  <c r="V14" i="73"/>
  <c r="R14" i="73"/>
  <c r="V13" i="73"/>
  <c r="R13" i="73"/>
  <c r="V12" i="73"/>
  <c r="R12" i="73"/>
  <c r="C12" i="73"/>
  <c r="V11" i="73"/>
  <c r="R11" i="73"/>
  <c r="V10" i="73"/>
  <c r="R10" i="73"/>
  <c r="V9" i="73"/>
  <c r="R9" i="73"/>
  <c r="C9" i="73"/>
  <c r="V8" i="73"/>
  <c r="R8" i="73"/>
  <c r="C8" i="73"/>
  <c r="B8" i="73"/>
  <c r="Q3" i="73" s="1"/>
  <c r="AG3" i="73" s="1"/>
  <c r="AP3" i="73" s="1"/>
  <c r="V7" i="73"/>
  <c r="R7" i="73"/>
  <c r="Q7" i="73"/>
  <c r="V6" i="73"/>
  <c r="R6" i="73"/>
  <c r="V5" i="73"/>
  <c r="R5" i="73"/>
  <c r="W4" i="73"/>
  <c r="V4" i="73"/>
  <c r="R4" i="73"/>
  <c r="M98" i="73"/>
  <c r="U98" i="73" s="1"/>
  <c r="M97" i="73"/>
  <c r="U97" i="73" s="1"/>
  <c r="M95" i="73"/>
  <c r="U95" i="73" s="1"/>
  <c r="M94" i="73"/>
  <c r="U94" i="73" s="1"/>
  <c r="M92" i="73"/>
  <c r="U92" i="73" s="1"/>
  <c r="M91" i="73"/>
  <c r="U91" i="73" s="1"/>
  <c r="M89" i="73"/>
  <c r="U89" i="73" s="1"/>
  <c r="M88" i="73"/>
  <c r="U88" i="73" s="1"/>
  <c r="M86" i="73"/>
  <c r="U86" i="73" s="1"/>
  <c r="M85" i="73"/>
  <c r="U85" i="73" s="1"/>
  <c r="M83" i="73"/>
  <c r="U83" i="73" s="1"/>
  <c r="M82" i="73"/>
  <c r="U82" i="73" s="1"/>
  <c r="M80" i="73"/>
  <c r="U80" i="73" s="1"/>
  <c r="M79" i="73"/>
  <c r="U79" i="73" s="1"/>
  <c r="M77" i="73"/>
  <c r="U77" i="73" s="1"/>
  <c r="M76" i="73"/>
  <c r="U76" i="73" s="1"/>
  <c r="M74" i="73"/>
  <c r="U74" i="73" s="1"/>
  <c r="M73" i="73"/>
  <c r="U73" i="73" s="1"/>
  <c r="M71" i="73"/>
  <c r="U71" i="73" s="1"/>
  <c r="M70" i="73"/>
  <c r="U70" i="73" s="1"/>
  <c r="M68" i="73"/>
  <c r="U68" i="73" s="1"/>
  <c r="M67" i="73"/>
  <c r="U67" i="73" s="1"/>
  <c r="M65" i="73"/>
  <c r="U65" i="73" s="1"/>
  <c r="M64" i="73"/>
  <c r="U64" i="73" s="1"/>
  <c r="M62" i="73"/>
  <c r="U62" i="73" s="1"/>
  <c r="M61" i="73"/>
  <c r="U61" i="73" s="1"/>
  <c r="M59" i="73"/>
  <c r="U59" i="73" s="1"/>
  <c r="M58" i="73"/>
  <c r="U58" i="73" s="1"/>
  <c r="M56" i="73"/>
  <c r="U56" i="73" s="1"/>
  <c r="M55" i="73"/>
  <c r="U55" i="73" s="1"/>
  <c r="M53" i="73"/>
  <c r="U53" i="73" s="1"/>
  <c r="M52" i="73"/>
  <c r="U52" i="73" s="1"/>
  <c r="M50" i="73"/>
  <c r="U50" i="73" s="1"/>
  <c r="M49" i="73"/>
  <c r="U49" i="73" s="1"/>
  <c r="M47" i="73"/>
  <c r="U47" i="73" s="1"/>
  <c r="M46" i="73"/>
  <c r="U46" i="73" s="1"/>
  <c r="M44" i="73"/>
  <c r="U44" i="73" s="1"/>
  <c r="M43" i="73"/>
  <c r="U43" i="73" s="1"/>
  <c r="M41" i="73"/>
  <c r="U41" i="73" s="1"/>
  <c r="M40" i="73"/>
  <c r="U40" i="73" s="1"/>
  <c r="M38" i="73"/>
  <c r="U38" i="73" s="1"/>
  <c r="M37" i="73"/>
  <c r="U37" i="73" s="1"/>
  <c r="M35" i="73"/>
  <c r="U35" i="73" s="1"/>
  <c r="M34" i="73"/>
  <c r="U34" i="73" s="1"/>
  <c r="M32" i="73"/>
  <c r="U32" i="73" s="1"/>
  <c r="M31" i="73"/>
  <c r="U31" i="73" s="1"/>
  <c r="M29" i="73"/>
  <c r="U29" i="73" s="1"/>
  <c r="M28" i="73"/>
  <c r="U28" i="73" s="1"/>
  <c r="M26" i="73"/>
  <c r="U26" i="73" s="1"/>
  <c r="M25" i="73"/>
  <c r="U25" i="73" s="1"/>
  <c r="M23" i="73"/>
  <c r="U23" i="73" s="1"/>
  <c r="M22" i="73"/>
  <c r="U22" i="73" s="1"/>
  <c r="M20" i="73"/>
  <c r="U20" i="73" s="1"/>
  <c r="M19" i="73"/>
  <c r="U19" i="73" s="1"/>
  <c r="M17" i="73"/>
  <c r="U17" i="73" s="1"/>
  <c r="M16" i="73"/>
  <c r="U16" i="73" s="1"/>
  <c r="M14" i="73"/>
  <c r="U14" i="73" s="1"/>
  <c r="M13" i="73"/>
  <c r="U13" i="73" s="1"/>
  <c r="M11" i="73"/>
  <c r="U11" i="73" s="1"/>
  <c r="M10" i="73"/>
  <c r="U10" i="73" s="1"/>
  <c r="M8" i="73"/>
  <c r="U8" i="73" s="1"/>
  <c r="M7" i="73"/>
  <c r="U7" i="73" s="1"/>
  <c r="M5" i="73"/>
  <c r="U5" i="73" s="1"/>
  <c r="M4" i="73"/>
  <c r="U4" i="73" s="1"/>
  <c r="X4" i="73" s="1"/>
  <c r="M4" i="73" a="1"/>
  <c r="M96" i="73" s="1"/>
  <c r="U96" i="73" s="1"/>
  <c r="F96" i="73"/>
  <c r="F95" i="73"/>
  <c r="F90" i="73"/>
  <c r="F89" i="73"/>
  <c r="F84" i="73"/>
  <c r="F83" i="73"/>
  <c r="F78" i="73"/>
  <c r="F77" i="73"/>
  <c r="F72" i="73"/>
  <c r="F71" i="73"/>
  <c r="F66" i="73"/>
  <c r="F65" i="73"/>
  <c r="F60" i="73"/>
  <c r="F59" i="73"/>
  <c r="F54" i="73"/>
  <c r="F53" i="73"/>
  <c r="F48" i="73"/>
  <c r="F47" i="73"/>
  <c r="F42" i="73"/>
  <c r="F41" i="73"/>
  <c r="F36" i="73"/>
  <c r="F35" i="73"/>
  <c r="F30" i="73"/>
  <c r="F29" i="73"/>
  <c r="F24" i="73"/>
  <c r="F23" i="73"/>
  <c r="F18" i="73"/>
  <c r="F17" i="73"/>
  <c r="F12" i="73"/>
  <c r="F11" i="73"/>
  <c r="F6" i="73"/>
  <c r="F5" i="73"/>
  <c r="F4" i="73" a="1"/>
  <c r="F94" i="73" s="1"/>
  <c r="AT3" i="73"/>
  <c r="R3" i="73"/>
  <c r="C3" i="73"/>
  <c r="O3" i="73" s="1"/>
  <c r="AE3" i="73" s="1"/>
  <c r="Q23" i="72"/>
  <c r="Q22" i="72"/>
  <c r="V21" i="72"/>
  <c r="Q21" i="72"/>
  <c r="Q20" i="72"/>
  <c r="Q19" i="72"/>
  <c r="V18" i="72"/>
  <c r="Q18" i="72"/>
  <c r="Q17" i="72"/>
  <c r="Q16" i="72"/>
  <c r="V15" i="72"/>
  <c r="Q15" i="72"/>
  <c r="Q14" i="72"/>
  <c r="V13" i="72"/>
  <c r="R13" i="72"/>
  <c r="Q13" i="72"/>
  <c r="V12" i="72"/>
  <c r="Q12" i="72"/>
  <c r="C12" i="72"/>
  <c r="C3" i="72" s="1"/>
  <c r="V11" i="72"/>
  <c r="Q11" i="72"/>
  <c r="Q10" i="72"/>
  <c r="C10" i="72"/>
  <c r="V22" i="72" s="1"/>
  <c r="V9" i="72"/>
  <c r="V8" i="72"/>
  <c r="Q8" i="72"/>
  <c r="C8" i="72"/>
  <c r="Q9" i="72" s="1"/>
  <c r="B8" i="72"/>
  <c r="V7" i="72"/>
  <c r="R7" i="72"/>
  <c r="Q7" i="72"/>
  <c r="V6" i="72"/>
  <c r="Q6" i="72"/>
  <c r="C6" i="72"/>
  <c r="R22" i="72" s="1"/>
  <c r="V5" i="72"/>
  <c r="Q5" i="72"/>
  <c r="C5" i="72"/>
  <c r="B5" i="72"/>
  <c r="W4" i="72"/>
  <c r="V4" i="72"/>
  <c r="Y4" i="72" s="1"/>
  <c r="M20" i="72"/>
  <c r="U20" i="72" s="1"/>
  <c r="M15" i="72"/>
  <c r="U15" i="72" s="1"/>
  <c r="M14" i="72"/>
  <c r="U14" i="72" s="1"/>
  <c r="M9" i="72"/>
  <c r="U9" i="72" s="1"/>
  <c r="M4" i="72" a="1"/>
  <c r="AT3" i="72"/>
  <c r="R3" i="72"/>
  <c r="AH3" i="72" s="1"/>
  <c r="AQ3" i="72" s="1"/>
  <c r="Q3" i="72"/>
  <c r="AG3" i="72" s="1"/>
  <c r="AP3" i="72" s="1"/>
  <c r="V23" i="71"/>
  <c r="V22" i="71"/>
  <c r="V20" i="71"/>
  <c r="V19" i="71"/>
  <c r="R19" i="71"/>
  <c r="V17" i="71"/>
  <c r="V16" i="71"/>
  <c r="R16" i="71"/>
  <c r="V14" i="71"/>
  <c r="V13" i="71"/>
  <c r="R13" i="71"/>
  <c r="C12" i="71"/>
  <c r="C3" i="71" s="1"/>
  <c r="V11" i="71"/>
  <c r="V10" i="71"/>
  <c r="C10" i="71"/>
  <c r="V21" i="71" s="1"/>
  <c r="V9" i="71"/>
  <c r="V8" i="71"/>
  <c r="C8" i="71"/>
  <c r="B8" i="71"/>
  <c r="Q3" i="71" s="1"/>
  <c r="AG3" i="71" s="1"/>
  <c r="AP3" i="71" s="1"/>
  <c r="V7" i="71"/>
  <c r="R7" i="71"/>
  <c r="C6" i="71"/>
  <c r="R8" i="71" s="1"/>
  <c r="V5" i="71"/>
  <c r="C5" i="71"/>
  <c r="B5" i="71"/>
  <c r="W4" i="71"/>
  <c r="V4" i="71"/>
  <c r="Y4" i="71" s="1"/>
  <c r="R4" i="71"/>
  <c r="M19" i="71"/>
  <c r="U19" i="71" s="1"/>
  <c r="M18" i="71"/>
  <c r="U18" i="71" s="1"/>
  <c r="M16" i="71"/>
  <c r="U16" i="71" s="1"/>
  <c r="M15" i="71"/>
  <c r="U15" i="71" s="1"/>
  <c r="M10" i="71"/>
  <c r="U10" i="71" s="1"/>
  <c r="M9" i="71"/>
  <c r="U9" i="71" s="1"/>
  <c r="M7" i="71"/>
  <c r="U7" i="71" s="1"/>
  <c r="M6" i="71"/>
  <c r="U6" i="71" s="1"/>
  <c r="M4" i="71" a="1"/>
  <c r="AT3" i="71"/>
  <c r="R3" i="71"/>
  <c r="AH3" i="71" s="1"/>
  <c r="AQ3" i="71" s="1"/>
  <c r="V23" i="70"/>
  <c r="R23" i="70"/>
  <c r="R21" i="70"/>
  <c r="Q21" i="70"/>
  <c r="R20" i="70"/>
  <c r="R18" i="70"/>
  <c r="R17" i="70"/>
  <c r="Q16" i="70"/>
  <c r="R15" i="70"/>
  <c r="V14" i="70"/>
  <c r="R14" i="70"/>
  <c r="R12" i="70"/>
  <c r="Q12" i="70"/>
  <c r="C12" i="70"/>
  <c r="R11" i="70"/>
  <c r="R10" i="70"/>
  <c r="C10" i="70"/>
  <c r="R9" i="70"/>
  <c r="Q9" i="70"/>
  <c r="Q8" i="70"/>
  <c r="C8" i="70"/>
  <c r="B8" i="70"/>
  <c r="Q3" i="70" s="1"/>
  <c r="AG3" i="70" s="1"/>
  <c r="AP3" i="70" s="1"/>
  <c r="Q7" i="70"/>
  <c r="R6" i="70"/>
  <c r="Q6" i="70"/>
  <c r="C6" i="70"/>
  <c r="R22" i="70" s="1"/>
  <c r="R5" i="70"/>
  <c r="Q5" i="70"/>
  <c r="C5" i="70"/>
  <c r="B5" i="70"/>
  <c r="W4" i="70"/>
  <c r="R4" i="70"/>
  <c r="M23" i="70"/>
  <c r="U23" i="70" s="1"/>
  <c r="M22" i="70"/>
  <c r="U22" i="70" s="1"/>
  <c r="M20" i="70"/>
  <c r="U20" i="70" s="1"/>
  <c r="M19" i="70"/>
  <c r="U19" i="70" s="1"/>
  <c r="M18" i="70"/>
  <c r="U18" i="70" s="1"/>
  <c r="M17" i="70"/>
  <c r="U17" i="70" s="1"/>
  <c r="M16" i="70"/>
  <c r="U16" i="70" s="1"/>
  <c r="M14" i="70"/>
  <c r="U14" i="70" s="1"/>
  <c r="M13" i="70"/>
  <c r="U13" i="70" s="1"/>
  <c r="M12" i="70"/>
  <c r="U12" i="70" s="1"/>
  <c r="M11" i="70"/>
  <c r="U11" i="70" s="1"/>
  <c r="M10" i="70"/>
  <c r="U10" i="70" s="1"/>
  <c r="M8" i="70"/>
  <c r="U8" i="70" s="1"/>
  <c r="M7" i="70"/>
  <c r="U7" i="70" s="1"/>
  <c r="M6" i="70"/>
  <c r="U6" i="70" s="1"/>
  <c r="M5" i="70"/>
  <c r="U5" i="70" s="1"/>
  <c r="M4" i="70"/>
  <c r="U4" i="70" s="1"/>
  <c r="X4" i="70" s="1"/>
  <c r="AH4" i="70" s="1"/>
  <c r="M4" i="70" a="1"/>
  <c r="M21" i="70" s="1"/>
  <c r="U21" i="70" s="1"/>
  <c r="G21" i="70"/>
  <c r="G12" i="70"/>
  <c r="G4" i="70" a="1"/>
  <c r="F20" i="70"/>
  <c r="F18" i="70"/>
  <c r="F17" i="70"/>
  <c r="F15" i="70"/>
  <c r="F11" i="70"/>
  <c r="F9" i="70"/>
  <c r="F8" i="70"/>
  <c r="F6" i="70"/>
  <c r="F4" i="70" a="1"/>
  <c r="AT3" i="70"/>
  <c r="R3" i="70"/>
  <c r="C3" i="70"/>
  <c r="O17" i="70" s="1"/>
  <c r="P17" i="70" s="1"/>
  <c r="R23" i="69"/>
  <c r="Q23" i="69"/>
  <c r="V22" i="69"/>
  <c r="R22" i="69"/>
  <c r="Q22" i="69"/>
  <c r="V21" i="69"/>
  <c r="R21" i="69"/>
  <c r="R20" i="69"/>
  <c r="Q20" i="69"/>
  <c r="R19" i="69"/>
  <c r="Q19" i="69"/>
  <c r="V18" i="69"/>
  <c r="R18" i="69"/>
  <c r="R17" i="69"/>
  <c r="Q17" i="69"/>
  <c r="V16" i="69"/>
  <c r="R16" i="69"/>
  <c r="Q16" i="69"/>
  <c r="V15" i="69"/>
  <c r="R15" i="69"/>
  <c r="R14" i="69"/>
  <c r="Q14" i="69"/>
  <c r="R13" i="69"/>
  <c r="Q13" i="69"/>
  <c r="V12" i="69"/>
  <c r="R12" i="69"/>
  <c r="C12" i="69"/>
  <c r="V11" i="69"/>
  <c r="R11" i="69"/>
  <c r="Q11" i="69"/>
  <c r="R10" i="69"/>
  <c r="Q10" i="69"/>
  <c r="C10" i="69"/>
  <c r="V9" i="69"/>
  <c r="R9" i="69"/>
  <c r="V8" i="69"/>
  <c r="R8" i="69"/>
  <c r="Q8" i="69"/>
  <c r="C8" i="69"/>
  <c r="Q21" i="69" s="1"/>
  <c r="B8" i="69"/>
  <c r="V7" i="69"/>
  <c r="R7" i="69"/>
  <c r="Q7" i="69"/>
  <c r="V6" i="69"/>
  <c r="R6" i="69"/>
  <c r="R5" i="69"/>
  <c r="Q5" i="69"/>
  <c r="C5" i="69"/>
  <c r="B5" i="69"/>
  <c r="W4" i="69"/>
  <c r="R4" i="69"/>
  <c r="M23" i="69"/>
  <c r="U23" i="69" s="1"/>
  <c r="M22" i="69"/>
  <c r="U22" i="69" s="1"/>
  <c r="M20" i="69"/>
  <c r="U20" i="69" s="1"/>
  <c r="M19" i="69"/>
  <c r="U19" i="69" s="1"/>
  <c r="M18" i="69"/>
  <c r="U18" i="69" s="1"/>
  <c r="M17" i="69"/>
  <c r="U17" i="69" s="1"/>
  <c r="M16" i="69"/>
  <c r="U16" i="69" s="1"/>
  <c r="M14" i="69"/>
  <c r="U14" i="69" s="1"/>
  <c r="M13" i="69"/>
  <c r="U13" i="69" s="1"/>
  <c r="M12" i="69"/>
  <c r="U12" i="69" s="1"/>
  <c r="M11" i="69"/>
  <c r="U11" i="69" s="1"/>
  <c r="M10" i="69"/>
  <c r="U10" i="69" s="1"/>
  <c r="M8" i="69"/>
  <c r="U8" i="69" s="1"/>
  <c r="M7" i="69"/>
  <c r="U7" i="69" s="1"/>
  <c r="M6" i="69"/>
  <c r="U6" i="69" s="1"/>
  <c r="M5" i="69"/>
  <c r="U5" i="69" s="1"/>
  <c r="M4" i="69"/>
  <c r="U4" i="69" s="1"/>
  <c r="X4" i="69" s="1"/>
  <c r="AH4" i="69" s="1"/>
  <c r="M4" i="69" a="1"/>
  <c r="M21" i="69" s="1"/>
  <c r="U21" i="69" s="1"/>
  <c r="G4" i="69" a="1"/>
  <c r="F20" i="69"/>
  <c r="F18" i="69"/>
  <c r="F17" i="69"/>
  <c r="F15" i="69"/>
  <c r="F11" i="69"/>
  <c r="F9" i="69"/>
  <c r="F8" i="69"/>
  <c r="F6" i="69"/>
  <c r="F4" i="69" a="1"/>
  <c r="AT3" i="69"/>
  <c r="AG3" i="69"/>
  <c r="AP3" i="69" s="1"/>
  <c r="R3" i="69"/>
  <c r="Q3" i="69"/>
  <c r="C3" i="69"/>
  <c r="O22" i="69" s="1"/>
  <c r="P22" i="69" s="1"/>
  <c r="Q23" i="68"/>
  <c r="V22" i="68"/>
  <c r="R22" i="68"/>
  <c r="Q22" i="68"/>
  <c r="R21" i="68"/>
  <c r="Q20" i="68"/>
  <c r="V19" i="68"/>
  <c r="Q19" i="68"/>
  <c r="V18" i="68"/>
  <c r="R18" i="68"/>
  <c r="Q17" i="68"/>
  <c r="R16" i="68"/>
  <c r="Q16" i="68"/>
  <c r="V15" i="68"/>
  <c r="Q14" i="68"/>
  <c r="V13" i="68"/>
  <c r="R13" i="68"/>
  <c r="Q13" i="68"/>
  <c r="R12" i="68"/>
  <c r="C12" i="68"/>
  <c r="C3" i="68" s="1"/>
  <c r="R11" i="68"/>
  <c r="Q11" i="68"/>
  <c r="Q10" i="68"/>
  <c r="C10" i="68"/>
  <c r="V9" i="68"/>
  <c r="V8" i="68"/>
  <c r="Q8" i="68"/>
  <c r="C8" i="68"/>
  <c r="Q21" i="68" s="1"/>
  <c r="B8" i="68"/>
  <c r="V7" i="68"/>
  <c r="Q7" i="68"/>
  <c r="V6" i="68"/>
  <c r="Q6" i="68"/>
  <c r="C6" i="68"/>
  <c r="R15" i="68" s="1"/>
  <c r="V5" i="68"/>
  <c r="R5" i="68"/>
  <c r="Q5" i="68"/>
  <c r="C5" i="68"/>
  <c r="B5" i="68"/>
  <c r="Y4" i="68"/>
  <c r="W4" i="68"/>
  <c r="V4" i="68"/>
  <c r="R4" i="68"/>
  <c r="M20" i="68"/>
  <c r="U20" i="68" s="1"/>
  <c r="M11" i="68"/>
  <c r="U11" i="68" s="1"/>
  <c r="M4" i="68" a="1"/>
  <c r="AT3" i="68"/>
  <c r="AH3" i="68"/>
  <c r="AQ3" i="68" s="1"/>
  <c r="R3" i="68"/>
  <c r="Q3" i="68"/>
  <c r="AG3" i="68" s="1"/>
  <c r="AP3" i="68" s="1"/>
  <c r="V23" i="67"/>
  <c r="R23" i="67"/>
  <c r="V22" i="67"/>
  <c r="R22" i="67"/>
  <c r="Q21" i="67"/>
  <c r="V20" i="67"/>
  <c r="Q20" i="67"/>
  <c r="V19" i="67"/>
  <c r="Q18" i="67"/>
  <c r="V17" i="67"/>
  <c r="R17" i="67"/>
  <c r="Q17" i="67"/>
  <c r="V16" i="67"/>
  <c r="R16" i="67"/>
  <c r="V14" i="67"/>
  <c r="R14" i="67"/>
  <c r="V13" i="67"/>
  <c r="R13" i="67"/>
  <c r="Q12" i="67"/>
  <c r="C12" i="67"/>
  <c r="C3" i="67" s="1"/>
  <c r="O20" i="67" s="1"/>
  <c r="P20" i="67" s="1"/>
  <c r="V11" i="67"/>
  <c r="R11" i="67"/>
  <c r="V10" i="67"/>
  <c r="Q10" i="67"/>
  <c r="C10" i="67"/>
  <c r="V21" i="67" s="1"/>
  <c r="V9" i="67"/>
  <c r="Q9" i="67"/>
  <c r="V8" i="67"/>
  <c r="R8" i="67"/>
  <c r="C8" i="67"/>
  <c r="B8" i="67"/>
  <c r="Q3" i="67" s="1"/>
  <c r="AG3" i="67" s="1"/>
  <c r="AP3" i="67" s="1"/>
  <c r="V7" i="67"/>
  <c r="R7" i="67"/>
  <c r="V6" i="67"/>
  <c r="Q6" i="67"/>
  <c r="C6" i="67"/>
  <c r="V5" i="67"/>
  <c r="R5" i="67"/>
  <c r="C5" i="67"/>
  <c r="B5" i="67"/>
  <c r="W4" i="67"/>
  <c r="V4" i="67"/>
  <c r="Y4" i="67" s="1"/>
  <c r="R4" i="67"/>
  <c r="M19" i="67"/>
  <c r="U19" i="67" s="1"/>
  <c r="M18" i="67"/>
  <c r="U18" i="67" s="1"/>
  <c r="M10" i="67"/>
  <c r="U10" i="67" s="1"/>
  <c r="M9" i="67"/>
  <c r="U9" i="67" s="1"/>
  <c r="M4" i="67" a="1"/>
  <c r="AT3" i="67"/>
  <c r="AQ3" i="67"/>
  <c r="AH3" i="67"/>
  <c r="R3" i="67"/>
  <c r="R23" i="66"/>
  <c r="R21" i="66"/>
  <c r="R20" i="66"/>
  <c r="R18" i="66"/>
  <c r="R17" i="66"/>
  <c r="R15" i="66"/>
  <c r="Q15" i="66"/>
  <c r="R14" i="66"/>
  <c r="R12" i="66"/>
  <c r="C12" i="66"/>
  <c r="R10" i="66"/>
  <c r="C10" i="66"/>
  <c r="R9" i="66"/>
  <c r="Q8" i="66"/>
  <c r="C8" i="66"/>
  <c r="B8" i="66"/>
  <c r="R6" i="66"/>
  <c r="Q6" i="66"/>
  <c r="C6" i="66"/>
  <c r="R11" i="66" s="1"/>
  <c r="R5" i="66"/>
  <c r="C5" i="66"/>
  <c r="B5" i="66"/>
  <c r="W4" i="66"/>
  <c r="R4" i="66"/>
  <c r="M23" i="66"/>
  <c r="U23" i="66" s="1"/>
  <c r="M22" i="66"/>
  <c r="U22" i="66" s="1"/>
  <c r="M20" i="66"/>
  <c r="U20" i="66" s="1"/>
  <c r="M19" i="66"/>
  <c r="U19" i="66" s="1"/>
  <c r="M17" i="66"/>
  <c r="U17" i="66" s="1"/>
  <c r="M16" i="66"/>
  <c r="U16" i="66" s="1"/>
  <c r="M14" i="66"/>
  <c r="U14" i="66" s="1"/>
  <c r="M13" i="66"/>
  <c r="U13" i="66" s="1"/>
  <c r="M11" i="66"/>
  <c r="U11" i="66" s="1"/>
  <c r="M10" i="66"/>
  <c r="U10" i="66" s="1"/>
  <c r="M8" i="66"/>
  <c r="U8" i="66" s="1"/>
  <c r="M7" i="66"/>
  <c r="U7" i="66" s="1"/>
  <c r="M5" i="66"/>
  <c r="U5" i="66" s="1"/>
  <c r="M4" i="66"/>
  <c r="U4" i="66" s="1"/>
  <c r="X4" i="66" s="1"/>
  <c r="AH4" i="66" s="1"/>
  <c r="M4" i="66" a="1"/>
  <c r="M18" i="66" s="1"/>
  <c r="U18" i="66" s="1"/>
  <c r="G20" i="66"/>
  <c r="G18" i="66"/>
  <c r="G11" i="66"/>
  <c r="G9" i="66"/>
  <c r="G4" i="66" a="1"/>
  <c r="F21" i="66"/>
  <c r="F4" i="66" a="1"/>
  <c r="AT3" i="66"/>
  <c r="AG3" i="66"/>
  <c r="AP3" i="66" s="1"/>
  <c r="R3" i="66"/>
  <c r="Q3" i="66"/>
  <c r="C3" i="66"/>
  <c r="O14" i="66" s="1"/>
  <c r="P14" i="66" s="1"/>
  <c r="V23" i="65"/>
  <c r="R23" i="65"/>
  <c r="Q23" i="65"/>
  <c r="V22" i="65"/>
  <c r="R22" i="65"/>
  <c r="Q22" i="65"/>
  <c r="V21" i="65"/>
  <c r="R21" i="65"/>
  <c r="R20" i="65"/>
  <c r="Q20" i="65"/>
  <c r="R19" i="65"/>
  <c r="Q19" i="65"/>
  <c r="V18" i="65"/>
  <c r="R18" i="65"/>
  <c r="Q18" i="65"/>
  <c r="V17" i="65"/>
  <c r="R17" i="65"/>
  <c r="R16" i="65"/>
  <c r="Q16" i="65"/>
  <c r="V15" i="65"/>
  <c r="R15" i="65"/>
  <c r="Q15" i="65"/>
  <c r="V14" i="65"/>
  <c r="R14" i="65"/>
  <c r="R13" i="65"/>
  <c r="Q13" i="65"/>
  <c r="V12" i="65"/>
  <c r="R12" i="65"/>
  <c r="Q12" i="65"/>
  <c r="C12" i="65"/>
  <c r="C3" i="65" s="1"/>
  <c r="O12" i="65" s="1"/>
  <c r="P12" i="65" s="1"/>
  <c r="V11" i="65"/>
  <c r="R11" i="65"/>
  <c r="Q11" i="65"/>
  <c r="V10" i="65"/>
  <c r="R10" i="65"/>
  <c r="C10" i="65"/>
  <c r="V19" i="65" s="1"/>
  <c r="V9" i="65"/>
  <c r="R9" i="65"/>
  <c r="R8" i="65"/>
  <c r="Q8" i="65"/>
  <c r="C8" i="65"/>
  <c r="Q21" i="65" s="1"/>
  <c r="B8" i="65"/>
  <c r="R7" i="65"/>
  <c r="Q7" i="65"/>
  <c r="V6" i="65"/>
  <c r="R6" i="65"/>
  <c r="Q6" i="65"/>
  <c r="O6" i="65"/>
  <c r="P6" i="65" s="1"/>
  <c r="V5" i="65"/>
  <c r="R5" i="65"/>
  <c r="Q5" i="65"/>
  <c r="C5" i="65"/>
  <c r="B5" i="65"/>
  <c r="W4" i="65"/>
  <c r="V4" i="65"/>
  <c r="Y4" i="65" s="1"/>
  <c r="R4" i="65"/>
  <c r="M20" i="65"/>
  <c r="U20" i="65" s="1"/>
  <c r="M19" i="65"/>
  <c r="U19" i="65" s="1"/>
  <c r="M14" i="65"/>
  <c r="U14" i="65" s="1"/>
  <c r="M13" i="65"/>
  <c r="U13" i="65" s="1"/>
  <c r="M8" i="65"/>
  <c r="U8" i="65" s="1"/>
  <c r="M7" i="65"/>
  <c r="U7" i="65" s="1"/>
  <c r="M4" i="65" a="1"/>
  <c r="M18" i="65" s="1"/>
  <c r="U18" i="65" s="1"/>
  <c r="G20" i="65"/>
  <c r="G14" i="65"/>
  <c r="G8" i="65"/>
  <c r="G4" i="65" a="1"/>
  <c r="G19" i="65" s="1"/>
  <c r="F23" i="65"/>
  <c r="F20" i="65"/>
  <c r="F19" i="65"/>
  <c r="F18" i="65"/>
  <c r="F17" i="65"/>
  <c r="F14" i="65"/>
  <c r="F13" i="65"/>
  <c r="F12" i="65"/>
  <c r="F11" i="65"/>
  <c r="F8" i="65"/>
  <c r="F7" i="65"/>
  <c r="F6" i="65"/>
  <c r="F5" i="65"/>
  <c r="F4" i="65" a="1"/>
  <c r="F22" i="65" s="1"/>
  <c r="AT3" i="65"/>
  <c r="R3" i="65"/>
  <c r="Q3" i="65"/>
  <c r="AG3" i="65" s="1"/>
  <c r="AP3" i="65" s="1"/>
  <c r="V23" i="64"/>
  <c r="Q22" i="64"/>
  <c r="V21" i="64"/>
  <c r="Q21" i="64"/>
  <c r="V20" i="64"/>
  <c r="Q19" i="64"/>
  <c r="V18" i="64"/>
  <c r="Q18" i="64"/>
  <c r="V17" i="64"/>
  <c r="Q16" i="64"/>
  <c r="V15" i="64"/>
  <c r="Q15" i="64"/>
  <c r="V14" i="64"/>
  <c r="Q13" i="64"/>
  <c r="V12" i="64"/>
  <c r="Q12" i="64"/>
  <c r="C12" i="64"/>
  <c r="C3" i="64" s="1"/>
  <c r="O21" i="64" s="1"/>
  <c r="P21" i="64" s="1"/>
  <c r="V11" i="64"/>
  <c r="Q11" i="64"/>
  <c r="V10" i="64"/>
  <c r="C10" i="64"/>
  <c r="V22" i="64" s="1"/>
  <c r="V9" i="64"/>
  <c r="R9" i="64"/>
  <c r="Q8" i="64"/>
  <c r="C8" i="64"/>
  <c r="Q9" i="64" s="1"/>
  <c r="B8" i="64"/>
  <c r="Q7" i="64"/>
  <c r="V6" i="64"/>
  <c r="Q6" i="64"/>
  <c r="C6" i="64"/>
  <c r="R23" i="64" s="1"/>
  <c r="V5" i="64"/>
  <c r="Q5" i="64"/>
  <c r="C5" i="64"/>
  <c r="B5" i="64"/>
  <c r="W4" i="64"/>
  <c r="V4" i="64"/>
  <c r="Y4" i="64" s="1"/>
  <c r="M20" i="64"/>
  <c r="U20" i="64" s="1"/>
  <c r="M14" i="64"/>
  <c r="U14" i="64" s="1"/>
  <c r="M8" i="64"/>
  <c r="U8" i="64" s="1"/>
  <c r="M4" i="64" a="1"/>
  <c r="M19" i="64" s="1"/>
  <c r="U19" i="64" s="1"/>
  <c r="AT3" i="64"/>
  <c r="R3" i="64"/>
  <c r="Q3" i="64"/>
  <c r="AG3" i="64" s="1"/>
  <c r="AP3" i="64" s="1"/>
  <c r="V23" i="63"/>
  <c r="Q23" i="63"/>
  <c r="R22" i="63"/>
  <c r="Q21" i="63"/>
  <c r="V20" i="63"/>
  <c r="Q20" i="63"/>
  <c r="R19" i="63"/>
  <c r="Q18" i="63"/>
  <c r="V17" i="63"/>
  <c r="Q17" i="63"/>
  <c r="Q15" i="63"/>
  <c r="V14" i="63"/>
  <c r="Q14" i="63"/>
  <c r="R13" i="63"/>
  <c r="Q12" i="63"/>
  <c r="C12" i="63"/>
  <c r="C3" i="63" s="1"/>
  <c r="V11" i="63"/>
  <c r="Q11" i="63"/>
  <c r="V10" i="63"/>
  <c r="Q10" i="63"/>
  <c r="C10" i="63"/>
  <c r="V21" i="63" s="1"/>
  <c r="V9" i="63"/>
  <c r="R8" i="63"/>
  <c r="C8" i="63"/>
  <c r="Q22" i="63" s="1"/>
  <c r="B8" i="63"/>
  <c r="Q3" i="63" s="1"/>
  <c r="AG3" i="63" s="1"/>
  <c r="AP3" i="63" s="1"/>
  <c r="R7" i="63"/>
  <c r="Q7" i="63"/>
  <c r="Q6" i="63"/>
  <c r="C6" i="63"/>
  <c r="V5" i="63"/>
  <c r="Q5" i="63"/>
  <c r="C5" i="63"/>
  <c r="B5" i="63"/>
  <c r="W4" i="63"/>
  <c r="V4" i="63"/>
  <c r="Y4" i="63" s="1"/>
  <c r="M9" i="63"/>
  <c r="U9" i="63" s="1"/>
  <c r="M4" i="63" a="1"/>
  <c r="AT3" i="63"/>
  <c r="R3" i="63"/>
  <c r="V23" i="62"/>
  <c r="Q23" i="62"/>
  <c r="R21" i="62"/>
  <c r="Q21" i="62"/>
  <c r="V20" i="62"/>
  <c r="Q20" i="62"/>
  <c r="R18" i="62"/>
  <c r="Q18" i="62"/>
  <c r="V17" i="62"/>
  <c r="R17" i="62"/>
  <c r="Q17" i="62"/>
  <c r="R15" i="62"/>
  <c r="Q15" i="62"/>
  <c r="V14" i="62"/>
  <c r="R14" i="62"/>
  <c r="Q14" i="62"/>
  <c r="R12" i="62"/>
  <c r="Q12" i="62"/>
  <c r="C12" i="62"/>
  <c r="R11" i="62"/>
  <c r="Q11" i="62"/>
  <c r="V10" i="62"/>
  <c r="R10" i="62"/>
  <c r="Q10" i="62"/>
  <c r="C10" i="62"/>
  <c r="V11" i="62" s="1"/>
  <c r="V9" i="62"/>
  <c r="C8" i="62"/>
  <c r="Q22" i="62" s="1"/>
  <c r="B8" i="62"/>
  <c r="Q3" i="62" s="1"/>
  <c r="AG3" i="62" s="1"/>
  <c r="AP3" i="62" s="1"/>
  <c r="R6" i="62"/>
  <c r="Q6" i="62"/>
  <c r="C6" i="62"/>
  <c r="R22" i="62" s="1"/>
  <c r="R5" i="62"/>
  <c r="Q5" i="62"/>
  <c r="C5" i="62"/>
  <c r="B5" i="62"/>
  <c r="W4" i="62"/>
  <c r="R4" i="62"/>
  <c r="M23" i="62"/>
  <c r="U23" i="62" s="1"/>
  <c r="M22" i="62"/>
  <c r="U22" i="62" s="1"/>
  <c r="M19" i="62"/>
  <c r="U19" i="62" s="1"/>
  <c r="M18" i="62"/>
  <c r="U18" i="62" s="1"/>
  <c r="M17" i="62"/>
  <c r="U17" i="62" s="1"/>
  <c r="M16" i="62"/>
  <c r="U16" i="62" s="1"/>
  <c r="M13" i="62"/>
  <c r="U13" i="62" s="1"/>
  <c r="M12" i="62"/>
  <c r="U12" i="62" s="1"/>
  <c r="M11" i="62"/>
  <c r="U11" i="62" s="1"/>
  <c r="M10" i="62"/>
  <c r="U10" i="62" s="1"/>
  <c r="M7" i="62"/>
  <c r="U7" i="62" s="1"/>
  <c r="M6" i="62"/>
  <c r="U6" i="62" s="1"/>
  <c r="M5" i="62"/>
  <c r="U5" i="62" s="1"/>
  <c r="M4" i="62"/>
  <c r="U4" i="62" s="1"/>
  <c r="X4" i="62" s="1"/>
  <c r="AH4" i="62" s="1"/>
  <c r="M4" i="62" a="1"/>
  <c r="M21" i="62" s="1"/>
  <c r="U21" i="62" s="1"/>
  <c r="G23" i="62"/>
  <c r="G22" i="62"/>
  <c r="G20" i="62"/>
  <c r="G19" i="62"/>
  <c r="G18" i="62"/>
  <c r="G17" i="62"/>
  <c r="G16" i="62"/>
  <c r="G14" i="62"/>
  <c r="G13" i="62"/>
  <c r="G12" i="62"/>
  <c r="G11" i="62"/>
  <c r="G10" i="62"/>
  <c r="G8" i="62"/>
  <c r="G7" i="62"/>
  <c r="G6" i="62"/>
  <c r="G5" i="62"/>
  <c r="G4" i="62"/>
  <c r="G4" i="62" a="1"/>
  <c r="G21" i="62" s="1"/>
  <c r="F20" i="62"/>
  <c r="F14" i="62"/>
  <c r="F8" i="62"/>
  <c r="F4" i="62" a="1"/>
  <c r="F19" i="62" s="1"/>
  <c r="AT3" i="62"/>
  <c r="R3" i="62"/>
  <c r="C3" i="62"/>
  <c r="O11" i="62" s="1"/>
  <c r="P11" i="62" s="1"/>
  <c r="R23" i="61"/>
  <c r="Q23" i="61"/>
  <c r="R22" i="61"/>
  <c r="R21" i="61"/>
  <c r="R20" i="61"/>
  <c r="Q20" i="61"/>
  <c r="R19" i="61"/>
  <c r="R18" i="61"/>
  <c r="R17" i="61"/>
  <c r="Q17" i="61"/>
  <c r="R16" i="61"/>
  <c r="R15" i="61"/>
  <c r="R14" i="61"/>
  <c r="Q14" i="61"/>
  <c r="R13" i="61"/>
  <c r="R12" i="61"/>
  <c r="C12" i="61"/>
  <c r="R11" i="61"/>
  <c r="Q11" i="61"/>
  <c r="R10" i="61"/>
  <c r="Q10" i="61"/>
  <c r="C10" i="61"/>
  <c r="V9" i="61"/>
  <c r="R9" i="61"/>
  <c r="R8" i="61"/>
  <c r="C8" i="61"/>
  <c r="Q21" i="61" s="1"/>
  <c r="B8" i="61"/>
  <c r="Q3" i="61" s="1"/>
  <c r="AG3" i="61" s="1"/>
  <c r="AP3" i="61" s="1"/>
  <c r="R7" i="61"/>
  <c r="R6" i="61"/>
  <c r="R5" i="61"/>
  <c r="Q5" i="61"/>
  <c r="C5" i="61"/>
  <c r="B5" i="61"/>
  <c r="W4" i="61"/>
  <c r="R4" i="61"/>
  <c r="M23" i="61"/>
  <c r="U23" i="61" s="1"/>
  <c r="M22" i="61"/>
  <c r="U22" i="61" s="1"/>
  <c r="M19" i="61"/>
  <c r="U19" i="61" s="1"/>
  <c r="M18" i="61"/>
  <c r="U18" i="61" s="1"/>
  <c r="M17" i="61"/>
  <c r="U17" i="61" s="1"/>
  <c r="M16" i="61"/>
  <c r="U16" i="61" s="1"/>
  <c r="M13" i="61"/>
  <c r="U13" i="61" s="1"/>
  <c r="M12" i="61"/>
  <c r="U12" i="61" s="1"/>
  <c r="M11" i="61"/>
  <c r="U11" i="61" s="1"/>
  <c r="M10" i="61"/>
  <c r="U10" i="61" s="1"/>
  <c r="M7" i="61"/>
  <c r="U7" i="61" s="1"/>
  <c r="M6" i="61"/>
  <c r="U6" i="61" s="1"/>
  <c r="M5" i="61"/>
  <c r="U5" i="61" s="1"/>
  <c r="M4" i="61"/>
  <c r="U4" i="61" s="1"/>
  <c r="X4" i="61" s="1"/>
  <c r="AH4" i="61" s="1"/>
  <c r="M4" i="61" a="1"/>
  <c r="M21" i="61" s="1"/>
  <c r="U21" i="61" s="1"/>
  <c r="G23" i="61"/>
  <c r="G20" i="61"/>
  <c r="G19" i="61"/>
  <c r="G18" i="61"/>
  <c r="G17" i="61"/>
  <c r="G14" i="61"/>
  <c r="G13" i="61"/>
  <c r="G12" i="61"/>
  <c r="G11" i="61"/>
  <c r="G8" i="61"/>
  <c r="G7" i="61"/>
  <c r="G6" i="61"/>
  <c r="G5" i="61"/>
  <c r="G4" i="61"/>
  <c r="G4" i="61" a="1"/>
  <c r="G22" i="61" s="1"/>
  <c r="F20" i="61"/>
  <c r="F14" i="61"/>
  <c r="F8" i="61"/>
  <c r="F4" i="61" a="1"/>
  <c r="F19" i="61" s="1"/>
  <c r="AT3" i="61"/>
  <c r="R3" i="61"/>
  <c r="C3" i="61"/>
  <c r="O23" i="61" s="1"/>
  <c r="R23" i="60"/>
  <c r="Q23" i="60"/>
  <c r="R21" i="60"/>
  <c r="R20" i="60"/>
  <c r="Q20" i="60"/>
  <c r="R18" i="60"/>
  <c r="R17" i="60"/>
  <c r="Q17" i="60"/>
  <c r="R15" i="60"/>
  <c r="R14" i="60"/>
  <c r="Q14" i="60"/>
  <c r="U13" i="60"/>
  <c r="R12" i="60"/>
  <c r="C12" i="60"/>
  <c r="R11" i="60"/>
  <c r="Q11" i="60"/>
  <c r="R10" i="60"/>
  <c r="Q10" i="60"/>
  <c r="C10" i="60"/>
  <c r="C8" i="60"/>
  <c r="Q21" i="60" s="1"/>
  <c r="B8" i="60"/>
  <c r="Q3" i="60" s="1"/>
  <c r="AG3" i="60" s="1"/>
  <c r="AP3" i="60" s="1"/>
  <c r="R6" i="60"/>
  <c r="C6" i="60"/>
  <c r="R22" i="60" s="1"/>
  <c r="R5" i="60"/>
  <c r="Q5" i="60"/>
  <c r="C5" i="60"/>
  <c r="B5" i="60"/>
  <c r="W4" i="60"/>
  <c r="R4" i="60"/>
  <c r="M23" i="60"/>
  <c r="U23" i="60" s="1"/>
  <c r="M19" i="60"/>
  <c r="U19" i="60" s="1"/>
  <c r="M18" i="60"/>
  <c r="U18" i="60" s="1"/>
  <c r="M17" i="60"/>
  <c r="U17" i="60" s="1"/>
  <c r="M13" i="60"/>
  <c r="M12" i="60"/>
  <c r="U12" i="60" s="1"/>
  <c r="M11" i="60"/>
  <c r="U11" i="60" s="1"/>
  <c r="M7" i="60"/>
  <c r="U7" i="60" s="1"/>
  <c r="M6" i="60"/>
  <c r="U6" i="60" s="1"/>
  <c r="M5" i="60"/>
  <c r="U5" i="60" s="1"/>
  <c r="M4" i="60" a="1"/>
  <c r="M22" i="60" s="1"/>
  <c r="U22" i="60" s="1"/>
  <c r="AT3" i="60"/>
  <c r="R3" i="60"/>
  <c r="C3" i="60"/>
  <c r="R23" i="59"/>
  <c r="Q23" i="59"/>
  <c r="V22" i="59"/>
  <c r="V21" i="59"/>
  <c r="R20" i="59"/>
  <c r="Q20" i="59"/>
  <c r="V19" i="59"/>
  <c r="V18" i="59"/>
  <c r="R17" i="59"/>
  <c r="Q17" i="59"/>
  <c r="V16" i="59"/>
  <c r="V15" i="59"/>
  <c r="R14" i="59"/>
  <c r="Q14" i="59"/>
  <c r="V13" i="59"/>
  <c r="V12" i="59"/>
  <c r="C12" i="59"/>
  <c r="R11" i="59"/>
  <c r="R10" i="59"/>
  <c r="Q10" i="59"/>
  <c r="C10" i="59"/>
  <c r="V23" i="59" s="1"/>
  <c r="V9" i="59"/>
  <c r="R9" i="59"/>
  <c r="V8" i="59"/>
  <c r="C8" i="59"/>
  <c r="Q11" i="59" s="1"/>
  <c r="B8" i="59"/>
  <c r="Q3" i="59" s="1"/>
  <c r="AG3" i="59" s="1"/>
  <c r="AP3" i="59" s="1"/>
  <c r="V7" i="59"/>
  <c r="V6" i="59"/>
  <c r="C6" i="59"/>
  <c r="R21" i="59" s="1"/>
  <c r="V5" i="59"/>
  <c r="R5" i="59"/>
  <c r="C5" i="59"/>
  <c r="B5" i="59"/>
  <c r="Y4" i="59"/>
  <c r="W4" i="59"/>
  <c r="V4" i="59"/>
  <c r="R4" i="59"/>
  <c r="M20" i="59"/>
  <c r="U20" i="59" s="1"/>
  <c r="M19" i="59"/>
  <c r="U19" i="59" s="1"/>
  <c r="M18" i="59"/>
  <c r="U18" i="59" s="1"/>
  <c r="M14" i="59"/>
  <c r="U14" i="59" s="1"/>
  <c r="M13" i="59"/>
  <c r="U13" i="59" s="1"/>
  <c r="M12" i="59"/>
  <c r="U12" i="59" s="1"/>
  <c r="M8" i="59"/>
  <c r="U8" i="59" s="1"/>
  <c r="M7" i="59"/>
  <c r="U7" i="59" s="1"/>
  <c r="M6" i="59"/>
  <c r="U6" i="59" s="1"/>
  <c r="M4" i="59" a="1"/>
  <c r="M23" i="59" s="1"/>
  <c r="U23" i="59" s="1"/>
  <c r="AT3" i="59"/>
  <c r="R3" i="59"/>
  <c r="C3" i="59"/>
  <c r="O9" i="59" s="1"/>
  <c r="P9" i="59" s="1"/>
  <c r="R23" i="58"/>
  <c r="V21" i="58"/>
  <c r="R20" i="58"/>
  <c r="V18" i="58"/>
  <c r="R17" i="58"/>
  <c r="V15" i="58"/>
  <c r="R14" i="58"/>
  <c r="V12" i="58"/>
  <c r="C12" i="58"/>
  <c r="C3" i="58" s="1"/>
  <c r="V11" i="58"/>
  <c r="R10" i="58"/>
  <c r="C10" i="58"/>
  <c r="V22" i="58" s="1"/>
  <c r="V9" i="58"/>
  <c r="R9" i="58"/>
  <c r="Q9" i="58"/>
  <c r="V8" i="58"/>
  <c r="C8" i="58"/>
  <c r="B8" i="58"/>
  <c r="V7" i="58"/>
  <c r="V6" i="58"/>
  <c r="C6" i="58"/>
  <c r="R11" i="58" s="1"/>
  <c r="V5" i="58"/>
  <c r="C5" i="58"/>
  <c r="B5" i="58"/>
  <c r="W4" i="58"/>
  <c r="V4" i="58"/>
  <c r="Y4" i="58" s="1"/>
  <c r="M20" i="58"/>
  <c r="U20" i="58" s="1"/>
  <c r="M19" i="58"/>
  <c r="U19" i="58" s="1"/>
  <c r="M14" i="58"/>
  <c r="U14" i="58" s="1"/>
  <c r="M13" i="58"/>
  <c r="U13" i="58" s="1"/>
  <c r="M8" i="58"/>
  <c r="U8" i="58" s="1"/>
  <c r="M7" i="58"/>
  <c r="U7" i="58" s="1"/>
  <c r="M4" i="58" a="1"/>
  <c r="M18" i="58" s="1"/>
  <c r="U18" i="58" s="1"/>
  <c r="G20" i="58"/>
  <c r="G14" i="58"/>
  <c r="G8" i="58"/>
  <c r="G4" i="58" a="1"/>
  <c r="G19" i="58" s="1"/>
  <c r="F23" i="58"/>
  <c r="F19" i="58"/>
  <c r="F18" i="58"/>
  <c r="F17" i="58"/>
  <c r="F13" i="58"/>
  <c r="F12" i="58"/>
  <c r="F11" i="58"/>
  <c r="F7" i="58"/>
  <c r="F6" i="58"/>
  <c r="F5" i="58"/>
  <c r="F4" i="58" a="1"/>
  <c r="F22" i="58" s="1"/>
  <c r="AT3" i="58"/>
  <c r="R3" i="58"/>
  <c r="Q3" i="58"/>
  <c r="AG3" i="58" s="1"/>
  <c r="AP3" i="58" s="1"/>
  <c r="V23" i="57"/>
  <c r="R23" i="57"/>
  <c r="R22" i="57"/>
  <c r="Q22" i="57"/>
  <c r="V21" i="57"/>
  <c r="R21" i="57"/>
  <c r="Q21" i="57"/>
  <c r="V20" i="57"/>
  <c r="R20" i="57"/>
  <c r="R19" i="57"/>
  <c r="Q19" i="57"/>
  <c r="V18" i="57"/>
  <c r="R18" i="57"/>
  <c r="Q18" i="57"/>
  <c r="V17" i="57"/>
  <c r="R17" i="57"/>
  <c r="R16" i="57"/>
  <c r="Q16" i="57"/>
  <c r="V15" i="57"/>
  <c r="R15" i="57"/>
  <c r="Q15" i="57"/>
  <c r="V14" i="57"/>
  <c r="R14" i="57"/>
  <c r="R13" i="57"/>
  <c r="Q13" i="57"/>
  <c r="V12" i="57"/>
  <c r="R12" i="57"/>
  <c r="Q12" i="57"/>
  <c r="C12" i="57"/>
  <c r="C3" i="57" s="1"/>
  <c r="O15" i="57" s="1"/>
  <c r="P15" i="57" s="1"/>
  <c r="V11" i="57"/>
  <c r="R11" i="57"/>
  <c r="V10" i="57"/>
  <c r="R10" i="57"/>
  <c r="C10" i="57"/>
  <c r="V22" i="57" s="1"/>
  <c r="V9" i="57"/>
  <c r="R9" i="57"/>
  <c r="V8" i="57"/>
  <c r="R8" i="57"/>
  <c r="Q8" i="57"/>
  <c r="C8" i="57"/>
  <c r="Q9" i="57" s="1"/>
  <c r="B8" i="57"/>
  <c r="Q3" i="57" s="1"/>
  <c r="AG3" i="57" s="1"/>
  <c r="AP3" i="57" s="1"/>
  <c r="V7" i="57"/>
  <c r="R7" i="57"/>
  <c r="Q7" i="57"/>
  <c r="V6" i="57"/>
  <c r="R6" i="57"/>
  <c r="Q6" i="57"/>
  <c r="V5" i="57"/>
  <c r="R5" i="57"/>
  <c r="Q5" i="57"/>
  <c r="C5" i="57"/>
  <c r="B5" i="57"/>
  <c r="W4" i="57"/>
  <c r="V4" i="57"/>
  <c r="Y4" i="57" s="1"/>
  <c r="R4" i="57"/>
  <c r="M20" i="57"/>
  <c r="U20" i="57" s="1"/>
  <c r="M19" i="57"/>
  <c r="U19" i="57" s="1"/>
  <c r="M14" i="57"/>
  <c r="U14" i="57" s="1"/>
  <c r="M13" i="57"/>
  <c r="U13" i="57" s="1"/>
  <c r="M8" i="57"/>
  <c r="U8" i="57" s="1"/>
  <c r="M7" i="57"/>
  <c r="U7" i="57" s="1"/>
  <c r="M4" i="57" a="1"/>
  <c r="M18" i="57" s="1"/>
  <c r="U18" i="57" s="1"/>
  <c r="G20" i="57"/>
  <c r="G14" i="57"/>
  <c r="G8" i="57"/>
  <c r="G4" i="57" a="1"/>
  <c r="G19" i="57" s="1"/>
  <c r="F23" i="57"/>
  <c r="F19" i="57"/>
  <c r="F18" i="57"/>
  <c r="F17" i="57"/>
  <c r="F13" i="57"/>
  <c r="F12" i="57"/>
  <c r="F11" i="57"/>
  <c r="F7" i="57"/>
  <c r="F6" i="57"/>
  <c r="F5" i="57"/>
  <c r="F4" i="57" a="1"/>
  <c r="F22" i="57" s="1"/>
  <c r="AT3" i="57"/>
  <c r="R3" i="57"/>
  <c r="V23" i="56"/>
  <c r="Q22" i="56"/>
  <c r="V21" i="56"/>
  <c r="Q21" i="56"/>
  <c r="V20" i="56"/>
  <c r="Q19" i="56"/>
  <c r="V18" i="56"/>
  <c r="Q18" i="56"/>
  <c r="V17" i="56"/>
  <c r="Q16" i="56"/>
  <c r="V15" i="56"/>
  <c r="Q15" i="56"/>
  <c r="V14" i="56"/>
  <c r="Q13" i="56"/>
  <c r="V12" i="56"/>
  <c r="Q12" i="56"/>
  <c r="C12" i="56"/>
  <c r="C3" i="56" s="1"/>
  <c r="O18" i="56" s="1"/>
  <c r="V11" i="56"/>
  <c r="V10" i="56"/>
  <c r="C10" i="56"/>
  <c r="V22" i="56" s="1"/>
  <c r="V9" i="56"/>
  <c r="V8" i="56"/>
  <c r="Q8" i="56"/>
  <c r="C8" i="56"/>
  <c r="Q9" i="56" s="1"/>
  <c r="B8" i="56"/>
  <c r="V7" i="56"/>
  <c r="Q7" i="56"/>
  <c r="V6" i="56"/>
  <c r="Q6" i="56"/>
  <c r="C6" i="56"/>
  <c r="V5" i="56"/>
  <c r="Q5" i="56"/>
  <c r="C5" i="56"/>
  <c r="B5" i="56"/>
  <c r="W4" i="56"/>
  <c r="V4" i="56"/>
  <c r="M4" i="56" a="1"/>
  <c r="AT3" i="56"/>
  <c r="Q3" i="56"/>
  <c r="AG3" i="56" s="1"/>
  <c r="AP3" i="56" s="1"/>
  <c r="R21" i="55"/>
  <c r="Q21" i="55"/>
  <c r="R19" i="55"/>
  <c r="Q18" i="55"/>
  <c r="R15" i="55"/>
  <c r="Q15" i="55"/>
  <c r="R13" i="55"/>
  <c r="Q12" i="55"/>
  <c r="C12" i="55"/>
  <c r="Q11" i="55"/>
  <c r="C10" i="55"/>
  <c r="V9" i="55"/>
  <c r="C8" i="55"/>
  <c r="Q22" i="55" s="1"/>
  <c r="B8" i="55"/>
  <c r="Q7" i="55"/>
  <c r="Q6" i="55"/>
  <c r="C6" i="55"/>
  <c r="R18" i="55" s="1"/>
  <c r="Q5" i="55"/>
  <c r="C5" i="55"/>
  <c r="B5" i="55"/>
  <c r="W4" i="55"/>
  <c r="M21" i="55"/>
  <c r="U21" i="55" s="1"/>
  <c r="M17" i="55"/>
  <c r="U17" i="55" s="1"/>
  <c r="M9" i="55"/>
  <c r="U9" i="55" s="1"/>
  <c r="M5" i="55"/>
  <c r="U5" i="55" s="1"/>
  <c r="M4" i="55" a="1"/>
  <c r="M23" i="55" s="1"/>
  <c r="U23" i="55" s="1"/>
  <c r="AT3" i="55"/>
  <c r="AP3" i="55"/>
  <c r="AH3" i="55"/>
  <c r="AQ3" i="55" s="1"/>
  <c r="R3" i="55"/>
  <c r="Q3" i="55"/>
  <c r="AG3" i="55" s="1"/>
  <c r="C3" i="55"/>
  <c r="O11" i="55" s="1"/>
  <c r="P11" i="55" s="1"/>
  <c r="Q23" i="54"/>
  <c r="V22" i="54"/>
  <c r="R21" i="54"/>
  <c r="Q21" i="54"/>
  <c r="Q20" i="54"/>
  <c r="V19" i="54"/>
  <c r="R18" i="54"/>
  <c r="Q18" i="54"/>
  <c r="Q17" i="54"/>
  <c r="V16" i="54"/>
  <c r="R15" i="54"/>
  <c r="Q15" i="54"/>
  <c r="Q14" i="54"/>
  <c r="V13" i="54"/>
  <c r="R12" i="54"/>
  <c r="Q12" i="54"/>
  <c r="C12" i="54"/>
  <c r="R11" i="54"/>
  <c r="Q11" i="54"/>
  <c r="V10" i="54"/>
  <c r="Q10" i="54"/>
  <c r="C10" i="54"/>
  <c r="V9" i="54"/>
  <c r="V8" i="54"/>
  <c r="C8" i="54"/>
  <c r="Q22" i="54" s="1"/>
  <c r="B8" i="54"/>
  <c r="Q3" i="54" s="1"/>
  <c r="AG3" i="54" s="1"/>
  <c r="AP3" i="54" s="1"/>
  <c r="V7" i="54"/>
  <c r="R6" i="54"/>
  <c r="Q6" i="54"/>
  <c r="C6" i="54"/>
  <c r="R22" i="54" s="1"/>
  <c r="R5" i="54"/>
  <c r="Q5" i="54"/>
  <c r="C5" i="54"/>
  <c r="B5" i="54"/>
  <c r="W4" i="54"/>
  <c r="R4" i="54"/>
  <c r="M23" i="54"/>
  <c r="U23" i="54" s="1"/>
  <c r="M22" i="54"/>
  <c r="U22" i="54" s="1"/>
  <c r="M18" i="54"/>
  <c r="U18" i="54" s="1"/>
  <c r="M17" i="54"/>
  <c r="U17" i="54" s="1"/>
  <c r="M16" i="54"/>
  <c r="U16" i="54" s="1"/>
  <c r="M12" i="54"/>
  <c r="U12" i="54" s="1"/>
  <c r="M11" i="54"/>
  <c r="U11" i="54" s="1"/>
  <c r="M10" i="54"/>
  <c r="U10" i="54" s="1"/>
  <c r="M6" i="54"/>
  <c r="U6" i="54" s="1"/>
  <c r="M5" i="54"/>
  <c r="U5" i="54" s="1"/>
  <c r="M4" i="54"/>
  <c r="U4" i="54" s="1"/>
  <c r="X4" i="54" s="1"/>
  <c r="M4" i="54" a="1"/>
  <c r="M21" i="54" s="1"/>
  <c r="U21" i="54" s="1"/>
  <c r="G23" i="54"/>
  <c r="G22" i="54"/>
  <c r="G19" i="54"/>
  <c r="G18" i="54"/>
  <c r="G17" i="54"/>
  <c r="G16" i="54"/>
  <c r="G13" i="54"/>
  <c r="G12" i="54"/>
  <c r="G11" i="54"/>
  <c r="G10" i="54"/>
  <c r="G7" i="54"/>
  <c r="G6" i="54"/>
  <c r="G5" i="54"/>
  <c r="G4" i="54"/>
  <c r="G4" i="54" a="1"/>
  <c r="G21" i="54" s="1"/>
  <c r="F22" i="54"/>
  <c r="F20" i="54"/>
  <c r="F16" i="54"/>
  <c r="F14" i="54"/>
  <c r="F10" i="54"/>
  <c r="F8" i="54"/>
  <c r="F4" i="54"/>
  <c r="F4" i="54" a="1"/>
  <c r="AT3" i="54"/>
  <c r="R3" i="54"/>
  <c r="C3" i="54"/>
  <c r="O16" i="54" s="1"/>
  <c r="P16" i="54" s="1"/>
  <c r="R23" i="53"/>
  <c r="Q23" i="53"/>
  <c r="R22" i="53"/>
  <c r="R21" i="53"/>
  <c r="R20" i="53"/>
  <c r="R19" i="53"/>
  <c r="R18" i="53"/>
  <c r="R17" i="53"/>
  <c r="V16" i="53"/>
  <c r="R16" i="53"/>
  <c r="R15" i="53"/>
  <c r="R14" i="53"/>
  <c r="Q14" i="53"/>
  <c r="R13" i="53"/>
  <c r="R12" i="53"/>
  <c r="C12" i="53"/>
  <c r="R11" i="53"/>
  <c r="Q11" i="53"/>
  <c r="R10" i="53"/>
  <c r="Q10" i="53"/>
  <c r="C10" i="53"/>
  <c r="V7" i="53" s="1"/>
  <c r="V9" i="53"/>
  <c r="R9" i="53"/>
  <c r="Q9" i="53"/>
  <c r="V8" i="53"/>
  <c r="R8" i="53"/>
  <c r="C8" i="53"/>
  <c r="Q20" i="53" s="1"/>
  <c r="B8" i="53"/>
  <c r="Q3" i="53" s="1"/>
  <c r="AG3" i="53" s="1"/>
  <c r="AP3" i="53" s="1"/>
  <c r="R7" i="53"/>
  <c r="R6" i="53"/>
  <c r="R5" i="53"/>
  <c r="Q5" i="53"/>
  <c r="C5" i="53"/>
  <c r="B5" i="53"/>
  <c r="W4" i="53"/>
  <c r="R4" i="53"/>
  <c r="M23" i="53"/>
  <c r="U23" i="53" s="1"/>
  <c r="M22" i="53"/>
  <c r="U22" i="53" s="1"/>
  <c r="M18" i="53"/>
  <c r="U18" i="53" s="1"/>
  <c r="M17" i="53"/>
  <c r="U17" i="53" s="1"/>
  <c r="M16" i="53"/>
  <c r="U16" i="53" s="1"/>
  <c r="M12" i="53"/>
  <c r="U12" i="53" s="1"/>
  <c r="M11" i="53"/>
  <c r="U11" i="53" s="1"/>
  <c r="M10" i="53"/>
  <c r="U10" i="53" s="1"/>
  <c r="M6" i="53"/>
  <c r="U6" i="53" s="1"/>
  <c r="M5" i="53"/>
  <c r="U5" i="53" s="1"/>
  <c r="M4" i="53"/>
  <c r="U4" i="53" s="1"/>
  <c r="X4" i="53" s="1"/>
  <c r="M4" i="53" a="1"/>
  <c r="M21" i="53" s="1"/>
  <c r="U21" i="53" s="1"/>
  <c r="G23" i="53"/>
  <c r="G19" i="53"/>
  <c r="G18" i="53"/>
  <c r="G17" i="53"/>
  <c r="G13" i="53"/>
  <c r="G12" i="53"/>
  <c r="G11" i="53"/>
  <c r="G7" i="53"/>
  <c r="G6" i="53"/>
  <c r="G5" i="53"/>
  <c r="G4" i="53" a="1"/>
  <c r="G22" i="53" s="1"/>
  <c r="F4" i="53" a="1"/>
  <c r="AT3" i="53"/>
  <c r="R3" i="53"/>
  <c r="C3" i="53"/>
  <c r="O7" i="53" s="1"/>
  <c r="P7" i="53" s="1"/>
  <c r="R23" i="52"/>
  <c r="R21" i="52"/>
  <c r="R20" i="52"/>
  <c r="V18" i="52"/>
  <c r="R18" i="52"/>
  <c r="R17" i="52"/>
  <c r="V15" i="52"/>
  <c r="R15" i="52"/>
  <c r="R14" i="52"/>
  <c r="V12" i="52"/>
  <c r="R12" i="52"/>
  <c r="C12" i="52"/>
  <c r="R10" i="52"/>
  <c r="C10" i="52"/>
  <c r="V17" i="52" s="1"/>
  <c r="V9" i="52"/>
  <c r="R9" i="52"/>
  <c r="C8" i="52"/>
  <c r="B8" i="52"/>
  <c r="Q3" i="52" s="1"/>
  <c r="AG3" i="52" s="1"/>
  <c r="AP3" i="52" s="1"/>
  <c r="V6" i="52"/>
  <c r="R6" i="52"/>
  <c r="C6" i="52"/>
  <c r="C5" i="52"/>
  <c r="B5" i="52"/>
  <c r="W4" i="52"/>
  <c r="M23" i="52"/>
  <c r="U23" i="52" s="1"/>
  <c r="M22" i="52"/>
  <c r="U22" i="52" s="1"/>
  <c r="M20" i="52"/>
  <c r="U20" i="52" s="1"/>
  <c r="M19" i="52"/>
  <c r="U19" i="52" s="1"/>
  <c r="M17" i="52"/>
  <c r="U17" i="52" s="1"/>
  <c r="M16" i="52"/>
  <c r="U16" i="52" s="1"/>
  <c r="M14" i="52"/>
  <c r="U14" i="52" s="1"/>
  <c r="M13" i="52"/>
  <c r="U13" i="52" s="1"/>
  <c r="M11" i="52"/>
  <c r="U11" i="52" s="1"/>
  <c r="M10" i="52"/>
  <c r="U10" i="52" s="1"/>
  <c r="M8" i="52"/>
  <c r="U8" i="52" s="1"/>
  <c r="M7" i="52"/>
  <c r="U7" i="52" s="1"/>
  <c r="M5" i="52"/>
  <c r="U5" i="52" s="1"/>
  <c r="M4" i="52"/>
  <c r="U4" i="52" s="1"/>
  <c r="X4" i="52" s="1"/>
  <c r="M4" i="52" a="1"/>
  <c r="M18" i="52" s="1"/>
  <c r="U18" i="52" s="1"/>
  <c r="AT3" i="52"/>
  <c r="R3" i="52"/>
  <c r="C3" i="52"/>
  <c r="O17" i="52" s="1"/>
  <c r="P17" i="52" s="1"/>
  <c r="Q23" i="51"/>
  <c r="Q22" i="51"/>
  <c r="V21" i="51"/>
  <c r="Q21" i="51"/>
  <c r="Q20" i="51"/>
  <c r="Q19" i="51"/>
  <c r="V18" i="51"/>
  <c r="Q18" i="51"/>
  <c r="Q17" i="51"/>
  <c r="Q16" i="51"/>
  <c r="V15" i="51"/>
  <c r="Q15" i="51"/>
  <c r="Q14" i="51"/>
  <c r="Q13" i="51"/>
  <c r="V12" i="51"/>
  <c r="Q12" i="51"/>
  <c r="C12" i="51"/>
  <c r="C3" i="51" s="1"/>
  <c r="O21" i="51" s="1"/>
  <c r="P21" i="51" s="1"/>
  <c r="V11" i="51"/>
  <c r="Q11" i="51"/>
  <c r="Q10" i="51"/>
  <c r="C10" i="51"/>
  <c r="V22" i="51" s="1"/>
  <c r="V9" i="51"/>
  <c r="R9" i="51"/>
  <c r="V8" i="51"/>
  <c r="Q8" i="51"/>
  <c r="C8" i="51"/>
  <c r="Q9" i="51" s="1"/>
  <c r="B8" i="51"/>
  <c r="Q3" i="51" s="1"/>
  <c r="AG3" i="51" s="1"/>
  <c r="AP3" i="51" s="1"/>
  <c r="V7" i="51"/>
  <c r="Q7" i="51"/>
  <c r="V6" i="51"/>
  <c r="Q6" i="51"/>
  <c r="C6" i="51"/>
  <c r="R3" i="51" s="1"/>
  <c r="V5" i="51"/>
  <c r="Q5" i="51"/>
  <c r="C5" i="51"/>
  <c r="B5" i="51"/>
  <c r="W4" i="51"/>
  <c r="V4" i="51"/>
  <c r="Y4" i="51" s="1"/>
  <c r="M4" i="51" a="1"/>
  <c r="AT3" i="51"/>
  <c r="V23" i="50"/>
  <c r="V22" i="50"/>
  <c r="Q21" i="50"/>
  <c r="V20" i="50"/>
  <c r="V19" i="50"/>
  <c r="Q18" i="50"/>
  <c r="V17" i="50"/>
  <c r="V16" i="50"/>
  <c r="R16" i="50"/>
  <c r="Q15" i="50"/>
  <c r="V14" i="50"/>
  <c r="V13" i="50"/>
  <c r="R13" i="50"/>
  <c r="Q12" i="50"/>
  <c r="C12" i="50"/>
  <c r="C3" i="50" s="1"/>
  <c r="O17" i="50" s="1"/>
  <c r="V11" i="50"/>
  <c r="V10" i="50"/>
  <c r="C10" i="50"/>
  <c r="V21" i="50" s="1"/>
  <c r="V9" i="50"/>
  <c r="V8" i="50"/>
  <c r="R8" i="50"/>
  <c r="C8" i="50"/>
  <c r="Q22" i="50" s="1"/>
  <c r="B8" i="50"/>
  <c r="Q3" i="50" s="1"/>
  <c r="AG3" i="50" s="1"/>
  <c r="AP3" i="50" s="1"/>
  <c r="V7" i="50"/>
  <c r="Q6" i="50"/>
  <c r="C6" i="50"/>
  <c r="V5" i="50"/>
  <c r="O5" i="50"/>
  <c r="P5" i="50" s="1"/>
  <c r="C5" i="50"/>
  <c r="B5" i="50"/>
  <c r="W4" i="50"/>
  <c r="V4" i="50"/>
  <c r="M4" i="50" a="1"/>
  <c r="M22" i="50" s="1"/>
  <c r="U22" i="50" s="1"/>
  <c r="AT3" i="50"/>
  <c r="R3" i="50"/>
  <c r="AH3" i="50" s="1"/>
  <c r="AQ3" i="50" s="1"/>
  <c r="AC23" i="49"/>
  <c r="V23" i="49"/>
  <c r="R23" i="49"/>
  <c r="Q23" i="49"/>
  <c r="V22" i="49"/>
  <c r="R22" i="49"/>
  <c r="Q22" i="49"/>
  <c r="V21" i="49"/>
  <c r="R21" i="49"/>
  <c r="Q21" i="49"/>
  <c r="V20" i="49"/>
  <c r="R20" i="49"/>
  <c r="Q20" i="49"/>
  <c r="V19" i="49"/>
  <c r="R19" i="49"/>
  <c r="Q19" i="49"/>
  <c r="V18" i="49"/>
  <c r="R18" i="49"/>
  <c r="Q18" i="49"/>
  <c r="V17" i="49"/>
  <c r="R17" i="49"/>
  <c r="Q17" i="49"/>
  <c r="V16" i="49"/>
  <c r="R16" i="49"/>
  <c r="Q16" i="49"/>
  <c r="V15" i="49"/>
  <c r="R15" i="49"/>
  <c r="Q15" i="49"/>
  <c r="V14" i="49"/>
  <c r="R14" i="49"/>
  <c r="Q14" i="49"/>
  <c r="V13" i="49"/>
  <c r="R13" i="49"/>
  <c r="Q13" i="49"/>
  <c r="V12" i="49"/>
  <c r="R12" i="49"/>
  <c r="Q12" i="49"/>
  <c r="V11" i="49"/>
  <c r="R11" i="49"/>
  <c r="Q11" i="49"/>
  <c r="V10" i="49"/>
  <c r="R10" i="49"/>
  <c r="Q10" i="49"/>
  <c r="V9" i="49"/>
  <c r="R9" i="49"/>
  <c r="C9" i="49"/>
  <c r="V8" i="49"/>
  <c r="R8" i="49"/>
  <c r="Q8" i="49"/>
  <c r="C8" i="49"/>
  <c r="Q9" i="49" s="1"/>
  <c r="B8" i="49"/>
  <c r="Q3" i="49" s="1"/>
  <c r="AG3" i="49" s="1"/>
  <c r="AP3" i="49" s="1"/>
  <c r="V7" i="49"/>
  <c r="R7" i="49"/>
  <c r="Q7" i="49"/>
  <c r="V6" i="49"/>
  <c r="R6" i="49"/>
  <c r="Q6" i="49"/>
  <c r="V5" i="49"/>
  <c r="R5" i="49"/>
  <c r="Q5" i="49"/>
  <c r="Y4" i="49"/>
  <c r="W4" i="49"/>
  <c r="V4" i="49"/>
  <c r="R4" i="49"/>
  <c r="M23" i="49"/>
  <c r="U23" i="49" s="1"/>
  <c r="M18" i="49"/>
  <c r="U18" i="49" s="1"/>
  <c r="M17" i="49"/>
  <c r="U17" i="49" s="1"/>
  <c r="M12" i="49"/>
  <c r="U12" i="49" s="1"/>
  <c r="M11" i="49"/>
  <c r="U11" i="49" s="1"/>
  <c r="M6" i="49"/>
  <c r="U6" i="49" s="1"/>
  <c r="M5" i="49"/>
  <c r="U5" i="49" s="1"/>
  <c r="M4" i="49" a="1"/>
  <c r="M22" i="49" s="1"/>
  <c r="U22" i="49" s="1"/>
  <c r="G19" i="49"/>
  <c r="G18" i="49"/>
  <c r="G13" i="49"/>
  <c r="G12" i="49"/>
  <c r="G7" i="49"/>
  <c r="G6" i="49"/>
  <c r="G4" i="49" a="1"/>
  <c r="G23" i="49" s="1"/>
  <c r="F4" i="49" a="1"/>
  <c r="F16" i="49" s="1"/>
  <c r="H16" i="49" s="1"/>
  <c r="I16" i="49" s="1"/>
  <c r="J16" i="49" s="1"/>
  <c r="AT3" i="49"/>
  <c r="R3" i="49"/>
  <c r="C3" i="49"/>
  <c r="O20" i="49" s="1"/>
  <c r="P20" i="49" s="1"/>
  <c r="AX97" i="48"/>
  <c r="AX96" i="48"/>
  <c r="AX95" i="48"/>
  <c r="AX94" i="48"/>
  <c r="AX93" i="48"/>
  <c r="AX92" i="48"/>
  <c r="AX91" i="48"/>
  <c r="AX90" i="48"/>
  <c r="AX89" i="48"/>
  <c r="AX88" i="48"/>
  <c r="AX87" i="48"/>
  <c r="AX86" i="48"/>
  <c r="AX85" i="48"/>
  <c r="AX84" i="48"/>
  <c r="AX83" i="48"/>
  <c r="AX82" i="48"/>
  <c r="AX81" i="48"/>
  <c r="AX80" i="48"/>
  <c r="AX79" i="48"/>
  <c r="AX78" i="48"/>
  <c r="AX77" i="48"/>
  <c r="AX76" i="48"/>
  <c r="AX75" i="48"/>
  <c r="AX74" i="48"/>
  <c r="AX73" i="48"/>
  <c r="AX72" i="48"/>
  <c r="AX71" i="48"/>
  <c r="AX70" i="48"/>
  <c r="V69" i="48"/>
  <c r="R68" i="48"/>
  <c r="Q68" i="48"/>
  <c r="V66" i="48"/>
  <c r="R65" i="48"/>
  <c r="Q65" i="48"/>
  <c r="V63" i="48"/>
  <c r="R62" i="48"/>
  <c r="Q62" i="48"/>
  <c r="V60" i="48"/>
  <c r="R59" i="48"/>
  <c r="Q59" i="48"/>
  <c r="V57" i="48"/>
  <c r="R56" i="48"/>
  <c r="Q56" i="48"/>
  <c r="V54" i="48"/>
  <c r="R53" i="48"/>
  <c r="Q53" i="48"/>
  <c r="V51" i="48"/>
  <c r="R50" i="48"/>
  <c r="Q50" i="48"/>
  <c r="V48" i="48"/>
  <c r="R47" i="48"/>
  <c r="Q47" i="48"/>
  <c r="V45" i="48"/>
  <c r="R44" i="48"/>
  <c r="Q44" i="48"/>
  <c r="V42" i="48"/>
  <c r="R41" i="48"/>
  <c r="Q41" i="48"/>
  <c r="V39" i="48"/>
  <c r="R38" i="48"/>
  <c r="Q38" i="48"/>
  <c r="V36" i="48"/>
  <c r="R35" i="48"/>
  <c r="Q35" i="48"/>
  <c r="V33" i="48"/>
  <c r="R32" i="48"/>
  <c r="Q32" i="48"/>
  <c r="V30" i="48"/>
  <c r="R29" i="48"/>
  <c r="Q29" i="48"/>
  <c r="V27" i="48"/>
  <c r="R26" i="48"/>
  <c r="Q26" i="48"/>
  <c r="V24" i="48"/>
  <c r="R23" i="48"/>
  <c r="Q23" i="48"/>
  <c r="V21" i="48"/>
  <c r="R20" i="48"/>
  <c r="Q20" i="48"/>
  <c r="V18" i="48"/>
  <c r="R17" i="48"/>
  <c r="Q17" i="48"/>
  <c r="V15" i="48"/>
  <c r="R14" i="48"/>
  <c r="Q14" i="48"/>
  <c r="V12" i="48"/>
  <c r="C12" i="48"/>
  <c r="R11" i="48"/>
  <c r="V10" i="48"/>
  <c r="C10" i="48"/>
  <c r="V68" i="48" s="1"/>
  <c r="V9" i="48"/>
  <c r="R9" i="48"/>
  <c r="V8" i="48"/>
  <c r="C8" i="48"/>
  <c r="Q11" i="48" s="1"/>
  <c r="B8" i="48"/>
  <c r="Q7" i="48"/>
  <c r="V6" i="48"/>
  <c r="C6" i="48"/>
  <c r="R67" i="48" s="1"/>
  <c r="V5" i="48"/>
  <c r="R5" i="48"/>
  <c r="C5" i="48"/>
  <c r="W4" i="48"/>
  <c r="V4" i="48"/>
  <c r="Y4" i="48" s="1"/>
  <c r="R4" i="48"/>
  <c r="M68" i="48"/>
  <c r="U68" i="48" s="1"/>
  <c r="M67" i="48"/>
  <c r="U67" i="48" s="1"/>
  <c r="M65" i="48"/>
  <c r="U65" i="48" s="1"/>
  <c r="M64" i="48"/>
  <c r="U64" i="48" s="1"/>
  <c r="M62" i="48"/>
  <c r="U62" i="48" s="1"/>
  <c r="M61" i="48"/>
  <c r="U61" i="48" s="1"/>
  <c r="M59" i="48"/>
  <c r="U59" i="48" s="1"/>
  <c r="M58" i="48"/>
  <c r="U58" i="48" s="1"/>
  <c r="M56" i="48"/>
  <c r="U56" i="48" s="1"/>
  <c r="M55" i="48"/>
  <c r="U55" i="48" s="1"/>
  <c r="M53" i="48"/>
  <c r="U53" i="48" s="1"/>
  <c r="M52" i="48"/>
  <c r="U52" i="48" s="1"/>
  <c r="M50" i="48"/>
  <c r="U50" i="48" s="1"/>
  <c r="M49" i="48"/>
  <c r="U49" i="48" s="1"/>
  <c r="M47" i="48"/>
  <c r="U47" i="48" s="1"/>
  <c r="M46" i="48"/>
  <c r="U46" i="48" s="1"/>
  <c r="M44" i="48"/>
  <c r="U44" i="48" s="1"/>
  <c r="M43" i="48"/>
  <c r="U43" i="48" s="1"/>
  <c r="M41" i="48"/>
  <c r="U41" i="48" s="1"/>
  <c r="M40" i="48"/>
  <c r="U40" i="48" s="1"/>
  <c r="M38" i="48"/>
  <c r="U38" i="48" s="1"/>
  <c r="M37" i="48"/>
  <c r="U37" i="48" s="1"/>
  <c r="M35" i="48"/>
  <c r="U35" i="48" s="1"/>
  <c r="M34" i="48"/>
  <c r="U34" i="48" s="1"/>
  <c r="M32" i="48"/>
  <c r="U32" i="48" s="1"/>
  <c r="M31" i="48"/>
  <c r="U31" i="48" s="1"/>
  <c r="M29" i="48"/>
  <c r="U29" i="48" s="1"/>
  <c r="M28" i="48"/>
  <c r="U28" i="48" s="1"/>
  <c r="M26" i="48"/>
  <c r="U26" i="48" s="1"/>
  <c r="M25" i="48"/>
  <c r="U25" i="48" s="1"/>
  <c r="M23" i="48"/>
  <c r="U23" i="48" s="1"/>
  <c r="M22" i="48"/>
  <c r="U22" i="48" s="1"/>
  <c r="M20" i="48"/>
  <c r="U20" i="48" s="1"/>
  <c r="M19" i="48"/>
  <c r="U19" i="48" s="1"/>
  <c r="M17" i="48"/>
  <c r="U17" i="48" s="1"/>
  <c r="M16" i="48"/>
  <c r="U16" i="48" s="1"/>
  <c r="M14" i="48"/>
  <c r="U14" i="48" s="1"/>
  <c r="M13" i="48"/>
  <c r="U13" i="48" s="1"/>
  <c r="M11" i="48"/>
  <c r="U11" i="48" s="1"/>
  <c r="M10" i="48"/>
  <c r="U10" i="48" s="1"/>
  <c r="M8" i="48"/>
  <c r="U8" i="48" s="1"/>
  <c r="M7" i="48"/>
  <c r="U7" i="48" s="1"/>
  <c r="M5" i="48"/>
  <c r="U5" i="48" s="1"/>
  <c r="M4" i="48"/>
  <c r="U4" i="48" s="1"/>
  <c r="X4" i="48" s="1"/>
  <c r="AH4" i="48" s="1"/>
  <c r="M4" i="48" a="1"/>
  <c r="M66" i="48" s="1"/>
  <c r="U66" i="48" s="1"/>
  <c r="AT3" i="48"/>
  <c r="AH3" i="48"/>
  <c r="AQ3" i="48" s="1"/>
  <c r="AG3" i="48"/>
  <c r="AP3" i="48" s="1"/>
  <c r="R3" i="48"/>
  <c r="Q3" i="48"/>
  <c r="O3" i="48"/>
  <c r="P3" i="48" s="1"/>
  <c r="AF3" i="48" s="1"/>
  <c r="AO3" i="48" s="1"/>
  <c r="AX97" i="47"/>
  <c r="AX96" i="47"/>
  <c r="AX95" i="47"/>
  <c r="AX94" i="47"/>
  <c r="AX93" i="47"/>
  <c r="AX92" i="47"/>
  <c r="AX91" i="47"/>
  <c r="AX90" i="47"/>
  <c r="AX89" i="47"/>
  <c r="AX88" i="47"/>
  <c r="AX87" i="47"/>
  <c r="AX86" i="47"/>
  <c r="AX85" i="47"/>
  <c r="AX84" i="47"/>
  <c r="AX83" i="47"/>
  <c r="AX82" i="47"/>
  <c r="AX81" i="47"/>
  <c r="AX80" i="47"/>
  <c r="Q71" i="47"/>
  <c r="Q62" i="47"/>
  <c r="Q56" i="47"/>
  <c r="Q53" i="47"/>
  <c r="Q47" i="47"/>
  <c r="Q44" i="47"/>
  <c r="Q38" i="47"/>
  <c r="Q35" i="47"/>
  <c r="Q29" i="47"/>
  <c r="Q26" i="47"/>
  <c r="R23" i="47"/>
  <c r="Q20" i="47"/>
  <c r="Q17" i="47"/>
  <c r="Q16" i="47"/>
  <c r="R14" i="47"/>
  <c r="Q14" i="47"/>
  <c r="Q13" i="47"/>
  <c r="R12" i="47"/>
  <c r="C12" i="47"/>
  <c r="C10" i="47"/>
  <c r="V15" i="47" s="1"/>
  <c r="V9" i="47"/>
  <c r="R8" i="47"/>
  <c r="C8" i="47"/>
  <c r="Q74" i="47" s="1"/>
  <c r="B8" i="47"/>
  <c r="Q7" i="47"/>
  <c r="V6" i="47"/>
  <c r="C6" i="47"/>
  <c r="R26" i="47" s="1"/>
  <c r="R5" i="47"/>
  <c r="C5" i="47"/>
  <c r="W4" i="47"/>
  <c r="M78" i="47"/>
  <c r="U78" i="47" s="1"/>
  <c r="M68" i="47"/>
  <c r="U68" i="47" s="1"/>
  <c r="M66" i="47"/>
  <c r="U66" i="47" s="1"/>
  <c r="M60" i="47"/>
  <c r="U60" i="47" s="1"/>
  <c r="M50" i="47"/>
  <c r="U50" i="47" s="1"/>
  <c r="M48" i="47"/>
  <c r="U48" i="47" s="1"/>
  <c r="M42" i="47"/>
  <c r="U42" i="47" s="1"/>
  <c r="M32" i="47"/>
  <c r="U32" i="47" s="1"/>
  <c r="M30" i="47"/>
  <c r="U30" i="47" s="1"/>
  <c r="M24" i="47"/>
  <c r="U24" i="47" s="1"/>
  <c r="M14" i="47"/>
  <c r="U14" i="47" s="1"/>
  <c r="M12" i="47"/>
  <c r="U12" i="47" s="1"/>
  <c r="M6" i="47"/>
  <c r="U6" i="47" s="1"/>
  <c r="M4" i="47" a="1"/>
  <c r="G78" i="47"/>
  <c r="G77" i="47"/>
  <c r="G74" i="47"/>
  <c r="F70" i="47"/>
  <c r="G69" i="47"/>
  <c r="G68" i="47"/>
  <c r="F64" i="47"/>
  <c r="F62" i="47"/>
  <c r="F61" i="47"/>
  <c r="G56" i="47"/>
  <c r="F56" i="47"/>
  <c r="F55" i="47"/>
  <c r="G50" i="47"/>
  <c r="G48" i="47"/>
  <c r="G47" i="47"/>
  <c r="F43" i="47"/>
  <c r="G42" i="47"/>
  <c r="G41" i="47"/>
  <c r="F37" i="47"/>
  <c r="F35" i="47"/>
  <c r="F34" i="47"/>
  <c r="G29" i="47"/>
  <c r="F29" i="47"/>
  <c r="F28" i="47"/>
  <c r="G23" i="47"/>
  <c r="G21" i="47"/>
  <c r="G20" i="47"/>
  <c r="F16" i="47"/>
  <c r="G15" i="47"/>
  <c r="G14" i="47"/>
  <c r="F10" i="47"/>
  <c r="F8" i="47"/>
  <c r="F7" i="47"/>
  <c r="F4" i="47" a="1"/>
  <c r="F74" i="47" s="1"/>
  <c r="AT3" i="47"/>
  <c r="Q3" i="47"/>
  <c r="AG3" i="47" s="1"/>
  <c r="AP3" i="47" s="1"/>
  <c r="O3" i="47"/>
  <c r="AE3" i="47" s="1"/>
  <c r="AX97" i="46"/>
  <c r="AX96" i="46"/>
  <c r="AX95" i="46"/>
  <c r="AX94" i="46"/>
  <c r="AX93" i="46"/>
  <c r="AX92" i="46"/>
  <c r="AX91" i="46"/>
  <c r="AX90" i="46"/>
  <c r="V89" i="46"/>
  <c r="R89" i="46"/>
  <c r="V88" i="46"/>
  <c r="R88" i="46"/>
  <c r="Q88" i="46"/>
  <c r="Q87" i="46"/>
  <c r="V86" i="46"/>
  <c r="R86" i="46"/>
  <c r="V85" i="46"/>
  <c r="R85" i="46"/>
  <c r="Q85" i="46"/>
  <c r="Q84" i="46"/>
  <c r="V83" i="46"/>
  <c r="R83" i="46"/>
  <c r="V82" i="46"/>
  <c r="R82" i="46"/>
  <c r="Q82" i="46"/>
  <c r="Q81" i="46"/>
  <c r="V80" i="46"/>
  <c r="R80" i="46"/>
  <c r="V79" i="46"/>
  <c r="R79" i="46"/>
  <c r="Q79" i="46"/>
  <c r="Q78" i="46"/>
  <c r="V77" i="46"/>
  <c r="R77" i="46"/>
  <c r="V76" i="46"/>
  <c r="R76" i="46"/>
  <c r="Q76" i="46"/>
  <c r="Q75" i="46"/>
  <c r="V74" i="46"/>
  <c r="R74" i="46"/>
  <c r="V73" i="46"/>
  <c r="R73" i="46"/>
  <c r="Q73" i="46"/>
  <c r="Q72" i="46"/>
  <c r="V71" i="46"/>
  <c r="R71" i="46"/>
  <c r="V70" i="46"/>
  <c r="R70" i="46"/>
  <c r="Q70" i="46"/>
  <c r="Q69" i="46"/>
  <c r="V68" i="46"/>
  <c r="R68" i="46"/>
  <c r="V67" i="46"/>
  <c r="R67" i="46"/>
  <c r="Q67" i="46"/>
  <c r="Q66" i="46"/>
  <c r="V65" i="46"/>
  <c r="R65" i="46"/>
  <c r="V64" i="46"/>
  <c r="R64" i="46"/>
  <c r="Q64" i="46"/>
  <c r="Q63" i="46"/>
  <c r="V62" i="46"/>
  <c r="R62" i="46"/>
  <c r="V61" i="46"/>
  <c r="R61" i="46"/>
  <c r="Q61" i="46"/>
  <c r="Q60" i="46"/>
  <c r="V59" i="46"/>
  <c r="R59" i="46"/>
  <c r="V58" i="46"/>
  <c r="R58" i="46"/>
  <c r="Q58" i="46"/>
  <c r="V57" i="46"/>
  <c r="Q57" i="46"/>
  <c r="V56" i="46"/>
  <c r="R56" i="46"/>
  <c r="V55" i="46"/>
  <c r="R55" i="46"/>
  <c r="Q55" i="46"/>
  <c r="V54" i="46"/>
  <c r="Q54" i="46"/>
  <c r="V53" i="46"/>
  <c r="R53" i="46"/>
  <c r="Q53" i="46"/>
  <c r="V52" i="46"/>
  <c r="R52" i="46"/>
  <c r="Q52" i="46"/>
  <c r="V51" i="46"/>
  <c r="Q51" i="46"/>
  <c r="V50" i="46"/>
  <c r="R50" i="46"/>
  <c r="Q50" i="46"/>
  <c r="V49" i="46"/>
  <c r="R49" i="46"/>
  <c r="Q49" i="46"/>
  <c r="V48" i="46"/>
  <c r="Q48" i="46"/>
  <c r="V47" i="46"/>
  <c r="R47" i="46"/>
  <c r="Q47" i="46"/>
  <c r="V46" i="46"/>
  <c r="R46" i="46"/>
  <c r="Q46" i="46"/>
  <c r="V45" i="46"/>
  <c r="Q45" i="46"/>
  <c r="V44" i="46"/>
  <c r="R44" i="46"/>
  <c r="Q44" i="46"/>
  <c r="V43" i="46"/>
  <c r="R43" i="46"/>
  <c r="Q43" i="46"/>
  <c r="V42" i="46"/>
  <c r="Q42" i="46"/>
  <c r="V41" i="46"/>
  <c r="R41" i="46"/>
  <c r="Q41" i="46"/>
  <c r="V40" i="46"/>
  <c r="R40" i="46"/>
  <c r="Q40" i="46"/>
  <c r="V39" i="46"/>
  <c r="Q39" i="46"/>
  <c r="V38" i="46"/>
  <c r="R38" i="46"/>
  <c r="Q38" i="46"/>
  <c r="V37" i="46"/>
  <c r="R37" i="46"/>
  <c r="Q37" i="46"/>
  <c r="V36" i="46"/>
  <c r="Q36" i="46"/>
  <c r="V35" i="46"/>
  <c r="R35" i="46"/>
  <c r="Q35" i="46"/>
  <c r="V34" i="46"/>
  <c r="R34" i="46"/>
  <c r="Q34" i="46"/>
  <c r="V33" i="46"/>
  <c r="Q33" i="46"/>
  <c r="V32" i="46"/>
  <c r="R32" i="46"/>
  <c r="Q32" i="46"/>
  <c r="V31" i="46"/>
  <c r="R31" i="46"/>
  <c r="Q31" i="46"/>
  <c r="V30" i="46"/>
  <c r="Q30" i="46"/>
  <c r="V29" i="46"/>
  <c r="R29" i="46"/>
  <c r="Q29" i="46"/>
  <c r="V28" i="46"/>
  <c r="R28" i="46"/>
  <c r="Q28" i="46"/>
  <c r="V27" i="46"/>
  <c r="Q27" i="46"/>
  <c r="V26" i="46"/>
  <c r="R26" i="46"/>
  <c r="Q26" i="46"/>
  <c r="V25" i="46"/>
  <c r="R25" i="46"/>
  <c r="Q25" i="46"/>
  <c r="V24" i="46"/>
  <c r="Q24" i="46"/>
  <c r="V23" i="46"/>
  <c r="R23" i="46"/>
  <c r="Q23" i="46"/>
  <c r="V22" i="46"/>
  <c r="R22" i="46"/>
  <c r="Q22" i="46"/>
  <c r="V21" i="46"/>
  <c r="Q21" i="46"/>
  <c r="V20" i="46"/>
  <c r="R20" i="46"/>
  <c r="Q20" i="46"/>
  <c r="V19" i="46"/>
  <c r="R19" i="46"/>
  <c r="Q19" i="46"/>
  <c r="V18" i="46"/>
  <c r="Q18" i="46"/>
  <c r="V17" i="46"/>
  <c r="R17" i="46"/>
  <c r="Q17" i="46"/>
  <c r="V16" i="46"/>
  <c r="R16" i="46"/>
  <c r="Q16" i="46"/>
  <c r="V15" i="46"/>
  <c r="Q15" i="46"/>
  <c r="V14" i="46"/>
  <c r="R14" i="46"/>
  <c r="Q14" i="46"/>
  <c r="V13" i="46"/>
  <c r="R13" i="46"/>
  <c r="Q13" i="46"/>
  <c r="V12" i="46"/>
  <c r="Q12" i="46"/>
  <c r="C12" i="46"/>
  <c r="R11" i="46"/>
  <c r="Q11" i="46"/>
  <c r="V10" i="46"/>
  <c r="Q10" i="46"/>
  <c r="C10" i="46"/>
  <c r="V11" i="46" s="1"/>
  <c r="V9" i="46"/>
  <c r="R9" i="46"/>
  <c r="Q9" i="46"/>
  <c r="V8" i="46"/>
  <c r="Q8" i="46"/>
  <c r="C8" i="46"/>
  <c r="Q89" i="46" s="1"/>
  <c r="B8" i="46"/>
  <c r="Q3" i="46" s="1"/>
  <c r="AG3" i="46" s="1"/>
  <c r="V7" i="46"/>
  <c r="R7" i="46"/>
  <c r="Q7" i="46"/>
  <c r="V6" i="46"/>
  <c r="Q6" i="46"/>
  <c r="C6" i="46"/>
  <c r="R87" i="46" s="1"/>
  <c r="V5" i="46"/>
  <c r="R5" i="46"/>
  <c r="Q5" i="46"/>
  <c r="C5" i="46"/>
  <c r="W4" i="46"/>
  <c r="V4" i="46"/>
  <c r="Y4" i="46" s="1"/>
  <c r="R4" i="46"/>
  <c r="M89" i="46"/>
  <c r="U89" i="46" s="1"/>
  <c r="M88" i="46"/>
  <c r="U88" i="46" s="1"/>
  <c r="M86" i="46"/>
  <c r="U86" i="46" s="1"/>
  <c r="M85" i="46"/>
  <c r="U85" i="46" s="1"/>
  <c r="M83" i="46"/>
  <c r="U83" i="46" s="1"/>
  <c r="M82" i="46"/>
  <c r="U82" i="46" s="1"/>
  <c r="M80" i="46"/>
  <c r="U80" i="46" s="1"/>
  <c r="M79" i="46"/>
  <c r="U79" i="46" s="1"/>
  <c r="M77" i="46"/>
  <c r="U77" i="46" s="1"/>
  <c r="M76" i="46"/>
  <c r="U76" i="46" s="1"/>
  <c r="M74" i="46"/>
  <c r="U74" i="46" s="1"/>
  <c r="M73" i="46"/>
  <c r="U73" i="46" s="1"/>
  <c r="M71" i="46"/>
  <c r="U71" i="46" s="1"/>
  <c r="M70" i="46"/>
  <c r="U70" i="46" s="1"/>
  <c r="M68" i="46"/>
  <c r="U68" i="46" s="1"/>
  <c r="M67" i="46"/>
  <c r="U67" i="46" s="1"/>
  <c r="M65" i="46"/>
  <c r="U65" i="46" s="1"/>
  <c r="M64" i="46"/>
  <c r="U64" i="46" s="1"/>
  <c r="M62" i="46"/>
  <c r="U62" i="46" s="1"/>
  <c r="M61" i="46"/>
  <c r="U61" i="46" s="1"/>
  <c r="M59" i="46"/>
  <c r="U59" i="46" s="1"/>
  <c r="M58" i="46"/>
  <c r="U58" i="46" s="1"/>
  <c r="M56" i="46"/>
  <c r="U56" i="46" s="1"/>
  <c r="M55" i="46"/>
  <c r="U55" i="46" s="1"/>
  <c r="M53" i="46"/>
  <c r="U53" i="46" s="1"/>
  <c r="M52" i="46"/>
  <c r="U52" i="46" s="1"/>
  <c r="M50" i="46"/>
  <c r="U50" i="46" s="1"/>
  <c r="M49" i="46"/>
  <c r="U49" i="46" s="1"/>
  <c r="M47" i="46"/>
  <c r="U47" i="46" s="1"/>
  <c r="M46" i="46"/>
  <c r="U46" i="46" s="1"/>
  <c r="M44" i="46"/>
  <c r="U44" i="46" s="1"/>
  <c r="M43" i="46"/>
  <c r="U43" i="46" s="1"/>
  <c r="M41" i="46"/>
  <c r="U41" i="46" s="1"/>
  <c r="M40" i="46"/>
  <c r="U40" i="46" s="1"/>
  <c r="M38" i="46"/>
  <c r="U38" i="46" s="1"/>
  <c r="M37" i="46"/>
  <c r="U37" i="46" s="1"/>
  <c r="M35" i="46"/>
  <c r="U35" i="46" s="1"/>
  <c r="M34" i="46"/>
  <c r="U34" i="46" s="1"/>
  <c r="M32" i="46"/>
  <c r="U32" i="46" s="1"/>
  <c r="M31" i="46"/>
  <c r="U31" i="46" s="1"/>
  <c r="M29" i="46"/>
  <c r="U29" i="46" s="1"/>
  <c r="M28" i="46"/>
  <c r="U28" i="46" s="1"/>
  <c r="M26" i="46"/>
  <c r="U26" i="46" s="1"/>
  <c r="M25" i="46"/>
  <c r="U25" i="46" s="1"/>
  <c r="M23" i="46"/>
  <c r="U23" i="46" s="1"/>
  <c r="M22" i="46"/>
  <c r="U22" i="46" s="1"/>
  <c r="M20" i="46"/>
  <c r="U20" i="46" s="1"/>
  <c r="M19" i="46"/>
  <c r="U19" i="46" s="1"/>
  <c r="M17" i="46"/>
  <c r="U17" i="46" s="1"/>
  <c r="M16" i="46"/>
  <c r="U16" i="46" s="1"/>
  <c r="M14" i="46"/>
  <c r="U14" i="46" s="1"/>
  <c r="M13" i="46"/>
  <c r="U13" i="46" s="1"/>
  <c r="M11" i="46"/>
  <c r="U11" i="46" s="1"/>
  <c r="M10" i="46"/>
  <c r="U10" i="46" s="1"/>
  <c r="M8" i="46"/>
  <c r="U8" i="46" s="1"/>
  <c r="M7" i="46"/>
  <c r="U7" i="46" s="1"/>
  <c r="M5" i="46"/>
  <c r="U5" i="46" s="1"/>
  <c r="M4" i="46"/>
  <c r="U4" i="46" s="1"/>
  <c r="X4" i="46" s="1"/>
  <c r="M4" i="46" a="1"/>
  <c r="M84" i="46" s="1"/>
  <c r="U84" i="46" s="1"/>
  <c r="AT3" i="46"/>
  <c r="AP3" i="46"/>
  <c r="R3" i="46"/>
  <c r="O3" i="46"/>
  <c r="P3" i="46" s="1"/>
  <c r="AF3" i="46" s="1"/>
  <c r="AO3" i="46" s="1"/>
  <c r="S98" i="45"/>
  <c r="R98" i="45"/>
  <c r="R97" i="45"/>
  <c r="R96" i="45"/>
  <c r="R95" i="45"/>
  <c r="R94" i="45"/>
  <c r="R93" i="45"/>
  <c r="R92" i="45"/>
  <c r="R91" i="45"/>
  <c r="R90" i="45"/>
  <c r="R89" i="45"/>
  <c r="R88" i="45"/>
  <c r="R87" i="45"/>
  <c r="R86" i="45"/>
  <c r="R85" i="45"/>
  <c r="R84" i="45"/>
  <c r="R83" i="45"/>
  <c r="R82" i="45"/>
  <c r="R81" i="45"/>
  <c r="R80" i="45"/>
  <c r="R79" i="45"/>
  <c r="R78" i="45"/>
  <c r="R77" i="45"/>
  <c r="R76" i="45"/>
  <c r="R75" i="45"/>
  <c r="R74" i="45"/>
  <c r="R73" i="45"/>
  <c r="R72" i="45"/>
  <c r="R71" i="45"/>
  <c r="R70" i="45"/>
  <c r="R69" i="45"/>
  <c r="R68" i="45"/>
  <c r="R67" i="45"/>
  <c r="R66" i="45"/>
  <c r="R65" i="45"/>
  <c r="V64" i="45"/>
  <c r="R64" i="45"/>
  <c r="R63" i="45"/>
  <c r="R62" i="45"/>
  <c r="R61" i="45"/>
  <c r="V60" i="45"/>
  <c r="R60" i="45"/>
  <c r="R59" i="45"/>
  <c r="R58" i="45"/>
  <c r="V57" i="45"/>
  <c r="R57" i="45"/>
  <c r="R56" i="45"/>
  <c r="R55" i="45"/>
  <c r="V54" i="45"/>
  <c r="R54" i="45"/>
  <c r="R53" i="45"/>
  <c r="V52" i="45"/>
  <c r="R52" i="45"/>
  <c r="R51" i="45"/>
  <c r="R50" i="45"/>
  <c r="R49" i="45"/>
  <c r="R48" i="45"/>
  <c r="R47" i="45"/>
  <c r="V46" i="45"/>
  <c r="R46" i="45"/>
  <c r="R45" i="45"/>
  <c r="R44" i="45"/>
  <c r="R43" i="45"/>
  <c r="V42" i="45"/>
  <c r="R42" i="45"/>
  <c r="R41" i="45"/>
  <c r="R40" i="45"/>
  <c r="V39" i="45"/>
  <c r="R39" i="45"/>
  <c r="R38" i="45"/>
  <c r="R37" i="45"/>
  <c r="V36" i="45"/>
  <c r="R36" i="45"/>
  <c r="R35" i="45"/>
  <c r="V34" i="45"/>
  <c r="R34" i="45"/>
  <c r="R33" i="45"/>
  <c r="R32" i="45"/>
  <c r="V31" i="45"/>
  <c r="R31" i="45"/>
  <c r="R30" i="45"/>
  <c r="R29" i="45"/>
  <c r="R28" i="45"/>
  <c r="V27" i="45"/>
  <c r="R27" i="45"/>
  <c r="R26" i="45"/>
  <c r="V25" i="45"/>
  <c r="R25" i="45"/>
  <c r="R24" i="45"/>
  <c r="R23" i="45"/>
  <c r="V22" i="45"/>
  <c r="R22" i="45"/>
  <c r="R21" i="45"/>
  <c r="R20" i="45"/>
  <c r="R19" i="45"/>
  <c r="R18" i="45"/>
  <c r="R17" i="45"/>
  <c r="R16" i="45"/>
  <c r="R15" i="45"/>
  <c r="R14" i="45"/>
  <c r="V13" i="45"/>
  <c r="R13" i="45"/>
  <c r="R12" i="45"/>
  <c r="C12" i="45"/>
  <c r="V11" i="45"/>
  <c r="R11" i="45"/>
  <c r="V10" i="45"/>
  <c r="R10" i="45"/>
  <c r="C10" i="45"/>
  <c r="R9" i="45"/>
  <c r="V8" i="45"/>
  <c r="R8" i="45"/>
  <c r="C8" i="45"/>
  <c r="Q53" i="45" s="1"/>
  <c r="B8" i="45"/>
  <c r="V7" i="45"/>
  <c r="R7" i="45"/>
  <c r="V6" i="45"/>
  <c r="R6" i="45"/>
  <c r="R5" i="45"/>
  <c r="Q5" i="45"/>
  <c r="C5" i="45"/>
  <c r="W4" i="45"/>
  <c r="V4" i="45"/>
  <c r="R4" i="45"/>
  <c r="M98" i="45"/>
  <c r="U98" i="45" s="1"/>
  <c r="M97" i="45"/>
  <c r="U97" i="45" s="1"/>
  <c r="M96" i="45"/>
  <c r="U96" i="45" s="1"/>
  <c r="M95" i="45"/>
  <c r="U95" i="45" s="1"/>
  <c r="M94" i="45"/>
  <c r="U94" i="45" s="1"/>
  <c r="M92" i="45"/>
  <c r="U92" i="45" s="1"/>
  <c r="M91" i="45"/>
  <c r="U91" i="45" s="1"/>
  <c r="M90" i="45"/>
  <c r="U90" i="45" s="1"/>
  <c r="M89" i="45"/>
  <c r="U89" i="45" s="1"/>
  <c r="M88" i="45"/>
  <c r="U88" i="45" s="1"/>
  <c r="M86" i="45"/>
  <c r="U86" i="45" s="1"/>
  <c r="M85" i="45"/>
  <c r="U85" i="45" s="1"/>
  <c r="M84" i="45"/>
  <c r="U84" i="45" s="1"/>
  <c r="M83" i="45"/>
  <c r="U83" i="45" s="1"/>
  <c r="M82" i="45"/>
  <c r="U82" i="45" s="1"/>
  <c r="M80" i="45"/>
  <c r="U80" i="45" s="1"/>
  <c r="M79" i="45"/>
  <c r="U79" i="45" s="1"/>
  <c r="M78" i="45"/>
  <c r="U78" i="45" s="1"/>
  <c r="M77" i="45"/>
  <c r="U77" i="45" s="1"/>
  <c r="M76" i="45"/>
  <c r="U76" i="45" s="1"/>
  <c r="M74" i="45"/>
  <c r="U74" i="45" s="1"/>
  <c r="M73" i="45"/>
  <c r="U73" i="45" s="1"/>
  <c r="M72" i="45"/>
  <c r="U72" i="45" s="1"/>
  <c r="M71" i="45"/>
  <c r="U71" i="45" s="1"/>
  <c r="M70" i="45"/>
  <c r="U70" i="45" s="1"/>
  <c r="M68" i="45"/>
  <c r="U68" i="45" s="1"/>
  <c r="M67" i="45"/>
  <c r="U67" i="45" s="1"/>
  <c r="M66" i="45"/>
  <c r="U66" i="45" s="1"/>
  <c r="M65" i="45"/>
  <c r="U65" i="45" s="1"/>
  <c r="M64" i="45"/>
  <c r="U64" i="45" s="1"/>
  <c r="M62" i="45"/>
  <c r="U62" i="45" s="1"/>
  <c r="M61" i="45"/>
  <c r="U61" i="45" s="1"/>
  <c r="M60" i="45"/>
  <c r="U60" i="45" s="1"/>
  <c r="M59" i="45"/>
  <c r="U59" i="45" s="1"/>
  <c r="M58" i="45"/>
  <c r="U58" i="45" s="1"/>
  <c r="M56" i="45"/>
  <c r="U56" i="45" s="1"/>
  <c r="M55" i="45"/>
  <c r="U55" i="45" s="1"/>
  <c r="M54" i="45"/>
  <c r="U54" i="45" s="1"/>
  <c r="M53" i="45"/>
  <c r="U53" i="45" s="1"/>
  <c r="M52" i="45"/>
  <c r="U52" i="45" s="1"/>
  <c r="M50" i="45"/>
  <c r="U50" i="45" s="1"/>
  <c r="M49" i="45"/>
  <c r="U49" i="45" s="1"/>
  <c r="M48" i="45"/>
  <c r="U48" i="45" s="1"/>
  <c r="M47" i="45"/>
  <c r="U47" i="45" s="1"/>
  <c r="M46" i="45"/>
  <c r="U46" i="45" s="1"/>
  <c r="M44" i="45"/>
  <c r="U44" i="45" s="1"/>
  <c r="M43" i="45"/>
  <c r="U43" i="45" s="1"/>
  <c r="M42" i="45"/>
  <c r="U42" i="45" s="1"/>
  <c r="M41" i="45"/>
  <c r="U41" i="45" s="1"/>
  <c r="M40" i="45"/>
  <c r="U40" i="45" s="1"/>
  <c r="M38" i="45"/>
  <c r="U38" i="45" s="1"/>
  <c r="M37" i="45"/>
  <c r="U37" i="45" s="1"/>
  <c r="M36" i="45"/>
  <c r="U36" i="45" s="1"/>
  <c r="M35" i="45"/>
  <c r="U35" i="45" s="1"/>
  <c r="M34" i="45"/>
  <c r="U34" i="45" s="1"/>
  <c r="M32" i="45"/>
  <c r="U32" i="45" s="1"/>
  <c r="M31" i="45"/>
  <c r="U31" i="45" s="1"/>
  <c r="M30" i="45"/>
  <c r="U30" i="45" s="1"/>
  <c r="M29" i="45"/>
  <c r="U29" i="45" s="1"/>
  <c r="M28" i="45"/>
  <c r="U28" i="45" s="1"/>
  <c r="M26" i="45"/>
  <c r="U26" i="45" s="1"/>
  <c r="M25" i="45"/>
  <c r="U25" i="45" s="1"/>
  <c r="M24" i="45"/>
  <c r="U24" i="45" s="1"/>
  <c r="M23" i="45"/>
  <c r="U23" i="45" s="1"/>
  <c r="M22" i="45"/>
  <c r="U22" i="45" s="1"/>
  <c r="M20" i="45"/>
  <c r="U20" i="45" s="1"/>
  <c r="M19" i="45"/>
  <c r="U19" i="45" s="1"/>
  <c r="M18" i="45"/>
  <c r="U18" i="45" s="1"/>
  <c r="M17" i="45"/>
  <c r="U17" i="45" s="1"/>
  <c r="M16" i="45"/>
  <c r="U16" i="45" s="1"/>
  <c r="M14" i="45"/>
  <c r="U14" i="45" s="1"/>
  <c r="M13" i="45"/>
  <c r="U13" i="45" s="1"/>
  <c r="M12" i="45"/>
  <c r="U12" i="45" s="1"/>
  <c r="M11" i="45"/>
  <c r="U11" i="45" s="1"/>
  <c r="M10" i="45"/>
  <c r="U10" i="45" s="1"/>
  <c r="M8" i="45"/>
  <c r="U8" i="45" s="1"/>
  <c r="M7" i="45"/>
  <c r="U7" i="45" s="1"/>
  <c r="M6" i="45"/>
  <c r="U6" i="45" s="1"/>
  <c r="M5" i="45"/>
  <c r="U5" i="45" s="1"/>
  <c r="M4" i="45"/>
  <c r="U4" i="45" s="1"/>
  <c r="X4" i="45" s="1"/>
  <c r="M4" i="45" a="1"/>
  <c r="M93" i="45" s="1"/>
  <c r="U93" i="45" s="1"/>
  <c r="G4" i="45" a="1"/>
  <c r="G92" i="45" s="1"/>
  <c r="F4" i="45" a="1"/>
  <c r="F96" i="45" s="1"/>
  <c r="AT3" i="45"/>
  <c r="R3" i="45"/>
  <c r="Q3" i="45"/>
  <c r="AG3" i="45" s="1"/>
  <c r="AP3" i="45" s="1"/>
  <c r="O3" i="45"/>
  <c r="P3" i="45" s="1"/>
  <c r="AF3" i="45" s="1"/>
  <c r="AO3" i="45" s="1"/>
  <c r="AX97" i="44"/>
  <c r="AX96" i="44"/>
  <c r="AX95" i="44"/>
  <c r="AX94" i="44"/>
  <c r="AX93" i="44"/>
  <c r="AX92" i="44"/>
  <c r="AX91" i="44"/>
  <c r="AX90" i="44"/>
  <c r="AX89" i="44"/>
  <c r="AX88" i="44"/>
  <c r="AX87" i="44"/>
  <c r="AX86" i="44"/>
  <c r="AX85" i="44"/>
  <c r="AX84" i="44"/>
  <c r="AX83" i="44"/>
  <c r="AX82" i="44"/>
  <c r="AX81" i="44"/>
  <c r="AX80" i="44"/>
  <c r="AX79" i="44"/>
  <c r="AX78" i="44"/>
  <c r="AX77" i="44"/>
  <c r="AX76" i="44"/>
  <c r="AX75" i="44"/>
  <c r="AX74" i="44"/>
  <c r="AX73" i="44"/>
  <c r="AX72" i="44"/>
  <c r="AX71" i="44"/>
  <c r="AX70" i="44"/>
  <c r="V13" i="44"/>
  <c r="Q12" i="44"/>
  <c r="C12" i="44"/>
  <c r="Q10" i="44"/>
  <c r="C10" i="44"/>
  <c r="V64" i="44" s="1"/>
  <c r="V9" i="44"/>
  <c r="Q8" i="44"/>
  <c r="C8" i="44"/>
  <c r="Q63" i="44" s="1"/>
  <c r="B8" i="44"/>
  <c r="Q3" i="44" s="1"/>
  <c r="AG3" i="44" s="1"/>
  <c r="AP3" i="44" s="1"/>
  <c r="V7" i="44"/>
  <c r="Q6" i="44"/>
  <c r="C6" i="44"/>
  <c r="R68" i="44" s="1"/>
  <c r="V5" i="44"/>
  <c r="C5" i="44"/>
  <c r="W4" i="44"/>
  <c r="R4" i="44"/>
  <c r="M4" i="44" a="1"/>
  <c r="M65" i="44" s="1"/>
  <c r="U65" i="44" s="1"/>
  <c r="F69" i="44"/>
  <c r="F66" i="44"/>
  <c r="F63" i="44"/>
  <c r="F60" i="44"/>
  <c r="F57" i="44"/>
  <c r="F54" i="44"/>
  <c r="F51" i="44"/>
  <c r="F48" i="44"/>
  <c r="F45" i="44"/>
  <c r="F42" i="44"/>
  <c r="F39" i="44"/>
  <c r="F36" i="44"/>
  <c r="F33" i="44"/>
  <c r="F30" i="44"/>
  <c r="F27" i="44"/>
  <c r="F24" i="44"/>
  <c r="F21" i="44"/>
  <c r="F18" i="44"/>
  <c r="F15" i="44"/>
  <c r="F12" i="44"/>
  <c r="F9" i="44"/>
  <c r="F6" i="44"/>
  <c r="F4" i="44" a="1"/>
  <c r="F67" i="44" s="1"/>
  <c r="AT3" i="44"/>
  <c r="R3" i="44"/>
  <c r="O3" i="44"/>
  <c r="AE3" i="44" s="1"/>
  <c r="AX97" i="43"/>
  <c r="AX96" i="43"/>
  <c r="AX95" i="43"/>
  <c r="AX94" i="43"/>
  <c r="AX93" i="43"/>
  <c r="AX92" i="43"/>
  <c r="AX91" i="43"/>
  <c r="AX90" i="43"/>
  <c r="AX89" i="43"/>
  <c r="AX88" i="43"/>
  <c r="AX87" i="43"/>
  <c r="AX86" i="43"/>
  <c r="AX85" i="43"/>
  <c r="AX84" i="43"/>
  <c r="AX83" i="43"/>
  <c r="AX82" i="43"/>
  <c r="AX81" i="43"/>
  <c r="AX80" i="43"/>
  <c r="C12" i="43"/>
  <c r="C10" i="43"/>
  <c r="V77" i="43" s="1"/>
  <c r="V9" i="43"/>
  <c r="Q8" i="43"/>
  <c r="C8" i="43"/>
  <c r="Q79" i="43" s="1"/>
  <c r="B8" i="43"/>
  <c r="Q3" i="43" s="1"/>
  <c r="AG3" i="43" s="1"/>
  <c r="AP3" i="43" s="1"/>
  <c r="V7" i="43"/>
  <c r="Q6" i="43"/>
  <c r="C6" i="43"/>
  <c r="R78" i="43" s="1"/>
  <c r="V5" i="43"/>
  <c r="C5" i="43"/>
  <c r="W4" i="43"/>
  <c r="R4" i="43"/>
  <c r="M79" i="43"/>
  <c r="U79" i="43" s="1"/>
  <c r="M78" i="43"/>
  <c r="U78" i="43" s="1"/>
  <c r="M74" i="43"/>
  <c r="U74" i="43" s="1"/>
  <c r="M73" i="43"/>
  <c r="U73" i="43" s="1"/>
  <c r="M72" i="43"/>
  <c r="U72" i="43" s="1"/>
  <c r="M68" i="43"/>
  <c r="U68" i="43" s="1"/>
  <c r="M67" i="43"/>
  <c r="U67" i="43" s="1"/>
  <c r="M66" i="43"/>
  <c r="U66" i="43" s="1"/>
  <c r="M62" i="43"/>
  <c r="U62" i="43" s="1"/>
  <c r="M61" i="43"/>
  <c r="U61" i="43" s="1"/>
  <c r="M60" i="43"/>
  <c r="U60" i="43" s="1"/>
  <c r="M56" i="43"/>
  <c r="U56" i="43" s="1"/>
  <c r="M55" i="43"/>
  <c r="U55" i="43" s="1"/>
  <c r="M54" i="43"/>
  <c r="U54" i="43" s="1"/>
  <c r="M50" i="43"/>
  <c r="U50" i="43" s="1"/>
  <c r="M49" i="43"/>
  <c r="U49" i="43" s="1"/>
  <c r="M48" i="43"/>
  <c r="U48" i="43" s="1"/>
  <c r="M44" i="43"/>
  <c r="U44" i="43" s="1"/>
  <c r="M43" i="43"/>
  <c r="U43" i="43" s="1"/>
  <c r="M42" i="43"/>
  <c r="U42" i="43" s="1"/>
  <c r="M38" i="43"/>
  <c r="U38" i="43" s="1"/>
  <c r="M37" i="43"/>
  <c r="U37" i="43" s="1"/>
  <c r="M36" i="43"/>
  <c r="U36" i="43" s="1"/>
  <c r="M32" i="43"/>
  <c r="U32" i="43" s="1"/>
  <c r="M31" i="43"/>
  <c r="U31" i="43" s="1"/>
  <c r="M30" i="43"/>
  <c r="U30" i="43" s="1"/>
  <c r="M26" i="43"/>
  <c r="U26" i="43" s="1"/>
  <c r="M25" i="43"/>
  <c r="U25" i="43" s="1"/>
  <c r="M24" i="43"/>
  <c r="U24" i="43" s="1"/>
  <c r="M20" i="43"/>
  <c r="U20" i="43" s="1"/>
  <c r="M19" i="43"/>
  <c r="U19" i="43" s="1"/>
  <c r="M18" i="43"/>
  <c r="U18" i="43" s="1"/>
  <c r="M14" i="43"/>
  <c r="U14" i="43" s="1"/>
  <c r="M13" i="43"/>
  <c r="U13" i="43" s="1"/>
  <c r="M12" i="43"/>
  <c r="U12" i="43" s="1"/>
  <c r="M8" i="43"/>
  <c r="U8" i="43" s="1"/>
  <c r="M7" i="43"/>
  <c r="U7" i="43" s="1"/>
  <c r="M6" i="43"/>
  <c r="U6" i="43" s="1"/>
  <c r="M4" i="43" a="1"/>
  <c r="M75" i="43" s="1"/>
  <c r="U75" i="43" s="1"/>
  <c r="F4" i="43" a="1"/>
  <c r="F79" i="43" s="1"/>
  <c r="AT3" i="43"/>
  <c r="R3" i="43"/>
  <c r="O3" i="43"/>
  <c r="AE3" i="43" s="1"/>
  <c r="AX97" i="42"/>
  <c r="AX96" i="42"/>
  <c r="AX95" i="42"/>
  <c r="AX94" i="42"/>
  <c r="AX93" i="42"/>
  <c r="AX92" i="42"/>
  <c r="AX91" i="42"/>
  <c r="AX90" i="42"/>
  <c r="V48" i="42"/>
  <c r="R47" i="42"/>
  <c r="Q47" i="42"/>
  <c r="R44" i="42"/>
  <c r="R43" i="42"/>
  <c r="V42" i="42"/>
  <c r="R41" i="42"/>
  <c r="Q41" i="42"/>
  <c r="V40" i="42"/>
  <c r="R40" i="42"/>
  <c r="Q39" i="42"/>
  <c r="R38" i="42"/>
  <c r="R37" i="42"/>
  <c r="R35" i="42"/>
  <c r="R34" i="42"/>
  <c r="V33" i="42"/>
  <c r="R32" i="42"/>
  <c r="Q32" i="42"/>
  <c r="V31" i="42"/>
  <c r="R31" i="42"/>
  <c r="Q30" i="42"/>
  <c r="R29" i="42"/>
  <c r="R28" i="42"/>
  <c r="R26" i="42"/>
  <c r="R25" i="42"/>
  <c r="V24" i="42"/>
  <c r="R23" i="42"/>
  <c r="Q23" i="42"/>
  <c r="V22" i="42"/>
  <c r="V21" i="42"/>
  <c r="Q21" i="42"/>
  <c r="V20" i="42"/>
  <c r="Q20" i="42"/>
  <c r="V19" i="42"/>
  <c r="R19" i="42"/>
  <c r="Q19" i="42"/>
  <c r="V18" i="42"/>
  <c r="Q18" i="42"/>
  <c r="V17" i="42"/>
  <c r="Q17" i="42"/>
  <c r="V16" i="42"/>
  <c r="R16" i="42"/>
  <c r="Q16" i="42"/>
  <c r="V15" i="42"/>
  <c r="Q15" i="42"/>
  <c r="V14" i="42"/>
  <c r="Q14" i="42"/>
  <c r="V13" i="42"/>
  <c r="R13" i="42"/>
  <c r="Q13" i="42"/>
  <c r="V12" i="42"/>
  <c r="Q12" i="42"/>
  <c r="C12" i="42"/>
  <c r="R11" i="42"/>
  <c r="Q11" i="42"/>
  <c r="V10" i="42"/>
  <c r="Q10" i="42"/>
  <c r="C10" i="42"/>
  <c r="V9" i="42"/>
  <c r="R9" i="42"/>
  <c r="Q9" i="42"/>
  <c r="V8" i="42"/>
  <c r="Q8" i="42"/>
  <c r="C8" i="42"/>
  <c r="B8" i="42"/>
  <c r="V7" i="42"/>
  <c r="R7" i="42"/>
  <c r="Q7" i="42"/>
  <c r="V6" i="42"/>
  <c r="Q6" i="42"/>
  <c r="C6" i="42"/>
  <c r="V5" i="42"/>
  <c r="R5" i="42"/>
  <c r="Q5" i="42"/>
  <c r="C5" i="42"/>
  <c r="W4" i="42"/>
  <c r="V4" i="42"/>
  <c r="Y4" i="42" s="1"/>
  <c r="R4" i="42"/>
  <c r="M4" i="42" a="1"/>
  <c r="M88" i="42" s="1"/>
  <c r="U88" i="42" s="1"/>
  <c r="F89" i="42"/>
  <c r="G88" i="42"/>
  <c r="F88" i="42"/>
  <c r="F87" i="42"/>
  <c r="F86" i="42"/>
  <c r="G85" i="42"/>
  <c r="F85" i="42"/>
  <c r="F84" i="42"/>
  <c r="F83" i="42"/>
  <c r="G82" i="42"/>
  <c r="F82" i="42"/>
  <c r="F81" i="42"/>
  <c r="F80" i="42"/>
  <c r="G79" i="42"/>
  <c r="F79" i="42"/>
  <c r="F78" i="42"/>
  <c r="F77" i="42"/>
  <c r="G76" i="42"/>
  <c r="F76" i="42"/>
  <c r="F75" i="42"/>
  <c r="F74" i="42"/>
  <c r="G73" i="42"/>
  <c r="F73" i="42"/>
  <c r="F72" i="42"/>
  <c r="F71" i="42"/>
  <c r="G70" i="42"/>
  <c r="F70" i="42"/>
  <c r="F69" i="42"/>
  <c r="F68" i="42"/>
  <c r="G67" i="42"/>
  <c r="F67" i="42"/>
  <c r="F66" i="42"/>
  <c r="F65" i="42"/>
  <c r="G64" i="42"/>
  <c r="F64" i="42"/>
  <c r="F63" i="42"/>
  <c r="F62" i="42"/>
  <c r="G61" i="42"/>
  <c r="F61" i="42"/>
  <c r="F60" i="42"/>
  <c r="F59" i="42"/>
  <c r="G58" i="42"/>
  <c r="F58" i="42"/>
  <c r="F57" i="42"/>
  <c r="F56" i="42"/>
  <c r="G55" i="42"/>
  <c r="F55" i="42"/>
  <c r="F54" i="42"/>
  <c r="F53" i="42"/>
  <c r="G52" i="42"/>
  <c r="F52" i="42"/>
  <c r="F51" i="42"/>
  <c r="F50" i="42"/>
  <c r="G49" i="42"/>
  <c r="F49" i="42"/>
  <c r="F48" i="42"/>
  <c r="F47" i="42"/>
  <c r="G46" i="42"/>
  <c r="F46" i="42"/>
  <c r="F45" i="42"/>
  <c r="F44" i="42"/>
  <c r="G43" i="42"/>
  <c r="F43" i="42"/>
  <c r="F42" i="42"/>
  <c r="F41" i="42"/>
  <c r="G40" i="42"/>
  <c r="F40" i="42"/>
  <c r="F39" i="42"/>
  <c r="F38" i="42"/>
  <c r="G37" i="42"/>
  <c r="F37" i="42"/>
  <c r="F36" i="42"/>
  <c r="F35" i="42"/>
  <c r="G34" i="42"/>
  <c r="F34" i="42"/>
  <c r="F33" i="42"/>
  <c r="F32" i="42"/>
  <c r="G31" i="42"/>
  <c r="F31" i="42"/>
  <c r="F30" i="42"/>
  <c r="F29" i="42"/>
  <c r="G28" i="42"/>
  <c r="F28" i="42"/>
  <c r="F27" i="42"/>
  <c r="F26" i="42"/>
  <c r="G25" i="42"/>
  <c r="F25" i="42"/>
  <c r="F24" i="42"/>
  <c r="F23" i="42"/>
  <c r="G22" i="42"/>
  <c r="F22" i="42"/>
  <c r="F21" i="42"/>
  <c r="F20" i="42"/>
  <c r="G19" i="42"/>
  <c r="F19" i="42"/>
  <c r="F18" i="42"/>
  <c r="F17" i="42"/>
  <c r="G16" i="42"/>
  <c r="F16" i="42"/>
  <c r="F15" i="42"/>
  <c r="F14" i="42"/>
  <c r="G13" i="42"/>
  <c r="F13" i="42"/>
  <c r="F12" i="42"/>
  <c r="F11" i="42"/>
  <c r="G10" i="42"/>
  <c r="F10" i="42"/>
  <c r="F9" i="42"/>
  <c r="F8" i="42"/>
  <c r="G7" i="42"/>
  <c r="F7" i="42"/>
  <c r="F6" i="42"/>
  <c r="F5" i="42"/>
  <c r="G4" i="42"/>
  <c r="F4" i="42"/>
  <c r="F4" i="42" a="1"/>
  <c r="G89" i="42" s="1"/>
  <c r="AT3" i="42"/>
  <c r="R3" i="42"/>
  <c r="Q3" i="42"/>
  <c r="AG3" i="42" s="1"/>
  <c r="AP3" i="42" s="1"/>
  <c r="O3" i="42"/>
  <c r="AE3" i="42" s="1"/>
  <c r="S98" i="41"/>
  <c r="R98" i="41"/>
  <c r="R97" i="41"/>
  <c r="R96" i="41"/>
  <c r="R95" i="41"/>
  <c r="R94" i="41"/>
  <c r="R93" i="41"/>
  <c r="R92" i="41"/>
  <c r="R91" i="41"/>
  <c r="R90" i="41"/>
  <c r="R89" i="41"/>
  <c r="R88" i="41"/>
  <c r="R87" i="41"/>
  <c r="R86" i="41"/>
  <c r="R85" i="41"/>
  <c r="R84" i="41"/>
  <c r="R83" i="41"/>
  <c r="R82" i="41"/>
  <c r="R81" i="41"/>
  <c r="R80" i="41"/>
  <c r="R79" i="41"/>
  <c r="R78" i="41"/>
  <c r="R77" i="41"/>
  <c r="R76" i="41"/>
  <c r="R75" i="41"/>
  <c r="R74" i="41"/>
  <c r="R73" i="41"/>
  <c r="R72" i="41"/>
  <c r="R71" i="41"/>
  <c r="R70" i="41"/>
  <c r="R69" i="41"/>
  <c r="R68" i="41"/>
  <c r="R67" i="41"/>
  <c r="R66" i="41"/>
  <c r="R65" i="41"/>
  <c r="R64" i="41"/>
  <c r="R63" i="41"/>
  <c r="R62" i="41"/>
  <c r="R61" i="41"/>
  <c r="R60" i="41"/>
  <c r="R59" i="41"/>
  <c r="R58" i="41"/>
  <c r="R57" i="41"/>
  <c r="R56" i="41"/>
  <c r="R55" i="41"/>
  <c r="R54" i="41"/>
  <c r="R53" i="41"/>
  <c r="R52" i="41"/>
  <c r="R51" i="41"/>
  <c r="R50" i="41"/>
  <c r="R49" i="41"/>
  <c r="R48" i="41"/>
  <c r="R47" i="41"/>
  <c r="R46" i="41"/>
  <c r="R45" i="41"/>
  <c r="R44" i="41"/>
  <c r="R43" i="41"/>
  <c r="R42" i="41"/>
  <c r="R41" i="41"/>
  <c r="R40" i="41"/>
  <c r="R39" i="41"/>
  <c r="R38" i="41"/>
  <c r="R37" i="41"/>
  <c r="R36" i="41"/>
  <c r="R35" i="41"/>
  <c r="R34" i="41"/>
  <c r="R33" i="41"/>
  <c r="R32" i="41"/>
  <c r="R31" i="41"/>
  <c r="R30" i="41"/>
  <c r="R29" i="41"/>
  <c r="R28" i="41"/>
  <c r="R27" i="41"/>
  <c r="R26" i="41"/>
  <c r="R25" i="41"/>
  <c r="R24" i="41"/>
  <c r="R23" i="41"/>
  <c r="R22" i="41"/>
  <c r="R21" i="41"/>
  <c r="R20" i="41"/>
  <c r="R19" i="41"/>
  <c r="R18" i="41"/>
  <c r="R17" i="41"/>
  <c r="R16" i="41"/>
  <c r="R15" i="41"/>
  <c r="R14" i="41"/>
  <c r="R13" i="41"/>
  <c r="R12" i="41"/>
  <c r="C12" i="41"/>
  <c r="R11" i="41"/>
  <c r="R10" i="41"/>
  <c r="C10" i="41"/>
  <c r="V97" i="41" s="1"/>
  <c r="V9" i="41"/>
  <c r="R9" i="41"/>
  <c r="R8" i="41"/>
  <c r="C8" i="41"/>
  <c r="Q96" i="41" s="1"/>
  <c r="B8" i="41"/>
  <c r="R7" i="41"/>
  <c r="R6" i="41"/>
  <c r="R5" i="41"/>
  <c r="C5" i="41"/>
  <c r="W4" i="41"/>
  <c r="V4" i="41"/>
  <c r="Y4" i="41" s="1"/>
  <c r="R4" i="41"/>
  <c r="M98" i="41"/>
  <c r="U98" i="41" s="1"/>
  <c r="M96" i="41"/>
  <c r="U96" i="41" s="1"/>
  <c r="M95" i="41"/>
  <c r="U95" i="41" s="1"/>
  <c r="M94" i="41"/>
  <c r="U94" i="41" s="1"/>
  <c r="M92" i="41"/>
  <c r="U92" i="41" s="1"/>
  <c r="M90" i="41"/>
  <c r="U90" i="41" s="1"/>
  <c r="M89" i="41"/>
  <c r="U89" i="41" s="1"/>
  <c r="M88" i="41"/>
  <c r="U88" i="41" s="1"/>
  <c r="M86" i="41"/>
  <c r="U86" i="41" s="1"/>
  <c r="M84" i="41"/>
  <c r="U84" i="41" s="1"/>
  <c r="M83" i="41"/>
  <c r="U83" i="41" s="1"/>
  <c r="M82" i="41"/>
  <c r="U82" i="41" s="1"/>
  <c r="M80" i="41"/>
  <c r="U80" i="41" s="1"/>
  <c r="M78" i="41"/>
  <c r="U78" i="41" s="1"/>
  <c r="M77" i="41"/>
  <c r="U77" i="41" s="1"/>
  <c r="M76" i="41"/>
  <c r="U76" i="41" s="1"/>
  <c r="M74" i="41"/>
  <c r="U74" i="41" s="1"/>
  <c r="M72" i="41"/>
  <c r="U72" i="41" s="1"/>
  <c r="M71" i="41"/>
  <c r="U71" i="41" s="1"/>
  <c r="M70" i="41"/>
  <c r="U70" i="41" s="1"/>
  <c r="M68" i="41"/>
  <c r="U68" i="41" s="1"/>
  <c r="M66" i="41"/>
  <c r="U66" i="41" s="1"/>
  <c r="M65" i="41"/>
  <c r="U65" i="41" s="1"/>
  <c r="M64" i="41"/>
  <c r="U64" i="41" s="1"/>
  <c r="M62" i="41"/>
  <c r="U62" i="41" s="1"/>
  <c r="M60" i="41"/>
  <c r="U60" i="41" s="1"/>
  <c r="M59" i="41"/>
  <c r="U59" i="41" s="1"/>
  <c r="M58" i="41"/>
  <c r="U58" i="41" s="1"/>
  <c r="M56" i="41"/>
  <c r="U56" i="41" s="1"/>
  <c r="M54" i="41"/>
  <c r="U54" i="41" s="1"/>
  <c r="M53" i="41"/>
  <c r="U53" i="41" s="1"/>
  <c r="M52" i="41"/>
  <c r="U52" i="41" s="1"/>
  <c r="M50" i="41"/>
  <c r="U50" i="41" s="1"/>
  <c r="M48" i="41"/>
  <c r="U48" i="41" s="1"/>
  <c r="M47" i="41"/>
  <c r="U47" i="41" s="1"/>
  <c r="M46" i="41"/>
  <c r="U46" i="41" s="1"/>
  <c r="M44" i="41"/>
  <c r="U44" i="41" s="1"/>
  <c r="M42" i="41"/>
  <c r="U42" i="41" s="1"/>
  <c r="M41" i="41"/>
  <c r="U41" i="41" s="1"/>
  <c r="M40" i="41"/>
  <c r="U40" i="41" s="1"/>
  <c r="M38" i="41"/>
  <c r="U38" i="41" s="1"/>
  <c r="M36" i="41"/>
  <c r="U36" i="41" s="1"/>
  <c r="M35" i="41"/>
  <c r="U35" i="41" s="1"/>
  <c r="M34" i="41"/>
  <c r="U34" i="41" s="1"/>
  <c r="M32" i="41"/>
  <c r="U32" i="41" s="1"/>
  <c r="M30" i="41"/>
  <c r="U30" i="41" s="1"/>
  <c r="M29" i="41"/>
  <c r="U29" i="41" s="1"/>
  <c r="M28" i="41"/>
  <c r="U28" i="41" s="1"/>
  <c r="M26" i="41"/>
  <c r="U26" i="41" s="1"/>
  <c r="M24" i="41"/>
  <c r="U24" i="41" s="1"/>
  <c r="M23" i="41"/>
  <c r="U23" i="41" s="1"/>
  <c r="M22" i="41"/>
  <c r="U22" i="41" s="1"/>
  <c r="M20" i="41"/>
  <c r="U20" i="41" s="1"/>
  <c r="M18" i="41"/>
  <c r="U18" i="41" s="1"/>
  <c r="M17" i="41"/>
  <c r="U17" i="41" s="1"/>
  <c r="M16" i="41"/>
  <c r="U16" i="41" s="1"/>
  <c r="M14" i="41"/>
  <c r="U14" i="41" s="1"/>
  <c r="M12" i="41"/>
  <c r="U12" i="41" s="1"/>
  <c r="M11" i="41"/>
  <c r="U11" i="41" s="1"/>
  <c r="M10" i="41"/>
  <c r="U10" i="41" s="1"/>
  <c r="M8" i="41"/>
  <c r="U8" i="41" s="1"/>
  <c r="M6" i="41"/>
  <c r="U6" i="41" s="1"/>
  <c r="M5" i="41"/>
  <c r="U5" i="41" s="1"/>
  <c r="M4" i="41"/>
  <c r="U4" i="41" s="1"/>
  <c r="X4" i="41" s="1"/>
  <c r="M4" i="41" a="1"/>
  <c r="M97" i="41" s="1"/>
  <c r="U97" i="41" s="1"/>
  <c r="G96" i="41"/>
  <c r="G94" i="41"/>
  <c r="G90" i="41"/>
  <c r="G88" i="41"/>
  <c r="G84" i="41"/>
  <c r="G82" i="41"/>
  <c r="G78" i="41"/>
  <c r="G76" i="41"/>
  <c r="G72" i="41"/>
  <c r="G70" i="41"/>
  <c r="G66" i="41"/>
  <c r="G64" i="41"/>
  <c r="G60" i="41"/>
  <c r="G58" i="41"/>
  <c r="G54" i="41"/>
  <c r="G52" i="41"/>
  <c r="G48" i="41"/>
  <c r="G46" i="41"/>
  <c r="G42" i="41"/>
  <c r="G40" i="41"/>
  <c r="G36" i="41"/>
  <c r="G34" i="41"/>
  <c r="G30" i="41"/>
  <c r="G28" i="41"/>
  <c r="G24" i="41"/>
  <c r="G22" i="41"/>
  <c r="G18" i="41"/>
  <c r="G16" i="41"/>
  <c r="G12" i="41"/>
  <c r="G10" i="41"/>
  <c r="G6" i="41"/>
  <c r="G4" i="41"/>
  <c r="G4" i="41" a="1"/>
  <c r="G95" i="41" s="1"/>
  <c r="F96" i="41"/>
  <c r="F94" i="41"/>
  <c r="F90" i="41"/>
  <c r="F88" i="41"/>
  <c r="F84" i="41"/>
  <c r="F82" i="41"/>
  <c r="F78" i="41"/>
  <c r="F76" i="41"/>
  <c r="F72" i="41"/>
  <c r="F70" i="41"/>
  <c r="F66" i="41"/>
  <c r="F64" i="41"/>
  <c r="F60" i="41"/>
  <c r="F58" i="41"/>
  <c r="F54" i="41"/>
  <c r="F52" i="41"/>
  <c r="F48" i="41"/>
  <c r="F46" i="41"/>
  <c r="F42" i="41"/>
  <c r="F40" i="41"/>
  <c r="F36" i="41"/>
  <c r="F34" i="41"/>
  <c r="F30" i="41"/>
  <c r="F28" i="41"/>
  <c r="F24" i="41"/>
  <c r="F22" i="41"/>
  <c r="F18" i="41"/>
  <c r="F16" i="41"/>
  <c r="F12" i="41"/>
  <c r="F10" i="41"/>
  <c r="F6" i="41"/>
  <c r="F4" i="41"/>
  <c r="F4" i="41" a="1"/>
  <c r="F95" i="41" s="1"/>
  <c r="AT3" i="41"/>
  <c r="R3" i="41"/>
  <c r="Q3" i="41"/>
  <c r="AG3" i="41" s="1"/>
  <c r="AP3" i="41" s="1"/>
  <c r="O3" i="41"/>
  <c r="P3" i="41" s="1"/>
  <c r="AF3" i="41" s="1"/>
  <c r="AO3" i="41" s="1"/>
  <c r="AX97" i="40"/>
  <c r="AX96" i="40"/>
  <c r="AX95" i="40"/>
  <c r="AX94" i="40"/>
  <c r="AX93" i="40"/>
  <c r="AX92" i="40"/>
  <c r="AX91" i="40"/>
  <c r="AX90" i="40"/>
  <c r="AX89" i="40"/>
  <c r="AX88" i="40"/>
  <c r="AX87" i="40"/>
  <c r="AX86" i="40"/>
  <c r="AX85" i="40"/>
  <c r="AX84" i="40"/>
  <c r="AX83" i="40"/>
  <c r="AX82" i="40"/>
  <c r="AX81" i="40"/>
  <c r="AX80" i="40"/>
  <c r="AX79" i="40"/>
  <c r="AX78" i="40"/>
  <c r="AX77" i="40"/>
  <c r="AX76" i="40"/>
  <c r="AX75" i="40"/>
  <c r="AX74" i="40"/>
  <c r="AX73" i="40"/>
  <c r="AX72" i="40"/>
  <c r="AX71" i="40"/>
  <c r="AX70" i="40"/>
  <c r="V69" i="40"/>
  <c r="Q69" i="40"/>
  <c r="Q68" i="40"/>
  <c r="V67" i="40"/>
  <c r="R67" i="40"/>
  <c r="V66" i="40"/>
  <c r="Q66" i="40"/>
  <c r="Q65" i="40"/>
  <c r="V64" i="40"/>
  <c r="R64" i="40"/>
  <c r="V63" i="40"/>
  <c r="Q63" i="40"/>
  <c r="Q62" i="40"/>
  <c r="V61" i="40"/>
  <c r="R61" i="40"/>
  <c r="V60" i="40"/>
  <c r="Q60" i="40"/>
  <c r="Q59" i="40"/>
  <c r="V58" i="40"/>
  <c r="R58" i="40"/>
  <c r="V57" i="40"/>
  <c r="Q57" i="40"/>
  <c r="V56" i="40"/>
  <c r="Q56" i="40"/>
  <c r="V55" i="40"/>
  <c r="R55" i="40"/>
  <c r="Q55" i="40"/>
  <c r="V54" i="40"/>
  <c r="Q54" i="40"/>
  <c r="V53" i="40"/>
  <c r="Q53" i="40"/>
  <c r="V52" i="40"/>
  <c r="R52" i="40"/>
  <c r="Q52" i="40"/>
  <c r="V51" i="40"/>
  <c r="Q51" i="40"/>
  <c r="V50" i="40"/>
  <c r="Q50" i="40"/>
  <c r="V49" i="40"/>
  <c r="R49" i="40"/>
  <c r="Q49" i="40"/>
  <c r="V48" i="40"/>
  <c r="Q48" i="40"/>
  <c r="V47" i="40"/>
  <c r="Q47" i="40"/>
  <c r="V46" i="40"/>
  <c r="R46" i="40"/>
  <c r="Q46" i="40"/>
  <c r="V45" i="40"/>
  <c r="Q45" i="40"/>
  <c r="V44" i="40"/>
  <c r="Q44" i="40"/>
  <c r="V43" i="40"/>
  <c r="R43" i="40"/>
  <c r="Q43" i="40"/>
  <c r="V42" i="40"/>
  <c r="Q42" i="40"/>
  <c r="V41" i="40"/>
  <c r="Q41" i="40"/>
  <c r="V40" i="40"/>
  <c r="R40" i="40"/>
  <c r="Q40" i="40"/>
  <c r="V39" i="40"/>
  <c r="Q39" i="40"/>
  <c r="V38" i="40"/>
  <c r="Q38" i="40"/>
  <c r="V37" i="40"/>
  <c r="R37" i="40"/>
  <c r="Q37" i="40"/>
  <c r="V36" i="40"/>
  <c r="Q36" i="40"/>
  <c r="V35" i="40"/>
  <c r="Q35" i="40"/>
  <c r="V34" i="40"/>
  <c r="R34" i="40"/>
  <c r="Q34" i="40"/>
  <c r="V33" i="40"/>
  <c r="Q33" i="40"/>
  <c r="V32" i="40"/>
  <c r="Q32" i="40"/>
  <c r="V31" i="40"/>
  <c r="R31" i="40"/>
  <c r="Q31" i="40"/>
  <c r="V30" i="40"/>
  <c r="Q30" i="40"/>
  <c r="V29" i="40"/>
  <c r="Q29" i="40"/>
  <c r="V28" i="40"/>
  <c r="R28" i="40"/>
  <c r="Q28" i="40"/>
  <c r="V27" i="40"/>
  <c r="Q27" i="40"/>
  <c r="V26" i="40"/>
  <c r="Q26" i="40"/>
  <c r="V25" i="40"/>
  <c r="R25" i="40"/>
  <c r="Q25" i="40"/>
  <c r="V24" i="40"/>
  <c r="Q24" i="40"/>
  <c r="V23" i="40"/>
  <c r="Q23" i="40"/>
  <c r="V22" i="40"/>
  <c r="R22" i="40"/>
  <c r="Q22" i="40"/>
  <c r="V21" i="40"/>
  <c r="Q21" i="40"/>
  <c r="V20" i="40"/>
  <c r="Q20" i="40"/>
  <c r="V19" i="40"/>
  <c r="R19" i="40"/>
  <c r="Q19" i="40"/>
  <c r="V18" i="40"/>
  <c r="Q18" i="40"/>
  <c r="V17" i="40"/>
  <c r="Q17" i="40"/>
  <c r="V16" i="40"/>
  <c r="R16" i="40"/>
  <c r="Q16" i="40"/>
  <c r="V15" i="40"/>
  <c r="Q15" i="40"/>
  <c r="V14" i="40"/>
  <c r="Q14" i="40"/>
  <c r="V13" i="40"/>
  <c r="R13" i="40"/>
  <c r="Q13" i="40"/>
  <c r="V12" i="40"/>
  <c r="Q12" i="40"/>
  <c r="C12" i="40"/>
  <c r="R11" i="40"/>
  <c r="Q11" i="40"/>
  <c r="V10" i="40"/>
  <c r="Q10" i="40"/>
  <c r="C10" i="40"/>
  <c r="V68" i="40" s="1"/>
  <c r="V9" i="40"/>
  <c r="R9" i="40"/>
  <c r="Q9" i="40"/>
  <c r="V8" i="40"/>
  <c r="Q8" i="40"/>
  <c r="C8" i="40"/>
  <c r="Q67" i="40" s="1"/>
  <c r="B8" i="40"/>
  <c r="V7" i="40"/>
  <c r="R7" i="40"/>
  <c r="Q7" i="40"/>
  <c r="V6" i="40"/>
  <c r="Q6" i="40"/>
  <c r="C6" i="40"/>
  <c r="R68" i="40" s="1"/>
  <c r="V5" i="40"/>
  <c r="R5" i="40"/>
  <c r="Q5" i="40"/>
  <c r="C5" i="40"/>
  <c r="W4" i="40"/>
  <c r="V4" i="40"/>
  <c r="Y4" i="40" s="1"/>
  <c r="R4" i="40"/>
  <c r="M4" i="40" a="1"/>
  <c r="M68" i="40" s="1"/>
  <c r="U68" i="40" s="1"/>
  <c r="F69" i="40"/>
  <c r="F68" i="40"/>
  <c r="G67" i="40"/>
  <c r="F67" i="40"/>
  <c r="F66" i="40"/>
  <c r="F65" i="40"/>
  <c r="G64" i="40"/>
  <c r="F64" i="40"/>
  <c r="F63" i="40"/>
  <c r="F62" i="40"/>
  <c r="G61" i="40"/>
  <c r="F61" i="40"/>
  <c r="F60" i="40"/>
  <c r="F59" i="40"/>
  <c r="G58" i="40"/>
  <c r="F58" i="40"/>
  <c r="F57" i="40"/>
  <c r="F56" i="40"/>
  <c r="G55" i="40"/>
  <c r="F55" i="40"/>
  <c r="F54" i="40"/>
  <c r="F53" i="40"/>
  <c r="G52" i="40"/>
  <c r="F52" i="40"/>
  <c r="F51" i="40"/>
  <c r="F50" i="40"/>
  <c r="G49" i="40"/>
  <c r="F49" i="40"/>
  <c r="F48" i="40"/>
  <c r="F47" i="40"/>
  <c r="G46" i="40"/>
  <c r="F46" i="40"/>
  <c r="F45" i="40"/>
  <c r="F44" i="40"/>
  <c r="G43" i="40"/>
  <c r="F43" i="40"/>
  <c r="F42" i="40"/>
  <c r="F41" i="40"/>
  <c r="G40" i="40"/>
  <c r="F40" i="40"/>
  <c r="F39" i="40"/>
  <c r="F38" i="40"/>
  <c r="G37" i="40"/>
  <c r="F37" i="40"/>
  <c r="F36" i="40"/>
  <c r="F35" i="40"/>
  <c r="G34" i="40"/>
  <c r="F34" i="40"/>
  <c r="F33" i="40"/>
  <c r="F32" i="40"/>
  <c r="G31" i="40"/>
  <c r="F31" i="40"/>
  <c r="F30" i="40"/>
  <c r="F29" i="40"/>
  <c r="G28" i="40"/>
  <c r="F28" i="40"/>
  <c r="F27" i="40"/>
  <c r="F26" i="40"/>
  <c r="G25" i="40"/>
  <c r="F25" i="40"/>
  <c r="F24" i="40"/>
  <c r="F23" i="40"/>
  <c r="G22" i="40"/>
  <c r="F22" i="40"/>
  <c r="F21" i="40"/>
  <c r="F20" i="40"/>
  <c r="G19" i="40"/>
  <c r="F19" i="40"/>
  <c r="F18" i="40"/>
  <c r="F17" i="40"/>
  <c r="G16" i="40"/>
  <c r="F16" i="40"/>
  <c r="F15" i="40"/>
  <c r="F14" i="40"/>
  <c r="G13" i="40"/>
  <c r="F13" i="40"/>
  <c r="F12" i="40"/>
  <c r="F11" i="40"/>
  <c r="G10" i="40"/>
  <c r="F10" i="40"/>
  <c r="F9" i="40"/>
  <c r="F8" i="40"/>
  <c r="G7" i="40"/>
  <c r="F7" i="40"/>
  <c r="F6" i="40"/>
  <c r="F5" i="40"/>
  <c r="G4" i="40"/>
  <c r="F4" i="40"/>
  <c r="F4" i="40" a="1"/>
  <c r="G68" i="40" s="1"/>
  <c r="AT3" i="40"/>
  <c r="R3" i="40"/>
  <c r="Q3" i="40"/>
  <c r="AG3" i="40" s="1"/>
  <c r="AP3" i="40" s="1"/>
  <c r="O3" i="40"/>
  <c r="AE3" i="40" s="1"/>
  <c r="AX97" i="39"/>
  <c r="AX96" i="39"/>
  <c r="AX95" i="39"/>
  <c r="AX94" i="39"/>
  <c r="AX93" i="39"/>
  <c r="AX92" i="39"/>
  <c r="AX91" i="39"/>
  <c r="AX90" i="39"/>
  <c r="AX89" i="39"/>
  <c r="AX88" i="39"/>
  <c r="AX87" i="39"/>
  <c r="AX86" i="39"/>
  <c r="AX85" i="39"/>
  <c r="AX84" i="39"/>
  <c r="AX83" i="39"/>
  <c r="AX82" i="39"/>
  <c r="AX81" i="39"/>
  <c r="AX80" i="39"/>
  <c r="V79" i="39"/>
  <c r="V78" i="39"/>
  <c r="Q78" i="39"/>
  <c r="Q77" i="39"/>
  <c r="V76" i="39"/>
  <c r="V75" i="39"/>
  <c r="Q75" i="39"/>
  <c r="Q74" i="39"/>
  <c r="V73" i="39"/>
  <c r="V72" i="39"/>
  <c r="Q72" i="39"/>
  <c r="Q71" i="39"/>
  <c r="V70" i="39"/>
  <c r="V69" i="39"/>
  <c r="Q69" i="39"/>
  <c r="Q68" i="39"/>
  <c r="V67" i="39"/>
  <c r="V66" i="39"/>
  <c r="Q66" i="39"/>
  <c r="Q65" i="39"/>
  <c r="V64" i="39"/>
  <c r="V63" i="39"/>
  <c r="Q63" i="39"/>
  <c r="Q62" i="39"/>
  <c r="V61" i="39"/>
  <c r="V60" i="39"/>
  <c r="Q60" i="39"/>
  <c r="Q59" i="39"/>
  <c r="V58" i="39"/>
  <c r="R58" i="39"/>
  <c r="V57" i="39"/>
  <c r="Q57" i="39"/>
  <c r="V56" i="39"/>
  <c r="Q56" i="39"/>
  <c r="V55" i="39"/>
  <c r="R55" i="39"/>
  <c r="Q55" i="39"/>
  <c r="V54" i="39"/>
  <c r="Q54" i="39"/>
  <c r="V53" i="39"/>
  <c r="Q53" i="39"/>
  <c r="V52" i="39"/>
  <c r="R52" i="39"/>
  <c r="Q52" i="39"/>
  <c r="V51" i="39"/>
  <c r="Q51" i="39"/>
  <c r="V50" i="39"/>
  <c r="Q50" i="39"/>
  <c r="V49" i="39"/>
  <c r="R49" i="39"/>
  <c r="Q49" i="39"/>
  <c r="V48" i="39"/>
  <c r="Q48" i="39"/>
  <c r="V47" i="39"/>
  <c r="Q47" i="39"/>
  <c r="V46" i="39"/>
  <c r="R46" i="39"/>
  <c r="Q46" i="39"/>
  <c r="V45" i="39"/>
  <c r="Q45" i="39"/>
  <c r="V44" i="39"/>
  <c r="Q44" i="39"/>
  <c r="V43" i="39"/>
  <c r="R43" i="39"/>
  <c r="Q43" i="39"/>
  <c r="V42" i="39"/>
  <c r="Q42" i="39"/>
  <c r="V41" i="39"/>
  <c r="Q41" i="39"/>
  <c r="V40" i="39"/>
  <c r="R40" i="39"/>
  <c r="Q40" i="39"/>
  <c r="V39" i="39"/>
  <c r="Q39" i="39"/>
  <c r="V38" i="39"/>
  <c r="Q38" i="39"/>
  <c r="V37" i="39"/>
  <c r="R37" i="39"/>
  <c r="Q37" i="39"/>
  <c r="V36" i="39"/>
  <c r="Q36" i="39"/>
  <c r="V35" i="39"/>
  <c r="Q35" i="39"/>
  <c r="V34" i="39"/>
  <c r="R34" i="39"/>
  <c r="Q34" i="39"/>
  <c r="V33" i="39"/>
  <c r="Q33" i="39"/>
  <c r="V32" i="39"/>
  <c r="Q32" i="39"/>
  <c r="V31" i="39"/>
  <c r="R31" i="39"/>
  <c r="Q31" i="39"/>
  <c r="V30" i="39"/>
  <c r="Q30" i="39"/>
  <c r="V29" i="39"/>
  <c r="Q29" i="39"/>
  <c r="V28" i="39"/>
  <c r="R28" i="39"/>
  <c r="Q28" i="39"/>
  <c r="V27" i="39"/>
  <c r="Q27" i="39"/>
  <c r="V26" i="39"/>
  <c r="Q26" i="39"/>
  <c r="V25" i="39"/>
  <c r="R25" i="39"/>
  <c r="Q25" i="39"/>
  <c r="V24" i="39"/>
  <c r="Q24" i="39"/>
  <c r="V23" i="39"/>
  <c r="Q23" i="39"/>
  <c r="V22" i="39"/>
  <c r="R22" i="39"/>
  <c r="Q22" i="39"/>
  <c r="V21" i="39"/>
  <c r="Q21" i="39"/>
  <c r="V20" i="39"/>
  <c r="Q20" i="39"/>
  <c r="V19" i="39"/>
  <c r="R19" i="39"/>
  <c r="Q19" i="39"/>
  <c r="V18" i="39"/>
  <c r="Q18" i="39"/>
  <c r="V17" i="39"/>
  <c r="Q17" i="39"/>
  <c r="V16" i="39"/>
  <c r="R16" i="39"/>
  <c r="Q16" i="39"/>
  <c r="V15" i="39"/>
  <c r="Q15" i="39"/>
  <c r="V14" i="39"/>
  <c r="Q14" i="39"/>
  <c r="V13" i="39"/>
  <c r="R13" i="39"/>
  <c r="Q13" i="39"/>
  <c r="V12" i="39"/>
  <c r="Q12" i="39"/>
  <c r="C12" i="39"/>
  <c r="R11" i="39"/>
  <c r="Q11" i="39"/>
  <c r="V10" i="39"/>
  <c r="Q10" i="39"/>
  <c r="C10" i="39"/>
  <c r="V77" i="39" s="1"/>
  <c r="V9" i="39"/>
  <c r="R9" i="39"/>
  <c r="Q9" i="39"/>
  <c r="V8" i="39"/>
  <c r="Q8" i="39"/>
  <c r="C8" i="39"/>
  <c r="Q79" i="39" s="1"/>
  <c r="B8" i="39"/>
  <c r="Q3" i="39" s="1"/>
  <c r="AG3" i="39" s="1"/>
  <c r="AP3" i="39" s="1"/>
  <c r="V7" i="39"/>
  <c r="R7" i="39"/>
  <c r="Q7" i="39"/>
  <c r="V6" i="39"/>
  <c r="Q6" i="39"/>
  <c r="C6" i="39"/>
  <c r="R77" i="39" s="1"/>
  <c r="V5" i="39"/>
  <c r="R5" i="39"/>
  <c r="Q5" i="39"/>
  <c r="C5" i="39"/>
  <c r="W4" i="39"/>
  <c r="V4" i="39"/>
  <c r="Y4" i="39" s="1"/>
  <c r="R4" i="39"/>
  <c r="M79" i="39"/>
  <c r="U79" i="39" s="1"/>
  <c r="M77" i="39"/>
  <c r="U77" i="39" s="1"/>
  <c r="M73" i="39"/>
  <c r="U73" i="39" s="1"/>
  <c r="M71" i="39"/>
  <c r="U71" i="39" s="1"/>
  <c r="M67" i="39"/>
  <c r="U67" i="39" s="1"/>
  <c r="M65" i="39"/>
  <c r="U65" i="39" s="1"/>
  <c r="M61" i="39"/>
  <c r="U61" i="39" s="1"/>
  <c r="M59" i="39"/>
  <c r="U59" i="39" s="1"/>
  <c r="M55" i="39"/>
  <c r="U55" i="39" s="1"/>
  <c r="M53" i="39"/>
  <c r="U53" i="39" s="1"/>
  <c r="M49" i="39"/>
  <c r="U49" i="39" s="1"/>
  <c r="M47" i="39"/>
  <c r="U47" i="39" s="1"/>
  <c r="M43" i="39"/>
  <c r="U43" i="39" s="1"/>
  <c r="M41" i="39"/>
  <c r="U41" i="39" s="1"/>
  <c r="M37" i="39"/>
  <c r="U37" i="39" s="1"/>
  <c r="M35" i="39"/>
  <c r="U35" i="39" s="1"/>
  <c r="M31" i="39"/>
  <c r="U31" i="39" s="1"/>
  <c r="M29" i="39"/>
  <c r="U29" i="39" s="1"/>
  <c r="M25" i="39"/>
  <c r="U25" i="39" s="1"/>
  <c r="M23" i="39"/>
  <c r="U23" i="39" s="1"/>
  <c r="M19" i="39"/>
  <c r="U19" i="39" s="1"/>
  <c r="M17" i="39"/>
  <c r="U17" i="39" s="1"/>
  <c r="M13" i="39"/>
  <c r="U13" i="39" s="1"/>
  <c r="M11" i="39"/>
  <c r="U11" i="39" s="1"/>
  <c r="M7" i="39"/>
  <c r="U7" i="39" s="1"/>
  <c r="M5" i="39"/>
  <c r="U5" i="39" s="1"/>
  <c r="M4" i="39" a="1"/>
  <c r="M78" i="39" s="1"/>
  <c r="U78" i="39" s="1"/>
  <c r="G79" i="39"/>
  <c r="F79" i="39"/>
  <c r="F78" i="39"/>
  <c r="F77" i="39"/>
  <c r="G76" i="39"/>
  <c r="F76" i="39"/>
  <c r="F75" i="39"/>
  <c r="F74" i="39"/>
  <c r="G73" i="39"/>
  <c r="F73" i="39"/>
  <c r="F72" i="39"/>
  <c r="F71" i="39"/>
  <c r="G70" i="39"/>
  <c r="F70" i="39"/>
  <c r="F69" i="39"/>
  <c r="F68" i="39"/>
  <c r="G67" i="39"/>
  <c r="F67" i="39"/>
  <c r="F66" i="39"/>
  <c r="F65" i="39"/>
  <c r="G64" i="39"/>
  <c r="F64" i="39"/>
  <c r="F63" i="39"/>
  <c r="F62" i="39"/>
  <c r="G61" i="39"/>
  <c r="F61" i="39"/>
  <c r="F60" i="39"/>
  <c r="F59" i="39"/>
  <c r="G58" i="39"/>
  <c r="F58" i="39"/>
  <c r="F57" i="39"/>
  <c r="F56" i="39"/>
  <c r="G55" i="39"/>
  <c r="F55" i="39"/>
  <c r="F54" i="39"/>
  <c r="F53" i="39"/>
  <c r="G52" i="39"/>
  <c r="F52" i="39"/>
  <c r="F51" i="39"/>
  <c r="F50" i="39"/>
  <c r="G49" i="39"/>
  <c r="F49" i="39"/>
  <c r="F48" i="39"/>
  <c r="F47" i="39"/>
  <c r="G46" i="39"/>
  <c r="F46" i="39"/>
  <c r="F45" i="39"/>
  <c r="F44" i="39"/>
  <c r="G43" i="39"/>
  <c r="F43" i="39"/>
  <c r="F42" i="39"/>
  <c r="F41" i="39"/>
  <c r="G40" i="39"/>
  <c r="F40" i="39"/>
  <c r="F39" i="39"/>
  <c r="F38" i="39"/>
  <c r="G37" i="39"/>
  <c r="F37" i="39"/>
  <c r="F36" i="39"/>
  <c r="F35" i="39"/>
  <c r="G34" i="39"/>
  <c r="F34" i="39"/>
  <c r="F33" i="39"/>
  <c r="F32" i="39"/>
  <c r="G31" i="39"/>
  <c r="F31" i="39"/>
  <c r="F30" i="39"/>
  <c r="F29" i="39"/>
  <c r="G28" i="39"/>
  <c r="F28" i="39"/>
  <c r="F27" i="39"/>
  <c r="F26" i="39"/>
  <c r="G25" i="39"/>
  <c r="F25" i="39"/>
  <c r="F24" i="39"/>
  <c r="F23" i="39"/>
  <c r="G22" i="39"/>
  <c r="F22" i="39"/>
  <c r="F21" i="39"/>
  <c r="F20" i="39"/>
  <c r="G19" i="39"/>
  <c r="F19" i="39"/>
  <c r="F18" i="39"/>
  <c r="F17" i="39"/>
  <c r="G16" i="39"/>
  <c r="F16" i="39"/>
  <c r="F15" i="39"/>
  <c r="F14" i="39"/>
  <c r="G13" i="39"/>
  <c r="F13" i="39"/>
  <c r="F12" i="39"/>
  <c r="F11" i="39"/>
  <c r="G10" i="39"/>
  <c r="F10" i="39"/>
  <c r="F9" i="39"/>
  <c r="F8" i="39"/>
  <c r="G7" i="39"/>
  <c r="F7" i="39"/>
  <c r="F6" i="39"/>
  <c r="F5" i="39"/>
  <c r="G4" i="39"/>
  <c r="F4" i="39"/>
  <c r="F4" i="39" a="1"/>
  <c r="G77" i="39" s="1"/>
  <c r="AT3" i="39"/>
  <c r="R3" i="39"/>
  <c r="O3" i="39"/>
  <c r="P3" i="39" s="1"/>
  <c r="AF3" i="39" s="1"/>
  <c r="AO3" i="39" s="1"/>
  <c r="AX97" i="38"/>
  <c r="AX96" i="38"/>
  <c r="AX95" i="38"/>
  <c r="AX94" i="38"/>
  <c r="AX93" i="38"/>
  <c r="AX92" i="38"/>
  <c r="AX91" i="38"/>
  <c r="AX90" i="38"/>
  <c r="V39" i="38"/>
  <c r="V36" i="38"/>
  <c r="Q35" i="38"/>
  <c r="V33" i="38"/>
  <c r="Q32" i="38"/>
  <c r="V30" i="38"/>
  <c r="Q29" i="38"/>
  <c r="V27" i="38"/>
  <c r="Q26" i="38"/>
  <c r="V24" i="38"/>
  <c r="Q23" i="38"/>
  <c r="V21" i="38"/>
  <c r="Q20" i="38"/>
  <c r="V18" i="38"/>
  <c r="V17" i="38"/>
  <c r="Q17" i="38"/>
  <c r="Q16" i="38"/>
  <c r="V15" i="38"/>
  <c r="V14" i="38"/>
  <c r="Q14" i="38"/>
  <c r="Q13" i="38"/>
  <c r="V12" i="38"/>
  <c r="C12" i="38"/>
  <c r="R11" i="38"/>
  <c r="V10" i="38"/>
  <c r="C10" i="38"/>
  <c r="V89" i="38" s="1"/>
  <c r="V9" i="38"/>
  <c r="R9" i="38"/>
  <c r="V8" i="38"/>
  <c r="C8" i="38"/>
  <c r="Q11" i="38" s="1"/>
  <c r="B8" i="38"/>
  <c r="V7" i="38"/>
  <c r="Q7" i="38"/>
  <c r="V6" i="38"/>
  <c r="Q6" i="38"/>
  <c r="C6" i="38"/>
  <c r="R88" i="38" s="1"/>
  <c r="V5" i="38"/>
  <c r="R5" i="38"/>
  <c r="C5" i="38"/>
  <c r="W4" i="38"/>
  <c r="V4" i="38"/>
  <c r="Y4" i="38" s="1"/>
  <c r="R4" i="38"/>
  <c r="M4" i="38" a="1"/>
  <c r="M86" i="38" s="1"/>
  <c r="U86" i="38" s="1"/>
  <c r="F89" i="38"/>
  <c r="F86" i="38"/>
  <c r="F83" i="38"/>
  <c r="F80" i="38"/>
  <c r="F77" i="38"/>
  <c r="F74" i="38"/>
  <c r="F71" i="38"/>
  <c r="F68" i="38"/>
  <c r="F65" i="38"/>
  <c r="F62" i="38"/>
  <c r="F59" i="38"/>
  <c r="F56" i="38"/>
  <c r="F53" i="38"/>
  <c r="F50" i="38"/>
  <c r="F47" i="38"/>
  <c r="F44" i="38"/>
  <c r="F41" i="38"/>
  <c r="F38" i="38"/>
  <c r="F35" i="38"/>
  <c r="F32" i="38"/>
  <c r="F29" i="38"/>
  <c r="F26" i="38"/>
  <c r="F23" i="38"/>
  <c r="F20" i="38"/>
  <c r="F17" i="38"/>
  <c r="F14" i="38"/>
  <c r="F11" i="38"/>
  <c r="F8" i="38"/>
  <c r="F5" i="38"/>
  <c r="F4" i="38" a="1"/>
  <c r="G88" i="38" s="1"/>
  <c r="AT3" i="38"/>
  <c r="Q3" i="38"/>
  <c r="AG3" i="38" s="1"/>
  <c r="AP3" i="38" s="1"/>
  <c r="O3" i="38"/>
  <c r="P3" i="38" s="1"/>
  <c r="AF3" i="38" s="1"/>
  <c r="AO3" i="38" s="1"/>
  <c r="S98" i="37"/>
  <c r="R98" i="37"/>
  <c r="R97" i="37"/>
  <c r="R96" i="37"/>
  <c r="R95" i="37"/>
  <c r="R94" i="37"/>
  <c r="R93" i="37"/>
  <c r="R92" i="37"/>
  <c r="R91" i="37"/>
  <c r="R90" i="37"/>
  <c r="R89" i="37"/>
  <c r="R88" i="37"/>
  <c r="R87" i="37"/>
  <c r="R86" i="37"/>
  <c r="R85" i="37"/>
  <c r="R84" i="37"/>
  <c r="R83" i="37"/>
  <c r="R82" i="37"/>
  <c r="R81" i="37"/>
  <c r="R80" i="37"/>
  <c r="R79" i="37"/>
  <c r="R78" i="37"/>
  <c r="R77" i="37"/>
  <c r="R76" i="37"/>
  <c r="R75" i="37"/>
  <c r="R74" i="37"/>
  <c r="R73" i="37"/>
  <c r="R72" i="37"/>
  <c r="R71" i="37"/>
  <c r="R70" i="37"/>
  <c r="R69" i="37"/>
  <c r="R68" i="37"/>
  <c r="R67" i="37"/>
  <c r="Q67" i="37"/>
  <c r="R66" i="37"/>
  <c r="R65" i="37"/>
  <c r="R64" i="37"/>
  <c r="Q64" i="37"/>
  <c r="R63" i="37"/>
  <c r="R62" i="37"/>
  <c r="R61" i="37"/>
  <c r="R60" i="37"/>
  <c r="R59" i="37"/>
  <c r="R58" i="37"/>
  <c r="Q58" i="37"/>
  <c r="R57" i="37"/>
  <c r="R56" i="37"/>
  <c r="R55" i="37"/>
  <c r="Q55" i="37"/>
  <c r="R54" i="37"/>
  <c r="R53" i="37"/>
  <c r="R52" i="37"/>
  <c r="R51" i="37"/>
  <c r="R50" i="37"/>
  <c r="R49" i="37"/>
  <c r="Q49" i="37"/>
  <c r="R48" i="37"/>
  <c r="R47" i="37"/>
  <c r="R46" i="37"/>
  <c r="Q46" i="37"/>
  <c r="R45" i="37"/>
  <c r="R44" i="37"/>
  <c r="R43" i="37"/>
  <c r="R42" i="37"/>
  <c r="R41" i="37"/>
  <c r="R40" i="37"/>
  <c r="Q40" i="37"/>
  <c r="R39" i="37"/>
  <c r="R38" i="37"/>
  <c r="R37" i="37"/>
  <c r="Q37" i="37"/>
  <c r="R36" i="37"/>
  <c r="R35" i="37"/>
  <c r="R34" i="37"/>
  <c r="Q34" i="37"/>
  <c r="R33" i="37"/>
  <c r="R32" i="37"/>
  <c r="R31" i="37"/>
  <c r="Q31" i="37"/>
  <c r="R30" i="37"/>
  <c r="R29" i="37"/>
  <c r="R28" i="37"/>
  <c r="Q28" i="37"/>
  <c r="R27" i="37"/>
  <c r="R26" i="37"/>
  <c r="R25" i="37"/>
  <c r="Q25" i="37"/>
  <c r="R24" i="37"/>
  <c r="R23" i="37"/>
  <c r="R22" i="37"/>
  <c r="Q22" i="37"/>
  <c r="R21" i="37"/>
  <c r="R20" i="37"/>
  <c r="R19" i="37"/>
  <c r="Q19" i="37"/>
  <c r="R18" i="37"/>
  <c r="R17" i="37"/>
  <c r="R16" i="37"/>
  <c r="Q16" i="37"/>
  <c r="R15" i="37"/>
  <c r="R14" i="37"/>
  <c r="R13" i="37"/>
  <c r="Q13" i="37"/>
  <c r="R12" i="37"/>
  <c r="C12" i="37"/>
  <c r="R11" i="37"/>
  <c r="Q11" i="37"/>
  <c r="R10" i="37"/>
  <c r="C10" i="37"/>
  <c r="V74" i="37" s="1"/>
  <c r="R9" i="37"/>
  <c r="Q9" i="37"/>
  <c r="R8" i="37"/>
  <c r="C8" i="37"/>
  <c r="Q70" i="37" s="1"/>
  <c r="B8" i="37"/>
  <c r="V7" i="37"/>
  <c r="R7" i="37"/>
  <c r="Q7" i="37"/>
  <c r="R6" i="37"/>
  <c r="Q6" i="37"/>
  <c r="V5" i="37"/>
  <c r="R5" i="37"/>
  <c r="Q5" i="37"/>
  <c r="C5" i="37"/>
  <c r="W4" i="37"/>
  <c r="R4" i="37"/>
  <c r="M4" i="37" a="1"/>
  <c r="M94" i="37" s="1"/>
  <c r="U94" i="37" s="1"/>
  <c r="G97" i="37"/>
  <c r="G96" i="37"/>
  <c r="G95" i="37"/>
  <c r="G91" i="37"/>
  <c r="G90" i="37"/>
  <c r="G89" i="37"/>
  <c r="G85" i="37"/>
  <c r="G84" i="37"/>
  <c r="G83" i="37"/>
  <c r="G79" i="37"/>
  <c r="G78" i="37"/>
  <c r="G77" i="37"/>
  <c r="G73" i="37"/>
  <c r="G72" i="37"/>
  <c r="G71" i="37"/>
  <c r="G67" i="37"/>
  <c r="G66" i="37"/>
  <c r="G65" i="37"/>
  <c r="G61" i="37"/>
  <c r="G60" i="37"/>
  <c r="G59" i="37"/>
  <c r="G55" i="37"/>
  <c r="G54" i="37"/>
  <c r="G53" i="37"/>
  <c r="G49" i="37"/>
  <c r="G48" i="37"/>
  <c r="G47" i="37"/>
  <c r="G43" i="37"/>
  <c r="G42" i="37"/>
  <c r="G41" i="37"/>
  <c r="G37" i="37"/>
  <c r="G36" i="37"/>
  <c r="G35" i="37"/>
  <c r="G31" i="37"/>
  <c r="G30" i="37"/>
  <c r="G29" i="37"/>
  <c r="G25" i="37"/>
  <c r="G24" i="37"/>
  <c r="G23" i="37"/>
  <c r="G19" i="37"/>
  <c r="G18" i="37"/>
  <c r="G17" i="37"/>
  <c r="G13" i="37"/>
  <c r="G12" i="37"/>
  <c r="G11" i="37"/>
  <c r="G7" i="37"/>
  <c r="G6" i="37"/>
  <c r="G5" i="37"/>
  <c r="G4" i="37" a="1"/>
  <c r="G98" i="37" s="1"/>
  <c r="F97" i="37"/>
  <c r="F96" i="37"/>
  <c r="F95" i="37"/>
  <c r="F91" i="37"/>
  <c r="F90" i="37"/>
  <c r="F89" i="37"/>
  <c r="F85" i="37"/>
  <c r="F84" i="37"/>
  <c r="F83" i="37"/>
  <c r="F79" i="37"/>
  <c r="F78" i="37"/>
  <c r="F77" i="37"/>
  <c r="F73" i="37"/>
  <c r="F72" i="37"/>
  <c r="F71" i="37"/>
  <c r="F67" i="37"/>
  <c r="F66" i="37"/>
  <c r="F65" i="37"/>
  <c r="F61" i="37"/>
  <c r="F60" i="37"/>
  <c r="F59" i="37"/>
  <c r="F55" i="37"/>
  <c r="F54" i="37"/>
  <c r="F53" i="37"/>
  <c r="F49" i="37"/>
  <c r="F48" i="37"/>
  <c r="F47" i="37"/>
  <c r="F43" i="37"/>
  <c r="F42" i="37"/>
  <c r="F41" i="37"/>
  <c r="F37" i="37"/>
  <c r="F36" i="37"/>
  <c r="F35" i="37"/>
  <c r="F31" i="37"/>
  <c r="F30" i="37"/>
  <c r="F29" i="37"/>
  <c r="F25" i="37"/>
  <c r="F24" i="37"/>
  <c r="F23" i="37"/>
  <c r="F19" i="37"/>
  <c r="F18" i="37"/>
  <c r="F17" i="37"/>
  <c r="F13" i="37"/>
  <c r="F12" i="37"/>
  <c r="F11" i="37"/>
  <c r="F7" i="37"/>
  <c r="F6" i="37"/>
  <c r="F5" i="37"/>
  <c r="F4" i="37" a="1"/>
  <c r="F98" i="37" s="1"/>
  <c r="AT3" i="37"/>
  <c r="R3" i="37"/>
  <c r="Q3" i="37"/>
  <c r="AG3" i="37" s="1"/>
  <c r="AP3" i="37" s="1"/>
  <c r="O3" i="37"/>
  <c r="AE3" i="37" s="1"/>
  <c r="AX97" i="36"/>
  <c r="AX96" i="36"/>
  <c r="AX95" i="36"/>
  <c r="AX94" i="36"/>
  <c r="AX93" i="36"/>
  <c r="AX92" i="36"/>
  <c r="AX91" i="36"/>
  <c r="AX90" i="36"/>
  <c r="AX89" i="36"/>
  <c r="AX88" i="36"/>
  <c r="AX87" i="36"/>
  <c r="AX86" i="36"/>
  <c r="AX85" i="36"/>
  <c r="AX84" i="36"/>
  <c r="AX83" i="36"/>
  <c r="AX82" i="36"/>
  <c r="AX81" i="36"/>
  <c r="AX80" i="36"/>
  <c r="AX79" i="36"/>
  <c r="AX78" i="36"/>
  <c r="AX77" i="36"/>
  <c r="AX76" i="36"/>
  <c r="AX75" i="36"/>
  <c r="AX74" i="36"/>
  <c r="AX73" i="36"/>
  <c r="AX72" i="36"/>
  <c r="AX71" i="36"/>
  <c r="AX70" i="36"/>
  <c r="C12" i="36"/>
  <c r="C10" i="36"/>
  <c r="V68" i="36" s="1"/>
  <c r="V9" i="36"/>
  <c r="C8" i="36"/>
  <c r="Q67" i="36" s="1"/>
  <c r="B8" i="36"/>
  <c r="Q3" i="36" s="1"/>
  <c r="AG3" i="36" s="1"/>
  <c r="AP3" i="36" s="1"/>
  <c r="C6" i="36"/>
  <c r="R69" i="36" s="1"/>
  <c r="V5" i="36"/>
  <c r="C5" i="36"/>
  <c r="W4" i="36"/>
  <c r="R4" i="36"/>
  <c r="M4" i="36" a="1"/>
  <c r="M65" i="36" s="1"/>
  <c r="U65" i="36" s="1"/>
  <c r="F4" i="36" a="1"/>
  <c r="F67" i="36" s="1"/>
  <c r="AT3" i="36"/>
  <c r="R3" i="36"/>
  <c r="O3" i="36"/>
  <c r="AE3" i="36" s="1"/>
  <c r="AX97" i="35"/>
  <c r="AX96" i="35"/>
  <c r="AX95" i="35"/>
  <c r="AX94" i="35"/>
  <c r="AX93" i="35"/>
  <c r="AX92" i="35"/>
  <c r="AX91" i="35"/>
  <c r="AX90" i="35"/>
  <c r="AX89" i="35"/>
  <c r="AX88" i="35"/>
  <c r="AX87" i="35"/>
  <c r="AX86" i="35"/>
  <c r="AX85" i="35"/>
  <c r="AX84" i="35"/>
  <c r="AX83" i="35"/>
  <c r="AX82" i="35"/>
  <c r="AX81" i="35"/>
  <c r="AX80" i="35"/>
  <c r="C12" i="35"/>
  <c r="C10" i="35"/>
  <c r="V77" i="35" s="1"/>
  <c r="V9" i="35"/>
  <c r="C8" i="35"/>
  <c r="Q79" i="35" s="1"/>
  <c r="B8" i="35"/>
  <c r="Q3" i="35" s="1"/>
  <c r="AG3" i="35" s="1"/>
  <c r="AP3" i="35" s="1"/>
  <c r="V7" i="35"/>
  <c r="Q6" i="35"/>
  <c r="C6" i="35"/>
  <c r="R78" i="35" s="1"/>
  <c r="V5" i="35"/>
  <c r="C5" i="35"/>
  <c r="W4" i="35"/>
  <c r="R4" i="35"/>
  <c r="M79" i="35"/>
  <c r="U79" i="35" s="1"/>
  <c r="M78" i="35"/>
  <c r="U78" i="35" s="1"/>
  <c r="M76" i="35"/>
  <c r="U76" i="35" s="1"/>
  <c r="M74" i="35"/>
  <c r="U74" i="35" s="1"/>
  <c r="M73" i="35"/>
  <c r="U73" i="35" s="1"/>
  <c r="M72" i="35"/>
  <c r="U72" i="35" s="1"/>
  <c r="M70" i="35"/>
  <c r="U70" i="35" s="1"/>
  <c r="M68" i="35"/>
  <c r="U68" i="35" s="1"/>
  <c r="M67" i="35"/>
  <c r="U67" i="35" s="1"/>
  <c r="M66" i="35"/>
  <c r="U66" i="35" s="1"/>
  <c r="M64" i="35"/>
  <c r="U64" i="35" s="1"/>
  <c r="M62" i="35"/>
  <c r="U62" i="35" s="1"/>
  <c r="M61" i="35"/>
  <c r="U61" i="35" s="1"/>
  <c r="M60" i="35"/>
  <c r="U60" i="35" s="1"/>
  <c r="M58" i="35"/>
  <c r="U58" i="35" s="1"/>
  <c r="M56" i="35"/>
  <c r="U56" i="35" s="1"/>
  <c r="M55" i="35"/>
  <c r="U55" i="35" s="1"/>
  <c r="M54" i="35"/>
  <c r="U54" i="35" s="1"/>
  <c r="M52" i="35"/>
  <c r="U52" i="35" s="1"/>
  <c r="M50" i="35"/>
  <c r="U50" i="35" s="1"/>
  <c r="M49" i="35"/>
  <c r="U49" i="35" s="1"/>
  <c r="M48" i="35"/>
  <c r="U48" i="35" s="1"/>
  <c r="M46" i="35"/>
  <c r="U46" i="35" s="1"/>
  <c r="M44" i="35"/>
  <c r="U44" i="35" s="1"/>
  <c r="M43" i="35"/>
  <c r="U43" i="35" s="1"/>
  <c r="M42" i="35"/>
  <c r="U42" i="35" s="1"/>
  <c r="M40" i="35"/>
  <c r="U40" i="35" s="1"/>
  <c r="M38" i="35"/>
  <c r="U38" i="35" s="1"/>
  <c r="M37" i="35"/>
  <c r="U37" i="35" s="1"/>
  <c r="M36" i="35"/>
  <c r="U36" i="35" s="1"/>
  <c r="M34" i="35"/>
  <c r="U34" i="35" s="1"/>
  <c r="M32" i="35"/>
  <c r="U32" i="35" s="1"/>
  <c r="M31" i="35"/>
  <c r="U31" i="35" s="1"/>
  <c r="M30" i="35"/>
  <c r="U30" i="35" s="1"/>
  <c r="M28" i="35"/>
  <c r="U28" i="35" s="1"/>
  <c r="M26" i="35"/>
  <c r="U26" i="35" s="1"/>
  <c r="M25" i="35"/>
  <c r="U25" i="35" s="1"/>
  <c r="M24" i="35"/>
  <c r="U24" i="35" s="1"/>
  <c r="M22" i="35"/>
  <c r="U22" i="35" s="1"/>
  <c r="M20" i="35"/>
  <c r="U20" i="35" s="1"/>
  <c r="M19" i="35"/>
  <c r="U19" i="35" s="1"/>
  <c r="M18" i="35"/>
  <c r="U18" i="35" s="1"/>
  <c r="M16" i="35"/>
  <c r="U16" i="35" s="1"/>
  <c r="M14" i="35"/>
  <c r="U14" i="35" s="1"/>
  <c r="M13" i="35"/>
  <c r="U13" i="35" s="1"/>
  <c r="M12" i="35"/>
  <c r="U12" i="35" s="1"/>
  <c r="M10" i="35"/>
  <c r="U10" i="35" s="1"/>
  <c r="M8" i="35"/>
  <c r="U8" i="35" s="1"/>
  <c r="M7" i="35"/>
  <c r="U7" i="35" s="1"/>
  <c r="M6" i="35"/>
  <c r="U6" i="35" s="1"/>
  <c r="M4" i="35"/>
  <c r="U4" i="35" s="1"/>
  <c r="X4" i="35" s="1"/>
  <c r="M4" i="35" a="1"/>
  <c r="M75" i="35" s="1"/>
  <c r="U75" i="35" s="1"/>
  <c r="F4" i="35" a="1"/>
  <c r="F79" i="35" s="1"/>
  <c r="AT3" i="35"/>
  <c r="R3" i="35"/>
  <c r="O3" i="35"/>
  <c r="AE3" i="35" s="1"/>
  <c r="AX97" i="34"/>
  <c r="AX96" i="34"/>
  <c r="AX95" i="34"/>
  <c r="AX94" i="34"/>
  <c r="AX93" i="34"/>
  <c r="AX92" i="34"/>
  <c r="AX91" i="34"/>
  <c r="AX90" i="34"/>
  <c r="V48" i="34"/>
  <c r="R47" i="34"/>
  <c r="Q47" i="34"/>
  <c r="V45" i="34"/>
  <c r="R44" i="34"/>
  <c r="Q44" i="34"/>
  <c r="R43" i="34"/>
  <c r="V42" i="34"/>
  <c r="R41" i="34"/>
  <c r="Q41" i="34"/>
  <c r="R40" i="34"/>
  <c r="V39" i="34"/>
  <c r="R38" i="34"/>
  <c r="Q38" i="34"/>
  <c r="R37" i="34"/>
  <c r="V36" i="34"/>
  <c r="R35" i="34"/>
  <c r="Q35" i="34"/>
  <c r="R34" i="34"/>
  <c r="V33" i="34"/>
  <c r="R32" i="34"/>
  <c r="Q32" i="34"/>
  <c r="R31" i="34"/>
  <c r="V30" i="34"/>
  <c r="R29" i="34"/>
  <c r="Q29" i="34"/>
  <c r="R28" i="34"/>
  <c r="V27" i="34"/>
  <c r="R26" i="34"/>
  <c r="Q26" i="34"/>
  <c r="R25" i="34"/>
  <c r="V24" i="34"/>
  <c r="R23" i="34"/>
  <c r="Q23" i="34"/>
  <c r="R22" i="34"/>
  <c r="V21" i="34"/>
  <c r="R20" i="34"/>
  <c r="Q20" i="34"/>
  <c r="R19" i="34"/>
  <c r="V18" i="34"/>
  <c r="R17" i="34"/>
  <c r="Q17" i="34"/>
  <c r="R16" i="34"/>
  <c r="V15" i="34"/>
  <c r="R14" i="34"/>
  <c r="Q14" i="34"/>
  <c r="R13" i="34"/>
  <c r="V12" i="34"/>
  <c r="C12" i="34"/>
  <c r="R11" i="34"/>
  <c r="Q11" i="34"/>
  <c r="V10" i="34"/>
  <c r="C10" i="34"/>
  <c r="V88" i="34" s="1"/>
  <c r="V9" i="34"/>
  <c r="R9" i="34"/>
  <c r="Q9" i="34"/>
  <c r="V8" i="34"/>
  <c r="C8" i="34"/>
  <c r="Q87" i="34" s="1"/>
  <c r="B8" i="34"/>
  <c r="R7" i="34"/>
  <c r="V6" i="34"/>
  <c r="C6" i="34"/>
  <c r="V5" i="34"/>
  <c r="R5" i="34"/>
  <c r="Q5" i="34"/>
  <c r="C5" i="34"/>
  <c r="W4" i="34"/>
  <c r="V4" i="34"/>
  <c r="Y4" i="34" s="1"/>
  <c r="R4" i="34"/>
  <c r="M4" i="34" a="1"/>
  <c r="M89" i="34" s="1"/>
  <c r="U89" i="34" s="1"/>
  <c r="G89" i="34"/>
  <c r="F89" i="34"/>
  <c r="G88" i="34"/>
  <c r="G86" i="34"/>
  <c r="F86" i="34"/>
  <c r="G85" i="34"/>
  <c r="G83" i="34"/>
  <c r="F83" i="34"/>
  <c r="G82" i="34"/>
  <c r="G80" i="34"/>
  <c r="F80" i="34"/>
  <c r="G79" i="34"/>
  <c r="G77" i="34"/>
  <c r="F77" i="34"/>
  <c r="G76" i="34"/>
  <c r="G74" i="34"/>
  <c r="F74" i="34"/>
  <c r="G73" i="34"/>
  <c r="G71" i="34"/>
  <c r="F71" i="34"/>
  <c r="G70" i="34"/>
  <c r="G68" i="34"/>
  <c r="F68" i="34"/>
  <c r="G67" i="34"/>
  <c r="G65" i="34"/>
  <c r="F65" i="34"/>
  <c r="G64" i="34"/>
  <c r="G62" i="34"/>
  <c r="F62" i="34"/>
  <c r="G61" i="34"/>
  <c r="G59" i="34"/>
  <c r="F59" i="34"/>
  <c r="G58" i="34"/>
  <c r="G56" i="34"/>
  <c r="F56" i="34"/>
  <c r="G55" i="34"/>
  <c r="G53" i="34"/>
  <c r="F53" i="34"/>
  <c r="G52" i="34"/>
  <c r="G50" i="34"/>
  <c r="F50" i="34"/>
  <c r="G49" i="34"/>
  <c r="G47" i="34"/>
  <c r="F47" i="34"/>
  <c r="G46" i="34"/>
  <c r="G44" i="34"/>
  <c r="F44" i="34"/>
  <c r="G43" i="34"/>
  <c r="G41" i="34"/>
  <c r="F41" i="34"/>
  <c r="G40" i="34"/>
  <c r="G38" i="34"/>
  <c r="F38" i="34"/>
  <c r="G37" i="34"/>
  <c r="G35" i="34"/>
  <c r="F35" i="34"/>
  <c r="G34" i="34"/>
  <c r="G32" i="34"/>
  <c r="F32" i="34"/>
  <c r="G31" i="34"/>
  <c r="G29" i="34"/>
  <c r="F29" i="34"/>
  <c r="G28" i="34"/>
  <c r="G26" i="34"/>
  <c r="F26" i="34"/>
  <c r="G25" i="34"/>
  <c r="G23" i="34"/>
  <c r="F23" i="34"/>
  <c r="G22" i="34"/>
  <c r="G20" i="34"/>
  <c r="F20" i="34"/>
  <c r="G19" i="34"/>
  <c r="G17" i="34"/>
  <c r="F17" i="34"/>
  <c r="G16" i="34"/>
  <c r="G14" i="34"/>
  <c r="F14" i="34"/>
  <c r="G13" i="34"/>
  <c r="G11" i="34"/>
  <c r="F11" i="34"/>
  <c r="G10" i="34"/>
  <c r="G8" i="34"/>
  <c r="F8" i="34"/>
  <c r="G7" i="34"/>
  <c r="G5" i="34"/>
  <c r="F5" i="34"/>
  <c r="G4" i="34"/>
  <c r="F4" i="34" a="1"/>
  <c r="F87" i="34" s="1"/>
  <c r="AT3" i="34"/>
  <c r="R3" i="34"/>
  <c r="Q3" i="34"/>
  <c r="AG3" i="34" s="1"/>
  <c r="AP3" i="34" s="1"/>
  <c r="O3" i="34"/>
  <c r="AE3" i="34" s="1"/>
  <c r="S98" i="33"/>
  <c r="R98" i="33"/>
  <c r="R97" i="33"/>
  <c r="R96" i="33"/>
  <c r="R95" i="33"/>
  <c r="R94" i="33"/>
  <c r="R93" i="33"/>
  <c r="R92" i="33"/>
  <c r="R91" i="33"/>
  <c r="R90" i="33"/>
  <c r="R89" i="33"/>
  <c r="R88" i="33"/>
  <c r="R87" i="33"/>
  <c r="R86" i="33"/>
  <c r="R85" i="33"/>
  <c r="R84" i="33"/>
  <c r="R83" i="33"/>
  <c r="R82" i="33"/>
  <c r="R81" i="33"/>
  <c r="R80" i="33"/>
  <c r="R79" i="33"/>
  <c r="R78" i="33"/>
  <c r="R77" i="33"/>
  <c r="R76" i="33"/>
  <c r="R75" i="33"/>
  <c r="R74" i="33"/>
  <c r="V73" i="33"/>
  <c r="R73" i="33"/>
  <c r="V72" i="33"/>
  <c r="R72" i="33"/>
  <c r="Q72" i="33"/>
  <c r="R71" i="33"/>
  <c r="Q71" i="33"/>
  <c r="V70" i="33"/>
  <c r="R70" i="33"/>
  <c r="V69" i="33"/>
  <c r="R69" i="33"/>
  <c r="Q69" i="33"/>
  <c r="R68" i="33"/>
  <c r="Q68" i="33"/>
  <c r="V67" i="33"/>
  <c r="R67" i="33"/>
  <c r="V66" i="33"/>
  <c r="R66" i="33"/>
  <c r="Q66" i="33"/>
  <c r="R65" i="33"/>
  <c r="Q65" i="33"/>
  <c r="V64" i="33"/>
  <c r="R64" i="33"/>
  <c r="V63" i="33"/>
  <c r="R63" i="33"/>
  <c r="Q63" i="33"/>
  <c r="R62" i="33"/>
  <c r="Q62" i="33"/>
  <c r="V61" i="33"/>
  <c r="R61" i="33"/>
  <c r="V60" i="33"/>
  <c r="R60" i="33"/>
  <c r="Q60" i="33"/>
  <c r="R59" i="33"/>
  <c r="Q59" i="33"/>
  <c r="V58" i="33"/>
  <c r="R58" i="33"/>
  <c r="V57" i="33"/>
  <c r="R57" i="33"/>
  <c r="Q57" i="33"/>
  <c r="R56" i="33"/>
  <c r="Q56" i="33"/>
  <c r="V55" i="33"/>
  <c r="R55" i="33"/>
  <c r="V54" i="33"/>
  <c r="R54" i="33"/>
  <c r="Q54" i="33"/>
  <c r="R53" i="33"/>
  <c r="Q53" i="33"/>
  <c r="V52" i="33"/>
  <c r="R52" i="33"/>
  <c r="V51" i="33"/>
  <c r="R51" i="33"/>
  <c r="Q51" i="33"/>
  <c r="R50" i="33"/>
  <c r="Q50" i="33"/>
  <c r="V49" i="33"/>
  <c r="R49" i="33"/>
  <c r="V48" i="33"/>
  <c r="R48" i="33"/>
  <c r="Q48" i="33"/>
  <c r="R47" i="33"/>
  <c r="Q47" i="33"/>
  <c r="V46" i="33"/>
  <c r="R46" i="33"/>
  <c r="V45" i="33"/>
  <c r="R45" i="33"/>
  <c r="Q45" i="33"/>
  <c r="R44" i="33"/>
  <c r="Q44" i="33"/>
  <c r="V43" i="33"/>
  <c r="R43" i="33"/>
  <c r="V42" i="33"/>
  <c r="R42" i="33"/>
  <c r="Q42" i="33"/>
  <c r="R41" i="33"/>
  <c r="Q41" i="33"/>
  <c r="V40" i="33"/>
  <c r="R40" i="33"/>
  <c r="V39" i="33"/>
  <c r="R39" i="33"/>
  <c r="Q39" i="33"/>
  <c r="R38" i="33"/>
  <c r="Q38" i="33"/>
  <c r="V37" i="33"/>
  <c r="R37" i="33"/>
  <c r="V36" i="33"/>
  <c r="R36" i="33"/>
  <c r="Q36" i="33"/>
  <c r="R35" i="33"/>
  <c r="Q35" i="33"/>
  <c r="V34" i="33"/>
  <c r="R34" i="33"/>
  <c r="V33" i="33"/>
  <c r="R33" i="33"/>
  <c r="Q33" i="33"/>
  <c r="V32" i="33"/>
  <c r="R32" i="33"/>
  <c r="Q32" i="33"/>
  <c r="V31" i="33"/>
  <c r="R31" i="33"/>
  <c r="Q31" i="33"/>
  <c r="V30" i="33"/>
  <c r="R30" i="33"/>
  <c r="Q30" i="33"/>
  <c r="V29" i="33"/>
  <c r="R29" i="33"/>
  <c r="Q29" i="33"/>
  <c r="V28" i="33"/>
  <c r="R28" i="33"/>
  <c r="Q28" i="33"/>
  <c r="V27" i="33"/>
  <c r="R27" i="33"/>
  <c r="Q27" i="33"/>
  <c r="V26" i="33"/>
  <c r="R26" i="33"/>
  <c r="Q26" i="33"/>
  <c r="V25" i="33"/>
  <c r="R25" i="33"/>
  <c r="Q25" i="33"/>
  <c r="V24" i="33"/>
  <c r="R24" i="33"/>
  <c r="Q24" i="33"/>
  <c r="V23" i="33"/>
  <c r="R23" i="33"/>
  <c r="Q23" i="33"/>
  <c r="V22" i="33"/>
  <c r="R22" i="33"/>
  <c r="Q22" i="33"/>
  <c r="V21" i="33"/>
  <c r="R21" i="33"/>
  <c r="Q21" i="33"/>
  <c r="V20" i="33"/>
  <c r="R20" i="33"/>
  <c r="Q20" i="33"/>
  <c r="V19" i="33"/>
  <c r="R19" i="33"/>
  <c r="Q19" i="33"/>
  <c r="V18" i="33"/>
  <c r="R18" i="33"/>
  <c r="Q18" i="33"/>
  <c r="V17" i="33"/>
  <c r="R17" i="33"/>
  <c r="Q17" i="33"/>
  <c r="V16" i="33"/>
  <c r="R16" i="33"/>
  <c r="Q16" i="33"/>
  <c r="V15" i="33"/>
  <c r="R15" i="33"/>
  <c r="Q15" i="33"/>
  <c r="V14" i="33"/>
  <c r="R14" i="33"/>
  <c r="Q14" i="33"/>
  <c r="V13" i="33"/>
  <c r="R13" i="33"/>
  <c r="Q13" i="33"/>
  <c r="V12" i="33"/>
  <c r="R12" i="33"/>
  <c r="Q12" i="33"/>
  <c r="C12" i="33"/>
  <c r="R11" i="33"/>
  <c r="V10" i="33"/>
  <c r="R10" i="33"/>
  <c r="Q10" i="33"/>
  <c r="C10" i="33"/>
  <c r="V11" i="33" s="1"/>
  <c r="V9" i="33"/>
  <c r="R9" i="33"/>
  <c r="V8" i="33"/>
  <c r="R8" i="33"/>
  <c r="Q8" i="33"/>
  <c r="C8" i="33"/>
  <c r="Q96" i="33" s="1"/>
  <c r="B8" i="33"/>
  <c r="Q3" i="33" s="1"/>
  <c r="AG3" i="33" s="1"/>
  <c r="AP3" i="33" s="1"/>
  <c r="V7" i="33"/>
  <c r="R7" i="33"/>
  <c r="Q7" i="33"/>
  <c r="V6" i="33"/>
  <c r="R6" i="33"/>
  <c r="Q6" i="33"/>
  <c r="V5" i="33"/>
  <c r="R5" i="33"/>
  <c r="Q5" i="33"/>
  <c r="C5" i="33"/>
  <c r="W4" i="33"/>
  <c r="V4" i="33"/>
  <c r="Y4" i="33" s="1"/>
  <c r="R4" i="33"/>
  <c r="M97" i="33"/>
  <c r="U97" i="33" s="1"/>
  <c r="M96" i="33"/>
  <c r="U96" i="33" s="1"/>
  <c r="M95" i="33"/>
  <c r="U95" i="33" s="1"/>
  <c r="M91" i="33"/>
  <c r="U91" i="33" s="1"/>
  <c r="M90" i="33"/>
  <c r="U90" i="33" s="1"/>
  <c r="M89" i="33"/>
  <c r="U89" i="33" s="1"/>
  <c r="M85" i="33"/>
  <c r="U85" i="33" s="1"/>
  <c r="M84" i="33"/>
  <c r="U84" i="33" s="1"/>
  <c r="M83" i="33"/>
  <c r="U83" i="33" s="1"/>
  <c r="M79" i="33"/>
  <c r="U79" i="33" s="1"/>
  <c r="M78" i="33"/>
  <c r="U78" i="33" s="1"/>
  <c r="M77" i="33"/>
  <c r="U77" i="33" s="1"/>
  <c r="M73" i="33"/>
  <c r="U73" i="33" s="1"/>
  <c r="M72" i="33"/>
  <c r="U72" i="33" s="1"/>
  <c r="M71" i="33"/>
  <c r="U71" i="33" s="1"/>
  <c r="M67" i="33"/>
  <c r="U67" i="33" s="1"/>
  <c r="M66" i="33"/>
  <c r="U66" i="33" s="1"/>
  <c r="M65" i="33"/>
  <c r="U65" i="33" s="1"/>
  <c r="M61" i="33"/>
  <c r="U61" i="33" s="1"/>
  <c r="M60" i="33"/>
  <c r="U60" i="33" s="1"/>
  <c r="M59" i="33"/>
  <c r="U59" i="33" s="1"/>
  <c r="M55" i="33"/>
  <c r="U55" i="33" s="1"/>
  <c r="M54" i="33"/>
  <c r="U54" i="33" s="1"/>
  <c r="M53" i="33"/>
  <c r="U53" i="33" s="1"/>
  <c r="M49" i="33"/>
  <c r="U49" i="33" s="1"/>
  <c r="M48" i="33"/>
  <c r="U48" i="33" s="1"/>
  <c r="M47" i="33"/>
  <c r="U47" i="33" s="1"/>
  <c r="M43" i="33"/>
  <c r="U43" i="33" s="1"/>
  <c r="M42" i="33"/>
  <c r="U42" i="33" s="1"/>
  <c r="M41" i="33"/>
  <c r="U41" i="33" s="1"/>
  <c r="M37" i="33"/>
  <c r="U37" i="33" s="1"/>
  <c r="M36" i="33"/>
  <c r="U36" i="33" s="1"/>
  <c r="M35" i="33"/>
  <c r="U35" i="33" s="1"/>
  <c r="M31" i="33"/>
  <c r="U31" i="33" s="1"/>
  <c r="M30" i="33"/>
  <c r="U30" i="33" s="1"/>
  <c r="M29" i="33"/>
  <c r="U29" i="33" s="1"/>
  <c r="M25" i="33"/>
  <c r="U25" i="33" s="1"/>
  <c r="M24" i="33"/>
  <c r="U24" i="33" s="1"/>
  <c r="M23" i="33"/>
  <c r="U23" i="33" s="1"/>
  <c r="M19" i="33"/>
  <c r="U19" i="33" s="1"/>
  <c r="M18" i="33"/>
  <c r="U18" i="33" s="1"/>
  <c r="M17" i="33"/>
  <c r="U17" i="33" s="1"/>
  <c r="M13" i="33"/>
  <c r="U13" i="33" s="1"/>
  <c r="M12" i="33"/>
  <c r="U12" i="33" s="1"/>
  <c r="M11" i="33"/>
  <c r="U11" i="33" s="1"/>
  <c r="M7" i="33"/>
  <c r="U7" i="33" s="1"/>
  <c r="M6" i="33"/>
  <c r="U6" i="33" s="1"/>
  <c r="M5" i="33"/>
  <c r="U5" i="33" s="1"/>
  <c r="M4" i="33" a="1"/>
  <c r="M98" i="33" s="1"/>
  <c r="U98" i="33" s="1"/>
  <c r="G4" i="33" a="1"/>
  <c r="G96" i="33" s="1"/>
  <c r="F4" i="33" a="1"/>
  <c r="F96" i="33" s="1"/>
  <c r="AT3" i="33"/>
  <c r="R3" i="33"/>
  <c r="O3" i="33"/>
  <c r="P3" i="33" s="1"/>
  <c r="AF3" i="33" s="1"/>
  <c r="AO3" i="33" s="1"/>
  <c r="AX97" i="32"/>
  <c r="AX96" i="32"/>
  <c r="AX95" i="32"/>
  <c r="AX94" i="32"/>
  <c r="AX93" i="32"/>
  <c r="AX92" i="32"/>
  <c r="AX91" i="32"/>
  <c r="AX90" i="32"/>
  <c r="AX89" i="32"/>
  <c r="AX88" i="32"/>
  <c r="AX87" i="32"/>
  <c r="AX86" i="32"/>
  <c r="AX85" i="32"/>
  <c r="AX84" i="32"/>
  <c r="AX83" i="32"/>
  <c r="AX82" i="32"/>
  <c r="AX81" i="32"/>
  <c r="AX80" i="32"/>
  <c r="AX79" i="32"/>
  <c r="AX78" i="32"/>
  <c r="AX77" i="32"/>
  <c r="AX76" i="32"/>
  <c r="AX75" i="32"/>
  <c r="AX74" i="32"/>
  <c r="AX73" i="32"/>
  <c r="AX72" i="32"/>
  <c r="AX71" i="32"/>
  <c r="AX70" i="32"/>
  <c r="R64" i="32"/>
  <c r="R61" i="32"/>
  <c r="V60" i="32"/>
  <c r="Q59" i="32"/>
  <c r="R58" i="32"/>
  <c r="V57" i="32"/>
  <c r="R56" i="32"/>
  <c r="Q56" i="32"/>
  <c r="R55" i="32"/>
  <c r="V54" i="32"/>
  <c r="R53" i="32"/>
  <c r="Q53" i="32"/>
  <c r="R52" i="32"/>
  <c r="V51" i="32"/>
  <c r="R50" i="32"/>
  <c r="Q50" i="32"/>
  <c r="R49" i="32"/>
  <c r="V48" i="32"/>
  <c r="R47" i="32"/>
  <c r="Q47" i="32"/>
  <c r="R46" i="32"/>
  <c r="V45" i="32"/>
  <c r="R44" i="32"/>
  <c r="Q44" i="32"/>
  <c r="R43" i="32"/>
  <c r="V42" i="32"/>
  <c r="R41" i="32"/>
  <c r="Q41" i="32"/>
  <c r="R40" i="32"/>
  <c r="V39" i="32"/>
  <c r="R38" i="32"/>
  <c r="Q38" i="32"/>
  <c r="R37" i="32"/>
  <c r="V36" i="32"/>
  <c r="R35" i="32"/>
  <c r="Q35" i="32"/>
  <c r="R34" i="32"/>
  <c r="V33" i="32"/>
  <c r="R32" i="32"/>
  <c r="Q32" i="32"/>
  <c r="R31" i="32"/>
  <c r="V30" i="32"/>
  <c r="R29" i="32"/>
  <c r="Q29" i="32"/>
  <c r="R28" i="32"/>
  <c r="V27" i="32"/>
  <c r="R26" i="32"/>
  <c r="Q26" i="32"/>
  <c r="R25" i="32"/>
  <c r="V24" i="32"/>
  <c r="R23" i="32"/>
  <c r="Q23" i="32"/>
  <c r="R22" i="32"/>
  <c r="V21" i="32"/>
  <c r="R20" i="32"/>
  <c r="Q20" i="32"/>
  <c r="R19" i="32"/>
  <c r="V18" i="32"/>
  <c r="R17" i="32"/>
  <c r="Q17" i="32"/>
  <c r="R16" i="32"/>
  <c r="V15" i="32"/>
  <c r="R14" i="32"/>
  <c r="Q14" i="32"/>
  <c r="R13" i="32"/>
  <c r="V12" i="32"/>
  <c r="C12" i="32"/>
  <c r="R11" i="32"/>
  <c r="Q11" i="32"/>
  <c r="V10" i="32"/>
  <c r="C10" i="32"/>
  <c r="V67" i="32" s="1"/>
  <c r="V9" i="32"/>
  <c r="R9" i="32"/>
  <c r="Q9" i="32"/>
  <c r="V8" i="32"/>
  <c r="C8" i="32"/>
  <c r="Q69" i="32" s="1"/>
  <c r="B8" i="32"/>
  <c r="U7" i="32"/>
  <c r="R7" i="32"/>
  <c r="V6" i="32"/>
  <c r="C6" i="32"/>
  <c r="V5" i="32"/>
  <c r="R5" i="32"/>
  <c r="Q5" i="32"/>
  <c r="C5" i="32"/>
  <c r="W4" i="32"/>
  <c r="V4" i="32"/>
  <c r="Y4" i="32" s="1"/>
  <c r="R4" i="32"/>
  <c r="M68" i="32"/>
  <c r="U68" i="32" s="1"/>
  <c r="M67" i="32"/>
  <c r="U67" i="32" s="1"/>
  <c r="M66" i="32"/>
  <c r="U66" i="32" s="1"/>
  <c r="M64" i="32"/>
  <c r="U64" i="32" s="1"/>
  <c r="M62" i="32"/>
  <c r="U62" i="32" s="1"/>
  <c r="M61" i="32"/>
  <c r="U61" i="32" s="1"/>
  <c r="M60" i="32"/>
  <c r="U60" i="32" s="1"/>
  <c r="M58" i="32"/>
  <c r="U58" i="32" s="1"/>
  <c r="M56" i="32"/>
  <c r="U56" i="32" s="1"/>
  <c r="M55" i="32"/>
  <c r="U55" i="32" s="1"/>
  <c r="M54" i="32"/>
  <c r="U54" i="32" s="1"/>
  <c r="M52" i="32"/>
  <c r="U52" i="32" s="1"/>
  <c r="M50" i="32"/>
  <c r="U50" i="32" s="1"/>
  <c r="M49" i="32"/>
  <c r="U49" i="32" s="1"/>
  <c r="M48" i="32"/>
  <c r="U48" i="32" s="1"/>
  <c r="M46" i="32"/>
  <c r="U46" i="32" s="1"/>
  <c r="M44" i="32"/>
  <c r="U44" i="32" s="1"/>
  <c r="M43" i="32"/>
  <c r="U43" i="32" s="1"/>
  <c r="M42" i="32"/>
  <c r="U42" i="32" s="1"/>
  <c r="M40" i="32"/>
  <c r="U40" i="32" s="1"/>
  <c r="M38" i="32"/>
  <c r="U38" i="32" s="1"/>
  <c r="M37" i="32"/>
  <c r="U37" i="32" s="1"/>
  <c r="M36" i="32"/>
  <c r="U36" i="32" s="1"/>
  <c r="M34" i="32"/>
  <c r="U34" i="32" s="1"/>
  <c r="M32" i="32"/>
  <c r="U32" i="32" s="1"/>
  <c r="M31" i="32"/>
  <c r="U31" i="32" s="1"/>
  <c r="M30" i="32"/>
  <c r="U30" i="32" s="1"/>
  <c r="M28" i="32"/>
  <c r="U28" i="32" s="1"/>
  <c r="M26" i="32"/>
  <c r="U26" i="32" s="1"/>
  <c r="M25" i="32"/>
  <c r="U25" i="32" s="1"/>
  <c r="M24" i="32"/>
  <c r="U24" i="32" s="1"/>
  <c r="M22" i="32"/>
  <c r="U22" i="32" s="1"/>
  <c r="M20" i="32"/>
  <c r="U20" i="32" s="1"/>
  <c r="M19" i="32"/>
  <c r="U19" i="32" s="1"/>
  <c r="M18" i="32"/>
  <c r="U18" i="32" s="1"/>
  <c r="M16" i="32"/>
  <c r="U16" i="32" s="1"/>
  <c r="M14" i="32"/>
  <c r="U14" i="32" s="1"/>
  <c r="M13" i="32"/>
  <c r="U13" i="32" s="1"/>
  <c r="M12" i="32"/>
  <c r="U12" i="32" s="1"/>
  <c r="M10" i="32"/>
  <c r="U10" i="32" s="1"/>
  <c r="M8" i="32"/>
  <c r="U8" i="32" s="1"/>
  <c r="M7" i="32"/>
  <c r="M6" i="32"/>
  <c r="U6" i="32" s="1"/>
  <c r="M4" i="32"/>
  <c r="U4" i="32" s="1"/>
  <c r="X4" i="32" s="1"/>
  <c r="AH4" i="32" s="1"/>
  <c r="M4" i="32" a="1"/>
  <c r="M69" i="32" s="1"/>
  <c r="U69" i="32" s="1"/>
  <c r="G68" i="32"/>
  <c r="F68" i="32"/>
  <c r="G67" i="32"/>
  <c r="G65" i="32"/>
  <c r="F65" i="32"/>
  <c r="G64" i="32"/>
  <c r="G62" i="32"/>
  <c r="F62" i="32"/>
  <c r="G61" i="32"/>
  <c r="G59" i="32"/>
  <c r="F59" i="32"/>
  <c r="G58" i="32"/>
  <c r="G56" i="32"/>
  <c r="F56" i="32"/>
  <c r="G55" i="32"/>
  <c r="G53" i="32"/>
  <c r="F53" i="32"/>
  <c r="G52" i="32"/>
  <c r="G50" i="32"/>
  <c r="F50" i="32"/>
  <c r="G49" i="32"/>
  <c r="G47" i="32"/>
  <c r="F47" i="32"/>
  <c r="G46" i="32"/>
  <c r="G44" i="32"/>
  <c r="F44" i="32"/>
  <c r="G43" i="32"/>
  <c r="G41" i="32"/>
  <c r="F41" i="32"/>
  <c r="G40" i="32"/>
  <c r="G38" i="32"/>
  <c r="F38" i="32"/>
  <c r="G37" i="32"/>
  <c r="G35" i="32"/>
  <c r="F35" i="32"/>
  <c r="G34" i="32"/>
  <c r="G32" i="32"/>
  <c r="F32" i="32"/>
  <c r="G31" i="32"/>
  <c r="G29" i="32"/>
  <c r="F29" i="32"/>
  <c r="G28" i="32"/>
  <c r="G26" i="32"/>
  <c r="F26" i="32"/>
  <c r="G25" i="32"/>
  <c r="G23" i="32"/>
  <c r="F23" i="32"/>
  <c r="G22" i="32"/>
  <c r="G20" i="32"/>
  <c r="F20" i="32"/>
  <c r="G19" i="32"/>
  <c r="G17" i="32"/>
  <c r="F17" i="32"/>
  <c r="G16" i="32"/>
  <c r="G14" i="32"/>
  <c r="F14" i="32"/>
  <c r="G13" i="32"/>
  <c r="G11" i="32"/>
  <c r="F11" i="32"/>
  <c r="G10" i="32"/>
  <c r="G8" i="32"/>
  <c r="F8" i="32"/>
  <c r="G7" i="32"/>
  <c r="G5" i="32"/>
  <c r="F5" i="32"/>
  <c r="G4" i="32"/>
  <c r="F4" i="32" a="1"/>
  <c r="F69" i="32" s="1"/>
  <c r="AT3" i="32"/>
  <c r="AH3" i="32"/>
  <c r="AQ3" i="32" s="1"/>
  <c r="R3" i="32"/>
  <c r="Q3" i="32"/>
  <c r="AG3" i="32" s="1"/>
  <c r="AP3" i="32" s="1"/>
  <c r="O3" i="32"/>
  <c r="AE3" i="32" s="1"/>
  <c r="AX97" i="31"/>
  <c r="AX96" i="31"/>
  <c r="AX95" i="31"/>
  <c r="AX94" i="31"/>
  <c r="AX93" i="31"/>
  <c r="AX92" i="31"/>
  <c r="AX91" i="31"/>
  <c r="AX90" i="31"/>
  <c r="AX89" i="31"/>
  <c r="AX88" i="31"/>
  <c r="AX87" i="31"/>
  <c r="AX86" i="31"/>
  <c r="AX85" i="31"/>
  <c r="AX84" i="31"/>
  <c r="AX83" i="31"/>
  <c r="AX82" i="31"/>
  <c r="AX81" i="31"/>
  <c r="AX80" i="31"/>
  <c r="R76" i="31"/>
  <c r="R73" i="31"/>
  <c r="R70" i="31"/>
  <c r="R67" i="31"/>
  <c r="R64" i="31"/>
  <c r="R61" i="31"/>
  <c r="R60" i="31"/>
  <c r="R58" i="31"/>
  <c r="R56" i="31"/>
  <c r="R55" i="31"/>
  <c r="V54" i="31"/>
  <c r="R53" i="31"/>
  <c r="Q53" i="31"/>
  <c r="R51" i="31"/>
  <c r="R49" i="31"/>
  <c r="R47" i="31"/>
  <c r="R46" i="31"/>
  <c r="V45" i="31"/>
  <c r="R44" i="31"/>
  <c r="Q44" i="31"/>
  <c r="R42" i="31"/>
  <c r="R40" i="31"/>
  <c r="R38" i="31"/>
  <c r="R37" i="31"/>
  <c r="V36" i="31"/>
  <c r="R35" i="31"/>
  <c r="Q35" i="31"/>
  <c r="R33" i="31"/>
  <c r="U31" i="31"/>
  <c r="R31" i="31"/>
  <c r="V30" i="31"/>
  <c r="R29" i="31"/>
  <c r="Q29" i="31"/>
  <c r="R28" i="31"/>
  <c r="V27" i="31"/>
  <c r="R26" i="31"/>
  <c r="Q26" i="31"/>
  <c r="R25" i="31"/>
  <c r="V24" i="31"/>
  <c r="R23" i="31"/>
  <c r="Q23" i="31"/>
  <c r="R22" i="31"/>
  <c r="V21" i="31"/>
  <c r="R20" i="31"/>
  <c r="Q20" i="31"/>
  <c r="V19" i="31"/>
  <c r="R19" i="31"/>
  <c r="V18" i="31"/>
  <c r="Q18" i="31"/>
  <c r="R17" i="31"/>
  <c r="Q17" i="31"/>
  <c r="V16" i="31"/>
  <c r="R16" i="31"/>
  <c r="V15" i="31"/>
  <c r="Q15" i="31"/>
  <c r="R14" i="31"/>
  <c r="Q14" i="31"/>
  <c r="V13" i="31"/>
  <c r="R13" i="31"/>
  <c r="V12" i="31"/>
  <c r="Q12" i="31"/>
  <c r="C12" i="31"/>
  <c r="R11" i="31"/>
  <c r="Q11" i="31"/>
  <c r="V10" i="31"/>
  <c r="Q10" i="31"/>
  <c r="C10" i="31"/>
  <c r="V9" i="31"/>
  <c r="R9" i="31"/>
  <c r="Q9" i="31"/>
  <c r="V8" i="31"/>
  <c r="Q8" i="31"/>
  <c r="C8" i="31"/>
  <c r="B8" i="31"/>
  <c r="V7" i="31"/>
  <c r="R7" i="31"/>
  <c r="V6" i="31"/>
  <c r="Q6" i="31"/>
  <c r="C6" i="31"/>
  <c r="V5" i="31"/>
  <c r="R5" i="31"/>
  <c r="Q5" i="31"/>
  <c r="C5" i="31"/>
  <c r="W4" i="31"/>
  <c r="V4" i="31"/>
  <c r="Y4" i="31" s="1"/>
  <c r="R4" i="31"/>
  <c r="M79" i="31"/>
  <c r="U79" i="31" s="1"/>
  <c r="M78" i="31"/>
  <c r="U78" i="31" s="1"/>
  <c r="M77" i="31"/>
  <c r="U77" i="31" s="1"/>
  <c r="M76" i="31"/>
  <c r="U76" i="31" s="1"/>
  <c r="M74" i="31"/>
  <c r="U74" i="31" s="1"/>
  <c r="M73" i="31"/>
  <c r="U73" i="31" s="1"/>
  <c r="M72" i="31"/>
  <c r="U72" i="31" s="1"/>
  <c r="M71" i="31"/>
  <c r="U71" i="31" s="1"/>
  <c r="M70" i="31"/>
  <c r="U70" i="31" s="1"/>
  <c r="M68" i="31"/>
  <c r="U68" i="31" s="1"/>
  <c r="M67" i="31"/>
  <c r="U67" i="31" s="1"/>
  <c r="M66" i="31"/>
  <c r="U66" i="31" s="1"/>
  <c r="M65" i="31"/>
  <c r="U65" i="31" s="1"/>
  <c r="M64" i="31"/>
  <c r="U64" i="31" s="1"/>
  <c r="M62" i="31"/>
  <c r="U62" i="31" s="1"/>
  <c r="M61" i="31"/>
  <c r="U61" i="31" s="1"/>
  <c r="M60" i="31"/>
  <c r="U60" i="31" s="1"/>
  <c r="M59" i="31"/>
  <c r="U59" i="31" s="1"/>
  <c r="M58" i="31"/>
  <c r="U58" i="31" s="1"/>
  <c r="M56" i="31"/>
  <c r="U56" i="31" s="1"/>
  <c r="M55" i="31"/>
  <c r="U55" i="31" s="1"/>
  <c r="M54" i="31"/>
  <c r="U54" i="31" s="1"/>
  <c r="M53" i="31"/>
  <c r="U53" i="31" s="1"/>
  <c r="M52" i="31"/>
  <c r="U52" i="31" s="1"/>
  <c r="M50" i="31"/>
  <c r="U50" i="31" s="1"/>
  <c r="M49" i="31"/>
  <c r="U49" i="31" s="1"/>
  <c r="M48" i="31"/>
  <c r="U48" i="31" s="1"/>
  <c r="M47" i="31"/>
  <c r="U47" i="31" s="1"/>
  <c r="M46" i="31"/>
  <c r="U46" i="31" s="1"/>
  <c r="M44" i="31"/>
  <c r="U44" i="31" s="1"/>
  <c r="M43" i="31"/>
  <c r="U43" i="31" s="1"/>
  <c r="M42" i="31"/>
  <c r="U42" i="31" s="1"/>
  <c r="M41" i="31"/>
  <c r="U41" i="31" s="1"/>
  <c r="M40" i="31"/>
  <c r="U40" i="31" s="1"/>
  <c r="M38" i="31"/>
  <c r="U38" i="31" s="1"/>
  <c r="M37" i="31"/>
  <c r="U37" i="31" s="1"/>
  <c r="M36" i="31"/>
  <c r="U36" i="31" s="1"/>
  <c r="M35" i="31"/>
  <c r="U35" i="31" s="1"/>
  <c r="M34" i="31"/>
  <c r="U34" i="31" s="1"/>
  <c r="M32" i="31"/>
  <c r="U32" i="31" s="1"/>
  <c r="M31" i="31"/>
  <c r="M30" i="31"/>
  <c r="U30" i="31" s="1"/>
  <c r="M29" i="31"/>
  <c r="U29" i="31" s="1"/>
  <c r="M28" i="31"/>
  <c r="U28" i="31" s="1"/>
  <c r="M26" i="31"/>
  <c r="U26" i="31" s="1"/>
  <c r="M25" i="31"/>
  <c r="U25" i="31" s="1"/>
  <c r="M24" i="31"/>
  <c r="U24" i="31" s="1"/>
  <c r="M23" i="31"/>
  <c r="U23" i="31" s="1"/>
  <c r="M22" i="31"/>
  <c r="U22" i="31" s="1"/>
  <c r="M20" i="31"/>
  <c r="U20" i="31" s="1"/>
  <c r="M19" i="31"/>
  <c r="U19" i="31" s="1"/>
  <c r="M18" i="31"/>
  <c r="U18" i="31" s="1"/>
  <c r="M17" i="31"/>
  <c r="U17" i="31" s="1"/>
  <c r="M16" i="31"/>
  <c r="U16" i="31" s="1"/>
  <c r="M14" i="31"/>
  <c r="U14" i="31" s="1"/>
  <c r="M13" i="31"/>
  <c r="U13" i="31" s="1"/>
  <c r="M12" i="31"/>
  <c r="U12" i="31" s="1"/>
  <c r="M11" i="31"/>
  <c r="U11" i="31" s="1"/>
  <c r="M10" i="31"/>
  <c r="U10" i="31" s="1"/>
  <c r="M8" i="31"/>
  <c r="U8" i="31" s="1"/>
  <c r="M7" i="31"/>
  <c r="U7" i="31" s="1"/>
  <c r="M6" i="31"/>
  <c r="U6" i="31" s="1"/>
  <c r="M5" i="31"/>
  <c r="U5" i="31" s="1"/>
  <c r="M4" i="31"/>
  <c r="U4" i="31" s="1"/>
  <c r="X4" i="31" s="1"/>
  <c r="M4" i="31" a="1"/>
  <c r="M75" i="31" s="1"/>
  <c r="U75" i="31" s="1"/>
  <c r="G79" i="31"/>
  <c r="F78" i="31"/>
  <c r="G77" i="31"/>
  <c r="F77" i="31"/>
  <c r="G76" i="31"/>
  <c r="F75" i="31"/>
  <c r="G74" i="31"/>
  <c r="F74" i="31"/>
  <c r="G73" i="31"/>
  <c r="F72" i="31"/>
  <c r="G71" i="31"/>
  <c r="F71" i="31"/>
  <c r="G70" i="31"/>
  <c r="F69" i="31"/>
  <c r="G68" i="31"/>
  <c r="F68" i="31"/>
  <c r="G67" i="31"/>
  <c r="F66" i="31"/>
  <c r="G65" i="31"/>
  <c r="F65" i="31"/>
  <c r="G64" i="31"/>
  <c r="F63" i="31"/>
  <c r="G62" i="31"/>
  <c r="F62" i="31"/>
  <c r="G61" i="31"/>
  <c r="F60" i="31"/>
  <c r="G59" i="31"/>
  <c r="F59" i="31"/>
  <c r="G58" i="31"/>
  <c r="F57" i="31"/>
  <c r="G56" i="31"/>
  <c r="F56" i="31"/>
  <c r="G55" i="31"/>
  <c r="F54" i="31"/>
  <c r="G53" i="31"/>
  <c r="F53" i="31"/>
  <c r="G52" i="31"/>
  <c r="F51" i="31"/>
  <c r="G50" i="31"/>
  <c r="F50" i="31"/>
  <c r="G49" i="31"/>
  <c r="F48" i="31"/>
  <c r="G47" i="31"/>
  <c r="F47" i="31"/>
  <c r="G46" i="31"/>
  <c r="F45" i="31"/>
  <c r="G44" i="31"/>
  <c r="F44" i="31"/>
  <c r="G43" i="31"/>
  <c r="F42" i="31"/>
  <c r="G41" i="31"/>
  <c r="F41" i="31"/>
  <c r="G40" i="31"/>
  <c r="F39" i="31"/>
  <c r="G38" i="31"/>
  <c r="F38" i="31"/>
  <c r="G37" i="31"/>
  <c r="F36" i="31"/>
  <c r="G35" i="31"/>
  <c r="F35" i="31"/>
  <c r="G34" i="31"/>
  <c r="F33" i="31"/>
  <c r="G32" i="31"/>
  <c r="F32" i="31"/>
  <c r="G31" i="31"/>
  <c r="F30" i="31"/>
  <c r="G29" i="31"/>
  <c r="F29" i="31"/>
  <c r="G28" i="31"/>
  <c r="F27" i="31"/>
  <c r="G26" i="31"/>
  <c r="F26" i="31"/>
  <c r="G25" i="31"/>
  <c r="F24" i="31"/>
  <c r="G23" i="31"/>
  <c r="F23" i="31"/>
  <c r="G22" i="31"/>
  <c r="F21" i="31"/>
  <c r="G20" i="31"/>
  <c r="F20" i="31"/>
  <c r="G19" i="31"/>
  <c r="F18" i="31"/>
  <c r="G17" i="31"/>
  <c r="F17" i="31"/>
  <c r="G16" i="31"/>
  <c r="F15" i="31"/>
  <c r="G14" i="31"/>
  <c r="F14" i="31"/>
  <c r="G13" i="31"/>
  <c r="F12" i="31"/>
  <c r="G11" i="31"/>
  <c r="F11" i="31"/>
  <c r="G10" i="31"/>
  <c r="F9" i="31"/>
  <c r="G8" i="31"/>
  <c r="F8" i="31"/>
  <c r="G7" i="31"/>
  <c r="F6" i="31"/>
  <c r="G5" i="31"/>
  <c r="F5" i="31"/>
  <c r="G4" i="31"/>
  <c r="F4" i="31" a="1"/>
  <c r="F79" i="31" s="1"/>
  <c r="AT3" i="31"/>
  <c r="R3" i="31"/>
  <c r="Q3" i="31"/>
  <c r="AG3" i="31" s="1"/>
  <c r="AP3" i="31" s="1"/>
  <c r="O3" i="31"/>
  <c r="AE3" i="31" s="1"/>
  <c r="AX97" i="30"/>
  <c r="AX96" i="30"/>
  <c r="AX95" i="30"/>
  <c r="AX94" i="30"/>
  <c r="AX93" i="30"/>
  <c r="AX92" i="30"/>
  <c r="AX91" i="30"/>
  <c r="AX90" i="30"/>
  <c r="C12" i="30"/>
  <c r="C10" i="30"/>
  <c r="V87" i="30" s="1"/>
  <c r="V9" i="30"/>
  <c r="C8" i="30"/>
  <c r="Q89" i="30" s="1"/>
  <c r="B8" i="30"/>
  <c r="C6" i="30"/>
  <c r="R11" i="30" s="1"/>
  <c r="V5" i="30"/>
  <c r="Q5" i="30"/>
  <c r="C5" i="30"/>
  <c r="W4" i="30"/>
  <c r="R4" i="30"/>
  <c r="M4" i="30" a="1"/>
  <c r="M87" i="30" s="1"/>
  <c r="U87" i="30" s="1"/>
  <c r="F4" i="30" a="1"/>
  <c r="F89" i="30" s="1"/>
  <c r="AT3" i="30"/>
  <c r="Q3" i="30"/>
  <c r="AG3" i="30" s="1"/>
  <c r="AP3" i="30" s="1"/>
  <c r="O3" i="30"/>
  <c r="AE3" i="30" s="1"/>
  <c r="V98" i="29"/>
  <c r="S98" i="29"/>
  <c r="R98" i="29"/>
  <c r="R97" i="29"/>
  <c r="Q97" i="29"/>
  <c r="V96" i="29"/>
  <c r="R96" i="29"/>
  <c r="V95" i="29"/>
  <c r="R95" i="29"/>
  <c r="Q95" i="29"/>
  <c r="R94" i="29"/>
  <c r="Q94" i="29"/>
  <c r="V93" i="29"/>
  <c r="R93" i="29"/>
  <c r="V92" i="29"/>
  <c r="R92" i="29"/>
  <c r="Q92" i="29"/>
  <c r="R91" i="29"/>
  <c r="Q91" i="29"/>
  <c r="V90" i="29"/>
  <c r="R90" i="29"/>
  <c r="V89" i="29"/>
  <c r="R89" i="29"/>
  <c r="Q89" i="29"/>
  <c r="R88" i="29"/>
  <c r="Q88" i="29"/>
  <c r="V87" i="29"/>
  <c r="R87" i="29"/>
  <c r="V86" i="29"/>
  <c r="R86" i="29"/>
  <c r="Q86" i="29"/>
  <c r="R85" i="29"/>
  <c r="Q85" i="29"/>
  <c r="V84" i="29"/>
  <c r="R84" i="29"/>
  <c r="V83" i="29"/>
  <c r="R83" i="29"/>
  <c r="Q83" i="29"/>
  <c r="R82" i="29"/>
  <c r="Q82" i="29"/>
  <c r="V81" i="29"/>
  <c r="R81" i="29"/>
  <c r="V80" i="29"/>
  <c r="R80" i="29"/>
  <c r="Q80" i="29"/>
  <c r="R79" i="29"/>
  <c r="Q79" i="29"/>
  <c r="V78" i="29"/>
  <c r="R78" i="29"/>
  <c r="V77" i="29"/>
  <c r="R77" i="29"/>
  <c r="Q77" i="29"/>
  <c r="R76" i="29"/>
  <c r="Q76" i="29"/>
  <c r="V75" i="29"/>
  <c r="R75" i="29"/>
  <c r="V74" i="29"/>
  <c r="R74" i="29"/>
  <c r="Q74" i="29"/>
  <c r="R73" i="29"/>
  <c r="Q73" i="29"/>
  <c r="V72" i="29"/>
  <c r="R72" i="29"/>
  <c r="V71" i="29"/>
  <c r="R71" i="29"/>
  <c r="Q71" i="29"/>
  <c r="R70" i="29"/>
  <c r="Q70" i="29"/>
  <c r="V69" i="29"/>
  <c r="R69" i="29"/>
  <c r="V68" i="29"/>
  <c r="R68" i="29"/>
  <c r="Q68" i="29"/>
  <c r="R67" i="29"/>
  <c r="Q67" i="29"/>
  <c r="V66" i="29"/>
  <c r="R66" i="29"/>
  <c r="V65" i="29"/>
  <c r="R65" i="29"/>
  <c r="Q65" i="29"/>
  <c r="R64" i="29"/>
  <c r="Q64" i="29"/>
  <c r="V63" i="29"/>
  <c r="R63" i="29"/>
  <c r="V62" i="29"/>
  <c r="R62" i="29"/>
  <c r="Q62" i="29"/>
  <c r="R61" i="29"/>
  <c r="Q61" i="29"/>
  <c r="V60" i="29"/>
  <c r="R60" i="29"/>
  <c r="V59" i="29"/>
  <c r="R59" i="29"/>
  <c r="Q59" i="29"/>
  <c r="R58" i="29"/>
  <c r="Q58" i="29"/>
  <c r="V57" i="29"/>
  <c r="R57" i="29"/>
  <c r="V56" i="29"/>
  <c r="R56" i="29"/>
  <c r="Q56" i="29"/>
  <c r="R55" i="29"/>
  <c r="Q55" i="29"/>
  <c r="V54" i="29"/>
  <c r="R54" i="29"/>
  <c r="V53" i="29"/>
  <c r="R53" i="29"/>
  <c r="Q53" i="29"/>
  <c r="R52" i="29"/>
  <c r="Q52" i="29"/>
  <c r="V51" i="29"/>
  <c r="R51" i="29"/>
  <c r="V50" i="29"/>
  <c r="R50" i="29"/>
  <c r="Q50" i="29"/>
  <c r="R49" i="29"/>
  <c r="Q49" i="29"/>
  <c r="V48" i="29"/>
  <c r="R48" i="29"/>
  <c r="V47" i="29"/>
  <c r="R47" i="29"/>
  <c r="Q47" i="29"/>
  <c r="R46" i="29"/>
  <c r="Q46" i="29"/>
  <c r="V45" i="29"/>
  <c r="R45" i="29"/>
  <c r="V44" i="29"/>
  <c r="R44" i="29"/>
  <c r="Q44" i="29"/>
  <c r="R43" i="29"/>
  <c r="Q43" i="29"/>
  <c r="V42" i="29"/>
  <c r="R42" i="29"/>
  <c r="V41" i="29"/>
  <c r="R41" i="29"/>
  <c r="Q41" i="29"/>
  <c r="R40" i="29"/>
  <c r="Q40" i="29"/>
  <c r="V39" i="29"/>
  <c r="R39" i="29"/>
  <c r="V38" i="29"/>
  <c r="R38" i="29"/>
  <c r="Q38" i="29"/>
  <c r="R37" i="29"/>
  <c r="Q37" i="29"/>
  <c r="V36" i="29"/>
  <c r="R36" i="29"/>
  <c r="V35" i="29"/>
  <c r="R35" i="29"/>
  <c r="Q35" i="29"/>
  <c r="R34" i="29"/>
  <c r="Q34" i="29"/>
  <c r="V33" i="29"/>
  <c r="R33" i="29"/>
  <c r="V32" i="29"/>
  <c r="R32" i="29"/>
  <c r="Q32" i="29"/>
  <c r="R31" i="29"/>
  <c r="Q31" i="29"/>
  <c r="V30" i="29"/>
  <c r="R30" i="29"/>
  <c r="V29" i="29"/>
  <c r="R29" i="29"/>
  <c r="Q29" i="29"/>
  <c r="R28" i="29"/>
  <c r="Q28" i="29"/>
  <c r="V27" i="29"/>
  <c r="R27" i="29"/>
  <c r="V26" i="29"/>
  <c r="R26" i="29"/>
  <c r="Q26" i="29"/>
  <c r="R25" i="29"/>
  <c r="Q25" i="29"/>
  <c r="V24" i="29"/>
  <c r="R24" i="29"/>
  <c r="V23" i="29"/>
  <c r="R23" i="29"/>
  <c r="Q23" i="29"/>
  <c r="R22" i="29"/>
  <c r="Q22" i="29"/>
  <c r="V21" i="29"/>
  <c r="R21" i="29"/>
  <c r="V20" i="29"/>
  <c r="R20" i="29"/>
  <c r="Q20" i="29"/>
  <c r="V19" i="29"/>
  <c r="R19" i="29"/>
  <c r="Q19" i="29"/>
  <c r="V18" i="29"/>
  <c r="R18" i="29"/>
  <c r="Q18" i="29"/>
  <c r="V17" i="29"/>
  <c r="R17" i="29"/>
  <c r="Q17" i="29"/>
  <c r="V16" i="29"/>
  <c r="R16" i="29"/>
  <c r="Q16" i="29"/>
  <c r="V15" i="29"/>
  <c r="R15" i="29"/>
  <c r="Q15" i="29"/>
  <c r="V14" i="29"/>
  <c r="R14" i="29"/>
  <c r="Q14" i="29"/>
  <c r="V13" i="29"/>
  <c r="R13" i="29"/>
  <c r="Q13" i="29"/>
  <c r="V12" i="29"/>
  <c r="R12" i="29"/>
  <c r="Q12" i="29"/>
  <c r="C12" i="29"/>
  <c r="R11" i="29"/>
  <c r="Q11" i="29"/>
  <c r="V10" i="29"/>
  <c r="R10" i="29"/>
  <c r="Q10" i="29"/>
  <c r="C10" i="29"/>
  <c r="V11" i="29" s="1"/>
  <c r="V9" i="29"/>
  <c r="R9" i="29"/>
  <c r="Q9" i="29"/>
  <c r="V8" i="29"/>
  <c r="R8" i="29"/>
  <c r="Q8" i="29"/>
  <c r="C8" i="29"/>
  <c r="Q98" i="29" s="1"/>
  <c r="B8" i="29"/>
  <c r="Q3" i="29" s="1"/>
  <c r="AG3" i="29" s="1"/>
  <c r="AP3" i="29" s="1"/>
  <c r="V7" i="29"/>
  <c r="R7" i="29"/>
  <c r="Q7" i="29"/>
  <c r="V6" i="29"/>
  <c r="R6" i="29"/>
  <c r="Q6" i="29"/>
  <c r="V5" i="29"/>
  <c r="R5" i="29"/>
  <c r="Q5" i="29"/>
  <c r="C5" i="29"/>
  <c r="Y4" i="29"/>
  <c r="W4" i="29"/>
  <c r="V4" i="29"/>
  <c r="R4" i="29"/>
  <c r="M4" i="29" a="1"/>
  <c r="M96" i="29" s="1"/>
  <c r="U96" i="29" s="1"/>
  <c r="G97" i="29"/>
  <c r="G91" i="29"/>
  <c r="G85" i="29"/>
  <c r="G79" i="29"/>
  <c r="G73" i="29"/>
  <c r="G67" i="29"/>
  <c r="G61" i="29"/>
  <c r="G55" i="29"/>
  <c r="G49" i="29"/>
  <c r="G43" i="29"/>
  <c r="G37" i="29"/>
  <c r="G31" i="29"/>
  <c r="G25" i="29"/>
  <c r="G19" i="29"/>
  <c r="G13" i="29"/>
  <c r="G7" i="29"/>
  <c r="G4" i="29" a="1"/>
  <c r="G94" i="29" s="1"/>
  <c r="F4" i="29" a="1"/>
  <c r="F94" i="29" s="1"/>
  <c r="AT3" i="29"/>
  <c r="R3" i="29"/>
  <c r="O3" i="29"/>
  <c r="AE3" i="29" s="1"/>
  <c r="AX97" i="28"/>
  <c r="AX96" i="28"/>
  <c r="AX95" i="28"/>
  <c r="AX94" i="28"/>
  <c r="AX93" i="28"/>
  <c r="AX92" i="28"/>
  <c r="AX91" i="28"/>
  <c r="AX90" i="28"/>
  <c r="AX89" i="28"/>
  <c r="AX88" i="28"/>
  <c r="AX87" i="28"/>
  <c r="AX86" i="28"/>
  <c r="AX85" i="28"/>
  <c r="AX84" i="28"/>
  <c r="AX83" i="28"/>
  <c r="AX82" i="28"/>
  <c r="AX81" i="28"/>
  <c r="AX80" i="28"/>
  <c r="AX79" i="28"/>
  <c r="AX78" i="28"/>
  <c r="AX77" i="28"/>
  <c r="AX76" i="28"/>
  <c r="AX75" i="28"/>
  <c r="AX74" i="28"/>
  <c r="AX73" i="28"/>
  <c r="AX72" i="28"/>
  <c r="AX71" i="28"/>
  <c r="AX70" i="28"/>
  <c r="C12" i="28"/>
  <c r="C10" i="28"/>
  <c r="V69" i="28" s="1"/>
  <c r="V9" i="28"/>
  <c r="Q9" i="28"/>
  <c r="C8" i="28"/>
  <c r="Q68" i="28" s="1"/>
  <c r="B8" i="28"/>
  <c r="R7" i="28"/>
  <c r="C6" i="28"/>
  <c r="R11" i="28" s="1"/>
  <c r="V5" i="28"/>
  <c r="Q5" i="28"/>
  <c r="C5" i="28"/>
  <c r="W4" i="28"/>
  <c r="R4" i="28"/>
  <c r="M68" i="28"/>
  <c r="U68" i="28" s="1"/>
  <c r="M67" i="28"/>
  <c r="U67" i="28" s="1"/>
  <c r="M66" i="28"/>
  <c r="U66" i="28" s="1"/>
  <c r="M65" i="28"/>
  <c r="U65" i="28" s="1"/>
  <c r="M64" i="28"/>
  <c r="U64" i="28" s="1"/>
  <c r="M62" i="28"/>
  <c r="U62" i="28" s="1"/>
  <c r="M61" i="28"/>
  <c r="U61" i="28" s="1"/>
  <c r="M60" i="28"/>
  <c r="U60" i="28" s="1"/>
  <c r="M59" i="28"/>
  <c r="U59" i="28" s="1"/>
  <c r="M58" i="28"/>
  <c r="U58" i="28" s="1"/>
  <c r="M56" i="28"/>
  <c r="U56" i="28" s="1"/>
  <c r="M55" i="28"/>
  <c r="U55" i="28" s="1"/>
  <c r="M54" i="28"/>
  <c r="U54" i="28" s="1"/>
  <c r="M53" i="28"/>
  <c r="U53" i="28" s="1"/>
  <c r="M52" i="28"/>
  <c r="U52" i="28" s="1"/>
  <c r="M50" i="28"/>
  <c r="U50" i="28" s="1"/>
  <c r="M49" i="28"/>
  <c r="U49" i="28" s="1"/>
  <c r="M48" i="28"/>
  <c r="U48" i="28" s="1"/>
  <c r="M47" i="28"/>
  <c r="U47" i="28" s="1"/>
  <c r="M46" i="28"/>
  <c r="U46" i="28" s="1"/>
  <c r="M44" i="28"/>
  <c r="U44" i="28" s="1"/>
  <c r="M43" i="28"/>
  <c r="U43" i="28" s="1"/>
  <c r="M42" i="28"/>
  <c r="U42" i="28" s="1"/>
  <c r="M41" i="28"/>
  <c r="U41" i="28" s="1"/>
  <c r="M40" i="28"/>
  <c r="U40" i="28" s="1"/>
  <c r="M38" i="28"/>
  <c r="U38" i="28" s="1"/>
  <c r="M37" i="28"/>
  <c r="U37" i="28" s="1"/>
  <c r="M36" i="28"/>
  <c r="U36" i="28" s="1"/>
  <c r="M35" i="28"/>
  <c r="U35" i="28" s="1"/>
  <c r="M34" i="28"/>
  <c r="U34" i="28" s="1"/>
  <c r="M32" i="28"/>
  <c r="U32" i="28" s="1"/>
  <c r="M31" i="28"/>
  <c r="U31" i="28" s="1"/>
  <c r="M30" i="28"/>
  <c r="U30" i="28" s="1"/>
  <c r="M29" i="28"/>
  <c r="U29" i="28" s="1"/>
  <c r="M28" i="28"/>
  <c r="U28" i="28" s="1"/>
  <c r="M26" i="28"/>
  <c r="U26" i="28" s="1"/>
  <c r="M25" i="28"/>
  <c r="U25" i="28" s="1"/>
  <c r="M24" i="28"/>
  <c r="U24" i="28" s="1"/>
  <c r="M23" i="28"/>
  <c r="U23" i="28" s="1"/>
  <c r="M22" i="28"/>
  <c r="U22" i="28" s="1"/>
  <c r="M20" i="28"/>
  <c r="U20" i="28" s="1"/>
  <c r="M19" i="28"/>
  <c r="U19" i="28" s="1"/>
  <c r="M18" i="28"/>
  <c r="U18" i="28" s="1"/>
  <c r="M17" i="28"/>
  <c r="U17" i="28" s="1"/>
  <c r="M16" i="28"/>
  <c r="U16" i="28" s="1"/>
  <c r="M14" i="28"/>
  <c r="U14" i="28" s="1"/>
  <c r="M13" i="28"/>
  <c r="U13" i="28" s="1"/>
  <c r="M12" i="28"/>
  <c r="U12" i="28" s="1"/>
  <c r="M11" i="28"/>
  <c r="U11" i="28" s="1"/>
  <c r="M10" i="28"/>
  <c r="U10" i="28" s="1"/>
  <c r="M8" i="28"/>
  <c r="U8" i="28" s="1"/>
  <c r="M7" i="28"/>
  <c r="U7" i="28" s="1"/>
  <c r="M6" i="28"/>
  <c r="U6" i="28" s="1"/>
  <c r="M5" i="28"/>
  <c r="U5" i="28" s="1"/>
  <c r="M4" i="28"/>
  <c r="U4" i="28" s="1"/>
  <c r="X4" i="28" s="1"/>
  <c r="M4" i="28" a="1"/>
  <c r="M69" i="28" s="1"/>
  <c r="U69" i="28" s="1"/>
  <c r="F4" i="28" a="1"/>
  <c r="F68" i="28" s="1"/>
  <c r="AT3" i="28"/>
  <c r="Q3" i="28"/>
  <c r="AG3" i="28" s="1"/>
  <c r="AP3" i="28" s="1"/>
  <c r="O3" i="28"/>
  <c r="AE3" i="28" s="1"/>
  <c r="AX97" i="27"/>
  <c r="AX96" i="27"/>
  <c r="AX95" i="27"/>
  <c r="AX94" i="27"/>
  <c r="AX93" i="27"/>
  <c r="AX92" i="27"/>
  <c r="AX91" i="27"/>
  <c r="AX90" i="27"/>
  <c r="AX89" i="27"/>
  <c r="AX88" i="27"/>
  <c r="AX87" i="27"/>
  <c r="AX86" i="27"/>
  <c r="AX85" i="27"/>
  <c r="AX84" i="27"/>
  <c r="AX83" i="27"/>
  <c r="AX82" i="27"/>
  <c r="AX81" i="27"/>
  <c r="AX80" i="27"/>
  <c r="C12" i="27"/>
  <c r="C10" i="27"/>
  <c r="V78" i="27" s="1"/>
  <c r="V9" i="27"/>
  <c r="C8" i="27"/>
  <c r="Q77" i="27" s="1"/>
  <c r="B8" i="27"/>
  <c r="C6" i="27"/>
  <c r="R11" i="27" s="1"/>
  <c r="V5" i="27"/>
  <c r="C5" i="27"/>
  <c r="W4" i="27"/>
  <c r="R4" i="27"/>
  <c r="M76" i="27"/>
  <c r="U76" i="27" s="1"/>
  <c r="M74" i="27"/>
  <c r="U74" i="27" s="1"/>
  <c r="M70" i="27"/>
  <c r="U70" i="27" s="1"/>
  <c r="M68" i="27"/>
  <c r="U68" i="27" s="1"/>
  <c r="M64" i="27"/>
  <c r="U64" i="27" s="1"/>
  <c r="M62" i="27"/>
  <c r="U62" i="27" s="1"/>
  <c r="M58" i="27"/>
  <c r="U58" i="27" s="1"/>
  <c r="M56" i="27"/>
  <c r="U56" i="27" s="1"/>
  <c r="M52" i="27"/>
  <c r="U52" i="27" s="1"/>
  <c r="M50" i="27"/>
  <c r="U50" i="27" s="1"/>
  <c r="M46" i="27"/>
  <c r="U46" i="27" s="1"/>
  <c r="M44" i="27"/>
  <c r="U44" i="27" s="1"/>
  <c r="M40" i="27"/>
  <c r="U40" i="27" s="1"/>
  <c r="M38" i="27"/>
  <c r="U38" i="27" s="1"/>
  <c r="M34" i="27"/>
  <c r="U34" i="27" s="1"/>
  <c r="M32" i="27"/>
  <c r="U32" i="27" s="1"/>
  <c r="M28" i="27"/>
  <c r="U28" i="27" s="1"/>
  <c r="M26" i="27"/>
  <c r="U26" i="27" s="1"/>
  <c r="M22" i="27"/>
  <c r="U22" i="27" s="1"/>
  <c r="M20" i="27"/>
  <c r="U20" i="27" s="1"/>
  <c r="M16" i="27"/>
  <c r="U16" i="27" s="1"/>
  <c r="M14" i="27"/>
  <c r="U14" i="27" s="1"/>
  <c r="M10" i="27"/>
  <c r="U10" i="27" s="1"/>
  <c r="M8" i="27"/>
  <c r="U8" i="27" s="1"/>
  <c r="M4" i="27"/>
  <c r="U4" i="27" s="1"/>
  <c r="X4" i="27" s="1"/>
  <c r="M4" i="27" a="1"/>
  <c r="M77" i="27" s="1"/>
  <c r="U77" i="27" s="1"/>
  <c r="F4" i="27" a="1"/>
  <c r="F77" i="27" s="1"/>
  <c r="AT3" i="27"/>
  <c r="Q3" i="27"/>
  <c r="AG3" i="27" s="1"/>
  <c r="AP3" i="27" s="1"/>
  <c r="O3" i="27"/>
  <c r="AE3" i="27" s="1"/>
  <c r="AX97" i="26"/>
  <c r="AX96" i="26"/>
  <c r="AX95" i="26"/>
  <c r="AX94" i="26"/>
  <c r="AX93" i="26"/>
  <c r="AX92" i="26"/>
  <c r="AX91" i="26"/>
  <c r="AX90" i="26"/>
  <c r="U14" i="26"/>
  <c r="R14" i="26"/>
  <c r="C12" i="26"/>
  <c r="C10" i="26"/>
  <c r="V89" i="26" s="1"/>
  <c r="V9" i="26"/>
  <c r="C8" i="26"/>
  <c r="Q88" i="26" s="1"/>
  <c r="B8" i="26"/>
  <c r="Q3" i="26" s="1"/>
  <c r="AG3" i="26" s="1"/>
  <c r="C6" i="26"/>
  <c r="R6" i="26" s="1"/>
  <c r="V5" i="26"/>
  <c r="C5" i="26"/>
  <c r="W4" i="26"/>
  <c r="R4" i="26"/>
  <c r="M89" i="26"/>
  <c r="U89" i="26" s="1"/>
  <c r="M88" i="26"/>
  <c r="U88" i="26" s="1"/>
  <c r="M86" i="26"/>
  <c r="U86" i="26" s="1"/>
  <c r="M85" i="26"/>
  <c r="U85" i="26" s="1"/>
  <c r="M84" i="26"/>
  <c r="U84" i="26" s="1"/>
  <c r="M83" i="26"/>
  <c r="U83" i="26" s="1"/>
  <c r="M82" i="26"/>
  <c r="U82" i="26" s="1"/>
  <c r="M80" i="26"/>
  <c r="U80" i="26" s="1"/>
  <c r="M79" i="26"/>
  <c r="U79" i="26" s="1"/>
  <c r="M78" i="26"/>
  <c r="U78" i="26" s="1"/>
  <c r="M77" i="26"/>
  <c r="U77" i="26" s="1"/>
  <c r="M76" i="26"/>
  <c r="U76" i="26" s="1"/>
  <c r="M74" i="26"/>
  <c r="U74" i="26" s="1"/>
  <c r="M73" i="26"/>
  <c r="U73" i="26" s="1"/>
  <c r="M72" i="26"/>
  <c r="U72" i="26" s="1"/>
  <c r="M71" i="26"/>
  <c r="U71" i="26" s="1"/>
  <c r="M70" i="26"/>
  <c r="U70" i="26" s="1"/>
  <c r="M68" i="26"/>
  <c r="U68" i="26" s="1"/>
  <c r="M67" i="26"/>
  <c r="U67" i="26" s="1"/>
  <c r="M66" i="26"/>
  <c r="U66" i="26" s="1"/>
  <c r="M65" i="26"/>
  <c r="U65" i="26" s="1"/>
  <c r="M64" i="26"/>
  <c r="U64" i="26" s="1"/>
  <c r="M62" i="26"/>
  <c r="U62" i="26" s="1"/>
  <c r="M61" i="26"/>
  <c r="U61" i="26" s="1"/>
  <c r="M60" i="26"/>
  <c r="U60" i="26" s="1"/>
  <c r="M59" i="26"/>
  <c r="U59" i="26" s="1"/>
  <c r="M58" i="26"/>
  <c r="U58" i="26" s="1"/>
  <c r="M56" i="26"/>
  <c r="U56" i="26" s="1"/>
  <c r="M55" i="26"/>
  <c r="U55" i="26" s="1"/>
  <c r="M54" i="26"/>
  <c r="U54" i="26" s="1"/>
  <c r="M53" i="26"/>
  <c r="U53" i="26" s="1"/>
  <c r="M52" i="26"/>
  <c r="U52" i="26" s="1"/>
  <c r="M50" i="26"/>
  <c r="U50" i="26" s="1"/>
  <c r="M49" i="26"/>
  <c r="U49" i="26" s="1"/>
  <c r="M48" i="26"/>
  <c r="U48" i="26" s="1"/>
  <c r="M47" i="26"/>
  <c r="U47" i="26" s="1"/>
  <c r="M46" i="26"/>
  <c r="U46" i="26" s="1"/>
  <c r="M44" i="26"/>
  <c r="U44" i="26" s="1"/>
  <c r="M43" i="26"/>
  <c r="U43" i="26" s="1"/>
  <c r="M42" i="26"/>
  <c r="U42" i="26" s="1"/>
  <c r="M41" i="26"/>
  <c r="U41" i="26" s="1"/>
  <c r="M40" i="26"/>
  <c r="U40" i="26" s="1"/>
  <c r="M38" i="26"/>
  <c r="U38" i="26" s="1"/>
  <c r="M37" i="26"/>
  <c r="U37" i="26" s="1"/>
  <c r="M36" i="26"/>
  <c r="U36" i="26" s="1"/>
  <c r="M35" i="26"/>
  <c r="U35" i="26" s="1"/>
  <c r="M34" i="26"/>
  <c r="U34" i="26" s="1"/>
  <c r="M32" i="26"/>
  <c r="U32" i="26" s="1"/>
  <c r="M31" i="26"/>
  <c r="U31" i="26" s="1"/>
  <c r="M30" i="26"/>
  <c r="U30" i="26" s="1"/>
  <c r="M29" i="26"/>
  <c r="U29" i="26" s="1"/>
  <c r="M28" i="26"/>
  <c r="U28" i="26" s="1"/>
  <c r="M26" i="26"/>
  <c r="U26" i="26" s="1"/>
  <c r="M25" i="26"/>
  <c r="U25" i="26" s="1"/>
  <c r="M24" i="26"/>
  <c r="U24" i="26" s="1"/>
  <c r="M23" i="26"/>
  <c r="U23" i="26" s="1"/>
  <c r="M22" i="26"/>
  <c r="U22" i="26" s="1"/>
  <c r="M20" i="26"/>
  <c r="U20" i="26" s="1"/>
  <c r="M19" i="26"/>
  <c r="U19" i="26" s="1"/>
  <c r="M18" i="26"/>
  <c r="U18" i="26" s="1"/>
  <c r="M17" i="26"/>
  <c r="U17" i="26" s="1"/>
  <c r="M16" i="26"/>
  <c r="U16" i="26" s="1"/>
  <c r="M14" i="26"/>
  <c r="M13" i="26"/>
  <c r="U13" i="26" s="1"/>
  <c r="M12" i="26"/>
  <c r="U12" i="26" s="1"/>
  <c r="M11" i="26"/>
  <c r="U11" i="26" s="1"/>
  <c r="M10" i="26"/>
  <c r="U10" i="26" s="1"/>
  <c r="M8" i="26"/>
  <c r="U8" i="26" s="1"/>
  <c r="M7" i="26"/>
  <c r="U7" i="26" s="1"/>
  <c r="M6" i="26"/>
  <c r="U6" i="26" s="1"/>
  <c r="M5" i="26"/>
  <c r="U5" i="26" s="1"/>
  <c r="M4" i="26"/>
  <c r="U4" i="26" s="1"/>
  <c r="X4" i="26" s="1"/>
  <c r="AH4" i="26" s="1"/>
  <c r="M4" i="26" a="1"/>
  <c r="M87" i="26" s="1"/>
  <c r="U87" i="26" s="1"/>
  <c r="G87" i="26"/>
  <c r="G86" i="26"/>
  <c r="G84" i="26"/>
  <c r="F81" i="26"/>
  <c r="G80" i="26"/>
  <c r="G78" i="26"/>
  <c r="F75" i="26"/>
  <c r="G74" i="26"/>
  <c r="G72" i="26"/>
  <c r="F69" i="26"/>
  <c r="G68" i="26"/>
  <c r="G66" i="26"/>
  <c r="F63" i="26"/>
  <c r="G62" i="26"/>
  <c r="G60" i="26"/>
  <c r="F57" i="26"/>
  <c r="G56" i="26"/>
  <c r="G54" i="26"/>
  <c r="F51" i="26"/>
  <c r="G50" i="26"/>
  <c r="G48" i="26"/>
  <c r="F45" i="26"/>
  <c r="G44" i="26"/>
  <c r="G42" i="26"/>
  <c r="F39" i="26"/>
  <c r="G38" i="26"/>
  <c r="G36" i="26"/>
  <c r="F33" i="26"/>
  <c r="G32" i="26"/>
  <c r="G30" i="26"/>
  <c r="F27" i="26"/>
  <c r="G26" i="26"/>
  <c r="G24" i="26"/>
  <c r="F21" i="26"/>
  <c r="G20" i="26"/>
  <c r="G18" i="26"/>
  <c r="F15" i="26"/>
  <c r="G14" i="26"/>
  <c r="G12" i="26"/>
  <c r="F9" i="26"/>
  <c r="G8" i="26"/>
  <c r="G6" i="26"/>
  <c r="F4" i="26" a="1"/>
  <c r="F84" i="26" s="1"/>
  <c r="AT3" i="26"/>
  <c r="AP3" i="26"/>
  <c r="AH3" i="26"/>
  <c r="AQ3" i="26" s="1"/>
  <c r="R3" i="26"/>
  <c r="O3" i="26"/>
  <c r="AE3" i="26" s="1"/>
  <c r="AN3" i="26" s="1"/>
  <c r="V98" i="25"/>
  <c r="S98" i="25"/>
  <c r="R98" i="25"/>
  <c r="Q98" i="25"/>
  <c r="V97" i="25"/>
  <c r="R97" i="25"/>
  <c r="Q97" i="25"/>
  <c r="V96" i="25"/>
  <c r="R96" i="25"/>
  <c r="Q96" i="25"/>
  <c r="V95" i="25"/>
  <c r="R95" i="25"/>
  <c r="Q95" i="25"/>
  <c r="V94" i="25"/>
  <c r="R94" i="25"/>
  <c r="Q94" i="25"/>
  <c r="V93" i="25"/>
  <c r="R93" i="25"/>
  <c r="Q93" i="25"/>
  <c r="V92" i="25"/>
  <c r="R92" i="25"/>
  <c r="Q92" i="25"/>
  <c r="V91" i="25"/>
  <c r="R91" i="25"/>
  <c r="Q91" i="25"/>
  <c r="V90" i="25"/>
  <c r="R90" i="25"/>
  <c r="Q90" i="25"/>
  <c r="V89" i="25"/>
  <c r="R89" i="25"/>
  <c r="Q89" i="25"/>
  <c r="V88" i="25"/>
  <c r="R88" i="25"/>
  <c r="Q88" i="25"/>
  <c r="V87" i="25"/>
  <c r="R87" i="25"/>
  <c r="Q87" i="25"/>
  <c r="V86" i="25"/>
  <c r="R86" i="25"/>
  <c r="Q86" i="25"/>
  <c r="V85" i="25"/>
  <c r="R85" i="25"/>
  <c r="Q85" i="25"/>
  <c r="V84" i="25"/>
  <c r="R84" i="25"/>
  <c r="Q84" i="25"/>
  <c r="V83" i="25"/>
  <c r="R83" i="25"/>
  <c r="Q83" i="25"/>
  <c r="V82" i="25"/>
  <c r="R82" i="25"/>
  <c r="Q82" i="25"/>
  <c r="V81" i="25"/>
  <c r="R81" i="25"/>
  <c r="Q81" i="25"/>
  <c r="V80" i="25"/>
  <c r="R80" i="25"/>
  <c r="Q80" i="25"/>
  <c r="V79" i="25"/>
  <c r="R79" i="25"/>
  <c r="Q79" i="25"/>
  <c r="V78" i="25"/>
  <c r="R78" i="25"/>
  <c r="Q78" i="25"/>
  <c r="V77" i="25"/>
  <c r="R77" i="25"/>
  <c r="Q77" i="25"/>
  <c r="V76" i="25"/>
  <c r="R76" i="25"/>
  <c r="Q76" i="25"/>
  <c r="V75" i="25"/>
  <c r="R75" i="25"/>
  <c r="Q75" i="25"/>
  <c r="V74" i="25"/>
  <c r="R74" i="25"/>
  <c r="Q74" i="25"/>
  <c r="V73" i="25"/>
  <c r="R73" i="25"/>
  <c r="Q73" i="25"/>
  <c r="V72" i="25"/>
  <c r="R72" i="25"/>
  <c r="Q72" i="25"/>
  <c r="V71" i="25"/>
  <c r="R71" i="25"/>
  <c r="Q71" i="25"/>
  <c r="V70" i="25"/>
  <c r="R70" i="25"/>
  <c r="Q70" i="25"/>
  <c r="V69" i="25"/>
  <c r="R69" i="25"/>
  <c r="Q69" i="25"/>
  <c r="V68" i="25"/>
  <c r="R68" i="25"/>
  <c r="Q68" i="25"/>
  <c r="V67" i="25"/>
  <c r="R67" i="25"/>
  <c r="Q67" i="25"/>
  <c r="V66" i="25"/>
  <c r="R66" i="25"/>
  <c r="Q66" i="25"/>
  <c r="V65" i="25"/>
  <c r="R65" i="25"/>
  <c r="Q65" i="25"/>
  <c r="V64" i="25"/>
  <c r="R64" i="25"/>
  <c r="Q64" i="25"/>
  <c r="V63" i="25"/>
  <c r="R63" i="25"/>
  <c r="Q63" i="25"/>
  <c r="V62" i="25"/>
  <c r="R62" i="25"/>
  <c r="Q62" i="25"/>
  <c r="V61" i="25"/>
  <c r="R61" i="25"/>
  <c r="Q61" i="25"/>
  <c r="V60" i="25"/>
  <c r="R60" i="25"/>
  <c r="Q60" i="25"/>
  <c r="V59" i="25"/>
  <c r="R59" i="25"/>
  <c r="Q59" i="25"/>
  <c r="V58" i="25"/>
  <c r="R58" i="25"/>
  <c r="Q58" i="25"/>
  <c r="V57" i="25"/>
  <c r="R57" i="25"/>
  <c r="Q57" i="25"/>
  <c r="V56" i="25"/>
  <c r="R56" i="25"/>
  <c r="Q56" i="25"/>
  <c r="V55" i="25"/>
  <c r="R55" i="25"/>
  <c r="Q55" i="25"/>
  <c r="V54" i="25"/>
  <c r="R54" i="25"/>
  <c r="Q54" i="25"/>
  <c r="V53" i="25"/>
  <c r="R53" i="25"/>
  <c r="Q53" i="25"/>
  <c r="V52" i="25"/>
  <c r="R52" i="25"/>
  <c r="Q52" i="25"/>
  <c r="V51" i="25"/>
  <c r="R51" i="25"/>
  <c r="Q51" i="25"/>
  <c r="V50" i="25"/>
  <c r="R50" i="25"/>
  <c r="Q50" i="25"/>
  <c r="V49" i="25"/>
  <c r="R49" i="25"/>
  <c r="Q49" i="25"/>
  <c r="V48" i="25"/>
  <c r="R48" i="25"/>
  <c r="Q48" i="25"/>
  <c r="V47" i="25"/>
  <c r="R47" i="25"/>
  <c r="Q47" i="25"/>
  <c r="V46" i="25"/>
  <c r="R46" i="25"/>
  <c r="Q46" i="25"/>
  <c r="V45" i="25"/>
  <c r="R45" i="25"/>
  <c r="Q45" i="25"/>
  <c r="V44" i="25"/>
  <c r="R44" i="25"/>
  <c r="Q44" i="25"/>
  <c r="V43" i="25"/>
  <c r="R43" i="25"/>
  <c r="Q43" i="25"/>
  <c r="V42" i="25"/>
  <c r="R42" i="25"/>
  <c r="Q42" i="25"/>
  <c r="V41" i="25"/>
  <c r="R41" i="25"/>
  <c r="Q41" i="25"/>
  <c r="V40" i="25"/>
  <c r="R40" i="25"/>
  <c r="Q40" i="25"/>
  <c r="V39" i="25"/>
  <c r="R39" i="25"/>
  <c r="Q39" i="25"/>
  <c r="V38" i="25"/>
  <c r="R38" i="25"/>
  <c r="Q38" i="25"/>
  <c r="V37" i="25"/>
  <c r="R37" i="25"/>
  <c r="Q37" i="25"/>
  <c r="V36" i="25"/>
  <c r="R36" i="25"/>
  <c r="Q36" i="25"/>
  <c r="V35" i="25"/>
  <c r="R35" i="25"/>
  <c r="Q35" i="25"/>
  <c r="V34" i="25"/>
  <c r="R34" i="25"/>
  <c r="Q34" i="25"/>
  <c r="V33" i="25"/>
  <c r="R33" i="25"/>
  <c r="Q33" i="25"/>
  <c r="V32" i="25"/>
  <c r="R32" i="25"/>
  <c r="Q32" i="25"/>
  <c r="V31" i="25"/>
  <c r="R31" i="25"/>
  <c r="Q31" i="25"/>
  <c r="V30" i="25"/>
  <c r="R30" i="25"/>
  <c r="Q30" i="25"/>
  <c r="V29" i="25"/>
  <c r="R29" i="25"/>
  <c r="Q29" i="25"/>
  <c r="V28" i="25"/>
  <c r="R28" i="25"/>
  <c r="Q28" i="25"/>
  <c r="V27" i="25"/>
  <c r="R27" i="25"/>
  <c r="Q27" i="25"/>
  <c r="V26" i="25"/>
  <c r="R26" i="25"/>
  <c r="Q26" i="25"/>
  <c r="V25" i="25"/>
  <c r="R25" i="25"/>
  <c r="Q25" i="25"/>
  <c r="V24" i="25"/>
  <c r="R24" i="25"/>
  <c r="Q24" i="25"/>
  <c r="V23" i="25"/>
  <c r="R23" i="25"/>
  <c r="Q23" i="25"/>
  <c r="V22" i="25"/>
  <c r="R22" i="25"/>
  <c r="Q22" i="25"/>
  <c r="V21" i="25"/>
  <c r="R21" i="25"/>
  <c r="Q21" i="25"/>
  <c r="V20" i="25"/>
  <c r="R20" i="25"/>
  <c r="Q20" i="25"/>
  <c r="V19" i="25"/>
  <c r="R19" i="25"/>
  <c r="Q19" i="25"/>
  <c r="V18" i="25"/>
  <c r="R18" i="25"/>
  <c r="Q18" i="25"/>
  <c r="V17" i="25"/>
  <c r="R17" i="25"/>
  <c r="Q17" i="25"/>
  <c r="V16" i="25"/>
  <c r="R16" i="25"/>
  <c r="Q16" i="25"/>
  <c r="V15" i="25"/>
  <c r="R15" i="25"/>
  <c r="Q15" i="25"/>
  <c r="V14" i="25"/>
  <c r="R14" i="25"/>
  <c r="Q14" i="25"/>
  <c r="V13" i="25"/>
  <c r="R13" i="25"/>
  <c r="Q13" i="25"/>
  <c r="V12" i="25"/>
  <c r="R12" i="25"/>
  <c r="Q12" i="25"/>
  <c r="C12" i="25"/>
  <c r="V11" i="25"/>
  <c r="R11" i="25"/>
  <c r="Q11" i="25"/>
  <c r="V10" i="25"/>
  <c r="R10" i="25"/>
  <c r="Q10" i="25"/>
  <c r="V9" i="25"/>
  <c r="R9" i="25"/>
  <c r="Q9" i="25"/>
  <c r="C9" i="25"/>
  <c r="V8" i="25"/>
  <c r="R8" i="25"/>
  <c r="Q8" i="25"/>
  <c r="V7" i="25"/>
  <c r="R7" i="25"/>
  <c r="Q7" i="25"/>
  <c r="V6" i="25"/>
  <c r="R6" i="25"/>
  <c r="Q6" i="25"/>
  <c r="V5" i="25"/>
  <c r="R5" i="25"/>
  <c r="Q5" i="25"/>
  <c r="W4" i="25"/>
  <c r="V4" i="25"/>
  <c r="Y4" i="25" s="1"/>
  <c r="R4" i="25"/>
  <c r="M98" i="25"/>
  <c r="U98" i="25" s="1"/>
  <c r="M97" i="25"/>
  <c r="U97" i="25" s="1"/>
  <c r="M96" i="25"/>
  <c r="U96" i="25" s="1"/>
  <c r="M95" i="25"/>
  <c r="U95" i="25" s="1"/>
  <c r="M92" i="25"/>
  <c r="U92" i="25" s="1"/>
  <c r="M91" i="25"/>
  <c r="U91" i="25" s="1"/>
  <c r="M90" i="25"/>
  <c r="U90" i="25" s="1"/>
  <c r="M89" i="25"/>
  <c r="U89" i="25" s="1"/>
  <c r="M86" i="25"/>
  <c r="U86" i="25" s="1"/>
  <c r="M85" i="25"/>
  <c r="U85" i="25" s="1"/>
  <c r="M84" i="25"/>
  <c r="U84" i="25" s="1"/>
  <c r="M83" i="25"/>
  <c r="U83" i="25" s="1"/>
  <c r="M80" i="25"/>
  <c r="U80" i="25" s="1"/>
  <c r="M79" i="25"/>
  <c r="U79" i="25" s="1"/>
  <c r="M78" i="25"/>
  <c r="U78" i="25" s="1"/>
  <c r="M77" i="25"/>
  <c r="U77" i="25" s="1"/>
  <c r="M74" i="25"/>
  <c r="U74" i="25" s="1"/>
  <c r="M73" i="25"/>
  <c r="U73" i="25" s="1"/>
  <c r="M72" i="25"/>
  <c r="U72" i="25" s="1"/>
  <c r="M71" i="25"/>
  <c r="U71" i="25" s="1"/>
  <c r="M68" i="25"/>
  <c r="U68" i="25" s="1"/>
  <c r="M67" i="25"/>
  <c r="U67" i="25" s="1"/>
  <c r="M66" i="25"/>
  <c r="U66" i="25" s="1"/>
  <c r="M65" i="25"/>
  <c r="U65" i="25" s="1"/>
  <c r="M62" i="25"/>
  <c r="U62" i="25" s="1"/>
  <c r="M61" i="25"/>
  <c r="U61" i="25" s="1"/>
  <c r="M60" i="25"/>
  <c r="U60" i="25" s="1"/>
  <c r="M59" i="25"/>
  <c r="U59" i="25" s="1"/>
  <c r="M56" i="25"/>
  <c r="U56" i="25" s="1"/>
  <c r="M55" i="25"/>
  <c r="U55" i="25" s="1"/>
  <c r="M54" i="25"/>
  <c r="U54" i="25" s="1"/>
  <c r="M53" i="25"/>
  <c r="U53" i="25" s="1"/>
  <c r="M50" i="25"/>
  <c r="U50" i="25" s="1"/>
  <c r="M49" i="25"/>
  <c r="U49" i="25" s="1"/>
  <c r="M48" i="25"/>
  <c r="U48" i="25" s="1"/>
  <c r="M47" i="25"/>
  <c r="U47" i="25" s="1"/>
  <c r="M44" i="25"/>
  <c r="U44" i="25" s="1"/>
  <c r="M43" i="25"/>
  <c r="U43" i="25" s="1"/>
  <c r="M42" i="25"/>
  <c r="U42" i="25" s="1"/>
  <c r="M41" i="25"/>
  <c r="U41" i="25" s="1"/>
  <c r="M38" i="25"/>
  <c r="U38" i="25" s="1"/>
  <c r="M37" i="25"/>
  <c r="U37" i="25" s="1"/>
  <c r="M36" i="25"/>
  <c r="U36" i="25" s="1"/>
  <c r="M35" i="25"/>
  <c r="U35" i="25" s="1"/>
  <c r="M32" i="25"/>
  <c r="U32" i="25" s="1"/>
  <c r="M31" i="25"/>
  <c r="U31" i="25" s="1"/>
  <c r="M30" i="25"/>
  <c r="U30" i="25" s="1"/>
  <c r="M29" i="25"/>
  <c r="U29" i="25" s="1"/>
  <c r="M26" i="25"/>
  <c r="U26" i="25" s="1"/>
  <c r="M25" i="25"/>
  <c r="U25" i="25" s="1"/>
  <c r="M24" i="25"/>
  <c r="U24" i="25" s="1"/>
  <c r="M23" i="25"/>
  <c r="U23" i="25" s="1"/>
  <c r="M20" i="25"/>
  <c r="U20" i="25" s="1"/>
  <c r="M19" i="25"/>
  <c r="U19" i="25" s="1"/>
  <c r="M18" i="25"/>
  <c r="U18" i="25" s="1"/>
  <c r="M17" i="25"/>
  <c r="U17" i="25" s="1"/>
  <c r="M14" i="25"/>
  <c r="U14" i="25" s="1"/>
  <c r="M13" i="25"/>
  <c r="U13" i="25" s="1"/>
  <c r="M12" i="25"/>
  <c r="U12" i="25" s="1"/>
  <c r="M11" i="25"/>
  <c r="U11" i="25" s="1"/>
  <c r="M8" i="25"/>
  <c r="U8" i="25" s="1"/>
  <c r="M7" i="25"/>
  <c r="U7" i="25" s="1"/>
  <c r="M6" i="25"/>
  <c r="U6" i="25" s="1"/>
  <c r="M5" i="25"/>
  <c r="U5" i="25" s="1"/>
  <c r="M4" i="25" a="1"/>
  <c r="M94" i="25" s="1"/>
  <c r="U94" i="25" s="1"/>
  <c r="G4" i="25" a="1"/>
  <c r="G96" i="25" s="1"/>
  <c r="F4" i="25" a="1"/>
  <c r="F96" i="25" s="1"/>
  <c r="AT3" i="25"/>
  <c r="R3" i="25"/>
  <c r="Q3" i="25"/>
  <c r="AG3" i="25" s="1"/>
  <c r="AP3" i="25" s="1"/>
  <c r="O3" i="25"/>
  <c r="AE3" i="25" s="1"/>
  <c r="R23" i="24"/>
  <c r="O23" i="24"/>
  <c r="P23" i="24" s="1"/>
  <c r="O22" i="24"/>
  <c r="P22" i="24" s="1"/>
  <c r="R21" i="24"/>
  <c r="O21" i="24"/>
  <c r="P21" i="24" s="1"/>
  <c r="R20" i="24"/>
  <c r="O20" i="24"/>
  <c r="P20" i="24" s="1"/>
  <c r="O19" i="24"/>
  <c r="P19" i="24" s="1"/>
  <c r="R18" i="24"/>
  <c r="O18" i="24"/>
  <c r="P18" i="24" s="1"/>
  <c r="R17" i="24"/>
  <c r="O17" i="24"/>
  <c r="P17" i="24" s="1"/>
  <c r="O16" i="24"/>
  <c r="P16" i="24" s="1"/>
  <c r="R15" i="24"/>
  <c r="O15" i="24"/>
  <c r="P15" i="24" s="1"/>
  <c r="R14" i="24"/>
  <c r="O14" i="24"/>
  <c r="P14" i="24" s="1"/>
  <c r="O13" i="24"/>
  <c r="P13" i="24" s="1"/>
  <c r="R12" i="24"/>
  <c r="O12" i="24"/>
  <c r="P12" i="24" s="1"/>
  <c r="C12" i="24"/>
  <c r="R11" i="24"/>
  <c r="Q11" i="24"/>
  <c r="O11" i="24"/>
  <c r="P11" i="24" s="1"/>
  <c r="R10" i="24"/>
  <c r="O10" i="24"/>
  <c r="P10" i="24" s="1"/>
  <c r="C10" i="24"/>
  <c r="V21" i="24" s="1"/>
  <c r="V9" i="24"/>
  <c r="R9" i="24"/>
  <c r="O9" i="24"/>
  <c r="P9" i="24" s="1"/>
  <c r="O8" i="24"/>
  <c r="P8" i="24" s="1"/>
  <c r="C8" i="24"/>
  <c r="Q22" i="24" s="1"/>
  <c r="B8" i="24"/>
  <c r="Q3" i="24" s="1"/>
  <c r="AG3" i="24" s="1"/>
  <c r="AP3" i="24" s="1"/>
  <c r="O7" i="24"/>
  <c r="P7" i="24" s="1"/>
  <c r="R6" i="24"/>
  <c r="O6" i="24"/>
  <c r="P6" i="24" s="1"/>
  <c r="C6" i="24"/>
  <c r="R5" i="24"/>
  <c r="Q5" i="24"/>
  <c r="O5" i="24"/>
  <c r="P5" i="24" s="1"/>
  <c r="C5" i="24"/>
  <c r="B5" i="24"/>
  <c r="W4" i="24"/>
  <c r="R4" i="24"/>
  <c r="M23" i="24"/>
  <c r="U23" i="24" s="1"/>
  <c r="M20" i="24"/>
  <c r="U20" i="24" s="1"/>
  <c r="M19" i="24"/>
  <c r="U19" i="24" s="1"/>
  <c r="M18" i="24"/>
  <c r="U18" i="24" s="1"/>
  <c r="M17" i="24"/>
  <c r="U17" i="24" s="1"/>
  <c r="M14" i="24"/>
  <c r="U14" i="24" s="1"/>
  <c r="M13" i="24"/>
  <c r="U13" i="24" s="1"/>
  <c r="M12" i="24"/>
  <c r="U12" i="24" s="1"/>
  <c r="M11" i="24"/>
  <c r="U11" i="24" s="1"/>
  <c r="M8" i="24"/>
  <c r="U8" i="24" s="1"/>
  <c r="M7" i="24"/>
  <c r="U7" i="24" s="1"/>
  <c r="M6" i="24"/>
  <c r="U6" i="24" s="1"/>
  <c r="M5" i="24"/>
  <c r="U5" i="24" s="1"/>
  <c r="M4" i="24" a="1"/>
  <c r="M22" i="24" s="1"/>
  <c r="U22" i="24" s="1"/>
  <c r="AT3" i="24"/>
  <c r="R3" i="24"/>
  <c r="O3" i="24"/>
  <c r="AE3" i="24" s="1"/>
  <c r="R23" i="23"/>
  <c r="O23" i="23"/>
  <c r="P23" i="23" s="1"/>
  <c r="O22" i="23"/>
  <c r="P22" i="23" s="1"/>
  <c r="R21" i="23"/>
  <c r="O21" i="23"/>
  <c r="P21" i="23" s="1"/>
  <c r="R20" i="23"/>
  <c r="O20" i="23"/>
  <c r="P20" i="23" s="1"/>
  <c r="O19" i="23"/>
  <c r="P19" i="23" s="1"/>
  <c r="R18" i="23"/>
  <c r="O18" i="23"/>
  <c r="P18" i="23" s="1"/>
  <c r="R17" i="23"/>
  <c r="O17" i="23"/>
  <c r="P17" i="23" s="1"/>
  <c r="O16" i="23"/>
  <c r="P16" i="23" s="1"/>
  <c r="R15" i="23"/>
  <c r="O15" i="23"/>
  <c r="P15" i="23" s="1"/>
  <c r="R14" i="23"/>
  <c r="O14" i="23"/>
  <c r="P14" i="23" s="1"/>
  <c r="O13" i="23"/>
  <c r="P13" i="23" s="1"/>
  <c r="R12" i="23"/>
  <c r="O12" i="23"/>
  <c r="P12" i="23" s="1"/>
  <c r="C12" i="23"/>
  <c r="R11" i="23"/>
  <c r="Q11" i="23"/>
  <c r="O11" i="23"/>
  <c r="P11" i="23" s="1"/>
  <c r="R10" i="23"/>
  <c r="O10" i="23"/>
  <c r="P10" i="23" s="1"/>
  <c r="C10" i="23"/>
  <c r="V21" i="23" s="1"/>
  <c r="V9" i="23"/>
  <c r="R9" i="23"/>
  <c r="O9" i="23"/>
  <c r="P9" i="23" s="1"/>
  <c r="O8" i="23"/>
  <c r="P8" i="23" s="1"/>
  <c r="C8" i="23"/>
  <c r="Q22" i="23" s="1"/>
  <c r="B8" i="23"/>
  <c r="Q3" i="23" s="1"/>
  <c r="AG3" i="23" s="1"/>
  <c r="AP3" i="23" s="1"/>
  <c r="O7" i="23"/>
  <c r="P7" i="23" s="1"/>
  <c r="R6" i="23"/>
  <c r="O6" i="23"/>
  <c r="P6" i="23" s="1"/>
  <c r="C6" i="23"/>
  <c r="R5" i="23"/>
  <c r="Q5" i="23"/>
  <c r="O5" i="23"/>
  <c r="P5" i="23" s="1"/>
  <c r="C5" i="23"/>
  <c r="B5" i="23"/>
  <c r="W4" i="23"/>
  <c r="R4" i="23"/>
  <c r="M23" i="23"/>
  <c r="U23" i="23" s="1"/>
  <c r="M20" i="23"/>
  <c r="U20" i="23" s="1"/>
  <c r="M19" i="23"/>
  <c r="U19" i="23" s="1"/>
  <c r="M18" i="23"/>
  <c r="U18" i="23" s="1"/>
  <c r="M17" i="23"/>
  <c r="U17" i="23" s="1"/>
  <c r="M14" i="23"/>
  <c r="U14" i="23" s="1"/>
  <c r="M13" i="23"/>
  <c r="U13" i="23" s="1"/>
  <c r="M12" i="23"/>
  <c r="U12" i="23" s="1"/>
  <c r="M11" i="23"/>
  <c r="U11" i="23" s="1"/>
  <c r="M8" i="23"/>
  <c r="U8" i="23" s="1"/>
  <c r="M7" i="23"/>
  <c r="U7" i="23" s="1"/>
  <c r="M6" i="23"/>
  <c r="U6" i="23" s="1"/>
  <c r="M5" i="23"/>
  <c r="U5" i="23" s="1"/>
  <c r="M4" i="23" a="1"/>
  <c r="M22" i="23" s="1"/>
  <c r="U22" i="23" s="1"/>
  <c r="AT3" i="23"/>
  <c r="R3" i="23"/>
  <c r="O3" i="23"/>
  <c r="AE3" i="23" s="1"/>
  <c r="R23" i="22"/>
  <c r="O23" i="22"/>
  <c r="P23" i="22" s="1"/>
  <c r="O22" i="22"/>
  <c r="P22" i="22" s="1"/>
  <c r="R21" i="22"/>
  <c r="O21" i="22"/>
  <c r="P21" i="22" s="1"/>
  <c r="R20" i="22"/>
  <c r="O20" i="22"/>
  <c r="P20" i="22" s="1"/>
  <c r="O19" i="22"/>
  <c r="P19" i="22" s="1"/>
  <c r="R18" i="22"/>
  <c r="O18" i="22"/>
  <c r="P18" i="22" s="1"/>
  <c r="R17" i="22"/>
  <c r="O17" i="22"/>
  <c r="P17" i="22" s="1"/>
  <c r="O16" i="22"/>
  <c r="P16" i="22" s="1"/>
  <c r="R15" i="22"/>
  <c r="O15" i="22"/>
  <c r="P15" i="22" s="1"/>
  <c r="R14" i="22"/>
  <c r="O14" i="22"/>
  <c r="P14" i="22" s="1"/>
  <c r="O13" i="22"/>
  <c r="P13" i="22" s="1"/>
  <c r="R12" i="22"/>
  <c r="O12" i="22"/>
  <c r="P12" i="22" s="1"/>
  <c r="C12" i="22"/>
  <c r="R11" i="22"/>
  <c r="Q11" i="22"/>
  <c r="O11" i="22"/>
  <c r="P11" i="22" s="1"/>
  <c r="R10" i="22"/>
  <c r="O10" i="22"/>
  <c r="P10" i="22" s="1"/>
  <c r="C10" i="22"/>
  <c r="V21" i="22" s="1"/>
  <c r="V9" i="22"/>
  <c r="R9" i="22"/>
  <c r="O9" i="22"/>
  <c r="P9" i="22" s="1"/>
  <c r="O8" i="22"/>
  <c r="P8" i="22" s="1"/>
  <c r="C8" i="22"/>
  <c r="Q22" i="22" s="1"/>
  <c r="B8" i="22"/>
  <c r="Q3" i="22" s="1"/>
  <c r="AG3" i="22" s="1"/>
  <c r="AP3" i="22" s="1"/>
  <c r="O7" i="22"/>
  <c r="P7" i="22" s="1"/>
  <c r="R6" i="22"/>
  <c r="O6" i="22"/>
  <c r="P6" i="22" s="1"/>
  <c r="C6" i="22"/>
  <c r="R5" i="22"/>
  <c r="Q5" i="22"/>
  <c r="O5" i="22"/>
  <c r="P5" i="22" s="1"/>
  <c r="C5" i="22"/>
  <c r="B5" i="22"/>
  <c r="W4" i="22"/>
  <c r="R4" i="22"/>
  <c r="M23" i="22"/>
  <c r="U23" i="22" s="1"/>
  <c r="M20" i="22"/>
  <c r="U20" i="22" s="1"/>
  <c r="M19" i="22"/>
  <c r="U19" i="22" s="1"/>
  <c r="M18" i="22"/>
  <c r="U18" i="22" s="1"/>
  <c r="M17" i="22"/>
  <c r="U17" i="22" s="1"/>
  <c r="M14" i="22"/>
  <c r="U14" i="22" s="1"/>
  <c r="M13" i="22"/>
  <c r="U13" i="22" s="1"/>
  <c r="M12" i="22"/>
  <c r="U12" i="22" s="1"/>
  <c r="M11" i="22"/>
  <c r="U11" i="22" s="1"/>
  <c r="M8" i="22"/>
  <c r="U8" i="22" s="1"/>
  <c r="M7" i="22"/>
  <c r="U7" i="22" s="1"/>
  <c r="M6" i="22"/>
  <c r="U6" i="22" s="1"/>
  <c r="M5" i="22"/>
  <c r="U5" i="22" s="1"/>
  <c r="M4" i="22" a="1"/>
  <c r="M22" i="22" s="1"/>
  <c r="U22" i="22" s="1"/>
  <c r="G20" i="22"/>
  <c r="G19" i="22"/>
  <c r="G18" i="22"/>
  <c r="G14" i="22"/>
  <c r="G13" i="22"/>
  <c r="G12" i="22"/>
  <c r="G8" i="22"/>
  <c r="G7" i="22"/>
  <c r="G6" i="22"/>
  <c r="G4" i="22" a="1"/>
  <c r="G21" i="22" s="1"/>
  <c r="F4" i="22" a="1"/>
  <c r="F18" i="22" s="1"/>
  <c r="AT3" i="22"/>
  <c r="R3" i="22"/>
  <c r="O3" i="22"/>
  <c r="P3" i="22" s="1"/>
  <c r="AF3" i="22" s="1"/>
  <c r="AO3" i="22" s="1"/>
  <c r="R23" i="21"/>
  <c r="O23" i="21"/>
  <c r="R22" i="21"/>
  <c r="O22" i="21"/>
  <c r="P22" i="21" s="1"/>
  <c r="R21" i="21"/>
  <c r="O21" i="21"/>
  <c r="P21" i="21" s="1"/>
  <c r="R20" i="21"/>
  <c r="O20" i="21"/>
  <c r="R19" i="21"/>
  <c r="O19" i="21"/>
  <c r="P19" i="21" s="1"/>
  <c r="R18" i="21"/>
  <c r="O18" i="21"/>
  <c r="P18" i="21" s="1"/>
  <c r="R17" i="21"/>
  <c r="O17" i="21"/>
  <c r="R16" i="21"/>
  <c r="O16" i="21"/>
  <c r="P16" i="21" s="1"/>
  <c r="R15" i="21"/>
  <c r="O15" i="21"/>
  <c r="P15" i="21" s="1"/>
  <c r="R14" i="21"/>
  <c r="O14" i="21"/>
  <c r="R13" i="21"/>
  <c r="O13" i="21"/>
  <c r="P13" i="21" s="1"/>
  <c r="R12" i="21"/>
  <c r="O12" i="21"/>
  <c r="P12" i="21" s="1"/>
  <c r="C12" i="21"/>
  <c r="R11" i="21"/>
  <c r="O11" i="21"/>
  <c r="P11" i="21" s="1"/>
  <c r="R10" i="21"/>
  <c r="O10" i="21"/>
  <c r="C10" i="21"/>
  <c r="V21" i="21" s="1"/>
  <c r="V9" i="21"/>
  <c r="R9" i="21"/>
  <c r="O9" i="21"/>
  <c r="P9" i="21" s="1"/>
  <c r="R8" i="21"/>
  <c r="O8" i="21"/>
  <c r="C8" i="21"/>
  <c r="Q22" i="21" s="1"/>
  <c r="B8" i="21"/>
  <c r="Q3" i="21" s="1"/>
  <c r="AG3" i="21" s="1"/>
  <c r="AP3" i="21" s="1"/>
  <c r="R7" i="21"/>
  <c r="O7" i="21"/>
  <c r="R6" i="21"/>
  <c r="O6" i="21"/>
  <c r="P6" i="21" s="1"/>
  <c r="R5" i="21"/>
  <c r="Q5" i="21"/>
  <c r="O5" i="21"/>
  <c r="C5" i="21"/>
  <c r="B5" i="21"/>
  <c r="W4" i="21"/>
  <c r="R4" i="21"/>
  <c r="M23" i="21"/>
  <c r="U23" i="21" s="1"/>
  <c r="M22" i="21"/>
  <c r="U22" i="21" s="1"/>
  <c r="M20" i="21"/>
  <c r="U20" i="21" s="1"/>
  <c r="M19" i="21"/>
  <c r="U19" i="21" s="1"/>
  <c r="M18" i="21"/>
  <c r="U18" i="21" s="1"/>
  <c r="M17" i="21"/>
  <c r="U17" i="21" s="1"/>
  <c r="M16" i="21"/>
  <c r="U16" i="21" s="1"/>
  <c r="M14" i="21"/>
  <c r="U14" i="21" s="1"/>
  <c r="M13" i="21"/>
  <c r="U13" i="21" s="1"/>
  <c r="M12" i="21"/>
  <c r="U12" i="21" s="1"/>
  <c r="M11" i="21"/>
  <c r="U11" i="21" s="1"/>
  <c r="M10" i="21"/>
  <c r="U10" i="21" s="1"/>
  <c r="M8" i="21"/>
  <c r="U8" i="21" s="1"/>
  <c r="M7" i="21"/>
  <c r="U7" i="21" s="1"/>
  <c r="M6" i="21"/>
  <c r="U6" i="21" s="1"/>
  <c r="M5" i="21"/>
  <c r="U5" i="21" s="1"/>
  <c r="M4" i="21"/>
  <c r="U4" i="21" s="1"/>
  <c r="X4" i="21" s="1"/>
  <c r="AH4" i="21" s="1"/>
  <c r="M4" i="21" a="1"/>
  <c r="M21" i="21" s="1"/>
  <c r="U21" i="21" s="1"/>
  <c r="G23" i="21"/>
  <c r="G20" i="21"/>
  <c r="G19" i="21"/>
  <c r="G18" i="21"/>
  <c r="G17" i="21"/>
  <c r="G14" i="21"/>
  <c r="G13" i="21"/>
  <c r="G12" i="21"/>
  <c r="G11" i="21"/>
  <c r="G8" i="21"/>
  <c r="G7" i="21"/>
  <c r="G6" i="21"/>
  <c r="G5" i="21"/>
  <c r="G4" i="21" a="1"/>
  <c r="G22" i="21" s="1"/>
  <c r="F20" i="21"/>
  <c r="F14" i="21"/>
  <c r="F8" i="21"/>
  <c r="F4" i="21" a="1"/>
  <c r="F23" i="21" s="1"/>
  <c r="AT3" i="21"/>
  <c r="R3" i="21"/>
  <c r="O3" i="21"/>
  <c r="P3" i="21" s="1"/>
  <c r="AF3" i="21" s="1"/>
  <c r="AO3" i="21" s="1"/>
  <c r="Q23" i="20"/>
  <c r="O23" i="20"/>
  <c r="P23" i="20" s="1"/>
  <c r="O22" i="20"/>
  <c r="P22" i="20" s="1"/>
  <c r="R21" i="20"/>
  <c r="Q21" i="20"/>
  <c r="O21" i="20"/>
  <c r="P21" i="20" s="1"/>
  <c r="Q20" i="20"/>
  <c r="O20" i="20"/>
  <c r="P20" i="20" s="1"/>
  <c r="O19" i="20"/>
  <c r="P19" i="20" s="1"/>
  <c r="R18" i="20"/>
  <c r="Q18" i="20"/>
  <c r="O18" i="20"/>
  <c r="P18" i="20" s="1"/>
  <c r="Q17" i="20"/>
  <c r="O17" i="20"/>
  <c r="P17" i="20" s="1"/>
  <c r="O16" i="20"/>
  <c r="P16" i="20" s="1"/>
  <c r="R15" i="20"/>
  <c r="Q15" i="20"/>
  <c r="O15" i="20"/>
  <c r="P15" i="20" s="1"/>
  <c r="Q14" i="20"/>
  <c r="O14" i="20"/>
  <c r="P14" i="20" s="1"/>
  <c r="O13" i="20"/>
  <c r="P13" i="20" s="1"/>
  <c r="R12" i="20"/>
  <c r="Q12" i="20"/>
  <c r="O12" i="20"/>
  <c r="P12" i="20" s="1"/>
  <c r="C12" i="20"/>
  <c r="R11" i="20"/>
  <c r="Q11" i="20"/>
  <c r="O11" i="20"/>
  <c r="V10" i="20"/>
  <c r="R10" i="20"/>
  <c r="Q10" i="20"/>
  <c r="O10" i="20"/>
  <c r="P10" i="20" s="1"/>
  <c r="C10" i="20"/>
  <c r="V22" i="20" s="1"/>
  <c r="V9" i="20"/>
  <c r="R9" i="20"/>
  <c r="O9" i="20"/>
  <c r="P9" i="20" s="1"/>
  <c r="V8" i="20"/>
  <c r="O8" i="20"/>
  <c r="P8" i="20" s="1"/>
  <c r="C8" i="20"/>
  <c r="Q9" i="20" s="1"/>
  <c r="B8" i="20"/>
  <c r="Q3" i="20" s="1"/>
  <c r="AG3" i="20" s="1"/>
  <c r="AP3" i="20" s="1"/>
  <c r="V7" i="20"/>
  <c r="O7" i="20"/>
  <c r="P7" i="20" s="1"/>
  <c r="R6" i="20"/>
  <c r="Q6" i="20"/>
  <c r="O6" i="20"/>
  <c r="P6" i="20" s="1"/>
  <c r="C6" i="20"/>
  <c r="R23" i="20" s="1"/>
  <c r="R5" i="20"/>
  <c r="Q5" i="20"/>
  <c r="O5" i="20"/>
  <c r="C5" i="20"/>
  <c r="B5" i="20"/>
  <c r="W4" i="20"/>
  <c r="R4" i="20"/>
  <c r="M23" i="20"/>
  <c r="U23" i="20" s="1"/>
  <c r="M22" i="20"/>
  <c r="U22" i="20" s="1"/>
  <c r="M20" i="20"/>
  <c r="U20" i="20" s="1"/>
  <c r="M19" i="20"/>
  <c r="U19" i="20" s="1"/>
  <c r="M18" i="20"/>
  <c r="U18" i="20" s="1"/>
  <c r="M17" i="20"/>
  <c r="U17" i="20" s="1"/>
  <c r="M16" i="20"/>
  <c r="U16" i="20" s="1"/>
  <c r="M14" i="20"/>
  <c r="U14" i="20" s="1"/>
  <c r="M13" i="20"/>
  <c r="U13" i="20" s="1"/>
  <c r="M12" i="20"/>
  <c r="U12" i="20" s="1"/>
  <c r="M11" i="20"/>
  <c r="U11" i="20" s="1"/>
  <c r="M10" i="20"/>
  <c r="U10" i="20" s="1"/>
  <c r="M8" i="20"/>
  <c r="U8" i="20" s="1"/>
  <c r="M7" i="20"/>
  <c r="U7" i="20" s="1"/>
  <c r="M6" i="20"/>
  <c r="U6" i="20" s="1"/>
  <c r="M5" i="20"/>
  <c r="U5" i="20" s="1"/>
  <c r="M4" i="20"/>
  <c r="U4" i="20" s="1"/>
  <c r="X4" i="20" s="1"/>
  <c r="AH4" i="20" s="1"/>
  <c r="M4" i="20" a="1"/>
  <c r="M21" i="20" s="1"/>
  <c r="U21" i="20" s="1"/>
  <c r="AT3" i="20"/>
  <c r="R3" i="20"/>
  <c r="O3" i="20"/>
  <c r="P3" i="20" s="1"/>
  <c r="AF3" i="20" s="1"/>
  <c r="AO3" i="20" s="1"/>
  <c r="Q23" i="19"/>
  <c r="O23" i="19"/>
  <c r="P23" i="19" s="1"/>
  <c r="O22" i="19"/>
  <c r="P22" i="19" s="1"/>
  <c r="R21" i="19"/>
  <c r="Q21" i="19"/>
  <c r="O21" i="19"/>
  <c r="P21" i="19" s="1"/>
  <c r="Q20" i="19"/>
  <c r="O20" i="19"/>
  <c r="P20" i="19" s="1"/>
  <c r="O19" i="19"/>
  <c r="P19" i="19" s="1"/>
  <c r="R18" i="19"/>
  <c r="Q18" i="19"/>
  <c r="O18" i="19"/>
  <c r="P18" i="19" s="1"/>
  <c r="Q17" i="19"/>
  <c r="O17" i="19"/>
  <c r="P17" i="19" s="1"/>
  <c r="O16" i="19"/>
  <c r="P16" i="19" s="1"/>
  <c r="R15" i="19"/>
  <c r="Q15" i="19"/>
  <c r="O15" i="19"/>
  <c r="P15" i="19" s="1"/>
  <c r="Q14" i="19"/>
  <c r="O14" i="19"/>
  <c r="P14" i="19" s="1"/>
  <c r="O13" i="19"/>
  <c r="P13" i="19" s="1"/>
  <c r="R12" i="19"/>
  <c r="Q12" i="19"/>
  <c r="O12" i="19"/>
  <c r="P12" i="19" s="1"/>
  <c r="C12" i="19"/>
  <c r="R11" i="19"/>
  <c r="Q11" i="19"/>
  <c r="O11" i="19"/>
  <c r="V10" i="19"/>
  <c r="Q10" i="19"/>
  <c r="O10" i="19"/>
  <c r="P10" i="19" s="1"/>
  <c r="C10" i="19"/>
  <c r="V22" i="19" s="1"/>
  <c r="V9" i="19"/>
  <c r="O9" i="19"/>
  <c r="P9" i="19" s="1"/>
  <c r="V8" i="19"/>
  <c r="O8" i="19"/>
  <c r="P8" i="19" s="1"/>
  <c r="C8" i="19"/>
  <c r="Q9" i="19" s="1"/>
  <c r="B8" i="19"/>
  <c r="Q3" i="19" s="1"/>
  <c r="AG3" i="19" s="1"/>
  <c r="AP3" i="19" s="1"/>
  <c r="V7" i="19"/>
  <c r="O7" i="19"/>
  <c r="P7" i="19" s="1"/>
  <c r="R6" i="19"/>
  <c r="Q6" i="19"/>
  <c r="O6" i="19"/>
  <c r="P6" i="19" s="1"/>
  <c r="C6" i="19"/>
  <c r="R23" i="19" s="1"/>
  <c r="R5" i="19"/>
  <c r="Q5" i="19"/>
  <c r="O5" i="19"/>
  <c r="C5" i="19"/>
  <c r="B5" i="19"/>
  <c r="W4" i="19"/>
  <c r="R4" i="19"/>
  <c r="M23" i="19"/>
  <c r="U23" i="19" s="1"/>
  <c r="M22" i="19"/>
  <c r="U22" i="19" s="1"/>
  <c r="M20" i="19"/>
  <c r="U20" i="19" s="1"/>
  <c r="M19" i="19"/>
  <c r="U19" i="19" s="1"/>
  <c r="M18" i="19"/>
  <c r="U18" i="19" s="1"/>
  <c r="M17" i="19"/>
  <c r="U17" i="19" s="1"/>
  <c r="M16" i="19"/>
  <c r="U16" i="19" s="1"/>
  <c r="M14" i="19"/>
  <c r="U14" i="19" s="1"/>
  <c r="M13" i="19"/>
  <c r="U13" i="19" s="1"/>
  <c r="M12" i="19"/>
  <c r="U12" i="19" s="1"/>
  <c r="M11" i="19"/>
  <c r="U11" i="19" s="1"/>
  <c r="M10" i="19"/>
  <c r="U10" i="19" s="1"/>
  <c r="M8" i="19"/>
  <c r="U8" i="19" s="1"/>
  <c r="M7" i="19"/>
  <c r="U7" i="19" s="1"/>
  <c r="M6" i="19"/>
  <c r="U6" i="19" s="1"/>
  <c r="M5" i="19"/>
  <c r="U5" i="19" s="1"/>
  <c r="M4" i="19"/>
  <c r="U4" i="19" s="1"/>
  <c r="X4" i="19" s="1"/>
  <c r="AH4" i="19" s="1"/>
  <c r="M4" i="19" a="1"/>
  <c r="M21" i="19" s="1"/>
  <c r="U21" i="19" s="1"/>
  <c r="AT3" i="19"/>
  <c r="R3" i="19"/>
  <c r="O3" i="19"/>
  <c r="P3" i="19" s="1"/>
  <c r="AF3" i="19" s="1"/>
  <c r="AO3" i="19" s="1"/>
  <c r="Q23" i="18"/>
  <c r="O23" i="18"/>
  <c r="P23" i="18" s="1"/>
  <c r="O22" i="18"/>
  <c r="P22" i="18" s="1"/>
  <c r="R21" i="18"/>
  <c r="Q21" i="18"/>
  <c r="O21" i="18"/>
  <c r="P21" i="18" s="1"/>
  <c r="Q20" i="18"/>
  <c r="O20" i="18"/>
  <c r="P20" i="18" s="1"/>
  <c r="O19" i="18"/>
  <c r="P19" i="18" s="1"/>
  <c r="R18" i="18"/>
  <c r="Q18" i="18"/>
  <c r="O18" i="18"/>
  <c r="P18" i="18" s="1"/>
  <c r="Q17" i="18"/>
  <c r="O17" i="18"/>
  <c r="P17" i="18" s="1"/>
  <c r="O16" i="18"/>
  <c r="P16" i="18" s="1"/>
  <c r="R15" i="18"/>
  <c r="Q15" i="18"/>
  <c r="O15" i="18"/>
  <c r="P15" i="18" s="1"/>
  <c r="Q14" i="18"/>
  <c r="O14" i="18"/>
  <c r="P14" i="18" s="1"/>
  <c r="O13" i="18"/>
  <c r="P13" i="18" s="1"/>
  <c r="R12" i="18"/>
  <c r="Q12" i="18"/>
  <c r="O12" i="18"/>
  <c r="P12" i="18" s="1"/>
  <c r="C12" i="18"/>
  <c r="R11" i="18"/>
  <c r="Q11" i="18"/>
  <c r="O11" i="18"/>
  <c r="Q10" i="18"/>
  <c r="O10" i="18"/>
  <c r="P10" i="18" s="1"/>
  <c r="C10" i="18"/>
  <c r="V22" i="18" s="1"/>
  <c r="V9" i="18"/>
  <c r="O9" i="18"/>
  <c r="P9" i="18" s="1"/>
  <c r="O8" i="18"/>
  <c r="P8" i="18" s="1"/>
  <c r="C8" i="18"/>
  <c r="Q9" i="18" s="1"/>
  <c r="B8" i="18"/>
  <c r="Q3" i="18" s="1"/>
  <c r="AG3" i="18" s="1"/>
  <c r="AP3" i="18" s="1"/>
  <c r="V7" i="18"/>
  <c r="Q7" i="18"/>
  <c r="O7" i="18"/>
  <c r="P7" i="18" s="1"/>
  <c r="R6" i="18"/>
  <c r="Q6" i="18"/>
  <c r="O6" i="18"/>
  <c r="P6" i="18" s="1"/>
  <c r="C6" i="18"/>
  <c r="R23" i="18" s="1"/>
  <c r="R5" i="18"/>
  <c r="Q5" i="18"/>
  <c r="O5" i="18"/>
  <c r="C5" i="18"/>
  <c r="B5" i="18"/>
  <c r="W4" i="18"/>
  <c r="R4" i="18"/>
  <c r="M23" i="18"/>
  <c r="U23" i="18" s="1"/>
  <c r="M22" i="18"/>
  <c r="U22" i="18" s="1"/>
  <c r="M18" i="18"/>
  <c r="U18" i="18" s="1"/>
  <c r="M17" i="18"/>
  <c r="U17" i="18" s="1"/>
  <c r="M16" i="18"/>
  <c r="U16" i="18" s="1"/>
  <c r="M12" i="18"/>
  <c r="U12" i="18" s="1"/>
  <c r="M11" i="18"/>
  <c r="U11" i="18" s="1"/>
  <c r="M10" i="18"/>
  <c r="U10" i="18" s="1"/>
  <c r="M6" i="18"/>
  <c r="U6" i="18" s="1"/>
  <c r="M5" i="18"/>
  <c r="U5" i="18" s="1"/>
  <c r="M4" i="18"/>
  <c r="U4" i="18" s="1"/>
  <c r="X4" i="18" s="1"/>
  <c r="AH4" i="18" s="1"/>
  <c r="M4" i="18" a="1"/>
  <c r="M19" i="18" s="1"/>
  <c r="U19" i="18" s="1"/>
  <c r="G23" i="18"/>
  <c r="G19" i="18"/>
  <c r="G18" i="18"/>
  <c r="G17" i="18"/>
  <c r="G13" i="18"/>
  <c r="G12" i="18"/>
  <c r="G11" i="18"/>
  <c r="G7" i="18"/>
  <c r="G6" i="18"/>
  <c r="G5" i="18"/>
  <c r="G4" i="18" a="1"/>
  <c r="G20" i="18" s="1"/>
  <c r="F4" i="18" a="1"/>
  <c r="F23" i="18" s="1"/>
  <c r="AT3" i="18"/>
  <c r="R3" i="18"/>
  <c r="O3" i="18"/>
  <c r="P3" i="18" s="1"/>
  <c r="AF3" i="18" s="1"/>
  <c r="AO3" i="18" s="1"/>
  <c r="R23" i="17"/>
  <c r="Q23" i="17"/>
  <c r="O23" i="17"/>
  <c r="R22" i="17"/>
  <c r="O22" i="17"/>
  <c r="P22" i="17" s="1"/>
  <c r="R21" i="17"/>
  <c r="Q21" i="17"/>
  <c r="O21" i="17"/>
  <c r="P21" i="17" s="1"/>
  <c r="R20" i="17"/>
  <c r="Q20" i="17"/>
  <c r="O20" i="17"/>
  <c r="R19" i="17"/>
  <c r="O19" i="17"/>
  <c r="P19" i="17" s="1"/>
  <c r="R18" i="17"/>
  <c r="Q18" i="17"/>
  <c r="O18" i="17"/>
  <c r="P18" i="17" s="1"/>
  <c r="R17" i="17"/>
  <c r="Q17" i="17"/>
  <c r="O17" i="17"/>
  <c r="R16" i="17"/>
  <c r="O16" i="17"/>
  <c r="P16" i="17" s="1"/>
  <c r="R15" i="17"/>
  <c r="Q15" i="17"/>
  <c r="O15" i="17"/>
  <c r="P15" i="17" s="1"/>
  <c r="R14" i="17"/>
  <c r="Q14" i="17"/>
  <c r="O14" i="17"/>
  <c r="R13" i="17"/>
  <c r="O13" i="17"/>
  <c r="P13" i="17" s="1"/>
  <c r="R12" i="17"/>
  <c r="Q12" i="17"/>
  <c r="O12" i="17"/>
  <c r="P12" i="17" s="1"/>
  <c r="C12" i="17"/>
  <c r="R11" i="17"/>
  <c r="Q11" i="17"/>
  <c r="O11" i="17"/>
  <c r="R10" i="17"/>
  <c r="Q10" i="17"/>
  <c r="O10" i="17"/>
  <c r="C10" i="17"/>
  <c r="V22" i="17" s="1"/>
  <c r="V9" i="17"/>
  <c r="R9" i="17"/>
  <c r="O9" i="17"/>
  <c r="P9" i="17" s="1"/>
  <c r="R8" i="17"/>
  <c r="Q8" i="17"/>
  <c r="O8" i="17"/>
  <c r="P8" i="17" s="1"/>
  <c r="C8" i="17"/>
  <c r="Q9" i="17" s="1"/>
  <c r="B8" i="17"/>
  <c r="Q3" i="17" s="1"/>
  <c r="AG3" i="17" s="1"/>
  <c r="AP3" i="17" s="1"/>
  <c r="R7" i="17"/>
  <c r="Q7" i="17"/>
  <c r="O7" i="17"/>
  <c r="P7" i="17" s="1"/>
  <c r="R6" i="17"/>
  <c r="Q6" i="17"/>
  <c r="O6" i="17"/>
  <c r="P6" i="17" s="1"/>
  <c r="V5" i="17"/>
  <c r="R5" i="17"/>
  <c r="Q5" i="17"/>
  <c r="O5" i="17"/>
  <c r="C5" i="17"/>
  <c r="P23" i="17" s="1"/>
  <c r="B5" i="17"/>
  <c r="W4" i="17"/>
  <c r="V4" i="17"/>
  <c r="Y4" i="17" s="1"/>
  <c r="R4" i="17"/>
  <c r="M22" i="17"/>
  <c r="U22" i="17" s="1"/>
  <c r="M16" i="17"/>
  <c r="U16" i="17" s="1"/>
  <c r="M10" i="17"/>
  <c r="U10" i="17" s="1"/>
  <c r="M4" i="17"/>
  <c r="U4" i="17" s="1"/>
  <c r="X4" i="17" s="1"/>
  <c r="AH4" i="17" s="1"/>
  <c r="M4" i="17" a="1"/>
  <c r="M18" i="17" s="1"/>
  <c r="U18" i="17" s="1"/>
  <c r="G23" i="17"/>
  <c r="G22" i="17"/>
  <c r="G18" i="17"/>
  <c r="G17" i="17"/>
  <c r="G16" i="17"/>
  <c r="G12" i="17"/>
  <c r="G11" i="17"/>
  <c r="G10" i="17"/>
  <c r="G6" i="17"/>
  <c r="G5" i="17"/>
  <c r="G4" i="17"/>
  <c r="G4" i="17" a="1"/>
  <c r="G19" i="17" s="1"/>
  <c r="F20" i="17"/>
  <c r="F19" i="17"/>
  <c r="F14" i="17"/>
  <c r="F13" i="17"/>
  <c r="F8" i="17"/>
  <c r="F7" i="17"/>
  <c r="F4" i="17" a="1"/>
  <c r="F22" i="17" s="1"/>
  <c r="AT3" i="17"/>
  <c r="R3" i="17"/>
  <c r="O3" i="17"/>
  <c r="AE3" i="17" s="1"/>
  <c r="O23" i="16"/>
  <c r="P23" i="16" s="1"/>
  <c r="O22" i="16"/>
  <c r="P22" i="16" s="1"/>
  <c r="Q21" i="16"/>
  <c r="O21" i="16"/>
  <c r="O20" i="16"/>
  <c r="P20" i="16" s="1"/>
  <c r="O19" i="16"/>
  <c r="P19" i="16" s="1"/>
  <c r="Q18" i="16"/>
  <c r="O18" i="16"/>
  <c r="O17" i="16"/>
  <c r="P17" i="16" s="1"/>
  <c r="O16" i="16"/>
  <c r="P16" i="16" s="1"/>
  <c r="Q15" i="16"/>
  <c r="O15" i="16"/>
  <c r="O14" i="16"/>
  <c r="P14" i="16" s="1"/>
  <c r="O13" i="16"/>
  <c r="P13" i="16" s="1"/>
  <c r="Q12" i="16"/>
  <c r="O12" i="16"/>
  <c r="C12" i="16"/>
  <c r="Q11" i="16"/>
  <c r="O11" i="16"/>
  <c r="V10" i="16"/>
  <c r="O10" i="16"/>
  <c r="P10" i="16" s="1"/>
  <c r="C10" i="16"/>
  <c r="V22" i="16" s="1"/>
  <c r="V9" i="16"/>
  <c r="O9" i="16"/>
  <c r="P9" i="16" s="1"/>
  <c r="O8" i="16"/>
  <c r="C8" i="16"/>
  <c r="Q23" i="16" s="1"/>
  <c r="B8" i="16"/>
  <c r="O7" i="16"/>
  <c r="Q6" i="16"/>
  <c r="O6" i="16"/>
  <c r="C6" i="16"/>
  <c r="R11" i="16" s="1"/>
  <c r="V5" i="16"/>
  <c r="Q5" i="16"/>
  <c r="O5" i="16"/>
  <c r="C5" i="16"/>
  <c r="B5" i="16"/>
  <c r="W4" i="16"/>
  <c r="V4" i="16"/>
  <c r="Y4" i="16" s="1"/>
  <c r="M4" i="16" a="1"/>
  <c r="M18" i="16" s="1"/>
  <c r="U18" i="16" s="1"/>
  <c r="AT3" i="16"/>
  <c r="R3" i="16"/>
  <c r="Q3" i="16"/>
  <c r="AG3" i="16" s="1"/>
  <c r="AP3" i="16" s="1"/>
  <c r="O3" i="16"/>
  <c r="AE3" i="16" s="1"/>
  <c r="O23" i="15"/>
  <c r="P23" i="15" s="1"/>
  <c r="O22" i="15"/>
  <c r="P22" i="15" s="1"/>
  <c r="Q21" i="15"/>
  <c r="O21" i="15"/>
  <c r="O20" i="15"/>
  <c r="P20" i="15" s="1"/>
  <c r="O19" i="15"/>
  <c r="P19" i="15" s="1"/>
  <c r="Q18" i="15"/>
  <c r="O18" i="15"/>
  <c r="O17" i="15"/>
  <c r="P17" i="15" s="1"/>
  <c r="O16" i="15"/>
  <c r="P16" i="15" s="1"/>
  <c r="Q15" i="15"/>
  <c r="O15" i="15"/>
  <c r="O14" i="15"/>
  <c r="P14" i="15" s="1"/>
  <c r="O13" i="15"/>
  <c r="P13" i="15" s="1"/>
  <c r="Q12" i="15"/>
  <c r="O12" i="15"/>
  <c r="C12" i="15"/>
  <c r="V11" i="15"/>
  <c r="Q11" i="15"/>
  <c r="O11" i="15"/>
  <c r="P11" i="15" s="1"/>
  <c r="V10" i="15"/>
  <c r="O10" i="15"/>
  <c r="P10" i="15" s="1"/>
  <c r="C10" i="15"/>
  <c r="V22" i="15" s="1"/>
  <c r="V9" i="15"/>
  <c r="O9" i="15"/>
  <c r="P9" i="15" s="1"/>
  <c r="O8" i="15"/>
  <c r="C8" i="15"/>
  <c r="Q23" i="15" s="1"/>
  <c r="B8" i="15"/>
  <c r="Q7" i="15"/>
  <c r="O7" i="15"/>
  <c r="Q6" i="15"/>
  <c r="O6" i="15"/>
  <c r="C6" i="15"/>
  <c r="R11" i="15" s="1"/>
  <c r="V5" i="15"/>
  <c r="Q5" i="15"/>
  <c r="O5" i="15"/>
  <c r="P5" i="15" s="1"/>
  <c r="C5" i="15"/>
  <c r="B5" i="15"/>
  <c r="W4" i="15"/>
  <c r="V4" i="15"/>
  <c r="Y4" i="15" s="1"/>
  <c r="M4" i="15" a="1"/>
  <c r="M18" i="15" s="1"/>
  <c r="U18" i="15" s="1"/>
  <c r="AT3" i="15"/>
  <c r="R3" i="15"/>
  <c r="Q3" i="15"/>
  <c r="AG3" i="15" s="1"/>
  <c r="AP3" i="15" s="1"/>
  <c r="O3" i="15"/>
  <c r="AE3" i="15" s="1"/>
  <c r="O23" i="14"/>
  <c r="P23" i="14" s="1"/>
  <c r="O22" i="14"/>
  <c r="Q21" i="14"/>
  <c r="O21" i="14"/>
  <c r="O20" i="14"/>
  <c r="P20" i="14" s="1"/>
  <c r="O19" i="14"/>
  <c r="Q18" i="14"/>
  <c r="O18" i="14"/>
  <c r="O17" i="14"/>
  <c r="P17" i="14" s="1"/>
  <c r="O16" i="14"/>
  <c r="Q15" i="14"/>
  <c r="O15" i="14"/>
  <c r="O14" i="14"/>
  <c r="P14" i="14" s="1"/>
  <c r="O13" i="14"/>
  <c r="Q12" i="14"/>
  <c r="O12" i="14"/>
  <c r="C12" i="14"/>
  <c r="Q11" i="14"/>
  <c r="O11" i="14"/>
  <c r="P11" i="14" s="1"/>
  <c r="V10" i="14"/>
  <c r="O10" i="14"/>
  <c r="P10" i="14" s="1"/>
  <c r="C10" i="14"/>
  <c r="V22" i="14" s="1"/>
  <c r="V9" i="14"/>
  <c r="O9" i="14"/>
  <c r="P9" i="14" s="1"/>
  <c r="O8" i="14"/>
  <c r="C8" i="14"/>
  <c r="Q23" i="14" s="1"/>
  <c r="B8" i="14"/>
  <c r="O7" i="14"/>
  <c r="Q6" i="14"/>
  <c r="O6" i="14"/>
  <c r="C6" i="14"/>
  <c r="R11" i="14" s="1"/>
  <c r="V5" i="14"/>
  <c r="Q5" i="14"/>
  <c r="O5" i="14"/>
  <c r="P5" i="14" s="1"/>
  <c r="C5" i="14"/>
  <c r="B5" i="14"/>
  <c r="P3" i="14" s="1"/>
  <c r="AF3" i="14" s="1"/>
  <c r="AO3" i="14" s="1"/>
  <c r="W4" i="14"/>
  <c r="V4" i="14"/>
  <c r="Y4" i="14" s="1"/>
  <c r="M4" i="14" a="1"/>
  <c r="M18" i="14" s="1"/>
  <c r="U18" i="14" s="1"/>
  <c r="G23" i="14"/>
  <c r="G22" i="14"/>
  <c r="G18" i="14"/>
  <c r="G17" i="14"/>
  <c r="G16" i="14"/>
  <c r="G12" i="14"/>
  <c r="G11" i="14"/>
  <c r="G10" i="14"/>
  <c r="G6" i="14"/>
  <c r="G5" i="14"/>
  <c r="G4" i="14"/>
  <c r="G4" i="14" a="1"/>
  <c r="G19" i="14" s="1"/>
  <c r="F19" i="14"/>
  <c r="F13" i="14"/>
  <c r="F7" i="14"/>
  <c r="F4" i="14" a="1"/>
  <c r="F22" i="14" s="1"/>
  <c r="AT3" i="14"/>
  <c r="R3" i="14"/>
  <c r="Q3" i="14"/>
  <c r="AG3" i="14" s="1"/>
  <c r="AP3" i="14" s="1"/>
  <c r="O3" i="14"/>
  <c r="AE3" i="14" s="1"/>
  <c r="R23" i="13"/>
  <c r="O23" i="13"/>
  <c r="P23" i="13" s="1"/>
  <c r="R22" i="13"/>
  <c r="O22" i="13"/>
  <c r="P22" i="13" s="1"/>
  <c r="R21" i="13"/>
  <c r="Q21" i="13"/>
  <c r="O21" i="13"/>
  <c r="R20" i="13"/>
  <c r="O20" i="13"/>
  <c r="P20" i="13" s="1"/>
  <c r="R19" i="13"/>
  <c r="O19" i="13"/>
  <c r="R18" i="13"/>
  <c r="Q18" i="13"/>
  <c r="O18" i="13"/>
  <c r="R17" i="13"/>
  <c r="O17" i="13"/>
  <c r="P17" i="13" s="1"/>
  <c r="R16" i="13"/>
  <c r="O16" i="13"/>
  <c r="R15" i="13"/>
  <c r="Q15" i="13"/>
  <c r="O15" i="13"/>
  <c r="R14" i="13"/>
  <c r="O14" i="13"/>
  <c r="P14" i="13" s="1"/>
  <c r="R13" i="13"/>
  <c r="O13" i="13"/>
  <c r="R12" i="13"/>
  <c r="Q12" i="13"/>
  <c r="O12" i="13"/>
  <c r="C12" i="13"/>
  <c r="R11" i="13"/>
  <c r="Q11" i="13"/>
  <c r="O11" i="13"/>
  <c r="P11" i="13" s="1"/>
  <c r="R10" i="13"/>
  <c r="O10" i="13"/>
  <c r="C10" i="13"/>
  <c r="V22" i="13" s="1"/>
  <c r="V9" i="13"/>
  <c r="R9" i="13"/>
  <c r="O9" i="13"/>
  <c r="P9" i="13" s="1"/>
  <c r="R8" i="13"/>
  <c r="O8" i="13"/>
  <c r="C8" i="13"/>
  <c r="Q23" i="13" s="1"/>
  <c r="B8" i="13"/>
  <c r="R7" i="13"/>
  <c r="Q7" i="13"/>
  <c r="O7" i="13"/>
  <c r="R6" i="13"/>
  <c r="Q6" i="13"/>
  <c r="O6" i="13"/>
  <c r="V5" i="13"/>
  <c r="R5" i="13"/>
  <c r="Q5" i="13"/>
  <c r="O5" i="13"/>
  <c r="C5" i="13"/>
  <c r="P10" i="13" s="1"/>
  <c r="B5" i="13"/>
  <c r="W4" i="13"/>
  <c r="V4" i="13"/>
  <c r="Y4" i="13" s="1"/>
  <c r="R4" i="13"/>
  <c r="M4" i="13" a="1"/>
  <c r="M23" i="13" s="1"/>
  <c r="U23" i="13" s="1"/>
  <c r="G4" i="13" a="1"/>
  <c r="G18" i="13" s="1"/>
  <c r="F22" i="13"/>
  <c r="F20" i="13"/>
  <c r="F19" i="13"/>
  <c r="F18" i="13"/>
  <c r="F17" i="13"/>
  <c r="F16" i="13"/>
  <c r="F14" i="13"/>
  <c r="F13" i="13"/>
  <c r="F12" i="13"/>
  <c r="F11" i="13"/>
  <c r="F10" i="13"/>
  <c r="F8" i="13"/>
  <c r="F7" i="13"/>
  <c r="F6" i="13"/>
  <c r="F5" i="13"/>
  <c r="F4" i="13"/>
  <c r="F4" i="13" a="1"/>
  <c r="F21" i="13" s="1"/>
  <c r="AT3" i="13"/>
  <c r="R3" i="13"/>
  <c r="Q3" i="13"/>
  <c r="AG3" i="13" s="1"/>
  <c r="AP3" i="13" s="1"/>
  <c r="O3" i="13"/>
  <c r="AE3" i="13" s="1"/>
  <c r="V23" i="12"/>
  <c r="O23" i="12"/>
  <c r="P23" i="12" s="1"/>
  <c r="Q22" i="12"/>
  <c r="O22" i="12"/>
  <c r="P22" i="12" s="1"/>
  <c r="V21" i="12"/>
  <c r="Q21" i="12"/>
  <c r="O21" i="12"/>
  <c r="P21" i="12" s="1"/>
  <c r="V20" i="12"/>
  <c r="O20" i="12"/>
  <c r="P20" i="12" s="1"/>
  <c r="Q19" i="12"/>
  <c r="O19" i="12"/>
  <c r="P19" i="12" s="1"/>
  <c r="V18" i="12"/>
  <c r="Q18" i="12"/>
  <c r="O18" i="12"/>
  <c r="P18" i="12" s="1"/>
  <c r="V17" i="12"/>
  <c r="O17" i="12"/>
  <c r="P17" i="12" s="1"/>
  <c r="Q16" i="12"/>
  <c r="O16" i="12"/>
  <c r="P16" i="12" s="1"/>
  <c r="V15" i="12"/>
  <c r="Q15" i="12"/>
  <c r="O15" i="12"/>
  <c r="P15" i="12" s="1"/>
  <c r="V14" i="12"/>
  <c r="O14" i="12"/>
  <c r="P14" i="12" s="1"/>
  <c r="Q13" i="12"/>
  <c r="O13" i="12"/>
  <c r="P13" i="12" s="1"/>
  <c r="V12" i="12"/>
  <c r="Q12" i="12"/>
  <c r="O12" i="12"/>
  <c r="P12" i="12" s="1"/>
  <c r="C12" i="12"/>
  <c r="V11" i="12"/>
  <c r="O11" i="12"/>
  <c r="P11" i="12" s="1"/>
  <c r="V10" i="12"/>
  <c r="O10" i="12"/>
  <c r="P10" i="12" s="1"/>
  <c r="C10" i="12"/>
  <c r="V22" i="12" s="1"/>
  <c r="V9" i="12"/>
  <c r="O9" i="12"/>
  <c r="P9" i="12" s="1"/>
  <c r="V8" i="12"/>
  <c r="Q8" i="12"/>
  <c r="O8" i="12"/>
  <c r="P8" i="12" s="1"/>
  <c r="C8" i="12"/>
  <c r="Q11" i="12" s="1"/>
  <c r="B8" i="12"/>
  <c r="V7" i="12"/>
  <c r="Q7" i="12"/>
  <c r="O7" i="12"/>
  <c r="P7" i="12" s="1"/>
  <c r="V6" i="12"/>
  <c r="Q6" i="12"/>
  <c r="O6" i="12"/>
  <c r="P6" i="12" s="1"/>
  <c r="C6" i="12"/>
  <c r="R21" i="12" s="1"/>
  <c r="V5" i="12"/>
  <c r="Q5" i="12"/>
  <c r="O5" i="12"/>
  <c r="P5" i="12" s="1"/>
  <c r="C5" i="12"/>
  <c r="B5" i="12"/>
  <c r="W4" i="12"/>
  <c r="V4" i="12"/>
  <c r="Y4" i="12" s="1"/>
  <c r="M4" i="12" a="1"/>
  <c r="M23" i="12" s="1"/>
  <c r="U23" i="12" s="1"/>
  <c r="AT3" i="12"/>
  <c r="R3" i="12"/>
  <c r="Q3" i="12"/>
  <c r="AG3" i="12" s="1"/>
  <c r="AP3" i="12" s="1"/>
  <c r="O3" i="12"/>
  <c r="P3" i="12" s="1"/>
  <c r="AF3" i="12" s="1"/>
  <c r="AO3" i="12" s="1"/>
  <c r="V23" i="11"/>
  <c r="O23" i="11"/>
  <c r="P23" i="11" s="1"/>
  <c r="Q22" i="11"/>
  <c r="O22" i="11"/>
  <c r="P22" i="11" s="1"/>
  <c r="V21" i="11"/>
  <c r="Q21" i="11"/>
  <c r="O21" i="11"/>
  <c r="V20" i="11"/>
  <c r="O20" i="11"/>
  <c r="P20" i="11" s="1"/>
  <c r="Q19" i="11"/>
  <c r="O19" i="11"/>
  <c r="P19" i="11" s="1"/>
  <c r="V18" i="11"/>
  <c r="Q18" i="11"/>
  <c r="O18" i="11"/>
  <c r="V17" i="11"/>
  <c r="O17" i="11"/>
  <c r="P17" i="11" s="1"/>
  <c r="Q16" i="11"/>
  <c r="O16" i="11"/>
  <c r="P16" i="11" s="1"/>
  <c r="V15" i="11"/>
  <c r="Q15" i="11"/>
  <c r="O15" i="11"/>
  <c r="V14" i="11"/>
  <c r="O14" i="11"/>
  <c r="P14" i="11" s="1"/>
  <c r="Q13" i="11"/>
  <c r="O13" i="11"/>
  <c r="P13" i="11" s="1"/>
  <c r="V12" i="11"/>
  <c r="Q12" i="11"/>
  <c r="O12" i="11"/>
  <c r="C12" i="11"/>
  <c r="V11" i="11"/>
  <c r="O11" i="11"/>
  <c r="P11" i="11" s="1"/>
  <c r="V10" i="11"/>
  <c r="O10" i="11"/>
  <c r="P10" i="11" s="1"/>
  <c r="C10" i="11"/>
  <c r="V22" i="11" s="1"/>
  <c r="V9" i="11"/>
  <c r="O9" i="11"/>
  <c r="P9" i="11" s="1"/>
  <c r="V8" i="11"/>
  <c r="Q8" i="11"/>
  <c r="O8" i="11"/>
  <c r="P8" i="11" s="1"/>
  <c r="C8" i="11"/>
  <c r="Q11" i="11" s="1"/>
  <c r="B8" i="11"/>
  <c r="V7" i="11"/>
  <c r="Q7" i="11"/>
  <c r="O7" i="11"/>
  <c r="P7" i="11" s="1"/>
  <c r="V6" i="11"/>
  <c r="Q6" i="11"/>
  <c r="O6" i="11"/>
  <c r="P6" i="11" s="1"/>
  <c r="C6" i="11"/>
  <c r="R21" i="11" s="1"/>
  <c r="V5" i="11"/>
  <c r="Q5" i="11"/>
  <c r="O5" i="11"/>
  <c r="P5" i="11" s="1"/>
  <c r="C5" i="11"/>
  <c r="B5" i="11"/>
  <c r="W4" i="11"/>
  <c r="V4" i="11"/>
  <c r="Y4" i="11" s="1"/>
  <c r="M4" i="11" a="1"/>
  <c r="M23" i="11" s="1"/>
  <c r="U23" i="11" s="1"/>
  <c r="AT3" i="11"/>
  <c r="R3" i="11"/>
  <c r="Q3" i="11"/>
  <c r="AG3" i="11" s="1"/>
  <c r="AP3" i="11" s="1"/>
  <c r="O3" i="11"/>
  <c r="P3" i="11" s="1"/>
  <c r="AF3" i="11" s="1"/>
  <c r="AO3" i="11" s="1"/>
  <c r="V23" i="10"/>
  <c r="O23" i="10"/>
  <c r="P23" i="10" s="1"/>
  <c r="Q22" i="10"/>
  <c r="O22" i="10"/>
  <c r="P22" i="10" s="1"/>
  <c r="V21" i="10"/>
  <c r="Q21" i="10"/>
  <c r="O21" i="10"/>
  <c r="V20" i="10"/>
  <c r="O20" i="10"/>
  <c r="P20" i="10" s="1"/>
  <c r="Q19" i="10"/>
  <c r="O19" i="10"/>
  <c r="P19" i="10" s="1"/>
  <c r="V18" i="10"/>
  <c r="Q18" i="10"/>
  <c r="O18" i="10"/>
  <c r="V17" i="10"/>
  <c r="O17" i="10"/>
  <c r="P17" i="10" s="1"/>
  <c r="Q16" i="10"/>
  <c r="O16" i="10"/>
  <c r="P16" i="10" s="1"/>
  <c r="V15" i="10"/>
  <c r="Q15" i="10"/>
  <c r="O15" i="10"/>
  <c r="V14" i="10"/>
  <c r="O14" i="10"/>
  <c r="P14" i="10" s="1"/>
  <c r="Q13" i="10"/>
  <c r="O13" i="10"/>
  <c r="P13" i="10" s="1"/>
  <c r="V12" i="10"/>
  <c r="Q12" i="10"/>
  <c r="O12" i="10"/>
  <c r="C12" i="10"/>
  <c r="V11" i="10"/>
  <c r="O11" i="10"/>
  <c r="P11" i="10" s="1"/>
  <c r="V10" i="10"/>
  <c r="O10" i="10"/>
  <c r="P10" i="10" s="1"/>
  <c r="C10" i="10"/>
  <c r="V22" i="10" s="1"/>
  <c r="V9" i="10"/>
  <c r="O9" i="10"/>
  <c r="P9" i="10" s="1"/>
  <c r="V8" i="10"/>
  <c r="Q8" i="10"/>
  <c r="O8" i="10"/>
  <c r="C8" i="10"/>
  <c r="Q11" i="10" s="1"/>
  <c r="B8" i="10"/>
  <c r="V7" i="10"/>
  <c r="Q7" i="10"/>
  <c r="O7" i="10"/>
  <c r="V6" i="10"/>
  <c r="Q6" i="10"/>
  <c r="O6" i="10"/>
  <c r="P6" i="10" s="1"/>
  <c r="C6" i="10"/>
  <c r="R21" i="10" s="1"/>
  <c r="V5" i="10"/>
  <c r="Q5" i="10"/>
  <c r="O5" i="10"/>
  <c r="P5" i="10" s="1"/>
  <c r="C5" i="10"/>
  <c r="B5" i="10"/>
  <c r="W4" i="10"/>
  <c r="V4" i="10"/>
  <c r="Y4" i="10" s="1"/>
  <c r="M4" i="10" a="1"/>
  <c r="M23" i="10" s="1"/>
  <c r="U23" i="10" s="1"/>
  <c r="G22" i="10"/>
  <c r="G16" i="10"/>
  <c r="G10" i="10"/>
  <c r="G4" i="10"/>
  <c r="G4" i="10" a="1"/>
  <c r="G18" i="10" s="1"/>
  <c r="F20" i="10"/>
  <c r="F19" i="10"/>
  <c r="F18" i="10"/>
  <c r="F14" i="10"/>
  <c r="F13" i="10"/>
  <c r="F12" i="10"/>
  <c r="F8" i="10"/>
  <c r="F7" i="10"/>
  <c r="F6" i="10"/>
  <c r="F4" i="10" a="1"/>
  <c r="F21" i="10" s="1"/>
  <c r="AT3" i="10"/>
  <c r="R3" i="10"/>
  <c r="Q3" i="10"/>
  <c r="AG3" i="10" s="1"/>
  <c r="AP3" i="10" s="1"/>
  <c r="O3" i="10"/>
  <c r="P3" i="10" s="1"/>
  <c r="AF3" i="10" s="1"/>
  <c r="AO3" i="10" s="1"/>
  <c r="V23" i="9"/>
  <c r="R23" i="9"/>
  <c r="O23" i="9"/>
  <c r="P23" i="9" s="1"/>
  <c r="R22" i="9"/>
  <c r="Q22" i="9"/>
  <c r="O22" i="9"/>
  <c r="P22" i="9" s="1"/>
  <c r="V21" i="9"/>
  <c r="R21" i="9"/>
  <c r="Q21" i="9"/>
  <c r="O21" i="9"/>
  <c r="P21" i="9" s="1"/>
  <c r="V20" i="9"/>
  <c r="R20" i="9"/>
  <c r="O20" i="9"/>
  <c r="P20" i="9" s="1"/>
  <c r="R19" i="9"/>
  <c r="Q19" i="9"/>
  <c r="O19" i="9"/>
  <c r="P19" i="9" s="1"/>
  <c r="V18" i="9"/>
  <c r="R18" i="9"/>
  <c r="Q18" i="9"/>
  <c r="O18" i="9"/>
  <c r="P18" i="9" s="1"/>
  <c r="V17" i="9"/>
  <c r="R17" i="9"/>
  <c r="O17" i="9"/>
  <c r="P17" i="9" s="1"/>
  <c r="R16" i="9"/>
  <c r="Q16" i="9"/>
  <c r="O16" i="9"/>
  <c r="P16" i="9" s="1"/>
  <c r="V15" i="9"/>
  <c r="R15" i="9"/>
  <c r="Q15" i="9"/>
  <c r="O15" i="9"/>
  <c r="P15" i="9" s="1"/>
  <c r="V14" i="9"/>
  <c r="R14" i="9"/>
  <c r="O14" i="9"/>
  <c r="P14" i="9" s="1"/>
  <c r="R13" i="9"/>
  <c r="Q13" i="9"/>
  <c r="O13" i="9"/>
  <c r="P13" i="9" s="1"/>
  <c r="V12" i="9"/>
  <c r="R12" i="9"/>
  <c r="Q12" i="9"/>
  <c r="O12" i="9"/>
  <c r="P12" i="9" s="1"/>
  <c r="C12" i="9"/>
  <c r="V11" i="9"/>
  <c r="R11" i="9"/>
  <c r="O11" i="9"/>
  <c r="P11" i="9" s="1"/>
  <c r="V10" i="9"/>
  <c r="R10" i="9"/>
  <c r="O10" i="9"/>
  <c r="P10" i="9" s="1"/>
  <c r="C10" i="9"/>
  <c r="V22" i="9" s="1"/>
  <c r="V9" i="9"/>
  <c r="R9" i="9"/>
  <c r="O9" i="9"/>
  <c r="P9" i="9" s="1"/>
  <c r="V8" i="9"/>
  <c r="R8" i="9"/>
  <c r="Q8" i="9"/>
  <c r="O8" i="9"/>
  <c r="P8" i="9" s="1"/>
  <c r="C8" i="9"/>
  <c r="Q11" i="9" s="1"/>
  <c r="B8" i="9"/>
  <c r="V7" i="9"/>
  <c r="R7" i="9"/>
  <c r="Q7" i="9"/>
  <c r="O7" i="9"/>
  <c r="P7" i="9" s="1"/>
  <c r="V6" i="9"/>
  <c r="R6" i="9"/>
  <c r="Q6" i="9"/>
  <c r="O6" i="9"/>
  <c r="P6" i="9" s="1"/>
  <c r="V5" i="9"/>
  <c r="R5" i="9"/>
  <c r="Q5" i="9"/>
  <c r="O5" i="9"/>
  <c r="P5" i="9" s="1"/>
  <c r="C5" i="9"/>
  <c r="B5" i="9"/>
  <c r="W4" i="9"/>
  <c r="V4" i="9"/>
  <c r="Y4" i="9" s="1"/>
  <c r="R4" i="9"/>
  <c r="M20" i="9"/>
  <c r="U20" i="9" s="1"/>
  <c r="M14" i="9"/>
  <c r="U14" i="9" s="1"/>
  <c r="M8" i="9"/>
  <c r="U8" i="9" s="1"/>
  <c r="M4" i="9" a="1"/>
  <c r="M22" i="9" s="1"/>
  <c r="U22" i="9" s="1"/>
  <c r="G4" i="9" a="1"/>
  <c r="G23" i="9" s="1"/>
  <c r="F23" i="9"/>
  <c r="F19" i="9"/>
  <c r="F18" i="9"/>
  <c r="F17" i="9"/>
  <c r="F13" i="9"/>
  <c r="F12" i="9"/>
  <c r="F11" i="9"/>
  <c r="F7" i="9"/>
  <c r="F6" i="9"/>
  <c r="F5" i="9"/>
  <c r="F4" i="9" a="1"/>
  <c r="F20" i="9" s="1"/>
  <c r="AT3" i="9"/>
  <c r="R3" i="9"/>
  <c r="Q3" i="9"/>
  <c r="AG3" i="9" s="1"/>
  <c r="AP3" i="9" s="1"/>
  <c r="O3" i="9"/>
  <c r="AE3" i="9" s="1"/>
  <c r="O23" i="8"/>
  <c r="P23" i="8" s="1"/>
  <c r="O22" i="8"/>
  <c r="P22" i="8" s="1"/>
  <c r="V21" i="8"/>
  <c r="O21" i="8"/>
  <c r="P21" i="8" s="1"/>
  <c r="O20" i="8"/>
  <c r="P20" i="8" s="1"/>
  <c r="O19" i="8"/>
  <c r="P19" i="8" s="1"/>
  <c r="V18" i="8"/>
  <c r="O18" i="8"/>
  <c r="P18" i="8" s="1"/>
  <c r="O17" i="8"/>
  <c r="P17" i="8" s="1"/>
  <c r="O16" i="8"/>
  <c r="P16" i="8" s="1"/>
  <c r="V15" i="8"/>
  <c r="O15" i="8"/>
  <c r="P15" i="8" s="1"/>
  <c r="O14" i="8"/>
  <c r="P14" i="8" s="1"/>
  <c r="O13" i="8"/>
  <c r="P13" i="8" s="1"/>
  <c r="V12" i="8"/>
  <c r="O12" i="8"/>
  <c r="P12" i="8" s="1"/>
  <c r="C12" i="8"/>
  <c r="V11" i="8"/>
  <c r="O11" i="8"/>
  <c r="P11" i="8" s="1"/>
  <c r="O10" i="8"/>
  <c r="C10" i="8"/>
  <c r="V23" i="8" s="1"/>
  <c r="V9" i="8"/>
  <c r="O9" i="8"/>
  <c r="P9" i="8" s="1"/>
  <c r="V8" i="8"/>
  <c r="Q8" i="8"/>
  <c r="O8" i="8"/>
  <c r="P8" i="8" s="1"/>
  <c r="C8" i="8"/>
  <c r="Q21" i="8" s="1"/>
  <c r="B8" i="8"/>
  <c r="V7" i="8"/>
  <c r="Q7" i="8"/>
  <c r="O7" i="8"/>
  <c r="P7" i="8" s="1"/>
  <c r="V6" i="8"/>
  <c r="O6" i="8"/>
  <c r="P6" i="8" s="1"/>
  <c r="C6" i="8"/>
  <c r="V5" i="8"/>
  <c r="O5" i="8"/>
  <c r="P5" i="8" s="1"/>
  <c r="C5" i="8"/>
  <c r="B5" i="8"/>
  <c r="W4" i="8"/>
  <c r="V4" i="8"/>
  <c r="Y4" i="8" s="1"/>
  <c r="M4" i="8" a="1"/>
  <c r="M22" i="8" s="1"/>
  <c r="U22" i="8" s="1"/>
  <c r="AT3" i="8"/>
  <c r="R3" i="8"/>
  <c r="Q3" i="8"/>
  <c r="AG3" i="8" s="1"/>
  <c r="AP3" i="8" s="1"/>
  <c r="O3" i="8"/>
  <c r="AE3" i="8" s="1"/>
  <c r="O23" i="7"/>
  <c r="O22" i="7"/>
  <c r="P22" i="7" s="1"/>
  <c r="V21" i="7"/>
  <c r="O21" i="7"/>
  <c r="P21" i="7" s="1"/>
  <c r="O20" i="7"/>
  <c r="O19" i="7"/>
  <c r="P19" i="7" s="1"/>
  <c r="V18" i="7"/>
  <c r="O18" i="7"/>
  <c r="P18" i="7" s="1"/>
  <c r="O17" i="7"/>
  <c r="O16" i="7"/>
  <c r="P16" i="7" s="1"/>
  <c r="V15" i="7"/>
  <c r="O15" i="7"/>
  <c r="P15" i="7" s="1"/>
  <c r="O14" i="7"/>
  <c r="O13" i="7"/>
  <c r="P13" i="7" s="1"/>
  <c r="V12" i="7"/>
  <c r="O12" i="7"/>
  <c r="P12" i="7" s="1"/>
  <c r="C12" i="7"/>
  <c r="V11" i="7"/>
  <c r="O11" i="7"/>
  <c r="P11" i="7" s="1"/>
  <c r="O10" i="7"/>
  <c r="C10" i="7"/>
  <c r="V23" i="7" s="1"/>
  <c r="V9" i="7"/>
  <c r="O9" i="7"/>
  <c r="P9" i="7" s="1"/>
  <c r="V8" i="7"/>
  <c r="Q8" i="7"/>
  <c r="O8" i="7"/>
  <c r="P8" i="7" s="1"/>
  <c r="C8" i="7"/>
  <c r="Q21" i="7" s="1"/>
  <c r="B8" i="7"/>
  <c r="V7" i="7"/>
  <c r="Q7" i="7"/>
  <c r="O7" i="7"/>
  <c r="P7" i="7" s="1"/>
  <c r="V6" i="7"/>
  <c r="O6" i="7"/>
  <c r="P6" i="7" s="1"/>
  <c r="C6" i="7"/>
  <c r="V5" i="7"/>
  <c r="O5" i="7"/>
  <c r="P5" i="7" s="1"/>
  <c r="C5" i="7"/>
  <c r="P23" i="7" s="1"/>
  <c r="B5" i="7"/>
  <c r="W4" i="7"/>
  <c r="V4" i="7"/>
  <c r="Y4" i="7" s="1"/>
  <c r="M4" i="7" a="1"/>
  <c r="M22" i="7" s="1"/>
  <c r="U22" i="7" s="1"/>
  <c r="AT3" i="7"/>
  <c r="R3" i="7"/>
  <c r="Q3" i="7"/>
  <c r="AG3" i="7" s="1"/>
  <c r="AP3" i="7" s="1"/>
  <c r="O3" i="7"/>
  <c r="AE3" i="7" s="1"/>
  <c r="O23" i="6"/>
  <c r="O22" i="6"/>
  <c r="P22" i="6" s="1"/>
  <c r="V21" i="6"/>
  <c r="O21" i="6"/>
  <c r="P21" i="6" s="1"/>
  <c r="O20" i="6"/>
  <c r="O19" i="6"/>
  <c r="P19" i="6" s="1"/>
  <c r="V18" i="6"/>
  <c r="O18" i="6"/>
  <c r="P18" i="6" s="1"/>
  <c r="O17" i="6"/>
  <c r="O16" i="6"/>
  <c r="P16" i="6" s="1"/>
  <c r="V15" i="6"/>
  <c r="O15" i="6"/>
  <c r="P15" i="6" s="1"/>
  <c r="O14" i="6"/>
  <c r="O13" i="6"/>
  <c r="P13" i="6" s="1"/>
  <c r="V12" i="6"/>
  <c r="O12" i="6"/>
  <c r="P12" i="6" s="1"/>
  <c r="C12" i="6"/>
  <c r="V11" i="6"/>
  <c r="O11" i="6"/>
  <c r="P11" i="6" s="1"/>
  <c r="O10" i="6"/>
  <c r="C10" i="6"/>
  <c r="V23" i="6" s="1"/>
  <c r="V9" i="6"/>
  <c r="O9" i="6"/>
  <c r="P9" i="6" s="1"/>
  <c r="V8" i="6"/>
  <c r="Q8" i="6"/>
  <c r="O8" i="6"/>
  <c r="P8" i="6" s="1"/>
  <c r="C8" i="6"/>
  <c r="Q21" i="6" s="1"/>
  <c r="B8" i="6"/>
  <c r="V7" i="6"/>
  <c r="Q7" i="6"/>
  <c r="O7" i="6"/>
  <c r="P7" i="6" s="1"/>
  <c r="V6" i="6"/>
  <c r="O6" i="6"/>
  <c r="P6" i="6" s="1"/>
  <c r="C6" i="6"/>
  <c r="V5" i="6"/>
  <c r="O5" i="6"/>
  <c r="P5" i="6" s="1"/>
  <c r="C5" i="6"/>
  <c r="B5" i="6"/>
  <c r="W4" i="6"/>
  <c r="V4" i="6"/>
  <c r="Y4" i="6" s="1"/>
  <c r="M4" i="6" a="1"/>
  <c r="M22" i="6" s="1"/>
  <c r="U22" i="6" s="1"/>
  <c r="G4" i="6" a="1"/>
  <c r="G23" i="6" s="1"/>
  <c r="F23" i="6"/>
  <c r="F19" i="6"/>
  <c r="F18" i="6"/>
  <c r="F17" i="6"/>
  <c r="F13" i="6"/>
  <c r="F12" i="6"/>
  <c r="F11" i="6"/>
  <c r="F7" i="6"/>
  <c r="F6" i="6"/>
  <c r="F5" i="6"/>
  <c r="F4" i="6" a="1"/>
  <c r="F20" i="6" s="1"/>
  <c r="AT3" i="6"/>
  <c r="R3" i="6"/>
  <c r="Q3" i="6"/>
  <c r="AG3" i="6" s="1"/>
  <c r="AP3" i="6" s="1"/>
  <c r="O3" i="6"/>
  <c r="AE3" i="6" s="1"/>
  <c r="R23" i="5"/>
  <c r="O23" i="5"/>
  <c r="R22" i="5"/>
  <c r="O22" i="5"/>
  <c r="P22" i="5" s="1"/>
  <c r="V21" i="5"/>
  <c r="R21" i="5"/>
  <c r="O21" i="5"/>
  <c r="P21" i="5" s="1"/>
  <c r="R20" i="5"/>
  <c r="O20" i="5"/>
  <c r="R19" i="5"/>
  <c r="O19" i="5"/>
  <c r="P19" i="5" s="1"/>
  <c r="V18" i="5"/>
  <c r="R18" i="5"/>
  <c r="O18" i="5"/>
  <c r="P18" i="5" s="1"/>
  <c r="R17" i="5"/>
  <c r="O17" i="5"/>
  <c r="R16" i="5"/>
  <c r="O16" i="5"/>
  <c r="P16" i="5" s="1"/>
  <c r="V15" i="5"/>
  <c r="R15" i="5"/>
  <c r="O15" i="5"/>
  <c r="P15" i="5" s="1"/>
  <c r="R14" i="5"/>
  <c r="O14" i="5"/>
  <c r="R13" i="5"/>
  <c r="O13" i="5"/>
  <c r="P13" i="5" s="1"/>
  <c r="V12" i="5"/>
  <c r="R12" i="5"/>
  <c r="O12" i="5"/>
  <c r="P12" i="5" s="1"/>
  <c r="C12" i="5"/>
  <c r="V11" i="5"/>
  <c r="R11" i="5"/>
  <c r="O11" i="5"/>
  <c r="P11" i="5" s="1"/>
  <c r="R10" i="5"/>
  <c r="O10" i="5"/>
  <c r="C10" i="5"/>
  <c r="V23" i="5" s="1"/>
  <c r="V9" i="5"/>
  <c r="R9" i="5"/>
  <c r="O9" i="5"/>
  <c r="P9" i="5" s="1"/>
  <c r="V8" i="5"/>
  <c r="R8" i="5"/>
  <c r="Q8" i="5"/>
  <c r="O8" i="5"/>
  <c r="P8" i="5" s="1"/>
  <c r="C8" i="5"/>
  <c r="Q21" i="5" s="1"/>
  <c r="B8" i="5"/>
  <c r="V7" i="5"/>
  <c r="R7" i="5"/>
  <c r="Q7" i="5"/>
  <c r="O7" i="5"/>
  <c r="P7" i="5" s="1"/>
  <c r="V6" i="5"/>
  <c r="R6" i="5"/>
  <c r="O6" i="5"/>
  <c r="P6" i="5" s="1"/>
  <c r="V5" i="5"/>
  <c r="R5" i="5"/>
  <c r="O5" i="5"/>
  <c r="C5" i="5"/>
  <c r="B5" i="5"/>
  <c r="Y4" i="5"/>
  <c r="W4" i="5"/>
  <c r="V4" i="5"/>
  <c r="R4" i="5"/>
  <c r="M20" i="5"/>
  <c r="U20" i="5" s="1"/>
  <c r="M19" i="5"/>
  <c r="U19" i="5" s="1"/>
  <c r="M18" i="5"/>
  <c r="U18" i="5" s="1"/>
  <c r="M14" i="5"/>
  <c r="U14" i="5" s="1"/>
  <c r="M13" i="5"/>
  <c r="U13" i="5" s="1"/>
  <c r="M12" i="5"/>
  <c r="U12" i="5" s="1"/>
  <c r="M8" i="5"/>
  <c r="U8" i="5" s="1"/>
  <c r="M7" i="5"/>
  <c r="U7" i="5" s="1"/>
  <c r="M6" i="5"/>
  <c r="U6" i="5" s="1"/>
  <c r="M4" i="5" a="1"/>
  <c r="M21" i="5" s="1"/>
  <c r="U21" i="5" s="1"/>
  <c r="G4" i="5" a="1"/>
  <c r="G22" i="5" s="1"/>
  <c r="F23" i="5"/>
  <c r="F22" i="5"/>
  <c r="F18" i="5"/>
  <c r="F17" i="5"/>
  <c r="F16" i="5"/>
  <c r="F12" i="5"/>
  <c r="F11" i="5"/>
  <c r="F10" i="5"/>
  <c r="F7" i="5"/>
  <c r="F6" i="5"/>
  <c r="F5" i="5"/>
  <c r="F4" i="5"/>
  <c r="F4" i="5" a="1"/>
  <c r="F19" i="5" s="1"/>
  <c r="AT3" i="5"/>
  <c r="R3" i="5"/>
  <c r="Q3" i="5"/>
  <c r="AG3" i="5" s="1"/>
  <c r="AP3" i="5" s="1"/>
  <c r="O3" i="5"/>
  <c r="AE3" i="5" s="1"/>
  <c r="R23" i="4"/>
  <c r="O23" i="4"/>
  <c r="P23" i="4" s="1"/>
  <c r="V22" i="4"/>
  <c r="O22" i="4"/>
  <c r="P22" i="4" s="1"/>
  <c r="V21" i="4"/>
  <c r="O21" i="4"/>
  <c r="P21" i="4" s="1"/>
  <c r="R20" i="4"/>
  <c r="O20" i="4"/>
  <c r="P20" i="4" s="1"/>
  <c r="V19" i="4"/>
  <c r="O19" i="4"/>
  <c r="P19" i="4" s="1"/>
  <c r="V18" i="4"/>
  <c r="O18" i="4"/>
  <c r="P18" i="4" s="1"/>
  <c r="R17" i="4"/>
  <c r="O17" i="4"/>
  <c r="P17" i="4" s="1"/>
  <c r="V16" i="4"/>
  <c r="O16" i="4"/>
  <c r="P16" i="4" s="1"/>
  <c r="V15" i="4"/>
  <c r="O15" i="4"/>
  <c r="P15" i="4" s="1"/>
  <c r="R14" i="4"/>
  <c r="O14" i="4"/>
  <c r="V13" i="4"/>
  <c r="O13" i="4"/>
  <c r="P13" i="4" s="1"/>
  <c r="V12" i="4"/>
  <c r="O12" i="4"/>
  <c r="P12" i="4" s="1"/>
  <c r="C12" i="4"/>
  <c r="R11" i="4"/>
  <c r="O11" i="4"/>
  <c r="P11" i="4" s="1"/>
  <c r="R10" i="4"/>
  <c r="O10" i="4"/>
  <c r="C10" i="4"/>
  <c r="V11" i="4" s="1"/>
  <c r="V9" i="4"/>
  <c r="R9" i="4"/>
  <c r="O9" i="4"/>
  <c r="P9" i="4" s="1"/>
  <c r="V8" i="4"/>
  <c r="Q8" i="4"/>
  <c r="O8" i="4"/>
  <c r="P8" i="4" s="1"/>
  <c r="C8" i="4"/>
  <c r="Q22" i="4" s="1"/>
  <c r="B8" i="4"/>
  <c r="V7" i="4"/>
  <c r="Q7" i="4"/>
  <c r="O7" i="4"/>
  <c r="P7" i="4" s="1"/>
  <c r="V6" i="4"/>
  <c r="O6" i="4"/>
  <c r="P6" i="4" s="1"/>
  <c r="C6" i="4"/>
  <c r="R22" i="4" s="1"/>
  <c r="V5" i="4"/>
  <c r="R5" i="4"/>
  <c r="O5" i="4"/>
  <c r="P5" i="4" s="1"/>
  <c r="C5" i="4"/>
  <c r="B5" i="4"/>
  <c r="Y4" i="4"/>
  <c r="W4" i="4"/>
  <c r="V4" i="4"/>
  <c r="R4" i="4"/>
  <c r="M20" i="4"/>
  <c r="U20" i="4" s="1"/>
  <c r="M19" i="4"/>
  <c r="U19" i="4" s="1"/>
  <c r="M18" i="4"/>
  <c r="U18" i="4" s="1"/>
  <c r="M14" i="4"/>
  <c r="U14" i="4" s="1"/>
  <c r="M13" i="4"/>
  <c r="U13" i="4" s="1"/>
  <c r="M12" i="4"/>
  <c r="U12" i="4" s="1"/>
  <c r="M8" i="4"/>
  <c r="U8" i="4" s="1"/>
  <c r="M7" i="4"/>
  <c r="U7" i="4" s="1"/>
  <c r="M6" i="4"/>
  <c r="U6" i="4" s="1"/>
  <c r="M4" i="4" a="1"/>
  <c r="M21" i="4" s="1"/>
  <c r="U21" i="4" s="1"/>
  <c r="AT3" i="4"/>
  <c r="R3" i="4"/>
  <c r="Q3" i="4"/>
  <c r="AG3" i="4" s="1"/>
  <c r="AP3" i="4" s="1"/>
  <c r="O3" i="4"/>
  <c r="AE3" i="4" s="1"/>
  <c r="R23" i="3"/>
  <c r="O23" i="3"/>
  <c r="V22" i="3"/>
  <c r="O22" i="3"/>
  <c r="P22" i="3" s="1"/>
  <c r="V21" i="3"/>
  <c r="O21" i="3"/>
  <c r="P21" i="3" s="1"/>
  <c r="R20" i="3"/>
  <c r="O20" i="3"/>
  <c r="P20" i="3" s="1"/>
  <c r="V19" i="3"/>
  <c r="O19" i="3"/>
  <c r="P19" i="3" s="1"/>
  <c r="V18" i="3"/>
  <c r="O18" i="3"/>
  <c r="P18" i="3" s="1"/>
  <c r="R17" i="3"/>
  <c r="O17" i="3"/>
  <c r="P17" i="3" s="1"/>
  <c r="V16" i="3"/>
  <c r="O16" i="3"/>
  <c r="P16" i="3" s="1"/>
  <c r="V15" i="3"/>
  <c r="O15" i="3"/>
  <c r="P15" i="3" s="1"/>
  <c r="R14" i="3"/>
  <c r="O14" i="3"/>
  <c r="V13" i="3"/>
  <c r="O13" i="3"/>
  <c r="P13" i="3" s="1"/>
  <c r="V12" i="3"/>
  <c r="O12" i="3"/>
  <c r="P12" i="3" s="1"/>
  <c r="C12" i="3"/>
  <c r="R11" i="3"/>
  <c r="O11" i="3"/>
  <c r="P11" i="3" s="1"/>
  <c r="R10" i="3"/>
  <c r="O10" i="3"/>
  <c r="P10" i="3" s="1"/>
  <c r="C10" i="3"/>
  <c r="V11" i="3" s="1"/>
  <c r="V9" i="3"/>
  <c r="R9" i="3"/>
  <c r="O9" i="3"/>
  <c r="P9" i="3" s="1"/>
  <c r="V8" i="3"/>
  <c r="O8" i="3"/>
  <c r="P8" i="3" s="1"/>
  <c r="C8" i="3"/>
  <c r="Q22" i="3" s="1"/>
  <c r="B8" i="3"/>
  <c r="V7" i="3"/>
  <c r="Q7" i="3"/>
  <c r="O7" i="3"/>
  <c r="P7" i="3" s="1"/>
  <c r="V6" i="3"/>
  <c r="O6" i="3"/>
  <c r="P6" i="3" s="1"/>
  <c r="C6" i="3"/>
  <c r="R22" i="3" s="1"/>
  <c r="V5" i="3"/>
  <c r="R5" i="3"/>
  <c r="O5" i="3"/>
  <c r="P5" i="3" s="1"/>
  <c r="C5" i="3"/>
  <c r="B5" i="3"/>
  <c r="Y4" i="3"/>
  <c r="W4" i="3"/>
  <c r="V4" i="3"/>
  <c r="R4" i="3"/>
  <c r="M20" i="3"/>
  <c r="U20" i="3" s="1"/>
  <c r="M19" i="3"/>
  <c r="U19" i="3" s="1"/>
  <c r="M18" i="3"/>
  <c r="U18" i="3" s="1"/>
  <c r="M14" i="3"/>
  <c r="U14" i="3" s="1"/>
  <c r="M13" i="3"/>
  <c r="U13" i="3" s="1"/>
  <c r="M12" i="3"/>
  <c r="U12" i="3" s="1"/>
  <c r="M8" i="3"/>
  <c r="U8" i="3" s="1"/>
  <c r="M7" i="3"/>
  <c r="U7" i="3" s="1"/>
  <c r="M6" i="3"/>
  <c r="U6" i="3" s="1"/>
  <c r="M4" i="3" a="1"/>
  <c r="M21" i="3" s="1"/>
  <c r="U21" i="3" s="1"/>
  <c r="AT3" i="3"/>
  <c r="R3" i="3"/>
  <c r="Q3" i="3"/>
  <c r="AG3" i="3" s="1"/>
  <c r="AP3" i="3" s="1"/>
  <c r="O3" i="3"/>
  <c r="AE3" i="3" s="1"/>
  <c r="R23" i="2"/>
  <c r="O23" i="2"/>
  <c r="P23" i="2" s="1"/>
  <c r="V22" i="2"/>
  <c r="O22" i="2"/>
  <c r="P22" i="2" s="1"/>
  <c r="V21" i="2"/>
  <c r="O21" i="2"/>
  <c r="P21" i="2" s="1"/>
  <c r="R20" i="2"/>
  <c r="O20" i="2"/>
  <c r="P20" i="2" s="1"/>
  <c r="V19" i="2"/>
  <c r="O19" i="2"/>
  <c r="P19" i="2" s="1"/>
  <c r="V18" i="2"/>
  <c r="O18" i="2"/>
  <c r="P18" i="2" s="1"/>
  <c r="R17" i="2"/>
  <c r="O17" i="2"/>
  <c r="P17" i="2" s="1"/>
  <c r="V16" i="2"/>
  <c r="O16" i="2"/>
  <c r="P16" i="2" s="1"/>
  <c r="V15" i="2"/>
  <c r="O15" i="2"/>
  <c r="P15" i="2" s="1"/>
  <c r="R14" i="2"/>
  <c r="O14" i="2"/>
  <c r="V13" i="2"/>
  <c r="O13" i="2"/>
  <c r="P13" i="2" s="1"/>
  <c r="V12" i="2"/>
  <c r="O12" i="2"/>
  <c r="P12" i="2" s="1"/>
  <c r="C12" i="2"/>
  <c r="R11" i="2"/>
  <c r="O11" i="2"/>
  <c r="P11" i="2" s="1"/>
  <c r="R10" i="2"/>
  <c r="O10" i="2"/>
  <c r="C10" i="2"/>
  <c r="V11" i="2" s="1"/>
  <c r="V9" i="2"/>
  <c r="R9" i="2"/>
  <c r="O9" i="2"/>
  <c r="P9" i="2" s="1"/>
  <c r="V8" i="2"/>
  <c r="Q8" i="2"/>
  <c r="O8" i="2"/>
  <c r="P8" i="2" s="1"/>
  <c r="C8" i="2"/>
  <c r="Q22" i="2" s="1"/>
  <c r="B8" i="2"/>
  <c r="V7" i="2"/>
  <c r="Q7" i="2"/>
  <c r="O7" i="2"/>
  <c r="P7" i="2" s="1"/>
  <c r="V6" i="2"/>
  <c r="O6" i="2"/>
  <c r="P6" i="2" s="1"/>
  <c r="C6" i="2"/>
  <c r="R22" i="2" s="1"/>
  <c r="V5" i="2"/>
  <c r="R5" i="2"/>
  <c r="O5" i="2"/>
  <c r="P5" i="2" s="1"/>
  <c r="C5" i="2"/>
  <c r="B5" i="2"/>
  <c r="Y4" i="2"/>
  <c r="W4" i="2"/>
  <c r="V4" i="2"/>
  <c r="R4" i="2"/>
  <c r="M20" i="2"/>
  <c r="U20" i="2" s="1"/>
  <c r="M19" i="2"/>
  <c r="U19" i="2" s="1"/>
  <c r="M18" i="2"/>
  <c r="U18" i="2" s="1"/>
  <c r="M14" i="2"/>
  <c r="U14" i="2" s="1"/>
  <c r="M13" i="2"/>
  <c r="U13" i="2" s="1"/>
  <c r="M12" i="2"/>
  <c r="U12" i="2" s="1"/>
  <c r="M8" i="2"/>
  <c r="U8" i="2" s="1"/>
  <c r="M7" i="2"/>
  <c r="U7" i="2" s="1"/>
  <c r="M6" i="2"/>
  <c r="U6" i="2" s="1"/>
  <c r="M4" i="2" a="1"/>
  <c r="M21" i="2" s="1"/>
  <c r="U21" i="2" s="1"/>
  <c r="AT3" i="2"/>
  <c r="R3" i="2"/>
  <c r="Q3" i="2"/>
  <c r="AG3" i="2" s="1"/>
  <c r="AP3" i="2" s="1"/>
  <c r="O3" i="2"/>
  <c r="AE3" i="2" s="1"/>
  <c r="AC23" i="1"/>
  <c r="V23" i="1"/>
  <c r="R23" i="1"/>
  <c r="Q23" i="1"/>
  <c r="O23" i="1"/>
  <c r="P23" i="1" s="1"/>
  <c r="V22" i="1"/>
  <c r="R22" i="1"/>
  <c r="Q22" i="1"/>
  <c r="O22" i="1"/>
  <c r="P22" i="1" s="1"/>
  <c r="V21" i="1"/>
  <c r="R21" i="1"/>
  <c r="Q21" i="1"/>
  <c r="O21" i="1"/>
  <c r="P21" i="1" s="1"/>
  <c r="V20" i="1"/>
  <c r="R20" i="1"/>
  <c r="Q20" i="1"/>
  <c r="O20" i="1"/>
  <c r="P20" i="1" s="1"/>
  <c r="V19" i="1"/>
  <c r="R19" i="1"/>
  <c r="Q19" i="1"/>
  <c r="O19" i="1"/>
  <c r="P19" i="1" s="1"/>
  <c r="V18" i="1"/>
  <c r="R18" i="1"/>
  <c r="Q18" i="1"/>
  <c r="O18" i="1"/>
  <c r="P18" i="1" s="1"/>
  <c r="V17" i="1"/>
  <c r="R17" i="1"/>
  <c r="Q17" i="1"/>
  <c r="O17" i="1"/>
  <c r="P17" i="1" s="1"/>
  <c r="V16" i="1"/>
  <c r="R16" i="1"/>
  <c r="Q16" i="1"/>
  <c r="O16" i="1"/>
  <c r="P16" i="1" s="1"/>
  <c r="V15" i="1"/>
  <c r="R15" i="1"/>
  <c r="Q15" i="1"/>
  <c r="O15" i="1"/>
  <c r="P15" i="1" s="1"/>
  <c r="V14" i="1"/>
  <c r="R14" i="1"/>
  <c r="Q14" i="1"/>
  <c r="O14" i="1"/>
  <c r="P14" i="1" s="1"/>
  <c r="V13" i="1"/>
  <c r="R13" i="1"/>
  <c r="Q13" i="1"/>
  <c r="O13" i="1"/>
  <c r="P13" i="1" s="1"/>
  <c r="V12" i="1"/>
  <c r="R12" i="1"/>
  <c r="Q12" i="1"/>
  <c r="O12" i="1"/>
  <c r="P12" i="1" s="1"/>
  <c r="V11" i="1"/>
  <c r="R11" i="1"/>
  <c r="Q11" i="1"/>
  <c r="O11" i="1"/>
  <c r="P11" i="1" s="1"/>
  <c r="V10" i="1"/>
  <c r="R10" i="1"/>
  <c r="Q10" i="1"/>
  <c r="O10" i="1"/>
  <c r="P10" i="1" s="1"/>
  <c r="V9" i="1"/>
  <c r="R9" i="1"/>
  <c r="Q9" i="1"/>
  <c r="O9" i="1"/>
  <c r="P9" i="1" s="1"/>
  <c r="C9" i="1"/>
  <c r="C9" i="24" s="1"/>
  <c r="V8" i="1"/>
  <c r="R8" i="1"/>
  <c r="Q8" i="1"/>
  <c r="O8" i="1"/>
  <c r="P8" i="1" s="1"/>
  <c r="V7" i="1"/>
  <c r="R7" i="1"/>
  <c r="Q7" i="1"/>
  <c r="O7" i="1"/>
  <c r="P7" i="1" s="1"/>
  <c r="V6" i="1"/>
  <c r="R6" i="1"/>
  <c r="Q6" i="1"/>
  <c r="O6" i="1"/>
  <c r="P6" i="1" s="1"/>
  <c r="V5" i="1"/>
  <c r="R5" i="1"/>
  <c r="Q5" i="1"/>
  <c r="O5" i="1"/>
  <c r="P5" i="1" s="1"/>
  <c r="Y4" i="1"/>
  <c r="W4" i="1"/>
  <c r="V4" i="1"/>
  <c r="R4" i="1"/>
  <c r="M23" i="1"/>
  <c r="U23" i="1" s="1"/>
  <c r="M19" i="1"/>
  <c r="U19" i="1" s="1"/>
  <c r="M18" i="1"/>
  <c r="U18" i="1" s="1"/>
  <c r="M17" i="1"/>
  <c r="U17" i="1" s="1"/>
  <c r="M13" i="1"/>
  <c r="U13" i="1" s="1"/>
  <c r="M12" i="1"/>
  <c r="U12" i="1" s="1"/>
  <c r="M11" i="1"/>
  <c r="U11" i="1" s="1"/>
  <c r="M7" i="1"/>
  <c r="U7" i="1" s="1"/>
  <c r="M6" i="1"/>
  <c r="U6" i="1" s="1"/>
  <c r="M5" i="1"/>
  <c r="U5" i="1" s="1"/>
  <c r="M4" i="1" a="1"/>
  <c r="M20" i="1" s="1"/>
  <c r="U20" i="1" s="1"/>
  <c r="G20" i="1"/>
  <c r="G19" i="1"/>
  <c r="G18" i="1"/>
  <c r="G14" i="1"/>
  <c r="G13" i="1"/>
  <c r="G12" i="1"/>
  <c r="G8" i="1"/>
  <c r="G7" i="1"/>
  <c r="G6" i="1"/>
  <c r="G4" i="1" a="1"/>
  <c r="G21" i="1" s="1"/>
  <c r="F4" i="1" a="1"/>
  <c r="F18" i="1" s="1"/>
  <c r="H18" i="1" s="1"/>
  <c r="I18" i="1" s="1"/>
  <c r="J18" i="1" s="1"/>
  <c r="AT3" i="1"/>
  <c r="R3" i="1"/>
  <c r="Q3" i="1"/>
  <c r="AG3" i="1" s="1"/>
  <c r="AP3" i="1" s="1"/>
  <c r="O3" i="1"/>
  <c r="P3" i="1" s="1"/>
  <c r="AF3" i="1" s="1"/>
  <c r="AO3" i="1" s="1"/>
  <c r="P3" i="95" l="1"/>
  <c r="AF3" i="95" s="1"/>
  <c r="AO3" i="95" s="1"/>
  <c r="AE3" i="46"/>
  <c r="AN3" i="46" s="1"/>
  <c r="P3" i="42"/>
  <c r="AF3" i="42" s="1"/>
  <c r="AO3" i="42" s="1"/>
  <c r="P3" i="90"/>
  <c r="AF3" i="90" s="1"/>
  <c r="AO3" i="90" s="1"/>
  <c r="P3" i="88"/>
  <c r="AF3" i="88" s="1"/>
  <c r="AO3" i="88" s="1"/>
  <c r="AE3" i="88"/>
  <c r="P3" i="40"/>
  <c r="AF3" i="40" s="1"/>
  <c r="AO3" i="40" s="1"/>
  <c r="AE3" i="87"/>
  <c r="P3" i="87"/>
  <c r="AF3" i="87" s="1"/>
  <c r="AO3" i="87" s="1"/>
  <c r="P3" i="37"/>
  <c r="AF3" i="37" s="1"/>
  <c r="AO3" i="37" s="1"/>
  <c r="P3" i="36"/>
  <c r="AF3" i="36" s="1"/>
  <c r="AO3" i="36" s="1"/>
  <c r="P3" i="35"/>
  <c r="AF3" i="35" s="1"/>
  <c r="AO3" i="35" s="1"/>
  <c r="P3" i="34"/>
  <c r="AF3" i="34" s="1"/>
  <c r="AO3" i="34" s="1"/>
  <c r="P3" i="82"/>
  <c r="AF3" i="82" s="1"/>
  <c r="AO3" i="82" s="1"/>
  <c r="AE3" i="81"/>
  <c r="P3" i="32"/>
  <c r="AF3" i="32" s="1"/>
  <c r="AO3" i="32" s="1"/>
  <c r="AE3" i="79"/>
  <c r="P3" i="79"/>
  <c r="AF3" i="79" s="1"/>
  <c r="AO3" i="79" s="1"/>
  <c r="P3" i="31"/>
  <c r="AF3" i="31" s="1"/>
  <c r="AO3" i="31" s="1"/>
  <c r="P3" i="30"/>
  <c r="AF3" i="30" s="1"/>
  <c r="AO3" i="30" s="1"/>
  <c r="P3" i="77"/>
  <c r="AF3" i="77" s="1"/>
  <c r="AO3" i="77" s="1"/>
  <c r="P3" i="28"/>
  <c r="AF3" i="28" s="1"/>
  <c r="AO3" i="28" s="1"/>
  <c r="P3" i="76"/>
  <c r="AF3" i="76" s="1"/>
  <c r="AO3" i="76" s="1"/>
  <c r="P3" i="27"/>
  <c r="AF3" i="27" s="1"/>
  <c r="AO3" i="27" s="1"/>
  <c r="P3" i="25"/>
  <c r="AF3" i="25" s="1"/>
  <c r="AO3" i="25" s="1"/>
  <c r="P3" i="73"/>
  <c r="AF3" i="73" s="1"/>
  <c r="AO3" i="73" s="1"/>
  <c r="P3" i="24"/>
  <c r="AF3" i="24" s="1"/>
  <c r="AO3" i="24" s="1"/>
  <c r="P3" i="23"/>
  <c r="AF3" i="23" s="1"/>
  <c r="AO3" i="23" s="1"/>
  <c r="O20" i="70"/>
  <c r="P20" i="70" s="1"/>
  <c r="O15" i="70"/>
  <c r="O14" i="70"/>
  <c r="P14" i="70" s="1"/>
  <c r="O18" i="70"/>
  <c r="O6" i="70"/>
  <c r="P6" i="70" s="1"/>
  <c r="O23" i="70"/>
  <c r="P23" i="70" s="1"/>
  <c r="O7" i="69"/>
  <c r="O13" i="69"/>
  <c r="O18" i="69"/>
  <c r="P18" i="69" s="1"/>
  <c r="O9" i="69"/>
  <c r="P9" i="69" s="1"/>
  <c r="O12" i="69"/>
  <c r="P12" i="69" s="1"/>
  <c r="P8" i="21"/>
  <c r="O11" i="69"/>
  <c r="O19" i="69"/>
  <c r="P11" i="20"/>
  <c r="O8" i="67"/>
  <c r="P8" i="67" s="1"/>
  <c r="P11" i="19"/>
  <c r="O10" i="67"/>
  <c r="P10" i="67" s="1"/>
  <c r="O16" i="67"/>
  <c r="P16" i="67" s="1"/>
  <c r="O5" i="67"/>
  <c r="P5" i="67" s="1"/>
  <c r="O7" i="67"/>
  <c r="P7" i="67" s="1"/>
  <c r="O3" i="67"/>
  <c r="O11" i="67"/>
  <c r="P11" i="67" s="1"/>
  <c r="O17" i="67"/>
  <c r="P17" i="67" s="1"/>
  <c r="P11" i="18"/>
  <c r="O23" i="66"/>
  <c r="O15" i="65"/>
  <c r="P15" i="65" s="1"/>
  <c r="O23" i="65"/>
  <c r="P23" i="65" s="1"/>
  <c r="O6" i="64"/>
  <c r="P6" i="64" s="1"/>
  <c r="O18" i="64"/>
  <c r="P18" i="64" s="1"/>
  <c r="O15" i="64"/>
  <c r="P15" i="64" s="1"/>
  <c r="O12" i="64"/>
  <c r="P12" i="64" s="1"/>
  <c r="P3" i="16"/>
  <c r="AF3" i="16" s="1"/>
  <c r="AO3" i="16" s="1"/>
  <c r="P11" i="16"/>
  <c r="P21" i="15"/>
  <c r="P3" i="15"/>
  <c r="AF3" i="15" s="1"/>
  <c r="AO3" i="15" s="1"/>
  <c r="P21" i="14"/>
  <c r="O14" i="62"/>
  <c r="O17" i="62"/>
  <c r="P17" i="62" s="1"/>
  <c r="O23" i="62"/>
  <c r="O10" i="62"/>
  <c r="O20" i="62"/>
  <c r="P20" i="62" s="1"/>
  <c r="P3" i="13"/>
  <c r="AF3" i="13" s="1"/>
  <c r="AO3" i="13" s="1"/>
  <c r="P23" i="61"/>
  <c r="O9" i="61"/>
  <c r="P21" i="11"/>
  <c r="O12" i="59"/>
  <c r="P12" i="59" s="1"/>
  <c r="O15" i="59"/>
  <c r="P15" i="59" s="1"/>
  <c r="O18" i="59"/>
  <c r="P18" i="59" s="1"/>
  <c r="O21" i="59"/>
  <c r="P21" i="59" s="1"/>
  <c r="O6" i="59"/>
  <c r="P6" i="59" s="1"/>
  <c r="O8" i="59"/>
  <c r="P8" i="59" s="1"/>
  <c r="O13" i="59"/>
  <c r="P13" i="59" s="1"/>
  <c r="O16" i="59"/>
  <c r="P16" i="59" s="1"/>
  <c r="O19" i="59"/>
  <c r="P19" i="59" s="1"/>
  <c r="O22" i="59"/>
  <c r="P22" i="59" s="1"/>
  <c r="O3" i="59"/>
  <c r="P3" i="59" s="1"/>
  <c r="AF3" i="59" s="1"/>
  <c r="AO3" i="59" s="1"/>
  <c r="O7" i="59"/>
  <c r="P7" i="59" s="1"/>
  <c r="P21" i="10"/>
  <c r="O6" i="57"/>
  <c r="P6" i="57" s="1"/>
  <c r="O18" i="57"/>
  <c r="P18" i="57" s="1"/>
  <c r="P3" i="9"/>
  <c r="AF3" i="9" s="1"/>
  <c r="AO3" i="9" s="1"/>
  <c r="P3" i="8"/>
  <c r="AF3" i="8" s="1"/>
  <c r="AO3" i="8" s="1"/>
  <c r="P10" i="8"/>
  <c r="O15" i="56"/>
  <c r="P15" i="56" s="1"/>
  <c r="O12" i="56"/>
  <c r="O10" i="56"/>
  <c r="O6" i="56"/>
  <c r="O11" i="56"/>
  <c r="O21" i="56"/>
  <c r="P21" i="56" s="1"/>
  <c r="O5" i="56"/>
  <c r="P3" i="7"/>
  <c r="AF3" i="7" s="1"/>
  <c r="AO3" i="7" s="1"/>
  <c r="O5" i="55"/>
  <c r="P5" i="55" s="1"/>
  <c r="P3" i="6"/>
  <c r="AF3" i="6" s="1"/>
  <c r="AO3" i="6" s="1"/>
  <c r="P23" i="6"/>
  <c r="P3" i="5"/>
  <c r="AF3" i="5" s="1"/>
  <c r="AO3" i="5" s="1"/>
  <c r="P23" i="5"/>
  <c r="O3" i="53"/>
  <c r="O16" i="53"/>
  <c r="P16" i="53" s="1"/>
  <c r="O19" i="53"/>
  <c r="P19" i="53" s="1"/>
  <c r="P14" i="4"/>
  <c r="O15" i="52"/>
  <c r="P15" i="52" s="1"/>
  <c r="O19" i="52"/>
  <c r="P19" i="52" s="1"/>
  <c r="P3" i="4"/>
  <c r="AF3" i="4" s="1"/>
  <c r="AO3" i="4" s="1"/>
  <c r="O12" i="52"/>
  <c r="P12" i="52" s="1"/>
  <c r="O6" i="52"/>
  <c r="P6" i="52" s="1"/>
  <c r="O18" i="52"/>
  <c r="P18" i="52" s="1"/>
  <c r="O18" i="51"/>
  <c r="P18" i="51" s="1"/>
  <c r="P3" i="3"/>
  <c r="AF3" i="3" s="1"/>
  <c r="AO3" i="3" s="1"/>
  <c r="P23" i="3"/>
  <c r="O15" i="51"/>
  <c r="P15" i="51" s="1"/>
  <c r="O6" i="51"/>
  <c r="P6" i="51" s="1"/>
  <c r="O12" i="51"/>
  <c r="P12" i="51" s="1"/>
  <c r="O5" i="51"/>
  <c r="P5" i="51" s="1"/>
  <c r="O11" i="51"/>
  <c r="P11" i="51" s="1"/>
  <c r="O23" i="50"/>
  <c r="O14" i="50"/>
  <c r="P14" i="50" s="1"/>
  <c r="P14" i="2"/>
  <c r="P3" i="2"/>
  <c r="AF3" i="2" s="1"/>
  <c r="AO3" i="2" s="1"/>
  <c r="O10" i="50"/>
  <c r="P10" i="50" s="1"/>
  <c r="O11" i="50"/>
  <c r="P11" i="50" s="1"/>
  <c r="AH4" i="88"/>
  <c r="Z4" i="88"/>
  <c r="H22" i="24"/>
  <c r="H19" i="24"/>
  <c r="H16" i="24"/>
  <c r="H13" i="24"/>
  <c r="H8" i="24"/>
  <c r="H7" i="24"/>
  <c r="H9" i="24"/>
  <c r="H23" i="24"/>
  <c r="H20" i="24"/>
  <c r="H17" i="24"/>
  <c r="H14" i="24"/>
  <c r="H10" i="24"/>
  <c r="H11" i="24"/>
  <c r="H5" i="24"/>
  <c r="H4" i="24"/>
  <c r="H21" i="24"/>
  <c r="H18" i="24"/>
  <c r="H15" i="24"/>
  <c r="H12" i="24"/>
  <c r="H6" i="24"/>
  <c r="AN3" i="15"/>
  <c r="AN3" i="25"/>
  <c r="H96" i="25"/>
  <c r="I96" i="25" s="1"/>
  <c r="J96" i="25" s="1"/>
  <c r="AN3" i="2"/>
  <c r="AN3" i="4"/>
  <c r="AN3" i="7"/>
  <c r="AN3" i="14"/>
  <c r="AN3" i="3"/>
  <c r="AN3" i="9"/>
  <c r="AN3" i="24"/>
  <c r="AN3" i="5"/>
  <c r="AN3" i="16"/>
  <c r="Z4" i="17"/>
  <c r="AN3" i="6"/>
  <c r="AN3" i="8"/>
  <c r="AN3" i="17"/>
  <c r="AN3" i="23"/>
  <c r="H6" i="10"/>
  <c r="I6" i="10" s="1"/>
  <c r="J6" i="10" s="1"/>
  <c r="AN3" i="13"/>
  <c r="AH3" i="1"/>
  <c r="AQ3" i="1" s="1"/>
  <c r="F7" i="1"/>
  <c r="H7" i="1" s="1"/>
  <c r="I7" i="1" s="1"/>
  <c r="J7" i="1" s="1"/>
  <c r="F13" i="1"/>
  <c r="H13" i="1" s="1"/>
  <c r="I13" i="1" s="1"/>
  <c r="J13" i="1" s="1"/>
  <c r="F19" i="1"/>
  <c r="H19" i="1" s="1"/>
  <c r="I19" i="1" s="1"/>
  <c r="J19" i="1" s="1"/>
  <c r="G4" i="1"/>
  <c r="G10" i="1"/>
  <c r="G16" i="1"/>
  <c r="G22" i="1"/>
  <c r="M9" i="1"/>
  <c r="U9" i="1" s="1"/>
  <c r="M15" i="1"/>
  <c r="U15" i="1" s="1"/>
  <c r="M21" i="1"/>
  <c r="U21" i="1" s="1"/>
  <c r="M4" i="2"/>
  <c r="U4" i="2" s="1"/>
  <c r="X4" i="2" s="1"/>
  <c r="M10" i="2"/>
  <c r="U10" i="2" s="1"/>
  <c r="M16" i="2"/>
  <c r="U16" i="2" s="1"/>
  <c r="M22" i="2"/>
  <c r="U22" i="2" s="1"/>
  <c r="Q6" i="2"/>
  <c r="V10" i="2"/>
  <c r="Q12" i="2"/>
  <c r="V14" i="2"/>
  <c r="Q15" i="2"/>
  <c r="V17" i="2"/>
  <c r="Q18" i="2"/>
  <c r="V20" i="2"/>
  <c r="Q21" i="2"/>
  <c r="V23" i="2"/>
  <c r="M4" i="3"/>
  <c r="U4" i="3" s="1"/>
  <c r="X4" i="3" s="1"/>
  <c r="M10" i="3"/>
  <c r="U10" i="3" s="1"/>
  <c r="M16" i="3"/>
  <c r="U16" i="3" s="1"/>
  <c r="M22" i="3"/>
  <c r="U22" i="3" s="1"/>
  <c r="Q6" i="3"/>
  <c r="V10" i="3"/>
  <c r="Q12" i="3"/>
  <c r="V14" i="3"/>
  <c r="Q15" i="3"/>
  <c r="V17" i="3"/>
  <c r="Q18" i="3"/>
  <c r="V20" i="3"/>
  <c r="Q21" i="3"/>
  <c r="V23" i="3"/>
  <c r="M4" i="4"/>
  <c r="U4" i="4" s="1"/>
  <c r="X4" i="4" s="1"/>
  <c r="M10" i="4"/>
  <c r="U10" i="4" s="1"/>
  <c r="M16" i="4"/>
  <c r="U16" i="4" s="1"/>
  <c r="M22" i="4"/>
  <c r="U22" i="4" s="1"/>
  <c r="Q6" i="4"/>
  <c r="V10" i="4"/>
  <c r="Q12" i="4"/>
  <c r="V14" i="4"/>
  <c r="Q15" i="4"/>
  <c r="V17" i="4"/>
  <c r="Q18" i="4"/>
  <c r="V20" i="4"/>
  <c r="Q21" i="4"/>
  <c r="V23" i="4"/>
  <c r="F8" i="5"/>
  <c r="F14" i="5"/>
  <c r="F20" i="5"/>
  <c r="G5" i="5"/>
  <c r="G11" i="5"/>
  <c r="G17" i="5"/>
  <c r="G23" i="5"/>
  <c r="M4" i="5"/>
  <c r="U4" i="5" s="1"/>
  <c r="X4" i="5" s="1"/>
  <c r="M10" i="5"/>
  <c r="U10" i="5" s="1"/>
  <c r="M16" i="5"/>
  <c r="U16" i="5" s="1"/>
  <c r="M22" i="5"/>
  <c r="U22" i="5" s="1"/>
  <c r="P5" i="5"/>
  <c r="P10" i="5"/>
  <c r="Q11" i="5"/>
  <c r="P14" i="5"/>
  <c r="P17" i="5"/>
  <c r="P20" i="5"/>
  <c r="F9" i="6"/>
  <c r="F15" i="6"/>
  <c r="F21" i="6"/>
  <c r="G6" i="6"/>
  <c r="G12" i="6"/>
  <c r="G18" i="6"/>
  <c r="M5" i="6"/>
  <c r="U5" i="6" s="1"/>
  <c r="M11" i="6"/>
  <c r="U11" i="6" s="1"/>
  <c r="M17" i="6"/>
  <c r="U17" i="6" s="1"/>
  <c r="M23" i="6"/>
  <c r="U23" i="6" s="1"/>
  <c r="Q5" i="6"/>
  <c r="R6" i="6"/>
  <c r="P10" i="6"/>
  <c r="Q11" i="6"/>
  <c r="R12" i="6"/>
  <c r="P14" i="6"/>
  <c r="R15" i="6"/>
  <c r="P17" i="6"/>
  <c r="R18" i="6"/>
  <c r="P20" i="6"/>
  <c r="R21" i="6"/>
  <c r="M5" i="7"/>
  <c r="U5" i="7" s="1"/>
  <c r="M11" i="7"/>
  <c r="U11" i="7" s="1"/>
  <c r="M17" i="7"/>
  <c r="U17" i="7" s="1"/>
  <c r="M23" i="7"/>
  <c r="U23" i="7" s="1"/>
  <c r="Q5" i="7"/>
  <c r="R6" i="7"/>
  <c r="P10" i="7"/>
  <c r="Q11" i="7"/>
  <c r="R12" i="7"/>
  <c r="P14" i="7"/>
  <c r="R15" i="7"/>
  <c r="P17" i="7"/>
  <c r="R18" i="7"/>
  <c r="P20" i="7"/>
  <c r="R21" i="7"/>
  <c r="M5" i="8"/>
  <c r="U5" i="8" s="1"/>
  <c r="M11" i="8"/>
  <c r="U11" i="8" s="1"/>
  <c r="M17" i="8"/>
  <c r="U17" i="8" s="1"/>
  <c r="M23" i="8"/>
  <c r="U23" i="8" s="1"/>
  <c r="Q5" i="8"/>
  <c r="R6" i="8"/>
  <c r="Q11" i="8"/>
  <c r="R12" i="8"/>
  <c r="R15" i="8"/>
  <c r="R18" i="8"/>
  <c r="R21" i="8"/>
  <c r="F9" i="9"/>
  <c r="H9" i="9" s="1"/>
  <c r="I9" i="9" s="1"/>
  <c r="J9" i="9" s="1"/>
  <c r="F15" i="9"/>
  <c r="F21" i="9"/>
  <c r="G6" i="9"/>
  <c r="G12" i="9"/>
  <c r="G18" i="9"/>
  <c r="M5" i="9"/>
  <c r="U5" i="9" s="1"/>
  <c r="M11" i="9"/>
  <c r="U11" i="9" s="1"/>
  <c r="M17" i="9"/>
  <c r="U17" i="9" s="1"/>
  <c r="M23" i="9"/>
  <c r="U23" i="9" s="1"/>
  <c r="C9" i="9"/>
  <c r="H6" i="9" s="1"/>
  <c r="I6" i="9" s="1"/>
  <c r="J6" i="9" s="1"/>
  <c r="Q10" i="9"/>
  <c r="V13" i="9"/>
  <c r="Q14" i="9"/>
  <c r="V16" i="9"/>
  <c r="Q17" i="9"/>
  <c r="V19" i="9"/>
  <c r="Q20" i="9"/>
  <c r="Q23" i="9"/>
  <c r="AE3" i="10"/>
  <c r="F4" i="10"/>
  <c r="F10" i="10"/>
  <c r="H10" i="10" s="1"/>
  <c r="I10" i="10" s="1"/>
  <c r="J10" i="10" s="1"/>
  <c r="F16" i="10"/>
  <c r="H16" i="10" s="1"/>
  <c r="I16" i="10" s="1"/>
  <c r="J16" i="10" s="1"/>
  <c r="F22" i="10"/>
  <c r="H22" i="10" s="1"/>
  <c r="I22" i="10" s="1"/>
  <c r="J22" i="10" s="1"/>
  <c r="G7" i="10"/>
  <c r="G13" i="10"/>
  <c r="G19" i="10"/>
  <c r="M6" i="10"/>
  <c r="U6" i="10" s="1"/>
  <c r="M12" i="10"/>
  <c r="U12" i="10" s="1"/>
  <c r="M18" i="10"/>
  <c r="U18" i="10" s="1"/>
  <c r="R4" i="10"/>
  <c r="R5" i="10"/>
  <c r="C9" i="10"/>
  <c r="H8" i="10" s="1"/>
  <c r="I8" i="10" s="1"/>
  <c r="J8" i="10" s="1"/>
  <c r="Q10" i="10"/>
  <c r="R11" i="10"/>
  <c r="V13" i="10"/>
  <c r="Q14" i="10"/>
  <c r="V16" i="10"/>
  <c r="Q17" i="10"/>
  <c r="V19" i="10"/>
  <c r="Q20" i="10"/>
  <c r="Q23" i="10"/>
  <c r="AE3" i="11"/>
  <c r="M6" i="11"/>
  <c r="U6" i="11" s="1"/>
  <c r="M12" i="11"/>
  <c r="U12" i="11" s="1"/>
  <c r="M18" i="11"/>
  <c r="U18" i="11" s="1"/>
  <c r="R4" i="11"/>
  <c r="R5" i="11"/>
  <c r="C9" i="11"/>
  <c r="Q10" i="11"/>
  <c r="R11" i="11"/>
  <c r="V13" i="11"/>
  <c r="Q14" i="11"/>
  <c r="V16" i="11"/>
  <c r="Q17" i="11"/>
  <c r="V19" i="11"/>
  <c r="Q20" i="11"/>
  <c r="Q23" i="11"/>
  <c r="AE3" i="12"/>
  <c r="M6" i="12"/>
  <c r="U6" i="12" s="1"/>
  <c r="M12" i="12"/>
  <c r="U12" i="12" s="1"/>
  <c r="M18" i="12"/>
  <c r="U18" i="12" s="1"/>
  <c r="R4" i="12"/>
  <c r="R5" i="12"/>
  <c r="C9" i="12"/>
  <c r="Q10" i="12"/>
  <c r="R11" i="12"/>
  <c r="V13" i="12"/>
  <c r="Q14" i="12"/>
  <c r="V16" i="12"/>
  <c r="Q17" i="12"/>
  <c r="V19" i="12"/>
  <c r="Q20" i="12"/>
  <c r="Q23" i="12"/>
  <c r="G7" i="13"/>
  <c r="G13" i="13"/>
  <c r="G19" i="13"/>
  <c r="M6" i="13"/>
  <c r="U6" i="13" s="1"/>
  <c r="M12" i="13"/>
  <c r="U12" i="13" s="1"/>
  <c r="M18" i="13"/>
  <c r="U18" i="13" s="1"/>
  <c r="P7" i="13"/>
  <c r="P8" i="13"/>
  <c r="Q9" i="13"/>
  <c r="P13" i="13"/>
  <c r="P16" i="13"/>
  <c r="P19" i="13"/>
  <c r="F5" i="14"/>
  <c r="F11" i="14"/>
  <c r="F17" i="14"/>
  <c r="F23" i="14"/>
  <c r="G8" i="14"/>
  <c r="G14" i="14"/>
  <c r="G20" i="14"/>
  <c r="M7" i="14"/>
  <c r="U7" i="14" s="1"/>
  <c r="M13" i="14"/>
  <c r="U13" i="14" s="1"/>
  <c r="M19" i="14"/>
  <c r="U19" i="14" s="1"/>
  <c r="P7" i="14"/>
  <c r="P8" i="14"/>
  <c r="Q9" i="14"/>
  <c r="R10" i="14"/>
  <c r="P13" i="14"/>
  <c r="R14" i="14"/>
  <c r="P16" i="14"/>
  <c r="R17" i="14"/>
  <c r="P19" i="14"/>
  <c r="R20" i="14"/>
  <c r="P22" i="14"/>
  <c r="R23" i="14"/>
  <c r="M7" i="15"/>
  <c r="U7" i="15" s="1"/>
  <c r="M13" i="15"/>
  <c r="U13" i="15" s="1"/>
  <c r="M19" i="15"/>
  <c r="U19" i="15" s="1"/>
  <c r="P7" i="15"/>
  <c r="P8" i="15"/>
  <c r="Q9" i="15"/>
  <c r="R10" i="15"/>
  <c r="R14" i="15"/>
  <c r="R17" i="15"/>
  <c r="R20" i="15"/>
  <c r="R23" i="15"/>
  <c r="M7" i="16"/>
  <c r="U7" i="16" s="1"/>
  <c r="M13" i="16"/>
  <c r="U13" i="16" s="1"/>
  <c r="M19" i="16"/>
  <c r="U19" i="16" s="1"/>
  <c r="P7" i="16"/>
  <c r="P8" i="16"/>
  <c r="Q9" i="16"/>
  <c r="R10" i="16"/>
  <c r="R14" i="16"/>
  <c r="R17" i="16"/>
  <c r="R20" i="16"/>
  <c r="R23" i="16"/>
  <c r="P3" i="17"/>
  <c r="AF3" i="17" s="1"/>
  <c r="AO3" i="17" s="1"/>
  <c r="F5" i="17"/>
  <c r="F11" i="17"/>
  <c r="F17" i="17"/>
  <c r="F23" i="17"/>
  <c r="G8" i="17"/>
  <c r="G14" i="17"/>
  <c r="G20" i="17"/>
  <c r="M7" i="17"/>
  <c r="U7" i="17" s="1"/>
  <c r="M13" i="17"/>
  <c r="U13" i="17" s="1"/>
  <c r="M19" i="17"/>
  <c r="U19" i="17" s="1"/>
  <c r="V6" i="17"/>
  <c r="V12" i="17"/>
  <c r="Q13" i="17"/>
  <c r="V15" i="17"/>
  <c r="Q16" i="17"/>
  <c r="V18" i="17"/>
  <c r="Q19" i="17"/>
  <c r="V21" i="17"/>
  <c r="Q22" i="17"/>
  <c r="F6" i="18"/>
  <c r="F12" i="18"/>
  <c r="F18" i="18"/>
  <c r="G9" i="18"/>
  <c r="G15" i="18"/>
  <c r="G21" i="18"/>
  <c r="M8" i="18"/>
  <c r="U8" i="18" s="1"/>
  <c r="M14" i="18"/>
  <c r="U14" i="18" s="1"/>
  <c r="M20" i="18"/>
  <c r="U20" i="18" s="1"/>
  <c r="V6" i="18"/>
  <c r="Q8" i="18"/>
  <c r="R9" i="18"/>
  <c r="V12" i="18"/>
  <c r="Q13" i="18"/>
  <c r="V15" i="18"/>
  <c r="Q16" i="18"/>
  <c r="V18" i="18"/>
  <c r="Q19" i="18"/>
  <c r="V21" i="18"/>
  <c r="Q22" i="18"/>
  <c r="V6" i="19"/>
  <c r="Q7" i="19"/>
  <c r="Q8" i="19"/>
  <c r="R9" i="19"/>
  <c r="V12" i="19"/>
  <c r="Q13" i="19"/>
  <c r="V15" i="19"/>
  <c r="Q16" i="19"/>
  <c r="V18" i="19"/>
  <c r="Q19" i="19"/>
  <c r="V21" i="19"/>
  <c r="Q22" i="19"/>
  <c r="V6" i="20"/>
  <c r="Q7" i="20"/>
  <c r="Q8" i="20"/>
  <c r="V12" i="20"/>
  <c r="Q13" i="20"/>
  <c r="V15" i="20"/>
  <c r="Q16" i="20"/>
  <c r="V18" i="20"/>
  <c r="Q19" i="20"/>
  <c r="V21" i="20"/>
  <c r="Q22" i="20"/>
  <c r="F6" i="21"/>
  <c r="F12" i="21"/>
  <c r="F18" i="21"/>
  <c r="G9" i="21"/>
  <c r="G15" i="21"/>
  <c r="G21" i="21"/>
  <c r="V11" i="21"/>
  <c r="AH3" i="22"/>
  <c r="AQ3" i="22" s="1"/>
  <c r="F7" i="22"/>
  <c r="F13" i="22"/>
  <c r="F19" i="22"/>
  <c r="G4" i="22"/>
  <c r="G10" i="22"/>
  <c r="G16" i="22"/>
  <c r="G22" i="22"/>
  <c r="M9" i="22"/>
  <c r="U9" i="22" s="1"/>
  <c r="M15" i="22"/>
  <c r="U15" i="22" s="1"/>
  <c r="M21" i="22"/>
  <c r="U21" i="22" s="1"/>
  <c r="V4" i="22"/>
  <c r="Y4" i="22" s="1"/>
  <c r="V5" i="22"/>
  <c r="R7" i="22"/>
  <c r="R8" i="22"/>
  <c r="V11" i="22"/>
  <c r="R13" i="22"/>
  <c r="R16" i="22"/>
  <c r="R19" i="22"/>
  <c r="R22" i="22"/>
  <c r="AH3" i="23"/>
  <c r="AQ3" i="23" s="1"/>
  <c r="M9" i="23"/>
  <c r="U9" i="23" s="1"/>
  <c r="M15" i="23"/>
  <c r="U15" i="23" s="1"/>
  <c r="M21" i="23"/>
  <c r="U21" i="23" s="1"/>
  <c r="V4" i="23"/>
  <c r="Y4" i="23" s="1"/>
  <c r="V5" i="23"/>
  <c r="R7" i="23"/>
  <c r="R8" i="23"/>
  <c r="V11" i="23"/>
  <c r="R13" i="23"/>
  <c r="R16" i="23"/>
  <c r="R19" i="23"/>
  <c r="R22" i="23"/>
  <c r="AH3" i="24"/>
  <c r="AQ3" i="24" s="1"/>
  <c r="M9" i="24"/>
  <c r="U9" i="24" s="1"/>
  <c r="M15" i="24"/>
  <c r="U15" i="24" s="1"/>
  <c r="M21" i="24"/>
  <c r="U21" i="24" s="1"/>
  <c r="V4" i="24"/>
  <c r="Y4" i="24" s="1"/>
  <c r="V5" i="24"/>
  <c r="R7" i="24"/>
  <c r="R8" i="24"/>
  <c r="V11" i="24"/>
  <c r="R13" i="24"/>
  <c r="R16" i="24"/>
  <c r="R19" i="24"/>
  <c r="R22" i="24"/>
  <c r="AH3" i="25"/>
  <c r="AQ3" i="25" s="1"/>
  <c r="F7" i="25"/>
  <c r="F13" i="25"/>
  <c r="F19" i="25"/>
  <c r="F25" i="25"/>
  <c r="F31" i="25"/>
  <c r="F37" i="25"/>
  <c r="F43" i="25"/>
  <c r="F49" i="25"/>
  <c r="F55" i="25"/>
  <c r="F61" i="25"/>
  <c r="F67" i="25"/>
  <c r="F73" i="25"/>
  <c r="F79" i="25"/>
  <c r="F85" i="25"/>
  <c r="F91" i="25"/>
  <c r="F97" i="25"/>
  <c r="G7" i="25"/>
  <c r="G13" i="25"/>
  <c r="G19" i="25"/>
  <c r="G25" i="25"/>
  <c r="G31" i="25"/>
  <c r="G37" i="25"/>
  <c r="G43" i="25"/>
  <c r="G49" i="25"/>
  <c r="G55" i="25"/>
  <c r="G61" i="25"/>
  <c r="G67" i="25"/>
  <c r="G73" i="25"/>
  <c r="G79" i="25"/>
  <c r="G85" i="25"/>
  <c r="G91" i="25"/>
  <c r="G97" i="25"/>
  <c r="M9" i="25"/>
  <c r="U9" i="25" s="1"/>
  <c r="M15" i="25"/>
  <c r="U15" i="25" s="1"/>
  <c r="M21" i="25"/>
  <c r="U21" i="25" s="1"/>
  <c r="M27" i="25"/>
  <c r="U27" i="25" s="1"/>
  <c r="M33" i="25"/>
  <c r="U33" i="25" s="1"/>
  <c r="M39" i="25"/>
  <c r="U39" i="25" s="1"/>
  <c r="M45" i="25"/>
  <c r="U45" i="25" s="1"/>
  <c r="M51" i="25"/>
  <c r="U51" i="25" s="1"/>
  <c r="M57" i="25"/>
  <c r="U57" i="25" s="1"/>
  <c r="M63" i="25"/>
  <c r="U63" i="25" s="1"/>
  <c r="M69" i="25"/>
  <c r="U69" i="25" s="1"/>
  <c r="M75" i="25"/>
  <c r="U75" i="25" s="1"/>
  <c r="M81" i="25"/>
  <c r="U81" i="25" s="1"/>
  <c r="M87" i="25"/>
  <c r="U87" i="25" s="1"/>
  <c r="M93" i="25"/>
  <c r="U93" i="25" s="1"/>
  <c r="G5" i="26"/>
  <c r="G11" i="26"/>
  <c r="G17" i="26"/>
  <c r="G23" i="26"/>
  <c r="G29" i="26"/>
  <c r="G35" i="26"/>
  <c r="G41" i="26"/>
  <c r="G47" i="26"/>
  <c r="G53" i="26"/>
  <c r="G59" i="26"/>
  <c r="G65" i="26"/>
  <c r="G71" i="26"/>
  <c r="G77" i="26"/>
  <c r="G83" i="26"/>
  <c r="AN3" i="31"/>
  <c r="AH4" i="31"/>
  <c r="Z4" i="31"/>
  <c r="F8" i="1"/>
  <c r="H8" i="1" s="1"/>
  <c r="I8" i="1" s="1"/>
  <c r="J8" i="1" s="1"/>
  <c r="F14" i="1"/>
  <c r="H14" i="1" s="1"/>
  <c r="I14" i="1" s="1"/>
  <c r="J14" i="1" s="1"/>
  <c r="F20" i="1"/>
  <c r="H20" i="1" s="1"/>
  <c r="I20" i="1" s="1"/>
  <c r="J20" i="1" s="1"/>
  <c r="G5" i="1"/>
  <c r="G11" i="1"/>
  <c r="G17" i="1"/>
  <c r="G23" i="1"/>
  <c r="M4" i="1"/>
  <c r="U4" i="1" s="1"/>
  <c r="X4" i="1" s="1"/>
  <c r="M10" i="1"/>
  <c r="U10" i="1" s="1"/>
  <c r="M16" i="1"/>
  <c r="U16" i="1" s="1"/>
  <c r="M22" i="1"/>
  <c r="U22" i="1" s="1"/>
  <c r="M5" i="2"/>
  <c r="U5" i="2" s="1"/>
  <c r="M11" i="2"/>
  <c r="U11" i="2" s="1"/>
  <c r="M17" i="2"/>
  <c r="U17" i="2" s="1"/>
  <c r="M23" i="2"/>
  <c r="U23" i="2" s="1"/>
  <c r="Q5" i="2"/>
  <c r="R6" i="2"/>
  <c r="P10" i="2"/>
  <c r="Q11" i="2"/>
  <c r="R12" i="2"/>
  <c r="R15" i="2"/>
  <c r="R18" i="2"/>
  <c r="R21" i="2"/>
  <c r="M5" i="3"/>
  <c r="U5" i="3" s="1"/>
  <c r="M11" i="3"/>
  <c r="U11" i="3" s="1"/>
  <c r="M17" i="3"/>
  <c r="U17" i="3" s="1"/>
  <c r="M23" i="3"/>
  <c r="U23" i="3" s="1"/>
  <c r="Q5" i="3"/>
  <c r="R6" i="3"/>
  <c r="Q11" i="3"/>
  <c r="R12" i="3"/>
  <c r="P14" i="3"/>
  <c r="R15" i="3"/>
  <c r="R18" i="3"/>
  <c r="R21" i="3"/>
  <c r="M5" i="4"/>
  <c r="U5" i="4" s="1"/>
  <c r="M11" i="4"/>
  <c r="U11" i="4" s="1"/>
  <c r="M17" i="4"/>
  <c r="U17" i="4" s="1"/>
  <c r="M23" i="4"/>
  <c r="U23" i="4" s="1"/>
  <c r="Q5" i="4"/>
  <c r="R6" i="4"/>
  <c r="P10" i="4"/>
  <c r="Q11" i="4"/>
  <c r="R12" i="4"/>
  <c r="R15" i="4"/>
  <c r="R18" i="4"/>
  <c r="R21" i="4"/>
  <c r="F9" i="5"/>
  <c r="H9" i="5" s="1"/>
  <c r="I9" i="5" s="1"/>
  <c r="J9" i="5" s="1"/>
  <c r="F15" i="5"/>
  <c r="H15" i="5" s="1"/>
  <c r="I15" i="5" s="1"/>
  <c r="J15" i="5" s="1"/>
  <c r="F21" i="5"/>
  <c r="H21" i="5" s="1"/>
  <c r="I21" i="5" s="1"/>
  <c r="J21" i="5" s="1"/>
  <c r="G6" i="5"/>
  <c r="G12" i="5"/>
  <c r="G18" i="5"/>
  <c r="M5" i="5"/>
  <c r="U5" i="5" s="1"/>
  <c r="M11" i="5"/>
  <c r="U11" i="5" s="1"/>
  <c r="M17" i="5"/>
  <c r="U17" i="5" s="1"/>
  <c r="M23" i="5"/>
  <c r="U23" i="5" s="1"/>
  <c r="Q5" i="5"/>
  <c r="C9" i="5"/>
  <c r="H7" i="5" s="1"/>
  <c r="I7" i="5" s="1"/>
  <c r="J7" i="5" s="1"/>
  <c r="Q10" i="5"/>
  <c r="V13" i="5"/>
  <c r="Q14" i="5"/>
  <c r="V16" i="5"/>
  <c r="Q17" i="5"/>
  <c r="V19" i="5"/>
  <c r="Q20" i="5"/>
  <c r="V22" i="5"/>
  <c r="Q23" i="5"/>
  <c r="F4" i="6"/>
  <c r="F10" i="6"/>
  <c r="F16" i="6"/>
  <c r="H16" i="6" s="1"/>
  <c r="I16" i="6" s="1"/>
  <c r="J16" i="6" s="1"/>
  <c r="F22" i="6"/>
  <c r="H22" i="6" s="1"/>
  <c r="I22" i="6" s="1"/>
  <c r="J22" i="6" s="1"/>
  <c r="G7" i="6"/>
  <c r="G13" i="6"/>
  <c r="G19" i="6"/>
  <c r="M6" i="6"/>
  <c r="U6" i="6" s="1"/>
  <c r="M12" i="6"/>
  <c r="U12" i="6" s="1"/>
  <c r="M18" i="6"/>
  <c r="U18" i="6" s="1"/>
  <c r="R4" i="6"/>
  <c r="R5" i="6"/>
  <c r="C9" i="6"/>
  <c r="H20" i="6" s="1"/>
  <c r="I20" i="6" s="1"/>
  <c r="J20" i="6" s="1"/>
  <c r="Q10" i="6"/>
  <c r="R11" i="6"/>
  <c r="V13" i="6"/>
  <c r="Q14" i="6"/>
  <c r="V16" i="6"/>
  <c r="Q17" i="6"/>
  <c r="V19" i="6"/>
  <c r="Q20" i="6"/>
  <c r="V22" i="6"/>
  <c r="Q23" i="6"/>
  <c r="M6" i="7"/>
  <c r="U6" i="7" s="1"/>
  <c r="M12" i="7"/>
  <c r="U12" i="7" s="1"/>
  <c r="M18" i="7"/>
  <c r="U18" i="7" s="1"/>
  <c r="R4" i="7"/>
  <c r="R5" i="7"/>
  <c r="C9" i="7"/>
  <c r="Q10" i="7"/>
  <c r="R11" i="7"/>
  <c r="V13" i="7"/>
  <c r="Q14" i="7"/>
  <c r="V16" i="7"/>
  <c r="Q17" i="7"/>
  <c r="V19" i="7"/>
  <c r="Q20" i="7"/>
  <c r="V22" i="7"/>
  <c r="Q23" i="7"/>
  <c r="M6" i="8"/>
  <c r="U6" i="8" s="1"/>
  <c r="M12" i="8"/>
  <c r="U12" i="8" s="1"/>
  <c r="M18" i="8"/>
  <c r="U18" i="8" s="1"/>
  <c r="R4" i="8"/>
  <c r="R5" i="8"/>
  <c r="C9" i="8"/>
  <c r="Q10" i="8"/>
  <c r="R11" i="8"/>
  <c r="V13" i="8"/>
  <c r="Q14" i="8"/>
  <c r="V16" i="8"/>
  <c r="Q17" i="8"/>
  <c r="V19" i="8"/>
  <c r="Q20" i="8"/>
  <c r="V22" i="8"/>
  <c r="Q23" i="8"/>
  <c r="F4" i="9"/>
  <c r="H4" i="9" s="1"/>
  <c r="I4" i="9" s="1"/>
  <c r="J4" i="9" s="1"/>
  <c r="K4" i="9" s="1"/>
  <c r="F10" i="9"/>
  <c r="H10" i="9" s="1"/>
  <c r="I10" i="9" s="1"/>
  <c r="J10" i="9" s="1"/>
  <c r="F16" i="9"/>
  <c r="H16" i="9" s="1"/>
  <c r="I16" i="9" s="1"/>
  <c r="J16" i="9" s="1"/>
  <c r="F22" i="9"/>
  <c r="H22" i="9" s="1"/>
  <c r="I22" i="9" s="1"/>
  <c r="J22" i="9" s="1"/>
  <c r="G7" i="9"/>
  <c r="G13" i="9"/>
  <c r="G19" i="9"/>
  <c r="M6" i="9"/>
  <c r="U6" i="9" s="1"/>
  <c r="M12" i="9"/>
  <c r="U12" i="9" s="1"/>
  <c r="M18" i="9"/>
  <c r="U18" i="9" s="1"/>
  <c r="Q9" i="9"/>
  <c r="F5" i="10"/>
  <c r="H5" i="10" s="1"/>
  <c r="I5" i="10" s="1"/>
  <c r="J5" i="10" s="1"/>
  <c r="F11" i="10"/>
  <c r="H11" i="10" s="1"/>
  <c r="I11" i="10" s="1"/>
  <c r="J11" i="10" s="1"/>
  <c r="F17" i="10"/>
  <c r="H17" i="10" s="1"/>
  <c r="I17" i="10" s="1"/>
  <c r="J17" i="10" s="1"/>
  <c r="F23" i="10"/>
  <c r="H23" i="10" s="1"/>
  <c r="I23" i="10" s="1"/>
  <c r="J23" i="10" s="1"/>
  <c r="G8" i="10"/>
  <c r="G14" i="10"/>
  <c r="G20" i="10"/>
  <c r="M7" i="10"/>
  <c r="U7" i="10" s="1"/>
  <c r="M13" i="10"/>
  <c r="U13" i="10" s="1"/>
  <c r="M19" i="10"/>
  <c r="U19" i="10" s="1"/>
  <c r="P7" i="10"/>
  <c r="P8" i="10"/>
  <c r="Q9" i="10"/>
  <c r="R10" i="10"/>
  <c r="R14" i="10"/>
  <c r="R17" i="10"/>
  <c r="R20" i="10"/>
  <c r="R23" i="10"/>
  <c r="M7" i="11"/>
  <c r="U7" i="11" s="1"/>
  <c r="M13" i="11"/>
  <c r="U13" i="11" s="1"/>
  <c r="M19" i="11"/>
  <c r="U19" i="11" s="1"/>
  <c r="Q9" i="11"/>
  <c r="R10" i="11"/>
  <c r="R14" i="11"/>
  <c r="R17" i="11"/>
  <c r="R20" i="11"/>
  <c r="R23" i="11"/>
  <c r="M7" i="12"/>
  <c r="U7" i="12" s="1"/>
  <c r="M13" i="12"/>
  <c r="U13" i="12" s="1"/>
  <c r="M19" i="12"/>
  <c r="U19" i="12" s="1"/>
  <c r="Q9" i="12"/>
  <c r="R10" i="12"/>
  <c r="R14" i="12"/>
  <c r="R17" i="12"/>
  <c r="R20" i="12"/>
  <c r="R23" i="12"/>
  <c r="F23" i="13"/>
  <c r="G8" i="13"/>
  <c r="G14" i="13"/>
  <c r="G20" i="13"/>
  <c r="M7" i="13"/>
  <c r="U7" i="13" s="1"/>
  <c r="M13" i="13"/>
  <c r="U13" i="13" s="1"/>
  <c r="M19" i="13"/>
  <c r="U19" i="13" s="1"/>
  <c r="V6" i="13"/>
  <c r="Q8" i="13"/>
  <c r="V12" i="13"/>
  <c r="Q13" i="13"/>
  <c r="V15" i="13"/>
  <c r="Q16" i="13"/>
  <c r="V18" i="13"/>
  <c r="Q19" i="13"/>
  <c r="V21" i="13"/>
  <c r="Q22" i="13"/>
  <c r="F6" i="14"/>
  <c r="F12" i="14"/>
  <c r="F18" i="14"/>
  <c r="G9" i="14"/>
  <c r="G15" i="14"/>
  <c r="G21" i="14"/>
  <c r="M8" i="14"/>
  <c r="U8" i="14" s="1"/>
  <c r="M14" i="14"/>
  <c r="U14" i="14" s="1"/>
  <c r="M20" i="14"/>
  <c r="U20" i="14" s="1"/>
  <c r="V6" i="14"/>
  <c r="Q7" i="14"/>
  <c r="Q8" i="14"/>
  <c r="R9" i="14"/>
  <c r="V12" i="14"/>
  <c r="Q13" i="14"/>
  <c r="V15" i="14"/>
  <c r="Q16" i="14"/>
  <c r="V18" i="14"/>
  <c r="Q19" i="14"/>
  <c r="V21" i="14"/>
  <c r="Q22" i="14"/>
  <c r="M8" i="15"/>
  <c r="U8" i="15" s="1"/>
  <c r="M14" i="15"/>
  <c r="U14" i="15" s="1"/>
  <c r="M20" i="15"/>
  <c r="U20" i="15" s="1"/>
  <c r="V6" i="15"/>
  <c r="Q8" i="15"/>
  <c r="R9" i="15"/>
  <c r="V12" i="15"/>
  <c r="Q13" i="15"/>
  <c r="V15" i="15"/>
  <c r="Q16" i="15"/>
  <c r="V18" i="15"/>
  <c r="Q19" i="15"/>
  <c r="V21" i="15"/>
  <c r="Q22" i="15"/>
  <c r="M8" i="16"/>
  <c r="U8" i="16" s="1"/>
  <c r="M14" i="16"/>
  <c r="U14" i="16" s="1"/>
  <c r="M20" i="16"/>
  <c r="U20" i="16" s="1"/>
  <c r="V6" i="16"/>
  <c r="Q7" i="16"/>
  <c r="Q8" i="16"/>
  <c r="R9" i="16"/>
  <c r="V12" i="16"/>
  <c r="Q13" i="16"/>
  <c r="V15" i="16"/>
  <c r="Q16" i="16"/>
  <c r="V18" i="16"/>
  <c r="Q19" i="16"/>
  <c r="V21" i="16"/>
  <c r="Q22" i="16"/>
  <c r="F6" i="17"/>
  <c r="F12" i="17"/>
  <c r="F18" i="17"/>
  <c r="G9" i="17"/>
  <c r="G15" i="17"/>
  <c r="G21" i="17"/>
  <c r="M8" i="17"/>
  <c r="U8" i="17" s="1"/>
  <c r="M14" i="17"/>
  <c r="U14" i="17" s="1"/>
  <c r="M20" i="17"/>
  <c r="U20" i="17" s="1"/>
  <c r="V11" i="17"/>
  <c r="AH3" i="18"/>
  <c r="AQ3" i="18" s="1"/>
  <c r="F7" i="18"/>
  <c r="F13" i="18"/>
  <c r="F19" i="18"/>
  <c r="G4" i="18"/>
  <c r="G10" i="18"/>
  <c r="G16" i="18"/>
  <c r="G22" i="18"/>
  <c r="M9" i="18"/>
  <c r="U9" i="18" s="1"/>
  <c r="M15" i="18"/>
  <c r="U15" i="18" s="1"/>
  <c r="M21" i="18"/>
  <c r="U21" i="18" s="1"/>
  <c r="V4" i="18"/>
  <c r="Y4" i="18" s="1"/>
  <c r="Z4" i="18" s="1"/>
  <c r="V5" i="18"/>
  <c r="R7" i="18"/>
  <c r="R8" i="18"/>
  <c r="V11" i="18"/>
  <c r="R13" i="18"/>
  <c r="R16" i="18"/>
  <c r="R19" i="18"/>
  <c r="R22" i="18"/>
  <c r="AH3" i="19"/>
  <c r="AQ3" i="19" s="1"/>
  <c r="M9" i="19"/>
  <c r="U9" i="19" s="1"/>
  <c r="M15" i="19"/>
  <c r="U15" i="19" s="1"/>
  <c r="V4" i="19"/>
  <c r="Y4" i="19" s="1"/>
  <c r="Z4" i="19" s="1"/>
  <c r="V5" i="19"/>
  <c r="R7" i="19"/>
  <c r="R8" i="19"/>
  <c r="V11" i="19"/>
  <c r="R13" i="19"/>
  <c r="R16" i="19"/>
  <c r="R19" i="19"/>
  <c r="R22" i="19"/>
  <c r="AH3" i="20"/>
  <c r="AQ3" i="20" s="1"/>
  <c r="M9" i="20"/>
  <c r="U9" i="20" s="1"/>
  <c r="M15" i="20"/>
  <c r="U15" i="20" s="1"/>
  <c r="V4" i="20"/>
  <c r="Y4" i="20" s="1"/>
  <c r="Z4" i="20" s="1"/>
  <c r="V5" i="20"/>
  <c r="R7" i="20"/>
  <c r="R8" i="20"/>
  <c r="V11" i="20"/>
  <c r="R13" i="20"/>
  <c r="R16" i="20"/>
  <c r="R19" i="20"/>
  <c r="R22" i="20"/>
  <c r="AH3" i="21"/>
  <c r="AQ3" i="21" s="1"/>
  <c r="F7" i="21"/>
  <c r="F13" i="21"/>
  <c r="F19" i="21"/>
  <c r="G4" i="21"/>
  <c r="G10" i="21"/>
  <c r="G16" i="21"/>
  <c r="M9" i="21"/>
  <c r="U9" i="21" s="1"/>
  <c r="M15" i="21"/>
  <c r="U15" i="21" s="1"/>
  <c r="V4" i="21"/>
  <c r="Y4" i="21" s="1"/>
  <c r="Z4" i="21" s="1"/>
  <c r="V5" i="21"/>
  <c r="Q6" i="21"/>
  <c r="V10" i="21"/>
  <c r="Q12" i="21"/>
  <c r="V14" i="21"/>
  <c r="Q15" i="21"/>
  <c r="V17" i="21"/>
  <c r="Q18" i="21"/>
  <c r="V20" i="21"/>
  <c r="Q21" i="21"/>
  <c r="V23" i="21"/>
  <c r="F8" i="22"/>
  <c r="H8" i="22" s="1"/>
  <c r="I8" i="22" s="1"/>
  <c r="J8" i="22" s="1"/>
  <c r="F14" i="22"/>
  <c r="F20" i="22"/>
  <c r="G5" i="22"/>
  <c r="G11" i="22"/>
  <c r="G17" i="22"/>
  <c r="G23" i="22"/>
  <c r="M4" i="22"/>
  <c r="U4" i="22" s="1"/>
  <c r="X4" i="22" s="1"/>
  <c r="M10" i="22"/>
  <c r="U10" i="22" s="1"/>
  <c r="M16" i="22"/>
  <c r="U16" i="22" s="1"/>
  <c r="Q6" i="22"/>
  <c r="V10" i="22"/>
  <c r="Q12" i="22"/>
  <c r="V14" i="22"/>
  <c r="Q15" i="22"/>
  <c r="V17" i="22"/>
  <c r="Q18" i="22"/>
  <c r="V20" i="22"/>
  <c r="Q21" i="22"/>
  <c r="V23" i="22"/>
  <c r="M4" i="23"/>
  <c r="U4" i="23" s="1"/>
  <c r="X4" i="23" s="1"/>
  <c r="M10" i="23"/>
  <c r="U10" i="23" s="1"/>
  <c r="M16" i="23"/>
  <c r="U16" i="23" s="1"/>
  <c r="Q6" i="23"/>
  <c r="V10" i="23"/>
  <c r="Q12" i="23"/>
  <c r="V14" i="23"/>
  <c r="Q15" i="23"/>
  <c r="V17" i="23"/>
  <c r="Q18" i="23"/>
  <c r="V20" i="23"/>
  <c r="Q21" i="23"/>
  <c r="V23" i="23"/>
  <c r="M4" i="24"/>
  <c r="U4" i="24" s="1"/>
  <c r="X4" i="24" s="1"/>
  <c r="M10" i="24"/>
  <c r="U10" i="24" s="1"/>
  <c r="M16" i="24"/>
  <c r="U16" i="24" s="1"/>
  <c r="Q6" i="24"/>
  <c r="V10" i="24"/>
  <c r="Q12" i="24"/>
  <c r="V14" i="24"/>
  <c r="Q15" i="24"/>
  <c r="V17" i="24"/>
  <c r="Q18" i="24"/>
  <c r="V20" i="24"/>
  <c r="Q21" i="24"/>
  <c r="V23" i="24"/>
  <c r="F8" i="25"/>
  <c r="F14" i="25"/>
  <c r="F20" i="25"/>
  <c r="F26" i="25"/>
  <c r="F32" i="25"/>
  <c r="F38" i="25"/>
  <c r="F44" i="25"/>
  <c r="F50" i="25"/>
  <c r="F56" i="25"/>
  <c r="F62" i="25"/>
  <c r="F68" i="25"/>
  <c r="F74" i="25"/>
  <c r="F80" i="25"/>
  <c r="F86" i="25"/>
  <c r="F92" i="25"/>
  <c r="F98" i="25"/>
  <c r="G8" i="25"/>
  <c r="G14" i="25"/>
  <c r="G20" i="25"/>
  <c r="G26" i="25"/>
  <c r="G32" i="25"/>
  <c r="G38" i="25"/>
  <c r="G44" i="25"/>
  <c r="G50" i="25"/>
  <c r="G56" i="25"/>
  <c r="G62" i="25"/>
  <c r="G68" i="25"/>
  <c r="G74" i="25"/>
  <c r="G80" i="25"/>
  <c r="G86" i="25"/>
  <c r="G92" i="25"/>
  <c r="G98" i="25"/>
  <c r="M4" i="25"/>
  <c r="U4" i="25" s="1"/>
  <c r="X4" i="25" s="1"/>
  <c r="M10" i="25"/>
  <c r="U10" i="25" s="1"/>
  <c r="M16" i="25"/>
  <c r="U16" i="25" s="1"/>
  <c r="M22" i="25"/>
  <c r="U22" i="25" s="1"/>
  <c r="M28" i="25"/>
  <c r="U28" i="25" s="1"/>
  <c r="M34" i="25"/>
  <c r="U34" i="25" s="1"/>
  <c r="M40" i="25"/>
  <c r="U40" i="25" s="1"/>
  <c r="M46" i="25"/>
  <c r="U46" i="25" s="1"/>
  <c r="M52" i="25"/>
  <c r="U52" i="25" s="1"/>
  <c r="M58" i="25"/>
  <c r="U58" i="25" s="1"/>
  <c r="M64" i="25"/>
  <c r="U64" i="25" s="1"/>
  <c r="M70" i="25"/>
  <c r="U70" i="25" s="1"/>
  <c r="M76" i="25"/>
  <c r="U76" i="25" s="1"/>
  <c r="M82" i="25"/>
  <c r="U82" i="25" s="1"/>
  <c r="M88" i="25"/>
  <c r="U88" i="25" s="1"/>
  <c r="F6" i="26"/>
  <c r="F12" i="26"/>
  <c r="F18" i="26"/>
  <c r="F24" i="26"/>
  <c r="F30" i="26"/>
  <c r="F36" i="26"/>
  <c r="F42" i="26"/>
  <c r="F48" i="26"/>
  <c r="F54" i="26"/>
  <c r="F60" i="26"/>
  <c r="F66" i="26"/>
  <c r="F72" i="26"/>
  <c r="F78" i="26"/>
  <c r="AN3" i="28"/>
  <c r="F9" i="1"/>
  <c r="H9" i="1" s="1"/>
  <c r="I9" i="1" s="1"/>
  <c r="J9" i="1" s="1"/>
  <c r="F15" i="1"/>
  <c r="H15" i="1" s="1"/>
  <c r="I15" i="1" s="1"/>
  <c r="J15" i="1" s="1"/>
  <c r="F21" i="1"/>
  <c r="H21" i="1" s="1"/>
  <c r="I21" i="1" s="1"/>
  <c r="J21" i="1" s="1"/>
  <c r="C9" i="2"/>
  <c r="Q10" i="2"/>
  <c r="Q14" i="2"/>
  <c r="Q17" i="2"/>
  <c r="Q20" i="2"/>
  <c r="Q23" i="2"/>
  <c r="C9" i="3"/>
  <c r="Q10" i="3"/>
  <c r="Q14" i="3"/>
  <c r="Q17" i="3"/>
  <c r="Q20" i="3"/>
  <c r="Q23" i="3"/>
  <c r="C9" i="4"/>
  <c r="Q10" i="4"/>
  <c r="Q14" i="4"/>
  <c r="Q17" i="4"/>
  <c r="Q20" i="4"/>
  <c r="Q23" i="4"/>
  <c r="G7" i="5"/>
  <c r="G13" i="5"/>
  <c r="G19" i="5"/>
  <c r="Q9" i="5"/>
  <c r="G8" i="6"/>
  <c r="G14" i="6"/>
  <c r="G20" i="6"/>
  <c r="M7" i="6"/>
  <c r="U7" i="6" s="1"/>
  <c r="M13" i="6"/>
  <c r="U13" i="6" s="1"/>
  <c r="M19" i="6"/>
  <c r="U19" i="6" s="1"/>
  <c r="Q9" i="6"/>
  <c r="R10" i="6"/>
  <c r="R14" i="6"/>
  <c r="R17" i="6"/>
  <c r="R20" i="6"/>
  <c r="R23" i="6"/>
  <c r="M7" i="7"/>
  <c r="U7" i="7" s="1"/>
  <c r="M13" i="7"/>
  <c r="U13" i="7" s="1"/>
  <c r="M19" i="7"/>
  <c r="U19" i="7" s="1"/>
  <c r="Q9" i="7"/>
  <c r="R10" i="7"/>
  <c r="R14" i="7"/>
  <c r="R17" i="7"/>
  <c r="R20" i="7"/>
  <c r="R23" i="7"/>
  <c r="M7" i="8"/>
  <c r="U7" i="8" s="1"/>
  <c r="M13" i="8"/>
  <c r="U13" i="8" s="1"/>
  <c r="M19" i="8"/>
  <c r="U19" i="8" s="1"/>
  <c r="Q9" i="8"/>
  <c r="R10" i="8"/>
  <c r="R14" i="8"/>
  <c r="R17" i="8"/>
  <c r="R20" i="8"/>
  <c r="R23" i="8"/>
  <c r="G8" i="9"/>
  <c r="G14" i="9"/>
  <c r="G20" i="9"/>
  <c r="M7" i="9"/>
  <c r="U7" i="9" s="1"/>
  <c r="M13" i="9"/>
  <c r="U13" i="9" s="1"/>
  <c r="M19" i="9"/>
  <c r="U19" i="9" s="1"/>
  <c r="G9" i="10"/>
  <c r="G15" i="10"/>
  <c r="G21" i="10"/>
  <c r="M8" i="10"/>
  <c r="U8" i="10" s="1"/>
  <c r="M14" i="10"/>
  <c r="U14" i="10" s="1"/>
  <c r="M20" i="10"/>
  <c r="U20" i="10" s="1"/>
  <c r="R9" i="10"/>
  <c r="M8" i="11"/>
  <c r="U8" i="11" s="1"/>
  <c r="M14" i="11"/>
  <c r="U14" i="11" s="1"/>
  <c r="M20" i="11"/>
  <c r="U20" i="11" s="1"/>
  <c r="R9" i="11"/>
  <c r="M8" i="12"/>
  <c r="U8" i="12" s="1"/>
  <c r="M14" i="12"/>
  <c r="U14" i="12" s="1"/>
  <c r="M20" i="12"/>
  <c r="U20" i="12" s="1"/>
  <c r="R9" i="12"/>
  <c r="G9" i="13"/>
  <c r="G15" i="13"/>
  <c r="G21" i="13"/>
  <c r="M8" i="13"/>
  <c r="U8" i="13" s="1"/>
  <c r="M14" i="13"/>
  <c r="U14" i="13" s="1"/>
  <c r="M20" i="13"/>
  <c r="U20" i="13" s="1"/>
  <c r="P6" i="13"/>
  <c r="V11" i="13"/>
  <c r="P12" i="13"/>
  <c r="P15" i="13"/>
  <c r="P18" i="13"/>
  <c r="P21" i="13"/>
  <c r="AH3" i="14"/>
  <c r="AQ3" i="14" s="1"/>
  <c r="M9" i="14"/>
  <c r="U9" i="14" s="1"/>
  <c r="M15" i="14"/>
  <c r="U15" i="14" s="1"/>
  <c r="M21" i="14"/>
  <c r="U21" i="14" s="1"/>
  <c r="P6" i="14"/>
  <c r="R7" i="14"/>
  <c r="R8" i="14"/>
  <c r="V11" i="14"/>
  <c r="P12" i="14"/>
  <c r="R13" i="14"/>
  <c r="P15" i="14"/>
  <c r="R16" i="14"/>
  <c r="P18" i="14"/>
  <c r="R19" i="14"/>
  <c r="R22" i="14"/>
  <c r="AH3" i="15"/>
  <c r="AQ3" i="15" s="1"/>
  <c r="M9" i="15"/>
  <c r="U9" i="15" s="1"/>
  <c r="M15" i="15"/>
  <c r="U15" i="15" s="1"/>
  <c r="M21" i="15"/>
  <c r="U21" i="15" s="1"/>
  <c r="P6" i="15"/>
  <c r="R7" i="15"/>
  <c r="R8" i="15"/>
  <c r="P12" i="15"/>
  <c r="R13" i="15"/>
  <c r="P15" i="15"/>
  <c r="R16" i="15"/>
  <c r="P18" i="15"/>
  <c r="R19" i="15"/>
  <c r="R22" i="15"/>
  <c r="AH3" i="16"/>
  <c r="AQ3" i="16" s="1"/>
  <c r="M9" i="16"/>
  <c r="U9" i="16" s="1"/>
  <c r="M15" i="16"/>
  <c r="U15" i="16" s="1"/>
  <c r="M21" i="16"/>
  <c r="U21" i="16" s="1"/>
  <c r="P6" i="16"/>
  <c r="R7" i="16"/>
  <c r="R8" i="16"/>
  <c r="V11" i="16"/>
  <c r="P12" i="16"/>
  <c r="R13" i="16"/>
  <c r="P15" i="16"/>
  <c r="R16" i="16"/>
  <c r="P18" i="16"/>
  <c r="R19" i="16"/>
  <c r="P21" i="16"/>
  <c r="R22" i="16"/>
  <c r="AH3" i="17"/>
  <c r="AQ3" i="17" s="1"/>
  <c r="M9" i="17"/>
  <c r="U9" i="17" s="1"/>
  <c r="M15" i="17"/>
  <c r="U15" i="17" s="1"/>
  <c r="M21" i="17"/>
  <c r="U21" i="17" s="1"/>
  <c r="V10" i="17"/>
  <c r="P11" i="17"/>
  <c r="V14" i="17"/>
  <c r="V17" i="17"/>
  <c r="V20" i="17"/>
  <c r="V23" i="17"/>
  <c r="F8" i="18"/>
  <c r="F14" i="18"/>
  <c r="F20" i="18"/>
  <c r="P5" i="18"/>
  <c r="V10" i="18"/>
  <c r="V14" i="18"/>
  <c r="V17" i="18"/>
  <c r="V20" i="18"/>
  <c r="V23" i="18"/>
  <c r="P5" i="19"/>
  <c r="V14" i="19"/>
  <c r="V17" i="19"/>
  <c r="V20" i="19"/>
  <c r="V23" i="19"/>
  <c r="P5" i="20"/>
  <c r="V14" i="20"/>
  <c r="V17" i="20"/>
  <c r="V20" i="20"/>
  <c r="V23" i="20"/>
  <c r="P5" i="21"/>
  <c r="P10" i="21"/>
  <c r="Q11" i="21"/>
  <c r="P14" i="21"/>
  <c r="P17" i="21"/>
  <c r="P20" i="21"/>
  <c r="P23" i="21"/>
  <c r="F9" i="22"/>
  <c r="F15" i="22"/>
  <c r="H15" i="22" s="1"/>
  <c r="I15" i="22" s="1"/>
  <c r="J15" i="22" s="1"/>
  <c r="F21" i="22"/>
  <c r="H21" i="22" s="1"/>
  <c r="I21" i="22" s="1"/>
  <c r="J21" i="22" s="1"/>
  <c r="F9" i="25"/>
  <c r="F15" i="25"/>
  <c r="F21" i="25"/>
  <c r="F27" i="25"/>
  <c r="F33" i="25"/>
  <c r="F39" i="25"/>
  <c r="F45" i="25"/>
  <c r="F51" i="25"/>
  <c r="F57" i="25"/>
  <c r="F63" i="25"/>
  <c r="F69" i="25"/>
  <c r="F75" i="25"/>
  <c r="F81" i="25"/>
  <c r="F87" i="25"/>
  <c r="F93" i="25"/>
  <c r="G9" i="25"/>
  <c r="G15" i="25"/>
  <c r="G21" i="25"/>
  <c r="G27" i="25"/>
  <c r="G33" i="25"/>
  <c r="G39" i="25"/>
  <c r="G45" i="25"/>
  <c r="G51" i="25"/>
  <c r="G57" i="25"/>
  <c r="G63" i="25"/>
  <c r="G69" i="25"/>
  <c r="G75" i="25"/>
  <c r="G81" i="25"/>
  <c r="G87" i="25"/>
  <c r="G93" i="25"/>
  <c r="AN3" i="27"/>
  <c r="AH4" i="27"/>
  <c r="AE3" i="1"/>
  <c r="F4" i="1"/>
  <c r="H4" i="1" s="1"/>
  <c r="I4" i="1" s="1"/>
  <c r="J4" i="1" s="1"/>
  <c r="K4" i="1" s="1"/>
  <c r="F10" i="1"/>
  <c r="H10" i="1" s="1"/>
  <c r="I10" i="1" s="1"/>
  <c r="J10" i="1" s="1"/>
  <c r="F16" i="1"/>
  <c r="H16" i="1" s="1"/>
  <c r="I16" i="1" s="1"/>
  <c r="J16" i="1" s="1"/>
  <c r="F22" i="1"/>
  <c r="H22" i="1" s="1"/>
  <c r="I22" i="1" s="1"/>
  <c r="J22" i="1" s="1"/>
  <c r="Q9" i="2"/>
  <c r="Q9" i="3"/>
  <c r="Q9" i="4"/>
  <c r="G8" i="5"/>
  <c r="G14" i="5"/>
  <c r="G20" i="5"/>
  <c r="Q13" i="5"/>
  <c r="Q16" i="5"/>
  <c r="Q19" i="5"/>
  <c r="Q22" i="5"/>
  <c r="G9" i="6"/>
  <c r="G15" i="6"/>
  <c r="G21" i="6"/>
  <c r="M8" i="6"/>
  <c r="U8" i="6" s="1"/>
  <c r="M14" i="6"/>
  <c r="U14" i="6" s="1"/>
  <c r="M20" i="6"/>
  <c r="U20" i="6" s="1"/>
  <c r="R9" i="6"/>
  <c r="Q13" i="6"/>
  <c r="Q16" i="6"/>
  <c r="Q19" i="6"/>
  <c r="Q22" i="6"/>
  <c r="M8" i="7"/>
  <c r="U8" i="7" s="1"/>
  <c r="M14" i="7"/>
  <c r="U14" i="7" s="1"/>
  <c r="M20" i="7"/>
  <c r="U20" i="7" s="1"/>
  <c r="R9" i="7"/>
  <c r="Q13" i="7"/>
  <c r="Q16" i="7"/>
  <c r="Q19" i="7"/>
  <c r="Q22" i="7"/>
  <c r="M8" i="8"/>
  <c r="U8" i="8" s="1"/>
  <c r="M14" i="8"/>
  <c r="U14" i="8" s="1"/>
  <c r="M20" i="8"/>
  <c r="U20" i="8" s="1"/>
  <c r="R9" i="8"/>
  <c r="Q13" i="8"/>
  <c r="Q16" i="8"/>
  <c r="Q19" i="8"/>
  <c r="Q22" i="8"/>
  <c r="G9" i="9"/>
  <c r="G15" i="9"/>
  <c r="G21" i="9"/>
  <c r="AH3" i="10"/>
  <c r="AQ3" i="10" s="1"/>
  <c r="M9" i="10"/>
  <c r="U9" i="10" s="1"/>
  <c r="M15" i="10"/>
  <c r="U15" i="10" s="1"/>
  <c r="M21" i="10"/>
  <c r="U21" i="10" s="1"/>
  <c r="R7" i="10"/>
  <c r="R8" i="10"/>
  <c r="P12" i="10"/>
  <c r="R13" i="10"/>
  <c r="P15" i="10"/>
  <c r="R16" i="10"/>
  <c r="P18" i="10"/>
  <c r="R19" i="10"/>
  <c r="R22" i="10"/>
  <c r="AH3" i="11"/>
  <c r="AQ3" i="11" s="1"/>
  <c r="M9" i="11"/>
  <c r="U9" i="11" s="1"/>
  <c r="M15" i="11"/>
  <c r="U15" i="11" s="1"/>
  <c r="M21" i="11"/>
  <c r="U21" i="11" s="1"/>
  <c r="R7" i="11"/>
  <c r="R8" i="11"/>
  <c r="P12" i="11"/>
  <c r="R13" i="11"/>
  <c r="P15" i="11"/>
  <c r="R16" i="11"/>
  <c r="P18" i="11"/>
  <c r="R19" i="11"/>
  <c r="R22" i="11"/>
  <c r="AH3" i="12"/>
  <c r="AQ3" i="12" s="1"/>
  <c r="M9" i="12"/>
  <c r="U9" i="12" s="1"/>
  <c r="M15" i="12"/>
  <c r="U15" i="12" s="1"/>
  <c r="M21" i="12"/>
  <c r="U21" i="12" s="1"/>
  <c r="R7" i="12"/>
  <c r="R8" i="12"/>
  <c r="R13" i="12"/>
  <c r="R16" i="12"/>
  <c r="R19" i="12"/>
  <c r="R22" i="12"/>
  <c r="AH3" i="13"/>
  <c r="AQ3" i="13" s="1"/>
  <c r="G4" i="13"/>
  <c r="G10" i="13"/>
  <c r="G16" i="13"/>
  <c r="G22" i="13"/>
  <c r="M9" i="13"/>
  <c r="U9" i="13" s="1"/>
  <c r="M15" i="13"/>
  <c r="U15" i="13" s="1"/>
  <c r="M21" i="13"/>
  <c r="U21" i="13" s="1"/>
  <c r="V10" i="13"/>
  <c r="V14" i="13"/>
  <c r="V17" i="13"/>
  <c r="V20" i="13"/>
  <c r="V23" i="13"/>
  <c r="F8" i="14"/>
  <c r="F14" i="14"/>
  <c r="F20" i="14"/>
  <c r="M4" i="14"/>
  <c r="U4" i="14" s="1"/>
  <c r="X4" i="14" s="1"/>
  <c r="Z4" i="14" s="1"/>
  <c r="M10" i="14"/>
  <c r="U10" i="14" s="1"/>
  <c r="M16" i="14"/>
  <c r="U16" i="14" s="1"/>
  <c r="M22" i="14"/>
  <c r="U22" i="14" s="1"/>
  <c r="V14" i="14"/>
  <c r="V17" i="14"/>
  <c r="V20" i="14"/>
  <c r="V23" i="14"/>
  <c r="M4" i="15"/>
  <c r="U4" i="15" s="1"/>
  <c r="X4" i="15" s="1"/>
  <c r="M10" i="15"/>
  <c r="U10" i="15" s="1"/>
  <c r="M16" i="15"/>
  <c r="U16" i="15" s="1"/>
  <c r="M22" i="15"/>
  <c r="U22" i="15" s="1"/>
  <c r="V14" i="15"/>
  <c r="V17" i="15"/>
  <c r="V20" i="15"/>
  <c r="V23" i="15"/>
  <c r="M4" i="16"/>
  <c r="U4" i="16" s="1"/>
  <c r="X4" i="16" s="1"/>
  <c r="M10" i="16"/>
  <c r="U10" i="16" s="1"/>
  <c r="M16" i="16"/>
  <c r="U16" i="16" s="1"/>
  <c r="M22" i="16"/>
  <c r="U22" i="16" s="1"/>
  <c r="P5" i="16"/>
  <c r="V14" i="16"/>
  <c r="V17" i="16"/>
  <c r="V20" i="16"/>
  <c r="V23" i="16"/>
  <c r="P5" i="17"/>
  <c r="P10" i="17"/>
  <c r="P14" i="17"/>
  <c r="P17" i="17"/>
  <c r="P20" i="17"/>
  <c r="F9" i="18"/>
  <c r="F15" i="18"/>
  <c r="F21" i="18"/>
  <c r="F9" i="21"/>
  <c r="H9" i="21" s="1"/>
  <c r="I9" i="21" s="1"/>
  <c r="J9" i="21" s="1"/>
  <c r="F15" i="21"/>
  <c r="H15" i="21" s="1"/>
  <c r="I15" i="21" s="1"/>
  <c r="J15" i="21" s="1"/>
  <c r="F21" i="21"/>
  <c r="H21" i="21" s="1"/>
  <c r="I21" i="21" s="1"/>
  <c r="J21" i="21" s="1"/>
  <c r="V7" i="21"/>
  <c r="V8" i="21"/>
  <c r="C9" i="21"/>
  <c r="H20" i="21" s="1"/>
  <c r="I20" i="21" s="1"/>
  <c r="J20" i="21" s="1"/>
  <c r="Q10" i="21"/>
  <c r="V13" i="21"/>
  <c r="Q14" i="21"/>
  <c r="V16" i="21"/>
  <c r="Q17" i="21"/>
  <c r="V19" i="21"/>
  <c r="Q20" i="21"/>
  <c r="V22" i="21"/>
  <c r="Q23" i="21"/>
  <c r="AE3" i="22"/>
  <c r="F4" i="22"/>
  <c r="F10" i="22"/>
  <c r="H10" i="22" s="1"/>
  <c r="I10" i="22" s="1"/>
  <c r="J10" i="22" s="1"/>
  <c r="F16" i="22"/>
  <c r="H16" i="22" s="1"/>
  <c r="I16" i="22" s="1"/>
  <c r="J16" i="22" s="1"/>
  <c r="F22" i="22"/>
  <c r="H22" i="22" s="1"/>
  <c r="I22" i="22" s="1"/>
  <c r="J22" i="22" s="1"/>
  <c r="V7" i="22"/>
  <c r="V8" i="22"/>
  <c r="C9" i="22"/>
  <c r="H18" i="22" s="1"/>
  <c r="I18" i="22" s="1"/>
  <c r="J18" i="22" s="1"/>
  <c r="Q10" i="22"/>
  <c r="V13" i="22"/>
  <c r="Q14" i="22"/>
  <c r="V16" i="22"/>
  <c r="Q17" i="22"/>
  <c r="V19" i="22"/>
  <c r="Q20" i="22"/>
  <c r="V22" i="22"/>
  <c r="Q23" i="22"/>
  <c r="V7" i="23"/>
  <c r="V8" i="23"/>
  <c r="C9" i="23"/>
  <c r="Q10" i="23"/>
  <c r="V13" i="23"/>
  <c r="Q14" i="23"/>
  <c r="V16" i="23"/>
  <c r="Q17" i="23"/>
  <c r="V19" i="23"/>
  <c r="Q20" i="23"/>
  <c r="V22" i="23"/>
  <c r="Q23" i="23"/>
  <c r="V7" i="24"/>
  <c r="V8" i="24"/>
  <c r="Q10" i="24"/>
  <c r="V13" i="24"/>
  <c r="Q14" i="24"/>
  <c r="V16" i="24"/>
  <c r="Q17" i="24"/>
  <c r="V19" i="24"/>
  <c r="Q20" i="24"/>
  <c r="V22" i="24"/>
  <c r="Q23" i="24"/>
  <c r="F4" i="25"/>
  <c r="F10" i="25"/>
  <c r="F16" i="25"/>
  <c r="F22" i="25"/>
  <c r="F28" i="25"/>
  <c r="F34" i="25"/>
  <c r="F40" i="25"/>
  <c r="F46" i="25"/>
  <c r="F52" i="25"/>
  <c r="F58" i="25"/>
  <c r="F64" i="25"/>
  <c r="F70" i="25"/>
  <c r="F76" i="25"/>
  <c r="F82" i="25"/>
  <c r="F88" i="25"/>
  <c r="F94" i="25"/>
  <c r="G4" i="25"/>
  <c r="G10" i="25"/>
  <c r="G16" i="25"/>
  <c r="G22" i="25"/>
  <c r="G28" i="25"/>
  <c r="G34" i="25"/>
  <c r="G40" i="25"/>
  <c r="G46" i="25"/>
  <c r="G52" i="25"/>
  <c r="G58" i="25"/>
  <c r="G64" i="25"/>
  <c r="G70" i="25"/>
  <c r="G76" i="25"/>
  <c r="G82" i="25"/>
  <c r="G88" i="25"/>
  <c r="G94" i="25"/>
  <c r="AH4" i="28"/>
  <c r="AN3" i="29"/>
  <c r="F5" i="1"/>
  <c r="H5" i="1" s="1"/>
  <c r="I5" i="1" s="1"/>
  <c r="J5" i="1" s="1"/>
  <c r="F11" i="1"/>
  <c r="H11" i="1" s="1"/>
  <c r="I11" i="1" s="1"/>
  <c r="J11" i="1" s="1"/>
  <c r="F17" i="1"/>
  <c r="H17" i="1" s="1"/>
  <c r="I17" i="1" s="1"/>
  <c r="J17" i="1" s="1"/>
  <c r="F23" i="1"/>
  <c r="H23" i="1" s="1"/>
  <c r="I23" i="1" s="1"/>
  <c r="J23" i="1" s="1"/>
  <c r="C9" i="66"/>
  <c r="C9" i="72"/>
  <c r="C9" i="71"/>
  <c r="C9" i="70"/>
  <c r="C9" i="68"/>
  <c r="C9" i="58"/>
  <c r="C9" i="65"/>
  <c r="C9" i="64"/>
  <c r="C9" i="57"/>
  <c r="C9" i="56"/>
  <c r="C9" i="67"/>
  <c r="C9" i="63"/>
  <c r="C9" i="55"/>
  <c r="C9" i="62"/>
  <c r="C9" i="61"/>
  <c r="C9" i="60"/>
  <c r="C9" i="69"/>
  <c r="C9" i="52"/>
  <c r="C9" i="51"/>
  <c r="C9" i="54"/>
  <c r="H20" i="54" s="1"/>
  <c r="I20" i="54" s="1"/>
  <c r="J20" i="54" s="1"/>
  <c r="C9" i="53"/>
  <c r="C9" i="50"/>
  <c r="C9" i="59"/>
  <c r="Q13" i="2"/>
  <c r="Q16" i="2"/>
  <c r="Q19" i="2"/>
  <c r="Q8" i="3"/>
  <c r="Q13" i="3"/>
  <c r="Q16" i="3"/>
  <c r="Q19" i="3"/>
  <c r="Q13" i="4"/>
  <c r="Q16" i="4"/>
  <c r="Q19" i="4"/>
  <c r="G9" i="5"/>
  <c r="G15" i="5"/>
  <c r="G21" i="5"/>
  <c r="AH3" i="6"/>
  <c r="AQ3" i="6" s="1"/>
  <c r="G4" i="6"/>
  <c r="G10" i="6"/>
  <c r="G16" i="6"/>
  <c r="G22" i="6"/>
  <c r="M9" i="6"/>
  <c r="U9" i="6" s="1"/>
  <c r="M15" i="6"/>
  <c r="U15" i="6" s="1"/>
  <c r="M21" i="6"/>
  <c r="U21" i="6" s="1"/>
  <c r="R7" i="6"/>
  <c r="R8" i="6"/>
  <c r="R13" i="6"/>
  <c r="R16" i="6"/>
  <c r="R19" i="6"/>
  <c r="R22" i="6"/>
  <c r="AH3" i="7"/>
  <c r="AQ3" i="7" s="1"/>
  <c r="M9" i="7"/>
  <c r="U9" i="7" s="1"/>
  <c r="M15" i="7"/>
  <c r="U15" i="7" s="1"/>
  <c r="M21" i="7"/>
  <c r="U21" i="7" s="1"/>
  <c r="R7" i="7"/>
  <c r="R8" i="7"/>
  <c r="R13" i="7"/>
  <c r="R16" i="7"/>
  <c r="R19" i="7"/>
  <c r="R22" i="7"/>
  <c r="AH3" i="8"/>
  <c r="AQ3" i="8" s="1"/>
  <c r="M9" i="8"/>
  <c r="U9" i="8" s="1"/>
  <c r="M15" i="8"/>
  <c r="U15" i="8" s="1"/>
  <c r="M21" i="8"/>
  <c r="U21" i="8" s="1"/>
  <c r="R7" i="8"/>
  <c r="R8" i="8"/>
  <c r="R13" i="8"/>
  <c r="R16" i="8"/>
  <c r="R19" i="8"/>
  <c r="R22" i="8"/>
  <c r="AH3" i="9"/>
  <c r="AQ3" i="9" s="1"/>
  <c r="G4" i="9"/>
  <c r="G10" i="9"/>
  <c r="G16" i="9"/>
  <c r="G22" i="9"/>
  <c r="M9" i="9"/>
  <c r="U9" i="9" s="1"/>
  <c r="M15" i="9"/>
  <c r="U15" i="9" s="1"/>
  <c r="M21" i="9"/>
  <c r="U21" i="9" s="1"/>
  <c r="G5" i="10"/>
  <c r="G11" i="10"/>
  <c r="G17" i="10"/>
  <c r="G23" i="10"/>
  <c r="M4" i="10"/>
  <c r="U4" i="10" s="1"/>
  <c r="X4" i="10" s="1"/>
  <c r="AH4" i="10" s="1"/>
  <c r="M10" i="10"/>
  <c r="U10" i="10" s="1"/>
  <c r="M16" i="10"/>
  <c r="U16" i="10" s="1"/>
  <c r="M22" i="10"/>
  <c r="U22" i="10" s="1"/>
  <c r="M4" i="11"/>
  <c r="U4" i="11" s="1"/>
  <c r="X4" i="11" s="1"/>
  <c r="AH4" i="11" s="1"/>
  <c r="M10" i="11"/>
  <c r="U10" i="11" s="1"/>
  <c r="M16" i="11"/>
  <c r="U16" i="11" s="1"/>
  <c r="M22" i="11"/>
  <c r="U22" i="11" s="1"/>
  <c r="M4" i="12"/>
  <c r="U4" i="12" s="1"/>
  <c r="X4" i="12" s="1"/>
  <c r="AH4" i="12" s="1"/>
  <c r="M10" i="12"/>
  <c r="U10" i="12" s="1"/>
  <c r="M16" i="12"/>
  <c r="U16" i="12" s="1"/>
  <c r="M22" i="12"/>
  <c r="U22" i="12" s="1"/>
  <c r="G5" i="13"/>
  <c r="G11" i="13"/>
  <c r="G17" i="13"/>
  <c r="G23" i="13"/>
  <c r="M4" i="13"/>
  <c r="U4" i="13" s="1"/>
  <c r="X4" i="13" s="1"/>
  <c r="AH4" i="13" s="1"/>
  <c r="M10" i="13"/>
  <c r="U10" i="13" s="1"/>
  <c r="M16" i="13"/>
  <c r="U16" i="13" s="1"/>
  <c r="M22" i="13"/>
  <c r="U22" i="13" s="1"/>
  <c r="P5" i="13"/>
  <c r="F9" i="14"/>
  <c r="F15" i="14"/>
  <c r="F21" i="14"/>
  <c r="H21" i="14" s="1"/>
  <c r="I21" i="14" s="1"/>
  <c r="J21" i="14" s="1"/>
  <c r="M5" i="14"/>
  <c r="U5" i="14" s="1"/>
  <c r="M11" i="14"/>
  <c r="U11" i="14" s="1"/>
  <c r="M17" i="14"/>
  <c r="U17" i="14" s="1"/>
  <c r="M23" i="14"/>
  <c r="U23" i="14" s="1"/>
  <c r="R6" i="14"/>
  <c r="R12" i="14"/>
  <c r="R15" i="14"/>
  <c r="R18" i="14"/>
  <c r="R21" i="14"/>
  <c r="M5" i="15"/>
  <c r="U5" i="15" s="1"/>
  <c r="M11" i="15"/>
  <c r="U11" i="15" s="1"/>
  <c r="M17" i="15"/>
  <c r="U17" i="15" s="1"/>
  <c r="M23" i="15"/>
  <c r="U23" i="15" s="1"/>
  <c r="R6" i="15"/>
  <c r="R12" i="15"/>
  <c r="R15" i="15"/>
  <c r="R18" i="15"/>
  <c r="R21" i="15"/>
  <c r="M5" i="16"/>
  <c r="U5" i="16" s="1"/>
  <c r="M11" i="16"/>
  <c r="U11" i="16" s="1"/>
  <c r="M17" i="16"/>
  <c r="U17" i="16" s="1"/>
  <c r="M23" i="16"/>
  <c r="U23" i="16" s="1"/>
  <c r="R6" i="16"/>
  <c r="R12" i="16"/>
  <c r="R15" i="16"/>
  <c r="R18" i="16"/>
  <c r="R21" i="16"/>
  <c r="F9" i="17"/>
  <c r="F15" i="17"/>
  <c r="F21" i="17"/>
  <c r="M5" i="17"/>
  <c r="U5" i="17" s="1"/>
  <c r="M11" i="17"/>
  <c r="U11" i="17" s="1"/>
  <c r="M17" i="17"/>
  <c r="U17" i="17" s="1"/>
  <c r="M23" i="17"/>
  <c r="U23" i="17" s="1"/>
  <c r="V7" i="17"/>
  <c r="V8" i="17"/>
  <c r="C9" i="17"/>
  <c r="H13" i="17" s="1"/>
  <c r="I13" i="17" s="1"/>
  <c r="J13" i="17" s="1"/>
  <c r="V13" i="17"/>
  <c r="V16" i="17"/>
  <c r="V19" i="17"/>
  <c r="AE3" i="18"/>
  <c r="F4" i="18"/>
  <c r="H4" i="18" s="1"/>
  <c r="I4" i="18" s="1"/>
  <c r="J4" i="18" s="1"/>
  <c r="K4" i="18" s="1"/>
  <c r="F10" i="18"/>
  <c r="H10" i="18" s="1"/>
  <c r="I10" i="18" s="1"/>
  <c r="J10" i="18" s="1"/>
  <c r="F16" i="18"/>
  <c r="H16" i="18" s="1"/>
  <c r="I16" i="18" s="1"/>
  <c r="J16" i="18" s="1"/>
  <c r="F22" i="18"/>
  <c r="H22" i="18" s="1"/>
  <c r="I22" i="18" s="1"/>
  <c r="J22" i="18" s="1"/>
  <c r="V8" i="18"/>
  <c r="C9" i="18"/>
  <c r="H23" i="18" s="1"/>
  <c r="I23" i="18" s="1"/>
  <c r="J23" i="18" s="1"/>
  <c r="V13" i="18"/>
  <c r="V16" i="18"/>
  <c r="V19" i="18"/>
  <c r="AE3" i="19"/>
  <c r="C9" i="19"/>
  <c r="V13" i="19"/>
  <c r="V16" i="19"/>
  <c r="V19" i="19"/>
  <c r="AE3" i="20"/>
  <c r="C9" i="20"/>
  <c r="V13" i="20"/>
  <c r="V16" i="20"/>
  <c r="V19" i="20"/>
  <c r="AE3" i="21"/>
  <c r="F4" i="21"/>
  <c r="H4" i="21" s="1"/>
  <c r="I4" i="21" s="1"/>
  <c r="J4" i="21" s="1"/>
  <c r="K4" i="21" s="1"/>
  <c r="F10" i="21"/>
  <c r="H10" i="21" s="1"/>
  <c r="I10" i="21" s="1"/>
  <c r="J10" i="21" s="1"/>
  <c r="F16" i="21"/>
  <c r="H16" i="21" s="1"/>
  <c r="I16" i="21" s="1"/>
  <c r="J16" i="21" s="1"/>
  <c r="F22" i="21"/>
  <c r="H22" i="21" s="1"/>
  <c r="I22" i="21" s="1"/>
  <c r="J22" i="21" s="1"/>
  <c r="P7" i="21"/>
  <c r="Q9" i="21"/>
  <c r="F5" i="22"/>
  <c r="H5" i="22" s="1"/>
  <c r="I5" i="22" s="1"/>
  <c r="J5" i="22" s="1"/>
  <c r="F11" i="22"/>
  <c r="H11" i="22" s="1"/>
  <c r="I11" i="22" s="1"/>
  <c r="J11" i="22" s="1"/>
  <c r="F17" i="22"/>
  <c r="H17" i="22" s="1"/>
  <c r="I17" i="22" s="1"/>
  <c r="J17" i="22" s="1"/>
  <c r="F23" i="22"/>
  <c r="H23" i="22" s="1"/>
  <c r="I23" i="22" s="1"/>
  <c r="J23" i="22" s="1"/>
  <c r="Q9" i="22"/>
  <c r="Q9" i="23"/>
  <c r="Q9" i="24"/>
  <c r="F5" i="25"/>
  <c r="F11" i="25"/>
  <c r="F17" i="25"/>
  <c r="F23" i="25"/>
  <c r="F29" i="25"/>
  <c r="F35" i="25"/>
  <c r="F41" i="25"/>
  <c r="F47" i="25"/>
  <c r="F53" i="25"/>
  <c r="F59" i="25"/>
  <c r="F65" i="25"/>
  <c r="F71" i="25"/>
  <c r="F77" i="25"/>
  <c r="F83" i="25"/>
  <c r="F89" i="25"/>
  <c r="F95" i="25"/>
  <c r="G5" i="25"/>
  <c r="G11" i="25"/>
  <c r="G17" i="25"/>
  <c r="G23" i="25"/>
  <c r="G29" i="25"/>
  <c r="G35" i="25"/>
  <c r="G41" i="25"/>
  <c r="G47" i="25"/>
  <c r="G53" i="25"/>
  <c r="G59" i="25"/>
  <c r="G65" i="25"/>
  <c r="G71" i="25"/>
  <c r="G77" i="25"/>
  <c r="G83" i="25"/>
  <c r="G89" i="25"/>
  <c r="G95" i="25"/>
  <c r="H16" i="32"/>
  <c r="I16" i="32" s="1"/>
  <c r="J16" i="32" s="1"/>
  <c r="H22" i="32"/>
  <c r="I22" i="32" s="1"/>
  <c r="J22" i="32" s="1"/>
  <c r="H28" i="32"/>
  <c r="I28" i="32" s="1"/>
  <c r="J28" i="32" s="1"/>
  <c r="F6" i="1"/>
  <c r="H6" i="1" s="1"/>
  <c r="I6" i="1" s="1"/>
  <c r="J6" i="1" s="1"/>
  <c r="F12" i="1"/>
  <c r="H12" i="1" s="1"/>
  <c r="I12" i="1" s="1"/>
  <c r="J12" i="1" s="1"/>
  <c r="G9" i="1"/>
  <c r="G15" i="1"/>
  <c r="M8" i="1"/>
  <c r="U8" i="1" s="1"/>
  <c r="M14" i="1"/>
  <c r="U14" i="1" s="1"/>
  <c r="AH3" i="2"/>
  <c r="AQ3" i="2" s="1"/>
  <c r="M9" i="2"/>
  <c r="U9" i="2" s="1"/>
  <c r="M15" i="2"/>
  <c r="U15" i="2" s="1"/>
  <c r="R7" i="2"/>
  <c r="R8" i="2"/>
  <c r="R13" i="2"/>
  <c r="R16" i="2"/>
  <c r="R19" i="2"/>
  <c r="AH3" i="3"/>
  <c r="AQ3" i="3" s="1"/>
  <c r="M9" i="3"/>
  <c r="U9" i="3" s="1"/>
  <c r="M15" i="3"/>
  <c r="U15" i="3" s="1"/>
  <c r="R7" i="3"/>
  <c r="R8" i="3"/>
  <c r="R13" i="3"/>
  <c r="R16" i="3"/>
  <c r="R19" i="3"/>
  <c r="AH3" i="4"/>
  <c r="AQ3" i="4" s="1"/>
  <c r="M9" i="4"/>
  <c r="U9" i="4" s="1"/>
  <c r="M15" i="4"/>
  <c r="U15" i="4" s="1"/>
  <c r="R7" i="4"/>
  <c r="R8" i="4"/>
  <c r="R13" i="4"/>
  <c r="R16" i="4"/>
  <c r="R19" i="4"/>
  <c r="AH3" i="5"/>
  <c r="AQ3" i="5" s="1"/>
  <c r="F13" i="5"/>
  <c r="H13" i="5" s="1"/>
  <c r="I13" i="5" s="1"/>
  <c r="J13" i="5" s="1"/>
  <c r="G4" i="5"/>
  <c r="G10" i="5"/>
  <c r="G16" i="5"/>
  <c r="M9" i="5"/>
  <c r="U9" i="5" s="1"/>
  <c r="M15" i="5"/>
  <c r="U15" i="5" s="1"/>
  <c r="Q6" i="5"/>
  <c r="V10" i="5"/>
  <c r="Q12" i="5"/>
  <c r="V14" i="5"/>
  <c r="Q15" i="5"/>
  <c r="V17" i="5"/>
  <c r="Q18" i="5"/>
  <c r="V20" i="5"/>
  <c r="F8" i="6"/>
  <c r="H8" i="6" s="1"/>
  <c r="I8" i="6" s="1"/>
  <c r="J8" i="6" s="1"/>
  <c r="F14" i="6"/>
  <c r="H14" i="6" s="1"/>
  <c r="I14" i="6" s="1"/>
  <c r="J14" i="6" s="1"/>
  <c r="G5" i="6"/>
  <c r="G11" i="6"/>
  <c r="G17" i="6"/>
  <c r="M4" i="6"/>
  <c r="U4" i="6" s="1"/>
  <c r="X4" i="6" s="1"/>
  <c r="M10" i="6"/>
  <c r="U10" i="6" s="1"/>
  <c r="M16" i="6"/>
  <c r="U16" i="6" s="1"/>
  <c r="Q6" i="6"/>
  <c r="V10" i="6"/>
  <c r="Q12" i="6"/>
  <c r="V14" i="6"/>
  <c r="Q15" i="6"/>
  <c r="V17" i="6"/>
  <c r="Q18" i="6"/>
  <c r="V20" i="6"/>
  <c r="M4" i="7"/>
  <c r="U4" i="7" s="1"/>
  <c r="X4" i="7" s="1"/>
  <c r="M10" i="7"/>
  <c r="U10" i="7" s="1"/>
  <c r="M16" i="7"/>
  <c r="U16" i="7" s="1"/>
  <c r="Q6" i="7"/>
  <c r="V10" i="7"/>
  <c r="Q12" i="7"/>
  <c r="V14" i="7"/>
  <c r="Q15" i="7"/>
  <c r="V17" i="7"/>
  <c r="Q18" i="7"/>
  <c r="V20" i="7"/>
  <c r="M4" i="8"/>
  <c r="U4" i="8" s="1"/>
  <c r="X4" i="8" s="1"/>
  <c r="M10" i="8"/>
  <c r="U10" i="8" s="1"/>
  <c r="M16" i="8"/>
  <c r="U16" i="8" s="1"/>
  <c r="Q6" i="8"/>
  <c r="V10" i="8"/>
  <c r="Q12" i="8"/>
  <c r="V14" i="8"/>
  <c r="Q15" i="8"/>
  <c r="V17" i="8"/>
  <c r="Q18" i="8"/>
  <c r="V20" i="8"/>
  <c r="F8" i="9"/>
  <c r="H8" i="9" s="1"/>
  <c r="I8" i="9" s="1"/>
  <c r="J8" i="9" s="1"/>
  <c r="F14" i="9"/>
  <c r="H14" i="9" s="1"/>
  <c r="I14" i="9" s="1"/>
  <c r="J14" i="9" s="1"/>
  <c r="G5" i="9"/>
  <c r="G11" i="9"/>
  <c r="G17" i="9"/>
  <c r="M4" i="9"/>
  <c r="U4" i="9" s="1"/>
  <c r="X4" i="9" s="1"/>
  <c r="M10" i="9"/>
  <c r="U10" i="9" s="1"/>
  <c r="M16" i="9"/>
  <c r="U16" i="9" s="1"/>
  <c r="F9" i="10"/>
  <c r="H9" i="10" s="1"/>
  <c r="I9" i="10" s="1"/>
  <c r="J9" i="10" s="1"/>
  <c r="F15" i="10"/>
  <c r="H15" i="10" s="1"/>
  <c r="I15" i="10" s="1"/>
  <c r="J15" i="10" s="1"/>
  <c r="G6" i="10"/>
  <c r="G12" i="10"/>
  <c r="M5" i="10"/>
  <c r="U5" i="10" s="1"/>
  <c r="M11" i="10"/>
  <c r="U11" i="10" s="1"/>
  <c r="M17" i="10"/>
  <c r="U17" i="10" s="1"/>
  <c r="R6" i="10"/>
  <c r="R12" i="10"/>
  <c r="R15" i="10"/>
  <c r="R18" i="10"/>
  <c r="M5" i="11"/>
  <c r="U5" i="11" s="1"/>
  <c r="M11" i="11"/>
  <c r="U11" i="11" s="1"/>
  <c r="M17" i="11"/>
  <c r="U17" i="11" s="1"/>
  <c r="R6" i="11"/>
  <c r="R12" i="11"/>
  <c r="R15" i="11"/>
  <c r="R18" i="11"/>
  <c r="M5" i="12"/>
  <c r="U5" i="12" s="1"/>
  <c r="M11" i="12"/>
  <c r="U11" i="12" s="1"/>
  <c r="M17" i="12"/>
  <c r="U17" i="12" s="1"/>
  <c r="R6" i="12"/>
  <c r="R12" i="12"/>
  <c r="R15" i="12"/>
  <c r="R18" i="12"/>
  <c r="F9" i="13"/>
  <c r="F15" i="13"/>
  <c r="G6" i="13"/>
  <c r="G12" i="13"/>
  <c r="M5" i="13"/>
  <c r="U5" i="13" s="1"/>
  <c r="M11" i="13"/>
  <c r="U11" i="13" s="1"/>
  <c r="M17" i="13"/>
  <c r="U17" i="13" s="1"/>
  <c r="V7" i="13"/>
  <c r="V8" i="13"/>
  <c r="C9" i="13"/>
  <c r="H11" i="13" s="1"/>
  <c r="I11" i="13" s="1"/>
  <c r="J11" i="13" s="1"/>
  <c r="Q10" i="13"/>
  <c r="V13" i="13"/>
  <c r="Q14" i="13"/>
  <c r="V16" i="13"/>
  <c r="Q17" i="13"/>
  <c r="V19" i="13"/>
  <c r="Q20" i="13"/>
  <c r="F4" i="14"/>
  <c r="F10" i="14"/>
  <c r="F16" i="14"/>
  <c r="H16" i="14" s="1"/>
  <c r="I16" i="14" s="1"/>
  <c r="J16" i="14" s="1"/>
  <c r="G7" i="14"/>
  <c r="G13" i="14"/>
  <c r="M6" i="14"/>
  <c r="U6" i="14" s="1"/>
  <c r="M12" i="14"/>
  <c r="U12" i="14" s="1"/>
  <c r="R4" i="14"/>
  <c r="R5" i="14"/>
  <c r="V7" i="14"/>
  <c r="V8" i="14"/>
  <c r="C9" i="14"/>
  <c r="H7" i="14" s="1"/>
  <c r="I7" i="14" s="1"/>
  <c r="J7" i="14" s="1"/>
  <c r="Q10" i="14"/>
  <c r="V13" i="14"/>
  <c r="Q14" i="14"/>
  <c r="V16" i="14"/>
  <c r="Q17" i="14"/>
  <c r="V19" i="14"/>
  <c r="Q20" i="14"/>
  <c r="M6" i="15"/>
  <c r="U6" i="15" s="1"/>
  <c r="M12" i="15"/>
  <c r="U12" i="15" s="1"/>
  <c r="R4" i="15"/>
  <c r="R5" i="15"/>
  <c r="V7" i="15"/>
  <c r="V8" i="15"/>
  <c r="C9" i="15"/>
  <c r="Q10" i="15"/>
  <c r="V13" i="15"/>
  <c r="Q14" i="15"/>
  <c r="V16" i="15"/>
  <c r="Q17" i="15"/>
  <c r="V19" i="15"/>
  <c r="Q20" i="15"/>
  <c r="M6" i="16"/>
  <c r="U6" i="16" s="1"/>
  <c r="M12" i="16"/>
  <c r="U12" i="16" s="1"/>
  <c r="R4" i="16"/>
  <c r="R5" i="16"/>
  <c r="V7" i="16"/>
  <c r="V8" i="16"/>
  <c r="C9" i="16"/>
  <c r="Q10" i="16"/>
  <c r="V13" i="16"/>
  <c r="Q14" i="16"/>
  <c r="V16" i="16"/>
  <c r="Q17" i="16"/>
  <c r="V19" i="16"/>
  <c r="Q20" i="16"/>
  <c r="F4" i="17"/>
  <c r="F10" i="17"/>
  <c r="F16" i="17"/>
  <c r="G7" i="17"/>
  <c r="G13" i="17"/>
  <c r="M6" i="17"/>
  <c r="U6" i="17" s="1"/>
  <c r="M12" i="17"/>
  <c r="U12" i="17" s="1"/>
  <c r="F5" i="18"/>
  <c r="H5" i="18" s="1"/>
  <c r="I5" i="18" s="1"/>
  <c r="J5" i="18" s="1"/>
  <c r="F11" i="18"/>
  <c r="H11" i="18" s="1"/>
  <c r="I11" i="18" s="1"/>
  <c r="J11" i="18" s="1"/>
  <c r="F17" i="18"/>
  <c r="H17" i="18" s="1"/>
  <c r="I17" i="18" s="1"/>
  <c r="J17" i="18" s="1"/>
  <c r="G8" i="18"/>
  <c r="G14" i="18"/>
  <c r="M7" i="18"/>
  <c r="U7" i="18" s="1"/>
  <c r="M13" i="18"/>
  <c r="U13" i="18" s="1"/>
  <c r="R10" i="18"/>
  <c r="R14" i="18"/>
  <c r="R17" i="18"/>
  <c r="R20" i="18"/>
  <c r="R10" i="19"/>
  <c r="R14" i="19"/>
  <c r="R17" i="19"/>
  <c r="R20" i="19"/>
  <c r="R14" i="20"/>
  <c r="R17" i="20"/>
  <c r="R20" i="20"/>
  <c r="F5" i="21"/>
  <c r="H5" i="21" s="1"/>
  <c r="I5" i="21" s="1"/>
  <c r="J5" i="21" s="1"/>
  <c r="F11" i="21"/>
  <c r="H11" i="21" s="1"/>
  <c r="I11" i="21" s="1"/>
  <c r="J11" i="21" s="1"/>
  <c r="F17" i="21"/>
  <c r="H17" i="21" s="1"/>
  <c r="I17" i="21" s="1"/>
  <c r="J17" i="21" s="1"/>
  <c r="V6" i="21"/>
  <c r="Q7" i="21"/>
  <c r="Q8" i="21"/>
  <c r="V12" i="21"/>
  <c r="Q13" i="21"/>
  <c r="V15" i="21"/>
  <c r="Q16" i="21"/>
  <c r="V18" i="21"/>
  <c r="Q19" i="21"/>
  <c r="F6" i="22"/>
  <c r="H6" i="22" s="1"/>
  <c r="I6" i="22" s="1"/>
  <c r="J6" i="22" s="1"/>
  <c r="F12" i="22"/>
  <c r="H12" i="22" s="1"/>
  <c r="I12" i="22" s="1"/>
  <c r="J12" i="22" s="1"/>
  <c r="G9" i="22"/>
  <c r="G15" i="22"/>
  <c r="V6" i="22"/>
  <c r="Q7" i="22"/>
  <c r="Q8" i="22"/>
  <c r="V12" i="22"/>
  <c r="Q13" i="22"/>
  <c r="V15" i="22"/>
  <c r="Q16" i="22"/>
  <c r="V18" i="22"/>
  <c r="Q19" i="22"/>
  <c r="V6" i="23"/>
  <c r="Q7" i="23"/>
  <c r="Q8" i="23"/>
  <c r="V12" i="23"/>
  <c r="Q13" i="23"/>
  <c r="V15" i="23"/>
  <c r="Q16" i="23"/>
  <c r="V18" i="23"/>
  <c r="Q19" i="23"/>
  <c r="V6" i="24"/>
  <c r="Q7" i="24"/>
  <c r="Q8" i="24"/>
  <c r="V12" i="24"/>
  <c r="Q13" i="24"/>
  <c r="V15" i="24"/>
  <c r="Q16" i="24"/>
  <c r="V18" i="24"/>
  <c r="Q19" i="24"/>
  <c r="F6" i="25"/>
  <c r="F12" i="25"/>
  <c r="F18" i="25"/>
  <c r="F24" i="25"/>
  <c r="F30" i="25"/>
  <c r="F36" i="25"/>
  <c r="F42" i="25"/>
  <c r="F48" i="25"/>
  <c r="F54" i="25"/>
  <c r="F60" i="25"/>
  <c r="F66" i="25"/>
  <c r="F72" i="25"/>
  <c r="F78" i="25"/>
  <c r="F84" i="25"/>
  <c r="F90" i="25"/>
  <c r="G6" i="25"/>
  <c r="G12" i="25"/>
  <c r="G18" i="25"/>
  <c r="G24" i="25"/>
  <c r="G30" i="25"/>
  <c r="G36" i="25"/>
  <c r="G42" i="25"/>
  <c r="G48" i="25"/>
  <c r="G54" i="25"/>
  <c r="G60" i="25"/>
  <c r="G66" i="25"/>
  <c r="G72" i="25"/>
  <c r="G78" i="25"/>
  <c r="G84" i="25"/>
  <c r="G90" i="25"/>
  <c r="C9" i="96"/>
  <c r="C9" i="95"/>
  <c r="C9" i="94"/>
  <c r="C9" i="93"/>
  <c r="C9" i="92"/>
  <c r="C9" i="91"/>
  <c r="C9" i="90"/>
  <c r="C9" i="89"/>
  <c r="C9" i="88"/>
  <c r="C9" i="86"/>
  <c r="C9" i="85"/>
  <c r="C9" i="87"/>
  <c r="C9" i="84"/>
  <c r="C9" i="83"/>
  <c r="C9" i="81"/>
  <c r="C9" i="80"/>
  <c r="C9" i="77"/>
  <c r="C9" i="76"/>
  <c r="C9" i="82"/>
  <c r="C9" i="79"/>
  <c r="C9" i="74"/>
  <c r="C9" i="78"/>
  <c r="C9" i="75"/>
  <c r="C9" i="46"/>
  <c r="C9" i="48"/>
  <c r="C9" i="47"/>
  <c r="C9" i="44"/>
  <c r="C9" i="43"/>
  <c r="C9" i="45"/>
  <c r="C9" i="37"/>
  <c r="C9" i="42"/>
  <c r="C9" i="40"/>
  <c r="C9" i="39"/>
  <c r="C9" i="41"/>
  <c r="C9" i="38"/>
  <c r="C9" i="34"/>
  <c r="C9" i="33"/>
  <c r="C9" i="36"/>
  <c r="C9" i="35"/>
  <c r="C9" i="30"/>
  <c r="C9" i="28"/>
  <c r="C9" i="27"/>
  <c r="C9" i="32"/>
  <c r="C9" i="29"/>
  <c r="H85" i="29" s="1"/>
  <c r="I85" i="29" s="1"/>
  <c r="J85" i="29" s="1"/>
  <c r="C9" i="31"/>
  <c r="H31" i="31" s="1"/>
  <c r="I31" i="31" s="1"/>
  <c r="J31" i="31" s="1"/>
  <c r="C9" i="26"/>
  <c r="H6" i="26" s="1"/>
  <c r="I6" i="26" s="1"/>
  <c r="J6" i="26" s="1"/>
  <c r="F88" i="26"/>
  <c r="F85" i="26"/>
  <c r="F82" i="26"/>
  <c r="F79" i="26"/>
  <c r="F76" i="26"/>
  <c r="F73" i="26"/>
  <c r="F70" i="26"/>
  <c r="F67" i="26"/>
  <c r="F64" i="26"/>
  <c r="F61" i="26"/>
  <c r="F58" i="26"/>
  <c r="F55" i="26"/>
  <c r="F52" i="26"/>
  <c r="F49" i="26"/>
  <c r="F46" i="26"/>
  <c r="F43" i="26"/>
  <c r="F40" i="26"/>
  <c r="F37" i="26"/>
  <c r="F34" i="26"/>
  <c r="F31" i="26"/>
  <c r="F28" i="26"/>
  <c r="F25" i="26"/>
  <c r="F22" i="26"/>
  <c r="F19" i="26"/>
  <c r="F16" i="26"/>
  <c r="F13" i="26"/>
  <c r="F10" i="26"/>
  <c r="F7" i="26"/>
  <c r="F4" i="26"/>
  <c r="F87" i="26"/>
  <c r="F89" i="26"/>
  <c r="F86" i="26"/>
  <c r="F83" i="26"/>
  <c r="F80" i="26"/>
  <c r="F77" i="26"/>
  <c r="F74" i="26"/>
  <c r="F71" i="26"/>
  <c r="F68" i="26"/>
  <c r="F65" i="26"/>
  <c r="F62" i="26"/>
  <c r="F59" i="26"/>
  <c r="F56" i="26"/>
  <c r="F53" i="26"/>
  <c r="F50" i="26"/>
  <c r="F47" i="26"/>
  <c r="F44" i="26"/>
  <c r="F41" i="26"/>
  <c r="F38" i="26"/>
  <c r="F35" i="26"/>
  <c r="F32" i="26"/>
  <c r="F29" i="26"/>
  <c r="F26" i="26"/>
  <c r="F23" i="26"/>
  <c r="F20" i="26"/>
  <c r="F17" i="26"/>
  <c r="F14" i="26"/>
  <c r="F11" i="26"/>
  <c r="F8" i="26"/>
  <c r="F5" i="26"/>
  <c r="G88" i="26"/>
  <c r="G85" i="26"/>
  <c r="G82" i="26"/>
  <c r="G79" i="26"/>
  <c r="G76" i="26"/>
  <c r="G73" i="26"/>
  <c r="G70" i="26"/>
  <c r="G67" i="26"/>
  <c r="G64" i="26"/>
  <c r="G61" i="26"/>
  <c r="G58" i="26"/>
  <c r="G55" i="26"/>
  <c r="G52" i="26"/>
  <c r="G49" i="26"/>
  <c r="G46" i="26"/>
  <c r="G43" i="26"/>
  <c r="G40" i="26"/>
  <c r="G37" i="26"/>
  <c r="G34" i="26"/>
  <c r="G31" i="26"/>
  <c r="G28" i="26"/>
  <c r="G25" i="26"/>
  <c r="G22" i="26"/>
  <c r="G19" i="26"/>
  <c r="G16" i="26"/>
  <c r="G13" i="26"/>
  <c r="G10" i="26"/>
  <c r="G7" i="26"/>
  <c r="G4" i="26"/>
  <c r="G9" i="26"/>
  <c r="G15" i="26"/>
  <c r="G21" i="26"/>
  <c r="G27" i="26"/>
  <c r="G33" i="26"/>
  <c r="G39" i="26"/>
  <c r="G45" i="26"/>
  <c r="G51" i="26"/>
  <c r="G57" i="26"/>
  <c r="G63" i="26"/>
  <c r="G69" i="26"/>
  <c r="G75" i="26"/>
  <c r="G81" i="26"/>
  <c r="G89" i="26"/>
  <c r="R87" i="26"/>
  <c r="R84" i="26"/>
  <c r="R81" i="26"/>
  <c r="R78" i="26"/>
  <c r="R75" i="26"/>
  <c r="R72" i="26"/>
  <c r="R69" i="26"/>
  <c r="R66" i="26"/>
  <c r="R63" i="26"/>
  <c r="R60" i="26"/>
  <c r="R57" i="26"/>
  <c r="R54" i="26"/>
  <c r="R51" i="26"/>
  <c r="R48" i="26"/>
  <c r="R45" i="26"/>
  <c r="R42" i="26"/>
  <c r="R39" i="26"/>
  <c r="R36" i="26"/>
  <c r="R33" i="26"/>
  <c r="R30" i="26"/>
  <c r="R27" i="26"/>
  <c r="R24" i="26"/>
  <c r="R21" i="26"/>
  <c r="R18" i="26"/>
  <c r="R15" i="26"/>
  <c r="R12" i="26"/>
  <c r="R10" i="26"/>
  <c r="R8" i="26"/>
  <c r="R89" i="26"/>
  <c r="R86" i="26"/>
  <c r="R83" i="26"/>
  <c r="R80" i="26"/>
  <c r="R77" i="26"/>
  <c r="R74" i="26"/>
  <c r="R71" i="26"/>
  <c r="R68" i="26"/>
  <c r="R65" i="26"/>
  <c r="R62" i="26"/>
  <c r="R59" i="26"/>
  <c r="R56" i="26"/>
  <c r="R53" i="26"/>
  <c r="R50" i="26"/>
  <c r="R47" i="26"/>
  <c r="R44" i="26"/>
  <c r="R41" i="26"/>
  <c r="R38" i="26"/>
  <c r="R35" i="26"/>
  <c r="R32" i="26"/>
  <c r="R29" i="26"/>
  <c r="R26" i="26"/>
  <c r="R23" i="26"/>
  <c r="R20" i="26"/>
  <c r="R17" i="26"/>
  <c r="R11" i="26"/>
  <c r="R9" i="26"/>
  <c r="R5" i="26"/>
  <c r="R88" i="26"/>
  <c r="R85" i="26"/>
  <c r="R82" i="26"/>
  <c r="R79" i="26"/>
  <c r="R76" i="26"/>
  <c r="R73" i="26"/>
  <c r="R70" i="26"/>
  <c r="R67" i="26"/>
  <c r="R64" i="26"/>
  <c r="R61" i="26"/>
  <c r="R58" i="26"/>
  <c r="R55" i="26"/>
  <c r="R52" i="26"/>
  <c r="R49" i="26"/>
  <c r="R46" i="26"/>
  <c r="R43" i="26"/>
  <c r="R40" i="26"/>
  <c r="R37" i="26"/>
  <c r="R34" i="26"/>
  <c r="R31" i="26"/>
  <c r="R28" i="26"/>
  <c r="R25" i="26"/>
  <c r="R22" i="26"/>
  <c r="R19" i="26"/>
  <c r="R16" i="26"/>
  <c r="R13" i="26"/>
  <c r="R7" i="26"/>
  <c r="H61" i="29"/>
  <c r="I61" i="29" s="1"/>
  <c r="J61" i="29" s="1"/>
  <c r="H97" i="29"/>
  <c r="I97" i="29" s="1"/>
  <c r="J97" i="29" s="1"/>
  <c r="AN3" i="30"/>
  <c r="P3" i="26"/>
  <c r="AF3" i="26" s="1"/>
  <c r="AO3" i="26" s="1"/>
  <c r="Q5" i="26"/>
  <c r="Q9" i="26"/>
  <c r="Q11" i="26"/>
  <c r="R3" i="27"/>
  <c r="G5" i="27"/>
  <c r="G8" i="27"/>
  <c r="G11" i="27"/>
  <c r="G14" i="27"/>
  <c r="G17" i="27"/>
  <c r="G20" i="27"/>
  <c r="G23" i="27"/>
  <c r="G26" i="27"/>
  <c r="G29" i="27"/>
  <c r="G32" i="27"/>
  <c r="G35" i="27"/>
  <c r="G38" i="27"/>
  <c r="G41" i="27"/>
  <c r="G44" i="27"/>
  <c r="G47" i="27"/>
  <c r="G50" i="27"/>
  <c r="G53" i="27"/>
  <c r="G56" i="27"/>
  <c r="G59" i="27"/>
  <c r="G62" i="27"/>
  <c r="G65" i="27"/>
  <c r="G68" i="27"/>
  <c r="G71" i="27"/>
  <c r="G74" i="27"/>
  <c r="G77" i="27"/>
  <c r="M6" i="27"/>
  <c r="U6" i="27" s="1"/>
  <c r="M12" i="27"/>
  <c r="U12" i="27" s="1"/>
  <c r="M18" i="27"/>
  <c r="U18" i="27" s="1"/>
  <c r="M24" i="27"/>
  <c r="U24" i="27" s="1"/>
  <c r="M30" i="27"/>
  <c r="U30" i="27" s="1"/>
  <c r="M36" i="27"/>
  <c r="U36" i="27" s="1"/>
  <c r="M42" i="27"/>
  <c r="U42" i="27" s="1"/>
  <c r="M48" i="27"/>
  <c r="U48" i="27" s="1"/>
  <c r="M54" i="27"/>
  <c r="U54" i="27" s="1"/>
  <c r="M60" i="27"/>
  <c r="U60" i="27" s="1"/>
  <c r="M66" i="27"/>
  <c r="U66" i="27" s="1"/>
  <c r="M72" i="27"/>
  <c r="U72" i="27" s="1"/>
  <c r="M78" i="27"/>
  <c r="U78" i="27" s="1"/>
  <c r="R14" i="27"/>
  <c r="R17" i="27"/>
  <c r="R20" i="27"/>
  <c r="R23" i="27"/>
  <c r="R26" i="27"/>
  <c r="R29" i="27"/>
  <c r="R32" i="27"/>
  <c r="R35" i="27"/>
  <c r="R38" i="27"/>
  <c r="R41" i="27"/>
  <c r="R44" i="27"/>
  <c r="R47" i="27"/>
  <c r="R50" i="27"/>
  <c r="R53" i="27"/>
  <c r="R56" i="27"/>
  <c r="R59" i="27"/>
  <c r="R62" i="27"/>
  <c r="R65" i="27"/>
  <c r="R68" i="27"/>
  <c r="R71" i="27"/>
  <c r="R74" i="27"/>
  <c r="R77" i="27"/>
  <c r="R3" i="28"/>
  <c r="G5" i="28"/>
  <c r="G8" i="28"/>
  <c r="G11" i="28"/>
  <c r="G14" i="28"/>
  <c r="G17" i="28"/>
  <c r="G20" i="28"/>
  <c r="G23" i="28"/>
  <c r="G26" i="28"/>
  <c r="G29" i="28"/>
  <c r="G32" i="28"/>
  <c r="G35" i="28"/>
  <c r="G38" i="28"/>
  <c r="G41" i="28"/>
  <c r="G44" i="28"/>
  <c r="G47" i="28"/>
  <c r="G50" i="28"/>
  <c r="G53" i="28"/>
  <c r="G56" i="28"/>
  <c r="G59" i="28"/>
  <c r="G62" i="28"/>
  <c r="G65" i="28"/>
  <c r="G68" i="28"/>
  <c r="R14" i="28"/>
  <c r="R17" i="28"/>
  <c r="R20" i="28"/>
  <c r="R23" i="28"/>
  <c r="R26" i="28"/>
  <c r="R29" i="28"/>
  <c r="R32" i="28"/>
  <c r="R35" i="28"/>
  <c r="R38" i="28"/>
  <c r="R41" i="28"/>
  <c r="R44" i="28"/>
  <c r="R47" i="28"/>
  <c r="R50" i="28"/>
  <c r="R53" i="28"/>
  <c r="R56" i="28"/>
  <c r="R59" i="28"/>
  <c r="R62" i="28"/>
  <c r="R65" i="28"/>
  <c r="R68" i="28"/>
  <c r="P3" i="29"/>
  <c r="AF3" i="29" s="1"/>
  <c r="AO3" i="29" s="1"/>
  <c r="F5" i="29"/>
  <c r="F11" i="29"/>
  <c r="F17" i="29"/>
  <c r="F23" i="29"/>
  <c r="F29" i="29"/>
  <c r="F35" i="29"/>
  <c r="F41" i="29"/>
  <c r="F47" i="29"/>
  <c r="F53" i="29"/>
  <c r="F59" i="29"/>
  <c r="F65" i="29"/>
  <c r="F71" i="29"/>
  <c r="F77" i="29"/>
  <c r="F83" i="29"/>
  <c r="F89" i="29"/>
  <c r="F95" i="29"/>
  <c r="G5" i="29"/>
  <c r="G11" i="29"/>
  <c r="G17" i="29"/>
  <c r="G23" i="29"/>
  <c r="G29" i="29"/>
  <c r="G35" i="29"/>
  <c r="G41" i="29"/>
  <c r="G47" i="29"/>
  <c r="G53" i="29"/>
  <c r="G59" i="29"/>
  <c r="G65" i="29"/>
  <c r="G71" i="29"/>
  <c r="G77" i="29"/>
  <c r="G83" i="29"/>
  <c r="G89" i="29"/>
  <c r="G95" i="29"/>
  <c r="M7" i="29"/>
  <c r="U7" i="29" s="1"/>
  <c r="M13" i="29"/>
  <c r="U13" i="29" s="1"/>
  <c r="M19" i="29"/>
  <c r="U19" i="29" s="1"/>
  <c r="M25" i="29"/>
  <c r="U25" i="29" s="1"/>
  <c r="M31" i="29"/>
  <c r="U31" i="29" s="1"/>
  <c r="M37" i="29"/>
  <c r="U37" i="29" s="1"/>
  <c r="M43" i="29"/>
  <c r="U43" i="29" s="1"/>
  <c r="M49" i="29"/>
  <c r="U49" i="29" s="1"/>
  <c r="M55" i="29"/>
  <c r="U55" i="29" s="1"/>
  <c r="M61" i="29"/>
  <c r="U61" i="29" s="1"/>
  <c r="M67" i="29"/>
  <c r="U67" i="29" s="1"/>
  <c r="M73" i="29"/>
  <c r="U73" i="29" s="1"/>
  <c r="M79" i="29"/>
  <c r="U79" i="29" s="1"/>
  <c r="M85" i="29"/>
  <c r="U85" i="29" s="1"/>
  <c r="M91" i="29"/>
  <c r="U91" i="29" s="1"/>
  <c r="M97" i="29"/>
  <c r="U97" i="29" s="1"/>
  <c r="Q21" i="29"/>
  <c r="V22" i="29"/>
  <c r="Q24" i="29"/>
  <c r="V25" i="29"/>
  <c r="Q27" i="29"/>
  <c r="V28" i="29"/>
  <c r="Q30" i="29"/>
  <c r="V31" i="29"/>
  <c r="Q33" i="29"/>
  <c r="V34" i="29"/>
  <c r="Q36" i="29"/>
  <c r="V37" i="29"/>
  <c r="Q39" i="29"/>
  <c r="V40" i="29"/>
  <c r="Q42" i="29"/>
  <c r="V43" i="29"/>
  <c r="Q45" i="29"/>
  <c r="V46" i="29"/>
  <c r="Q48" i="29"/>
  <c r="V49" i="29"/>
  <c r="Q51" i="29"/>
  <c r="V52" i="29"/>
  <c r="Q54" i="29"/>
  <c r="V55" i="29"/>
  <c r="Q57" i="29"/>
  <c r="V58" i="29"/>
  <c r="Q60" i="29"/>
  <c r="V61" i="29"/>
  <c r="Q63" i="29"/>
  <c r="V64" i="29"/>
  <c r="Q66" i="29"/>
  <c r="V67" i="29"/>
  <c r="Q69" i="29"/>
  <c r="V70" i="29"/>
  <c r="Q72" i="29"/>
  <c r="V73" i="29"/>
  <c r="Q75" i="29"/>
  <c r="V76" i="29"/>
  <c r="Q78" i="29"/>
  <c r="V79" i="29"/>
  <c r="Q81" i="29"/>
  <c r="V82" i="29"/>
  <c r="Q84" i="29"/>
  <c r="V85" i="29"/>
  <c r="Q87" i="29"/>
  <c r="V88" i="29"/>
  <c r="Q90" i="29"/>
  <c r="V91" i="29"/>
  <c r="Q93" i="29"/>
  <c r="V94" i="29"/>
  <c r="Q96" i="29"/>
  <c r="V97" i="29"/>
  <c r="R3" i="30"/>
  <c r="G5" i="30"/>
  <c r="G8" i="30"/>
  <c r="G11" i="30"/>
  <c r="G14" i="30"/>
  <c r="G17" i="30"/>
  <c r="G20" i="30"/>
  <c r="G23" i="30"/>
  <c r="G26" i="30"/>
  <c r="G29" i="30"/>
  <c r="G32" i="30"/>
  <c r="G35" i="30"/>
  <c r="G38" i="30"/>
  <c r="G41" i="30"/>
  <c r="G44" i="30"/>
  <c r="G47" i="30"/>
  <c r="G50" i="30"/>
  <c r="G53" i="30"/>
  <c r="G56" i="30"/>
  <c r="G59" i="30"/>
  <c r="G62" i="30"/>
  <c r="G65" i="30"/>
  <c r="G68" i="30"/>
  <c r="G71" i="30"/>
  <c r="G74" i="30"/>
  <c r="G77" i="30"/>
  <c r="G80" i="30"/>
  <c r="G83" i="30"/>
  <c r="G86" i="30"/>
  <c r="G89" i="30"/>
  <c r="M4" i="30"/>
  <c r="U4" i="30" s="1"/>
  <c r="X4" i="30" s="1"/>
  <c r="M10" i="30"/>
  <c r="U10" i="30" s="1"/>
  <c r="M16" i="30"/>
  <c r="U16" i="30" s="1"/>
  <c r="M22" i="30"/>
  <c r="U22" i="30" s="1"/>
  <c r="M28" i="30"/>
  <c r="U28" i="30" s="1"/>
  <c r="M34" i="30"/>
  <c r="U34" i="30" s="1"/>
  <c r="M40" i="30"/>
  <c r="U40" i="30" s="1"/>
  <c r="M46" i="30"/>
  <c r="U46" i="30" s="1"/>
  <c r="M52" i="30"/>
  <c r="U52" i="30" s="1"/>
  <c r="M58" i="30"/>
  <c r="U58" i="30" s="1"/>
  <c r="M64" i="30"/>
  <c r="U64" i="30" s="1"/>
  <c r="M70" i="30"/>
  <c r="U70" i="30" s="1"/>
  <c r="M76" i="30"/>
  <c r="U76" i="30" s="1"/>
  <c r="M82" i="30"/>
  <c r="U82" i="30" s="1"/>
  <c r="M88" i="30"/>
  <c r="U88" i="30" s="1"/>
  <c r="R14" i="30"/>
  <c r="R17" i="30"/>
  <c r="R20" i="30"/>
  <c r="R23" i="30"/>
  <c r="R26" i="30"/>
  <c r="R29" i="30"/>
  <c r="R32" i="30"/>
  <c r="R35" i="30"/>
  <c r="R38" i="30"/>
  <c r="R41" i="30"/>
  <c r="R44" i="30"/>
  <c r="R47" i="30"/>
  <c r="R50" i="30"/>
  <c r="R53" i="30"/>
  <c r="R56" i="30"/>
  <c r="R59" i="30"/>
  <c r="R62" i="30"/>
  <c r="R65" i="30"/>
  <c r="R68" i="30"/>
  <c r="R71" i="30"/>
  <c r="R74" i="30"/>
  <c r="R77" i="30"/>
  <c r="R80" i="30"/>
  <c r="R83" i="30"/>
  <c r="R86" i="30"/>
  <c r="R89" i="30"/>
  <c r="G6" i="31"/>
  <c r="G9" i="31"/>
  <c r="G12" i="31"/>
  <c r="G15" i="31"/>
  <c r="G18" i="31"/>
  <c r="G21" i="31"/>
  <c r="G24" i="31"/>
  <c r="G27" i="31"/>
  <c r="G30" i="31"/>
  <c r="G33" i="31"/>
  <c r="G36" i="31"/>
  <c r="G39" i="31"/>
  <c r="G42" i="31"/>
  <c r="G45" i="31"/>
  <c r="G48" i="31"/>
  <c r="G51" i="31"/>
  <c r="G54" i="31"/>
  <c r="G57" i="31"/>
  <c r="G60" i="31"/>
  <c r="G63" i="31"/>
  <c r="G66" i="31"/>
  <c r="G69" i="31"/>
  <c r="G72" i="31"/>
  <c r="G75" i="31"/>
  <c r="G78" i="31"/>
  <c r="R78" i="31"/>
  <c r="R75" i="31"/>
  <c r="R72" i="31"/>
  <c r="R69" i="31"/>
  <c r="R66" i="31"/>
  <c r="R63" i="31"/>
  <c r="R6" i="31"/>
  <c r="Q78" i="31"/>
  <c r="Q75" i="31"/>
  <c r="Q72" i="31"/>
  <c r="Q69" i="31"/>
  <c r="Q66" i="31"/>
  <c r="Q63" i="31"/>
  <c r="Q60" i="31"/>
  <c r="Q57" i="31"/>
  <c r="Q54" i="31"/>
  <c r="Q51" i="31"/>
  <c r="Q48" i="31"/>
  <c r="Q45" i="31"/>
  <c r="Q42" i="31"/>
  <c r="Q39" i="31"/>
  <c r="Q36" i="31"/>
  <c r="Q33" i="31"/>
  <c r="Q79" i="31"/>
  <c r="Q76" i="31"/>
  <c r="Q73" i="31"/>
  <c r="Q70" i="31"/>
  <c r="Q67" i="31"/>
  <c r="Q64" i="31"/>
  <c r="Q61" i="31"/>
  <c r="Q58" i="31"/>
  <c r="Q55" i="31"/>
  <c r="Q52" i="31"/>
  <c r="Q49" i="31"/>
  <c r="Q46" i="31"/>
  <c r="Q43" i="31"/>
  <c r="Q40" i="31"/>
  <c r="Q37" i="31"/>
  <c r="Q34" i="31"/>
  <c r="Q31" i="31"/>
  <c r="R8" i="31"/>
  <c r="V79" i="31"/>
  <c r="V76" i="31"/>
  <c r="V73" i="31"/>
  <c r="V70" i="31"/>
  <c r="V67" i="31"/>
  <c r="V64" i="31"/>
  <c r="V61" i="31"/>
  <c r="V58" i="31"/>
  <c r="V55" i="31"/>
  <c r="V52" i="31"/>
  <c r="V49" i="31"/>
  <c r="V46" i="31"/>
  <c r="V43" i="31"/>
  <c r="V40" i="31"/>
  <c r="V37" i="31"/>
  <c r="V34" i="31"/>
  <c r="V31" i="31"/>
  <c r="V77" i="31"/>
  <c r="V74" i="31"/>
  <c r="V71" i="31"/>
  <c r="V68" i="31"/>
  <c r="V65" i="31"/>
  <c r="V62" i="31"/>
  <c r="V59" i="31"/>
  <c r="V56" i="31"/>
  <c r="V53" i="31"/>
  <c r="V50" i="31"/>
  <c r="V47" i="31"/>
  <c r="V44" i="31"/>
  <c r="V41" i="31"/>
  <c r="V38" i="31"/>
  <c r="V35" i="31"/>
  <c r="V32" i="31"/>
  <c r="R10" i="31"/>
  <c r="V11" i="31"/>
  <c r="R12" i="31"/>
  <c r="R15" i="31"/>
  <c r="R18" i="31"/>
  <c r="R21" i="31"/>
  <c r="R24" i="31"/>
  <c r="R27" i="31"/>
  <c r="R30" i="31"/>
  <c r="R32" i="31"/>
  <c r="R34" i="31"/>
  <c r="R41" i="31"/>
  <c r="R43" i="31"/>
  <c r="R50" i="31"/>
  <c r="R52" i="31"/>
  <c r="R59" i="31"/>
  <c r="Q62" i="31"/>
  <c r="V63" i="31"/>
  <c r="Q65" i="31"/>
  <c r="V66" i="31"/>
  <c r="Q68" i="31"/>
  <c r="V69" i="31"/>
  <c r="Q71" i="31"/>
  <c r="V72" i="31"/>
  <c r="Q74" i="31"/>
  <c r="V75" i="31"/>
  <c r="Q77" i="31"/>
  <c r="V78" i="31"/>
  <c r="H17" i="32"/>
  <c r="I17" i="32" s="1"/>
  <c r="J17" i="32" s="1"/>
  <c r="H23" i="32"/>
  <c r="I23" i="32" s="1"/>
  <c r="J23" i="32" s="1"/>
  <c r="H29" i="32"/>
  <c r="I29" i="32" s="1"/>
  <c r="J29" i="32" s="1"/>
  <c r="H35" i="32"/>
  <c r="I35" i="32" s="1"/>
  <c r="J35" i="32" s="1"/>
  <c r="H41" i="32"/>
  <c r="I41" i="32" s="1"/>
  <c r="J41" i="32" s="1"/>
  <c r="H47" i="32"/>
  <c r="I47" i="32" s="1"/>
  <c r="J47" i="32" s="1"/>
  <c r="H53" i="32"/>
  <c r="I53" i="32" s="1"/>
  <c r="J53" i="32" s="1"/>
  <c r="H59" i="32"/>
  <c r="I59" i="32" s="1"/>
  <c r="J59" i="32" s="1"/>
  <c r="H65" i="32"/>
  <c r="I65" i="32" s="1"/>
  <c r="J65" i="32" s="1"/>
  <c r="AN3" i="34"/>
  <c r="H4" i="34"/>
  <c r="I4" i="34" s="1"/>
  <c r="J4" i="34" s="1"/>
  <c r="K4" i="34" s="1"/>
  <c r="H16" i="34"/>
  <c r="I16" i="34" s="1"/>
  <c r="J16" i="34" s="1"/>
  <c r="H22" i="34"/>
  <c r="I22" i="34" s="1"/>
  <c r="J22" i="34" s="1"/>
  <c r="H28" i="34"/>
  <c r="I28" i="34" s="1"/>
  <c r="J28" i="34" s="1"/>
  <c r="H34" i="34"/>
  <c r="I34" i="34" s="1"/>
  <c r="J34" i="34" s="1"/>
  <c r="H40" i="34"/>
  <c r="I40" i="34" s="1"/>
  <c r="J40" i="34" s="1"/>
  <c r="H46" i="34"/>
  <c r="I46" i="34" s="1"/>
  <c r="J46" i="34" s="1"/>
  <c r="H52" i="34"/>
  <c r="I52" i="34" s="1"/>
  <c r="J52" i="34" s="1"/>
  <c r="H58" i="34"/>
  <c r="I58" i="34" s="1"/>
  <c r="J58" i="34" s="1"/>
  <c r="H64" i="34"/>
  <c r="I64" i="34" s="1"/>
  <c r="J64" i="34" s="1"/>
  <c r="H70" i="34"/>
  <c r="I70" i="34" s="1"/>
  <c r="J70" i="34" s="1"/>
  <c r="H76" i="34"/>
  <c r="I76" i="34" s="1"/>
  <c r="J76" i="34" s="1"/>
  <c r="H82" i="34"/>
  <c r="I82" i="34" s="1"/>
  <c r="J82" i="34" s="1"/>
  <c r="H88" i="34"/>
  <c r="I88" i="34" s="1"/>
  <c r="J88" i="34" s="1"/>
  <c r="M9" i="26"/>
  <c r="U9" i="26" s="1"/>
  <c r="M15" i="26"/>
  <c r="U15" i="26" s="1"/>
  <c r="M21" i="26"/>
  <c r="U21" i="26" s="1"/>
  <c r="M27" i="26"/>
  <c r="U27" i="26" s="1"/>
  <c r="M33" i="26"/>
  <c r="U33" i="26" s="1"/>
  <c r="M39" i="26"/>
  <c r="U39" i="26" s="1"/>
  <c r="M45" i="26"/>
  <c r="U45" i="26" s="1"/>
  <c r="M51" i="26"/>
  <c r="U51" i="26" s="1"/>
  <c r="M57" i="26"/>
  <c r="U57" i="26" s="1"/>
  <c r="M63" i="26"/>
  <c r="U63" i="26" s="1"/>
  <c r="M69" i="26"/>
  <c r="U69" i="26" s="1"/>
  <c r="M75" i="26"/>
  <c r="U75" i="26" s="1"/>
  <c r="M81" i="26"/>
  <c r="U81" i="26" s="1"/>
  <c r="V4" i="26"/>
  <c r="Y4" i="26" s="1"/>
  <c r="Z4" i="26" s="1"/>
  <c r="V6" i="26"/>
  <c r="V8" i="26"/>
  <c r="V10" i="26"/>
  <c r="V12" i="26"/>
  <c r="Q14" i="26"/>
  <c r="V15" i="26"/>
  <c r="Q17" i="26"/>
  <c r="V18" i="26"/>
  <c r="Q20" i="26"/>
  <c r="V21" i="26"/>
  <c r="Q23" i="26"/>
  <c r="V24" i="26"/>
  <c r="Q26" i="26"/>
  <c r="V27" i="26"/>
  <c r="Q29" i="26"/>
  <c r="V30" i="26"/>
  <c r="Q32" i="26"/>
  <c r="V33" i="26"/>
  <c r="Q35" i="26"/>
  <c r="V36" i="26"/>
  <c r="Q38" i="26"/>
  <c r="V39" i="26"/>
  <c r="Q41" i="26"/>
  <c r="V42" i="26"/>
  <c r="Q44" i="26"/>
  <c r="V45" i="26"/>
  <c r="Q47" i="26"/>
  <c r="V48" i="26"/>
  <c r="Q50" i="26"/>
  <c r="V51" i="26"/>
  <c r="Q53" i="26"/>
  <c r="V54" i="26"/>
  <c r="Q56" i="26"/>
  <c r="V57" i="26"/>
  <c r="Q59" i="26"/>
  <c r="V60" i="26"/>
  <c r="Q62" i="26"/>
  <c r="V63" i="26"/>
  <c r="Q65" i="26"/>
  <c r="V66" i="26"/>
  <c r="Q68" i="26"/>
  <c r="V69" i="26"/>
  <c r="Q71" i="26"/>
  <c r="V72" i="26"/>
  <c r="Q74" i="26"/>
  <c r="V75" i="26"/>
  <c r="Q77" i="26"/>
  <c r="V78" i="26"/>
  <c r="Q80" i="26"/>
  <c r="V81" i="26"/>
  <c r="Q83" i="26"/>
  <c r="V84" i="26"/>
  <c r="Q86" i="26"/>
  <c r="V87" i="26"/>
  <c r="Q89" i="26"/>
  <c r="F6" i="27"/>
  <c r="F9" i="27"/>
  <c r="F12" i="27"/>
  <c r="F15" i="27"/>
  <c r="F18" i="27"/>
  <c r="F21" i="27"/>
  <c r="F24" i="27"/>
  <c r="F27" i="27"/>
  <c r="F30" i="27"/>
  <c r="F33" i="27"/>
  <c r="F36" i="27"/>
  <c r="F39" i="27"/>
  <c r="F42" i="27"/>
  <c r="F45" i="27"/>
  <c r="F48" i="27"/>
  <c r="F51" i="27"/>
  <c r="F54" i="27"/>
  <c r="F57" i="27"/>
  <c r="F60" i="27"/>
  <c r="F63" i="27"/>
  <c r="F66" i="27"/>
  <c r="F69" i="27"/>
  <c r="F72" i="27"/>
  <c r="F75" i="27"/>
  <c r="F78" i="27"/>
  <c r="M7" i="27"/>
  <c r="U7" i="27" s="1"/>
  <c r="M13" i="27"/>
  <c r="U13" i="27" s="1"/>
  <c r="M19" i="27"/>
  <c r="U19" i="27" s="1"/>
  <c r="M25" i="27"/>
  <c r="U25" i="27" s="1"/>
  <c r="M31" i="27"/>
  <c r="U31" i="27" s="1"/>
  <c r="M37" i="27"/>
  <c r="U37" i="27" s="1"/>
  <c r="M43" i="27"/>
  <c r="U43" i="27" s="1"/>
  <c r="M49" i="27"/>
  <c r="U49" i="27" s="1"/>
  <c r="M55" i="27"/>
  <c r="U55" i="27" s="1"/>
  <c r="M61" i="27"/>
  <c r="U61" i="27" s="1"/>
  <c r="M67" i="27"/>
  <c r="U67" i="27" s="1"/>
  <c r="M73" i="27"/>
  <c r="U73" i="27" s="1"/>
  <c r="M79" i="27"/>
  <c r="U79" i="27" s="1"/>
  <c r="Q6" i="27"/>
  <c r="V7" i="27"/>
  <c r="Q8" i="27"/>
  <c r="Q10" i="27"/>
  <c r="Q12" i="27"/>
  <c r="V13" i="27"/>
  <c r="Q15" i="27"/>
  <c r="V16" i="27"/>
  <c r="Q18" i="27"/>
  <c r="V19" i="27"/>
  <c r="Q21" i="27"/>
  <c r="V22" i="27"/>
  <c r="Q24" i="27"/>
  <c r="V25" i="27"/>
  <c r="Q27" i="27"/>
  <c r="V28" i="27"/>
  <c r="Q30" i="27"/>
  <c r="V31" i="27"/>
  <c r="Q33" i="27"/>
  <c r="V34" i="27"/>
  <c r="Q36" i="27"/>
  <c r="V37" i="27"/>
  <c r="Q39" i="27"/>
  <c r="V40" i="27"/>
  <c r="Q42" i="27"/>
  <c r="V43" i="27"/>
  <c r="Q45" i="27"/>
  <c r="V46" i="27"/>
  <c r="Q48" i="27"/>
  <c r="V49" i="27"/>
  <c r="Q51" i="27"/>
  <c r="V52" i="27"/>
  <c r="Q54" i="27"/>
  <c r="V55" i="27"/>
  <c r="Q57" i="27"/>
  <c r="V58" i="27"/>
  <c r="Q60" i="27"/>
  <c r="V61" i="27"/>
  <c r="Q63" i="27"/>
  <c r="V64" i="27"/>
  <c r="Q66" i="27"/>
  <c r="V67" i="27"/>
  <c r="Q69" i="27"/>
  <c r="V70" i="27"/>
  <c r="Q72" i="27"/>
  <c r="V73" i="27"/>
  <c r="Q75" i="27"/>
  <c r="V76" i="27"/>
  <c r="Q78" i="27"/>
  <c r="V79" i="27"/>
  <c r="F6" i="28"/>
  <c r="F9" i="28"/>
  <c r="F12" i="28"/>
  <c r="F15" i="28"/>
  <c r="F18" i="28"/>
  <c r="F21" i="28"/>
  <c r="F24" i="28"/>
  <c r="F27" i="28"/>
  <c r="F30" i="28"/>
  <c r="F33" i="28"/>
  <c r="F36" i="28"/>
  <c r="F39" i="28"/>
  <c r="F42" i="28"/>
  <c r="F45" i="28"/>
  <c r="F48" i="28"/>
  <c r="F51" i="28"/>
  <c r="F54" i="28"/>
  <c r="F57" i="28"/>
  <c r="F60" i="28"/>
  <c r="F63" i="28"/>
  <c r="F66" i="28"/>
  <c r="F69" i="28"/>
  <c r="M9" i="28"/>
  <c r="U9" i="28" s="1"/>
  <c r="M15" i="28"/>
  <c r="U15" i="28" s="1"/>
  <c r="M21" i="28"/>
  <c r="U21" i="28" s="1"/>
  <c r="M27" i="28"/>
  <c r="U27" i="28" s="1"/>
  <c r="M33" i="28"/>
  <c r="U33" i="28" s="1"/>
  <c r="M39" i="28"/>
  <c r="U39" i="28" s="1"/>
  <c r="M45" i="28"/>
  <c r="U45" i="28" s="1"/>
  <c r="M51" i="28"/>
  <c r="U51" i="28" s="1"/>
  <c r="M57" i="28"/>
  <c r="U57" i="28" s="1"/>
  <c r="M63" i="28"/>
  <c r="U63" i="28" s="1"/>
  <c r="Q6" i="28"/>
  <c r="V7" i="28"/>
  <c r="Q8" i="28"/>
  <c r="Q10" i="28"/>
  <c r="Q12" i="28"/>
  <c r="V13" i="28"/>
  <c r="Q15" i="28"/>
  <c r="V16" i="28"/>
  <c r="Q18" i="28"/>
  <c r="V19" i="28"/>
  <c r="Q21" i="28"/>
  <c r="V22" i="28"/>
  <c r="Q24" i="28"/>
  <c r="V25" i="28"/>
  <c r="Q27" i="28"/>
  <c r="V28" i="28"/>
  <c r="Q30" i="28"/>
  <c r="V31" i="28"/>
  <c r="Q33" i="28"/>
  <c r="V34" i="28"/>
  <c r="Q36" i="28"/>
  <c r="V37" i="28"/>
  <c r="Q39" i="28"/>
  <c r="V40" i="28"/>
  <c r="Q42" i="28"/>
  <c r="V43" i="28"/>
  <c r="Q45" i="28"/>
  <c r="V46" i="28"/>
  <c r="Q48" i="28"/>
  <c r="V49" i="28"/>
  <c r="Q51" i="28"/>
  <c r="V52" i="28"/>
  <c r="Q54" i="28"/>
  <c r="V55" i="28"/>
  <c r="Q57" i="28"/>
  <c r="V58" i="28"/>
  <c r="Q60" i="28"/>
  <c r="V61" i="28"/>
  <c r="Q63" i="28"/>
  <c r="V64" i="28"/>
  <c r="Q66" i="28"/>
  <c r="V67" i="28"/>
  <c r="Q69" i="28"/>
  <c r="F6" i="29"/>
  <c r="F12" i="29"/>
  <c r="F18" i="29"/>
  <c r="F24" i="29"/>
  <c r="F30" i="29"/>
  <c r="F36" i="29"/>
  <c r="F42" i="29"/>
  <c r="F48" i="29"/>
  <c r="F54" i="29"/>
  <c r="F60" i="29"/>
  <c r="F66" i="29"/>
  <c r="F72" i="29"/>
  <c r="F78" i="29"/>
  <c r="F84" i="29"/>
  <c r="F90" i="29"/>
  <c r="F96" i="29"/>
  <c r="G6" i="29"/>
  <c r="G12" i="29"/>
  <c r="G18" i="29"/>
  <c r="G24" i="29"/>
  <c r="G30" i="29"/>
  <c r="G36" i="29"/>
  <c r="G42" i="29"/>
  <c r="G48" i="29"/>
  <c r="G54" i="29"/>
  <c r="G60" i="29"/>
  <c r="G66" i="29"/>
  <c r="G72" i="29"/>
  <c r="G78" i="29"/>
  <c r="G84" i="29"/>
  <c r="G90" i="29"/>
  <c r="G96" i="29"/>
  <c r="M8" i="29"/>
  <c r="U8" i="29" s="1"/>
  <c r="M14" i="29"/>
  <c r="U14" i="29" s="1"/>
  <c r="M20" i="29"/>
  <c r="U20" i="29" s="1"/>
  <c r="M26" i="29"/>
  <c r="U26" i="29" s="1"/>
  <c r="M32" i="29"/>
  <c r="U32" i="29" s="1"/>
  <c r="M38" i="29"/>
  <c r="U38" i="29" s="1"/>
  <c r="M44" i="29"/>
  <c r="U44" i="29" s="1"/>
  <c r="M50" i="29"/>
  <c r="U50" i="29" s="1"/>
  <c r="M56" i="29"/>
  <c r="U56" i="29" s="1"/>
  <c r="M62" i="29"/>
  <c r="U62" i="29" s="1"/>
  <c r="M68" i="29"/>
  <c r="U68" i="29" s="1"/>
  <c r="M74" i="29"/>
  <c r="U74" i="29" s="1"/>
  <c r="M80" i="29"/>
  <c r="U80" i="29" s="1"/>
  <c r="M86" i="29"/>
  <c r="U86" i="29" s="1"/>
  <c r="M92" i="29"/>
  <c r="U92" i="29" s="1"/>
  <c r="M98" i="29"/>
  <c r="U98" i="29" s="1"/>
  <c r="F6" i="30"/>
  <c r="F9" i="30"/>
  <c r="F12" i="30"/>
  <c r="F15" i="30"/>
  <c r="F18" i="30"/>
  <c r="F21" i="30"/>
  <c r="F24" i="30"/>
  <c r="F27" i="30"/>
  <c r="F30" i="30"/>
  <c r="F33" i="30"/>
  <c r="F36" i="30"/>
  <c r="F39" i="30"/>
  <c r="F42" i="30"/>
  <c r="F45" i="30"/>
  <c r="F48" i="30"/>
  <c r="F51" i="30"/>
  <c r="F54" i="30"/>
  <c r="F57" i="30"/>
  <c r="F60" i="30"/>
  <c r="F63" i="30"/>
  <c r="F66" i="30"/>
  <c r="F69" i="30"/>
  <c r="F72" i="30"/>
  <c r="F75" i="30"/>
  <c r="F78" i="30"/>
  <c r="F81" i="30"/>
  <c r="F84" i="30"/>
  <c r="F87" i="30"/>
  <c r="M5" i="30"/>
  <c r="U5" i="30" s="1"/>
  <c r="M11" i="30"/>
  <c r="U11" i="30" s="1"/>
  <c r="M17" i="30"/>
  <c r="U17" i="30" s="1"/>
  <c r="M23" i="30"/>
  <c r="U23" i="30" s="1"/>
  <c r="M29" i="30"/>
  <c r="U29" i="30" s="1"/>
  <c r="M35" i="30"/>
  <c r="U35" i="30" s="1"/>
  <c r="M41" i="30"/>
  <c r="U41" i="30" s="1"/>
  <c r="M47" i="30"/>
  <c r="U47" i="30" s="1"/>
  <c r="M53" i="30"/>
  <c r="U53" i="30" s="1"/>
  <c r="M59" i="30"/>
  <c r="U59" i="30" s="1"/>
  <c r="M65" i="30"/>
  <c r="U65" i="30" s="1"/>
  <c r="M71" i="30"/>
  <c r="U71" i="30" s="1"/>
  <c r="M77" i="30"/>
  <c r="U77" i="30" s="1"/>
  <c r="M83" i="30"/>
  <c r="U83" i="30" s="1"/>
  <c r="M89" i="30"/>
  <c r="U89" i="30" s="1"/>
  <c r="Q6" i="30"/>
  <c r="V7" i="30"/>
  <c r="Q8" i="30"/>
  <c r="Q10" i="30"/>
  <c r="Q12" i="30"/>
  <c r="V13" i="30"/>
  <c r="Q15" i="30"/>
  <c r="V16" i="30"/>
  <c r="Q18" i="30"/>
  <c r="V19" i="30"/>
  <c r="Q21" i="30"/>
  <c r="V22" i="30"/>
  <c r="Q24" i="30"/>
  <c r="V25" i="30"/>
  <c r="Q27" i="30"/>
  <c r="V28" i="30"/>
  <c r="Q30" i="30"/>
  <c r="V31" i="30"/>
  <c r="Q33" i="30"/>
  <c r="V34" i="30"/>
  <c r="Q36" i="30"/>
  <c r="V37" i="30"/>
  <c r="Q39" i="30"/>
  <c r="V40" i="30"/>
  <c r="Q42" i="30"/>
  <c r="V43" i="30"/>
  <c r="Q45" i="30"/>
  <c r="V46" i="30"/>
  <c r="Q48" i="30"/>
  <c r="V49" i="30"/>
  <c r="Q51" i="30"/>
  <c r="V52" i="30"/>
  <c r="Q54" i="30"/>
  <c r="V55" i="30"/>
  <c r="Q57" i="30"/>
  <c r="V58" i="30"/>
  <c r="Q60" i="30"/>
  <c r="V61" i="30"/>
  <c r="Q63" i="30"/>
  <c r="V64" i="30"/>
  <c r="Q66" i="30"/>
  <c r="V67" i="30"/>
  <c r="Q69" i="30"/>
  <c r="V70" i="30"/>
  <c r="Q72" i="30"/>
  <c r="V73" i="30"/>
  <c r="Q75" i="30"/>
  <c r="V76" i="30"/>
  <c r="Q78" i="30"/>
  <c r="V79" i="30"/>
  <c r="Q81" i="30"/>
  <c r="V82" i="30"/>
  <c r="Q84" i="30"/>
  <c r="V85" i="30"/>
  <c r="Q87" i="30"/>
  <c r="V88" i="30"/>
  <c r="F4" i="31"/>
  <c r="F7" i="31"/>
  <c r="F10" i="31"/>
  <c r="F13" i="31"/>
  <c r="F16" i="31"/>
  <c r="F19" i="31"/>
  <c r="F22" i="31"/>
  <c r="F25" i="31"/>
  <c r="F28" i="31"/>
  <c r="F31" i="31"/>
  <c r="F34" i="31"/>
  <c r="F37" i="31"/>
  <c r="F40" i="31"/>
  <c r="F43" i="31"/>
  <c r="F46" i="31"/>
  <c r="F49" i="31"/>
  <c r="F52" i="31"/>
  <c r="F55" i="31"/>
  <c r="F58" i="31"/>
  <c r="F61" i="31"/>
  <c r="F64" i="31"/>
  <c r="F67" i="31"/>
  <c r="F70" i="31"/>
  <c r="F73" i="31"/>
  <c r="F76" i="31"/>
  <c r="M9" i="31"/>
  <c r="U9" i="31" s="1"/>
  <c r="M15" i="31"/>
  <c r="U15" i="31" s="1"/>
  <c r="M21" i="31"/>
  <c r="U21" i="31" s="1"/>
  <c r="M27" i="31"/>
  <c r="U27" i="31" s="1"/>
  <c r="M33" i="31"/>
  <c r="U33" i="31" s="1"/>
  <c r="M39" i="31"/>
  <c r="U39" i="31" s="1"/>
  <c r="M45" i="31"/>
  <c r="U45" i="31" s="1"/>
  <c r="M51" i="31"/>
  <c r="U51" i="31" s="1"/>
  <c r="M57" i="31"/>
  <c r="U57" i="31" s="1"/>
  <c r="M63" i="31"/>
  <c r="U63" i="31" s="1"/>
  <c r="M69" i="31"/>
  <c r="U69" i="31" s="1"/>
  <c r="Q7" i="31"/>
  <c r="H8" i="31"/>
  <c r="I8" i="31" s="1"/>
  <c r="J8" i="31" s="1"/>
  <c r="H10" i="31"/>
  <c r="I10" i="31" s="1"/>
  <c r="J10" i="31" s="1"/>
  <c r="Q13" i="31"/>
  <c r="V14" i="31"/>
  <c r="Q16" i="31"/>
  <c r="V17" i="31"/>
  <c r="Q19" i="31"/>
  <c r="V20" i="31"/>
  <c r="Q22" i="31"/>
  <c r="V23" i="31"/>
  <c r="Q25" i="31"/>
  <c r="V26" i="31"/>
  <c r="Q28" i="31"/>
  <c r="V29" i="31"/>
  <c r="R36" i="31"/>
  <c r="H37" i="31"/>
  <c r="I37" i="31" s="1"/>
  <c r="J37" i="31" s="1"/>
  <c r="Q38" i="31"/>
  <c r="V39" i="31"/>
  <c r="R45" i="31"/>
  <c r="H46" i="31"/>
  <c r="I46" i="31" s="1"/>
  <c r="J46" i="31" s="1"/>
  <c r="Q47" i="31"/>
  <c r="V48" i="31"/>
  <c r="R54" i="31"/>
  <c r="H55" i="31"/>
  <c r="I55" i="31" s="1"/>
  <c r="J55" i="31" s="1"/>
  <c r="Q56" i="31"/>
  <c r="V57" i="31"/>
  <c r="R62" i="31"/>
  <c r="R65" i="31"/>
  <c r="R68" i="31"/>
  <c r="R71" i="31"/>
  <c r="R74" i="31"/>
  <c r="R77" i="31"/>
  <c r="H31" i="32"/>
  <c r="I31" i="32" s="1"/>
  <c r="J31" i="32" s="1"/>
  <c r="H37" i="32"/>
  <c r="I37" i="32" s="1"/>
  <c r="J37" i="32" s="1"/>
  <c r="H43" i="32"/>
  <c r="I43" i="32" s="1"/>
  <c r="J43" i="32" s="1"/>
  <c r="H49" i="32"/>
  <c r="I49" i="32" s="1"/>
  <c r="J49" i="32" s="1"/>
  <c r="H55" i="32"/>
  <c r="I55" i="32" s="1"/>
  <c r="J55" i="32" s="1"/>
  <c r="H61" i="32"/>
  <c r="I61" i="32" s="1"/>
  <c r="J61" i="32" s="1"/>
  <c r="H67" i="32"/>
  <c r="I67" i="32" s="1"/>
  <c r="J67" i="32" s="1"/>
  <c r="Z4" i="32"/>
  <c r="H5" i="32"/>
  <c r="I5" i="32" s="1"/>
  <c r="J5" i="32" s="1"/>
  <c r="H13" i="32"/>
  <c r="I13" i="32" s="1"/>
  <c r="J13" i="32" s="1"/>
  <c r="H19" i="32"/>
  <c r="I19" i="32" s="1"/>
  <c r="J19" i="32" s="1"/>
  <c r="H25" i="32"/>
  <c r="I25" i="32" s="1"/>
  <c r="J25" i="32" s="1"/>
  <c r="H6" i="37"/>
  <c r="I6" i="37" s="1"/>
  <c r="J6" i="37" s="1"/>
  <c r="H18" i="37"/>
  <c r="I18" i="37" s="1"/>
  <c r="J18" i="37" s="1"/>
  <c r="H54" i="37"/>
  <c r="I54" i="37" s="1"/>
  <c r="J54" i="37" s="1"/>
  <c r="G6" i="27"/>
  <c r="G9" i="27"/>
  <c r="G12" i="27"/>
  <c r="G15" i="27"/>
  <c r="G18" i="27"/>
  <c r="G21" i="27"/>
  <c r="G24" i="27"/>
  <c r="G27" i="27"/>
  <c r="G30" i="27"/>
  <c r="G33" i="27"/>
  <c r="G36" i="27"/>
  <c r="G39" i="27"/>
  <c r="G42" i="27"/>
  <c r="G45" i="27"/>
  <c r="G48" i="27"/>
  <c r="G51" i="27"/>
  <c r="G54" i="27"/>
  <c r="G57" i="27"/>
  <c r="G60" i="27"/>
  <c r="G63" i="27"/>
  <c r="G66" i="27"/>
  <c r="G69" i="27"/>
  <c r="G72" i="27"/>
  <c r="G75" i="27"/>
  <c r="G78" i="27"/>
  <c r="R6" i="27"/>
  <c r="R8" i="27"/>
  <c r="R10" i="27"/>
  <c r="V11" i="27"/>
  <c r="R12" i="27"/>
  <c r="R15" i="27"/>
  <c r="R18" i="27"/>
  <c r="R21" i="27"/>
  <c r="R24" i="27"/>
  <c r="R27" i="27"/>
  <c r="R30" i="27"/>
  <c r="R33" i="27"/>
  <c r="R36" i="27"/>
  <c r="R39" i="27"/>
  <c r="R42" i="27"/>
  <c r="R45" i="27"/>
  <c r="R48" i="27"/>
  <c r="R51" i="27"/>
  <c r="R54" i="27"/>
  <c r="R57" i="27"/>
  <c r="R60" i="27"/>
  <c r="R63" i="27"/>
  <c r="R66" i="27"/>
  <c r="R69" i="27"/>
  <c r="R72" i="27"/>
  <c r="R75" i="27"/>
  <c r="R78" i="27"/>
  <c r="G6" i="28"/>
  <c r="G9" i="28"/>
  <c r="G12" i="28"/>
  <c r="G15" i="28"/>
  <c r="G18" i="28"/>
  <c r="G21" i="28"/>
  <c r="G24" i="28"/>
  <c r="G27" i="28"/>
  <c r="G30" i="28"/>
  <c r="G33" i="28"/>
  <c r="G36" i="28"/>
  <c r="G39" i="28"/>
  <c r="G42" i="28"/>
  <c r="G45" i="28"/>
  <c r="G48" i="28"/>
  <c r="G51" i="28"/>
  <c r="G54" i="28"/>
  <c r="G57" i="28"/>
  <c r="G60" i="28"/>
  <c r="G63" i="28"/>
  <c r="G66" i="28"/>
  <c r="G69" i="28"/>
  <c r="R6" i="28"/>
  <c r="R8" i="28"/>
  <c r="R10" i="28"/>
  <c r="V11" i="28"/>
  <c r="R12" i="28"/>
  <c r="R15" i="28"/>
  <c r="R18" i="28"/>
  <c r="R21" i="28"/>
  <c r="R24" i="28"/>
  <c r="R27" i="28"/>
  <c r="R30" i="28"/>
  <c r="R33" i="28"/>
  <c r="R36" i="28"/>
  <c r="R39" i="28"/>
  <c r="R42" i="28"/>
  <c r="R45" i="28"/>
  <c r="R48" i="28"/>
  <c r="R51" i="28"/>
  <c r="R54" i="28"/>
  <c r="R57" i="28"/>
  <c r="R60" i="28"/>
  <c r="R63" i="28"/>
  <c r="R66" i="28"/>
  <c r="R69" i="28"/>
  <c r="AH3" i="29"/>
  <c r="AQ3" i="29" s="1"/>
  <c r="F7" i="29"/>
  <c r="F13" i="29"/>
  <c r="F19" i="29"/>
  <c r="F25" i="29"/>
  <c r="F31" i="29"/>
  <c r="F37" i="29"/>
  <c r="F43" i="29"/>
  <c r="F49" i="29"/>
  <c r="F55" i="29"/>
  <c r="F61" i="29"/>
  <c r="F67" i="29"/>
  <c r="F73" i="29"/>
  <c r="F79" i="29"/>
  <c r="F85" i="29"/>
  <c r="F91" i="29"/>
  <c r="F97" i="29"/>
  <c r="M9" i="29"/>
  <c r="U9" i="29" s="1"/>
  <c r="M15" i="29"/>
  <c r="U15" i="29" s="1"/>
  <c r="M21" i="29"/>
  <c r="U21" i="29" s="1"/>
  <c r="M27" i="29"/>
  <c r="U27" i="29" s="1"/>
  <c r="M33" i="29"/>
  <c r="U33" i="29" s="1"/>
  <c r="M39" i="29"/>
  <c r="U39" i="29" s="1"/>
  <c r="M45" i="29"/>
  <c r="U45" i="29" s="1"/>
  <c r="M51" i="29"/>
  <c r="U51" i="29" s="1"/>
  <c r="M57" i="29"/>
  <c r="U57" i="29" s="1"/>
  <c r="M63" i="29"/>
  <c r="U63" i="29" s="1"/>
  <c r="M69" i="29"/>
  <c r="U69" i="29" s="1"/>
  <c r="M75" i="29"/>
  <c r="U75" i="29" s="1"/>
  <c r="M81" i="29"/>
  <c r="U81" i="29" s="1"/>
  <c r="M87" i="29"/>
  <c r="U87" i="29" s="1"/>
  <c r="M93" i="29"/>
  <c r="U93" i="29" s="1"/>
  <c r="G6" i="30"/>
  <c r="G9" i="30"/>
  <c r="G12" i="30"/>
  <c r="G15" i="30"/>
  <c r="G18" i="30"/>
  <c r="G21" i="30"/>
  <c r="G24" i="30"/>
  <c r="G27" i="30"/>
  <c r="G30" i="30"/>
  <c r="G33" i="30"/>
  <c r="G36" i="30"/>
  <c r="G39" i="30"/>
  <c r="G42" i="30"/>
  <c r="G45" i="30"/>
  <c r="G48" i="30"/>
  <c r="G51" i="30"/>
  <c r="G54" i="30"/>
  <c r="G57" i="30"/>
  <c r="G60" i="30"/>
  <c r="G63" i="30"/>
  <c r="G66" i="30"/>
  <c r="G69" i="30"/>
  <c r="G72" i="30"/>
  <c r="G75" i="30"/>
  <c r="G78" i="30"/>
  <c r="G81" i="30"/>
  <c r="G84" i="30"/>
  <c r="G87" i="30"/>
  <c r="M6" i="30"/>
  <c r="U6" i="30" s="1"/>
  <c r="M12" i="30"/>
  <c r="U12" i="30" s="1"/>
  <c r="M18" i="30"/>
  <c r="U18" i="30" s="1"/>
  <c r="M24" i="30"/>
  <c r="U24" i="30" s="1"/>
  <c r="M30" i="30"/>
  <c r="U30" i="30" s="1"/>
  <c r="M36" i="30"/>
  <c r="U36" i="30" s="1"/>
  <c r="M42" i="30"/>
  <c r="U42" i="30" s="1"/>
  <c r="M48" i="30"/>
  <c r="U48" i="30" s="1"/>
  <c r="M54" i="30"/>
  <c r="U54" i="30" s="1"/>
  <c r="M60" i="30"/>
  <c r="U60" i="30" s="1"/>
  <c r="M66" i="30"/>
  <c r="U66" i="30" s="1"/>
  <c r="M72" i="30"/>
  <c r="U72" i="30" s="1"/>
  <c r="M78" i="30"/>
  <c r="U78" i="30" s="1"/>
  <c r="M84" i="30"/>
  <c r="U84" i="30" s="1"/>
  <c r="R6" i="30"/>
  <c r="R8" i="30"/>
  <c r="R10" i="30"/>
  <c r="V11" i="30"/>
  <c r="R12" i="30"/>
  <c r="R15" i="30"/>
  <c r="R18" i="30"/>
  <c r="R21" i="30"/>
  <c r="R24" i="30"/>
  <c r="R27" i="30"/>
  <c r="R30" i="30"/>
  <c r="R33" i="30"/>
  <c r="R36" i="30"/>
  <c r="R39" i="30"/>
  <c r="R42" i="30"/>
  <c r="R45" i="30"/>
  <c r="R48" i="30"/>
  <c r="R51" i="30"/>
  <c r="R54" i="30"/>
  <c r="R57" i="30"/>
  <c r="R60" i="30"/>
  <c r="R63" i="30"/>
  <c r="R66" i="30"/>
  <c r="R69" i="30"/>
  <c r="R72" i="30"/>
  <c r="R75" i="30"/>
  <c r="R78" i="30"/>
  <c r="R81" i="30"/>
  <c r="R84" i="30"/>
  <c r="R87" i="30"/>
  <c r="R79" i="31"/>
  <c r="AI3" i="32"/>
  <c r="H96" i="33"/>
  <c r="I96" i="33" s="1"/>
  <c r="J96" i="33" s="1"/>
  <c r="H5" i="34"/>
  <c r="I5" i="34" s="1"/>
  <c r="J5" i="34" s="1"/>
  <c r="H11" i="34"/>
  <c r="I11" i="34" s="1"/>
  <c r="J11" i="34" s="1"/>
  <c r="H17" i="34"/>
  <c r="I17" i="34" s="1"/>
  <c r="J17" i="34" s="1"/>
  <c r="H23" i="34"/>
  <c r="I23" i="34" s="1"/>
  <c r="J23" i="34" s="1"/>
  <c r="H29" i="34"/>
  <c r="I29" i="34" s="1"/>
  <c r="J29" i="34" s="1"/>
  <c r="H35" i="34"/>
  <c r="I35" i="34" s="1"/>
  <c r="J35" i="34" s="1"/>
  <c r="H41" i="34"/>
  <c r="I41" i="34" s="1"/>
  <c r="J41" i="34" s="1"/>
  <c r="H47" i="34"/>
  <c r="I47" i="34" s="1"/>
  <c r="J47" i="34" s="1"/>
  <c r="H53" i="34"/>
  <c r="I53" i="34" s="1"/>
  <c r="J53" i="34" s="1"/>
  <c r="H59" i="34"/>
  <c r="I59" i="34" s="1"/>
  <c r="J59" i="34" s="1"/>
  <c r="H65" i="34"/>
  <c r="I65" i="34" s="1"/>
  <c r="J65" i="34" s="1"/>
  <c r="H71" i="34"/>
  <c r="I71" i="34" s="1"/>
  <c r="J71" i="34" s="1"/>
  <c r="H77" i="34"/>
  <c r="I77" i="34" s="1"/>
  <c r="J77" i="34" s="1"/>
  <c r="H83" i="34"/>
  <c r="I83" i="34" s="1"/>
  <c r="J83" i="34" s="1"/>
  <c r="H89" i="34"/>
  <c r="I89" i="34" s="1"/>
  <c r="J89" i="34" s="1"/>
  <c r="Q6" i="26"/>
  <c r="V7" i="26"/>
  <c r="Q8" i="26"/>
  <c r="Q10" i="26"/>
  <c r="Q12" i="26"/>
  <c r="V13" i="26"/>
  <c r="Q15" i="26"/>
  <c r="V16" i="26"/>
  <c r="Q18" i="26"/>
  <c r="V19" i="26"/>
  <c r="Q21" i="26"/>
  <c r="V22" i="26"/>
  <c r="Q24" i="26"/>
  <c r="V25" i="26"/>
  <c r="Q27" i="26"/>
  <c r="V28" i="26"/>
  <c r="Q30" i="26"/>
  <c r="V31" i="26"/>
  <c r="Q33" i="26"/>
  <c r="V34" i="26"/>
  <c r="Q36" i="26"/>
  <c r="V37" i="26"/>
  <c r="Q39" i="26"/>
  <c r="V40" i="26"/>
  <c r="Q42" i="26"/>
  <c r="V43" i="26"/>
  <c r="Q45" i="26"/>
  <c r="V46" i="26"/>
  <c r="Q48" i="26"/>
  <c r="V49" i="26"/>
  <c r="Q51" i="26"/>
  <c r="V52" i="26"/>
  <c r="Q54" i="26"/>
  <c r="V55" i="26"/>
  <c r="Q57" i="26"/>
  <c r="V58" i="26"/>
  <c r="Q60" i="26"/>
  <c r="V61" i="26"/>
  <c r="Q63" i="26"/>
  <c r="V64" i="26"/>
  <c r="Q66" i="26"/>
  <c r="V67" i="26"/>
  <c r="Q69" i="26"/>
  <c r="V70" i="26"/>
  <c r="Q72" i="26"/>
  <c r="V73" i="26"/>
  <c r="Q75" i="26"/>
  <c r="V76" i="26"/>
  <c r="Q78" i="26"/>
  <c r="V79" i="26"/>
  <c r="Q81" i="26"/>
  <c r="V82" i="26"/>
  <c r="Q84" i="26"/>
  <c r="V85" i="26"/>
  <c r="Q87" i="26"/>
  <c r="V88" i="26"/>
  <c r="F4" i="27"/>
  <c r="F7" i="27"/>
  <c r="F10" i="27"/>
  <c r="F13" i="27"/>
  <c r="F16" i="27"/>
  <c r="F19" i="27"/>
  <c r="F22" i="27"/>
  <c r="F25" i="27"/>
  <c r="F28" i="27"/>
  <c r="F31" i="27"/>
  <c r="F34" i="27"/>
  <c r="F37" i="27"/>
  <c r="F40" i="27"/>
  <c r="F43" i="27"/>
  <c r="F46" i="27"/>
  <c r="F49" i="27"/>
  <c r="F52" i="27"/>
  <c r="F55" i="27"/>
  <c r="F58" i="27"/>
  <c r="F61" i="27"/>
  <c r="F64" i="27"/>
  <c r="F67" i="27"/>
  <c r="F70" i="27"/>
  <c r="F73" i="27"/>
  <c r="F76" i="27"/>
  <c r="F79" i="27"/>
  <c r="M9" i="27"/>
  <c r="U9" i="27" s="1"/>
  <c r="M15" i="27"/>
  <c r="U15" i="27" s="1"/>
  <c r="M21" i="27"/>
  <c r="U21" i="27" s="1"/>
  <c r="M27" i="27"/>
  <c r="U27" i="27" s="1"/>
  <c r="M33" i="27"/>
  <c r="U33" i="27" s="1"/>
  <c r="M39" i="27"/>
  <c r="U39" i="27" s="1"/>
  <c r="M45" i="27"/>
  <c r="U45" i="27" s="1"/>
  <c r="M51" i="27"/>
  <c r="U51" i="27" s="1"/>
  <c r="M57" i="27"/>
  <c r="U57" i="27" s="1"/>
  <c r="M63" i="27"/>
  <c r="U63" i="27" s="1"/>
  <c r="M69" i="27"/>
  <c r="U69" i="27" s="1"/>
  <c r="M75" i="27"/>
  <c r="U75" i="27" s="1"/>
  <c r="Q7" i="27"/>
  <c r="Q13" i="27"/>
  <c r="V14" i="27"/>
  <c r="Q16" i="27"/>
  <c r="V17" i="27"/>
  <c r="Q19" i="27"/>
  <c r="V20" i="27"/>
  <c r="Q22" i="27"/>
  <c r="V23" i="27"/>
  <c r="Q25" i="27"/>
  <c r="V26" i="27"/>
  <c r="Q28" i="27"/>
  <c r="V29" i="27"/>
  <c r="Q31" i="27"/>
  <c r="V32" i="27"/>
  <c r="Q34" i="27"/>
  <c r="V35" i="27"/>
  <c r="Q37" i="27"/>
  <c r="V38" i="27"/>
  <c r="Q40" i="27"/>
  <c r="V41" i="27"/>
  <c r="Q43" i="27"/>
  <c r="V44" i="27"/>
  <c r="Q46" i="27"/>
  <c r="V47" i="27"/>
  <c r="Q49" i="27"/>
  <c r="V50" i="27"/>
  <c r="Q52" i="27"/>
  <c r="V53" i="27"/>
  <c r="Q55" i="27"/>
  <c r="V56" i="27"/>
  <c r="Q58" i="27"/>
  <c r="V59" i="27"/>
  <c r="Q61" i="27"/>
  <c r="V62" i="27"/>
  <c r="Q64" i="27"/>
  <c r="V65" i="27"/>
  <c r="Q67" i="27"/>
  <c r="V68" i="27"/>
  <c r="Q70" i="27"/>
  <c r="V71" i="27"/>
  <c r="Q73" i="27"/>
  <c r="V74" i="27"/>
  <c r="Q76" i="27"/>
  <c r="V77" i="27"/>
  <c r="Q79" i="27"/>
  <c r="F4" i="28"/>
  <c r="F7" i="28"/>
  <c r="F10" i="28"/>
  <c r="F13" i="28"/>
  <c r="F16" i="28"/>
  <c r="F19" i="28"/>
  <c r="F22" i="28"/>
  <c r="F25" i="28"/>
  <c r="F28" i="28"/>
  <c r="F31" i="28"/>
  <c r="F34" i="28"/>
  <c r="F37" i="28"/>
  <c r="F40" i="28"/>
  <c r="F43" i="28"/>
  <c r="F46" i="28"/>
  <c r="F49" i="28"/>
  <c r="F52" i="28"/>
  <c r="F55" i="28"/>
  <c r="F58" i="28"/>
  <c r="F61" i="28"/>
  <c r="F64" i="28"/>
  <c r="F67" i="28"/>
  <c r="Q7" i="28"/>
  <c r="Q13" i="28"/>
  <c r="V14" i="28"/>
  <c r="Q16" i="28"/>
  <c r="V17" i="28"/>
  <c r="Q19" i="28"/>
  <c r="V20" i="28"/>
  <c r="Q22" i="28"/>
  <c r="V23" i="28"/>
  <c r="Q25" i="28"/>
  <c r="V26" i="28"/>
  <c r="Q28" i="28"/>
  <c r="V29" i="28"/>
  <c r="Q31" i="28"/>
  <c r="V32" i="28"/>
  <c r="Q34" i="28"/>
  <c r="V35" i="28"/>
  <c r="Q37" i="28"/>
  <c r="V38" i="28"/>
  <c r="Q40" i="28"/>
  <c r="V41" i="28"/>
  <c r="Q43" i="28"/>
  <c r="V44" i="28"/>
  <c r="Q46" i="28"/>
  <c r="V47" i="28"/>
  <c r="Q49" i="28"/>
  <c r="V50" i="28"/>
  <c r="Q52" i="28"/>
  <c r="V53" i="28"/>
  <c r="Q55" i="28"/>
  <c r="V56" i="28"/>
  <c r="Q58" i="28"/>
  <c r="V59" i="28"/>
  <c r="Q61" i="28"/>
  <c r="V62" i="28"/>
  <c r="Q64" i="28"/>
  <c r="V65" i="28"/>
  <c r="Q67" i="28"/>
  <c r="V68" i="28"/>
  <c r="F8" i="29"/>
  <c r="F14" i="29"/>
  <c r="F20" i="29"/>
  <c r="F26" i="29"/>
  <c r="F32" i="29"/>
  <c r="F38" i="29"/>
  <c r="F44" i="29"/>
  <c r="F50" i="29"/>
  <c r="F56" i="29"/>
  <c r="F62" i="29"/>
  <c r="F68" i="29"/>
  <c r="F74" i="29"/>
  <c r="F80" i="29"/>
  <c r="F86" i="29"/>
  <c r="F92" i="29"/>
  <c r="F98" i="29"/>
  <c r="G8" i="29"/>
  <c r="G14" i="29"/>
  <c r="G20" i="29"/>
  <c r="G26" i="29"/>
  <c r="G32" i="29"/>
  <c r="G38" i="29"/>
  <c r="G44" i="29"/>
  <c r="G50" i="29"/>
  <c r="G56" i="29"/>
  <c r="G62" i="29"/>
  <c r="G68" i="29"/>
  <c r="G74" i="29"/>
  <c r="G80" i="29"/>
  <c r="G86" i="29"/>
  <c r="G92" i="29"/>
  <c r="G98" i="29"/>
  <c r="M4" i="29"/>
  <c r="U4" i="29" s="1"/>
  <c r="X4" i="29" s="1"/>
  <c r="M10" i="29"/>
  <c r="U10" i="29" s="1"/>
  <c r="M16" i="29"/>
  <c r="U16" i="29" s="1"/>
  <c r="M22" i="29"/>
  <c r="U22" i="29" s="1"/>
  <c r="M28" i="29"/>
  <c r="U28" i="29" s="1"/>
  <c r="M34" i="29"/>
  <c r="U34" i="29" s="1"/>
  <c r="M40" i="29"/>
  <c r="U40" i="29" s="1"/>
  <c r="M46" i="29"/>
  <c r="U46" i="29" s="1"/>
  <c r="M52" i="29"/>
  <c r="U52" i="29" s="1"/>
  <c r="M58" i="29"/>
  <c r="U58" i="29" s="1"/>
  <c r="M64" i="29"/>
  <c r="U64" i="29" s="1"/>
  <c r="M70" i="29"/>
  <c r="U70" i="29" s="1"/>
  <c r="M76" i="29"/>
  <c r="U76" i="29" s="1"/>
  <c r="M82" i="29"/>
  <c r="U82" i="29" s="1"/>
  <c r="M88" i="29"/>
  <c r="U88" i="29" s="1"/>
  <c r="M94" i="29"/>
  <c r="U94" i="29" s="1"/>
  <c r="F4" i="30"/>
  <c r="F7" i="30"/>
  <c r="F10" i="30"/>
  <c r="F13" i="30"/>
  <c r="F16" i="30"/>
  <c r="F19" i="30"/>
  <c r="F22" i="30"/>
  <c r="F25" i="30"/>
  <c r="F28" i="30"/>
  <c r="F31" i="30"/>
  <c r="F34" i="30"/>
  <c r="F37" i="30"/>
  <c r="F40" i="30"/>
  <c r="F43" i="30"/>
  <c r="F46" i="30"/>
  <c r="F49" i="30"/>
  <c r="F52" i="30"/>
  <c r="F55" i="30"/>
  <c r="F58" i="30"/>
  <c r="F61" i="30"/>
  <c r="F64" i="30"/>
  <c r="F67" i="30"/>
  <c r="F70" i="30"/>
  <c r="F73" i="30"/>
  <c r="F76" i="30"/>
  <c r="F79" i="30"/>
  <c r="F82" i="30"/>
  <c r="F85" i="30"/>
  <c r="F88" i="30"/>
  <c r="M7" i="30"/>
  <c r="U7" i="30" s="1"/>
  <c r="M13" i="30"/>
  <c r="U13" i="30" s="1"/>
  <c r="M19" i="30"/>
  <c r="U19" i="30" s="1"/>
  <c r="M25" i="30"/>
  <c r="U25" i="30" s="1"/>
  <c r="M31" i="30"/>
  <c r="U31" i="30" s="1"/>
  <c r="M37" i="30"/>
  <c r="U37" i="30" s="1"/>
  <c r="M43" i="30"/>
  <c r="U43" i="30" s="1"/>
  <c r="M49" i="30"/>
  <c r="U49" i="30" s="1"/>
  <c r="M55" i="30"/>
  <c r="U55" i="30" s="1"/>
  <c r="M61" i="30"/>
  <c r="U61" i="30" s="1"/>
  <c r="M67" i="30"/>
  <c r="U67" i="30" s="1"/>
  <c r="M73" i="30"/>
  <c r="U73" i="30" s="1"/>
  <c r="M79" i="30"/>
  <c r="U79" i="30" s="1"/>
  <c r="M85" i="30"/>
  <c r="U85" i="30" s="1"/>
  <c r="Q7" i="30"/>
  <c r="Q13" i="30"/>
  <c r="V14" i="30"/>
  <c r="Q16" i="30"/>
  <c r="V17" i="30"/>
  <c r="Q19" i="30"/>
  <c r="V20" i="30"/>
  <c r="Q22" i="30"/>
  <c r="V23" i="30"/>
  <c r="Q25" i="30"/>
  <c r="V26" i="30"/>
  <c r="Q28" i="30"/>
  <c r="V29" i="30"/>
  <c r="Q31" i="30"/>
  <c r="V32" i="30"/>
  <c r="Q34" i="30"/>
  <c r="V35" i="30"/>
  <c r="Q37" i="30"/>
  <c r="V38" i="30"/>
  <c r="Q40" i="30"/>
  <c r="V41" i="30"/>
  <c r="Q43" i="30"/>
  <c r="V44" i="30"/>
  <c r="Q46" i="30"/>
  <c r="V47" i="30"/>
  <c r="Q49" i="30"/>
  <c r="V50" i="30"/>
  <c r="Q52" i="30"/>
  <c r="V53" i="30"/>
  <c r="Q55" i="30"/>
  <c r="V56" i="30"/>
  <c r="Q58" i="30"/>
  <c r="V59" i="30"/>
  <c r="Q61" i="30"/>
  <c r="V62" i="30"/>
  <c r="Q64" i="30"/>
  <c r="V65" i="30"/>
  <c r="Q67" i="30"/>
  <c r="V68" i="30"/>
  <c r="Q70" i="30"/>
  <c r="V71" i="30"/>
  <c r="Q73" i="30"/>
  <c r="V74" i="30"/>
  <c r="Q76" i="30"/>
  <c r="V77" i="30"/>
  <c r="Q79" i="30"/>
  <c r="V80" i="30"/>
  <c r="Q82" i="30"/>
  <c r="V83" i="30"/>
  <c r="Q85" i="30"/>
  <c r="V86" i="30"/>
  <c r="Q88" i="30"/>
  <c r="V89" i="30"/>
  <c r="H4" i="31"/>
  <c r="I4" i="31" s="1"/>
  <c r="J4" i="31" s="1"/>
  <c r="K4" i="31" s="1"/>
  <c r="H34" i="31"/>
  <c r="I34" i="31" s="1"/>
  <c r="J34" i="31" s="1"/>
  <c r="H43" i="31"/>
  <c r="I43" i="31" s="1"/>
  <c r="J43" i="31" s="1"/>
  <c r="H52" i="31"/>
  <c r="I52" i="31" s="1"/>
  <c r="J52" i="31" s="1"/>
  <c r="AN3" i="32"/>
  <c r="H8" i="32"/>
  <c r="I8" i="32" s="1"/>
  <c r="J8" i="32" s="1"/>
  <c r="H14" i="32"/>
  <c r="I14" i="32" s="1"/>
  <c r="J14" i="32" s="1"/>
  <c r="H20" i="32"/>
  <c r="I20" i="32" s="1"/>
  <c r="J20" i="32" s="1"/>
  <c r="H26" i="32"/>
  <c r="I26" i="32" s="1"/>
  <c r="J26" i="32" s="1"/>
  <c r="H32" i="32"/>
  <c r="I32" i="32" s="1"/>
  <c r="J32" i="32" s="1"/>
  <c r="H38" i="32"/>
  <c r="I38" i="32" s="1"/>
  <c r="J38" i="32" s="1"/>
  <c r="H44" i="32"/>
  <c r="I44" i="32" s="1"/>
  <c r="J44" i="32" s="1"/>
  <c r="H50" i="32"/>
  <c r="I50" i="32" s="1"/>
  <c r="J50" i="32" s="1"/>
  <c r="H56" i="32"/>
  <c r="I56" i="32" s="1"/>
  <c r="J56" i="32" s="1"/>
  <c r="H62" i="32"/>
  <c r="I62" i="32" s="1"/>
  <c r="J62" i="32" s="1"/>
  <c r="H68" i="32"/>
  <c r="I68" i="32" s="1"/>
  <c r="J68" i="32" s="1"/>
  <c r="H7" i="34"/>
  <c r="I7" i="34" s="1"/>
  <c r="J7" i="34" s="1"/>
  <c r="H13" i="34"/>
  <c r="I13" i="34" s="1"/>
  <c r="J13" i="34" s="1"/>
  <c r="H19" i="34"/>
  <c r="I19" i="34" s="1"/>
  <c r="J19" i="34" s="1"/>
  <c r="H25" i="34"/>
  <c r="I25" i="34" s="1"/>
  <c r="J25" i="34" s="1"/>
  <c r="H31" i="34"/>
  <c r="I31" i="34" s="1"/>
  <c r="J31" i="34" s="1"/>
  <c r="H37" i="34"/>
  <c r="I37" i="34" s="1"/>
  <c r="J37" i="34" s="1"/>
  <c r="H43" i="34"/>
  <c r="I43" i="34" s="1"/>
  <c r="J43" i="34" s="1"/>
  <c r="H49" i="34"/>
  <c r="I49" i="34" s="1"/>
  <c r="J49" i="34" s="1"/>
  <c r="H55" i="34"/>
  <c r="I55" i="34" s="1"/>
  <c r="J55" i="34" s="1"/>
  <c r="H61" i="34"/>
  <c r="I61" i="34" s="1"/>
  <c r="J61" i="34" s="1"/>
  <c r="H67" i="34"/>
  <c r="I67" i="34" s="1"/>
  <c r="J67" i="34" s="1"/>
  <c r="H73" i="34"/>
  <c r="I73" i="34" s="1"/>
  <c r="J73" i="34" s="1"/>
  <c r="H79" i="34"/>
  <c r="I79" i="34" s="1"/>
  <c r="J79" i="34" s="1"/>
  <c r="H85" i="34"/>
  <c r="I85" i="34" s="1"/>
  <c r="J85" i="34" s="1"/>
  <c r="AN3" i="35"/>
  <c r="AH4" i="35"/>
  <c r="AN3" i="36"/>
  <c r="H11" i="37"/>
  <c r="I11" i="37" s="1"/>
  <c r="J11" i="37" s="1"/>
  <c r="V11" i="26"/>
  <c r="G4" i="27"/>
  <c r="G7" i="27"/>
  <c r="G10" i="27"/>
  <c r="G13" i="27"/>
  <c r="G16" i="27"/>
  <c r="G19" i="27"/>
  <c r="G22" i="27"/>
  <c r="G25" i="27"/>
  <c r="G28" i="27"/>
  <c r="G31" i="27"/>
  <c r="G34" i="27"/>
  <c r="G37" i="27"/>
  <c r="G40" i="27"/>
  <c r="G43" i="27"/>
  <c r="G46" i="27"/>
  <c r="G49" i="27"/>
  <c r="G52" i="27"/>
  <c r="G55" i="27"/>
  <c r="G58" i="27"/>
  <c r="G61" i="27"/>
  <c r="G64" i="27"/>
  <c r="G67" i="27"/>
  <c r="G70" i="27"/>
  <c r="G73" i="27"/>
  <c r="G76" i="27"/>
  <c r="G79" i="27"/>
  <c r="Q5" i="27"/>
  <c r="R7" i="27"/>
  <c r="Q9" i="27"/>
  <c r="Q11" i="27"/>
  <c r="R13" i="27"/>
  <c r="R16" i="27"/>
  <c r="R19" i="27"/>
  <c r="R22" i="27"/>
  <c r="R25" i="27"/>
  <c r="R28" i="27"/>
  <c r="R31" i="27"/>
  <c r="R34" i="27"/>
  <c r="R37" i="27"/>
  <c r="R40" i="27"/>
  <c r="R43" i="27"/>
  <c r="R46" i="27"/>
  <c r="R49" i="27"/>
  <c r="R52" i="27"/>
  <c r="R55" i="27"/>
  <c r="R58" i="27"/>
  <c r="R61" i="27"/>
  <c r="R64" i="27"/>
  <c r="R67" i="27"/>
  <c r="R70" i="27"/>
  <c r="R73" i="27"/>
  <c r="R76" i="27"/>
  <c r="R79" i="27"/>
  <c r="G4" i="28"/>
  <c r="G7" i="28"/>
  <c r="G10" i="28"/>
  <c r="G13" i="28"/>
  <c r="G16" i="28"/>
  <c r="G19" i="28"/>
  <c r="G22" i="28"/>
  <c r="G25" i="28"/>
  <c r="G28" i="28"/>
  <c r="G31" i="28"/>
  <c r="G34" i="28"/>
  <c r="G37" i="28"/>
  <c r="G40" i="28"/>
  <c r="G43" i="28"/>
  <c r="G46" i="28"/>
  <c r="G49" i="28"/>
  <c r="G52" i="28"/>
  <c r="G55" i="28"/>
  <c r="G58" i="28"/>
  <c r="G61" i="28"/>
  <c r="G64" i="28"/>
  <c r="G67" i="28"/>
  <c r="Q11" i="28"/>
  <c r="R13" i="28"/>
  <c r="R16" i="28"/>
  <c r="R19" i="28"/>
  <c r="R22" i="28"/>
  <c r="R25" i="28"/>
  <c r="R28" i="28"/>
  <c r="R31" i="28"/>
  <c r="R34" i="28"/>
  <c r="R37" i="28"/>
  <c r="R40" i="28"/>
  <c r="R43" i="28"/>
  <c r="R46" i="28"/>
  <c r="R49" i="28"/>
  <c r="R52" i="28"/>
  <c r="R55" i="28"/>
  <c r="R58" i="28"/>
  <c r="R61" i="28"/>
  <c r="R64" i="28"/>
  <c r="R67" i="28"/>
  <c r="F9" i="29"/>
  <c r="F15" i="29"/>
  <c r="F21" i="29"/>
  <c r="F27" i="29"/>
  <c r="F33" i="29"/>
  <c r="F39" i="29"/>
  <c r="F45" i="29"/>
  <c r="F51" i="29"/>
  <c r="F57" i="29"/>
  <c r="F63" i="29"/>
  <c r="F69" i="29"/>
  <c r="F75" i="29"/>
  <c r="F81" i="29"/>
  <c r="F87" i="29"/>
  <c r="F93" i="29"/>
  <c r="G9" i="29"/>
  <c r="G15" i="29"/>
  <c r="G21" i="29"/>
  <c r="G27" i="29"/>
  <c r="G33" i="29"/>
  <c r="G39" i="29"/>
  <c r="G45" i="29"/>
  <c r="G51" i="29"/>
  <c r="G57" i="29"/>
  <c r="G63" i="29"/>
  <c r="G69" i="29"/>
  <c r="G75" i="29"/>
  <c r="G81" i="29"/>
  <c r="G87" i="29"/>
  <c r="G93" i="29"/>
  <c r="M5" i="29"/>
  <c r="U5" i="29" s="1"/>
  <c r="M11" i="29"/>
  <c r="U11" i="29" s="1"/>
  <c r="M17" i="29"/>
  <c r="U17" i="29" s="1"/>
  <c r="M23" i="29"/>
  <c r="U23" i="29" s="1"/>
  <c r="M29" i="29"/>
  <c r="U29" i="29" s="1"/>
  <c r="M35" i="29"/>
  <c r="U35" i="29" s="1"/>
  <c r="M41" i="29"/>
  <c r="U41" i="29" s="1"/>
  <c r="M47" i="29"/>
  <c r="U47" i="29" s="1"/>
  <c r="M53" i="29"/>
  <c r="U53" i="29" s="1"/>
  <c r="M59" i="29"/>
  <c r="U59" i="29" s="1"/>
  <c r="M65" i="29"/>
  <c r="U65" i="29" s="1"/>
  <c r="M71" i="29"/>
  <c r="U71" i="29" s="1"/>
  <c r="M77" i="29"/>
  <c r="U77" i="29" s="1"/>
  <c r="M83" i="29"/>
  <c r="U83" i="29" s="1"/>
  <c r="M89" i="29"/>
  <c r="U89" i="29" s="1"/>
  <c r="M95" i="29"/>
  <c r="U95" i="29" s="1"/>
  <c r="G4" i="30"/>
  <c r="G7" i="30"/>
  <c r="G10" i="30"/>
  <c r="G13" i="30"/>
  <c r="G16" i="30"/>
  <c r="G19" i="30"/>
  <c r="G22" i="30"/>
  <c r="G25" i="30"/>
  <c r="G28" i="30"/>
  <c r="G31" i="30"/>
  <c r="G34" i="30"/>
  <c r="G37" i="30"/>
  <c r="G40" i="30"/>
  <c r="G43" i="30"/>
  <c r="G46" i="30"/>
  <c r="G49" i="30"/>
  <c r="G52" i="30"/>
  <c r="G55" i="30"/>
  <c r="G58" i="30"/>
  <c r="G61" i="30"/>
  <c r="G64" i="30"/>
  <c r="G67" i="30"/>
  <c r="G70" i="30"/>
  <c r="G73" i="30"/>
  <c r="G76" i="30"/>
  <c r="G79" i="30"/>
  <c r="G82" i="30"/>
  <c r="G85" i="30"/>
  <c r="G88" i="30"/>
  <c r="M8" i="30"/>
  <c r="U8" i="30" s="1"/>
  <c r="M14" i="30"/>
  <c r="U14" i="30" s="1"/>
  <c r="M20" i="30"/>
  <c r="U20" i="30" s="1"/>
  <c r="M26" i="30"/>
  <c r="U26" i="30" s="1"/>
  <c r="M32" i="30"/>
  <c r="U32" i="30" s="1"/>
  <c r="M38" i="30"/>
  <c r="U38" i="30" s="1"/>
  <c r="M44" i="30"/>
  <c r="U44" i="30" s="1"/>
  <c r="M50" i="30"/>
  <c r="U50" i="30" s="1"/>
  <c r="M56" i="30"/>
  <c r="U56" i="30" s="1"/>
  <c r="M62" i="30"/>
  <c r="U62" i="30" s="1"/>
  <c r="M68" i="30"/>
  <c r="U68" i="30" s="1"/>
  <c r="M74" i="30"/>
  <c r="U74" i="30" s="1"/>
  <c r="M80" i="30"/>
  <c r="U80" i="30" s="1"/>
  <c r="M86" i="30"/>
  <c r="U86" i="30" s="1"/>
  <c r="R7" i="30"/>
  <c r="Q9" i="30"/>
  <c r="Q11" i="30"/>
  <c r="R13" i="30"/>
  <c r="R16" i="30"/>
  <c r="R19" i="30"/>
  <c r="R22" i="30"/>
  <c r="R25" i="30"/>
  <c r="R28" i="30"/>
  <c r="R31" i="30"/>
  <c r="R34" i="30"/>
  <c r="R37" i="30"/>
  <c r="R40" i="30"/>
  <c r="R43" i="30"/>
  <c r="R46" i="30"/>
  <c r="R49" i="30"/>
  <c r="R52" i="30"/>
  <c r="R55" i="30"/>
  <c r="R58" i="30"/>
  <c r="R61" i="30"/>
  <c r="R64" i="30"/>
  <c r="R67" i="30"/>
  <c r="R70" i="30"/>
  <c r="R73" i="30"/>
  <c r="R76" i="30"/>
  <c r="R79" i="30"/>
  <c r="R82" i="30"/>
  <c r="R85" i="30"/>
  <c r="R88" i="30"/>
  <c r="AH3" i="31"/>
  <c r="AQ3" i="31" s="1"/>
  <c r="H32" i="31"/>
  <c r="I32" i="31" s="1"/>
  <c r="J32" i="31" s="1"/>
  <c r="H35" i="31"/>
  <c r="I35" i="31" s="1"/>
  <c r="J35" i="31" s="1"/>
  <c r="H38" i="31"/>
  <c r="I38" i="31" s="1"/>
  <c r="J38" i="31" s="1"/>
  <c r="H41" i="31"/>
  <c r="I41" i="31" s="1"/>
  <c r="J41" i="31" s="1"/>
  <c r="H44" i="31"/>
  <c r="I44" i="31" s="1"/>
  <c r="J44" i="31" s="1"/>
  <c r="H47" i="31"/>
  <c r="I47" i="31" s="1"/>
  <c r="J47" i="31" s="1"/>
  <c r="H50" i="31"/>
  <c r="I50" i="31" s="1"/>
  <c r="J50" i="31" s="1"/>
  <c r="H53" i="31"/>
  <c r="I53" i="31" s="1"/>
  <c r="J53" i="31" s="1"/>
  <c r="H56" i="31"/>
  <c r="I56" i="31" s="1"/>
  <c r="J56" i="31" s="1"/>
  <c r="H59" i="31"/>
  <c r="I59" i="31" s="1"/>
  <c r="J59" i="31" s="1"/>
  <c r="H62" i="31"/>
  <c r="I62" i="31" s="1"/>
  <c r="J62" i="31" s="1"/>
  <c r="H65" i="31"/>
  <c r="I65" i="31" s="1"/>
  <c r="J65" i="31" s="1"/>
  <c r="H68" i="31"/>
  <c r="I68" i="31" s="1"/>
  <c r="J68" i="31" s="1"/>
  <c r="H71" i="31"/>
  <c r="I71" i="31" s="1"/>
  <c r="J71" i="31" s="1"/>
  <c r="H74" i="31"/>
  <c r="I74" i="31" s="1"/>
  <c r="J74" i="31" s="1"/>
  <c r="H77" i="31"/>
  <c r="I77" i="31" s="1"/>
  <c r="J77" i="31" s="1"/>
  <c r="H4" i="32"/>
  <c r="I4" i="32" s="1"/>
  <c r="J4" i="32" s="1"/>
  <c r="K4" i="32" s="1"/>
  <c r="H10" i="32"/>
  <c r="I10" i="32" s="1"/>
  <c r="J10" i="32" s="1"/>
  <c r="H34" i="32"/>
  <c r="I34" i="32" s="1"/>
  <c r="J34" i="32" s="1"/>
  <c r="H40" i="32"/>
  <c r="I40" i="32" s="1"/>
  <c r="J40" i="32" s="1"/>
  <c r="H46" i="32"/>
  <c r="I46" i="32" s="1"/>
  <c r="J46" i="32" s="1"/>
  <c r="H52" i="32"/>
  <c r="I52" i="32" s="1"/>
  <c r="J52" i="32" s="1"/>
  <c r="H58" i="32"/>
  <c r="I58" i="32" s="1"/>
  <c r="J58" i="32" s="1"/>
  <c r="H64" i="32"/>
  <c r="I64" i="32" s="1"/>
  <c r="J64" i="32" s="1"/>
  <c r="H36" i="37"/>
  <c r="I36" i="37" s="1"/>
  <c r="J36" i="37" s="1"/>
  <c r="H72" i="37"/>
  <c r="I72" i="37" s="1"/>
  <c r="J72" i="37" s="1"/>
  <c r="Q7" i="26"/>
  <c r="Q13" i="26"/>
  <c r="V14" i="26"/>
  <c r="Q16" i="26"/>
  <c r="V17" i="26"/>
  <c r="Q19" i="26"/>
  <c r="V20" i="26"/>
  <c r="Q22" i="26"/>
  <c r="V23" i="26"/>
  <c r="Q25" i="26"/>
  <c r="V26" i="26"/>
  <c r="Q28" i="26"/>
  <c r="V29" i="26"/>
  <c r="Q31" i="26"/>
  <c r="V32" i="26"/>
  <c r="Q34" i="26"/>
  <c r="V35" i="26"/>
  <c r="Q37" i="26"/>
  <c r="V38" i="26"/>
  <c r="Q40" i="26"/>
  <c r="V41" i="26"/>
  <c r="Q43" i="26"/>
  <c r="V44" i="26"/>
  <c r="Q46" i="26"/>
  <c r="V47" i="26"/>
  <c r="Q49" i="26"/>
  <c r="V50" i="26"/>
  <c r="Q52" i="26"/>
  <c r="V53" i="26"/>
  <c r="Q55" i="26"/>
  <c r="V56" i="26"/>
  <c r="Q58" i="26"/>
  <c r="V59" i="26"/>
  <c r="Q61" i="26"/>
  <c r="V62" i="26"/>
  <c r="Q64" i="26"/>
  <c r="V65" i="26"/>
  <c r="Q67" i="26"/>
  <c r="V68" i="26"/>
  <c r="Q70" i="26"/>
  <c r="V71" i="26"/>
  <c r="Q73" i="26"/>
  <c r="V74" i="26"/>
  <c r="Q76" i="26"/>
  <c r="V77" i="26"/>
  <c r="Q79" i="26"/>
  <c r="V80" i="26"/>
  <c r="Q82" i="26"/>
  <c r="V83" i="26"/>
  <c r="Q85" i="26"/>
  <c r="V86" i="26"/>
  <c r="F5" i="27"/>
  <c r="F8" i="27"/>
  <c r="F11" i="27"/>
  <c r="F14" i="27"/>
  <c r="F17" i="27"/>
  <c r="F20" i="27"/>
  <c r="F23" i="27"/>
  <c r="F26" i="27"/>
  <c r="F29" i="27"/>
  <c r="F32" i="27"/>
  <c r="F35" i="27"/>
  <c r="F38" i="27"/>
  <c r="F41" i="27"/>
  <c r="F44" i="27"/>
  <c r="F47" i="27"/>
  <c r="F50" i="27"/>
  <c r="F53" i="27"/>
  <c r="F56" i="27"/>
  <c r="F59" i="27"/>
  <c r="F62" i="27"/>
  <c r="F65" i="27"/>
  <c r="F68" i="27"/>
  <c r="F71" i="27"/>
  <c r="F74" i="27"/>
  <c r="M5" i="27"/>
  <c r="U5" i="27" s="1"/>
  <c r="M11" i="27"/>
  <c r="U11" i="27" s="1"/>
  <c r="M17" i="27"/>
  <c r="U17" i="27" s="1"/>
  <c r="M23" i="27"/>
  <c r="U23" i="27" s="1"/>
  <c r="M29" i="27"/>
  <c r="U29" i="27" s="1"/>
  <c r="M35" i="27"/>
  <c r="U35" i="27" s="1"/>
  <c r="M41" i="27"/>
  <c r="U41" i="27" s="1"/>
  <c r="M47" i="27"/>
  <c r="U47" i="27" s="1"/>
  <c r="M53" i="27"/>
  <c r="U53" i="27" s="1"/>
  <c r="M59" i="27"/>
  <c r="U59" i="27" s="1"/>
  <c r="M65" i="27"/>
  <c r="U65" i="27" s="1"/>
  <c r="M71" i="27"/>
  <c r="U71" i="27" s="1"/>
  <c r="V4" i="27"/>
  <c r="Y4" i="27" s="1"/>
  <c r="Z4" i="27" s="1"/>
  <c r="R5" i="27"/>
  <c r="V6" i="27"/>
  <c r="V8" i="27"/>
  <c r="R9" i="27"/>
  <c r="V10" i="27"/>
  <c r="V12" i="27"/>
  <c r="Q14" i="27"/>
  <c r="V15" i="27"/>
  <c r="Q17" i="27"/>
  <c r="V18" i="27"/>
  <c r="Q20" i="27"/>
  <c r="V21" i="27"/>
  <c r="Q23" i="27"/>
  <c r="V24" i="27"/>
  <c r="Q26" i="27"/>
  <c r="V27" i="27"/>
  <c r="Q29" i="27"/>
  <c r="V30" i="27"/>
  <c r="Q32" i="27"/>
  <c r="V33" i="27"/>
  <c r="Q35" i="27"/>
  <c r="V36" i="27"/>
  <c r="Q38" i="27"/>
  <c r="V39" i="27"/>
  <c r="Q41" i="27"/>
  <c r="V42" i="27"/>
  <c r="Q44" i="27"/>
  <c r="V45" i="27"/>
  <c r="Q47" i="27"/>
  <c r="V48" i="27"/>
  <c r="Q50" i="27"/>
  <c r="V51" i="27"/>
  <c r="Q53" i="27"/>
  <c r="V54" i="27"/>
  <c r="Q56" i="27"/>
  <c r="V57" i="27"/>
  <c r="Q59" i="27"/>
  <c r="V60" i="27"/>
  <c r="Q62" i="27"/>
  <c r="V63" i="27"/>
  <c r="Q65" i="27"/>
  <c r="V66" i="27"/>
  <c r="Q68" i="27"/>
  <c r="V69" i="27"/>
  <c r="Q71" i="27"/>
  <c r="V72" i="27"/>
  <c r="Q74" i="27"/>
  <c r="V75" i="27"/>
  <c r="F5" i="28"/>
  <c r="F8" i="28"/>
  <c r="F11" i="28"/>
  <c r="F14" i="28"/>
  <c r="F17" i="28"/>
  <c r="F20" i="28"/>
  <c r="F23" i="28"/>
  <c r="F26" i="28"/>
  <c r="F29" i="28"/>
  <c r="F32" i="28"/>
  <c r="F35" i="28"/>
  <c r="F38" i="28"/>
  <c r="F41" i="28"/>
  <c r="F44" i="28"/>
  <c r="F47" i="28"/>
  <c r="F50" i="28"/>
  <c r="F53" i="28"/>
  <c r="F56" i="28"/>
  <c r="F59" i="28"/>
  <c r="F62" i="28"/>
  <c r="F65" i="28"/>
  <c r="V4" i="28"/>
  <c r="Y4" i="28" s="1"/>
  <c r="Z4" i="28" s="1"/>
  <c r="R5" i="28"/>
  <c r="V6" i="28"/>
  <c r="V8" i="28"/>
  <c r="R9" i="28"/>
  <c r="V10" i="28"/>
  <c r="V12" i="28"/>
  <c r="Q14" i="28"/>
  <c r="V15" i="28"/>
  <c r="Q17" i="28"/>
  <c r="V18" i="28"/>
  <c r="Q20" i="28"/>
  <c r="V21" i="28"/>
  <c r="Q23" i="28"/>
  <c r="V24" i="28"/>
  <c r="Q26" i="28"/>
  <c r="V27" i="28"/>
  <c r="Q29" i="28"/>
  <c r="V30" i="28"/>
  <c r="Q32" i="28"/>
  <c r="V33" i="28"/>
  <c r="Q35" i="28"/>
  <c r="V36" i="28"/>
  <c r="Q38" i="28"/>
  <c r="V39" i="28"/>
  <c r="Q41" i="28"/>
  <c r="V42" i="28"/>
  <c r="Q44" i="28"/>
  <c r="V45" i="28"/>
  <c r="Q47" i="28"/>
  <c r="V48" i="28"/>
  <c r="Q50" i="28"/>
  <c r="V51" i="28"/>
  <c r="Q53" i="28"/>
  <c r="V54" i="28"/>
  <c r="Q56" i="28"/>
  <c r="V57" i="28"/>
  <c r="Q59" i="28"/>
  <c r="V60" i="28"/>
  <c r="Q62" i="28"/>
  <c r="V63" i="28"/>
  <c r="Q65" i="28"/>
  <c r="V66" i="28"/>
  <c r="F4" i="29"/>
  <c r="F10" i="29"/>
  <c r="F16" i="29"/>
  <c r="F22" i="29"/>
  <c r="F28" i="29"/>
  <c r="F34" i="29"/>
  <c r="F40" i="29"/>
  <c r="F46" i="29"/>
  <c r="F52" i="29"/>
  <c r="F58" i="29"/>
  <c r="F64" i="29"/>
  <c r="F70" i="29"/>
  <c r="F76" i="29"/>
  <c r="F82" i="29"/>
  <c r="F88" i="29"/>
  <c r="G4" i="29"/>
  <c r="G10" i="29"/>
  <c r="G16" i="29"/>
  <c r="G22" i="29"/>
  <c r="G28" i="29"/>
  <c r="G34" i="29"/>
  <c r="G40" i="29"/>
  <c r="G46" i="29"/>
  <c r="G52" i="29"/>
  <c r="G58" i="29"/>
  <c r="G64" i="29"/>
  <c r="G70" i="29"/>
  <c r="G76" i="29"/>
  <c r="G82" i="29"/>
  <c r="G88" i="29"/>
  <c r="M6" i="29"/>
  <c r="U6" i="29" s="1"/>
  <c r="M12" i="29"/>
  <c r="U12" i="29" s="1"/>
  <c r="M18" i="29"/>
  <c r="U18" i="29" s="1"/>
  <c r="M24" i="29"/>
  <c r="U24" i="29" s="1"/>
  <c r="M30" i="29"/>
  <c r="U30" i="29" s="1"/>
  <c r="M36" i="29"/>
  <c r="U36" i="29" s="1"/>
  <c r="M42" i="29"/>
  <c r="U42" i="29" s="1"/>
  <c r="M48" i="29"/>
  <c r="U48" i="29" s="1"/>
  <c r="M54" i="29"/>
  <c r="U54" i="29" s="1"/>
  <c r="M60" i="29"/>
  <c r="U60" i="29" s="1"/>
  <c r="M66" i="29"/>
  <c r="U66" i="29" s="1"/>
  <c r="M72" i="29"/>
  <c r="U72" i="29" s="1"/>
  <c r="M78" i="29"/>
  <c r="U78" i="29" s="1"/>
  <c r="M84" i="29"/>
  <c r="U84" i="29" s="1"/>
  <c r="M90" i="29"/>
  <c r="U90" i="29" s="1"/>
  <c r="F5" i="30"/>
  <c r="F8" i="30"/>
  <c r="F11" i="30"/>
  <c r="F14" i="30"/>
  <c r="F17" i="30"/>
  <c r="F20" i="30"/>
  <c r="F23" i="30"/>
  <c r="F26" i="30"/>
  <c r="F29" i="30"/>
  <c r="F32" i="30"/>
  <c r="F35" i="30"/>
  <c r="F38" i="30"/>
  <c r="F41" i="30"/>
  <c r="F44" i="30"/>
  <c r="F47" i="30"/>
  <c r="F50" i="30"/>
  <c r="F53" i="30"/>
  <c r="F56" i="30"/>
  <c r="F59" i="30"/>
  <c r="F62" i="30"/>
  <c r="F65" i="30"/>
  <c r="F68" i="30"/>
  <c r="F71" i="30"/>
  <c r="F74" i="30"/>
  <c r="F77" i="30"/>
  <c r="F80" i="30"/>
  <c r="F83" i="30"/>
  <c r="F86" i="30"/>
  <c r="M9" i="30"/>
  <c r="U9" i="30" s="1"/>
  <c r="M15" i="30"/>
  <c r="U15" i="30" s="1"/>
  <c r="M21" i="30"/>
  <c r="U21" i="30" s="1"/>
  <c r="M27" i="30"/>
  <c r="U27" i="30" s="1"/>
  <c r="M33" i="30"/>
  <c r="U33" i="30" s="1"/>
  <c r="M39" i="30"/>
  <c r="U39" i="30" s="1"/>
  <c r="M45" i="30"/>
  <c r="U45" i="30" s="1"/>
  <c r="M51" i="30"/>
  <c r="U51" i="30" s="1"/>
  <c r="M57" i="30"/>
  <c r="U57" i="30" s="1"/>
  <c r="M63" i="30"/>
  <c r="U63" i="30" s="1"/>
  <c r="M69" i="30"/>
  <c r="U69" i="30" s="1"/>
  <c r="M75" i="30"/>
  <c r="U75" i="30" s="1"/>
  <c r="M81" i="30"/>
  <c r="U81" i="30" s="1"/>
  <c r="V4" i="30"/>
  <c r="Y4" i="30" s="1"/>
  <c r="R5" i="30"/>
  <c r="V6" i="30"/>
  <c r="V8" i="30"/>
  <c r="R9" i="30"/>
  <c r="V10" i="30"/>
  <c r="V12" i="30"/>
  <c r="Q14" i="30"/>
  <c r="V15" i="30"/>
  <c r="Q17" i="30"/>
  <c r="V18" i="30"/>
  <c r="Q20" i="30"/>
  <c r="V21" i="30"/>
  <c r="Q23" i="30"/>
  <c r="V24" i="30"/>
  <c r="Q26" i="30"/>
  <c r="V27" i="30"/>
  <c r="Q29" i="30"/>
  <c r="V30" i="30"/>
  <c r="Q32" i="30"/>
  <c r="V33" i="30"/>
  <c r="Q35" i="30"/>
  <c r="V36" i="30"/>
  <c r="Q38" i="30"/>
  <c r="V39" i="30"/>
  <c r="Q41" i="30"/>
  <c r="V42" i="30"/>
  <c r="Q44" i="30"/>
  <c r="V45" i="30"/>
  <c r="Q47" i="30"/>
  <c r="V48" i="30"/>
  <c r="Q50" i="30"/>
  <c r="V51" i="30"/>
  <c r="Q53" i="30"/>
  <c r="V54" i="30"/>
  <c r="Q56" i="30"/>
  <c r="V57" i="30"/>
  <c r="Q59" i="30"/>
  <c r="V60" i="30"/>
  <c r="Q62" i="30"/>
  <c r="V63" i="30"/>
  <c r="Q65" i="30"/>
  <c r="V66" i="30"/>
  <c r="Q68" i="30"/>
  <c r="V69" i="30"/>
  <c r="Q71" i="30"/>
  <c r="V72" i="30"/>
  <c r="Q74" i="30"/>
  <c r="V75" i="30"/>
  <c r="Q77" i="30"/>
  <c r="V78" i="30"/>
  <c r="Q80" i="30"/>
  <c r="V81" i="30"/>
  <c r="Q83" i="30"/>
  <c r="V84" i="30"/>
  <c r="Q86" i="30"/>
  <c r="Q21" i="31"/>
  <c r="V22" i="31"/>
  <c r="Q24" i="31"/>
  <c r="V25" i="31"/>
  <c r="Q27" i="31"/>
  <c r="V28" i="31"/>
  <c r="Q30" i="31"/>
  <c r="Q32" i="31"/>
  <c r="V33" i="31"/>
  <c r="R39" i="31"/>
  <c r="Q41" i="31"/>
  <c r="V42" i="31"/>
  <c r="R48" i="31"/>
  <c r="Q50" i="31"/>
  <c r="V51" i="31"/>
  <c r="R57" i="31"/>
  <c r="Q59" i="31"/>
  <c r="V60" i="31"/>
  <c r="H14" i="34"/>
  <c r="I14" i="34" s="1"/>
  <c r="J14" i="34" s="1"/>
  <c r="H20" i="34"/>
  <c r="I20" i="34" s="1"/>
  <c r="J20" i="34" s="1"/>
  <c r="H26" i="34"/>
  <c r="I26" i="34" s="1"/>
  <c r="J26" i="34" s="1"/>
  <c r="H32" i="34"/>
  <c r="I32" i="34" s="1"/>
  <c r="J32" i="34" s="1"/>
  <c r="H38" i="34"/>
  <c r="I38" i="34" s="1"/>
  <c r="J38" i="34" s="1"/>
  <c r="H44" i="34"/>
  <c r="I44" i="34" s="1"/>
  <c r="J44" i="34" s="1"/>
  <c r="H50" i="34"/>
  <c r="I50" i="34" s="1"/>
  <c r="J50" i="34" s="1"/>
  <c r="H56" i="34"/>
  <c r="I56" i="34" s="1"/>
  <c r="J56" i="34" s="1"/>
  <c r="H62" i="34"/>
  <c r="I62" i="34" s="1"/>
  <c r="J62" i="34" s="1"/>
  <c r="H68" i="34"/>
  <c r="I68" i="34" s="1"/>
  <c r="J68" i="34" s="1"/>
  <c r="H74" i="34"/>
  <c r="I74" i="34" s="1"/>
  <c r="J74" i="34" s="1"/>
  <c r="H80" i="34"/>
  <c r="I80" i="34" s="1"/>
  <c r="J80" i="34" s="1"/>
  <c r="H86" i="34"/>
  <c r="I86" i="34" s="1"/>
  <c r="J86" i="34" s="1"/>
  <c r="AN3" i="37"/>
  <c r="H98" i="37"/>
  <c r="I98" i="37" s="1"/>
  <c r="J98" i="37" s="1"/>
  <c r="G6" i="32"/>
  <c r="G9" i="32"/>
  <c r="G12" i="32"/>
  <c r="G15" i="32"/>
  <c r="G18" i="32"/>
  <c r="G21" i="32"/>
  <c r="G24" i="32"/>
  <c r="G27" i="32"/>
  <c r="G30" i="32"/>
  <c r="G33" i="32"/>
  <c r="G36" i="32"/>
  <c r="G39" i="32"/>
  <c r="G42" i="32"/>
  <c r="G45" i="32"/>
  <c r="G48" i="32"/>
  <c r="G51" i="32"/>
  <c r="G54" i="32"/>
  <c r="G57" i="32"/>
  <c r="G60" i="32"/>
  <c r="G63" i="32"/>
  <c r="G66" i="32"/>
  <c r="G69" i="32"/>
  <c r="R6" i="32"/>
  <c r="R8" i="32"/>
  <c r="R10" i="32"/>
  <c r="V11" i="32"/>
  <c r="R12" i="32"/>
  <c r="R15" i="32"/>
  <c r="R18" i="32"/>
  <c r="R21" i="32"/>
  <c r="R24" i="32"/>
  <c r="R27" i="32"/>
  <c r="R30" i="32"/>
  <c r="R33" i="32"/>
  <c r="R36" i="32"/>
  <c r="R39" i="32"/>
  <c r="R42" i="32"/>
  <c r="R45" i="32"/>
  <c r="R48" i="32"/>
  <c r="R51" i="32"/>
  <c r="R54" i="32"/>
  <c r="R57" i="32"/>
  <c r="R60" i="32"/>
  <c r="R63" i="32"/>
  <c r="R66" i="32"/>
  <c r="R69" i="32"/>
  <c r="AH3" i="33"/>
  <c r="AQ3" i="33" s="1"/>
  <c r="F7" i="33"/>
  <c r="F13" i="33"/>
  <c r="F19" i="33"/>
  <c r="F25" i="33"/>
  <c r="F31" i="33"/>
  <c r="F37" i="33"/>
  <c r="F43" i="33"/>
  <c r="F49" i="33"/>
  <c r="F55" i="33"/>
  <c r="F61" i="33"/>
  <c r="F67" i="33"/>
  <c r="F73" i="33"/>
  <c r="F79" i="33"/>
  <c r="F85" i="33"/>
  <c r="F91" i="33"/>
  <c r="F97" i="33"/>
  <c r="G7" i="33"/>
  <c r="G13" i="33"/>
  <c r="G19" i="33"/>
  <c r="G25" i="33"/>
  <c r="G31" i="33"/>
  <c r="G37" i="33"/>
  <c r="G43" i="33"/>
  <c r="G49" i="33"/>
  <c r="G55" i="33"/>
  <c r="G61" i="33"/>
  <c r="G67" i="33"/>
  <c r="G73" i="33"/>
  <c r="G79" i="33"/>
  <c r="G85" i="33"/>
  <c r="G91" i="33"/>
  <c r="G97" i="33"/>
  <c r="M9" i="33"/>
  <c r="U9" i="33" s="1"/>
  <c r="M15" i="33"/>
  <c r="U15" i="33" s="1"/>
  <c r="M21" i="33"/>
  <c r="U21" i="33" s="1"/>
  <c r="M27" i="33"/>
  <c r="U27" i="33" s="1"/>
  <c r="M33" i="33"/>
  <c r="U33" i="33" s="1"/>
  <c r="M39" i="33"/>
  <c r="U39" i="33" s="1"/>
  <c r="M45" i="33"/>
  <c r="U45" i="33" s="1"/>
  <c r="M51" i="33"/>
  <c r="U51" i="33" s="1"/>
  <c r="M57" i="33"/>
  <c r="U57" i="33" s="1"/>
  <c r="M63" i="33"/>
  <c r="U63" i="33" s="1"/>
  <c r="M69" i="33"/>
  <c r="U69" i="33" s="1"/>
  <c r="M75" i="33"/>
  <c r="U75" i="33" s="1"/>
  <c r="M81" i="33"/>
  <c r="U81" i="33" s="1"/>
  <c r="M87" i="33"/>
  <c r="U87" i="33" s="1"/>
  <c r="M93" i="33"/>
  <c r="U93" i="33" s="1"/>
  <c r="Q34" i="33"/>
  <c r="V35" i="33"/>
  <c r="Q37" i="33"/>
  <c r="V38" i="33"/>
  <c r="Q40" i="33"/>
  <c r="V41" i="33"/>
  <c r="Q43" i="33"/>
  <c r="V44" i="33"/>
  <c r="Q46" i="33"/>
  <c r="V47" i="33"/>
  <c r="Q49" i="33"/>
  <c r="V50" i="33"/>
  <c r="Q52" i="33"/>
  <c r="V53" i="33"/>
  <c r="Q55" i="33"/>
  <c r="V56" i="33"/>
  <c r="Q58" i="33"/>
  <c r="V59" i="33"/>
  <c r="Q61" i="33"/>
  <c r="V62" i="33"/>
  <c r="Q64" i="33"/>
  <c r="V65" i="33"/>
  <c r="Q67" i="33"/>
  <c r="V68" i="33"/>
  <c r="Q70" i="33"/>
  <c r="V71" i="33"/>
  <c r="Q73" i="33"/>
  <c r="V74" i="33"/>
  <c r="Q76" i="33"/>
  <c r="V77" i="33"/>
  <c r="Q79" i="33"/>
  <c r="V80" i="33"/>
  <c r="Q82" i="33"/>
  <c r="V83" i="33"/>
  <c r="Q85" i="33"/>
  <c r="V86" i="33"/>
  <c r="Q88" i="33"/>
  <c r="V89" i="33"/>
  <c r="Q91" i="33"/>
  <c r="V92" i="33"/>
  <c r="Q94" i="33"/>
  <c r="V95" i="33"/>
  <c r="Q97" i="33"/>
  <c r="V98" i="33"/>
  <c r="G6" i="34"/>
  <c r="G9" i="34"/>
  <c r="G12" i="34"/>
  <c r="G15" i="34"/>
  <c r="G18" i="34"/>
  <c r="G21" i="34"/>
  <c r="G24" i="34"/>
  <c r="G27" i="34"/>
  <c r="G30" i="34"/>
  <c r="G33" i="34"/>
  <c r="G36" i="34"/>
  <c r="G39" i="34"/>
  <c r="G42" i="34"/>
  <c r="G45" i="34"/>
  <c r="G48" i="34"/>
  <c r="G51" i="34"/>
  <c r="G54" i="34"/>
  <c r="G57" i="34"/>
  <c r="G60" i="34"/>
  <c r="G63" i="34"/>
  <c r="G66" i="34"/>
  <c r="G69" i="34"/>
  <c r="G72" i="34"/>
  <c r="G75" i="34"/>
  <c r="G78" i="34"/>
  <c r="G81" i="34"/>
  <c r="G84" i="34"/>
  <c r="G87" i="34"/>
  <c r="M6" i="34"/>
  <c r="U6" i="34" s="1"/>
  <c r="M12" i="34"/>
  <c r="U12" i="34" s="1"/>
  <c r="M18" i="34"/>
  <c r="U18" i="34" s="1"/>
  <c r="M24" i="34"/>
  <c r="U24" i="34" s="1"/>
  <c r="M30" i="34"/>
  <c r="U30" i="34" s="1"/>
  <c r="M36" i="34"/>
  <c r="U36" i="34" s="1"/>
  <c r="M42" i="34"/>
  <c r="U42" i="34" s="1"/>
  <c r="M48" i="34"/>
  <c r="U48" i="34" s="1"/>
  <c r="M54" i="34"/>
  <c r="U54" i="34" s="1"/>
  <c r="M60" i="34"/>
  <c r="U60" i="34" s="1"/>
  <c r="M66" i="34"/>
  <c r="U66" i="34" s="1"/>
  <c r="M72" i="34"/>
  <c r="U72" i="34" s="1"/>
  <c r="M78" i="34"/>
  <c r="U78" i="34" s="1"/>
  <c r="M84" i="34"/>
  <c r="U84" i="34" s="1"/>
  <c r="R6" i="34"/>
  <c r="R8" i="34"/>
  <c r="R10" i="34"/>
  <c r="V11" i="34"/>
  <c r="R12" i="34"/>
  <c r="R15" i="34"/>
  <c r="R18" i="34"/>
  <c r="R21" i="34"/>
  <c r="R24" i="34"/>
  <c r="R27" i="34"/>
  <c r="R30" i="34"/>
  <c r="R33" i="34"/>
  <c r="R36" i="34"/>
  <c r="R39" i="34"/>
  <c r="R42" i="34"/>
  <c r="R45" i="34"/>
  <c r="R48" i="34"/>
  <c r="R51" i="34"/>
  <c r="R54" i="34"/>
  <c r="R57" i="34"/>
  <c r="R60" i="34"/>
  <c r="R63" i="34"/>
  <c r="R66" i="34"/>
  <c r="R69" i="34"/>
  <c r="R72" i="34"/>
  <c r="R75" i="34"/>
  <c r="R78" i="34"/>
  <c r="R81" i="34"/>
  <c r="R84" i="34"/>
  <c r="R87" i="34"/>
  <c r="G4" i="35"/>
  <c r="G7" i="35"/>
  <c r="G10" i="35"/>
  <c r="G13" i="35"/>
  <c r="G16" i="35"/>
  <c r="G19" i="35"/>
  <c r="G22" i="35"/>
  <c r="G25" i="35"/>
  <c r="G28" i="35"/>
  <c r="G31" i="35"/>
  <c r="G34" i="35"/>
  <c r="G37" i="35"/>
  <c r="G40" i="35"/>
  <c r="G43" i="35"/>
  <c r="G46" i="35"/>
  <c r="G49" i="35"/>
  <c r="G52" i="35"/>
  <c r="G55" i="35"/>
  <c r="G58" i="35"/>
  <c r="G61" i="35"/>
  <c r="G64" i="35"/>
  <c r="G67" i="35"/>
  <c r="G70" i="35"/>
  <c r="G73" i="35"/>
  <c r="G76" i="35"/>
  <c r="G79" i="35"/>
  <c r="Q5" i="35"/>
  <c r="R7" i="35"/>
  <c r="Q9" i="35"/>
  <c r="Q11" i="35"/>
  <c r="R13" i="35"/>
  <c r="R16" i="35"/>
  <c r="R19" i="35"/>
  <c r="R22" i="35"/>
  <c r="R25" i="35"/>
  <c r="R28" i="35"/>
  <c r="R31" i="35"/>
  <c r="R34" i="35"/>
  <c r="R37" i="35"/>
  <c r="R40" i="35"/>
  <c r="R43" i="35"/>
  <c r="R46" i="35"/>
  <c r="R49" i="35"/>
  <c r="R52" i="35"/>
  <c r="R55" i="35"/>
  <c r="R58" i="35"/>
  <c r="R61" i="35"/>
  <c r="R64" i="35"/>
  <c r="R67" i="35"/>
  <c r="R70" i="35"/>
  <c r="R73" i="35"/>
  <c r="R76" i="35"/>
  <c r="R79" i="35"/>
  <c r="G4" i="36"/>
  <c r="G7" i="36"/>
  <c r="G10" i="36"/>
  <c r="G13" i="36"/>
  <c r="G16" i="36"/>
  <c r="G19" i="36"/>
  <c r="G22" i="36"/>
  <c r="G25" i="36"/>
  <c r="G28" i="36"/>
  <c r="G31" i="36"/>
  <c r="G34" i="36"/>
  <c r="G37" i="36"/>
  <c r="G40" i="36"/>
  <c r="G43" i="36"/>
  <c r="G46" i="36"/>
  <c r="G49" i="36"/>
  <c r="G52" i="36"/>
  <c r="G55" i="36"/>
  <c r="G58" i="36"/>
  <c r="G61" i="36"/>
  <c r="G64" i="36"/>
  <c r="G67" i="36"/>
  <c r="M6" i="36"/>
  <c r="U6" i="36" s="1"/>
  <c r="M12" i="36"/>
  <c r="U12" i="36" s="1"/>
  <c r="M18" i="36"/>
  <c r="U18" i="36" s="1"/>
  <c r="M24" i="36"/>
  <c r="U24" i="36" s="1"/>
  <c r="M30" i="36"/>
  <c r="U30" i="36" s="1"/>
  <c r="M36" i="36"/>
  <c r="U36" i="36" s="1"/>
  <c r="M42" i="36"/>
  <c r="U42" i="36" s="1"/>
  <c r="M48" i="36"/>
  <c r="U48" i="36" s="1"/>
  <c r="M54" i="36"/>
  <c r="U54" i="36" s="1"/>
  <c r="M60" i="36"/>
  <c r="U60" i="36" s="1"/>
  <c r="M66" i="36"/>
  <c r="U66" i="36" s="1"/>
  <c r="Q5" i="36"/>
  <c r="R7" i="36"/>
  <c r="Q9" i="36"/>
  <c r="Q11" i="36"/>
  <c r="R13" i="36"/>
  <c r="R16" i="36"/>
  <c r="R19" i="36"/>
  <c r="R22" i="36"/>
  <c r="R25" i="36"/>
  <c r="R28" i="36"/>
  <c r="R31" i="36"/>
  <c r="R34" i="36"/>
  <c r="R37" i="36"/>
  <c r="R40" i="36"/>
  <c r="R43" i="36"/>
  <c r="R46" i="36"/>
  <c r="R49" i="36"/>
  <c r="R52" i="36"/>
  <c r="R55" i="36"/>
  <c r="R58" i="36"/>
  <c r="R61" i="36"/>
  <c r="R64" i="36"/>
  <c r="R67" i="36"/>
  <c r="F9" i="37"/>
  <c r="F15" i="37"/>
  <c r="F21" i="37"/>
  <c r="F27" i="37"/>
  <c r="F33" i="37"/>
  <c r="F39" i="37"/>
  <c r="F45" i="37"/>
  <c r="F51" i="37"/>
  <c r="F57" i="37"/>
  <c r="F63" i="37"/>
  <c r="F69" i="37"/>
  <c r="F75" i="37"/>
  <c r="F81" i="37"/>
  <c r="F87" i="37"/>
  <c r="F93" i="37"/>
  <c r="G9" i="37"/>
  <c r="G15" i="37"/>
  <c r="G21" i="37"/>
  <c r="G27" i="37"/>
  <c r="G33" i="37"/>
  <c r="G39" i="37"/>
  <c r="G45" i="37"/>
  <c r="G51" i="37"/>
  <c r="G57" i="37"/>
  <c r="G63" i="37"/>
  <c r="G69" i="37"/>
  <c r="G75" i="37"/>
  <c r="G81" i="37"/>
  <c r="G87" i="37"/>
  <c r="G93" i="37"/>
  <c r="M5" i="37"/>
  <c r="U5" i="37" s="1"/>
  <c r="M11" i="37"/>
  <c r="U11" i="37" s="1"/>
  <c r="M17" i="37"/>
  <c r="U17" i="37" s="1"/>
  <c r="M23" i="37"/>
  <c r="U23" i="37" s="1"/>
  <c r="M29" i="37"/>
  <c r="U29" i="37" s="1"/>
  <c r="M35" i="37"/>
  <c r="U35" i="37" s="1"/>
  <c r="M41" i="37"/>
  <c r="U41" i="37" s="1"/>
  <c r="M47" i="37"/>
  <c r="U47" i="37" s="1"/>
  <c r="M53" i="37"/>
  <c r="U53" i="37" s="1"/>
  <c r="M59" i="37"/>
  <c r="U59" i="37" s="1"/>
  <c r="M65" i="37"/>
  <c r="U65" i="37" s="1"/>
  <c r="M71" i="37"/>
  <c r="U71" i="37" s="1"/>
  <c r="M77" i="37"/>
  <c r="U77" i="37" s="1"/>
  <c r="M83" i="37"/>
  <c r="U83" i="37" s="1"/>
  <c r="M89" i="37"/>
  <c r="U89" i="37" s="1"/>
  <c r="M95" i="37"/>
  <c r="U95" i="37" s="1"/>
  <c r="V6" i="37"/>
  <c r="H7" i="37"/>
  <c r="I7" i="37" s="1"/>
  <c r="J7" i="37" s="1"/>
  <c r="V9" i="37"/>
  <c r="V17" i="37"/>
  <c r="H24" i="37"/>
  <c r="I24" i="37" s="1"/>
  <c r="J24" i="37" s="1"/>
  <c r="V26" i="37"/>
  <c r="V35" i="37"/>
  <c r="H42" i="37"/>
  <c r="I42" i="37" s="1"/>
  <c r="J42" i="37" s="1"/>
  <c r="Q43" i="37"/>
  <c r="V44" i="37"/>
  <c r="Q52" i="37"/>
  <c r="V53" i="37"/>
  <c r="H60" i="37"/>
  <c r="I60" i="37" s="1"/>
  <c r="J60" i="37" s="1"/>
  <c r="Q61" i="37"/>
  <c r="V62" i="37"/>
  <c r="V71" i="37"/>
  <c r="H28" i="40"/>
  <c r="I28" i="40" s="1"/>
  <c r="J28" i="40" s="1"/>
  <c r="H37" i="40"/>
  <c r="I37" i="40" s="1"/>
  <c r="J37" i="40" s="1"/>
  <c r="H46" i="40"/>
  <c r="I46" i="40" s="1"/>
  <c r="J46" i="40" s="1"/>
  <c r="H55" i="40"/>
  <c r="I55" i="40" s="1"/>
  <c r="J55" i="40" s="1"/>
  <c r="H64" i="40"/>
  <c r="I64" i="40" s="1"/>
  <c r="J64" i="40" s="1"/>
  <c r="H19" i="42"/>
  <c r="I19" i="42" s="1"/>
  <c r="J19" i="42" s="1"/>
  <c r="F4" i="32"/>
  <c r="F7" i="32"/>
  <c r="F10" i="32"/>
  <c r="F13" i="32"/>
  <c r="F16" i="32"/>
  <c r="F19" i="32"/>
  <c r="F22" i="32"/>
  <c r="F25" i="32"/>
  <c r="F28" i="32"/>
  <c r="F31" i="32"/>
  <c r="F34" i="32"/>
  <c r="F37" i="32"/>
  <c r="F40" i="32"/>
  <c r="F43" i="32"/>
  <c r="F46" i="32"/>
  <c r="F49" i="32"/>
  <c r="F52" i="32"/>
  <c r="F55" i="32"/>
  <c r="F58" i="32"/>
  <c r="F61" i="32"/>
  <c r="F64" i="32"/>
  <c r="F67" i="32"/>
  <c r="M5" i="32"/>
  <c r="U5" i="32" s="1"/>
  <c r="M11" i="32"/>
  <c r="U11" i="32" s="1"/>
  <c r="M17" i="32"/>
  <c r="U17" i="32" s="1"/>
  <c r="M23" i="32"/>
  <c r="U23" i="32" s="1"/>
  <c r="M29" i="32"/>
  <c r="U29" i="32" s="1"/>
  <c r="M35" i="32"/>
  <c r="U35" i="32" s="1"/>
  <c r="M41" i="32"/>
  <c r="U41" i="32" s="1"/>
  <c r="M47" i="32"/>
  <c r="U47" i="32" s="1"/>
  <c r="M53" i="32"/>
  <c r="U53" i="32" s="1"/>
  <c r="M59" i="32"/>
  <c r="U59" i="32" s="1"/>
  <c r="M65" i="32"/>
  <c r="U65" i="32" s="1"/>
  <c r="Q7" i="32"/>
  <c r="Q13" i="32"/>
  <c r="V14" i="32"/>
  <c r="Q16" i="32"/>
  <c r="V17" i="32"/>
  <c r="Q19" i="32"/>
  <c r="V20" i="32"/>
  <c r="Q22" i="32"/>
  <c r="V23" i="32"/>
  <c r="Q25" i="32"/>
  <c r="V26" i="32"/>
  <c r="Q28" i="32"/>
  <c r="V29" i="32"/>
  <c r="Q31" i="32"/>
  <c r="V32" i="32"/>
  <c r="Q34" i="32"/>
  <c r="V35" i="32"/>
  <c r="Q37" i="32"/>
  <c r="V38" i="32"/>
  <c r="Q40" i="32"/>
  <c r="V41" i="32"/>
  <c r="Q43" i="32"/>
  <c r="V44" i="32"/>
  <c r="Q46" i="32"/>
  <c r="V47" i="32"/>
  <c r="Q49" i="32"/>
  <c r="V50" i="32"/>
  <c r="Q52" i="32"/>
  <c r="V53" i="32"/>
  <c r="Q55" i="32"/>
  <c r="V56" i="32"/>
  <c r="Q58" i="32"/>
  <c r="V59" i="32"/>
  <c r="Q61" i="32"/>
  <c r="V62" i="32"/>
  <c r="Q64" i="32"/>
  <c r="V65" i="32"/>
  <c r="Q67" i="32"/>
  <c r="V68" i="32"/>
  <c r="F8" i="33"/>
  <c r="F14" i="33"/>
  <c r="F20" i="33"/>
  <c r="F26" i="33"/>
  <c r="F32" i="33"/>
  <c r="F38" i="33"/>
  <c r="F44" i="33"/>
  <c r="F50" i="33"/>
  <c r="F56" i="33"/>
  <c r="F62" i="33"/>
  <c r="F68" i="33"/>
  <c r="F74" i="33"/>
  <c r="F80" i="33"/>
  <c r="F86" i="33"/>
  <c r="F92" i="33"/>
  <c r="F98" i="33"/>
  <c r="G8" i="33"/>
  <c r="G14" i="33"/>
  <c r="G20" i="33"/>
  <c r="G26" i="33"/>
  <c r="G32" i="33"/>
  <c r="G38" i="33"/>
  <c r="G44" i="33"/>
  <c r="G50" i="33"/>
  <c r="G56" i="33"/>
  <c r="G62" i="33"/>
  <c r="G68" i="33"/>
  <c r="G74" i="33"/>
  <c r="G80" i="33"/>
  <c r="G86" i="33"/>
  <c r="G92" i="33"/>
  <c r="G98" i="33"/>
  <c r="M4" i="33"/>
  <c r="U4" i="33" s="1"/>
  <c r="X4" i="33" s="1"/>
  <c r="M10" i="33"/>
  <c r="U10" i="33" s="1"/>
  <c r="M16" i="33"/>
  <c r="U16" i="33" s="1"/>
  <c r="M22" i="33"/>
  <c r="U22" i="33" s="1"/>
  <c r="M28" i="33"/>
  <c r="U28" i="33" s="1"/>
  <c r="M34" i="33"/>
  <c r="U34" i="33" s="1"/>
  <c r="M40" i="33"/>
  <c r="U40" i="33" s="1"/>
  <c r="M46" i="33"/>
  <c r="U46" i="33" s="1"/>
  <c r="M52" i="33"/>
  <c r="U52" i="33" s="1"/>
  <c r="M58" i="33"/>
  <c r="U58" i="33" s="1"/>
  <c r="M64" i="33"/>
  <c r="U64" i="33" s="1"/>
  <c r="M70" i="33"/>
  <c r="U70" i="33" s="1"/>
  <c r="M76" i="33"/>
  <c r="U76" i="33" s="1"/>
  <c r="M82" i="33"/>
  <c r="U82" i="33" s="1"/>
  <c r="M88" i="33"/>
  <c r="U88" i="33" s="1"/>
  <c r="M94" i="33"/>
  <c r="U94" i="33" s="1"/>
  <c r="Q9" i="33"/>
  <c r="Q11" i="33"/>
  <c r="F4" i="34"/>
  <c r="F7" i="34"/>
  <c r="F10" i="34"/>
  <c r="F13" i="34"/>
  <c r="F16" i="34"/>
  <c r="F19" i="34"/>
  <c r="F22" i="34"/>
  <c r="F25" i="34"/>
  <c r="F28" i="34"/>
  <c r="F31" i="34"/>
  <c r="F34" i="34"/>
  <c r="F37" i="34"/>
  <c r="F40" i="34"/>
  <c r="F43" i="34"/>
  <c r="F46" i="34"/>
  <c r="F49" i="34"/>
  <c r="F52" i="34"/>
  <c r="F55" i="34"/>
  <c r="F58" i="34"/>
  <c r="F61" i="34"/>
  <c r="F64" i="34"/>
  <c r="F67" i="34"/>
  <c r="F70" i="34"/>
  <c r="F73" i="34"/>
  <c r="F76" i="34"/>
  <c r="F79" i="34"/>
  <c r="F82" i="34"/>
  <c r="F85" i="34"/>
  <c r="F88" i="34"/>
  <c r="M7" i="34"/>
  <c r="U7" i="34" s="1"/>
  <c r="M13" i="34"/>
  <c r="U13" i="34" s="1"/>
  <c r="M19" i="34"/>
  <c r="U19" i="34" s="1"/>
  <c r="M25" i="34"/>
  <c r="U25" i="34" s="1"/>
  <c r="M31" i="34"/>
  <c r="U31" i="34" s="1"/>
  <c r="M37" i="34"/>
  <c r="U37" i="34" s="1"/>
  <c r="M43" i="34"/>
  <c r="U43" i="34" s="1"/>
  <c r="M49" i="34"/>
  <c r="U49" i="34" s="1"/>
  <c r="M55" i="34"/>
  <c r="U55" i="34" s="1"/>
  <c r="M61" i="34"/>
  <c r="U61" i="34" s="1"/>
  <c r="M67" i="34"/>
  <c r="U67" i="34" s="1"/>
  <c r="M73" i="34"/>
  <c r="U73" i="34" s="1"/>
  <c r="M79" i="34"/>
  <c r="U79" i="34" s="1"/>
  <c r="M85" i="34"/>
  <c r="U85" i="34" s="1"/>
  <c r="Q7" i="34"/>
  <c r="H8" i="34"/>
  <c r="I8" i="34" s="1"/>
  <c r="J8" i="34" s="1"/>
  <c r="H10" i="34"/>
  <c r="I10" i="34" s="1"/>
  <c r="J10" i="34" s="1"/>
  <c r="Q13" i="34"/>
  <c r="V14" i="34"/>
  <c r="Q16" i="34"/>
  <c r="V17" i="34"/>
  <c r="Q19" i="34"/>
  <c r="V20" i="34"/>
  <c r="Q22" i="34"/>
  <c r="V23" i="34"/>
  <c r="Q25" i="34"/>
  <c r="V26" i="34"/>
  <c r="Q28" i="34"/>
  <c r="V29" i="34"/>
  <c r="Q31" i="34"/>
  <c r="V32" i="34"/>
  <c r="Q34" i="34"/>
  <c r="V35" i="34"/>
  <c r="Q37" i="34"/>
  <c r="V38" i="34"/>
  <c r="Q40" i="34"/>
  <c r="V41" i="34"/>
  <c r="Q43" i="34"/>
  <c r="V44" i="34"/>
  <c r="Q46" i="34"/>
  <c r="V47" i="34"/>
  <c r="Q49" i="34"/>
  <c r="V50" i="34"/>
  <c r="Q52" i="34"/>
  <c r="V53" i="34"/>
  <c r="Q55" i="34"/>
  <c r="V56" i="34"/>
  <c r="Q58" i="34"/>
  <c r="V59" i="34"/>
  <c r="Q61" i="34"/>
  <c r="V62" i="34"/>
  <c r="Q64" i="34"/>
  <c r="V65" i="34"/>
  <c r="Q67" i="34"/>
  <c r="V68" i="34"/>
  <c r="Q70" i="34"/>
  <c r="V71" i="34"/>
  <c r="Q73" i="34"/>
  <c r="V74" i="34"/>
  <c r="Q76" i="34"/>
  <c r="V77" i="34"/>
  <c r="Q79" i="34"/>
  <c r="V80" i="34"/>
  <c r="Q82" i="34"/>
  <c r="V83" i="34"/>
  <c r="Q85" i="34"/>
  <c r="V86" i="34"/>
  <c r="Q88" i="34"/>
  <c r="V89" i="34"/>
  <c r="F5" i="35"/>
  <c r="F8" i="35"/>
  <c r="F11" i="35"/>
  <c r="F14" i="35"/>
  <c r="F17" i="35"/>
  <c r="F20" i="35"/>
  <c r="F23" i="35"/>
  <c r="F26" i="35"/>
  <c r="F29" i="35"/>
  <c r="F32" i="35"/>
  <c r="F35" i="35"/>
  <c r="F38" i="35"/>
  <c r="F41" i="35"/>
  <c r="F44" i="35"/>
  <c r="F47" i="35"/>
  <c r="F50" i="35"/>
  <c r="F53" i="35"/>
  <c r="F56" i="35"/>
  <c r="F59" i="35"/>
  <c r="F62" i="35"/>
  <c r="F65" i="35"/>
  <c r="F68" i="35"/>
  <c r="F71" i="35"/>
  <c r="F74" i="35"/>
  <c r="F77" i="35"/>
  <c r="M5" i="35"/>
  <c r="U5" i="35" s="1"/>
  <c r="M11" i="35"/>
  <c r="U11" i="35" s="1"/>
  <c r="M17" i="35"/>
  <c r="U17" i="35" s="1"/>
  <c r="M23" i="35"/>
  <c r="U23" i="35" s="1"/>
  <c r="M29" i="35"/>
  <c r="U29" i="35" s="1"/>
  <c r="M35" i="35"/>
  <c r="U35" i="35" s="1"/>
  <c r="M41" i="35"/>
  <c r="U41" i="35" s="1"/>
  <c r="M47" i="35"/>
  <c r="U47" i="35" s="1"/>
  <c r="M53" i="35"/>
  <c r="U53" i="35" s="1"/>
  <c r="M59" i="35"/>
  <c r="U59" i="35" s="1"/>
  <c r="M65" i="35"/>
  <c r="U65" i="35" s="1"/>
  <c r="M71" i="35"/>
  <c r="U71" i="35" s="1"/>
  <c r="M77" i="35"/>
  <c r="U77" i="35" s="1"/>
  <c r="V4" i="35"/>
  <c r="Y4" i="35" s="1"/>
  <c r="Z4" i="35" s="1"/>
  <c r="R5" i="35"/>
  <c r="V6" i="35"/>
  <c r="V8" i="35"/>
  <c r="R9" i="35"/>
  <c r="V10" i="35"/>
  <c r="R11" i="35"/>
  <c r="V12" i="35"/>
  <c r="Q14" i="35"/>
  <c r="V15" i="35"/>
  <c r="Q17" i="35"/>
  <c r="V18" i="35"/>
  <c r="Q20" i="35"/>
  <c r="V21" i="35"/>
  <c r="Q23" i="35"/>
  <c r="V24" i="35"/>
  <c r="Q26" i="35"/>
  <c r="V27" i="35"/>
  <c r="Q29" i="35"/>
  <c r="V30" i="35"/>
  <c r="Q32" i="35"/>
  <c r="V33" i="35"/>
  <c r="Q35" i="35"/>
  <c r="V36" i="35"/>
  <c r="Q38" i="35"/>
  <c r="V39" i="35"/>
  <c r="Q41" i="35"/>
  <c r="V42" i="35"/>
  <c r="Q44" i="35"/>
  <c r="V45" i="35"/>
  <c r="Q47" i="35"/>
  <c r="V48" i="35"/>
  <c r="Q50" i="35"/>
  <c r="V51" i="35"/>
  <c r="Q53" i="35"/>
  <c r="V54" i="35"/>
  <c r="Q56" i="35"/>
  <c r="V57" i="35"/>
  <c r="Q59" i="35"/>
  <c r="V60" i="35"/>
  <c r="Q62" i="35"/>
  <c r="V63" i="35"/>
  <c r="Q65" i="35"/>
  <c r="V66" i="35"/>
  <c r="Q68" i="35"/>
  <c r="V69" i="35"/>
  <c r="Q71" i="35"/>
  <c r="V72" i="35"/>
  <c r="Q74" i="35"/>
  <c r="V75" i="35"/>
  <c r="Q77" i="35"/>
  <c r="V78" i="35"/>
  <c r="F5" i="36"/>
  <c r="F8" i="36"/>
  <c r="F11" i="36"/>
  <c r="F14" i="36"/>
  <c r="F17" i="36"/>
  <c r="F20" i="36"/>
  <c r="F23" i="36"/>
  <c r="F26" i="36"/>
  <c r="F29" i="36"/>
  <c r="F32" i="36"/>
  <c r="F35" i="36"/>
  <c r="F38" i="36"/>
  <c r="F41" i="36"/>
  <c r="F44" i="36"/>
  <c r="F47" i="36"/>
  <c r="F50" i="36"/>
  <c r="F53" i="36"/>
  <c r="F56" i="36"/>
  <c r="F59" i="36"/>
  <c r="F62" i="36"/>
  <c r="F65" i="36"/>
  <c r="F68" i="36"/>
  <c r="M7" i="36"/>
  <c r="U7" i="36" s="1"/>
  <c r="M13" i="36"/>
  <c r="U13" i="36" s="1"/>
  <c r="M19" i="36"/>
  <c r="U19" i="36" s="1"/>
  <c r="M25" i="36"/>
  <c r="U25" i="36" s="1"/>
  <c r="M31" i="36"/>
  <c r="U31" i="36" s="1"/>
  <c r="M37" i="36"/>
  <c r="U37" i="36" s="1"/>
  <c r="M43" i="36"/>
  <c r="U43" i="36" s="1"/>
  <c r="M49" i="36"/>
  <c r="U49" i="36" s="1"/>
  <c r="M55" i="36"/>
  <c r="U55" i="36" s="1"/>
  <c r="M61" i="36"/>
  <c r="U61" i="36" s="1"/>
  <c r="M67" i="36"/>
  <c r="U67" i="36" s="1"/>
  <c r="V4" i="36"/>
  <c r="Y4" i="36" s="1"/>
  <c r="R5" i="36"/>
  <c r="V6" i="36"/>
  <c r="V8" i="36"/>
  <c r="R9" i="36"/>
  <c r="V10" i="36"/>
  <c r="R11" i="36"/>
  <c r="V12" i="36"/>
  <c r="Q14" i="36"/>
  <c r="V15" i="36"/>
  <c r="Q17" i="36"/>
  <c r="V18" i="36"/>
  <c r="Q20" i="36"/>
  <c r="V21" i="36"/>
  <c r="Q23" i="36"/>
  <c r="V24" i="36"/>
  <c r="Q26" i="36"/>
  <c r="V27" i="36"/>
  <c r="Q29" i="36"/>
  <c r="V30" i="36"/>
  <c r="Q32" i="36"/>
  <c r="V33" i="36"/>
  <c r="Q35" i="36"/>
  <c r="V36" i="36"/>
  <c r="Q38" i="36"/>
  <c r="V39" i="36"/>
  <c r="Q41" i="36"/>
  <c r="V42" i="36"/>
  <c r="Q44" i="36"/>
  <c r="V45" i="36"/>
  <c r="Q47" i="36"/>
  <c r="V48" i="36"/>
  <c r="Q50" i="36"/>
  <c r="V51" i="36"/>
  <c r="Q53" i="36"/>
  <c r="V54" i="36"/>
  <c r="Q56" i="36"/>
  <c r="V57" i="36"/>
  <c r="Q59" i="36"/>
  <c r="V60" i="36"/>
  <c r="Q62" i="36"/>
  <c r="V63" i="36"/>
  <c r="Q65" i="36"/>
  <c r="V66" i="36"/>
  <c r="Q68" i="36"/>
  <c r="V69" i="36"/>
  <c r="F4" i="37"/>
  <c r="F10" i="37"/>
  <c r="F16" i="37"/>
  <c r="F22" i="37"/>
  <c r="F28" i="37"/>
  <c r="F34" i="37"/>
  <c r="F40" i="37"/>
  <c r="F46" i="37"/>
  <c r="F52" i="37"/>
  <c r="F58" i="37"/>
  <c r="F64" i="37"/>
  <c r="F70" i="37"/>
  <c r="F76" i="37"/>
  <c r="F82" i="37"/>
  <c r="F88" i="37"/>
  <c r="F94" i="37"/>
  <c r="G4" i="37"/>
  <c r="G10" i="37"/>
  <c r="G16" i="37"/>
  <c r="G22" i="37"/>
  <c r="G28" i="37"/>
  <c r="G34" i="37"/>
  <c r="G40" i="37"/>
  <c r="G46" i="37"/>
  <c r="G52" i="37"/>
  <c r="G58" i="37"/>
  <c r="G64" i="37"/>
  <c r="G70" i="37"/>
  <c r="G76" i="37"/>
  <c r="G82" i="37"/>
  <c r="G88" i="37"/>
  <c r="G94" i="37"/>
  <c r="M6" i="37"/>
  <c r="U6" i="37" s="1"/>
  <c r="M12" i="37"/>
  <c r="U12" i="37" s="1"/>
  <c r="M18" i="37"/>
  <c r="U18" i="37" s="1"/>
  <c r="M24" i="37"/>
  <c r="U24" i="37" s="1"/>
  <c r="M30" i="37"/>
  <c r="U30" i="37" s="1"/>
  <c r="M36" i="37"/>
  <c r="U36" i="37" s="1"/>
  <c r="M42" i="37"/>
  <c r="U42" i="37" s="1"/>
  <c r="M48" i="37"/>
  <c r="U48" i="37" s="1"/>
  <c r="M54" i="37"/>
  <c r="U54" i="37" s="1"/>
  <c r="M60" i="37"/>
  <c r="U60" i="37" s="1"/>
  <c r="M66" i="37"/>
  <c r="U66" i="37" s="1"/>
  <c r="M72" i="37"/>
  <c r="U72" i="37" s="1"/>
  <c r="M78" i="37"/>
  <c r="U78" i="37" s="1"/>
  <c r="M84" i="37"/>
  <c r="U84" i="37" s="1"/>
  <c r="M90" i="37"/>
  <c r="U90" i="37" s="1"/>
  <c r="M96" i="37"/>
  <c r="U96" i="37" s="1"/>
  <c r="V4" i="37"/>
  <c r="Y4" i="37" s="1"/>
  <c r="Q98" i="37"/>
  <c r="Q95" i="37"/>
  <c r="Q92" i="37"/>
  <c r="Q89" i="37"/>
  <c r="Q86" i="37"/>
  <c r="Q83" i="37"/>
  <c r="Q80" i="37"/>
  <c r="Q77" i="37"/>
  <c r="Q74" i="37"/>
  <c r="Q71" i="37"/>
  <c r="Q68" i="37"/>
  <c r="Q65" i="37"/>
  <c r="Q62" i="37"/>
  <c r="Q59" i="37"/>
  <c r="Q56" i="37"/>
  <c r="Q53" i="37"/>
  <c r="Q50" i="37"/>
  <c r="Q47" i="37"/>
  <c r="Q44" i="37"/>
  <c r="Q41" i="37"/>
  <c r="Q38" i="37"/>
  <c r="Q35" i="37"/>
  <c r="Q32" i="37"/>
  <c r="Q29" i="37"/>
  <c r="Q26" i="37"/>
  <c r="Q23" i="37"/>
  <c r="Q20" i="37"/>
  <c r="Q17" i="37"/>
  <c r="Q14" i="37"/>
  <c r="Q97" i="37"/>
  <c r="Q94" i="37"/>
  <c r="Q91" i="37"/>
  <c r="Q88" i="37"/>
  <c r="Q85" i="37"/>
  <c r="Q82" i="37"/>
  <c r="Q79" i="37"/>
  <c r="Q76" i="37"/>
  <c r="Q96" i="37"/>
  <c r="Q93" i="37"/>
  <c r="Q90" i="37"/>
  <c r="Q87" i="37"/>
  <c r="Q84" i="37"/>
  <c r="Q81" i="37"/>
  <c r="Q78" i="37"/>
  <c r="Q75" i="37"/>
  <c r="Q72" i="37"/>
  <c r="Q69" i="37"/>
  <c r="Q66" i="37"/>
  <c r="Q63" i="37"/>
  <c r="Q60" i="37"/>
  <c r="Q57" i="37"/>
  <c r="Q54" i="37"/>
  <c r="Q51" i="37"/>
  <c r="Q48" i="37"/>
  <c r="Q45" i="37"/>
  <c r="Q42" i="37"/>
  <c r="Q39" i="37"/>
  <c r="Q36" i="37"/>
  <c r="Q33" i="37"/>
  <c r="Q30" i="37"/>
  <c r="Q27" i="37"/>
  <c r="Q24" i="37"/>
  <c r="Q21" i="37"/>
  <c r="Q18" i="37"/>
  <c r="Q15" i="37"/>
  <c r="Q12" i="37"/>
  <c r="Q10" i="37"/>
  <c r="Q8" i="37"/>
  <c r="H28" i="39"/>
  <c r="I28" i="39" s="1"/>
  <c r="J28" i="39" s="1"/>
  <c r="H37" i="39"/>
  <c r="I37" i="39" s="1"/>
  <c r="J37" i="39" s="1"/>
  <c r="H46" i="39"/>
  <c r="I46" i="39" s="1"/>
  <c r="J46" i="39" s="1"/>
  <c r="H55" i="39"/>
  <c r="I55" i="39" s="1"/>
  <c r="J55" i="39" s="1"/>
  <c r="H64" i="39"/>
  <c r="I64" i="39" s="1"/>
  <c r="J64" i="39" s="1"/>
  <c r="H73" i="39"/>
  <c r="I73" i="39" s="1"/>
  <c r="J73" i="39" s="1"/>
  <c r="H28" i="41"/>
  <c r="I28" i="41" s="1"/>
  <c r="J28" i="41" s="1"/>
  <c r="H46" i="41"/>
  <c r="I46" i="41" s="1"/>
  <c r="J46" i="41" s="1"/>
  <c r="H64" i="41"/>
  <c r="I64" i="41" s="1"/>
  <c r="J64" i="41" s="1"/>
  <c r="H82" i="41"/>
  <c r="I82" i="41" s="1"/>
  <c r="J82" i="41" s="1"/>
  <c r="R67" i="32"/>
  <c r="F9" i="33"/>
  <c r="F15" i="33"/>
  <c r="F21" i="33"/>
  <c r="F27" i="33"/>
  <c r="F33" i="33"/>
  <c r="F39" i="33"/>
  <c r="F45" i="33"/>
  <c r="F51" i="33"/>
  <c r="F57" i="33"/>
  <c r="F63" i="33"/>
  <c r="F69" i="33"/>
  <c r="F75" i="33"/>
  <c r="F81" i="33"/>
  <c r="F87" i="33"/>
  <c r="F93" i="33"/>
  <c r="G9" i="33"/>
  <c r="G15" i="33"/>
  <c r="G21" i="33"/>
  <c r="G27" i="33"/>
  <c r="G33" i="33"/>
  <c r="G39" i="33"/>
  <c r="G45" i="33"/>
  <c r="G51" i="33"/>
  <c r="G57" i="33"/>
  <c r="G63" i="33"/>
  <c r="G69" i="33"/>
  <c r="G75" i="33"/>
  <c r="G81" i="33"/>
  <c r="G87" i="33"/>
  <c r="G93" i="33"/>
  <c r="Q74" i="33"/>
  <c r="V75" i="33"/>
  <c r="Q77" i="33"/>
  <c r="V78" i="33"/>
  <c r="Q80" i="33"/>
  <c r="V81" i="33"/>
  <c r="Q83" i="33"/>
  <c r="V84" i="33"/>
  <c r="Q86" i="33"/>
  <c r="V87" i="33"/>
  <c r="Q89" i="33"/>
  <c r="V90" i="33"/>
  <c r="Q92" i="33"/>
  <c r="V93" i="33"/>
  <c r="Q95" i="33"/>
  <c r="V96" i="33"/>
  <c r="Q98" i="33"/>
  <c r="M8" i="34"/>
  <c r="U8" i="34" s="1"/>
  <c r="M14" i="34"/>
  <c r="U14" i="34" s="1"/>
  <c r="M20" i="34"/>
  <c r="U20" i="34" s="1"/>
  <c r="M26" i="34"/>
  <c r="U26" i="34" s="1"/>
  <c r="M32" i="34"/>
  <c r="U32" i="34" s="1"/>
  <c r="M38" i="34"/>
  <c r="U38" i="34" s="1"/>
  <c r="M44" i="34"/>
  <c r="U44" i="34" s="1"/>
  <c r="M50" i="34"/>
  <c r="U50" i="34" s="1"/>
  <c r="M56" i="34"/>
  <c r="U56" i="34" s="1"/>
  <c r="M62" i="34"/>
  <c r="U62" i="34" s="1"/>
  <c r="M68" i="34"/>
  <c r="U68" i="34" s="1"/>
  <c r="M74" i="34"/>
  <c r="U74" i="34" s="1"/>
  <c r="M80" i="34"/>
  <c r="U80" i="34" s="1"/>
  <c r="M86" i="34"/>
  <c r="U86" i="34" s="1"/>
  <c r="R46" i="34"/>
  <c r="R49" i="34"/>
  <c r="R52" i="34"/>
  <c r="R55" i="34"/>
  <c r="R58" i="34"/>
  <c r="R61" i="34"/>
  <c r="R64" i="34"/>
  <c r="R67" i="34"/>
  <c r="R70" i="34"/>
  <c r="R73" i="34"/>
  <c r="R76" i="34"/>
  <c r="R79" i="34"/>
  <c r="R82" i="34"/>
  <c r="R85" i="34"/>
  <c r="R88" i="34"/>
  <c r="AH3" i="35"/>
  <c r="AQ3" i="35" s="1"/>
  <c r="G5" i="35"/>
  <c r="G8" i="35"/>
  <c r="G11" i="35"/>
  <c r="G14" i="35"/>
  <c r="G17" i="35"/>
  <c r="G20" i="35"/>
  <c r="G23" i="35"/>
  <c r="G26" i="35"/>
  <c r="G29" i="35"/>
  <c r="G32" i="35"/>
  <c r="G35" i="35"/>
  <c r="G38" i="35"/>
  <c r="G41" i="35"/>
  <c r="G44" i="35"/>
  <c r="G47" i="35"/>
  <c r="G50" i="35"/>
  <c r="G53" i="35"/>
  <c r="G56" i="35"/>
  <c r="G59" i="35"/>
  <c r="G62" i="35"/>
  <c r="G65" i="35"/>
  <c r="G68" i="35"/>
  <c r="G71" i="35"/>
  <c r="G74" i="35"/>
  <c r="G77" i="35"/>
  <c r="R14" i="35"/>
  <c r="R17" i="35"/>
  <c r="R20" i="35"/>
  <c r="R23" i="35"/>
  <c r="R26" i="35"/>
  <c r="R29" i="35"/>
  <c r="R32" i="35"/>
  <c r="R35" i="35"/>
  <c r="R38" i="35"/>
  <c r="R41" i="35"/>
  <c r="R44" i="35"/>
  <c r="R47" i="35"/>
  <c r="R50" i="35"/>
  <c r="R53" i="35"/>
  <c r="R56" i="35"/>
  <c r="R59" i="35"/>
  <c r="R62" i="35"/>
  <c r="R65" i="35"/>
  <c r="R68" i="35"/>
  <c r="R71" i="35"/>
  <c r="R74" i="35"/>
  <c r="R77" i="35"/>
  <c r="AH3" i="36"/>
  <c r="AQ3" i="36" s="1"/>
  <c r="G5" i="36"/>
  <c r="G8" i="36"/>
  <c r="G11" i="36"/>
  <c r="G14" i="36"/>
  <c r="G17" i="36"/>
  <c r="G20" i="36"/>
  <c r="G23" i="36"/>
  <c r="G26" i="36"/>
  <c r="G29" i="36"/>
  <c r="G32" i="36"/>
  <c r="G35" i="36"/>
  <c r="G38" i="36"/>
  <c r="G41" i="36"/>
  <c r="G44" i="36"/>
  <c r="G47" i="36"/>
  <c r="G50" i="36"/>
  <c r="G53" i="36"/>
  <c r="G56" i="36"/>
  <c r="G59" i="36"/>
  <c r="G62" i="36"/>
  <c r="G65" i="36"/>
  <c r="G68" i="36"/>
  <c r="M8" i="36"/>
  <c r="U8" i="36" s="1"/>
  <c r="M14" i="36"/>
  <c r="U14" i="36" s="1"/>
  <c r="M20" i="36"/>
  <c r="U20" i="36" s="1"/>
  <c r="M26" i="36"/>
  <c r="U26" i="36" s="1"/>
  <c r="M32" i="36"/>
  <c r="U32" i="36" s="1"/>
  <c r="M38" i="36"/>
  <c r="U38" i="36" s="1"/>
  <c r="M44" i="36"/>
  <c r="U44" i="36" s="1"/>
  <c r="M50" i="36"/>
  <c r="U50" i="36" s="1"/>
  <c r="M56" i="36"/>
  <c r="U56" i="36" s="1"/>
  <c r="M62" i="36"/>
  <c r="U62" i="36" s="1"/>
  <c r="M68" i="36"/>
  <c r="U68" i="36" s="1"/>
  <c r="R14" i="36"/>
  <c r="R17" i="36"/>
  <c r="R20" i="36"/>
  <c r="R23" i="36"/>
  <c r="R26" i="36"/>
  <c r="R29" i="36"/>
  <c r="R32" i="36"/>
  <c r="R35" i="36"/>
  <c r="R38" i="36"/>
  <c r="R41" i="36"/>
  <c r="R44" i="36"/>
  <c r="R47" i="36"/>
  <c r="R50" i="36"/>
  <c r="R53" i="36"/>
  <c r="R56" i="36"/>
  <c r="R59" i="36"/>
  <c r="R62" i="36"/>
  <c r="R65" i="36"/>
  <c r="R68" i="36"/>
  <c r="H17" i="37"/>
  <c r="I17" i="37" s="1"/>
  <c r="J17" i="37" s="1"/>
  <c r="H23" i="37"/>
  <c r="I23" i="37" s="1"/>
  <c r="J23" i="37" s="1"/>
  <c r="H29" i="37"/>
  <c r="I29" i="37" s="1"/>
  <c r="J29" i="37" s="1"/>
  <c r="H35" i="37"/>
  <c r="I35" i="37" s="1"/>
  <c r="J35" i="37" s="1"/>
  <c r="H41" i="37"/>
  <c r="I41" i="37" s="1"/>
  <c r="J41" i="37" s="1"/>
  <c r="H47" i="37"/>
  <c r="I47" i="37" s="1"/>
  <c r="J47" i="37" s="1"/>
  <c r="H53" i="37"/>
  <c r="I53" i="37" s="1"/>
  <c r="J53" i="37" s="1"/>
  <c r="H59" i="37"/>
  <c r="I59" i="37" s="1"/>
  <c r="J59" i="37" s="1"/>
  <c r="H65" i="37"/>
  <c r="I65" i="37" s="1"/>
  <c r="J65" i="37" s="1"/>
  <c r="H71" i="37"/>
  <c r="I71" i="37" s="1"/>
  <c r="J71" i="37" s="1"/>
  <c r="H77" i="37"/>
  <c r="I77" i="37" s="1"/>
  <c r="J77" i="37" s="1"/>
  <c r="H83" i="37"/>
  <c r="I83" i="37" s="1"/>
  <c r="J83" i="37" s="1"/>
  <c r="H89" i="37"/>
  <c r="I89" i="37" s="1"/>
  <c r="J89" i="37" s="1"/>
  <c r="H95" i="37"/>
  <c r="I95" i="37" s="1"/>
  <c r="J95" i="37" s="1"/>
  <c r="M7" i="37"/>
  <c r="U7" i="37" s="1"/>
  <c r="M13" i="37"/>
  <c r="U13" i="37" s="1"/>
  <c r="M19" i="37"/>
  <c r="U19" i="37" s="1"/>
  <c r="M25" i="37"/>
  <c r="U25" i="37" s="1"/>
  <c r="M31" i="37"/>
  <c r="U31" i="37" s="1"/>
  <c r="M37" i="37"/>
  <c r="U37" i="37" s="1"/>
  <c r="M43" i="37"/>
  <c r="U43" i="37" s="1"/>
  <c r="M49" i="37"/>
  <c r="U49" i="37" s="1"/>
  <c r="M55" i="37"/>
  <c r="U55" i="37" s="1"/>
  <c r="M61" i="37"/>
  <c r="U61" i="37" s="1"/>
  <c r="M67" i="37"/>
  <c r="U67" i="37" s="1"/>
  <c r="M73" i="37"/>
  <c r="U73" i="37" s="1"/>
  <c r="M79" i="37"/>
  <c r="U79" i="37" s="1"/>
  <c r="M85" i="37"/>
  <c r="U85" i="37" s="1"/>
  <c r="M91" i="37"/>
  <c r="U91" i="37" s="1"/>
  <c r="M97" i="37"/>
  <c r="U97" i="37" s="1"/>
  <c r="H5" i="37"/>
  <c r="I5" i="37" s="1"/>
  <c r="J5" i="37" s="1"/>
  <c r="H12" i="37"/>
  <c r="I12" i="37" s="1"/>
  <c r="J12" i="37" s="1"/>
  <c r="V14" i="37"/>
  <c r="V23" i="37"/>
  <c r="H30" i="37"/>
  <c r="I30" i="37" s="1"/>
  <c r="J30" i="37" s="1"/>
  <c r="V32" i="37"/>
  <c r="V41" i="37"/>
  <c r="H48" i="37"/>
  <c r="I48" i="37" s="1"/>
  <c r="J48" i="37" s="1"/>
  <c r="V50" i="37"/>
  <c r="V59" i="37"/>
  <c r="H66" i="37"/>
  <c r="I66" i="37" s="1"/>
  <c r="J66" i="37" s="1"/>
  <c r="V68" i="37"/>
  <c r="H68" i="40"/>
  <c r="I68" i="40" s="1"/>
  <c r="J68" i="40" s="1"/>
  <c r="H34" i="40"/>
  <c r="I34" i="40" s="1"/>
  <c r="J34" i="40" s="1"/>
  <c r="H43" i="40"/>
  <c r="I43" i="40" s="1"/>
  <c r="J43" i="40" s="1"/>
  <c r="H52" i="40"/>
  <c r="I52" i="40" s="1"/>
  <c r="J52" i="40" s="1"/>
  <c r="H61" i="40"/>
  <c r="I61" i="40" s="1"/>
  <c r="J61" i="40" s="1"/>
  <c r="AH4" i="41"/>
  <c r="Z4" i="41"/>
  <c r="H89" i="42"/>
  <c r="I89" i="42" s="1"/>
  <c r="J89" i="42" s="1"/>
  <c r="H7" i="42"/>
  <c r="I7" i="42" s="1"/>
  <c r="J7" i="42" s="1"/>
  <c r="H16" i="42"/>
  <c r="I16" i="42" s="1"/>
  <c r="J16" i="42" s="1"/>
  <c r="H25" i="42"/>
  <c r="I25" i="42" s="1"/>
  <c r="J25" i="42" s="1"/>
  <c r="H34" i="42"/>
  <c r="I34" i="42" s="1"/>
  <c r="J34" i="42" s="1"/>
  <c r="H43" i="42"/>
  <c r="I43" i="42" s="1"/>
  <c r="J43" i="42" s="1"/>
  <c r="Q62" i="32"/>
  <c r="V63" i="32"/>
  <c r="Q65" i="32"/>
  <c r="V66" i="32"/>
  <c r="Q68" i="32"/>
  <c r="V69" i="32"/>
  <c r="AE3" i="33"/>
  <c r="F4" i="33"/>
  <c r="F10" i="33"/>
  <c r="F16" i="33"/>
  <c r="F22" i="33"/>
  <c r="F28" i="33"/>
  <c r="F34" i="33"/>
  <c r="F40" i="33"/>
  <c r="F46" i="33"/>
  <c r="F52" i="33"/>
  <c r="F58" i="33"/>
  <c r="F64" i="33"/>
  <c r="F70" i="33"/>
  <c r="F76" i="33"/>
  <c r="F82" i="33"/>
  <c r="F88" i="33"/>
  <c r="F94" i="33"/>
  <c r="G4" i="33"/>
  <c r="G10" i="33"/>
  <c r="G16" i="33"/>
  <c r="G22" i="33"/>
  <c r="G28" i="33"/>
  <c r="G34" i="33"/>
  <c r="G40" i="33"/>
  <c r="G46" i="33"/>
  <c r="G52" i="33"/>
  <c r="G58" i="33"/>
  <c r="G64" i="33"/>
  <c r="G70" i="33"/>
  <c r="G76" i="33"/>
  <c r="G82" i="33"/>
  <c r="G88" i="33"/>
  <c r="G94" i="33"/>
  <c r="M9" i="34"/>
  <c r="U9" i="34" s="1"/>
  <c r="M15" i="34"/>
  <c r="U15" i="34" s="1"/>
  <c r="M21" i="34"/>
  <c r="U21" i="34" s="1"/>
  <c r="M27" i="34"/>
  <c r="U27" i="34" s="1"/>
  <c r="M33" i="34"/>
  <c r="U33" i="34" s="1"/>
  <c r="M39" i="34"/>
  <c r="U39" i="34" s="1"/>
  <c r="M45" i="34"/>
  <c r="U45" i="34" s="1"/>
  <c r="M51" i="34"/>
  <c r="U51" i="34" s="1"/>
  <c r="M57" i="34"/>
  <c r="U57" i="34" s="1"/>
  <c r="M63" i="34"/>
  <c r="U63" i="34" s="1"/>
  <c r="M69" i="34"/>
  <c r="U69" i="34" s="1"/>
  <c r="M75" i="34"/>
  <c r="U75" i="34" s="1"/>
  <c r="M81" i="34"/>
  <c r="U81" i="34" s="1"/>
  <c r="M87" i="34"/>
  <c r="U87" i="34" s="1"/>
  <c r="Q50" i="34"/>
  <c r="V51" i="34"/>
  <c r="Q53" i="34"/>
  <c r="V54" i="34"/>
  <c r="Q56" i="34"/>
  <c r="V57" i="34"/>
  <c r="Q59" i="34"/>
  <c r="V60" i="34"/>
  <c r="Q62" i="34"/>
  <c r="V63" i="34"/>
  <c r="Q65" i="34"/>
  <c r="V66" i="34"/>
  <c r="Q68" i="34"/>
  <c r="V69" i="34"/>
  <c r="Q71" i="34"/>
  <c r="V72" i="34"/>
  <c r="Q74" i="34"/>
  <c r="V75" i="34"/>
  <c r="Q77" i="34"/>
  <c r="V78" i="34"/>
  <c r="Q80" i="34"/>
  <c r="V81" i="34"/>
  <c r="Q83" i="34"/>
  <c r="V84" i="34"/>
  <c r="Q86" i="34"/>
  <c r="V87" i="34"/>
  <c r="Q89" i="34"/>
  <c r="F6" i="35"/>
  <c r="F9" i="35"/>
  <c r="F12" i="35"/>
  <c r="F15" i="35"/>
  <c r="F18" i="35"/>
  <c r="F21" i="35"/>
  <c r="F24" i="35"/>
  <c r="F27" i="35"/>
  <c r="F30" i="35"/>
  <c r="F33" i="35"/>
  <c r="F36" i="35"/>
  <c r="F39" i="35"/>
  <c r="F42" i="35"/>
  <c r="F45" i="35"/>
  <c r="F48" i="35"/>
  <c r="F51" i="35"/>
  <c r="F54" i="35"/>
  <c r="F57" i="35"/>
  <c r="F60" i="35"/>
  <c r="F63" i="35"/>
  <c r="F66" i="35"/>
  <c r="F69" i="35"/>
  <c r="F72" i="35"/>
  <c r="F75" i="35"/>
  <c r="F78" i="35"/>
  <c r="Q8" i="35"/>
  <c r="Q10" i="35"/>
  <c r="Q12" i="35"/>
  <c r="V13" i="35"/>
  <c r="Q15" i="35"/>
  <c r="V16" i="35"/>
  <c r="Q18" i="35"/>
  <c r="V19" i="35"/>
  <c r="Q21" i="35"/>
  <c r="V22" i="35"/>
  <c r="Q24" i="35"/>
  <c r="V25" i="35"/>
  <c r="Q27" i="35"/>
  <c r="V28" i="35"/>
  <c r="Q30" i="35"/>
  <c r="V31" i="35"/>
  <c r="Q33" i="35"/>
  <c r="V34" i="35"/>
  <c r="Q36" i="35"/>
  <c r="V37" i="35"/>
  <c r="Q39" i="35"/>
  <c r="V40" i="35"/>
  <c r="Q42" i="35"/>
  <c r="V43" i="35"/>
  <c r="Q45" i="35"/>
  <c r="V46" i="35"/>
  <c r="Q48" i="35"/>
  <c r="V49" i="35"/>
  <c r="Q51" i="35"/>
  <c r="V52" i="35"/>
  <c r="Q54" i="35"/>
  <c r="V55" i="35"/>
  <c r="Q57" i="35"/>
  <c r="V58" i="35"/>
  <c r="Q60" i="35"/>
  <c r="V61" i="35"/>
  <c r="Q63" i="35"/>
  <c r="V64" i="35"/>
  <c r="Q66" i="35"/>
  <c r="V67" i="35"/>
  <c r="Q69" i="35"/>
  <c r="V70" i="35"/>
  <c r="Q72" i="35"/>
  <c r="V73" i="35"/>
  <c r="Q75" i="35"/>
  <c r="V76" i="35"/>
  <c r="Q78" i="35"/>
  <c r="V79" i="35"/>
  <c r="F6" i="36"/>
  <c r="F9" i="36"/>
  <c r="F12" i="36"/>
  <c r="F15" i="36"/>
  <c r="F18" i="36"/>
  <c r="F21" i="36"/>
  <c r="F24" i="36"/>
  <c r="F27" i="36"/>
  <c r="F30" i="36"/>
  <c r="F33" i="36"/>
  <c r="F36" i="36"/>
  <c r="F39" i="36"/>
  <c r="F42" i="36"/>
  <c r="F45" i="36"/>
  <c r="F48" i="36"/>
  <c r="F51" i="36"/>
  <c r="F54" i="36"/>
  <c r="F57" i="36"/>
  <c r="F60" i="36"/>
  <c r="F63" i="36"/>
  <c r="F66" i="36"/>
  <c r="F69" i="36"/>
  <c r="M9" i="36"/>
  <c r="U9" i="36" s="1"/>
  <c r="M15" i="36"/>
  <c r="U15" i="36" s="1"/>
  <c r="M21" i="36"/>
  <c r="U21" i="36" s="1"/>
  <c r="M27" i="36"/>
  <c r="U27" i="36" s="1"/>
  <c r="M33" i="36"/>
  <c r="U33" i="36" s="1"/>
  <c r="M39" i="36"/>
  <c r="U39" i="36" s="1"/>
  <c r="M45" i="36"/>
  <c r="U45" i="36" s="1"/>
  <c r="M51" i="36"/>
  <c r="U51" i="36" s="1"/>
  <c r="M57" i="36"/>
  <c r="U57" i="36" s="1"/>
  <c r="M63" i="36"/>
  <c r="U63" i="36" s="1"/>
  <c r="M69" i="36"/>
  <c r="U69" i="36" s="1"/>
  <c r="Q6" i="36"/>
  <c r="V7" i="36"/>
  <c r="Q8" i="36"/>
  <c r="Q10" i="36"/>
  <c r="Q12" i="36"/>
  <c r="V13" i="36"/>
  <c r="Q15" i="36"/>
  <c r="V16" i="36"/>
  <c r="Q18" i="36"/>
  <c r="V19" i="36"/>
  <c r="Q21" i="36"/>
  <c r="V22" i="36"/>
  <c r="Q24" i="36"/>
  <c r="V25" i="36"/>
  <c r="Q27" i="36"/>
  <c r="V28" i="36"/>
  <c r="Q30" i="36"/>
  <c r="V31" i="36"/>
  <c r="Q33" i="36"/>
  <c r="V34" i="36"/>
  <c r="Q36" i="36"/>
  <c r="V37" i="36"/>
  <c r="Q39" i="36"/>
  <c r="V40" i="36"/>
  <c r="Q42" i="36"/>
  <c r="V43" i="36"/>
  <c r="Q45" i="36"/>
  <c r="V46" i="36"/>
  <c r="Q48" i="36"/>
  <c r="V49" i="36"/>
  <c r="Q51" i="36"/>
  <c r="V52" i="36"/>
  <c r="Q54" i="36"/>
  <c r="V55" i="36"/>
  <c r="Q57" i="36"/>
  <c r="V58" i="36"/>
  <c r="Q60" i="36"/>
  <c r="V61" i="36"/>
  <c r="Q63" i="36"/>
  <c r="V64" i="36"/>
  <c r="Q66" i="36"/>
  <c r="V67" i="36"/>
  <c r="Q69" i="36"/>
  <c r="H78" i="37"/>
  <c r="I78" i="37" s="1"/>
  <c r="J78" i="37" s="1"/>
  <c r="H84" i="37"/>
  <c r="I84" i="37" s="1"/>
  <c r="J84" i="37" s="1"/>
  <c r="H90" i="37"/>
  <c r="I90" i="37" s="1"/>
  <c r="J90" i="37" s="1"/>
  <c r="H96" i="37"/>
  <c r="I96" i="37" s="1"/>
  <c r="J96" i="37" s="1"/>
  <c r="M8" i="37"/>
  <c r="U8" i="37" s="1"/>
  <c r="M14" i="37"/>
  <c r="U14" i="37" s="1"/>
  <c r="M20" i="37"/>
  <c r="U20" i="37" s="1"/>
  <c r="M26" i="37"/>
  <c r="U26" i="37" s="1"/>
  <c r="M32" i="37"/>
  <c r="U32" i="37" s="1"/>
  <c r="M38" i="37"/>
  <c r="U38" i="37" s="1"/>
  <c r="M44" i="37"/>
  <c r="U44" i="37" s="1"/>
  <c r="M50" i="37"/>
  <c r="U50" i="37" s="1"/>
  <c r="M56" i="37"/>
  <c r="U56" i="37" s="1"/>
  <c r="M62" i="37"/>
  <c r="U62" i="37" s="1"/>
  <c r="M68" i="37"/>
  <c r="U68" i="37" s="1"/>
  <c r="M74" i="37"/>
  <c r="U74" i="37" s="1"/>
  <c r="M80" i="37"/>
  <c r="U80" i="37" s="1"/>
  <c r="M86" i="37"/>
  <c r="U86" i="37" s="1"/>
  <c r="M92" i="37"/>
  <c r="U92" i="37" s="1"/>
  <c r="M98" i="37"/>
  <c r="U98" i="37" s="1"/>
  <c r="V11" i="37"/>
  <c r="H88" i="38"/>
  <c r="I88" i="38" s="1"/>
  <c r="J88" i="38" s="1"/>
  <c r="H77" i="39"/>
  <c r="I77" i="39" s="1"/>
  <c r="J77" i="39" s="1"/>
  <c r="H25" i="39"/>
  <c r="I25" i="39" s="1"/>
  <c r="J25" i="39" s="1"/>
  <c r="H34" i="39"/>
  <c r="I34" i="39" s="1"/>
  <c r="J34" i="39" s="1"/>
  <c r="H43" i="39"/>
  <c r="I43" i="39" s="1"/>
  <c r="J43" i="39" s="1"/>
  <c r="H52" i="39"/>
  <c r="I52" i="39" s="1"/>
  <c r="J52" i="39" s="1"/>
  <c r="H61" i="39"/>
  <c r="I61" i="39" s="1"/>
  <c r="J61" i="39" s="1"/>
  <c r="H70" i="39"/>
  <c r="I70" i="39" s="1"/>
  <c r="J70" i="39" s="1"/>
  <c r="H79" i="39"/>
  <c r="I79" i="39" s="1"/>
  <c r="J79" i="39" s="1"/>
  <c r="H16" i="41"/>
  <c r="I16" i="41" s="1"/>
  <c r="J16" i="41" s="1"/>
  <c r="H34" i="41"/>
  <c r="I34" i="41" s="1"/>
  <c r="J34" i="41" s="1"/>
  <c r="H52" i="41"/>
  <c r="I52" i="41" s="1"/>
  <c r="J52" i="41" s="1"/>
  <c r="H70" i="41"/>
  <c r="I70" i="41" s="1"/>
  <c r="J70" i="41" s="1"/>
  <c r="H88" i="41"/>
  <c r="I88" i="41" s="1"/>
  <c r="J88" i="41" s="1"/>
  <c r="AN3" i="42"/>
  <c r="R59" i="32"/>
  <c r="R62" i="32"/>
  <c r="R65" i="32"/>
  <c r="R68" i="32"/>
  <c r="F5" i="33"/>
  <c r="F11" i="33"/>
  <c r="F17" i="33"/>
  <c r="F23" i="33"/>
  <c r="F29" i="33"/>
  <c r="F35" i="33"/>
  <c r="F41" i="33"/>
  <c r="F47" i="33"/>
  <c r="F53" i="33"/>
  <c r="F59" i="33"/>
  <c r="F65" i="33"/>
  <c r="F71" i="33"/>
  <c r="F77" i="33"/>
  <c r="F83" i="33"/>
  <c r="F89" i="33"/>
  <c r="F95" i="33"/>
  <c r="G5" i="33"/>
  <c r="G11" i="33"/>
  <c r="G17" i="33"/>
  <c r="G23" i="33"/>
  <c r="G29" i="33"/>
  <c r="G35" i="33"/>
  <c r="G41" i="33"/>
  <c r="G47" i="33"/>
  <c r="G53" i="33"/>
  <c r="G59" i="33"/>
  <c r="G65" i="33"/>
  <c r="G71" i="33"/>
  <c r="G77" i="33"/>
  <c r="G83" i="33"/>
  <c r="G89" i="33"/>
  <c r="G95" i="33"/>
  <c r="Q75" i="33"/>
  <c r="V76" i="33"/>
  <c r="Q78" i="33"/>
  <c r="V79" i="33"/>
  <c r="Q81" i="33"/>
  <c r="V82" i="33"/>
  <c r="Q84" i="33"/>
  <c r="V85" i="33"/>
  <c r="Q87" i="33"/>
  <c r="V88" i="33"/>
  <c r="Q90" i="33"/>
  <c r="V91" i="33"/>
  <c r="Q93" i="33"/>
  <c r="V94" i="33"/>
  <c r="V97" i="33"/>
  <c r="AH3" i="34"/>
  <c r="AQ3" i="34" s="1"/>
  <c r="M4" i="34"/>
  <c r="U4" i="34" s="1"/>
  <c r="X4" i="34" s="1"/>
  <c r="AH4" i="34" s="1"/>
  <c r="AQ4" i="34" s="1"/>
  <c r="M10" i="34"/>
  <c r="U10" i="34" s="1"/>
  <c r="M16" i="34"/>
  <c r="U16" i="34" s="1"/>
  <c r="M22" i="34"/>
  <c r="U22" i="34" s="1"/>
  <c r="M28" i="34"/>
  <c r="U28" i="34" s="1"/>
  <c r="M34" i="34"/>
  <c r="U34" i="34" s="1"/>
  <c r="M40" i="34"/>
  <c r="U40" i="34" s="1"/>
  <c r="M46" i="34"/>
  <c r="U46" i="34" s="1"/>
  <c r="M52" i="34"/>
  <c r="U52" i="34" s="1"/>
  <c r="M58" i="34"/>
  <c r="U58" i="34" s="1"/>
  <c r="M64" i="34"/>
  <c r="U64" i="34" s="1"/>
  <c r="M70" i="34"/>
  <c r="U70" i="34" s="1"/>
  <c r="M76" i="34"/>
  <c r="U76" i="34" s="1"/>
  <c r="M82" i="34"/>
  <c r="U82" i="34" s="1"/>
  <c r="M88" i="34"/>
  <c r="U88" i="34" s="1"/>
  <c r="R50" i="34"/>
  <c r="R53" i="34"/>
  <c r="R56" i="34"/>
  <c r="R59" i="34"/>
  <c r="R62" i="34"/>
  <c r="R65" i="34"/>
  <c r="R68" i="34"/>
  <c r="R71" i="34"/>
  <c r="R74" i="34"/>
  <c r="R77" i="34"/>
  <c r="R80" i="34"/>
  <c r="R83" i="34"/>
  <c r="R86" i="34"/>
  <c r="R89" i="34"/>
  <c r="G6" i="35"/>
  <c r="G9" i="35"/>
  <c r="G12" i="35"/>
  <c r="G15" i="35"/>
  <c r="G18" i="35"/>
  <c r="G21" i="35"/>
  <c r="G24" i="35"/>
  <c r="G27" i="35"/>
  <c r="G30" i="35"/>
  <c r="G33" i="35"/>
  <c r="G36" i="35"/>
  <c r="G39" i="35"/>
  <c r="G42" i="35"/>
  <c r="G45" i="35"/>
  <c r="G48" i="35"/>
  <c r="G51" i="35"/>
  <c r="G54" i="35"/>
  <c r="G57" i="35"/>
  <c r="G60" i="35"/>
  <c r="G63" i="35"/>
  <c r="G66" i="35"/>
  <c r="G69" i="35"/>
  <c r="G72" i="35"/>
  <c r="G75" i="35"/>
  <c r="G78" i="35"/>
  <c r="R6" i="35"/>
  <c r="R8" i="35"/>
  <c r="R10" i="35"/>
  <c r="V11" i="35"/>
  <c r="R12" i="35"/>
  <c r="R15" i="35"/>
  <c r="R18" i="35"/>
  <c r="R21" i="35"/>
  <c r="R24" i="35"/>
  <c r="R27" i="35"/>
  <c r="R30" i="35"/>
  <c r="R33" i="35"/>
  <c r="R36" i="35"/>
  <c r="R39" i="35"/>
  <c r="R42" i="35"/>
  <c r="R45" i="35"/>
  <c r="R48" i="35"/>
  <c r="R51" i="35"/>
  <c r="R54" i="35"/>
  <c r="R57" i="35"/>
  <c r="R60" i="35"/>
  <c r="R63" i="35"/>
  <c r="R66" i="35"/>
  <c r="R69" i="35"/>
  <c r="R72" i="35"/>
  <c r="R75" i="35"/>
  <c r="G6" i="36"/>
  <c r="G9" i="36"/>
  <c r="G12" i="36"/>
  <c r="G15" i="36"/>
  <c r="G18" i="36"/>
  <c r="G21" i="36"/>
  <c r="G24" i="36"/>
  <c r="G27" i="36"/>
  <c r="G30" i="36"/>
  <c r="G33" i="36"/>
  <c r="G36" i="36"/>
  <c r="G39" i="36"/>
  <c r="G42" i="36"/>
  <c r="G45" i="36"/>
  <c r="G48" i="36"/>
  <c r="G51" i="36"/>
  <c r="G54" i="36"/>
  <c r="G57" i="36"/>
  <c r="G60" i="36"/>
  <c r="G63" i="36"/>
  <c r="G66" i="36"/>
  <c r="G69" i="36"/>
  <c r="M4" i="36"/>
  <c r="U4" i="36" s="1"/>
  <c r="X4" i="36" s="1"/>
  <c r="M10" i="36"/>
  <c r="U10" i="36" s="1"/>
  <c r="M16" i="36"/>
  <c r="U16" i="36" s="1"/>
  <c r="M22" i="36"/>
  <c r="U22" i="36" s="1"/>
  <c r="M28" i="36"/>
  <c r="U28" i="36" s="1"/>
  <c r="M34" i="36"/>
  <c r="U34" i="36" s="1"/>
  <c r="M40" i="36"/>
  <c r="U40" i="36" s="1"/>
  <c r="M46" i="36"/>
  <c r="U46" i="36" s="1"/>
  <c r="M52" i="36"/>
  <c r="U52" i="36" s="1"/>
  <c r="M58" i="36"/>
  <c r="U58" i="36" s="1"/>
  <c r="M64" i="36"/>
  <c r="U64" i="36" s="1"/>
  <c r="R6" i="36"/>
  <c r="R8" i="36"/>
  <c r="R10" i="36"/>
  <c r="V11" i="36"/>
  <c r="R12" i="36"/>
  <c r="R15" i="36"/>
  <c r="R18" i="36"/>
  <c r="R21" i="36"/>
  <c r="R24" i="36"/>
  <c r="R27" i="36"/>
  <c r="R30" i="36"/>
  <c r="R33" i="36"/>
  <c r="R36" i="36"/>
  <c r="R39" i="36"/>
  <c r="R42" i="36"/>
  <c r="R45" i="36"/>
  <c r="R48" i="36"/>
  <c r="R51" i="36"/>
  <c r="R54" i="36"/>
  <c r="R57" i="36"/>
  <c r="R60" i="36"/>
  <c r="R63" i="36"/>
  <c r="R66" i="36"/>
  <c r="AH3" i="37"/>
  <c r="AQ3" i="37" s="1"/>
  <c r="H13" i="37"/>
  <c r="I13" i="37" s="1"/>
  <c r="J13" i="37" s="1"/>
  <c r="H19" i="37"/>
  <c r="I19" i="37" s="1"/>
  <c r="J19" i="37" s="1"/>
  <c r="H25" i="37"/>
  <c r="I25" i="37" s="1"/>
  <c r="J25" i="37" s="1"/>
  <c r="H31" i="37"/>
  <c r="I31" i="37" s="1"/>
  <c r="J31" i="37" s="1"/>
  <c r="H37" i="37"/>
  <c r="I37" i="37" s="1"/>
  <c r="J37" i="37" s="1"/>
  <c r="H43" i="37"/>
  <c r="I43" i="37" s="1"/>
  <c r="J43" i="37" s="1"/>
  <c r="H49" i="37"/>
  <c r="I49" i="37" s="1"/>
  <c r="J49" i="37" s="1"/>
  <c r="H55" i="37"/>
  <c r="I55" i="37" s="1"/>
  <c r="J55" i="37" s="1"/>
  <c r="H61" i="37"/>
  <c r="I61" i="37" s="1"/>
  <c r="J61" i="37" s="1"/>
  <c r="H67" i="37"/>
  <c r="I67" i="37" s="1"/>
  <c r="J67" i="37" s="1"/>
  <c r="H73" i="37"/>
  <c r="I73" i="37" s="1"/>
  <c r="J73" i="37" s="1"/>
  <c r="H79" i="37"/>
  <c r="I79" i="37" s="1"/>
  <c r="J79" i="37" s="1"/>
  <c r="H85" i="37"/>
  <c r="I85" i="37" s="1"/>
  <c r="J85" i="37" s="1"/>
  <c r="H91" i="37"/>
  <c r="I91" i="37" s="1"/>
  <c r="J91" i="37" s="1"/>
  <c r="H97" i="37"/>
  <c r="I97" i="37" s="1"/>
  <c r="J97" i="37" s="1"/>
  <c r="M9" i="37"/>
  <c r="U9" i="37" s="1"/>
  <c r="M15" i="37"/>
  <c r="U15" i="37" s="1"/>
  <c r="M21" i="37"/>
  <c r="U21" i="37" s="1"/>
  <c r="M27" i="37"/>
  <c r="U27" i="37" s="1"/>
  <c r="M33" i="37"/>
  <c r="U33" i="37" s="1"/>
  <c r="M39" i="37"/>
  <c r="U39" i="37" s="1"/>
  <c r="M45" i="37"/>
  <c r="U45" i="37" s="1"/>
  <c r="M51" i="37"/>
  <c r="U51" i="37" s="1"/>
  <c r="M57" i="37"/>
  <c r="U57" i="37" s="1"/>
  <c r="M63" i="37"/>
  <c r="U63" i="37" s="1"/>
  <c r="M69" i="37"/>
  <c r="U69" i="37" s="1"/>
  <c r="M75" i="37"/>
  <c r="U75" i="37" s="1"/>
  <c r="M81" i="37"/>
  <c r="U81" i="37" s="1"/>
  <c r="M87" i="37"/>
  <c r="U87" i="37" s="1"/>
  <c r="M93" i="37"/>
  <c r="U93" i="37" s="1"/>
  <c r="V96" i="37"/>
  <c r="V93" i="37"/>
  <c r="V90" i="37"/>
  <c r="V87" i="37"/>
  <c r="V84" i="37"/>
  <c r="V81" i="37"/>
  <c r="V78" i="37"/>
  <c r="V75" i="37"/>
  <c r="V72" i="37"/>
  <c r="V69" i="37"/>
  <c r="V66" i="37"/>
  <c r="V63" i="37"/>
  <c r="V60" i="37"/>
  <c r="V57" i="37"/>
  <c r="V54" i="37"/>
  <c r="V51" i="37"/>
  <c r="V48" i="37"/>
  <c r="V45" i="37"/>
  <c r="V42" i="37"/>
  <c r="V39" i="37"/>
  <c r="V36" i="37"/>
  <c r="V33" i="37"/>
  <c r="V30" i="37"/>
  <c r="V27" i="37"/>
  <c r="V24" i="37"/>
  <c r="V21" i="37"/>
  <c r="V18" i="37"/>
  <c r="V15" i="37"/>
  <c r="V12" i="37"/>
  <c r="V10" i="37"/>
  <c r="V8" i="37"/>
  <c r="V98" i="37"/>
  <c r="V95" i="37"/>
  <c r="V92" i="37"/>
  <c r="V89" i="37"/>
  <c r="V86" i="37"/>
  <c r="V83" i="37"/>
  <c r="V80" i="37"/>
  <c r="V77" i="37"/>
  <c r="V97" i="37"/>
  <c r="V94" i="37"/>
  <c r="V91" i="37"/>
  <c r="V88" i="37"/>
  <c r="V85" i="37"/>
  <c r="V82" i="37"/>
  <c r="V79" i="37"/>
  <c r="V76" i="37"/>
  <c r="V73" i="37"/>
  <c r="V70" i="37"/>
  <c r="V67" i="37"/>
  <c r="V64" i="37"/>
  <c r="V61" i="37"/>
  <c r="V58" i="37"/>
  <c r="V55" i="37"/>
  <c r="V52" i="37"/>
  <c r="V49" i="37"/>
  <c r="V46" i="37"/>
  <c r="V43" i="37"/>
  <c r="V40" i="37"/>
  <c r="V37" i="37"/>
  <c r="V34" i="37"/>
  <c r="V31" i="37"/>
  <c r="V28" i="37"/>
  <c r="V25" i="37"/>
  <c r="V22" i="37"/>
  <c r="V19" i="37"/>
  <c r="V16" i="37"/>
  <c r="V13" i="37"/>
  <c r="V20" i="37"/>
  <c r="V29" i="37"/>
  <c r="V38" i="37"/>
  <c r="V47" i="37"/>
  <c r="V56" i="37"/>
  <c r="V65" i="37"/>
  <c r="Q73" i="37"/>
  <c r="AN3" i="40"/>
  <c r="H31" i="40"/>
  <c r="I31" i="40" s="1"/>
  <c r="J31" i="40" s="1"/>
  <c r="H40" i="40"/>
  <c r="I40" i="40" s="1"/>
  <c r="J40" i="40" s="1"/>
  <c r="H49" i="40"/>
  <c r="I49" i="40" s="1"/>
  <c r="J49" i="40" s="1"/>
  <c r="H58" i="40"/>
  <c r="I58" i="40" s="1"/>
  <c r="J58" i="40" s="1"/>
  <c r="H67" i="40"/>
  <c r="I67" i="40" s="1"/>
  <c r="J67" i="40" s="1"/>
  <c r="H95" i="41"/>
  <c r="I95" i="41" s="1"/>
  <c r="J95" i="41" s="1"/>
  <c r="H13" i="42"/>
  <c r="I13" i="42" s="1"/>
  <c r="J13" i="42" s="1"/>
  <c r="F6" i="32"/>
  <c r="F9" i="32"/>
  <c r="F12" i="32"/>
  <c r="F15" i="32"/>
  <c r="F18" i="32"/>
  <c r="F21" i="32"/>
  <c r="F24" i="32"/>
  <c r="F27" i="32"/>
  <c r="F30" i="32"/>
  <c r="F33" i="32"/>
  <c r="F36" i="32"/>
  <c r="F39" i="32"/>
  <c r="F42" i="32"/>
  <c r="F45" i="32"/>
  <c r="F48" i="32"/>
  <c r="F51" i="32"/>
  <c r="F54" i="32"/>
  <c r="F57" i="32"/>
  <c r="F60" i="32"/>
  <c r="F63" i="32"/>
  <c r="F66" i="32"/>
  <c r="M9" i="32"/>
  <c r="U9" i="32" s="1"/>
  <c r="M15" i="32"/>
  <c r="U15" i="32" s="1"/>
  <c r="M21" i="32"/>
  <c r="U21" i="32" s="1"/>
  <c r="M27" i="32"/>
  <c r="U27" i="32" s="1"/>
  <c r="M33" i="32"/>
  <c r="U33" i="32" s="1"/>
  <c r="M39" i="32"/>
  <c r="U39" i="32" s="1"/>
  <c r="M45" i="32"/>
  <c r="U45" i="32" s="1"/>
  <c r="M51" i="32"/>
  <c r="U51" i="32" s="1"/>
  <c r="M57" i="32"/>
  <c r="U57" i="32" s="1"/>
  <c r="M63" i="32"/>
  <c r="U63" i="32" s="1"/>
  <c r="Q6" i="32"/>
  <c r="V7" i="32"/>
  <c r="Q8" i="32"/>
  <c r="Q10" i="32"/>
  <c r="Q12" i="32"/>
  <c r="V13" i="32"/>
  <c r="Q15" i="32"/>
  <c r="V16" i="32"/>
  <c r="Q18" i="32"/>
  <c r="V19" i="32"/>
  <c r="Q21" i="32"/>
  <c r="V22" i="32"/>
  <c r="Q24" i="32"/>
  <c r="V25" i="32"/>
  <c r="Q27" i="32"/>
  <c r="V28" i="32"/>
  <c r="Q30" i="32"/>
  <c r="V31" i="32"/>
  <c r="Q33" i="32"/>
  <c r="V34" i="32"/>
  <c r="Q36" i="32"/>
  <c r="V37" i="32"/>
  <c r="Q39" i="32"/>
  <c r="V40" i="32"/>
  <c r="Q42" i="32"/>
  <c r="V43" i="32"/>
  <c r="Q45" i="32"/>
  <c r="V46" i="32"/>
  <c r="Q48" i="32"/>
  <c r="V49" i="32"/>
  <c r="Q51" i="32"/>
  <c r="V52" i="32"/>
  <c r="Q54" i="32"/>
  <c r="V55" i="32"/>
  <c r="Q57" i="32"/>
  <c r="V58" i="32"/>
  <c r="Q60" i="32"/>
  <c r="V61" i="32"/>
  <c r="Q63" i="32"/>
  <c r="V64" i="32"/>
  <c r="Q66" i="32"/>
  <c r="F6" i="33"/>
  <c r="F12" i="33"/>
  <c r="F18" i="33"/>
  <c r="F24" i="33"/>
  <c r="F30" i="33"/>
  <c r="F36" i="33"/>
  <c r="F42" i="33"/>
  <c r="F48" i="33"/>
  <c r="F54" i="33"/>
  <c r="F60" i="33"/>
  <c r="F66" i="33"/>
  <c r="F72" i="33"/>
  <c r="F78" i="33"/>
  <c r="F84" i="33"/>
  <c r="F90" i="33"/>
  <c r="G6" i="33"/>
  <c r="G12" i="33"/>
  <c r="G18" i="33"/>
  <c r="G24" i="33"/>
  <c r="G30" i="33"/>
  <c r="G36" i="33"/>
  <c r="G42" i="33"/>
  <c r="G48" i="33"/>
  <c r="G54" i="33"/>
  <c r="G60" i="33"/>
  <c r="G66" i="33"/>
  <c r="G72" i="33"/>
  <c r="G78" i="33"/>
  <c r="G84" i="33"/>
  <c r="G90" i="33"/>
  <c r="M8" i="33"/>
  <c r="U8" i="33" s="1"/>
  <c r="M14" i="33"/>
  <c r="U14" i="33" s="1"/>
  <c r="M20" i="33"/>
  <c r="U20" i="33" s="1"/>
  <c r="M26" i="33"/>
  <c r="U26" i="33" s="1"/>
  <c r="M32" i="33"/>
  <c r="U32" i="33" s="1"/>
  <c r="M38" i="33"/>
  <c r="U38" i="33" s="1"/>
  <c r="M44" i="33"/>
  <c r="U44" i="33" s="1"/>
  <c r="M50" i="33"/>
  <c r="U50" i="33" s="1"/>
  <c r="M56" i="33"/>
  <c r="U56" i="33" s="1"/>
  <c r="M62" i="33"/>
  <c r="U62" i="33" s="1"/>
  <c r="M68" i="33"/>
  <c r="U68" i="33" s="1"/>
  <c r="M74" i="33"/>
  <c r="U74" i="33" s="1"/>
  <c r="M80" i="33"/>
  <c r="U80" i="33" s="1"/>
  <c r="M86" i="33"/>
  <c r="U86" i="33" s="1"/>
  <c r="M92" i="33"/>
  <c r="U92" i="33" s="1"/>
  <c r="F6" i="34"/>
  <c r="F9" i="34"/>
  <c r="F12" i="34"/>
  <c r="F15" i="34"/>
  <c r="F18" i="34"/>
  <c r="F21" i="34"/>
  <c r="F24" i="34"/>
  <c r="F27" i="34"/>
  <c r="F30" i="34"/>
  <c r="F33" i="34"/>
  <c r="F36" i="34"/>
  <c r="F39" i="34"/>
  <c r="F42" i="34"/>
  <c r="F45" i="34"/>
  <c r="F48" i="34"/>
  <c r="F51" i="34"/>
  <c r="F54" i="34"/>
  <c r="F57" i="34"/>
  <c r="F60" i="34"/>
  <c r="F63" i="34"/>
  <c r="F66" i="34"/>
  <c r="F69" i="34"/>
  <c r="F72" i="34"/>
  <c r="F75" i="34"/>
  <c r="F78" i="34"/>
  <c r="F81" i="34"/>
  <c r="F84" i="34"/>
  <c r="M5" i="34"/>
  <c r="U5" i="34" s="1"/>
  <c r="M11" i="34"/>
  <c r="U11" i="34" s="1"/>
  <c r="M17" i="34"/>
  <c r="U17" i="34" s="1"/>
  <c r="M23" i="34"/>
  <c r="U23" i="34" s="1"/>
  <c r="M29" i="34"/>
  <c r="U29" i="34" s="1"/>
  <c r="M35" i="34"/>
  <c r="U35" i="34" s="1"/>
  <c r="M41" i="34"/>
  <c r="U41" i="34" s="1"/>
  <c r="M47" i="34"/>
  <c r="U47" i="34" s="1"/>
  <c r="M53" i="34"/>
  <c r="U53" i="34" s="1"/>
  <c r="M59" i="34"/>
  <c r="U59" i="34" s="1"/>
  <c r="M65" i="34"/>
  <c r="U65" i="34" s="1"/>
  <c r="M71" i="34"/>
  <c r="U71" i="34" s="1"/>
  <c r="M77" i="34"/>
  <c r="U77" i="34" s="1"/>
  <c r="M83" i="34"/>
  <c r="U83" i="34" s="1"/>
  <c r="Q6" i="34"/>
  <c r="V7" i="34"/>
  <c r="Q8" i="34"/>
  <c r="Q10" i="34"/>
  <c r="Q12" i="34"/>
  <c r="V13" i="34"/>
  <c r="Q15" i="34"/>
  <c r="V16" i="34"/>
  <c r="Q18" i="34"/>
  <c r="V19" i="34"/>
  <c r="Q21" i="34"/>
  <c r="V22" i="34"/>
  <c r="Q24" i="34"/>
  <c r="V25" i="34"/>
  <c r="Q27" i="34"/>
  <c r="V28" i="34"/>
  <c r="Q30" i="34"/>
  <c r="V31" i="34"/>
  <c r="Q33" i="34"/>
  <c r="V34" i="34"/>
  <c r="Q36" i="34"/>
  <c r="V37" i="34"/>
  <c r="Q39" i="34"/>
  <c r="V40" i="34"/>
  <c r="Q42" i="34"/>
  <c r="V43" i="34"/>
  <c r="Q45" i="34"/>
  <c r="V46" i="34"/>
  <c r="Q48" i="34"/>
  <c r="V49" i="34"/>
  <c r="Q51" i="34"/>
  <c r="V52" i="34"/>
  <c r="Q54" i="34"/>
  <c r="V55" i="34"/>
  <c r="Q57" i="34"/>
  <c r="V58" i="34"/>
  <c r="Q60" i="34"/>
  <c r="V61" i="34"/>
  <c r="Q63" i="34"/>
  <c r="V64" i="34"/>
  <c r="Q66" i="34"/>
  <c r="V67" i="34"/>
  <c r="Q69" i="34"/>
  <c r="V70" i="34"/>
  <c r="Q72" i="34"/>
  <c r="V73" i="34"/>
  <c r="Q75" i="34"/>
  <c r="V76" i="34"/>
  <c r="Q78" i="34"/>
  <c r="V79" i="34"/>
  <c r="Q81" i="34"/>
  <c r="V82" i="34"/>
  <c r="Q84" i="34"/>
  <c r="V85" i="34"/>
  <c r="F4" i="35"/>
  <c r="F7" i="35"/>
  <c r="F10" i="35"/>
  <c r="F13" i="35"/>
  <c r="F16" i="35"/>
  <c r="F19" i="35"/>
  <c r="F22" i="35"/>
  <c r="F25" i="35"/>
  <c r="F28" i="35"/>
  <c r="F31" i="35"/>
  <c r="F34" i="35"/>
  <c r="F37" i="35"/>
  <c r="F40" i="35"/>
  <c r="F43" i="35"/>
  <c r="F46" i="35"/>
  <c r="F49" i="35"/>
  <c r="F52" i="35"/>
  <c r="F55" i="35"/>
  <c r="F58" i="35"/>
  <c r="F61" i="35"/>
  <c r="F64" i="35"/>
  <c r="F67" i="35"/>
  <c r="F70" i="35"/>
  <c r="F73" i="35"/>
  <c r="F76" i="35"/>
  <c r="M9" i="35"/>
  <c r="U9" i="35" s="1"/>
  <c r="M15" i="35"/>
  <c r="U15" i="35" s="1"/>
  <c r="M21" i="35"/>
  <c r="U21" i="35" s="1"/>
  <c r="M27" i="35"/>
  <c r="U27" i="35" s="1"/>
  <c r="M33" i="35"/>
  <c r="U33" i="35" s="1"/>
  <c r="M39" i="35"/>
  <c r="U39" i="35" s="1"/>
  <c r="M45" i="35"/>
  <c r="U45" i="35" s="1"/>
  <c r="M51" i="35"/>
  <c r="U51" i="35" s="1"/>
  <c r="M57" i="35"/>
  <c r="U57" i="35" s="1"/>
  <c r="M63" i="35"/>
  <c r="U63" i="35" s="1"/>
  <c r="M69" i="35"/>
  <c r="U69" i="35" s="1"/>
  <c r="Q7" i="35"/>
  <c r="Q13" i="35"/>
  <c r="V14" i="35"/>
  <c r="Q16" i="35"/>
  <c r="V17" i="35"/>
  <c r="Q19" i="35"/>
  <c r="V20" i="35"/>
  <c r="Q22" i="35"/>
  <c r="V23" i="35"/>
  <c r="Q25" i="35"/>
  <c r="V26" i="35"/>
  <c r="Q28" i="35"/>
  <c r="V29" i="35"/>
  <c r="Q31" i="35"/>
  <c r="V32" i="35"/>
  <c r="Q34" i="35"/>
  <c r="V35" i="35"/>
  <c r="Q37" i="35"/>
  <c r="V38" i="35"/>
  <c r="Q40" i="35"/>
  <c r="V41" i="35"/>
  <c r="Q43" i="35"/>
  <c r="V44" i="35"/>
  <c r="Q46" i="35"/>
  <c r="V47" i="35"/>
  <c r="Q49" i="35"/>
  <c r="V50" i="35"/>
  <c r="Q52" i="35"/>
  <c r="V53" i="35"/>
  <c r="Q55" i="35"/>
  <c r="V56" i="35"/>
  <c r="Q58" i="35"/>
  <c r="V59" i="35"/>
  <c r="Q61" i="35"/>
  <c r="V62" i="35"/>
  <c r="Q64" i="35"/>
  <c r="V65" i="35"/>
  <c r="Q67" i="35"/>
  <c r="V68" i="35"/>
  <c r="Q70" i="35"/>
  <c r="V71" i="35"/>
  <c r="Q73" i="35"/>
  <c r="V74" i="35"/>
  <c r="Q76" i="35"/>
  <c r="F4" i="36"/>
  <c r="F7" i="36"/>
  <c r="F10" i="36"/>
  <c r="F13" i="36"/>
  <c r="F16" i="36"/>
  <c r="F19" i="36"/>
  <c r="F22" i="36"/>
  <c r="F25" i="36"/>
  <c r="F28" i="36"/>
  <c r="F31" i="36"/>
  <c r="F34" i="36"/>
  <c r="F37" i="36"/>
  <c r="F40" i="36"/>
  <c r="F43" i="36"/>
  <c r="F46" i="36"/>
  <c r="F49" i="36"/>
  <c r="F52" i="36"/>
  <c r="F55" i="36"/>
  <c r="F58" i="36"/>
  <c r="F61" i="36"/>
  <c r="F64" i="36"/>
  <c r="M5" i="36"/>
  <c r="U5" i="36" s="1"/>
  <c r="M11" i="36"/>
  <c r="U11" i="36" s="1"/>
  <c r="M17" i="36"/>
  <c r="U17" i="36" s="1"/>
  <c r="M23" i="36"/>
  <c r="U23" i="36" s="1"/>
  <c r="M29" i="36"/>
  <c r="U29" i="36" s="1"/>
  <c r="M35" i="36"/>
  <c r="U35" i="36" s="1"/>
  <c r="M41" i="36"/>
  <c r="U41" i="36" s="1"/>
  <c r="M47" i="36"/>
  <c r="U47" i="36" s="1"/>
  <c r="M53" i="36"/>
  <c r="U53" i="36" s="1"/>
  <c r="M59" i="36"/>
  <c r="U59" i="36" s="1"/>
  <c r="Q7" i="36"/>
  <c r="Q13" i="36"/>
  <c r="V14" i="36"/>
  <c r="Q16" i="36"/>
  <c r="V17" i="36"/>
  <c r="Q19" i="36"/>
  <c r="V20" i="36"/>
  <c r="Q22" i="36"/>
  <c r="V23" i="36"/>
  <c r="Q25" i="36"/>
  <c r="V26" i="36"/>
  <c r="Q28" i="36"/>
  <c r="V29" i="36"/>
  <c r="Q31" i="36"/>
  <c r="V32" i="36"/>
  <c r="Q34" i="36"/>
  <c r="V35" i="36"/>
  <c r="Q37" i="36"/>
  <c r="V38" i="36"/>
  <c r="Q40" i="36"/>
  <c r="V41" i="36"/>
  <c r="Q43" i="36"/>
  <c r="V44" i="36"/>
  <c r="Q46" i="36"/>
  <c r="V47" i="36"/>
  <c r="Q49" i="36"/>
  <c r="V50" i="36"/>
  <c r="Q52" i="36"/>
  <c r="V53" i="36"/>
  <c r="Q55" i="36"/>
  <c r="V56" i="36"/>
  <c r="Q58" i="36"/>
  <c r="V59" i="36"/>
  <c r="Q61" i="36"/>
  <c r="V62" i="36"/>
  <c r="Q64" i="36"/>
  <c r="V65" i="36"/>
  <c r="F8" i="37"/>
  <c r="F14" i="37"/>
  <c r="F20" i="37"/>
  <c r="F26" i="37"/>
  <c r="F32" i="37"/>
  <c r="F38" i="37"/>
  <c r="F44" i="37"/>
  <c r="F50" i="37"/>
  <c r="F56" i="37"/>
  <c r="F62" i="37"/>
  <c r="F68" i="37"/>
  <c r="F74" i="37"/>
  <c r="F80" i="37"/>
  <c r="F86" i="37"/>
  <c r="F92" i="37"/>
  <c r="G8" i="37"/>
  <c r="G14" i="37"/>
  <c r="G20" i="37"/>
  <c r="G26" i="37"/>
  <c r="G32" i="37"/>
  <c r="G38" i="37"/>
  <c r="G44" i="37"/>
  <c r="G50" i="37"/>
  <c r="G56" i="37"/>
  <c r="G62" i="37"/>
  <c r="G68" i="37"/>
  <c r="G74" i="37"/>
  <c r="G80" i="37"/>
  <c r="G86" i="37"/>
  <c r="G92" i="37"/>
  <c r="M4" i="37"/>
  <c r="U4" i="37" s="1"/>
  <c r="X4" i="37" s="1"/>
  <c r="M10" i="37"/>
  <c r="U10" i="37" s="1"/>
  <c r="M16" i="37"/>
  <c r="U16" i="37" s="1"/>
  <c r="M22" i="37"/>
  <c r="U22" i="37" s="1"/>
  <c r="M28" i="37"/>
  <c r="U28" i="37" s="1"/>
  <c r="M34" i="37"/>
  <c r="U34" i="37" s="1"/>
  <c r="M40" i="37"/>
  <c r="U40" i="37" s="1"/>
  <c r="M46" i="37"/>
  <c r="U46" i="37" s="1"/>
  <c r="M52" i="37"/>
  <c r="U52" i="37" s="1"/>
  <c r="M58" i="37"/>
  <c r="U58" i="37" s="1"/>
  <c r="M64" i="37"/>
  <c r="U64" i="37" s="1"/>
  <c r="M70" i="37"/>
  <c r="U70" i="37" s="1"/>
  <c r="M76" i="37"/>
  <c r="U76" i="37" s="1"/>
  <c r="M82" i="37"/>
  <c r="U82" i="37" s="1"/>
  <c r="M88" i="37"/>
  <c r="U88" i="37" s="1"/>
  <c r="H31" i="39"/>
  <c r="I31" i="39" s="1"/>
  <c r="J31" i="39" s="1"/>
  <c r="H40" i="39"/>
  <c r="I40" i="39" s="1"/>
  <c r="J40" i="39" s="1"/>
  <c r="H49" i="39"/>
  <c r="I49" i="39" s="1"/>
  <c r="J49" i="39" s="1"/>
  <c r="H58" i="39"/>
  <c r="I58" i="39" s="1"/>
  <c r="J58" i="39" s="1"/>
  <c r="H67" i="39"/>
  <c r="I67" i="39" s="1"/>
  <c r="J67" i="39" s="1"/>
  <c r="H76" i="39"/>
  <c r="I76" i="39" s="1"/>
  <c r="J76" i="39" s="1"/>
  <c r="H22" i="41"/>
  <c r="I22" i="41" s="1"/>
  <c r="J22" i="41" s="1"/>
  <c r="H40" i="41"/>
  <c r="I40" i="41" s="1"/>
  <c r="J40" i="41" s="1"/>
  <c r="H58" i="41"/>
  <c r="I58" i="41" s="1"/>
  <c r="J58" i="41" s="1"/>
  <c r="H76" i="41"/>
  <c r="I76" i="41" s="1"/>
  <c r="J76" i="41" s="1"/>
  <c r="H94" i="41"/>
  <c r="I94" i="41" s="1"/>
  <c r="J94" i="41" s="1"/>
  <c r="M9" i="38"/>
  <c r="U9" i="38" s="1"/>
  <c r="M15" i="38"/>
  <c r="U15" i="38" s="1"/>
  <c r="M21" i="38"/>
  <c r="U21" i="38" s="1"/>
  <c r="M27" i="38"/>
  <c r="U27" i="38" s="1"/>
  <c r="M33" i="38"/>
  <c r="U33" i="38" s="1"/>
  <c r="M39" i="38"/>
  <c r="U39" i="38" s="1"/>
  <c r="M45" i="38"/>
  <c r="U45" i="38" s="1"/>
  <c r="M51" i="38"/>
  <c r="U51" i="38" s="1"/>
  <c r="M57" i="38"/>
  <c r="U57" i="38" s="1"/>
  <c r="M63" i="38"/>
  <c r="U63" i="38" s="1"/>
  <c r="M69" i="38"/>
  <c r="U69" i="38" s="1"/>
  <c r="M75" i="38"/>
  <c r="U75" i="38" s="1"/>
  <c r="M81" i="38"/>
  <c r="U81" i="38" s="1"/>
  <c r="M87" i="38"/>
  <c r="U87" i="38" s="1"/>
  <c r="Q38" i="38"/>
  <c r="Q41" i="38"/>
  <c r="V42" i="38"/>
  <c r="Q44" i="38"/>
  <c r="V45" i="38"/>
  <c r="Q47" i="38"/>
  <c r="V48" i="38"/>
  <c r="Q50" i="38"/>
  <c r="V51" i="38"/>
  <c r="Q53" i="38"/>
  <c r="V54" i="38"/>
  <c r="Q56" i="38"/>
  <c r="V57" i="38"/>
  <c r="Q59" i="38"/>
  <c r="V60" i="38"/>
  <c r="Q62" i="38"/>
  <c r="V63" i="38"/>
  <c r="Q65" i="38"/>
  <c r="V66" i="38"/>
  <c r="Q68" i="38"/>
  <c r="V69" i="38"/>
  <c r="Q71" i="38"/>
  <c r="V72" i="38"/>
  <c r="Q74" i="38"/>
  <c r="V75" i="38"/>
  <c r="Q77" i="38"/>
  <c r="V78" i="38"/>
  <c r="Q80" i="38"/>
  <c r="V81" i="38"/>
  <c r="Q83" i="38"/>
  <c r="V84" i="38"/>
  <c r="Q86" i="38"/>
  <c r="V87" i="38"/>
  <c r="Q89" i="38"/>
  <c r="M9" i="40"/>
  <c r="U9" i="40" s="1"/>
  <c r="M15" i="40"/>
  <c r="U15" i="40" s="1"/>
  <c r="M21" i="40"/>
  <c r="U21" i="40" s="1"/>
  <c r="M27" i="40"/>
  <c r="U27" i="40" s="1"/>
  <c r="M33" i="40"/>
  <c r="U33" i="40" s="1"/>
  <c r="M39" i="40"/>
  <c r="U39" i="40" s="1"/>
  <c r="M45" i="40"/>
  <c r="U45" i="40" s="1"/>
  <c r="M51" i="40"/>
  <c r="U51" i="40" s="1"/>
  <c r="M57" i="40"/>
  <c r="U57" i="40" s="1"/>
  <c r="M63" i="40"/>
  <c r="U63" i="40" s="1"/>
  <c r="M69" i="40"/>
  <c r="U69" i="40" s="1"/>
  <c r="V11" i="41"/>
  <c r="H4" i="42"/>
  <c r="I4" i="42" s="1"/>
  <c r="J4" i="42" s="1"/>
  <c r="K4" i="42" s="1"/>
  <c r="M5" i="42"/>
  <c r="U5" i="42" s="1"/>
  <c r="M11" i="42"/>
  <c r="U11" i="42" s="1"/>
  <c r="M17" i="42"/>
  <c r="U17" i="42" s="1"/>
  <c r="M23" i="42"/>
  <c r="U23" i="42" s="1"/>
  <c r="M29" i="42"/>
  <c r="U29" i="42" s="1"/>
  <c r="M35" i="42"/>
  <c r="U35" i="42" s="1"/>
  <c r="M41" i="42"/>
  <c r="U41" i="42" s="1"/>
  <c r="M47" i="42"/>
  <c r="U47" i="42" s="1"/>
  <c r="M53" i="42"/>
  <c r="U53" i="42" s="1"/>
  <c r="M59" i="42"/>
  <c r="U59" i="42" s="1"/>
  <c r="M65" i="42"/>
  <c r="U65" i="42" s="1"/>
  <c r="M71" i="42"/>
  <c r="U71" i="42" s="1"/>
  <c r="M77" i="42"/>
  <c r="U77" i="42" s="1"/>
  <c r="M83" i="42"/>
  <c r="U83" i="42" s="1"/>
  <c r="M89" i="42"/>
  <c r="U89" i="42" s="1"/>
  <c r="R3" i="38"/>
  <c r="G5" i="38"/>
  <c r="G8" i="38"/>
  <c r="G11" i="38"/>
  <c r="G14" i="38"/>
  <c r="G17" i="38"/>
  <c r="G20" i="38"/>
  <c r="G23" i="38"/>
  <c r="G26" i="38"/>
  <c r="G29" i="38"/>
  <c r="G32" i="38"/>
  <c r="G35" i="38"/>
  <c r="G38" i="38"/>
  <c r="G41" i="38"/>
  <c r="G44" i="38"/>
  <c r="G47" i="38"/>
  <c r="G50" i="38"/>
  <c r="G53" i="38"/>
  <c r="G56" i="38"/>
  <c r="G59" i="38"/>
  <c r="G62" i="38"/>
  <c r="G65" i="38"/>
  <c r="G68" i="38"/>
  <c r="G71" i="38"/>
  <c r="G74" i="38"/>
  <c r="G77" i="38"/>
  <c r="G80" i="38"/>
  <c r="G83" i="38"/>
  <c r="G86" i="38"/>
  <c r="G89" i="38"/>
  <c r="M4" i="38"/>
  <c r="U4" i="38" s="1"/>
  <c r="X4" i="38" s="1"/>
  <c r="M10" i="38"/>
  <c r="U10" i="38" s="1"/>
  <c r="M16" i="38"/>
  <c r="U16" i="38" s="1"/>
  <c r="M22" i="38"/>
  <c r="U22" i="38" s="1"/>
  <c r="M28" i="38"/>
  <c r="U28" i="38" s="1"/>
  <c r="M34" i="38"/>
  <c r="U34" i="38" s="1"/>
  <c r="M40" i="38"/>
  <c r="U40" i="38" s="1"/>
  <c r="M46" i="38"/>
  <c r="U46" i="38" s="1"/>
  <c r="M52" i="38"/>
  <c r="U52" i="38" s="1"/>
  <c r="M58" i="38"/>
  <c r="U58" i="38" s="1"/>
  <c r="M64" i="38"/>
  <c r="U64" i="38" s="1"/>
  <c r="M70" i="38"/>
  <c r="U70" i="38" s="1"/>
  <c r="M76" i="38"/>
  <c r="U76" i="38" s="1"/>
  <c r="M82" i="38"/>
  <c r="U82" i="38" s="1"/>
  <c r="M88" i="38"/>
  <c r="U88" i="38" s="1"/>
  <c r="R14" i="38"/>
  <c r="R17" i="38"/>
  <c r="R20" i="38"/>
  <c r="R23" i="38"/>
  <c r="R26" i="38"/>
  <c r="R29" i="38"/>
  <c r="R32" i="38"/>
  <c r="R35" i="38"/>
  <c r="R38" i="38"/>
  <c r="R41" i="38"/>
  <c r="R44" i="38"/>
  <c r="R47" i="38"/>
  <c r="R50" i="38"/>
  <c r="R53" i="38"/>
  <c r="R56" i="38"/>
  <c r="R59" i="38"/>
  <c r="R62" i="38"/>
  <c r="R65" i="38"/>
  <c r="R68" i="38"/>
  <c r="R71" i="38"/>
  <c r="R74" i="38"/>
  <c r="R77" i="38"/>
  <c r="R80" i="38"/>
  <c r="R83" i="38"/>
  <c r="R86" i="38"/>
  <c r="R89" i="38"/>
  <c r="G6" i="39"/>
  <c r="G9" i="39"/>
  <c r="G12" i="39"/>
  <c r="G15" i="39"/>
  <c r="G18" i="39"/>
  <c r="G21" i="39"/>
  <c r="G24" i="39"/>
  <c r="G27" i="39"/>
  <c r="G30" i="39"/>
  <c r="G33" i="39"/>
  <c r="G36" i="39"/>
  <c r="G39" i="39"/>
  <c r="G42" i="39"/>
  <c r="G45" i="39"/>
  <c r="G48" i="39"/>
  <c r="G51" i="39"/>
  <c r="G54" i="39"/>
  <c r="G57" i="39"/>
  <c r="G60" i="39"/>
  <c r="G63" i="39"/>
  <c r="G66" i="39"/>
  <c r="G69" i="39"/>
  <c r="G72" i="39"/>
  <c r="G75" i="39"/>
  <c r="G78" i="39"/>
  <c r="M8" i="39"/>
  <c r="U8" i="39" s="1"/>
  <c r="M14" i="39"/>
  <c r="U14" i="39" s="1"/>
  <c r="M20" i="39"/>
  <c r="U20" i="39" s="1"/>
  <c r="M26" i="39"/>
  <c r="U26" i="39" s="1"/>
  <c r="M32" i="39"/>
  <c r="U32" i="39" s="1"/>
  <c r="M38" i="39"/>
  <c r="U38" i="39" s="1"/>
  <c r="M44" i="39"/>
  <c r="U44" i="39" s="1"/>
  <c r="M50" i="39"/>
  <c r="U50" i="39" s="1"/>
  <c r="M56" i="39"/>
  <c r="U56" i="39" s="1"/>
  <c r="M62" i="39"/>
  <c r="U62" i="39" s="1"/>
  <c r="M68" i="39"/>
  <c r="U68" i="39" s="1"/>
  <c r="M74" i="39"/>
  <c r="U74" i="39" s="1"/>
  <c r="R6" i="39"/>
  <c r="R8" i="39"/>
  <c r="R10" i="39"/>
  <c r="V11" i="39"/>
  <c r="R12" i="39"/>
  <c r="R15" i="39"/>
  <c r="R18" i="39"/>
  <c r="R21" i="39"/>
  <c r="R24" i="39"/>
  <c r="R27" i="39"/>
  <c r="R30" i="39"/>
  <c r="R33" i="39"/>
  <c r="R36" i="39"/>
  <c r="R39" i="39"/>
  <c r="R42" i="39"/>
  <c r="R45" i="39"/>
  <c r="R48" i="39"/>
  <c r="R51" i="39"/>
  <c r="R54" i="39"/>
  <c r="R57" i="39"/>
  <c r="R60" i="39"/>
  <c r="R63" i="39"/>
  <c r="R66" i="39"/>
  <c r="R69" i="39"/>
  <c r="R72" i="39"/>
  <c r="R75" i="39"/>
  <c r="R78" i="39"/>
  <c r="G6" i="40"/>
  <c r="G9" i="40"/>
  <c r="G12" i="40"/>
  <c r="G15" i="40"/>
  <c r="G18" i="40"/>
  <c r="G21" i="40"/>
  <c r="G24" i="40"/>
  <c r="G27" i="40"/>
  <c r="G30" i="40"/>
  <c r="G33" i="40"/>
  <c r="G36" i="40"/>
  <c r="G39" i="40"/>
  <c r="G42" i="40"/>
  <c r="G45" i="40"/>
  <c r="G48" i="40"/>
  <c r="G51" i="40"/>
  <c r="G54" i="40"/>
  <c r="G57" i="40"/>
  <c r="G60" i="40"/>
  <c r="G63" i="40"/>
  <c r="G66" i="40"/>
  <c r="G69" i="40"/>
  <c r="M4" i="40"/>
  <c r="U4" i="40" s="1"/>
  <c r="X4" i="40" s="1"/>
  <c r="M10" i="40"/>
  <c r="U10" i="40" s="1"/>
  <c r="M16" i="40"/>
  <c r="U16" i="40" s="1"/>
  <c r="M22" i="40"/>
  <c r="U22" i="40" s="1"/>
  <c r="M28" i="40"/>
  <c r="U28" i="40" s="1"/>
  <c r="M34" i="40"/>
  <c r="U34" i="40" s="1"/>
  <c r="M40" i="40"/>
  <c r="U40" i="40" s="1"/>
  <c r="M46" i="40"/>
  <c r="U46" i="40" s="1"/>
  <c r="M52" i="40"/>
  <c r="U52" i="40" s="1"/>
  <c r="M58" i="40"/>
  <c r="U58" i="40" s="1"/>
  <c r="M64" i="40"/>
  <c r="U64" i="40" s="1"/>
  <c r="R6" i="40"/>
  <c r="R8" i="40"/>
  <c r="R10" i="40"/>
  <c r="V11" i="40"/>
  <c r="R12" i="40"/>
  <c r="R15" i="40"/>
  <c r="R18" i="40"/>
  <c r="R21" i="40"/>
  <c r="R24" i="40"/>
  <c r="R27" i="40"/>
  <c r="R30" i="40"/>
  <c r="R33" i="40"/>
  <c r="R36" i="40"/>
  <c r="R39" i="40"/>
  <c r="R42" i="40"/>
  <c r="R45" i="40"/>
  <c r="R48" i="40"/>
  <c r="R51" i="40"/>
  <c r="R54" i="40"/>
  <c r="R57" i="40"/>
  <c r="R60" i="40"/>
  <c r="R63" i="40"/>
  <c r="R66" i="40"/>
  <c r="R69" i="40"/>
  <c r="AH3" i="41"/>
  <c r="AQ3" i="41" s="1"/>
  <c r="F7" i="41"/>
  <c r="F13" i="41"/>
  <c r="F19" i="41"/>
  <c r="F25" i="41"/>
  <c r="F31" i="41"/>
  <c r="F37" i="41"/>
  <c r="F43" i="41"/>
  <c r="F49" i="41"/>
  <c r="F55" i="41"/>
  <c r="F61" i="41"/>
  <c r="F67" i="41"/>
  <c r="F73" i="41"/>
  <c r="F79" i="41"/>
  <c r="F85" i="41"/>
  <c r="F91" i="41"/>
  <c r="F97" i="41"/>
  <c r="G7" i="41"/>
  <c r="G13" i="41"/>
  <c r="G19" i="41"/>
  <c r="G25" i="41"/>
  <c r="G31" i="41"/>
  <c r="G37" i="41"/>
  <c r="G43" i="41"/>
  <c r="G49" i="41"/>
  <c r="G55" i="41"/>
  <c r="G61" i="41"/>
  <c r="G67" i="41"/>
  <c r="G73" i="41"/>
  <c r="G79" i="41"/>
  <c r="G85" i="41"/>
  <c r="G91" i="41"/>
  <c r="G97" i="41"/>
  <c r="M9" i="41"/>
  <c r="U9" i="41" s="1"/>
  <c r="M15" i="41"/>
  <c r="U15" i="41" s="1"/>
  <c r="M21" i="41"/>
  <c r="U21" i="41" s="1"/>
  <c r="M27" i="41"/>
  <c r="U27" i="41" s="1"/>
  <c r="M33" i="41"/>
  <c r="U33" i="41" s="1"/>
  <c r="M39" i="41"/>
  <c r="U39" i="41" s="1"/>
  <c r="M45" i="41"/>
  <c r="U45" i="41" s="1"/>
  <c r="M51" i="41"/>
  <c r="U51" i="41" s="1"/>
  <c r="M57" i="41"/>
  <c r="U57" i="41" s="1"/>
  <c r="M63" i="41"/>
  <c r="U63" i="41" s="1"/>
  <c r="M69" i="41"/>
  <c r="U69" i="41" s="1"/>
  <c r="M75" i="41"/>
  <c r="U75" i="41" s="1"/>
  <c r="M81" i="41"/>
  <c r="U81" i="41" s="1"/>
  <c r="M87" i="41"/>
  <c r="U87" i="41" s="1"/>
  <c r="M93" i="41"/>
  <c r="U93" i="41" s="1"/>
  <c r="V5" i="41"/>
  <c r="H6" i="41"/>
  <c r="I6" i="41" s="1"/>
  <c r="J6" i="41" s="1"/>
  <c r="Q7" i="41"/>
  <c r="H10" i="41"/>
  <c r="I10" i="41" s="1"/>
  <c r="J10" i="41" s="1"/>
  <c r="H12" i="41"/>
  <c r="I12" i="41" s="1"/>
  <c r="J12" i="41" s="1"/>
  <c r="Q13" i="41"/>
  <c r="V14" i="41"/>
  <c r="Q16" i="41"/>
  <c r="V17" i="41"/>
  <c r="H18" i="41"/>
  <c r="I18" i="41" s="1"/>
  <c r="J18" i="41" s="1"/>
  <c r="Q19" i="41"/>
  <c r="V20" i="41"/>
  <c r="Q22" i="41"/>
  <c r="V23" i="41"/>
  <c r="H24" i="41"/>
  <c r="I24" i="41" s="1"/>
  <c r="J24" i="41" s="1"/>
  <c r="Q25" i="41"/>
  <c r="V26" i="41"/>
  <c r="Q28" i="41"/>
  <c r="V29" i="41"/>
  <c r="H30" i="41"/>
  <c r="I30" i="41" s="1"/>
  <c r="J30" i="41" s="1"/>
  <c r="Q31" i="41"/>
  <c r="V32" i="41"/>
  <c r="Q34" i="41"/>
  <c r="V35" i="41"/>
  <c r="H36" i="41"/>
  <c r="I36" i="41" s="1"/>
  <c r="J36" i="41" s="1"/>
  <c r="Q37" i="41"/>
  <c r="V38" i="41"/>
  <c r="Q40" i="41"/>
  <c r="V41" i="41"/>
  <c r="H42" i="41"/>
  <c r="I42" i="41" s="1"/>
  <c r="J42" i="41" s="1"/>
  <c r="Q43" i="41"/>
  <c r="V44" i="41"/>
  <c r="Q46" i="41"/>
  <c r="V47" i="41"/>
  <c r="H48" i="41"/>
  <c r="I48" i="41" s="1"/>
  <c r="J48" i="41" s="1"/>
  <c r="Q49" i="41"/>
  <c r="V50" i="41"/>
  <c r="Q52" i="41"/>
  <c r="V53" i="41"/>
  <c r="H54" i="41"/>
  <c r="I54" i="41" s="1"/>
  <c r="J54" i="41" s="1"/>
  <c r="Q55" i="41"/>
  <c r="V56" i="41"/>
  <c r="Q58" i="41"/>
  <c r="V59" i="41"/>
  <c r="H60" i="41"/>
  <c r="I60" i="41" s="1"/>
  <c r="J60" i="41" s="1"/>
  <c r="Q61" i="41"/>
  <c r="V62" i="41"/>
  <c r="Q64" i="41"/>
  <c r="V65" i="41"/>
  <c r="H66" i="41"/>
  <c r="I66" i="41" s="1"/>
  <c r="J66" i="41" s="1"/>
  <c r="Q67" i="41"/>
  <c r="V68" i="41"/>
  <c r="Q70" i="41"/>
  <c r="V71" i="41"/>
  <c r="H72" i="41"/>
  <c r="I72" i="41" s="1"/>
  <c r="J72" i="41" s="1"/>
  <c r="Q73" i="41"/>
  <c r="V74" i="41"/>
  <c r="Q76" i="41"/>
  <c r="V77" i="41"/>
  <c r="H78" i="41"/>
  <c r="I78" i="41" s="1"/>
  <c r="J78" i="41" s="1"/>
  <c r="Q79" i="41"/>
  <c r="V80" i="41"/>
  <c r="Q82" i="41"/>
  <c r="V83" i="41"/>
  <c r="H84" i="41"/>
  <c r="I84" i="41" s="1"/>
  <c r="J84" i="41" s="1"/>
  <c r="Q85" i="41"/>
  <c r="V86" i="41"/>
  <c r="Q88" i="41"/>
  <c r="V89" i="41"/>
  <c r="H90" i="41"/>
  <c r="I90" i="41" s="1"/>
  <c r="J90" i="41" s="1"/>
  <c r="Q91" i="41"/>
  <c r="V92" i="41"/>
  <c r="Q94" i="41"/>
  <c r="V95" i="41"/>
  <c r="H96" i="41"/>
  <c r="I96" i="41" s="1"/>
  <c r="J96" i="41" s="1"/>
  <c r="Q97" i="41"/>
  <c r="V98" i="41"/>
  <c r="G6" i="42"/>
  <c r="G9" i="42"/>
  <c r="G12" i="42"/>
  <c r="G15" i="42"/>
  <c r="G18" i="42"/>
  <c r="G21" i="42"/>
  <c r="G24" i="42"/>
  <c r="G27" i="42"/>
  <c r="G30" i="42"/>
  <c r="G33" i="42"/>
  <c r="G36" i="42"/>
  <c r="G39" i="42"/>
  <c r="G42" i="42"/>
  <c r="G45" i="42"/>
  <c r="G48" i="42"/>
  <c r="G51" i="42"/>
  <c r="G54" i="42"/>
  <c r="G57" i="42"/>
  <c r="G60" i="42"/>
  <c r="G63" i="42"/>
  <c r="G66" i="42"/>
  <c r="G69" i="42"/>
  <c r="G72" i="42"/>
  <c r="G75" i="42"/>
  <c r="G78" i="42"/>
  <c r="G81" i="42"/>
  <c r="G84" i="42"/>
  <c r="G87" i="42"/>
  <c r="M6" i="42"/>
  <c r="U6" i="42" s="1"/>
  <c r="M12" i="42"/>
  <c r="U12" i="42" s="1"/>
  <c r="M18" i="42"/>
  <c r="U18" i="42" s="1"/>
  <c r="M24" i="42"/>
  <c r="U24" i="42" s="1"/>
  <c r="M30" i="42"/>
  <c r="U30" i="42" s="1"/>
  <c r="M36" i="42"/>
  <c r="U36" i="42" s="1"/>
  <c r="M42" i="42"/>
  <c r="U42" i="42" s="1"/>
  <c r="M48" i="42"/>
  <c r="U48" i="42" s="1"/>
  <c r="M54" i="42"/>
  <c r="U54" i="42" s="1"/>
  <c r="M60" i="42"/>
  <c r="U60" i="42" s="1"/>
  <c r="M66" i="42"/>
  <c r="U66" i="42" s="1"/>
  <c r="M72" i="42"/>
  <c r="U72" i="42" s="1"/>
  <c r="M78" i="42"/>
  <c r="U78" i="42" s="1"/>
  <c r="M84" i="42"/>
  <c r="U84" i="42" s="1"/>
  <c r="R87" i="42"/>
  <c r="R84" i="42"/>
  <c r="R81" i="42"/>
  <c r="R78" i="42"/>
  <c r="R75" i="42"/>
  <c r="R72" i="42"/>
  <c r="R69" i="42"/>
  <c r="R66" i="42"/>
  <c r="R63" i="42"/>
  <c r="R60" i="42"/>
  <c r="R57" i="42"/>
  <c r="R54" i="42"/>
  <c r="R51" i="42"/>
  <c r="R48" i="42"/>
  <c r="R45" i="42"/>
  <c r="R42" i="42"/>
  <c r="R39" i="42"/>
  <c r="R36" i="42"/>
  <c r="R33" i="42"/>
  <c r="R30" i="42"/>
  <c r="R27" i="42"/>
  <c r="R24" i="42"/>
  <c r="R6" i="42"/>
  <c r="Q87" i="42"/>
  <c r="Q84" i="42"/>
  <c r="Q81" i="42"/>
  <c r="Q78" i="42"/>
  <c r="Q75" i="42"/>
  <c r="Q72" i="42"/>
  <c r="Q69" i="42"/>
  <c r="Q66" i="42"/>
  <c r="Q63" i="42"/>
  <c r="Q60" i="42"/>
  <c r="Q57" i="42"/>
  <c r="Q54" i="42"/>
  <c r="Q51" i="42"/>
  <c r="Q48" i="42"/>
  <c r="Q88" i="42"/>
  <c r="Q85" i="42"/>
  <c r="Q82" i="42"/>
  <c r="Q79" i="42"/>
  <c r="Q76" i="42"/>
  <c r="Q73" i="42"/>
  <c r="Q70" i="42"/>
  <c r="Q67" i="42"/>
  <c r="Q64" i="42"/>
  <c r="Q61" i="42"/>
  <c r="Q58" i="42"/>
  <c r="Q55" i="42"/>
  <c r="Q52" i="42"/>
  <c r="Q49" i="42"/>
  <c r="Q46" i="42"/>
  <c r="Q43" i="42"/>
  <c r="Q40" i="42"/>
  <c r="Q37" i="42"/>
  <c r="Q34" i="42"/>
  <c r="Q31" i="42"/>
  <c r="Q28" i="42"/>
  <c r="Q25" i="42"/>
  <c r="Q22" i="42"/>
  <c r="R8" i="42"/>
  <c r="V88" i="42"/>
  <c r="V85" i="42"/>
  <c r="V82" i="42"/>
  <c r="V79" i="42"/>
  <c r="V76" i="42"/>
  <c r="V73" i="42"/>
  <c r="V70" i="42"/>
  <c r="V67" i="42"/>
  <c r="V64" i="42"/>
  <c r="V61" i="42"/>
  <c r="V58" i="42"/>
  <c r="V55" i="42"/>
  <c r="V52" i="42"/>
  <c r="V49" i="42"/>
  <c r="V89" i="42"/>
  <c r="V86" i="42"/>
  <c r="V83" i="42"/>
  <c r="V80" i="42"/>
  <c r="V77" i="42"/>
  <c r="V74" i="42"/>
  <c r="V71" i="42"/>
  <c r="V68" i="42"/>
  <c r="V65" i="42"/>
  <c r="V62" i="42"/>
  <c r="V59" i="42"/>
  <c r="V56" i="42"/>
  <c r="V53" i="42"/>
  <c r="V50" i="42"/>
  <c r="V47" i="42"/>
  <c r="V44" i="42"/>
  <c r="V41" i="42"/>
  <c r="V38" i="42"/>
  <c r="V35" i="42"/>
  <c r="V32" i="42"/>
  <c r="V29" i="42"/>
  <c r="V26" i="42"/>
  <c r="V23" i="42"/>
  <c r="R10" i="42"/>
  <c r="V11" i="42"/>
  <c r="R12" i="42"/>
  <c r="R15" i="42"/>
  <c r="R18" i="42"/>
  <c r="R21" i="42"/>
  <c r="R22" i="42"/>
  <c r="Q24" i="42"/>
  <c r="V25" i="42"/>
  <c r="Q26" i="42"/>
  <c r="V27" i="42"/>
  <c r="Q33" i="42"/>
  <c r="V34" i="42"/>
  <c r="Q35" i="42"/>
  <c r="V36" i="42"/>
  <c r="Q42" i="42"/>
  <c r="V43" i="42"/>
  <c r="Q44" i="42"/>
  <c r="V45" i="42"/>
  <c r="H92" i="45"/>
  <c r="I92" i="45" s="1"/>
  <c r="J92" i="45" s="1"/>
  <c r="F6" i="38"/>
  <c r="F9" i="38"/>
  <c r="F12" i="38"/>
  <c r="F15" i="38"/>
  <c r="F18" i="38"/>
  <c r="F21" i="38"/>
  <c r="F24" i="38"/>
  <c r="F27" i="38"/>
  <c r="F30" i="38"/>
  <c r="F33" i="38"/>
  <c r="F36" i="38"/>
  <c r="F39" i="38"/>
  <c r="F42" i="38"/>
  <c r="F45" i="38"/>
  <c r="F48" i="38"/>
  <c r="F51" i="38"/>
  <c r="F54" i="38"/>
  <c r="F57" i="38"/>
  <c r="F60" i="38"/>
  <c r="F63" i="38"/>
  <c r="F66" i="38"/>
  <c r="F69" i="38"/>
  <c r="F72" i="38"/>
  <c r="F75" i="38"/>
  <c r="F78" i="38"/>
  <c r="F81" i="38"/>
  <c r="F84" i="38"/>
  <c r="F87" i="38"/>
  <c r="M5" i="38"/>
  <c r="U5" i="38" s="1"/>
  <c r="M11" i="38"/>
  <c r="U11" i="38" s="1"/>
  <c r="M17" i="38"/>
  <c r="U17" i="38" s="1"/>
  <c r="M23" i="38"/>
  <c r="U23" i="38" s="1"/>
  <c r="M29" i="38"/>
  <c r="U29" i="38" s="1"/>
  <c r="M35" i="38"/>
  <c r="U35" i="38" s="1"/>
  <c r="M41" i="38"/>
  <c r="U41" i="38" s="1"/>
  <c r="M47" i="38"/>
  <c r="U47" i="38" s="1"/>
  <c r="M53" i="38"/>
  <c r="U53" i="38" s="1"/>
  <c r="M59" i="38"/>
  <c r="U59" i="38" s="1"/>
  <c r="M65" i="38"/>
  <c r="U65" i="38" s="1"/>
  <c r="M71" i="38"/>
  <c r="U71" i="38" s="1"/>
  <c r="M77" i="38"/>
  <c r="U77" i="38" s="1"/>
  <c r="M83" i="38"/>
  <c r="U83" i="38" s="1"/>
  <c r="M89" i="38"/>
  <c r="U89" i="38" s="1"/>
  <c r="Q8" i="38"/>
  <c r="Q10" i="38"/>
  <c r="Q12" i="38"/>
  <c r="V13" i="38"/>
  <c r="Q15" i="38"/>
  <c r="V16" i="38"/>
  <c r="Q18" i="38"/>
  <c r="V19" i="38"/>
  <c r="Q21" i="38"/>
  <c r="V22" i="38"/>
  <c r="Q24" i="38"/>
  <c r="V25" i="38"/>
  <c r="Q27" i="38"/>
  <c r="V28" i="38"/>
  <c r="Q30" i="38"/>
  <c r="V31" i="38"/>
  <c r="Q33" i="38"/>
  <c r="V34" i="38"/>
  <c r="Q36" i="38"/>
  <c r="V37" i="38"/>
  <c r="Q39" i="38"/>
  <c r="V40" i="38"/>
  <c r="Q42" i="38"/>
  <c r="V43" i="38"/>
  <c r="Q45" i="38"/>
  <c r="V46" i="38"/>
  <c r="Q48" i="38"/>
  <c r="V49" i="38"/>
  <c r="Q51" i="38"/>
  <c r="V52" i="38"/>
  <c r="Q54" i="38"/>
  <c r="V55" i="38"/>
  <c r="Q57" i="38"/>
  <c r="V58" i="38"/>
  <c r="Q60" i="38"/>
  <c r="V61" i="38"/>
  <c r="Q63" i="38"/>
  <c r="V64" i="38"/>
  <c r="Q66" i="38"/>
  <c r="V67" i="38"/>
  <c r="Q69" i="38"/>
  <c r="V70" i="38"/>
  <c r="Q72" i="38"/>
  <c r="V73" i="38"/>
  <c r="Q75" i="38"/>
  <c r="V76" i="38"/>
  <c r="Q78" i="38"/>
  <c r="V79" i="38"/>
  <c r="Q81" i="38"/>
  <c r="V82" i="38"/>
  <c r="Q84" i="38"/>
  <c r="V85" i="38"/>
  <c r="Q87" i="38"/>
  <c r="V88" i="38"/>
  <c r="AE3" i="39"/>
  <c r="M9" i="39"/>
  <c r="U9" i="39" s="1"/>
  <c r="M15" i="39"/>
  <c r="U15" i="39" s="1"/>
  <c r="M21" i="39"/>
  <c r="U21" i="39" s="1"/>
  <c r="M27" i="39"/>
  <c r="U27" i="39" s="1"/>
  <c r="M33" i="39"/>
  <c r="U33" i="39" s="1"/>
  <c r="M39" i="39"/>
  <c r="U39" i="39" s="1"/>
  <c r="M45" i="39"/>
  <c r="U45" i="39" s="1"/>
  <c r="M51" i="39"/>
  <c r="U51" i="39" s="1"/>
  <c r="M57" i="39"/>
  <c r="U57" i="39" s="1"/>
  <c r="M63" i="39"/>
  <c r="U63" i="39" s="1"/>
  <c r="M69" i="39"/>
  <c r="U69" i="39" s="1"/>
  <c r="M75" i="39"/>
  <c r="U75" i="39" s="1"/>
  <c r="H10" i="39"/>
  <c r="I10" i="39" s="1"/>
  <c r="J10" i="39" s="1"/>
  <c r="Q58" i="39"/>
  <c r="V59" i="39"/>
  <c r="Q61" i="39"/>
  <c r="V62" i="39"/>
  <c r="Q64" i="39"/>
  <c r="V65" i="39"/>
  <c r="Q67" i="39"/>
  <c r="V68" i="39"/>
  <c r="Q70" i="39"/>
  <c r="V71" i="39"/>
  <c r="Q73" i="39"/>
  <c r="V74" i="39"/>
  <c r="Q76" i="39"/>
  <c r="H4" i="40"/>
  <c r="I4" i="40" s="1"/>
  <c r="J4" i="40" s="1"/>
  <c r="K4" i="40" s="1"/>
  <c r="M5" i="40"/>
  <c r="U5" i="40" s="1"/>
  <c r="M11" i="40"/>
  <c r="U11" i="40" s="1"/>
  <c r="M17" i="40"/>
  <c r="U17" i="40" s="1"/>
  <c r="M23" i="40"/>
  <c r="U23" i="40" s="1"/>
  <c r="M29" i="40"/>
  <c r="U29" i="40" s="1"/>
  <c r="M35" i="40"/>
  <c r="U35" i="40" s="1"/>
  <c r="M41" i="40"/>
  <c r="U41" i="40" s="1"/>
  <c r="M47" i="40"/>
  <c r="U47" i="40" s="1"/>
  <c r="M53" i="40"/>
  <c r="U53" i="40" s="1"/>
  <c r="M59" i="40"/>
  <c r="U59" i="40" s="1"/>
  <c r="M65" i="40"/>
  <c r="U65" i="40" s="1"/>
  <c r="H10" i="40"/>
  <c r="I10" i="40" s="1"/>
  <c r="J10" i="40" s="1"/>
  <c r="Q58" i="40"/>
  <c r="V59" i="40"/>
  <c r="Q61" i="40"/>
  <c r="V62" i="40"/>
  <c r="Q64" i="40"/>
  <c r="V65" i="40"/>
  <c r="F8" i="41"/>
  <c r="F14" i="41"/>
  <c r="F20" i="41"/>
  <c r="F26" i="41"/>
  <c r="F32" i="41"/>
  <c r="F38" i="41"/>
  <c r="F44" i="41"/>
  <c r="F50" i="41"/>
  <c r="F56" i="41"/>
  <c r="F62" i="41"/>
  <c r="F68" i="41"/>
  <c r="F74" i="41"/>
  <c r="F80" i="41"/>
  <c r="F86" i="41"/>
  <c r="F92" i="41"/>
  <c r="F98" i="41"/>
  <c r="G8" i="41"/>
  <c r="G14" i="41"/>
  <c r="G20" i="41"/>
  <c r="G26" i="41"/>
  <c r="G32" i="41"/>
  <c r="G38" i="41"/>
  <c r="G44" i="41"/>
  <c r="G50" i="41"/>
  <c r="G56" i="41"/>
  <c r="G62" i="41"/>
  <c r="G68" i="41"/>
  <c r="G74" i="41"/>
  <c r="G80" i="41"/>
  <c r="G86" i="41"/>
  <c r="G92" i="41"/>
  <c r="G98" i="41"/>
  <c r="Q9" i="41"/>
  <c r="Q11" i="41"/>
  <c r="M7" i="42"/>
  <c r="U7" i="42" s="1"/>
  <c r="M13" i="42"/>
  <c r="U13" i="42" s="1"/>
  <c r="M19" i="42"/>
  <c r="U19" i="42" s="1"/>
  <c r="M25" i="42"/>
  <c r="U25" i="42" s="1"/>
  <c r="M31" i="42"/>
  <c r="U31" i="42" s="1"/>
  <c r="M37" i="42"/>
  <c r="U37" i="42" s="1"/>
  <c r="M43" i="42"/>
  <c r="U43" i="42" s="1"/>
  <c r="M49" i="42"/>
  <c r="U49" i="42" s="1"/>
  <c r="M55" i="42"/>
  <c r="U55" i="42" s="1"/>
  <c r="M61" i="42"/>
  <c r="U61" i="42" s="1"/>
  <c r="M67" i="42"/>
  <c r="U67" i="42" s="1"/>
  <c r="M73" i="42"/>
  <c r="U73" i="42" s="1"/>
  <c r="M79" i="42"/>
  <c r="U79" i="42" s="1"/>
  <c r="M85" i="42"/>
  <c r="U85" i="42" s="1"/>
  <c r="H10" i="42"/>
  <c r="I10" i="42" s="1"/>
  <c r="J10" i="42" s="1"/>
  <c r="R46" i="42"/>
  <c r="G6" i="38"/>
  <c r="G9" i="38"/>
  <c r="G12" i="38"/>
  <c r="G15" i="38"/>
  <c r="G18" i="38"/>
  <c r="G21" i="38"/>
  <c r="G24" i="38"/>
  <c r="G27" i="38"/>
  <c r="G30" i="38"/>
  <c r="G33" i="38"/>
  <c r="G36" i="38"/>
  <c r="G39" i="38"/>
  <c r="G42" i="38"/>
  <c r="G45" i="38"/>
  <c r="G48" i="38"/>
  <c r="G51" i="38"/>
  <c r="G54" i="38"/>
  <c r="G57" i="38"/>
  <c r="G60" i="38"/>
  <c r="G63" i="38"/>
  <c r="G66" i="38"/>
  <c r="G69" i="38"/>
  <c r="G72" i="38"/>
  <c r="G75" i="38"/>
  <c r="G78" i="38"/>
  <c r="G81" i="38"/>
  <c r="G84" i="38"/>
  <c r="G87" i="38"/>
  <c r="M6" i="38"/>
  <c r="U6" i="38" s="1"/>
  <c r="M12" i="38"/>
  <c r="U12" i="38" s="1"/>
  <c r="M18" i="38"/>
  <c r="U18" i="38" s="1"/>
  <c r="M24" i="38"/>
  <c r="U24" i="38" s="1"/>
  <c r="M30" i="38"/>
  <c r="U30" i="38" s="1"/>
  <c r="M36" i="38"/>
  <c r="U36" i="38" s="1"/>
  <c r="M42" i="38"/>
  <c r="U42" i="38" s="1"/>
  <c r="M48" i="38"/>
  <c r="U48" i="38" s="1"/>
  <c r="M54" i="38"/>
  <c r="U54" i="38" s="1"/>
  <c r="M60" i="38"/>
  <c r="U60" i="38" s="1"/>
  <c r="M66" i="38"/>
  <c r="U66" i="38" s="1"/>
  <c r="M72" i="38"/>
  <c r="U72" i="38" s="1"/>
  <c r="M78" i="38"/>
  <c r="U78" i="38" s="1"/>
  <c r="M84" i="38"/>
  <c r="U84" i="38" s="1"/>
  <c r="R6" i="38"/>
  <c r="R8" i="38"/>
  <c r="R10" i="38"/>
  <c r="V11" i="38"/>
  <c r="R12" i="38"/>
  <c r="R15" i="38"/>
  <c r="R18" i="38"/>
  <c r="R21" i="38"/>
  <c r="R24" i="38"/>
  <c r="R27" i="38"/>
  <c r="R30" i="38"/>
  <c r="R33" i="38"/>
  <c r="R36" i="38"/>
  <c r="R39" i="38"/>
  <c r="R42" i="38"/>
  <c r="R45" i="38"/>
  <c r="R48" i="38"/>
  <c r="R51" i="38"/>
  <c r="R54" i="38"/>
  <c r="R57" i="38"/>
  <c r="R60" i="38"/>
  <c r="R63" i="38"/>
  <c r="R66" i="38"/>
  <c r="R69" i="38"/>
  <c r="R72" i="38"/>
  <c r="R75" i="38"/>
  <c r="R78" i="38"/>
  <c r="R81" i="38"/>
  <c r="R84" i="38"/>
  <c r="R87" i="38"/>
  <c r="M4" i="39"/>
  <c r="U4" i="39" s="1"/>
  <c r="X4" i="39" s="1"/>
  <c r="M10" i="39"/>
  <c r="U10" i="39" s="1"/>
  <c r="M16" i="39"/>
  <c r="U16" i="39" s="1"/>
  <c r="M22" i="39"/>
  <c r="U22" i="39" s="1"/>
  <c r="M28" i="39"/>
  <c r="U28" i="39" s="1"/>
  <c r="M34" i="39"/>
  <c r="U34" i="39" s="1"/>
  <c r="M40" i="39"/>
  <c r="U40" i="39" s="1"/>
  <c r="M46" i="39"/>
  <c r="U46" i="39" s="1"/>
  <c r="M52" i="39"/>
  <c r="U52" i="39" s="1"/>
  <c r="M58" i="39"/>
  <c r="U58" i="39" s="1"/>
  <c r="M64" i="39"/>
  <c r="U64" i="39" s="1"/>
  <c r="M70" i="39"/>
  <c r="U70" i="39" s="1"/>
  <c r="M76" i="39"/>
  <c r="U76" i="39" s="1"/>
  <c r="R61" i="39"/>
  <c r="R64" i="39"/>
  <c r="R67" i="39"/>
  <c r="R70" i="39"/>
  <c r="R73" i="39"/>
  <c r="R76" i="39"/>
  <c r="R79" i="39"/>
  <c r="M6" i="40"/>
  <c r="U6" i="40" s="1"/>
  <c r="M12" i="40"/>
  <c r="U12" i="40" s="1"/>
  <c r="M18" i="40"/>
  <c r="U18" i="40" s="1"/>
  <c r="M24" i="40"/>
  <c r="U24" i="40" s="1"/>
  <c r="M30" i="40"/>
  <c r="U30" i="40" s="1"/>
  <c r="M36" i="40"/>
  <c r="U36" i="40" s="1"/>
  <c r="M42" i="40"/>
  <c r="U42" i="40" s="1"/>
  <c r="M48" i="40"/>
  <c r="U48" i="40" s="1"/>
  <c r="M54" i="40"/>
  <c r="U54" i="40" s="1"/>
  <c r="M60" i="40"/>
  <c r="U60" i="40" s="1"/>
  <c r="M66" i="40"/>
  <c r="U66" i="40" s="1"/>
  <c r="F9" i="41"/>
  <c r="F15" i="41"/>
  <c r="F21" i="41"/>
  <c r="F27" i="41"/>
  <c r="F33" i="41"/>
  <c r="F39" i="41"/>
  <c r="F45" i="41"/>
  <c r="F51" i="41"/>
  <c r="F57" i="41"/>
  <c r="F63" i="41"/>
  <c r="F69" i="41"/>
  <c r="F75" i="41"/>
  <c r="F81" i="41"/>
  <c r="F87" i="41"/>
  <c r="F93" i="41"/>
  <c r="G9" i="41"/>
  <c r="G15" i="41"/>
  <c r="G21" i="41"/>
  <c r="G27" i="41"/>
  <c r="G33" i="41"/>
  <c r="G39" i="41"/>
  <c r="G45" i="41"/>
  <c r="G51" i="41"/>
  <c r="G57" i="41"/>
  <c r="G63" i="41"/>
  <c r="G69" i="41"/>
  <c r="G75" i="41"/>
  <c r="G81" i="41"/>
  <c r="G87" i="41"/>
  <c r="G93" i="41"/>
  <c r="H4" i="41"/>
  <c r="I4" i="41" s="1"/>
  <c r="J4" i="41" s="1"/>
  <c r="K4" i="41" s="1"/>
  <c r="Q5" i="41"/>
  <c r="V6" i="41"/>
  <c r="V8" i="41"/>
  <c r="V10" i="41"/>
  <c r="V12" i="41"/>
  <c r="Q14" i="41"/>
  <c r="V15" i="41"/>
  <c r="Q17" i="41"/>
  <c r="V18" i="41"/>
  <c r="Q20" i="41"/>
  <c r="V21" i="41"/>
  <c r="Q23" i="41"/>
  <c r="V24" i="41"/>
  <c r="Q26" i="41"/>
  <c r="V27" i="41"/>
  <c r="Q29" i="41"/>
  <c r="V30" i="41"/>
  <c r="Q32" i="41"/>
  <c r="V33" i="41"/>
  <c r="Q35" i="41"/>
  <c r="V36" i="41"/>
  <c r="Q38" i="41"/>
  <c r="V39" i="41"/>
  <c r="Q41" i="41"/>
  <c r="V42" i="41"/>
  <c r="Q44" i="41"/>
  <c r="V45" i="41"/>
  <c r="Q47" i="41"/>
  <c r="V48" i="41"/>
  <c r="Q50" i="41"/>
  <c r="V51" i="41"/>
  <c r="Q53" i="41"/>
  <c r="V54" i="41"/>
  <c r="Q56" i="41"/>
  <c r="V57" i="41"/>
  <c r="Q59" i="41"/>
  <c r="V60" i="41"/>
  <c r="Q62" i="41"/>
  <c r="V63" i="41"/>
  <c r="Q65" i="41"/>
  <c r="V66" i="41"/>
  <c r="Q68" i="41"/>
  <c r="V69" i="41"/>
  <c r="Q71" i="41"/>
  <c r="V72" i="41"/>
  <c r="Q74" i="41"/>
  <c r="V75" i="41"/>
  <c r="Q77" i="41"/>
  <c r="V78" i="41"/>
  <c r="Q80" i="41"/>
  <c r="V81" i="41"/>
  <c r="Q83" i="41"/>
  <c r="V84" i="41"/>
  <c r="Q86" i="41"/>
  <c r="V87" i="41"/>
  <c r="Q89" i="41"/>
  <c r="V90" i="41"/>
  <c r="Q92" i="41"/>
  <c r="V93" i="41"/>
  <c r="Q95" i="41"/>
  <c r="V96" i="41"/>
  <c r="Q98" i="41"/>
  <c r="M8" i="42"/>
  <c r="U8" i="42" s="1"/>
  <c r="M14" i="42"/>
  <c r="U14" i="42" s="1"/>
  <c r="M20" i="42"/>
  <c r="U20" i="42" s="1"/>
  <c r="M26" i="42"/>
  <c r="U26" i="42" s="1"/>
  <c r="M32" i="42"/>
  <c r="U32" i="42" s="1"/>
  <c r="M38" i="42"/>
  <c r="U38" i="42" s="1"/>
  <c r="M44" i="42"/>
  <c r="U44" i="42" s="1"/>
  <c r="M50" i="42"/>
  <c r="U50" i="42" s="1"/>
  <c r="M56" i="42"/>
  <c r="U56" i="42" s="1"/>
  <c r="M62" i="42"/>
  <c r="U62" i="42" s="1"/>
  <c r="M68" i="42"/>
  <c r="U68" i="42" s="1"/>
  <c r="M74" i="42"/>
  <c r="U74" i="42" s="1"/>
  <c r="M80" i="42"/>
  <c r="U80" i="42" s="1"/>
  <c r="M86" i="42"/>
  <c r="U86" i="42" s="1"/>
  <c r="H22" i="42"/>
  <c r="I22" i="42" s="1"/>
  <c r="J22" i="42" s="1"/>
  <c r="H31" i="42"/>
  <c r="I31" i="42" s="1"/>
  <c r="J31" i="42" s="1"/>
  <c r="H40" i="42"/>
  <c r="I40" i="42" s="1"/>
  <c r="J40" i="42" s="1"/>
  <c r="H49" i="42"/>
  <c r="I49" i="42" s="1"/>
  <c r="J49" i="42" s="1"/>
  <c r="Q50" i="42"/>
  <c r="V51" i="42"/>
  <c r="H52" i="42"/>
  <c r="I52" i="42" s="1"/>
  <c r="J52" i="42" s="1"/>
  <c r="Q53" i="42"/>
  <c r="V54" i="42"/>
  <c r="H55" i="42"/>
  <c r="I55" i="42" s="1"/>
  <c r="J55" i="42" s="1"/>
  <c r="Q56" i="42"/>
  <c r="V57" i="42"/>
  <c r="H58" i="42"/>
  <c r="I58" i="42" s="1"/>
  <c r="J58" i="42" s="1"/>
  <c r="Q59" i="42"/>
  <c r="V60" i="42"/>
  <c r="H61" i="42"/>
  <c r="I61" i="42" s="1"/>
  <c r="J61" i="42" s="1"/>
  <c r="Q62" i="42"/>
  <c r="V63" i="42"/>
  <c r="H64" i="42"/>
  <c r="I64" i="42" s="1"/>
  <c r="J64" i="42" s="1"/>
  <c r="Q65" i="42"/>
  <c r="V66" i="42"/>
  <c r="H67" i="42"/>
  <c r="I67" i="42" s="1"/>
  <c r="J67" i="42" s="1"/>
  <c r="Q68" i="42"/>
  <c r="V69" i="42"/>
  <c r="H70" i="42"/>
  <c r="I70" i="42" s="1"/>
  <c r="J70" i="42" s="1"/>
  <c r="Q71" i="42"/>
  <c r="V72" i="42"/>
  <c r="H73" i="42"/>
  <c r="I73" i="42" s="1"/>
  <c r="J73" i="42" s="1"/>
  <c r="Q74" i="42"/>
  <c r="V75" i="42"/>
  <c r="H76" i="42"/>
  <c r="I76" i="42" s="1"/>
  <c r="J76" i="42" s="1"/>
  <c r="Q77" i="42"/>
  <c r="V78" i="42"/>
  <c r="H79" i="42"/>
  <c r="I79" i="42" s="1"/>
  <c r="J79" i="42" s="1"/>
  <c r="Q80" i="42"/>
  <c r="V81" i="42"/>
  <c r="H82" i="42"/>
  <c r="I82" i="42" s="1"/>
  <c r="J82" i="42" s="1"/>
  <c r="Q83" i="42"/>
  <c r="V84" i="42"/>
  <c r="H85" i="42"/>
  <c r="I85" i="42" s="1"/>
  <c r="J85" i="42" s="1"/>
  <c r="Q86" i="42"/>
  <c r="V87" i="42"/>
  <c r="H88" i="42"/>
  <c r="I88" i="42" s="1"/>
  <c r="J88" i="42" s="1"/>
  <c r="Q89" i="42"/>
  <c r="AN3" i="44"/>
  <c r="AH4" i="45"/>
  <c r="AE3" i="38"/>
  <c r="F4" i="38"/>
  <c r="F7" i="38"/>
  <c r="F10" i="38"/>
  <c r="F13" i="38"/>
  <c r="F16" i="38"/>
  <c r="F19" i="38"/>
  <c r="F22" i="38"/>
  <c r="F25" i="38"/>
  <c r="F28" i="38"/>
  <c r="F31" i="38"/>
  <c r="F34" i="38"/>
  <c r="F37" i="38"/>
  <c r="F40" i="38"/>
  <c r="F43" i="38"/>
  <c r="F46" i="38"/>
  <c r="F49" i="38"/>
  <c r="F52" i="38"/>
  <c r="F55" i="38"/>
  <c r="F58" i="38"/>
  <c r="F61" i="38"/>
  <c r="F64" i="38"/>
  <c r="F67" i="38"/>
  <c r="F70" i="38"/>
  <c r="F73" i="38"/>
  <c r="F76" i="38"/>
  <c r="F79" i="38"/>
  <c r="F82" i="38"/>
  <c r="F85" i="38"/>
  <c r="F88" i="38"/>
  <c r="M7" i="38"/>
  <c r="U7" i="38" s="1"/>
  <c r="M13" i="38"/>
  <c r="U13" i="38" s="1"/>
  <c r="M19" i="38"/>
  <c r="U19" i="38" s="1"/>
  <c r="M25" i="38"/>
  <c r="U25" i="38" s="1"/>
  <c r="M31" i="38"/>
  <c r="U31" i="38" s="1"/>
  <c r="M37" i="38"/>
  <c r="U37" i="38" s="1"/>
  <c r="M43" i="38"/>
  <c r="U43" i="38" s="1"/>
  <c r="M49" i="38"/>
  <c r="U49" i="38" s="1"/>
  <c r="M55" i="38"/>
  <c r="U55" i="38" s="1"/>
  <c r="M61" i="38"/>
  <c r="U61" i="38" s="1"/>
  <c r="M67" i="38"/>
  <c r="U67" i="38" s="1"/>
  <c r="M73" i="38"/>
  <c r="U73" i="38" s="1"/>
  <c r="M79" i="38"/>
  <c r="U79" i="38" s="1"/>
  <c r="M85" i="38"/>
  <c r="U85" i="38" s="1"/>
  <c r="Q19" i="38"/>
  <c r="V20" i="38"/>
  <c r="Q22" i="38"/>
  <c r="V23" i="38"/>
  <c r="Q25" i="38"/>
  <c r="V26" i="38"/>
  <c r="Q28" i="38"/>
  <c r="V29" i="38"/>
  <c r="Q31" i="38"/>
  <c r="V32" i="38"/>
  <c r="Q34" i="38"/>
  <c r="V35" i="38"/>
  <c r="Q37" i="38"/>
  <c r="V38" i="38"/>
  <c r="Q40" i="38"/>
  <c r="V41" i="38"/>
  <c r="Q43" i="38"/>
  <c r="V44" i="38"/>
  <c r="Q46" i="38"/>
  <c r="V47" i="38"/>
  <c r="Q49" i="38"/>
  <c r="V50" i="38"/>
  <c r="Q52" i="38"/>
  <c r="V53" i="38"/>
  <c r="Q55" i="38"/>
  <c r="V56" i="38"/>
  <c r="Q58" i="38"/>
  <c r="V59" i="38"/>
  <c r="Q61" i="38"/>
  <c r="V62" i="38"/>
  <c r="Q64" i="38"/>
  <c r="V65" i="38"/>
  <c r="Q67" i="38"/>
  <c r="V68" i="38"/>
  <c r="Q70" i="38"/>
  <c r="V71" i="38"/>
  <c r="Q73" i="38"/>
  <c r="V74" i="38"/>
  <c r="Q76" i="38"/>
  <c r="V77" i="38"/>
  <c r="Q79" i="38"/>
  <c r="V80" i="38"/>
  <c r="Q82" i="38"/>
  <c r="V83" i="38"/>
  <c r="Q85" i="38"/>
  <c r="V86" i="38"/>
  <c r="Q88" i="38"/>
  <c r="M7" i="40"/>
  <c r="U7" i="40" s="1"/>
  <c r="M13" i="40"/>
  <c r="U13" i="40" s="1"/>
  <c r="M19" i="40"/>
  <c r="U19" i="40" s="1"/>
  <c r="M25" i="40"/>
  <c r="U25" i="40" s="1"/>
  <c r="M31" i="40"/>
  <c r="U31" i="40" s="1"/>
  <c r="M37" i="40"/>
  <c r="U37" i="40" s="1"/>
  <c r="M43" i="40"/>
  <c r="U43" i="40" s="1"/>
  <c r="M49" i="40"/>
  <c r="U49" i="40" s="1"/>
  <c r="M55" i="40"/>
  <c r="U55" i="40" s="1"/>
  <c r="M61" i="40"/>
  <c r="U61" i="40" s="1"/>
  <c r="M67" i="40"/>
  <c r="U67" i="40" s="1"/>
  <c r="AE3" i="41"/>
  <c r="M9" i="42"/>
  <c r="U9" i="42" s="1"/>
  <c r="M15" i="42"/>
  <c r="U15" i="42" s="1"/>
  <c r="M21" i="42"/>
  <c r="U21" i="42" s="1"/>
  <c r="M27" i="42"/>
  <c r="U27" i="42" s="1"/>
  <c r="M33" i="42"/>
  <c r="U33" i="42" s="1"/>
  <c r="M39" i="42"/>
  <c r="U39" i="42" s="1"/>
  <c r="M45" i="42"/>
  <c r="U45" i="42" s="1"/>
  <c r="M51" i="42"/>
  <c r="U51" i="42" s="1"/>
  <c r="M57" i="42"/>
  <c r="U57" i="42" s="1"/>
  <c r="M63" i="42"/>
  <c r="U63" i="42" s="1"/>
  <c r="M69" i="42"/>
  <c r="U69" i="42" s="1"/>
  <c r="M75" i="42"/>
  <c r="U75" i="42" s="1"/>
  <c r="M81" i="42"/>
  <c r="U81" i="42" s="1"/>
  <c r="M87" i="42"/>
  <c r="U87" i="42" s="1"/>
  <c r="R50" i="42"/>
  <c r="R53" i="42"/>
  <c r="R56" i="42"/>
  <c r="R59" i="42"/>
  <c r="R62" i="42"/>
  <c r="R65" i="42"/>
  <c r="R68" i="42"/>
  <c r="R71" i="42"/>
  <c r="R74" i="42"/>
  <c r="R77" i="42"/>
  <c r="R80" i="42"/>
  <c r="R83" i="42"/>
  <c r="R86" i="42"/>
  <c r="R89" i="42"/>
  <c r="AN3" i="43"/>
  <c r="G4" i="38"/>
  <c r="G7" i="38"/>
  <c r="G10" i="38"/>
  <c r="G13" i="38"/>
  <c r="G16" i="38"/>
  <c r="G19" i="38"/>
  <c r="G22" i="38"/>
  <c r="G25" i="38"/>
  <c r="G28" i="38"/>
  <c r="G31" i="38"/>
  <c r="G34" i="38"/>
  <c r="G37" i="38"/>
  <c r="G40" i="38"/>
  <c r="G43" i="38"/>
  <c r="G46" i="38"/>
  <c r="G49" i="38"/>
  <c r="G52" i="38"/>
  <c r="G55" i="38"/>
  <c r="G58" i="38"/>
  <c r="G61" i="38"/>
  <c r="G64" i="38"/>
  <c r="G67" i="38"/>
  <c r="G70" i="38"/>
  <c r="G73" i="38"/>
  <c r="G76" i="38"/>
  <c r="G79" i="38"/>
  <c r="G82" i="38"/>
  <c r="G85" i="38"/>
  <c r="M8" i="38"/>
  <c r="U8" i="38" s="1"/>
  <c r="M14" i="38"/>
  <c r="U14" i="38" s="1"/>
  <c r="M20" i="38"/>
  <c r="U20" i="38" s="1"/>
  <c r="M26" i="38"/>
  <c r="U26" i="38" s="1"/>
  <c r="M32" i="38"/>
  <c r="U32" i="38" s="1"/>
  <c r="M38" i="38"/>
  <c r="U38" i="38" s="1"/>
  <c r="M44" i="38"/>
  <c r="U44" i="38" s="1"/>
  <c r="M50" i="38"/>
  <c r="U50" i="38" s="1"/>
  <c r="M56" i="38"/>
  <c r="U56" i="38" s="1"/>
  <c r="M62" i="38"/>
  <c r="U62" i="38" s="1"/>
  <c r="M68" i="38"/>
  <c r="U68" i="38" s="1"/>
  <c r="M74" i="38"/>
  <c r="U74" i="38" s="1"/>
  <c r="M80" i="38"/>
  <c r="U80" i="38" s="1"/>
  <c r="Q5" i="38"/>
  <c r="R7" i="38"/>
  <c r="Q9" i="38"/>
  <c r="R13" i="38"/>
  <c r="R16" i="38"/>
  <c r="R19" i="38"/>
  <c r="R22" i="38"/>
  <c r="R25" i="38"/>
  <c r="R28" i="38"/>
  <c r="R31" i="38"/>
  <c r="R34" i="38"/>
  <c r="R37" i="38"/>
  <c r="R40" i="38"/>
  <c r="R43" i="38"/>
  <c r="R46" i="38"/>
  <c r="R49" i="38"/>
  <c r="R52" i="38"/>
  <c r="R55" i="38"/>
  <c r="R58" i="38"/>
  <c r="R61" i="38"/>
  <c r="R64" i="38"/>
  <c r="R67" i="38"/>
  <c r="R70" i="38"/>
  <c r="R73" i="38"/>
  <c r="R76" i="38"/>
  <c r="R79" i="38"/>
  <c r="R82" i="38"/>
  <c r="R85" i="38"/>
  <c r="AH3" i="39"/>
  <c r="AQ3" i="39" s="1"/>
  <c r="G5" i="39"/>
  <c r="G8" i="39"/>
  <c r="G11" i="39"/>
  <c r="G14" i="39"/>
  <c r="G17" i="39"/>
  <c r="G20" i="39"/>
  <c r="G23" i="39"/>
  <c r="G26" i="39"/>
  <c r="G29" i="39"/>
  <c r="G32" i="39"/>
  <c r="G35" i="39"/>
  <c r="G38" i="39"/>
  <c r="G41" i="39"/>
  <c r="G44" i="39"/>
  <c r="G47" i="39"/>
  <c r="G50" i="39"/>
  <c r="G53" i="39"/>
  <c r="G56" i="39"/>
  <c r="G59" i="39"/>
  <c r="G62" i="39"/>
  <c r="G65" i="39"/>
  <c r="G68" i="39"/>
  <c r="G71" i="39"/>
  <c r="G74" i="39"/>
  <c r="M6" i="39"/>
  <c r="U6" i="39" s="1"/>
  <c r="M12" i="39"/>
  <c r="U12" i="39" s="1"/>
  <c r="M18" i="39"/>
  <c r="U18" i="39" s="1"/>
  <c r="M24" i="39"/>
  <c r="U24" i="39" s="1"/>
  <c r="M30" i="39"/>
  <c r="U30" i="39" s="1"/>
  <c r="M36" i="39"/>
  <c r="U36" i="39" s="1"/>
  <c r="M42" i="39"/>
  <c r="U42" i="39" s="1"/>
  <c r="M48" i="39"/>
  <c r="U48" i="39" s="1"/>
  <c r="M54" i="39"/>
  <c r="U54" i="39" s="1"/>
  <c r="M60" i="39"/>
  <c r="U60" i="39" s="1"/>
  <c r="M66" i="39"/>
  <c r="U66" i="39" s="1"/>
  <c r="M72" i="39"/>
  <c r="U72" i="39" s="1"/>
  <c r="R14" i="39"/>
  <c r="R17" i="39"/>
  <c r="R20" i="39"/>
  <c r="R23" i="39"/>
  <c r="R26" i="39"/>
  <c r="R29" i="39"/>
  <c r="R32" i="39"/>
  <c r="R35" i="39"/>
  <c r="R38" i="39"/>
  <c r="R41" i="39"/>
  <c r="R44" i="39"/>
  <c r="R47" i="39"/>
  <c r="R50" i="39"/>
  <c r="R53" i="39"/>
  <c r="R56" i="39"/>
  <c r="R59" i="39"/>
  <c r="R62" i="39"/>
  <c r="R65" i="39"/>
  <c r="R68" i="39"/>
  <c r="R71" i="39"/>
  <c r="R74" i="39"/>
  <c r="AH3" i="40"/>
  <c r="AQ3" i="40" s="1"/>
  <c r="G5" i="40"/>
  <c r="G8" i="40"/>
  <c r="G11" i="40"/>
  <c r="G14" i="40"/>
  <c r="G17" i="40"/>
  <c r="G20" i="40"/>
  <c r="G23" i="40"/>
  <c r="G26" i="40"/>
  <c r="G29" i="40"/>
  <c r="G32" i="40"/>
  <c r="G35" i="40"/>
  <c r="G38" i="40"/>
  <c r="G41" i="40"/>
  <c r="G44" i="40"/>
  <c r="G47" i="40"/>
  <c r="G50" i="40"/>
  <c r="G53" i="40"/>
  <c r="G56" i="40"/>
  <c r="G59" i="40"/>
  <c r="G62" i="40"/>
  <c r="G65" i="40"/>
  <c r="M8" i="40"/>
  <c r="U8" i="40" s="1"/>
  <c r="M14" i="40"/>
  <c r="U14" i="40" s="1"/>
  <c r="M20" i="40"/>
  <c r="U20" i="40" s="1"/>
  <c r="M26" i="40"/>
  <c r="U26" i="40" s="1"/>
  <c r="M32" i="40"/>
  <c r="U32" i="40" s="1"/>
  <c r="M38" i="40"/>
  <c r="U38" i="40" s="1"/>
  <c r="M44" i="40"/>
  <c r="U44" i="40" s="1"/>
  <c r="M50" i="40"/>
  <c r="U50" i="40" s="1"/>
  <c r="M56" i="40"/>
  <c r="U56" i="40" s="1"/>
  <c r="M62" i="40"/>
  <c r="U62" i="40" s="1"/>
  <c r="R14" i="40"/>
  <c r="R17" i="40"/>
  <c r="R20" i="40"/>
  <c r="R23" i="40"/>
  <c r="R26" i="40"/>
  <c r="R29" i="40"/>
  <c r="R32" i="40"/>
  <c r="R35" i="40"/>
  <c r="R38" i="40"/>
  <c r="R41" i="40"/>
  <c r="R44" i="40"/>
  <c r="R47" i="40"/>
  <c r="R50" i="40"/>
  <c r="R53" i="40"/>
  <c r="R56" i="40"/>
  <c r="R59" i="40"/>
  <c r="R62" i="40"/>
  <c r="R65" i="40"/>
  <c r="F5" i="41"/>
  <c r="F11" i="41"/>
  <c r="F17" i="41"/>
  <c r="F23" i="41"/>
  <c r="F29" i="41"/>
  <c r="F35" i="41"/>
  <c r="F41" i="41"/>
  <c r="F47" i="41"/>
  <c r="F53" i="41"/>
  <c r="F59" i="41"/>
  <c r="F65" i="41"/>
  <c r="F71" i="41"/>
  <c r="F77" i="41"/>
  <c r="F83" i="41"/>
  <c r="F89" i="41"/>
  <c r="G5" i="41"/>
  <c r="G11" i="41"/>
  <c r="G17" i="41"/>
  <c r="G23" i="41"/>
  <c r="G29" i="41"/>
  <c r="G35" i="41"/>
  <c r="G41" i="41"/>
  <c r="G47" i="41"/>
  <c r="G53" i="41"/>
  <c r="G59" i="41"/>
  <c r="G65" i="41"/>
  <c r="G71" i="41"/>
  <c r="G77" i="41"/>
  <c r="G83" i="41"/>
  <c r="G89" i="41"/>
  <c r="M7" i="41"/>
  <c r="U7" i="41" s="1"/>
  <c r="M13" i="41"/>
  <c r="U13" i="41" s="1"/>
  <c r="M19" i="41"/>
  <c r="U19" i="41" s="1"/>
  <c r="M25" i="41"/>
  <c r="U25" i="41" s="1"/>
  <c r="M31" i="41"/>
  <c r="U31" i="41" s="1"/>
  <c r="M37" i="41"/>
  <c r="U37" i="41" s="1"/>
  <c r="M43" i="41"/>
  <c r="U43" i="41" s="1"/>
  <c r="M49" i="41"/>
  <c r="U49" i="41" s="1"/>
  <c r="M55" i="41"/>
  <c r="U55" i="41" s="1"/>
  <c r="M61" i="41"/>
  <c r="U61" i="41" s="1"/>
  <c r="M67" i="41"/>
  <c r="U67" i="41" s="1"/>
  <c r="M73" i="41"/>
  <c r="U73" i="41" s="1"/>
  <c r="M79" i="41"/>
  <c r="U79" i="41" s="1"/>
  <c r="M85" i="41"/>
  <c r="U85" i="41" s="1"/>
  <c r="M91" i="41"/>
  <c r="U91" i="41" s="1"/>
  <c r="Q6" i="41"/>
  <c r="V7" i="41"/>
  <c r="Q8" i="41"/>
  <c r="Q10" i="41"/>
  <c r="Q12" i="41"/>
  <c r="V13" i="41"/>
  <c r="Q15" i="41"/>
  <c r="V16" i="41"/>
  <c r="Q18" i="41"/>
  <c r="V19" i="41"/>
  <c r="Q21" i="41"/>
  <c r="V22" i="41"/>
  <c r="Q24" i="41"/>
  <c r="V25" i="41"/>
  <c r="Q27" i="41"/>
  <c r="V28" i="41"/>
  <c r="Q30" i="41"/>
  <c r="V31" i="41"/>
  <c r="Q33" i="41"/>
  <c r="V34" i="41"/>
  <c r="Q36" i="41"/>
  <c r="V37" i="41"/>
  <c r="Q39" i="41"/>
  <c r="V40" i="41"/>
  <c r="Q42" i="41"/>
  <c r="V43" i="41"/>
  <c r="Q45" i="41"/>
  <c r="V46" i="41"/>
  <c r="Q48" i="41"/>
  <c r="V49" i="41"/>
  <c r="Q51" i="41"/>
  <c r="V52" i="41"/>
  <c r="Q54" i="41"/>
  <c r="V55" i="41"/>
  <c r="Q57" i="41"/>
  <c r="V58" i="41"/>
  <c r="Q60" i="41"/>
  <c r="V61" i="41"/>
  <c r="Q63" i="41"/>
  <c r="V64" i="41"/>
  <c r="Q66" i="41"/>
  <c r="V67" i="41"/>
  <c r="Q69" i="41"/>
  <c r="V70" i="41"/>
  <c r="Q72" i="41"/>
  <c r="V73" i="41"/>
  <c r="Q75" i="41"/>
  <c r="V76" i="41"/>
  <c r="Q78" i="41"/>
  <c r="V79" i="41"/>
  <c r="Q81" i="41"/>
  <c r="V82" i="41"/>
  <c r="Q84" i="41"/>
  <c r="V85" i="41"/>
  <c r="Q87" i="41"/>
  <c r="V88" i="41"/>
  <c r="Q90" i="41"/>
  <c r="V91" i="41"/>
  <c r="Q93" i="41"/>
  <c r="V94" i="41"/>
  <c r="AH3" i="42"/>
  <c r="AQ3" i="42" s="1"/>
  <c r="G5" i="42"/>
  <c r="G8" i="42"/>
  <c r="G11" i="42"/>
  <c r="G14" i="42"/>
  <c r="G17" i="42"/>
  <c r="G20" i="42"/>
  <c r="G23" i="42"/>
  <c r="G26" i="42"/>
  <c r="G29" i="42"/>
  <c r="G32" i="42"/>
  <c r="G35" i="42"/>
  <c r="G38" i="42"/>
  <c r="G41" i="42"/>
  <c r="G44" i="42"/>
  <c r="G47" i="42"/>
  <c r="G50" i="42"/>
  <c r="G53" i="42"/>
  <c r="G56" i="42"/>
  <c r="G59" i="42"/>
  <c r="G62" i="42"/>
  <c r="G65" i="42"/>
  <c r="G68" i="42"/>
  <c r="G71" i="42"/>
  <c r="G74" i="42"/>
  <c r="G77" i="42"/>
  <c r="G80" i="42"/>
  <c r="G83" i="42"/>
  <c r="G86" i="42"/>
  <c r="M4" i="42"/>
  <c r="U4" i="42" s="1"/>
  <c r="X4" i="42" s="1"/>
  <c r="M10" i="42"/>
  <c r="U10" i="42" s="1"/>
  <c r="M16" i="42"/>
  <c r="U16" i="42" s="1"/>
  <c r="M22" i="42"/>
  <c r="U22" i="42" s="1"/>
  <c r="M28" i="42"/>
  <c r="U28" i="42" s="1"/>
  <c r="M34" i="42"/>
  <c r="U34" i="42" s="1"/>
  <c r="M40" i="42"/>
  <c r="U40" i="42" s="1"/>
  <c r="M46" i="42"/>
  <c r="U46" i="42" s="1"/>
  <c r="M52" i="42"/>
  <c r="U52" i="42" s="1"/>
  <c r="M58" i="42"/>
  <c r="U58" i="42" s="1"/>
  <c r="M64" i="42"/>
  <c r="U64" i="42" s="1"/>
  <c r="M70" i="42"/>
  <c r="U70" i="42" s="1"/>
  <c r="M76" i="42"/>
  <c r="U76" i="42" s="1"/>
  <c r="M82" i="42"/>
  <c r="U82" i="42" s="1"/>
  <c r="R14" i="42"/>
  <c r="R17" i="42"/>
  <c r="R20" i="42"/>
  <c r="Q27" i="42"/>
  <c r="H28" i="42"/>
  <c r="I28" i="42" s="1"/>
  <c r="J28" i="42" s="1"/>
  <c r="V28" i="42"/>
  <c r="Q29" i="42"/>
  <c r="V30" i="42"/>
  <c r="Q36" i="42"/>
  <c r="H37" i="42"/>
  <c r="I37" i="42" s="1"/>
  <c r="J37" i="42" s="1"/>
  <c r="V37" i="42"/>
  <c r="Q38" i="42"/>
  <c r="V39" i="42"/>
  <c r="Q45" i="42"/>
  <c r="H46" i="42"/>
  <c r="I46" i="42" s="1"/>
  <c r="J46" i="42" s="1"/>
  <c r="V46" i="42"/>
  <c r="R49" i="42"/>
  <c r="R52" i="42"/>
  <c r="R55" i="42"/>
  <c r="R58" i="42"/>
  <c r="R61" i="42"/>
  <c r="R64" i="42"/>
  <c r="R67" i="42"/>
  <c r="R70" i="42"/>
  <c r="R73" i="42"/>
  <c r="R76" i="42"/>
  <c r="R79" i="42"/>
  <c r="R82" i="42"/>
  <c r="R85" i="42"/>
  <c r="R88" i="42"/>
  <c r="P3" i="43"/>
  <c r="AF3" i="43" s="1"/>
  <c r="AO3" i="43" s="1"/>
  <c r="G4" i="43"/>
  <c r="G7" i="43"/>
  <c r="G10" i="43"/>
  <c r="G13" i="43"/>
  <c r="G16" i="43"/>
  <c r="G19" i="43"/>
  <c r="G22" i="43"/>
  <c r="G25" i="43"/>
  <c r="G28" i="43"/>
  <c r="G31" i="43"/>
  <c r="G34" i="43"/>
  <c r="G37" i="43"/>
  <c r="G40" i="43"/>
  <c r="G43" i="43"/>
  <c r="G46" i="43"/>
  <c r="G49" i="43"/>
  <c r="G52" i="43"/>
  <c r="G55" i="43"/>
  <c r="G58" i="43"/>
  <c r="G61" i="43"/>
  <c r="G64" i="43"/>
  <c r="G67" i="43"/>
  <c r="G70" i="43"/>
  <c r="G73" i="43"/>
  <c r="G76" i="43"/>
  <c r="G79" i="43"/>
  <c r="M4" i="43"/>
  <c r="U4" i="43" s="1"/>
  <c r="X4" i="43" s="1"/>
  <c r="M10" i="43"/>
  <c r="U10" i="43" s="1"/>
  <c r="M16" i="43"/>
  <c r="U16" i="43" s="1"/>
  <c r="M22" i="43"/>
  <c r="U22" i="43" s="1"/>
  <c r="M28" i="43"/>
  <c r="U28" i="43" s="1"/>
  <c r="M34" i="43"/>
  <c r="U34" i="43" s="1"/>
  <c r="M40" i="43"/>
  <c r="U40" i="43" s="1"/>
  <c r="M46" i="43"/>
  <c r="U46" i="43" s="1"/>
  <c r="M52" i="43"/>
  <c r="U52" i="43" s="1"/>
  <c r="M58" i="43"/>
  <c r="U58" i="43" s="1"/>
  <c r="M64" i="43"/>
  <c r="U64" i="43" s="1"/>
  <c r="M70" i="43"/>
  <c r="U70" i="43" s="1"/>
  <c r="M76" i="43"/>
  <c r="U76" i="43" s="1"/>
  <c r="Q5" i="43"/>
  <c r="R7" i="43"/>
  <c r="Q9" i="43"/>
  <c r="Q11" i="43"/>
  <c r="R13" i="43"/>
  <c r="R16" i="43"/>
  <c r="R19" i="43"/>
  <c r="R22" i="43"/>
  <c r="R25" i="43"/>
  <c r="R28" i="43"/>
  <c r="R31" i="43"/>
  <c r="R34" i="43"/>
  <c r="R37" i="43"/>
  <c r="R40" i="43"/>
  <c r="R43" i="43"/>
  <c r="R46" i="43"/>
  <c r="R49" i="43"/>
  <c r="R52" i="43"/>
  <c r="R55" i="43"/>
  <c r="R58" i="43"/>
  <c r="R61" i="43"/>
  <c r="R64" i="43"/>
  <c r="R67" i="43"/>
  <c r="R70" i="43"/>
  <c r="R73" i="43"/>
  <c r="R76" i="43"/>
  <c r="R79" i="43"/>
  <c r="P3" i="44"/>
  <c r="AF3" i="44" s="1"/>
  <c r="AO3" i="44" s="1"/>
  <c r="G4" i="44"/>
  <c r="G7" i="44"/>
  <c r="G10" i="44"/>
  <c r="G13" i="44"/>
  <c r="G16" i="44"/>
  <c r="G19" i="44"/>
  <c r="G22" i="44"/>
  <c r="G25" i="44"/>
  <c r="G28" i="44"/>
  <c r="G31" i="44"/>
  <c r="G34" i="44"/>
  <c r="G37" i="44"/>
  <c r="G40" i="44"/>
  <c r="G43" i="44"/>
  <c r="G46" i="44"/>
  <c r="G49" i="44"/>
  <c r="G52" i="44"/>
  <c r="G55" i="44"/>
  <c r="G58" i="44"/>
  <c r="G61" i="44"/>
  <c r="G64" i="44"/>
  <c r="G67" i="44"/>
  <c r="M6" i="44"/>
  <c r="U6" i="44" s="1"/>
  <c r="M12" i="44"/>
  <c r="U12" i="44" s="1"/>
  <c r="M18" i="44"/>
  <c r="U18" i="44" s="1"/>
  <c r="M24" i="44"/>
  <c r="U24" i="44" s="1"/>
  <c r="M30" i="44"/>
  <c r="U30" i="44" s="1"/>
  <c r="M36" i="44"/>
  <c r="U36" i="44" s="1"/>
  <c r="M42" i="44"/>
  <c r="U42" i="44" s="1"/>
  <c r="M48" i="44"/>
  <c r="U48" i="44" s="1"/>
  <c r="M54" i="44"/>
  <c r="U54" i="44" s="1"/>
  <c r="M60" i="44"/>
  <c r="U60" i="44" s="1"/>
  <c r="M66" i="44"/>
  <c r="U66" i="44" s="1"/>
  <c r="Q5" i="44"/>
  <c r="R7" i="44"/>
  <c r="Q9" i="44"/>
  <c r="Q11" i="44"/>
  <c r="R13" i="44"/>
  <c r="R16" i="44"/>
  <c r="R19" i="44"/>
  <c r="R22" i="44"/>
  <c r="R25" i="44"/>
  <c r="R28" i="44"/>
  <c r="R31" i="44"/>
  <c r="R34" i="44"/>
  <c r="R37" i="44"/>
  <c r="R40" i="44"/>
  <c r="R43" i="44"/>
  <c r="R46" i="44"/>
  <c r="R49" i="44"/>
  <c r="R52" i="44"/>
  <c r="R55" i="44"/>
  <c r="R58" i="44"/>
  <c r="R61" i="44"/>
  <c r="Q64" i="44"/>
  <c r="V65" i="44"/>
  <c r="R66" i="44"/>
  <c r="F8" i="45"/>
  <c r="F16" i="45"/>
  <c r="F24" i="45"/>
  <c r="F34" i="45"/>
  <c r="F42" i="45"/>
  <c r="F51" i="45"/>
  <c r="F59" i="45"/>
  <c r="F68" i="45"/>
  <c r="F77" i="45"/>
  <c r="F86" i="45"/>
  <c r="F94" i="45"/>
  <c r="G6" i="45"/>
  <c r="G15" i="45"/>
  <c r="G24" i="45"/>
  <c r="G34" i="45"/>
  <c r="G46" i="45"/>
  <c r="G56" i="45"/>
  <c r="G68" i="45"/>
  <c r="G77" i="45"/>
  <c r="G89" i="45"/>
  <c r="Y4" i="45"/>
  <c r="Z4" i="45" s="1"/>
  <c r="V98" i="45"/>
  <c r="V95" i="45"/>
  <c r="V92" i="45"/>
  <c r="V89" i="45"/>
  <c r="V86" i="45"/>
  <c r="V83" i="45"/>
  <c r="V80" i="45"/>
  <c r="V77" i="45"/>
  <c r="V74" i="45"/>
  <c r="V71" i="45"/>
  <c r="V68" i="45"/>
  <c r="V65" i="45"/>
  <c r="V62" i="45"/>
  <c r="V59" i="45"/>
  <c r="V56" i="45"/>
  <c r="V53" i="45"/>
  <c r="V50" i="45"/>
  <c r="V47" i="45"/>
  <c r="V44" i="45"/>
  <c r="V41" i="45"/>
  <c r="V38" i="45"/>
  <c r="V35" i="45"/>
  <c r="V32" i="45"/>
  <c r="V29" i="45"/>
  <c r="V26" i="45"/>
  <c r="V23" i="45"/>
  <c r="V20" i="45"/>
  <c r="V17" i="45"/>
  <c r="V14" i="45"/>
  <c r="V5" i="45"/>
  <c r="V97" i="45"/>
  <c r="V87" i="45"/>
  <c r="V79" i="45"/>
  <c r="V69" i="45"/>
  <c r="V61" i="45"/>
  <c r="V51" i="45"/>
  <c r="V43" i="45"/>
  <c r="V30" i="45"/>
  <c r="V21" i="45"/>
  <c r="V90" i="45"/>
  <c r="V82" i="45"/>
  <c r="V72" i="45"/>
  <c r="V93" i="45"/>
  <c r="V85" i="45"/>
  <c r="V75" i="45"/>
  <c r="V96" i="45"/>
  <c r="V88" i="45"/>
  <c r="V78" i="45"/>
  <c r="V70" i="45"/>
  <c r="V91" i="45"/>
  <c r="V81" i="45"/>
  <c r="V73" i="45"/>
  <c r="V63" i="45"/>
  <c r="V55" i="45"/>
  <c r="V45" i="45"/>
  <c r="V37" i="45"/>
  <c r="V33" i="45"/>
  <c r="V24" i="45"/>
  <c r="V15" i="45"/>
  <c r="V9" i="45"/>
  <c r="V94" i="45"/>
  <c r="V84" i="45"/>
  <c r="V76" i="45"/>
  <c r="V66" i="45"/>
  <c r="V58" i="45"/>
  <c r="V48" i="45"/>
  <c r="V40" i="45"/>
  <c r="V28" i="45"/>
  <c r="V19" i="45"/>
  <c r="V12" i="45"/>
  <c r="V16" i="45"/>
  <c r="V18" i="45"/>
  <c r="Q21" i="45"/>
  <c r="Q24" i="45"/>
  <c r="Q38" i="45"/>
  <c r="Q48" i="45"/>
  <c r="Q56" i="45"/>
  <c r="Q66" i="45"/>
  <c r="F5" i="43"/>
  <c r="F8" i="43"/>
  <c r="F11" i="43"/>
  <c r="F14" i="43"/>
  <c r="F17" i="43"/>
  <c r="F20" i="43"/>
  <c r="F23" i="43"/>
  <c r="F26" i="43"/>
  <c r="F29" i="43"/>
  <c r="F32" i="43"/>
  <c r="F35" i="43"/>
  <c r="F38" i="43"/>
  <c r="F41" i="43"/>
  <c r="F44" i="43"/>
  <c r="F47" i="43"/>
  <c r="F50" i="43"/>
  <c r="F53" i="43"/>
  <c r="F56" i="43"/>
  <c r="F59" i="43"/>
  <c r="F62" i="43"/>
  <c r="F65" i="43"/>
  <c r="F68" i="43"/>
  <c r="F71" i="43"/>
  <c r="F74" i="43"/>
  <c r="F77" i="43"/>
  <c r="M5" i="43"/>
  <c r="U5" i="43" s="1"/>
  <c r="M11" i="43"/>
  <c r="U11" i="43" s="1"/>
  <c r="M17" i="43"/>
  <c r="U17" i="43" s="1"/>
  <c r="M23" i="43"/>
  <c r="U23" i="43" s="1"/>
  <c r="M29" i="43"/>
  <c r="U29" i="43" s="1"/>
  <c r="M35" i="43"/>
  <c r="U35" i="43" s="1"/>
  <c r="M41" i="43"/>
  <c r="U41" i="43" s="1"/>
  <c r="M47" i="43"/>
  <c r="U47" i="43" s="1"/>
  <c r="M53" i="43"/>
  <c r="U53" i="43" s="1"/>
  <c r="M59" i="43"/>
  <c r="U59" i="43" s="1"/>
  <c r="M65" i="43"/>
  <c r="U65" i="43" s="1"/>
  <c r="M71" i="43"/>
  <c r="U71" i="43" s="1"/>
  <c r="M77" i="43"/>
  <c r="U77" i="43" s="1"/>
  <c r="V4" i="43"/>
  <c r="Y4" i="43" s="1"/>
  <c r="R5" i="43"/>
  <c r="V6" i="43"/>
  <c r="V8" i="43"/>
  <c r="R9" i="43"/>
  <c r="V10" i="43"/>
  <c r="R11" i="43"/>
  <c r="V12" i="43"/>
  <c r="Q14" i="43"/>
  <c r="V15" i="43"/>
  <c r="Q17" i="43"/>
  <c r="V18" i="43"/>
  <c r="Q20" i="43"/>
  <c r="V21" i="43"/>
  <c r="Q23" i="43"/>
  <c r="V24" i="43"/>
  <c r="Q26" i="43"/>
  <c r="V27" i="43"/>
  <c r="Q29" i="43"/>
  <c r="V30" i="43"/>
  <c r="Q32" i="43"/>
  <c r="V33" i="43"/>
  <c r="Q35" i="43"/>
  <c r="V36" i="43"/>
  <c r="Q38" i="43"/>
  <c r="V39" i="43"/>
  <c r="Q41" i="43"/>
  <c r="V42" i="43"/>
  <c r="Q44" i="43"/>
  <c r="V45" i="43"/>
  <c r="Q47" i="43"/>
  <c r="V48" i="43"/>
  <c r="Q50" i="43"/>
  <c r="V51" i="43"/>
  <c r="Q53" i="43"/>
  <c r="V54" i="43"/>
  <c r="Q56" i="43"/>
  <c r="V57" i="43"/>
  <c r="Q59" i="43"/>
  <c r="V60" i="43"/>
  <c r="Q62" i="43"/>
  <c r="V63" i="43"/>
  <c r="Q65" i="43"/>
  <c r="V66" i="43"/>
  <c r="Q68" i="43"/>
  <c r="V69" i="43"/>
  <c r="Q71" i="43"/>
  <c r="V72" i="43"/>
  <c r="Q74" i="43"/>
  <c r="V75" i="43"/>
  <c r="Q77" i="43"/>
  <c r="V78" i="43"/>
  <c r="F5" i="44"/>
  <c r="F8" i="44"/>
  <c r="F11" i="44"/>
  <c r="F14" i="44"/>
  <c r="F17" i="44"/>
  <c r="F20" i="44"/>
  <c r="F23" i="44"/>
  <c r="F26" i="44"/>
  <c r="F29" i="44"/>
  <c r="F32" i="44"/>
  <c r="F35" i="44"/>
  <c r="F38" i="44"/>
  <c r="F41" i="44"/>
  <c r="F44" i="44"/>
  <c r="F47" i="44"/>
  <c r="F50" i="44"/>
  <c r="F53" i="44"/>
  <c r="F56" i="44"/>
  <c r="F59" i="44"/>
  <c r="F62" i="44"/>
  <c r="F65" i="44"/>
  <c r="F68" i="44"/>
  <c r="M7" i="44"/>
  <c r="U7" i="44" s="1"/>
  <c r="M13" i="44"/>
  <c r="U13" i="44" s="1"/>
  <c r="M19" i="44"/>
  <c r="U19" i="44" s="1"/>
  <c r="M25" i="44"/>
  <c r="U25" i="44" s="1"/>
  <c r="M31" i="44"/>
  <c r="U31" i="44" s="1"/>
  <c r="M37" i="44"/>
  <c r="U37" i="44" s="1"/>
  <c r="M43" i="44"/>
  <c r="U43" i="44" s="1"/>
  <c r="M49" i="44"/>
  <c r="U49" i="44" s="1"/>
  <c r="M55" i="44"/>
  <c r="U55" i="44" s="1"/>
  <c r="M61" i="44"/>
  <c r="U61" i="44" s="1"/>
  <c r="M67" i="44"/>
  <c r="U67" i="44" s="1"/>
  <c r="V4" i="44"/>
  <c r="Y4" i="44" s="1"/>
  <c r="R5" i="44"/>
  <c r="V6" i="44"/>
  <c r="V8" i="44"/>
  <c r="R9" i="44"/>
  <c r="V10" i="44"/>
  <c r="R11" i="44"/>
  <c r="V12" i="44"/>
  <c r="Q14" i="44"/>
  <c r="V15" i="44"/>
  <c r="Q17" i="44"/>
  <c r="V18" i="44"/>
  <c r="Q20" i="44"/>
  <c r="V21" i="44"/>
  <c r="Q23" i="44"/>
  <c r="V24" i="44"/>
  <c r="Q26" i="44"/>
  <c r="V27" i="44"/>
  <c r="Q29" i="44"/>
  <c r="V30" i="44"/>
  <c r="Q32" i="44"/>
  <c r="V33" i="44"/>
  <c r="Q35" i="44"/>
  <c r="V36" i="44"/>
  <c r="Q38" i="44"/>
  <c r="V39" i="44"/>
  <c r="Q41" i="44"/>
  <c r="V42" i="44"/>
  <c r="Q44" i="44"/>
  <c r="V45" i="44"/>
  <c r="Q47" i="44"/>
  <c r="V48" i="44"/>
  <c r="Q50" i="44"/>
  <c r="V51" i="44"/>
  <c r="Q53" i="44"/>
  <c r="V54" i="44"/>
  <c r="Q56" i="44"/>
  <c r="V57" i="44"/>
  <c r="Q59" i="44"/>
  <c r="V60" i="44"/>
  <c r="R62" i="44"/>
  <c r="R64" i="44"/>
  <c r="Q69" i="44"/>
  <c r="F9" i="45"/>
  <c r="F17" i="45"/>
  <c r="F27" i="45"/>
  <c r="F35" i="45"/>
  <c r="F44" i="45"/>
  <c r="F52" i="45"/>
  <c r="F60" i="45"/>
  <c r="F70" i="45"/>
  <c r="F78" i="45"/>
  <c r="F87" i="45"/>
  <c r="F95" i="45"/>
  <c r="G8" i="45"/>
  <c r="G17" i="45"/>
  <c r="G26" i="45"/>
  <c r="G35" i="45"/>
  <c r="G47" i="45"/>
  <c r="G57" i="45"/>
  <c r="G69" i="45"/>
  <c r="G78" i="45"/>
  <c r="G90" i="45"/>
  <c r="V49" i="45"/>
  <c r="V67" i="45"/>
  <c r="AH3" i="43"/>
  <c r="AQ3" i="43" s="1"/>
  <c r="G5" i="43"/>
  <c r="G8" i="43"/>
  <c r="G11" i="43"/>
  <c r="G14" i="43"/>
  <c r="G17" i="43"/>
  <c r="G20" i="43"/>
  <c r="G23" i="43"/>
  <c r="G26" i="43"/>
  <c r="G29" i="43"/>
  <c r="G32" i="43"/>
  <c r="G35" i="43"/>
  <c r="G38" i="43"/>
  <c r="G41" i="43"/>
  <c r="G44" i="43"/>
  <c r="G47" i="43"/>
  <c r="G50" i="43"/>
  <c r="G53" i="43"/>
  <c r="G56" i="43"/>
  <c r="G59" i="43"/>
  <c r="G62" i="43"/>
  <c r="G65" i="43"/>
  <c r="G68" i="43"/>
  <c r="G71" i="43"/>
  <c r="G74" i="43"/>
  <c r="G77" i="43"/>
  <c r="R14" i="43"/>
  <c r="R17" i="43"/>
  <c r="R20" i="43"/>
  <c r="R23" i="43"/>
  <c r="R26" i="43"/>
  <c r="R29" i="43"/>
  <c r="R32" i="43"/>
  <c r="R35" i="43"/>
  <c r="R38" i="43"/>
  <c r="R41" i="43"/>
  <c r="R44" i="43"/>
  <c r="R47" i="43"/>
  <c r="R50" i="43"/>
  <c r="R53" i="43"/>
  <c r="R56" i="43"/>
  <c r="R59" i="43"/>
  <c r="R62" i="43"/>
  <c r="R65" i="43"/>
  <c r="R68" i="43"/>
  <c r="R71" i="43"/>
  <c r="R74" i="43"/>
  <c r="R77" i="43"/>
  <c r="AH3" i="44"/>
  <c r="AQ3" i="44" s="1"/>
  <c r="G5" i="44"/>
  <c r="G8" i="44"/>
  <c r="G11" i="44"/>
  <c r="G14" i="44"/>
  <c r="G17" i="44"/>
  <c r="G20" i="44"/>
  <c r="G23" i="44"/>
  <c r="G26" i="44"/>
  <c r="G29" i="44"/>
  <c r="G32" i="44"/>
  <c r="G35" i="44"/>
  <c r="G38" i="44"/>
  <c r="G41" i="44"/>
  <c r="G44" i="44"/>
  <c r="G47" i="44"/>
  <c r="G50" i="44"/>
  <c r="G53" i="44"/>
  <c r="G56" i="44"/>
  <c r="G59" i="44"/>
  <c r="G62" i="44"/>
  <c r="G65" i="44"/>
  <c r="G68" i="44"/>
  <c r="M8" i="44"/>
  <c r="U8" i="44" s="1"/>
  <c r="M14" i="44"/>
  <c r="U14" i="44" s="1"/>
  <c r="M20" i="44"/>
  <c r="U20" i="44" s="1"/>
  <c r="M26" i="44"/>
  <c r="U26" i="44" s="1"/>
  <c r="M32" i="44"/>
  <c r="U32" i="44" s="1"/>
  <c r="M38" i="44"/>
  <c r="U38" i="44" s="1"/>
  <c r="M44" i="44"/>
  <c r="U44" i="44" s="1"/>
  <c r="M50" i="44"/>
  <c r="U50" i="44" s="1"/>
  <c r="M56" i="44"/>
  <c r="U56" i="44" s="1"/>
  <c r="M62" i="44"/>
  <c r="U62" i="44" s="1"/>
  <c r="M68" i="44"/>
  <c r="U68" i="44" s="1"/>
  <c r="R14" i="44"/>
  <c r="R17" i="44"/>
  <c r="R20" i="44"/>
  <c r="R23" i="44"/>
  <c r="R26" i="44"/>
  <c r="R29" i="44"/>
  <c r="R32" i="44"/>
  <c r="R35" i="44"/>
  <c r="R38" i="44"/>
  <c r="R41" i="44"/>
  <c r="R44" i="44"/>
  <c r="R47" i="44"/>
  <c r="R50" i="44"/>
  <c r="R53" i="44"/>
  <c r="R56" i="44"/>
  <c r="R59" i="44"/>
  <c r="Q67" i="44"/>
  <c r="V68" i="44"/>
  <c r="R69" i="44"/>
  <c r="F10" i="45"/>
  <c r="F20" i="45"/>
  <c r="F28" i="45"/>
  <c r="F36" i="45"/>
  <c r="F45" i="45"/>
  <c r="F53" i="45"/>
  <c r="F63" i="45"/>
  <c r="F71" i="45"/>
  <c r="F80" i="45"/>
  <c r="F88" i="45"/>
  <c r="G10" i="45"/>
  <c r="G18" i="45"/>
  <c r="G27" i="45"/>
  <c r="G39" i="45"/>
  <c r="G48" i="45"/>
  <c r="G60" i="45"/>
  <c r="G70" i="45"/>
  <c r="G82" i="45"/>
  <c r="Q9" i="45"/>
  <c r="Q45" i="45"/>
  <c r="Q63" i="45"/>
  <c r="F6" i="43"/>
  <c r="F9" i="43"/>
  <c r="F12" i="43"/>
  <c r="F15" i="43"/>
  <c r="F18" i="43"/>
  <c r="F21" i="43"/>
  <c r="F24" i="43"/>
  <c r="F27" i="43"/>
  <c r="F30" i="43"/>
  <c r="F33" i="43"/>
  <c r="F36" i="43"/>
  <c r="F39" i="43"/>
  <c r="F42" i="43"/>
  <c r="F45" i="43"/>
  <c r="F48" i="43"/>
  <c r="F51" i="43"/>
  <c r="F54" i="43"/>
  <c r="F57" i="43"/>
  <c r="F60" i="43"/>
  <c r="F63" i="43"/>
  <c r="F66" i="43"/>
  <c r="F69" i="43"/>
  <c r="F72" i="43"/>
  <c r="F75" i="43"/>
  <c r="F78" i="43"/>
  <c r="Q10" i="43"/>
  <c r="Q12" i="43"/>
  <c r="V13" i="43"/>
  <c r="Q15" i="43"/>
  <c r="V16" i="43"/>
  <c r="Q18" i="43"/>
  <c r="V19" i="43"/>
  <c r="Q21" i="43"/>
  <c r="V22" i="43"/>
  <c r="Q24" i="43"/>
  <c r="V25" i="43"/>
  <c r="Q27" i="43"/>
  <c r="V28" i="43"/>
  <c r="Q30" i="43"/>
  <c r="V31" i="43"/>
  <c r="Q33" i="43"/>
  <c r="V34" i="43"/>
  <c r="Q36" i="43"/>
  <c r="V37" i="43"/>
  <c r="Q39" i="43"/>
  <c r="V40" i="43"/>
  <c r="Q42" i="43"/>
  <c r="V43" i="43"/>
  <c r="Q45" i="43"/>
  <c r="V46" i="43"/>
  <c r="Q48" i="43"/>
  <c r="V49" i="43"/>
  <c r="Q51" i="43"/>
  <c r="V52" i="43"/>
  <c r="Q54" i="43"/>
  <c r="V55" i="43"/>
  <c r="Q57" i="43"/>
  <c r="V58" i="43"/>
  <c r="Q60" i="43"/>
  <c r="V61" i="43"/>
  <c r="Q63" i="43"/>
  <c r="V64" i="43"/>
  <c r="Q66" i="43"/>
  <c r="V67" i="43"/>
  <c r="Q69" i="43"/>
  <c r="V70" i="43"/>
  <c r="Q72" i="43"/>
  <c r="V73" i="43"/>
  <c r="Q75" i="43"/>
  <c r="V76" i="43"/>
  <c r="Q78" i="43"/>
  <c r="V79" i="43"/>
  <c r="M9" i="44"/>
  <c r="U9" i="44" s="1"/>
  <c r="M15" i="44"/>
  <c r="U15" i="44" s="1"/>
  <c r="M21" i="44"/>
  <c r="U21" i="44" s="1"/>
  <c r="M27" i="44"/>
  <c r="U27" i="44" s="1"/>
  <c r="M33" i="44"/>
  <c r="U33" i="44" s="1"/>
  <c r="M39" i="44"/>
  <c r="U39" i="44" s="1"/>
  <c r="M45" i="44"/>
  <c r="U45" i="44" s="1"/>
  <c r="M51" i="44"/>
  <c r="U51" i="44" s="1"/>
  <c r="M57" i="44"/>
  <c r="U57" i="44" s="1"/>
  <c r="M63" i="44"/>
  <c r="U63" i="44" s="1"/>
  <c r="M69" i="44"/>
  <c r="U69" i="44" s="1"/>
  <c r="Q15" i="44"/>
  <c r="V16" i="44"/>
  <c r="Q18" i="44"/>
  <c r="V19" i="44"/>
  <c r="Q21" i="44"/>
  <c r="V22" i="44"/>
  <c r="Q24" i="44"/>
  <c r="V25" i="44"/>
  <c r="Q27" i="44"/>
  <c r="V28" i="44"/>
  <c r="Q30" i="44"/>
  <c r="V31" i="44"/>
  <c r="Q33" i="44"/>
  <c r="V34" i="44"/>
  <c r="Q36" i="44"/>
  <c r="V37" i="44"/>
  <c r="Q39" i="44"/>
  <c r="V40" i="44"/>
  <c r="Q42" i="44"/>
  <c r="V43" i="44"/>
  <c r="Q45" i="44"/>
  <c r="V46" i="44"/>
  <c r="Q48" i="44"/>
  <c r="V49" i="44"/>
  <c r="Q51" i="44"/>
  <c r="V52" i="44"/>
  <c r="Q54" i="44"/>
  <c r="V55" i="44"/>
  <c r="Q57" i="44"/>
  <c r="V58" i="44"/>
  <c r="Q60" i="44"/>
  <c r="V61" i="44"/>
  <c r="R65" i="44"/>
  <c r="R67" i="44"/>
  <c r="AE3" i="45"/>
  <c r="F97" i="45"/>
  <c r="F91" i="45"/>
  <c r="F85" i="45"/>
  <c r="F79" i="45"/>
  <c r="F73" i="45"/>
  <c r="F67" i="45"/>
  <c r="F61" i="45"/>
  <c r="F55" i="45"/>
  <c r="F49" i="45"/>
  <c r="F43" i="45"/>
  <c r="F37" i="45"/>
  <c r="F31" i="45"/>
  <c r="F25" i="45"/>
  <c r="F19" i="45"/>
  <c r="F13" i="45"/>
  <c r="F7" i="45"/>
  <c r="F98" i="45"/>
  <c r="F90" i="45"/>
  <c r="F83" i="45"/>
  <c r="F76" i="45"/>
  <c r="F69" i="45"/>
  <c r="F62" i="45"/>
  <c r="F54" i="45"/>
  <c r="F47" i="45"/>
  <c r="F40" i="45"/>
  <c r="F33" i="45"/>
  <c r="F26" i="45"/>
  <c r="F18" i="45"/>
  <c r="F11" i="45"/>
  <c r="F4" i="45"/>
  <c r="F12" i="45"/>
  <c r="F21" i="45"/>
  <c r="F29" i="45"/>
  <c r="F38" i="45"/>
  <c r="F46" i="45"/>
  <c r="F56" i="45"/>
  <c r="F64" i="45"/>
  <c r="F72" i="45"/>
  <c r="F81" i="45"/>
  <c r="F89" i="45"/>
  <c r="G97" i="45"/>
  <c r="G91" i="45"/>
  <c r="G85" i="45"/>
  <c r="G79" i="45"/>
  <c r="G73" i="45"/>
  <c r="G67" i="45"/>
  <c r="G61" i="45"/>
  <c r="G55" i="45"/>
  <c r="G49" i="45"/>
  <c r="G43" i="45"/>
  <c r="G37" i="45"/>
  <c r="G31" i="45"/>
  <c r="G25" i="45"/>
  <c r="G19" i="45"/>
  <c r="G13" i="45"/>
  <c r="G7" i="45"/>
  <c r="G95" i="45"/>
  <c r="G88" i="45"/>
  <c r="G81" i="45"/>
  <c r="G74" i="45"/>
  <c r="G66" i="45"/>
  <c r="G59" i="45"/>
  <c r="G52" i="45"/>
  <c r="G45" i="45"/>
  <c r="G38" i="45"/>
  <c r="G30" i="45"/>
  <c r="G23" i="45"/>
  <c r="G16" i="45"/>
  <c r="G9" i="45"/>
  <c r="G94" i="45"/>
  <c r="G87" i="45"/>
  <c r="G80" i="45"/>
  <c r="G72" i="45"/>
  <c r="G65" i="45"/>
  <c r="G58" i="45"/>
  <c r="G51" i="45"/>
  <c r="G44" i="45"/>
  <c r="G36" i="45"/>
  <c r="G29" i="45"/>
  <c r="G11" i="45"/>
  <c r="G20" i="45"/>
  <c r="G28" i="45"/>
  <c r="G40" i="45"/>
  <c r="G50" i="45"/>
  <c r="G62" i="45"/>
  <c r="G71" i="45"/>
  <c r="G83" i="45"/>
  <c r="G93" i="45"/>
  <c r="Q11" i="45"/>
  <c r="Q12" i="45"/>
  <c r="Q15" i="45"/>
  <c r="Q17" i="45"/>
  <c r="Q35" i="45"/>
  <c r="G6" i="43"/>
  <c r="G9" i="43"/>
  <c r="G12" i="43"/>
  <c r="G15" i="43"/>
  <c r="G18" i="43"/>
  <c r="G21" i="43"/>
  <c r="G24" i="43"/>
  <c r="G27" i="43"/>
  <c r="G30" i="43"/>
  <c r="G33" i="43"/>
  <c r="G36" i="43"/>
  <c r="G39" i="43"/>
  <c r="G42" i="43"/>
  <c r="G45" i="43"/>
  <c r="G48" i="43"/>
  <c r="G51" i="43"/>
  <c r="G54" i="43"/>
  <c r="G57" i="43"/>
  <c r="G60" i="43"/>
  <c r="G63" i="43"/>
  <c r="G66" i="43"/>
  <c r="G69" i="43"/>
  <c r="G72" i="43"/>
  <c r="G75" i="43"/>
  <c r="G78" i="43"/>
  <c r="R6" i="43"/>
  <c r="R8" i="43"/>
  <c r="R10" i="43"/>
  <c r="V11" i="43"/>
  <c r="R12" i="43"/>
  <c r="R15" i="43"/>
  <c r="R18" i="43"/>
  <c r="R21" i="43"/>
  <c r="R24" i="43"/>
  <c r="R27" i="43"/>
  <c r="R30" i="43"/>
  <c r="R33" i="43"/>
  <c r="R36" i="43"/>
  <c r="R39" i="43"/>
  <c r="R42" i="43"/>
  <c r="R45" i="43"/>
  <c r="R48" i="43"/>
  <c r="R51" i="43"/>
  <c r="R54" i="43"/>
  <c r="R57" i="43"/>
  <c r="R60" i="43"/>
  <c r="R63" i="43"/>
  <c r="R66" i="43"/>
  <c r="R69" i="43"/>
  <c r="R72" i="43"/>
  <c r="R75" i="43"/>
  <c r="G6" i="44"/>
  <c r="G9" i="44"/>
  <c r="G12" i="44"/>
  <c r="G15" i="44"/>
  <c r="G18" i="44"/>
  <c r="G21" i="44"/>
  <c r="G24" i="44"/>
  <c r="G27" i="44"/>
  <c r="G30" i="44"/>
  <c r="G33" i="44"/>
  <c r="G36" i="44"/>
  <c r="G39" i="44"/>
  <c r="G42" i="44"/>
  <c r="G45" i="44"/>
  <c r="G48" i="44"/>
  <c r="G51" i="44"/>
  <c r="G54" i="44"/>
  <c r="G57" i="44"/>
  <c r="G60" i="44"/>
  <c r="G63" i="44"/>
  <c r="G66" i="44"/>
  <c r="G69" i="44"/>
  <c r="M4" i="44"/>
  <c r="U4" i="44" s="1"/>
  <c r="X4" i="44" s="1"/>
  <c r="M10" i="44"/>
  <c r="U10" i="44" s="1"/>
  <c r="M16" i="44"/>
  <c r="U16" i="44" s="1"/>
  <c r="M22" i="44"/>
  <c r="U22" i="44" s="1"/>
  <c r="M28" i="44"/>
  <c r="U28" i="44" s="1"/>
  <c r="M34" i="44"/>
  <c r="U34" i="44" s="1"/>
  <c r="M40" i="44"/>
  <c r="U40" i="44" s="1"/>
  <c r="M46" i="44"/>
  <c r="U46" i="44" s="1"/>
  <c r="M52" i="44"/>
  <c r="U52" i="44" s="1"/>
  <c r="M58" i="44"/>
  <c r="U58" i="44" s="1"/>
  <c r="M64" i="44"/>
  <c r="U64" i="44" s="1"/>
  <c r="R6" i="44"/>
  <c r="Q68" i="44"/>
  <c r="Q65" i="44"/>
  <c r="Q62" i="44"/>
  <c r="R8" i="44"/>
  <c r="V69" i="44"/>
  <c r="V66" i="44"/>
  <c r="V63" i="44"/>
  <c r="R10" i="44"/>
  <c r="V11" i="44"/>
  <c r="R12" i="44"/>
  <c r="R15" i="44"/>
  <c r="R18" i="44"/>
  <c r="R21" i="44"/>
  <c r="R24" i="44"/>
  <c r="R27" i="44"/>
  <c r="R30" i="44"/>
  <c r="R33" i="44"/>
  <c r="R36" i="44"/>
  <c r="R39" i="44"/>
  <c r="R42" i="44"/>
  <c r="R45" i="44"/>
  <c r="R48" i="44"/>
  <c r="R51" i="44"/>
  <c r="R54" i="44"/>
  <c r="R57" i="44"/>
  <c r="R60" i="44"/>
  <c r="V62" i="44"/>
  <c r="R63" i="44"/>
  <c r="F5" i="45"/>
  <c r="F14" i="45"/>
  <c r="F22" i="45"/>
  <c r="F30" i="45"/>
  <c r="F39" i="45"/>
  <c r="F48" i="45"/>
  <c r="F57" i="45"/>
  <c r="F65" i="45"/>
  <c r="F74" i="45"/>
  <c r="F82" i="45"/>
  <c r="F92" i="45"/>
  <c r="G4" i="45"/>
  <c r="G12" i="45"/>
  <c r="G21" i="45"/>
  <c r="G32" i="45"/>
  <c r="G41" i="45"/>
  <c r="G53" i="45"/>
  <c r="G63" i="45"/>
  <c r="G75" i="45"/>
  <c r="G84" i="45"/>
  <c r="G96" i="45"/>
  <c r="Q97" i="45"/>
  <c r="Q94" i="45"/>
  <c r="Q91" i="45"/>
  <c r="Q88" i="45"/>
  <c r="Q85" i="45"/>
  <c r="Q82" i="45"/>
  <c r="Q79" i="45"/>
  <c r="Q76" i="45"/>
  <c r="Q73" i="45"/>
  <c r="Q70" i="45"/>
  <c r="Q67" i="45"/>
  <c r="Q64" i="45"/>
  <c r="Q61" i="45"/>
  <c r="Q58" i="45"/>
  <c r="Q55" i="45"/>
  <c r="Q52" i="45"/>
  <c r="Q49" i="45"/>
  <c r="Q46" i="45"/>
  <c r="Q43" i="45"/>
  <c r="Q40" i="45"/>
  <c r="Q37" i="45"/>
  <c r="Q34" i="45"/>
  <c r="Q31" i="45"/>
  <c r="Q28" i="45"/>
  <c r="Q25" i="45"/>
  <c r="Q22" i="45"/>
  <c r="Q19" i="45"/>
  <c r="Q16" i="45"/>
  <c r="Q13" i="45"/>
  <c r="Q7" i="45"/>
  <c r="Q96" i="45"/>
  <c r="Q83" i="45"/>
  <c r="Q78" i="45"/>
  <c r="Q65" i="45"/>
  <c r="Q60" i="45"/>
  <c r="Q47" i="45"/>
  <c r="Q42" i="45"/>
  <c r="Q29" i="45"/>
  <c r="Q86" i="45"/>
  <c r="Q81" i="45"/>
  <c r="Q89" i="45"/>
  <c r="Q84" i="45"/>
  <c r="Q71" i="45"/>
  <c r="Q92" i="45"/>
  <c r="Q87" i="45"/>
  <c r="Q74" i="45"/>
  <c r="Q95" i="45"/>
  <c r="Q90" i="45"/>
  <c r="Q77" i="45"/>
  <c r="Q72" i="45"/>
  <c r="Q59" i="45"/>
  <c r="Q54" i="45"/>
  <c r="Q41" i="45"/>
  <c r="Q36" i="45"/>
  <c r="Q32" i="45"/>
  <c r="Q23" i="45"/>
  <c r="Q14" i="45"/>
  <c r="Q10" i="45"/>
  <c r="Q98" i="45"/>
  <c r="Q93" i="45"/>
  <c r="Q80" i="45"/>
  <c r="Q75" i="45"/>
  <c r="Q62" i="45"/>
  <c r="Q57" i="45"/>
  <c r="Q44" i="45"/>
  <c r="Q39" i="45"/>
  <c r="Q27" i="45"/>
  <c r="Q18" i="45"/>
  <c r="Q8" i="45"/>
  <c r="Q20" i="45"/>
  <c r="Q26" i="45"/>
  <c r="Q51" i="45"/>
  <c r="Q69" i="45"/>
  <c r="AH4" i="46"/>
  <c r="Z4" i="46"/>
  <c r="F4" i="43"/>
  <c r="F7" i="43"/>
  <c r="F10" i="43"/>
  <c r="F13" i="43"/>
  <c r="F16" i="43"/>
  <c r="F19" i="43"/>
  <c r="F22" i="43"/>
  <c r="F25" i="43"/>
  <c r="F28" i="43"/>
  <c r="F31" i="43"/>
  <c r="F34" i="43"/>
  <c r="F37" i="43"/>
  <c r="F40" i="43"/>
  <c r="F43" i="43"/>
  <c r="F46" i="43"/>
  <c r="F49" i="43"/>
  <c r="F52" i="43"/>
  <c r="F55" i="43"/>
  <c r="F58" i="43"/>
  <c r="F61" i="43"/>
  <c r="F64" i="43"/>
  <c r="F67" i="43"/>
  <c r="F70" i="43"/>
  <c r="F73" i="43"/>
  <c r="F76" i="43"/>
  <c r="M9" i="43"/>
  <c r="U9" i="43" s="1"/>
  <c r="M15" i="43"/>
  <c r="U15" i="43" s="1"/>
  <c r="M21" i="43"/>
  <c r="U21" i="43" s="1"/>
  <c r="M27" i="43"/>
  <c r="U27" i="43" s="1"/>
  <c r="M33" i="43"/>
  <c r="U33" i="43" s="1"/>
  <c r="M39" i="43"/>
  <c r="U39" i="43" s="1"/>
  <c r="M45" i="43"/>
  <c r="U45" i="43" s="1"/>
  <c r="M51" i="43"/>
  <c r="U51" i="43" s="1"/>
  <c r="M57" i="43"/>
  <c r="U57" i="43" s="1"/>
  <c r="M63" i="43"/>
  <c r="U63" i="43" s="1"/>
  <c r="M69" i="43"/>
  <c r="U69" i="43" s="1"/>
  <c r="Q7" i="43"/>
  <c r="Q13" i="43"/>
  <c r="V14" i="43"/>
  <c r="Q16" i="43"/>
  <c r="V17" i="43"/>
  <c r="Q19" i="43"/>
  <c r="V20" i="43"/>
  <c r="Q22" i="43"/>
  <c r="V23" i="43"/>
  <c r="Q25" i="43"/>
  <c r="V26" i="43"/>
  <c r="Q28" i="43"/>
  <c r="V29" i="43"/>
  <c r="Q31" i="43"/>
  <c r="V32" i="43"/>
  <c r="Q34" i="43"/>
  <c r="V35" i="43"/>
  <c r="Q37" i="43"/>
  <c r="V38" i="43"/>
  <c r="Q40" i="43"/>
  <c r="V41" i="43"/>
  <c r="Q43" i="43"/>
  <c r="V44" i="43"/>
  <c r="Q46" i="43"/>
  <c r="V47" i="43"/>
  <c r="Q49" i="43"/>
  <c r="V50" i="43"/>
  <c r="Q52" i="43"/>
  <c r="V53" i="43"/>
  <c r="Q55" i="43"/>
  <c r="V56" i="43"/>
  <c r="Q58" i="43"/>
  <c r="V59" i="43"/>
  <c r="Q61" i="43"/>
  <c r="V62" i="43"/>
  <c r="Q64" i="43"/>
  <c r="V65" i="43"/>
  <c r="Q67" i="43"/>
  <c r="V68" i="43"/>
  <c r="Q70" i="43"/>
  <c r="V71" i="43"/>
  <c r="Q73" i="43"/>
  <c r="V74" i="43"/>
  <c r="Q76" i="43"/>
  <c r="F4" i="44"/>
  <c r="F7" i="44"/>
  <c r="F10" i="44"/>
  <c r="F13" i="44"/>
  <c r="F16" i="44"/>
  <c r="F19" i="44"/>
  <c r="F22" i="44"/>
  <c r="F25" i="44"/>
  <c r="F28" i="44"/>
  <c r="F31" i="44"/>
  <c r="F34" i="44"/>
  <c r="F37" i="44"/>
  <c r="F40" i="44"/>
  <c r="F43" i="44"/>
  <c r="F46" i="44"/>
  <c r="F49" i="44"/>
  <c r="F52" i="44"/>
  <c r="F55" i="44"/>
  <c r="F58" i="44"/>
  <c r="F61" i="44"/>
  <c r="F64" i="44"/>
  <c r="M5" i="44"/>
  <c r="U5" i="44" s="1"/>
  <c r="M11" i="44"/>
  <c r="U11" i="44" s="1"/>
  <c r="M17" i="44"/>
  <c r="U17" i="44" s="1"/>
  <c r="M23" i="44"/>
  <c r="U23" i="44" s="1"/>
  <c r="M29" i="44"/>
  <c r="U29" i="44" s="1"/>
  <c r="M35" i="44"/>
  <c r="U35" i="44" s="1"/>
  <c r="M41" i="44"/>
  <c r="U41" i="44" s="1"/>
  <c r="M47" i="44"/>
  <c r="U47" i="44" s="1"/>
  <c r="M53" i="44"/>
  <c r="U53" i="44" s="1"/>
  <c r="M59" i="44"/>
  <c r="U59" i="44" s="1"/>
  <c r="Q7" i="44"/>
  <c r="Q13" i="44"/>
  <c r="V14" i="44"/>
  <c r="Q16" i="44"/>
  <c r="V17" i="44"/>
  <c r="Q19" i="44"/>
  <c r="V20" i="44"/>
  <c r="Q22" i="44"/>
  <c r="V23" i="44"/>
  <c r="Q25" i="44"/>
  <c r="V26" i="44"/>
  <c r="Q28" i="44"/>
  <c r="V29" i="44"/>
  <c r="Q31" i="44"/>
  <c r="V32" i="44"/>
  <c r="Q34" i="44"/>
  <c r="V35" i="44"/>
  <c r="Q37" i="44"/>
  <c r="V38" i="44"/>
  <c r="Q40" i="44"/>
  <c r="V41" i="44"/>
  <c r="Q43" i="44"/>
  <c r="V44" i="44"/>
  <c r="Q46" i="44"/>
  <c r="V47" i="44"/>
  <c r="Q49" i="44"/>
  <c r="V50" i="44"/>
  <c r="Q52" i="44"/>
  <c r="V53" i="44"/>
  <c r="Q55" i="44"/>
  <c r="V56" i="44"/>
  <c r="Q58" i="44"/>
  <c r="V59" i="44"/>
  <c r="Q61" i="44"/>
  <c r="Q66" i="44"/>
  <c r="V67" i="44"/>
  <c r="F6" i="45"/>
  <c r="F15" i="45"/>
  <c r="F23" i="45"/>
  <c r="F32" i="45"/>
  <c r="F41" i="45"/>
  <c r="F50" i="45"/>
  <c r="F58" i="45"/>
  <c r="F66" i="45"/>
  <c r="F75" i="45"/>
  <c r="F84" i="45"/>
  <c r="F93" i="45"/>
  <c r="G5" i="45"/>
  <c r="G14" i="45"/>
  <c r="G22" i="45"/>
  <c r="G33" i="45"/>
  <c r="G42" i="45"/>
  <c r="G54" i="45"/>
  <c r="G64" i="45"/>
  <c r="G76" i="45"/>
  <c r="G86" i="45"/>
  <c r="G98" i="45"/>
  <c r="Q6" i="45"/>
  <c r="Q30" i="45"/>
  <c r="Q33" i="45"/>
  <c r="Q50" i="45"/>
  <c r="Q68" i="45"/>
  <c r="AH3" i="46"/>
  <c r="AQ3" i="46" s="1"/>
  <c r="G5" i="47"/>
  <c r="G11" i="47"/>
  <c r="F19" i="47"/>
  <c r="F25" i="47"/>
  <c r="G32" i="47"/>
  <c r="G38" i="47"/>
  <c r="F46" i="47"/>
  <c r="F52" i="47"/>
  <c r="G59" i="47"/>
  <c r="G65" i="47"/>
  <c r="F73" i="47"/>
  <c r="M76" i="47"/>
  <c r="U76" i="47" s="1"/>
  <c r="M70" i="47"/>
  <c r="U70" i="47" s="1"/>
  <c r="M64" i="47"/>
  <c r="U64" i="47" s="1"/>
  <c r="M58" i="47"/>
  <c r="U58" i="47" s="1"/>
  <c r="M52" i="47"/>
  <c r="U52" i="47" s="1"/>
  <c r="M46" i="47"/>
  <c r="U46" i="47" s="1"/>
  <c r="M40" i="47"/>
  <c r="U40" i="47" s="1"/>
  <c r="M34" i="47"/>
  <c r="U34" i="47" s="1"/>
  <c r="M28" i="47"/>
  <c r="U28" i="47" s="1"/>
  <c r="M22" i="47"/>
  <c r="U22" i="47" s="1"/>
  <c r="M16" i="47"/>
  <c r="U16" i="47" s="1"/>
  <c r="M10" i="47"/>
  <c r="U10" i="47" s="1"/>
  <c r="M4" i="47"/>
  <c r="U4" i="47" s="1"/>
  <c r="X4" i="47" s="1"/>
  <c r="Z4" i="47" s="1"/>
  <c r="M79" i="47"/>
  <c r="U79" i="47" s="1"/>
  <c r="M73" i="47"/>
  <c r="U73" i="47" s="1"/>
  <c r="M67" i="47"/>
  <c r="U67" i="47" s="1"/>
  <c r="M61" i="47"/>
  <c r="U61" i="47" s="1"/>
  <c r="M55" i="47"/>
  <c r="U55" i="47" s="1"/>
  <c r="M49" i="47"/>
  <c r="U49" i="47" s="1"/>
  <c r="M43" i="47"/>
  <c r="U43" i="47" s="1"/>
  <c r="M37" i="47"/>
  <c r="U37" i="47" s="1"/>
  <c r="M31" i="47"/>
  <c r="U31" i="47" s="1"/>
  <c r="M25" i="47"/>
  <c r="U25" i="47" s="1"/>
  <c r="M19" i="47"/>
  <c r="U19" i="47" s="1"/>
  <c r="M13" i="47"/>
  <c r="U13" i="47" s="1"/>
  <c r="M7" i="47"/>
  <c r="U7" i="47" s="1"/>
  <c r="M74" i="47"/>
  <c r="U74" i="47" s="1"/>
  <c r="M65" i="47"/>
  <c r="U65" i="47" s="1"/>
  <c r="M56" i="47"/>
  <c r="U56" i="47" s="1"/>
  <c r="M47" i="47"/>
  <c r="U47" i="47" s="1"/>
  <c r="M38" i="47"/>
  <c r="U38" i="47" s="1"/>
  <c r="M29" i="47"/>
  <c r="U29" i="47" s="1"/>
  <c r="M20" i="47"/>
  <c r="U20" i="47" s="1"/>
  <c r="M11" i="47"/>
  <c r="U11" i="47" s="1"/>
  <c r="M72" i="47"/>
  <c r="U72" i="47" s="1"/>
  <c r="M63" i="47"/>
  <c r="U63" i="47" s="1"/>
  <c r="M54" i="47"/>
  <c r="U54" i="47" s="1"/>
  <c r="M45" i="47"/>
  <c r="U45" i="47" s="1"/>
  <c r="M36" i="47"/>
  <c r="U36" i="47" s="1"/>
  <c r="M27" i="47"/>
  <c r="U27" i="47" s="1"/>
  <c r="M18" i="47"/>
  <c r="U18" i="47" s="1"/>
  <c r="M9" i="47"/>
  <c r="U9" i="47" s="1"/>
  <c r="M71" i="47"/>
  <c r="U71" i="47" s="1"/>
  <c r="M62" i="47"/>
  <c r="U62" i="47" s="1"/>
  <c r="M53" i="47"/>
  <c r="U53" i="47" s="1"/>
  <c r="M44" i="47"/>
  <c r="U44" i="47" s="1"/>
  <c r="M35" i="47"/>
  <c r="U35" i="47" s="1"/>
  <c r="M26" i="47"/>
  <c r="U26" i="47" s="1"/>
  <c r="M17" i="47"/>
  <c r="U17" i="47" s="1"/>
  <c r="M8" i="47"/>
  <c r="U8" i="47" s="1"/>
  <c r="M21" i="47"/>
  <c r="U21" i="47" s="1"/>
  <c r="M39" i="47"/>
  <c r="U39" i="47" s="1"/>
  <c r="M57" i="47"/>
  <c r="U57" i="47" s="1"/>
  <c r="M75" i="47"/>
  <c r="U75" i="47" s="1"/>
  <c r="R9" i="47"/>
  <c r="V10" i="47"/>
  <c r="R17" i="47"/>
  <c r="V27" i="47"/>
  <c r="R3" i="47"/>
  <c r="G6" i="47"/>
  <c r="G12" i="47"/>
  <c r="F20" i="47"/>
  <c r="F26" i="47"/>
  <c r="G33" i="47"/>
  <c r="G39" i="47"/>
  <c r="F47" i="47"/>
  <c r="F53" i="47"/>
  <c r="G60" i="47"/>
  <c r="G66" i="47"/>
  <c r="M5" i="47"/>
  <c r="U5" i="47" s="1"/>
  <c r="M23" i="47"/>
  <c r="U23" i="47" s="1"/>
  <c r="M41" i="47"/>
  <c r="U41" i="47" s="1"/>
  <c r="M59" i="47"/>
  <c r="U59" i="47" s="1"/>
  <c r="M77" i="47"/>
  <c r="U77" i="47" s="1"/>
  <c r="H14" i="47"/>
  <c r="I14" i="47" s="1"/>
  <c r="J14" i="47" s="1"/>
  <c r="H20" i="47"/>
  <c r="I20" i="47" s="1"/>
  <c r="J20" i="47" s="1"/>
  <c r="H41" i="47"/>
  <c r="I41" i="47" s="1"/>
  <c r="J41" i="47" s="1"/>
  <c r="H47" i="47"/>
  <c r="I47" i="47" s="1"/>
  <c r="J47" i="47" s="1"/>
  <c r="H68" i="47"/>
  <c r="I68" i="47" s="1"/>
  <c r="J68" i="47" s="1"/>
  <c r="H74" i="47"/>
  <c r="I74" i="47" s="1"/>
  <c r="J74" i="47" s="1"/>
  <c r="AN3" i="47"/>
  <c r="H21" i="47"/>
  <c r="I21" i="47" s="1"/>
  <c r="J21" i="47" s="1"/>
  <c r="H42" i="47"/>
  <c r="I42" i="47" s="1"/>
  <c r="J42" i="47" s="1"/>
  <c r="H48" i="47"/>
  <c r="I48" i="47" s="1"/>
  <c r="J48" i="47" s="1"/>
  <c r="H69" i="47"/>
  <c r="I69" i="47" s="1"/>
  <c r="J69" i="47" s="1"/>
  <c r="H77" i="47"/>
  <c r="I77" i="47" s="1"/>
  <c r="J77" i="47" s="1"/>
  <c r="V77" i="47"/>
  <c r="V74" i="47"/>
  <c r="V71" i="47"/>
  <c r="V68" i="47"/>
  <c r="V65" i="47"/>
  <c r="V62" i="47"/>
  <c r="V59" i="47"/>
  <c r="V56" i="47"/>
  <c r="V53" i="47"/>
  <c r="V50" i="47"/>
  <c r="V47" i="47"/>
  <c r="V44" i="47"/>
  <c r="V41" i="47"/>
  <c r="V38" i="47"/>
  <c r="V35" i="47"/>
  <c r="V32" i="47"/>
  <c r="V29" i="47"/>
  <c r="V26" i="47"/>
  <c r="V23" i="47"/>
  <c r="V20" i="47"/>
  <c r="V17" i="47"/>
  <c r="V79" i="47"/>
  <c r="V76" i="47"/>
  <c r="V73" i="47"/>
  <c r="V70" i="47"/>
  <c r="V67" i="47"/>
  <c r="V64" i="47"/>
  <c r="V61" i="47"/>
  <c r="V58" i="47"/>
  <c r="V55" i="47"/>
  <c r="V52" i="47"/>
  <c r="V49" i="47"/>
  <c r="V46" i="47"/>
  <c r="V43" i="47"/>
  <c r="V40" i="47"/>
  <c r="V37" i="47"/>
  <c r="V34" i="47"/>
  <c r="V31" i="47"/>
  <c r="V28" i="47"/>
  <c r="V25" i="47"/>
  <c r="V22" i="47"/>
  <c r="V19" i="47"/>
  <c r="V16" i="47"/>
  <c r="V13" i="47"/>
  <c r="V7" i="47"/>
  <c r="V72" i="47"/>
  <c r="V63" i="47"/>
  <c r="V54" i="47"/>
  <c r="V45" i="47"/>
  <c r="V36" i="47"/>
  <c r="V78" i="47"/>
  <c r="V69" i="47"/>
  <c r="V60" i="47"/>
  <c r="V51" i="47"/>
  <c r="V42" i="47"/>
  <c r="V33" i="47"/>
  <c r="V24" i="47"/>
  <c r="V4" i="47"/>
  <c r="Y4" i="47" s="1"/>
  <c r="V11" i="47"/>
  <c r="V8" i="47"/>
  <c r="V75" i="47"/>
  <c r="V66" i="47"/>
  <c r="V57" i="47"/>
  <c r="V48" i="47"/>
  <c r="V39" i="47"/>
  <c r="V30" i="47"/>
  <c r="V21" i="47"/>
  <c r="V14" i="47"/>
  <c r="V5" i="47"/>
  <c r="H23" i="47"/>
  <c r="I23" i="47" s="1"/>
  <c r="J23" i="47" s="1"/>
  <c r="H29" i="47"/>
  <c r="I29" i="47" s="1"/>
  <c r="J29" i="47" s="1"/>
  <c r="H50" i="47"/>
  <c r="I50" i="47" s="1"/>
  <c r="J50" i="47" s="1"/>
  <c r="H56" i="47"/>
  <c r="I56" i="47" s="1"/>
  <c r="J56" i="47" s="1"/>
  <c r="H78" i="47"/>
  <c r="I78" i="47" s="1"/>
  <c r="J78" i="47" s="1"/>
  <c r="G79" i="47"/>
  <c r="G76" i="47"/>
  <c r="G73" i="47"/>
  <c r="G70" i="47"/>
  <c r="G67" i="47"/>
  <c r="G64" i="47"/>
  <c r="G61" i="47"/>
  <c r="G58" i="47"/>
  <c r="G55" i="47"/>
  <c r="G52" i="47"/>
  <c r="G49" i="47"/>
  <c r="G46" i="47"/>
  <c r="G43" i="47"/>
  <c r="G40" i="47"/>
  <c r="G37" i="47"/>
  <c r="G34" i="47"/>
  <c r="G31" i="47"/>
  <c r="G28" i="47"/>
  <c r="G25" i="47"/>
  <c r="G22" i="47"/>
  <c r="G19" i="47"/>
  <c r="G16" i="47"/>
  <c r="G13" i="47"/>
  <c r="G10" i="47"/>
  <c r="G7" i="47"/>
  <c r="G4" i="47"/>
  <c r="F78" i="47"/>
  <c r="F75" i="47"/>
  <c r="F72" i="47"/>
  <c r="F69" i="47"/>
  <c r="F66" i="47"/>
  <c r="F63" i="47"/>
  <c r="F60" i="47"/>
  <c r="F57" i="47"/>
  <c r="F54" i="47"/>
  <c r="F51" i="47"/>
  <c r="F48" i="47"/>
  <c r="F45" i="47"/>
  <c r="F42" i="47"/>
  <c r="F39" i="47"/>
  <c r="F36" i="47"/>
  <c r="F33" i="47"/>
  <c r="F30" i="47"/>
  <c r="F27" i="47"/>
  <c r="F24" i="47"/>
  <c r="F21" i="47"/>
  <c r="F18" i="47"/>
  <c r="F15" i="47"/>
  <c r="F12" i="47"/>
  <c r="F9" i="47"/>
  <c r="F6" i="47"/>
  <c r="F77" i="47"/>
  <c r="G72" i="47"/>
  <c r="F68" i="47"/>
  <c r="G63" i="47"/>
  <c r="F59" i="47"/>
  <c r="G54" i="47"/>
  <c r="F50" i="47"/>
  <c r="G45" i="47"/>
  <c r="F41" i="47"/>
  <c r="G36" i="47"/>
  <c r="F32" i="47"/>
  <c r="G27" i="47"/>
  <c r="F23" i="47"/>
  <c r="G18" i="47"/>
  <c r="F14" i="47"/>
  <c r="G9" i="47"/>
  <c r="F5" i="47"/>
  <c r="F76" i="47"/>
  <c r="G71" i="47"/>
  <c r="F67" i="47"/>
  <c r="G62" i="47"/>
  <c r="F58" i="47"/>
  <c r="G53" i="47"/>
  <c r="F49" i="47"/>
  <c r="G44" i="47"/>
  <c r="F40" i="47"/>
  <c r="G35" i="47"/>
  <c r="F31" i="47"/>
  <c r="G26" i="47"/>
  <c r="F22" i="47"/>
  <c r="G17" i="47"/>
  <c r="F13" i="47"/>
  <c r="G8" i="47"/>
  <c r="F4" i="47"/>
  <c r="G75" i="47"/>
  <c r="F11" i="47"/>
  <c r="F17" i="47"/>
  <c r="G24" i="47"/>
  <c r="G30" i="47"/>
  <c r="F38" i="47"/>
  <c r="F44" i="47"/>
  <c r="G51" i="47"/>
  <c r="G57" i="47"/>
  <c r="F65" i="47"/>
  <c r="F71" i="47"/>
  <c r="F79" i="47"/>
  <c r="M15" i="47"/>
  <c r="U15" i="47" s="1"/>
  <c r="M33" i="47"/>
  <c r="U33" i="47" s="1"/>
  <c r="M51" i="47"/>
  <c r="U51" i="47" s="1"/>
  <c r="M69" i="47"/>
  <c r="U69" i="47" s="1"/>
  <c r="R79" i="47"/>
  <c r="R76" i="47"/>
  <c r="R73" i="47"/>
  <c r="R70" i="47"/>
  <c r="R67" i="47"/>
  <c r="R64" i="47"/>
  <c r="R61" i="47"/>
  <c r="R58" i="47"/>
  <c r="R55" i="47"/>
  <c r="R52" i="47"/>
  <c r="R49" i="47"/>
  <c r="R46" i="47"/>
  <c r="R43" i="47"/>
  <c r="R40" i="47"/>
  <c r="R37" i="47"/>
  <c r="R34" i="47"/>
  <c r="R31" i="47"/>
  <c r="R28" i="47"/>
  <c r="R25" i="47"/>
  <c r="R22" i="47"/>
  <c r="R19" i="47"/>
  <c r="R16" i="47"/>
  <c r="R13" i="47"/>
  <c r="R7" i="47"/>
  <c r="R78" i="47"/>
  <c r="R75" i="47"/>
  <c r="R72" i="47"/>
  <c r="R69" i="47"/>
  <c r="R66" i="47"/>
  <c r="R63" i="47"/>
  <c r="R60" i="47"/>
  <c r="R57" i="47"/>
  <c r="R54" i="47"/>
  <c r="R51" i="47"/>
  <c r="R48" i="47"/>
  <c r="R45" i="47"/>
  <c r="R42" i="47"/>
  <c r="R39" i="47"/>
  <c r="R36" i="47"/>
  <c r="R33" i="47"/>
  <c r="R30" i="47"/>
  <c r="R27" i="47"/>
  <c r="R24" i="47"/>
  <c r="R21" i="47"/>
  <c r="R18" i="47"/>
  <c r="R71" i="47"/>
  <c r="R62" i="47"/>
  <c r="R53" i="47"/>
  <c r="R44" i="47"/>
  <c r="R35" i="47"/>
  <c r="R77" i="47"/>
  <c r="R68" i="47"/>
  <c r="R59" i="47"/>
  <c r="R50" i="47"/>
  <c r="R41" i="47"/>
  <c r="R32" i="47"/>
  <c r="R6" i="47"/>
  <c r="R74" i="47"/>
  <c r="R65" i="47"/>
  <c r="R56" i="47"/>
  <c r="R47" i="47"/>
  <c r="R38" i="47"/>
  <c r="R29" i="47"/>
  <c r="R20" i="47"/>
  <c r="R15" i="47"/>
  <c r="R10" i="47"/>
  <c r="R4" i="47"/>
  <c r="R11" i="47"/>
  <c r="V12" i="47"/>
  <c r="H15" i="47"/>
  <c r="I15" i="47" s="1"/>
  <c r="J15" i="47" s="1"/>
  <c r="V18" i="47"/>
  <c r="Q65" i="47"/>
  <c r="O3" i="49"/>
  <c r="F9" i="49"/>
  <c r="H9" i="49" s="1"/>
  <c r="I9" i="49" s="1"/>
  <c r="J9" i="49" s="1"/>
  <c r="O23" i="49"/>
  <c r="P23" i="49" s="1"/>
  <c r="M16" i="50"/>
  <c r="U16" i="50" s="1"/>
  <c r="Q11" i="47"/>
  <c r="Q9" i="47"/>
  <c r="Q5" i="47"/>
  <c r="Q79" i="47"/>
  <c r="Q76" i="47"/>
  <c r="Q73" i="47"/>
  <c r="Q70" i="47"/>
  <c r="Q67" i="47"/>
  <c r="Q64" i="47"/>
  <c r="Q61" i="47"/>
  <c r="Q58" i="47"/>
  <c r="Q55" i="47"/>
  <c r="Q52" i="47"/>
  <c r="Q49" i="47"/>
  <c r="Q46" i="47"/>
  <c r="Q43" i="47"/>
  <c r="Q40" i="47"/>
  <c r="Q37" i="47"/>
  <c r="Q34" i="47"/>
  <c r="Q31" i="47"/>
  <c r="Q28" i="47"/>
  <c r="Q25" i="47"/>
  <c r="Q22" i="47"/>
  <c r="Q19" i="47"/>
  <c r="Q78" i="47"/>
  <c r="Q75" i="47"/>
  <c r="Q72" i="47"/>
  <c r="Q69" i="47"/>
  <c r="Q66" i="47"/>
  <c r="Q63" i="47"/>
  <c r="Q60" i="47"/>
  <c r="Q57" i="47"/>
  <c r="Q54" i="47"/>
  <c r="Q51" i="47"/>
  <c r="Q48" i="47"/>
  <c r="Q45" i="47"/>
  <c r="Q42" i="47"/>
  <c r="Q39" i="47"/>
  <c r="Q36" i="47"/>
  <c r="Q33" i="47"/>
  <c r="Q30" i="47"/>
  <c r="Q27" i="47"/>
  <c r="Q24" i="47"/>
  <c r="Q21" i="47"/>
  <c r="Q18" i="47"/>
  <c r="Q15" i="47"/>
  <c r="Q12" i="47"/>
  <c r="Q10" i="47"/>
  <c r="Q8" i="47"/>
  <c r="Q6" i="47"/>
  <c r="Z4" i="48"/>
  <c r="F10" i="49"/>
  <c r="H10" i="49" s="1"/>
  <c r="I10" i="49" s="1"/>
  <c r="J10" i="49" s="1"/>
  <c r="O6" i="49"/>
  <c r="P6" i="49" s="1"/>
  <c r="O14" i="49"/>
  <c r="P14" i="49" s="1"/>
  <c r="M21" i="50"/>
  <c r="U21" i="50" s="1"/>
  <c r="P3" i="47"/>
  <c r="AF3" i="47" s="1"/>
  <c r="AO3" i="47" s="1"/>
  <c r="Q23" i="47"/>
  <c r="Q32" i="47"/>
  <c r="Q41" i="47"/>
  <c r="Q50" i="47"/>
  <c r="Q59" i="47"/>
  <c r="Q68" i="47"/>
  <c r="Q77" i="47"/>
  <c r="F15" i="49"/>
  <c r="H15" i="49" s="1"/>
  <c r="I15" i="49" s="1"/>
  <c r="J15" i="49" s="1"/>
  <c r="O10" i="49"/>
  <c r="P10" i="49" s="1"/>
  <c r="O17" i="49"/>
  <c r="P17" i="49" s="1"/>
  <c r="O11" i="49"/>
  <c r="P11" i="49" s="1"/>
  <c r="F20" i="49"/>
  <c r="H20" i="49" s="1"/>
  <c r="I20" i="49" s="1"/>
  <c r="J20" i="49" s="1"/>
  <c r="F14" i="49"/>
  <c r="H14" i="49" s="1"/>
  <c r="I14" i="49" s="1"/>
  <c r="J14" i="49" s="1"/>
  <c r="F8" i="49"/>
  <c r="H8" i="49" s="1"/>
  <c r="I8" i="49" s="1"/>
  <c r="J8" i="49" s="1"/>
  <c r="F19" i="49"/>
  <c r="H19" i="49" s="1"/>
  <c r="I19" i="49" s="1"/>
  <c r="J19" i="49" s="1"/>
  <c r="F13" i="49"/>
  <c r="H13" i="49" s="1"/>
  <c r="I13" i="49" s="1"/>
  <c r="J13" i="49" s="1"/>
  <c r="F7" i="49"/>
  <c r="H7" i="49" s="1"/>
  <c r="I7" i="49" s="1"/>
  <c r="J7" i="49" s="1"/>
  <c r="F18" i="49"/>
  <c r="H18" i="49" s="1"/>
  <c r="I18" i="49" s="1"/>
  <c r="J18" i="49" s="1"/>
  <c r="F12" i="49"/>
  <c r="H12" i="49" s="1"/>
  <c r="I12" i="49" s="1"/>
  <c r="J12" i="49" s="1"/>
  <c r="F6" i="49"/>
  <c r="H6" i="49" s="1"/>
  <c r="I6" i="49" s="1"/>
  <c r="J6" i="49" s="1"/>
  <c r="F23" i="49"/>
  <c r="H23" i="49" s="1"/>
  <c r="I23" i="49" s="1"/>
  <c r="J23" i="49" s="1"/>
  <c r="F17" i="49"/>
  <c r="H17" i="49" s="1"/>
  <c r="I17" i="49" s="1"/>
  <c r="J17" i="49" s="1"/>
  <c r="F11" i="49"/>
  <c r="H11" i="49" s="1"/>
  <c r="I11" i="49" s="1"/>
  <c r="J11" i="49" s="1"/>
  <c r="F5" i="49"/>
  <c r="H5" i="49" s="1"/>
  <c r="I5" i="49" s="1"/>
  <c r="J5" i="49" s="1"/>
  <c r="F21" i="49"/>
  <c r="H21" i="49" s="1"/>
  <c r="I21" i="49" s="1"/>
  <c r="J21" i="49" s="1"/>
  <c r="M20" i="50"/>
  <c r="U20" i="50" s="1"/>
  <c r="M14" i="50"/>
  <c r="U14" i="50" s="1"/>
  <c r="M8" i="50"/>
  <c r="U8" i="50" s="1"/>
  <c r="M19" i="50"/>
  <c r="U19" i="50" s="1"/>
  <c r="M13" i="50"/>
  <c r="U13" i="50" s="1"/>
  <c r="M7" i="50"/>
  <c r="U7" i="50" s="1"/>
  <c r="M18" i="50"/>
  <c r="U18" i="50" s="1"/>
  <c r="M12" i="50"/>
  <c r="U12" i="50" s="1"/>
  <c r="M6" i="50"/>
  <c r="U6" i="50" s="1"/>
  <c r="M23" i="50"/>
  <c r="U23" i="50" s="1"/>
  <c r="M17" i="50"/>
  <c r="U17" i="50" s="1"/>
  <c r="M11" i="50"/>
  <c r="U11" i="50" s="1"/>
  <c r="M5" i="50"/>
  <c r="U5" i="50" s="1"/>
  <c r="M9" i="50"/>
  <c r="U9" i="50" s="1"/>
  <c r="M15" i="50"/>
  <c r="U15" i="50" s="1"/>
  <c r="M4" i="50"/>
  <c r="U4" i="50" s="1"/>
  <c r="X4" i="50" s="1"/>
  <c r="Z4" i="50" s="1"/>
  <c r="AH3" i="51"/>
  <c r="AQ3" i="51" s="1"/>
  <c r="O21" i="49"/>
  <c r="P21" i="49" s="1"/>
  <c r="O18" i="49"/>
  <c r="P18" i="49" s="1"/>
  <c r="O15" i="49"/>
  <c r="P15" i="49" s="1"/>
  <c r="O12" i="49"/>
  <c r="P12" i="49" s="1"/>
  <c r="O8" i="49"/>
  <c r="P8" i="49" s="1"/>
  <c r="O7" i="49"/>
  <c r="P7" i="49" s="1"/>
  <c r="O9" i="49"/>
  <c r="P9" i="49" s="1"/>
  <c r="O22" i="49"/>
  <c r="P22" i="49" s="1"/>
  <c r="O19" i="49"/>
  <c r="P19" i="49" s="1"/>
  <c r="O16" i="49"/>
  <c r="P16" i="49" s="1"/>
  <c r="O13" i="49"/>
  <c r="P13" i="49" s="1"/>
  <c r="O5" i="49"/>
  <c r="P5" i="49" s="1"/>
  <c r="F4" i="49"/>
  <c r="H4" i="49" s="1"/>
  <c r="I4" i="49" s="1"/>
  <c r="J4" i="49" s="1"/>
  <c r="K4" i="49" s="1"/>
  <c r="F22" i="49"/>
  <c r="H22" i="49" s="1"/>
  <c r="I22" i="49" s="1"/>
  <c r="J22" i="49" s="1"/>
  <c r="M10" i="50"/>
  <c r="U10" i="50" s="1"/>
  <c r="M19" i="51"/>
  <c r="U19" i="51" s="1"/>
  <c r="M13" i="51"/>
  <c r="U13" i="51" s="1"/>
  <c r="M7" i="51"/>
  <c r="U7" i="51" s="1"/>
  <c r="M18" i="51"/>
  <c r="U18" i="51" s="1"/>
  <c r="M12" i="51"/>
  <c r="U12" i="51" s="1"/>
  <c r="M6" i="51"/>
  <c r="U6" i="51" s="1"/>
  <c r="M23" i="51"/>
  <c r="U23" i="51" s="1"/>
  <c r="M17" i="51"/>
  <c r="U17" i="51" s="1"/>
  <c r="M11" i="51"/>
  <c r="U11" i="51" s="1"/>
  <c r="M5" i="51"/>
  <c r="U5" i="51" s="1"/>
  <c r="M22" i="51"/>
  <c r="U22" i="51" s="1"/>
  <c r="M16" i="51"/>
  <c r="U16" i="51" s="1"/>
  <c r="M10" i="51"/>
  <c r="U10" i="51" s="1"/>
  <c r="M4" i="51"/>
  <c r="U4" i="51" s="1"/>
  <c r="X4" i="51" s="1"/>
  <c r="M9" i="51"/>
  <c r="U9" i="51" s="1"/>
  <c r="M21" i="51"/>
  <c r="U21" i="51" s="1"/>
  <c r="M20" i="51"/>
  <c r="U20" i="51" s="1"/>
  <c r="M15" i="51"/>
  <c r="U15" i="51" s="1"/>
  <c r="M14" i="51"/>
  <c r="U14" i="51" s="1"/>
  <c r="M8" i="51"/>
  <c r="U8" i="51" s="1"/>
  <c r="R9" i="50"/>
  <c r="R23" i="50"/>
  <c r="R20" i="50"/>
  <c r="R17" i="50"/>
  <c r="R14" i="50"/>
  <c r="R10" i="50"/>
  <c r="R11" i="50"/>
  <c r="R5" i="50"/>
  <c r="R4" i="50"/>
  <c r="R21" i="50"/>
  <c r="R18" i="50"/>
  <c r="R15" i="50"/>
  <c r="R12" i="50"/>
  <c r="R6" i="50"/>
  <c r="R19" i="50"/>
  <c r="R7" i="50"/>
  <c r="R8" i="51"/>
  <c r="P3" i="53"/>
  <c r="AF3" i="53" s="1"/>
  <c r="AO3" i="53" s="1"/>
  <c r="AE3" i="53"/>
  <c r="H14" i="54"/>
  <c r="I14" i="54" s="1"/>
  <c r="J14" i="54" s="1"/>
  <c r="H11" i="57"/>
  <c r="I11" i="57" s="1"/>
  <c r="J11" i="57" s="1"/>
  <c r="H23" i="57"/>
  <c r="I23" i="57" s="1"/>
  <c r="J23" i="57" s="1"/>
  <c r="H6" i="58"/>
  <c r="I6" i="58" s="1"/>
  <c r="J6" i="58" s="1"/>
  <c r="H18" i="58"/>
  <c r="I18" i="58" s="1"/>
  <c r="J18" i="58" s="1"/>
  <c r="R13" i="51"/>
  <c r="R16" i="51"/>
  <c r="R19" i="51"/>
  <c r="Q21" i="52"/>
  <c r="Q22" i="52"/>
  <c r="Q19" i="52"/>
  <c r="Q23" i="52"/>
  <c r="Q17" i="52"/>
  <c r="Q14" i="52"/>
  <c r="Q10" i="52"/>
  <c r="Q11" i="52"/>
  <c r="Q5" i="52"/>
  <c r="Q18" i="52"/>
  <c r="Q15" i="52"/>
  <c r="Q12" i="52"/>
  <c r="Q6" i="52"/>
  <c r="Q20" i="52"/>
  <c r="Q13" i="52"/>
  <c r="Q16" i="52"/>
  <c r="Q8" i="52"/>
  <c r="M19" i="56"/>
  <c r="U19" i="56" s="1"/>
  <c r="M13" i="56"/>
  <c r="U13" i="56" s="1"/>
  <c r="M7" i="56"/>
  <c r="U7" i="56" s="1"/>
  <c r="M18" i="56"/>
  <c r="U18" i="56" s="1"/>
  <c r="M12" i="56"/>
  <c r="U12" i="56" s="1"/>
  <c r="M6" i="56"/>
  <c r="U6" i="56" s="1"/>
  <c r="M23" i="56"/>
  <c r="U23" i="56" s="1"/>
  <c r="M17" i="56"/>
  <c r="U17" i="56" s="1"/>
  <c r="M11" i="56"/>
  <c r="U11" i="56" s="1"/>
  <c r="M5" i="56"/>
  <c r="U5" i="56" s="1"/>
  <c r="M14" i="56"/>
  <c r="U14" i="56" s="1"/>
  <c r="M22" i="56"/>
  <c r="U22" i="56" s="1"/>
  <c r="M10" i="56"/>
  <c r="U10" i="56" s="1"/>
  <c r="M21" i="56"/>
  <c r="U21" i="56" s="1"/>
  <c r="M9" i="56"/>
  <c r="U9" i="56" s="1"/>
  <c r="M20" i="56"/>
  <c r="U20" i="56" s="1"/>
  <c r="M8" i="56"/>
  <c r="U8" i="56" s="1"/>
  <c r="M16" i="56"/>
  <c r="U16" i="56" s="1"/>
  <c r="M15" i="56"/>
  <c r="U15" i="56" s="1"/>
  <c r="R23" i="56"/>
  <c r="R20" i="56"/>
  <c r="R17" i="56"/>
  <c r="R14" i="56"/>
  <c r="R10" i="56"/>
  <c r="R11" i="56"/>
  <c r="R5" i="56"/>
  <c r="R4" i="56"/>
  <c r="R21" i="56"/>
  <c r="R18" i="56"/>
  <c r="R15" i="56"/>
  <c r="R12" i="56"/>
  <c r="R6" i="56"/>
  <c r="R22" i="56"/>
  <c r="R19" i="56"/>
  <c r="R16" i="56"/>
  <c r="R13" i="56"/>
  <c r="R3" i="56"/>
  <c r="R7" i="56"/>
  <c r="H19" i="58"/>
  <c r="I19" i="58" s="1"/>
  <c r="J19" i="58" s="1"/>
  <c r="V23" i="60"/>
  <c r="V20" i="60"/>
  <c r="V17" i="60"/>
  <c r="V14" i="60"/>
  <c r="V10" i="60"/>
  <c r="V11" i="60"/>
  <c r="V5" i="60"/>
  <c r="V4" i="60"/>
  <c r="Y4" i="60" s="1"/>
  <c r="V21" i="60"/>
  <c r="V18" i="60"/>
  <c r="V15" i="60"/>
  <c r="V12" i="60"/>
  <c r="V6" i="60"/>
  <c r="V22" i="60"/>
  <c r="V19" i="60"/>
  <c r="V16" i="60"/>
  <c r="V13" i="60"/>
  <c r="V8" i="60"/>
  <c r="V7" i="60"/>
  <c r="V9" i="60"/>
  <c r="H19" i="62"/>
  <c r="I19" i="62" s="1"/>
  <c r="J19" i="62" s="1"/>
  <c r="P17" i="50"/>
  <c r="P23" i="50"/>
  <c r="Q7" i="52"/>
  <c r="AH4" i="54"/>
  <c r="M4" i="56"/>
  <c r="U4" i="56" s="1"/>
  <c r="X4" i="56" s="1"/>
  <c r="AH4" i="56" s="1"/>
  <c r="R9" i="56"/>
  <c r="H19" i="61"/>
  <c r="I19" i="61" s="1"/>
  <c r="J19" i="61" s="1"/>
  <c r="R23" i="51"/>
  <c r="R20" i="51"/>
  <c r="R17" i="51"/>
  <c r="R14" i="51"/>
  <c r="R10" i="51"/>
  <c r="R11" i="51"/>
  <c r="R5" i="51"/>
  <c r="R4" i="51"/>
  <c r="R21" i="51"/>
  <c r="R18" i="51"/>
  <c r="R15" i="51"/>
  <c r="R12" i="51"/>
  <c r="R6" i="51"/>
  <c r="R22" i="51"/>
  <c r="Q9" i="52"/>
  <c r="O11" i="54"/>
  <c r="P11" i="54" s="1"/>
  <c r="O5" i="54"/>
  <c r="P5" i="54" s="1"/>
  <c r="O21" i="54"/>
  <c r="P21" i="54" s="1"/>
  <c r="O18" i="54"/>
  <c r="P18" i="54" s="1"/>
  <c r="O15" i="54"/>
  <c r="P15" i="54" s="1"/>
  <c r="O12" i="54"/>
  <c r="P12" i="54" s="1"/>
  <c r="O6" i="54"/>
  <c r="P6" i="54" s="1"/>
  <c r="O23" i="54"/>
  <c r="P23" i="54" s="1"/>
  <c r="O17" i="54"/>
  <c r="P17" i="54" s="1"/>
  <c r="O9" i="54"/>
  <c r="P9" i="54" s="1"/>
  <c r="O7" i="54"/>
  <c r="P7" i="54" s="1"/>
  <c r="O19" i="54"/>
  <c r="P19" i="54" s="1"/>
  <c r="O13" i="54"/>
  <c r="P13" i="54" s="1"/>
  <c r="O10" i="54"/>
  <c r="P10" i="54" s="1"/>
  <c r="O20" i="54"/>
  <c r="P20" i="54" s="1"/>
  <c r="O14" i="54"/>
  <c r="P14" i="54" s="1"/>
  <c r="O8" i="54"/>
  <c r="P8" i="54" s="1"/>
  <c r="O22" i="54"/>
  <c r="P22" i="54" s="1"/>
  <c r="H4" i="54"/>
  <c r="I4" i="54" s="1"/>
  <c r="J4" i="54" s="1"/>
  <c r="K4" i="54" s="1"/>
  <c r="H22" i="54"/>
  <c r="I22" i="54" s="1"/>
  <c r="J22" i="54" s="1"/>
  <c r="H8" i="61"/>
  <c r="I8" i="61" s="1"/>
  <c r="J8" i="61" s="1"/>
  <c r="R22" i="50"/>
  <c r="R7" i="51"/>
  <c r="F19" i="53"/>
  <c r="H19" i="53" s="1"/>
  <c r="I19" i="53" s="1"/>
  <c r="J19" i="53" s="1"/>
  <c r="F13" i="53"/>
  <c r="H13" i="53" s="1"/>
  <c r="I13" i="53" s="1"/>
  <c r="J13" i="53" s="1"/>
  <c r="F7" i="53"/>
  <c r="H7" i="53" s="1"/>
  <c r="I7" i="53" s="1"/>
  <c r="J7" i="53" s="1"/>
  <c r="F18" i="53"/>
  <c r="H18" i="53" s="1"/>
  <c r="I18" i="53" s="1"/>
  <c r="J18" i="53" s="1"/>
  <c r="F12" i="53"/>
  <c r="H12" i="53" s="1"/>
  <c r="I12" i="53" s="1"/>
  <c r="J12" i="53" s="1"/>
  <c r="F6" i="53"/>
  <c r="H6" i="53" s="1"/>
  <c r="I6" i="53" s="1"/>
  <c r="J6" i="53" s="1"/>
  <c r="F23" i="53"/>
  <c r="H23" i="53" s="1"/>
  <c r="I23" i="53" s="1"/>
  <c r="J23" i="53" s="1"/>
  <c r="F17" i="53"/>
  <c r="H17" i="53" s="1"/>
  <c r="I17" i="53" s="1"/>
  <c r="J17" i="53" s="1"/>
  <c r="F11" i="53"/>
  <c r="H11" i="53" s="1"/>
  <c r="I11" i="53" s="1"/>
  <c r="J11" i="53" s="1"/>
  <c r="F5" i="53"/>
  <c r="H5" i="53" s="1"/>
  <c r="I5" i="53" s="1"/>
  <c r="J5" i="53" s="1"/>
  <c r="F22" i="53"/>
  <c r="H22" i="53" s="1"/>
  <c r="I22" i="53" s="1"/>
  <c r="J22" i="53" s="1"/>
  <c r="F10" i="53"/>
  <c r="H10" i="53" s="1"/>
  <c r="I10" i="53" s="1"/>
  <c r="J10" i="53" s="1"/>
  <c r="F21" i="53"/>
  <c r="H21" i="53" s="1"/>
  <c r="I21" i="53" s="1"/>
  <c r="J21" i="53" s="1"/>
  <c r="F9" i="53"/>
  <c r="H9" i="53" s="1"/>
  <c r="I9" i="53" s="1"/>
  <c r="J9" i="53" s="1"/>
  <c r="F20" i="53"/>
  <c r="H20" i="53" s="1"/>
  <c r="I20" i="53" s="1"/>
  <c r="J20" i="53" s="1"/>
  <c r="F8" i="53"/>
  <c r="H8" i="53" s="1"/>
  <c r="I8" i="53" s="1"/>
  <c r="J8" i="53" s="1"/>
  <c r="F16" i="53"/>
  <c r="H16" i="53" s="1"/>
  <c r="I16" i="53" s="1"/>
  <c r="J16" i="53" s="1"/>
  <c r="F4" i="53"/>
  <c r="H4" i="53" s="1"/>
  <c r="I4" i="53" s="1"/>
  <c r="J4" i="53" s="1"/>
  <c r="K4" i="53" s="1"/>
  <c r="F15" i="53"/>
  <c r="H15" i="53" s="1"/>
  <c r="I15" i="53" s="1"/>
  <c r="J15" i="53" s="1"/>
  <c r="F14" i="53"/>
  <c r="H14" i="53" s="1"/>
  <c r="I14" i="53" s="1"/>
  <c r="J14" i="53" s="1"/>
  <c r="O3" i="54"/>
  <c r="R8" i="56"/>
  <c r="AH3" i="63"/>
  <c r="AQ3" i="63" s="1"/>
  <c r="H21" i="66"/>
  <c r="I21" i="66" s="1"/>
  <c r="J21" i="66" s="1"/>
  <c r="Z4" i="66"/>
  <c r="G4" i="93" a="1"/>
  <c r="F4" i="92" a="1"/>
  <c r="F4" i="91" a="1"/>
  <c r="F4" i="90" a="1"/>
  <c r="G4" i="89" a="1"/>
  <c r="F4" i="88" a="1"/>
  <c r="F4" i="87" a="1"/>
  <c r="G4" i="85" a="1"/>
  <c r="F4" i="86" a="1"/>
  <c r="F4" i="84" a="1"/>
  <c r="G4" i="81" a="1"/>
  <c r="F4" i="83" a="1"/>
  <c r="F4" i="82" a="1"/>
  <c r="F4" i="80" a="1"/>
  <c r="F4" i="79" a="1"/>
  <c r="G4" i="77" a="1"/>
  <c r="F4" i="78" a="1"/>
  <c r="G4" i="73" a="1"/>
  <c r="F4" i="76" a="1"/>
  <c r="F4" i="75" a="1"/>
  <c r="F4" i="46" a="1"/>
  <c r="F4" i="48" a="1"/>
  <c r="F4" i="74" a="1"/>
  <c r="O23" i="68"/>
  <c r="P23" i="68" s="1"/>
  <c r="O20" i="68"/>
  <c r="P20" i="68" s="1"/>
  <c r="O17" i="68"/>
  <c r="P17" i="68" s="1"/>
  <c r="O14" i="68"/>
  <c r="P14" i="68" s="1"/>
  <c r="O10" i="68"/>
  <c r="P10" i="68" s="1"/>
  <c r="O22" i="68"/>
  <c r="P22" i="68" s="1"/>
  <c r="O13" i="68"/>
  <c r="P13" i="68" s="1"/>
  <c r="O18" i="68"/>
  <c r="P18" i="68" s="1"/>
  <c r="O19" i="68"/>
  <c r="P19" i="68" s="1"/>
  <c r="O8" i="68"/>
  <c r="P8" i="68" s="1"/>
  <c r="O5" i="68"/>
  <c r="P5" i="68" s="1"/>
  <c r="O15" i="68"/>
  <c r="P15" i="68" s="1"/>
  <c r="O9" i="68"/>
  <c r="P9" i="68" s="1"/>
  <c r="O7" i="68"/>
  <c r="P7" i="68" s="1"/>
  <c r="O6" i="68"/>
  <c r="P6" i="68" s="1"/>
  <c r="O16" i="68"/>
  <c r="P16" i="68" s="1"/>
  <c r="O11" i="68"/>
  <c r="P11" i="68" s="1"/>
  <c r="O3" i="68"/>
  <c r="O21" i="68"/>
  <c r="P21" i="68" s="1"/>
  <c r="H6" i="70"/>
  <c r="I6" i="70" s="1"/>
  <c r="J6" i="70" s="1"/>
  <c r="Q22" i="71"/>
  <c r="Q19" i="71"/>
  <c r="Q16" i="71"/>
  <c r="Q13" i="71"/>
  <c r="Q8" i="71"/>
  <c r="Q7" i="71"/>
  <c r="Q9" i="71"/>
  <c r="Q23" i="71"/>
  <c r="Q20" i="71"/>
  <c r="Q17" i="71"/>
  <c r="Q14" i="71"/>
  <c r="Q10" i="71"/>
  <c r="Q11" i="71"/>
  <c r="Q5" i="71"/>
  <c r="Q12" i="71"/>
  <c r="Q6" i="71"/>
  <c r="Q15" i="71"/>
  <c r="Q18" i="71"/>
  <c r="Q21" i="71"/>
  <c r="O21" i="63"/>
  <c r="P21" i="63" s="1"/>
  <c r="O18" i="63"/>
  <c r="P18" i="63" s="1"/>
  <c r="O15" i="63"/>
  <c r="P15" i="63" s="1"/>
  <c r="O12" i="63"/>
  <c r="P12" i="63" s="1"/>
  <c r="O6" i="63"/>
  <c r="P6" i="63" s="1"/>
  <c r="O22" i="63"/>
  <c r="P22" i="63" s="1"/>
  <c r="O19" i="63"/>
  <c r="P19" i="63" s="1"/>
  <c r="O16" i="63"/>
  <c r="P16" i="63" s="1"/>
  <c r="O13" i="63"/>
  <c r="P13" i="63" s="1"/>
  <c r="O8" i="63"/>
  <c r="P8" i="63" s="1"/>
  <c r="O7" i="63"/>
  <c r="P7" i="63" s="1"/>
  <c r="O3" i="63"/>
  <c r="O9" i="63"/>
  <c r="P9" i="63" s="1"/>
  <c r="O23" i="63"/>
  <c r="P23" i="63" s="1"/>
  <c r="O20" i="63"/>
  <c r="P20" i="63" s="1"/>
  <c r="O17" i="63"/>
  <c r="P17" i="63" s="1"/>
  <c r="O14" i="63"/>
  <c r="P14" i="63" s="1"/>
  <c r="O10" i="63"/>
  <c r="P10" i="63" s="1"/>
  <c r="O5" i="63"/>
  <c r="P5" i="63" s="1"/>
  <c r="H5" i="65"/>
  <c r="I5" i="65" s="1"/>
  <c r="J5" i="65" s="1"/>
  <c r="H23" i="65"/>
  <c r="I23" i="65" s="1"/>
  <c r="J23" i="65" s="1"/>
  <c r="O12" i="68"/>
  <c r="P12" i="68" s="1"/>
  <c r="H8" i="70"/>
  <c r="I8" i="70" s="1"/>
  <c r="J8" i="70" s="1"/>
  <c r="O22" i="72"/>
  <c r="P22" i="72" s="1"/>
  <c r="O19" i="72"/>
  <c r="P19" i="72" s="1"/>
  <c r="O16" i="72"/>
  <c r="P16" i="72" s="1"/>
  <c r="O13" i="72"/>
  <c r="P13" i="72" s="1"/>
  <c r="O8" i="72"/>
  <c r="P8" i="72" s="1"/>
  <c r="O7" i="72"/>
  <c r="P7" i="72" s="1"/>
  <c r="O3" i="72"/>
  <c r="O9" i="72"/>
  <c r="P9" i="72" s="1"/>
  <c r="O23" i="72"/>
  <c r="P23" i="72" s="1"/>
  <c r="O20" i="72"/>
  <c r="P20" i="72" s="1"/>
  <c r="O17" i="72"/>
  <c r="P17" i="72" s="1"/>
  <c r="O14" i="72"/>
  <c r="P14" i="72" s="1"/>
  <c r="O10" i="72"/>
  <c r="P10" i="72" s="1"/>
  <c r="O21" i="72"/>
  <c r="P21" i="72" s="1"/>
  <c r="O18" i="72"/>
  <c r="P18" i="72" s="1"/>
  <c r="O15" i="72"/>
  <c r="P15" i="72" s="1"/>
  <c r="O12" i="72"/>
  <c r="P12" i="72" s="1"/>
  <c r="O11" i="72"/>
  <c r="P11" i="72" s="1"/>
  <c r="O6" i="72"/>
  <c r="P6" i="72" s="1"/>
  <c r="P3" i="75"/>
  <c r="AF3" i="75" s="1"/>
  <c r="AO3" i="75" s="1"/>
  <c r="AE3" i="75"/>
  <c r="H6" i="65"/>
  <c r="I6" i="65" s="1"/>
  <c r="J6" i="65" s="1"/>
  <c r="H14" i="65"/>
  <c r="I14" i="65" s="1"/>
  <c r="J14" i="65" s="1"/>
  <c r="V22" i="66"/>
  <c r="V19" i="66"/>
  <c r="V16" i="66"/>
  <c r="V13" i="66"/>
  <c r="V8" i="66"/>
  <c r="V7" i="66"/>
  <c r="V11" i="66"/>
  <c r="V5" i="66"/>
  <c r="V4" i="66"/>
  <c r="Y4" i="66" s="1"/>
  <c r="V18" i="66"/>
  <c r="V23" i="66"/>
  <c r="V14" i="66"/>
  <c r="V15" i="66"/>
  <c r="V6" i="66"/>
  <c r="V20" i="66"/>
  <c r="V9" i="66"/>
  <c r="V21" i="66"/>
  <c r="V12" i="66"/>
  <c r="V10" i="66"/>
  <c r="V17" i="66"/>
  <c r="G22" i="69"/>
  <c r="G16" i="69"/>
  <c r="G10" i="69"/>
  <c r="G4" i="69"/>
  <c r="G19" i="69"/>
  <c r="G13" i="69"/>
  <c r="G7" i="69"/>
  <c r="G20" i="69"/>
  <c r="G11" i="69"/>
  <c r="G18" i="69"/>
  <c r="G9" i="69"/>
  <c r="G17" i="69"/>
  <c r="G8" i="69"/>
  <c r="G15" i="69"/>
  <c r="G6" i="69"/>
  <c r="G23" i="69"/>
  <c r="G14" i="69"/>
  <c r="G5" i="69"/>
  <c r="G21" i="69"/>
  <c r="O21" i="71"/>
  <c r="P21" i="71" s="1"/>
  <c r="O18" i="71"/>
  <c r="P18" i="71" s="1"/>
  <c r="O15" i="71"/>
  <c r="P15" i="71" s="1"/>
  <c r="O12" i="71"/>
  <c r="P12" i="71" s="1"/>
  <c r="O6" i="71"/>
  <c r="P6" i="71" s="1"/>
  <c r="O22" i="71"/>
  <c r="P22" i="71" s="1"/>
  <c r="O19" i="71"/>
  <c r="P19" i="71" s="1"/>
  <c r="O16" i="71"/>
  <c r="P16" i="71" s="1"/>
  <c r="O13" i="71"/>
  <c r="P13" i="71" s="1"/>
  <c r="O8" i="71"/>
  <c r="P8" i="71" s="1"/>
  <c r="O7" i="71"/>
  <c r="P7" i="71" s="1"/>
  <c r="O9" i="71"/>
  <c r="P9" i="71" s="1"/>
  <c r="O23" i="71"/>
  <c r="P23" i="71" s="1"/>
  <c r="O3" i="71"/>
  <c r="O10" i="71"/>
  <c r="P10" i="71" s="1"/>
  <c r="O14" i="71"/>
  <c r="P14" i="71" s="1"/>
  <c r="O11" i="71"/>
  <c r="P11" i="71" s="1"/>
  <c r="O5" i="71"/>
  <c r="P5" i="71" s="1"/>
  <c r="O17" i="71"/>
  <c r="P17" i="71" s="1"/>
  <c r="Y4" i="50"/>
  <c r="O21" i="50"/>
  <c r="P21" i="50" s="1"/>
  <c r="O18" i="50"/>
  <c r="P18" i="50" s="1"/>
  <c r="O15" i="50"/>
  <c r="P15" i="50" s="1"/>
  <c r="O12" i="50"/>
  <c r="P12" i="50" s="1"/>
  <c r="O6" i="50"/>
  <c r="P6" i="50" s="1"/>
  <c r="O22" i="50"/>
  <c r="P22" i="50" s="1"/>
  <c r="O19" i="50"/>
  <c r="P19" i="50" s="1"/>
  <c r="O16" i="50"/>
  <c r="P16" i="50" s="1"/>
  <c r="O13" i="50"/>
  <c r="P13" i="50" s="1"/>
  <c r="O8" i="50"/>
  <c r="P8" i="50" s="1"/>
  <c r="O7" i="50"/>
  <c r="P7" i="50" s="1"/>
  <c r="O3" i="50"/>
  <c r="O9" i="50"/>
  <c r="P9" i="50" s="1"/>
  <c r="O20" i="50"/>
  <c r="P20" i="50" s="1"/>
  <c r="O22" i="51"/>
  <c r="P22" i="51" s="1"/>
  <c r="O19" i="51"/>
  <c r="P19" i="51" s="1"/>
  <c r="O16" i="51"/>
  <c r="P16" i="51" s="1"/>
  <c r="O13" i="51"/>
  <c r="P13" i="51" s="1"/>
  <c r="O8" i="51"/>
  <c r="P8" i="51" s="1"/>
  <c r="O7" i="51"/>
  <c r="P7" i="51" s="1"/>
  <c r="O3" i="51"/>
  <c r="O9" i="51"/>
  <c r="P9" i="51" s="1"/>
  <c r="O23" i="51"/>
  <c r="P23" i="51" s="1"/>
  <c r="O20" i="51"/>
  <c r="P20" i="51" s="1"/>
  <c r="O17" i="51"/>
  <c r="P17" i="51" s="1"/>
  <c r="O14" i="51"/>
  <c r="P14" i="51" s="1"/>
  <c r="O10" i="51"/>
  <c r="P10" i="51" s="1"/>
  <c r="H10" i="54"/>
  <c r="I10" i="54" s="1"/>
  <c r="J10" i="54" s="1"/>
  <c r="O21" i="55"/>
  <c r="P21" i="55" s="1"/>
  <c r="O18" i="55"/>
  <c r="P18" i="55" s="1"/>
  <c r="O15" i="55"/>
  <c r="P15" i="55" s="1"/>
  <c r="O12" i="55"/>
  <c r="P12" i="55" s="1"/>
  <c r="O6" i="55"/>
  <c r="P6" i="55" s="1"/>
  <c r="O22" i="55"/>
  <c r="P22" i="55" s="1"/>
  <c r="O19" i="55"/>
  <c r="P19" i="55" s="1"/>
  <c r="O16" i="55"/>
  <c r="P16" i="55" s="1"/>
  <c r="O13" i="55"/>
  <c r="P13" i="55" s="1"/>
  <c r="O8" i="55"/>
  <c r="P8" i="55" s="1"/>
  <c r="O7" i="55"/>
  <c r="P7" i="55" s="1"/>
  <c r="O3" i="55"/>
  <c r="O20" i="55"/>
  <c r="P20" i="55" s="1"/>
  <c r="O14" i="55"/>
  <c r="P14" i="55" s="1"/>
  <c r="O9" i="55"/>
  <c r="P9" i="55" s="1"/>
  <c r="O23" i="55"/>
  <c r="P23" i="55" s="1"/>
  <c r="O17" i="55"/>
  <c r="P17" i="55" s="1"/>
  <c r="O10" i="55"/>
  <c r="P10" i="55" s="1"/>
  <c r="V21" i="55"/>
  <c r="V18" i="55"/>
  <c r="V15" i="55"/>
  <c r="V12" i="55"/>
  <c r="V6" i="55"/>
  <c r="V22" i="55"/>
  <c r="V19" i="55"/>
  <c r="V16" i="55"/>
  <c r="V13" i="55"/>
  <c r="V8" i="55"/>
  <c r="V7" i="55"/>
  <c r="V23" i="55"/>
  <c r="V17" i="55"/>
  <c r="V10" i="55"/>
  <c r="V11" i="55"/>
  <c r="V5" i="55"/>
  <c r="V4" i="55"/>
  <c r="Y4" i="55" s="1"/>
  <c r="V20" i="55"/>
  <c r="V14" i="55"/>
  <c r="P6" i="56"/>
  <c r="P5" i="56"/>
  <c r="P12" i="56"/>
  <c r="P18" i="56"/>
  <c r="M20" i="63"/>
  <c r="U20" i="63" s="1"/>
  <c r="M14" i="63"/>
  <c r="U14" i="63" s="1"/>
  <c r="M8" i="63"/>
  <c r="U8" i="63" s="1"/>
  <c r="M19" i="63"/>
  <c r="U19" i="63" s="1"/>
  <c r="M13" i="63"/>
  <c r="U13" i="63" s="1"/>
  <c r="M7" i="63"/>
  <c r="U7" i="63" s="1"/>
  <c r="M18" i="63"/>
  <c r="U18" i="63" s="1"/>
  <c r="M12" i="63"/>
  <c r="U12" i="63" s="1"/>
  <c r="M6" i="63"/>
  <c r="U6" i="63" s="1"/>
  <c r="M23" i="63"/>
  <c r="U23" i="63" s="1"/>
  <c r="M17" i="63"/>
  <c r="U17" i="63" s="1"/>
  <c r="M11" i="63"/>
  <c r="U11" i="63" s="1"/>
  <c r="M5" i="63"/>
  <c r="U5" i="63" s="1"/>
  <c r="M22" i="63"/>
  <c r="U22" i="63" s="1"/>
  <c r="M16" i="63"/>
  <c r="U16" i="63" s="1"/>
  <c r="M10" i="63"/>
  <c r="U10" i="63" s="1"/>
  <c r="M4" i="63"/>
  <c r="U4" i="63" s="1"/>
  <c r="X4" i="63" s="1"/>
  <c r="AH4" i="63" s="1"/>
  <c r="M21" i="63"/>
  <c r="U21" i="63" s="1"/>
  <c r="M15" i="63"/>
  <c r="U15" i="63" s="1"/>
  <c r="O11" i="63"/>
  <c r="P11" i="63" s="1"/>
  <c r="G12" i="69"/>
  <c r="O5" i="72"/>
  <c r="P5" i="72" s="1"/>
  <c r="Y4" i="56"/>
  <c r="O20" i="71"/>
  <c r="P20" i="71" s="1"/>
  <c r="M9" i="46"/>
  <c r="U9" i="46" s="1"/>
  <c r="M15" i="46"/>
  <c r="U15" i="46" s="1"/>
  <c r="M21" i="46"/>
  <c r="U21" i="46" s="1"/>
  <c r="M27" i="46"/>
  <c r="U27" i="46" s="1"/>
  <c r="M33" i="46"/>
  <c r="U33" i="46" s="1"/>
  <c r="M39" i="46"/>
  <c r="U39" i="46" s="1"/>
  <c r="M45" i="46"/>
  <c r="U45" i="46" s="1"/>
  <c r="M51" i="46"/>
  <c r="U51" i="46" s="1"/>
  <c r="M57" i="46"/>
  <c r="U57" i="46" s="1"/>
  <c r="M63" i="46"/>
  <c r="U63" i="46" s="1"/>
  <c r="M69" i="46"/>
  <c r="U69" i="46" s="1"/>
  <c r="M75" i="46"/>
  <c r="U75" i="46" s="1"/>
  <c r="M81" i="46"/>
  <c r="U81" i="46" s="1"/>
  <c r="M87" i="46"/>
  <c r="U87" i="46" s="1"/>
  <c r="Q56" i="46"/>
  <c r="Q59" i="46"/>
  <c r="V60" i="46"/>
  <c r="Q62" i="46"/>
  <c r="V63" i="46"/>
  <c r="Q65" i="46"/>
  <c r="V66" i="46"/>
  <c r="Q68" i="46"/>
  <c r="V69" i="46"/>
  <c r="Q71" i="46"/>
  <c r="V72" i="46"/>
  <c r="Q74" i="46"/>
  <c r="V75" i="46"/>
  <c r="Q77" i="46"/>
  <c r="V78" i="46"/>
  <c r="Q80" i="46"/>
  <c r="V81" i="46"/>
  <c r="Q83" i="46"/>
  <c r="V84" i="46"/>
  <c r="Q86" i="46"/>
  <c r="V87" i="46"/>
  <c r="M9" i="48"/>
  <c r="U9" i="48" s="1"/>
  <c r="M15" i="48"/>
  <c r="U15" i="48" s="1"/>
  <c r="M21" i="48"/>
  <c r="U21" i="48" s="1"/>
  <c r="M27" i="48"/>
  <c r="U27" i="48" s="1"/>
  <c r="M33" i="48"/>
  <c r="U33" i="48" s="1"/>
  <c r="M39" i="48"/>
  <c r="U39" i="48" s="1"/>
  <c r="M45" i="48"/>
  <c r="U45" i="48" s="1"/>
  <c r="M51" i="48"/>
  <c r="U51" i="48" s="1"/>
  <c r="M57" i="48"/>
  <c r="U57" i="48" s="1"/>
  <c r="M63" i="48"/>
  <c r="U63" i="48" s="1"/>
  <c r="M69" i="48"/>
  <c r="U69" i="48" s="1"/>
  <c r="Q6" i="48"/>
  <c r="V7" i="48"/>
  <c r="Q8" i="48"/>
  <c r="Q10" i="48"/>
  <c r="Q12" i="48"/>
  <c r="V13" i="48"/>
  <c r="Q15" i="48"/>
  <c r="V16" i="48"/>
  <c r="Q18" i="48"/>
  <c r="V19" i="48"/>
  <c r="Q21" i="48"/>
  <c r="V22" i="48"/>
  <c r="Q24" i="48"/>
  <c r="V25" i="48"/>
  <c r="Q27" i="48"/>
  <c r="V28" i="48"/>
  <c r="Q30" i="48"/>
  <c r="V31" i="48"/>
  <c r="Q33" i="48"/>
  <c r="V34" i="48"/>
  <c r="Q36" i="48"/>
  <c r="V37" i="48"/>
  <c r="Q39" i="48"/>
  <c r="V40" i="48"/>
  <c r="Q42" i="48"/>
  <c r="V43" i="48"/>
  <c r="Q45" i="48"/>
  <c r="V46" i="48"/>
  <c r="Q48" i="48"/>
  <c r="V49" i="48"/>
  <c r="Q51" i="48"/>
  <c r="V52" i="48"/>
  <c r="Q54" i="48"/>
  <c r="V55" i="48"/>
  <c r="Q57" i="48"/>
  <c r="V58" i="48"/>
  <c r="Q60" i="48"/>
  <c r="V61" i="48"/>
  <c r="Q63" i="48"/>
  <c r="V64" i="48"/>
  <c r="Q66" i="48"/>
  <c r="V67" i="48"/>
  <c r="Q69" i="48"/>
  <c r="G8" i="49"/>
  <c r="G14" i="49"/>
  <c r="G20" i="49"/>
  <c r="M7" i="49"/>
  <c r="U7" i="49" s="1"/>
  <c r="M13" i="49"/>
  <c r="U13" i="49" s="1"/>
  <c r="M19" i="49"/>
  <c r="U19" i="49" s="1"/>
  <c r="Q5" i="50"/>
  <c r="Q11" i="50"/>
  <c r="V10" i="51"/>
  <c r="V14" i="51"/>
  <c r="V17" i="51"/>
  <c r="V20" i="51"/>
  <c r="V23" i="51"/>
  <c r="AH3" i="52"/>
  <c r="AQ3" i="52" s="1"/>
  <c r="M9" i="52"/>
  <c r="U9" i="52" s="1"/>
  <c r="M15" i="52"/>
  <c r="U15" i="52" s="1"/>
  <c r="M21" i="52"/>
  <c r="U21" i="52" s="1"/>
  <c r="V4" i="52"/>
  <c r="Y4" i="52" s="1"/>
  <c r="Z4" i="52" s="1"/>
  <c r="O5" i="52"/>
  <c r="P5" i="52" s="1"/>
  <c r="V5" i="52"/>
  <c r="R22" i="52"/>
  <c r="R19" i="52"/>
  <c r="R7" i="52"/>
  <c r="R8" i="52"/>
  <c r="O11" i="52"/>
  <c r="P11" i="52" s="1"/>
  <c r="V11" i="52"/>
  <c r="R13" i="52"/>
  <c r="R16" i="52"/>
  <c r="V22" i="52"/>
  <c r="F19" i="54"/>
  <c r="H19" i="54" s="1"/>
  <c r="I19" i="54" s="1"/>
  <c r="J19" i="54" s="1"/>
  <c r="F13" i="54"/>
  <c r="H13" i="54" s="1"/>
  <c r="I13" i="54" s="1"/>
  <c r="J13" i="54" s="1"/>
  <c r="F7" i="54"/>
  <c r="H7" i="54" s="1"/>
  <c r="I7" i="54" s="1"/>
  <c r="J7" i="54" s="1"/>
  <c r="F18" i="54"/>
  <c r="H18" i="54" s="1"/>
  <c r="I18" i="54" s="1"/>
  <c r="J18" i="54" s="1"/>
  <c r="F12" i="54"/>
  <c r="H12" i="54" s="1"/>
  <c r="I12" i="54" s="1"/>
  <c r="J12" i="54" s="1"/>
  <c r="F6" i="54"/>
  <c r="H6" i="54" s="1"/>
  <c r="I6" i="54" s="1"/>
  <c r="J6" i="54" s="1"/>
  <c r="F23" i="54"/>
  <c r="H23" i="54" s="1"/>
  <c r="I23" i="54" s="1"/>
  <c r="J23" i="54" s="1"/>
  <c r="F17" i="54"/>
  <c r="H17" i="54" s="1"/>
  <c r="I17" i="54" s="1"/>
  <c r="J17" i="54" s="1"/>
  <c r="F11" i="54"/>
  <c r="H11" i="54" s="1"/>
  <c r="I11" i="54" s="1"/>
  <c r="J11" i="54" s="1"/>
  <c r="F5" i="54"/>
  <c r="H5" i="54" s="1"/>
  <c r="I5" i="54" s="1"/>
  <c r="J5" i="54" s="1"/>
  <c r="F15" i="54"/>
  <c r="H15" i="54" s="1"/>
  <c r="I15" i="54" s="1"/>
  <c r="J15" i="54" s="1"/>
  <c r="V11" i="54"/>
  <c r="V5" i="54"/>
  <c r="V4" i="54"/>
  <c r="Y4" i="54" s="1"/>
  <c r="Z4" i="54" s="1"/>
  <c r="V21" i="54"/>
  <c r="V18" i="54"/>
  <c r="V15" i="54"/>
  <c r="V12" i="54"/>
  <c r="V6" i="54"/>
  <c r="V17" i="54"/>
  <c r="V23" i="54"/>
  <c r="M10" i="55"/>
  <c r="U10" i="55" s="1"/>
  <c r="M22" i="55"/>
  <c r="U22" i="55" s="1"/>
  <c r="R7" i="55"/>
  <c r="P10" i="56"/>
  <c r="O22" i="56"/>
  <c r="P22" i="56" s="1"/>
  <c r="O19" i="56"/>
  <c r="P19" i="56" s="1"/>
  <c r="O16" i="56"/>
  <c r="P16" i="56" s="1"/>
  <c r="O13" i="56"/>
  <c r="P13" i="56" s="1"/>
  <c r="O8" i="56"/>
  <c r="P8" i="56" s="1"/>
  <c r="O7" i="56"/>
  <c r="P7" i="56" s="1"/>
  <c r="O3" i="56"/>
  <c r="O9" i="56"/>
  <c r="P9" i="56" s="1"/>
  <c r="O23" i="56"/>
  <c r="P23" i="56" s="1"/>
  <c r="O20" i="56"/>
  <c r="P20" i="56" s="1"/>
  <c r="O17" i="56"/>
  <c r="P17" i="56" s="1"/>
  <c r="O14" i="56"/>
  <c r="P14" i="56" s="1"/>
  <c r="H12" i="57"/>
  <c r="I12" i="57" s="1"/>
  <c r="J12" i="57" s="1"/>
  <c r="H11" i="58"/>
  <c r="I11" i="58" s="1"/>
  <c r="J11" i="58" s="1"/>
  <c r="H23" i="58"/>
  <c r="I23" i="58" s="1"/>
  <c r="J23" i="58" s="1"/>
  <c r="O23" i="60"/>
  <c r="P23" i="60" s="1"/>
  <c r="O20" i="60"/>
  <c r="P20" i="60" s="1"/>
  <c r="O17" i="60"/>
  <c r="P17" i="60" s="1"/>
  <c r="O14" i="60"/>
  <c r="P14" i="60" s="1"/>
  <c r="O10" i="60"/>
  <c r="P10" i="60" s="1"/>
  <c r="O11" i="60"/>
  <c r="P11" i="60" s="1"/>
  <c r="O5" i="60"/>
  <c r="P5" i="60" s="1"/>
  <c r="O21" i="60"/>
  <c r="P21" i="60" s="1"/>
  <c r="O18" i="60"/>
  <c r="P18" i="60" s="1"/>
  <c r="O15" i="60"/>
  <c r="P15" i="60" s="1"/>
  <c r="O12" i="60"/>
  <c r="P12" i="60" s="1"/>
  <c r="O6" i="60"/>
  <c r="P6" i="60" s="1"/>
  <c r="O22" i="60"/>
  <c r="P22" i="60" s="1"/>
  <c r="O19" i="60"/>
  <c r="P19" i="60" s="1"/>
  <c r="O16" i="60"/>
  <c r="P16" i="60" s="1"/>
  <c r="O13" i="60"/>
  <c r="P13" i="60" s="1"/>
  <c r="O8" i="60"/>
  <c r="P8" i="60" s="1"/>
  <c r="O7" i="60"/>
  <c r="P7" i="60" s="1"/>
  <c r="O3" i="60"/>
  <c r="O9" i="60"/>
  <c r="P9" i="60" s="1"/>
  <c r="H14" i="61"/>
  <c r="I14" i="61" s="1"/>
  <c r="J14" i="61" s="1"/>
  <c r="H8" i="62"/>
  <c r="I8" i="62" s="1"/>
  <c r="J8" i="62" s="1"/>
  <c r="H17" i="65"/>
  <c r="I17" i="65" s="1"/>
  <c r="J17" i="65" s="1"/>
  <c r="O3" i="65"/>
  <c r="O20" i="65"/>
  <c r="P20" i="65" s="1"/>
  <c r="O16" i="65"/>
  <c r="P16" i="65" s="1"/>
  <c r="O13" i="65"/>
  <c r="P13" i="65" s="1"/>
  <c r="O8" i="65"/>
  <c r="P8" i="65" s="1"/>
  <c r="O7" i="65"/>
  <c r="P7" i="65" s="1"/>
  <c r="O21" i="65"/>
  <c r="P21" i="65" s="1"/>
  <c r="O9" i="65"/>
  <c r="P9" i="65" s="1"/>
  <c r="O22" i="65"/>
  <c r="P22" i="65" s="1"/>
  <c r="O17" i="65"/>
  <c r="P17" i="65" s="1"/>
  <c r="O14" i="65"/>
  <c r="P14" i="65" s="1"/>
  <c r="O10" i="65"/>
  <c r="P10" i="65" s="1"/>
  <c r="O5" i="65"/>
  <c r="P5" i="65" s="1"/>
  <c r="O18" i="65"/>
  <c r="P18" i="65" s="1"/>
  <c r="O11" i="65"/>
  <c r="P11" i="65" s="1"/>
  <c r="H15" i="69"/>
  <c r="I15" i="69" s="1"/>
  <c r="J15" i="69" s="1"/>
  <c r="H9" i="70"/>
  <c r="I9" i="70" s="1"/>
  <c r="J9" i="70" s="1"/>
  <c r="G22" i="70"/>
  <c r="G16" i="70"/>
  <c r="G10" i="70"/>
  <c r="G4" i="70"/>
  <c r="G19" i="70"/>
  <c r="G13" i="70"/>
  <c r="G7" i="70"/>
  <c r="G20" i="70"/>
  <c r="G11" i="70"/>
  <c r="G18" i="70"/>
  <c r="G9" i="70"/>
  <c r="G17" i="70"/>
  <c r="G8" i="70"/>
  <c r="G15" i="70"/>
  <c r="G6" i="70"/>
  <c r="G23" i="70"/>
  <c r="G14" i="70"/>
  <c r="G5" i="70"/>
  <c r="R6" i="48"/>
  <c r="R8" i="48"/>
  <c r="R10" i="48"/>
  <c r="V11" i="48"/>
  <c r="R12" i="48"/>
  <c r="R15" i="48"/>
  <c r="R18" i="48"/>
  <c r="R21" i="48"/>
  <c r="R24" i="48"/>
  <c r="R27" i="48"/>
  <c r="R30" i="48"/>
  <c r="R33" i="48"/>
  <c r="R36" i="48"/>
  <c r="R39" i="48"/>
  <c r="R42" i="48"/>
  <c r="R45" i="48"/>
  <c r="R48" i="48"/>
  <c r="R51" i="48"/>
  <c r="R54" i="48"/>
  <c r="R57" i="48"/>
  <c r="R60" i="48"/>
  <c r="R63" i="48"/>
  <c r="R66" i="48"/>
  <c r="R69" i="48"/>
  <c r="G9" i="49"/>
  <c r="G15" i="49"/>
  <c r="G21" i="49"/>
  <c r="M8" i="49"/>
  <c r="U8" i="49" s="1"/>
  <c r="M14" i="49"/>
  <c r="U14" i="49" s="1"/>
  <c r="M20" i="49"/>
  <c r="U20" i="49" s="1"/>
  <c r="Q10" i="50"/>
  <c r="Q14" i="50"/>
  <c r="Q17" i="50"/>
  <c r="Q20" i="50"/>
  <c r="Q23" i="50"/>
  <c r="O10" i="52"/>
  <c r="P10" i="52" s="1"/>
  <c r="V10" i="52"/>
  <c r="O14" i="52"/>
  <c r="P14" i="52" s="1"/>
  <c r="V14" i="52"/>
  <c r="AH4" i="53"/>
  <c r="AQ4" i="53" s="1"/>
  <c r="Q21" i="53"/>
  <c r="Q18" i="53"/>
  <c r="Q15" i="53"/>
  <c r="Q12" i="53"/>
  <c r="Q6" i="53"/>
  <c r="Q22" i="53"/>
  <c r="Q19" i="53"/>
  <c r="Q16" i="53"/>
  <c r="Q13" i="53"/>
  <c r="Q8" i="53"/>
  <c r="Q7" i="53"/>
  <c r="V23" i="53"/>
  <c r="V20" i="53"/>
  <c r="V17" i="53"/>
  <c r="V14" i="53"/>
  <c r="V10" i="53"/>
  <c r="V5" i="53"/>
  <c r="V4" i="53"/>
  <c r="Y4" i="53" s="1"/>
  <c r="Z4" i="53" s="1"/>
  <c r="V11" i="53"/>
  <c r="V21" i="53"/>
  <c r="V18" i="53"/>
  <c r="V15" i="53"/>
  <c r="V12" i="53"/>
  <c r="V6" i="53"/>
  <c r="V13" i="53"/>
  <c r="V22" i="53"/>
  <c r="H16" i="54"/>
  <c r="I16" i="54" s="1"/>
  <c r="J16" i="54" s="1"/>
  <c r="M11" i="55"/>
  <c r="U11" i="55" s="1"/>
  <c r="R6" i="55"/>
  <c r="R12" i="55"/>
  <c r="H12" i="58"/>
  <c r="I12" i="58" s="1"/>
  <c r="J12" i="58" s="1"/>
  <c r="O22" i="58"/>
  <c r="P22" i="58" s="1"/>
  <c r="O19" i="58"/>
  <c r="P19" i="58" s="1"/>
  <c r="O16" i="58"/>
  <c r="P16" i="58" s="1"/>
  <c r="O13" i="58"/>
  <c r="P13" i="58" s="1"/>
  <c r="O8" i="58"/>
  <c r="P8" i="58" s="1"/>
  <c r="O7" i="58"/>
  <c r="P7" i="58" s="1"/>
  <c r="O3" i="58"/>
  <c r="O9" i="58"/>
  <c r="P9" i="58" s="1"/>
  <c r="O23" i="58"/>
  <c r="P23" i="58" s="1"/>
  <c r="O20" i="58"/>
  <c r="P20" i="58" s="1"/>
  <c r="O17" i="58"/>
  <c r="P17" i="58" s="1"/>
  <c r="O14" i="58"/>
  <c r="P14" i="58" s="1"/>
  <c r="O10" i="58"/>
  <c r="P10" i="58" s="1"/>
  <c r="O11" i="58"/>
  <c r="P11" i="58" s="1"/>
  <c r="O5" i="58"/>
  <c r="P5" i="58" s="1"/>
  <c r="O21" i="58"/>
  <c r="P21" i="58" s="1"/>
  <c r="O18" i="58"/>
  <c r="P18" i="58" s="1"/>
  <c r="O15" i="58"/>
  <c r="P15" i="58" s="1"/>
  <c r="O12" i="58"/>
  <c r="P12" i="58" s="1"/>
  <c r="O6" i="58"/>
  <c r="P6" i="58" s="1"/>
  <c r="H20" i="61"/>
  <c r="I20" i="61" s="1"/>
  <c r="J20" i="61" s="1"/>
  <c r="H14" i="62"/>
  <c r="I14" i="62" s="1"/>
  <c r="J14" i="62" s="1"/>
  <c r="Z4" i="62"/>
  <c r="H18" i="65"/>
  <c r="I18" i="65" s="1"/>
  <c r="J18" i="65" s="1"/>
  <c r="AE3" i="48"/>
  <c r="Q13" i="48"/>
  <c r="V14" i="48"/>
  <c r="Q16" i="48"/>
  <c r="V17" i="48"/>
  <c r="Q19" i="48"/>
  <c r="V20" i="48"/>
  <c r="Q22" i="48"/>
  <c r="V23" i="48"/>
  <c r="Q25" i="48"/>
  <c r="V26" i="48"/>
  <c r="Q28" i="48"/>
  <c r="V29" i="48"/>
  <c r="Q31" i="48"/>
  <c r="V32" i="48"/>
  <c r="Q34" i="48"/>
  <c r="V35" i="48"/>
  <c r="Q37" i="48"/>
  <c r="V38" i="48"/>
  <c r="Q40" i="48"/>
  <c r="V41" i="48"/>
  <c r="Q43" i="48"/>
  <c r="V44" i="48"/>
  <c r="Q46" i="48"/>
  <c r="V47" i="48"/>
  <c r="Q49" i="48"/>
  <c r="V50" i="48"/>
  <c r="Q52" i="48"/>
  <c r="V53" i="48"/>
  <c r="Q55" i="48"/>
  <c r="V56" i="48"/>
  <c r="Q58" i="48"/>
  <c r="V59" i="48"/>
  <c r="Q61" i="48"/>
  <c r="V62" i="48"/>
  <c r="Q64" i="48"/>
  <c r="V65" i="48"/>
  <c r="Q67" i="48"/>
  <c r="AH3" i="49"/>
  <c r="AQ3" i="49" s="1"/>
  <c r="G4" i="49"/>
  <c r="G10" i="49"/>
  <c r="G16" i="49"/>
  <c r="G22" i="49"/>
  <c r="M9" i="49"/>
  <c r="U9" i="49" s="1"/>
  <c r="M15" i="49"/>
  <c r="U15" i="49" s="1"/>
  <c r="M21" i="49"/>
  <c r="U21" i="49" s="1"/>
  <c r="Q9" i="50"/>
  <c r="V13" i="51"/>
  <c r="V16" i="51"/>
  <c r="V19" i="51"/>
  <c r="O23" i="52"/>
  <c r="P23" i="52" s="1"/>
  <c r="O20" i="52"/>
  <c r="P20" i="52" s="1"/>
  <c r="O21" i="52"/>
  <c r="P21" i="52" s="1"/>
  <c r="O9" i="52"/>
  <c r="P9" i="52" s="1"/>
  <c r="V23" i="52"/>
  <c r="V20" i="52"/>
  <c r="V21" i="52"/>
  <c r="Q17" i="53"/>
  <c r="H8" i="54"/>
  <c r="I8" i="54" s="1"/>
  <c r="J8" i="54" s="1"/>
  <c r="M20" i="55"/>
  <c r="U20" i="55" s="1"/>
  <c r="M14" i="55"/>
  <c r="U14" i="55" s="1"/>
  <c r="M8" i="55"/>
  <c r="U8" i="55" s="1"/>
  <c r="M19" i="55"/>
  <c r="U19" i="55" s="1"/>
  <c r="M13" i="55"/>
  <c r="U13" i="55" s="1"/>
  <c r="M7" i="55"/>
  <c r="U7" i="55" s="1"/>
  <c r="M18" i="55"/>
  <c r="U18" i="55" s="1"/>
  <c r="M12" i="55"/>
  <c r="U12" i="55" s="1"/>
  <c r="M6" i="55"/>
  <c r="U6" i="55" s="1"/>
  <c r="M15" i="55"/>
  <c r="U15" i="55" s="1"/>
  <c r="R9" i="55"/>
  <c r="R23" i="55"/>
  <c r="R20" i="55"/>
  <c r="R17" i="55"/>
  <c r="R14" i="55"/>
  <c r="R10" i="55"/>
  <c r="R11" i="55"/>
  <c r="R5" i="55"/>
  <c r="R4" i="55"/>
  <c r="R8" i="55"/>
  <c r="R16" i="55"/>
  <c r="R22" i="55"/>
  <c r="P11" i="56"/>
  <c r="H5" i="57"/>
  <c r="I5" i="57" s="1"/>
  <c r="J5" i="57" s="1"/>
  <c r="H17" i="57"/>
  <c r="I17" i="57" s="1"/>
  <c r="J17" i="57" s="1"/>
  <c r="O3" i="57"/>
  <c r="O22" i="57"/>
  <c r="P22" i="57" s="1"/>
  <c r="O19" i="57"/>
  <c r="P19" i="57" s="1"/>
  <c r="O16" i="57"/>
  <c r="P16" i="57" s="1"/>
  <c r="O13" i="57"/>
  <c r="P13" i="57" s="1"/>
  <c r="O8" i="57"/>
  <c r="P8" i="57" s="1"/>
  <c r="O7" i="57"/>
  <c r="P7" i="57" s="1"/>
  <c r="O9" i="57"/>
  <c r="P9" i="57" s="1"/>
  <c r="O23" i="57"/>
  <c r="P23" i="57" s="1"/>
  <c r="O20" i="57"/>
  <c r="P20" i="57" s="1"/>
  <c r="O17" i="57"/>
  <c r="P17" i="57" s="1"/>
  <c r="O14" i="57"/>
  <c r="P14" i="57" s="1"/>
  <c r="O10" i="57"/>
  <c r="P10" i="57" s="1"/>
  <c r="O5" i="57"/>
  <c r="P5" i="57" s="1"/>
  <c r="O11" i="57"/>
  <c r="P11" i="57" s="1"/>
  <c r="H22" i="58"/>
  <c r="I22" i="58" s="1"/>
  <c r="J22" i="58" s="1"/>
  <c r="Q23" i="58"/>
  <c r="Q20" i="58"/>
  <c r="Q17" i="58"/>
  <c r="Q14" i="58"/>
  <c r="Q10" i="58"/>
  <c r="Q11" i="58"/>
  <c r="Q5" i="58"/>
  <c r="Q21" i="58"/>
  <c r="Q18" i="58"/>
  <c r="Q15" i="58"/>
  <c r="Q12" i="58"/>
  <c r="Q6" i="58"/>
  <c r="Q22" i="58"/>
  <c r="Q19" i="58"/>
  <c r="Q16" i="58"/>
  <c r="Q13" i="58"/>
  <c r="Q8" i="58"/>
  <c r="Q7" i="58"/>
  <c r="P9" i="61"/>
  <c r="V23" i="61"/>
  <c r="V20" i="61"/>
  <c r="V17" i="61"/>
  <c r="V14" i="61"/>
  <c r="V10" i="61"/>
  <c r="V5" i="61"/>
  <c r="V4" i="61"/>
  <c r="Y4" i="61" s="1"/>
  <c r="Z4" i="61" s="1"/>
  <c r="V11" i="61"/>
  <c r="V21" i="61"/>
  <c r="V18" i="61"/>
  <c r="V15" i="61"/>
  <c r="V12" i="61"/>
  <c r="V6" i="61"/>
  <c r="V22" i="61"/>
  <c r="V19" i="61"/>
  <c r="V16" i="61"/>
  <c r="V13" i="61"/>
  <c r="V8" i="61"/>
  <c r="V7" i="61"/>
  <c r="H20" i="62"/>
  <c r="I20" i="62" s="1"/>
  <c r="J20" i="62" s="1"/>
  <c r="H11" i="65"/>
  <c r="I11" i="65" s="1"/>
  <c r="J11" i="65" s="1"/>
  <c r="H19" i="65"/>
  <c r="I19" i="65" s="1"/>
  <c r="J19" i="65" s="1"/>
  <c r="F22" i="66"/>
  <c r="H22" i="66" s="1"/>
  <c r="I22" i="66" s="1"/>
  <c r="J22" i="66" s="1"/>
  <c r="F16" i="66"/>
  <c r="H16" i="66" s="1"/>
  <c r="I16" i="66" s="1"/>
  <c r="J16" i="66" s="1"/>
  <c r="F10" i="66"/>
  <c r="H10" i="66" s="1"/>
  <c r="I10" i="66" s="1"/>
  <c r="J10" i="66" s="1"/>
  <c r="F4" i="66"/>
  <c r="H4" i="66" s="1"/>
  <c r="I4" i="66" s="1"/>
  <c r="J4" i="66" s="1"/>
  <c r="K4" i="66" s="1"/>
  <c r="F19" i="66"/>
  <c r="H19" i="66" s="1"/>
  <c r="I19" i="66" s="1"/>
  <c r="J19" i="66" s="1"/>
  <c r="F13" i="66"/>
  <c r="H13" i="66" s="1"/>
  <c r="I13" i="66" s="1"/>
  <c r="J13" i="66" s="1"/>
  <c r="F7" i="66"/>
  <c r="H7" i="66" s="1"/>
  <c r="I7" i="66" s="1"/>
  <c r="J7" i="66" s="1"/>
  <c r="F20" i="66"/>
  <c r="H20" i="66" s="1"/>
  <c r="I20" i="66" s="1"/>
  <c r="J20" i="66" s="1"/>
  <c r="F11" i="66"/>
  <c r="H11" i="66" s="1"/>
  <c r="I11" i="66" s="1"/>
  <c r="J11" i="66" s="1"/>
  <c r="F18" i="66"/>
  <c r="H18" i="66" s="1"/>
  <c r="I18" i="66" s="1"/>
  <c r="J18" i="66" s="1"/>
  <c r="F9" i="66"/>
  <c r="H9" i="66" s="1"/>
  <c r="I9" i="66" s="1"/>
  <c r="J9" i="66" s="1"/>
  <c r="F17" i="66"/>
  <c r="H17" i="66" s="1"/>
  <c r="I17" i="66" s="1"/>
  <c r="J17" i="66" s="1"/>
  <c r="F8" i="66"/>
  <c r="H8" i="66" s="1"/>
  <c r="I8" i="66" s="1"/>
  <c r="J8" i="66" s="1"/>
  <c r="F15" i="66"/>
  <c r="H15" i="66" s="1"/>
  <c r="I15" i="66" s="1"/>
  <c r="J15" i="66" s="1"/>
  <c r="F6" i="66"/>
  <c r="H6" i="66" s="1"/>
  <c r="I6" i="66" s="1"/>
  <c r="J6" i="66" s="1"/>
  <c r="F23" i="66"/>
  <c r="H23" i="66" s="1"/>
  <c r="I23" i="66" s="1"/>
  <c r="J23" i="66" s="1"/>
  <c r="F14" i="66"/>
  <c r="H14" i="66" s="1"/>
  <c r="I14" i="66" s="1"/>
  <c r="J14" i="66" s="1"/>
  <c r="F5" i="66"/>
  <c r="H5" i="66" s="1"/>
  <c r="I5" i="66" s="1"/>
  <c r="J5" i="66" s="1"/>
  <c r="H6" i="69"/>
  <c r="I6" i="69" s="1"/>
  <c r="J6" i="69" s="1"/>
  <c r="H15" i="70"/>
  <c r="I15" i="70" s="1"/>
  <c r="J15" i="70" s="1"/>
  <c r="AH3" i="45"/>
  <c r="AQ3" i="45" s="1"/>
  <c r="M9" i="45"/>
  <c r="U9" i="45" s="1"/>
  <c r="M15" i="45"/>
  <c r="U15" i="45" s="1"/>
  <c r="M21" i="45"/>
  <c r="U21" i="45" s="1"/>
  <c r="M27" i="45"/>
  <c r="U27" i="45" s="1"/>
  <c r="M33" i="45"/>
  <c r="U33" i="45" s="1"/>
  <c r="M39" i="45"/>
  <c r="U39" i="45" s="1"/>
  <c r="M45" i="45"/>
  <c r="U45" i="45" s="1"/>
  <c r="M51" i="45"/>
  <c r="U51" i="45" s="1"/>
  <c r="M57" i="45"/>
  <c r="U57" i="45" s="1"/>
  <c r="M63" i="45"/>
  <c r="U63" i="45" s="1"/>
  <c r="M69" i="45"/>
  <c r="U69" i="45" s="1"/>
  <c r="M75" i="45"/>
  <c r="U75" i="45" s="1"/>
  <c r="M81" i="45"/>
  <c r="U81" i="45" s="1"/>
  <c r="M87" i="45"/>
  <c r="U87" i="45" s="1"/>
  <c r="M6" i="46"/>
  <c r="U6" i="46" s="1"/>
  <c r="M12" i="46"/>
  <c r="U12" i="46" s="1"/>
  <c r="M18" i="46"/>
  <c r="U18" i="46" s="1"/>
  <c r="M24" i="46"/>
  <c r="U24" i="46" s="1"/>
  <c r="M30" i="46"/>
  <c r="U30" i="46" s="1"/>
  <c r="M36" i="46"/>
  <c r="U36" i="46" s="1"/>
  <c r="M42" i="46"/>
  <c r="U42" i="46" s="1"/>
  <c r="M48" i="46"/>
  <c r="U48" i="46" s="1"/>
  <c r="M54" i="46"/>
  <c r="U54" i="46" s="1"/>
  <c r="M60" i="46"/>
  <c r="U60" i="46" s="1"/>
  <c r="M66" i="46"/>
  <c r="U66" i="46" s="1"/>
  <c r="M72" i="46"/>
  <c r="U72" i="46" s="1"/>
  <c r="M78" i="46"/>
  <c r="U78" i="46" s="1"/>
  <c r="R6" i="46"/>
  <c r="R8" i="46"/>
  <c r="R10" i="46"/>
  <c r="R12" i="46"/>
  <c r="R15" i="46"/>
  <c r="R18" i="46"/>
  <c r="R21" i="46"/>
  <c r="R24" i="46"/>
  <c r="R27" i="46"/>
  <c r="R30" i="46"/>
  <c r="R33" i="46"/>
  <c r="R36" i="46"/>
  <c r="R39" i="46"/>
  <c r="R42" i="46"/>
  <c r="R45" i="46"/>
  <c r="R48" i="46"/>
  <c r="R51" i="46"/>
  <c r="R54" i="46"/>
  <c r="R57" i="46"/>
  <c r="R60" i="46"/>
  <c r="R63" i="46"/>
  <c r="R66" i="46"/>
  <c r="R69" i="46"/>
  <c r="R72" i="46"/>
  <c r="R75" i="46"/>
  <c r="R78" i="46"/>
  <c r="R81" i="46"/>
  <c r="R84" i="46"/>
  <c r="M6" i="48"/>
  <c r="U6" i="48" s="1"/>
  <c r="M12" i="48"/>
  <c r="U12" i="48" s="1"/>
  <c r="M18" i="48"/>
  <c r="U18" i="48" s="1"/>
  <c r="M24" i="48"/>
  <c r="U24" i="48" s="1"/>
  <c r="M30" i="48"/>
  <c r="U30" i="48" s="1"/>
  <c r="M36" i="48"/>
  <c r="U36" i="48" s="1"/>
  <c r="M42" i="48"/>
  <c r="U42" i="48" s="1"/>
  <c r="M48" i="48"/>
  <c r="U48" i="48" s="1"/>
  <c r="M54" i="48"/>
  <c r="U54" i="48" s="1"/>
  <c r="M60" i="48"/>
  <c r="U60" i="48" s="1"/>
  <c r="Q5" i="48"/>
  <c r="R7" i="48"/>
  <c r="Q9" i="48"/>
  <c r="R13" i="48"/>
  <c r="R16" i="48"/>
  <c r="R19" i="48"/>
  <c r="R22" i="48"/>
  <c r="R25" i="48"/>
  <c r="R28" i="48"/>
  <c r="R31" i="48"/>
  <c r="R34" i="48"/>
  <c r="R37" i="48"/>
  <c r="R40" i="48"/>
  <c r="R43" i="48"/>
  <c r="R46" i="48"/>
  <c r="R49" i="48"/>
  <c r="R52" i="48"/>
  <c r="R55" i="48"/>
  <c r="R58" i="48"/>
  <c r="R61" i="48"/>
  <c r="R64" i="48"/>
  <c r="G5" i="49"/>
  <c r="G11" i="49"/>
  <c r="G17" i="49"/>
  <c r="M4" i="49"/>
  <c r="U4" i="49" s="1"/>
  <c r="X4" i="49" s="1"/>
  <c r="M10" i="49"/>
  <c r="U10" i="49" s="1"/>
  <c r="M16" i="49"/>
  <c r="U16" i="49" s="1"/>
  <c r="V6" i="50"/>
  <c r="Q7" i="50"/>
  <c r="Q8" i="50"/>
  <c r="V12" i="50"/>
  <c r="Q13" i="50"/>
  <c r="V15" i="50"/>
  <c r="Q16" i="50"/>
  <c r="V18" i="50"/>
  <c r="Q19" i="50"/>
  <c r="O3" i="52"/>
  <c r="M6" i="52"/>
  <c r="U6" i="52" s="1"/>
  <c r="M12" i="52"/>
  <c r="U12" i="52" s="1"/>
  <c r="R4" i="52"/>
  <c r="R5" i="52"/>
  <c r="O7" i="52"/>
  <c r="P7" i="52" s="1"/>
  <c r="V7" i="52"/>
  <c r="O8" i="52"/>
  <c r="P8" i="52" s="1"/>
  <c r="V8" i="52"/>
  <c r="R11" i="52"/>
  <c r="O13" i="52"/>
  <c r="P13" i="52" s="1"/>
  <c r="V13" i="52"/>
  <c r="O16" i="52"/>
  <c r="P16" i="52" s="1"/>
  <c r="V16" i="52"/>
  <c r="V19" i="52"/>
  <c r="O22" i="52"/>
  <c r="P22" i="52" s="1"/>
  <c r="O23" i="53"/>
  <c r="P23" i="53" s="1"/>
  <c r="O20" i="53"/>
  <c r="P20" i="53" s="1"/>
  <c r="O17" i="53"/>
  <c r="P17" i="53" s="1"/>
  <c r="O14" i="53"/>
  <c r="P14" i="53" s="1"/>
  <c r="O10" i="53"/>
  <c r="P10" i="53" s="1"/>
  <c r="O5" i="53"/>
  <c r="P5" i="53" s="1"/>
  <c r="O11" i="53"/>
  <c r="P11" i="53" s="1"/>
  <c r="O21" i="53"/>
  <c r="P21" i="53" s="1"/>
  <c r="O18" i="53"/>
  <c r="P18" i="53" s="1"/>
  <c r="O15" i="53"/>
  <c r="P15" i="53" s="1"/>
  <c r="O12" i="53"/>
  <c r="P12" i="53" s="1"/>
  <c r="O6" i="53"/>
  <c r="P6" i="53" s="1"/>
  <c r="O8" i="53"/>
  <c r="P8" i="53" s="1"/>
  <c r="O9" i="53"/>
  <c r="P9" i="53" s="1"/>
  <c r="O13" i="53"/>
  <c r="P13" i="53" s="1"/>
  <c r="V19" i="53"/>
  <c r="O22" i="53"/>
  <c r="P22" i="53" s="1"/>
  <c r="F9" i="54"/>
  <c r="H9" i="54" s="1"/>
  <c r="I9" i="54" s="1"/>
  <c r="J9" i="54" s="1"/>
  <c r="F21" i="54"/>
  <c r="H21" i="54" s="1"/>
  <c r="I21" i="54" s="1"/>
  <c r="J21" i="54" s="1"/>
  <c r="V14" i="54"/>
  <c r="V20" i="54"/>
  <c r="M4" i="55"/>
  <c r="U4" i="55" s="1"/>
  <c r="X4" i="55" s="1"/>
  <c r="Z4" i="55" s="1"/>
  <c r="M16" i="55"/>
  <c r="U16" i="55" s="1"/>
  <c r="H6" i="57"/>
  <c r="I6" i="57" s="1"/>
  <c r="J6" i="57" s="1"/>
  <c r="H18" i="57"/>
  <c r="I18" i="57" s="1"/>
  <c r="J18" i="57" s="1"/>
  <c r="O12" i="57"/>
  <c r="P12" i="57" s="1"/>
  <c r="O21" i="57"/>
  <c r="P21" i="57" s="1"/>
  <c r="H5" i="58"/>
  <c r="I5" i="58" s="1"/>
  <c r="J5" i="58" s="1"/>
  <c r="H17" i="58"/>
  <c r="I17" i="58" s="1"/>
  <c r="J17" i="58" s="1"/>
  <c r="P10" i="62"/>
  <c r="P14" i="62"/>
  <c r="P23" i="62"/>
  <c r="R9" i="63"/>
  <c r="R23" i="63"/>
  <c r="R20" i="63"/>
  <c r="R17" i="63"/>
  <c r="R14" i="63"/>
  <c r="R10" i="63"/>
  <c r="R11" i="63"/>
  <c r="R5" i="63"/>
  <c r="R4" i="63"/>
  <c r="R21" i="63"/>
  <c r="R18" i="63"/>
  <c r="R15" i="63"/>
  <c r="R12" i="63"/>
  <c r="R6" i="63"/>
  <c r="R16" i="63"/>
  <c r="O22" i="64"/>
  <c r="P22" i="64" s="1"/>
  <c r="O19" i="64"/>
  <c r="P19" i="64" s="1"/>
  <c r="O16" i="64"/>
  <c r="P16" i="64" s="1"/>
  <c r="O13" i="64"/>
  <c r="P13" i="64" s="1"/>
  <c r="O8" i="64"/>
  <c r="P8" i="64" s="1"/>
  <c r="O7" i="64"/>
  <c r="P7" i="64" s="1"/>
  <c r="O3" i="64"/>
  <c r="O9" i="64"/>
  <c r="P9" i="64" s="1"/>
  <c r="O23" i="64"/>
  <c r="P23" i="64" s="1"/>
  <c r="O20" i="64"/>
  <c r="P20" i="64" s="1"/>
  <c r="O17" i="64"/>
  <c r="P17" i="64" s="1"/>
  <c r="O14" i="64"/>
  <c r="P14" i="64" s="1"/>
  <c r="O10" i="64"/>
  <c r="P10" i="64" s="1"/>
  <c r="O11" i="64"/>
  <c r="P11" i="64" s="1"/>
  <c r="O5" i="64"/>
  <c r="P5" i="64" s="1"/>
  <c r="H22" i="65"/>
  <c r="I22" i="65" s="1"/>
  <c r="J22" i="65" s="1"/>
  <c r="H12" i="65"/>
  <c r="I12" i="65" s="1"/>
  <c r="J12" i="65" s="1"/>
  <c r="O19" i="65"/>
  <c r="P19" i="65" s="1"/>
  <c r="F12" i="66"/>
  <c r="H12" i="66" s="1"/>
  <c r="I12" i="66" s="1"/>
  <c r="J12" i="66" s="1"/>
  <c r="P23" i="66"/>
  <c r="H8" i="69"/>
  <c r="I8" i="69" s="1"/>
  <c r="J8" i="69" s="1"/>
  <c r="H20" i="69"/>
  <c r="I20" i="69" s="1"/>
  <c r="J20" i="69" s="1"/>
  <c r="AH4" i="73"/>
  <c r="G9" i="57"/>
  <c r="G15" i="57"/>
  <c r="G21" i="57"/>
  <c r="G9" i="58"/>
  <c r="G15" i="58"/>
  <c r="G21" i="58"/>
  <c r="Q9" i="59"/>
  <c r="F9" i="61"/>
  <c r="H9" i="61" s="1"/>
  <c r="I9" i="61" s="1"/>
  <c r="J9" i="61" s="1"/>
  <c r="F15" i="61"/>
  <c r="H15" i="61" s="1"/>
  <c r="I15" i="61" s="1"/>
  <c r="J15" i="61" s="1"/>
  <c r="F21" i="61"/>
  <c r="H21" i="61" s="1"/>
  <c r="I21" i="61" s="1"/>
  <c r="J21" i="61" s="1"/>
  <c r="O7" i="61"/>
  <c r="P7" i="61" s="1"/>
  <c r="O8" i="61"/>
  <c r="P8" i="61" s="1"/>
  <c r="O13" i="61"/>
  <c r="P13" i="61" s="1"/>
  <c r="O16" i="61"/>
  <c r="P16" i="61" s="1"/>
  <c r="O19" i="61"/>
  <c r="P19" i="61" s="1"/>
  <c r="O22" i="61"/>
  <c r="P22" i="61" s="1"/>
  <c r="F9" i="62"/>
  <c r="H9" i="62" s="1"/>
  <c r="I9" i="62" s="1"/>
  <c r="J9" i="62" s="1"/>
  <c r="F15" i="62"/>
  <c r="H15" i="62" s="1"/>
  <c r="I15" i="62" s="1"/>
  <c r="J15" i="62" s="1"/>
  <c r="F21" i="62"/>
  <c r="H21" i="62" s="1"/>
  <c r="I21" i="62" s="1"/>
  <c r="J21" i="62" s="1"/>
  <c r="O9" i="62"/>
  <c r="P9" i="62" s="1"/>
  <c r="AH3" i="64"/>
  <c r="AQ3" i="64" s="1"/>
  <c r="M9" i="64"/>
  <c r="U9" i="64" s="1"/>
  <c r="M15" i="64"/>
  <c r="U15" i="64" s="1"/>
  <c r="M21" i="64"/>
  <c r="U21" i="64" s="1"/>
  <c r="R7" i="64"/>
  <c r="R8" i="64"/>
  <c r="R13" i="64"/>
  <c r="R16" i="64"/>
  <c r="R19" i="64"/>
  <c r="R22" i="64"/>
  <c r="G9" i="65"/>
  <c r="G15" i="65"/>
  <c r="G21" i="65"/>
  <c r="O22" i="66"/>
  <c r="P22" i="66" s="1"/>
  <c r="O19" i="66"/>
  <c r="P19" i="66" s="1"/>
  <c r="O16" i="66"/>
  <c r="P16" i="66" s="1"/>
  <c r="O13" i="66"/>
  <c r="P13" i="66" s="1"/>
  <c r="O8" i="66"/>
  <c r="P8" i="66" s="1"/>
  <c r="O7" i="66"/>
  <c r="P7" i="66" s="1"/>
  <c r="O3" i="66"/>
  <c r="O11" i="66"/>
  <c r="P11" i="66" s="1"/>
  <c r="O5" i="66"/>
  <c r="P5" i="66" s="1"/>
  <c r="Q23" i="66"/>
  <c r="Q20" i="66"/>
  <c r="Q17" i="66"/>
  <c r="Q14" i="66"/>
  <c r="Q10" i="66"/>
  <c r="O18" i="66"/>
  <c r="P18" i="66" s="1"/>
  <c r="Q19" i="66"/>
  <c r="M22" i="68"/>
  <c r="U22" i="68" s="1"/>
  <c r="M16" i="68"/>
  <c r="U16" i="68" s="1"/>
  <c r="M10" i="68"/>
  <c r="U10" i="68" s="1"/>
  <c r="M4" i="68"/>
  <c r="U4" i="68" s="1"/>
  <c r="X4" i="68" s="1"/>
  <c r="M19" i="68"/>
  <c r="U19" i="68" s="1"/>
  <c r="M13" i="68"/>
  <c r="U13" i="68" s="1"/>
  <c r="M7" i="68"/>
  <c r="U7" i="68" s="1"/>
  <c r="M12" i="68"/>
  <c r="U12" i="68" s="1"/>
  <c r="M21" i="68"/>
  <c r="U21" i="68" s="1"/>
  <c r="P13" i="69"/>
  <c r="P19" i="69"/>
  <c r="H17" i="70"/>
  <c r="I17" i="70" s="1"/>
  <c r="J17" i="70" s="1"/>
  <c r="V11" i="70"/>
  <c r="V5" i="70"/>
  <c r="V4" i="70"/>
  <c r="Y4" i="70" s="1"/>
  <c r="Z4" i="70" s="1"/>
  <c r="V22" i="70"/>
  <c r="V19" i="70"/>
  <c r="V16" i="70"/>
  <c r="V13" i="70"/>
  <c r="V8" i="70"/>
  <c r="V7" i="70"/>
  <c r="P15" i="70"/>
  <c r="V18" i="70"/>
  <c r="Q8" i="73"/>
  <c r="Q6" i="73"/>
  <c r="Q96" i="73"/>
  <c r="Q93" i="73"/>
  <c r="Q90" i="73"/>
  <c r="Q87" i="73"/>
  <c r="Q84" i="73"/>
  <c r="Q81" i="73"/>
  <c r="Q78" i="73"/>
  <c r="Q75" i="73"/>
  <c r="Q72" i="73"/>
  <c r="Q69" i="73"/>
  <c r="Q66" i="73"/>
  <c r="Q63" i="73"/>
  <c r="Q60" i="73"/>
  <c r="Q57" i="73"/>
  <c r="Q54" i="73"/>
  <c r="Q51" i="73"/>
  <c r="Q48" i="73"/>
  <c r="Q45" i="73"/>
  <c r="Q42" i="73"/>
  <c r="Q39" i="73"/>
  <c r="Q36" i="73"/>
  <c r="Q33" i="73"/>
  <c r="Q30" i="73"/>
  <c r="Q27" i="73"/>
  <c r="Q24" i="73"/>
  <c r="Q21" i="73"/>
  <c r="Q18" i="73"/>
  <c r="Q15" i="73"/>
  <c r="Q12" i="73"/>
  <c r="Q10" i="73"/>
  <c r="Q5" i="73"/>
  <c r="Q98" i="73"/>
  <c r="Q95" i="73"/>
  <c r="Q92" i="73"/>
  <c r="Q89" i="73"/>
  <c r="Q86" i="73"/>
  <c r="Q83" i="73"/>
  <c r="Q80" i="73"/>
  <c r="Q77" i="73"/>
  <c r="Q74" i="73"/>
  <c r="Q71" i="73"/>
  <c r="Q68" i="73"/>
  <c r="Q65" i="73"/>
  <c r="Q62" i="73"/>
  <c r="Q59" i="73"/>
  <c r="Q56" i="73"/>
  <c r="Q53" i="73"/>
  <c r="Q50" i="73"/>
  <c r="Q47" i="73"/>
  <c r="Q44" i="73"/>
  <c r="Q41" i="73"/>
  <c r="Q38" i="73"/>
  <c r="Q35" i="73"/>
  <c r="Q32" i="73"/>
  <c r="Q29" i="73"/>
  <c r="Q26" i="73"/>
  <c r="Q23" i="73"/>
  <c r="Q20" i="73"/>
  <c r="Q17" i="73"/>
  <c r="Q14" i="73"/>
  <c r="Q9" i="73"/>
  <c r="Q13" i="73"/>
  <c r="Q16" i="73"/>
  <c r="Q19" i="73"/>
  <c r="Q22" i="73"/>
  <c r="Q25" i="73"/>
  <c r="Q28" i="73"/>
  <c r="Q31" i="73"/>
  <c r="Q34" i="73"/>
  <c r="Q37" i="73"/>
  <c r="Q40" i="73"/>
  <c r="Q43" i="73"/>
  <c r="Q46" i="73"/>
  <c r="Q49" i="73"/>
  <c r="Q52" i="73"/>
  <c r="Q55" i="73"/>
  <c r="Q58" i="73"/>
  <c r="Q61" i="73"/>
  <c r="Q64" i="73"/>
  <c r="Q67" i="73"/>
  <c r="Q70" i="73"/>
  <c r="Q73" i="73"/>
  <c r="Q76" i="73"/>
  <c r="Q79" i="73"/>
  <c r="Q82" i="73"/>
  <c r="Q85" i="73"/>
  <c r="Q88" i="73"/>
  <c r="Q91" i="73"/>
  <c r="Q94" i="73"/>
  <c r="Q97" i="73"/>
  <c r="Q89" i="74"/>
  <c r="Q86" i="74"/>
  <c r="Q83" i="74"/>
  <c r="Q80" i="74"/>
  <c r="Q77" i="74"/>
  <c r="Q74" i="74"/>
  <c r="Q71" i="74"/>
  <c r="Q68" i="74"/>
  <c r="Q65" i="74"/>
  <c r="Q62" i="74"/>
  <c r="Q59" i="74"/>
  <c r="Q56" i="74"/>
  <c r="Q53" i="74"/>
  <c r="Q50" i="74"/>
  <c r="Q47" i="74"/>
  <c r="Q44" i="74"/>
  <c r="Q41" i="74"/>
  <c r="Q38" i="74"/>
  <c r="Q35" i="74"/>
  <c r="Q32" i="74"/>
  <c r="Q29" i="74"/>
  <c r="Q26" i="74"/>
  <c r="Q23" i="74"/>
  <c r="Q20" i="74"/>
  <c r="Q17" i="74"/>
  <c r="Q14" i="74"/>
  <c r="Q11" i="74"/>
  <c r="Q9" i="74"/>
  <c r="Q5" i="74"/>
  <c r="Q88" i="74"/>
  <c r="Q85" i="74"/>
  <c r="Q82" i="74"/>
  <c r="Q79" i="74"/>
  <c r="Q76" i="74"/>
  <c r="Q73" i="74"/>
  <c r="Q70" i="74"/>
  <c r="Q67" i="74"/>
  <c r="Q64" i="74"/>
  <c r="Q61" i="74"/>
  <c r="Q58" i="74"/>
  <c r="Q55" i="74"/>
  <c r="Q52" i="74"/>
  <c r="Q49" i="74"/>
  <c r="Q46" i="74"/>
  <c r="Q43" i="74"/>
  <c r="Q40" i="74"/>
  <c r="Q37" i="74"/>
  <c r="Q34" i="74"/>
  <c r="Q31" i="74"/>
  <c r="Q28" i="74"/>
  <c r="Q25" i="74"/>
  <c r="Q22" i="74"/>
  <c r="Q19" i="74"/>
  <c r="Q16" i="74"/>
  <c r="Q13" i="74"/>
  <c r="Q7" i="74"/>
  <c r="Q78" i="75"/>
  <c r="Q75" i="75"/>
  <c r="Q72" i="75"/>
  <c r="Q69" i="75"/>
  <c r="Q66" i="75"/>
  <c r="Q63" i="75"/>
  <c r="Q60" i="75"/>
  <c r="Q57" i="75"/>
  <c r="Q54" i="75"/>
  <c r="Q51" i="75"/>
  <c r="Q76" i="75"/>
  <c r="Q74" i="75"/>
  <c r="Q67" i="75"/>
  <c r="Q65" i="75"/>
  <c r="Q58" i="75"/>
  <c r="Q56" i="75"/>
  <c r="Q48" i="75"/>
  <c r="Q45" i="75"/>
  <c r="Q42" i="75"/>
  <c r="Q39" i="75"/>
  <c r="Q36" i="75"/>
  <c r="Q33" i="75"/>
  <c r="Q30" i="75"/>
  <c r="Q27" i="75"/>
  <c r="Q24" i="75"/>
  <c r="Q21" i="75"/>
  <c r="Q18" i="75"/>
  <c r="Q15" i="75"/>
  <c r="Q12" i="75"/>
  <c r="Q10" i="75"/>
  <c r="Q8" i="75"/>
  <c r="Q6" i="75"/>
  <c r="Q79" i="75"/>
  <c r="Q77" i="75"/>
  <c r="Q70" i="75"/>
  <c r="Q68" i="75"/>
  <c r="Q61" i="75"/>
  <c r="Q59" i="75"/>
  <c r="Q52" i="75"/>
  <c r="Q47" i="75"/>
  <c r="Q44" i="75"/>
  <c r="Q41" i="75"/>
  <c r="Q38" i="75"/>
  <c r="Q35" i="75"/>
  <c r="Q32" i="75"/>
  <c r="Q29" i="75"/>
  <c r="Q26" i="75"/>
  <c r="Q23" i="75"/>
  <c r="Q20" i="75"/>
  <c r="Q17" i="75"/>
  <c r="Q14" i="75"/>
  <c r="Q11" i="75"/>
  <c r="Q9" i="75"/>
  <c r="Q5" i="75"/>
  <c r="Q50" i="75"/>
  <c r="AH3" i="57"/>
  <c r="AQ3" i="57" s="1"/>
  <c r="G4" i="57"/>
  <c r="G10" i="57"/>
  <c r="G16" i="57"/>
  <c r="G22" i="57"/>
  <c r="M9" i="57"/>
  <c r="U9" i="57" s="1"/>
  <c r="M15" i="57"/>
  <c r="U15" i="57" s="1"/>
  <c r="M21" i="57"/>
  <c r="U21" i="57" s="1"/>
  <c r="AH3" i="58"/>
  <c r="AQ3" i="58" s="1"/>
  <c r="G4" i="58"/>
  <c r="G10" i="58"/>
  <c r="G16" i="58"/>
  <c r="G22" i="58"/>
  <c r="M9" i="58"/>
  <c r="U9" i="58" s="1"/>
  <c r="M15" i="58"/>
  <c r="U15" i="58" s="1"/>
  <c r="M21" i="58"/>
  <c r="U21" i="58" s="1"/>
  <c r="R7" i="58"/>
  <c r="R8" i="58"/>
  <c r="R13" i="58"/>
  <c r="R16" i="58"/>
  <c r="R19" i="58"/>
  <c r="R22" i="58"/>
  <c r="Q7" i="59"/>
  <c r="Q8" i="59"/>
  <c r="Q13" i="59"/>
  <c r="Q16" i="59"/>
  <c r="Q19" i="59"/>
  <c r="Q22" i="59"/>
  <c r="Q9" i="60"/>
  <c r="O3" i="61"/>
  <c r="F4" i="61"/>
  <c r="H4" i="61" s="1"/>
  <c r="I4" i="61" s="1"/>
  <c r="J4" i="61" s="1"/>
  <c r="K4" i="61" s="1"/>
  <c r="F10" i="61"/>
  <c r="H10" i="61" s="1"/>
  <c r="I10" i="61" s="1"/>
  <c r="J10" i="61" s="1"/>
  <c r="F16" i="61"/>
  <c r="H16" i="61" s="1"/>
  <c r="I16" i="61" s="1"/>
  <c r="J16" i="61" s="1"/>
  <c r="F22" i="61"/>
  <c r="H22" i="61" s="1"/>
  <c r="I22" i="61" s="1"/>
  <c r="J22" i="61" s="1"/>
  <c r="Q9" i="61"/>
  <c r="O3" i="62"/>
  <c r="F4" i="62"/>
  <c r="H4" i="62" s="1"/>
  <c r="I4" i="62" s="1"/>
  <c r="J4" i="62" s="1"/>
  <c r="K4" i="62" s="1"/>
  <c r="AQ4" i="62" s="1"/>
  <c r="F10" i="62"/>
  <c r="H10" i="62" s="1"/>
  <c r="I10" i="62" s="1"/>
  <c r="J10" i="62" s="1"/>
  <c r="F16" i="62"/>
  <c r="H16" i="62" s="1"/>
  <c r="I16" i="62" s="1"/>
  <c r="J16" i="62" s="1"/>
  <c r="F22" i="62"/>
  <c r="H22" i="62" s="1"/>
  <c r="I22" i="62" s="1"/>
  <c r="J22" i="62" s="1"/>
  <c r="O7" i="62"/>
  <c r="P7" i="62" s="1"/>
  <c r="V7" i="62"/>
  <c r="O8" i="62"/>
  <c r="P8" i="62" s="1"/>
  <c r="V8" i="62"/>
  <c r="O13" i="62"/>
  <c r="P13" i="62" s="1"/>
  <c r="V13" i="62"/>
  <c r="O16" i="62"/>
  <c r="P16" i="62" s="1"/>
  <c r="V16" i="62"/>
  <c r="O19" i="62"/>
  <c r="P19" i="62" s="1"/>
  <c r="V19" i="62"/>
  <c r="O22" i="62"/>
  <c r="P22" i="62" s="1"/>
  <c r="V22" i="62"/>
  <c r="M4" i="64"/>
  <c r="U4" i="64" s="1"/>
  <c r="X4" i="64" s="1"/>
  <c r="M10" i="64"/>
  <c r="U10" i="64" s="1"/>
  <c r="M16" i="64"/>
  <c r="U16" i="64" s="1"/>
  <c r="M22" i="64"/>
  <c r="U22" i="64" s="1"/>
  <c r="AH3" i="65"/>
  <c r="AQ3" i="65" s="1"/>
  <c r="G4" i="65"/>
  <c r="G10" i="65"/>
  <c r="G16" i="65"/>
  <c r="G22" i="65"/>
  <c r="M9" i="65"/>
  <c r="U9" i="65" s="1"/>
  <c r="M15" i="65"/>
  <c r="U15" i="65" s="1"/>
  <c r="M21" i="65"/>
  <c r="U21" i="65" s="1"/>
  <c r="G19" i="66"/>
  <c r="G13" i="66"/>
  <c r="G7" i="66"/>
  <c r="G22" i="66"/>
  <c r="G16" i="66"/>
  <c r="G10" i="66"/>
  <c r="G4" i="66"/>
  <c r="G12" i="66"/>
  <c r="G21" i="66"/>
  <c r="O17" i="66"/>
  <c r="P17" i="66" s="1"/>
  <c r="Q18" i="66"/>
  <c r="M23" i="67"/>
  <c r="U23" i="67" s="1"/>
  <c r="M17" i="67"/>
  <c r="U17" i="67" s="1"/>
  <c r="M11" i="67"/>
  <c r="U11" i="67" s="1"/>
  <c r="M5" i="67"/>
  <c r="U5" i="67" s="1"/>
  <c r="M20" i="67"/>
  <c r="U20" i="67" s="1"/>
  <c r="M14" i="67"/>
  <c r="U14" i="67" s="1"/>
  <c r="M8" i="67"/>
  <c r="U8" i="67" s="1"/>
  <c r="M12" i="67"/>
  <c r="U12" i="67" s="1"/>
  <c r="M21" i="67"/>
  <c r="U21" i="67" s="1"/>
  <c r="M5" i="68"/>
  <c r="U5" i="68" s="1"/>
  <c r="M14" i="68"/>
  <c r="U14" i="68" s="1"/>
  <c r="M23" i="68"/>
  <c r="U23" i="68" s="1"/>
  <c r="H9" i="69"/>
  <c r="I9" i="69" s="1"/>
  <c r="J9" i="69" s="1"/>
  <c r="H18" i="69"/>
  <c r="I18" i="69" s="1"/>
  <c r="J18" i="69" s="1"/>
  <c r="Q23" i="70"/>
  <c r="Q20" i="70"/>
  <c r="Q17" i="70"/>
  <c r="Q14" i="70"/>
  <c r="Q10" i="70"/>
  <c r="V10" i="70"/>
  <c r="Q15" i="70"/>
  <c r="V17" i="70"/>
  <c r="Q8" i="74"/>
  <c r="Q18" i="74"/>
  <c r="Q27" i="74"/>
  <c r="Q36" i="74"/>
  <c r="Q45" i="74"/>
  <c r="Q54" i="74"/>
  <c r="Q63" i="74"/>
  <c r="Q72" i="74"/>
  <c r="Q81" i="74"/>
  <c r="M20" i="75"/>
  <c r="U20" i="75" s="1"/>
  <c r="M38" i="75"/>
  <c r="U38" i="75" s="1"/>
  <c r="M56" i="75"/>
  <c r="U56" i="75" s="1"/>
  <c r="R77" i="75"/>
  <c r="R74" i="75"/>
  <c r="R71" i="75"/>
  <c r="R68" i="75"/>
  <c r="R65" i="75"/>
  <c r="R62" i="75"/>
  <c r="R59" i="75"/>
  <c r="R56" i="75"/>
  <c r="R53" i="75"/>
  <c r="R79" i="75"/>
  <c r="R72" i="75"/>
  <c r="R70" i="75"/>
  <c r="R63" i="75"/>
  <c r="R61" i="75"/>
  <c r="R54" i="75"/>
  <c r="R52" i="75"/>
  <c r="R47" i="75"/>
  <c r="R44" i="75"/>
  <c r="R41" i="75"/>
  <c r="R38" i="75"/>
  <c r="R35" i="75"/>
  <c r="R32" i="75"/>
  <c r="R29" i="75"/>
  <c r="R26" i="75"/>
  <c r="R23" i="75"/>
  <c r="R20" i="75"/>
  <c r="R17" i="75"/>
  <c r="R14" i="75"/>
  <c r="R3" i="75"/>
  <c r="R11" i="75"/>
  <c r="R9" i="75"/>
  <c r="R5" i="75"/>
  <c r="R75" i="75"/>
  <c r="R73" i="75"/>
  <c r="R66" i="75"/>
  <c r="R64" i="75"/>
  <c r="R57" i="75"/>
  <c r="R55" i="75"/>
  <c r="R49" i="75"/>
  <c r="R46" i="75"/>
  <c r="R43" i="75"/>
  <c r="R40" i="75"/>
  <c r="R37" i="75"/>
  <c r="R34" i="75"/>
  <c r="R31" i="75"/>
  <c r="R28" i="75"/>
  <c r="R25" i="75"/>
  <c r="R22" i="75"/>
  <c r="R19" i="75"/>
  <c r="R16" i="75"/>
  <c r="R13" i="75"/>
  <c r="R7" i="75"/>
  <c r="Q19" i="75"/>
  <c r="Q28" i="75"/>
  <c r="Q37" i="75"/>
  <c r="Q46" i="75"/>
  <c r="R50" i="75"/>
  <c r="Q55" i="75"/>
  <c r="Q71" i="75"/>
  <c r="R68" i="76"/>
  <c r="R65" i="76"/>
  <c r="R62" i="76"/>
  <c r="R59" i="76"/>
  <c r="R56" i="76"/>
  <c r="R53" i="76"/>
  <c r="R50" i="76"/>
  <c r="R47" i="76"/>
  <c r="R44" i="76"/>
  <c r="R41" i="76"/>
  <c r="R38" i="76"/>
  <c r="R35" i="76"/>
  <c r="R32" i="76"/>
  <c r="R29" i="76"/>
  <c r="R26" i="76"/>
  <c r="R23" i="76"/>
  <c r="R20" i="76"/>
  <c r="R17" i="76"/>
  <c r="R14" i="76"/>
  <c r="R3" i="76"/>
  <c r="R11" i="76"/>
  <c r="R9" i="76"/>
  <c r="R5" i="76"/>
  <c r="R67" i="76"/>
  <c r="R64" i="76"/>
  <c r="R61" i="76"/>
  <c r="R58" i="76"/>
  <c r="R55" i="76"/>
  <c r="R52" i="76"/>
  <c r="R49" i="76"/>
  <c r="R46" i="76"/>
  <c r="R43" i="76"/>
  <c r="R40" i="76"/>
  <c r="R37" i="76"/>
  <c r="R34" i="76"/>
  <c r="R31" i="76"/>
  <c r="R28" i="76"/>
  <c r="R69" i="76"/>
  <c r="R66" i="76"/>
  <c r="R63" i="76"/>
  <c r="R60" i="76"/>
  <c r="R57" i="76"/>
  <c r="R54" i="76"/>
  <c r="R51" i="76"/>
  <c r="R48" i="76"/>
  <c r="R45" i="76"/>
  <c r="R42" i="76"/>
  <c r="R39" i="76"/>
  <c r="R36" i="76"/>
  <c r="R33" i="76"/>
  <c r="R21" i="76"/>
  <c r="R19" i="76"/>
  <c r="R12" i="76"/>
  <c r="R6" i="76"/>
  <c r="R24" i="76"/>
  <c r="R22" i="76"/>
  <c r="R15" i="76"/>
  <c r="R13" i="76"/>
  <c r="R10" i="76"/>
  <c r="R7" i="76"/>
  <c r="G8" i="53"/>
  <c r="G14" i="53"/>
  <c r="G20" i="53"/>
  <c r="M7" i="53"/>
  <c r="U7" i="53" s="1"/>
  <c r="M13" i="53"/>
  <c r="U13" i="53" s="1"/>
  <c r="M19" i="53"/>
  <c r="U19" i="53" s="1"/>
  <c r="G8" i="54"/>
  <c r="G14" i="54"/>
  <c r="G20" i="54"/>
  <c r="M7" i="54"/>
  <c r="U7" i="54" s="1"/>
  <c r="M13" i="54"/>
  <c r="U13" i="54" s="1"/>
  <c r="M19" i="54"/>
  <c r="U19" i="54" s="1"/>
  <c r="Q9" i="54"/>
  <c r="R10" i="54"/>
  <c r="R14" i="54"/>
  <c r="R17" i="54"/>
  <c r="R20" i="54"/>
  <c r="R23" i="54"/>
  <c r="Q10" i="55"/>
  <c r="Q14" i="55"/>
  <c r="Q17" i="55"/>
  <c r="Q20" i="55"/>
  <c r="Q23" i="55"/>
  <c r="Q11" i="56"/>
  <c r="F8" i="57"/>
  <c r="H8" i="57" s="1"/>
  <c r="I8" i="57" s="1"/>
  <c r="J8" i="57" s="1"/>
  <c r="F14" i="57"/>
  <c r="H14" i="57" s="1"/>
  <c r="I14" i="57" s="1"/>
  <c r="J14" i="57" s="1"/>
  <c r="F20" i="57"/>
  <c r="H20" i="57" s="1"/>
  <c r="I20" i="57" s="1"/>
  <c r="J20" i="57" s="1"/>
  <c r="G5" i="57"/>
  <c r="G11" i="57"/>
  <c r="G17" i="57"/>
  <c r="G23" i="57"/>
  <c r="M4" i="57"/>
  <c r="U4" i="57" s="1"/>
  <c r="X4" i="57" s="1"/>
  <c r="M10" i="57"/>
  <c r="U10" i="57" s="1"/>
  <c r="M16" i="57"/>
  <c r="U16" i="57" s="1"/>
  <c r="M22" i="57"/>
  <c r="U22" i="57" s="1"/>
  <c r="Q11" i="57"/>
  <c r="F8" i="58"/>
  <c r="H8" i="58" s="1"/>
  <c r="I8" i="58" s="1"/>
  <c r="J8" i="58" s="1"/>
  <c r="F14" i="58"/>
  <c r="H14" i="58" s="1"/>
  <c r="I14" i="58" s="1"/>
  <c r="J14" i="58" s="1"/>
  <c r="F20" i="58"/>
  <c r="H20" i="58" s="1"/>
  <c r="I20" i="58" s="1"/>
  <c r="J20" i="58" s="1"/>
  <c r="G5" i="58"/>
  <c r="G11" i="58"/>
  <c r="G17" i="58"/>
  <c r="G23" i="58"/>
  <c r="M4" i="58"/>
  <c r="U4" i="58" s="1"/>
  <c r="X4" i="58" s="1"/>
  <c r="M10" i="58"/>
  <c r="U10" i="58" s="1"/>
  <c r="M16" i="58"/>
  <c r="U16" i="58" s="1"/>
  <c r="M22" i="58"/>
  <c r="U22" i="58" s="1"/>
  <c r="V10" i="58"/>
  <c r="V14" i="58"/>
  <c r="V17" i="58"/>
  <c r="V20" i="58"/>
  <c r="V23" i="58"/>
  <c r="AH3" i="59"/>
  <c r="AQ3" i="59" s="1"/>
  <c r="M9" i="59"/>
  <c r="U9" i="59" s="1"/>
  <c r="M15" i="59"/>
  <c r="U15" i="59" s="1"/>
  <c r="M21" i="59"/>
  <c r="U21" i="59" s="1"/>
  <c r="O5" i="59"/>
  <c r="P5" i="59" s="1"/>
  <c r="R7" i="59"/>
  <c r="R8" i="59"/>
  <c r="O11" i="59"/>
  <c r="P11" i="59" s="1"/>
  <c r="V11" i="59"/>
  <c r="R13" i="59"/>
  <c r="R16" i="59"/>
  <c r="R19" i="59"/>
  <c r="R22" i="59"/>
  <c r="M8" i="60"/>
  <c r="U8" i="60" s="1"/>
  <c r="M14" i="60"/>
  <c r="U14" i="60" s="1"/>
  <c r="M20" i="60"/>
  <c r="U20" i="60" s="1"/>
  <c r="Q7" i="60"/>
  <c r="Q8" i="60"/>
  <c r="R9" i="60"/>
  <c r="Q13" i="60"/>
  <c r="Q16" i="60"/>
  <c r="Q19" i="60"/>
  <c r="Q22" i="60"/>
  <c r="F5" i="61"/>
  <c r="H5" i="61" s="1"/>
  <c r="I5" i="61" s="1"/>
  <c r="J5" i="61" s="1"/>
  <c r="F11" i="61"/>
  <c r="H11" i="61" s="1"/>
  <c r="I11" i="61" s="1"/>
  <c r="J11" i="61" s="1"/>
  <c r="F17" i="61"/>
  <c r="H17" i="61" s="1"/>
  <c r="I17" i="61" s="1"/>
  <c r="J17" i="61" s="1"/>
  <c r="F23" i="61"/>
  <c r="H23" i="61" s="1"/>
  <c r="I23" i="61" s="1"/>
  <c r="J23" i="61" s="1"/>
  <c r="O6" i="61"/>
  <c r="P6" i="61" s="1"/>
  <c r="Q7" i="61"/>
  <c r="Q8" i="61"/>
  <c r="O12" i="61"/>
  <c r="P12" i="61" s="1"/>
  <c r="Q13" i="61"/>
  <c r="O15" i="61"/>
  <c r="P15" i="61" s="1"/>
  <c r="Q16" i="61"/>
  <c r="O18" i="61"/>
  <c r="P18" i="61" s="1"/>
  <c r="Q19" i="61"/>
  <c r="O21" i="61"/>
  <c r="P21" i="61" s="1"/>
  <c r="Q22" i="61"/>
  <c r="F5" i="62"/>
  <c r="H5" i="62" s="1"/>
  <c r="I5" i="62" s="1"/>
  <c r="J5" i="62" s="1"/>
  <c r="F11" i="62"/>
  <c r="H11" i="62" s="1"/>
  <c r="I11" i="62" s="1"/>
  <c r="J11" i="62" s="1"/>
  <c r="F17" i="62"/>
  <c r="H17" i="62" s="1"/>
  <c r="I17" i="62" s="1"/>
  <c r="J17" i="62" s="1"/>
  <c r="F23" i="62"/>
  <c r="H23" i="62" s="1"/>
  <c r="I23" i="62" s="1"/>
  <c r="J23" i="62" s="1"/>
  <c r="Q9" i="62"/>
  <c r="R20" i="62"/>
  <c r="R23" i="62"/>
  <c r="V7" i="63"/>
  <c r="V8" i="63"/>
  <c r="V13" i="63"/>
  <c r="V16" i="63"/>
  <c r="V19" i="63"/>
  <c r="V22" i="63"/>
  <c r="M5" i="64"/>
  <c r="U5" i="64" s="1"/>
  <c r="M11" i="64"/>
  <c r="U11" i="64" s="1"/>
  <c r="M17" i="64"/>
  <c r="U17" i="64" s="1"/>
  <c r="M23" i="64"/>
  <c r="U23" i="64" s="1"/>
  <c r="R6" i="64"/>
  <c r="R12" i="64"/>
  <c r="R15" i="64"/>
  <c r="R18" i="64"/>
  <c r="R21" i="64"/>
  <c r="G5" i="65"/>
  <c r="G11" i="65"/>
  <c r="G17" i="65"/>
  <c r="G23" i="65"/>
  <c r="M4" i="65"/>
  <c r="U4" i="65" s="1"/>
  <c r="X4" i="65" s="1"/>
  <c r="M10" i="65"/>
  <c r="U10" i="65" s="1"/>
  <c r="M16" i="65"/>
  <c r="U16" i="65" s="1"/>
  <c r="M22" i="65"/>
  <c r="U22" i="65" s="1"/>
  <c r="G5" i="66"/>
  <c r="G14" i="66"/>
  <c r="G23" i="66"/>
  <c r="O10" i="66"/>
  <c r="P10" i="66" s="1"/>
  <c r="O12" i="66"/>
  <c r="P12" i="66" s="1"/>
  <c r="Q13" i="66"/>
  <c r="O21" i="66"/>
  <c r="P21" i="66" s="1"/>
  <c r="Q22" i="66"/>
  <c r="M4" i="67"/>
  <c r="U4" i="67" s="1"/>
  <c r="X4" i="67" s="1"/>
  <c r="AH4" i="67" s="1"/>
  <c r="M13" i="67"/>
  <c r="U13" i="67" s="1"/>
  <c r="M22" i="67"/>
  <c r="U22" i="67" s="1"/>
  <c r="O9" i="67"/>
  <c r="P9" i="67" s="1"/>
  <c r="O21" i="67"/>
  <c r="P21" i="67" s="1"/>
  <c r="O18" i="67"/>
  <c r="P18" i="67" s="1"/>
  <c r="O15" i="67"/>
  <c r="P15" i="67" s="1"/>
  <c r="O12" i="67"/>
  <c r="P12" i="67" s="1"/>
  <c r="O6" i="67"/>
  <c r="P6" i="67" s="1"/>
  <c r="O19" i="67"/>
  <c r="P19" i="67" s="1"/>
  <c r="M6" i="68"/>
  <c r="U6" i="68" s="1"/>
  <c r="M15" i="68"/>
  <c r="U15" i="68" s="1"/>
  <c r="P7" i="69"/>
  <c r="P11" i="69"/>
  <c r="H20" i="70"/>
  <c r="I20" i="70" s="1"/>
  <c r="J20" i="70" s="1"/>
  <c r="V9" i="70"/>
  <c r="V12" i="70"/>
  <c r="P18" i="70"/>
  <c r="Q19" i="70"/>
  <c r="V21" i="70"/>
  <c r="P3" i="74"/>
  <c r="AF3" i="74" s="1"/>
  <c r="AO3" i="74" s="1"/>
  <c r="AE3" i="74"/>
  <c r="R89" i="74"/>
  <c r="R86" i="74"/>
  <c r="R83" i="74"/>
  <c r="R80" i="74"/>
  <c r="R77" i="74"/>
  <c r="R74" i="74"/>
  <c r="R71" i="74"/>
  <c r="R68" i="74"/>
  <c r="R65" i="74"/>
  <c r="R62" i="74"/>
  <c r="R59" i="74"/>
  <c r="R56" i="74"/>
  <c r="R53" i="74"/>
  <c r="R50" i="74"/>
  <c r="R47" i="74"/>
  <c r="R44" i="74"/>
  <c r="R41" i="74"/>
  <c r="R38" i="74"/>
  <c r="R35" i="74"/>
  <c r="R32" i="74"/>
  <c r="R29" i="74"/>
  <c r="R26" i="74"/>
  <c r="R23" i="74"/>
  <c r="R20" i="74"/>
  <c r="R17" i="74"/>
  <c r="R14" i="74"/>
  <c r="R3" i="74"/>
  <c r="R11" i="74"/>
  <c r="R9" i="74"/>
  <c r="R5" i="74"/>
  <c r="R88" i="74"/>
  <c r="R85" i="74"/>
  <c r="R82" i="74"/>
  <c r="R79" i="74"/>
  <c r="R76" i="74"/>
  <c r="R73" i="74"/>
  <c r="R70" i="74"/>
  <c r="R67" i="74"/>
  <c r="R64" i="74"/>
  <c r="R61" i="74"/>
  <c r="R58" i="74"/>
  <c r="R55" i="74"/>
  <c r="R52" i="74"/>
  <c r="R49" i="74"/>
  <c r="R46" i="74"/>
  <c r="R43" i="74"/>
  <c r="R40" i="74"/>
  <c r="R37" i="74"/>
  <c r="R34" i="74"/>
  <c r="R31" i="74"/>
  <c r="R28" i="74"/>
  <c r="R25" i="74"/>
  <c r="R22" i="74"/>
  <c r="R19" i="74"/>
  <c r="R16" i="74"/>
  <c r="R13" i="74"/>
  <c r="R7" i="74"/>
  <c r="R8" i="74"/>
  <c r="R18" i="74"/>
  <c r="R27" i="74"/>
  <c r="R36" i="74"/>
  <c r="R45" i="74"/>
  <c r="R54" i="74"/>
  <c r="R63" i="74"/>
  <c r="R72" i="74"/>
  <c r="R81" i="74"/>
  <c r="M79" i="75"/>
  <c r="U79" i="75" s="1"/>
  <c r="M73" i="75"/>
  <c r="U73" i="75" s="1"/>
  <c r="M67" i="75"/>
  <c r="U67" i="75" s="1"/>
  <c r="M61" i="75"/>
  <c r="U61" i="75" s="1"/>
  <c r="M55" i="75"/>
  <c r="U55" i="75" s="1"/>
  <c r="M49" i="75"/>
  <c r="U49" i="75" s="1"/>
  <c r="M43" i="75"/>
  <c r="U43" i="75" s="1"/>
  <c r="M37" i="75"/>
  <c r="U37" i="75" s="1"/>
  <c r="M31" i="75"/>
  <c r="U31" i="75" s="1"/>
  <c r="M25" i="75"/>
  <c r="U25" i="75" s="1"/>
  <c r="M19" i="75"/>
  <c r="U19" i="75" s="1"/>
  <c r="M13" i="75"/>
  <c r="U13" i="75" s="1"/>
  <c r="M7" i="75"/>
  <c r="U7" i="75" s="1"/>
  <c r="M78" i="75"/>
  <c r="U78" i="75" s="1"/>
  <c r="M72" i="75"/>
  <c r="U72" i="75" s="1"/>
  <c r="M66" i="75"/>
  <c r="U66" i="75" s="1"/>
  <c r="M60" i="75"/>
  <c r="U60" i="75" s="1"/>
  <c r="M54" i="75"/>
  <c r="U54" i="75" s="1"/>
  <c r="M48" i="75"/>
  <c r="U48" i="75" s="1"/>
  <c r="M42" i="75"/>
  <c r="U42" i="75" s="1"/>
  <c r="M36" i="75"/>
  <c r="U36" i="75" s="1"/>
  <c r="M30" i="75"/>
  <c r="U30" i="75" s="1"/>
  <c r="M24" i="75"/>
  <c r="U24" i="75" s="1"/>
  <c r="M18" i="75"/>
  <c r="U18" i="75" s="1"/>
  <c r="M12" i="75"/>
  <c r="U12" i="75" s="1"/>
  <c r="M6" i="75"/>
  <c r="U6" i="75" s="1"/>
  <c r="M77" i="75"/>
  <c r="U77" i="75" s="1"/>
  <c r="M71" i="75"/>
  <c r="U71" i="75" s="1"/>
  <c r="M65" i="75"/>
  <c r="U65" i="75" s="1"/>
  <c r="M59" i="75"/>
  <c r="U59" i="75" s="1"/>
  <c r="M53" i="75"/>
  <c r="U53" i="75" s="1"/>
  <c r="M47" i="75"/>
  <c r="U47" i="75" s="1"/>
  <c r="M41" i="75"/>
  <c r="U41" i="75" s="1"/>
  <c r="M35" i="75"/>
  <c r="U35" i="75" s="1"/>
  <c r="M29" i="75"/>
  <c r="U29" i="75" s="1"/>
  <c r="M23" i="75"/>
  <c r="U23" i="75" s="1"/>
  <c r="M17" i="75"/>
  <c r="U17" i="75" s="1"/>
  <c r="M11" i="75"/>
  <c r="U11" i="75" s="1"/>
  <c r="M5" i="75"/>
  <c r="U5" i="75" s="1"/>
  <c r="M76" i="75"/>
  <c r="U76" i="75" s="1"/>
  <c r="M70" i="75"/>
  <c r="U70" i="75" s="1"/>
  <c r="M64" i="75"/>
  <c r="U64" i="75" s="1"/>
  <c r="M58" i="75"/>
  <c r="U58" i="75" s="1"/>
  <c r="M52" i="75"/>
  <c r="U52" i="75" s="1"/>
  <c r="M46" i="75"/>
  <c r="U46" i="75" s="1"/>
  <c r="M40" i="75"/>
  <c r="U40" i="75" s="1"/>
  <c r="M34" i="75"/>
  <c r="U34" i="75" s="1"/>
  <c r="M28" i="75"/>
  <c r="U28" i="75" s="1"/>
  <c r="M22" i="75"/>
  <c r="U22" i="75" s="1"/>
  <c r="M16" i="75"/>
  <c r="U16" i="75" s="1"/>
  <c r="M10" i="75"/>
  <c r="U10" i="75" s="1"/>
  <c r="M4" i="75"/>
  <c r="U4" i="75" s="1"/>
  <c r="X4" i="75" s="1"/>
  <c r="M21" i="75"/>
  <c r="U21" i="75" s="1"/>
  <c r="M39" i="75"/>
  <c r="U39" i="75" s="1"/>
  <c r="M57" i="75"/>
  <c r="U57" i="75" s="1"/>
  <c r="M75" i="75"/>
  <c r="U75" i="75" s="1"/>
  <c r="Q7" i="75"/>
  <c r="R18" i="75"/>
  <c r="R27" i="75"/>
  <c r="R36" i="75"/>
  <c r="R45" i="75"/>
  <c r="R51" i="75"/>
  <c r="R67" i="75"/>
  <c r="R78" i="75"/>
  <c r="AN3" i="76"/>
  <c r="G9" i="53"/>
  <c r="G15" i="53"/>
  <c r="G21" i="53"/>
  <c r="M8" i="53"/>
  <c r="U8" i="53" s="1"/>
  <c r="M14" i="53"/>
  <c r="U14" i="53" s="1"/>
  <c r="M20" i="53"/>
  <c r="U20" i="53" s="1"/>
  <c r="G9" i="54"/>
  <c r="G15" i="54"/>
  <c r="M8" i="54"/>
  <c r="U8" i="54" s="1"/>
  <c r="M14" i="54"/>
  <c r="U14" i="54" s="1"/>
  <c r="M20" i="54"/>
  <c r="U20" i="54" s="1"/>
  <c r="Q7" i="54"/>
  <c r="Q8" i="54"/>
  <c r="R9" i="54"/>
  <c r="Q13" i="54"/>
  <c r="Q16" i="54"/>
  <c r="Q19" i="54"/>
  <c r="Q9" i="55"/>
  <c r="Q10" i="56"/>
  <c r="V13" i="56"/>
  <c r="Q14" i="56"/>
  <c r="V16" i="56"/>
  <c r="Q17" i="56"/>
  <c r="V19" i="56"/>
  <c r="Q20" i="56"/>
  <c r="Q23" i="56"/>
  <c r="F9" i="57"/>
  <c r="H9" i="57" s="1"/>
  <c r="I9" i="57" s="1"/>
  <c r="J9" i="57" s="1"/>
  <c r="F15" i="57"/>
  <c r="H15" i="57" s="1"/>
  <c r="I15" i="57" s="1"/>
  <c r="J15" i="57" s="1"/>
  <c r="F21" i="57"/>
  <c r="H21" i="57" s="1"/>
  <c r="I21" i="57" s="1"/>
  <c r="J21" i="57" s="1"/>
  <c r="G6" i="57"/>
  <c r="G12" i="57"/>
  <c r="G18" i="57"/>
  <c r="M5" i="57"/>
  <c r="U5" i="57" s="1"/>
  <c r="M11" i="57"/>
  <c r="U11" i="57" s="1"/>
  <c r="M17" i="57"/>
  <c r="U17" i="57" s="1"/>
  <c r="M23" i="57"/>
  <c r="U23" i="57" s="1"/>
  <c r="Q10" i="57"/>
  <c r="V13" i="57"/>
  <c r="Q14" i="57"/>
  <c r="V16" i="57"/>
  <c r="Q17" i="57"/>
  <c r="V19" i="57"/>
  <c r="Q20" i="57"/>
  <c r="Q23" i="57"/>
  <c r="F9" i="58"/>
  <c r="H9" i="58" s="1"/>
  <c r="I9" i="58" s="1"/>
  <c r="J9" i="58" s="1"/>
  <c r="F15" i="58"/>
  <c r="H15" i="58" s="1"/>
  <c r="I15" i="58" s="1"/>
  <c r="J15" i="58" s="1"/>
  <c r="F21" i="58"/>
  <c r="H21" i="58" s="1"/>
  <c r="I21" i="58" s="1"/>
  <c r="J21" i="58" s="1"/>
  <c r="G6" i="58"/>
  <c r="G12" i="58"/>
  <c r="G18" i="58"/>
  <c r="M5" i="58"/>
  <c r="U5" i="58" s="1"/>
  <c r="M11" i="58"/>
  <c r="U11" i="58" s="1"/>
  <c r="M17" i="58"/>
  <c r="U17" i="58" s="1"/>
  <c r="M23" i="58"/>
  <c r="U23" i="58" s="1"/>
  <c r="R6" i="58"/>
  <c r="R12" i="58"/>
  <c r="R15" i="58"/>
  <c r="R18" i="58"/>
  <c r="R21" i="58"/>
  <c r="M4" i="59"/>
  <c r="U4" i="59" s="1"/>
  <c r="X4" i="59" s="1"/>
  <c r="M10" i="59"/>
  <c r="U10" i="59" s="1"/>
  <c r="M16" i="59"/>
  <c r="U16" i="59" s="1"/>
  <c r="M22" i="59"/>
  <c r="U22" i="59" s="1"/>
  <c r="Q6" i="59"/>
  <c r="O10" i="59"/>
  <c r="P10" i="59" s="1"/>
  <c r="V10" i="59"/>
  <c r="Q12" i="59"/>
  <c r="O14" i="59"/>
  <c r="P14" i="59" s="1"/>
  <c r="V14" i="59"/>
  <c r="Q15" i="59"/>
  <c r="O17" i="59"/>
  <c r="P17" i="59" s="1"/>
  <c r="V17" i="59"/>
  <c r="Q18" i="59"/>
  <c r="O20" i="59"/>
  <c r="P20" i="59" s="1"/>
  <c r="V20" i="59"/>
  <c r="Q21" i="59"/>
  <c r="O23" i="59"/>
  <c r="P23" i="59" s="1"/>
  <c r="AH3" i="60"/>
  <c r="AQ3" i="60" s="1"/>
  <c r="M9" i="60"/>
  <c r="U9" i="60" s="1"/>
  <c r="M15" i="60"/>
  <c r="U15" i="60" s="1"/>
  <c r="M21" i="60"/>
  <c r="U21" i="60" s="1"/>
  <c r="R7" i="60"/>
  <c r="R8" i="60"/>
  <c r="R13" i="60"/>
  <c r="R16" i="60"/>
  <c r="R19" i="60"/>
  <c r="F6" i="61"/>
  <c r="H6" i="61" s="1"/>
  <c r="I6" i="61" s="1"/>
  <c r="J6" i="61" s="1"/>
  <c r="F12" i="61"/>
  <c r="H12" i="61" s="1"/>
  <c r="I12" i="61" s="1"/>
  <c r="J12" i="61" s="1"/>
  <c r="F18" i="61"/>
  <c r="H18" i="61" s="1"/>
  <c r="I18" i="61" s="1"/>
  <c r="J18" i="61" s="1"/>
  <c r="G9" i="61"/>
  <c r="G15" i="61"/>
  <c r="G21" i="61"/>
  <c r="M8" i="61"/>
  <c r="U8" i="61" s="1"/>
  <c r="M14" i="61"/>
  <c r="U14" i="61" s="1"/>
  <c r="M20" i="61"/>
  <c r="U20" i="61" s="1"/>
  <c r="O11" i="61"/>
  <c r="P11" i="61" s="1"/>
  <c r="F6" i="62"/>
  <c r="H6" i="62" s="1"/>
  <c r="I6" i="62" s="1"/>
  <c r="J6" i="62" s="1"/>
  <c r="F12" i="62"/>
  <c r="H12" i="62" s="1"/>
  <c r="I12" i="62" s="1"/>
  <c r="J12" i="62" s="1"/>
  <c r="F18" i="62"/>
  <c r="H18" i="62" s="1"/>
  <c r="I18" i="62" s="1"/>
  <c r="J18" i="62" s="1"/>
  <c r="G9" i="62"/>
  <c r="G15" i="62"/>
  <c r="M8" i="62"/>
  <c r="U8" i="62" s="1"/>
  <c r="M14" i="62"/>
  <c r="U14" i="62" s="1"/>
  <c r="M20" i="62"/>
  <c r="U20" i="62" s="1"/>
  <c r="O6" i="62"/>
  <c r="P6" i="62" s="1"/>
  <c r="V6" i="62"/>
  <c r="Q7" i="62"/>
  <c r="Q8" i="62"/>
  <c r="R9" i="62"/>
  <c r="O12" i="62"/>
  <c r="P12" i="62" s="1"/>
  <c r="V12" i="62"/>
  <c r="Q13" i="62"/>
  <c r="O15" i="62"/>
  <c r="P15" i="62" s="1"/>
  <c r="V15" i="62"/>
  <c r="Q16" i="62"/>
  <c r="O18" i="62"/>
  <c r="P18" i="62" s="1"/>
  <c r="V18" i="62"/>
  <c r="Q19" i="62"/>
  <c r="O21" i="62"/>
  <c r="P21" i="62" s="1"/>
  <c r="V21" i="62"/>
  <c r="Q9" i="63"/>
  <c r="M6" i="64"/>
  <c r="U6" i="64" s="1"/>
  <c r="M12" i="64"/>
  <c r="U12" i="64" s="1"/>
  <c r="M18" i="64"/>
  <c r="U18" i="64" s="1"/>
  <c r="R4" i="64"/>
  <c r="R5" i="64"/>
  <c r="V7" i="64"/>
  <c r="V8" i="64"/>
  <c r="Q10" i="64"/>
  <c r="R11" i="64"/>
  <c r="V13" i="64"/>
  <c r="Q14" i="64"/>
  <c r="V16" i="64"/>
  <c r="Q17" i="64"/>
  <c r="V19" i="64"/>
  <c r="Q20" i="64"/>
  <c r="Q23" i="64"/>
  <c r="F9" i="65"/>
  <c r="H9" i="65" s="1"/>
  <c r="I9" i="65" s="1"/>
  <c r="J9" i="65" s="1"/>
  <c r="F15" i="65"/>
  <c r="H15" i="65" s="1"/>
  <c r="I15" i="65" s="1"/>
  <c r="J15" i="65" s="1"/>
  <c r="F21" i="65"/>
  <c r="H21" i="65" s="1"/>
  <c r="I21" i="65" s="1"/>
  <c r="J21" i="65" s="1"/>
  <c r="G6" i="65"/>
  <c r="G12" i="65"/>
  <c r="G18" i="65"/>
  <c r="M5" i="65"/>
  <c r="U5" i="65" s="1"/>
  <c r="M11" i="65"/>
  <c r="U11" i="65" s="1"/>
  <c r="M17" i="65"/>
  <c r="U17" i="65" s="1"/>
  <c r="M23" i="65"/>
  <c r="U23" i="65" s="1"/>
  <c r="V7" i="65"/>
  <c r="V8" i="65"/>
  <c r="Q10" i="65"/>
  <c r="V13" i="65"/>
  <c r="Q14" i="65"/>
  <c r="V16" i="65"/>
  <c r="Q17" i="65"/>
  <c r="V20" i="65"/>
  <c r="G6" i="66"/>
  <c r="G15" i="66"/>
  <c r="O9" i="66"/>
  <c r="P9" i="66" s="1"/>
  <c r="Q11" i="66"/>
  <c r="Q12" i="66"/>
  <c r="O20" i="66"/>
  <c r="P20" i="66" s="1"/>
  <c r="Q21" i="66"/>
  <c r="M6" i="67"/>
  <c r="U6" i="67" s="1"/>
  <c r="M15" i="67"/>
  <c r="U15" i="67" s="1"/>
  <c r="R21" i="67"/>
  <c r="R18" i="67"/>
  <c r="R15" i="67"/>
  <c r="R12" i="67"/>
  <c r="R6" i="67"/>
  <c r="R9" i="67"/>
  <c r="Q11" i="67"/>
  <c r="Q5" i="67"/>
  <c r="Q22" i="67"/>
  <c r="Q19" i="67"/>
  <c r="Q16" i="67"/>
  <c r="Q13" i="67"/>
  <c r="Q8" i="67"/>
  <c r="Q7" i="67"/>
  <c r="R10" i="67"/>
  <c r="O14" i="67"/>
  <c r="P14" i="67" s="1"/>
  <c r="Q15" i="67"/>
  <c r="R20" i="67"/>
  <c r="O23" i="67"/>
  <c r="P23" i="67" s="1"/>
  <c r="M8" i="68"/>
  <c r="U8" i="68" s="1"/>
  <c r="M17" i="68"/>
  <c r="U17" i="68" s="1"/>
  <c r="R7" i="68"/>
  <c r="R9" i="68"/>
  <c r="V23" i="68"/>
  <c r="V20" i="68"/>
  <c r="V17" i="68"/>
  <c r="V14" i="68"/>
  <c r="V10" i="68"/>
  <c r="V12" i="68"/>
  <c r="V21" i="68"/>
  <c r="F19" i="69"/>
  <c r="H19" i="69" s="1"/>
  <c r="I19" i="69" s="1"/>
  <c r="J19" i="69" s="1"/>
  <c r="F13" i="69"/>
  <c r="H13" i="69" s="1"/>
  <c r="I13" i="69" s="1"/>
  <c r="J13" i="69" s="1"/>
  <c r="F7" i="69"/>
  <c r="H7" i="69" s="1"/>
  <c r="I7" i="69" s="1"/>
  <c r="J7" i="69" s="1"/>
  <c r="F22" i="69"/>
  <c r="H22" i="69" s="1"/>
  <c r="I22" i="69" s="1"/>
  <c r="J22" i="69" s="1"/>
  <c r="F16" i="69"/>
  <c r="H16" i="69" s="1"/>
  <c r="I16" i="69" s="1"/>
  <c r="J16" i="69" s="1"/>
  <c r="F10" i="69"/>
  <c r="H10" i="69" s="1"/>
  <c r="I10" i="69" s="1"/>
  <c r="J10" i="69" s="1"/>
  <c r="F4" i="69"/>
  <c r="H4" i="69" s="1"/>
  <c r="I4" i="69" s="1"/>
  <c r="J4" i="69" s="1"/>
  <c r="K4" i="69" s="1"/>
  <c r="F12" i="69"/>
  <c r="H12" i="69" s="1"/>
  <c r="I12" i="69" s="1"/>
  <c r="J12" i="69" s="1"/>
  <c r="F21" i="69"/>
  <c r="H21" i="69" s="1"/>
  <c r="I21" i="69" s="1"/>
  <c r="J21" i="69" s="1"/>
  <c r="O6" i="69"/>
  <c r="P6" i="69" s="1"/>
  <c r="O8" i="69"/>
  <c r="P8" i="69" s="1"/>
  <c r="O16" i="69"/>
  <c r="P16" i="69" s="1"/>
  <c r="F19" i="70"/>
  <c r="H19" i="70" s="1"/>
  <c r="I19" i="70" s="1"/>
  <c r="J19" i="70" s="1"/>
  <c r="F13" i="70"/>
  <c r="H13" i="70" s="1"/>
  <c r="I13" i="70" s="1"/>
  <c r="J13" i="70" s="1"/>
  <c r="F7" i="70"/>
  <c r="H7" i="70" s="1"/>
  <c r="I7" i="70" s="1"/>
  <c r="J7" i="70" s="1"/>
  <c r="F22" i="70"/>
  <c r="H22" i="70" s="1"/>
  <c r="I22" i="70" s="1"/>
  <c r="J22" i="70" s="1"/>
  <c r="F16" i="70"/>
  <c r="H16" i="70" s="1"/>
  <c r="I16" i="70" s="1"/>
  <c r="J16" i="70" s="1"/>
  <c r="F10" i="70"/>
  <c r="H10" i="70" s="1"/>
  <c r="I10" i="70" s="1"/>
  <c r="J10" i="70" s="1"/>
  <c r="F4" i="70"/>
  <c r="H4" i="70" s="1"/>
  <c r="I4" i="70" s="1"/>
  <c r="J4" i="70" s="1"/>
  <c r="K4" i="70" s="1"/>
  <c r="F12" i="70"/>
  <c r="H12" i="70" s="1"/>
  <c r="I12" i="70" s="1"/>
  <c r="J12" i="70" s="1"/>
  <c r="F21" i="70"/>
  <c r="H21" i="70" s="1"/>
  <c r="I21" i="70" s="1"/>
  <c r="J21" i="70" s="1"/>
  <c r="V6" i="70"/>
  <c r="O10" i="70"/>
  <c r="P10" i="70" s="1"/>
  <c r="Q18" i="70"/>
  <c r="V20" i="70"/>
  <c r="M20" i="71"/>
  <c r="U20" i="71" s="1"/>
  <c r="M14" i="71"/>
  <c r="U14" i="71" s="1"/>
  <c r="M8" i="71"/>
  <c r="U8" i="71" s="1"/>
  <c r="M23" i="71"/>
  <c r="U23" i="71" s="1"/>
  <c r="M17" i="71"/>
  <c r="U17" i="71" s="1"/>
  <c r="M11" i="71"/>
  <c r="U11" i="71" s="1"/>
  <c r="M5" i="71"/>
  <c r="U5" i="71" s="1"/>
  <c r="M12" i="71"/>
  <c r="U12" i="71" s="1"/>
  <c r="M21" i="71"/>
  <c r="U21" i="71" s="1"/>
  <c r="M19" i="72"/>
  <c r="U19" i="72" s="1"/>
  <c r="M13" i="72"/>
  <c r="U13" i="72" s="1"/>
  <c r="M7" i="72"/>
  <c r="U7" i="72" s="1"/>
  <c r="M18" i="72"/>
  <c r="U18" i="72" s="1"/>
  <c r="M12" i="72"/>
  <c r="U12" i="72" s="1"/>
  <c r="M6" i="72"/>
  <c r="U6" i="72" s="1"/>
  <c r="M23" i="72"/>
  <c r="U23" i="72" s="1"/>
  <c r="M17" i="72"/>
  <c r="U17" i="72" s="1"/>
  <c r="M11" i="72"/>
  <c r="U11" i="72" s="1"/>
  <c r="M5" i="72"/>
  <c r="U5" i="72" s="1"/>
  <c r="M22" i="72"/>
  <c r="U22" i="72" s="1"/>
  <c r="M16" i="72"/>
  <c r="U16" i="72" s="1"/>
  <c r="M10" i="72"/>
  <c r="U10" i="72" s="1"/>
  <c r="M4" i="72"/>
  <c r="U4" i="72" s="1"/>
  <c r="X4" i="72" s="1"/>
  <c r="AH4" i="72" s="1"/>
  <c r="M21" i="72"/>
  <c r="U21" i="72" s="1"/>
  <c r="R16" i="72"/>
  <c r="R19" i="72"/>
  <c r="AN3" i="73"/>
  <c r="Y4" i="73"/>
  <c r="Z4" i="73" s="1"/>
  <c r="Q6" i="74"/>
  <c r="Q12" i="74"/>
  <c r="V13" i="74"/>
  <c r="Q21" i="74"/>
  <c r="V22" i="74"/>
  <c r="Q30" i="74"/>
  <c r="V31" i="74"/>
  <c r="Q39" i="74"/>
  <c r="V40" i="74"/>
  <c r="Q48" i="74"/>
  <c r="V49" i="74"/>
  <c r="Q57" i="74"/>
  <c r="V58" i="74"/>
  <c r="Q66" i="74"/>
  <c r="V67" i="74"/>
  <c r="Q75" i="74"/>
  <c r="V76" i="74"/>
  <c r="Q84" i="74"/>
  <c r="M8" i="75"/>
  <c r="U8" i="75" s="1"/>
  <c r="M26" i="75"/>
  <c r="U26" i="75" s="1"/>
  <c r="M44" i="75"/>
  <c r="U44" i="75" s="1"/>
  <c r="M62" i="75"/>
  <c r="U62" i="75" s="1"/>
  <c r="R4" i="75"/>
  <c r="R6" i="75"/>
  <c r="Q13" i="75"/>
  <c r="V14" i="75"/>
  <c r="Q22" i="75"/>
  <c r="V23" i="75"/>
  <c r="Q31" i="75"/>
  <c r="V32" i="75"/>
  <c r="Q40" i="75"/>
  <c r="V41" i="75"/>
  <c r="Q49" i="75"/>
  <c r="V56" i="75"/>
  <c r="Q62" i="75"/>
  <c r="Q73" i="75"/>
  <c r="R4" i="76"/>
  <c r="R16" i="76"/>
  <c r="R25" i="76"/>
  <c r="AH3" i="53"/>
  <c r="AQ3" i="53" s="1"/>
  <c r="G4" i="53"/>
  <c r="G10" i="53"/>
  <c r="G16" i="53"/>
  <c r="M9" i="53"/>
  <c r="U9" i="53" s="1"/>
  <c r="M15" i="53"/>
  <c r="U15" i="53" s="1"/>
  <c r="AH3" i="54"/>
  <c r="AQ3" i="54" s="1"/>
  <c r="M9" i="54"/>
  <c r="U9" i="54" s="1"/>
  <c r="M15" i="54"/>
  <c r="U15" i="54" s="1"/>
  <c r="R7" i="54"/>
  <c r="R8" i="54"/>
  <c r="R13" i="54"/>
  <c r="R16" i="54"/>
  <c r="R19" i="54"/>
  <c r="Q8" i="55"/>
  <c r="Q13" i="55"/>
  <c r="Q16" i="55"/>
  <c r="Q19" i="55"/>
  <c r="F4" i="57"/>
  <c r="H4" i="57" s="1"/>
  <c r="I4" i="57" s="1"/>
  <c r="J4" i="57" s="1"/>
  <c r="K4" i="57" s="1"/>
  <c r="F10" i="57"/>
  <c r="H10" i="57" s="1"/>
  <c r="I10" i="57" s="1"/>
  <c r="J10" i="57" s="1"/>
  <c r="F16" i="57"/>
  <c r="H16" i="57" s="1"/>
  <c r="I16" i="57" s="1"/>
  <c r="J16" i="57" s="1"/>
  <c r="G7" i="57"/>
  <c r="G13" i="57"/>
  <c r="M6" i="57"/>
  <c r="U6" i="57" s="1"/>
  <c r="M12" i="57"/>
  <c r="U12" i="57" s="1"/>
  <c r="F4" i="58"/>
  <c r="H4" i="58" s="1"/>
  <c r="I4" i="58" s="1"/>
  <c r="J4" i="58" s="1"/>
  <c r="K4" i="58" s="1"/>
  <c r="K5" i="58" s="1"/>
  <c r="K6" i="58" s="1"/>
  <c r="F10" i="58"/>
  <c r="H10" i="58" s="1"/>
  <c r="I10" i="58" s="1"/>
  <c r="J10" i="58" s="1"/>
  <c r="F16" i="58"/>
  <c r="H16" i="58" s="1"/>
  <c r="I16" i="58" s="1"/>
  <c r="J16" i="58" s="1"/>
  <c r="G7" i="58"/>
  <c r="G13" i="58"/>
  <c r="M6" i="58"/>
  <c r="U6" i="58" s="1"/>
  <c r="M12" i="58"/>
  <c r="U12" i="58" s="1"/>
  <c r="R4" i="58"/>
  <c r="R5" i="58"/>
  <c r="V13" i="58"/>
  <c r="V16" i="58"/>
  <c r="V19" i="58"/>
  <c r="M5" i="59"/>
  <c r="U5" i="59" s="1"/>
  <c r="M11" i="59"/>
  <c r="U11" i="59" s="1"/>
  <c r="M17" i="59"/>
  <c r="U17" i="59" s="1"/>
  <c r="Q5" i="59"/>
  <c r="R6" i="59"/>
  <c r="R12" i="59"/>
  <c r="R15" i="59"/>
  <c r="R18" i="59"/>
  <c r="M4" i="60"/>
  <c r="U4" i="60" s="1"/>
  <c r="X4" i="60" s="1"/>
  <c r="M10" i="60"/>
  <c r="U10" i="60" s="1"/>
  <c r="M16" i="60"/>
  <c r="U16" i="60" s="1"/>
  <c r="Q6" i="60"/>
  <c r="Q12" i="60"/>
  <c r="Q15" i="60"/>
  <c r="Q18" i="60"/>
  <c r="AH3" i="61"/>
  <c r="AQ3" i="61" s="1"/>
  <c r="F7" i="61"/>
  <c r="H7" i="61" s="1"/>
  <c r="I7" i="61" s="1"/>
  <c r="J7" i="61" s="1"/>
  <c r="F13" i="61"/>
  <c r="H13" i="61" s="1"/>
  <c r="I13" i="61" s="1"/>
  <c r="J13" i="61" s="1"/>
  <c r="G10" i="61"/>
  <c r="G16" i="61"/>
  <c r="M9" i="61"/>
  <c r="U9" i="61" s="1"/>
  <c r="M15" i="61"/>
  <c r="U15" i="61" s="1"/>
  <c r="O5" i="61"/>
  <c r="P5" i="61" s="1"/>
  <c r="Q6" i="61"/>
  <c r="O10" i="61"/>
  <c r="P10" i="61" s="1"/>
  <c r="Q12" i="61"/>
  <c r="O14" i="61"/>
  <c r="P14" i="61" s="1"/>
  <c r="Q15" i="61"/>
  <c r="O17" i="61"/>
  <c r="P17" i="61" s="1"/>
  <c r="Q18" i="61"/>
  <c r="O20" i="61"/>
  <c r="P20" i="61" s="1"/>
  <c r="AH3" i="62"/>
  <c r="AQ3" i="62" s="1"/>
  <c r="F7" i="62"/>
  <c r="H7" i="62" s="1"/>
  <c r="I7" i="62" s="1"/>
  <c r="J7" i="62" s="1"/>
  <c r="F13" i="62"/>
  <c r="H13" i="62" s="1"/>
  <c r="I13" i="62" s="1"/>
  <c r="J13" i="62" s="1"/>
  <c r="M9" i="62"/>
  <c r="U9" i="62" s="1"/>
  <c r="M15" i="62"/>
  <c r="U15" i="62" s="1"/>
  <c r="V4" i="62"/>
  <c r="Y4" i="62" s="1"/>
  <c r="O5" i="62"/>
  <c r="P5" i="62" s="1"/>
  <c r="V5" i="62"/>
  <c r="R7" i="62"/>
  <c r="R8" i="62"/>
  <c r="R13" i="62"/>
  <c r="R16" i="62"/>
  <c r="R19" i="62"/>
  <c r="V6" i="63"/>
  <c r="Q8" i="63"/>
  <c r="V12" i="63"/>
  <c r="Q13" i="63"/>
  <c r="V15" i="63"/>
  <c r="Q16" i="63"/>
  <c r="V18" i="63"/>
  <c r="Q19" i="63"/>
  <c r="M7" i="64"/>
  <c r="U7" i="64" s="1"/>
  <c r="M13" i="64"/>
  <c r="U13" i="64" s="1"/>
  <c r="R10" i="64"/>
  <c r="R14" i="64"/>
  <c r="R17" i="64"/>
  <c r="R20" i="64"/>
  <c r="F4" i="65"/>
  <c r="H4" i="65" s="1"/>
  <c r="I4" i="65" s="1"/>
  <c r="J4" i="65" s="1"/>
  <c r="K4" i="65" s="1"/>
  <c r="F10" i="65"/>
  <c r="H10" i="65" s="1"/>
  <c r="I10" i="65" s="1"/>
  <c r="J10" i="65" s="1"/>
  <c r="F16" i="65"/>
  <c r="H16" i="65" s="1"/>
  <c r="I16" i="65" s="1"/>
  <c r="J16" i="65" s="1"/>
  <c r="G7" i="65"/>
  <c r="G13" i="65"/>
  <c r="M6" i="65"/>
  <c r="U6" i="65" s="1"/>
  <c r="M12" i="65"/>
  <c r="U12" i="65" s="1"/>
  <c r="Q9" i="65"/>
  <c r="G8" i="66"/>
  <c r="G17" i="66"/>
  <c r="Q5" i="66"/>
  <c r="O6" i="66"/>
  <c r="P6" i="66" s="1"/>
  <c r="Q7" i="66"/>
  <c r="Q9" i="66"/>
  <c r="O15" i="66"/>
  <c r="P15" i="66" s="1"/>
  <c r="Q16" i="66"/>
  <c r="M7" i="67"/>
  <c r="U7" i="67" s="1"/>
  <c r="M16" i="67"/>
  <c r="U16" i="67" s="1"/>
  <c r="O13" i="67"/>
  <c r="P13" i="67" s="1"/>
  <c r="Q14" i="67"/>
  <c r="R19" i="67"/>
  <c r="O22" i="67"/>
  <c r="P22" i="67" s="1"/>
  <c r="Q23" i="67"/>
  <c r="M9" i="68"/>
  <c r="U9" i="68" s="1"/>
  <c r="M18" i="68"/>
  <c r="U18" i="68" s="1"/>
  <c r="R23" i="68"/>
  <c r="R20" i="68"/>
  <c r="R17" i="68"/>
  <c r="R14" i="68"/>
  <c r="R10" i="68"/>
  <c r="R6" i="68"/>
  <c r="R8" i="68"/>
  <c r="V11" i="68"/>
  <c r="V16" i="68"/>
  <c r="R19" i="68"/>
  <c r="O23" i="69"/>
  <c r="P23" i="69" s="1"/>
  <c r="O20" i="69"/>
  <c r="P20" i="69" s="1"/>
  <c r="O17" i="69"/>
  <c r="P17" i="69" s="1"/>
  <c r="O14" i="69"/>
  <c r="P14" i="69" s="1"/>
  <c r="O10" i="69"/>
  <c r="P10" i="69" s="1"/>
  <c r="O5" i="69"/>
  <c r="P5" i="69" s="1"/>
  <c r="O3" i="69"/>
  <c r="F5" i="69"/>
  <c r="H5" i="69" s="1"/>
  <c r="I5" i="69" s="1"/>
  <c r="J5" i="69" s="1"/>
  <c r="F14" i="69"/>
  <c r="H14" i="69" s="1"/>
  <c r="I14" i="69" s="1"/>
  <c r="J14" i="69" s="1"/>
  <c r="F23" i="69"/>
  <c r="H23" i="69" s="1"/>
  <c r="I23" i="69" s="1"/>
  <c r="J23" i="69" s="1"/>
  <c r="V23" i="69"/>
  <c r="V20" i="69"/>
  <c r="V17" i="69"/>
  <c r="V14" i="69"/>
  <c r="V10" i="69"/>
  <c r="V5" i="69"/>
  <c r="V4" i="69"/>
  <c r="Y4" i="69" s="1"/>
  <c r="Z4" i="69" s="1"/>
  <c r="V13" i="69"/>
  <c r="O15" i="69"/>
  <c r="P15" i="69" s="1"/>
  <c r="V19" i="69"/>
  <c r="O21" i="69"/>
  <c r="P21" i="69" s="1"/>
  <c r="O11" i="70"/>
  <c r="P11" i="70" s="1"/>
  <c r="O5" i="70"/>
  <c r="P5" i="70" s="1"/>
  <c r="O22" i="70"/>
  <c r="P22" i="70" s="1"/>
  <c r="O19" i="70"/>
  <c r="P19" i="70" s="1"/>
  <c r="O16" i="70"/>
  <c r="P16" i="70" s="1"/>
  <c r="O13" i="70"/>
  <c r="P13" i="70" s="1"/>
  <c r="O8" i="70"/>
  <c r="P8" i="70" s="1"/>
  <c r="O7" i="70"/>
  <c r="P7" i="70" s="1"/>
  <c r="O3" i="70"/>
  <c r="F5" i="70"/>
  <c r="H5" i="70" s="1"/>
  <c r="I5" i="70" s="1"/>
  <c r="J5" i="70" s="1"/>
  <c r="F14" i="70"/>
  <c r="H14" i="70" s="1"/>
  <c r="I14" i="70" s="1"/>
  <c r="J14" i="70" s="1"/>
  <c r="F23" i="70"/>
  <c r="H23" i="70" s="1"/>
  <c r="I23" i="70" s="1"/>
  <c r="J23" i="70" s="1"/>
  <c r="O9" i="70"/>
  <c r="P9" i="70" s="1"/>
  <c r="Q11" i="70"/>
  <c r="O12" i="70"/>
  <c r="P12" i="70" s="1"/>
  <c r="Q13" i="70"/>
  <c r="V15" i="70"/>
  <c r="O21" i="70"/>
  <c r="P21" i="70" s="1"/>
  <c r="Q22" i="70"/>
  <c r="M4" i="71"/>
  <c r="U4" i="71" s="1"/>
  <c r="X4" i="71" s="1"/>
  <c r="AH4" i="71" s="1"/>
  <c r="M13" i="71"/>
  <c r="U13" i="71" s="1"/>
  <c r="M22" i="71"/>
  <c r="U22" i="71" s="1"/>
  <c r="R9" i="71"/>
  <c r="R23" i="71"/>
  <c r="R20" i="71"/>
  <c r="R17" i="71"/>
  <c r="R14" i="71"/>
  <c r="R10" i="71"/>
  <c r="R11" i="71"/>
  <c r="R5" i="71"/>
  <c r="R21" i="71"/>
  <c r="R18" i="71"/>
  <c r="R15" i="71"/>
  <c r="R12" i="71"/>
  <c r="R6" i="71"/>
  <c r="R22" i="71"/>
  <c r="M8" i="72"/>
  <c r="U8" i="72" s="1"/>
  <c r="R23" i="72"/>
  <c r="R20" i="72"/>
  <c r="R17" i="72"/>
  <c r="R14" i="72"/>
  <c r="R10" i="72"/>
  <c r="R11" i="72"/>
  <c r="R5" i="72"/>
  <c r="R4" i="72"/>
  <c r="R21" i="72"/>
  <c r="R18" i="72"/>
  <c r="R15" i="72"/>
  <c r="R12" i="72"/>
  <c r="R6" i="72"/>
  <c r="R8" i="72"/>
  <c r="R9" i="72"/>
  <c r="Q11" i="73"/>
  <c r="R4" i="74"/>
  <c r="R6" i="74"/>
  <c r="V87" i="74"/>
  <c r="V84" i="74"/>
  <c r="V81" i="74"/>
  <c r="V78" i="74"/>
  <c r="V75" i="74"/>
  <c r="V72" i="74"/>
  <c r="V69" i="74"/>
  <c r="V66" i="74"/>
  <c r="V63" i="74"/>
  <c r="V60" i="74"/>
  <c r="V57" i="74"/>
  <c r="V54" i="74"/>
  <c r="V51" i="74"/>
  <c r="V48" i="74"/>
  <c r="V45" i="74"/>
  <c r="V42" i="74"/>
  <c r="V39" i="74"/>
  <c r="V36" i="74"/>
  <c r="V33" i="74"/>
  <c r="V30" i="74"/>
  <c r="V27" i="74"/>
  <c r="V24" i="74"/>
  <c r="V21" i="74"/>
  <c r="V18" i="74"/>
  <c r="V15" i="74"/>
  <c r="V12" i="74"/>
  <c r="V10" i="74"/>
  <c r="V8" i="74"/>
  <c r="V6" i="74"/>
  <c r="V4" i="74"/>
  <c r="Y4" i="74" s="1"/>
  <c r="V89" i="74"/>
  <c r="V86" i="74"/>
  <c r="V83" i="74"/>
  <c r="V80" i="74"/>
  <c r="V77" i="74"/>
  <c r="V74" i="74"/>
  <c r="V71" i="74"/>
  <c r="V68" i="74"/>
  <c r="V65" i="74"/>
  <c r="V62" i="74"/>
  <c r="V59" i="74"/>
  <c r="V56" i="74"/>
  <c r="V53" i="74"/>
  <c r="V50" i="74"/>
  <c r="V47" i="74"/>
  <c r="V44" i="74"/>
  <c r="V41" i="74"/>
  <c r="V38" i="74"/>
  <c r="V35" i="74"/>
  <c r="V32" i="74"/>
  <c r="V29" i="74"/>
  <c r="V26" i="74"/>
  <c r="V23" i="74"/>
  <c r="V20" i="74"/>
  <c r="V17" i="74"/>
  <c r="V14" i="74"/>
  <c r="R12" i="74"/>
  <c r="R21" i="74"/>
  <c r="R30" i="74"/>
  <c r="R39" i="74"/>
  <c r="R48" i="74"/>
  <c r="R57" i="74"/>
  <c r="R66" i="74"/>
  <c r="R75" i="74"/>
  <c r="R84" i="74"/>
  <c r="M9" i="75"/>
  <c r="U9" i="75" s="1"/>
  <c r="M27" i="75"/>
  <c r="U27" i="75" s="1"/>
  <c r="M45" i="75"/>
  <c r="U45" i="75" s="1"/>
  <c r="M63" i="75"/>
  <c r="U63" i="75" s="1"/>
  <c r="V79" i="75"/>
  <c r="V76" i="75"/>
  <c r="V73" i="75"/>
  <c r="V70" i="75"/>
  <c r="V67" i="75"/>
  <c r="V64" i="75"/>
  <c r="V61" i="75"/>
  <c r="V58" i="75"/>
  <c r="V55" i="75"/>
  <c r="V52" i="75"/>
  <c r="V77" i="75"/>
  <c r="V75" i="75"/>
  <c r="V68" i="75"/>
  <c r="V66" i="75"/>
  <c r="V59" i="75"/>
  <c r="V57" i="75"/>
  <c r="V49" i="75"/>
  <c r="V46" i="75"/>
  <c r="V43" i="75"/>
  <c r="V40" i="75"/>
  <c r="V37" i="75"/>
  <c r="V34" i="75"/>
  <c r="V31" i="75"/>
  <c r="V28" i="75"/>
  <c r="V25" i="75"/>
  <c r="V22" i="75"/>
  <c r="V19" i="75"/>
  <c r="V16" i="75"/>
  <c r="V13" i="75"/>
  <c r="V7" i="75"/>
  <c r="V78" i="75"/>
  <c r="V71" i="75"/>
  <c r="V69" i="75"/>
  <c r="V62" i="75"/>
  <c r="V60" i="75"/>
  <c r="V53" i="75"/>
  <c r="V51" i="75"/>
  <c r="V50" i="75"/>
  <c r="V48" i="75"/>
  <c r="V45" i="75"/>
  <c r="V42" i="75"/>
  <c r="V39" i="75"/>
  <c r="V36" i="75"/>
  <c r="V33" i="75"/>
  <c r="V30" i="75"/>
  <c r="V27" i="75"/>
  <c r="V24" i="75"/>
  <c r="V21" i="75"/>
  <c r="V18" i="75"/>
  <c r="V15" i="75"/>
  <c r="V12" i="75"/>
  <c r="V10" i="75"/>
  <c r="V8" i="75"/>
  <c r="V6" i="75"/>
  <c r="V4" i="75"/>
  <c r="Y4" i="75" s="1"/>
  <c r="R12" i="75"/>
  <c r="R21" i="75"/>
  <c r="R30" i="75"/>
  <c r="R39" i="75"/>
  <c r="R48" i="75"/>
  <c r="R58" i="75"/>
  <c r="R69" i="75"/>
  <c r="R30" i="76"/>
  <c r="AH3" i="66"/>
  <c r="AQ3" i="66" s="1"/>
  <c r="M9" i="66"/>
  <c r="U9" i="66" s="1"/>
  <c r="M15" i="66"/>
  <c r="U15" i="66" s="1"/>
  <c r="M21" i="66"/>
  <c r="U21" i="66" s="1"/>
  <c r="R7" i="66"/>
  <c r="R8" i="66"/>
  <c r="R13" i="66"/>
  <c r="R16" i="66"/>
  <c r="R19" i="66"/>
  <c r="R22" i="66"/>
  <c r="V12" i="67"/>
  <c r="V15" i="67"/>
  <c r="V18" i="67"/>
  <c r="Q9" i="68"/>
  <c r="Q9" i="69"/>
  <c r="V10" i="72"/>
  <c r="V14" i="72"/>
  <c r="V17" i="72"/>
  <c r="V20" i="72"/>
  <c r="V23" i="72"/>
  <c r="AH3" i="73"/>
  <c r="AQ3" i="73" s="1"/>
  <c r="F7" i="73"/>
  <c r="F13" i="73"/>
  <c r="F19" i="73"/>
  <c r="F25" i="73"/>
  <c r="F31" i="73"/>
  <c r="F37" i="73"/>
  <c r="F43" i="73"/>
  <c r="F49" i="73"/>
  <c r="F55" i="73"/>
  <c r="F61" i="73"/>
  <c r="F67" i="73"/>
  <c r="F73" i="73"/>
  <c r="F79" i="73"/>
  <c r="F85" i="73"/>
  <c r="F91" i="73"/>
  <c r="F97" i="73"/>
  <c r="M9" i="73"/>
  <c r="U9" i="73" s="1"/>
  <c r="M15" i="73"/>
  <c r="U15" i="73" s="1"/>
  <c r="M21" i="73"/>
  <c r="U21" i="73" s="1"/>
  <c r="M27" i="73"/>
  <c r="U27" i="73" s="1"/>
  <c r="M33" i="73"/>
  <c r="U33" i="73" s="1"/>
  <c r="M39" i="73"/>
  <c r="U39" i="73" s="1"/>
  <c r="M45" i="73"/>
  <c r="U45" i="73" s="1"/>
  <c r="M51" i="73"/>
  <c r="U51" i="73" s="1"/>
  <c r="M57" i="73"/>
  <c r="U57" i="73" s="1"/>
  <c r="M63" i="73"/>
  <c r="U63" i="73" s="1"/>
  <c r="M69" i="73"/>
  <c r="U69" i="73" s="1"/>
  <c r="M75" i="73"/>
  <c r="U75" i="73" s="1"/>
  <c r="M81" i="73"/>
  <c r="U81" i="73" s="1"/>
  <c r="M87" i="73"/>
  <c r="U87" i="73" s="1"/>
  <c r="M93" i="73"/>
  <c r="U93" i="73" s="1"/>
  <c r="M7" i="74"/>
  <c r="U7" i="74" s="1"/>
  <c r="M13" i="74"/>
  <c r="U13" i="74" s="1"/>
  <c r="M19" i="74"/>
  <c r="U19" i="74" s="1"/>
  <c r="M25" i="74"/>
  <c r="U25" i="74" s="1"/>
  <c r="M31" i="74"/>
  <c r="U31" i="74" s="1"/>
  <c r="M37" i="74"/>
  <c r="U37" i="74" s="1"/>
  <c r="M43" i="74"/>
  <c r="U43" i="74" s="1"/>
  <c r="M49" i="74"/>
  <c r="U49" i="74" s="1"/>
  <c r="M55" i="74"/>
  <c r="U55" i="74" s="1"/>
  <c r="M61" i="74"/>
  <c r="U61" i="74" s="1"/>
  <c r="M67" i="74"/>
  <c r="U67" i="74" s="1"/>
  <c r="M73" i="74"/>
  <c r="U73" i="74" s="1"/>
  <c r="M79" i="74"/>
  <c r="U79" i="74" s="1"/>
  <c r="M85" i="74"/>
  <c r="U85" i="74" s="1"/>
  <c r="M10" i="76"/>
  <c r="U10" i="76" s="1"/>
  <c r="M18" i="76"/>
  <c r="U18" i="76" s="1"/>
  <c r="M28" i="76"/>
  <c r="U28" i="76" s="1"/>
  <c r="M36" i="76"/>
  <c r="U36" i="76" s="1"/>
  <c r="M46" i="76"/>
  <c r="U46" i="76" s="1"/>
  <c r="M54" i="76"/>
  <c r="U54" i="76" s="1"/>
  <c r="V5" i="76"/>
  <c r="Q68" i="76"/>
  <c r="Q65" i="76"/>
  <c r="Q62" i="76"/>
  <c r="Q59" i="76"/>
  <c r="Q56" i="76"/>
  <c r="Q53" i="76"/>
  <c r="Q50" i="76"/>
  <c r="Q47" i="76"/>
  <c r="Q44" i="76"/>
  <c r="Q41" i="76"/>
  <c r="Q38" i="76"/>
  <c r="Q35" i="76"/>
  <c r="Q32" i="76"/>
  <c r="Q29" i="76"/>
  <c r="Q26" i="76"/>
  <c r="Q23" i="76"/>
  <c r="Q20" i="76"/>
  <c r="Q17" i="76"/>
  <c r="Q14" i="76"/>
  <c r="V11" i="76"/>
  <c r="Q37" i="76"/>
  <c r="V38" i="76"/>
  <c r="Q46" i="76"/>
  <c r="V47" i="76"/>
  <c r="Q55" i="76"/>
  <c r="V56" i="76"/>
  <c r="Q64" i="76"/>
  <c r="V65" i="76"/>
  <c r="AI3" i="77"/>
  <c r="M27" i="78"/>
  <c r="U27" i="78" s="1"/>
  <c r="M63" i="78"/>
  <c r="U63" i="78" s="1"/>
  <c r="M85" i="82"/>
  <c r="U85" i="82" s="1"/>
  <c r="M79" i="82"/>
  <c r="U79" i="82" s="1"/>
  <c r="M73" i="82"/>
  <c r="U73" i="82" s="1"/>
  <c r="M67" i="82"/>
  <c r="U67" i="82" s="1"/>
  <c r="M61" i="82"/>
  <c r="U61" i="82" s="1"/>
  <c r="M55" i="82"/>
  <c r="U55" i="82" s="1"/>
  <c r="M49" i="82"/>
  <c r="U49" i="82" s="1"/>
  <c r="M43" i="82"/>
  <c r="U43" i="82" s="1"/>
  <c r="M37" i="82"/>
  <c r="U37" i="82" s="1"/>
  <c r="M31" i="82"/>
  <c r="U31" i="82" s="1"/>
  <c r="M25" i="82"/>
  <c r="U25" i="82" s="1"/>
  <c r="M19" i="82"/>
  <c r="U19" i="82" s="1"/>
  <c r="M13" i="82"/>
  <c r="U13" i="82" s="1"/>
  <c r="M7" i="82"/>
  <c r="U7" i="82" s="1"/>
  <c r="M84" i="82"/>
  <c r="U84" i="82" s="1"/>
  <c r="M78" i="82"/>
  <c r="U78" i="82" s="1"/>
  <c r="M72" i="82"/>
  <c r="U72" i="82" s="1"/>
  <c r="M66" i="82"/>
  <c r="U66" i="82" s="1"/>
  <c r="M60" i="82"/>
  <c r="U60" i="82" s="1"/>
  <c r="M54" i="82"/>
  <c r="U54" i="82" s="1"/>
  <c r="M48" i="82"/>
  <c r="U48" i="82" s="1"/>
  <c r="M42" i="82"/>
  <c r="U42" i="82" s="1"/>
  <c r="M36" i="82"/>
  <c r="U36" i="82" s="1"/>
  <c r="M30" i="82"/>
  <c r="U30" i="82" s="1"/>
  <c r="M24" i="82"/>
  <c r="U24" i="82" s="1"/>
  <c r="M18" i="82"/>
  <c r="U18" i="82" s="1"/>
  <c r="M12" i="82"/>
  <c r="U12" i="82" s="1"/>
  <c r="M6" i="82"/>
  <c r="U6" i="82" s="1"/>
  <c r="M89" i="82"/>
  <c r="U89" i="82" s="1"/>
  <c r="M83" i="82"/>
  <c r="U83" i="82" s="1"/>
  <c r="M77" i="82"/>
  <c r="U77" i="82" s="1"/>
  <c r="M71" i="82"/>
  <c r="U71" i="82" s="1"/>
  <c r="M65" i="82"/>
  <c r="U65" i="82" s="1"/>
  <c r="M59" i="82"/>
  <c r="U59" i="82" s="1"/>
  <c r="M53" i="82"/>
  <c r="U53" i="82" s="1"/>
  <c r="M47" i="82"/>
  <c r="U47" i="82" s="1"/>
  <c r="M41" i="82"/>
  <c r="U41" i="82" s="1"/>
  <c r="M35" i="82"/>
  <c r="U35" i="82" s="1"/>
  <c r="M29" i="82"/>
  <c r="U29" i="82" s="1"/>
  <c r="M23" i="82"/>
  <c r="U23" i="82" s="1"/>
  <c r="M17" i="82"/>
  <c r="U17" i="82" s="1"/>
  <c r="M11" i="82"/>
  <c r="U11" i="82" s="1"/>
  <c r="M5" i="82"/>
  <c r="U5" i="82" s="1"/>
  <c r="M88" i="82"/>
  <c r="U88" i="82" s="1"/>
  <c r="M82" i="82"/>
  <c r="U82" i="82" s="1"/>
  <c r="M76" i="82"/>
  <c r="U76" i="82" s="1"/>
  <c r="M70" i="82"/>
  <c r="U70" i="82" s="1"/>
  <c r="M64" i="82"/>
  <c r="U64" i="82" s="1"/>
  <c r="M58" i="82"/>
  <c r="U58" i="82" s="1"/>
  <c r="M52" i="82"/>
  <c r="U52" i="82" s="1"/>
  <c r="M46" i="82"/>
  <c r="U46" i="82" s="1"/>
  <c r="M40" i="82"/>
  <c r="U40" i="82" s="1"/>
  <c r="M34" i="82"/>
  <c r="U34" i="82" s="1"/>
  <c r="M28" i="82"/>
  <c r="U28" i="82" s="1"/>
  <c r="M22" i="82"/>
  <c r="U22" i="82" s="1"/>
  <c r="M16" i="82"/>
  <c r="U16" i="82" s="1"/>
  <c r="M10" i="82"/>
  <c r="U10" i="82" s="1"/>
  <c r="M4" i="82"/>
  <c r="U4" i="82" s="1"/>
  <c r="X4" i="82" s="1"/>
  <c r="M74" i="82"/>
  <c r="U74" i="82" s="1"/>
  <c r="M56" i="82"/>
  <c r="U56" i="82" s="1"/>
  <c r="M38" i="82"/>
  <c r="U38" i="82" s="1"/>
  <c r="M20" i="82"/>
  <c r="U20" i="82" s="1"/>
  <c r="M87" i="82"/>
  <c r="U87" i="82" s="1"/>
  <c r="M69" i="82"/>
  <c r="U69" i="82" s="1"/>
  <c r="M51" i="82"/>
  <c r="U51" i="82" s="1"/>
  <c r="M33" i="82"/>
  <c r="U33" i="82" s="1"/>
  <c r="M15" i="82"/>
  <c r="U15" i="82" s="1"/>
  <c r="M86" i="82"/>
  <c r="U86" i="82" s="1"/>
  <c r="M68" i="82"/>
  <c r="U68" i="82" s="1"/>
  <c r="M50" i="82"/>
  <c r="U50" i="82" s="1"/>
  <c r="M32" i="82"/>
  <c r="U32" i="82" s="1"/>
  <c r="M14" i="82"/>
  <c r="U14" i="82" s="1"/>
  <c r="M81" i="82"/>
  <c r="U81" i="82" s="1"/>
  <c r="M63" i="82"/>
  <c r="U63" i="82" s="1"/>
  <c r="M45" i="82"/>
  <c r="U45" i="82" s="1"/>
  <c r="M27" i="82"/>
  <c r="U27" i="82" s="1"/>
  <c r="M9" i="82"/>
  <c r="U9" i="82" s="1"/>
  <c r="M80" i="82"/>
  <c r="U80" i="82" s="1"/>
  <c r="M62" i="82"/>
  <c r="U62" i="82" s="1"/>
  <c r="M44" i="82"/>
  <c r="U44" i="82" s="1"/>
  <c r="M26" i="82"/>
  <c r="U26" i="82" s="1"/>
  <c r="M8" i="82"/>
  <c r="U8" i="82" s="1"/>
  <c r="M75" i="82"/>
  <c r="U75" i="82" s="1"/>
  <c r="M57" i="82"/>
  <c r="U57" i="82" s="1"/>
  <c r="M39" i="82"/>
  <c r="U39" i="82" s="1"/>
  <c r="M21" i="82"/>
  <c r="U21" i="82" s="1"/>
  <c r="F8" i="73"/>
  <c r="F14" i="73"/>
  <c r="F20" i="73"/>
  <c r="F26" i="73"/>
  <c r="F32" i="73"/>
  <c r="F38" i="73"/>
  <c r="F44" i="73"/>
  <c r="F50" i="73"/>
  <c r="F56" i="73"/>
  <c r="F62" i="73"/>
  <c r="F68" i="73"/>
  <c r="F74" i="73"/>
  <c r="F80" i="73"/>
  <c r="F86" i="73"/>
  <c r="F92" i="73"/>
  <c r="F98" i="73"/>
  <c r="M8" i="74"/>
  <c r="U8" i="74" s="1"/>
  <c r="M14" i="74"/>
  <c r="U14" i="74" s="1"/>
  <c r="M20" i="74"/>
  <c r="U20" i="74" s="1"/>
  <c r="M26" i="74"/>
  <c r="U26" i="74" s="1"/>
  <c r="M32" i="74"/>
  <c r="U32" i="74" s="1"/>
  <c r="M38" i="74"/>
  <c r="U38" i="74" s="1"/>
  <c r="M44" i="74"/>
  <c r="U44" i="74" s="1"/>
  <c r="M50" i="74"/>
  <c r="U50" i="74" s="1"/>
  <c r="M56" i="74"/>
  <c r="U56" i="74" s="1"/>
  <c r="M62" i="74"/>
  <c r="U62" i="74" s="1"/>
  <c r="M68" i="74"/>
  <c r="U68" i="74" s="1"/>
  <c r="M74" i="74"/>
  <c r="U74" i="74" s="1"/>
  <c r="M80" i="74"/>
  <c r="U80" i="74" s="1"/>
  <c r="M86" i="74"/>
  <c r="U86" i="74" s="1"/>
  <c r="M68" i="76"/>
  <c r="U68" i="76" s="1"/>
  <c r="M62" i="76"/>
  <c r="U62" i="76" s="1"/>
  <c r="M56" i="76"/>
  <c r="U56" i="76" s="1"/>
  <c r="M50" i="76"/>
  <c r="U50" i="76" s="1"/>
  <c r="M44" i="76"/>
  <c r="U44" i="76" s="1"/>
  <c r="M38" i="76"/>
  <c r="U38" i="76" s="1"/>
  <c r="M32" i="76"/>
  <c r="U32" i="76" s="1"/>
  <c r="M26" i="76"/>
  <c r="U26" i="76" s="1"/>
  <c r="M20" i="76"/>
  <c r="U20" i="76" s="1"/>
  <c r="M14" i="76"/>
  <c r="U14" i="76" s="1"/>
  <c r="M8" i="76"/>
  <c r="U8" i="76" s="1"/>
  <c r="M67" i="76"/>
  <c r="U67" i="76" s="1"/>
  <c r="M61" i="76"/>
  <c r="U61" i="76" s="1"/>
  <c r="M55" i="76"/>
  <c r="U55" i="76" s="1"/>
  <c r="M49" i="76"/>
  <c r="U49" i="76" s="1"/>
  <c r="M43" i="76"/>
  <c r="U43" i="76" s="1"/>
  <c r="M37" i="76"/>
  <c r="U37" i="76" s="1"/>
  <c r="M31" i="76"/>
  <c r="U31" i="76" s="1"/>
  <c r="M25" i="76"/>
  <c r="U25" i="76" s="1"/>
  <c r="M19" i="76"/>
  <c r="U19" i="76" s="1"/>
  <c r="M13" i="76"/>
  <c r="U13" i="76" s="1"/>
  <c r="M7" i="76"/>
  <c r="U7" i="76" s="1"/>
  <c r="M11" i="76"/>
  <c r="U11" i="76" s="1"/>
  <c r="M21" i="76"/>
  <c r="U21" i="76" s="1"/>
  <c r="M29" i="76"/>
  <c r="U29" i="76" s="1"/>
  <c r="M39" i="76"/>
  <c r="U39" i="76" s="1"/>
  <c r="M47" i="76"/>
  <c r="U47" i="76" s="1"/>
  <c r="M57" i="76"/>
  <c r="U57" i="76" s="1"/>
  <c r="M65" i="76"/>
  <c r="U65" i="76" s="1"/>
  <c r="V13" i="76"/>
  <c r="V20" i="76"/>
  <c r="V22" i="76"/>
  <c r="V37" i="76"/>
  <c r="V46" i="76"/>
  <c r="V55" i="76"/>
  <c r="M33" i="78"/>
  <c r="U33" i="78" s="1"/>
  <c r="AI3" i="79"/>
  <c r="AN3" i="79"/>
  <c r="V16" i="72"/>
  <c r="V19" i="72"/>
  <c r="F9" i="73"/>
  <c r="F15" i="73"/>
  <c r="F21" i="73"/>
  <c r="F27" i="73"/>
  <c r="F33" i="73"/>
  <c r="F39" i="73"/>
  <c r="F45" i="73"/>
  <c r="F51" i="73"/>
  <c r="F57" i="73"/>
  <c r="F63" i="73"/>
  <c r="F69" i="73"/>
  <c r="F75" i="73"/>
  <c r="F81" i="73"/>
  <c r="F87" i="73"/>
  <c r="F93" i="73"/>
  <c r="M9" i="74"/>
  <c r="U9" i="74" s="1"/>
  <c r="M15" i="74"/>
  <c r="U15" i="74" s="1"/>
  <c r="M21" i="74"/>
  <c r="U21" i="74" s="1"/>
  <c r="M27" i="74"/>
  <c r="U27" i="74" s="1"/>
  <c r="M33" i="74"/>
  <c r="U33" i="74" s="1"/>
  <c r="M39" i="74"/>
  <c r="U39" i="74" s="1"/>
  <c r="M45" i="74"/>
  <c r="U45" i="74" s="1"/>
  <c r="M51" i="74"/>
  <c r="U51" i="74" s="1"/>
  <c r="M57" i="74"/>
  <c r="U57" i="74" s="1"/>
  <c r="M63" i="74"/>
  <c r="U63" i="74" s="1"/>
  <c r="M69" i="74"/>
  <c r="U69" i="74" s="1"/>
  <c r="M75" i="74"/>
  <c r="U75" i="74" s="1"/>
  <c r="M81" i="74"/>
  <c r="U81" i="74" s="1"/>
  <c r="M87" i="74"/>
  <c r="U87" i="74" s="1"/>
  <c r="M4" i="76"/>
  <c r="U4" i="76" s="1"/>
  <c r="X4" i="76" s="1"/>
  <c r="M12" i="76"/>
  <c r="U12" i="76" s="1"/>
  <c r="M22" i="76"/>
  <c r="U22" i="76" s="1"/>
  <c r="M30" i="76"/>
  <c r="U30" i="76" s="1"/>
  <c r="M40" i="76"/>
  <c r="U40" i="76" s="1"/>
  <c r="M48" i="76"/>
  <c r="U48" i="76" s="1"/>
  <c r="M58" i="76"/>
  <c r="U58" i="76" s="1"/>
  <c r="M66" i="76"/>
  <c r="U66" i="76" s="1"/>
  <c r="V69" i="76"/>
  <c r="V66" i="76"/>
  <c r="V63" i="76"/>
  <c r="V60" i="76"/>
  <c r="V57" i="76"/>
  <c r="V54" i="76"/>
  <c r="V51" i="76"/>
  <c r="V48" i="76"/>
  <c r="V45" i="76"/>
  <c r="V42" i="76"/>
  <c r="V39" i="76"/>
  <c r="V36" i="76"/>
  <c r="V33" i="76"/>
  <c r="V30" i="76"/>
  <c r="V27" i="76"/>
  <c r="V24" i="76"/>
  <c r="V21" i="76"/>
  <c r="V18" i="76"/>
  <c r="V15" i="76"/>
  <c r="V12" i="76"/>
  <c r="V10" i="76"/>
  <c r="V8" i="76"/>
  <c r="V6" i="76"/>
  <c r="V4" i="76"/>
  <c r="Y4" i="76" s="1"/>
  <c r="V32" i="76"/>
  <c r="V41" i="76"/>
  <c r="V50" i="76"/>
  <c r="V59" i="76"/>
  <c r="V68" i="76"/>
  <c r="P3" i="78"/>
  <c r="AF3" i="78" s="1"/>
  <c r="AO3" i="78" s="1"/>
  <c r="AE3" i="78"/>
  <c r="M86" i="78"/>
  <c r="U86" i="78" s="1"/>
  <c r="M80" i="78"/>
  <c r="U80" i="78" s="1"/>
  <c r="M74" i="78"/>
  <c r="U74" i="78" s="1"/>
  <c r="M68" i="78"/>
  <c r="U68" i="78" s="1"/>
  <c r="M62" i="78"/>
  <c r="U62" i="78" s="1"/>
  <c r="M56" i="78"/>
  <c r="U56" i="78" s="1"/>
  <c r="M50" i="78"/>
  <c r="U50" i="78" s="1"/>
  <c r="M44" i="78"/>
  <c r="U44" i="78" s="1"/>
  <c r="M38" i="78"/>
  <c r="U38" i="78" s="1"/>
  <c r="M32" i="78"/>
  <c r="U32" i="78" s="1"/>
  <c r="M26" i="78"/>
  <c r="U26" i="78" s="1"/>
  <c r="M20" i="78"/>
  <c r="U20" i="78" s="1"/>
  <c r="M14" i="78"/>
  <c r="U14" i="78" s="1"/>
  <c r="M8" i="78"/>
  <c r="U8" i="78" s="1"/>
  <c r="M85" i="78"/>
  <c r="U85" i="78" s="1"/>
  <c r="M79" i="78"/>
  <c r="U79" i="78" s="1"/>
  <c r="M73" i="78"/>
  <c r="U73" i="78" s="1"/>
  <c r="M67" i="78"/>
  <c r="U67" i="78" s="1"/>
  <c r="M61" i="78"/>
  <c r="U61" i="78" s="1"/>
  <c r="M55" i="78"/>
  <c r="U55" i="78" s="1"/>
  <c r="M49" i="78"/>
  <c r="U49" i="78" s="1"/>
  <c r="M43" i="78"/>
  <c r="U43" i="78" s="1"/>
  <c r="M37" i="78"/>
  <c r="U37" i="78" s="1"/>
  <c r="M31" i="78"/>
  <c r="U31" i="78" s="1"/>
  <c r="M25" i="78"/>
  <c r="U25" i="78" s="1"/>
  <c r="M19" i="78"/>
  <c r="U19" i="78" s="1"/>
  <c r="M13" i="78"/>
  <c r="U13" i="78" s="1"/>
  <c r="M7" i="78"/>
  <c r="U7" i="78" s="1"/>
  <c r="M84" i="78"/>
  <c r="U84" i="78" s="1"/>
  <c r="M78" i="78"/>
  <c r="U78" i="78" s="1"/>
  <c r="M72" i="78"/>
  <c r="U72" i="78" s="1"/>
  <c r="M66" i="78"/>
  <c r="U66" i="78" s="1"/>
  <c r="M60" i="78"/>
  <c r="U60" i="78" s="1"/>
  <c r="M54" i="78"/>
  <c r="U54" i="78" s="1"/>
  <c r="M48" i="78"/>
  <c r="U48" i="78" s="1"/>
  <c r="M42" i="78"/>
  <c r="U42" i="78" s="1"/>
  <c r="M36" i="78"/>
  <c r="U36" i="78" s="1"/>
  <c r="M30" i="78"/>
  <c r="U30" i="78" s="1"/>
  <c r="M24" i="78"/>
  <c r="U24" i="78" s="1"/>
  <c r="M18" i="78"/>
  <c r="U18" i="78" s="1"/>
  <c r="M12" i="78"/>
  <c r="U12" i="78" s="1"/>
  <c r="M6" i="78"/>
  <c r="U6" i="78" s="1"/>
  <c r="M89" i="78"/>
  <c r="U89" i="78" s="1"/>
  <c r="M83" i="78"/>
  <c r="U83" i="78" s="1"/>
  <c r="M77" i="78"/>
  <c r="U77" i="78" s="1"/>
  <c r="M71" i="78"/>
  <c r="U71" i="78" s="1"/>
  <c r="M65" i="78"/>
  <c r="U65" i="78" s="1"/>
  <c r="M59" i="78"/>
  <c r="U59" i="78" s="1"/>
  <c r="M53" i="78"/>
  <c r="U53" i="78" s="1"/>
  <c r="M47" i="78"/>
  <c r="U47" i="78" s="1"/>
  <c r="M41" i="78"/>
  <c r="U41" i="78" s="1"/>
  <c r="M35" i="78"/>
  <c r="U35" i="78" s="1"/>
  <c r="M29" i="78"/>
  <c r="U29" i="78" s="1"/>
  <c r="M23" i="78"/>
  <c r="U23" i="78" s="1"/>
  <c r="M17" i="78"/>
  <c r="U17" i="78" s="1"/>
  <c r="M11" i="78"/>
  <c r="U11" i="78" s="1"/>
  <c r="M5" i="78"/>
  <c r="U5" i="78" s="1"/>
  <c r="M88" i="78"/>
  <c r="U88" i="78" s="1"/>
  <c r="M82" i="78"/>
  <c r="U82" i="78" s="1"/>
  <c r="M76" i="78"/>
  <c r="U76" i="78" s="1"/>
  <c r="M70" i="78"/>
  <c r="U70" i="78" s="1"/>
  <c r="M64" i="78"/>
  <c r="U64" i="78" s="1"/>
  <c r="M58" i="78"/>
  <c r="U58" i="78" s="1"/>
  <c r="M52" i="78"/>
  <c r="U52" i="78" s="1"/>
  <c r="M46" i="78"/>
  <c r="U46" i="78" s="1"/>
  <c r="M40" i="78"/>
  <c r="U40" i="78" s="1"/>
  <c r="M34" i="78"/>
  <c r="U34" i="78" s="1"/>
  <c r="M28" i="78"/>
  <c r="U28" i="78" s="1"/>
  <c r="M22" i="78"/>
  <c r="U22" i="78" s="1"/>
  <c r="M16" i="78"/>
  <c r="U16" i="78" s="1"/>
  <c r="M10" i="78"/>
  <c r="U10" i="78" s="1"/>
  <c r="M4" i="78"/>
  <c r="U4" i="78" s="1"/>
  <c r="X4" i="78" s="1"/>
  <c r="AH4" i="78" s="1"/>
  <c r="M39" i="78"/>
  <c r="U39" i="78" s="1"/>
  <c r="M75" i="78"/>
  <c r="U75" i="78" s="1"/>
  <c r="AH4" i="79"/>
  <c r="M6" i="66"/>
  <c r="U6" i="66" s="1"/>
  <c r="M12" i="66"/>
  <c r="U12" i="66" s="1"/>
  <c r="Q12" i="68"/>
  <c r="Q15" i="68"/>
  <c r="Q18" i="68"/>
  <c r="AH3" i="69"/>
  <c r="AQ3" i="69" s="1"/>
  <c r="M9" i="69"/>
  <c r="U9" i="69" s="1"/>
  <c r="M15" i="69"/>
  <c r="U15" i="69" s="1"/>
  <c r="Q6" i="69"/>
  <c r="Q12" i="69"/>
  <c r="Q15" i="69"/>
  <c r="Q18" i="69"/>
  <c r="AH3" i="70"/>
  <c r="AQ3" i="70" s="1"/>
  <c r="M9" i="70"/>
  <c r="U9" i="70" s="1"/>
  <c r="M15" i="70"/>
  <c r="U15" i="70" s="1"/>
  <c r="R7" i="70"/>
  <c r="R8" i="70"/>
  <c r="R13" i="70"/>
  <c r="R16" i="70"/>
  <c r="R19" i="70"/>
  <c r="V6" i="71"/>
  <c r="V12" i="71"/>
  <c r="V15" i="71"/>
  <c r="V18" i="71"/>
  <c r="F4" i="73"/>
  <c r="F10" i="73"/>
  <c r="F16" i="73"/>
  <c r="F22" i="73"/>
  <c r="F28" i="73"/>
  <c r="F34" i="73"/>
  <c r="F40" i="73"/>
  <c r="F46" i="73"/>
  <c r="F52" i="73"/>
  <c r="F58" i="73"/>
  <c r="F64" i="73"/>
  <c r="F70" i="73"/>
  <c r="F76" i="73"/>
  <c r="F82" i="73"/>
  <c r="F88" i="73"/>
  <c r="M6" i="73"/>
  <c r="U6" i="73" s="1"/>
  <c r="M12" i="73"/>
  <c r="U12" i="73" s="1"/>
  <c r="M18" i="73"/>
  <c r="U18" i="73" s="1"/>
  <c r="M24" i="73"/>
  <c r="U24" i="73" s="1"/>
  <c r="M30" i="73"/>
  <c r="U30" i="73" s="1"/>
  <c r="M36" i="73"/>
  <c r="U36" i="73" s="1"/>
  <c r="M42" i="73"/>
  <c r="U42" i="73" s="1"/>
  <c r="M48" i="73"/>
  <c r="U48" i="73" s="1"/>
  <c r="M54" i="73"/>
  <c r="U54" i="73" s="1"/>
  <c r="M60" i="73"/>
  <c r="U60" i="73" s="1"/>
  <c r="M66" i="73"/>
  <c r="U66" i="73" s="1"/>
  <c r="M72" i="73"/>
  <c r="U72" i="73" s="1"/>
  <c r="M78" i="73"/>
  <c r="U78" i="73" s="1"/>
  <c r="M84" i="73"/>
  <c r="U84" i="73" s="1"/>
  <c r="M90" i="73"/>
  <c r="U90" i="73" s="1"/>
  <c r="M4" i="74"/>
  <c r="U4" i="74" s="1"/>
  <c r="X4" i="74" s="1"/>
  <c r="M10" i="74"/>
  <c r="U10" i="74" s="1"/>
  <c r="M16" i="74"/>
  <c r="U16" i="74" s="1"/>
  <c r="M22" i="74"/>
  <c r="U22" i="74" s="1"/>
  <c r="M28" i="74"/>
  <c r="U28" i="74" s="1"/>
  <c r="M34" i="74"/>
  <c r="U34" i="74" s="1"/>
  <c r="M40" i="74"/>
  <c r="U40" i="74" s="1"/>
  <c r="M46" i="74"/>
  <c r="U46" i="74" s="1"/>
  <c r="M52" i="74"/>
  <c r="U52" i="74" s="1"/>
  <c r="M58" i="74"/>
  <c r="U58" i="74" s="1"/>
  <c r="M64" i="74"/>
  <c r="U64" i="74" s="1"/>
  <c r="M70" i="74"/>
  <c r="U70" i="74" s="1"/>
  <c r="M76" i="74"/>
  <c r="U76" i="74" s="1"/>
  <c r="M82" i="74"/>
  <c r="U82" i="74" s="1"/>
  <c r="M5" i="76"/>
  <c r="U5" i="76" s="1"/>
  <c r="M15" i="76"/>
  <c r="U15" i="76" s="1"/>
  <c r="M23" i="76"/>
  <c r="U23" i="76" s="1"/>
  <c r="M33" i="76"/>
  <c r="U33" i="76" s="1"/>
  <c r="M41" i="76"/>
  <c r="U41" i="76" s="1"/>
  <c r="M51" i="76"/>
  <c r="U51" i="76" s="1"/>
  <c r="M59" i="76"/>
  <c r="U59" i="76" s="1"/>
  <c r="M69" i="76"/>
  <c r="U69" i="76" s="1"/>
  <c r="Q8" i="76"/>
  <c r="Q16" i="76"/>
  <c r="V17" i="76"/>
  <c r="Q18" i="76"/>
  <c r="V19" i="76"/>
  <c r="Q25" i="76"/>
  <c r="V26" i="76"/>
  <c r="Q27" i="76"/>
  <c r="Q28" i="76"/>
  <c r="V29" i="76"/>
  <c r="Q31" i="76"/>
  <c r="Q39" i="76"/>
  <c r="V40" i="76"/>
  <c r="Q48" i="76"/>
  <c r="V49" i="76"/>
  <c r="Q57" i="76"/>
  <c r="V58" i="76"/>
  <c r="Q66" i="76"/>
  <c r="V67" i="76"/>
  <c r="Y4" i="77"/>
  <c r="M9" i="78"/>
  <c r="U9" i="78" s="1"/>
  <c r="M45" i="78"/>
  <c r="U45" i="78" s="1"/>
  <c r="M81" i="78"/>
  <c r="U81" i="78" s="1"/>
  <c r="M8" i="77"/>
  <c r="U8" i="77" s="1"/>
  <c r="M14" i="77"/>
  <c r="U14" i="77" s="1"/>
  <c r="M20" i="77"/>
  <c r="U20" i="77" s="1"/>
  <c r="M26" i="77"/>
  <c r="U26" i="77" s="1"/>
  <c r="M32" i="77"/>
  <c r="U32" i="77" s="1"/>
  <c r="M38" i="77"/>
  <c r="U38" i="77" s="1"/>
  <c r="M44" i="77"/>
  <c r="U44" i="77" s="1"/>
  <c r="M50" i="77"/>
  <c r="U50" i="77" s="1"/>
  <c r="M56" i="77"/>
  <c r="U56" i="77" s="1"/>
  <c r="M62" i="77"/>
  <c r="U62" i="77" s="1"/>
  <c r="M68" i="77"/>
  <c r="U68" i="77" s="1"/>
  <c r="M74" i="77"/>
  <c r="U74" i="77" s="1"/>
  <c r="M80" i="77"/>
  <c r="U80" i="77" s="1"/>
  <c r="M86" i="77"/>
  <c r="U86" i="77" s="1"/>
  <c r="M92" i="77"/>
  <c r="U92" i="77" s="1"/>
  <c r="M98" i="77"/>
  <c r="U98" i="77" s="1"/>
  <c r="V11" i="77"/>
  <c r="AH3" i="78"/>
  <c r="AQ3" i="78" s="1"/>
  <c r="R14" i="78"/>
  <c r="R17" i="78"/>
  <c r="R20" i="78"/>
  <c r="R23" i="78"/>
  <c r="R26" i="78"/>
  <c r="R29" i="78"/>
  <c r="R32" i="78"/>
  <c r="R35" i="78"/>
  <c r="R38" i="78"/>
  <c r="R41" i="78"/>
  <c r="R44" i="78"/>
  <c r="R47" i="78"/>
  <c r="R50" i="78"/>
  <c r="R53" i="78"/>
  <c r="R56" i="78"/>
  <c r="R59" i="78"/>
  <c r="V62" i="78"/>
  <c r="M9" i="77"/>
  <c r="U9" i="77" s="1"/>
  <c r="M15" i="77"/>
  <c r="U15" i="77" s="1"/>
  <c r="M21" i="77"/>
  <c r="U21" i="77" s="1"/>
  <c r="M27" i="77"/>
  <c r="U27" i="77" s="1"/>
  <c r="M33" i="77"/>
  <c r="U33" i="77" s="1"/>
  <c r="M39" i="77"/>
  <c r="U39" i="77" s="1"/>
  <c r="M45" i="77"/>
  <c r="U45" i="77" s="1"/>
  <c r="M51" i="77"/>
  <c r="U51" i="77" s="1"/>
  <c r="M57" i="77"/>
  <c r="U57" i="77" s="1"/>
  <c r="M63" i="77"/>
  <c r="U63" i="77" s="1"/>
  <c r="M69" i="77"/>
  <c r="U69" i="77" s="1"/>
  <c r="M75" i="77"/>
  <c r="U75" i="77" s="1"/>
  <c r="M81" i="77"/>
  <c r="U81" i="77" s="1"/>
  <c r="M87" i="77"/>
  <c r="U87" i="77" s="1"/>
  <c r="M93" i="77"/>
  <c r="U93" i="77" s="1"/>
  <c r="V14" i="77"/>
  <c r="Q16" i="77"/>
  <c r="V17" i="77"/>
  <c r="Q19" i="77"/>
  <c r="V20" i="77"/>
  <c r="Q22" i="77"/>
  <c r="V23" i="77"/>
  <c r="Q25" i="77"/>
  <c r="V26" i="77"/>
  <c r="Q28" i="77"/>
  <c r="V29" i="77"/>
  <c r="Q31" i="77"/>
  <c r="V32" i="77"/>
  <c r="Q34" i="77"/>
  <c r="V35" i="77"/>
  <c r="Q37" i="77"/>
  <c r="V38" i="77"/>
  <c r="Q40" i="77"/>
  <c r="V41" i="77"/>
  <c r="Q43" i="77"/>
  <c r="V44" i="77"/>
  <c r="Q46" i="77"/>
  <c r="V47" i="77"/>
  <c r="Q49" i="77"/>
  <c r="V50" i="77"/>
  <c r="Q52" i="77"/>
  <c r="V53" i="77"/>
  <c r="Q55" i="77"/>
  <c r="V56" i="77"/>
  <c r="Q58" i="77"/>
  <c r="V59" i="77"/>
  <c r="Q61" i="77"/>
  <c r="V62" i="77"/>
  <c r="Q64" i="77"/>
  <c r="V65" i="77"/>
  <c r="Q67" i="77"/>
  <c r="V68" i="77"/>
  <c r="Q70" i="77"/>
  <c r="V71" i="77"/>
  <c r="Q73" i="77"/>
  <c r="V74" i="77"/>
  <c r="Q76" i="77"/>
  <c r="V77" i="77"/>
  <c r="Q79" i="77"/>
  <c r="V80" i="77"/>
  <c r="Q82" i="77"/>
  <c r="V83" i="77"/>
  <c r="Q85" i="77"/>
  <c r="V86" i="77"/>
  <c r="Q88" i="77"/>
  <c r="V89" i="77"/>
  <c r="Q91" i="77"/>
  <c r="V92" i="77"/>
  <c r="Q94" i="77"/>
  <c r="V95" i="77"/>
  <c r="Q97" i="77"/>
  <c r="V98" i="77"/>
  <c r="Q6" i="78"/>
  <c r="V7" i="78"/>
  <c r="Q8" i="78"/>
  <c r="Q10" i="78"/>
  <c r="Q12" i="78"/>
  <c r="V13" i="78"/>
  <c r="Q15" i="78"/>
  <c r="V16" i="78"/>
  <c r="Q18" i="78"/>
  <c r="V19" i="78"/>
  <c r="Q21" i="78"/>
  <c r="V22" i="78"/>
  <c r="Q24" i="78"/>
  <c r="V25" i="78"/>
  <c r="Q27" i="78"/>
  <c r="V28" i="78"/>
  <c r="Q30" i="78"/>
  <c r="V31" i="78"/>
  <c r="Q33" i="78"/>
  <c r="V34" i="78"/>
  <c r="Q36" i="78"/>
  <c r="V37" i="78"/>
  <c r="Q39" i="78"/>
  <c r="V40" i="78"/>
  <c r="Q42" i="78"/>
  <c r="V43" i="78"/>
  <c r="Q45" i="78"/>
  <c r="V46" i="78"/>
  <c r="Q48" i="78"/>
  <c r="V49" i="78"/>
  <c r="Q51" i="78"/>
  <c r="V52" i="78"/>
  <c r="Q54" i="78"/>
  <c r="V55" i="78"/>
  <c r="Q57" i="78"/>
  <c r="V58" i="78"/>
  <c r="Z4" i="79"/>
  <c r="M4" i="77"/>
  <c r="U4" i="77" s="1"/>
  <c r="X4" i="77" s="1"/>
  <c r="M10" i="77"/>
  <c r="U10" i="77" s="1"/>
  <c r="M16" i="77"/>
  <c r="U16" i="77" s="1"/>
  <c r="M22" i="77"/>
  <c r="U22" i="77" s="1"/>
  <c r="M28" i="77"/>
  <c r="U28" i="77" s="1"/>
  <c r="M34" i="77"/>
  <c r="U34" i="77" s="1"/>
  <c r="M40" i="77"/>
  <c r="U40" i="77" s="1"/>
  <c r="M46" i="77"/>
  <c r="U46" i="77" s="1"/>
  <c r="M52" i="77"/>
  <c r="U52" i="77" s="1"/>
  <c r="M58" i="77"/>
  <c r="U58" i="77" s="1"/>
  <c r="M64" i="77"/>
  <c r="U64" i="77" s="1"/>
  <c r="M70" i="77"/>
  <c r="U70" i="77" s="1"/>
  <c r="M76" i="77"/>
  <c r="U76" i="77" s="1"/>
  <c r="M82" i="77"/>
  <c r="U82" i="77" s="1"/>
  <c r="M88" i="77"/>
  <c r="U88" i="77" s="1"/>
  <c r="M94" i="77"/>
  <c r="U94" i="77" s="1"/>
  <c r="R87" i="78"/>
  <c r="R84" i="78"/>
  <c r="R81" i="78"/>
  <c r="R78" i="78"/>
  <c r="R75" i="78"/>
  <c r="R72" i="78"/>
  <c r="R69" i="78"/>
  <c r="R66" i="78"/>
  <c r="R63" i="78"/>
  <c r="R89" i="78"/>
  <c r="R86" i="78"/>
  <c r="R83" i="78"/>
  <c r="R80" i="78"/>
  <c r="R77" i="78"/>
  <c r="R74" i="78"/>
  <c r="R71" i="78"/>
  <c r="R68" i="78"/>
  <c r="R65" i="78"/>
  <c r="R6" i="78"/>
  <c r="Q87" i="78"/>
  <c r="Q84" i="78"/>
  <c r="Q81" i="78"/>
  <c r="Q78" i="78"/>
  <c r="Q75" i="78"/>
  <c r="Q72" i="78"/>
  <c r="Q69" i="78"/>
  <c r="Q66" i="78"/>
  <c r="Q63" i="78"/>
  <c r="R8" i="78"/>
  <c r="V88" i="78"/>
  <c r="V85" i="78"/>
  <c r="V82" i="78"/>
  <c r="V79" i="78"/>
  <c r="V76" i="78"/>
  <c r="V73" i="78"/>
  <c r="V70" i="78"/>
  <c r="V67" i="78"/>
  <c r="V64" i="78"/>
  <c r="R10" i="78"/>
  <c r="V11" i="78"/>
  <c r="R12" i="78"/>
  <c r="R15" i="78"/>
  <c r="R18" i="78"/>
  <c r="R21" i="78"/>
  <c r="R24" i="78"/>
  <c r="R27" i="78"/>
  <c r="R30" i="78"/>
  <c r="R33" i="78"/>
  <c r="R36" i="78"/>
  <c r="R39" i="78"/>
  <c r="R42" i="78"/>
  <c r="R45" i="78"/>
  <c r="R48" i="78"/>
  <c r="R51" i="78"/>
  <c r="R54" i="78"/>
  <c r="R57" i="78"/>
  <c r="R60" i="78"/>
  <c r="V63" i="78"/>
  <c r="Q65" i="78"/>
  <c r="V66" i="78"/>
  <c r="Q68" i="78"/>
  <c r="V69" i="78"/>
  <c r="Q71" i="78"/>
  <c r="V72" i="78"/>
  <c r="Q74" i="78"/>
  <c r="V75" i="78"/>
  <c r="Q77" i="78"/>
  <c r="V78" i="78"/>
  <c r="Q80" i="78"/>
  <c r="V81" i="78"/>
  <c r="Q83" i="78"/>
  <c r="V84" i="78"/>
  <c r="Q86" i="78"/>
  <c r="V87" i="78"/>
  <c r="Q89" i="78"/>
  <c r="F9" i="77"/>
  <c r="F15" i="77"/>
  <c r="F21" i="77"/>
  <c r="F27" i="77"/>
  <c r="F33" i="77"/>
  <c r="F39" i="77"/>
  <c r="F45" i="77"/>
  <c r="F51" i="77"/>
  <c r="F57" i="77"/>
  <c r="F63" i="77"/>
  <c r="F69" i="77"/>
  <c r="F75" i="77"/>
  <c r="F81" i="77"/>
  <c r="F87" i="77"/>
  <c r="F93" i="77"/>
  <c r="M5" i="77"/>
  <c r="U5" i="77" s="1"/>
  <c r="M11" i="77"/>
  <c r="U11" i="77" s="1"/>
  <c r="M17" i="77"/>
  <c r="U17" i="77" s="1"/>
  <c r="M23" i="77"/>
  <c r="U23" i="77" s="1"/>
  <c r="M29" i="77"/>
  <c r="U29" i="77" s="1"/>
  <c r="M35" i="77"/>
  <c r="U35" i="77" s="1"/>
  <c r="M41" i="77"/>
  <c r="U41" i="77" s="1"/>
  <c r="M47" i="77"/>
  <c r="U47" i="77" s="1"/>
  <c r="M53" i="77"/>
  <c r="U53" i="77" s="1"/>
  <c r="M59" i="77"/>
  <c r="U59" i="77" s="1"/>
  <c r="M65" i="77"/>
  <c r="U65" i="77" s="1"/>
  <c r="M71" i="77"/>
  <c r="U71" i="77" s="1"/>
  <c r="M77" i="77"/>
  <c r="U77" i="77" s="1"/>
  <c r="M83" i="77"/>
  <c r="U83" i="77" s="1"/>
  <c r="M89" i="77"/>
  <c r="U89" i="77" s="1"/>
  <c r="M95" i="77"/>
  <c r="U95" i="77" s="1"/>
  <c r="Q5" i="77"/>
  <c r="V6" i="77"/>
  <c r="V8" i="77"/>
  <c r="V10" i="77"/>
  <c r="V12" i="77"/>
  <c r="Q14" i="77"/>
  <c r="V15" i="77"/>
  <c r="Q17" i="77"/>
  <c r="V18" i="77"/>
  <c r="Q20" i="77"/>
  <c r="V21" i="77"/>
  <c r="Q23" i="77"/>
  <c r="V24" i="77"/>
  <c r="Q26" i="77"/>
  <c r="V27" i="77"/>
  <c r="Q29" i="77"/>
  <c r="V30" i="77"/>
  <c r="Q32" i="77"/>
  <c r="V33" i="77"/>
  <c r="Q35" i="77"/>
  <c r="V36" i="77"/>
  <c r="Q38" i="77"/>
  <c r="V39" i="77"/>
  <c r="Q41" i="77"/>
  <c r="V42" i="77"/>
  <c r="Q44" i="77"/>
  <c r="V45" i="77"/>
  <c r="Q47" i="77"/>
  <c r="V48" i="77"/>
  <c r="Q50" i="77"/>
  <c r="V51" i="77"/>
  <c r="Q53" i="77"/>
  <c r="V54" i="77"/>
  <c r="Q56" i="77"/>
  <c r="V57" i="77"/>
  <c r="Q59" i="77"/>
  <c r="V60" i="77"/>
  <c r="Q62" i="77"/>
  <c r="V63" i="77"/>
  <c r="Q65" i="77"/>
  <c r="V66" i="77"/>
  <c r="Q68" i="77"/>
  <c r="V69" i="77"/>
  <c r="Q71" i="77"/>
  <c r="V72" i="77"/>
  <c r="Q74" i="77"/>
  <c r="V75" i="77"/>
  <c r="Q77" i="77"/>
  <c r="V78" i="77"/>
  <c r="Q80" i="77"/>
  <c r="V81" i="77"/>
  <c r="Q83" i="77"/>
  <c r="V84" i="77"/>
  <c r="Q86" i="77"/>
  <c r="V87" i="77"/>
  <c r="Q89" i="77"/>
  <c r="V90" i="77"/>
  <c r="Q92" i="77"/>
  <c r="V93" i="77"/>
  <c r="Q95" i="77"/>
  <c r="V96" i="77"/>
  <c r="Q7" i="78"/>
  <c r="Q13" i="78"/>
  <c r="V14" i="78"/>
  <c r="Q16" i="78"/>
  <c r="V17" i="78"/>
  <c r="Q19" i="78"/>
  <c r="V20" i="78"/>
  <c r="Q22" i="78"/>
  <c r="V23" i="78"/>
  <c r="Q25" i="78"/>
  <c r="V26" i="78"/>
  <c r="Q28" i="78"/>
  <c r="V29" i="78"/>
  <c r="Q31" i="78"/>
  <c r="V32" i="78"/>
  <c r="Q34" i="78"/>
  <c r="V35" i="78"/>
  <c r="Q37" i="78"/>
  <c r="V38" i="78"/>
  <c r="Q40" i="78"/>
  <c r="V41" i="78"/>
  <c r="Q43" i="78"/>
  <c r="V44" i="78"/>
  <c r="Q46" i="78"/>
  <c r="V47" i="78"/>
  <c r="Q49" i="78"/>
  <c r="V50" i="78"/>
  <c r="Q52" i="78"/>
  <c r="V53" i="78"/>
  <c r="Q55" i="78"/>
  <c r="V56" i="78"/>
  <c r="Q58" i="78"/>
  <c r="V59" i="78"/>
  <c r="Q61" i="78"/>
  <c r="Q62" i="78"/>
  <c r="Q64" i="78"/>
  <c r="V65" i="78"/>
  <c r="Q67" i="78"/>
  <c r="V68" i="78"/>
  <c r="Q70" i="78"/>
  <c r="V71" i="78"/>
  <c r="Q73" i="78"/>
  <c r="V74" i="78"/>
  <c r="Q76" i="78"/>
  <c r="V77" i="78"/>
  <c r="Q79" i="78"/>
  <c r="V80" i="78"/>
  <c r="Q82" i="78"/>
  <c r="V83" i="78"/>
  <c r="Q85" i="78"/>
  <c r="V86" i="78"/>
  <c r="Q88" i="78"/>
  <c r="V89" i="78"/>
  <c r="AE3" i="80"/>
  <c r="AN3" i="81"/>
  <c r="AI3" i="81"/>
  <c r="F4" i="77"/>
  <c r="F10" i="77"/>
  <c r="F16" i="77"/>
  <c r="F22" i="77"/>
  <c r="F28" i="77"/>
  <c r="F34" i="77"/>
  <c r="F40" i="77"/>
  <c r="F46" i="77"/>
  <c r="F52" i="77"/>
  <c r="F58" i="77"/>
  <c r="F64" i="77"/>
  <c r="F70" i="77"/>
  <c r="F76" i="77"/>
  <c r="F82" i="77"/>
  <c r="F88" i="77"/>
  <c r="M6" i="77"/>
  <c r="U6" i="77" s="1"/>
  <c r="M12" i="77"/>
  <c r="U12" i="77" s="1"/>
  <c r="M18" i="77"/>
  <c r="U18" i="77" s="1"/>
  <c r="M24" i="77"/>
  <c r="U24" i="77" s="1"/>
  <c r="M30" i="77"/>
  <c r="U30" i="77" s="1"/>
  <c r="M36" i="77"/>
  <c r="U36" i="77" s="1"/>
  <c r="M42" i="77"/>
  <c r="U42" i="77" s="1"/>
  <c r="M48" i="77"/>
  <c r="U48" i="77" s="1"/>
  <c r="M54" i="77"/>
  <c r="U54" i="77" s="1"/>
  <c r="M60" i="77"/>
  <c r="U60" i="77" s="1"/>
  <c r="M66" i="77"/>
  <c r="U66" i="77" s="1"/>
  <c r="M72" i="77"/>
  <c r="U72" i="77" s="1"/>
  <c r="M78" i="77"/>
  <c r="U78" i="77" s="1"/>
  <c r="M84" i="77"/>
  <c r="U84" i="77" s="1"/>
  <c r="M90" i="77"/>
  <c r="U90" i="77" s="1"/>
  <c r="Q5" i="78"/>
  <c r="R7" i="78"/>
  <c r="Q9" i="78"/>
  <c r="Q11" i="78"/>
  <c r="R13" i="78"/>
  <c r="R16" i="78"/>
  <c r="R19" i="78"/>
  <c r="R22" i="78"/>
  <c r="R25" i="78"/>
  <c r="R28" i="78"/>
  <c r="R31" i="78"/>
  <c r="R34" i="78"/>
  <c r="R37" i="78"/>
  <c r="R40" i="78"/>
  <c r="R43" i="78"/>
  <c r="R46" i="78"/>
  <c r="R49" i="78"/>
  <c r="R52" i="78"/>
  <c r="R55" i="78"/>
  <c r="R58" i="78"/>
  <c r="R61" i="78"/>
  <c r="R62" i="78"/>
  <c r="R64" i="78"/>
  <c r="R67" i="78"/>
  <c r="R70" i="78"/>
  <c r="R73" i="78"/>
  <c r="R76" i="78"/>
  <c r="R79" i="78"/>
  <c r="R82" i="78"/>
  <c r="R85" i="78"/>
  <c r="R88" i="78"/>
  <c r="Q53" i="79"/>
  <c r="V54" i="79"/>
  <c r="Q56" i="79"/>
  <c r="V57" i="79"/>
  <c r="Q59" i="79"/>
  <c r="V60" i="79"/>
  <c r="Q62" i="79"/>
  <c r="V63" i="79"/>
  <c r="Q65" i="79"/>
  <c r="V66" i="79"/>
  <c r="Q68" i="79"/>
  <c r="V69" i="79"/>
  <c r="Q71" i="79"/>
  <c r="V72" i="79"/>
  <c r="Q74" i="79"/>
  <c r="V75" i="79"/>
  <c r="Q77" i="79"/>
  <c r="V78" i="79"/>
  <c r="R52" i="80"/>
  <c r="Q54" i="80"/>
  <c r="V55" i="80"/>
  <c r="R61" i="80"/>
  <c r="Q63" i="80"/>
  <c r="V64" i="80"/>
  <c r="P3" i="86"/>
  <c r="AF3" i="86" s="1"/>
  <c r="AO3" i="86" s="1"/>
  <c r="AE3" i="86"/>
  <c r="R53" i="79"/>
  <c r="R56" i="79"/>
  <c r="R59" i="79"/>
  <c r="R62" i="79"/>
  <c r="R65" i="79"/>
  <c r="R68" i="79"/>
  <c r="R71" i="79"/>
  <c r="R74" i="79"/>
  <c r="R77" i="79"/>
  <c r="R56" i="80"/>
  <c r="Q58" i="80"/>
  <c r="V59" i="80"/>
  <c r="R65" i="80"/>
  <c r="Q67" i="80"/>
  <c r="V68" i="80"/>
  <c r="Q77" i="83"/>
  <c r="Q74" i="83"/>
  <c r="Q71" i="83"/>
  <c r="Q68" i="83"/>
  <c r="Q65" i="83"/>
  <c r="Q62" i="83"/>
  <c r="Q59" i="83"/>
  <c r="Q56" i="83"/>
  <c r="Q53" i="83"/>
  <c r="Q50" i="83"/>
  <c r="Q47" i="83"/>
  <c r="Q44" i="83"/>
  <c r="Q41" i="83"/>
  <c r="Q38" i="83"/>
  <c r="Q35" i="83"/>
  <c r="Q32" i="83"/>
  <c r="Q29" i="83"/>
  <c r="Q26" i="83"/>
  <c r="Q23" i="83"/>
  <c r="Q20" i="83"/>
  <c r="Q17" i="83"/>
  <c r="Q14" i="83"/>
  <c r="Q11" i="83"/>
  <c r="Q9" i="83"/>
  <c r="Q5" i="83"/>
  <c r="Q79" i="83"/>
  <c r="Q76" i="83"/>
  <c r="Q73" i="83"/>
  <c r="Q70" i="83"/>
  <c r="Q67" i="83"/>
  <c r="Q64" i="83"/>
  <c r="Q61" i="83"/>
  <c r="Q58" i="83"/>
  <c r="Q55" i="83"/>
  <c r="Q52" i="83"/>
  <c r="Q49" i="83"/>
  <c r="Q46" i="83"/>
  <c r="Q43" i="83"/>
  <c r="Q40" i="83"/>
  <c r="Q37" i="83"/>
  <c r="Q34" i="83"/>
  <c r="Q31" i="83"/>
  <c r="Q28" i="83"/>
  <c r="Q25" i="83"/>
  <c r="Q22" i="83"/>
  <c r="Q19" i="83"/>
  <c r="Q16" i="83"/>
  <c r="Q13" i="83"/>
  <c r="Q7" i="83"/>
  <c r="Q10" i="83"/>
  <c r="Q6" i="83"/>
  <c r="Q72" i="83"/>
  <c r="Q63" i="83"/>
  <c r="Q54" i="83"/>
  <c r="Q78" i="83"/>
  <c r="Q69" i="83"/>
  <c r="Q60" i="83"/>
  <c r="Q51" i="83"/>
  <c r="Q48" i="83"/>
  <c r="Q45" i="83"/>
  <c r="Q42" i="83"/>
  <c r="Q39" i="83"/>
  <c r="Q36" i="83"/>
  <c r="Q33" i="83"/>
  <c r="Q30" i="83"/>
  <c r="Q27" i="83"/>
  <c r="Q24" i="83"/>
  <c r="Q21" i="83"/>
  <c r="Q18" i="83"/>
  <c r="Q15" i="83"/>
  <c r="Q12" i="83"/>
  <c r="Q8" i="83"/>
  <c r="P3" i="83"/>
  <c r="AF3" i="83" s="1"/>
  <c r="AO3" i="83" s="1"/>
  <c r="AE3" i="83"/>
  <c r="P3" i="84"/>
  <c r="AF3" i="84" s="1"/>
  <c r="AO3" i="84" s="1"/>
  <c r="AE3" i="84"/>
  <c r="AH3" i="86"/>
  <c r="AQ3" i="86" s="1"/>
  <c r="M7" i="79"/>
  <c r="U7" i="79" s="1"/>
  <c r="M13" i="79"/>
  <c r="U13" i="79" s="1"/>
  <c r="M19" i="79"/>
  <c r="U19" i="79" s="1"/>
  <c r="M25" i="79"/>
  <c r="U25" i="79" s="1"/>
  <c r="M31" i="79"/>
  <c r="U31" i="79" s="1"/>
  <c r="M37" i="79"/>
  <c r="U37" i="79" s="1"/>
  <c r="M43" i="79"/>
  <c r="U43" i="79" s="1"/>
  <c r="M49" i="79"/>
  <c r="U49" i="79" s="1"/>
  <c r="M55" i="79"/>
  <c r="U55" i="79" s="1"/>
  <c r="M61" i="79"/>
  <c r="U61" i="79" s="1"/>
  <c r="M67" i="79"/>
  <c r="U67" i="79" s="1"/>
  <c r="M73" i="79"/>
  <c r="U73" i="79" s="1"/>
  <c r="M79" i="79"/>
  <c r="U79" i="79" s="1"/>
  <c r="Q8" i="79"/>
  <c r="Q10" i="79"/>
  <c r="Q12" i="79"/>
  <c r="V13" i="79"/>
  <c r="Q15" i="79"/>
  <c r="V16" i="79"/>
  <c r="Q18" i="79"/>
  <c r="V19" i="79"/>
  <c r="Q21" i="79"/>
  <c r="V22" i="79"/>
  <c r="Q24" i="79"/>
  <c r="V25" i="79"/>
  <c r="Q27" i="79"/>
  <c r="V28" i="79"/>
  <c r="Q30" i="79"/>
  <c r="V31" i="79"/>
  <c r="Q33" i="79"/>
  <c r="V34" i="79"/>
  <c r="Q36" i="79"/>
  <c r="V37" i="79"/>
  <c r="Q39" i="79"/>
  <c r="V40" i="79"/>
  <c r="Q42" i="79"/>
  <c r="V43" i="79"/>
  <c r="Q45" i="79"/>
  <c r="V46" i="79"/>
  <c r="Q48" i="79"/>
  <c r="V49" i="79"/>
  <c r="Q51" i="79"/>
  <c r="V52" i="79"/>
  <c r="Q54" i="79"/>
  <c r="V55" i="79"/>
  <c r="Q57" i="79"/>
  <c r="V58" i="79"/>
  <c r="Q60" i="79"/>
  <c r="V61" i="79"/>
  <c r="Q63" i="79"/>
  <c r="V64" i="79"/>
  <c r="Q66" i="79"/>
  <c r="V67" i="79"/>
  <c r="Q69" i="79"/>
  <c r="V70" i="79"/>
  <c r="Q72" i="79"/>
  <c r="V73" i="79"/>
  <c r="Q75" i="79"/>
  <c r="V76" i="79"/>
  <c r="Q78" i="79"/>
  <c r="V79" i="79"/>
  <c r="AH3" i="80"/>
  <c r="AQ3" i="80" s="1"/>
  <c r="M8" i="80"/>
  <c r="U8" i="80" s="1"/>
  <c r="M14" i="80"/>
  <c r="U14" i="80" s="1"/>
  <c r="M20" i="80"/>
  <c r="U20" i="80" s="1"/>
  <c r="M26" i="80"/>
  <c r="U26" i="80" s="1"/>
  <c r="M32" i="80"/>
  <c r="U32" i="80" s="1"/>
  <c r="M38" i="80"/>
  <c r="U38" i="80" s="1"/>
  <c r="M44" i="80"/>
  <c r="U44" i="80" s="1"/>
  <c r="M50" i="80"/>
  <c r="U50" i="80" s="1"/>
  <c r="M56" i="80"/>
  <c r="U56" i="80" s="1"/>
  <c r="M62" i="80"/>
  <c r="U62" i="80" s="1"/>
  <c r="M68" i="80"/>
  <c r="U68" i="80" s="1"/>
  <c r="R10" i="80"/>
  <c r="V11" i="80"/>
  <c r="Q12" i="80"/>
  <c r="V13" i="80"/>
  <c r="R14" i="80"/>
  <c r="R16" i="80"/>
  <c r="Q21" i="80"/>
  <c r="V22" i="80"/>
  <c r="R23" i="80"/>
  <c r="R25" i="80"/>
  <c r="Q30" i="80"/>
  <c r="V31" i="80"/>
  <c r="R32" i="80"/>
  <c r="R34" i="80"/>
  <c r="R40" i="80"/>
  <c r="Q42" i="80"/>
  <c r="V43" i="80"/>
  <c r="R49" i="80"/>
  <c r="Q51" i="80"/>
  <c r="V52" i="80"/>
  <c r="R58" i="80"/>
  <c r="Q60" i="80"/>
  <c r="R67" i="80"/>
  <c r="Q69" i="80"/>
  <c r="M95" i="81"/>
  <c r="U95" i="81" s="1"/>
  <c r="M89" i="81"/>
  <c r="U89" i="81" s="1"/>
  <c r="M83" i="81"/>
  <c r="U83" i="81" s="1"/>
  <c r="M77" i="81"/>
  <c r="U77" i="81" s="1"/>
  <c r="M71" i="81"/>
  <c r="U71" i="81" s="1"/>
  <c r="M65" i="81"/>
  <c r="U65" i="81" s="1"/>
  <c r="M59" i="81"/>
  <c r="U59" i="81" s="1"/>
  <c r="M53" i="81"/>
  <c r="U53" i="81" s="1"/>
  <c r="M47" i="81"/>
  <c r="U47" i="81" s="1"/>
  <c r="M41" i="81"/>
  <c r="U41" i="81" s="1"/>
  <c r="M35" i="81"/>
  <c r="U35" i="81" s="1"/>
  <c r="M29" i="81"/>
  <c r="U29" i="81" s="1"/>
  <c r="M23" i="81"/>
  <c r="U23" i="81" s="1"/>
  <c r="M17" i="81"/>
  <c r="U17" i="81" s="1"/>
  <c r="M11" i="81"/>
  <c r="U11" i="81" s="1"/>
  <c r="M5" i="81"/>
  <c r="U5" i="81" s="1"/>
  <c r="M98" i="81"/>
  <c r="U98" i="81" s="1"/>
  <c r="M92" i="81"/>
  <c r="U92" i="81" s="1"/>
  <c r="M86" i="81"/>
  <c r="U86" i="81" s="1"/>
  <c r="M80" i="81"/>
  <c r="U80" i="81" s="1"/>
  <c r="M74" i="81"/>
  <c r="U74" i="81" s="1"/>
  <c r="M68" i="81"/>
  <c r="U68" i="81" s="1"/>
  <c r="M62" i="81"/>
  <c r="U62" i="81" s="1"/>
  <c r="M56" i="81"/>
  <c r="U56" i="81" s="1"/>
  <c r="M50" i="81"/>
  <c r="U50" i="81" s="1"/>
  <c r="M44" i="81"/>
  <c r="U44" i="81" s="1"/>
  <c r="M38" i="81"/>
  <c r="U38" i="81" s="1"/>
  <c r="M32" i="81"/>
  <c r="U32" i="81" s="1"/>
  <c r="M26" i="81"/>
  <c r="U26" i="81" s="1"/>
  <c r="M20" i="81"/>
  <c r="U20" i="81" s="1"/>
  <c r="M14" i="81"/>
  <c r="U14" i="81" s="1"/>
  <c r="M8" i="81"/>
  <c r="U8" i="81" s="1"/>
  <c r="M12" i="81"/>
  <c r="U12" i="81" s="1"/>
  <c r="M21" i="81"/>
  <c r="U21" i="81" s="1"/>
  <c r="M30" i="81"/>
  <c r="U30" i="81" s="1"/>
  <c r="M39" i="81"/>
  <c r="U39" i="81" s="1"/>
  <c r="M48" i="81"/>
  <c r="U48" i="81" s="1"/>
  <c r="M57" i="81"/>
  <c r="U57" i="81" s="1"/>
  <c r="M66" i="81"/>
  <c r="U66" i="81" s="1"/>
  <c r="M75" i="81"/>
  <c r="U75" i="81" s="1"/>
  <c r="M84" i="81"/>
  <c r="U84" i="81" s="1"/>
  <c r="M93" i="81"/>
  <c r="U93" i="81" s="1"/>
  <c r="Q66" i="83"/>
  <c r="AH3" i="85"/>
  <c r="AQ3" i="85" s="1"/>
  <c r="M8" i="79"/>
  <c r="U8" i="79" s="1"/>
  <c r="M14" i="79"/>
  <c r="U14" i="79" s="1"/>
  <c r="M20" i="79"/>
  <c r="U20" i="79" s="1"/>
  <c r="M26" i="79"/>
  <c r="U26" i="79" s="1"/>
  <c r="M32" i="79"/>
  <c r="U32" i="79" s="1"/>
  <c r="M38" i="79"/>
  <c r="U38" i="79" s="1"/>
  <c r="M44" i="79"/>
  <c r="U44" i="79" s="1"/>
  <c r="M50" i="79"/>
  <c r="U50" i="79" s="1"/>
  <c r="M56" i="79"/>
  <c r="U56" i="79" s="1"/>
  <c r="M62" i="79"/>
  <c r="U62" i="79" s="1"/>
  <c r="M68" i="79"/>
  <c r="U68" i="79" s="1"/>
  <c r="M74" i="79"/>
  <c r="U74" i="79" s="1"/>
  <c r="R6" i="79"/>
  <c r="R8" i="79"/>
  <c r="R10" i="79"/>
  <c r="V11" i="79"/>
  <c r="R12" i="79"/>
  <c r="R15" i="79"/>
  <c r="R18" i="79"/>
  <c r="R21" i="79"/>
  <c r="R24" i="79"/>
  <c r="R27" i="79"/>
  <c r="R30" i="79"/>
  <c r="R33" i="79"/>
  <c r="R36" i="79"/>
  <c r="R39" i="79"/>
  <c r="R42" i="79"/>
  <c r="R45" i="79"/>
  <c r="R48" i="79"/>
  <c r="R51" i="79"/>
  <c r="R54" i="79"/>
  <c r="R57" i="79"/>
  <c r="R60" i="79"/>
  <c r="R63" i="79"/>
  <c r="R66" i="79"/>
  <c r="R69" i="79"/>
  <c r="R72" i="79"/>
  <c r="R75" i="79"/>
  <c r="M9" i="80"/>
  <c r="U9" i="80" s="1"/>
  <c r="M15" i="80"/>
  <c r="U15" i="80" s="1"/>
  <c r="M21" i="80"/>
  <c r="U21" i="80" s="1"/>
  <c r="M27" i="80"/>
  <c r="U27" i="80" s="1"/>
  <c r="M33" i="80"/>
  <c r="U33" i="80" s="1"/>
  <c r="M39" i="80"/>
  <c r="U39" i="80" s="1"/>
  <c r="M45" i="80"/>
  <c r="U45" i="80" s="1"/>
  <c r="M51" i="80"/>
  <c r="U51" i="80" s="1"/>
  <c r="M57" i="80"/>
  <c r="U57" i="80" s="1"/>
  <c r="M63" i="80"/>
  <c r="U63" i="80" s="1"/>
  <c r="M69" i="80"/>
  <c r="U69" i="80" s="1"/>
  <c r="Q8" i="80"/>
  <c r="V69" i="80"/>
  <c r="V66" i="80"/>
  <c r="V63" i="80"/>
  <c r="V60" i="80"/>
  <c r="V57" i="80"/>
  <c r="V54" i="80"/>
  <c r="V51" i="80"/>
  <c r="V48" i="80"/>
  <c r="V45" i="80"/>
  <c r="V42" i="80"/>
  <c r="V39" i="80"/>
  <c r="V36" i="80"/>
  <c r="V33" i="80"/>
  <c r="V30" i="80"/>
  <c r="V27" i="80"/>
  <c r="V24" i="80"/>
  <c r="V21" i="80"/>
  <c r="V18" i="80"/>
  <c r="V15" i="80"/>
  <c r="V12" i="80"/>
  <c r="V10" i="80"/>
  <c r="R12" i="80"/>
  <c r="Q19" i="80"/>
  <c r="V20" i="80"/>
  <c r="R21" i="80"/>
  <c r="Q28" i="80"/>
  <c r="V29" i="80"/>
  <c r="R30" i="80"/>
  <c r="R35" i="80"/>
  <c r="Q37" i="80"/>
  <c r="V38" i="80"/>
  <c r="R44" i="80"/>
  <c r="Q46" i="80"/>
  <c r="V47" i="80"/>
  <c r="R53" i="80"/>
  <c r="Q55" i="80"/>
  <c r="V56" i="80"/>
  <c r="V65" i="80"/>
  <c r="M4" i="81"/>
  <c r="U4" i="81" s="1"/>
  <c r="X4" i="81" s="1"/>
  <c r="M13" i="81"/>
  <c r="U13" i="81" s="1"/>
  <c r="M22" i="81"/>
  <c r="U22" i="81" s="1"/>
  <c r="M31" i="81"/>
  <c r="U31" i="81" s="1"/>
  <c r="M40" i="81"/>
  <c r="U40" i="81" s="1"/>
  <c r="M49" i="81"/>
  <c r="U49" i="81" s="1"/>
  <c r="M58" i="81"/>
  <c r="U58" i="81" s="1"/>
  <c r="M67" i="81"/>
  <c r="U67" i="81" s="1"/>
  <c r="M76" i="81"/>
  <c r="U76" i="81" s="1"/>
  <c r="M85" i="81"/>
  <c r="U85" i="81" s="1"/>
  <c r="M94" i="81"/>
  <c r="U94" i="81" s="1"/>
  <c r="M9" i="79"/>
  <c r="U9" i="79" s="1"/>
  <c r="M15" i="79"/>
  <c r="U15" i="79" s="1"/>
  <c r="M21" i="79"/>
  <c r="U21" i="79" s="1"/>
  <c r="M27" i="79"/>
  <c r="U27" i="79" s="1"/>
  <c r="M33" i="79"/>
  <c r="U33" i="79" s="1"/>
  <c r="M39" i="79"/>
  <c r="U39" i="79" s="1"/>
  <c r="M45" i="79"/>
  <c r="U45" i="79" s="1"/>
  <c r="M51" i="79"/>
  <c r="U51" i="79" s="1"/>
  <c r="M57" i="79"/>
  <c r="U57" i="79" s="1"/>
  <c r="M63" i="79"/>
  <c r="U63" i="79" s="1"/>
  <c r="M69" i="79"/>
  <c r="U69" i="79" s="1"/>
  <c r="Q13" i="79"/>
  <c r="V14" i="79"/>
  <c r="Q16" i="79"/>
  <c r="V17" i="79"/>
  <c r="Q19" i="79"/>
  <c r="V20" i="79"/>
  <c r="Q22" i="79"/>
  <c r="V23" i="79"/>
  <c r="Q25" i="79"/>
  <c r="V26" i="79"/>
  <c r="Q28" i="79"/>
  <c r="V29" i="79"/>
  <c r="Q31" i="79"/>
  <c r="V32" i="79"/>
  <c r="Q34" i="79"/>
  <c r="V35" i="79"/>
  <c r="Q37" i="79"/>
  <c r="V38" i="79"/>
  <c r="Q40" i="79"/>
  <c r="V41" i="79"/>
  <c r="Q43" i="79"/>
  <c r="V44" i="79"/>
  <c r="Q46" i="79"/>
  <c r="V47" i="79"/>
  <c r="Q49" i="79"/>
  <c r="V50" i="79"/>
  <c r="Q52" i="79"/>
  <c r="V53" i="79"/>
  <c r="Q55" i="79"/>
  <c r="V56" i="79"/>
  <c r="Q58" i="79"/>
  <c r="V59" i="79"/>
  <c r="Q61" i="79"/>
  <c r="V62" i="79"/>
  <c r="Q64" i="79"/>
  <c r="V65" i="79"/>
  <c r="Q67" i="79"/>
  <c r="V68" i="79"/>
  <c r="Q70" i="79"/>
  <c r="V71" i="79"/>
  <c r="Q73" i="79"/>
  <c r="V74" i="79"/>
  <c r="Q76" i="79"/>
  <c r="M4" i="80"/>
  <c r="U4" i="80" s="1"/>
  <c r="X4" i="80" s="1"/>
  <c r="M10" i="80"/>
  <c r="U10" i="80" s="1"/>
  <c r="M16" i="80"/>
  <c r="U16" i="80" s="1"/>
  <c r="M22" i="80"/>
  <c r="U22" i="80" s="1"/>
  <c r="M28" i="80"/>
  <c r="U28" i="80" s="1"/>
  <c r="M34" i="80"/>
  <c r="U34" i="80" s="1"/>
  <c r="M40" i="80"/>
  <c r="U40" i="80" s="1"/>
  <c r="M46" i="80"/>
  <c r="U46" i="80" s="1"/>
  <c r="M52" i="80"/>
  <c r="U52" i="80" s="1"/>
  <c r="M58" i="80"/>
  <c r="U58" i="80" s="1"/>
  <c r="R11" i="80"/>
  <c r="R69" i="80"/>
  <c r="R66" i="80"/>
  <c r="R63" i="80"/>
  <c r="R60" i="80"/>
  <c r="R57" i="80"/>
  <c r="R54" i="80"/>
  <c r="R51" i="80"/>
  <c r="R48" i="80"/>
  <c r="R45" i="80"/>
  <c r="R42" i="80"/>
  <c r="R39" i="80"/>
  <c r="R36" i="80"/>
  <c r="R6" i="80"/>
  <c r="Q68" i="80"/>
  <c r="Q65" i="80"/>
  <c r="Q62" i="80"/>
  <c r="Q59" i="80"/>
  <c r="Q56" i="80"/>
  <c r="Q53" i="80"/>
  <c r="Q50" i="80"/>
  <c r="Q47" i="80"/>
  <c r="Q44" i="80"/>
  <c r="Q41" i="80"/>
  <c r="Q38" i="80"/>
  <c r="Q35" i="80"/>
  <c r="Q32" i="80"/>
  <c r="Q29" i="80"/>
  <c r="Q26" i="80"/>
  <c r="Q23" i="80"/>
  <c r="Q20" i="80"/>
  <c r="Q17" i="80"/>
  <c r="Q14" i="80"/>
  <c r="R8" i="80"/>
  <c r="Q15" i="80"/>
  <c r="V16" i="80"/>
  <c r="R17" i="80"/>
  <c r="R19" i="80"/>
  <c r="Q24" i="80"/>
  <c r="V25" i="80"/>
  <c r="R26" i="80"/>
  <c r="R28" i="80"/>
  <c r="Q33" i="80"/>
  <c r="V34" i="80"/>
  <c r="R37" i="80"/>
  <c r="Q39" i="80"/>
  <c r="V40" i="80"/>
  <c r="R46" i="80"/>
  <c r="Q48" i="80"/>
  <c r="V49" i="80"/>
  <c r="R55" i="80"/>
  <c r="Q57" i="80"/>
  <c r="V58" i="80"/>
  <c r="R64" i="80"/>
  <c r="Q66" i="80"/>
  <c r="V67" i="80"/>
  <c r="M6" i="81"/>
  <c r="U6" i="81" s="1"/>
  <c r="M15" i="81"/>
  <c r="U15" i="81" s="1"/>
  <c r="M24" i="81"/>
  <c r="U24" i="81" s="1"/>
  <c r="M33" i="81"/>
  <c r="U33" i="81" s="1"/>
  <c r="M42" i="81"/>
  <c r="U42" i="81" s="1"/>
  <c r="M51" i="81"/>
  <c r="U51" i="81" s="1"/>
  <c r="M60" i="81"/>
  <c r="U60" i="81" s="1"/>
  <c r="M69" i="81"/>
  <c r="U69" i="81" s="1"/>
  <c r="M78" i="81"/>
  <c r="U78" i="81" s="1"/>
  <c r="M87" i="81"/>
  <c r="U87" i="81" s="1"/>
  <c r="M96" i="81"/>
  <c r="U96" i="81" s="1"/>
  <c r="V97" i="85"/>
  <c r="V94" i="85"/>
  <c r="V91" i="85"/>
  <c r="V88" i="85"/>
  <c r="V85" i="85"/>
  <c r="V82" i="85"/>
  <c r="V79" i="85"/>
  <c r="V76" i="85"/>
  <c r="V73" i="85"/>
  <c r="V70" i="85"/>
  <c r="V67" i="85"/>
  <c r="V64" i="85"/>
  <c r="V61" i="85"/>
  <c r="V58" i="85"/>
  <c r="V55" i="85"/>
  <c r="V52" i="85"/>
  <c r="V49" i="85"/>
  <c r="V46" i="85"/>
  <c r="V43" i="85"/>
  <c r="V40" i="85"/>
  <c r="V37" i="85"/>
  <c r="V34" i="85"/>
  <c r="V31" i="85"/>
  <c r="V28" i="85"/>
  <c r="V25" i="85"/>
  <c r="V22" i="85"/>
  <c r="V19" i="85"/>
  <c r="V16" i="85"/>
  <c r="V13" i="85"/>
  <c r="V7" i="85"/>
  <c r="V4" i="85"/>
  <c r="Y4" i="85" s="1"/>
  <c r="V96" i="85"/>
  <c r="V93" i="85"/>
  <c r="V90" i="85"/>
  <c r="V87" i="85"/>
  <c r="V84" i="85"/>
  <c r="V81" i="85"/>
  <c r="V78" i="85"/>
  <c r="V75" i="85"/>
  <c r="V72" i="85"/>
  <c r="V69" i="85"/>
  <c r="V66" i="85"/>
  <c r="V63" i="85"/>
  <c r="V60" i="85"/>
  <c r="V57" i="85"/>
  <c r="V54" i="85"/>
  <c r="V51" i="85"/>
  <c r="V48" i="85"/>
  <c r="V45" i="85"/>
  <c r="V42" i="85"/>
  <c r="V39" i="85"/>
  <c r="V36" i="85"/>
  <c r="V33" i="85"/>
  <c r="V30" i="85"/>
  <c r="V27" i="85"/>
  <c r="V24" i="85"/>
  <c r="V21" i="85"/>
  <c r="V18" i="85"/>
  <c r="V15" i="85"/>
  <c r="V12" i="85"/>
  <c r="V10" i="85"/>
  <c r="V8" i="85"/>
  <c r="V6" i="85"/>
  <c r="V98" i="85"/>
  <c r="V95" i="85"/>
  <c r="V92" i="85"/>
  <c r="V89" i="85"/>
  <c r="V86" i="85"/>
  <c r="V83" i="85"/>
  <c r="V80" i="85"/>
  <c r="V77" i="85"/>
  <c r="V74" i="85"/>
  <c r="V71" i="85"/>
  <c r="V68" i="85"/>
  <c r="V65" i="85"/>
  <c r="V62" i="85"/>
  <c r="V59" i="85"/>
  <c r="V56" i="85"/>
  <c r="V53" i="85"/>
  <c r="V50" i="85"/>
  <c r="V47" i="85"/>
  <c r="V44" i="85"/>
  <c r="V26" i="85"/>
  <c r="V11" i="85"/>
  <c r="V41" i="85"/>
  <c r="V23" i="85"/>
  <c r="V38" i="85"/>
  <c r="V20" i="85"/>
  <c r="V35" i="85"/>
  <c r="V17" i="85"/>
  <c r="V14" i="85"/>
  <c r="V5" i="85"/>
  <c r="V32" i="85"/>
  <c r="V29" i="85"/>
  <c r="V9" i="85"/>
  <c r="V11" i="81"/>
  <c r="R3" i="82"/>
  <c r="R14" i="82"/>
  <c r="R17" i="82"/>
  <c r="R24" i="82"/>
  <c r="V13" i="83"/>
  <c r="V16" i="83"/>
  <c r="V19" i="83"/>
  <c r="V22" i="83"/>
  <c r="V25" i="83"/>
  <c r="V28" i="83"/>
  <c r="V31" i="83"/>
  <c r="V34" i="83"/>
  <c r="V37" i="83"/>
  <c r="V40" i="83"/>
  <c r="V43" i="83"/>
  <c r="V46" i="83"/>
  <c r="V52" i="83"/>
  <c r="V61" i="83"/>
  <c r="V70" i="83"/>
  <c r="M67" i="84"/>
  <c r="U67" i="84" s="1"/>
  <c r="M61" i="84"/>
  <c r="U61" i="84" s="1"/>
  <c r="M55" i="84"/>
  <c r="U55" i="84" s="1"/>
  <c r="M49" i="84"/>
  <c r="U49" i="84" s="1"/>
  <c r="M43" i="84"/>
  <c r="U43" i="84" s="1"/>
  <c r="M37" i="84"/>
  <c r="U37" i="84" s="1"/>
  <c r="M31" i="84"/>
  <c r="U31" i="84" s="1"/>
  <c r="M25" i="84"/>
  <c r="U25" i="84" s="1"/>
  <c r="M19" i="84"/>
  <c r="U19" i="84" s="1"/>
  <c r="M13" i="84"/>
  <c r="U13" i="84" s="1"/>
  <c r="M7" i="84"/>
  <c r="U7" i="84" s="1"/>
  <c r="M66" i="84"/>
  <c r="U66" i="84" s="1"/>
  <c r="M60" i="84"/>
  <c r="U60" i="84" s="1"/>
  <c r="M54" i="84"/>
  <c r="U54" i="84" s="1"/>
  <c r="M48" i="84"/>
  <c r="U48" i="84" s="1"/>
  <c r="M42" i="84"/>
  <c r="U42" i="84" s="1"/>
  <c r="M36" i="84"/>
  <c r="U36" i="84" s="1"/>
  <c r="M30" i="84"/>
  <c r="U30" i="84" s="1"/>
  <c r="M24" i="84"/>
  <c r="U24" i="84" s="1"/>
  <c r="M18" i="84"/>
  <c r="U18" i="84" s="1"/>
  <c r="M12" i="84"/>
  <c r="U12" i="84" s="1"/>
  <c r="M6" i="84"/>
  <c r="U6" i="84" s="1"/>
  <c r="M65" i="84"/>
  <c r="U65" i="84" s="1"/>
  <c r="M59" i="84"/>
  <c r="U59" i="84" s="1"/>
  <c r="M53" i="84"/>
  <c r="U53" i="84" s="1"/>
  <c r="M47" i="84"/>
  <c r="U47" i="84" s="1"/>
  <c r="M41" i="84"/>
  <c r="U41" i="84" s="1"/>
  <c r="M35" i="84"/>
  <c r="U35" i="84" s="1"/>
  <c r="M29" i="84"/>
  <c r="U29" i="84" s="1"/>
  <c r="M23" i="84"/>
  <c r="U23" i="84" s="1"/>
  <c r="M17" i="84"/>
  <c r="U17" i="84" s="1"/>
  <c r="M11" i="84"/>
  <c r="U11" i="84" s="1"/>
  <c r="M5" i="84"/>
  <c r="U5" i="84" s="1"/>
  <c r="M64" i="84"/>
  <c r="U64" i="84" s="1"/>
  <c r="M58" i="84"/>
  <c r="U58" i="84" s="1"/>
  <c r="M52" i="84"/>
  <c r="U52" i="84" s="1"/>
  <c r="M46" i="84"/>
  <c r="U46" i="84" s="1"/>
  <c r="M40" i="84"/>
  <c r="U40" i="84" s="1"/>
  <c r="M34" i="84"/>
  <c r="U34" i="84" s="1"/>
  <c r="M28" i="84"/>
  <c r="U28" i="84" s="1"/>
  <c r="M22" i="84"/>
  <c r="U22" i="84" s="1"/>
  <c r="M16" i="84"/>
  <c r="U16" i="84" s="1"/>
  <c r="M10" i="84"/>
  <c r="U10" i="84" s="1"/>
  <c r="M4" i="84"/>
  <c r="U4" i="84" s="1"/>
  <c r="X4" i="84" s="1"/>
  <c r="M21" i="84"/>
  <c r="U21" i="84" s="1"/>
  <c r="M39" i="84"/>
  <c r="U39" i="84" s="1"/>
  <c r="M57" i="84"/>
  <c r="U57" i="84" s="1"/>
  <c r="Y4" i="84"/>
  <c r="Q82" i="81"/>
  <c r="V83" i="81"/>
  <c r="Q85" i="81"/>
  <c r="V86" i="81"/>
  <c r="Q88" i="81"/>
  <c r="V89" i="81"/>
  <c r="Q91" i="81"/>
  <c r="V92" i="81"/>
  <c r="Q94" i="81"/>
  <c r="V95" i="81"/>
  <c r="Q97" i="81"/>
  <c r="V98" i="81"/>
  <c r="Q8" i="82"/>
  <c r="Q10" i="82"/>
  <c r="Q12" i="82"/>
  <c r="V13" i="82"/>
  <c r="Q21" i="82"/>
  <c r="V22" i="82"/>
  <c r="R77" i="83"/>
  <c r="R74" i="83"/>
  <c r="R71" i="83"/>
  <c r="R68" i="83"/>
  <c r="R65" i="83"/>
  <c r="R62" i="83"/>
  <c r="R59" i="83"/>
  <c r="R56" i="83"/>
  <c r="R53" i="83"/>
  <c r="R50" i="83"/>
  <c r="R11" i="83"/>
  <c r="R9" i="83"/>
  <c r="R5" i="83"/>
  <c r="R79" i="83"/>
  <c r="R76" i="83"/>
  <c r="R73" i="83"/>
  <c r="R70" i="83"/>
  <c r="R67" i="83"/>
  <c r="R64" i="83"/>
  <c r="R61" i="83"/>
  <c r="R58" i="83"/>
  <c r="R55" i="83"/>
  <c r="R52" i="83"/>
  <c r="R49" i="83"/>
  <c r="R46" i="83"/>
  <c r="R43" i="83"/>
  <c r="R40" i="83"/>
  <c r="R37" i="83"/>
  <c r="R34" i="83"/>
  <c r="R31" i="83"/>
  <c r="R28" i="83"/>
  <c r="R25" i="83"/>
  <c r="R22" i="83"/>
  <c r="R19" i="83"/>
  <c r="R16" i="83"/>
  <c r="R13" i="83"/>
  <c r="R7" i="83"/>
  <c r="R8" i="83"/>
  <c r="V78" i="83"/>
  <c r="V75" i="83"/>
  <c r="V72" i="83"/>
  <c r="V69" i="83"/>
  <c r="V66" i="83"/>
  <c r="V63" i="83"/>
  <c r="V60" i="83"/>
  <c r="V57" i="83"/>
  <c r="V54" i="83"/>
  <c r="V51" i="83"/>
  <c r="V48" i="83"/>
  <c r="V45" i="83"/>
  <c r="V42" i="83"/>
  <c r="V39" i="83"/>
  <c r="V36" i="83"/>
  <c r="V33" i="83"/>
  <c r="V30" i="83"/>
  <c r="V27" i="83"/>
  <c r="V24" i="83"/>
  <c r="V21" i="83"/>
  <c r="V18" i="83"/>
  <c r="V15" i="83"/>
  <c r="V12" i="83"/>
  <c r="V10" i="83"/>
  <c r="V8" i="83"/>
  <c r="V6" i="83"/>
  <c r="V4" i="83"/>
  <c r="Y4" i="83" s="1"/>
  <c r="V77" i="83"/>
  <c r="V74" i="83"/>
  <c r="V71" i="83"/>
  <c r="V68" i="83"/>
  <c r="V65" i="83"/>
  <c r="V62" i="83"/>
  <c r="V59" i="83"/>
  <c r="V56" i="83"/>
  <c r="V53" i="83"/>
  <c r="V50" i="83"/>
  <c r="V47" i="83"/>
  <c r="V44" i="83"/>
  <c r="V41" i="83"/>
  <c r="V38" i="83"/>
  <c r="V35" i="83"/>
  <c r="V32" i="83"/>
  <c r="V29" i="83"/>
  <c r="V26" i="83"/>
  <c r="V23" i="83"/>
  <c r="V20" i="83"/>
  <c r="V17" i="83"/>
  <c r="V14" i="83"/>
  <c r="R12" i="83"/>
  <c r="R15" i="83"/>
  <c r="R18" i="83"/>
  <c r="R21" i="83"/>
  <c r="R24" i="83"/>
  <c r="R27" i="83"/>
  <c r="R30" i="83"/>
  <c r="R33" i="83"/>
  <c r="R36" i="83"/>
  <c r="R39" i="83"/>
  <c r="R42" i="83"/>
  <c r="R45" i="83"/>
  <c r="R48" i="83"/>
  <c r="R51" i="83"/>
  <c r="R60" i="83"/>
  <c r="R69" i="83"/>
  <c r="R78" i="83"/>
  <c r="AH4" i="86"/>
  <c r="R88" i="82"/>
  <c r="R85" i="82"/>
  <c r="R82" i="82"/>
  <c r="R79" i="82"/>
  <c r="R76" i="82"/>
  <c r="R73" i="82"/>
  <c r="R70" i="82"/>
  <c r="R67" i="82"/>
  <c r="R64" i="82"/>
  <c r="R61" i="82"/>
  <c r="R58" i="82"/>
  <c r="R55" i="82"/>
  <c r="R52" i="82"/>
  <c r="R49" i="82"/>
  <c r="R46" i="82"/>
  <c r="R43" i="82"/>
  <c r="R40" i="82"/>
  <c r="R37" i="82"/>
  <c r="R34" i="82"/>
  <c r="R31" i="82"/>
  <c r="R28" i="82"/>
  <c r="R25" i="82"/>
  <c r="R22" i="82"/>
  <c r="R19" i="82"/>
  <c r="R16" i="82"/>
  <c r="R87" i="82"/>
  <c r="R84" i="82"/>
  <c r="R81" i="82"/>
  <c r="R78" i="82"/>
  <c r="R75" i="82"/>
  <c r="R72" i="82"/>
  <c r="R69" i="82"/>
  <c r="R66" i="82"/>
  <c r="R63" i="82"/>
  <c r="R60" i="82"/>
  <c r="R57" i="82"/>
  <c r="R54" i="82"/>
  <c r="R51" i="82"/>
  <c r="R48" i="82"/>
  <c r="R45" i="82"/>
  <c r="R42" i="82"/>
  <c r="R39" i="82"/>
  <c r="R36" i="82"/>
  <c r="R33" i="82"/>
  <c r="R30" i="82"/>
  <c r="R27" i="82"/>
  <c r="R6" i="82"/>
  <c r="Q88" i="82"/>
  <c r="Q85" i="82"/>
  <c r="Q82" i="82"/>
  <c r="Q79" i="82"/>
  <c r="Q76" i="82"/>
  <c r="Q73" i="82"/>
  <c r="Q70" i="82"/>
  <c r="Q67" i="82"/>
  <c r="Q64" i="82"/>
  <c r="Q61" i="82"/>
  <c r="Q58" i="82"/>
  <c r="Q55" i="82"/>
  <c r="Q52" i="82"/>
  <c r="Q49" i="82"/>
  <c r="Q46" i="82"/>
  <c r="Q43" i="82"/>
  <c r="Q40" i="82"/>
  <c r="Q37" i="82"/>
  <c r="Q34" i="82"/>
  <c r="Q31" i="82"/>
  <c r="Q28" i="82"/>
  <c r="Q25" i="82"/>
  <c r="Q22" i="82"/>
  <c r="Q19" i="82"/>
  <c r="Q16" i="82"/>
  <c r="R8" i="82"/>
  <c r="V89" i="82"/>
  <c r="V86" i="82"/>
  <c r="V83" i="82"/>
  <c r="V80" i="82"/>
  <c r="V77" i="82"/>
  <c r="V74" i="82"/>
  <c r="V71" i="82"/>
  <c r="V68" i="82"/>
  <c r="V65" i="82"/>
  <c r="V62" i="82"/>
  <c r="V59" i="82"/>
  <c r="V56" i="82"/>
  <c r="V53" i="82"/>
  <c r="V50" i="82"/>
  <c r="V47" i="82"/>
  <c r="V44" i="82"/>
  <c r="V41" i="82"/>
  <c r="V38" i="82"/>
  <c r="V35" i="82"/>
  <c r="V32" i="82"/>
  <c r="V29" i="82"/>
  <c r="V26" i="82"/>
  <c r="V23" i="82"/>
  <c r="V20" i="82"/>
  <c r="V17" i="82"/>
  <c r="R10" i="82"/>
  <c r="V11" i="82"/>
  <c r="R12" i="82"/>
  <c r="Q15" i="82"/>
  <c r="R21" i="82"/>
  <c r="R23" i="82"/>
  <c r="R14" i="83"/>
  <c r="R17" i="83"/>
  <c r="R20" i="83"/>
  <c r="R23" i="83"/>
  <c r="R26" i="83"/>
  <c r="R29" i="83"/>
  <c r="R32" i="83"/>
  <c r="R35" i="83"/>
  <c r="R38" i="83"/>
  <c r="R41" i="83"/>
  <c r="R44" i="83"/>
  <c r="R47" i="83"/>
  <c r="V55" i="83"/>
  <c r="V64" i="83"/>
  <c r="V73" i="83"/>
  <c r="F9" i="81"/>
  <c r="F15" i="81"/>
  <c r="F21" i="81"/>
  <c r="F27" i="81"/>
  <c r="F33" i="81"/>
  <c r="F39" i="81"/>
  <c r="F45" i="81"/>
  <c r="F51" i="81"/>
  <c r="F57" i="81"/>
  <c r="F63" i="81"/>
  <c r="F69" i="81"/>
  <c r="F75" i="81"/>
  <c r="F81" i="81"/>
  <c r="F87" i="81"/>
  <c r="Q5" i="81"/>
  <c r="V6" i="81"/>
  <c r="V8" i="81"/>
  <c r="V10" i="81"/>
  <c r="V12" i="81"/>
  <c r="Q14" i="81"/>
  <c r="V15" i="81"/>
  <c r="Q17" i="81"/>
  <c r="V18" i="81"/>
  <c r="Q20" i="81"/>
  <c r="V21" i="81"/>
  <c r="Q23" i="81"/>
  <c r="V24" i="81"/>
  <c r="Q26" i="81"/>
  <c r="V27" i="81"/>
  <c r="Q29" i="81"/>
  <c r="V30" i="81"/>
  <c r="Q32" i="81"/>
  <c r="V33" i="81"/>
  <c r="Q35" i="81"/>
  <c r="V36" i="81"/>
  <c r="Q38" i="81"/>
  <c r="V39" i="81"/>
  <c r="Q41" i="81"/>
  <c r="V42" i="81"/>
  <c r="Q44" i="81"/>
  <c r="V45" i="81"/>
  <c r="Q47" i="81"/>
  <c r="V48" i="81"/>
  <c r="Q50" i="81"/>
  <c r="V51" i="81"/>
  <c r="Q53" i="81"/>
  <c r="V54" i="81"/>
  <c r="Q56" i="81"/>
  <c r="V57" i="81"/>
  <c r="Q59" i="81"/>
  <c r="V60" i="81"/>
  <c r="Q62" i="81"/>
  <c r="V63" i="81"/>
  <c r="Q65" i="81"/>
  <c r="V66" i="81"/>
  <c r="Q68" i="81"/>
  <c r="V69" i="81"/>
  <c r="Q71" i="81"/>
  <c r="V72" i="81"/>
  <c r="Q74" i="81"/>
  <c r="V75" i="81"/>
  <c r="Q77" i="81"/>
  <c r="V78" i="81"/>
  <c r="Q80" i="81"/>
  <c r="V81" i="81"/>
  <c r="Q83" i="81"/>
  <c r="V84" i="81"/>
  <c r="Q86" i="81"/>
  <c r="V87" i="81"/>
  <c r="Q89" i="81"/>
  <c r="V90" i="81"/>
  <c r="Q92" i="81"/>
  <c r="V93" i="81"/>
  <c r="Q95" i="81"/>
  <c r="Q7" i="82"/>
  <c r="Q13" i="82"/>
  <c r="V14" i="82"/>
  <c r="R15" i="82"/>
  <c r="Q18" i="82"/>
  <c r="V19" i="82"/>
  <c r="Q20" i="82"/>
  <c r="V21" i="82"/>
  <c r="Q27" i="82"/>
  <c r="V28" i="82"/>
  <c r="Q30" i="82"/>
  <c r="V31" i="82"/>
  <c r="Q33" i="82"/>
  <c r="V34" i="82"/>
  <c r="Q36" i="82"/>
  <c r="V37" i="82"/>
  <c r="Q39" i="82"/>
  <c r="V40" i="82"/>
  <c r="Q42" i="82"/>
  <c r="V43" i="82"/>
  <c r="Q45" i="82"/>
  <c r="V46" i="82"/>
  <c r="Q48" i="82"/>
  <c r="V49" i="82"/>
  <c r="Q51" i="82"/>
  <c r="V52" i="82"/>
  <c r="Q54" i="82"/>
  <c r="V55" i="82"/>
  <c r="Q57" i="82"/>
  <c r="V58" i="82"/>
  <c r="Q60" i="82"/>
  <c r="V61" i="82"/>
  <c r="Q63" i="82"/>
  <c r="V64" i="82"/>
  <c r="Q66" i="82"/>
  <c r="V67" i="82"/>
  <c r="Q69" i="82"/>
  <c r="V70" i="82"/>
  <c r="Q72" i="82"/>
  <c r="V73" i="82"/>
  <c r="Q75" i="82"/>
  <c r="V76" i="82"/>
  <c r="Q78" i="82"/>
  <c r="V79" i="82"/>
  <c r="Q81" i="82"/>
  <c r="V82" i="82"/>
  <c r="Q84" i="82"/>
  <c r="V85" i="82"/>
  <c r="Q87" i="82"/>
  <c r="V88" i="82"/>
  <c r="V7" i="83"/>
  <c r="R54" i="83"/>
  <c r="R63" i="83"/>
  <c r="R72" i="83"/>
  <c r="M14" i="84"/>
  <c r="U14" i="84" s="1"/>
  <c r="M32" i="84"/>
  <c r="U32" i="84" s="1"/>
  <c r="M50" i="84"/>
  <c r="U50" i="84" s="1"/>
  <c r="M68" i="84"/>
  <c r="U68" i="84" s="1"/>
  <c r="M9" i="83"/>
  <c r="U9" i="83" s="1"/>
  <c r="M15" i="83"/>
  <c r="U15" i="83" s="1"/>
  <c r="M21" i="83"/>
  <c r="U21" i="83" s="1"/>
  <c r="M27" i="83"/>
  <c r="U27" i="83" s="1"/>
  <c r="M33" i="83"/>
  <c r="U33" i="83" s="1"/>
  <c r="M39" i="83"/>
  <c r="U39" i="83" s="1"/>
  <c r="M45" i="83"/>
  <c r="U45" i="83" s="1"/>
  <c r="M51" i="83"/>
  <c r="U51" i="83" s="1"/>
  <c r="M57" i="83"/>
  <c r="U57" i="83" s="1"/>
  <c r="M63" i="83"/>
  <c r="U63" i="83" s="1"/>
  <c r="M69" i="83"/>
  <c r="U69" i="83" s="1"/>
  <c r="M75" i="83"/>
  <c r="U75" i="83" s="1"/>
  <c r="R68" i="84"/>
  <c r="R65" i="84"/>
  <c r="R62" i="84"/>
  <c r="R59" i="84"/>
  <c r="R56" i="84"/>
  <c r="R53" i="84"/>
  <c r="R50" i="84"/>
  <c r="R47" i="84"/>
  <c r="R44" i="84"/>
  <c r="R41" i="84"/>
  <c r="R38" i="84"/>
  <c r="R35" i="84"/>
  <c r="R32" i="84"/>
  <c r="R29" i="84"/>
  <c r="R26" i="84"/>
  <c r="R23" i="84"/>
  <c r="R20" i="84"/>
  <c r="R6" i="84"/>
  <c r="Q69" i="84"/>
  <c r="Q66" i="84"/>
  <c r="Q63" i="84"/>
  <c r="Q60" i="84"/>
  <c r="Q57" i="84"/>
  <c r="Q54" i="84"/>
  <c r="Q51" i="84"/>
  <c r="Q48" i="84"/>
  <c r="Q45" i="84"/>
  <c r="Q42" i="84"/>
  <c r="Q39" i="84"/>
  <c r="Q36" i="84"/>
  <c r="Q33" i="84"/>
  <c r="Q30" i="84"/>
  <c r="Q27" i="84"/>
  <c r="Q24" i="84"/>
  <c r="Q21" i="84"/>
  <c r="Q18" i="84"/>
  <c r="Q68" i="84"/>
  <c r="Q65" i="84"/>
  <c r="Q62" i="84"/>
  <c r="Q59" i="84"/>
  <c r="Q56" i="84"/>
  <c r="Q53" i="84"/>
  <c r="Q50" i="84"/>
  <c r="Q47" i="84"/>
  <c r="Q44" i="84"/>
  <c r="Q41" i="84"/>
  <c r="Q38" i="84"/>
  <c r="Q35" i="84"/>
  <c r="Q32" i="84"/>
  <c r="Q29" i="84"/>
  <c r="Q26" i="84"/>
  <c r="R8" i="84"/>
  <c r="V67" i="84"/>
  <c r="V64" i="84"/>
  <c r="V61" i="84"/>
  <c r="V58" i="84"/>
  <c r="V55" i="84"/>
  <c r="V52" i="84"/>
  <c r="V49" i="84"/>
  <c r="V46" i="84"/>
  <c r="V43" i="84"/>
  <c r="V40" i="84"/>
  <c r="V37" i="84"/>
  <c r="V34" i="84"/>
  <c r="V31" i="84"/>
  <c r="V28" i="84"/>
  <c r="V25" i="84"/>
  <c r="V22" i="84"/>
  <c r="V19" i="84"/>
  <c r="V16" i="84"/>
  <c r="V69" i="84"/>
  <c r="V66" i="84"/>
  <c r="V63" i="84"/>
  <c r="V60" i="84"/>
  <c r="V57" i="84"/>
  <c r="V54" i="84"/>
  <c r="V51" i="84"/>
  <c r="V48" i="84"/>
  <c r="V45" i="84"/>
  <c r="V42" i="84"/>
  <c r="V39" i="84"/>
  <c r="V36" i="84"/>
  <c r="V33" i="84"/>
  <c r="V30" i="84"/>
  <c r="V27" i="84"/>
  <c r="R10" i="84"/>
  <c r="V11" i="84"/>
  <c r="R12" i="84"/>
  <c r="R15" i="84"/>
  <c r="R17" i="84"/>
  <c r="R22" i="84"/>
  <c r="R24" i="84"/>
  <c r="R27" i="84"/>
  <c r="R30" i="84"/>
  <c r="R33" i="84"/>
  <c r="R36" i="84"/>
  <c r="R39" i="84"/>
  <c r="R42" i="84"/>
  <c r="R45" i="84"/>
  <c r="R48" i="84"/>
  <c r="R51" i="84"/>
  <c r="R54" i="84"/>
  <c r="R57" i="84"/>
  <c r="R60" i="84"/>
  <c r="R63" i="84"/>
  <c r="R66" i="84"/>
  <c r="R69" i="84"/>
  <c r="M4" i="83"/>
  <c r="U4" i="83" s="1"/>
  <c r="X4" i="83" s="1"/>
  <c r="M10" i="83"/>
  <c r="U10" i="83" s="1"/>
  <c r="M16" i="83"/>
  <c r="U16" i="83" s="1"/>
  <c r="M22" i="83"/>
  <c r="U22" i="83" s="1"/>
  <c r="M28" i="83"/>
  <c r="U28" i="83" s="1"/>
  <c r="M34" i="83"/>
  <c r="U34" i="83" s="1"/>
  <c r="M40" i="83"/>
  <c r="U40" i="83" s="1"/>
  <c r="M46" i="83"/>
  <c r="U46" i="83" s="1"/>
  <c r="M52" i="83"/>
  <c r="U52" i="83" s="1"/>
  <c r="M58" i="83"/>
  <c r="U58" i="83" s="1"/>
  <c r="M64" i="83"/>
  <c r="U64" i="83" s="1"/>
  <c r="M70" i="83"/>
  <c r="U70" i="83" s="1"/>
  <c r="M76" i="83"/>
  <c r="U76" i="83" s="1"/>
  <c r="Q13" i="84"/>
  <c r="V14" i="84"/>
  <c r="V20" i="84"/>
  <c r="M97" i="85"/>
  <c r="U97" i="85" s="1"/>
  <c r="M91" i="85"/>
  <c r="U91" i="85" s="1"/>
  <c r="M85" i="85"/>
  <c r="U85" i="85" s="1"/>
  <c r="M79" i="85"/>
  <c r="U79" i="85" s="1"/>
  <c r="M73" i="85"/>
  <c r="U73" i="85" s="1"/>
  <c r="M67" i="85"/>
  <c r="U67" i="85" s="1"/>
  <c r="M61" i="85"/>
  <c r="U61" i="85" s="1"/>
  <c r="M55" i="85"/>
  <c r="U55" i="85" s="1"/>
  <c r="M49" i="85"/>
  <c r="U49" i="85" s="1"/>
  <c r="M43" i="85"/>
  <c r="U43" i="85" s="1"/>
  <c r="M37" i="85"/>
  <c r="U37" i="85" s="1"/>
  <c r="M31" i="85"/>
  <c r="U31" i="85" s="1"/>
  <c r="M25" i="85"/>
  <c r="U25" i="85" s="1"/>
  <c r="M19" i="85"/>
  <c r="U19" i="85" s="1"/>
  <c r="M13" i="85"/>
  <c r="U13" i="85" s="1"/>
  <c r="M7" i="85"/>
  <c r="U7" i="85" s="1"/>
  <c r="M96" i="85"/>
  <c r="U96" i="85" s="1"/>
  <c r="M90" i="85"/>
  <c r="U90" i="85" s="1"/>
  <c r="M84" i="85"/>
  <c r="U84" i="85" s="1"/>
  <c r="M78" i="85"/>
  <c r="U78" i="85" s="1"/>
  <c r="M72" i="85"/>
  <c r="U72" i="85" s="1"/>
  <c r="M66" i="85"/>
  <c r="U66" i="85" s="1"/>
  <c r="M60" i="85"/>
  <c r="U60" i="85" s="1"/>
  <c r="M54" i="85"/>
  <c r="U54" i="85" s="1"/>
  <c r="M48" i="85"/>
  <c r="U48" i="85" s="1"/>
  <c r="M42" i="85"/>
  <c r="U42" i="85" s="1"/>
  <c r="M36" i="85"/>
  <c r="U36" i="85" s="1"/>
  <c r="M30" i="85"/>
  <c r="U30" i="85" s="1"/>
  <c r="M24" i="85"/>
  <c r="U24" i="85" s="1"/>
  <c r="M18" i="85"/>
  <c r="U18" i="85" s="1"/>
  <c r="M12" i="85"/>
  <c r="U12" i="85" s="1"/>
  <c r="M6" i="85"/>
  <c r="U6" i="85" s="1"/>
  <c r="M95" i="85"/>
  <c r="U95" i="85" s="1"/>
  <c r="M89" i="85"/>
  <c r="U89" i="85" s="1"/>
  <c r="M83" i="85"/>
  <c r="U83" i="85" s="1"/>
  <c r="M77" i="85"/>
  <c r="U77" i="85" s="1"/>
  <c r="M71" i="85"/>
  <c r="U71" i="85" s="1"/>
  <c r="M65" i="85"/>
  <c r="U65" i="85" s="1"/>
  <c r="M59" i="85"/>
  <c r="U59" i="85" s="1"/>
  <c r="M53" i="85"/>
  <c r="U53" i="85" s="1"/>
  <c r="M47" i="85"/>
  <c r="U47" i="85" s="1"/>
  <c r="M41" i="85"/>
  <c r="U41" i="85" s="1"/>
  <c r="M35" i="85"/>
  <c r="U35" i="85" s="1"/>
  <c r="M29" i="85"/>
  <c r="U29" i="85" s="1"/>
  <c r="M23" i="85"/>
  <c r="U23" i="85" s="1"/>
  <c r="M17" i="85"/>
  <c r="U17" i="85" s="1"/>
  <c r="M11" i="85"/>
  <c r="U11" i="85" s="1"/>
  <c r="M5" i="85"/>
  <c r="U5" i="85" s="1"/>
  <c r="M15" i="85"/>
  <c r="U15" i="85" s="1"/>
  <c r="M27" i="85"/>
  <c r="U27" i="85" s="1"/>
  <c r="M39" i="85"/>
  <c r="U39" i="85" s="1"/>
  <c r="M51" i="85"/>
  <c r="U51" i="85" s="1"/>
  <c r="M63" i="85"/>
  <c r="U63" i="85" s="1"/>
  <c r="M75" i="85"/>
  <c r="U75" i="85" s="1"/>
  <c r="M87" i="85"/>
  <c r="U87" i="85" s="1"/>
  <c r="Q96" i="85"/>
  <c r="Q93" i="85"/>
  <c r="Q90" i="85"/>
  <c r="Q87" i="85"/>
  <c r="Q84" i="85"/>
  <c r="Q81" i="85"/>
  <c r="Q78" i="85"/>
  <c r="Q75" i="85"/>
  <c r="Q72" i="85"/>
  <c r="Q69" i="85"/>
  <c r="Q66" i="85"/>
  <c r="Q63" i="85"/>
  <c r="Q60" i="85"/>
  <c r="Q57" i="85"/>
  <c r="Q54" i="85"/>
  <c r="Q51" i="85"/>
  <c r="Q48" i="85"/>
  <c r="Q45" i="85"/>
  <c r="Q42" i="85"/>
  <c r="Q39" i="85"/>
  <c r="Q36" i="85"/>
  <c r="Q33" i="85"/>
  <c r="Q30" i="85"/>
  <c r="Q27" i="85"/>
  <c r="Q24" i="85"/>
  <c r="Q21" i="85"/>
  <c r="Q18" i="85"/>
  <c r="Q15" i="85"/>
  <c r="Q12" i="85"/>
  <c r="Q10" i="85"/>
  <c r="Q8" i="85"/>
  <c r="Q6" i="85"/>
  <c r="Q98" i="85"/>
  <c r="Q95" i="85"/>
  <c r="Q92" i="85"/>
  <c r="Q89" i="85"/>
  <c r="Q86" i="85"/>
  <c r="Q83" i="85"/>
  <c r="Q80" i="85"/>
  <c r="Q77" i="85"/>
  <c r="Q74" i="85"/>
  <c r="Q71" i="85"/>
  <c r="Q68" i="85"/>
  <c r="Q65" i="85"/>
  <c r="Q62" i="85"/>
  <c r="Q59" i="85"/>
  <c r="Q56" i="85"/>
  <c r="Q53" i="85"/>
  <c r="Q50" i="85"/>
  <c r="Q47" i="85"/>
  <c r="Q44" i="85"/>
  <c r="Q41" i="85"/>
  <c r="Q38" i="85"/>
  <c r="Q35" i="85"/>
  <c r="Q32" i="85"/>
  <c r="Q29" i="85"/>
  <c r="Q26" i="85"/>
  <c r="Q23" i="85"/>
  <c r="Q20" i="85"/>
  <c r="Q17" i="85"/>
  <c r="Q14" i="85"/>
  <c r="Q5" i="85"/>
  <c r="Q97" i="85"/>
  <c r="Q94" i="85"/>
  <c r="Q91" i="85"/>
  <c r="Q88" i="85"/>
  <c r="Q85" i="85"/>
  <c r="Q82" i="85"/>
  <c r="Q79" i="85"/>
  <c r="Q76" i="85"/>
  <c r="Q73" i="85"/>
  <c r="Q70" i="85"/>
  <c r="Q67" i="85"/>
  <c r="Q64" i="85"/>
  <c r="Q61" i="85"/>
  <c r="Q58" i="85"/>
  <c r="Q55" i="85"/>
  <c r="Q52" i="85"/>
  <c r="Q49" i="85"/>
  <c r="Q46" i="85"/>
  <c r="Q11" i="85"/>
  <c r="Q22" i="85"/>
  <c r="Q40" i="85"/>
  <c r="M5" i="83"/>
  <c r="U5" i="83" s="1"/>
  <c r="M11" i="83"/>
  <c r="U11" i="83" s="1"/>
  <c r="M17" i="83"/>
  <c r="U17" i="83" s="1"/>
  <c r="M23" i="83"/>
  <c r="U23" i="83" s="1"/>
  <c r="M29" i="83"/>
  <c r="U29" i="83" s="1"/>
  <c r="M35" i="83"/>
  <c r="U35" i="83" s="1"/>
  <c r="M41" i="83"/>
  <c r="U41" i="83" s="1"/>
  <c r="M47" i="83"/>
  <c r="U47" i="83" s="1"/>
  <c r="M53" i="83"/>
  <c r="U53" i="83" s="1"/>
  <c r="M59" i="83"/>
  <c r="U59" i="83" s="1"/>
  <c r="M65" i="83"/>
  <c r="U65" i="83" s="1"/>
  <c r="M71" i="83"/>
  <c r="U71" i="83" s="1"/>
  <c r="Q5" i="84"/>
  <c r="R7" i="84"/>
  <c r="Q9" i="84"/>
  <c r="Q11" i="84"/>
  <c r="R13" i="84"/>
  <c r="Q16" i="84"/>
  <c r="V17" i="84"/>
  <c r="R18" i="84"/>
  <c r="R21" i="84"/>
  <c r="M4" i="85"/>
  <c r="U4" i="85" s="1"/>
  <c r="X4" i="85" s="1"/>
  <c r="M16" i="85"/>
  <c r="U16" i="85" s="1"/>
  <c r="M28" i="85"/>
  <c r="U28" i="85" s="1"/>
  <c r="M40" i="85"/>
  <c r="U40" i="85" s="1"/>
  <c r="M52" i="85"/>
  <c r="U52" i="85" s="1"/>
  <c r="M64" i="85"/>
  <c r="U64" i="85" s="1"/>
  <c r="M76" i="85"/>
  <c r="U76" i="85" s="1"/>
  <c r="M88" i="85"/>
  <c r="U88" i="85" s="1"/>
  <c r="Q25" i="85"/>
  <c r="Q43" i="85"/>
  <c r="AG4" i="88"/>
  <c r="AF4" i="88"/>
  <c r="AE4" i="88"/>
  <c r="W5" i="88"/>
  <c r="X5" i="88" s="1"/>
  <c r="AH5" i="88" s="1"/>
  <c r="P3" i="85"/>
  <c r="AF3" i="85" s="1"/>
  <c r="AO3" i="85" s="1"/>
  <c r="AE3" i="85"/>
  <c r="Q8" i="86"/>
  <c r="Q10" i="86"/>
  <c r="AI3" i="87"/>
  <c r="AH4" i="87"/>
  <c r="AN3" i="88"/>
  <c r="AG4" i="89"/>
  <c r="AF4" i="89"/>
  <c r="AE4" i="89"/>
  <c r="W5" i="89"/>
  <c r="R87" i="86"/>
  <c r="R84" i="86"/>
  <c r="R81" i="86"/>
  <c r="R78" i="86"/>
  <c r="R75" i="86"/>
  <c r="R72" i="86"/>
  <c r="R69" i="86"/>
  <c r="R66" i="86"/>
  <c r="R63" i="86"/>
  <c r="R60" i="86"/>
  <c r="R57" i="86"/>
  <c r="R54" i="86"/>
  <c r="R51" i="86"/>
  <c r="R48" i="86"/>
  <c r="R45" i="86"/>
  <c r="R42" i="86"/>
  <c r="R39" i="86"/>
  <c r="R36" i="86"/>
  <c r="R33" i="86"/>
  <c r="R30" i="86"/>
  <c r="R27" i="86"/>
  <c r="R24" i="86"/>
  <c r="R21" i="86"/>
  <c r="R18" i="86"/>
  <c r="R15" i="86"/>
  <c r="R89" i="86"/>
  <c r="R86" i="86"/>
  <c r="R83" i="86"/>
  <c r="R80" i="86"/>
  <c r="R77" i="86"/>
  <c r="R74" i="86"/>
  <c r="R71" i="86"/>
  <c r="R68" i="86"/>
  <c r="R65" i="86"/>
  <c r="R62" i="86"/>
  <c r="R59" i="86"/>
  <c r="R56" i="86"/>
  <c r="R53" i="86"/>
  <c r="R50" i="86"/>
  <c r="R47" i="86"/>
  <c r="R44" i="86"/>
  <c r="R41" i="86"/>
  <c r="R38" i="86"/>
  <c r="R35" i="86"/>
  <c r="R32" i="86"/>
  <c r="R29" i="86"/>
  <c r="R26" i="86"/>
  <c r="R23" i="86"/>
  <c r="R20" i="86"/>
  <c r="R17" i="86"/>
  <c r="R6" i="86"/>
  <c r="Q87" i="86"/>
  <c r="Q84" i="86"/>
  <c r="Q81" i="86"/>
  <c r="Q78" i="86"/>
  <c r="Q75" i="86"/>
  <c r="Q72" i="86"/>
  <c r="Q69" i="86"/>
  <c r="Q66" i="86"/>
  <c r="Q63" i="86"/>
  <c r="Q60" i="86"/>
  <c r="Q57" i="86"/>
  <c r="Q54" i="86"/>
  <c r="Q51" i="86"/>
  <c r="Q48" i="86"/>
  <c r="Q45" i="86"/>
  <c r="Q42" i="86"/>
  <c r="Q39" i="86"/>
  <c r="Q36" i="86"/>
  <c r="Q33" i="86"/>
  <c r="Q30" i="86"/>
  <c r="Q27" i="86"/>
  <c r="Q24" i="86"/>
  <c r="Q21" i="86"/>
  <c r="Q18" i="86"/>
  <c r="Q15" i="86"/>
  <c r="R8" i="86"/>
  <c r="V88" i="86"/>
  <c r="V85" i="86"/>
  <c r="V82" i="86"/>
  <c r="V79" i="86"/>
  <c r="V76" i="86"/>
  <c r="V73" i="86"/>
  <c r="V70" i="86"/>
  <c r="V67" i="86"/>
  <c r="V64" i="86"/>
  <c r="V61" i="86"/>
  <c r="V58" i="86"/>
  <c r="V55" i="86"/>
  <c r="V52" i="86"/>
  <c r="V49" i="86"/>
  <c r="V46" i="86"/>
  <c r="V43" i="86"/>
  <c r="V40" i="86"/>
  <c r="V37" i="86"/>
  <c r="V34" i="86"/>
  <c r="V31" i="86"/>
  <c r="V28" i="86"/>
  <c r="V25" i="86"/>
  <c r="V22" i="86"/>
  <c r="V19" i="86"/>
  <c r="V16" i="86"/>
  <c r="R10" i="86"/>
  <c r="V11" i="86"/>
  <c r="R12" i="86"/>
  <c r="Q14" i="86"/>
  <c r="AN3" i="87"/>
  <c r="F9" i="85"/>
  <c r="F15" i="85"/>
  <c r="F21" i="85"/>
  <c r="F27" i="85"/>
  <c r="F33" i="85"/>
  <c r="F39" i="85"/>
  <c r="F45" i="85"/>
  <c r="F51" i="85"/>
  <c r="F57" i="85"/>
  <c r="F63" i="85"/>
  <c r="F69" i="85"/>
  <c r="F75" i="85"/>
  <c r="F81" i="85"/>
  <c r="F87" i="85"/>
  <c r="F93" i="85"/>
  <c r="Q7" i="86"/>
  <c r="Q13" i="86"/>
  <c r="R14" i="86"/>
  <c r="Z4" i="87"/>
  <c r="F4" i="85"/>
  <c r="F10" i="85"/>
  <c r="F16" i="85"/>
  <c r="F22" i="85"/>
  <c r="F28" i="85"/>
  <c r="F34" i="85"/>
  <c r="F40" i="85"/>
  <c r="F46" i="85"/>
  <c r="F52" i="85"/>
  <c r="F58" i="85"/>
  <c r="F64" i="85"/>
  <c r="F70" i="85"/>
  <c r="F76" i="85"/>
  <c r="F82" i="85"/>
  <c r="F88" i="85"/>
  <c r="F94" i="85"/>
  <c r="Q5" i="86"/>
  <c r="R7" i="86"/>
  <c r="Q9" i="86"/>
  <c r="Q11" i="86"/>
  <c r="R13" i="86"/>
  <c r="V15" i="86"/>
  <c r="Q17" i="86"/>
  <c r="V18" i="86"/>
  <c r="Q20" i="86"/>
  <c r="V21" i="86"/>
  <c r="Q23" i="86"/>
  <c r="V24" i="86"/>
  <c r="Q26" i="86"/>
  <c r="V27" i="86"/>
  <c r="Q29" i="86"/>
  <c r="V30" i="86"/>
  <c r="Q32" i="86"/>
  <c r="V33" i="86"/>
  <c r="Q35" i="86"/>
  <c r="V36" i="86"/>
  <c r="Q38" i="86"/>
  <c r="V39" i="86"/>
  <c r="Q41" i="86"/>
  <c r="V42" i="86"/>
  <c r="Q44" i="86"/>
  <c r="V45" i="86"/>
  <c r="Q47" i="86"/>
  <c r="V48" i="86"/>
  <c r="Q50" i="86"/>
  <c r="V51" i="86"/>
  <c r="Q53" i="86"/>
  <c r="V54" i="86"/>
  <c r="Q56" i="86"/>
  <c r="V57" i="86"/>
  <c r="Q59" i="86"/>
  <c r="V60" i="86"/>
  <c r="Q62" i="86"/>
  <c r="V63" i="86"/>
  <c r="Q65" i="86"/>
  <c r="V66" i="86"/>
  <c r="Q68" i="86"/>
  <c r="V69" i="86"/>
  <c r="Q71" i="86"/>
  <c r="V72" i="86"/>
  <c r="Q74" i="86"/>
  <c r="V75" i="86"/>
  <c r="Q77" i="86"/>
  <c r="V78" i="86"/>
  <c r="Q80" i="86"/>
  <c r="V81" i="86"/>
  <c r="Q83" i="86"/>
  <c r="V84" i="86"/>
  <c r="Q86" i="86"/>
  <c r="V87" i="86"/>
  <c r="Q89" i="86"/>
  <c r="F5" i="85"/>
  <c r="F11" i="85"/>
  <c r="F17" i="85"/>
  <c r="F23" i="85"/>
  <c r="F29" i="85"/>
  <c r="F35" i="85"/>
  <c r="F41" i="85"/>
  <c r="F47" i="85"/>
  <c r="F53" i="85"/>
  <c r="F59" i="85"/>
  <c r="F65" i="85"/>
  <c r="F71" i="85"/>
  <c r="F77" i="85"/>
  <c r="F83" i="85"/>
  <c r="F89" i="85"/>
  <c r="M9" i="86"/>
  <c r="U9" i="86" s="1"/>
  <c r="M15" i="86"/>
  <c r="U15" i="86" s="1"/>
  <c r="M21" i="86"/>
  <c r="U21" i="86" s="1"/>
  <c r="M27" i="86"/>
  <c r="U27" i="86" s="1"/>
  <c r="M33" i="86"/>
  <c r="U33" i="86" s="1"/>
  <c r="M39" i="86"/>
  <c r="U39" i="86" s="1"/>
  <c r="M45" i="86"/>
  <c r="U45" i="86" s="1"/>
  <c r="M51" i="86"/>
  <c r="U51" i="86" s="1"/>
  <c r="M57" i="86"/>
  <c r="U57" i="86" s="1"/>
  <c r="M63" i="86"/>
  <c r="U63" i="86" s="1"/>
  <c r="M69" i="86"/>
  <c r="U69" i="86" s="1"/>
  <c r="M75" i="86"/>
  <c r="U75" i="86" s="1"/>
  <c r="M81" i="86"/>
  <c r="U81" i="86" s="1"/>
  <c r="V4" i="86"/>
  <c r="Y4" i="86" s="1"/>
  <c r="Z4" i="86" s="1"/>
  <c r="R5" i="86"/>
  <c r="V6" i="86"/>
  <c r="V8" i="86"/>
  <c r="R9" i="86"/>
  <c r="V10" i="86"/>
  <c r="R11" i="86"/>
  <c r="V12" i="86"/>
  <c r="V14" i="86"/>
  <c r="Q16" i="86"/>
  <c r="V17" i="86"/>
  <c r="Q19" i="86"/>
  <c r="V20" i="86"/>
  <c r="Q22" i="86"/>
  <c r="V23" i="86"/>
  <c r="Q25" i="86"/>
  <c r="V26" i="86"/>
  <c r="Q28" i="86"/>
  <c r="V29" i="86"/>
  <c r="Q31" i="86"/>
  <c r="V32" i="86"/>
  <c r="Q34" i="86"/>
  <c r="V35" i="86"/>
  <c r="Q37" i="86"/>
  <c r="V38" i="86"/>
  <c r="Q40" i="86"/>
  <c r="V41" i="86"/>
  <c r="Q43" i="86"/>
  <c r="V44" i="86"/>
  <c r="Q46" i="86"/>
  <c r="V47" i="86"/>
  <c r="Q49" i="86"/>
  <c r="V50" i="86"/>
  <c r="Q52" i="86"/>
  <c r="V53" i="86"/>
  <c r="Q55" i="86"/>
  <c r="V56" i="86"/>
  <c r="Q58" i="86"/>
  <c r="V59" i="86"/>
  <c r="Q61" i="86"/>
  <c r="V62" i="86"/>
  <c r="Q64" i="86"/>
  <c r="V65" i="86"/>
  <c r="Q67" i="86"/>
  <c r="V68" i="86"/>
  <c r="Q70" i="86"/>
  <c r="V71" i="86"/>
  <c r="Q73" i="86"/>
  <c r="V74" i="86"/>
  <c r="Q76" i="86"/>
  <c r="V77" i="86"/>
  <c r="Q79" i="86"/>
  <c r="V80" i="86"/>
  <c r="Q82" i="86"/>
  <c r="V83" i="86"/>
  <c r="Q85" i="86"/>
  <c r="V86" i="86"/>
  <c r="Q88" i="86"/>
  <c r="V89" i="86"/>
  <c r="P3" i="89"/>
  <c r="AF3" i="89" s="1"/>
  <c r="AO3" i="89" s="1"/>
  <c r="AE3" i="89"/>
  <c r="AH4" i="89"/>
  <c r="M7" i="87"/>
  <c r="U7" i="87" s="1"/>
  <c r="M13" i="87"/>
  <c r="U13" i="87" s="1"/>
  <c r="M19" i="87"/>
  <c r="U19" i="87" s="1"/>
  <c r="M25" i="87"/>
  <c r="U25" i="87" s="1"/>
  <c r="M31" i="87"/>
  <c r="U31" i="87" s="1"/>
  <c r="M37" i="87"/>
  <c r="U37" i="87" s="1"/>
  <c r="M43" i="87"/>
  <c r="U43" i="87" s="1"/>
  <c r="M49" i="87"/>
  <c r="U49" i="87" s="1"/>
  <c r="M55" i="87"/>
  <c r="U55" i="87" s="1"/>
  <c r="M61" i="87"/>
  <c r="U61" i="87" s="1"/>
  <c r="M67" i="87"/>
  <c r="U67" i="87" s="1"/>
  <c r="M73" i="87"/>
  <c r="U73" i="87" s="1"/>
  <c r="M79" i="87"/>
  <c r="U79" i="87" s="1"/>
  <c r="Q8" i="87"/>
  <c r="Q10" i="87"/>
  <c r="Q12" i="87"/>
  <c r="V13" i="87"/>
  <c r="Q15" i="87"/>
  <c r="V16" i="87"/>
  <c r="Q18" i="87"/>
  <c r="V19" i="87"/>
  <c r="Q21" i="87"/>
  <c r="V22" i="87"/>
  <c r="Q24" i="87"/>
  <c r="V25" i="87"/>
  <c r="Q27" i="87"/>
  <c r="V28" i="87"/>
  <c r="Q30" i="87"/>
  <c r="V31" i="87"/>
  <c r="Q33" i="87"/>
  <c r="V34" i="87"/>
  <c r="Q36" i="87"/>
  <c r="V37" i="87"/>
  <c r="Q39" i="87"/>
  <c r="V40" i="87"/>
  <c r="Q42" i="87"/>
  <c r="V43" i="87"/>
  <c r="Q45" i="87"/>
  <c r="V46" i="87"/>
  <c r="Q48" i="87"/>
  <c r="V49" i="87"/>
  <c r="Q51" i="87"/>
  <c r="V52" i="87"/>
  <c r="Q54" i="87"/>
  <c r="V55" i="87"/>
  <c r="Q57" i="87"/>
  <c r="V58" i="87"/>
  <c r="Q60" i="87"/>
  <c r="V61" i="87"/>
  <c r="Q63" i="87"/>
  <c r="V64" i="87"/>
  <c r="Q66" i="87"/>
  <c r="V67" i="87"/>
  <c r="Q69" i="87"/>
  <c r="V70" i="87"/>
  <c r="Q72" i="87"/>
  <c r="V73" i="87"/>
  <c r="Q75" i="87"/>
  <c r="V76" i="87"/>
  <c r="Q78" i="87"/>
  <c r="V79" i="87"/>
  <c r="R3" i="88"/>
  <c r="M8" i="88"/>
  <c r="U8" i="88" s="1"/>
  <c r="M14" i="88"/>
  <c r="U14" i="88" s="1"/>
  <c r="M20" i="88"/>
  <c r="U20" i="88" s="1"/>
  <c r="M26" i="88"/>
  <c r="U26" i="88" s="1"/>
  <c r="M32" i="88"/>
  <c r="U32" i="88" s="1"/>
  <c r="M38" i="88"/>
  <c r="U38" i="88" s="1"/>
  <c r="M44" i="88"/>
  <c r="U44" i="88" s="1"/>
  <c r="M50" i="88"/>
  <c r="U50" i="88" s="1"/>
  <c r="M56" i="88"/>
  <c r="U56" i="88" s="1"/>
  <c r="M62" i="88"/>
  <c r="U62" i="88" s="1"/>
  <c r="M68" i="88"/>
  <c r="U68" i="88" s="1"/>
  <c r="R14" i="88"/>
  <c r="R17" i="88"/>
  <c r="R20" i="88"/>
  <c r="R23" i="88"/>
  <c r="R26" i="88"/>
  <c r="R29" i="88"/>
  <c r="R32" i="88"/>
  <c r="R35" i="88"/>
  <c r="R38" i="88"/>
  <c r="R41" i="88"/>
  <c r="R44" i="88"/>
  <c r="R47" i="88"/>
  <c r="R50" i="88"/>
  <c r="R53" i="88"/>
  <c r="F10" i="89"/>
  <c r="F22" i="89"/>
  <c r="F34" i="89"/>
  <c r="F46" i="89"/>
  <c r="F58" i="89"/>
  <c r="F70" i="89"/>
  <c r="F82" i="89"/>
  <c r="F94" i="89"/>
  <c r="M8" i="87"/>
  <c r="U8" i="87" s="1"/>
  <c r="M14" i="87"/>
  <c r="U14" i="87" s="1"/>
  <c r="M20" i="87"/>
  <c r="U20" i="87" s="1"/>
  <c r="M26" i="87"/>
  <c r="U26" i="87" s="1"/>
  <c r="M32" i="87"/>
  <c r="U32" i="87" s="1"/>
  <c r="M38" i="87"/>
  <c r="U38" i="87" s="1"/>
  <c r="M44" i="87"/>
  <c r="U44" i="87" s="1"/>
  <c r="M50" i="87"/>
  <c r="U50" i="87" s="1"/>
  <c r="M56" i="87"/>
  <c r="U56" i="87" s="1"/>
  <c r="M62" i="87"/>
  <c r="U62" i="87" s="1"/>
  <c r="M68" i="87"/>
  <c r="U68" i="87" s="1"/>
  <c r="M74" i="87"/>
  <c r="U74" i="87" s="1"/>
  <c r="R6" i="87"/>
  <c r="R8" i="87"/>
  <c r="R10" i="87"/>
  <c r="V11" i="87"/>
  <c r="R12" i="87"/>
  <c r="R15" i="87"/>
  <c r="R18" i="87"/>
  <c r="R21" i="87"/>
  <c r="R24" i="87"/>
  <c r="R27" i="87"/>
  <c r="R30" i="87"/>
  <c r="R33" i="87"/>
  <c r="R36" i="87"/>
  <c r="R39" i="87"/>
  <c r="R42" i="87"/>
  <c r="R45" i="87"/>
  <c r="R48" i="87"/>
  <c r="R51" i="87"/>
  <c r="R54" i="87"/>
  <c r="R57" i="87"/>
  <c r="R60" i="87"/>
  <c r="R63" i="87"/>
  <c r="R66" i="87"/>
  <c r="R69" i="87"/>
  <c r="R72" i="87"/>
  <c r="R75" i="87"/>
  <c r="M9" i="88"/>
  <c r="U9" i="88" s="1"/>
  <c r="M15" i="88"/>
  <c r="U15" i="88" s="1"/>
  <c r="M21" i="88"/>
  <c r="U21" i="88" s="1"/>
  <c r="M27" i="88"/>
  <c r="U27" i="88" s="1"/>
  <c r="M33" i="88"/>
  <c r="U33" i="88" s="1"/>
  <c r="M39" i="88"/>
  <c r="U39" i="88" s="1"/>
  <c r="M45" i="88"/>
  <c r="U45" i="88" s="1"/>
  <c r="M51" i="88"/>
  <c r="U51" i="88" s="1"/>
  <c r="M57" i="88"/>
  <c r="U57" i="88" s="1"/>
  <c r="M63" i="88"/>
  <c r="U63" i="88" s="1"/>
  <c r="Q6" i="88"/>
  <c r="V7" i="88"/>
  <c r="Q8" i="88"/>
  <c r="Q10" i="88"/>
  <c r="Q12" i="88"/>
  <c r="V13" i="88"/>
  <c r="Q15" i="88"/>
  <c r="V16" i="88"/>
  <c r="Q18" i="88"/>
  <c r="V19" i="88"/>
  <c r="Q21" i="88"/>
  <c r="V22" i="88"/>
  <c r="Q24" i="88"/>
  <c r="V25" i="88"/>
  <c r="Q27" i="88"/>
  <c r="V28" i="88"/>
  <c r="Q30" i="88"/>
  <c r="V31" i="88"/>
  <c r="Q33" i="88"/>
  <c r="V34" i="88"/>
  <c r="Q36" i="88"/>
  <c r="V37" i="88"/>
  <c r="Q39" i="88"/>
  <c r="V40" i="88"/>
  <c r="Q42" i="88"/>
  <c r="V43" i="88"/>
  <c r="Q45" i="88"/>
  <c r="V46" i="88"/>
  <c r="Q48" i="88"/>
  <c r="V49" i="88"/>
  <c r="Q51" i="88"/>
  <c r="V52" i="88"/>
  <c r="Q54" i="88"/>
  <c r="V55" i="88"/>
  <c r="F14" i="89"/>
  <c r="F26" i="89"/>
  <c r="F38" i="89"/>
  <c r="F50" i="89"/>
  <c r="F62" i="89"/>
  <c r="F74" i="89"/>
  <c r="F86" i="89"/>
  <c r="M9" i="87"/>
  <c r="U9" i="87" s="1"/>
  <c r="M15" i="87"/>
  <c r="U15" i="87" s="1"/>
  <c r="M21" i="87"/>
  <c r="U21" i="87" s="1"/>
  <c r="M27" i="87"/>
  <c r="U27" i="87" s="1"/>
  <c r="M33" i="87"/>
  <c r="U33" i="87" s="1"/>
  <c r="M39" i="87"/>
  <c r="U39" i="87" s="1"/>
  <c r="M45" i="87"/>
  <c r="U45" i="87" s="1"/>
  <c r="M51" i="87"/>
  <c r="U51" i="87" s="1"/>
  <c r="M57" i="87"/>
  <c r="U57" i="87" s="1"/>
  <c r="M63" i="87"/>
  <c r="U63" i="87" s="1"/>
  <c r="M69" i="87"/>
  <c r="U69" i="87" s="1"/>
  <c r="Q7" i="87"/>
  <c r="Q13" i="87"/>
  <c r="V14" i="87"/>
  <c r="Q16" i="87"/>
  <c r="V17" i="87"/>
  <c r="Q19" i="87"/>
  <c r="V20" i="87"/>
  <c r="Q22" i="87"/>
  <c r="V23" i="87"/>
  <c r="Q25" i="87"/>
  <c r="V26" i="87"/>
  <c r="Q28" i="87"/>
  <c r="V29" i="87"/>
  <c r="Q31" i="87"/>
  <c r="V32" i="87"/>
  <c r="Q34" i="87"/>
  <c r="V35" i="87"/>
  <c r="Q37" i="87"/>
  <c r="V38" i="87"/>
  <c r="Q40" i="87"/>
  <c r="V41" i="87"/>
  <c r="Q43" i="87"/>
  <c r="V44" i="87"/>
  <c r="Q46" i="87"/>
  <c r="V47" i="87"/>
  <c r="Q49" i="87"/>
  <c r="V50" i="87"/>
  <c r="Q52" i="87"/>
  <c r="V53" i="87"/>
  <c r="Q55" i="87"/>
  <c r="V56" i="87"/>
  <c r="Q58" i="87"/>
  <c r="V59" i="87"/>
  <c r="Q61" i="87"/>
  <c r="V62" i="87"/>
  <c r="Q64" i="87"/>
  <c r="V65" i="87"/>
  <c r="Q67" i="87"/>
  <c r="V68" i="87"/>
  <c r="Q70" i="87"/>
  <c r="V71" i="87"/>
  <c r="Q73" i="87"/>
  <c r="V74" i="87"/>
  <c r="Q76" i="87"/>
  <c r="R69" i="88"/>
  <c r="R66" i="88"/>
  <c r="R63" i="88"/>
  <c r="R60" i="88"/>
  <c r="R6" i="88"/>
  <c r="Q67" i="88"/>
  <c r="Q64" i="88"/>
  <c r="Q69" i="88"/>
  <c r="Q66" i="88"/>
  <c r="Q63" i="88"/>
  <c r="Q60" i="88"/>
  <c r="R8" i="88"/>
  <c r="V68" i="88"/>
  <c r="V65" i="88"/>
  <c r="V62" i="88"/>
  <c r="V67" i="88"/>
  <c r="V64" i="88"/>
  <c r="V61" i="88"/>
  <c r="R10" i="88"/>
  <c r="V11" i="88"/>
  <c r="R12" i="88"/>
  <c r="R15" i="88"/>
  <c r="R18" i="88"/>
  <c r="R21" i="88"/>
  <c r="R24" i="88"/>
  <c r="R27" i="88"/>
  <c r="R30" i="88"/>
  <c r="R33" i="88"/>
  <c r="R36" i="88"/>
  <c r="R39" i="88"/>
  <c r="R42" i="88"/>
  <c r="R45" i="88"/>
  <c r="R48" i="88"/>
  <c r="R51" i="88"/>
  <c r="R54" i="88"/>
  <c r="R57" i="88"/>
  <c r="F97" i="89"/>
  <c r="F91" i="89"/>
  <c r="F85" i="89"/>
  <c r="F79" i="89"/>
  <c r="F73" i="89"/>
  <c r="F67" i="89"/>
  <c r="F61" i="89"/>
  <c r="F55" i="89"/>
  <c r="F49" i="89"/>
  <c r="F43" i="89"/>
  <c r="F37" i="89"/>
  <c r="F31" i="89"/>
  <c r="F25" i="89"/>
  <c r="F19" i="89"/>
  <c r="F13" i="89"/>
  <c r="F7" i="89"/>
  <c r="F96" i="89"/>
  <c r="F90" i="89"/>
  <c r="F84" i="89"/>
  <c r="F78" i="89"/>
  <c r="F72" i="89"/>
  <c r="F66" i="89"/>
  <c r="F60" i="89"/>
  <c r="F54" i="89"/>
  <c r="F48" i="89"/>
  <c r="F42" i="89"/>
  <c r="F36" i="89"/>
  <c r="F30" i="89"/>
  <c r="F24" i="89"/>
  <c r="F18" i="89"/>
  <c r="F12" i="89"/>
  <c r="F6" i="89"/>
  <c r="F95" i="89"/>
  <c r="F89" i="89"/>
  <c r="F83" i="89"/>
  <c r="F77" i="89"/>
  <c r="F71" i="89"/>
  <c r="F65" i="89"/>
  <c r="F59" i="89"/>
  <c r="F53" i="89"/>
  <c r="F47" i="89"/>
  <c r="F41" i="89"/>
  <c r="F35" i="89"/>
  <c r="F29" i="89"/>
  <c r="F23" i="89"/>
  <c r="F17" i="89"/>
  <c r="F11" i="89"/>
  <c r="F5" i="89"/>
  <c r="F15" i="89"/>
  <c r="F27" i="89"/>
  <c r="F39" i="89"/>
  <c r="F51" i="89"/>
  <c r="F63" i="89"/>
  <c r="F75" i="89"/>
  <c r="F87" i="89"/>
  <c r="Q29" i="89"/>
  <c r="V30" i="89"/>
  <c r="Q32" i="89"/>
  <c r="V33" i="89"/>
  <c r="Q35" i="89"/>
  <c r="V36" i="89"/>
  <c r="Q38" i="89"/>
  <c r="V39" i="89"/>
  <c r="Q41" i="89"/>
  <c r="V42" i="89"/>
  <c r="Q44" i="89"/>
  <c r="V45" i="89"/>
  <c r="Q52" i="89"/>
  <c r="V53" i="89"/>
  <c r="Q61" i="89"/>
  <c r="V62" i="89"/>
  <c r="Q70" i="89"/>
  <c r="V71" i="89"/>
  <c r="Q79" i="89"/>
  <c r="V80" i="89"/>
  <c r="Q84" i="89"/>
  <c r="V88" i="89"/>
  <c r="Q94" i="89"/>
  <c r="V95" i="89"/>
  <c r="Q89" i="90"/>
  <c r="Q86" i="90"/>
  <c r="Q83" i="90"/>
  <c r="Q80" i="90"/>
  <c r="Q77" i="90"/>
  <c r="Q74" i="90"/>
  <c r="Q71" i="90"/>
  <c r="Q68" i="90"/>
  <c r="Q65" i="90"/>
  <c r="Q62" i="90"/>
  <c r="Q59" i="90"/>
  <c r="Q56" i="90"/>
  <c r="Q53" i="90"/>
  <c r="Q50" i="90"/>
  <c r="Q47" i="90"/>
  <c r="Q44" i="90"/>
  <c r="Q41" i="90"/>
  <c r="Q38" i="90"/>
  <c r="Q35" i="90"/>
  <c r="Q32" i="90"/>
  <c r="Q88" i="90"/>
  <c r="Q85" i="90"/>
  <c r="Q82" i="90"/>
  <c r="Q79" i="90"/>
  <c r="Q76" i="90"/>
  <c r="Q73" i="90"/>
  <c r="Q70" i="90"/>
  <c r="Q67" i="90"/>
  <c r="Q64" i="90"/>
  <c r="Q61" i="90"/>
  <c r="Q58" i="90"/>
  <c r="Q55" i="90"/>
  <c r="Q52" i="90"/>
  <c r="Q49" i="90"/>
  <c r="Q46" i="90"/>
  <c r="Q43" i="90"/>
  <c r="Q40" i="90"/>
  <c r="Q37" i="90"/>
  <c r="Q34" i="90"/>
  <c r="Q84" i="90"/>
  <c r="Q29" i="90"/>
  <c r="Q26" i="90"/>
  <c r="Q23" i="90"/>
  <c r="Q20" i="90"/>
  <c r="Q17" i="90"/>
  <c r="Q14" i="90"/>
  <c r="Q81" i="90"/>
  <c r="Q31" i="90"/>
  <c r="Q28" i="90"/>
  <c r="Q25" i="90"/>
  <c r="Q22" i="90"/>
  <c r="Q19" i="90"/>
  <c r="Q16" i="90"/>
  <c r="Q13" i="90"/>
  <c r="Q7" i="90"/>
  <c r="R27" i="90"/>
  <c r="R33" i="90"/>
  <c r="R42" i="90"/>
  <c r="R51" i="90"/>
  <c r="R60" i="90"/>
  <c r="R69" i="90"/>
  <c r="R78" i="90"/>
  <c r="Q48" i="89"/>
  <c r="V49" i="89"/>
  <c r="Q57" i="89"/>
  <c r="V58" i="89"/>
  <c r="Q66" i="89"/>
  <c r="V67" i="89"/>
  <c r="Q76" i="89"/>
  <c r="V77" i="89"/>
  <c r="Q81" i="89"/>
  <c r="V85" i="89"/>
  <c r="Q97" i="89"/>
  <c r="Q48" i="90"/>
  <c r="V49" i="90"/>
  <c r="Q57" i="90"/>
  <c r="V58" i="90"/>
  <c r="Q66" i="90"/>
  <c r="V67" i="90"/>
  <c r="Q75" i="90"/>
  <c r="V76" i="90"/>
  <c r="M7" i="89"/>
  <c r="U7" i="89" s="1"/>
  <c r="M13" i="89"/>
  <c r="U13" i="89" s="1"/>
  <c r="M19" i="89"/>
  <c r="U19" i="89" s="1"/>
  <c r="M25" i="89"/>
  <c r="U25" i="89" s="1"/>
  <c r="M31" i="89"/>
  <c r="U31" i="89" s="1"/>
  <c r="M37" i="89"/>
  <c r="U37" i="89" s="1"/>
  <c r="M43" i="89"/>
  <c r="U43" i="89" s="1"/>
  <c r="M49" i="89"/>
  <c r="U49" i="89" s="1"/>
  <c r="M55" i="89"/>
  <c r="U55" i="89" s="1"/>
  <c r="M61" i="89"/>
  <c r="U61" i="89" s="1"/>
  <c r="M67" i="89"/>
  <c r="U67" i="89" s="1"/>
  <c r="M73" i="89"/>
  <c r="U73" i="89" s="1"/>
  <c r="M79" i="89"/>
  <c r="U79" i="89" s="1"/>
  <c r="M85" i="89"/>
  <c r="U85" i="89" s="1"/>
  <c r="M91" i="89"/>
  <c r="U91" i="89" s="1"/>
  <c r="M97" i="89"/>
  <c r="U97" i="89" s="1"/>
  <c r="Q12" i="89"/>
  <c r="V13" i="89"/>
  <c r="Q15" i="89"/>
  <c r="V16" i="89"/>
  <c r="Q18" i="89"/>
  <c r="V19" i="89"/>
  <c r="Q21" i="89"/>
  <c r="V22" i="89"/>
  <c r="Q24" i="89"/>
  <c r="V25" i="89"/>
  <c r="Q27" i="89"/>
  <c r="V28" i="89"/>
  <c r="Q30" i="89"/>
  <c r="V31" i="89"/>
  <c r="Q33" i="89"/>
  <c r="V34" i="89"/>
  <c r="Q36" i="89"/>
  <c r="V37" i="89"/>
  <c r="Q39" i="89"/>
  <c r="V40" i="89"/>
  <c r="Q42" i="89"/>
  <c r="V43" i="89"/>
  <c r="Q45" i="89"/>
  <c r="V46" i="89"/>
  <c r="V47" i="89"/>
  <c r="Q55" i="89"/>
  <c r="V56" i="89"/>
  <c r="Q64" i="89"/>
  <c r="V65" i="89"/>
  <c r="Q73" i="89"/>
  <c r="V74" i="89"/>
  <c r="Q78" i="89"/>
  <c r="V82" i="89"/>
  <c r="V92" i="89"/>
  <c r="Q8" i="90"/>
  <c r="Q12" i="90"/>
  <c r="V13" i="90"/>
  <c r="Q15" i="90"/>
  <c r="Q18" i="90"/>
  <c r="R21" i="90"/>
  <c r="R30" i="90"/>
  <c r="R39" i="90"/>
  <c r="R48" i="90"/>
  <c r="R57" i="90"/>
  <c r="R66" i="90"/>
  <c r="R75" i="90"/>
  <c r="M8" i="89"/>
  <c r="U8" i="89" s="1"/>
  <c r="M14" i="89"/>
  <c r="U14" i="89" s="1"/>
  <c r="M20" i="89"/>
  <c r="U20" i="89" s="1"/>
  <c r="M26" i="89"/>
  <c r="U26" i="89" s="1"/>
  <c r="M32" i="89"/>
  <c r="U32" i="89" s="1"/>
  <c r="M38" i="89"/>
  <c r="U38" i="89" s="1"/>
  <c r="M44" i="89"/>
  <c r="U44" i="89" s="1"/>
  <c r="M50" i="89"/>
  <c r="U50" i="89" s="1"/>
  <c r="M56" i="89"/>
  <c r="U56" i="89" s="1"/>
  <c r="M62" i="89"/>
  <c r="U62" i="89" s="1"/>
  <c r="M68" i="89"/>
  <c r="U68" i="89" s="1"/>
  <c r="M74" i="89"/>
  <c r="U74" i="89" s="1"/>
  <c r="M80" i="89"/>
  <c r="U80" i="89" s="1"/>
  <c r="M86" i="89"/>
  <c r="U86" i="89" s="1"/>
  <c r="M92" i="89"/>
  <c r="U92" i="89" s="1"/>
  <c r="M98" i="89"/>
  <c r="U98" i="89" s="1"/>
  <c r="Q96" i="89"/>
  <c r="Q98" i="89"/>
  <c r="Q95" i="89"/>
  <c r="Q92" i="89"/>
  <c r="Q89" i="89"/>
  <c r="Q86" i="89"/>
  <c r="Q83" i="89"/>
  <c r="Q80" i="89"/>
  <c r="Q77" i="89"/>
  <c r="Q74" i="89"/>
  <c r="Q71" i="89"/>
  <c r="Q68" i="89"/>
  <c r="Q65" i="89"/>
  <c r="Q62" i="89"/>
  <c r="Q59" i="89"/>
  <c r="Q56" i="89"/>
  <c r="Q53" i="89"/>
  <c r="Q50" i="89"/>
  <c r="Q47" i="89"/>
  <c r="V97" i="89"/>
  <c r="V94" i="89"/>
  <c r="V96" i="89"/>
  <c r="V93" i="89"/>
  <c r="V90" i="89"/>
  <c r="V87" i="89"/>
  <c r="V84" i="89"/>
  <c r="V81" i="89"/>
  <c r="V78" i="89"/>
  <c r="V75" i="89"/>
  <c r="V72" i="89"/>
  <c r="V69" i="89"/>
  <c r="V66" i="89"/>
  <c r="V63" i="89"/>
  <c r="V60" i="89"/>
  <c r="V57" i="89"/>
  <c r="V54" i="89"/>
  <c r="V51" i="89"/>
  <c r="V48" i="89"/>
  <c r="V11" i="89"/>
  <c r="Q51" i="89"/>
  <c r="V52" i="89"/>
  <c r="Q60" i="89"/>
  <c r="V61" i="89"/>
  <c r="Q69" i="89"/>
  <c r="V70" i="89"/>
  <c r="Q75" i="89"/>
  <c r="V79" i="89"/>
  <c r="Q88" i="89"/>
  <c r="V89" i="89"/>
  <c r="Q93" i="89"/>
  <c r="R88" i="90"/>
  <c r="R85" i="90"/>
  <c r="R82" i="90"/>
  <c r="R79" i="90"/>
  <c r="R76" i="90"/>
  <c r="R73" i="90"/>
  <c r="R70" i="90"/>
  <c r="R67" i="90"/>
  <c r="R64" i="90"/>
  <c r="R61" i="90"/>
  <c r="R58" i="90"/>
  <c r="R55" i="90"/>
  <c r="R52" i="90"/>
  <c r="R49" i="90"/>
  <c r="R46" i="90"/>
  <c r="R43" i="90"/>
  <c r="R40" i="90"/>
  <c r="R37" i="90"/>
  <c r="R34" i="90"/>
  <c r="R87" i="90"/>
  <c r="R84" i="90"/>
  <c r="R81" i="90"/>
  <c r="R83" i="90"/>
  <c r="R29" i="90"/>
  <c r="R26" i="90"/>
  <c r="R23" i="90"/>
  <c r="R20" i="90"/>
  <c r="R17" i="90"/>
  <c r="R14" i="90"/>
  <c r="R3" i="90"/>
  <c r="R11" i="90"/>
  <c r="R9" i="90"/>
  <c r="R5" i="90"/>
  <c r="R89" i="90"/>
  <c r="R31" i="90"/>
  <c r="R28" i="90"/>
  <c r="R25" i="90"/>
  <c r="R22" i="90"/>
  <c r="R19" i="90"/>
  <c r="R80" i="90"/>
  <c r="R77" i="90"/>
  <c r="R74" i="90"/>
  <c r="R71" i="90"/>
  <c r="R68" i="90"/>
  <c r="R65" i="90"/>
  <c r="R62" i="90"/>
  <c r="R59" i="90"/>
  <c r="R56" i="90"/>
  <c r="R53" i="90"/>
  <c r="R50" i="90"/>
  <c r="R47" i="90"/>
  <c r="R44" i="90"/>
  <c r="R41" i="90"/>
  <c r="R38" i="90"/>
  <c r="R35" i="90"/>
  <c r="R32" i="90"/>
  <c r="R8" i="90"/>
  <c r="V87" i="90"/>
  <c r="V84" i="90"/>
  <c r="V81" i="90"/>
  <c r="V78" i="90"/>
  <c r="V75" i="90"/>
  <c r="V72" i="90"/>
  <c r="V69" i="90"/>
  <c r="V66" i="90"/>
  <c r="V63" i="90"/>
  <c r="V60" i="90"/>
  <c r="V57" i="90"/>
  <c r="V54" i="90"/>
  <c r="V51" i="90"/>
  <c r="V48" i="90"/>
  <c r="V45" i="90"/>
  <c r="V42" i="90"/>
  <c r="V39" i="90"/>
  <c r="V36" i="90"/>
  <c r="V33" i="90"/>
  <c r="V89" i="90"/>
  <c r="V86" i="90"/>
  <c r="V83" i="90"/>
  <c r="V80" i="90"/>
  <c r="V77" i="90"/>
  <c r="V74" i="90"/>
  <c r="V71" i="90"/>
  <c r="V68" i="90"/>
  <c r="V65" i="90"/>
  <c r="V62" i="90"/>
  <c r="V59" i="90"/>
  <c r="V56" i="90"/>
  <c r="V53" i="90"/>
  <c r="V50" i="90"/>
  <c r="V47" i="90"/>
  <c r="V44" i="90"/>
  <c r="V41" i="90"/>
  <c r="V38" i="90"/>
  <c r="V35" i="90"/>
  <c r="V32" i="90"/>
  <c r="V31" i="90"/>
  <c r="V85" i="90"/>
  <c r="V30" i="90"/>
  <c r="V27" i="90"/>
  <c r="V24" i="90"/>
  <c r="V21" i="90"/>
  <c r="V18" i="90"/>
  <c r="V15" i="90"/>
  <c r="V12" i="90"/>
  <c r="V10" i="90"/>
  <c r="V8" i="90"/>
  <c r="V6" i="90"/>
  <c r="V4" i="90"/>
  <c r="Y4" i="90" s="1"/>
  <c r="V82" i="90"/>
  <c r="V29" i="90"/>
  <c r="V26" i="90"/>
  <c r="V23" i="90"/>
  <c r="V20" i="90"/>
  <c r="V17" i="90"/>
  <c r="V14" i="90"/>
  <c r="R12" i="90"/>
  <c r="R15" i="90"/>
  <c r="R18" i="90"/>
  <c r="Q24" i="90"/>
  <c r="V25" i="90"/>
  <c r="Q36" i="90"/>
  <c r="V37" i="90"/>
  <c r="Q45" i="90"/>
  <c r="V46" i="90"/>
  <c r="Q54" i="90"/>
  <c r="V55" i="90"/>
  <c r="Q63" i="90"/>
  <c r="V64" i="90"/>
  <c r="Q72" i="90"/>
  <c r="V73" i="90"/>
  <c r="V88" i="90"/>
  <c r="AH3" i="89"/>
  <c r="AQ3" i="89" s="1"/>
  <c r="M9" i="89"/>
  <c r="U9" i="89" s="1"/>
  <c r="M15" i="89"/>
  <c r="U15" i="89" s="1"/>
  <c r="M21" i="89"/>
  <c r="U21" i="89" s="1"/>
  <c r="M27" i="89"/>
  <c r="U27" i="89" s="1"/>
  <c r="M33" i="89"/>
  <c r="U33" i="89" s="1"/>
  <c r="M39" i="89"/>
  <c r="U39" i="89" s="1"/>
  <c r="M45" i="89"/>
  <c r="U45" i="89" s="1"/>
  <c r="M51" i="89"/>
  <c r="U51" i="89" s="1"/>
  <c r="M57" i="89"/>
  <c r="U57" i="89" s="1"/>
  <c r="M63" i="89"/>
  <c r="U63" i="89" s="1"/>
  <c r="M69" i="89"/>
  <c r="U69" i="89" s="1"/>
  <c r="M75" i="89"/>
  <c r="U75" i="89" s="1"/>
  <c r="M81" i="89"/>
  <c r="U81" i="89" s="1"/>
  <c r="M87" i="89"/>
  <c r="U87" i="89" s="1"/>
  <c r="Q7" i="89"/>
  <c r="Q13" i="89"/>
  <c r="V14" i="89"/>
  <c r="Q16" i="89"/>
  <c r="V17" i="89"/>
  <c r="Q19" i="89"/>
  <c r="V20" i="89"/>
  <c r="Q22" i="89"/>
  <c r="V23" i="89"/>
  <c r="Q25" i="89"/>
  <c r="V26" i="89"/>
  <c r="Q28" i="89"/>
  <c r="V29" i="89"/>
  <c r="Q31" i="89"/>
  <c r="V32" i="89"/>
  <c r="Q34" i="89"/>
  <c r="V35" i="89"/>
  <c r="Q37" i="89"/>
  <c r="V38" i="89"/>
  <c r="Q40" i="89"/>
  <c r="V41" i="89"/>
  <c r="Q43" i="89"/>
  <c r="V44" i="89"/>
  <c r="Q46" i="89"/>
  <c r="Q49" i="89"/>
  <c r="V50" i="89"/>
  <c r="Q58" i="89"/>
  <c r="V59" i="89"/>
  <c r="Q67" i="89"/>
  <c r="V68" i="89"/>
  <c r="Q72" i="89"/>
  <c r="V76" i="89"/>
  <c r="Q85" i="89"/>
  <c r="V86" i="89"/>
  <c r="Q90" i="89"/>
  <c r="Q11" i="90"/>
  <c r="R24" i="90"/>
  <c r="R36" i="90"/>
  <c r="R45" i="90"/>
  <c r="R54" i="90"/>
  <c r="R63" i="90"/>
  <c r="R72" i="90"/>
  <c r="M7" i="90"/>
  <c r="U7" i="90" s="1"/>
  <c r="M13" i="90"/>
  <c r="U13" i="90" s="1"/>
  <c r="M19" i="90"/>
  <c r="U19" i="90" s="1"/>
  <c r="M25" i="90"/>
  <c r="U25" i="90" s="1"/>
  <c r="M31" i="90"/>
  <c r="U31" i="90" s="1"/>
  <c r="M37" i="90"/>
  <c r="U37" i="90" s="1"/>
  <c r="M43" i="90"/>
  <c r="U43" i="90" s="1"/>
  <c r="M49" i="90"/>
  <c r="U49" i="90" s="1"/>
  <c r="M55" i="90"/>
  <c r="U55" i="90" s="1"/>
  <c r="M61" i="90"/>
  <c r="U61" i="90" s="1"/>
  <c r="M67" i="90"/>
  <c r="U67" i="90" s="1"/>
  <c r="M73" i="90"/>
  <c r="U73" i="90" s="1"/>
  <c r="M79" i="90"/>
  <c r="U79" i="90" s="1"/>
  <c r="M85" i="90"/>
  <c r="U85" i="90" s="1"/>
  <c r="M9" i="90"/>
  <c r="U9" i="90" s="1"/>
  <c r="M15" i="90"/>
  <c r="U15" i="90" s="1"/>
  <c r="M21" i="90"/>
  <c r="U21" i="90" s="1"/>
  <c r="M27" i="90"/>
  <c r="U27" i="90" s="1"/>
  <c r="M33" i="90"/>
  <c r="U33" i="90" s="1"/>
  <c r="M39" i="90"/>
  <c r="U39" i="90" s="1"/>
  <c r="M45" i="90"/>
  <c r="U45" i="90" s="1"/>
  <c r="M51" i="90"/>
  <c r="U51" i="90" s="1"/>
  <c r="M57" i="90"/>
  <c r="U57" i="90" s="1"/>
  <c r="M63" i="90"/>
  <c r="U63" i="90" s="1"/>
  <c r="M69" i="90"/>
  <c r="U69" i="90" s="1"/>
  <c r="M75" i="90"/>
  <c r="U75" i="90" s="1"/>
  <c r="M81" i="90"/>
  <c r="U81" i="90" s="1"/>
  <c r="M87" i="90"/>
  <c r="U87" i="90" s="1"/>
  <c r="M4" i="90"/>
  <c r="U4" i="90" s="1"/>
  <c r="X4" i="90" s="1"/>
  <c r="Z4" i="90" s="1"/>
  <c r="M10" i="90"/>
  <c r="U10" i="90" s="1"/>
  <c r="M16" i="90"/>
  <c r="U16" i="90" s="1"/>
  <c r="M22" i="90"/>
  <c r="U22" i="90" s="1"/>
  <c r="M28" i="90"/>
  <c r="U28" i="90" s="1"/>
  <c r="M34" i="90"/>
  <c r="U34" i="90" s="1"/>
  <c r="M40" i="90"/>
  <c r="U40" i="90" s="1"/>
  <c r="M46" i="90"/>
  <c r="U46" i="90" s="1"/>
  <c r="M52" i="90"/>
  <c r="U52" i="90" s="1"/>
  <c r="M58" i="90"/>
  <c r="U58" i="90" s="1"/>
  <c r="M64" i="90"/>
  <c r="U64" i="90" s="1"/>
  <c r="M70" i="90"/>
  <c r="U70" i="90" s="1"/>
  <c r="M76" i="90"/>
  <c r="U76" i="90" s="1"/>
  <c r="M82" i="90"/>
  <c r="U82" i="90" s="1"/>
  <c r="P3" i="91"/>
  <c r="AF3" i="91" s="1"/>
  <c r="AO3" i="91" s="1"/>
  <c r="AE3" i="91"/>
  <c r="M26" i="91"/>
  <c r="U26" i="91" s="1"/>
  <c r="M32" i="91"/>
  <c r="U32" i="91" s="1"/>
  <c r="M38" i="91"/>
  <c r="U38" i="91" s="1"/>
  <c r="M44" i="91"/>
  <c r="U44" i="91" s="1"/>
  <c r="M50" i="91"/>
  <c r="U50" i="91" s="1"/>
  <c r="M56" i="91"/>
  <c r="U56" i="91" s="1"/>
  <c r="M62" i="91"/>
  <c r="U62" i="91" s="1"/>
  <c r="M68" i="91"/>
  <c r="U68" i="91" s="1"/>
  <c r="M74" i="91"/>
  <c r="U74" i="91" s="1"/>
  <c r="R77" i="91"/>
  <c r="R74" i="91"/>
  <c r="R71" i="91"/>
  <c r="R68" i="91"/>
  <c r="R65" i="91"/>
  <c r="R62" i="91"/>
  <c r="R59" i="91"/>
  <c r="R56" i="91"/>
  <c r="R53" i="91"/>
  <c r="R50" i="91"/>
  <c r="R47" i="91"/>
  <c r="R44" i="91"/>
  <c r="R41" i="91"/>
  <c r="R38" i="91"/>
  <c r="R35" i="91"/>
  <c r="R32" i="91"/>
  <c r="R29" i="91"/>
  <c r="R26" i="91"/>
  <c r="R23" i="91"/>
  <c r="R79" i="91"/>
  <c r="R76" i="91"/>
  <c r="R73" i="91"/>
  <c r="R70" i="91"/>
  <c r="R67" i="91"/>
  <c r="R64" i="91"/>
  <c r="R61" i="91"/>
  <c r="R58" i="91"/>
  <c r="R6" i="91"/>
  <c r="Q77" i="91"/>
  <c r="Q74" i="91"/>
  <c r="Q71" i="91"/>
  <c r="Q68" i="91"/>
  <c r="Q65" i="91"/>
  <c r="Q62" i="91"/>
  <c r="Q59" i="91"/>
  <c r="Q56" i="91"/>
  <c r="Q53" i="91"/>
  <c r="Q50" i="91"/>
  <c r="Q47" i="91"/>
  <c r="Q44" i="91"/>
  <c r="Q41" i="91"/>
  <c r="Q38" i="91"/>
  <c r="Q35" i="91"/>
  <c r="Q32" i="91"/>
  <c r="Q29" i="91"/>
  <c r="Q26" i="91"/>
  <c r="Q23" i="91"/>
  <c r="Q20" i="91"/>
  <c r="Q79" i="91"/>
  <c r="Q76" i="91"/>
  <c r="Q73" i="91"/>
  <c r="Q70" i="91"/>
  <c r="Q67" i="91"/>
  <c r="Q64" i="91"/>
  <c r="Q61" i="91"/>
  <c r="R8" i="91"/>
  <c r="V78" i="91"/>
  <c r="V75" i="91"/>
  <c r="V72" i="91"/>
  <c r="V69" i="91"/>
  <c r="V66" i="91"/>
  <c r="V63" i="91"/>
  <c r="V60" i="91"/>
  <c r="V57" i="91"/>
  <c r="V54" i="91"/>
  <c r="V51" i="91"/>
  <c r="V48" i="91"/>
  <c r="V45" i="91"/>
  <c r="V42" i="91"/>
  <c r="V39" i="91"/>
  <c r="V36" i="91"/>
  <c r="V33" i="91"/>
  <c r="V30" i="91"/>
  <c r="V27" i="91"/>
  <c r="V24" i="91"/>
  <c r="V21" i="91"/>
  <c r="V77" i="91"/>
  <c r="V74" i="91"/>
  <c r="V71" i="91"/>
  <c r="V68" i="91"/>
  <c r="V65" i="91"/>
  <c r="V62" i="91"/>
  <c r="R10" i="91"/>
  <c r="V11" i="91"/>
  <c r="R12" i="91"/>
  <c r="R15" i="91"/>
  <c r="R18" i="91"/>
  <c r="Q25" i="91"/>
  <c r="V26" i="91"/>
  <c r="Q27" i="91"/>
  <c r="V28" i="91"/>
  <c r="Q34" i="91"/>
  <c r="V35" i="91"/>
  <c r="Q36" i="91"/>
  <c r="V37" i="91"/>
  <c r="Q43" i="91"/>
  <c r="V44" i="91"/>
  <c r="Q45" i="91"/>
  <c r="V46" i="91"/>
  <c r="Q52" i="91"/>
  <c r="V53" i="91"/>
  <c r="Q54" i="91"/>
  <c r="V55" i="91"/>
  <c r="R66" i="91"/>
  <c r="R75" i="91"/>
  <c r="P3" i="92"/>
  <c r="AF3" i="92" s="1"/>
  <c r="AO3" i="92" s="1"/>
  <c r="AE3" i="92"/>
  <c r="M9" i="91"/>
  <c r="U9" i="91" s="1"/>
  <c r="M15" i="91"/>
  <c r="U15" i="91" s="1"/>
  <c r="M21" i="91"/>
  <c r="U21" i="91" s="1"/>
  <c r="M27" i="91"/>
  <c r="U27" i="91" s="1"/>
  <c r="M33" i="91"/>
  <c r="U33" i="91" s="1"/>
  <c r="M39" i="91"/>
  <c r="U39" i="91" s="1"/>
  <c r="M45" i="91"/>
  <c r="U45" i="91" s="1"/>
  <c r="M51" i="91"/>
  <c r="U51" i="91" s="1"/>
  <c r="M57" i="91"/>
  <c r="U57" i="91" s="1"/>
  <c r="M63" i="91"/>
  <c r="U63" i="91" s="1"/>
  <c r="M69" i="91"/>
  <c r="U69" i="91" s="1"/>
  <c r="M75" i="91"/>
  <c r="U75" i="91" s="1"/>
  <c r="Q13" i="91"/>
  <c r="V14" i="91"/>
  <c r="Q16" i="91"/>
  <c r="V17" i="91"/>
  <c r="Q19" i="91"/>
  <c r="R20" i="91"/>
  <c r="R25" i="91"/>
  <c r="R27" i="91"/>
  <c r="R34" i="91"/>
  <c r="R36" i="91"/>
  <c r="R43" i="91"/>
  <c r="R45" i="91"/>
  <c r="R52" i="91"/>
  <c r="R54" i="91"/>
  <c r="V56" i="91"/>
  <c r="Q58" i="91"/>
  <c r="V59" i="91"/>
  <c r="Q60" i="91"/>
  <c r="V61" i="91"/>
  <c r="Q69" i="91"/>
  <c r="V70" i="91"/>
  <c r="Q78" i="91"/>
  <c r="V79" i="91"/>
  <c r="M67" i="92"/>
  <c r="U67" i="92" s="1"/>
  <c r="M61" i="92"/>
  <c r="U61" i="92" s="1"/>
  <c r="M55" i="92"/>
  <c r="U55" i="92" s="1"/>
  <c r="M49" i="92"/>
  <c r="U49" i="92" s="1"/>
  <c r="M43" i="92"/>
  <c r="U43" i="92" s="1"/>
  <c r="M37" i="92"/>
  <c r="U37" i="92" s="1"/>
  <c r="M31" i="92"/>
  <c r="U31" i="92" s="1"/>
  <c r="M25" i="92"/>
  <c r="U25" i="92" s="1"/>
  <c r="M19" i="92"/>
  <c r="U19" i="92" s="1"/>
  <c r="M13" i="92"/>
  <c r="U13" i="92" s="1"/>
  <c r="M7" i="92"/>
  <c r="U7" i="92" s="1"/>
  <c r="M66" i="92"/>
  <c r="U66" i="92" s="1"/>
  <c r="M60" i="92"/>
  <c r="U60" i="92" s="1"/>
  <c r="M54" i="92"/>
  <c r="U54" i="92" s="1"/>
  <c r="M48" i="92"/>
  <c r="U48" i="92" s="1"/>
  <c r="M42" i="92"/>
  <c r="U42" i="92" s="1"/>
  <c r="M36" i="92"/>
  <c r="U36" i="92" s="1"/>
  <c r="M30" i="92"/>
  <c r="U30" i="92" s="1"/>
  <c r="M24" i="92"/>
  <c r="U24" i="92" s="1"/>
  <c r="M18" i="92"/>
  <c r="U18" i="92" s="1"/>
  <c r="M12" i="92"/>
  <c r="U12" i="92" s="1"/>
  <c r="M6" i="92"/>
  <c r="U6" i="92" s="1"/>
  <c r="M65" i="92"/>
  <c r="U65" i="92" s="1"/>
  <c r="M59" i="92"/>
  <c r="U59" i="92" s="1"/>
  <c r="M53" i="92"/>
  <c r="U53" i="92" s="1"/>
  <c r="M47" i="92"/>
  <c r="U47" i="92" s="1"/>
  <c r="M41" i="92"/>
  <c r="U41" i="92" s="1"/>
  <c r="M35" i="92"/>
  <c r="U35" i="92" s="1"/>
  <c r="M29" i="92"/>
  <c r="U29" i="92" s="1"/>
  <c r="M23" i="92"/>
  <c r="U23" i="92" s="1"/>
  <c r="M17" i="92"/>
  <c r="U17" i="92" s="1"/>
  <c r="M11" i="92"/>
  <c r="U11" i="92" s="1"/>
  <c r="M5" i="92"/>
  <c r="U5" i="92" s="1"/>
  <c r="M64" i="92"/>
  <c r="U64" i="92" s="1"/>
  <c r="M58" i="92"/>
  <c r="U58" i="92" s="1"/>
  <c r="M52" i="92"/>
  <c r="U52" i="92" s="1"/>
  <c r="M46" i="92"/>
  <c r="U46" i="92" s="1"/>
  <c r="M40" i="92"/>
  <c r="U40" i="92" s="1"/>
  <c r="M34" i="92"/>
  <c r="U34" i="92" s="1"/>
  <c r="M28" i="92"/>
  <c r="U28" i="92" s="1"/>
  <c r="M22" i="92"/>
  <c r="U22" i="92" s="1"/>
  <c r="M16" i="92"/>
  <c r="U16" i="92" s="1"/>
  <c r="M10" i="92"/>
  <c r="U10" i="92" s="1"/>
  <c r="M4" i="92"/>
  <c r="U4" i="92" s="1"/>
  <c r="X4" i="92" s="1"/>
  <c r="M69" i="92"/>
  <c r="U69" i="92" s="1"/>
  <c r="M21" i="92"/>
  <c r="U21" i="92" s="1"/>
  <c r="M39" i="92"/>
  <c r="U39" i="92" s="1"/>
  <c r="M57" i="92"/>
  <c r="U57" i="92" s="1"/>
  <c r="M4" i="91"/>
  <c r="U4" i="91" s="1"/>
  <c r="X4" i="91" s="1"/>
  <c r="M10" i="91"/>
  <c r="U10" i="91" s="1"/>
  <c r="M16" i="91"/>
  <c r="U16" i="91" s="1"/>
  <c r="M22" i="91"/>
  <c r="U22" i="91" s="1"/>
  <c r="M28" i="91"/>
  <c r="U28" i="91" s="1"/>
  <c r="M34" i="91"/>
  <c r="U34" i="91" s="1"/>
  <c r="M40" i="91"/>
  <c r="U40" i="91" s="1"/>
  <c r="M46" i="91"/>
  <c r="U46" i="91" s="1"/>
  <c r="M52" i="91"/>
  <c r="U52" i="91" s="1"/>
  <c r="M58" i="91"/>
  <c r="U58" i="91" s="1"/>
  <c r="M64" i="91"/>
  <c r="U64" i="91" s="1"/>
  <c r="M70" i="91"/>
  <c r="U70" i="91" s="1"/>
  <c r="M76" i="91"/>
  <c r="U76" i="91" s="1"/>
  <c r="Q5" i="91"/>
  <c r="R7" i="91"/>
  <c r="Q9" i="91"/>
  <c r="Q11" i="91"/>
  <c r="R13" i="91"/>
  <c r="R16" i="91"/>
  <c r="R19" i="91"/>
  <c r="Q22" i="91"/>
  <c r="V23" i="91"/>
  <c r="Q24" i="91"/>
  <c r="V25" i="91"/>
  <c r="Q31" i="91"/>
  <c r="V32" i="91"/>
  <c r="Q33" i="91"/>
  <c r="V34" i="91"/>
  <c r="Q40" i="91"/>
  <c r="V41" i="91"/>
  <c r="Q42" i="91"/>
  <c r="V43" i="91"/>
  <c r="Q49" i="91"/>
  <c r="V50" i="91"/>
  <c r="Q51" i="91"/>
  <c r="V52" i="91"/>
  <c r="Q57" i="91"/>
  <c r="V58" i="91"/>
  <c r="R60" i="91"/>
  <c r="R69" i="91"/>
  <c r="R78" i="91"/>
  <c r="M8" i="92"/>
  <c r="U8" i="92" s="1"/>
  <c r="M26" i="92"/>
  <c r="U26" i="92" s="1"/>
  <c r="M44" i="92"/>
  <c r="U44" i="92" s="1"/>
  <c r="M62" i="92"/>
  <c r="U62" i="92" s="1"/>
  <c r="P3" i="93"/>
  <c r="AF3" i="93" s="1"/>
  <c r="AO3" i="93" s="1"/>
  <c r="AE3" i="93"/>
  <c r="M5" i="91"/>
  <c r="U5" i="91" s="1"/>
  <c r="M11" i="91"/>
  <c r="U11" i="91" s="1"/>
  <c r="M17" i="91"/>
  <c r="U17" i="91" s="1"/>
  <c r="M23" i="91"/>
  <c r="U23" i="91" s="1"/>
  <c r="M29" i="91"/>
  <c r="U29" i="91" s="1"/>
  <c r="M35" i="91"/>
  <c r="U35" i="91" s="1"/>
  <c r="M41" i="91"/>
  <c r="U41" i="91" s="1"/>
  <c r="M47" i="91"/>
  <c r="U47" i="91" s="1"/>
  <c r="M53" i="91"/>
  <c r="U53" i="91" s="1"/>
  <c r="M59" i="91"/>
  <c r="U59" i="91" s="1"/>
  <c r="M65" i="91"/>
  <c r="U65" i="91" s="1"/>
  <c r="M71" i="91"/>
  <c r="U71" i="91" s="1"/>
  <c r="M77" i="91"/>
  <c r="U77" i="91" s="1"/>
  <c r="V4" i="91"/>
  <c r="Y4" i="91" s="1"/>
  <c r="R5" i="91"/>
  <c r="V6" i="91"/>
  <c r="V8" i="91"/>
  <c r="R9" i="91"/>
  <c r="V10" i="91"/>
  <c r="R11" i="91"/>
  <c r="V12" i="91"/>
  <c r="Q14" i="91"/>
  <c r="V15" i="91"/>
  <c r="Q17" i="91"/>
  <c r="V18" i="91"/>
  <c r="R22" i="91"/>
  <c r="R24" i="91"/>
  <c r="R31" i="91"/>
  <c r="R33" i="91"/>
  <c r="R40" i="91"/>
  <c r="R42" i="91"/>
  <c r="R49" i="91"/>
  <c r="R51" i="91"/>
  <c r="R57" i="91"/>
  <c r="Q63" i="91"/>
  <c r="V64" i="91"/>
  <c r="Q72" i="91"/>
  <c r="V73" i="91"/>
  <c r="M9" i="92"/>
  <c r="U9" i="92" s="1"/>
  <c r="M27" i="92"/>
  <c r="U27" i="92" s="1"/>
  <c r="M45" i="92"/>
  <c r="U45" i="92" s="1"/>
  <c r="M63" i="92"/>
  <c r="U63" i="92" s="1"/>
  <c r="R3" i="91"/>
  <c r="M6" i="91"/>
  <c r="U6" i="91" s="1"/>
  <c r="M12" i="91"/>
  <c r="U12" i="91" s="1"/>
  <c r="M18" i="91"/>
  <c r="U18" i="91" s="1"/>
  <c r="M24" i="91"/>
  <c r="U24" i="91" s="1"/>
  <c r="M30" i="91"/>
  <c r="U30" i="91" s="1"/>
  <c r="M36" i="91"/>
  <c r="U36" i="91" s="1"/>
  <c r="M42" i="91"/>
  <c r="U42" i="91" s="1"/>
  <c r="M48" i="91"/>
  <c r="U48" i="91" s="1"/>
  <c r="M54" i="91"/>
  <c r="U54" i="91" s="1"/>
  <c r="M60" i="91"/>
  <c r="U60" i="91" s="1"/>
  <c r="M66" i="91"/>
  <c r="U66" i="91" s="1"/>
  <c r="M72" i="91"/>
  <c r="U72" i="91" s="1"/>
  <c r="R14" i="91"/>
  <c r="R17" i="91"/>
  <c r="V20" i="91"/>
  <c r="Q21" i="91"/>
  <c r="V22" i="91"/>
  <c r="Q28" i="91"/>
  <c r="V29" i="91"/>
  <c r="Q30" i="91"/>
  <c r="V31" i="91"/>
  <c r="Q37" i="91"/>
  <c r="V38" i="91"/>
  <c r="Q39" i="91"/>
  <c r="V40" i="91"/>
  <c r="Q46" i="91"/>
  <c r="V47" i="91"/>
  <c r="Q48" i="91"/>
  <c r="V49" i="91"/>
  <c r="Q55" i="91"/>
  <c r="R63" i="91"/>
  <c r="R72" i="91"/>
  <c r="M14" i="92"/>
  <c r="U14" i="92" s="1"/>
  <c r="M32" i="92"/>
  <c r="U32" i="92" s="1"/>
  <c r="M50" i="92"/>
  <c r="U50" i="92" s="1"/>
  <c r="M68" i="92"/>
  <c r="U68" i="92" s="1"/>
  <c r="R67" i="92"/>
  <c r="R64" i="92"/>
  <c r="R61" i="92"/>
  <c r="R58" i="92"/>
  <c r="R55" i="92"/>
  <c r="R52" i="92"/>
  <c r="R49" i="92"/>
  <c r="R46" i="92"/>
  <c r="R43" i="92"/>
  <c r="R40" i="92"/>
  <c r="R6" i="92"/>
  <c r="Q68" i="92"/>
  <c r="Q65" i="92"/>
  <c r="Q62" i="92"/>
  <c r="Q59" i="92"/>
  <c r="Q56" i="92"/>
  <c r="Q53" i="92"/>
  <c r="Q50" i="92"/>
  <c r="Q47" i="92"/>
  <c r="Q44" i="92"/>
  <c r="Q41" i="92"/>
  <c r="Q38" i="92"/>
  <c r="Q67" i="92"/>
  <c r="Q64" i="92"/>
  <c r="Q61" i="92"/>
  <c r="Q58" i="92"/>
  <c r="Q55" i="92"/>
  <c r="Q52" i="92"/>
  <c r="Q49" i="92"/>
  <c r="Q46" i="92"/>
  <c r="Q43" i="92"/>
  <c r="Q40" i="92"/>
  <c r="R8" i="92"/>
  <c r="V69" i="92"/>
  <c r="V66" i="92"/>
  <c r="V63" i="92"/>
  <c r="V60" i="92"/>
  <c r="V57" i="92"/>
  <c r="V54" i="92"/>
  <c r="V51" i="92"/>
  <c r="V48" i="92"/>
  <c r="V45" i="92"/>
  <c r="V42" i="92"/>
  <c r="V39" i="92"/>
  <c r="V68" i="92"/>
  <c r="V65" i="92"/>
  <c r="V62" i="92"/>
  <c r="V59" i="92"/>
  <c r="V56" i="92"/>
  <c r="V53" i="92"/>
  <c r="V50" i="92"/>
  <c r="V47" i="92"/>
  <c r="V44" i="92"/>
  <c r="V41" i="92"/>
  <c r="V38" i="92"/>
  <c r="R10" i="92"/>
  <c r="V11" i="92"/>
  <c r="R12" i="92"/>
  <c r="R15" i="92"/>
  <c r="R18" i="92"/>
  <c r="R21" i="92"/>
  <c r="R24" i="92"/>
  <c r="R27" i="92"/>
  <c r="R30" i="92"/>
  <c r="R33" i="92"/>
  <c r="R36" i="92"/>
  <c r="Q13" i="92"/>
  <c r="V14" i="92"/>
  <c r="Q16" i="92"/>
  <c r="V17" i="92"/>
  <c r="Q19" i="92"/>
  <c r="V20" i="92"/>
  <c r="Q22" i="92"/>
  <c r="V23" i="92"/>
  <c r="Q25" i="92"/>
  <c r="V26" i="92"/>
  <c r="Q28" i="92"/>
  <c r="V29" i="92"/>
  <c r="Q31" i="92"/>
  <c r="V32" i="92"/>
  <c r="Q34" i="92"/>
  <c r="V35" i="92"/>
  <c r="Q37" i="92"/>
  <c r="Q5" i="92"/>
  <c r="R7" i="92"/>
  <c r="Q9" i="92"/>
  <c r="Q11" i="92"/>
  <c r="R13" i="92"/>
  <c r="R16" i="92"/>
  <c r="R19" i="92"/>
  <c r="R22" i="92"/>
  <c r="R25" i="92"/>
  <c r="R28" i="92"/>
  <c r="R31" i="92"/>
  <c r="R34" i="92"/>
  <c r="R37" i="92"/>
  <c r="Q39" i="92"/>
  <c r="V40" i="92"/>
  <c r="Q42" i="92"/>
  <c r="V43" i="92"/>
  <c r="Q45" i="92"/>
  <c r="V46" i="92"/>
  <c r="Q48" i="92"/>
  <c r="V49" i="92"/>
  <c r="Q51" i="92"/>
  <c r="V52" i="92"/>
  <c r="Q54" i="92"/>
  <c r="V55" i="92"/>
  <c r="Q57" i="92"/>
  <c r="V58" i="92"/>
  <c r="Q60" i="92"/>
  <c r="V61" i="92"/>
  <c r="Q63" i="92"/>
  <c r="V64" i="92"/>
  <c r="Q66" i="92"/>
  <c r="V67" i="92"/>
  <c r="Q69" i="92"/>
  <c r="AH4" i="94"/>
  <c r="Z4" i="94"/>
  <c r="V4" i="92"/>
  <c r="Y4" i="92" s="1"/>
  <c r="R5" i="92"/>
  <c r="V6" i="92"/>
  <c r="V8" i="92"/>
  <c r="R9" i="92"/>
  <c r="V10" i="92"/>
  <c r="R11" i="92"/>
  <c r="V12" i="92"/>
  <c r="Q14" i="92"/>
  <c r="V15" i="92"/>
  <c r="Q17" i="92"/>
  <c r="V18" i="92"/>
  <c r="Q20" i="92"/>
  <c r="V21" i="92"/>
  <c r="Q23" i="92"/>
  <c r="V24" i="92"/>
  <c r="Q26" i="92"/>
  <c r="V27" i="92"/>
  <c r="Q29" i="92"/>
  <c r="V30" i="92"/>
  <c r="Q32" i="92"/>
  <c r="V33" i="92"/>
  <c r="Q35" i="92"/>
  <c r="V36" i="92"/>
  <c r="R39" i="92"/>
  <c r="R42" i="92"/>
  <c r="R45" i="92"/>
  <c r="R48" i="92"/>
  <c r="R51" i="92"/>
  <c r="R54" i="92"/>
  <c r="R57" i="92"/>
  <c r="R60" i="92"/>
  <c r="R63" i="92"/>
  <c r="R66" i="92"/>
  <c r="R69" i="92"/>
  <c r="Q10" i="93"/>
  <c r="Q12" i="93"/>
  <c r="V13" i="93"/>
  <c r="Q15" i="93"/>
  <c r="V16" i="93"/>
  <c r="Q18" i="93"/>
  <c r="V19" i="93"/>
  <c r="Q21" i="93"/>
  <c r="V22" i="93"/>
  <c r="Q24" i="93"/>
  <c r="V25" i="93"/>
  <c r="Q27" i="93"/>
  <c r="V28" i="93"/>
  <c r="Q30" i="93"/>
  <c r="V31" i="93"/>
  <c r="Q33" i="93"/>
  <c r="V34" i="93"/>
  <c r="Q36" i="93"/>
  <c r="V37" i="93"/>
  <c r="Q39" i="93"/>
  <c r="V40" i="93"/>
  <c r="Q42" i="93"/>
  <c r="V43" i="93"/>
  <c r="Q45" i="93"/>
  <c r="V46" i="93"/>
  <c r="Q48" i="93"/>
  <c r="V49" i="93"/>
  <c r="Q51" i="93"/>
  <c r="V52" i="93"/>
  <c r="V55" i="93"/>
  <c r="V56" i="93"/>
  <c r="Q86" i="93"/>
  <c r="Q83" i="93"/>
  <c r="Q80" i="93"/>
  <c r="Q77" i="93"/>
  <c r="Q74" i="93"/>
  <c r="Q71" i="93"/>
  <c r="Q68" i="93"/>
  <c r="Q65" i="93"/>
  <c r="Q98" i="93"/>
  <c r="Q92" i="93"/>
  <c r="Q94" i="93"/>
  <c r="Q95" i="93"/>
  <c r="Q93" i="93"/>
  <c r="Q87" i="93"/>
  <c r="Q78" i="93"/>
  <c r="Q69" i="93"/>
  <c r="Q61" i="93"/>
  <c r="Q91" i="93"/>
  <c r="Q82" i="93"/>
  <c r="Q73" i="93"/>
  <c r="Q64" i="93"/>
  <c r="Q90" i="93"/>
  <c r="Q84" i="93"/>
  <c r="Q75" i="93"/>
  <c r="Q66" i="93"/>
  <c r="Q89" i="93"/>
  <c r="Q79" i="93"/>
  <c r="Q70" i="93"/>
  <c r="Q88" i="93"/>
  <c r="Q81" i="93"/>
  <c r="Q72" i="93"/>
  <c r="Q63" i="93"/>
  <c r="Q62" i="93"/>
  <c r="Q59" i="93"/>
  <c r="V98" i="93"/>
  <c r="V96" i="93"/>
  <c r="V92" i="93"/>
  <c r="V90" i="93"/>
  <c r="V84" i="93"/>
  <c r="V81" i="93"/>
  <c r="V78" i="93"/>
  <c r="V75" i="93"/>
  <c r="V72" i="93"/>
  <c r="V69" i="93"/>
  <c r="V66" i="93"/>
  <c r="V63" i="93"/>
  <c r="V97" i="93"/>
  <c r="V93" i="93"/>
  <c r="V89" i="93"/>
  <c r="V86" i="93"/>
  <c r="V79" i="93"/>
  <c r="V70" i="93"/>
  <c r="V62" i="93"/>
  <c r="V83" i="93"/>
  <c r="V74" i="93"/>
  <c r="V65" i="93"/>
  <c r="V88" i="93"/>
  <c r="V87" i="93"/>
  <c r="V85" i="93"/>
  <c r="V76" i="93"/>
  <c r="V67" i="93"/>
  <c r="V61" i="93"/>
  <c r="V95" i="93"/>
  <c r="V80" i="93"/>
  <c r="V71" i="93"/>
  <c r="V94" i="93"/>
  <c r="V91" i="93"/>
  <c r="V82" i="93"/>
  <c r="V73" i="93"/>
  <c r="V64" i="93"/>
  <c r="V60" i="93"/>
  <c r="V11" i="93"/>
  <c r="Q96" i="93"/>
  <c r="AH3" i="93"/>
  <c r="AQ3" i="93" s="1"/>
  <c r="F91" i="93"/>
  <c r="F97" i="93"/>
  <c r="M9" i="93"/>
  <c r="U9" i="93" s="1"/>
  <c r="M15" i="93"/>
  <c r="U15" i="93" s="1"/>
  <c r="M21" i="93"/>
  <c r="U21" i="93" s="1"/>
  <c r="M27" i="93"/>
  <c r="U27" i="93" s="1"/>
  <c r="M33" i="93"/>
  <c r="U33" i="93" s="1"/>
  <c r="M39" i="93"/>
  <c r="U39" i="93" s="1"/>
  <c r="M45" i="93"/>
  <c r="U45" i="93" s="1"/>
  <c r="M51" i="93"/>
  <c r="U51" i="93" s="1"/>
  <c r="M57" i="93"/>
  <c r="U57" i="93" s="1"/>
  <c r="M63" i="93"/>
  <c r="U63" i="93" s="1"/>
  <c r="M69" i="93"/>
  <c r="U69" i="93" s="1"/>
  <c r="M75" i="93"/>
  <c r="U75" i="93" s="1"/>
  <c r="M81" i="93"/>
  <c r="U81" i="93" s="1"/>
  <c r="M87" i="93"/>
  <c r="U87" i="93" s="1"/>
  <c r="M93" i="93"/>
  <c r="U93" i="93" s="1"/>
  <c r="V5" i="93"/>
  <c r="Q7" i="93"/>
  <c r="Q13" i="93"/>
  <c r="V14" i="93"/>
  <c r="Q16" i="93"/>
  <c r="V17" i="93"/>
  <c r="Q19" i="93"/>
  <c r="V20" i="93"/>
  <c r="Q22" i="93"/>
  <c r="V23" i="93"/>
  <c r="Q25" i="93"/>
  <c r="V26" i="93"/>
  <c r="Q28" i="93"/>
  <c r="V29" i="93"/>
  <c r="Q31" i="93"/>
  <c r="V32" i="93"/>
  <c r="Q34" i="93"/>
  <c r="V35" i="93"/>
  <c r="Q37" i="93"/>
  <c r="V38" i="93"/>
  <c r="Q40" i="93"/>
  <c r="V41" i="93"/>
  <c r="Q43" i="93"/>
  <c r="V44" i="93"/>
  <c r="Q46" i="93"/>
  <c r="V47" i="93"/>
  <c r="Q49" i="93"/>
  <c r="V50" i="93"/>
  <c r="Q52" i="93"/>
  <c r="V53" i="93"/>
  <c r="Q55" i="93"/>
  <c r="Q56" i="93"/>
  <c r="Q58" i="93"/>
  <c r="Q60" i="93"/>
  <c r="F8" i="93"/>
  <c r="F14" i="93"/>
  <c r="F20" i="93"/>
  <c r="F26" i="93"/>
  <c r="F32" i="93"/>
  <c r="F38" i="93"/>
  <c r="F44" i="93"/>
  <c r="F50" i="93"/>
  <c r="F56" i="93"/>
  <c r="F62" i="93"/>
  <c r="F68" i="93"/>
  <c r="F74" i="93"/>
  <c r="F80" i="93"/>
  <c r="F86" i="93"/>
  <c r="F92" i="93"/>
  <c r="F98" i="93"/>
  <c r="M4" i="93"/>
  <c r="U4" i="93" s="1"/>
  <c r="X4" i="93" s="1"/>
  <c r="M10" i="93"/>
  <c r="U10" i="93" s="1"/>
  <c r="M16" i="93"/>
  <c r="U16" i="93" s="1"/>
  <c r="M22" i="93"/>
  <c r="U22" i="93" s="1"/>
  <c r="M28" i="93"/>
  <c r="U28" i="93" s="1"/>
  <c r="M34" i="93"/>
  <c r="U34" i="93" s="1"/>
  <c r="M40" i="93"/>
  <c r="U40" i="93" s="1"/>
  <c r="M46" i="93"/>
  <c r="U46" i="93" s="1"/>
  <c r="M52" i="93"/>
  <c r="U52" i="93" s="1"/>
  <c r="M58" i="93"/>
  <c r="U58" i="93" s="1"/>
  <c r="M64" i="93"/>
  <c r="U64" i="93" s="1"/>
  <c r="M70" i="93"/>
  <c r="U70" i="93" s="1"/>
  <c r="M76" i="93"/>
  <c r="U76" i="93" s="1"/>
  <c r="M82" i="93"/>
  <c r="U82" i="93" s="1"/>
  <c r="M88" i="93"/>
  <c r="U88" i="93" s="1"/>
  <c r="M94" i="93"/>
  <c r="U94" i="93" s="1"/>
  <c r="Q9" i="93"/>
  <c r="Q11" i="93"/>
  <c r="V57" i="93"/>
  <c r="F9" i="93"/>
  <c r="F15" i="93"/>
  <c r="F21" i="93"/>
  <c r="F27" i="93"/>
  <c r="F33" i="93"/>
  <c r="F39" i="93"/>
  <c r="F45" i="93"/>
  <c r="F51" i="93"/>
  <c r="F57" i="93"/>
  <c r="F63" i="93"/>
  <c r="F69" i="93"/>
  <c r="F75" i="93"/>
  <c r="F81" i="93"/>
  <c r="F87" i="93"/>
  <c r="M5" i="93"/>
  <c r="U5" i="93" s="1"/>
  <c r="M11" i="93"/>
  <c r="U11" i="93" s="1"/>
  <c r="M17" i="93"/>
  <c r="U17" i="93" s="1"/>
  <c r="M23" i="93"/>
  <c r="U23" i="93" s="1"/>
  <c r="M29" i="93"/>
  <c r="U29" i="93" s="1"/>
  <c r="M35" i="93"/>
  <c r="U35" i="93" s="1"/>
  <c r="M41" i="93"/>
  <c r="U41" i="93" s="1"/>
  <c r="M47" i="93"/>
  <c r="U47" i="93" s="1"/>
  <c r="M53" i="93"/>
  <c r="U53" i="93" s="1"/>
  <c r="M59" i="93"/>
  <c r="U59" i="93" s="1"/>
  <c r="M65" i="93"/>
  <c r="U65" i="93" s="1"/>
  <c r="M71" i="93"/>
  <c r="U71" i="93" s="1"/>
  <c r="M77" i="93"/>
  <c r="U77" i="93" s="1"/>
  <c r="M83" i="93"/>
  <c r="U83" i="93" s="1"/>
  <c r="M89" i="93"/>
  <c r="U89" i="93" s="1"/>
  <c r="Q5" i="93"/>
  <c r="V6" i="93"/>
  <c r="V8" i="93"/>
  <c r="V10" i="93"/>
  <c r="V12" i="93"/>
  <c r="Q14" i="93"/>
  <c r="V15" i="93"/>
  <c r="Q17" i="93"/>
  <c r="V18" i="93"/>
  <c r="Q20" i="93"/>
  <c r="V21" i="93"/>
  <c r="Q23" i="93"/>
  <c r="V24" i="93"/>
  <c r="Q26" i="93"/>
  <c r="V27" i="93"/>
  <c r="Q29" i="93"/>
  <c r="V30" i="93"/>
  <c r="Q32" i="93"/>
  <c r="V33" i="93"/>
  <c r="Q35" i="93"/>
  <c r="V36" i="93"/>
  <c r="Q38" i="93"/>
  <c r="V39" i="93"/>
  <c r="Q41" i="93"/>
  <c r="V42" i="93"/>
  <c r="Q44" i="93"/>
  <c r="V45" i="93"/>
  <c r="Q47" i="93"/>
  <c r="V48" i="93"/>
  <c r="Q50" i="93"/>
  <c r="V51" i="93"/>
  <c r="Q53" i="93"/>
  <c r="V54" i="93"/>
  <c r="Q67" i="93"/>
  <c r="Q76" i="93"/>
  <c r="Q85" i="93"/>
  <c r="Q97" i="93"/>
  <c r="P3" i="94"/>
  <c r="AF3" i="94" s="1"/>
  <c r="AO3" i="94" s="1"/>
  <c r="AE3" i="94"/>
  <c r="M9" i="94"/>
  <c r="U9" i="94" s="1"/>
  <c r="M23" i="94"/>
  <c r="U23" i="94" s="1"/>
  <c r="M37" i="94"/>
  <c r="U37" i="94" s="1"/>
  <c r="M52" i="94"/>
  <c r="U52" i="94" s="1"/>
  <c r="M66" i="94"/>
  <c r="U66" i="94" s="1"/>
  <c r="M81" i="94"/>
  <c r="U81" i="94" s="1"/>
  <c r="F4" i="96" a="1"/>
  <c r="F4" i="95" a="1"/>
  <c r="F4" i="94" a="1"/>
  <c r="M10" i="94"/>
  <c r="U10" i="94" s="1"/>
  <c r="M24" i="94"/>
  <c r="U24" i="94" s="1"/>
  <c r="M39" i="94"/>
  <c r="U39" i="94" s="1"/>
  <c r="M53" i="94"/>
  <c r="U53" i="94" s="1"/>
  <c r="M67" i="94"/>
  <c r="U67" i="94" s="1"/>
  <c r="M82" i="94"/>
  <c r="U82" i="94" s="1"/>
  <c r="AH4" i="95"/>
  <c r="M16" i="94"/>
  <c r="U16" i="94" s="1"/>
  <c r="M30" i="94"/>
  <c r="U30" i="94" s="1"/>
  <c r="M45" i="94"/>
  <c r="U45" i="94" s="1"/>
  <c r="M59" i="94"/>
  <c r="U59" i="94" s="1"/>
  <c r="M73" i="94"/>
  <c r="U73" i="94" s="1"/>
  <c r="M86" i="94"/>
  <c r="U86" i="94" s="1"/>
  <c r="M80" i="94"/>
  <c r="U80" i="94" s="1"/>
  <c r="M74" i="94"/>
  <c r="U74" i="94" s="1"/>
  <c r="M68" i="94"/>
  <c r="U68" i="94" s="1"/>
  <c r="M62" i="94"/>
  <c r="U62" i="94" s="1"/>
  <c r="M56" i="94"/>
  <c r="U56" i="94" s="1"/>
  <c r="M50" i="94"/>
  <c r="U50" i="94" s="1"/>
  <c r="M44" i="94"/>
  <c r="U44" i="94" s="1"/>
  <c r="M38" i="94"/>
  <c r="U38" i="94" s="1"/>
  <c r="M32" i="94"/>
  <c r="U32" i="94" s="1"/>
  <c r="M26" i="94"/>
  <c r="U26" i="94" s="1"/>
  <c r="M20" i="94"/>
  <c r="U20" i="94" s="1"/>
  <c r="M14" i="94"/>
  <c r="U14" i="94" s="1"/>
  <c r="M8" i="94"/>
  <c r="U8" i="94" s="1"/>
  <c r="M87" i="94"/>
  <c r="U87" i="94" s="1"/>
  <c r="M79" i="94"/>
  <c r="U79" i="94" s="1"/>
  <c r="M72" i="94"/>
  <c r="U72" i="94" s="1"/>
  <c r="M65" i="94"/>
  <c r="U65" i="94" s="1"/>
  <c r="M58" i="94"/>
  <c r="U58" i="94" s="1"/>
  <c r="M51" i="94"/>
  <c r="U51" i="94" s="1"/>
  <c r="M43" i="94"/>
  <c r="U43" i="94" s="1"/>
  <c r="M36" i="94"/>
  <c r="U36" i="94" s="1"/>
  <c r="M29" i="94"/>
  <c r="U29" i="94" s="1"/>
  <c r="M22" i="94"/>
  <c r="U22" i="94" s="1"/>
  <c r="M15" i="94"/>
  <c r="U15" i="94" s="1"/>
  <c r="M7" i="94"/>
  <c r="U7" i="94" s="1"/>
  <c r="M85" i="94"/>
  <c r="U85" i="94" s="1"/>
  <c r="M78" i="94"/>
  <c r="U78" i="94" s="1"/>
  <c r="M71" i="94"/>
  <c r="U71" i="94" s="1"/>
  <c r="M64" i="94"/>
  <c r="U64" i="94" s="1"/>
  <c r="M57" i="94"/>
  <c r="U57" i="94" s="1"/>
  <c r="M49" i="94"/>
  <c r="U49" i="94" s="1"/>
  <c r="M42" i="94"/>
  <c r="U42" i="94" s="1"/>
  <c r="M35" i="94"/>
  <c r="U35" i="94" s="1"/>
  <c r="M28" i="94"/>
  <c r="U28" i="94" s="1"/>
  <c r="M21" i="94"/>
  <c r="U21" i="94" s="1"/>
  <c r="M13" i="94"/>
  <c r="U13" i="94" s="1"/>
  <c r="M6" i="94"/>
  <c r="U6" i="94" s="1"/>
  <c r="M84" i="94"/>
  <c r="U84" i="94" s="1"/>
  <c r="M77" i="94"/>
  <c r="U77" i="94" s="1"/>
  <c r="M70" i="94"/>
  <c r="U70" i="94" s="1"/>
  <c r="M63" i="94"/>
  <c r="U63" i="94" s="1"/>
  <c r="M55" i="94"/>
  <c r="U55" i="94" s="1"/>
  <c r="M48" i="94"/>
  <c r="U48" i="94" s="1"/>
  <c r="M41" i="94"/>
  <c r="U41" i="94" s="1"/>
  <c r="M34" i="94"/>
  <c r="U34" i="94" s="1"/>
  <c r="M27" i="94"/>
  <c r="U27" i="94" s="1"/>
  <c r="M19" i="94"/>
  <c r="U19" i="94" s="1"/>
  <c r="M12" i="94"/>
  <c r="U12" i="94" s="1"/>
  <c r="M5" i="94"/>
  <c r="U5" i="94" s="1"/>
  <c r="M17" i="94"/>
  <c r="U17" i="94" s="1"/>
  <c r="M31" i="94"/>
  <c r="U31" i="94" s="1"/>
  <c r="M46" i="94"/>
  <c r="U46" i="94" s="1"/>
  <c r="M60" i="94"/>
  <c r="U60" i="94" s="1"/>
  <c r="M75" i="94"/>
  <c r="U75" i="94" s="1"/>
  <c r="M89" i="94"/>
  <c r="U89" i="94" s="1"/>
  <c r="R88" i="94"/>
  <c r="R85" i="94"/>
  <c r="R82" i="94"/>
  <c r="R89" i="94"/>
  <c r="R84" i="94"/>
  <c r="R77" i="94"/>
  <c r="R74" i="94"/>
  <c r="R71" i="94"/>
  <c r="R68" i="94"/>
  <c r="R65" i="94"/>
  <c r="R62" i="94"/>
  <c r="R59" i="94"/>
  <c r="R56" i="94"/>
  <c r="R53" i="94"/>
  <c r="R50" i="94"/>
  <c r="R47" i="94"/>
  <c r="R87" i="94"/>
  <c r="R79" i="94"/>
  <c r="R83" i="94"/>
  <c r="R81" i="94"/>
  <c r="R76" i="94"/>
  <c r="R73" i="94"/>
  <c r="R70" i="94"/>
  <c r="R67" i="94"/>
  <c r="R64" i="94"/>
  <c r="R6" i="94"/>
  <c r="Q87" i="94"/>
  <c r="Q84" i="94"/>
  <c r="Q81" i="94"/>
  <c r="Q86" i="94"/>
  <c r="Q80" i="94"/>
  <c r="Q78" i="94"/>
  <c r="Q75" i="94"/>
  <c r="Q72" i="94"/>
  <c r="Q69" i="94"/>
  <c r="Q66" i="94"/>
  <c r="Q63" i="94"/>
  <c r="Q60" i="94"/>
  <c r="Q57" i="94"/>
  <c r="Q54" i="94"/>
  <c r="Q82" i="94"/>
  <c r="Q89" i="94"/>
  <c r="Q77" i="94"/>
  <c r="Q74" i="94"/>
  <c r="Q71" i="94"/>
  <c r="Q68" i="94"/>
  <c r="Q65" i="94"/>
  <c r="Q62" i="94"/>
  <c r="Q85" i="94"/>
  <c r="Q79" i="94"/>
  <c r="R8" i="94"/>
  <c r="V88" i="94"/>
  <c r="V85" i="94"/>
  <c r="V82" i="94"/>
  <c r="V79" i="94"/>
  <c r="V87" i="94"/>
  <c r="V81" i="94"/>
  <c r="V76" i="94"/>
  <c r="V73" i="94"/>
  <c r="V70" i="94"/>
  <c r="V67" i="94"/>
  <c r="V64" i="94"/>
  <c r="V61" i="94"/>
  <c r="V58" i="94"/>
  <c r="V55" i="94"/>
  <c r="V52" i="94"/>
  <c r="V83" i="94"/>
  <c r="V78" i="94"/>
  <c r="V75" i="94"/>
  <c r="V72" i="94"/>
  <c r="V69" i="94"/>
  <c r="V66" i="94"/>
  <c r="V63" i="94"/>
  <c r="V60" i="94"/>
  <c r="V86" i="94"/>
  <c r="V80" i="94"/>
  <c r="R10" i="94"/>
  <c r="V11" i="94"/>
  <c r="R12" i="94"/>
  <c r="R15" i="94"/>
  <c r="R18" i="94"/>
  <c r="R21" i="94"/>
  <c r="R24" i="94"/>
  <c r="R27" i="94"/>
  <c r="R30" i="94"/>
  <c r="R33" i="94"/>
  <c r="R36" i="94"/>
  <c r="R39" i="94"/>
  <c r="R42" i="94"/>
  <c r="R45" i="94"/>
  <c r="Q49" i="94"/>
  <c r="V50" i="94"/>
  <c r="R51" i="94"/>
  <c r="Q52" i="94"/>
  <c r="V53" i="94"/>
  <c r="Q59" i="94"/>
  <c r="R66" i="94"/>
  <c r="R75" i="94"/>
  <c r="Q88" i="94"/>
  <c r="V79" i="95"/>
  <c r="V76" i="95"/>
  <c r="V73" i="95"/>
  <c r="V78" i="95"/>
  <c r="V75" i="95"/>
  <c r="V69" i="95"/>
  <c r="V66" i="95"/>
  <c r="V63" i="95"/>
  <c r="V60" i="95"/>
  <c r="V57" i="95"/>
  <c r="V72" i="95"/>
  <c r="V71" i="95"/>
  <c r="V77" i="95"/>
  <c r="V74" i="95"/>
  <c r="V56" i="95"/>
  <c r="V53" i="95"/>
  <c r="V50" i="95"/>
  <c r="V47" i="95"/>
  <c r="V44" i="95"/>
  <c r="V41" i="95"/>
  <c r="V38" i="95"/>
  <c r="V35" i="95"/>
  <c r="V32" i="95"/>
  <c r="V29" i="95"/>
  <c r="V26" i="95"/>
  <c r="V23" i="95"/>
  <c r="V20" i="95"/>
  <c r="V17" i="95"/>
  <c r="V14" i="95"/>
  <c r="V67" i="95"/>
  <c r="V55" i="95"/>
  <c r="V52" i="95"/>
  <c r="V49" i="95"/>
  <c r="V46" i="95"/>
  <c r="V43" i="95"/>
  <c r="V40" i="95"/>
  <c r="V37" i="95"/>
  <c r="V34" i="95"/>
  <c r="V31" i="95"/>
  <c r="V70" i="95"/>
  <c r="V68" i="95"/>
  <c r="V61" i="95"/>
  <c r="V59" i="95"/>
  <c r="V54" i="95"/>
  <c r="V51" i="95"/>
  <c r="V48" i="95"/>
  <c r="V45" i="95"/>
  <c r="V42" i="95"/>
  <c r="V39" i="95"/>
  <c r="V30" i="95"/>
  <c r="V22" i="95"/>
  <c r="V13" i="95"/>
  <c r="V11" i="95"/>
  <c r="V8" i="95"/>
  <c r="V6" i="95"/>
  <c r="V4" i="95"/>
  <c r="Y4" i="95" s="1"/>
  <c r="Z4" i="95" s="1"/>
  <c r="V64" i="95"/>
  <c r="V24" i="95"/>
  <c r="V15" i="95"/>
  <c r="V65" i="95"/>
  <c r="V33" i="95"/>
  <c r="V28" i="95"/>
  <c r="V21" i="95"/>
  <c r="V12" i="95"/>
  <c r="V9" i="95"/>
  <c r="V5" i="95"/>
  <c r="V27" i="95"/>
  <c r="V25" i="95"/>
  <c r="V62" i="95"/>
  <c r="V16" i="95"/>
  <c r="V19" i="95"/>
  <c r="Q16" i="94"/>
  <c r="V17" i="94"/>
  <c r="Q19" i="94"/>
  <c r="V20" i="94"/>
  <c r="Q22" i="94"/>
  <c r="V23" i="94"/>
  <c r="Q25" i="94"/>
  <c r="V26" i="94"/>
  <c r="Q28" i="94"/>
  <c r="V29" i="94"/>
  <c r="Q31" i="94"/>
  <c r="V32" i="94"/>
  <c r="Q34" i="94"/>
  <c r="V35" i="94"/>
  <c r="Q37" i="94"/>
  <c r="V38" i="94"/>
  <c r="Q40" i="94"/>
  <c r="V41" i="94"/>
  <c r="Q43" i="94"/>
  <c r="V44" i="94"/>
  <c r="Q46" i="94"/>
  <c r="Q47" i="94"/>
  <c r="V48" i="94"/>
  <c r="R49" i="94"/>
  <c r="R52" i="94"/>
  <c r="R54" i="94"/>
  <c r="Q61" i="94"/>
  <c r="V62" i="94"/>
  <c r="Q70" i="94"/>
  <c r="V71" i="94"/>
  <c r="V7" i="95"/>
  <c r="Q5" i="94"/>
  <c r="R7" i="94"/>
  <c r="Q9" i="94"/>
  <c r="Q11" i="94"/>
  <c r="R13" i="94"/>
  <c r="R16" i="94"/>
  <c r="R19" i="94"/>
  <c r="R22" i="94"/>
  <c r="R25" i="94"/>
  <c r="R28" i="94"/>
  <c r="R31" i="94"/>
  <c r="R34" i="94"/>
  <c r="R37" i="94"/>
  <c r="R40" i="94"/>
  <c r="R43" i="94"/>
  <c r="R46" i="94"/>
  <c r="Q56" i="94"/>
  <c r="V57" i="94"/>
  <c r="Q58" i="94"/>
  <c r="V59" i="94"/>
  <c r="R61" i="94"/>
  <c r="R69" i="94"/>
  <c r="R78" i="94"/>
  <c r="R80" i="94"/>
  <c r="V89" i="94"/>
  <c r="V10" i="95"/>
  <c r="V36" i="95"/>
  <c r="V58" i="95"/>
  <c r="Q20" i="94"/>
  <c r="V21" i="94"/>
  <c r="Q23" i="94"/>
  <c r="V24" i="94"/>
  <c r="Q26" i="94"/>
  <c r="V27" i="94"/>
  <c r="Q29" i="94"/>
  <c r="V30" i="94"/>
  <c r="Q32" i="94"/>
  <c r="V33" i="94"/>
  <c r="Q35" i="94"/>
  <c r="V36" i="94"/>
  <c r="Q38" i="94"/>
  <c r="V39" i="94"/>
  <c r="Q41" i="94"/>
  <c r="V42" i="94"/>
  <c r="Q44" i="94"/>
  <c r="V45" i="94"/>
  <c r="Q48" i="94"/>
  <c r="V49" i="94"/>
  <c r="Q50" i="94"/>
  <c r="V51" i="94"/>
  <c r="R58" i="94"/>
  <c r="R60" i="94"/>
  <c r="R63" i="94"/>
  <c r="Q64" i="94"/>
  <c r="V65" i="94"/>
  <c r="Q73" i="94"/>
  <c r="V74" i="94"/>
  <c r="V84" i="94"/>
  <c r="AI3" i="95"/>
  <c r="V18" i="95"/>
  <c r="M70" i="95"/>
  <c r="U70" i="95" s="1"/>
  <c r="M79" i="95"/>
  <c r="U79" i="95" s="1"/>
  <c r="M9" i="95"/>
  <c r="U9" i="95" s="1"/>
  <c r="M18" i="95"/>
  <c r="U18" i="95" s="1"/>
  <c r="M27" i="95"/>
  <c r="U27" i="95" s="1"/>
  <c r="M36" i="95"/>
  <c r="U36" i="95" s="1"/>
  <c r="M45" i="95"/>
  <c r="U45" i="95" s="1"/>
  <c r="M54" i="95"/>
  <c r="U54" i="95" s="1"/>
  <c r="M63" i="95"/>
  <c r="U63" i="95" s="1"/>
  <c r="M72" i="95"/>
  <c r="U72" i="95" s="1"/>
  <c r="M10" i="95"/>
  <c r="U10" i="95" s="1"/>
  <c r="M19" i="95"/>
  <c r="U19" i="95" s="1"/>
  <c r="M28" i="95"/>
  <c r="U28" i="95" s="1"/>
  <c r="M37" i="95"/>
  <c r="U37" i="95" s="1"/>
  <c r="M46" i="95"/>
  <c r="U46" i="95" s="1"/>
  <c r="M55" i="95"/>
  <c r="U55" i="95" s="1"/>
  <c r="M64" i="95"/>
  <c r="U64" i="95" s="1"/>
  <c r="M77" i="95"/>
  <c r="U77" i="95" s="1"/>
  <c r="M71" i="95"/>
  <c r="U71" i="95" s="1"/>
  <c r="M65" i="95"/>
  <c r="U65" i="95" s="1"/>
  <c r="M59" i="95"/>
  <c r="U59" i="95" s="1"/>
  <c r="M53" i="95"/>
  <c r="U53" i="95" s="1"/>
  <c r="M47" i="95"/>
  <c r="U47" i="95" s="1"/>
  <c r="M41" i="95"/>
  <c r="U41" i="95" s="1"/>
  <c r="M35" i="95"/>
  <c r="U35" i="95" s="1"/>
  <c r="M29" i="95"/>
  <c r="U29" i="95" s="1"/>
  <c r="M23" i="95"/>
  <c r="U23" i="95" s="1"/>
  <c r="M17" i="95"/>
  <c r="U17" i="95" s="1"/>
  <c r="M11" i="95"/>
  <c r="U11" i="95" s="1"/>
  <c r="M5" i="95"/>
  <c r="U5" i="95" s="1"/>
  <c r="M74" i="95"/>
  <c r="U74" i="95" s="1"/>
  <c r="M68" i="95"/>
  <c r="U68" i="95" s="1"/>
  <c r="M62" i="95"/>
  <c r="U62" i="95" s="1"/>
  <c r="M56" i="95"/>
  <c r="U56" i="95" s="1"/>
  <c r="M50" i="95"/>
  <c r="U50" i="95" s="1"/>
  <c r="M44" i="95"/>
  <c r="U44" i="95" s="1"/>
  <c r="M38" i="95"/>
  <c r="U38" i="95" s="1"/>
  <c r="M32" i="95"/>
  <c r="U32" i="95" s="1"/>
  <c r="M26" i="95"/>
  <c r="U26" i="95" s="1"/>
  <c r="M20" i="95"/>
  <c r="U20" i="95" s="1"/>
  <c r="M14" i="95"/>
  <c r="U14" i="95" s="1"/>
  <c r="M8" i="95"/>
  <c r="U8" i="95" s="1"/>
  <c r="M12" i="95"/>
  <c r="U12" i="95" s="1"/>
  <c r="M21" i="95"/>
  <c r="U21" i="95" s="1"/>
  <c r="M30" i="95"/>
  <c r="U30" i="95" s="1"/>
  <c r="M39" i="95"/>
  <c r="U39" i="95" s="1"/>
  <c r="M48" i="95"/>
  <c r="U48" i="95" s="1"/>
  <c r="M57" i="95"/>
  <c r="U57" i="95" s="1"/>
  <c r="M66" i="95"/>
  <c r="U66" i="95" s="1"/>
  <c r="M75" i="95"/>
  <c r="U75" i="95" s="1"/>
  <c r="R77" i="95"/>
  <c r="R74" i="95"/>
  <c r="R78" i="95"/>
  <c r="R75" i="95"/>
  <c r="R70" i="95"/>
  <c r="R67" i="95"/>
  <c r="R64" i="95"/>
  <c r="R61" i="95"/>
  <c r="R58" i="95"/>
  <c r="R79" i="95"/>
  <c r="R76" i="95"/>
  <c r="R68" i="95"/>
  <c r="R66" i="95"/>
  <c r="R59" i="95"/>
  <c r="R57" i="95"/>
  <c r="R71" i="95"/>
  <c r="R69" i="95"/>
  <c r="R62" i="95"/>
  <c r="R60" i="95"/>
  <c r="R56" i="95"/>
  <c r="R53" i="95"/>
  <c r="R50" i="95"/>
  <c r="R47" i="95"/>
  <c r="R44" i="95"/>
  <c r="R6" i="95"/>
  <c r="Q78" i="95"/>
  <c r="Q75" i="95"/>
  <c r="Q72" i="95"/>
  <c r="Q77" i="95"/>
  <c r="Q74" i="95"/>
  <c r="Q73" i="95"/>
  <c r="Q71" i="95"/>
  <c r="Q68" i="95"/>
  <c r="Q65" i="95"/>
  <c r="Q62" i="95"/>
  <c r="Q59" i="95"/>
  <c r="Q55" i="95"/>
  <c r="Q52" i="95"/>
  <c r="Q49" i="95"/>
  <c r="Q46" i="95"/>
  <c r="Q43" i="95"/>
  <c r="Q40" i="95"/>
  <c r="Q37" i="95"/>
  <c r="Q34" i="95"/>
  <c r="Q31" i="95"/>
  <c r="Q28" i="95"/>
  <c r="Q25" i="95"/>
  <c r="Q22" i="95"/>
  <c r="Q19" i="95"/>
  <c r="Q16" i="95"/>
  <c r="Q13" i="95"/>
  <c r="Q54" i="95"/>
  <c r="Q51" i="95"/>
  <c r="Q48" i="95"/>
  <c r="Q45" i="95"/>
  <c r="Q42" i="95"/>
  <c r="Q39" i="95"/>
  <c r="Q36" i="95"/>
  <c r="Q33" i="95"/>
  <c r="Q30" i="95"/>
  <c r="Q79" i="95"/>
  <c r="Q76" i="95"/>
  <c r="Q69" i="95"/>
  <c r="Q67" i="95"/>
  <c r="Q60" i="95"/>
  <c r="Q58" i="95"/>
  <c r="R8" i="95"/>
  <c r="R11" i="95"/>
  <c r="R13" i="95"/>
  <c r="R15" i="95"/>
  <c r="Q20" i="95"/>
  <c r="R22" i="95"/>
  <c r="R24" i="95"/>
  <c r="Q29" i="95"/>
  <c r="R35" i="95"/>
  <c r="R37" i="95"/>
  <c r="R65" i="95"/>
  <c r="Q70" i="95"/>
  <c r="R42" i="95"/>
  <c r="R45" i="95"/>
  <c r="R48" i="95"/>
  <c r="R51" i="95"/>
  <c r="R54" i="95"/>
  <c r="Q64" i="95"/>
  <c r="R72" i="95"/>
  <c r="P3" i="96"/>
  <c r="AF3" i="96" s="1"/>
  <c r="AO3" i="96" s="1"/>
  <c r="AE3" i="96"/>
  <c r="M68" i="96"/>
  <c r="U68" i="96" s="1"/>
  <c r="M62" i="96"/>
  <c r="U62" i="96" s="1"/>
  <c r="M56" i="96"/>
  <c r="U56" i="96" s="1"/>
  <c r="M50" i="96"/>
  <c r="U50" i="96" s="1"/>
  <c r="M44" i="96"/>
  <c r="U44" i="96" s="1"/>
  <c r="M38" i="96"/>
  <c r="U38" i="96" s="1"/>
  <c r="M32" i="96"/>
  <c r="U32" i="96" s="1"/>
  <c r="M26" i="96"/>
  <c r="U26" i="96" s="1"/>
  <c r="M20" i="96"/>
  <c r="U20" i="96" s="1"/>
  <c r="M14" i="96"/>
  <c r="U14" i="96" s="1"/>
  <c r="M8" i="96"/>
  <c r="U8" i="96" s="1"/>
  <c r="M67" i="96"/>
  <c r="U67" i="96" s="1"/>
  <c r="M61" i="96"/>
  <c r="U61" i="96" s="1"/>
  <c r="M55" i="96"/>
  <c r="U55" i="96" s="1"/>
  <c r="M49" i="96"/>
  <c r="U49" i="96" s="1"/>
  <c r="M43" i="96"/>
  <c r="U43" i="96" s="1"/>
  <c r="M37" i="96"/>
  <c r="U37" i="96" s="1"/>
  <c r="M31" i="96"/>
  <c r="U31" i="96" s="1"/>
  <c r="M25" i="96"/>
  <c r="U25" i="96" s="1"/>
  <c r="M19" i="96"/>
  <c r="U19" i="96" s="1"/>
  <c r="M13" i="96"/>
  <c r="U13" i="96" s="1"/>
  <c r="M7" i="96"/>
  <c r="U7" i="96" s="1"/>
  <c r="M66" i="96"/>
  <c r="U66" i="96" s="1"/>
  <c r="M60" i="96"/>
  <c r="U60" i="96" s="1"/>
  <c r="M54" i="96"/>
  <c r="U54" i="96" s="1"/>
  <c r="M48" i="96"/>
  <c r="U48" i="96" s="1"/>
  <c r="M42" i="96"/>
  <c r="U42" i="96" s="1"/>
  <c r="M36" i="96"/>
  <c r="U36" i="96" s="1"/>
  <c r="M30" i="96"/>
  <c r="U30" i="96" s="1"/>
  <c r="M24" i="96"/>
  <c r="U24" i="96" s="1"/>
  <c r="M18" i="96"/>
  <c r="U18" i="96" s="1"/>
  <c r="M12" i="96"/>
  <c r="U12" i="96" s="1"/>
  <c r="M6" i="96"/>
  <c r="U6" i="96" s="1"/>
  <c r="M58" i="96"/>
  <c r="U58" i="96" s="1"/>
  <c r="M46" i="96"/>
  <c r="U46" i="96" s="1"/>
  <c r="M34" i="96"/>
  <c r="U34" i="96" s="1"/>
  <c r="M22" i="96"/>
  <c r="U22" i="96" s="1"/>
  <c r="M10" i="96"/>
  <c r="U10" i="96" s="1"/>
  <c r="M69" i="96"/>
  <c r="U69" i="96" s="1"/>
  <c r="M57" i="96"/>
  <c r="U57" i="96" s="1"/>
  <c r="M45" i="96"/>
  <c r="U45" i="96" s="1"/>
  <c r="M33" i="96"/>
  <c r="U33" i="96" s="1"/>
  <c r="M21" i="96"/>
  <c r="U21" i="96" s="1"/>
  <c r="M9" i="96"/>
  <c r="U9" i="96" s="1"/>
  <c r="M65" i="96"/>
  <c r="U65" i="96" s="1"/>
  <c r="M53" i="96"/>
  <c r="U53" i="96" s="1"/>
  <c r="M41" i="96"/>
  <c r="U41" i="96" s="1"/>
  <c r="M29" i="96"/>
  <c r="U29" i="96" s="1"/>
  <c r="M17" i="96"/>
  <c r="U17" i="96" s="1"/>
  <c r="M5" i="96"/>
  <c r="U5" i="96" s="1"/>
  <c r="M64" i="96"/>
  <c r="U64" i="96" s="1"/>
  <c r="M52" i="96"/>
  <c r="U52" i="96" s="1"/>
  <c r="M40" i="96"/>
  <c r="U40" i="96" s="1"/>
  <c r="M28" i="96"/>
  <c r="U28" i="96" s="1"/>
  <c r="M16" i="96"/>
  <c r="U16" i="96" s="1"/>
  <c r="M4" i="96"/>
  <c r="U4" i="96" s="1"/>
  <c r="X4" i="96" s="1"/>
  <c r="Z4" i="96" s="1"/>
  <c r="M63" i="96"/>
  <c r="U63" i="96" s="1"/>
  <c r="M27" i="96"/>
  <c r="U27" i="96" s="1"/>
  <c r="M59" i="96"/>
  <c r="U59" i="96" s="1"/>
  <c r="M23" i="96"/>
  <c r="U23" i="96" s="1"/>
  <c r="M51" i="96"/>
  <c r="U51" i="96" s="1"/>
  <c r="M15" i="96"/>
  <c r="U15" i="96" s="1"/>
  <c r="M47" i="96"/>
  <c r="U47" i="96" s="1"/>
  <c r="M11" i="96"/>
  <c r="U11" i="96" s="1"/>
  <c r="R41" i="95"/>
  <c r="Q63" i="95"/>
  <c r="M35" i="96"/>
  <c r="U35" i="96" s="1"/>
  <c r="R5" i="95"/>
  <c r="R9" i="95"/>
  <c r="R10" i="95"/>
  <c r="Q12" i="95"/>
  <c r="R14" i="95"/>
  <c r="Q21" i="95"/>
  <c r="R23" i="95"/>
  <c r="R36" i="95"/>
  <c r="Q38" i="95"/>
  <c r="Q44" i="95"/>
  <c r="Q47" i="95"/>
  <c r="Q50" i="95"/>
  <c r="Q53" i="95"/>
  <c r="Q56" i="95"/>
  <c r="R63" i="95"/>
  <c r="M39" i="96"/>
  <c r="U39" i="96" s="1"/>
  <c r="R65" i="96"/>
  <c r="R63" i="96"/>
  <c r="R56" i="96"/>
  <c r="R53" i="96"/>
  <c r="R61" i="96"/>
  <c r="R68" i="96"/>
  <c r="R64" i="96"/>
  <c r="R51" i="96"/>
  <c r="R48" i="96"/>
  <c r="R45" i="96"/>
  <c r="R58" i="96"/>
  <c r="R66" i="96"/>
  <c r="R59" i="96"/>
  <c r="R50" i="96"/>
  <c r="R60" i="96"/>
  <c r="R54" i="96"/>
  <c r="R52" i="96"/>
  <c r="R41" i="96"/>
  <c r="R38" i="96"/>
  <c r="R35" i="96"/>
  <c r="R32" i="96"/>
  <c r="R29" i="96"/>
  <c r="R26" i="96"/>
  <c r="R23" i="96"/>
  <c r="R49" i="96"/>
  <c r="R47" i="96"/>
  <c r="R57" i="96"/>
  <c r="R43" i="96"/>
  <c r="R40" i="96"/>
  <c r="R37" i="96"/>
  <c r="R69" i="96"/>
  <c r="R67" i="96"/>
  <c r="R22" i="96"/>
  <c r="R39" i="96"/>
  <c r="R33" i="96"/>
  <c r="R30" i="96"/>
  <c r="R28" i="96"/>
  <c r="R21" i="96"/>
  <c r="R18" i="96"/>
  <c r="R15" i="96"/>
  <c r="R12" i="96"/>
  <c r="R10" i="96"/>
  <c r="R62" i="96"/>
  <c r="R44" i="96"/>
  <c r="R36" i="96"/>
  <c r="R34" i="96"/>
  <c r="R31" i="96"/>
  <c r="R24" i="96"/>
  <c r="R8" i="96"/>
  <c r="R17" i="96"/>
  <c r="R19" i="96"/>
  <c r="R27" i="96"/>
  <c r="R55" i="96"/>
  <c r="R7" i="96"/>
  <c r="Q68" i="96"/>
  <c r="Q65" i="96"/>
  <c r="Q62" i="96"/>
  <c r="Q59" i="96"/>
  <c r="Q67" i="96"/>
  <c r="Q64" i="96"/>
  <c r="Q61" i="96"/>
  <c r="Q63" i="96"/>
  <c r="Q56" i="96"/>
  <c r="Q53" i="96"/>
  <c r="Q66" i="96"/>
  <c r="Q57" i="96"/>
  <c r="Q55" i="96"/>
  <c r="Q58" i="96"/>
  <c r="Q50" i="96"/>
  <c r="Q47" i="96"/>
  <c r="Q51" i="96"/>
  <c r="Q48" i="96"/>
  <c r="Q60" i="96"/>
  <c r="Q41" i="96"/>
  <c r="Q38" i="96"/>
  <c r="Q35" i="96"/>
  <c r="Q32" i="96"/>
  <c r="Q29" i="96"/>
  <c r="Q26" i="96"/>
  <c r="Q23" i="96"/>
  <c r="Q49" i="96"/>
  <c r="Q45" i="96"/>
  <c r="Q43" i="96"/>
  <c r="Q40" i="96"/>
  <c r="Q37" i="96"/>
  <c r="Q34" i="96"/>
  <c r="Q46" i="96"/>
  <c r="Q42" i="96"/>
  <c r="Q27" i="96"/>
  <c r="Q25" i="96"/>
  <c r="Q19" i="96"/>
  <c r="Q16" i="96"/>
  <c r="Q13" i="96"/>
  <c r="Q7" i="96"/>
  <c r="Q69" i="96"/>
  <c r="Q52" i="96"/>
  <c r="Q22" i="96"/>
  <c r="Q54" i="96"/>
  <c r="Q39" i="96"/>
  <c r="Q33" i="96"/>
  <c r="Q30" i="96"/>
  <c r="Q28" i="96"/>
  <c r="Q11" i="96"/>
  <c r="Q12" i="96"/>
  <c r="Q14" i="96"/>
  <c r="Q24" i="96"/>
  <c r="Q36" i="96"/>
  <c r="AH3" i="96"/>
  <c r="AQ3" i="96" s="1"/>
  <c r="Q9" i="96"/>
  <c r="R11" i="96"/>
  <c r="R14" i="96"/>
  <c r="R16" i="96"/>
  <c r="V29" i="96"/>
  <c r="V31" i="96"/>
  <c r="V34" i="96"/>
  <c r="V69" i="96"/>
  <c r="V66" i="96"/>
  <c r="V63" i="96"/>
  <c r="V60" i="96"/>
  <c r="V68" i="96"/>
  <c r="V65" i="96"/>
  <c r="V62" i="96"/>
  <c r="V64" i="96"/>
  <c r="V57" i="96"/>
  <c r="V54" i="96"/>
  <c r="V67" i="96"/>
  <c r="V61" i="96"/>
  <c r="V58" i="96"/>
  <c r="V56" i="96"/>
  <c r="V52" i="96"/>
  <c r="V51" i="96"/>
  <c r="V48" i="96"/>
  <c r="V45" i="96"/>
  <c r="V59" i="96"/>
  <c r="V49" i="96"/>
  <c r="V42" i="96"/>
  <c r="V39" i="96"/>
  <c r="V36" i="96"/>
  <c r="V33" i="96"/>
  <c r="V30" i="96"/>
  <c r="V27" i="96"/>
  <c r="V24" i="96"/>
  <c r="V50" i="96"/>
  <c r="V46" i="96"/>
  <c r="V44" i="96"/>
  <c r="V55" i="96"/>
  <c r="V41" i="96"/>
  <c r="V38" i="96"/>
  <c r="V35" i="96"/>
  <c r="V32" i="96"/>
  <c r="V11" i="96"/>
  <c r="V14" i="96"/>
  <c r="V17" i="96"/>
  <c r="V20" i="96"/>
  <c r="V26" i="96"/>
  <c r="V28" i="96"/>
  <c r="V43" i="96"/>
  <c r="Z4" i="92" l="1"/>
  <c r="P3" i="67"/>
  <c r="AF3" i="67" s="1"/>
  <c r="AO3" i="67" s="1"/>
  <c r="AE3" i="67"/>
  <c r="AE3" i="59"/>
  <c r="Z4" i="83"/>
  <c r="W5" i="83" s="1"/>
  <c r="X5" i="83" s="1"/>
  <c r="AH5" i="83" s="1"/>
  <c r="Z4" i="63"/>
  <c r="W5" i="92"/>
  <c r="AG4" i="92"/>
  <c r="AF4" i="92"/>
  <c r="AE4" i="92"/>
  <c r="AG4" i="61"/>
  <c r="AP4" i="61" s="1"/>
  <c r="AF4" i="61"/>
  <c r="AO4" i="61" s="1"/>
  <c r="W5" i="61"/>
  <c r="AE4" i="61"/>
  <c r="AG4" i="50"/>
  <c r="AF4" i="50"/>
  <c r="W5" i="50"/>
  <c r="AE4" i="50"/>
  <c r="AG4" i="45"/>
  <c r="W5" i="45"/>
  <c r="AF4" i="45"/>
  <c r="AE4" i="45"/>
  <c r="W5" i="35"/>
  <c r="AG4" i="35"/>
  <c r="AF4" i="35"/>
  <c r="AE4" i="35"/>
  <c r="W5" i="26"/>
  <c r="AF4" i="26"/>
  <c r="AE4" i="26"/>
  <c r="AG4" i="26"/>
  <c r="AG4" i="14"/>
  <c r="AF4" i="14"/>
  <c r="AO4" i="14" s="1"/>
  <c r="W5" i="14"/>
  <c r="AE4" i="14"/>
  <c r="AG4" i="21"/>
  <c r="AP4" i="21" s="1"/>
  <c r="AF4" i="21"/>
  <c r="AO4" i="21" s="1"/>
  <c r="W5" i="21"/>
  <c r="AE4" i="21"/>
  <c r="AG4" i="20"/>
  <c r="AF4" i="20"/>
  <c r="W5" i="20"/>
  <c r="AE4" i="20"/>
  <c r="AG4" i="19"/>
  <c r="AF4" i="19"/>
  <c r="W5" i="19"/>
  <c r="AE4" i="19"/>
  <c r="AG4" i="18"/>
  <c r="AP4" i="18" s="1"/>
  <c r="AF4" i="18"/>
  <c r="AO4" i="18" s="1"/>
  <c r="W5" i="18"/>
  <c r="AE4" i="18"/>
  <c r="W5" i="86"/>
  <c r="AG4" i="86"/>
  <c r="AF4" i="86"/>
  <c r="AE4" i="86"/>
  <c r="AE4" i="53"/>
  <c r="W5" i="53"/>
  <c r="AG4" i="53"/>
  <c r="AP4" i="53" s="1"/>
  <c r="AF4" i="53"/>
  <c r="AO4" i="53" s="1"/>
  <c r="AG4" i="95"/>
  <c r="W5" i="95"/>
  <c r="AF4" i="95"/>
  <c r="AE4" i="95"/>
  <c r="W5" i="27"/>
  <c r="AG4" i="27"/>
  <c r="AF4" i="27"/>
  <c r="AE4" i="27"/>
  <c r="AG4" i="69"/>
  <c r="AP4" i="69" s="1"/>
  <c r="W5" i="69"/>
  <c r="AF4" i="69"/>
  <c r="AO4" i="69" s="1"/>
  <c r="AE4" i="69"/>
  <c r="W5" i="73"/>
  <c r="AG4" i="73"/>
  <c r="AF4" i="73"/>
  <c r="AE4" i="73"/>
  <c r="AG4" i="70"/>
  <c r="AP4" i="70" s="1"/>
  <c r="W5" i="70"/>
  <c r="AF4" i="70"/>
  <c r="AO4" i="70" s="1"/>
  <c r="AE4" i="70"/>
  <c r="AF4" i="54"/>
  <c r="AO4" i="54" s="1"/>
  <c r="AE4" i="54"/>
  <c r="W5" i="54"/>
  <c r="AG4" i="54"/>
  <c r="AP4" i="54" s="1"/>
  <c r="W5" i="28"/>
  <c r="AG4" i="28"/>
  <c r="AF4" i="28"/>
  <c r="AE4" i="28"/>
  <c r="AN3" i="96"/>
  <c r="AI3" i="96"/>
  <c r="G68" i="96"/>
  <c r="G65" i="96"/>
  <c r="G62" i="96"/>
  <c r="G59" i="96"/>
  <c r="G56" i="96"/>
  <c r="G53" i="96"/>
  <c r="G50" i="96"/>
  <c r="G47" i="96"/>
  <c r="G44" i="96"/>
  <c r="G41" i="96"/>
  <c r="G38" i="96"/>
  <c r="G35" i="96"/>
  <c r="G32" i="96"/>
  <c r="G29" i="96"/>
  <c r="G26" i="96"/>
  <c r="G23" i="96"/>
  <c r="G20" i="96"/>
  <c r="G17" i="96"/>
  <c r="G14" i="96"/>
  <c r="G11" i="96"/>
  <c r="G8" i="96"/>
  <c r="G5" i="96"/>
  <c r="F68" i="96"/>
  <c r="F65" i="96"/>
  <c r="F62" i="96"/>
  <c r="F59" i="96"/>
  <c r="F56" i="96"/>
  <c r="F53" i="96"/>
  <c r="F50" i="96"/>
  <c r="F47" i="96"/>
  <c r="F44" i="96"/>
  <c r="F41" i="96"/>
  <c r="F38" i="96"/>
  <c r="F35" i="96"/>
  <c r="F32" i="96"/>
  <c r="F29" i="96"/>
  <c r="F26" i="96"/>
  <c r="F23" i="96"/>
  <c r="F20" i="96"/>
  <c r="F17" i="96"/>
  <c r="F14" i="96"/>
  <c r="F11" i="96"/>
  <c r="F8" i="96"/>
  <c r="F5" i="96"/>
  <c r="G67" i="96"/>
  <c r="G64" i="96"/>
  <c r="G61" i="96"/>
  <c r="G58" i="96"/>
  <c r="G55" i="96"/>
  <c r="G52" i="96"/>
  <c r="G49" i="96"/>
  <c r="G46" i="96"/>
  <c r="G43" i="96"/>
  <c r="G40" i="96"/>
  <c r="G37" i="96"/>
  <c r="G34" i="96"/>
  <c r="G31" i="96"/>
  <c r="G28" i="96"/>
  <c r="G25" i="96"/>
  <c r="G22" i="96"/>
  <c r="G19" i="96"/>
  <c r="G16" i="96"/>
  <c r="G13" i="96"/>
  <c r="G10" i="96"/>
  <c r="G7" i="96"/>
  <c r="G4" i="96"/>
  <c r="G69" i="96"/>
  <c r="G63" i="96"/>
  <c r="G57" i="96"/>
  <c r="G51" i="96"/>
  <c r="G45" i="96"/>
  <c r="G39" i="96"/>
  <c r="G33" i="96"/>
  <c r="G27" i="96"/>
  <c r="G21" i="96"/>
  <c r="G15" i="96"/>
  <c r="G9" i="96"/>
  <c r="F69" i="96"/>
  <c r="F63" i="96"/>
  <c r="F57" i="96"/>
  <c r="F51" i="96"/>
  <c r="F45" i="96"/>
  <c r="F39" i="96"/>
  <c r="F33" i="96"/>
  <c r="F27" i="96"/>
  <c r="F21" i="96"/>
  <c r="F15" i="96"/>
  <c r="F9" i="96"/>
  <c r="F67" i="96"/>
  <c r="F61" i="96"/>
  <c r="F55" i="96"/>
  <c r="F49" i="96"/>
  <c r="F43" i="96"/>
  <c r="F37" i="96"/>
  <c r="F31" i="96"/>
  <c r="F25" i="96"/>
  <c r="F19" i="96"/>
  <c r="F13" i="96"/>
  <c r="F7" i="96"/>
  <c r="G66" i="96"/>
  <c r="G60" i="96"/>
  <c r="G54" i="96"/>
  <c r="G48" i="96"/>
  <c r="G42" i="96"/>
  <c r="G36" i="96"/>
  <c r="G30" i="96"/>
  <c r="G24" i="96"/>
  <c r="G18" i="96"/>
  <c r="G12" i="96"/>
  <c r="G6" i="96"/>
  <c r="F66" i="96"/>
  <c r="F48" i="96"/>
  <c r="F30" i="96"/>
  <c r="F12" i="96"/>
  <c r="F64" i="96"/>
  <c r="F46" i="96"/>
  <c r="F28" i="96"/>
  <c r="F10" i="96"/>
  <c r="F60" i="96"/>
  <c r="F42" i="96"/>
  <c r="F24" i="96"/>
  <c r="F6" i="96"/>
  <c r="F58" i="96"/>
  <c r="F40" i="96"/>
  <c r="F22" i="96"/>
  <c r="F4" i="96"/>
  <c r="F36" i="96"/>
  <c r="F34" i="96"/>
  <c r="F18" i="96"/>
  <c r="F16" i="96"/>
  <c r="F54" i="96"/>
  <c r="F52" i="96"/>
  <c r="AN3" i="91"/>
  <c r="AE4" i="90"/>
  <c r="W5" i="90"/>
  <c r="AG4" i="90"/>
  <c r="AF4" i="90"/>
  <c r="Y5" i="89"/>
  <c r="AH4" i="84"/>
  <c r="AN3" i="84"/>
  <c r="AI3" i="84"/>
  <c r="AN3" i="83"/>
  <c r="AI3" i="83"/>
  <c r="AI3" i="80"/>
  <c r="AN3" i="80"/>
  <c r="AH4" i="74"/>
  <c r="Z4" i="74"/>
  <c r="AN3" i="78"/>
  <c r="AI3" i="78"/>
  <c r="AH4" i="76"/>
  <c r="Z4" i="76"/>
  <c r="AH4" i="82"/>
  <c r="K5" i="70"/>
  <c r="AN3" i="74"/>
  <c r="AI3" i="74"/>
  <c r="Z4" i="58"/>
  <c r="AH4" i="58"/>
  <c r="AQ4" i="58" s="1"/>
  <c r="AH4" i="64"/>
  <c r="P3" i="62"/>
  <c r="AF3" i="62" s="1"/>
  <c r="AO3" i="62" s="1"/>
  <c r="AE3" i="62"/>
  <c r="P3" i="61"/>
  <c r="AF3" i="61" s="1"/>
  <c r="AO3" i="61" s="1"/>
  <c r="AE3" i="61"/>
  <c r="P3" i="64"/>
  <c r="AF3" i="64" s="1"/>
  <c r="AO3" i="64" s="1"/>
  <c r="AE3" i="64"/>
  <c r="AQ4" i="69"/>
  <c r="K5" i="66"/>
  <c r="AN3" i="75"/>
  <c r="AQ4" i="70"/>
  <c r="G89" i="74"/>
  <c r="G86" i="74"/>
  <c r="G83" i="74"/>
  <c r="G80" i="74"/>
  <c r="G77" i="74"/>
  <c r="G74" i="74"/>
  <c r="G71" i="74"/>
  <c r="G68" i="74"/>
  <c r="G65" i="74"/>
  <c r="G62" i="74"/>
  <c r="G59" i="74"/>
  <c r="G56" i="74"/>
  <c r="G53" i="74"/>
  <c r="G50" i="74"/>
  <c r="G47" i="74"/>
  <c r="G44" i="74"/>
  <c r="G41" i="74"/>
  <c r="G38" i="74"/>
  <c r="G35" i="74"/>
  <c r="G32" i="74"/>
  <c r="G29" i="74"/>
  <c r="G26" i="74"/>
  <c r="G23" i="74"/>
  <c r="G20" i="74"/>
  <c r="G17" i="74"/>
  <c r="G14" i="74"/>
  <c r="G11" i="74"/>
  <c r="G8" i="74"/>
  <c r="G5" i="74"/>
  <c r="F89" i="74"/>
  <c r="F86" i="74"/>
  <c r="F83" i="74"/>
  <c r="F80" i="74"/>
  <c r="F77" i="74"/>
  <c r="F74" i="74"/>
  <c r="F71" i="74"/>
  <c r="F68" i="74"/>
  <c r="F65" i="74"/>
  <c r="F62" i="74"/>
  <c r="F59" i="74"/>
  <c r="F56" i="74"/>
  <c r="F53" i="74"/>
  <c r="F50" i="74"/>
  <c r="F47" i="74"/>
  <c r="F44" i="74"/>
  <c r="F41" i="74"/>
  <c r="F38" i="74"/>
  <c r="F35" i="74"/>
  <c r="F32" i="74"/>
  <c r="F29" i="74"/>
  <c r="F26" i="74"/>
  <c r="F23" i="74"/>
  <c r="F20" i="74"/>
  <c r="F17" i="74"/>
  <c r="F14" i="74"/>
  <c r="F11" i="74"/>
  <c r="F8" i="74"/>
  <c r="F5" i="74"/>
  <c r="G88" i="74"/>
  <c r="G85" i="74"/>
  <c r="G82" i="74"/>
  <c r="G79" i="74"/>
  <c r="G76" i="74"/>
  <c r="G73" i="74"/>
  <c r="G70" i="74"/>
  <c r="G67" i="74"/>
  <c r="G64" i="74"/>
  <c r="G61" i="74"/>
  <c r="G58" i="74"/>
  <c r="G55" i="74"/>
  <c r="G52" i="74"/>
  <c r="G49" i="74"/>
  <c r="G46" i="74"/>
  <c r="G43" i="74"/>
  <c r="G40" i="74"/>
  <c r="G37" i="74"/>
  <c r="G34" i="74"/>
  <c r="G31" i="74"/>
  <c r="G28" i="74"/>
  <c r="G25" i="74"/>
  <c r="G22" i="74"/>
  <c r="G19" i="74"/>
  <c r="G16" i="74"/>
  <c r="G13" i="74"/>
  <c r="G10" i="74"/>
  <c r="G7" i="74"/>
  <c r="G4" i="74"/>
  <c r="F88" i="74"/>
  <c r="F85" i="74"/>
  <c r="F82" i="74"/>
  <c r="F79" i="74"/>
  <c r="F76" i="74"/>
  <c r="F73" i="74"/>
  <c r="F70" i="74"/>
  <c r="F67" i="74"/>
  <c r="F64" i="74"/>
  <c r="F61" i="74"/>
  <c r="F58" i="74"/>
  <c r="F55" i="74"/>
  <c r="F52" i="74"/>
  <c r="F49" i="74"/>
  <c r="F46" i="74"/>
  <c r="F43" i="74"/>
  <c r="F40" i="74"/>
  <c r="F37" i="74"/>
  <c r="F34" i="74"/>
  <c r="F31" i="74"/>
  <c r="F28" i="74"/>
  <c r="F25" i="74"/>
  <c r="F22" i="74"/>
  <c r="F19" i="74"/>
  <c r="F16" i="74"/>
  <c r="F13" i="74"/>
  <c r="F10" i="74"/>
  <c r="F7" i="74"/>
  <c r="F4" i="74"/>
  <c r="F84" i="74"/>
  <c r="F75" i="74"/>
  <c r="F66" i="74"/>
  <c r="F57" i="74"/>
  <c r="F48" i="74"/>
  <c r="F39" i="74"/>
  <c r="F30" i="74"/>
  <c r="F21" i="74"/>
  <c r="F12" i="74"/>
  <c r="G81" i="74"/>
  <c r="G72" i="74"/>
  <c r="G63" i="74"/>
  <c r="G54" i="74"/>
  <c r="G45" i="74"/>
  <c r="G36" i="74"/>
  <c r="G27" i="74"/>
  <c r="G18" i="74"/>
  <c r="G9" i="74"/>
  <c r="F81" i="74"/>
  <c r="F72" i="74"/>
  <c r="F63" i="74"/>
  <c r="F54" i="74"/>
  <c r="F45" i="74"/>
  <c r="F36" i="74"/>
  <c r="F27" i="74"/>
  <c r="F18" i="74"/>
  <c r="F9" i="74"/>
  <c r="G87" i="74"/>
  <c r="G78" i="74"/>
  <c r="G69" i="74"/>
  <c r="G60" i="74"/>
  <c r="G51" i="74"/>
  <c r="G42" i="74"/>
  <c r="G33" i="74"/>
  <c r="G24" i="74"/>
  <c r="G15" i="74"/>
  <c r="G6" i="74"/>
  <c r="F87" i="74"/>
  <c r="F78" i="74"/>
  <c r="F69" i="74"/>
  <c r="F60" i="74"/>
  <c r="F51" i="74"/>
  <c r="F42" i="74"/>
  <c r="F33" i="74"/>
  <c r="F24" i="74"/>
  <c r="F15" i="74"/>
  <c r="F6" i="74"/>
  <c r="G84" i="74"/>
  <c r="G30" i="74"/>
  <c r="G75" i="74"/>
  <c r="G21" i="74"/>
  <c r="G66" i="74"/>
  <c r="G12" i="74"/>
  <c r="G57" i="74"/>
  <c r="G48" i="74"/>
  <c r="G39" i="74"/>
  <c r="G88" i="78"/>
  <c r="G85" i="78"/>
  <c r="G82" i="78"/>
  <c r="G79" i="78"/>
  <c r="G76" i="78"/>
  <c r="G73" i="78"/>
  <c r="G70" i="78"/>
  <c r="G67" i="78"/>
  <c r="G64" i="78"/>
  <c r="G61" i="78"/>
  <c r="G58" i="78"/>
  <c r="G55" i="78"/>
  <c r="G52" i="78"/>
  <c r="G49" i="78"/>
  <c r="G46" i="78"/>
  <c r="G43" i="78"/>
  <c r="G40" i="78"/>
  <c r="G37" i="78"/>
  <c r="G34" i="78"/>
  <c r="G31" i="78"/>
  <c r="G28" i="78"/>
  <c r="G25" i="78"/>
  <c r="G22" i="78"/>
  <c r="G19" i="78"/>
  <c r="G16" i="78"/>
  <c r="G13" i="78"/>
  <c r="G10" i="78"/>
  <c r="G7" i="78"/>
  <c r="G4" i="78"/>
  <c r="F88" i="78"/>
  <c r="F85" i="78"/>
  <c r="F82" i="78"/>
  <c r="F79" i="78"/>
  <c r="F76" i="78"/>
  <c r="F73" i="78"/>
  <c r="F70" i="78"/>
  <c r="F67" i="78"/>
  <c r="F64" i="78"/>
  <c r="F61" i="78"/>
  <c r="F58" i="78"/>
  <c r="F55" i="78"/>
  <c r="F52" i="78"/>
  <c r="F49" i="78"/>
  <c r="F46" i="78"/>
  <c r="F43" i="78"/>
  <c r="F40" i="78"/>
  <c r="F37" i="78"/>
  <c r="F34" i="78"/>
  <c r="F31" i="78"/>
  <c r="F28" i="78"/>
  <c r="F25" i="78"/>
  <c r="F22" i="78"/>
  <c r="F19" i="78"/>
  <c r="F16" i="78"/>
  <c r="F13" i="78"/>
  <c r="F10" i="78"/>
  <c r="F7" i="78"/>
  <c r="F4" i="78"/>
  <c r="G87" i="78"/>
  <c r="G84" i="78"/>
  <c r="G81" i="78"/>
  <c r="G78" i="78"/>
  <c r="G75" i="78"/>
  <c r="G72" i="78"/>
  <c r="G69" i="78"/>
  <c r="G66" i="78"/>
  <c r="G63" i="78"/>
  <c r="G60" i="78"/>
  <c r="G57" i="78"/>
  <c r="G54" i="78"/>
  <c r="G51" i="78"/>
  <c r="G48" i="78"/>
  <c r="G45" i="78"/>
  <c r="G42" i="78"/>
  <c r="G39" i="78"/>
  <c r="G36" i="78"/>
  <c r="G33" i="78"/>
  <c r="G30" i="78"/>
  <c r="G27" i="78"/>
  <c r="G24" i="78"/>
  <c r="G21" i="78"/>
  <c r="G18" i="78"/>
  <c r="G15" i="78"/>
  <c r="G12" i="78"/>
  <c r="G9" i="78"/>
  <c r="G6" i="78"/>
  <c r="F87" i="78"/>
  <c r="F84" i="78"/>
  <c r="F81" i="78"/>
  <c r="F78" i="78"/>
  <c r="F75" i="78"/>
  <c r="F72" i="78"/>
  <c r="F69" i="78"/>
  <c r="F66" i="78"/>
  <c r="F63" i="78"/>
  <c r="F60" i="78"/>
  <c r="F57" i="78"/>
  <c r="F54" i="78"/>
  <c r="F51" i="78"/>
  <c r="F48" i="78"/>
  <c r="F45" i="78"/>
  <c r="F42" i="78"/>
  <c r="F39" i="78"/>
  <c r="F36" i="78"/>
  <c r="F33" i="78"/>
  <c r="F30" i="78"/>
  <c r="F27" i="78"/>
  <c r="F24" i="78"/>
  <c r="F21" i="78"/>
  <c r="F18" i="78"/>
  <c r="F15" i="78"/>
  <c r="F12" i="78"/>
  <c r="F9" i="78"/>
  <c r="F6" i="78"/>
  <c r="G89" i="78"/>
  <c r="G86" i="78"/>
  <c r="G83" i="78"/>
  <c r="G80" i="78"/>
  <c r="G77" i="78"/>
  <c r="G74" i="78"/>
  <c r="G71" i="78"/>
  <c r="G68" i="78"/>
  <c r="G65" i="78"/>
  <c r="G62" i="78"/>
  <c r="G59" i="78"/>
  <c r="G56" i="78"/>
  <c r="G53" i="78"/>
  <c r="G50" i="78"/>
  <c r="G47" i="78"/>
  <c r="G44" i="78"/>
  <c r="G41" i="78"/>
  <c r="G38" i="78"/>
  <c r="G35" i="78"/>
  <c r="G32" i="78"/>
  <c r="G29" i="78"/>
  <c r="G26" i="78"/>
  <c r="G23" i="78"/>
  <c r="G20" i="78"/>
  <c r="G17" i="78"/>
  <c r="G14" i="78"/>
  <c r="G11" i="78"/>
  <c r="G8" i="78"/>
  <c r="G5" i="78"/>
  <c r="F77" i="78"/>
  <c r="F59" i="78"/>
  <c r="F41" i="78"/>
  <c r="F23" i="78"/>
  <c r="F5" i="78"/>
  <c r="F74" i="78"/>
  <c r="F56" i="78"/>
  <c r="F38" i="78"/>
  <c r="F20" i="78"/>
  <c r="F89" i="78"/>
  <c r="F71" i="78"/>
  <c r="F53" i="78"/>
  <c r="F35" i="78"/>
  <c r="F17" i="78"/>
  <c r="F86" i="78"/>
  <c r="F68" i="78"/>
  <c r="F50" i="78"/>
  <c r="F32" i="78"/>
  <c r="F14" i="78"/>
  <c r="F62" i="78"/>
  <c r="F8" i="78"/>
  <c r="F47" i="78"/>
  <c r="F44" i="78"/>
  <c r="F83" i="78"/>
  <c r="F29" i="78"/>
  <c r="F80" i="78"/>
  <c r="F26" i="78"/>
  <c r="F65" i="78"/>
  <c r="F11" i="78"/>
  <c r="G93" i="81"/>
  <c r="G87" i="81"/>
  <c r="G81" i="81"/>
  <c r="G75" i="81"/>
  <c r="G69" i="81"/>
  <c r="G63" i="81"/>
  <c r="G57" i="81"/>
  <c r="G51" i="81"/>
  <c r="G45" i="81"/>
  <c r="G39" i="81"/>
  <c r="G33" i="81"/>
  <c r="G27" i="81"/>
  <c r="G21" i="81"/>
  <c r="G15" i="81"/>
  <c r="G9" i="81"/>
  <c r="G96" i="81"/>
  <c r="G90" i="81"/>
  <c r="G84" i="81"/>
  <c r="G78" i="81"/>
  <c r="G72" i="81"/>
  <c r="G66" i="81"/>
  <c r="G60" i="81"/>
  <c r="G54" i="81"/>
  <c r="G48" i="81"/>
  <c r="G42" i="81"/>
  <c r="G36" i="81"/>
  <c r="G30" i="81"/>
  <c r="G24" i="81"/>
  <c r="G18" i="81"/>
  <c r="G12" i="81"/>
  <c r="G6" i="81"/>
  <c r="G97" i="81"/>
  <c r="G88" i="81"/>
  <c r="G79" i="81"/>
  <c r="G70" i="81"/>
  <c r="G61" i="81"/>
  <c r="G52" i="81"/>
  <c r="G43" i="81"/>
  <c r="G34" i="81"/>
  <c r="G25" i="81"/>
  <c r="G16" i="81"/>
  <c r="G7" i="81"/>
  <c r="G95" i="81"/>
  <c r="G86" i="81"/>
  <c r="G77" i="81"/>
  <c r="G68" i="81"/>
  <c r="G59" i="81"/>
  <c r="G50" i="81"/>
  <c r="G41" i="81"/>
  <c r="G32" i="81"/>
  <c r="G23" i="81"/>
  <c r="G14" i="81"/>
  <c r="G5" i="81"/>
  <c r="G94" i="81"/>
  <c r="G85" i="81"/>
  <c r="G76" i="81"/>
  <c r="G67" i="81"/>
  <c r="G58" i="81"/>
  <c r="G49" i="81"/>
  <c r="G40" i="81"/>
  <c r="G31" i="81"/>
  <c r="G22" i="81"/>
  <c r="G13" i="81"/>
  <c r="G4" i="81"/>
  <c r="G92" i="81"/>
  <c r="G83" i="81"/>
  <c r="G74" i="81"/>
  <c r="G65" i="81"/>
  <c r="G56" i="81"/>
  <c r="G47" i="81"/>
  <c r="G38" i="81"/>
  <c r="G29" i="81"/>
  <c r="G20" i="81"/>
  <c r="G11" i="81"/>
  <c r="G91" i="81"/>
  <c r="G82" i="81"/>
  <c r="G73" i="81"/>
  <c r="G64" i="81"/>
  <c r="G55" i="81"/>
  <c r="G46" i="81"/>
  <c r="G37" i="81"/>
  <c r="G28" i="81"/>
  <c r="G19" i="81"/>
  <c r="G10" i="81"/>
  <c r="G62" i="81"/>
  <c r="G8" i="81"/>
  <c r="G53" i="81"/>
  <c r="G98" i="81"/>
  <c r="G44" i="81"/>
  <c r="G89" i="81"/>
  <c r="G35" i="81"/>
  <c r="G80" i="81"/>
  <c r="G26" i="81"/>
  <c r="G71" i="81"/>
  <c r="G17" i="81"/>
  <c r="G97" i="89"/>
  <c r="G91" i="89"/>
  <c r="G85" i="89"/>
  <c r="G79" i="89"/>
  <c r="G73" i="89"/>
  <c r="G67" i="89"/>
  <c r="G61" i="89"/>
  <c r="G55" i="89"/>
  <c r="G49" i="89"/>
  <c r="G43" i="89"/>
  <c r="G37" i="89"/>
  <c r="G31" i="89"/>
  <c r="G25" i="89"/>
  <c r="G19" i="89"/>
  <c r="G13" i="89"/>
  <c r="G7" i="89"/>
  <c r="G96" i="89"/>
  <c r="G90" i="89"/>
  <c r="G84" i="89"/>
  <c r="G78" i="89"/>
  <c r="G72" i="89"/>
  <c r="G66" i="89"/>
  <c r="G60" i="89"/>
  <c r="G54" i="89"/>
  <c r="G48" i="89"/>
  <c r="G42" i="89"/>
  <c r="G36" i="89"/>
  <c r="G30" i="89"/>
  <c r="G24" i="89"/>
  <c r="G18" i="89"/>
  <c r="G12" i="89"/>
  <c r="G6" i="89"/>
  <c r="G95" i="89"/>
  <c r="G89" i="89"/>
  <c r="G83" i="89"/>
  <c r="G77" i="89"/>
  <c r="G71" i="89"/>
  <c r="G65" i="89"/>
  <c r="G59" i="89"/>
  <c r="G53" i="89"/>
  <c r="G47" i="89"/>
  <c r="G41" i="89"/>
  <c r="G35" i="89"/>
  <c r="G29" i="89"/>
  <c r="G23" i="89"/>
  <c r="G17" i="89"/>
  <c r="G11" i="89"/>
  <c r="G5" i="89"/>
  <c r="G87" i="89"/>
  <c r="G75" i="89"/>
  <c r="G63" i="89"/>
  <c r="G51" i="89"/>
  <c r="G39" i="89"/>
  <c r="G27" i="89"/>
  <c r="G15" i="89"/>
  <c r="G98" i="89"/>
  <c r="G86" i="89"/>
  <c r="G74" i="89"/>
  <c r="G62" i="89"/>
  <c r="G50" i="89"/>
  <c r="G38" i="89"/>
  <c r="G26" i="89"/>
  <c r="G14" i="89"/>
  <c r="G94" i="89"/>
  <c r="G82" i="89"/>
  <c r="G70" i="89"/>
  <c r="G58" i="89"/>
  <c r="G46" i="89"/>
  <c r="G34" i="89"/>
  <c r="G22" i="89"/>
  <c r="G10" i="89"/>
  <c r="G93" i="89"/>
  <c r="G81" i="89"/>
  <c r="G69" i="89"/>
  <c r="G57" i="89"/>
  <c r="G45" i="89"/>
  <c r="G33" i="89"/>
  <c r="G21" i="89"/>
  <c r="G9" i="89"/>
  <c r="G92" i="89"/>
  <c r="G80" i="89"/>
  <c r="G68" i="89"/>
  <c r="G56" i="89"/>
  <c r="G44" i="89"/>
  <c r="G32" i="89"/>
  <c r="G20" i="89"/>
  <c r="G8" i="89"/>
  <c r="G64" i="89"/>
  <c r="G52" i="89"/>
  <c r="G40" i="89"/>
  <c r="G28" i="89"/>
  <c r="G88" i="89"/>
  <c r="G16" i="89"/>
  <c r="G76" i="89"/>
  <c r="G4" i="89"/>
  <c r="K5" i="54"/>
  <c r="AH4" i="51"/>
  <c r="K5" i="49"/>
  <c r="H57" i="47"/>
  <c r="I57" i="47" s="1"/>
  <c r="J57" i="47" s="1"/>
  <c r="H17" i="47"/>
  <c r="I17" i="47" s="1"/>
  <c r="J17" i="47" s="1"/>
  <c r="H44" i="47"/>
  <c r="I44" i="47" s="1"/>
  <c r="J44" i="47" s="1"/>
  <c r="H71" i="47"/>
  <c r="I71" i="47" s="1"/>
  <c r="J71" i="47" s="1"/>
  <c r="H16" i="47"/>
  <c r="I16" i="47" s="1"/>
  <c r="J16" i="47" s="1"/>
  <c r="H34" i="47"/>
  <c r="I34" i="47" s="1"/>
  <c r="J34" i="47" s="1"/>
  <c r="H52" i="47"/>
  <c r="I52" i="47" s="1"/>
  <c r="J52" i="47" s="1"/>
  <c r="H70" i="47"/>
  <c r="I70" i="47" s="1"/>
  <c r="J70" i="47" s="1"/>
  <c r="H12" i="47"/>
  <c r="I12" i="47" s="1"/>
  <c r="J12" i="47" s="1"/>
  <c r="H59" i="47"/>
  <c r="I59" i="47" s="1"/>
  <c r="J59" i="47" s="1"/>
  <c r="AI3" i="46"/>
  <c r="H42" i="45"/>
  <c r="I42" i="45" s="1"/>
  <c r="J42" i="45" s="1"/>
  <c r="H41" i="45"/>
  <c r="I41" i="45" s="1"/>
  <c r="J41" i="45" s="1"/>
  <c r="H57" i="44"/>
  <c r="I57" i="44" s="1"/>
  <c r="J57" i="44" s="1"/>
  <c r="H39" i="44"/>
  <c r="I39" i="44" s="1"/>
  <c r="J39" i="44" s="1"/>
  <c r="H21" i="44"/>
  <c r="I21" i="44" s="1"/>
  <c r="J21" i="44" s="1"/>
  <c r="H66" i="43"/>
  <c r="I66" i="43" s="1"/>
  <c r="J66" i="43" s="1"/>
  <c r="H48" i="43"/>
  <c r="I48" i="43" s="1"/>
  <c r="J48" i="43" s="1"/>
  <c r="H30" i="43"/>
  <c r="I30" i="43" s="1"/>
  <c r="J30" i="43" s="1"/>
  <c r="H12" i="43"/>
  <c r="I12" i="43" s="1"/>
  <c r="J12" i="43" s="1"/>
  <c r="H50" i="45"/>
  <c r="I50" i="45" s="1"/>
  <c r="J50" i="45" s="1"/>
  <c r="H36" i="45"/>
  <c r="I36" i="45" s="1"/>
  <c r="J36" i="45" s="1"/>
  <c r="H80" i="45"/>
  <c r="I80" i="45" s="1"/>
  <c r="J80" i="45" s="1"/>
  <c r="H30" i="45"/>
  <c r="I30" i="45" s="1"/>
  <c r="J30" i="45" s="1"/>
  <c r="H74" i="45"/>
  <c r="I74" i="45" s="1"/>
  <c r="J74" i="45" s="1"/>
  <c r="H19" i="45"/>
  <c r="I19" i="45" s="1"/>
  <c r="J19" i="45" s="1"/>
  <c r="H55" i="45"/>
  <c r="I55" i="45" s="1"/>
  <c r="J55" i="45" s="1"/>
  <c r="H91" i="45"/>
  <c r="I91" i="45" s="1"/>
  <c r="J91" i="45" s="1"/>
  <c r="AI3" i="45"/>
  <c r="AN3" i="45"/>
  <c r="H27" i="45"/>
  <c r="I27" i="45" s="1"/>
  <c r="J27" i="45" s="1"/>
  <c r="H53" i="44"/>
  <c r="I53" i="44" s="1"/>
  <c r="J53" i="44" s="1"/>
  <c r="H35" i="44"/>
  <c r="I35" i="44" s="1"/>
  <c r="J35" i="44" s="1"/>
  <c r="H17" i="44"/>
  <c r="I17" i="44" s="1"/>
  <c r="J17" i="44" s="1"/>
  <c r="H71" i="43"/>
  <c r="I71" i="43" s="1"/>
  <c r="J71" i="43" s="1"/>
  <c r="H53" i="43"/>
  <c r="I53" i="43" s="1"/>
  <c r="J53" i="43" s="1"/>
  <c r="H35" i="43"/>
  <c r="I35" i="43" s="1"/>
  <c r="J35" i="43" s="1"/>
  <c r="H17" i="43"/>
  <c r="I17" i="43" s="1"/>
  <c r="J17" i="43" s="1"/>
  <c r="H35" i="45"/>
  <c r="I35" i="45" s="1"/>
  <c r="J35" i="45" s="1"/>
  <c r="H89" i="45"/>
  <c r="I89" i="45" s="1"/>
  <c r="J89" i="45" s="1"/>
  <c r="H24" i="45"/>
  <c r="I24" i="45" s="1"/>
  <c r="J24" i="45" s="1"/>
  <c r="H55" i="44"/>
  <c r="I55" i="44" s="1"/>
  <c r="J55" i="44" s="1"/>
  <c r="H37" i="44"/>
  <c r="I37" i="44" s="1"/>
  <c r="J37" i="44" s="1"/>
  <c r="H19" i="44"/>
  <c r="I19" i="44" s="1"/>
  <c r="J19" i="44" s="1"/>
  <c r="H76" i="43"/>
  <c r="I76" i="43" s="1"/>
  <c r="J76" i="43" s="1"/>
  <c r="H58" i="43"/>
  <c r="I58" i="43" s="1"/>
  <c r="J58" i="43" s="1"/>
  <c r="H40" i="43"/>
  <c r="I40" i="43" s="1"/>
  <c r="J40" i="43" s="1"/>
  <c r="H22" i="43"/>
  <c r="I22" i="43" s="1"/>
  <c r="J22" i="43" s="1"/>
  <c r="H4" i="43"/>
  <c r="I4" i="43" s="1"/>
  <c r="J4" i="43" s="1"/>
  <c r="K4" i="43" s="1"/>
  <c r="H74" i="42"/>
  <c r="I74" i="42" s="1"/>
  <c r="J74" i="42" s="1"/>
  <c r="H56" i="42"/>
  <c r="I56" i="42" s="1"/>
  <c r="J56" i="42" s="1"/>
  <c r="H38" i="42"/>
  <c r="I38" i="42" s="1"/>
  <c r="J38" i="42" s="1"/>
  <c r="H20" i="42"/>
  <c r="I20" i="42" s="1"/>
  <c r="J20" i="42" s="1"/>
  <c r="H77" i="41"/>
  <c r="I77" i="41" s="1"/>
  <c r="J77" i="41" s="1"/>
  <c r="H41" i="41"/>
  <c r="I41" i="41" s="1"/>
  <c r="J41" i="41" s="1"/>
  <c r="H5" i="41"/>
  <c r="I5" i="41" s="1"/>
  <c r="J5" i="41" s="1"/>
  <c r="H53" i="40"/>
  <c r="I53" i="40" s="1"/>
  <c r="J53" i="40" s="1"/>
  <c r="H35" i="40"/>
  <c r="I35" i="40" s="1"/>
  <c r="J35" i="40" s="1"/>
  <c r="H17" i="40"/>
  <c r="I17" i="40" s="1"/>
  <c r="J17" i="40" s="1"/>
  <c r="H65" i="39"/>
  <c r="I65" i="39" s="1"/>
  <c r="J65" i="39" s="1"/>
  <c r="H47" i="39"/>
  <c r="I47" i="39" s="1"/>
  <c r="J47" i="39" s="1"/>
  <c r="H29" i="39"/>
  <c r="I29" i="39" s="1"/>
  <c r="J29" i="39" s="1"/>
  <c r="H11" i="39"/>
  <c r="I11" i="39" s="1"/>
  <c r="J11" i="39" s="1"/>
  <c r="H76" i="38"/>
  <c r="I76" i="38" s="1"/>
  <c r="J76" i="38" s="1"/>
  <c r="H58" i="38"/>
  <c r="I58" i="38" s="1"/>
  <c r="J58" i="38" s="1"/>
  <c r="H40" i="38"/>
  <c r="I40" i="38" s="1"/>
  <c r="J40" i="38" s="1"/>
  <c r="H22" i="38"/>
  <c r="I22" i="38" s="1"/>
  <c r="J22" i="38" s="1"/>
  <c r="H4" i="38"/>
  <c r="I4" i="38" s="1"/>
  <c r="J4" i="38" s="1"/>
  <c r="K4" i="38" s="1"/>
  <c r="H81" i="41"/>
  <c r="I81" i="41" s="1"/>
  <c r="J81" i="41" s="1"/>
  <c r="H45" i="41"/>
  <c r="I45" i="41" s="1"/>
  <c r="J45" i="41" s="1"/>
  <c r="H9" i="41"/>
  <c r="I9" i="41" s="1"/>
  <c r="J9" i="41" s="1"/>
  <c r="H72" i="38"/>
  <c r="I72" i="38" s="1"/>
  <c r="J72" i="38" s="1"/>
  <c r="H54" i="38"/>
  <c r="I54" i="38" s="1"/>
  <c r="J54" i="38" s="1"/>
  <c r="H36" i="38"/>
  <c r="I36" i="38" s="1"/>
  <c r="J36" i="38" s="1"/>
  <c r="H18" i="38"/>
  <c r="I18" i="38" s="1"/>
  <c r="J18" i="38" s="1"/>
  <c r="H80" i="41"/>
  <c r="I80" i="41" s="1"/>
  <c r="J80" i="41" s="1"/>
  <c r="H44" i="41"/>
  <c r="I44" i="41" s="1"/>
  <c r="J44" i="41" s="1"/>
  <c r="H8" i="41"/>
  <c r="I8" i="41" s="1"/>
  <c r="J8" i="41" s="1"/>
  <c r="H78" i="42"/>
  <c r="I78" i="42" s="1"/>
  <c r="J78" i="42" s="1"/>
  <c r="H60" i="42"/>
  <c r="I60" i="42" s="1"/>
  <c r="J60" i="42" s="1"/>
  <c r="H42" i="42"/>
  <c r="I42" i="42" s="1"/>
  <c r="J42" i="42" s="1"/>
  <c r="H24" i="42"/>
  <c r="I24" i="42" s="1"/>
  <c r="J24" i="42" s="1"/>
  <c r="H6" i="42"/>
  <c r="I6" i="42" s="1"/>
  <c r="J6" i="42" s="1"/>
  <c r="H79" i="41"/>
  <c r="I79" i="41" s="1"/>
  <c r="J79" i="41" s="1"/>
  <c r="H43" i="41"/>
  <c r="I43" i="41" s="1"/>
  <c r="J43" i="41" s="1"/>
  <c r="H7" i="41"/>
  <c r="I7" i="41" s="1"/>
  <c r="J7" i="41" s="1"/>
  <c r="AH4" i="40"/>
  <c r="AQ4" i="40" s="1"/>
  <c r="Z4" i="40"/>
  <c r="H54" i="40"/>
  <c r="I54" i="40" s="1"/>
  <c r="J54" i="40" s="1"/>
  <c r="H36" i="40"/>
  <c r="I36" i="40" s="1"/>
  <c r="J36" i="40" s="1"/>
  <c r="H18" i="40"/>
  <c r="I18" i="40" s="1"/>
  <c r="J18" i="40" s="1"/>
  <c r="H69" i="39"/>
  <c r="I69" i="39" s="1"/>
  <c r="J69" i="39" s="1"/>
  <c r="H51" i="39"/>
  <c r="I51" i="39" s="1"/>
  <c r="J51" i="39" s="1"/>
  <c r="H33" i="39"/>
  <c r="I33" i="39" s="1"/>
  <c r="J33" i="39" s="1"/>
  <c r="H15" i="39"/>
  <c r="I15" i="39" s="1"/>
  <c r="J15" i="39" s="1"/>
  <c r="H80" i="38"/>
  <c r="I80" i="38" s="1"/>
  <c r="J80" i="38" s="1"/>
  <c r="H62" i="38"/>
  <c r="I62" i="38" s="1"/>
  <c r="J62" i="38" s="1"/>
  <c r="H44" i="38"/>
  <c r="I44" i="38" s="1"/>
  <c r="J44" i="38" s="1"/>
  <c r="H26" i="38"/>
  <c r="I26" i="38" s="1"/>
  <c r="J26" i="38" s="1"/>
  <c r="H8" i="38"/>
  <c r="I8" i="38" s="1"/>
  <c r="J8" i="38" s="1"/>
  <c r="H74" i="37"/>
  <c r="I74" i="37" s="1"/>
  <c r="J74" i="37" s="1"/>
  <c r="H38" i="37"/>
  <c r="I38" i="37" s="1"/>
  <c r="J38" i="37" s="1"/>
  <c r="H72" i="33"/>
  <c r="I72" i="33" s="1"/>
  <c r="J72" i="33" s="1"/>
  <c r="H36" i="33"/>
  <c r="I36" i="33" s="1"/>
  <c r="J36" i="33" s="1"/>
  <c r="AI3" i="40"/>
  <c r="H57" i="36"/>
  <c r="I57" i="36" s="1"/>
  <c r="J57" i="36" s="1"/>
  <c r="H39" i="36"/>
  <c r="I39" i="36" s="1"/>
  <c r="J39" i="36" s="1"/>
  <c r="H21" i="36"/>
  <c r="I21" i="36" s="1"/>
  <c r="J21" i="36" s="1"/>
  <c r="H66" i="35"/>
  <c r="I66" i="35" s="1"/>
  <c r="J66" i="35" s="1"/>
  <c r="H48" i="35"/>
  <c r="I48" i="35" s="1"/>
  <c r="J48" i="35" s="1"/>
  <c r="H30" i="35"/>
  <c r="I30" i="35" s="1"/>
  <c r="J30" i="35" s="1"/>
  <c r="H12" i="35"/>
  <c r="I12" i="35" s="1"/>
  <c r="J12" i="35" s="1"/>
  <c r="H65" i="33"/>
  <c r="I65" i="33" s="1"/>
  <c r="J65" i="33" s="1"/>
  <c r="H29" i="33"/>
  <c r="I29" i="33" s="1"/>
  <c r="J29" i="33" s="1"/>
  <c r="H76" i="33"/>
  <c r="I76" i="33" s="1"/>
  <c r="J76" i="33" s="1"/>
  <c r="H40" i="33"/>
  <c r="I40" i="33" s="1"/>
  <c r="J40" i="33" s="1"/>
  <c r="H4" i="33"/>
  <c r="I4" i="33" s="1"/>
  <c r="J4" i="33" s="1"/>
  <c r="K4" i="33" s="1"/>
  <c r="H56" i="36"/>
  <c r="I56" i="36" s="1"/>
  <c r="J56" i="36" s="1"/>
  <c r="H38" i="36"/>
  <c r="I38" i="36" s="1"/>
  <c r="J38" i="36" s="1"/>
  <c r="H20" i="36"/>
  <c r="I20" i="36" s="1"/>
  <c r="J20" i="36" s="1"/>
  <c r="H74" i="35"/>
  <c r="I74" i="35" s="1"/>
  <c r="J74" i="35" s="1"/>
  <c r="H56" i="35"/>
  <c r="I56" i="35" s="1"/>
  <c r="J56" i="35" s="1"/>
  <c r="H38" i="35"/>
  <c r="I38" i="35" s="1"/>
  <c r="J38" i="35" s="1"/>
  <c r="H20" i="35"/>
  <c r="I20" i="35" s="1"/>
  <c r="J20" i="35" s="1"/>
  <c r="H63" i="33"/>
  <c r="I63" i="33" s="1"/>
  <c r="J63" i="33" s="1"/>
  <c r="H27" i="33"/>
  <c r="I27" i="33" s="1"/>
  <c r="J27" i="33" s="1"/>
  <c r="H82" i="37"/>
  <c r="I82" i="37" s="1"/>
  <c r="J82" i="37" s="1"/>
  <c r="H46" i="37"/>
  <c r="I46" i="37" s="1"/>
  <c r="J46" i="37" s="1"/>
  <c r="H10" i="37"/>
  <c r="I10" i="37" s="1"/>
  <c r="J10" i="37" s="1"/>
  <c r="H92" i="33"/>
  <c r="I92" i="33" s="1"/>
  <c r="J92" i="33" s="1"/>
  <c r="H56" i="33"/>
  <c r="I56" i="33" s="1"/>
  <c r="J56" i="33" s="1"/>
  <c r="H20" i="33"/>
  <c r="I20" i="33" s="1"/>
  <c r="J20" i="33" s="1"/>
  <c r="H93" i="37"/>
  <c r="I93" i="37" s="1"/>
  <c r="J93" i="37" s="1"/>
  <c r="H57" i="37"/>
  <c r="I57" i="37" s="1"/>
  <c r="J57" i="37" s="1"/>
  <c r="H21" i="37"/>
  <c r="I21" i="37" s="1"/>
  <c r="J21" i="37" s="1"/>
  <c r="H61" i="36"/>
  <c r="I61" i="36" s="1"/>
  <c r="J61" i="36" s="1"/>
  <c r="H43" i="36"/>
  <c r="I43" i="36" s="1"/>
  <c r="J43" i="36" s="1"/>
  <c r="H25" i="36"/>
  <c r="I25" i="36" s="1"/>
  <c r="J25" i="36" s="1"/>
  <c r="H7" i="36"/>
  <c r="I7" i="36" s="1"/>
  <c r="J7" i="36" s="1"/>
  <c r="H76" i="35"/>
  <c r="I76" i="35" s="1"/>
  <c r="J76" i="35" s="1"/>
  <c r="H58" i="35"/>
  <c r="I58" i="35" s="1"/>
  <c r="J58" i="35" s="1"/>
  <c r="H40" i="35"/>
  <c r="I40" i="35" s="1"/>
  <c r="J40" i="35" s="1"/>
  <c r="H22" i="35"/>
  <c r="I22" i="35" s="1"/>
  <c r="J22" i="35" s="1"/>
  <c r="H4" i="35"/>
  <c r="I4" i="35" s="1"/>
  <c r="J4" i="35" s="1"/>
  <c r="K4" i="35" s="1"/>
  <c r="H87" i="34"/>
  <c r="I87" i="34" s="1"/>
  <c r="J87" i="34" s="1"/>
  <c r="H69" i="34"/>
  <c r="I69" i="34" s="1"/>
  <c r="J69" i="34" s="1"/>
  <c r="H51" i="34"/>
  <c r="I51" i="34" s="1"/>
  <c r="J51" i="34" s="1"/>
  <c r="H33" i="34"/>
  <c r="I33" i="34" s="1"/>
  <c r="J33" i="34" s="1"/>
  <c r="H15" i="34"/>
  <c r="I15" i="34" s="1"/>
  <c r="J15" i="34" s="1"/>
  <c r="H79" i="33"/>
  <c r="I79" i="33" s="1"/>
  <c r="J79" i="33" s="1"/>
  <c r="H43" i="33"/>
  <c r="I43" i="33" s="1"/>
  <c r="J43" i="33" s="1"/>
  <c r="H7" i="33"/>
  <c r="I7" i="33" s="1"/>
  <c r="J7" i="33" s="1"/>
  <c r="H69" i="32"/>
  <c r="I69" i="32" s="1"/>
  <c r="J69" i="32" s="1"/>
  <c r="H51" i="32"/>
  <c r="I51" i="32" s="1"/>
  <c r="J51" i="32" s="1"/>
  <c r="H33" i="32"/>
  <c r="I33" i="32" s="1"/>
  <c r="J33" i="32" s="1"/>
  <c r="H15" i="32"/>
  <c r="I15" i="32" s="1"/>
  <c r="J15" i="32" s="1"/>
  <c r="H88" i="29"/>
  <c r="I88" i="29" s="1"/>
  <c r="J88" i="29" s="1"/>
  <c r="H52" i="29"/>
  <c r="I52" i="29" s="1"/>
  <c r="J52" i="29" s="1"/>
  <c r="H16" i="29"/>
  <c r="I16" i="29" s="1"/>
  <c r="J16" i="29" s="1"/>
  <c r="K5" i="32"/>
  <c r="AQ4" i="32"/>
  <c r="H73" i="30"/>
  <c r="I73" i="30" s="1"/>
  <c r="J73" i="30" s="1"/>
  <c r="H55" i="30"/>
  <c r="I55" i="30" s="1"/>
  <c r="J55" i="30" s="1"/>
  <c r="H37" i="30"/>
  <c r="I37" i="30" s="1"/>
  <c r="J37" i="30" s="1"/>
  <c r="H19" i="30"/>
  <c r="I19" i="30" s="1"/>
  <c r="J19" i="30" s="1"/>
  <c r="H81" i="29"/>
  <c r="I81" i="29" s="1"/>
  <c r="J81" i="29" s="1"/>
  <c r="H45" i="29"/>
  <c r="I45" i="29" s="1"/>
  <c r="J45" i="29" s="1"/>
  <c r="H9" i="29"/>
  <c r="I9" i="29" s="1"/>
  <c r="J9" i="29" s="1"/>
  <c r="H67" i="28"/>
  <c r="I67" i="28" s="1"/>
  <c r="J67" i="28" s="1"/>
  <c r="H49" i="28"/>
  <c r="I49" i="28" s="1"/>
  <c r="J49" i="28" s="1"/>
  <c r="H31" i="28"/>
  <c r="I31" i="28" s="1"/>
  <c r="J31" i="28" s="1"/>
  <c r="H13" i="28"/>
  <c r="I13" i="28" s="1"/>
  <c r="J13" i="28" s="1"/>
  <c r="H64" i="27"/>
  <c r="I64" i="27" s="1"/>
  <c r="J64" i="27" s="1"/>
  <c r="H46" i="27"/>
  <c r="I46" i="27" s="1"/>
  <c r="J46" i="27" s="1"/>
  <c r="H28" i="27"/>
  <c r="I28" i="27" s="1"/>
  <c r="J28" i="27" s="1"/>
  <c r="H10" i="27"/>
  <c r="I10" i="27" s="1"/>
  <c r="J10" i="27" s="1"/>
  <c r="H92" i="29"/>
  <c r="I92" i="29" s="1"/>
  <c r="J92" i="29" s="1"/>
  <c r="H56" i="29"/>
  <c r="I56" i="29" s="1"/>
  <c r="J56" i="29" s="1"/>
  <c r="H20" i="29"/>
  <c r="I20" i="29" s="1"/>
  <c r="J20" i="29" s="1"/>
  <c r="H87" i="30"/>
  <c r="I87" i="30" s="1"/>
  <c r="J87" i="30" s="1"/>
  <c r="H69" i="30"/>
  <c r="I69" i="30" s="1"/>
  <c r="J69" i="30" s="1"/>
  <c r="H51" i="30"/>
  <c r="I51" i="30" s="1"/>
  <c r="J51" i="30" s="1"/>
  <c r="H33" i="30"/>
  <c r="I33" i="30" s="1"/>
  <c r="J33" i="30" s="1"/>
  <c r="H15" i="30"/>
  <c r="I15" i="30" s="1"/>
  <c r="J15" i="30" s="1"/>
  <c r="H69" i="28"/>
  <c r="I69" i="28" s="1"/>
  <c r="J69" i="28" s="1"/>
  <c r="H51" i="28"/>
  <c r="I51" i="28" s="1"/>
  <c r="J51" i="28" s="1"/>
  <c r="H33" i="28"/>
  <c r="I33" i="28" s="1"/>
  <c r="J33" i="28" s="1"/>
  <c r="H15" i="28"/>
  <c r="I15" i="28" s="1"/>
  <c r="J15" i="28" s="1"/>
  <c r="H63" i="27"/>
  <c r="I63" i="27" s="1"/>
  <c r="J63" i="27" s="1"/>
  <c r="H45" i="27"/>
  <c r="I45" i="27" s="1"/>
  <c r="J45" i="27" s="1"/>
  <c r="H27" i="27"/>
  <c r="I27" i="27" s="1"/>
  <c r="J27" i="27" s="1"/>
  <c r="H9" i="27"/>
  <c r="I9" i="27" s="1"/>
  <c r="J9" i="27" s="1"/>
  <c r="H84" i="29"/>
  <c r="I84" i="29" s="1"/>
  <c r="J84" i="29" s="1"/>
  <c r="H48" i="29"/>
  <c r="I48" i="29" s="1"/>
  <c r="J48" i="29" s="1"/>
  <c r="H12" i="29"/>
  <c r="I12" i="29" s="1"/>
  <c r="J12" i="29" s="1"/>
  <c r="H78" i="31"/>
  <c r="I78" i="31" s="1"/>
  <c r="J78" i="31" s="1"/>
  <c r="H60" i="31"/>
  <c r="I60" i="31" s="1"/>
  <c r="J60" i="31" s="1"/>
  <c r="H42" i="31"/>
  <c r="I42" i="31" s="1"/>
  <c r="J42" i="31" s="1"/>
  <c r="H24" i="31"/>
  <c r="I24" i="31" s="1"/>
  <c r="J24" i="31" s="1"/>
  <c r="H6" i="31"/>
  <c r="I6" i="31" s="1"/>
  <c r="J6" i="31" s="1"/>
  <c r="H89" i="30"/>
  <c r="I89" i="30" s="1"/>
  <c r="J89" i="30" s="1"/>
  <c r="H71" i="30"/>
  <c r="I71" i="30" s="1"/>
  <c r="J71" i="30" s="1"/>
  <c r="H53" i="30"/>
  <c r="I53" i="30" s="1"/>
  <c r="J53" i="30" s="1"/>
  <c r="H35" i="30"/>
  <c r="I35" i="30" s="1"/>
  <c r="J35" i="30" s="1"/>
  <c r="H17" i="30"/>
  <c r="I17" i="30" s="1"/>
  <c r="J17" i="30" s="1"/>
  <c r="H71" i="29"/>
  <c r="I71" i="29" s="1"/>
  <c r="J71" i="29" s="1"/>
  <c r="H35" i="29"/>
  <c r="I35" i="29" s="1"/>
  <c r="J35" i="29" s="1"/>
  <c r="H68" i="28"/>
  <c r="I68" i="28" s="1"/>
  <c r="J68" i="28" s="1"/>
  <c r="H50" i="28"/>
  <c r="I50" i="28" s="1"/>
  <c r="J50" i="28" s="1"/>
  <c r="H32" i="28"/>
  <c r="I32" i="28" s="1"/>
  <c r="J32" i="28" s="1"/>
  <c r="H14" i="28"/>
  <c r="I14" i="28" s="1"/>
  <c r="J14" i="28" s="1"/>
  <c r="H71" i="27"/>
  <c r="I71" i="27" s="1"/>
  <c r="J71" i="27" s="1"/>
  <c r="H53" i="27"/>
  <c r="I53" i="27" s="1"/>
  <c r="J53" i="27" s="1"/>
  <c r="H35" i="27"/>
  <c r="I35" i="27" s="1"/>
  <c r="J35" i="27" s="1"/>
  <c r="H17" i="27"/>
  <c r="I17" i="27" s="1"/>
  <c r="J17" i="27" s="1"/>
  <c r="H81" i="26"/>
  <c r="I81" i="26" s="1"/>
  <c r="J81" i="26" s="1"/>
  <c r="H45" i="26"/>
  <c r="I45" i="26" s="1"/>
  <c r="J45" i="26" s="1"/>
  <c r="H9" i="26"/>
  <c r="I9" i="26" s="1"/>
  <c r="J9" i="26" s="1"/>
  <c r="H19" i="26"/>
  <c r="I19" i="26" s="1"/>
  <c r="J19" i="26" s="1"/>
  <c r="H37" i="26"/>
  <c r="I37" i="26" s="1"/>
  <c r="J37" i="26" s="1"/>
  <c r="H55" i="26"/>
  <c r="I55" i="26" s="1"/>
  <c r="J55" i="26" s="1"/>
  <c r="H73" i="26"/>
  <c r="I73" i="26" s="1"/>
  <c r="J73" i="26" s="1"/>
  <c r="H78" i="25"/>
  <c r="I78" i="25" s="1"/>
  <c r="J78" i="25" s="1"/>
  <c r="H42" i="25"/>
  <c r="I42" i="25" s="1"/>
  <c r="J42" i="25" s="1"/>
  <c r="H6" i="25"/>
  <c r="I6" i="25" s="1"/>
  <c r="J6" i="25" s="1"/>
  <c r="H20" i="31"/>
  <c r="I20" i="31" s="1"/>
  <c r="J20" i="31" s="1"/>
  <c r="H83" i="25"/>
  <c r="I83" i="25" s="1"/>
  <c r="J83" i="25" s="1"/>
  <c r="H47" i="25"/>
  <c r="I47" i="25" s="1"/>
  <c r="J47" i="25" s="1"/>
  <c r="H11" i="25"/>
  <c r="I11" i="25" s="1"/>
  <c r="J11" i="25" s="1"/>
  <c r="K5" i="21"/>
  <c r="AN3" i="20"/>
  <c r="AI3" i="20"/>
  <c r="H9" i="64"/>
  <c r="H23" i="64"/>
  <c r="H20" i="64"/>
  <c r="H17" i="64"/>
  <c r="H14" i="64"/>
  <c r="H10" i="64"/>
  <c r="H11" i="64"/>
  <c r="H5" i="64"/>
  <c r="H4" i="64"/>
  <c r="H21" i="64"/>
  <c r="H18" i="64"/>
  <c r="H15" i="64"/>
  <c r="H12" i="64"/>
  <c r="H6" i="64"/>
  <c r="H7" i="64"/>
  <c r="H22" i="64"/>
  <c r="H19" i="64"/>
  <c r="H16" i="64"/>
  <c r="H8" i="64"/>
  <c r="H13" i="64"/>
  <c r="H9" i="72"/>
  <c r="H23" i="72"/>
  <c r="H20" i="72"/>
  <c r="H17" i="72"/>
  <c r="H14" i="72"/>
  <c r="H10" i="72"/>
  <c r="H11" i="72"/>
  <c r="H5" i="72"/>
  <c r="H4" i="72"/>
  <c r="H21" i="72"/>
  <c r="H18" i="72"/>
  <c r="H15" i="72"/>
  <c r="H12" i="72"/>
  <c r="H6" i="72"/>
  <c r="H7" i="72"/>
  <c r="H8" i="72"/>
  <c r="H22" i="72"/>
  <c r="H19" i="72"/>
  <c r="H16" i="72"/>
  <c r="H13" i="72"/>
  <c r="H49" i="29"/>
  <c r="I49" i="29" s="1"/>
  <c r="J49" i="29" s="1"/>
  <c r="H94" i="25"/>
  <c r="I94" i="25" s="1"/>
  <c r="J94" i="25" s="1"/>
  <c r="H58" i="25"/>
  <c r="I58" i="25" s="1"/>
  <c r="J58" i="25" s="1"/>
  <c r="H22" i="25"/>
  <c r="I22" i="25" s="1"/>
  <c r="J22" i="25" s="1"/>
  <c r="H20" i="14"/>
  <c r="I20" i="14" s="1"/>
  <c r="J20" i="14" s="1"/>
  <c r="AN3" i="1"/>
  <c r="AI3" i="1"/>
  <c r="H5" i="31"/>
  <c r="I5" i="31" s="1"/>
  <c r="J5" i="31" s="1"/>
  <c r="K5" i="31" s="1"/>
  <c r="K6" i="31" s="1"/>
  <c r="K7" i="31" s="1"/>
  <c r="K8" i="31" s="1"/>
  <c r="K9" i="31" s="1"/>
  <c r="K10" i="31" s="1"/>
  <c r="K11" i="31" s="1"/>
  <c r="K12" i="31" s="1"/>
  <c r="H79" i="29"/>
  <c r="I79" i="29" s="1"/>
  <c r="J79" i="29" s="1"/>
  <c r="H63" i="25"/>
  <c r="I63" i="25" s="1"/>
  <c r="J63" i="25" s="1"/>
  <c r="H27" i="25"/>
  <c r="I27" i="25" s="1"/>
  <c r="J27" i="25" s="1"/>
  <c r="H74" i="25"/>
  <c r="I74" i="25" s="1"/>
  <c r="J74" i="25" s="1"/>
  <c r="H38" i="25"/>
  <c r="I38" i="25" s="1"/>
  <c r="J38" i="25" s="1"/>
  <c r="AH4" i="22"/>
  <c r="Z4" i="22"/>
  <c r="H14" i="22"/>
  <c r="I14" i="22" s="1"/>
  <c r="J14" i="22" s="1"/>
  <c r="Y5" i="20"/>
  <c r="Y5" i="19"/>
  <c r="H6" i="14"/>
  <c r="I6" i="14" s="1"/>
  <c r="J6" i="14" s="1"/>
  <c r="AH4" i="1"/>
  <c r="AQ4" i="1" s="1"/>
  <c r="Z4" i="1"/>
  <c r="H26" i="31"/>
  <c r="I26" i="31" s="1"/>
  <c r="J26" i="31" s="1"/>
  <c r="H67" i="29"/>
  <c r="I67" i="29" s="1"/>
  <c r="J67" i="29" s="1"/>
  <c r="H77" i="26"/>
  <c r="I77" i="26" s="1"/>
  <c r="J77" i="26" s="1"/>
  <c r="H41" i="26"/>
  <c r="I41" i="26" s="1"/>
  <c r="J41" i="26" s="1"/>
  <c r="H5" i="26"/>
  <c r="I5" i="26" s="1"/>
  <c r="J5" i="26" s="1"/>
  <c r="H85" i="25"/>
  <c r="I85" i="25" s="1"/>
  <c r="J85" i="25" s="1"/>
  <c r="H49" i="25"/>
  <c r="I49" i="25" s="1"/>
  <c r="J49" i="25" s="1"/>
  <c r="H13" i="25"/>
  <c r="I13" i="25" s="1"/>
  <c r="J13" i="25" s="1"/>
  <c r="H6" i="18"/>
  <c r="I6" i="18" s="1"/>
  <c r="J6" i="18" s="1"/>
  <c r="H11" i="17"/>
  <c r="I11" i="17" s="1"/>
  <c r="J11" i="17" s="1"/>
  <c r="H11" i="11"/>
  <c r="H5" i="11"/>
  <c r="H4" i="11"/>
  <c r="H21" i="11"/>
  <c r="H18" i="11"/>
  <c r="H15" i="11"/>
  <c r="H12" i="11"/>
  <c r="H6" i="11"/>
  <c r="H22" i="11"/>
  <c r="H19" i="11"/>
  <c r="H16" i="11"/>
  <c r="H13" i="11"/>
  <c r="H8" i="11"/>
  <c r="H7" i="11"/>
  <c r="H9" i="11"/>
  <c r="H23" i="11"/>
  <c r="H20" i="11"/>
  <c r="H17" i="11"/>
  <c r="H14" i="11"/>
  <c r="H10" i="11"/>
  <c r="AI3" i="11"/>
  <c r="AN3" i="11"/>
  <c r="AH4" i="4"/>
  <c r="Z4" i="4"/>
  <c r="H22" i="14"/>
  <c r="I22" i="14" s="1"/>
  <c r="J22" i="14" s="1"/>
  <c r="AI3" i="13"/>
  <c r="H6" i="5"/>
  <c r="I6" i="5" s="1"/>
  <c r="J6" i="5" s="1"/>
  <c r="H18" i="13"/>
  <c r="I18" i="13" s="1"/>
  <c r="J18" i="13" s="1"/>
  <c r="H19" i="9"/>
  <c r="I19" i="9" s="1"/>
  <c r="J19" i="9" s="1"/>
  <c r="H16" i="5"/>
  <c r="I16" i="5" s="1"/>
  <c r="J16" i="5" s="1"/>
  <c r="AG4" i="17"/>
  <c r="AF4" i="17"/>
  <c r="W5" i="17"/>
  <c r="AE4" i="17"/>
  <c r="H10" i="13"/>
  <c r="I10" i="13" s="1"/>
  <c r="J10" i="13" s="1"/>
  <c r="H12" i="5"/>
  <c r="I12" i="5" s="1"/>
  <c r="J12" i="5" s="1"/>
  <c r="AI3" i="24"/>
  <c r="H8" i="13"/>
  <c r="I8" i="13" s="1"/>
  <c r="J8" i="13" s="1"/>
  <c r="H12" i="6"/>
  <c r="I12" i="6" s="1"/>
  <c r="J12" i="6" s="1"/>
  <c r="H11" i="5"/>
  <c r="I11" i="5" s="1"/>
  <c r="J11" i="5" s="1"/>
  <c r="H7" i="13"/>
  <c r="I7" i="13" s="1"/>
  <c r="J7" i="13" s="1"/>
  <c r="H13" i="9"/>
  <c r="I13" i="9" s="1"/>
  <c r="J13" i="9" s="1"/>
  <c r="AI3" i="25"/>
  <c r="H6" i="13"/>
  <c r="I6" i="13" s="1"/>
  <c r="J6" i="13" s="1"/>
  <c r="H12" i="9"/>
  <c r="I12" i="9" s="1"/>
  <c r="J12" i="9" s="1"/>
  <c r="I12" i="24"/>
  <c r="J12" i="24" s="1"/>
  <c r="I11" i="24"/>
  <c r="J11" i="24" s="1"/>
  <c r="I9" i="24"/>
  <c r="J9" i="24" s="1"/>
  <c r="I22" i="24"/>
  <c r="J22" i="24" s="1"/>
  <c r="AR3" i="95"/>
  <c r="AH4" i="93"/>
  <c r="AG4" i="94"/>
  <c r="W5" i="94"/>
  <c r="X5" i="94" s="1"/>
  <c r="AH5" i="94" s="1"/>
  <c r="AF4" i="94"/>
  <c r="AE4" i="94"/>
  <c r="AN3" i="89"/>
  <c r="AI3" i="89"/>
  <c r="AR3" i="87"/>
  <c r="AN3" i="85"/>
  <c r="AI3" i="85"/>
  <c r="Y5" i="88"/>
  <c r="Z5" i="88" s="1"/>
  <c r="AE3" i="70"/>
  <c r="P3" i="70"/>
  <c r="AF3" i="70" s="1"/>
  <c r="AO3" i="70" s="1"/>
  <c r="AH4" i="60"/>
  <c r="Z4" i="60"/>
  <c r="AI3" i="73"/>
  <c r="AH4" i="75"/>
  <c r="Z4" i="75"/>
  <c r="AH4" i="57"/>
  <c r="AQ4" i="57" s="1"/>
  <c r="Z4" i="57"/>
  <c r="Y5" i="70"/>
  <c r="Y5" i="61"/>
  <c r="AE3" i="57"/>
  <c r="P3" i="57"/>
  <c r="AF3" i="57" s="1"/>
  <c r="AO3" i="57" s="1"/>
  <c r="AG4" i="62"/>
  <c r="AP4" i="62" s="1"/>
  <c r="AF4" i="62"/>
  <c r="AO4" i="62" s="1"/>
  <c r="AE4" i="62"/>
  <c r="W5" i="62"/>
  <c r="Y5" i="53"/>
  <c r="P3" i="56"/>
  <c r="AF3" i="56" s="1"/>
  <c r="AO3" i="56" s="1"/>
  <c r="AE3" i="56"/>
  <c r="P3" i="63"/>
  <c r="AF3" i="63" s="1"/>
  <c r="AO3" i="63" s="1"/>
  <c r="AE3" i="63"/>
  <c r="G67" i="48"/>
  <c r="G64" i="48"/>
  <c r="G61" i="48"/>
  <c r="G58" i="48"/>
  <c r="G55" i="48"/>
  <c r="G52" i="48"/>
  <c r="G49" i="48"/>
  <c r="G46" i="48"/>
  <c r="G43" i="48"/>
  <c r="G40" i="48"/>
  <c r="G37" i="48"/>
  <c r="G34" i="48"/>
  <c r="G31" i="48"/>
  <c r="G28" i="48"/>
  <c r="G25" i="48"/>
  <c r="G22" i="48"/>
  <c r="G19" i="48"/>
  <c r="G16" i="48"/>
  <c r="G13" i="48"/>
  <c r="G10" i="48"/>
  <c r="G7" i="48"/>
  <c r="G4" i="48"/>
  <c r="F67" i="48"/>
  <c r="F64" i="48"/>
  <c r="F61" i="48"/>
  <c r="F58" i="48"/>
  <c r="F55" i="48"/>
  <c r="F52" i="48"/>
  <c r="F49" i="48"/>
  <c r="F46" i="48"/>
  <c r="F43" i="48"/>
  <c r="F40" i="48"/>
  <c r="F37" i="48"/>
  <c r="F34" i="48"/>
  <c r="F31" i="48"/>
  <c r="F28" i="48"/>
  <c r="F25" i="48"/>
  <c r="F22" i="48"/>
  <c r="F19" i="48"/>
  <c r="F16" i="48"/>
  <c r="F13" i="48"/>
  <c r="F10" i="48"/>
  <c r="F7" i="48"/>
  <c r="F4" i="48"/>
  <c r="G69" i="48"/>
  <c r="G66" i="48"/>
  <c r="G63" i="48"/>
  <c r="G60" i="48"/>
  <c r="G57" i="48"/>
  <c r="G54" i="48"/>
  <c r="G51" i="48"/>
  <c r="G48" i="48"/>
  <c r="G45" i="48"/>
  <c r="G42" i="48"/>
  <c r="G39" i="48"/>
  <c r="G36" i="48"/>
  <c r="G33" i="48"/>
  <c r="G30" i="48"/>
  <c r="G27" i="48"/>
  <c r="G24" i="48"/>
  <c r="G21" i="48"/>
  <c r="G18" i="48"/>
  <c r="G15" i="48"/>
  <c r="G12" i="48"/>
  <c r="G9" i="48"/>
  <c r="G6" i="48"/>
  <c r="F69" i="48"/>
  <c r="F66" i="48"/>
  <c r="F63" i="48"/>
  <c r="F60" i="48"/>
  <c r="F57" i="48"/>
  <c r="F54" i="48"/>
  <c r="F51" i="48"/>
  <c r="F48" i="48"/>
  <c r="F45" i="48"/>
  <c r="F42" i="48"/>
  <c r="F39" i="48"/>
  <c r="F36" i="48"/>
  <c r="F33" i="48"/>
  <c r="F30" i="48"/>
  <c r="F27" i="48"/>
  <c r="F24" i="48"/>
  <c r="F21" i="48"/>
  <c r="F18" i="48"/>
  <c r="F15" i="48"/>
  <c r="F12" i="48"/>
  <c r="F9" i="48"/>
  <c r="F6" i="48"/>
  <c r="G68" i="48"/>
  <c r="G59" i="48"/>
  <c r="G50" i="48"/>
  <c r="G41" i="48"/>
  <c r="G32" i="48"/>
  <c r="G23" i="48"/>
  <c r="G14" i="48"/>
  <c r="G5" i="48"/>
  <c r="F68" i="48"/>
  <c r="F59" i="48"/>
  <c r="F50" i="48"/>
  <c r="F41" i="48"/>
  <c r="F32" i="48"/>
  <c r="F23" i="48"/>
  <c r="F14" i="48"/>
  <c r="F5" i="48"/>
  <c r="G65" i="48"/>
  <c r="G56" i="48"/>
  <c r="G47" i="48"/>
  <c r="G38" i="48"/>
  <c r="G29" i="48"/>
  <c r="G20" i="48"/>
  <c r="G11" i="48"/>
  <c r="F65" i="48"/>
  <c r="F56" i="48"/>
  <c r="F47" i="48"/>
  <c r="F38" i="48"/>
  <c r="F29" i="48"/>
  <c r="F20" i="48"/>
  <c r="F11" i="48"/>
  <c r="G62" i="48"/>
  <c r="G53" i="48"/>
  <c r="G44" i="48"/>
  <c r="G35" i="48"/>
  <c r="G26" i="48"/>
  <c r="G17" i="48"/>
  <c r="G8" i="48"/>
  <c r="F62" i="48"/>
  <c r="F53" i="48"/>
  <c r="F44" i="48"/>
  <c r="F35" i="48"/>
  <c r="F26" i="48"/>
  <c r="F17" i="48"/>
  <c r="F8" i="48"/>
  <c r="G94" i="77"/>
  <c r="G88" i="77"/>
  <c r="G82" i="77"/>
  <c r="G76" i="77"/>
  <c r="G70" i="77"/>
  <c r="G64" i="77"/>
  <c r="G58" i="77"/>
  <c r="G52" i="77"/>
  <c r="G46" i="77"/>
  <c r="G40" i="77"/>
  <c r="G34" i="77"/>
  <c r="G28" i="77"/>
  <c r="G22" i="77"/>
  <c r="G16" i="77"/>
  <c r="G10" i="77"/>
  <c r="G4" i="77"/>
  <c r="G93" i="77"/>
  <c r="G87" i="77"/>
  <c r="G81" i="77"/>
  <c r="G75" i="77"/>
  <c r="G69" i="77"/>
  <c r="G63" i="77"/>
  <c r="G57" i="77"/>
  <c r="G51" i="77"/>
  <c r="G45" i="77"/>
  <c r="G39" i="77"/>
  <c r="G33" i="77"/>
  <c r="G27" i="77"/>
  <c r="G21" i="77"/>
  <c r="G15" i="77"/>
  <c r="G9" i="77"/>
  <c r="G98" i="77"/>
  <c r="G92" i="77"/>
  <c r="G86" i="77"/>
  <c r="G80" i="77"/>
  <c r="G74" i="77"/>
  <c r="G68" i="77"/>
  <c r="G62" i="77"/>
  <c r="G56" i="77"/>
  <c r="G50" i="77"/>
  <c r="G44" i="77"/>
  <c r="G38" i="77"/>
  <c r="G32" i="77"/>
  <c r="G26" i="77"/>
  <c r="G20" i="77"/>
  <c r="G14" i="77"/>
  <c r="G8" i="77"/>
  <c r="G96" i="77"/>
  <c r="G90" i="77"/>
  <c r="G84" i="77"/>
  <c r="G78" i="77"/>
  <c r="G72" i="77"/>
  <c r="G66" i="77"/>
  <c r="G60" i="77"/>
  <c r="G54" i="77"/>
  <c r="G48" i="77"/>
  <c r="G42" i="77"/>
  <c r="G36" i="77"/>
  <c r="G30" i="77"/>
  <c r="G24" i="77"/>
  <c r="G18" i="77"/>
  <c r="G12" i="77"/>
  <c r="G6" i="77"/>
  <c r="G89" i="77"/>
  <c r="G71" i="77"/>
  <c r="G53" i="77"/>
  <c r="G35" i="77"/>
  <c r="G17" i="77"/>
  <c r="G85" i="77"/>
  <c r="G67" i="77"/>
  <c r="G49" i="77"/>
  <c r="G31" i="77"/>
  <c r="G13" i="77"/>
  <c r="G83" i="77"/>
  <c r="G65" i="77"/>
  <c r="G47" i="77"/>
  <c r="G29" i="77"/>
  <c r="G11" i="77"/>
  <c r="G97" i="77"/>
  <c r="G79" i="77"/>
  <c r="G61" i="77"/>
  <c r="G43" i="77"/>
  <c r="G25" i="77"/>
  <c r="G7" i="77"/>
  <c r="G55" i="77"/>
  <c r="G95" i="77"/>
  <c r="G41" i="77"/>
  <c r="G91" i="77"/>
  <c r="G37" i="77"/>
  <c r="G77" i="77"/>
  <c r="G23" i="77"/>
  <c r="G73" i="77"/>
  <c r="G19" i="77"/>
  <c r="G59" i="77"/>
  <c r="G5" i="77"/>
  <c r="F68" i="84"/>
  <c r="F65" i="84"/>
  <c r="F62" i="84"/>
  <c r="F59" i="84"/>
  <c r="F56" i="84"/>
  <c r="F53" i="84"/>
  <c r="F50" i="84"/>
  <c r="F47" i="84"/>
  <c r="F44" i="84"/>
  <c r="F41" i="84"/>
  <c r="F38" i="84"/>
  <c r="F35" i="84"/>
  <c r="F32" i="84"/>
  <c r="F29" i="84"/>
  <c r="F26" i="84"/>
  <c r="F23" i="84"/>
  <c r="F20" i="84"/>
  <c r="F17" i="84"/>
  <c r="F14" i="84"/>
  <c r="F11" i="84"/>
  <c r="F8" i="84"/>
  <c r="F5" i="84"/>
  <c r="G67" i="84"/>
  <c r="G64" i="84"/>
  <c r="G61" i="84"/>
  <c r="G58" i="84"/>
  <c r="G55" i="84"/>
  <c r="G52" i="84"/>
  <c r="G49" i="84"/>
  <c r="G46" i="84"/>
  <c r="G43" i="84"/>
  <c r="G40" i="84"/>
  <c r="G37" i="84"/>
  <c r="G34" i="84"/>
  <c r="G31" i="84"/>
  <c r="G28" i="84"/>
  <c r="G25" i="84"/>
  <c r="G22" i="84"/>
  <c r="G19" i="84"/>
  <c r="G16" i="84"/>
  <c r="G13" i="84"/>
  <c r="G10" i="84"/>
  <c r="G7" i="84"/>
  <c r="G4" i="84"/>
  <c r="F67" i="84"/>
  <c r="F64" i="84"/>
  <c r="F61" i="84"/>
  <c r="F58" i="84"/>
  <c r="F55" i="84"/>
  <c r="F52" i="84"/>
  <c r="F49" i="84"/>
  <c r="F46" i="84"/>
  <c r="F43" i="84"/>
  <c r="F40" i="84"/>
  <c r="F37" i="84"/>
  <c r="F34" i="84"/>
  <c r="F31" i="84"/>
  <c r="F28" i="84"/>
  <c r="F25" i="84"/>
  <c r="F22" i="84"/>
  <c r="F19" i="84"/>
  <c r="F16" i="84"/>
  <c r="F13" i="84"/>
  <c r="F10" i="84"/>
  <c r="F7" i="84"/>
  <c r="F4" i="84"/>
  <c r="G69" i="84"/>
  <c r="G66" i="84"/>
  <c r="G63" i="84"/>
  <c r="G60" i="84"/>
  <c r="G57" i="84"/>
  <c r="G54" i="84"/>
  <c r="G51" i="84"/>
  <c r="G48" i="84"/>
  <c r="G45" i="84"/>
  <c r="G42" i="84"/>
  <c r="G39" i="84"/>
  <c r="G36" i="84"/>
  <c r="G33" i="84"/>
  <c r="G30" i="84"/>
  <c r="G27" i="84"/>
  <c r="G24" i="84"/>
  <c r="G21" i="84"/>
  <c r="G18" i="84"/>
  <c r="G15" i="84"/>
  <c r="G12" i="84"/>
  <c r="G9" i="84"/>
  <c r="G6" i="84"/>
  <c r="G68" i="84"/>
  <c r="G59" i="84"/>
  <c r="G50" i="84"/>
  <c r="G41" i="84"/>
  <c r="G32" i="84"/>
  <c r="G23" i="84"/>
  <c r="G14" i="84"/>
  <c r="G5" i="84"/>
  <c r="F66" i="84"/>
  <c r="F57" i="84"/>
  <c r="F48" i="84"/>
  <c r="F39" i="84"/>
  <c r="F30" i="84"/>
  <c r="F21" i="84"/>
  <c r="F12" i="84"/>
  <c r="G65" i="84"/>
  <c r="G56" i="84"/>
  <c r="G47" i="84"/>
  <c r="G38" i="84"/>
  <c r="G29" i="84"/>
  <c r="G20" i="84"/>
  <c r="G11" i="84"/>
  <c r="F63" i="84"/>
  <c r="F54" i="84"/>
  <c r="F45" i="84"/>
  <c r="F36" i="84"/>
  <c r="F27" i="84"/>
  <c r="F18" i="84"/>
  <c r="F9" i="84"/>
  <c r="G44" i="84"/>
  <c r="G17" i="84"/>
  <c r="F69" i="84"/>
  <c r="F42" i="84"/>
  <c r="F15" i="84"/>
  <c r="G62" i="84"/>
  <c r="G35" i="84"/>
  <c r="G8" i="84"/>
  <c r="F60" i="84"/>
  <c r="F33" i="84"/>
  <c r="F6" i="84"/>
  <c r="G53" i="84"/>
  <c r="G26" i="84"/>
  <c r="F51" i="84"/>
  <c r="F24" i="84"/>
  <c r="G89" i="90"/>
  <c r="G86" i="90"/>
  <c r="G83" i="90"/>
  <c r="G80" i="90"/>
  <c r="G77" i="90"/>
  <c r="G74" i="90"/>
  <c r="G71" i="90"/>
  <c r="G68" i="90"/>
  <c r="G65" i="90"/>
  <c r="G62" i="90"/>
  <c r="G59" i="90"/>
  <c r="G56" i="90"/>
  <c r="G53" i="90"/>
  <c r="G50" i="90"/>
  <c r="G47" i="90"/>
  <c r="G44" i="90"/>
  <c r="G41" i="90"/>
  <c r="G38" i="90"/>
  <c r="G35" i="90"/>
  <c r="G32" i="90"/>
  <c r="G29" i="90"/>
  <c r="G26" i="90"/>
  <c r="G23" i="90"/>
  <c r="G20" i="90"/>
  <c r="G17" i="90"/>
  <c r="G14" i="90"/>
  <c r="G11" i="90"/>
  <c r="G8" i="90"/>
  <c r="G5" i="90"/>
  <c r="F89" i="90"/>
  <c r="F86" i="90"/>
  <c r="F83" i="90"/>
  <c r="F80" i="90"/>
  <c r="F77" i="90"/>
  <c r="F74" i="90"/>
  <c r="F71" i="90"/>
  <c r="F68" i="90"/>
  <c r="F65" i="90"/>
  <c r="F62" i="90"/>
  <c r="F59" i="90"/>
  <c r="F56" i="90"/>
  <c r="F53" i="90"/>
  <c r="F50" i="90"/>
  <c r="F47" i="90"/>
  <c r="F44" i="90"/>
  <c r="F41" i="90"/>
  <c r="F38" i="90"/>
  <c r="F35" i="90"/>
  <c r="F32" i="90"/>
  <c r="F29" i="90"/>
  <c r="F26" i="90"/>
  <c r="F23" i="90"/>
  <c r="F20" i="90"/>
  <c r="F17" i="90"/>
  <c r="F14" i="90"/>
  <c r="F11" i="90"/>
  <c r="F8" i="90"/>
  <c r="F5" i="90"/>
  <c r="F88" i="90"/>
  <c r="F85" i="90"/>
  <c r="F82" i="90"/>
  <c r="F79" i="90"/>
  <c r="F76" i="90"/>
  <c r="F73" i="90"/>
  <c r="F70" i="90"/>
  <c r="F67" i="90"/>
  <c r="F64" i="90"/>
  <c r="F61" i="90"/>
  <c r="F58" i="90"/>
  <c r="F55" i="90"/>
  <c r="F52" i="90"/>
  <c r="F49" i="90"/>
  <c r="F46" i="90"/>
  <c r="F43" i="90"/>
  <c r="F40" i="90"/>
  <c r="F37" i="90"/>
  <c r="F34" i="90"/>
  <c r="F31" i="90"/>
  <c r="F28" i="90"/>
  <c r="F25" i="90"/>
  <c r="F22" i="90"/>
  <c r="F19" i="90"/>
  <c r="F16" i="90"/>
  <c r="F13" i="90"/>
  <c r="F10" i="90"/>
  <c r="F7" i="90"/>
  <c r="F4" i="90"/>
  <c r="G85" i="90"/>
  <c r="G79" i="90"/>
  <c r="G73" i="90"/>
  <c r="G67" i="90"/>
  <c r="G61" i="90"/>
  <c r="G55" i="90"/>
  <c r="G49" i="90"/>
  <c r="G43" i="90"/>
  <c r="G37" i="90"/>
  <c r="G31" i="90"/>
  <c r="G25" i="90"/>
  <c r="G19" i="90"/>
  <c r="G13" i="90"/>
  <c r="G7" i="90"/>
  <c r="G84" i="90"/>
  <c r="G78" i="90"/>
  <c r="G72" i="90"/>
  <c r="G66" i="90"/>
  <c r="G60" i="90"/>
  <c r="G54" i="90"/>
  <c r="G48" i="90"/>
  <c r="G42" i="90"/>
  <c r="G36" i="90"/>
  <c r="G30" i="90"/>
  <c r="G24" i="90"/>
  <c r="G18" i="90"/>
  <c r="G12" i="90"/>
  <c r="G6" i="90"/>
  <c r="F84" i="90"/>
  <c r="F78" i="90"/>
  <c r="F72" i="90"/>
  <c r="F66" i="90"/>
  <c r="F60" i="90"/>
  <c r="F54" i="90"/>
  <c r="F48" i="90"/>
  <c r="F42" i="90"/>
  <c r="F36" i="90"/>
  <c r="F30" i="90"/>
  <c r="F24" i="90"/>
  <c r="F18" i="90"/>
  <c r="F12" i="90"/>
  <c r="F6" i="90"/>
  <c r="G88" i="90"/>
  <c r="G82" i="90"/>
  <c r="G76" i="90"/>
  <c r="G70" i="90"/>
  <c r="G64" i="90"/>
  <c r="G58" i="90"/>
  <c r="G52" i="90"/>
  <c r="G46" i="90"/>
  <c r="G40" i="90"/>
  <c r="G34" i="90"/>
  <c r="G28" i="90"/>
  <c r="G22" i="90"/>
  <c r="G16" i="90"/>
  <c r="G10" i="90"/>
  <c r="G4" i="90"/>
  <c r="G87" i="90"/>
  <c r="G81" i="90"/>
  <c r="G75" i="90"/>
  <c r="G69" i="90"/>
  <c r="G63" i="90"/>
  <c r="G57" i="90"/>
  <c r="G51" i="90"/>
  <c r="G45" i="90"/>
  <c r="G39" i="90"/>
  <c r="G33" i="90"/>
  <c r="G27" i="90"/>
  <c r="G21" i="90"/>
  <c r="G15" i="90"/>
  <c r="G9" i="90"/>
  <c r="F57" i="90"/>
  <c r="F21" i="90"/>
  <c r="F87" i="90"/>
  <c r="F51" i="90"/>
  <c r="F15" i="90"/>
  <c r="F81" i="90"/>
  <c r="F45" i="90"/>
  <c r="F9" i="90"/>
  <c r="F75" i="90"/>
  <c r="F39" i="90"/>
  <c r="F69" i="90"/>
  <c r="F33" i="90"/>
  <c r="F63" i="90"/>
  <c r="F27" i="90"/>
  <c r="P3" i="54"/>
  <c r="AF3" i="54" s="1"/>
  <c r="AO3" i="54" s="1"/>
  <c r="AE3" i="54"/>
  <c r="AN3" i="53"/>
  <c r="AI3" i="53"/>
  <c r="H51" i="47"/>
  <c r="I51" i="47" s="1"/>
  <c r="J51" i="47" s="1"/>
  <c r="H27" i="47"/>
  <c r="I27" i="47" s="1"/>
  <c r="J27" i="47" s="1"/>
  <c r="H54" i="47"/>
  <c r="I54" i="47" s="1"/>
  <c r="J54" i="47" s="1"/>
  <c r="H19" i="47"/>
  <c r="I19" i="47" s="1"/>
  <c r="J19" i="47" s="1"/>
  <c r="H37" i="47"/>
  <c r="I37" i="47" s="1"/>
  <c r="J37" i="47" s="1"/>
  <c r="H55" i="47"/>
  <c r="I55" i="47" s="1"/>
  <c r="J55" i="47" s="1"/>
  <c r="H73" i="47"/>
  <c r="I73" i="47" s="1"/>
  <c r="J73" i="47" s="1"/>
  <c r="H6" i="47"/>
  <c r="I6" i="47" s="1"/>
  <c r="J6" i="47" s="1"/>
  <c r="H11" i="47"/>
  <c r="I11" i="47" s="1"/>
  <c r="J11" i="47" s="1"/>
  <c r="H98" i="45"/>
  <c r="I98" i="45" s="1"/>
  <c r="J98" i="45" s="1"/>
  <c r="H33" i="45"/>
  <c r="I33" i="45" s="1"/>
  <c r="J33" i="45" s="1"/>
  <c r="AF4" i="47"/>
  <c r="AG4" i="47"/>
  <c r="W5" i="47"/>
  <c r="AE4" i="47"/>
  <c r="H96" i="45"/>
  <c r="I96" i="45" s="1"/>
  <c r="J96" i="45" s="1"/>
  <c r="H32" i="45"/>
  <c r="I32" i="45" s="1"/>
  <c r="J32" i="45" s="1"/>
  <c r="AH4" i="44"/>
  <c r="H54" i="44"/>
  <c r="I54" i="44" s="1"/>
  <c r="J54" i="44" s="1"/>
  <c r="H36" i="44"/>
  <c r="I36" i="44" s="1"/>
  <c r="J36" i="44" s="1"/>
  <c r="H18" i="44"/>
  <c r="I18" i="44" s="1"/>
  <c r="J18" i="44" s="1"/>
  <c r="H63" i="43"/>
  <c r="I63" i="43" s="1"/>
  <c r="J63" i="43" s="1"/>
  <c r="H45" i="43"/>
  <c r="I45" i="43" s="1"/>
  <c r="J45" i="43" s="1"/>
  <c r="H27" i="43"/>
  <c r="I27" i="43" s="1"/>
  <c r="J27" i="43" s="1"/>
  <c r="H9" i="43"/>
  <c r="I9" i="43" s="1"/>
  <c r="J9" i="43" s="1"/>
  <c r="H40" i="45"/>
  <c r="I40" i="45" s="1"/>
  <c r="J40" i="45" s="1"/>
  <c r="H44" i="45"/>
  <c r="I44" i="45" s="1"/>
  <c r="J44" i="45" s="1"/>
  <c r="H87" i="45"/>
  <c r="I87" i="45" s="1"/>
  <c r="J87" i="45" s="1"/>
  <c r="H38" i="45"/>
  <c r="I38" i="45" s="1"/>
  <c r="J38" i="45" s="1"/>
  <c r="H81" i="45"/>
  <c r="I81" i="45" s="1"/>
  <c r="J81" i="45" s="1"/>
  <c r="H25" i="45"/>
  <c r="I25" i="45" s="1"/>
  <c r="J25" i="45" s="1"/>
  <c r="H61" i="45"/>
  <c r="I61" i="45" s="1"/>
  <c r="J61" i="45" s="1"/>
  <c r="H97" i="45"/>
  <c r="I97" i="45" s="1"/>
  <c r="J97" i="45" s="1"/>
  <c r="H82" i="45"/>
  <c r="I82" i="45" s="1"/>
  <c r="J82" i="45" s="1"/>
  <c r="H18" i="45"/>
  <c r="I18" i="45" s="1"/>
  <c r="J18" i="45" s="1"/>
  <c r="H68" i="44"/>
  <c r="I68" i="44" s="1"/>
  <c r="J68" i="44" s="1"/>
  <c r="H50" i="44"/>
  <c r="I50" i="44" s="1"/>
  <c r="J50" i="44" s="1"/>
  <c r="H32" i="44"/>
  <c r="I32" i="44" s="1"/>
  <c r="J32" i="44" s="1"/>
  <c r="H14" i="44"/>
  <c r="I14" i="44" s="1"/>
  <c r="J14" i="44" s="1"/>
  <c r="H68" i="43"/>
  <c r="I68" i="43" s="1"/>
  <c r="J68" i="43" s="1"/>
  <c r="H50" i="43"/>
  <c r="I50" i="43" s="1"/>
  <c r="J50" i="43" s="1"/>
  <c r="H32" i="43"/>
  <c r="I32" i="43" s="1"/>
  <c r="J32" i="43" s="1"/>
  <c r="H14" i="43"/>
  <c r="I14" i="43" s="1"/>
  <c r="J14" i="43" s="1"/>
  <c r="H90" i="45"/>
  <c r="I90" i="45" s="1"/>
  <c r="J90" i="45" s="1"/>
  <c r="H26" i="45"/>
  <c r="I26" i="45" s="1"/>
  <c r="J26" i="45" s="1"/>
  <c r="H77" i="45"/>
  <c r="I77" i="45" s="1"/>
  <c r="J77" i="45" s="1"/>
  <c r="H15" i="45"/>
  <c r="I15" i="45" s="1"/>
  <c r="J15" i="45" s="1"/>
  <c r="H52" i="44"/>
  <c r="I52" i="44" s="1"/>
  <c r="J52" i="44" s="1"/>
  <c r="H34" i="44"/>
  <c r="I34" i="44" s="1"/>
  <c r="J34" i="44" s="1"/>
  <c r="H16" i="44"/>
  <c r="I16" i="44" s="1"/>
  <c r="J16" i="44" s="1"/>
  <c r="H73" i="43"/>
  <c r="I73" i="43" s="1"/>
  <c r="J73" i="43" s="1"/>
  <c r="H55" i="43"/>
  <c r="I55" i="43" s="1"/>
  <c r="J55" i="43" s="1"/>
  <c r="H37" i="43"/>
  <c r="I37" i="43" s="1"/>
  <c r="J37" i="43" s="1"/>
  <c r="H19" i="43"/>
  <c r="I19" i="43" s="1"/>
  <c r="J19" i="43" s="1"/>
  <c r="AH4" i="42"/>
  <c r="AQ4" i="42" s="1"/>
  <c r="Z4" i="42"/>
  <c r="H71" i="42"/>
  <c r="I71" i="42" s="1"/>
  <c r="J71" i="42" s="1"/>
  <c r="H53" i="42"/>
  <c r="I53" i="42" s="1"/>
  <c r="J53" i="42" s="1"/>
  <c r="H35" i="42"/>
  <c r="I35" i="42" s="1"/>
  <c r="J35" i="42" s="1"/>
  <c r="H17" i="42"/>
  <c r="I17" i="42" s="1"/>
  <c r="J17" i="42" s="1"/>
  <c r="H71" i="41"/>
  <c r="I71" i="41" s="1"/>
  <c r="J71" i="41" s="1"/>
  <c r="H35" i="41"/>
  <c r="I35" i="41" s="1"/>
  <c r="J35" i="41" s="1"/>
  <c r="H50" i="40"/>
  <c r="I50" i="40" s="1"/>
  <c r="J50" i="40" s="1"/>
  <c r="H32" i="40"/>
  <c r="I32" i="40" s="1"/>
  <c r="J32" i="40" s="1"/>
  <c r="H14" i="40"/>
  <c r="I14" i="40" s="1"/>
  <c r="J14" i="40" s="1"/>
  <c r="H62" i="39"/>
  <c r="I62" i="39" s="1"/>
  <c r="J62" i="39" s="1"/>
  <c r="H44" i="39"/>
  <c r="I44" i="39" s="1"/>
  <c r="J44" i="39" s="1"/>
  <c r="H26" i="39"/>
  <c r="I26" i="39" s="1"/>
  <c r="J26" i="39" s="1"/>
  <c r="H8" i="39"/>
  <c r="I8" i="39" s="1"/>
  <c r="J8" i="39" s="1"/>
  <c r="H73" i="38"/>
  <c r="I73" i="38" s="1"/>
  <c r="J73" i="38" s="1"/>
  <c r="H55" i="38"/>
  <c r="I55" i="38" s="1"/>
  <c r="J55" i="38" s="1"/>
  <c r="H37" i="38"/>
  <c r="I37" i="38" s="1"/>
  <c r="J37" i="38" s="1"/>
  <c r="H19" i="38"/>
  <c r="I19" i="38" s="1"/>
  <c r="J19" i="38" s="1"/>
  <c r="H75" i="41"/>
  <c r="I75" i="41" s="1"/>
  <c r="J75" i="41" s="1"/>
  <c r="H39" i="41"/>
  <c r="I39" i="41" s="1"/>
  <c r="J39" i="41" s="1"/>
  <c r="H87" i="38"/>
  <c r="I87" i="38" s="1"/>
  <c r="J87" i="38" s="1"/>
  <c r="H69" i="38"/>
  <c r="I69" i="38" s="1"/>
  <c r="J69" i="38" s="1"/>
  <c r="H51" i="38"/>
  <c r="I51" i="38" s="1"/>
  <c r="J51" i="38" s="1"/>
  <c r="H33" i="38"/>
  <c r="I33" i="38" s="1"/>
  <c r="J33" i="38" s="1"/>
  <c r="H15" i="38"/>
  <c r="I15" i="38" s="1"/>
  <c r="J15" i="38" s="1"/>
  <c r="H74" i="41"/>
  <c r="I74" i="41" s="1"/>
  <c r="J74" i="41" s="1"/>
  <c r="H38" i="41"/>
  <c r="I38" i="41" s="1"/>
  <c r="J38" i="41" s="1"/>
  <c r="H75" i="42"/>
  <c r="I75" i="42" s="1"/>
  <c r="J75" i="42" s="1"/>
  <c r="H57" i="42"/>
  <c r="I57" i="42" s="1"/>
  <c r="J57" i="42" s="1"/>
  <c r="H39" i="42"/>
  <c r="I39" i="42" s="1"/>
  <c r="J39" i="42" s="1"/>
  <c r="H21" i="42"/>
  <c r="I21" i="42" s="1"/>
  <c r="J21" i="42" s="1"/>
  <c r="H73" i="41"/>
  <c r="I73" i="41" s="1"/>
  <c r="J73" i="41" s="1"/>
  <c r="H37" i="41"/>
  <c r="I37" i="41" s="1"/>
  <c r="J37" i="41" s="1"/>
  <c r="H69" i="40"/>
  <c r="I69" i="40" s="1"/>
  <c r="J69" i="40" s="1"/>
  <c r="H51" i="40"/>
  <c r="I51" i="40" s="1"/>
  <c r="J51" i="40" s="1"/>
  <c r="H33" i="40"/>
  <c r="I33" i="40" s="1"/>
  <c r="J33" i="40" s="1"/>
  <c r="H15" i="40"/>
  <c r="I15" i="40" s="1"/>
  <c r="J15" i="40" s="1"/>
  <c r="H66" i="39"/>
  <c r="I66" i="39" s="1"/>
  <c r="J66" i="39" s="1"/>
  <c r="H48" i="39"/>
  <c r="I48" i="39" s="1"/>
  <c r="J48" i="39" s="1"/>
  <c r="H30" i="39"/>
  <c r="I30" i="39" s="1"/>
  <c r="J30" i="39" s="1"/>
  <c r="H12" i="39"/>
  <c r="I12" i="39" s="1"/>
  <c r="J12" i="39" s="1"/>
  <c r="H77" i="38"/>
  <c r="I77" i="38" s="1"/>
  <c r="J77" i="38" s="1"/>
  <c r="H59" i="38"/>
  <c r="I59" i="38" s="1"/>
  <c r="J59" i="38" s="1"/>
  <c r="H41" i="38"/>
  <c r="I41" i="38" s="1"/>
  <c r="J41" i="38" s="1"/>
  <c r="H23" i="38"/>
  <c r="I23" i="38" s="1"/>
  <c r="J23" i="38" s="1"/>
  <c r="H5" i="38"/>
  <c r="I5" i="38" s="1"/>
  <c r="J5" i="38" s="1"/>
  <c r="H68" i="37"/>
  <c r="I68" i="37" s="1"/>
  <c r="J68" i="37" s="1"/>
  <c r="H32" i="37"/>
  <c r="I32" i="37" s="1"/>
  <c r="J32" i="37" s="1"/>
  <c r="H66" i="33"/>
  <c r="I66" i="33" s="1"/>
  <c r="J66" i="33" s="1"/>
  <c r="H30" i="33"/>
  <c r="I30" i="33" s="1"/>
  <c r="J30" i="33" s="1"/>
  <c r="AH4" i="36"/>
  <c r="H54" i="36"/>
  <c r="I54" i="36" s="1"/>
  <c r="J54" i="36" s="1"/>
  <c r="H36" i="36"/>
  <c r="I36" i="36" s="1"/>
  <c r="J36" i="36" s="1"/>
  <c r="H18" i="36"/>
  <c r="I18" i="36" s="1"/>
  <c r="J18" i="36" s="1"/>
  <c r="H63" i="35"/>
  <c r="I63" i="35" s="1"/>
  <c r="J63" i="35" s="1"/>
  <c r="H45" i="35"/>
  <c r="I45" i="35" s="1"/>
  <c r="J45" i="35" s="1"/>
  <c r="H27" i="35"/>
  <c r="I27" i="35" s="1"/>
  <c r="J27" i="35" s="1"/>
  <c r="H9" i="35"/>
  <c r="I9" i="35" s="1"/>
  <c r="J9" i="35" s="1"/>
  <c r="H95" i="33"/>
  <c r="I95" i="33" s="1"/>
  <c r="J95" i="33" s="1"/>
  <c r="H59" i="33"/>
  <c r="I59" i="33" s="1"/>
  <c r="J59" i="33" s="1"/>
  <c r="H23" i="33"/>
  <c r="I23" i="33" s="1"/>
  <c r="J23" i="33" s="1"/>
  <c r="H70" i="33"/>
  <c r="I70" i="33" s="1"/>
  <c r="J70" i="33" s="1"/>
  <c r="H34" i="33"/>
  <c r="I34" i="33" s="1"/>
  <c r="J34" i="33" s="1"/>
  <c r="H53" i="36"/>
  <c r="I53" i="36" s="1"/>
  <c r="J53" i="36" s="1"/>
  <c r="H35" i="36"/>
  <c r="I35" i="36" s="1"/>
  <c r="J35" i="36" s="1"/>
  <c r="H17" i="36"/>
  <c r="I17" i="36" s="1"/>
  <c r="J17" i="36" s="1"/>
  <c r="H71" i="35"/>
  <c r="I71" i="35" s="1"/>
  <c r="J71" i="35" s="1"/>
  <c r="H53" i="35"/>
  <c r="I53" i="35" s="1"/>
  <c r="J53" i="35" s="1"/>
  <c r="H35" i="35"/>
  <c r="I35" i="35" s="1"/>
  <c r="J35" i="35" s="1"/>
  <c r="H17" i="35"/>
  <c r="I17" i="35" s="1"/>
  <c r="J17" i="35" s="1"/>
  <c r="H93" i="33"/>
  <c r="I93" i="33" s="1"/>
  <c r="J93" i="33" s="1"/>
  <c r="H57" i="33"/>
  <c r="I57" i="33" s="1"/>
  <c r="J57" i="33" s="1"/>
  <c r="H21" i="33"/>
  <c r="I21" i="33" s="1"/>
  <c r="J21" i="33" s="1"/>
  <c r="H76" i="37"/>
  <c r="I76" i="37" s="1"/>
  <c r="J76" i="37" s="1"/>
  <c r="H40" i="37"/>
  <c r="I40" i="37" s="1"/>
  <c r="J40" i="37" s="1"/>
  <c r="H4" i="37"/>
  <c r="I4" i="37" s="1"/>
  <c r="J4" i="37" s="1"/>
  <c r="K4" i="37" s="1"/>
  <c r="H86" i="33"/>
  <c r="I86" i="33" s="1"/>
  <c r="J86" i="33" s="1"/>
  <c r="H50" i="33"/>
  <c r="I50" i="33" s="1"/>
  <c r="J50" i="33" s="1"/>
  <c r="H14" i="33"/>
  <c r="I14" i="33" s="1"/>
  <c r="J14" i="33" s="1"/>
  <c r="H87" i="37"/>
  <c r="I87" i="37" s="1"/>
  <c r="J87" i="37" s="1"/>
  <c r="H51" i="37"/>
  <c r="I51" i="37" s="1"/>
  <c r="J51" i="37" s="1"/>
  <c r="H15" i="37"/>
  <c r="I15" i="37" s="1"/>
  <c r="J15" i="37" s="1"/>
  <c r="H58" i="36"/>
  <c r="I58" i="36" s="1"/>
  <c r="J58" i="36" s="1"/>
  <c r="H40" i="36"/>
  <c r="I40" i="36" s="1"/>
  <c r="J40" i="36" s="1"/>
  <c r="H22" i="36"/>
  <c r="I22" i="36" s="1"/>
  <c r="J22" i="36" s="1"/>
  <c r="H4" i="36"/>
  <c r="I4" i="36" s="1"/>
  <c r="J4" i="36" s="1"/>
  <c r="K4" i="36" s="1"/>
  <c r="H73" i="35"/>
  <c r="I73" i="35" s="1"/>
  <c r="J73" i="35" s="1"/>
  <c r="H55" i="35"/>
  <c r="I55" i="35" s="1"/>
  <c r="J55" i="35" s="1"/>
  <c r="H37" i="35"/>
  <c r="I37" i="35" s="1"/>
  <c r="J37" i="35" s="1"/>
  <c r="H19" i="35"/>
  <c r="I19" i="35" s="1"/>
  <c r="J19" i="35" s="1"/>
  <c r="H84" i="34"/>
  <c r="I84" i="34" s="1"/>
  <c r="J84" i="34" s="1"/>
  <c r="H66" i="34"/>
  <c r="I66" i="34" s="1"/>
  <c r="J66" i="34" s="1"/>
  <c r="H48" i="34"/>
  <c r="I48" i="34" s="1"/>
  <c r="J48" i="34" s="1"/>
  <c r="H30" i="34"/>
  <c r="I30" i="34" s="1"/>
  <c r="J30" i="34" s="1"/>
  <c r="H12" i="34"/>
  <c r="I12" i="34" s="1"/>
  <c r="J12" i="34" s="1"/>
  <c r="H73" i="33"/>
  <c r="I73" i="33" s="1"/>
  <c r="J73" i="33" s="1"/>
  <c r="H37" i="33"/>
  <c r="I37" i="33" s="1"/>
  <c r="J37" i="33" s="1"/>
  <c r="H66" i="32"/>
  <c r="I66" i="32" s="1"/>
  <c r="J66" i="32" s="1"/>
  <c r="H48" i="32"/>
  <c r="I48" i="32" s="1"/>
  <c r="J48" i="32" s="1"/>
  <c r="H30" i="32"/>
  <c r="I30" i="32" s="1"/>
  <c r="J30" i="32" s="1"/>
  <c r="H12" i="32"/>
  <c r="I12" i="32" s="1"/>
  <c r="J12" i="32" s="1"/>
  <c r="AI3" i="37"/>
  <c r="H82" i="29"/>
  <c r="I82" i="29" s="1"/>
  <c r="J82" i="29" s="1"/>
  <c r="H46" i="29"/>
  <c r="I46" i="29" s="1"/>
  <c r="J46" i="29" s="1"/>
  <c r="H10" i="29"/>
  <c r="I10" i="29" s="1"/>
  <c r="J10" i="29" s="1"/>
  <c r="H88" i="30"/>
  <c r="I88" i="30" s="1"/>
  <c r="J88" i="30" s="1"/>
  <c r="H70" i="30"/>
  <c r="I70" i="30" s="1"/>
  <c r="J70" i="30" s="1"/>
  <c r="H52" i="30"/>
  <c r="I52" i="30" s="1"/>
  <c r="J52" i="30" s="1"/>
  <c r="H34" i="30"/>
  <c r="I34" i="30" s="1"/>
  <c r="J34" i="30" s="1"/>
  <c r="H16" i="30"/>
  <c r="I16" i="30" s="1"/>
  <c r="J16" i="30" s="1"/>
  <c r="H75" i="29"/>
  <c r="I75" i="29" s="1"/>
  <c r="J75" i="29" s="1"/>
  <c r="H39" i="29"/>
  <c r="I39" i="29" s="1"/>
  <c r="J39" i="29" s="1"/>
  <c r="H64" i="28"/>
  <c r="I64" i="28" s="1"/>
  <c r="J64" i="28" s="1"/>
  <c r="H46" i="28"/>
  <c r="I46" i="28" s="1"/>
  <c r="J46" i="28" s="1"/>
  <c r="H28" i="28"/>
  <c r="I28" i="28" s="1"/>
  <c r="J28" i="28" s="1"/>
  <c r="H10" i="28"/>
  <c r="I10" i="28" s="1"/>
  <c r="J10" i="28" s="1"/>
  <c r="H79" i="27"/>
  <c r="I79" i="27" s="1"/>
  <c r="J79" i="27" s="1"/>
  <c r="H61" i="27"/>
  <c r="I61" i="27" s="1"/>
  <c r="J61" i="27" s="1"/>
  <c r="H43" i="27"/>
  <c r="I43" i="27" s="1"/>
  <c r="J43" i="27" s="1"/>
  <c r="H25" i="27"/>
  <c r="I25" i="27" s="1"/>
  <c r="J25" i="27" s="1"/>
  <c r="H7" i="27"/>
  <c r="I7" i="27" s="1"/>
  <c r="J7" i="27" s="1"/>
  <c r="AI3" i="36"/>
  <c r="H86" i="29"/>
  <c r="I86" i="29" s="1"/>
  <c r="J86" i="29" s="1"/>
  <c r="H50" i="29"/>
  <c r="I50" i="29" s="1"/>
  <c r="J50" i="29" s="1"/>
  <c r="H14" i="29"/>
  <c r="I14" i="29" s="1"/>
  <c r="J14" i="29" s="1"/>
  <c r="H84" i="30"/>
  <c r="I84" i="30" s="1"/>
  <c r="J84" i="30" s="1"/>
  <c r="H66" i="30"/>
  <c r="I66" i="30" s="1"/>
  <c r="J66" i="30" s="1"/>
  <c r="H48" i="30"/>
  <c r="I48" i="30" s="1"/>
  <c r="J48" i="30" s="1"/>
  <c r="H30" i="30"/>
  <c r="I30" i="30" s="1"/>
  <c r="J30" i="30" s="1"/>
  <c r="H12" i="30"/>
  <c r="I12" i="30" s="1"/>
  <c r="J12" i="30" s="1"/>
  <c r="H66" i="28"/>
  <c r="I66" i="28" s="1"/>
  <c r="J66" i="28" s="1"/>
  <c r="H48" i="28"/>
  <c r="I48" i="28" s="1"/>
  <c r="J48" i="28" s="1"/>
  <c r="H30" i="28"/>
  <c r="I30" i="28" s="1"/>
  <c r="J30" i="28" s="1"/>
  <c r="H12" i="28"/>
  <c r="I12" i="28" s="1"/>
  <c r="J12" i="28" s="1"/>
  <c r="H78" i="27"/>
  <c r="I78" i="27" s="1"/>
  <c r="J78" i="27" s="1"/>
  <c r="H60" i="27"/>
  <c r="I60" i="27" s="1"/>
  <c r="J60" i="27" s="1"/>
  <c r="H42" i="27"/>
  <c r="I42" i="27" s="1"/>
  <c r="J42" i="27" s="1"/>
  <c r="H24" i="27"/>
  <c r="I24" i="27" s="1"/>
  <c r="J24" i="27" s="1"/>
  <c r="H6" i="27"/>
  <c r="I6" i="27" s="1"/>
  <c r="J6" i="27" s="1"/>
  <c r="AF4" i="32"/>
  <c r="AO4" i="32" s="1"/>
  <c r="W5" i="32"/>
  <c r="AG4" i="32"/>
  <c r="AP4" i="32" s="1"/>
  <c r="AE4" i="32"/>
  <c r="H78" i="29"/>
  <c r="I78" i="29" s="1"/>
  <c r="J78" i="29" s="1"/>
  <c r="H42" i="29"/>
  <c r="I42" i="29" s="1"/>
  <c r="J42" i="29" s="1"/>
  <c r="H6" i="29"/>
  <c r="I6" i="29" s="1"/>
  <c r="J6" i="29" s="1"/>
  <c r="K5" i="34"/>
  <c r="H75" i="31"/>
  <c r="I75" i="31" s="1"/>
  <c r="J75" i="31" s="1"/>
  <c r="H57" i="31"/>
  <c r="I57" i="31" s="1"/>
  <c r="J57" i="31" s="1"/>
  <c r="H39" i="31"/>
  <c r="I39" i="31" s="1"/>
  <c r="J39" i="31" s="1"/>
  <c r="H21" i="31"/>
  <c r="I21" i="31" s="1"/>
  <c r="J21" i="31" s="1"/>
  <c r="H86" i="30"/>
  <c r="I86" i="30" s="1"/>
  <c r="J86" i="30" s="1"/>
  <c r="H68" i="30"/>
  <c r="I68" i="30" s="1"/>
  <c r="J68" i="30" s="1"/>
  <c r="H50" i="30"/>
  <c r="I50" i="30" s="1"/>
  <c r="J50" i="30" s="1"/>
  <c r="H32" i="30"/>
  <c r="I32" i="30" s="1"/>
  <c r="J32" i="30" s="1"/>
  <c r="H14" i="30"/>
  <c r="I14" i="30" s="1"/>
  <c r="J14" i="30" s="1"/>
  <c r="H65" i="29"/>
  <c r="I65" i="29" s="1"/>
  <c r="J65" i="29" s="1"/>
  <c r="H29" i="29"/>
  <c r="I29" i="29" s="1"/>
  <c r="J29" i="29" s="1"/>
  <c r="H65" i="28"/>
  <c r="I65" i="28" s="1"/>
  <c r="J65" i="28" s="1"/>
  <c r="H47" i="28"/>
  <c r="I47" i="28" s="1"/>
  <c r="J47" i="28" s="1"/>
  <c r="H29" i="28"/>
  <c r="I29" i="28" s="1"/>
  <c r="J29" i="28" s="1"/>
  <c r="H11" i="28"/>
  <c r="I11" i="28" s="1"/>
  <c r="J11" i="28" s="1"/>
  <c r="H68" i="27"/>
  <c r="I68" i="27" s="1"/>
  <c r="J68" i="27" s="1"/>
  <c r="H50" i="27"/>
  <c r="I50" i="27" s="1"/>
  <c r="J50" i="27" s="1"/>
  <c r="H32" i="27"/>
  <c r="I32" i="27" s="1"/>
  <c r="J32" i="27" s="1"/>
  <c r="H14" i="27"/>
  <c r="I14" i="27" s="1"/>
  <c r="J14" i="27" s="1"/>
  <c r="H75" i="26"/>
  <c r="I75" i="26" s="1"/>
  <c r="J75" i="26" s="1"/>
  <c r="H39" i="26"/>
  <c r="I39" i="26" s="1"/>
  <c r="J39" i="26" s="1"/>
  <c r="H4" i="26"/>
  <c r="I4" i="26" s="1"/>
  <c r="J4" i="26" s="1"/>
  <c r="K4" i="26" s="1"/>
  <c r="H22" i="26"/>
  <c r="I22" i="26" s="1"/>
  <c r="J22" i="26" s="1"/>
  <c r="H40" i="26"/>
  <c r="I40" i="26" s="1"/>
  <c r="J40" i="26" s="1"/>
  <c r="H58" i="26"/>
  <c r="I58" i="26" s="1"/>
  <c r="J58" i="26" s="1"/>
  <c r="H76" i="26"/>
  <c r="I76" i="26" s="1"/>
  <c r="J76" i="26" s="1"/>
  <c r="H22" i="39"/>
  <c r="I22" i="39" s="1"/>
  <c r="J22" i="39" s="1"/>
  <c r="H19" i="39"/>
  <c r="I19" i="39" s="1"/>
  <c r="J19" i="39" s="1"/>
  <c r="H16" i="39"/>
  <c r="I16" i="39" s="1"/>
  <c r="J16" i="39" s="1"/>
  <c r="H13" i="39"/>
  <c r="I13" i="39" s="1"/>
  <c r="J13" i="39" s="1"/>
  <c r="H7" i="39"/>
  <c r="I7" i="39" s="1"/>
  <c r="J7" i="39" s="1"/>
  <c r="H4" i="39"/>
  <c r="I4" i="39" s="1"/>
  <c r="J4" i="39" s="1"/>
  <c r="K4" i="39" s="1"/>
  <c r="H72" i="25"/>
  <c r="I72" i="25" s="1"/>
  <c r="J72" i="25" s="1"/>
  <c r="H36" i="25"/>
  <c r="I36" i="25" s="1"/>
  <c r="J36" i="25" s="1"/>
  <c r="H23" i="16"/>
  <c r="H20" i="16"/>
  <c r="H17" i="16"/>
  <c r="H14" i="16"/>
  <c r="H10" i="16"/>
  <c r="H11" i="16"/>
  <c r="H5" i="16"/>
  <c r="H4" i="16"/>
  <c r="H21" i="16"/>
  <c r="H18" i="16"/>
  <c r="H15" i="16"/>
  <c r="H12" i="16"/>
  <c r="H6" i="16"/>
  <c r="H22" i="16"/>
  <c r="H19" i="16"/>
  <c r="H16" i="16"/>
  <c r="H13" i="16"/>
  <c r="H8" i="16"/>
  <c r="H7" i="16"/>
  <c r="H9" i="16"/>
  <c r="AH4" i="9"/>
  <c r="AQ4" i="9" s="1"/>
  <c r="Z4" i="9"/>
  <c r="H70" i="31"/>
  <c r="I70" i="31" s="1"/>
  <c r="J70" i="31" s="1"/>
  <c r="H16" i="31"/>
  <c r="I16" i="31" s="1"/>
  <c r="J16" i="31" s="1"/>
  <c r="H77" i="25"/>
  <c r="I77" i="25" s="1"/>
  <c r="J77" i="25" s="1"/>
  <c r="H41" i="25"/>
  <c r="I41" i="25" s="1"/>
  <c r="J41" i="25" s="1"/>
  <c r="H5" i="25"/>
  <c r="I5" i="25" s="1"/>
  <c r="J5" i="25" s="1"/>
  <c r="AN3" i="21"/>
  <c r="AI3" i="21"/>
  <c r="X5" i="17"/>
  <c r="AH5" i="17" s="1"/>
  <c r="X5" i="14"/>
  <c r="AH5" i="14" s="1"/>
  <c r="H9" i="51"/>
  <c r="H23" i="51"/>
  <c r="H20" i="51"/>
  <c r="H17" i="51"/>
  <c r="H14" i="51"/>
  <c r="H10" i="51"/>
  <c r="H11" i="51"/>
  <c r="H5" i="51"/>
  <c r="H4" i="51"/>
  <c r="H21" i="51"/>
  <c r="H18" i="51"/>
  <c r="H15" i="51"/>
  <c r="H12" i="51"/>
  <c r="H6" i="51"/>
  <c r="H22" i="51"/>
  <c r="H19" i="51"/>
  <c r="H16" i="51"/>
  <c r="H13" i="51"/>
  <c r="H8" i="51"/>
  <c r="H7" i="51"/>
  <c r="H22" i="55"/>
  <c r="H19" i="55"/>
  <c r="H16" i="55"/>
  <c r="H13" i="55"/>
  <c r="H8" i="55"/>
  <c r="H7" i="55"/>
  <c r="H9" i="55"/>
  <c r="H23" i="55"/>
  <c r="H20" i="55"/>
  <c r="H17" i="55"/>
  <c r="H14" i="55"/>
  <c r="H10" i="55"/>
  <c r="H18" i="55"/>
  <c r="H12" i="55"/>
  <c r="H6" i="55"/>
  <c r="H4" i="55"/>
  <c r="H21" i="55"/>
  <c r="H15" i="55"/>
  <c r="H11" i="55"/>
  <c r="H5" i="55"/>
  <c r="H20" i="65"/>
  <c r="I20" i="65" s="1"/>
  <c r="J20" i="65" s="1"/>
  <c r="H13" i="65"/>
  <c r="I13" i="65" s="1"/>
  <c r="J13" i="65" s="1"/>
  <c r="H7" i="65"/>
  <c r="I7" i="65" s="1"/>
  <c r="J7" i="65" s="1"/>
  <c r="H8" i="65"/>
  <c r="I8" i="65" s="1"/>
  <c r="J8" i="65" s="1"/>
  <c r="H13" i="29"/>
  <c r="I13" i="29" s="1"/>
  <c r="J13" i="29" s="1"/>
  <c r="H74" i="26"/>
  <c r="I74" i="26" s="1"/>
  <c r="J74" i="26" s="1"/>
  <c r="H56" i="26"/>
  <c r="I56" i="26" s="1"/>
  <c r="J56" i="26" s="1"/>
  <c r="H38" i="26"/>
  <c r="I38" i="26" s="1"/>
  <c r="J38" i="26" s="1"/>
  <c r="H20" i="26"/>
  <c r="I20" i="26" s="1"/>
  <c r="J20" i="26" s="1"/>
  <c r="H88" i="25"/>
  <c r="I88" i="25" s="1"/>
  <c r="J88" i="25" s="1"/>
  <c r="H52" i="25"/>
  <c r="I52" i="25" s="1"/>
  <c r="J52" i="25" s="1"/>
  <c r="H16" i="25"/>
  <c r="I16" i="25" s="1"/>
  <c r="J16" i="25" s="1"/>
  <c r="AH4" i="16"/>
  <c r="H14" i="14"/>
  <c r="I14" i="14" s="1"/>
  <c r="J14" i="14" s="1"/>
  <c r="H73" i="31"/>
  <c r="I73" i="31" s="1"/>
  <c r="J73" i="31" s="1"/>
  <c r="H28" i="31"/>
  <c r="I28" i="31" s="1"/>
  <c r="J28" i="31" s="1"/>
  <c r="H43" i="29"/>
  <c r="I43" i="29" s="1"/>
  <c r="J43" i="29" s="1"/>
  <c r="H78" i="26"/>
  <c r="I78" i="26" s="1"/>
  <c r="J78" i="26" s="1"/>
  <c r="H60" i="26"/>
  <c r="I60" i="26" s="1"/>
  <c r="J60" i="26" s="1"/>
  <c r="H42" i="26"/>
  <c r="I42" i="26" s="1"/>
  <c r="J42" i="26" s="1"/>
  <c r="H24" i="26"/>
  <c r="I24" i="26" s="1"/>
  <c r="J24" i="26" s="1"/>
  <c r="H93" i="25"/>
  <c r="I93" i="25" s="1"/>
  <c r="J93" i="25" s="1"/>
  <c r="H57" i="25"/>
  <c r="I57" i="25" s="1"/>
  <c r="J57" i="25" s="1"/>
  <c r="H21" i="25"/>
  <c r="I21" i="25" s="1"/>
  <c r="J21" i="25" s="1"/>
  <c r="H22" i="4"/>
  <c r="H19" i="4"/>
  <c r="H16" i="4"/>
  <c r="H13" i="4"/>
  <c r="H8" i="4"/>
  <c r="H7" i="4"/>
  <c r="H9" i="4"/>
  <c r="H23" i="4"/>
  <c r="H20" i="4"/>
  <c r="H17" i="4"/>
  <c r="H14" i="4"/>
  <c r="H10" i="4"/>
  <c r="H11" i="4"/>
  <c r="H5" i="4"/>
  <c r="H4" i="4"/>
  <c r="H21" i="4"/>
  <c r="H18" i="4"/>
  <c r="H15" i="4"/>
  <c r="H12" i="4"/>
  <c r="H6" i="4"/>
  <c r="H22" i="3"/>
  <c r="H19" i="3"/>
  <c r="H16" i="3"/>
  <c r="H13" i="3"/>
  <c r="H8" i="3"/>
  <c r="H7" i="3"/>
  <c r="H9" i="3"/>
  <c r="H23" i="3"/>
  <c r="H20" i="3"/>
  <c r="H17" i="3"/>
  <c r="H14" i="3"/>
  <c r="H10" i="3"/>
  <c r="H11" i="3"/>
  <c r="H5" i="3"/>
  <c r="H4" i="3"/>
  <c r="H21" i="3"/>
  <c r="H18" i="3"/>
  <c r="H15" i="3"/>
  <c r="H12" i="3"/>
  <c r="H6" i="3"/>
  <c r="H22" i="2"/>
  <c r="H19" i="2"/>
  <c r="H16" i="2"/>
  <c r="H13" i="2"/>
  <c r="H8" i="2"/>
  <c r="H7" i="2"/>
  <c r="H9" i="2"/>
  <c r="H23" i="2"/>
  <c r="H20" i="2"/>
  <c r="H17" i="2"/>
  <c r="H14" i="2"/>
  <c r="H10" i="2"/>
  <c r="H11" i="2"/>
  <c r="H5" i="2"/>
  <c r="H4" i="2"/>
  <c r="H21" i="2"/>
  <c r="H18" i="2"/>
  <c r="H15" i="2"/>
  <c r="H12" i="2"/>
  <c r="H6" i="2"/>
  <c r="H73" i="29"/>
  <c r="I73" i="29" s="1"/>
  <c r="J73" i="29" s="1"/>
  <c r="AH4" i="25"/>
  <c r="AQ4" i="25" s="1"/>
  <c r="H68" i="25"/>
  <c r="I68" i="25" s="1"/>
  <c r="J68" i="25" s="1"/>
  <c r="H32" i="25"/>
  <c r="I32" i="25" s="1"/>
  <c r="J32" i="25" s="1"/>
  <c r="H19" i="21"/>
  <c r="I19" i="21" s="1"/>
  <c r="J19" i="21" s="1"/>
  <c r="H21" i="7"/>
  <c r="H18" i="7"/>
  <c r="H15" i="7"/>
  <c r="H12" i="7"/>
  <c r="H6" i="7"/>
  <c r="H22" i="7"/>
  <c r="H19" i="7"/>
  <c r="H16" i="7"/>
  <c r="H13" i="7"/>
  <c r="H8" i="7"/>
  <c r="H7" i="7"/>
  <c r="H9" i="7"/>
  <c r="H23" i="7"/>
  <c r="H20" i="7"/>
  <c r="H17" i="7"/>
  <c r="H14" i="7"/>
  <c r="H10" i="7"/>
  <c r="H11" i="7"/>
  <c r="H5" i="7"/>
  <c r="H4" i="7"/>
  <c r="AF4" i="31"/>
  <c r="AO4" i="31" s="1"/>
  <c r="AE4" i="31"/>
  <c r="W5" i="31"/>
  <c r="AG4" i="31"/>
  <c r="AP4" i="31" s="1"/>
  <c r="H76" i="31"/>
  <c r="I76" i="31" s="1"/>
  <c r="J76" i="31" s="1"/>
  <c r="H49" i="31"/>
  <c r="I49" i="31" s="1"/>
  <c r="J49" i="31" s="1"/>
  <c r="H22" i="31"/>
  <c r="I22" i="31" s="1"/>
  <c r="J22" i="31" s="1"/>
  <c r="AI3" i="31"/>
  <c r="H31" i="29"/>
  <c r="I31" i="29" s="1"/>
  <c r="J31" i="29" s="1"/>
  <c r="H71" i="26"/>
  <c r="I71" i="26" s="1"/>
  <c r="J71" i="26" s="1"/>
  <c r="H35" i="26"/>
  <c r="I35" i="26" s="1"/>
  <c r="J35" i="26" s="1"/>
  <c r="H79" i="25"/>
  <c r="I79" i="25" s="1"/>
  <c r="J79" i="25" s="1"/>
  <c r="H43" i="25"/>
  <c r="I43" i="25" s="1"/>
  <c r="J43" i="25" s="1"/>
  <c r="H7" i="25"/>
  <c r="I7" i="25" s="1"/>
  <c r="J7" i="25" s="1"/>
  <c r="H19" i="22"/>
  <c r="I19" i="22" s="1"/>
  <c r="J19" i="22" s="1"/>
  <c r="H5" i="17"/>
  <c r="I5" i="17" s="1"/>
  <c r="J5" i="17" s="1"/>
  <c r="H23" i="14"/>
  <c r="I23" i="14" s="1"/>
  <c r="J23" i="14" s="1"/>
  <c r="H8" i="21"/>
  <c r="I8" i="21" s="1"/>
  <c r="J8" i="21" s="1"/>
  <c r="H23" i="9"/>
  <c r="I23" i="9" s="1"/>
  <c r="J23" i="9" s="1"/>
  <c r="AI3" i="17"/>
  <c r="H4" i="13"/>
  <c r="I4" i="13" s="1"/>
  <c r="J4" i="13" s="1"/>
  <c r="K4" i="13" s="1"/>
  <c r="H14" i="10"/>
  <c r="I14" i="10" s="1"/>
  <c r="J14" i="10" s="1"/>
  <c r="H7" i="9"/>
  <c r="I7" i="9" s="1"/>
  <c r="J7" i="9" s="1"/>
  <c r="AI3" i="8"/>
  <c r="AI3" i="6"/>
  <c r="H5" i="5"/>
  <c r="I5" i="5" s="1"/>
  <c r="J5" i="5" s="1"/>
  <c r="AI3" i="16"/>
  <c r="H21" i="13"/>
  <c r="I21" i="13" s="1"/>
  <c r="J21" i="13" s="1"/>
  <c r="Z4" i="10"/>
  <c r="H4" i="5"/>
  <c r="I4" i="5" s="1"/>
  <c r="J4" i="5" s="1"/>
  <c r="K4" i="5" s="1"/>
  <c r="H17" i="9"/>
  <c r="I17" i="9" s="1"/>
  <c r="J17" i="9" s="1"/>
  <c r="H19" i="5"/>
  <c r="I19" i="5" s="1"/>
  <c r="J19" i="5" s="1"/>
  <c r="H20" i="17"/>
  <c r="I20" i="17" s="1"/>
  <c r="J20" i="17" s="1"/>
  <c r="H20" i="9"/>
  <c r="I20" i="9" s="1"/>
  <c r="J20" i="9" s="1"/>
  <c r="AI3" i="7"/>
  <c r="AI3" i="2"/>
  <c r="H14" i="21"/>
  <c r="I14" i="21" s="1"/>
  <c r="J14" i="21" s="1"/>
  <c r="H19" i="17"/>
  <c r="I19" i="17" s="1"/>
  <c r="J19" i="17" s="1"/>
  <c r="AI3" i="15"/>
  <c r="I15" i="24"/>
  <c r="J15" i="24" s="1"/>
  <c r="I10" i="24"/>
  <c r="J10" i="24" s="1"/>
  <c r="I7" i="24"/>
  <c r="J7" i="24" s="1"/>
  <c r="W5" i="96"/>
  <c r="AG4" i="96"/>
  <c r="AF4" i="96"/>
  <c r="AE4" i="96"/>
  <c r="AI4" i="89"/>
  <c r="AH4" i="85"/>
  <c r="Z4" i="85"/>
  <c r="AH3" i="82"/>
  <c r="AH4" i="77"/>
  <c r="Z4" i="77"/>
  <c r="AE3" i="69"/>
  <c r="P3" i="69"/>
  <c r="AF3" i="69" s="1"/>
  <c r="AO3" i="69" s="1"/>
  <c r="K5" i="69"/>
  <c r="AH3" i="75"/>
  <c r="AQ3" i="75" s="1"/>
  <c r="AG4" i="63"/>
  <c r="AF4" i="63"/>
  <c r="W5" i="63"/>
  <c r="AE4" i="63"/>
  <c r="AG4" i="55"/>
  <c r="W5" i="55"/>
  <c r="AF4" i="55"/>
  <c r="AE4" i="55"/>
  <c r="P3" i="60"/>
  <c r="AF3" i="60" s="1"/>
  <c r="AO3" i="60" s="1"/>
  <c r="AE3" i="60"/>
  <c r="P3" i="50"/>
  <c r="AF3" i="50" s="1"/>
  <c r="AO3" i="50" s="1"/>
  <c r="AE3" i="50"/>
  <c r="P3" i="72"/>
  <c r="AF3" i="72" s="1"/>
  <c r="AO3" i="72" s="1"/>
  <c r="AE3" i="72"/>
  <c r="Z4" i="71"/>
  <c r="G87" i="46"/>
  <c r="G84" i="46"/>
  <c r="G81" i="46"/>
  <c r="G78" i="46"/>
  <c r="G75" i="46"/>
  <c r="G72" i="46"/>
  <c r="G69" i="46"/>
  <c r="G66" i="46"/>
  <c r="G63" i="46"/>
  <c r="G60" i="46"/>
  <c r="G57" i="46"/>
  <c r="G54" i="46"/>
  <c r="G51" i="46"/>
  <c r="G48" i="46"/>
  <c r="G45" i="46"/>
  <c r="G42" i="46"/>
  <c r="G39" i="46"/>
  <c r="G36" i="46"/>
  <c r="G33" i="46"/>
  <c r="G30" i="46"/>
  <c r="G27" i="46"/>
  <c r="G24" i="46"/>
  <c r="G21" i="46"/>
  <c r="G18" i="46"/>
  <c r="G15" i="46"/>
  <c r="G12" i="46"/>
  <c r="G9" i="46"/>
  <c r="G6" i="46"/>
  <c r="F89" i="46"/>
  <c r="F86" i="46"/>
  <c r="F83" i="46"/>
  <c r="F80" i="46"/>
  <c r="F77" i="46"/>
  <c r="F74" i="46"/>
  <c r="F71" i="46"/>
  <c r="F68" i="46"/>
  <c r="F65" i="46"/>
  <c r="F62" i="46"/>
  <c r="F59" i="46"/>
  <c r="F56" i="46"/>
  <c r="F53" i="46"/>
  <c r="F50" i="46"/>
  <c r="F47" i="46"/>
  <c r="F44" i="46"/>
  <c r="F41" i="46"/>
  <c r="F38" i="46"/>
  <c r="F35" i="46"/>
  <c r="F32" i="46"/>
  <c r="F29" i="46"/>
  <c r="F26" i="46"/>
  <c r="F23" i="46"/>
  <c r="F20" i="46"/>
  <c r="F17" i="46"/>
  <c r="F14" i="46"/>
  <c r="F11" i="46"/>
  <c r="F8" i="46"/>
  <c r="F5" i="46"/>
  <c r="G85" i="46"/>
  <c r="F81" i="46"/>
  <c r="G76" i="46"/>
  <c r="F72" i="46"/>
  <c r="G67" i="46"/>
  <c r="F63" i="46"/>
  <c r="G58" i="46"/>
  <c r="F54" i="46"/>
  <c r="G49" i="46"/>
  <c r="F45" i="46"/>
  <c r="G40" i="46"/>
  <c r="F36" i="46"/>
  <c r="G31" i="46"/>
  <c r="F27" i="46"/>
  <c r="G22" i="46"/>
  <c r="F18" i="46"/>
  <c r="G13" i="46"/>
  <c r="F9" i="46"/>
  <c r="G4" i="46"/>
  <c r="G89" i="46"/>
  <c r="F85" i="46"/>
  <c r="G80" i="46"/>
  <c r="F76" i="46"/>
  <c r="G71" i="46"/>
  <c r="F67" i="46"/>
  <c r="G62" i="46"/>
  <c r="F58" i="46"/>
  <c r="G53" i="46"/>
  <c r="F49" i="46"/>
  <c r="G44" i="46"/>
  <c r="F40" i="46"/>
  <c r="G35" i="46"/>
  <c r="F31" i="46"/>
  <c r="G26" i="46"/>
  <c r="F22" i="46"/>
  <c r="G17" i="46"/>
  <c r="F13" i="46"/>
  <c r="G8" i="46"/>
  <c r="F4" i="46"/>
  <c r="G88" i="46"/>
  <c r="F84" i="46"/>
  <c r="G79" i="46"/>
  <c r="F75" i="46"/>
  <c r="G70" i="46"/>
  <c r="F66" i="46"/>
  <c r="G61" i="46"/>
  <c r="F57" i="46"/>
  <c r="G52" i="46"/>
  <c r="F48" i="46"/>
  <c r="G43" i="46"/>
  <c r="F39" i="46"/>
  <c r="G34" i="46"/>
  <c r="F30" i="46"/>
  <c r="G25" i="46"/>
  <c r="F21" i="46"/>
  <c r="G16" i="46"/>
  <c r="F12" i="46"/>
  <c r="G7" i="46"/>
  <c r="F88" i="46"/>
  <c r="G83" i="46"/>
  <c r="F79" i="46"/>
  <c r="G74" i="46"/>
  <c r="F70" i="46"/>
  <c r="G65" i="46"/>
  <c r="F61" i="46"/>
  <c r="G56" i="46"/>
  <c r="F52" i="46"/>
  <c r="G47" i="46"/>
  <c r="F43" i="46"/>
  <c r="G38" i="46"/>
  <c r="F34" i="46"/>
  <c r="G29" i="46"/>
  <c r="F25" i="46"/>
  <c r="G20" i="46"/>
  <c r="F16" i="46"/>
  <c r="G11" i="46"/>
  <c r="F7" i="46"/>
  <c r="F87" i="46"/>
  <c r="G82" i="46"/>
  <c r="F78" i="46"/>
  <c r="G73" i="46"/>
  <c r="F69" i="46"/>
  <c r="G64" i="46"/>
  <c r="F60" i="46"/>
  <c r="G55" i="46"/>
  <c r="F51" i="46"/>
  <c r="G46" i="46"/>
  <c r="F42" i="46"/>
  <c r="G37" i="46"/>
  <c r="F33" i="46"/>
  <c r="G28" i="46"/>
  <c r="F24" i="46"/>
  <c r="G19" i="46"/>
  <c r="F15" i="46"/>
  <c r="G10" i="46"/>
  <c r="F6" i="46"/>
  <c r="G86" i="46"/>
  <c r="F82" i="46"/>
  <c r="G77" i="46"/>
  <c r="F73" i="46"/>
  <c r="G68" i="46"/>
  <c r="F64" i="46"/>
  <c r="G59" i="46"/>
  <c r="F55" i="46"/>
  <c r="G50" i="46"/>
  <c r="F46" i="46"/>
  <c r="G41" i="46"/>
  <c r="F37" i="46"/>
  <c r="G32" i="46"/>
  <c r="F28" i="46"/>
  <c r="G23" i="46"/>
  <c r="F19" i="46"/>
  <c r="G14" i="46"/>
  <c r="F10" i="46"/>
  <c r="G5" i="46"/>
  <c r="F79" i="79"/>
  <c r="F76" i="79"/>
  <c r="F73" i="79"/>
  <c r="F70" i="79"/>
  <c r="F67" i="79"/>
  <c r="F64" i="79"/>
  <c r="F61" i="79"/>
  <c r="F58" i="79"/>
  <c r="F55" i="79"/>
  <c r="F52" i="79"/>
  <c r="F49" i="79"/>
  <c r="F46" i="79"/>
  <c r="F43" i="79"/>
  <c r="F40" i="79"/>
  <c r="F37" i="79"/>
  <c r="F34" i="79"/>
  <c r="F31" i="79"/>
  <c r="F28" i="79"/>
  <c r="F25" i="79"/>
  <c r="F22" i="79"/>
  <c r="F19" i="79"/>
  <c r="F16" i="79"/>
  <c r="F13" i="79"/>
  <c r="F10" i="79"/>
  <c r="F7" i="79"/>
  <c r="F4" i="79"/>
  <c r="G78" i="79"/>
  <c r="G75" i="79"/>
  <c r="G72" i="79"/>
  <c r="G69" i="79"/>
  <c r="G66" i="79"/>
  <c r="G63" i="79"/>
  <c r="G60" i="79"/>
  <c r="G57" i="79"/>
  <c r="G54" i="79"/>
  <c r="G51" i="79"/>
  <c r="G48" i="79"/>
  <c r="G45" i="79"/>
  <c r="G42" i="79"/>
  <c r="G39" i="79"/>
  <c r="G36" i="79"/>
  <c r="G33" i="79"/>
  <c r="G30" i="79"/>
  <c r="G27" i="79"/>
  <c r="G24" i="79"/>
  <c r="G21" i="79"/>
  <c r="G18" i="79"/>
  <c r="G15" i="79"/>
  <c r="G12" i="79"/>
  <c r="G9" i="79"/>
  <c r="G6" i="79"/>
  <c r="F78" i="79"/>
  <c r="F75" i="79"/>
  <c r="F72" i="79"/>
  <c r="F69" i="79"/>
  <c r="F66" i="79"/>
  <c r="F63" i="79"/>
  <c r="F60" i="79"/>
  <c r="F57" i="79"/>
  <c r="F54" i="79"/>
  <c r="F51" i="79"/>
  <c r="F48" i="79"/>
  <c r="F45" i="79"/>
  <c r="F42" i="79"/>
  <c r="F39" i="79"/>
  <c r="F36" i="79"/>
  <c r="F33" i="79"/>
  <c r="F30" i="79"/>
  <c r="F27" i="79"/>
  <c r="F24" i="79"/>
  <c r="F21" i="79"/>
  <c r="F18" i="79"/>
  <c r="F15" i="79"/>
  <c r="F12" i="79"/>
  <c r="F9" i="79"/>
  <c r="F6" i="79"/>
  <c r="F74" i="79"/>
  <c r="F68" i="79"/>
  <c r="F62" i="79"/>
  <c r="F56" i="79"/>
  <c r="F50" i="79"/>
  <c r="F44" i="79"/>
  <c r="F38" i="79"/>
  <c r="F32" i="79"/>
  <c r="F26" i="79"/>
  <c r="F20" i="79"/>
  <c r="F14" i="79"/>
  <c r="F8" i="79"/>
  <c r="G79" i="79"/>
  <c r="G73" i="79"/>
  <c r="G67" i="79"/>
  <c r="G61" i="79"/>
  <c r="G55" i="79"/>
  <c r="G49" i="79"/>
  <c r="G43" i="79"/>
  <c r="G37" i="79"/>
  <c r="G31" i="79"/>
  <c r="G25" i="79"/>
  <c r="G19" i="79"/>
  <c r="G13" i="79"/>
  <c r="G7" i="79"/>
  <c r="G77" i="79"/>
  <c r="G71" i="79"/>
  <c r="G65" i="79"/>
  <c r="G59" i="79"/>
  <c r="G53" i="79"/>
  <c r="G47" i="79"/>
  <c r="G41" i="79"/>
  <c r="G35" i="79"/>
  <c r="G29" i="79"/>
  <c r="G23" i="79"/>
  <c r="G17" i="79"/>
  <c r="G11" i="79"/>
  <c r="G5" i="79"/>
  <c r="F77" i="79"/>
  <c r="F71" i="79"/>
  <c r="F65" i="79"/>
  <c r="F59" i="79"/>
  <c r="F53" i="79"/>
  <c r="F47" i="79"/>
  <c r="F41" i="79"/>
  <c r="F35" i="79"/>
  <c r="F29" i="79"/>
  <c r="F23" i="79"/>
  <c r="F17" i="79"/>
  <c r="F11" i="79"/>
  <c r="F5" i="79"/>
  <c r="G76" i="79"/>
  <c r="G70" i="79"/>
  <c r="G64" i="79"/>
  <c r="G58" i="79"/>
  <c r="G52" i="79"/>
  <c r="G46" i="79"/>
  <c r="G40" i="79"/>
  <c r="G34" i="79"/>
  <c r="G28" i="79"/>
  <c r="G22" i="79"/>
  <c r="G16" i="79"/>
  <c r="G10" i="79"/>
  <c r="G4" i="79"/>
  <c r="G50" i="79"/>
  <c r="G14" i="79"/>
  <c r="G44" i="79"/>
  <c r="G8" i="79"/>
  <c r="G74" i="79"/>
  <c r="G38" i="79"/>
  <c r="G68" i="79"/>
  <c r="G32" i="79"/>
  <c r="G62" i="79"/>
  <c r="G56" i="79"/>
  <c r="G26" i="79"/>
  <c r="G20" i="79"/>
  <c r="F89" i="86"/>
  <c r="F86" i="86"/>
  <c r="F83" i="86"/>
  <c r="F80" i="86"/>
  <c r="F77" i="86"/>
  <c r="F74" i="86"/>
  <c r="F71" i="86"/>
  <c r="F68" i="86"/>
  <c r="F65" i="86"/>
  <c r="F62" i="86"/>
  <c r="F59" i="86"/>
  <c r="F56" i="86"/>
  <c r="F53" i="86"/>
  <c r="F50" i="86"/>
  <c r="F47" i="86"/>
  <c r="F44" i="86"/>
  <c r="F41" i="86"/>
  <c r="F38" i="86"/>
  <c r="F35" i="86"/>
  <c r="F32" i="86"/>
  <c r="F29" i="86"/>
  <c r="F26" i="86"/>
  <c r="F23" i="86"/>
  <c r="F20" i="86"/>
  <c r="F17" i="86"/>
  <c r="F14" i="86"/>
  <c r="F11" i="86"/>
  <c r="F8" i="86"/>
  <c r="F5" i="86"/>
  <c r="G88" i="86"/>
  <c r="G85" i="86"/>
  <c r="G82" i="86"/>
  <c r="G79" i="86"/>
  <c r="G76" i="86"/>
  <c r="G73" i="86"/>
  <c r="G70" i="86"/>
  <c r="G67" i="86"/>
  <c r="G64" i="86"/>
  <c r="G61" i="86"/>
  <c r="G58" i="86"/>
  <c r="G55" i="86"/>
  <c r="G52" i="86"/>
  <c r="G49" i="86"/>
  <c r="G46" i="86"/>
  <c r="G43" i="86"/>
  <c r="G40" i="86"/>
  <c r="G37" i="86"/>
  <c r="G34" i="86"/>
  <c r="G31" i="86"/>
  <c r="G28" i="86"/>
  <c r="G25" i="86"/>
  <c r="G22" i="86"/>
  <c r="G19" i="86"/>
  <c r="G16" i="86"/>
  <c r="G13" i="86"/>
  <c r="G10" i="86"/>
  <c r="G7" i="86"/>
  <c r="G4" i="86"/>
  <c r="F88" i="86"/>
  <c r="F85" i="86"/>
  <c r="F82" i="86"/>
  <c r="F79" i="86"/>
  <c r="F76" i="86"/>
  <c r="F73" i="86"/>
  <c r="F70" i="86"/>
  <c r="F67" i="86"/>
  <c r="F64" i="86"/>
  <c r="F61" i="86"/>
  <c r="F58" i="86"/>
  <c r="F55" i="86"/>
  <c r="F52" i="86"/>
  <c r="F49" i="86"/>
  <c r="F46" i="86"/>
  <c r="F43" i="86"/>
  <c r="F40" i="86"/>
  <c r="F37" i="86"/>
  <c r="F34" i="86"/>
  <c r="F31" i="86"/>
  <c r="F28" i="86"/>
  <c r="F25" i="86"/>
  <c r="F22" i="86"/>
  <c r="F19" i="86"/>
  <c r="F16" i="86"/>
  <c r="F13" i="86"/>
  <c r="F10" i="86"/>
  <c r="F7" i="86"/>
  <c r="F4" i="86"/>
  <c r="G87" i="86"/>
  <c r="G84" i="86"/>
  <c r="G81" i="86"/>
  <c r="G78" i="86"/>
  <c r="G75" i="86"/>
  <c r="G72" i="86"/>
  <c r="G69" i="86"/>
  <c r="G66" i="86"/>
  <c r="G63" i="86"/>
  <c r="G60" i="86"/>
  <c r="G57" i="86"/>
  <c r="G54" i="86"/>
  <c r="G51" i="86"/>
  <c r="G48" i="86"/>
  <c r="G45" i="86"/>
  <c r="G42" i="86"/>
  <c r="G39" i="86"/>
  <c r="G36" i="86"/>
  <c r="G33" i="86"/>
  <c r="G30" i="86"/>
  <c r="G27" i="86"/>
  <c r="G24" i="86"/>
  <c r="G21" i="86"/>
  <c r="G18" i="86"/>
  <c r="G15" i="86"/>
  <c r="G12" i="86"/>
  <c r="G9" i="86"/>
  <c r="G6" i="86"/>
  <c r="F87" i="86"/>
  <c r="F84" i="86"/>
  <c r="F81" i="86"/>
  <c r="F78" i="86"/>
  <c r="F75" i="86"/>
  <c r="F72" i="86"/>
  <c r="F69" i="86"/>
  <c r="F66" i="86"/>
  <c r="F63" i="86"/>
  <c r="F60" i="86"/>
  <c r="F57" i="86"/>
  <c r="F54" i="86"/>
  <c r="F51" i="86"/>
  <c r="F48" i="86"/>
  <c r="F45" i="86"/>
  <c r="F42" i="86"/>
  <c r="F39" i="86"/>
  <c r="F36" i="86"/>
  <c r="F33" i="86"/>
  <c r="F30" i="86"/>
  <c r="F27" i="86"/>
  <c r="F24" i="86"/>
  <c r="F21" i="86"/>
  <c r="F18" i="86"/>
  <c r="F15" i="86"/>
  <c r="F12" i="86"/>
  <c r="F9" i="86"/>
  <c r="F6" i="86"/>
  <c r="G74" i="86"/>
  <c r="G56" i="86"/>
  <c r="G38" i="86"/>
  <c r="G20" i="86"/>
  <c r="G89" i="86"/>
  <c r="G71" i="86"/>
  <c r="G53" i="86"/>
  <c r="G35" i="86"/>
  <c r="G17" i="86"/>
  <c r="G86" i="86"/>
  <c r="G68" i="86"/>
  <c r="G50" i="86"/>
  <c r="G32" i="86"/>
  <c r="G14" i="86"/>
  <c r="G83" i="86"/>
  <c r="G65" i="86"/>
  <c r="G47" i="86"/>
  <c r="G29" i="86"/>
  <c r="G11" i="86"/>
  <c r="G62" i="86"/>
  <c r="G8" i="86"/>
  <c r="G59" i="86"/>
  <c r="G5" i="86"/>
  <c r="G44" i="86"/>
  <c r="G41" i="86"/>
  <c r="G23" i="86"/>
  <c r="G80" i="86"/>
  <c r="G77" i="86"/>
  <c r="G26" i="86"/>
  <c r="G77" i="91"/>
  <c r="G74" i="91"/>
  <c r="G71" i="91"/>
  <c r="G68" i="91"/>
  <c r="G65" i="91"/>
  <c r="G62" i="91"/>
  <c r="G59" i="91"/>
  <c r="G56" i="91"/>
  <c r="G53" i="91"/>
  <c r="G50" i="91"/>
  <c r="G47" i="91"/>
  <c r="G44" i="91"/>
  <c r="G41" i="91"/>
  <c r="G38" i="91"/>
  <c r="G35" i="91"/>
  <c r="G32" i="91"/>
  <c r="G29" i="91"/>
  <c r="G26" i="91"/>
  <c r="G23" i="91"/>
  <c r="G20" i="91"/>
  <c r="G17" i="91"/>
  <c r="G14" i="91"/>
  <c r="G11" i="91"/>
  <c r="G8" i="91"/>
  <c r="G5" i="91"/>
  <c r="F77" i="91"/>
  <c r="F74" i="91"/>
  <c r="F71" i="91"/>
  <c r="F68" i="91"/>
  <c r="F65" i="91"/>
  <c r="F62" i="91"/>
  <c r="F59" i="91"/>
  <c r="F56" i="91"/>
  <c r="F53" i="91"/>
  <c r="F50" i="91"/>
  <c r="F47" i="91"/>
  <c r="F44" i="91"/>
  <c r="F41" i="91"/>
  <c r="F38" i="91"/>
  <c r="F35" i="91"/>
  <c r="F32" i="91"/>
  <c r="F29" i="91"/>
  <c r="F26" i="91"/>
  <c r="F23" i="91"/>
  <c r="F20" i="91"/>
  <c r="F17" i="91"/>
  <c r="F14" i="91"/>
  <c r="F11" i="91"/>
  <c r="F8" i="91"/>
  <c r="F5" i="91"/>
  <c r="G79" i="91"/>
  <c r="G76" i="91"/>
  <c r="G73" i="91"/>
  <c r="G70" i="91"/>
  <c r="G67" i="91"/>
  <c r="G64" i="91"/>
  <c r="G61" i="91"/>
  <c r="G58" i="91"/>
  <c r="G55" i="91"/>
  <c r="G52" i="91"/>
  <c r="G49" i="91"/>
  <c r="G46" i="91"/>
  <c r="G43" i="91"/>
  <c r="G40" i="91"/>
  <c r="G37" i="91"/>
  <c r="G34" i="91"/>
  <c r="G31" i="91"/>
  <c r="G28" i="91"/>
  <c r="G25" i="91"/>
  <c r="G22" i="91"/>
  <c r="G19" i="91"/>
  <c r="G16" i="91"/>
  <c r="G13" i="91"/>
  <c r="G10" i="91"/>
  <c r="G7" i="91"/>
  <c r="G4" i="91"/>
  <c r="F79" i="91"/>
  <c r="F76" i="91"/>
  <c r="F73" i="91"/>
  <c r="F70" i="91"/>
  <c r="F67" i="91"/>
  <c r="F64" i="91"/>
  <c r="F61" i="91"/>
  <c r="F58" i="91"/>
  <c r="F55" i="91"/>
  <c r="F52" i="91"/>
  <c r="F49" i="91"/>
  <c r="F46" i="91"/>
  <c r="F43" i="91"/>
  <c r="F40" i="91"/>
  <c r="F37" i="91"/>
  <c r="F34" i="91"/>
  <c r="F31" i="91"/>
  <c r="F28" i="91"/>
  <c r="F25" i="91"/>
  <c r="F22" i="91"/>
  <c r="F19" i="91"/>
  <c r="F16" i="91"/>
  <c r="F13" i="91"/>
  <c r="F10" i="91"/>
  <c r="F7" i="91"/>
  <c r="F4" i="91"/>
  <c r="G78" i="91"/>
  <c r="G75" i="91"/>
  <c r="G72" i="91"/>
  <c r="G69" i="91"/>
  <c r="G66" i="91"/>
  <c r="G63" i="91"/>
  <c r="G60" i="91"/>
  <c r="G57" i="91"/>
  <c r="G54" i="91"/>
  <c r="G51" i="91"/>
  <c r="G48" i="91"/>
  <c r="G45" i="91"/>
  <c r="G42" i="91"/>
  <c r="G39" i="91"/>
  <c r="G36" i="91"/>
  <c r="G33" i="91"/>
  <c r="G30" i="91"/>
  <c r="G27" i="91"/>
  <c r="G24" i="91"/>
  <c r="G21" i="91"/>
  <c r="G18" i="91"/>
  <c r="G15" i="91"/>
  <c r="G12" i="91"/>
  <c r="G9" i="91"/>
  <c r="G6" i="91"/>
  <c r="F69" i="91"/>
  <c r="F51" i="91"/>
  <c r="F33" i="91"/>
  <c r="F15" i="91"/>
  <c r="F66" i="91"/>
  <c r="F48" i="91"/>
  <c r="F30" i="91"/>
  <c r="F12" i="91"/>
  <c r="F63" i="91"/>
  <c r="F45" i="91"/>
  <c r="F27" i="91"/>
  <c r="F9" i="91"/>
  <c r="F78" i="91"/>
  <c r="F60" i="91"/>
  <c r="F42" i="91"/>
  <c r="F24" i="91"/>
  <c r="F6" i="91"/>
  <c r="F57" i="91"/>
  <c r="F54" i="91"/>
  <c r="F39" i="91"/>
  <c r="F36" i="91"/>
  <c r="F75" i="91"/>
  <c r="F21" i="91"/>
  <c r="F72" i="91"/>
  <c r="F18" i="91"/>
  <c r="AG4" i="66"/>
  <c r="AP4" i="66" s="1"/>
  <c r="AE4" i="66"/>
  <c r="W5" i="66"/>
  <c r="AF4" i="66"/>
  <c r="AO4" i="66" s="1"/>
  <c r="AQ4" i="54"/>
  <c r="H75" i="47"/>
  <c r="I75" i="47" s="1"/>
  <c r="J75" i="47" s="1"/>
  <c r="H26" i="47"/>
  <c r="I26" i="47" s="1"/>
  <c r="J26" i="47" s="1"/>
  <c r="H53" i="47"/>
  <c r="I53" i="47" s="1"/>
  <c r="J53" i="47" s="1"/>
  <c r="H4" i="47"/>
  <c r="I4" i="47" s="1"/>
  <c r="J4" i="47" s="1"/>
  <c r="K4" i="47" s="1"/>
  <c r="H22" i="47"/>
  <c r="I22" i="47" s="1"/>
  <c r="J22" i="47" s="1"/>
  <c r="H40" i="47"/>
  <c r="I40" i="47" s="1"/>
  <c r="J40" i="47" s="1"/>
  <c r="H58" i="47"/>
  <c r="I58" i="47" s="1"/>
  <c r="J58" i="47" s="1"/>
  <c r="H76" i="47"/>
  <c r="I76" i="47" s="1"/>
  <c r="J76" i="47" s="1"/>
  <c r="H39" i="47"/>
  <c r="I39" i="47" s="1"/>
  <c r="J39" i="47" s="1"/>
  <c r="AH3" i="47"/>
  <c r="AQ3" i="47" s="1"/>
  <c r="H5" i="47"/>
  <c r="I5" i="47" s="1"/>
  <c r="J5" i="47" s="1"/>
  <c r="H86" i="45"/>
  <c r="I86" i="45" s="1"/>
  <c r="J86" i="45" s="1"/>
  <c r="H22" i="45"/>
  <c r="I22" i="45" s="1"/>
  <c r="J22" i="45" s="1"/>
  <c r="H84" i="45"/>
  <c r="I84" i="45" s="1"/>
  <c r="J84" i="45" s="1"/>
  <c r="H21" i="45"/>
  <c r="I21" i="45" s="1"/>
  <c r="J21" i="45" s="1"/>
  <c r="H69" i="44"/>
  <c r="I69" i="44" s="1"/>
  <c r="J69" i="44" s="1"/>
  <c r="H51" i="44"/>
  <c r="I51" i="44" s="1"/>
  <c r="J51" i="44" s="1"/>
  <c r="H33" i="44"/>
  <c r="I33" i="44" s="1"/>
  <c r="J33" i="44" s="1"/>
  <c r="H15" i="44"/>
  <c r="I15" i="44" s="1"/>
  <c r="J15" i="44" s="1"/>
  <c r="H78" i="43"/>
  <c r="I78" i="43" s="1"/>
  <c r="J78" i="43" s="1"/>
  <c r="H60" i="43"/>
  <c r="I60" i="43" s="1"/>
  <c r="J60" i="43" s="1"/>
  <c r="H42" i="43"/>
  <c r="I42" i="43" s="1"/>
  <c r="J42" i="43" s="1"/>
  <c r="H24" i="43"/>
  <c r="I24" i="43" s="1"/>
  <c r="J24" i="43" s="1"/>
  <c r="H6" i="43"/>
  <c r="I6" i="43" s="1"/>
  <c r="J6" i="43" s="1"/>
  <c r="H93" i="45"/>
  <c r="I93" i="45" s="1"/>
  <c r="J93" i="45" s="1"/>
  <c r="H28" i="45"/>
  <c r="I28" i="45" s="1"/>
  <c r="J28" i="45" s="1"/>
  <c r="H51" i="45"/>
  <c r="I51" i="45" s="1"/>
  <c r="J51" i="45" s="1"/>
  <c r="H94" i="45"/>
  <c r="I94" i="45" s="1"/>
  <c r="J94" i="45" s="1"/>
  <c r="H45" i="45"/>
  <c r="I45" i="45" s="1"/>
  <c r="J45" i="45" s="1"/>
  <c r="H88" i="45"/>
  <c r="I88" i="45" s="1"/>
  <c r="J88" i="45" s="1"/>
  <c r="H31" i="45"/>
  <c r="I31" i="45" s="1"/>
  <c r="J31" i="45" s="1"/>
  <c r="H67" i="45"/>
  <c r="I67" i="45" s="1"/>
  <c r="J67" i="45" s="1"/>
  <c r="H70" i="45"/>
  <c r="I70" i="45" s="1"/>
  <c r="J70" i="45" s="1"/>
  <c r="H10" i="45"/>
  <c r="I10" i="45" s="1"/>
  <c r="J10" i="45" s="1"/>
  <c r="H65" i="44"/>
  <c r="I65" i="44" s="1"/>
  <c r="J65" i="44" s="1"/>
  <c r="H47" i="44"/>
  <c r="I47" i="44" s="1"/>
  <c r="J47" i="44" s="1"/>
  <c r="H29" i="44"/>
  <c r="I29" i="44" s="1"/>
  <c r="J29" i="44" s="1"/>
  <c r="H11" i="44"/>
  <c r="I11" i="44" s="1"/>
  <c r="J11" i="44" s="1"/>
  <c r="H65" i="43"/>
  <c r="I65" i="43" s="1"/>
  <c r="J65" i="43" s="1"/>
  <c r="H47" i="43"/>
  <c r="I47" i="43" s="1"/>
  <c r="J47" i="43" s="1"/>
  <c r="H29" i="43"/>
  <c r="I29" i="43" s="1"/>
  <c r="J29" i="43" s="1"/>
  <c r="H11" i="43"/>
  <c r="I11" i="43" s="1"/>
  <c r="J11" i="43" s="1"/>
  <c r="H78" i="45"/>
  <c r="I78" i="45" s="1"/>
  <c r="J78" i="45" s="1"/>
  <c r="H17" i="45"/>
  <c r="I17" i="45" s="1"/>
  <c r="J17" i="45" s="1"/>
  <c r="Y5" i="45"/>
  <c r="H68" i="45"/>
  <c r="I68" i="45" s="1"/>
  <c r="J68" i="45" s="1"/>
  <c r="H6" i="45"/>
  <c r="I6" i="45" s="1"/>
  <c r="J6" i="45" s="1"/>
  <c r="H67" i="44"/>
  <c r="I67" i="44" s="1"/>
  <c r="J67" i="44" s="1"/>
  <c r="H49" i="44"/>
  <c r="I49" i="44" s="1"/>
  <c r="J49" i="44" s="1"/>
  <c r="H31" i="44"/>
  <c r="I31" i="44" s="1"/>
  <c r="J31" i="44" s="1"/>
  <c r="H13" i="44"/>
  <c r="I13" i="44" s="1"/>
  <c r="J13" i="44" s="1"/>
  <c r="H70" i="43"/>
  <c r="I70" i="43" s="1"/>
  <c r="J70" i="43" s="1"/>
  <c r="H52" i="43"/>
  <c r="I52" i="43" s="1"/>
  <c r="J52" i="43" s="1"/>
  <c r="H34" i="43"/>
  <c r="I34" i="43" s="1"/>
  <c r="J34" i="43" s="1"/>
  <c r="H16" i="43"/>
  <c r="I16" i="43" s="1"/>
  <c r="J16" i="43" s="1"/>
  <c r="H86" i="42"/>
  <c r="I86" i="42" s="1"/>
  <c r="J86" i="42" s="1"/>
  <c r="H68" i="42"/>
  <c r="I68" i="42" s="1"/>
  <c r="J68" i="42" s="1"/>
  <c r="H50" i="42"/>
  <c r="I50" i="42" s="1"/>
  <c r="J50" i="42" s="1"/>
  <c r="H32" i="42"/>
  <c r="I32" i="42" s="1"/>
  <c r="J32" i="42" s="1"/>
  <c r="H14" i="42"/>
  <c r="I14" i="42" s="1"/>
  <c r="J14" i="42" s="1"/>
  <c r="H65" i="41"/>
  <c r="I65" i="41" s="1"/>
  <c r="J65" i="41" s="1"/>
  <c r="H29" i="41"/>
  <c r="I29" i="41" s="1"/>
  <c r="J29" i="41" s="1"/>
  <c r="H65" i="40"/>
  <c r="I65" i="40" s="1"/>
  <c r="J65" i="40" s="1"/>
  <c r="H47" i="40"/>
  <c r="I47" i="40" s="1"/>
  <c r="J47" i="40" s="1"/>
  <c r="H29" i="40"/>
  <c r="I29" i="40" s="1"/>
  <c r="J29" i="40" s="1"/>
  <c r="H11" i="40"/>
  <c r="I11" i="40" s="1"/>
  <c r="J11" i="40" s="1"/>
  <c r="H59" i="39"/>
  <c r="I59" i="39" s="1"/>
  <c r="J59" i="39" s="1"/>
  <c r="H41" i="39"/>
  <c r="I41" i="39" s="1"/>
  <c r="J41" i="39" s="1"/>
  <c r="H23" i="39"/>
  <c r="I23" i="39" s="1"/>
  <c r="J23" i="39" s="1"/>
  <c r="H5" i="39"/>
  <c r="I5" i="39" s="1"/>
  <c r="J5" i="39" s="1"/>
  <c r="H70" i="38"/>
  <c r="I70" i="38" s="1"/>
  <c r="J70" i="38" s="1"/>
  <c r="H52" i="38"/>
  <c r="I52" i="38" s="1"/>
  <c r="J52" i="38" s="1"/>
  <c r="H34" i="38"/>
  <c r="I34" i="38" s="1"/>
  <c r="J34" i="38" s="1"/>
  <c r="H16" i="38"/>
  <c r="I16" i="38" s="1"/>
  <c r="J16" i="38" s="1"/>
  <c r="AI3" i="44"/>
  <c r="H69" i="41"/>
  <c r="I69" i="41" s="1"/>
  <c r="J69" i="41" s="1"/>
  <c r="H33" i="41"/>
  <c r="I33" i="41" s="1"/>
  <c r="J33" i="41" s="1"/>
  <c r="H84" i="38"/>
  <c r="I84" i="38" s="1"/>
  <c r="J84" i="38" s="1"/>
  <c r="H66" i="38"/>
  <c r="I66" i="38" s="1"/>
  <c r="J66" i="38" s="1"/>
  <c r="H48" i="38"/>
  <c r="I48" i="38" s="1"/>
  <c r="J48" i="38" s="1"/>
  <c r="H30" i="38"/>
  <c r="I30" i="38" s="1"/>
  <c r="J30" i="38" s="1"/>
  <c r="H12" i="38"/>
  <c r="I12" i="38" s="1"/>
  <c r="J12" i="38" s="1"/>
  <c r="H68" i="41"/>
  <c r="I68" i="41" s="1"/>
  <c r="J68" i="41" s="1"/>
  <c r="H32" i="41"/>
  <c r="I32" i="41" s="1"/>
  <c r="J32" i="41" s="1"/>
  <c r="AN3" i="39"/>
  <c r="AI3" i="39"/>
  <c r="H72" i="42"/>
  <c r="I72" i="42" s="1"/>
  <c r="J72" i="42" s="1"/>
  <c r="H54" i="42"/>
  <c r="I54" i="42" s="1"/>
  <c r="J54" i="42" s="1"/>
  <c r="H36" i="42"/>
  <c r="I36" i="42" s="1"/>
  <c r="J36" i="42" s="1"/>
  <c r="H18" i="42"/>
  <c r="I18" i="42" s="1"/>
  <c r="J18" i="42" s="1"/>
  <c r="H67" i="41"/>
  <c r="I67" i="41" s="1"/>
  <c r="J67" i="41" s="1"/>
  <c r="H31" i="41"/>
  <c r="I31" i="41" s="1"/>
  <c r="J31" i="41" s="1"/>
  <c r="H66" i="40"/>
  <c r="I66" i="40" s="1"/>
  <c r="J66" i="40" s="1"/>
  <c r="H48" i="40"/>
  <c r="I48" i="40" s="1"/>
  <c r="J48" i="40" s="1"/>
  <c r="H30" i="40"/>
  <c r="I30" i="40" s="1"/>
  <c r="J30" i="40" s="1"/>
  <c r="H12" i="40"/>
  <c r="I12" i="40" s="1"/>
  <c r="J12" i="40" s="1"/>
  <c r="H63" i="39"/>
  <c r="I63" i="39" s="1"/>
  <c r="J63" i="39" s="1"/>
  <c r="H45" i="39"/>
  <c r="I45" i="39" s="1"/>
  <c r="J45" i="39" s="1"/>
  <c r="H27" i="39"/>
  <c r="I27" i="39" s="1"/>
  <c r="J27" i="39" s="1"/>
  <c r="H9" i="39"/>
  <c r="I9" i="39" s="1"/>
  <c r="J9" i="39" s="1"/>
  <c r="AH4" i="38"/>
  <c r="AQ4" i="38" s="1"/>
  <c r="Z4" i="38"/>
  <c r="H74" i="38"/>
  <c r="I74" i="38" s="1"/>
  <c r="J74" i="38" s="1"/>
  <c r="H56" i="38"/>
  <c r="I56" i="38" s="1"/>
  <c r="J56" i="38" s="1"/>
  <c r="H38" i="38"/>
  <c r="I38" i="38" s="1"/>
  <c r="J38" i="38" s="1"/>
  <c r="H20" i="38"/>
  <c r="I20" i="38" s="1"/>
  <c r="J20" i="38" s="1"/>
  <c r="AH3" i="38"/>
  <c r="AQ3" i="38" s="1"/>
  <c r="AH4" i="37"/>
  <c r="AQ4" i="37" s="1"/>
  <c r="H62" i="37"/>
  <c r="I62" i="37" s="1"/>
  <c r="J62" i="37" s="1"/>
  <c r="H26" i="37"/>
  <c r="I26" i="37" s="1"/>
  <c r="J26" i="37" s="1"/>
  <c r="H60" i="33"/>
  <c r="I60" i="33" s="1"/>
  <c r="J60" i="33" s="1"/>
  <c r="H24" i="33"/>
  <c r="I24" i="33" s="1"/>
  <c r="J24" i="33" s="1"/>
  <c r="H69" i="36"/>
  <c r="I69" i="36" s="1"/>
  <c r="J69" i="36" s="1"/>
  <c r="H51" i="36"/>
  <c r="I51" i="36" s="1"/>
  <c r="J51" i="36" s="1"/>
  <c r="H33" i="36"/>
  <c r="I33" i="36" s="1"/>
  <c r="J33" i="36" s="1"/>
  <c r="H15" i="36"/>
  <c r="I15" i="36" s="1"/>
  <c r="J15" i="36" s="1"/>
  <c r="H78" i="35"/>
  <c r="I78" i="35" s="1"/>
  <c r="J78" i="35" s="1"/>
  <c r="H60" i="35"/>
  <c r="I60" i="35" s="1"/>
  <c r="J60" i="35" s="1"/>
  <c r="H42" i="35"/>
  <c r="I42" i="35" s="1"/>
  <c r="J42" i="35" s="1"/>
  <c r="H24" i="35"/>
  <c r="I24" i="35" s="1"/>
  <c r="J24" i="35" s="1"/>
  <c r="H6" i="35"/>
  <c r="I6" i="35" s="1"/>
  <c r="J6" i="35" s="1"/>
  <c r="H89" i="33"/>
  <c r="I89" i="33" s="1"/>
  <c r="J89" i="33" s="1"/>
  <c r="H53" i="33"/>
  <c r="I53" i="33" s="1"/>
  <c r="J53" i="33" s="1"/>
  <c r="H17" i="33"/>
  <c r="I17" i="33" s="1"/>
  <c r="J17" i="33" s="1"/>
  <c r="H64" i="33"/>
  <c r="I64" i="33" s="1"/>
  <c r="J64" i="33" s="1"/>
  <c r="H28" i="33"/>
  <c r="I28" i="33" s="1"/>
  <c r="J28" i="33" s="1"/>
  <c r="H68" i="36"/>
  <c r="I68" i="36" s="1"/>
  <c r="J68" i="36" s="1"/>
  <c r="H50" i="36"/>
  <c r="I50" i="36" s="1"/>
  <c r="J50" i="36" s="1"/>
  <c r="H32" i="36"/>
  <c r="I32" i="36" s="1"/>
  <c r="J32" i="36" s="1"/>
  <c r="H14" i="36"/>
  <c r="I14" i="36" s="1"/>
  <c r="J14" i="36" s="1"/>
  <c r="H68" i="35"/>
  <c r="I68" i="35" s="1"/>
  <c r="J68" i="35" s="1"/>
  <c r="H50" i="35"/>
  <c r="I50" i="35" s="1"/>
  <c r="J50" i="35" s="1"/>
  <c r="H32" i="35"/>
  <c r="I32" i="35" s="1"/>
  <c r="J32" i="35" s="1"/>
  <c r="H14" i="35"/>
  <c r="I14" i="35" s="1"/>
  <c r="J14" i="35" s="1"/>
  <c r="H87" i="33"/>
  <c r="I87" i="33" s="1"/>
  <c r="J87" i="33" s="1"/>
  <c r="H51" i="33"/>
  <c r="I51" i="33" s="1"/>
  <c r="J51" i="33" s="1"/>
  <c r="H15" i="33"/>
  <c r="I15" i="33" s="1"/>
  <c r="J15" i="33" s="1"/>
  <c r="H70" i="37"/>
  <c r="I70" i="37" s="1"/>
  <c r="J70" i="37" s="1"/>
  <c r="H34" i="37"/>
  <c r="I34" i="37" s="1"/>
  <c r="J34" i="37" s="1"/>
  <c r="H80" i="33"/>
  <c r="I80" i="33" s="1"/>
  <c r="J80" i="33" s="1"/>
  <c r="H44" i="33"/>
  <c r="I44" i="33" s="1"/>
  <c r="J44" i="33" s="1"/>
  <c r="H8" i="33"/>
  <c r="I8" i="33" s="1"/>
  <c r="J8" i="33" s="1"/>
  <c r="X5" i="32"/>
  <c r="AH5" i="32" s="1"/>
  <c r="AQ5" i="32" s="1"/>
  <c r="H81" i="37"/>
  <c r="I81" i="37" s="1"/>
  <c r="J81" i="37" s="1"/>
  <c r="H45" i="37"/>
  <c r="I45" i="37" s="1"/>
  <c r="J45" i="37" s="1"/>
  <c r="H9" i="37"/>
  <c r="I9" i="37" s="1"/>
  <c r="J9" i="37" s="1"/>
  <c r="H55" i="36"/>
  <c r="I55" i="36" s="1"/>
  <c r="J55" i="36" s="1"/>
  <c r="H37" i="36"/>
  <c r="I37" i="36" s="1"/>
  <c r="J37" i="36" s="1"/>
  <c r="H19" i="36"/>
  <c r="I19" i="36" s="1"/>
  <c r="J19" i="36" s="1"/>
  <c r="H70" i="35"/>
  <c r="I70" i="35" s="1"/>
  <c r="J70" i="35" s="1"/>
  <c r="H52" i="35"/>
  <c r="I52" i="35" s="1"/>
  <c r="J52" i="35" s="1"/>
  <c r="H34" i="35"/>
  <c r="I34" i="35" s="1"/>
  <c r="J34" i="35" s="1"/>
  <c r="H16" i="35"/>
  <c r="I16" i="35" s="1"/>
  <c r="J16" i="35" s="1"/>
  <c r="H81" i="34"/>
  <c r="I81" i="34" s="1"/>
  <c r="J81" i="34" s="1"/>
  <c r="H63" i="34"/>
  <c r="I63" i="34" s="1"/>
  <c r="J63" i="34" s="1"/>
  <c r="H45" i="34"/>
  <c r="I45" i="34" s="1"/>
  <c r="J45" i="34" s="1"/>
  <c r="H27" i="34"/>
  <c r="I27" i="34" s="1"/>
  <c r="J27" i="34" s="1"/>
  <c r="H9" i="34"/>
  <c r="I9" i="34" s="1"/>
  <c r="J9" i="34" s="1"/>
  <c r="H67" i="33"/>
  <c r="I67" i="33" s="1"/>
  <c r="J67" i="33" s="1"/>
  <c r="H31" i="33"/>
  <c r="I31" i="33" s="1"/>
  <c r="J31" i="33" s="1"/>
  <c r="H63" i="32"/>
  <c r="I63" i="32" s="1"/>
  <c r="J63" i="32" s="1"/>
  <c r="H45" i="32"/>
  <c r="I45" i="32" s="1"/>
  <c r="J45" i="32" s="1"/>
  <c r="H27" i="32"/>
  <c r="I27" i="32" s="1"/>
  <c r="J27" i="32" s="1"/>
  <c r="H9" i="32"/>
  <c r="I9" i="32" s="1"/>
  <c r="J9" i="32" s="1"/>
  <c r="H76" i="29"/>
  <c r="I76" i="29" s="1"/>
  <c r="J76" i="29" s="1"/>
  <c r="H40" i="29"/>
  <c r="I40" i="29" s="1"/>
  <c r="J40" i="29" s="1"/>
  <c r="H4" i="29"/>
  <c r="I4" i="29" s="1"/>
  <c r="J4" i="29" s="1"/>
  <c r="K4" i="29" s="1"/>
  <c r="H85" i="30"/>
  <c r="I85" i="30" s="1"/>
  <c r="J85" i="30" s="1"/>
  <c r="H67" i="30"/>
  <c r="I67" i="30" s="1"/>
  <c r="J67" i="30" s="1"/>
  <c r="H49" i="30"/>
  <c r="I49" i="30" s="1"/>
  <c r="J49" i="30" s="1"/>
  <c r="H31" i="30"/>
  <c r="I31" i="30" s="1"/>
  <c r="J31" i="30" s="1"/>
  <c r="H13" i="30"/>
  <c r="I13" i="30" s="1"/>
  <c r="J13" i="30" s="1"/>
  <c r="H69" i="29"/>
  <c r="I69" i="29" s="1"/>
  <c r="J69" i="29" s="1"/>
  <c r="H33" i="29"/>
  <c r="I33" i="29" s="1"/>
  <c r="J33" i="29" s="1"/>
  <c r="H61" i="28"/>
  <c r="I61" i="28" s="1"/>
  <c r="J61" i="28" s="1"/>
  <c r="H43" i="28"/>
  <c r="I43" i="28" s="1"/>
  <c r="J43" i="28" s="1"/>
  <c r="H25" i="28"/>
  <c r="I25" i="28" s="1"/>
  <c r="J25" i="28" s="1"/>
  <c r="H7" i="28"/>
  <c r="I7" i="28" s="1"/>
  <c r="J7" i="28" s="1"/>
  <c r="H76" i="27"/>
  <c r="I76" i="27" s="1"/>
  <c r="J76" i="27" s="1"/>
  <c r="H58" i="27"/>
  <c r="I58" i="27" s="1"/>
  <c r="J58" i="27" s="1"/>
  <c r="H40" i="27"/>
  <c r="I40" i="27" s="1"/>
  <c r="J40" i="27" s="1"/>
  <c r="H22" i="27"/>
  <c r="I22" i="27" s="1"/>
  <c r="J22" i="27" s="1"/>
  <c r="H4" i="27"/>
  <c r="I4" i="27" s="1"/>
  <c r="J4" i="27" s="1"/>
  <c r="K4" i="27" s="1"/>
  <c r="AQ4" i="27" s="1"/>
  <c r="AI3" i="35"/>
  <c r="H80" i="29"/>
  <c r="I80" i="29" s="1"/>
  <c r="J80" i="29" s="1"/>
  <c r="H44" i="29"/>
  <c r="I44" i="29" s="1"/>
  <c r="J44" i="29" s="1"/>
  <c r="H8" i="29"/>
  <c r="I8" i="29" s="1"/>
  <c r="J8" i="29" s="1"/>
  <c r="H81" i="30"/>
  <c r="I81" i="30" s="1"/>
  <c r="J81" i="30" s="1"/>
  <c r="H63" i="30"/>
  <c r="I63" i="30" s="1"/>
  <c r="J63" i="30" s="1"/>
  <c r="H45" i="30"/>
  <c r="I45" i="30" s="1"/>
  <c r="J45" i="30" s="1"/>
  <c r="H27" i="30"/>
  <c r="I27" i="30" s="1"/>
  <c r="J27" i="30" s="1"/>
  <c r="H9" i="30"/>
  <c r="I9" i="30" s="1"/>
  <c r="J9" i="30" s="1"/>
  <c r="H63" i="28"/>
  <c r="I63" i="28" s="1"/>
  <c r="J63" i="28" s="1"/>
  <c r="H45" i="28"/>
  <c r="I45" i="28" s="1"/>
  <c r="J45" i="28" s="1"/>
  <c r="H27" i="28"/>
  <c r="I27" i="28" s="1"/>
  <c r="J27" i="28" s="1"/>
  <c r="H9" i="28"/>
  <c r="I9" i="28" s="1"/>
  <c r="J9" i="28" s="1"/>
  <c r="H75" i="27"/>
  <c r="I75" i="27" s="1"/>
  <c r="J75" i="27" s="1"/>
  <c r="H57" i="27"/>
  <c r="I57" i="27" s="1"/>
  <c r="J57" i="27" s="1"/>
  <c r="H39" i="27"/>
  <c r="I39" i="27" s="1"/>
  <c r="J39" i="27" s="1"/>
  <c r="H21" i="27"/>
  <c r="I21" i="27" s="1"/>
  <c r="J21" i="27" s="1"/>
  <c r="H72" i="29"/>
  <c r="I72" i="29" s="1"/>
  <c r="J72" i="29" s="1"/>
  <c r="H36" i="29"/>
  <c r="I36" i="29" s="1"/>
  <c r="J36" i="29" s="1"/>
  <c r="H72" i="31"/>
  <c r="I72" i="31" s="1"/>
  <c r="J72" i="31" s="1"/>
  <c r="H54" i="31"/>
  <c r="I54" i="31" s="1"/>
  <c r="J54" i="31" s="1"/>
  <c r="H36" i="31"/>
  <c r="I36" i="31" s="1"/>
  <c r="J36" i="31" s="1"/>
  <c r="H18" i="31"/>
  <c r="I18" i="31" s="1"/>
  <c r="J18" i="31" s="1"/>
  <c r="H83" i="30"/>
  <c r="I83" i="30" s="1"/>
  <c r="J83" i="30" s="1"/>
  <c r="H65" i="30"/>
  <c r="I65" i="30" s="1"/>
  <c r="J65" i="30" s="1"/>
  <c r="H47" i="30"/>
  <c r="I47" i="30" s="1"/>
  <c r="J47" i="30" s="1"/>
  <c r="H29" i="30"/>
  <c r="I29" i="30" s="1"/>
  <c r="J29" i="30" s="1"/>
  <c r="H11" i="30"/>
  <c r="I11" i="30" s="1"/>
  <c r="J11" i="30" s="1"/>
  <c r="H95" i="29"/>
  <c r="I95" i="29" s="1"/>
  <c r="J95" i="29" s="1"/>
  <c r="H59" i="29"/>
  <c r="I59" i="29" s="1"/>
  <c r="J59" i="29" s="1"/>
  <c r="H23" i="29"/>
  <c r="I23" i="29" s="1"/>
  <c r="J23" i="29" s="1"/>
  <c r="H62" i="28"/>
  <c r="I62" i="28" s="1"/>
  <c r="J62" i="28" s="1"/>
  <c r="H44" i="28"/>
  <c r="I44" i="28" s="1"/>
  <c r="J44" i="28" s="1"/>
  <c r="H26" i="28"/>
  <c r="I26" i="28" s="1"/>
  <c r="J26" i="28" s="1"/>
  <c r="H8" i="28"/>
  <c r="I8" i="28" s="1"/>
  <c r="J8" i="28" s="1"/>
  <c r="H65" i="27"/>
  <c r="I65" i="27" s="1"/>
  <c r="J65" i="27" s="1"/>
  <c r="H47" i="27"/>
  <c r="I47" i="27" s="1"/>
  <c r="J47" i="27" s="1"/>
  <c r="H29" i="27"/>
  <c r="I29" i="27" s="1"/>
  <c r="J29" i="27" s="1"/>
  <c r="H11" i="27"/>
  <c r="I11" i="27" s="1"/>
  <c r="J11" i="27" s="1"/>
  <c r="H69" i="26"/>
  <c r="I69" i="26" s="1"/>
  <c r="J69" i="26" s="1"/>
  <c r="H33" i="26"/>
  <c r="I33" i="26" s="1"/>
  <c r="J33" i="26" s="1"/>
  <c r="H7" i="26"/>
  <c r="I7" i="26" s="1"/>
  <c r="J7" i="26" s="1"/>
  <c r="H25" i="26"/>
  <c r="I25" i="26" s="1"/>
  <c r="J25" i="26" s="1"/>
  <c r="H43" i="26"/>
  <c r="I43" i="26" s="1"/>
  <c r="J43" i="26" s="1"/>
  <c r="H61" i="26"/>
  <c r="I61" i="26" s="1"/>
  <c r="J61" i="26" s="1"/>
  <c r="H79" i="26"/>
  <c r="I79" i="26" s="1"/>
  <c r="J79" i="26" s="1"/>
  <c r="H25" i="40"/>
  <c r="I25" i="40" s="1"/>
  <c r="J25" i="40" s="1"/>
  <c r="H22" i="40"/>
  <c r="I22" i="40" s="1"/>
  <c r="J22" i="40" s="1"/>
  <c r="H19" i="40"/>
  <c r="I19" i="40" s="1"/>
  <c r="J19" i="40" s="1"/>
  <c r="H16" i="40"/>
  <c r="I16" i="40" s="1"/>
  <c r="J16" i="40" s="1"/>
  <c r="H13" i="40"/>
  <c r="I13" i="40" s="1"/>
  <c r="J13" i="40" s="1"/>
  <c r="H7" i="40"/>
  <c r="I7" i="40" s="1"/>
  <c r="J7" i="40" s="1"/>
  <c r="H66" i="25"/>
  <c r="I66" i="25" s="1"/>
  <c r="J66" i="25" s="1"/>
  <c r="H30" i="25"/>
  <c r="I30" i="25" s="1"/>
  <c r="J30" i="25" s="1"/>
  <c r="H15" i="13"/>
  <c r="I15" i="13" s="1"/>
  <c r="J15" i="13" s="1"/>
  <c r="H11" i="31"/>
  <c r="I11" i="31" s="1"/>
  <c r="J11" i="31" s="1"/>
  <c r="H71" i="25"/>
  <c r="I71" i="25" s="1"/>
  <c r="J71" i="25" s="1"/>
  <c r="H35" i="25"/>
  <c r="I35" i="25" s="1"/>
  <c r="J35" i="25" s="1"/>
  <c r="K5" i="18"/>
  <c r="H21" i="17"/>
  <c r="I21" i="17" s="1"/>
  <c r="J21" i="17" s="1"/>
  <c r="H21" i="52"/>
  <c r="H22" i="52"/>
  <c r="H19" i="52"/>
  <c r="H20" i="52"/>
  <c r="H17" i="52"/>
  <c r="H14" i="52"/>
  <c r="H10" i="52"/>
  <c r="H11" i="52"/>
  <c r="H5" i="52"/>
  <c r="H4" i="52"/>
  <c r="H18" i="52"/>
  <c r="H15" i="52"/>
  <c r="H12" i="52"/>
  <c r="H6" i="52"/>
  <c r="H23" i="52"/>
  <c r="H13" i="52"/>
  <c r="H8" i="52"/>
  <c r="H9" i="52"/>
  <c r="H16" i="52"/>
  <c r="H7" i="52"/>
  <c r="H22" i="63"/>
  <c r="H19" i="63"/>
  <c r="H16" i="63"/>
  <c r="H13" i="63"/>
  <c r="H8" i="63"/>
  <c r="H7" i="63"/>
  <c r="H9" i="63"/>
  <c r="H23" i="63"/>
  <c r="H20" i="63"/>
  <c r="H17" i="63"/>
  <c r="H14" i="63"/>
  <c r="H10" i="63"/>
  <c r="H11" i="63"/>
  <c r="H5" i="63"/>
  <c r="H4" i="63"/>
  <c r="H21" i="63"/>
  <c r="H18" i="63"/>
  <c r="H15" i="63"/>
  <c r="H12" i="63"/>
  <c r="H6" i="63"/>
  <c r="H13" i="58"/>
  <c r="I13" i="58" s="1"/>
  <c r="J13" i="58" s="1"/>
  <c r="H7" i="58"/>
  <c r="I7" i="58" s="1"/>
  <c r="J7" i="58" s="1"/>
  <c r="H82" i="25"/>
  <c r="I82" i="25" s="1"/>
  <c r="J82" i="25" s="1"/>
  <c r="H46" i="25"/>
  <c r="I46" i="25" s="1"/>
  <c r="J46" i="25" s="1"/>
  <c r="H10" i="25"/>
  <c r="I10" i="25" s="1"/>
  <c r="J10" i="25" s="1"/>
  <c r="H8" i="14"/>
  <c r="I8" i="14" s="1"/>
  <c r="J8" i="14" s="1"/>
  <c r="H23" i="31"/>
  <c r="I23" i="31" s="1"/>
  <c r="J23" i="31" s="1"/>
  <c r="H7" i="29"/>
  <c r="I7" i="29" s="1"/>
  <c r="J7" i="29" s="1"/>
  <c r="H87" i="25"/>
  <c r="I87" i="25" s="1"/>
  <c r="J87" i="25" s="1"/>
  <c r="H51" i="25"/>
  <c r="I51" i="25" s="1"/>
  <c r="J51" i="25" s="1"/>
  <c r="H15" i="25"/>
  <c r="I15" i="25" s="1"/>
  <c r="J15" i="25" s="1"/>
  <c r="H37" i="29"/>
  <c r="I37" i="29" s="1"/>
  <c r="J37" i="29" s="1"/>
  <c r="H98" i="25"/>
  <c r="I98" i="25" s="1"/>
  <c r="J98" i="25" s="1"/>
  <c r="H62" i="25"/>
  <c r="I62" i="25" s="1"/>
  <c r="J62" i="25" s="1"/>
  <c r="H26" i="25"/>
  <c r="I26" i="25" s="1"/>
  <c r="J26" i="25" s="1"/>
  <c r="H13" i="21"/>
  <c r="I13" i="21" s="1"/>
  <c r="J13" i="21" s="1"/>
  <c r="H18" i="17"/>
  <c r="I18" i="17" s="1"/>
  <c r="J18" i="17" s="1"/>
  <c r="H17" i="31"/>
  <c r="I17" i="31" s="1"/>
  <c r="J17" i="31" s="1"/>
  <c r="H65" i="26"/>
  <c r="I65" i="26" s="1"/>
  <c r="J65" i="26" s="1"/>
  <c r="H29" i="26"/>
  <c r="I29" i="26" s="1"/>
  <c r="J29" i="26" s="1"/>
  <c r="H73" i="25"/>
  <c r="I73" i="25" s="1"/>
  <c r="J73" i="25" s="1"/>
  <c r="H37" i="25"/>
  <c r="I37" i="25" s="1"/>
  <c r="J37" i="25" s="1"/>
  <c r="H13" i="22"/>
  <c r="I13" i="22" s="1"/>
  <c r="J13" i="22" s="1"/>
  <c r="H17" i="14"/>
  <c r="I17" i="14" s="1"/>
  <c r="J17" i="14" s="1"/>
  <c r="H11" i="12"/>
  <c r="H5" i="12"/>
  <c r="H4" i="12"/>
  <c r="H21" i="12"/>
  <c r="H18" i="12"/>
  <c r="H15" i="12"/>
  <c r="H12" i="12"/>
  <c r="H6" i="12"/>
  <c r="H22" i="12"/>
  <c r="H19" i="12"/>
  <c r="H16" i="12"/>
  <c r="H13" i="12"/>
  <c r="H8" i="12"/>
  <c r="H7" i="12"/>
  <c r="H9" i="12"/>
  <c r="H23" i="12"/>
  <c r="H20" i="12"/>
  <c r="H17" i="12"/>
  <c r="H14" i="12"/>
  <c r="H10" i="12"/>
  <c r="AI3" i="12"/>
  <c r="AN3" i="12"/>
  <c r="H20" i="5"/>
  <c r="I20" i="5" s="1"/>
  <c r="J20" i="5" s="1"/>
  <c r="AH4" i="3"/>
  <c r="Z4" i="3"/>
  <c r="H19" i="13"/>
  <c r="I19" i="13" s="1"/>
  <c r="J19" i="13" s="1"/>
  <c r="H11" i="9"/>
  <c r="I11" i="9" s="1"/>
  <c r="J11" i="9" s="1"/>
  <c r="AI3" i="23"/>
  <c r="Z4" i="11"/>
  <c r="H21" i="10"/>
  <c r="I21" i="10" s="1"/>
  <c r="J21" i="10" s="1"/>
  <c r="H18" i="9"/>
  <c r="I18" i="9" s="1"/>
  <c r="J18" i="9" s="1"/>
  <c r="AI3" i="5"/>
  <c r="AQ4" i="18"/>
  <c r="H5" i="9"/>
  <c r="I5" i="9" s="1"/>
  <c r="J5" i="9" s="1"/>
  <c r="H22" i="17"/>
  <c r="I22" i="17" s="1"/>
  <c r="J22" i="17" s="1"/>
  <c r="AI3" i="4"/>
  <c r="H19" i="6"/>
  <c r="I19" i="6" s="1"/>
  <c r="J19" i="6" s="1"/>
  <c r="I18" i="24"/>
  <c r="J18" i="24" s="1"/>
  <c r="I14" i="24"/>
  <c r="J14" i="24" s="1"/>
  <c r="I8" i="24"/>
  <c r="J8" i="24" s="1"/>
  <c r="AH3" i="91"/>
  <c r="AQ3" i="91" s="1"/>
  <c r="AH4" i="90"/>
  <c r="AH3" i="88"/>
  <c r="AI4" i="88"/>
  <c r="AH4" i="83"/>
  <c r="Z4" i="84"/>
  <c r="AH4" i="81"/>
  <c r="Z4" i="81"/>
  <c r="Z4" i="82"/>
  <c r="Y5" i="69"/>
  <c r="K7" i="58"/>
  <c r="AH3" i="74"/>
  <c r="AQ3" i="74" s="1"/>
  <c r="AH4" i="68"/>
  <c r="Z4" i="68"/>
  <c r="AE3" i="66"/>
  <c r="P3" i="66"/>
  <c r="AF3" i="66" s="1"/>
  <c r="AO3" i="66" s="1"/>
  <c r="AE3" i="52"/>
  <c r="P3" i="52"/>
  <c r="AF3" i="52" s="1"/>
  <c r="AO3" i="52" s="1"/>
  <c r="AH4" i="49"/>
  <c r="AQ4" i="49" s="1"/>
  <c r="Z4" i="49"/>
  <c r="AE3" i="58"/>
  <c r="P3" i="58"/>
  <c r="AF3" i="58" s="1"/>
  <c r="AO3" i="58" s="1"/>
  <c r="Z4" i="67"/>
  <c r="Y5" i="54"/>
  <c r="AG4" i="52"/>
  <c r="AF4" i="52"/>
  <c r="W5" i="52"/>
  <c r="Y5" i="52" s="1"/>
  <c r="AE4" i="52"/>
  <c r="F78" i="75"/>
  <c r="F75" i="75"/>
  <c r="F72" i="75"/>
  <c r="F69" i="75"/>
  <c r="F66" i="75"/>
  <c r="F63" i="75"/>
  <c r="F60" i="75"/>
  <c r="F57" i="75"/>
  <c r="F54" i="75"/>
  <c r="F51" i="75"/>
  <c r="F48" i="75"/>
  <c r="F45" i="75"/>
  <c r="F42" i="75"/>
  <c r="F39" i="75"/>
  <c r="F36" i="75"/>
  <c r="F33" i="75"/>
  <c r="F30" i="75"/>
  <c r="F27" i="75"/>
  <c r="F24" i="75"/>
  <c r="F21" i="75"/>
  <c r="F18" i="75"/>
  <c r="F15" i="75"/>
  <c r="F12" i="75"/>
  <c r="F9" i="75"/>
  <c r="F6" i="75"/>
  <c r="G77" i="75"/>
  <c r="G74" i="75"/>
  <c r="G71" i="75"/>
  <c r="G68" i="75"/>
  <c r="G65" i="75"/>
  <c r="G62" i="75"/>
  <c r="G59" i="75"/>
  <c r="G56" i="75"/>
  <c r="G53" i="75"/>
  <c r="G50" i="75"/>
  <c r="G47" i="75"/>
  <c r="G44" i="75"/>
  <c r="G41" i="75"/>
  <c r="G38" i="75"/>
  <c r="G35" i="75"/>
  <c r="G32" i="75"/>
  <c r="G29" i="75"/>
  <c r="G26" i="75"/>
  <c r="G23" i="75"/>
  <c r="G20" i="75"/>
  <c r="G17" i="75"/>
  <c r="G14" i="75"/>
  <c r="G11" i="75"/>
  <c r="G8" i="75"/>
  <c r="G5" i="75"/>
  <c r="F77" i="75"/>
  <c r="F74" i="75"/>
  <c r="F71" i="75"/>
  <c r="F68" i="75"/>
  <c r="F65" i="75"/>
  <c r="F62" i="75"/>
  <c r="F59" i="75"/>
  <c r="F56" i="75"/>
  <c r="F53" i="75"/>
  <c r="F50" i="75"/>
  <c r="F47" i="75"/>
  <c r="F44" i="75"/>
  <c r="F41" i="75"/>
  <c r="F38" i="75"/>
  <c r="F35" i="75"/>
  <c r="F32" i="75"/>
  <c r="F29" i="75"/>
  <c r="F26" i="75"/>
  <c r="F23" i="75"/>
  <c r="F20" i="75"/>
  <c r="F17" i="75"/>
  <c r="F14" i="75"/>
  <c r="F11" i="75"/>
  <c r="F8" i="75"/>
  <c r="F5" i="75"/>
  <c r="G79" i="75"/>
  <c r="G76" i="75"/>
  <c r="G73" i="75"/>
  <c r="G70" i="75"/>
  <c r="G67" i="75"/>
  <c r="G64" i="75"/>
  <c r="G61" i="75"/>
  <c r="G58" i="75"/>
  <c r="G55" i="75"/>
  <c r="G52" i="75"/>
  <c r="G49" i="75"/>
  <c r="G46" i="75"/>
  <c r="G43" i="75"/>
  <c r="G40" i="75"/>
  <c r="G37" i="75"/>
  <c r="G34" i="75"/>
  <c r="G31" i="75"/>
  <c r="G28" i="75"/>
  <c r="G25" i="75"/>
  <c r="G22" i="75"/>
  <c r="G19" i="75"/>
  <c r="G16" i="75"/>
  <c r="G13" i="75"/>
  <c r="G10" i="75"/>
  <c r="G7" i="75"/>
  <c r="G4" i="75"/>
  <c r="F76" i="75"/>
  <c r="F67" i="75"/>
  <c r="F58" i="75"/>
  <c r="F49" i="75"/>
  <c r="F40" i="75"/>
  <c r="F31" i="75"/>
  <c r="F22" i="75"/>
  <c r="F13" i="75"/>
  <c r="F4" i="75"/>
  <c r="G75" i="75"/>
  <c r="G66" i="75"/>
  <c r="G57" i="75"/>
  <c r="G48" i="75"/>
  <c r="G39" i="75"/>
  <c r="G30" i="75"/>
  <c r="G21" i="75"/>
  <c r="G12" i="75"/>
  <c r="F73" i="75"/>
  <c r="F64" i="75"/>
  <c r="F55" i="75"/>
  <c r="F46" i="75"/>
  <c r="F37" i="75"/>
  <c r="F28" i="75"/>
  <c r="F19" i="75"/>
  <c r="F10" i="75"/>
  <c r="G72" i="75"/>
  <c r="G63" i="75"/>
  <c r="G54" i="75"/>
  <c r="G45" i="75"/>
  <c r="G36" i="75"/>
  <c r="G27" i="75"/>
  <c r="G18" i="75"/>
  <c r="G9" i="75"/>
  <c r="F79" i="75"/>
  <c r="F70" i="75"/>
  <c r="F61" i="75"/>
  <c r="F52" i="75"/>
  <c r="F43" i="75"/>
  <c r="F34" i="75"/>
  <c r="F25" i="75"/>
  <c r="F16" i="75"/>
  <c r="F7" i="75"/>
  <c r="G60" i="75"/>
  <c r="G6" i="75"/>
  <c r="G51" i="75"/>
  <c r="G42" i="75"/>
  <c r="G33" i="75"/>
  <c r="G15" i="75"/>
  <c r="G78" i="75"/>
  <c r="G69" i="75"/>
  <c r="G24" i="75"/>
  <c r="G69" i="80"/>
  <c r="G66" i="80"/>
  <c r="G63" i="80"/>
  <c r="G60" i="80"/>
  <c r="G57" i="80"/>
  <c r="G54" i="80"/>
  <c r="G51" i="80"/>
  <c r="G48" i="80"/>
  <c r="G45" i="80"/>
  <c r="G42" i="80"/>
  <c r="G39" i="80"/>
  <c r="G36" i="80"/>
  <c r="G33" i="80"/>
  <c r="G30" i="80"/>
  <c r="G27" i="80"/>
  <c r="G24" i="80"/>
  <c r="G21" i="80"/>
  <c r="G18" i="80"/>
  <c r="G15" i="80"/>
  <c r="G12" i="80"/>
  <c r="G9" i="80"/>
  <c r="G6" i="80"/>
  <c r="F69" i="80"/>
  <c r="F66" i="80"/>
  <c r="F63" i="80"/>
  <c r="F60" i="80"/>
  <c r="F57" i="80"/>
  <c r="F54" i="80"/>
  <c r="F51" i="80"/>
  <c r="F48" i="80"/>
  <c r="F45" i="80"/>
  <c r="F42" i="80"/>
  <c r="F39" i="80"/>
  <c r="F36" i="80"/>
  <c r="F33" i="80"/>
  <c r="F30" i="80"/>
  <c r="F27" i="80"/>
  <c r="F24" i="80"/>
  <c r="F21" i="80"/>
  <c r="F18" i="80"/>
  <c r="F15" i="80"/>
  <c r="F12" i="80"/>
  <c r="F9" i="80"/>
  <c r="F6" i="80"/>
  <c r="G68" i="80"/>
  <c r="G65" i="80"/>
  <c r="G62" i="80"/>
  <c r="G59" i="80"/>
  <c r="G56" i="80"/>
  <c r="G53" i="80"/>
  <c r="G50" i="80"/>
  <c r="G47" i="80"/>
  <c r="G44" i="80"/>
  <c r="G41" i="80"/>
  <c r="G38" i="80"/>
  <c r="G35" i="80"/>
  <c r="G32" i="80"/>
  <c r="G29" i="80"/>
  <c r="G26" i="80"/>
  <c r="G23" i="80"/>
  <c r="G20" i="80"/>
  <c r="G17" i="80"/>
  <c r="G14" i="80"/>
  <c r="G11" i="80"/>
  <c r="G8" i="80"/>
  <c r="G5" i="80"/>
  <c r="F68" i="80"/>
  <c r="F65" i="80"/>
  <c r="F62" i="80"/>
  <c r="F59" i="80"/>
  <c r="F56" i="80"/>
  <c r="F53" i="80"/>
  <c r="F50" i="80"/>
  <c r="F47" i="80"/>
  <c r="F44" i="80"/>
  <c r="F41" i="80"/>
  <c r="F38" i="80"/>
  <c r="F35" i="80"/>
  <c r="F32" i="80"/>
  <c r="F29" i="80"/>
  <c r="F26" i="80"/>
  <c r="F23" i="80"/>
  <c r="F20" i="80"/>
  <c r="F17" i="80"/>
  <c r="F14" i="80"/>
  <c r="F11" i="80"/>
  <c r="F8" i="80"/>
  <c r="F5" i="80"/>
  <c r="G67" i="80"/>
  <c r="G64" i="80"/>
  <c r="G61" i="80"/>
  <c r="G58" i="80"/>
  <c r="G55" i="80"/>
  <c r="G52" i="80"/>
  <c r="G49" i="80"/>
  <c r="G46" i="80"/>
  <c r="G43" i="80"/>
  <c r="G40" i="80"/>
  <c r="G37" i="80"/>
  <c r="G34" i="80"/>
  <c r="G31" i="80"/>
  <c r="G28" i="80"/>
  <c r="G25" i="80"/>
  <c r="G22" i="80"/>
  <c r="G19" i="80"/>
  <c r="G16" i="80"/>
  <c r="G13" i="80"/>
  <c r="G10" i="80"/>
  <c r="G7" i="80"/>
  <c r="G4" i="80"/>
  <c r="F67" i="80"/>
  <c r="F49" i="80"/>
  <c r="F31" i="80"/>
  <c r="F13" i="80"/>
  <c r="F64" i="80"/>
  <c r="F46" i="80"/>
  <c r="F28" i="80"/>
  <c r="F10" i="80"/>
  <c r="F61" i="80"/>
  <c r="F43" i="80"/>
  <c r="F25" i="80"/>
  <c r="F7" i="80"/>
  <c r="F58" i="80"/>
  <c r="F40" i="80"/>
  <c r="F22" i="80"/>
  <c r="F4" i="80"/>
  <c r="F55" i="80"/>
  <c r="F37" i="80"/>
  <c r="F19" i="80"/>
  <c r="F52" i="80"/>
  <c r="F34" i="80"/>
  <c r="F16" i="80"/>
  <c r="G95" i="85"/>
  <c r="G89" i="85"/>
  <c r="G83" i="85"/>
  <c r="G77" i="85"/>
  <c r="G71" i="85"/>
  <c r="G65" i="85"/>
  <c r="G59" i="85"/>
  <c r="G53" i="85"/>
  <c r="G47" i="85"/>
  <c r="G41" i="85"/>
  <c r="G35" i="85"/>
  <c r="G29" i="85"/>
  <c r="G23" i="85"/>
  <c r="G17" i="85"/>
  <c r="G11" i="85"/>
  <c r="G5" i="85"/>
  <c r="G94" i="85"/>
  <c r="G88" i="85"/>
  <c r="G82" i="85"/>
  <c r="G76" i="85"/>
  <c r="G70" i="85"/>
  <c r="G64" i="85"/>
  <c r="G58" i="85"/>
  <c r="G52" i="85"/>
  <c r="G46" i="85"/>
  <c r="G40" i="85"/>
  <c r="G34" i="85"/>
  <c r="G28" i="85"/>
  <c r="G22" i="85"/>
  <c r="G16" i="85"/>
  <c r="G10" i="85"/>
  <c r="G4" i="85"/>
  <c r="G93" i="85"/>
  <c r="G87" i="85"/>
  <c r="G81" i="85"/>
  <c r="G75" i="85"/>
  <c r="G69" i="85"/>
  <c r="G63" i="85"/>
  <c r="G57" i="85"/>
  <c r="G51" i="85"/>
  <c r="G45" i="85"/>
  <c r="G39" i="85"/>
  <c r="G33" i="85"/>
  <c r="G27" i="85"/>
  <c r="G21" i="85"/>
  <c r="G15" i="85"/>
  <c r="G9" i="85"/>
  <c r="G96" i="85"/>
  <c r="G84" i="85"/>
  <c r="G72" i="85"/>
  <c r="G60" i="85"/>
  <c r="G48" i="85"/>
  <c r="G36" i="85"/>
  <c r="G24" i="85"/>
  <c r="G12" i="85"/>
  <c r="G92" i="85"/>
  <c r="G80" i="85"/>
  <c r="G68" i="85"/>
  <c r="G56" i="85"/>
  <c r="G44" i="85"/>
  <c r="G32" i="85"/>
  <c r="G20" i="85"/>
  <c r="G8" i="85"/>
  <c r="G91" i="85"/>
  <c r="G79" i="85"/>
  <c r="G67" i="85"/>
  <c r="G55" i="85"/>
  <c r="G43" i="85"/>
  <c r="G31" i="85"/>
  <c r="G19" i="85"/>
  <c r="G7" i="85"/>
  <c r="G90" i="85"/>
  <c r="G78" i="85"/>
  <c r="G66" i="85"/>
  <c r="G54" i="85"/>
  <c r="G42" i="85"/>
  <c r="G30" i="85"/>
  <c r="G18" i="85"/>
  <c r="G6" i="85"/>
  <c r="G73" i="85"/>
  <c r="G37" i="85"/>
  <c r="G98" i="85"/>
  <c r="G62" i="85"/>
  <c r="G26" i="85"/>
  <c r="G97" i="85"/>
  <c r="G61" i="85"/>
  <c r="G25" i="85"/>
  <c r="G86" i="85"/>
  <c r="G50" i="85"/>
  <c r="G14" i="85"/>
  <c r="G85" i="85"/>
  <c r="G74" i="85"/>
  <c r="G49" i="85"/>
  <c r="G38" i="85"/>
  <c r="G13" i="85"/>
  <c r="F68" i="92"/>
  <c r="F65" i="92"/>
  <c r="F62" i="92"/>
  <c r="F59" i="92"/>
  <c r="F56" i="92"/>
  <c r="F53" i="92"/>
  <c r="F50" i="92"/>
  <c r="F47" i="92"/>
  <c r="F44" i="92"/>
  <c r="F41" i="92"/>
  <c r="F38" i="92"/>
  <c r="F35" i="92"/>
  <c r="F32" i="92"/>
  <c r="F29" i="92"/>
  <c r="F26" i="92"/>
  <c r="F23" i="92"/>
  <c r="F20" i="92"/>
  <c r="F17" i="92"/>
  <c r="F14" i="92"/>
  <c r="F11" i="92"/>
  <c r="F8" i="92"/>
  <c r="F5" i="92"/>
  <c r="G67" i="92"/>
  <c r="G64" i="92"/>
  <c r="G61" i="92"/>
  <c r="G58" i="92"/>
  <c r="G55" i="92"/>
  <c r="G52" i="92"/>
  <c r="G49" i="92"/>
  <c r="G46" i="92"/>
  <c r="G43" i="92"/>
  <c r="G40" i="92"/>
  <c r="G37" i="92"/>
  <c r="G34" i="92"/>
  <c r="G31" i="92"/>
  <c r="G28" i="92"/>
  <c r="G25" i="92"/>
  <c r="G22" i="92"/>
  <c r="G19" i="92"/>
  <c r="G16" i="92"/>
  <c r="G13" i="92"/>
  <c r="G10" i="92"/>
  <c r="G7" i="92"/>
  <c r="G4" i="92"/>
  <c r="F67" i="92"/>
  <c r="F64" i="92"/>
  <c r="F61" i="92"/>
  <c r="F58" i="92"/>
  <c r="F55" i="92"/>
  <c r="F52" i="92"/>
  <c r="F49" i="92"/>
  <c r="F46" i="92"/>
  <c r="F43" i="92"/>
  <c r="F40" i="92"/>
  <c r="F37" i="92"/>
  <c r="F34" i="92"/>
  <c r="F31" i="92"/>
  <c r="F28" i="92"/>
  <c r="F25" i="92"/>
  <c r="F22" i="92"/>
  <c r="F19" i="92"/>
  <c r="F16" i="92"/>
  <c r="F13" i="92"/>
  <c r="F10" i="92"/>
  <c r="F7" i="92"/>
  <c r="F4" i="92"/>
  <c r="G69" i="92"/>
  <c r="G66" i="92"/>
  <c r="G63" i="92"/>
  <c r="G60" i="92"/>
  <c r="G57" i="92"/>
  <c r="G54" i="92"/>
  <c r="G51" i="92"/>
  <c r="G48" i="92"/>
  <c r="G45" i="92"/>
  <c r="G42" i="92"/>
  <c r="G39" i="92"/>
  <c r="G36" i="92"/>
  <c r="G33" i="92"/>
  <c r="G30" i="92"/>
  <c r="G27" i="92"/>
  <c r="G24" i="92"/>
  <c r="G21" i="92"/>
  <c r="G18" i="92"/>
  <c r="G15" i="92"/>
  <c r="G12" i="92"/>
  <c r="G9" i="92"/>
  <c r="G6" i="92"/>
  <c r="G68" i="92"/>
  <c r="G59" i="92"/>
  <c r="G50" i="92"/>
  <c r="G41" i="92"/>
  <c r="G32" i="92"/>
  <c r="G23" i="92"/>
  <c r="G14" i="92"/>
  <c r="G5" i="92"/>
  <c r="F66" i="92"/>
  <c r="F57" i="92"/>
  <c r="F48" i="92"/>
  <c r="F39" i="92"/>
  <c r="F30" i="92"/>
  <c r="F21" i="92"/>
  <c r="F12" i="92"/>
  <c r="G65" i="92"/>
  <c r="G56" i="92"/>
  <c r="G47" i="92"/>
  <c r="G38" i="92"/>
  <c r="G29" i="92"/>
  <c r="G20" i="92"/>
  <c r="G11" i="92"/>
  <c r="F63" i="92"/>
  <c r="F54" i="92"/>
  <c r="F45" i="92"/>
  <c r="F36" i="92"/>
  <c r="F27" i="92"/>
  <c r="F18" i="92"/>
  <c r="F9" i="92"/>
  <c r="G62" i="92"/>
  <c r="G53" i="92"/>
  <c r="G44" i="92"/>
  <c r="G35" i="92"/>
  <c r="G26" i="92"/>
  <c r="G17" i="92"/>
  <c r="G8" i="92"/>
  <c r="F42" i="92"/>
  <c r="F33" i="92"/>
  <c r="F24" i="92"/>
  <c r="F69" i="92"/>
  <c r="F15" i="92"/>
  <c r="F51" i="92"/>
  <c r="F6" i="92"/>
  <c r="F60" i="92"/>
  <c r="AH3" i="56"/>
  <c r="AQ3" i="56" s="1"/>
  <c r="H9" i="47"/>
  <c r="I9" i="47" s="1"/>
  <c r="J9" i="47" s="1"/>
  <c r="H36" i="47"/>
  <c r="I36" i="47" s="1"/>
  <c r="J36" i="47" s="1"/>
  <c r="H63" i="47"/>
  <c r="I63" i="47" s="1"/>
  <c r="J63" i="47" s="1"/>
  <c r="H7" i="47"/>
  <c r="I7" i="47" s="1"/>
  <c r="J7" i="47" s="1"/>
  <c r="H25" i="47"/>
  <c r="I25" i="47" s="1"/>
  <c r="J25" i="47" s="1"/>
  <c r="H43" i="47"/>
  <c r="I43" i="47" s="1"/>
  <c r="J43" i="47" s="1"/>
  <c r="H61" i="47"/>
  <c r="I61" i="47" s="1"/>
  <c r="J61" i="47" s="1"/>
  <c r="H79" i="47"/>
  <c r="I79" i="47" s="1"/>
  <c r="J79" i="47" s="1"/>
  <c r="X5" i="47"/>
  <c r="AH5" i="47" s="1"/>
  <c r="H33" i="47"/>
  <c r="I33" i="47" s="1"/>
  <c r="J33" i="47" s="1"/>
  <c r="AH4" i="47"/>
  <c r="H38" i="47"/>
  <c r="I38" i="47" s="1"/>
  <c r="J38" i="47" s="1"/>
  <c r="H76" i="45"/>
  <c r="I76" i="45" s="1"/>
  <c r="J76" i="45" s="1"/>
  <c r="H14" i="45"/>
  <c r="I14" i="45" s="1"/>
  <c r="J14" i="45" s="1"/>
  <c r="H75" i="45"/>
  <c r="I75" i="45" s="1"/>
  <c r="J75" i="45" s="1"/>
  <c r="H12" i="45"/>
  <c r="I12" i="45" s="1"/>
  <c r="J12" i="45" s="1"/>
  <c r="H66" i="44"/>
  <c r="I66" i="44" s="1"/>
  <c r="J66" i="44" s="1"/>
  <c r="H48" i="44"/>
  <c r="I48" i="44" s="1"/>
  <c r="J48" i="44" s="1"/>
  <c r="H30" i="44"/>
  <c r="I30" i="44" s="1"/>
  <c r="J30" i="44" s="1"/>
  <c r="H12" i="44"/>
  <c r="I12" i="44" s="1"/>
  <c r="J12" i="44" s="1"/>
  <c r="H75" i="43"/>
  <c r="I75" i="43" s="1"/>
  <c r="J75" i="43" s="1"/>
  <c r="H57" i="43"/>
  <c r="I57" i="43" s="1"/>
  <c r="J57" i="43" s="1"/>
  <c r="H39" i="43"/>
  <c r="I39" i="43" s="1"/>
  <c r="J39" i="43" s="1"/>
  <c r="H21" i="43"/>
  <c r="I21" i="43" s="1"/>
  <c r="J21" i="43" s="1"/>
  <c r="H83" i="45"/>
  <c r="I83" i="45" s="1"/>
  <c r="J83" i="45" s="1"/>
  <c r="H20" i="45"/>
  <c r="I20" i="45" s="1"/>
  <c r="J20" i="45" s="1"/>
  <c r="H58" i="45"/>
  <c r="I58" i="45" s="1"/>
  <c r="J58" i="45" s="1"/>
  <c r="H9" i="45"/>
  <c r="I9" i="45" s="1"/>
  <c r="J9" i="45" s="1"/>
  <c r="H52" i="45"/>
  <c r="I52" i="45" s="1"/>
  <c r="J52" i="45" s="1"/>
  <c r="H95" i="45"/>
  <c r="I95" i="45" s="1"/>
  <c r="J95" i="45" s="1"/>
  <c r="H37" i="45"/>
  <c r="I37" i="45" s="1"/>
  <c r="J37" i="45" s="1"/>
  <c r="H73" i="45"/>
  <c r="I73" i="45" s="1"/>
  <c r="J73" i="45" s="1"/>
  <c r="H60" i="45"/>
  <c r="I60" i="45" s="1"/>
  <c r="J60" i="45" s="1"/>
  <c r="H62" i="44"/>
  <c r="I62" i="44" s="1"/>
  <c r="J62" i="44" s="1"/>
  <c r="H44" i="44"/>
  <c r="I44" i="44" s="1"/>
  <c r="J44" i="44" s="1"/>
  <c r="H26" i="44"/>
  <c r="I26" i="44" s="1"/>
  <c r="J26" i="44" s="1"/>
  <c r="H8" i="44"/>
  <c r="I8" i="44" s="1"/>
  <c r="J8" i="44" s="1"/>
  <c r="H62" i="43"/>
  <c r="I62" i="43" s="1"/>
  <c r="J62" i="43" s="1"/>
  <c r="H44" i="43"/>
  <c r="I44" i="43" s="1"/>
  <c r="J44" i="43" s="1"/>
  <c r="H26" i="43"/>
  <c r="I26" i="43" s="1"/>
  <c r="J26" i="43" s="1"/>
  <c r="H8" i="43"/>
  <c r="I8" i="43" s="1"/>
  <c r="J8" i="43" s="1"/>
  <c r="H69" i="45"/>
  <c r="I69" i="45" s="1"/>
  <c r="J69" i="45" s="1"/>
  <c r="H8" i="45"/>
  <c r="I8" i="45" s="1"/>
  <c r="J8" i="45" s="1"/>
  <c r="H56" i="45"/>
  <c r="I56" i="45" s="1"/>
  <c r="J56" i="45" s="1"/>
  <c r="H64" i="44"/>
  <c r="I64" i="44" s="1"/>
  <c r="J64" i="44" s="1"/>
  <c r="H46" i="44"/>
  <c r="I46" i="44" s="1"/>
  <c r="J46" i="44" s="1"/>
  <c r="H28" i="44"/>
  <c r="I28" i="44" s="1"/>
  <c r="J28" i="44" s="1"/>
  <c r="H10" i="44"/>
  <c r="I10" i="44" s="1"/>
  <c r="J10" i="44" s="1"/>
  <c r="H67" i="43"/>
  <c r="I67" i="43" s="1"/>
  <c r="J67" i="43" s="1"/>
  <c r="H49" i="43"/>
  <c r="I49" i="43" s="1"/>
  <c r="J49" i="43" s="1"/>
  <c r="H31" i="43"/>
  <c r="I31" i="43" s="1"/>
  <c r="J31" i="43" s="1"/>
  <c r="H13" i="43"/>
  <c r="I13" i="43" s="1"/>
  <c r="J13" i="43" s="1"/>
  <c r="H83" i="42"/>
  <c r="I83" i="42" s="1"/>
  <c r="J83" i="42" s="1"/>
  <c r="H65" i="42"/>
  <c r="I65" i="42" s="1"/>
  <c r="J65" i="42" s="1"/>
  <c r="H47" i="42"/>
  <c r="I47" i="42" s="1"/>
  <c r="J47" i="42" s="1"/>
  <c r="H29" i="42"/>
  <c r="I29" i="42" s="1"/>
  <c r="J29" i="42" s="1"/>
  <c r="H11" i="42"/>
  <c r="I11" i="42" s="1"/>
  <c r="J11" i="42" s="1"/>
  <c r="H59" i="41"/>
  <c r="I59" i="41" s="1"/>
  <c r="J59" i="41" s="1"/>
  <c r="H23" i="41"/>
  <c r="I23" i="41" s="1"/>
  <c r="J23" i="41" s="1"/>
  <c r="H62" i="40"/>
  <c r="I62" i="40" s="1"/>
  <c r="J62" i="40" s="1"/>
  <c r="H44" i="40"/>
  <c r="I44" i="40" s="1"/>
  <c r="J44" i="40" s="1"/>
  <c r="H26" i="40"/>
  <c r="I26" i="40" s="1"/>
  <c r="J26" i="40" s="1"/>
  <c r="H8" i="40"/>
  <c r="I8" i="40" s="1"/>
  <c r="J8" i="40" s="1"/>
  <c r="H74" i="39"/>
  <c r="I74" i="39" s="1"/>
  <c r="J74" i="39" s="1"/>
  <c r="H56" i="39"/>
  <c r="I56" i="39" s="1"/>
  <c r="J56" i="39" s="1"/>
  <c r="H38" i="39"/>
  <c r="I38" i="39" s="1"/>
  <c r="J38" i="39" s="1"/>
  <c r="H20" i="39"/>
  <c r="I20" i="39" s="1"/>
  <c r="J20" i="39" s="1"/>
  <c r="H85" i="38"/>
  <c r="I85" i="38" s="1"/>
  <c r="J85" i="38" s="1"/>
  <c r="H67" i="38"/>
  <c r="I67" i="38" s="1"/>
  <c r="J67" i="38" s="1"/>
  <c r="H49" i="38"/>
  <c r="I49" i="38" s="1"/>
  <c r="J49" i="38" s="1"/>
  <c r="H31" i="38"/>
  <c r="I31" i="38" s="1"/>
  <c r="J31" i="38" s="1"/>
  <c r="H13" i="38"/>
  <c r="I13" i="38" s="1"/>
  <c r="J13" i="38" s="1"/>
  <c r="K5" i="41"/>
  <c r="K6" i="41" s="1"/>
  <c r="H63" i="41"/>
  <c r="I63" i="41" s="1"/>
  <c r="J63" i="41" s="1"/>
  <c r="H27" i="41"/>
  <c r="I27" i="41" s="1"/>
  <c r="J27" i="41" s="1"/>
  <c r="H81" i="38"/>
  <c r="I81" i="38" s="1"/>
  <c r="J81" i="38" s="1"/>
  <c r="H63" i="38"/>
  <c r="I63" i="38" s="1"/>
  <c r="J63" i="38" s="1"/>
  <c r="H45" i="38"/>
  <c r="I45" i="38" s="1"/>
  <c r="J45" i="38" s="1"/>
  <c r="H27" i="38"/>
  <c r="I27" i="38" s="1"/>
  <c r="J27" i="38" s="1"/>
  <c r="H9" i="38"/>
  <c r="I9" i="38" s="1"/>
  <c r="J9" i="38" s="1"/>
  <c r="H98" i="41"/>
  <c r="I98" i="41" s="1"/>
  <c r="J98" i="41" s="1"/>
  <c r="H62" i="41"/>
  <c r="I62" i="41" s="1"/>
  <c r="J62" i="41" s="1"/>
  <c r="H26" i="41"/>
  <c r="I26" i="41" s="1"/>
  <c r="J26" i="41" s="1"/>
  <c r="Z4" i="44"/>
  <c r="H87" i="42"/>
  <c r="I87" i="42" s="1"/>
  <c r="J87" i="42" s="1"/>
  <c r="H69" i="42"/>
  <c r="I69" i="42" s="1"/>
  <c r="J69" i="42" s="1"/>
  <c r="H51" i="42"/>
  <c r="I51" i="42" s="1"/>
  <c r="J51" i="42" s="1"/>
  <c r="H33" i="42"/>
  <c r="I33" i="42" s="1"/>
  <c r="J33" i="42" s="1"/>
  <c r="H15" i="42"/>
  <c r="I15" i="42" s="1"/>
  <c r="J15" i="42" s="1"/>
  <c r="H97" i="41"/>
  <c r="I97" i="41" s="1"/>
  <c r="J97" i="41" s="1"/>
  <c r="H61" i="41"/>
  <c r="I61" i="41" s="1"/>
  <c r="J61" i="41" s="1"/>
  <c r="H25" i="41"/>
  <c r="I25" i="41" s="1"/>
  <c r="J25" i="41" s="1"/>
  <c r="H63" i="40"/>
  <c r="I63" i="40" s="1"/>
  <c r="J63" i="40" s="1"/>
  <c r="H45" i="40"/>
  <c r="I45" i="40" s="1"/>
  <c r="J45" i="40" s="1"/>
  <c r="H27" i="40"/>
  <c r="I27" i="40" s="1"/>
  <c r="J27" i="40" s="1"/>
  <c r="H9" i="40"/>
  <c r="I9" i="40" s="1"/>
  <c r="J9" i="40" s="1"/>
  <c r="H78" i="39"/>
  <c r="I78" i="39" s="1"/>
  <c r="J78" i="39" s="1"/>
  <c r="H60" i="39"/>
  <c r="I60" i="39" s="1"/>
  <c r="J60" i="39" s="1"/>
  <c r="H42" i="39"/>
  <c r="I42" i="39" s="1"/>
  <c r="J42" i="39" s="1"/>
  <c r="H24" i="39"/>
  <c r="I24" i="39" s="1"/>
  <c r="J24" i="39" s="1"/>
  <c r="H6" i="39"/>
  <c r="I6" i="39" s="1"/>
  <c r="J6" i="39" s="1"/>
  <c r="H89" i="38"/>
  <c r="I89" i="38" s="1"/>
  <c r="J89" i="38" s="1"/>
  <c r="H71" i="38"/>
  <c r="I71" i="38" s="1"/>
  <c r="J71" i="38" s="1"/>
  <c r="H53" i="38"/>
  <c r="I53" i="38" s="1"/>
  <c r="J53" i="38" s="1"/>
  <c r="H35" i="38"/>
  <c r="I35" i="38" s="1"/>
  <c r="J35" i="38" s="1"/>
  <c r="H17" i="38"/>
  <c r="I17" i="38" s="1"/>
  <c r="J17" i="38" s="1"/>
  <c r="H92" i="37"/>
  <c r="I92" i="37" s="1"/>
  <c r="J92" i="37" s="1"/>
  <c r="H56" i="37"/>
  <c r="I56" i="37" s="1"/>
  <c r="J56" i="37" s="1"/>
  <c r="H20" i="37"/>
  <c r="I20" i="37" s="1"/>
  <c r="J20" i="37" s="1"/>
  <c r="H90" i="33"/>
  <c r="I90" i="33" s="1"/>
  <c r="J90" i="33" s="1"/>
  <c r="H54" i="33"/>
  <c r="I54" i="33" s="1"/>
  <c r="J54" i="33" s="1"/>
  <c r="H18" i="33"/>
  <c r="I18" i="33" s="1"/>
  <c r="J18" i="33" s="1"/>
  <c r="H66" i="36"/>
  <c r="I66" i="36" s="1"/>
  <c r="J66" i="36" s="1"/>
  <c r="H48" i="36"/>
  <c r="I48" i="36" s="1"/>
  <c r="J48" i="36" s="1"/>
  <c r="H30" i="36"/>
  <c r="I30" i="36" s="1"/>
  <c r="J30" i="36" s="1"/>
  <c r="H12" i="36"/>
  <c r="I12" i="36" s="1"/>
  <c r="J12" i="36" s="1"/>
  <c r="H75" i="35"/>
  <c r="I75" i="35" s="1"/>
  <c r="J75" i="35" s="1"/>
  <c r="H57" i="35"/>
  <c r="I57" i="35" s="1"/>
  <c r="J57" i="35" s="1"/>
  <c r="H39" i="35"/>
  <c r="I39" i="35" s="1"/>
  <c r="J39" i="35" s="1"/>
  <c r="H21" i="35"/>
  <c r="I21" i="35" s="1"/>
  <c r="J21" i="35" s="1"/>
  <c r="H83" i="33"/>
  <c r="I83" i="33" s="1"/>
  <c r="J83" i="33" s="1"/>
  <c r="H47" i="33"/>
  <c r="I47" i="33" s="1"/>
  <c r="J47" i="33" s="1"/>
  <c r="H11" i="33"/>
  <c r="I11" i="33" s="1"/>
  <c r="J11" i="33" s="1"/>
  <c r="H94" i="33"/>
  <c r="I94" i="33" s="1"/>
  <c r="J94" i="33" s="1"/>
  <c r="H58" i="33"/>
  <c r="I58" i="33" s="1"/>
  <c r="J58" i="33" s="1"/>
  <c r="H22" i="33"/>
  <c r="I22" i="33" s="1"/>
  <c r="J22" i="33" s="1"/>
  <c r="H65" i="36"/>
  <c r="I65" i="36" s="1"/>
  <c r="J65" i="36" s="1"/>
  <c r="H47" i="36"/>
  <c r="I47" i="36" s="1"/>
  <c r="J47" i="36" s="1"/>
  <c r="H29" i="36"/>
  <c r="I29" i="36" s="1"/>
  <c r="J29" i="36" s="1"/>
  <c r="H11" i="36"/>
  <c r="I11" i="36" s="1"/>
  <c r="J11" i="36" s="1"/>
  <c r="H65" i="35"/>
  <c r="I65" i="35" s="1"/>
  <c r="J65" i="35" s="1"/>
  <c r="H47" i="35"/>
  <c r="I47" i="35" s="1"/>
  <c r="J47" i="35" s="1"/>
  <c r="H29" i="35"/>
  <c r="I29" i="35" s="1"/>
  <c r="J29" i="35" s="1"/>
  <c r="H11" i="35"/>
  <c r="I11" i="35" s="1"/>
  <c r="J11" i="35" s="1"/>
  <c r="H81" i="33"/>
  <c r="I81" i="33" s="1"/>
  <c r="J81" i="33" s="1"/>
  <c r="H45" i="33"/>
  <c r="I45" i="33" s="1"/>
  <c r="J45" i="33" s="1"/>
  <c r="H9" i="33"/>
  <c r="I9" i="33" s="1"/>
  <c r="J9" i="33" s="1"/>
  <c r="H64" i="37"/>
  <c r="I64" i="37" s="1"/>
  <c r="J64" i="37" s="1"/>
  <c r="H28" i="37"/>
  <c r="I28" i="37" s="1"/>
  <c r="J28" i="37" s="1"/>
  <c r="H74" i="33"/>
  <c r="I74" i="33" s="1"/>
  <c r="J74" i="33" s="1"/>
  <c r="H38" i="33"/>
  <c r="I38" i="33" s="1"/>
  <c r="J38" i="33" s="1"/>
  <c r="H75" i="37"/>
  <c r="I75" i="37" s="1"/>
  <c r="J75" i="37" s="1"/>
  <c r="H39" i="37"/>
  <c r="I39" i="37" s="1"/>
  <c r="J39" i="37" s="1"/>
  <c r="H52" i="36"/>
  <c r="I52" i="36" s="1"/>
  <c r="J52" i="36" s="1"/>
  <c r="H34" i="36"/>
  <c r="I34" i="36" s="1"/>
  <c r="J34" i="36" s="1"/>
  <c r="H16" i="36"/>
  <c r="I16" i="36" s="1"/>
  <c r="J16" i="36" s="1"/>
  <c r="H67" i="35"/>
  <c r="I67" i="35" s="1"/>
  <c r="J67" i="35" s="1"/>
  <c r="H49" i="35"/>
  <c r="I49" i="35" s="1"/>
  <c r="J49" i="35" s="1"/>
  <c r="H31" i="35"/>
  <c r="I31" i="35" s="1"/>
  <c r="J31" i="35" s="1"/>
  <c r="H13" i="35"/>
  <c r="I13" i="35" s="1"/>
  <c r="J13" i="35" s="1"/>
  <c r="H78" i="34"/>
  <c r="I78" i="34" s="1"/>
  <c r="J78" i="34" s="1"/>
  <c r="H60" i="34"/>
  <c r="I60" i="34" s="1"/>
  <c r="J60" i="34" s="1"/>
  <c r="H42" i="34"/>
  <c r="I42" i="34" s="1"/>
  <c r="J42" i="34" s="1"/>
  <c r="H24" i="34"/>
  <c r="I24" i="34" s="1"/>
  <c r="J24" i="34" s="1"/>
  <c r="H6" i="34"/>
  <c r="I6" i="34" s="1"/>
  <c r="J6" i="34" s="1"/>
  <c r="H97" i="33"/>
  <c r="I97" i="33" s="1"/>
  <c r="J97" i="33" s="1"/>
  <c r="H61" i="33"/>
  <c r="I61" i="33" s="1"/>
  <c r="J61" i="33" s="1"/>
  <c r="H25" i="33"/>
  <c r="I25" i="33" s="1"/>
  <c r="J25" i="33" s="1"/>
  <c r="H60" i="32"/>
  <c r="I60" i="32" s="1"/>
  <c r="J60" i="32" s="1"/>
  <c r="H42" i="32"/>
  <c r="I42" i="32" s="1"/>
  <c r="J42" i="32" s="1"/>
  <c r="H24" i="32"/>
  <c r="I24" i="32" s="1"/>
  <c r="J24" i="32" s="1"/>
  <c r="H6" i="32"/>
  <c r="I6" i="32" s="1"/>
  <c r="J6" i="32" s="1"/>
  <c r="H70" i="29"/>
  <c r="I70" i="29" s="1"/>
  <c r="J70" i="29" s="1"/>
  <c r="H34" i="29"/>
  <c r="I34" i="29" s="1"/>
  <c r="J34" i="29" s="1"/>
  <c r="Z4" i="36"/>
  <c r="H82" i="30"/>
  <c r="I82" i="30" s="1"/>
  <c r="J82" i="30" s="1"/>
  <c r="H64" i="30"/>
  <c r="I64" i="30" s="1"/>
  <c r="J64" i="30" s="1"/>
  <c r="H46" i="30"/>
  <c r="I46" i="30" s="1"/>
  <c r="J46" i="30" s="1"/>
  <c r="H28" i="30"/>
  <c r="I28" i="30" s="1"/>
  <c r="J28" i="30" s="1"/>
  <c r="H10" i="30"/>
  <c r="I10" i="30" s="1"/>
  <c r="J10" i="30" s="1"/>
  <c r="H63" i="29"/>
  <c r="I63" i="29" s="1"/>
  <c r="J63" i="29" s="1"/>
  <c r="H27" i="29"/>
  <c r="I27" i="29" s="1"/>
  <c r="J27" i="29" s="1"/>
  <c r="H58" i="28"/>
  <c r="I58" i="28" s="1"/>
  <c r="J58" i="28" s="1"/>
  <c r="H40" i="28"/>
  <c r="I40" i="28" s="1"/>
  <c r="J40" i="28" s="1"/>
  <c r="H22" i="28"/>
  <c r="I22" i="28" s="1"/>
  <c r="J22" i="28" s="1"/>
  <c r="H4" i="28"/>
  <c r="I4" i="28" s="1"/>
  <c r="J4" i="28" s="1"/>
  <c r="K4" i="28" s="1"/>
  <c r="AQ4" i="28" s="1"/>
  <c r="H73" i="27"/>
  <c r="I73" i="27" s="1"/>
  <c r="J73" i="27" s="1"/>
  <c r="H55" i="27"/>
  <c r="I55" i="27" s="1"/>
  <c r="J55" i="27" s="1"/>
  <c r="H37" i="27"/>
  <c r="I37" i="27" s="1"/>
  <c r="J37" i="27" s="1"/>
  <c r="H19" i="27"/>
  <c r="I19" i="27" s="1"/>
  <c r="J19" i="27" s="1"/>
  <c r="H74" i="29"/>
  <c r="I74" i="29" s="1"/>
  <c r="J74" i="29" s="1"/>
  <c r="H38" i="29"/>
  <c r="I38" i="29" s="1"/>
  <c r="J38" i="29" s="1"/>
  <c r="H78" i="30"/>
  <c r="I78" i="30" s="1"/>
  <c r="J78" i="30" s="1"/>
  <c r="H60" i="30"/>
  <c r="I60" i="30" s="1"/>
  <c r="J60" i="30" s="1"/>
  <c r="H42" i="30"/>
  <c r="I42" i="30" s="1"/>
  <c r="J42" i="30" s="1"/>
  <c r="H24" i="30"/>
  <c r="I24" i="30" s="1"/>
  <c r="J24" i="30" s="1"/>
  <c r="H6" i="30"/>
  <c r="I6" i="30" s="1"/>
  <c r="J6" i="30" s="1"/>
  <c r="H60" i="28"/>
  <c r="I60" i="28" s="1"/>
  <c r="J60" i="28" s="1"/>
  <c r="H42" i="28"/>
  <c r="I42" i="28" s="1"/>
  <c r="J42" i="28" s="1"/>
  <c r="H24" i="28"/>
  <c r="I24" i="28" s="1"/>
  <c r="J24" i="28" s="1"/>
  <c r="H6" i="28"/>
  <c r="I6" i="28" s="1"/>
  <c r="J6" i="28" s="1"/>
  <c r="H72" i="27"/>
  <c r="I72" i="27" s="1"/>
  <c r="J72" i="27" s="1"/>
  <c r="H54" i="27"/>
  <c r="I54" i="27" s="1"/>
  <c r="J54" i="27" s="1"/>
  <c r="H36" i="27"/>
  <c r="I36" i="27" s="1"/>
  <c r="J36" i="27" s="1"/>
  <c r="H18" i="27"/>
  <c r="I18" i="27" s="1"/>
  <c r="J18" i="27" s="1"/>
  <c r="H66" i="29"/>
  <c r="I66" i="29" s="1"/>
  <c r="J66" i="29" s="1"/>
  <c r="H30" i="29"/>
  <c r="I30" i="29" s="1"/>
  <c r="J30" i="29" s="1"/>
  <c r="AI3" i="34"/>
  <c r="H69" i="31"/>
  <c r="I69" i="31" s="1"/>
  <c r="J69" i="31" s="1"/>
  <c r="H51" i="31"/>
  <c r="I51" i="31" s="1"/>
  <c r="J51" i="31" s="1"/>
  <c r="H33" i="31"/>
  <c r="I33" i="31" s="1"/>
  <c r="J33" i="31" s="1"/>
  <c r="H15" i="31"/>
  <c r="I15" i="31" s="1"/>
  <c r="J15" i="31" s="1"/>
  <c r="H80" i="30"/>
  <c r="I80" i="30" s="1"/>
  <c r="J80" i="30" s="1"/>
  <c r="H62" i="30"/>
  <c r="I62" i="30" s="1"/>
  <c r="J62" i="30" s="1"/>
  <c r="H44" i="30"/>
  <c r="I44" i="30" s="1"/>
  <c r="J44" i="30" s="1"/>
  <c r="H26" i="30"/>
  <c r="I26" i="30" s="1"/>
  <c r="J26" i="30" s="1"/>
  <c r="H8" i="30"/>
  <c r="I8" i="30" s="1"/>
  <c r="J8" i="30" s="1"/>
  <c r="H89" i="29"/>
  <c r="I89" i="29" s="1"/>
  <c r="J89" i="29" s="1"/>
  <c r="H53" i="29"/>
  <c r="I53" i="29" s="1"/>
  <c r="J53" i="29" s="1"/>
  <c r="H17" i="29"/>
  <c r="I17" i="29" s="1"/>
  <c r="J17" i="29" s="1"/>
  <c r="H59" i="28"/>
  <c r="I59" i="28" s="1"/>
  <c r="J59" i="28" s="1"/>
  <c r="H41" i="28"/>
  <c r="I41" i="28" s="1"/>
  <c r="J41" i="28" s="1"/>
  <c r="H23" i="28"/>
  <c r="I23" i="28" s="1"/>
  <c r="J23" i="28" s="1"/>
  <c r="H5" i="28"/>
  <c r="I5" i="28" s="1"/>
  <c r="J5" i="28" s="1"/>
  <c r="H62" i="27"/>
  <c r="I62" i="27" s="1"/>
  <c r="J62" i="27" s="1"/>
  <c r="H44" i="27"/>
  <c r="I44" i="27" s="1"/>
  <c r="J44" i="27" s="1"/>
  <c r="H26" i="27"/>
  <c r="I26" i="27" s="1"/>
  <c r="J26" i="27" s="1"/>
  <c r="H8" i="27"/>
  <c r="I8" i="27" s="1"/>
  <c r="J8" i="27" s="1"/>
  <c r="H25" i="29"/>
  <c r="I25" i="29" s="1"/>
  <c r="J25" i="29" s="1"/>
  <c r="H63" i="26"/>
  <c r="I63" i="26" s="1"/>
  <c r="J63" i="26" s="1"/>
  <c r="H27" i="26"/>
  <c r="I27" i="26" s="1"/>
  <c r="J27" i="26" s="1"/>
  <c r="H10" i="26"/>
  <c r="I10" i="26" s="1"/>
  <c r="J10" i="26" s="1"/>
  <c r="H28" i="26"/>
  <c r="I28" i="26" s="1"/>
  <c r="J28" i="26" s="1"/>
  <c r="H46" i="26"/>
  <c r="I46" i="26" s="1"/>
  <c r="J46" i="26" s="1"/>
  <c r="H64" i="26"/>
  <c r="I64" i="26" s="1"/>
  <c r="J64" i="26" s="1"/>
  <c r="H82" i="26"/>
  <c r="I82" i="26" s="1"/>
  <c r="J82" i="26" s="1"/>
  <c r="H7" i="32"/>
  <c r="I7" i="32" s="1"/>
  <c r="J7" i="32" s="1"/>
  <c r="H11" i="32"/>
  <c r="I11" i="32" s="1"/>
  <c r="J11" i="32" s="1"/>
  <c r="H60" i="25"/>
  <c r="I60" i="25" s="1"/>
  <c r="J60" i="25" s="1"/>
  <c r="H24" i="25"/>
  <c r="I24" i="25" s="1"/>
  <c r="J24" i="25" s="1"/>
  <c r="H16" i="17"/>
  <c r="I16" i="17" s="1"/>
  <c r="J16" i="17" s="1"/>
  <c r="H23" i="15"/>
  <c r="H20" i="15"/>
  <c r="H17" i="15"/>
  <c r="H14" i="15"/>
  <c r="H10" i="15"/>
  <c r="H11" i="15"/>
  <c r="H5" i="15"/>
  <c r="H4" i="15"/>
  <c r="H21" i="15"/>
  <c r="H18" i="15"/>
  <c r="H15" i="15"/>
  <c r="H12" i="15"/>
  <c r="H6" i="15"/>
  <c r="H22" i="15"/>
  <c r="H19" i="15"/>
  <c r="H16" i="15"/>
  <c r="H13" i="15"/>
  <c r="H8" i="15"/>
  <c r="H7" i="15"/>
  <c r="H9" i="15"/>
  <c r="H10" i="14"/>
  <c r="I10" i="14" s="1"/>
  <c r="J10" i="14" s="1"/>
  <c r="H9" i="13"/>
  <c r="I9" i="13" s="1"/>
  <c r="J9" i="13" s="1"/>
  <c r="AH4" i="6"/>
  <c r="Z4" i="6"/>
  <c r="H61" i="31"/>
  <c r="I61" i="31" s="1"/>
  <c r="J61" i="31" s="1"/>
  <c r="H7" i="31"/>
  <c r="I7" i="31" s="1"/>
  <c r="J7" i="31" s="1"/>
  <c r="H91" i="29"/>
  <c r="I91" i="29" s="1"/>
  <c r="J91" i="29" s="1"/>
  <c r="H87" i="26"/>
  <c r="I87" i="26" s="1"/>
  <c r="J87" i="26" s="1"/>
  <c r="H65" i="25"/>
  <c r="I65" i="25" s="1"/>
  <c r="J65" i="25" s="1"/>
  <c r="H29" i="25"/>
  <c r="I29" i="25" s="1"/>
  <c r="J29" i="25" s="1"/>
  <c r="AN3" i="18"/>
  <c r="AI3" i="18"/>
  <c r="H15" i="17"/>
  <c r="I15" i="17" s="1"/>
  <c r="J15" i="17" s="1"/>
  <c r="H15" i="14"/>
  <c r="I15" i="14" s="1"/>
  <c r="J15" i="14" s="1"/>
  <c r="AQ4" i="13"/>
  <c r="AQ4" i="10"/>
  <c r="H11" i="59"/>
  <c r="H5" i="59"/>
  <c r="H4" i="59"/>
  <c r="H21" i="59"/>
  <c r="H18" i="59"/>
  <c r="H15" i="59"/>
  <c r="H12" i="59"/>
  <c r="H6" i="59"/>
  <c r="H22" i="59"/>
  <c r="H19" i="59"/>
  <c r="H16" i="59"/>
  <c r="H13" i="59"/>
  <c r="H8" i="59"/>
  <c r="H7" i="59"/>
  <c r="H9" i="59"/>
  <c r="H20" i="59"/>
  <c r="H10" i="59"/>
  <c r="H17" i="59"/>
  <c r="H23" i="59"/>
  <c r="H14" i="59"/>
  <c r="H11" i="69"/>
  <c r="I11" i="69" s="1"/>
  <c r="J11" i="69" s="1"/>
  <c r="H17" i="69"/>
  <c r="I17" i="69" s="1"/>
  <c r="J17" i="69" s="1"/>
  <c r="H11" i="67"/>
  <c r="H5" i="67"/>
  <c r="H4" i="67"/>
  <c r="H22" i="67"/>
  <c r="H19" i="67"/>
  <c r="H16" i="67"/>
  <c r="H13" i="67"/>
  <c r="H8" i="67"/>
  <c r="H7" i="67"/>
  <c r="H20" i="67"/>
  <c r="H10" i="67"/>
  <c r="H6" i="67"/>
  <c r="H21" i="67"/>
  <c r="H12" i="67"/>
  <c r="H9" i="67"/>
  <c r="H17" i="67"/>
  <c r="H18" i="67"/>
  <c r="H23" i="67"/>
  <c r="H14" i="67"/>
  <c r="H15" i="67"/>
  <c r="H21" i="68"/>
  <c r="H18" i="68"/>
  <c r="H15" i="68"/>
  <c r="H12" i="68"/>
  <c r="H6" i="68"/>
  <c r="H9" i="68"/>
  <c r="H20" i="68"/>
  <c r="H10" i="68"/>
  <c r="H7" i="68"/>
  <c r="H16" i="68"/>
  <c r="H11" i="68"/>
  <c r="H4" i="68"/>
  <c r="H17" i="68"/>
  <c r="H22" i="68"/>
  <c r="H13" i="68"/>
  <c r="H23" i="68"/>
  <c r="H14" i="68"/>
  <c r="H19" i="68"/>
  <c r="H5" i="68"/>
  <c r="H8" i="68"/>
  <c r="AI3" i="29"/>
  <c r="H86" i="26"/>
  <c r="I86" i="26" s="1"/>
  <c r="J86" i="26" s="1"/>
  <c r="H68" i="26"/>
  <c r="I68" i="26" s="1"/>
  <c r="J68" i="26" s="1"/>
  <c r="H50" i="26"/>
  <c r="I50" i="26" s="1"/>
  <c r="J50" i="26" s="1"/>
  <c r="H32" i="26"/>
  <c r="I32" i="26" s="1"/>
  <c r="J32" i="26" s="1"/>
  <c r="H14" i="26"/>
  <c r="I14" i="26" s="1"/>
  <c r="J14" i="26" s="1"/>
  <c r="H76" i="25"/>
  <c r="I76" i="25" s="1"/>
  <c r="J76" i="25" s="1"/>
  <c r="H40" i="25"/>
  <c r="I40" i="25" s="1"/>
  <c r="J40" i="25" s="1"/>
  <c r="H4" i="25"/>
  <c r="I4" i="25" s="1"/>
  <c r="J4" i="25" s="1"/>
  <c r="K4" i="25" s="1"/>
  <c r="H21" i="18"/>
  <c r="I21" i="18" s="1"/>
  <c r="J21" i="18" s="1"/>
  <c r="AH4" i="15"/>
  <c r="H64" i="31"/>
  <c r="I64" i="31" s="1"/>
  <c r="J64" i="31" s="1"/>
  <c r="H19" i="31"/>
  <c r="I19" i="31" s="1"/>
  <c r="J19" i="31" s="1"/>
  <c r="H72" i="26"/>
  <c r="I72" i="26" s="1"/>
  <c r="J72" i="26" s="1"/>
  <c r="H54" i="26"/>
  <c r="I54" i="26" s="1"/>
  <c r="J54" i="26" s="1"/>
  <c r="H36" i="26"/>
  <c r="I36" i="26" s="1"/>
  <c r="J36" i="26" s="1"/>
  <c r="H18" i="26"/>
  <c r="I18" i="26" s="1"/>
  <c r="J18" i="26" s="1"/>
  <c r="H81" i="25"/>
  <c r="I81" i="25" s="1"/>
  <c r="J81" i="25" s="1"/>
  <c r="H45" i="25"/>
  <c r="I45" i="25" s="1"/>
  <c r="J45" i="25" s="1"/>
  <c r="H9" i="25"/>
  <c r="I9" i="25" s="1"/>
  <c r="J9" i="25" s="1"/>
  <c r="H9" i="22"/>
  <c r="I9" i="22" s="1"/>
  <c r="J9" i="22" s="1"/>
  <c r="H20" i="18"/>
  <c r="I20" i="18" s="1"/>
  <c r="J20" i="18" s="1"/>
  <c r="H92" i="25"/>
  <c r="I92" i="25" s="1"/>
  <c r="J92" i="25" s="1"/>
  <c r="H56" i="25"/>
  <c r="I56" i="25" s="1"/>
  <c r="J56" i="25" s="1"/>
  <c r="H20" i="25"/>
  <c r="I20" i="25" s="1"/>
  <c r="J20" i="25" s="1"/>
  <c r="H7" i="21"/>
  <c r="I7" i="21" s="1"/>
  <c r="J7" i="21" s="1"/>
  <c r="H19" i="18"/>
  <c r="I19" i="18" s="1"/>
  <c r="J19" i="18" s="1"/>
  <c r="H12" i="17"/>
  <c r="I12" i="17" s="1"/>
  <c r="J12" i="17" s="1"/>
  <c r="H21" i="8"/>
  <c r="H18" i="8"/>
  <c r="H15" i="8"/>
  <c r="H12" i="8"/>
  <c r="H6" i="8"/>
  <c r="H22" i="8"/>
  <c r="H19" i="8"/>
  <c r="H16" i="8"/>
  <c r="H13" i="8"/>
  <c r="H8" i="8"/>
  <c r="H7" i="8"/>
  <c r="H9" i="8"/>
  <c r="H23" i="8"/>
  <c r="H20" i="8"/>
  <c r="H17" i="8"/>
  <c r="H14" i="8"/>
  <c r="H10" i="8"/>
  <c r="H11" i="8"/>
  <c r="H5" i="8"/>
  <c r="H4" i="8"/>
  <c r="H67" i="31"/>
  <c r="I67" i="31" s="1"/>
  <c r="J67" i="31" s="1"/>
  <c r="H40" i="31"/>
  <c r="I40" i="31" s="1"/>
  <c r="J40" i="31" s="1"/>
  <c r="H13" i="31"/>
  <c r="I13" i="31" s="1"/>
  <c r="J13" i="31" s="1"/>
  <c r="H59" i="26"/>
  <c r="I59" i="26" s="1"/>
  <c r="J59" i="26" s="1"/>
  <c r="H23" i="26"/>
  <c r="I23" i="26" s="1"/>
  <c r="J23" i="26" s="1"/>
  <c r="H67" i="25"/>
  <c r="I67" i="25" s="1"/>
  <c r="J67" i="25" s="1"/>
  <c r="H31" i="25"/>
  <c r="I31" i="25" s="1"/>
  <c r="J31" i="25" s="1"/>
  <c r="H7" i="22"/>
  <c r="I7" i="22" s="1"/>
  <c r="J7" i="22" s="1"/>
  <c r="H18" i="21"/>
  <c r="I18" i="21" s="1"/>
  <c r="J18" i="21" s="1"/>
  <c r="H11" i="14"/>
  <c r="I11" i="14" s="1"/>
  <c r="J11" i="14" s="1"/>
  <c r="H21" i="6"/>
  <c r="I21" i="6" s="1"/>
  <c r="J21" i="6" s="1"/>
  <c r="AH4" i="5"/>
  <c r="AQ4" i="5" s="1"/>
  <c r="Z4" i="5"/>
  <c r="H14" i="5"/>
  <c r="I14" i="5" s="1"/>
  <c r="J14" i="5" s="1"/>
  <c r="H14" i="17"/>
  <c r="I14" i="17" s="1"/>
  <c r="J14" i="17" s="1"/>
  <c r="H12" i="13"/>
  <c r="I12" i="13" s="1"/>
  <c r="J12" i="13" s="1"/>
  <c r="H18" i="6"/>
  <c r="I18" i="6" s="1"/>
  <c r="J18" i="6" s="1"/>
  <c r="H8" i="17"/>
  <c r="I8" i="17" s="1"/>
  <c r="J8" i="17" s="1"/>
  <c r="H13" i="10"/>
  <c r="I13" i="10" s="1"/>
  <c r="J13" i="10" s="1"/>
  <c r="H13" i="14"/>
  <c r="I13" i="14" s="1"/>
  <c r="J13" i="14" s="1"/>
  <c r="H23" i="6"/>
  <c r="I23" i="6" s="1"/>
  <c r="J23" i="6" s="1"/>
  <c r="Z4" i="13"/>
  <c r="H19" i="10"/>
  <c r="I19" i="10" s="1"/>
  <c r="J19" i="10" s="1"/>
  <c r="H7" i="6"/>
  <c r="I7" i="6" s="1"/>
  <c r="J7" i="6" s="1"/>
  <c r="I21" i="24"/>
  <c r="J21" i="24" s="1"/>
  <c r="I17" i="24"/>
  <c r="J17" i="24" s="1"/>
  <c r="I13" i="24"/>
  <c r="J13" i="24" s="1"/>
  <c r="AH4" i="96"/>
  <c r="X5" i="96"/>
  <c r="AH5" i="96" s="1"/>
  <c r="Y5" i="95"/>
  <c r="G88" i="94"/>
  <c r="G85" i="94"/>
  <c r="G82" i="94"/>
  <c r="G79" i="94"/>
  <c r="G76" i="94"/>
  <c r="G73" i="94"/>
  <c r="G70" i="94"/>
  <c r="G67" i="94"/>
  <c r="G64" i="94"/>
  <c r="G61" i="94"/>
  <c r="G58" i="94"/>
  <c r="G55" i="94"/>
  <c r="G52" i="94"/>
  <c r="G49" i="94"/>
  <c r="G46" i="94"/>
  <c r="G43" i="94"/>
  <c r="G40" i="94"/>
  <c r="G37" i="94"/>
  <c r="G34" i="94"/>
  <c r="G31" i="94"/>
  <c r="G28" i="94"/>
  <c r="G25" i="94"/>
  <c r="G22" i="94"/>
  <c r="G19" i="94"/>
  <c r="G16" i="94"/>
  <c r="G13" i="94"/>
  <c r="G10" i="94"/>
  <c r="G7" i="94"/>
  <c r="G4" i="94"/>
  <c r="F87" i="94"/>
  <c r="G83" i="94"/>
  <c r="F80" i="94"/>
  <c r="F76" i="94"/>
  <c r="G72" i="94"/>
  <c r="F69" i="94"/>
  <c r="G65" i="94"/>
  <c r="F62" i="94"/>
  <c r="F58" i="94"/>
  <c r="G54" i="94"/>
  <c r="F51" i="94"/>
  <c r="G47" i="94"/>
  <c r="F44" i="94"/>
  <c r="F40" i="94"/>
  <c r="G36" i="94"/>
  <c r="F33" i="94"/>
  <c r="G29" i="94"/>
  <c r="F26" i="94"/>
  <c r="F22" i="94"/>
  <c r="G18" i="94"/>
  <c r="F15" i="94"/>
  <c r="G11" i="94"/>
  <c r="F8" i="94"/>
  <c r="F4" i="94"/>
  <c r="G86" i="94"/>
  <c r="F83" i="94"/>
  <c r="F79" i="94"/>
  <c r="G75" i="94"/>
  <c r="F72" i="94"/>
  <c r="G68" i="94"/>
  <c r="F65" i="94"/>
  <c r="F61" i="94"/>
  <c r="G57" i="94"/>
  <c r="F54" i="94"/>
  <c r="G50" i="94"/>
  <c r="F47" i="94"/>
  <c r="F43" i="94"/>
  <c r="G39" i="94"/>
  <c r="F36" i="94"/>
  <c r="G32" i="94"/>
  <c r="F29" i="94"/>
  <c r="F25" i="94"/>
  <c r="G21" i="94"/>
  <c r="F18" i="94"/>
  <c r="G14" i="94"/>
  <c r="F11" i="94"/>
  <c r="F7" i="94"/>
  <c r="G89" i="94"/>
  <c r="F86" i="94"/>
  <c r="F82" i="94"/>
  <c r="G78" i="94"/>
  <c r="F75" i="94"/>
  <c r="G71" i="94"/>
  <c r="F68" i="94"/>
  <c r="F64" i="94"/>
  <c r="G60" i="94"/>
  <c r="F57" i="94"/>
  <c r="G53" i="94"/>
  <c r="F50" i="94"/>
  <c r="F46" i="94"/>
  <c r="G42" i="94"/>
  <c r="F39" i="94"/>
  <c r="G35" i="94"/>
  <c r="F32" i="94"/>
  <c r="F28" i="94"/>
  <c r="G24" i="94"/>
  <c r="F21" i="94"/>
  <c r="G17" i="94"/>
  <c r="F14" i="94"/>
  <c r="F10" i="94"/>
  <c r="G6" i="94"/>
  <c r="F84" i="94"/>
  <c r="F77" i="94"/>
  <c r="G69" i="94"/>
  <c r="G62" i="94"/>
  <c r="F55" i="94"/>
  <c r="F48" i="94"/>
  <c r="F41" i="94"/>
  <c r="G33" i="94"/>
  <c r="G26" i="94"/>
  <c r="F19" i="94"/>
  <c r="F12" i="94"/>
  <c r="F5" i="94"/>
  <c r="F88" i="94"/>
  <c r="F81" i="94"/>
  <c r="F74" i="94"/>
  <c r="G66" i="94"/>
  <c r="G59" i="94"/>
  <c r="F52" i="94"/>
  <c r="F45" i="94"/>
  <c r="F38" i="94"/>
  <c r="G30" i="94"/>
  <c r="G23" i="94"/>
  <c r="F16" i="94"/>
  <c r="F9" i="94"/>
  <c r="G87" i="94"/>
  <c r="G80" i="94"/>
  <c r="F73" i="94"/>
  <c r="F66" i="94"/>
  <c r="F59" i="94"/>
  <c r="G51" i="94"/>
  <c r="G44" i="94"/>
  <c r="F37" i="94"/>
  <c r="F30" i="94"/>
  <c r="F23" i="94"/>
  <c r="G15" i="94"/>
  <c r="G8" i="94"/>
  <c r="F89" i="94"/>
  <c r="G74" i="94"/>
  <c r="F60" i="94"/>
  <c r="G45" i="94"/>
  <c r="F31" i="94"/>
  <c r="F17" i="94"/>
  <c r="F85" i="94"/>
  <c r="F71" i="94"/>
  <c r="G56" i="94"/>
  <c r="F42" i="94"/>
  <c r="G27" i="94"/>
  <c r="F13" i="94"/>
  <c r="G84" i="94"/>
  <c r="F70" i="94"/>
  <c r="F56" i="94"/>
  <c r="G41" i="94"/>
  <c r="F27" i="94"/>
  <c r="G12" i="94"/>
  <c r="G81" i="94"/>
  <c r="F67" i="94"/>
  <c r="F53" i="94"/>
  <c r="G38" i="94"/>
  <c r="F24" i="94"/>
  <c r="G9" i="94"/>
  <c r="F78" i="94"/>
  <c r="G63" i="94"/>
  <c r="F49" i="94"/>
  <c r="F35" i="94"/>
  <c r="G20" i="94"/>
  <c r="F6" i="94"/>
  <c r="G5" i="94"/>
  <c r="G77" i="94"/>
  <c r="F63" i="94"/>
  <c r="G48" i="94"/>
  <c r="F34" i="94"/>
  <c r="F20" i="94"/>
  <c r="AH4" i="91"/>
  <c r="Z4" i="91"/>
  <c r="X5" i="92"/>
  <c r="AH5" i="92" s="1"/>
  <c r="W5" i="87"/>
  <c r="AG4" i="87"/>
  <c r="AF4" i="87"/>
  <c r="AE4" i="87"/>
  <c r="AH4" i="80"/>
  <c r="Z4" i="80"/>
  <c r="W5" i="79"/>
  <c r="AG4" i="79"/>
  <c r="AF4" i="79"/>
  <c r="AE4" i="79"/>
  <c r="AR3" i="79"/>
  <c r="K5" i="57"/>
  <c r="AH3" i="76"/>
  <c r="Z4" i="72"/>
  <c r="AH4" i="55"/>
  <c r="AN3" i="48"/>
  <c r="AI3" i="48"/>
  <c r="P3" i="71"/>
  <c r="AF3" i="71" s="1"/>
  <c r="AO3" i="71" s="1"/>
  <c r="AE3" i="71"/>
  <c r="P3" i="68"/>
  <c r="AF3" i="68" s="1"/>
  <c r="AO3" i="68" s="1"/>
  <c r="AE3" i="68"/>
  <c r="Z4" i="64"/>
  <c r="G68" i="76"/>
  <c r="G65" i="76"/>
  <c r="G62" i="76"/>
  <c r="G59" i="76"/>
  <c r="G56" i="76"/>
  <c r="G53" i="76"/>
  <c r="G50" i="76"/>
  <c r="G47" i="76"/>
  <c r="G44" i="76"/>
  <c r="G41" i="76"/>
  <c r="G38" i="76"/>
  <c r="G35" i="76"/>
  <c r="G32" i="76"/>
  <c r="G29" i="76"/>
  <c r="G26" i="76"/>
  <c r="G23" i="76"/>
  <c r="G20" i="76"/>
  <c r="G17" i="76"/>
  <c r="G14" i="76"/>
  <c r="G11" i="76"/>
  <c r="G8" i="76"/>
  <c r="G5" i="76"/>
  <c r="F68" i="76"/>
  <c r="F65" i="76"/>
  <c r="F62" i="76"/>
  <c r="F59" i="76"/>
  <c r="F56" i="76"/>
  <c r="F53" i="76"/>
  <c r="F50" i="76"/>
  <c r="F47" i="76"/>
  <c r="F44" i="76"/>
  <c r="F41" i="76"/>
  <c r="F38" i="76"/>
  <c r="F35" i="76"/>
  <c r="F32" i="76"/>
  <c r="F29" i="76"/>
  <c r="F26" i="76"/>
  <c r="F23" i="76"/>
  <c r="F20" i="76"/>
  <c r="F17" i="76"/>
  <c r="F14" i="76"/>
  <c r="F11" i="76"/>
  <c r="F8" i="76"/>
  <c r="F5" i="76"/>
  <c r="F69" i="76"/>
  <c r="F64" i="76"/>
  <c r="F60" i="76"/>
  <c r="F55" i="76"/>
  <c r="F51" i="76"/>
  <c r="F46" i="76"/>
  <c r="F42" i="76"/>
  <c r="F37" i="76"/>
  <c r="F33" i="76"/>
  <c r="F28" i="76"/>
  <c r="F24" i="76"/>
  <c r="F19" i="76"/>
  <c r="F15" i="76"/>
  <c r="F10" i="76"/>
  <c r="F6" i="76"/>
  <c r="G67" i="76"/>
  <c r="G63" i="76"/>
  <c r="G58" i="76"/>
  <c r="G54" i="76"/>
  <c r="G49" i="76"/>
  <c r="G45" i="76"/>
  <c r="G40" i="76"/>
  <c r="G36" i="76"/>
  <c r="G31" i="76"/>
  <c r="G27" i="76"/>
  <c r="G22" i="76"/>
  <c r="G18" i="76"/>
  <c r="G13" i="76"/>
  <c r="G9" i="76"/>
  <c r="G4" i="76"/>
  <c r="F67" i="76"/>
  <c r="F63" i="76"/>
  <c r="F58" i="76"/>
  <c r="F54" i="76"/>
  <c r="F49" i="76"/>
  <c r="F45" i="76"/>
  <c r="F40" i="76"/>
  <c r="F36" i="76"/>
  <c r="F31" i="76"/>
  <c r="F27" i="76"/>
  <c r="F22" i="76"/>
  <c r="F18" i="76"/>
  <c r="F13" i="76"/>
  <c r="F9" i="76"/>
  <c r="F4" i="76"/>
  <c r="G66" i="76"/>
  <c r="G61" i="76"/>
  <c r="G57" i="76"/>
  <c r="G52" i="76"/>
  <c r="G48" i="76"/>
  <c r="G43" i="76"/>
  <c r="G39" i="76"/>
  <c r="G34" i="76"/>
  <c r="G30" i="76"/>
  <c r="G25" i="76"/>
  <c r="G21" i="76"/>
  <c r="G16" i="76"/>
  <c r="G12" i="76"/>
  <c r="G7" i="76"/>
  <c r="G69" i="76"/>
  <c r="G55" i="76"/>
  <c r="G42" i="76"/>
  <c r="G28" i="76"/>
  <c r="G15" i="76"/>
  <c r="F66" i="76"/>
  <c r="F52" i="76"/>
  <c r="F39" i="76"/>
  <c r="F25" i="76"/>
  <c r="F12" i="76"/>
  <c r="G64" i="76"/>
  <c r="G51" i="76"/>
  <c r="G37" i="76"/>
  <c r="G24" i="76"/>
  <c r="G10" i="76"/>
  <c r="F61" i="76"/>
  <c r="F48" i="76"/>
  <c r="F34" i="76"/>
  <c r="F21" i="76"/>
  <c r="F7" i="76"/>
  <c r="G60" i="76"/>
  <c r="G46" i="76"/>
  <c r="G33" i="76"/>
  <c r="G19" i="76"/>
  <c r="G6" i="76"/>
  <c r="F30" i="76"/>
  <c r="F16" i="76"/>
  <c r="F43" i="76"/>
  <c r="F57" i="76"/>
  <c r="F88" i="82"/>
  <c r="F85" i="82"/>
  <c r="F82" i="82"/>
  <c r="F79" i="82"/>
  <c r="F76" i="82"/>
  <c r="F73" i="82"/>
  <c r="F70" i="82"/>
  <c r="F67" i="82"/>
  <c r="F64" i="82"/>
  <c r="F61" i="82"/>
  <c r="F58" i="82"/>
  <c r="F55" i="82"/>
  <c r="F52" i="82"/>
  <c r="F49" i="82"/>
  <c r="F46" i="82"/>
  <c r="F43" i="82"/>
  <c r="F40" i="82"/>
  <c r="F37" i="82"/>
  <c r="F34" i="82"/>
  <c r="F31" i="82"/>
  <c r="F28" i="82"/>
  <c r="F25" i="82"/>
  <c r="F22" i="82"/>
  <c r="F19" i="82"/>
  <c r="F16" i="82"/>
  <c r="F13" i="82"/>
  <c r="F10" i="82"/>
  <c r="F7" i="82"/>
  <c r="F4" i="82"/>
  <c r="G87" i="82"/>
  <c r="G84" i="82"/>
  <c r="G81" i="82"/>
  <c r="G78" i="82"/>
  <c r="G75" i="82"/>
  <c r="G72" i="82"/>
  <c r="G69" i="82"/>
  <c r="G66" i="82"/>
  <c r="G63" i="82"/>
  <c r="G60" i="82"/>
  <c r="G57" i="82"/>
  <c r="G54" i="82"/>
  <c r="G51" i="82"/>
  <c r="G48" i="82"/>
  <c r="G45" i="82"/>
  <c r="G42" i="82"/>
  <c r="G39" i="82"/>
  <c r="G36" i="82"/>
  <c r="G33" i="82"/>
  <c r="G30" i="82"/>
  <c r="G27" i="82"/>
  <c r="G24" i="82"/>
  <c r="G21" i="82"/>
  <c r="G18" i="82"/>
  <c r="G15" i="82"/>
  <c r="G12" i="82"/>
  <c r="G9" i="82"/>
  <c r="G6" i="82"/>
  <c r="F87" i="82"/>
  <c r="F84" i="82"/>
  <c r="F81" i="82"/>
  <c r="F78" i="82"/>
  <c r="F75" i="82"/>
  <c r="F72" i="82"/>
  <c r="F69" i="82"/>
  <c r="F66" i="82"/>
  <c r="F63" i="82"/>
  <c r="F60" i="82"/>
  <c r="F57" i="82"/>
  <c r="F54" i="82"/>
  <c r="F51" i="82"/>
  <c r="F48" i="82"/>
  <c r="F45" i="82"/>
  <c r="F42" i="82"/>
  <c r="F39" i="82"/>
  <c r="F36" i="82"/>
  <c r="F33" i="82"/>
  <c r="F30" i="82"/>
  <c r="F27" i="82"/>
  <c r="F24" i="82"/>
  <c r="F21" i="82"/>
  <c r="F18" i="82"/>
  <c r="F15" i="82"/>
  <c r="F12" i="82"/>
  <c r="F9" i="82"/>
  <c r="F6" i="82"/>
  <c r="G89" i="82"/>
  <c r="G86" i="82"/>
  <c r="G83" i="82"/>
  <c r="G80" i="82"/>
  <c r="G77" i="82"/>
  <c r="G74" i="82"/>
  <c r="G71" i="82"/>
  <c r="G68" i="82"/>
  <c r="G65" i="82"/>
  <c r="G62" i="82"/>
  <c r="G59" i="82"/>
  <c r="G56" i="82"/>
  <c r="G53" i="82"/>
  <c r="G50" i="82"/>
  <c r="G47" i="82"/>
  <c r="G44" i="82"/>
  <c r="G41" i="82"/>
  <c r="G38" i="82"/>
  <c r="G35" i="82"/>
  <c r="G32" i="82"/>
  <c r="G29" i="82"/>
  <c r="G26" i="82"/>
  <c r="G23" i="82"/>
  <c r="G20" i="82"/>
  <c r="G17" i="82"/>
  <c r="G14" i="82"/>
  <c r="G11" i="82"/>
  <c r="G8" i="82"/>
  <c r="G5" i="82"/>
  <c r="G82" i="82"/>
  <c r="G73" i="82"/>
  <c r="G64" i="82"/>
  <c r="G55" i="82"/>
  <c r="G46" i="82"/>
  <c r="G37" i="82"/>
  <c r="G28" i="82"/>
  <c r="G19" i="82"/>
  <c r="G10" i="82"/>
  <c r="F89" i="82"/>
  <c r="F80" i="82"/>
  <c r="F71" i="82"/>
  <c r="F62" i="82"/>
  <c r="F53" i="82"/>
  <c r="F44" i="82"/>
  <c r="F35" i="82"/>
  <c r="F26" i="82"/>
  <c r="F17" i="82"/>
  <c r="F8" i="82"/>
  <c r="G88" i="82"/>
  <c r="G79" i="82"/>
  <c r="G70" i="82"/>
  <c r="G61" i="82"/>
  <c r="G52" i="82"/>
  <c r="G43" i="82"/>
  <c r="G34" i="82"/>
  <c r="G25" i="82"/>
  <c r="G16" i="82"/>
  <c r="G7" i="82"/>
  <c r="F86" i="82"/>
  <c r="F77" i="82"/>
  <c r="F68" i="82"/>
  <c r="F59" i="82"/>
  <c r="F50" i="82"/>
  <c r="F41" i="82"/>
  <c r="F32" i="82"/>
  <c r="F23" i="82"/>
  <c r="F14" i="82"/>
  <c r="F5" i="82"/>
  <c r="G85" i="82"/>
  <c r="G76" i="82"/>
  <c r="G67" i="82"/>
  <c r="G58" i="82"/>
  <c r="G49" i="82"/>
  <c r="G40" i="82"/>
  <c r="G31" i="82"/>
  <c r="G22" i="82"/>
  <c r="G13" i="82"/>
  <c r="G4" i="82"/>
  <c r="F83" i="82"/>
  <c r="F29" i="82"/>
  <c r="F74" i="82"/>
  <c r="F20" i="82"/>
  <c r="F65" i="82"/>
  <c r="F11" i="82"/>
  <c r="F56" i="82"/>
  <c r="F47" i="82"/>
  <c r="F38" i="82"/>
  <c r="F79" i="87"/>
  <c r="F76" i="87"/>
  <c r="F73" i="87"/>
  <c r="F70" i="87"/>
  <c r="F67" i="87"/>
  <c r="F64" i="87"/>
  <c r="F61" i="87"/>
  <c r="F58" i="87"/>
  <c r="F55" i="87"/>
  <c r="F52" i="87"/>
  <c r="F49" i="87"/>
  <c r="F46" i="87"/>
  <c r="F43" i="87"/>
  <c r="F40" i="87"/>
  <c r="F37" i="87"/>
  <c r="F34" i="87"/>
  <c r="F31" i="87"/>
  <c r="F28" i="87"/>
  <c r="F25" i="87"/>
  <c r="F22" i="87"/>
  <c r="F19" i="87"/>
  <c r="F16" i="87"/>
  <c r="F13" i="87"/>
  <c r="F10" i="87"/>
  <c r="F7" i="87"/>
  <c r="F4" i="87"/>
  <c r="G78" i="87"/>
  <c r="G75" i="87"/>
  <c r="G72" i="87"/>
  <c r="G69" i="87"/>
  <c r="G66" i="87"/>
  <c r="G63" i="87"/>
  <c r="G60" i="87"/>
  <c r="G57" i="87"/>
  <c r="G54" i="87"/>
  <c r="G51" i="87"/>
  <c r="G48" i="87"/>
  <c r="G45" i="87"/>
  <c r="G42" i="87"/>
  <c r="G39" i="87"/>
  <c r="G36" i="87"/>
  <c r="G33" i="87"/>
  <c r="G30" i="87"/>
  <c r="G27" i="87"/>
  <c r="G24" i="87"/>
  <c r="G21" i="87"/>
  <c r="G18" i="87"/>
  <c r="G15" i="87"/>
  <c r="G12" i="87"/>
  <c r="G9" i="87"/>
  <c r="G6" i="87"/>
  <c r="F78" i="87"/>
  <c r="F75" i="87"/>
  <c r="F72" i="87"/>
  <c r="F69" i="87"/>
  <c r="F66" i="87"/>
  <c r="F63" i="87"/>
  <c r="F60" i="87"/>
  <c r="F57" i="87"/>
  <c r="F54" i="87"/>
  <c r="F51" i="87"/>
  <c r="F48" i="87"/>
  <c r="F45" i="87"/>
  <c r="F42" i="87"/>
  <c r="F39" i="87"/>
  <c r="F36" i="87"/>
  <c r="F33" i="87"/>
  <c r="F30" i="87"/>
  <c r="F27" i="87"/>
  <c r="F24" i="87"/>
  <c r="F21" i="87"/>
  <c r="F18" i="87"/>
  <c r="F15" i="87"/>
  <c r="F12" i="87"/>
  <c r="F9" i="87"/>
  <c r="F6" i="87"/>
  <c r="G79" i="87"/>
  <c r="G73" i="87"/>
  <c r="G67" i="87"/>
  <c r="G61" i="87"/>
  <c r="G55" i="87"/>
  <c r="G49" i="87"/>
  <c r="G43" i="87"/>
  <c r="G37" i="87"/>
  <c r="G31" i="87"/>
  <c r="G25" i="87"/>
  <c r="G19" i="87"/>
  <c r="G13" i="87"/>
  <c r="G7" i="87"/>
  <c r="G77" i="87"/>
  <c r="G71" i="87"/>
  <c r="G65" i="87"/>
  <c r="G59" i="87"/>
  <c r="G53" i="87"/>
  <c r="G47" i="87"/>
  <c r="G41" i="87"/>
  <c r="G35" i="87"/>
  <c r="G29" i="87"/>
  <c r="G23" i="87"/>
  <c r="G17" i="87"/>
  <c r="G11" i="87"/>
  <c r="G5" i="87"/>
  <c r="F77" i="87"/>
  <c r="F71" i="87"/>
  <c r="F65" i="87"/>
  <c r="F59" i="87"/>
  <c r="F53" i="87"/>
  <c r="F47" i="87"/>
  <c r="F41" i="87"/>
  <c r="F35" i="87"/>
  <c r="F29" i="87"/>
  <c r="F23" i="87"/>
  <c r="F17" i="87"/>
  <c r="F11" i="87"/>
  <c r="F5" i="87"/>
  <c r="G76" i="87"/>
  <c r="G70" i="87"/>
  <c r="G64" i="87"/>
  <c r="G58" i="87"/>
  <c r="G52" i="87"/>
  <c r="G46" i="87"/>
  <c r="G40" i="87"/>
  <c r="G34" i="87"/>
  <c r="G28" i="87"/>
  <c r="G22" i="87"/>
  <c r="G16" i="87"/>
  <c r="G10" i="87"/>
  <c r="G4" i="87"/>
  <c r="G74" i="87"/>
  <c r="G68" i="87"/>
  <c r="G62" i="87"/>
  <c r="G56" i="87"/>
  <c r="G50" i="87"/>
  <c r="G44" i="87"/>
  <c r="G38" i="87"/>
  <c r="G32" i="87"/>
  <c r="G26" i="87"/>
  <c r="G20" i="87"/>
  <c r="G14" i="87"/>
  <c r="G8" i="87"/>
  <c r="F56" i="87"/>
  <c r="F20" i="87"/>
  <c r="F50" i="87"/>
  <c r="F14" i="87"/>
  <c r="F44" i="87"/>
  <c r="F8" i="87"/>
  <c r="F74" i="87"/>
  <c r="F38" i="87"/>
  <c r="F62" i="87"/>
  <c r="F32" i="87"/>
  <c r="F26" i="87"/>
  <c r="F68" i="87"/>
  <c r="G93" i="93"/>
  <c r="G87" i="93"/>
  <c r="G81" i="93"/>
  <c r="G75" i="93"/>
  <c r="G69" i="93"/>
  <c r="G63" i="93"/>
  <c r="G57" i="93"/>
  <c r="G51" i="93"/>
  <c r="G45" i="93"/>
  <c r="G39" i="93"/>
  <c r="G33" i="93"/>
  <c r="G27" i="93"/>
  <c r="G21" i="93"/>
  <c r="G15" i="93"/>
  <c r="G9" i="93"/>
  <c r="G98" i="93"/>
  <c r="G92" i="93"/>
  <c r="G86" i="93"/>
  <c r="G80" i="93"/>
  <c r="G74" i="93"/>
  <c r="G68" i="93"/>
  <c r="G62" i="93"/>
  <c r="G56" i="93"/>
  <c r="G50" i="93"/>
  <c r="G44" i="93"/>
  <c r="G38" i="93"/>
  <c r="G32" i="93"/>
  <c r="G26" i="93"/>
  <c r="G20" i="93"/>
  <c r="G14" i="93"/>
  <c r="G8" i="93"/>
  <c r="G97" i="93"/>
  <c r="G91" i="93"/>
  <c r="G85" i="93"/>
  <c r="G79" i="93"/>
  <c r="G73" i="93"/>
  <c r="G67" i="93"/>
  <c r="G61" i="93"/>
  <c r="G55" i="93"/>
  <c r="G49" i="93"/>
  <c r="G43" i="93"/>
  <c r="G37" i="93"/>
  <c r="G31" i="93"/>
  <c r="G25" i="93"/>
  <c r="G19" i="93"/>
  <c r="G13" i="93"/>
  <c r="G7" i="93"/>
  <c r="G96" i="93"/>
  <c r="G90" i="93"/>
  <c r="G84" i="93"/>
  <c r="G78" i="93"/>
  <c r="G72" i="93"/>
  <c r="G66" i="93"/>
  <c r="G60" i="93"/>
  <c r="G54" i="93"/>
  <c r="G48" i="93"/>
  <c r="G42" i="93"/>
  <c r="G36" i="93"/>
  <c r="G30" i="93"/>
  <c r="G24" i="93"/>
  <c r="G18" i="93"/>
  <c r="G12" i="93"/>
  <c r="G6" i="93"/>
  <c r="G95" i="93"/>
  <c r="G89" i="93"/>
  <c r="G83" i="93"/>
  <c r="G77" i="93"/>
  <c r="G71" i="93"/>
  <c r="G65" i="93"/>
  <c r="G59" i="93"/>
  <c r="G53" i="93"/>
  <c r="G47" i="93"/>
  <c r="G41" i="93"/>
  <c r="G35" i="93"/>
  <c r="G29" i="93"/>
  <c r="G23" i="93"/>
  <c r="G17" i="93"/>
  <c r="G11" i="93"/>
  <c r="G5" i="93"/>
  <c r="G82" i="93"/>
  <c r="G46" i="93"/>
  <c r="G10" i="93"/>
  <c r="G76" i="93"/>
  <c r="G40" i="93"/>
  <c r="G4" i="93"/>
  <c r="G70" i="93"/>
  <c r="G34" i="93"/>
  <c r="G64" i="93"/>
  <c r="G28" i="93"/>
  <c r="G94" i="93"/>
  <c r="G58" i="93"/>
  <c r="G22" i="93"/>
  <c r="G52" i="93"/>
  <c r="G16" i="93"/>
  <c r="G88" i="93"/>
  <c r="Z4" i="56"/>
  <c r="K5" i="53"/>
  <c r="AH4" i="50"/>
  <c r="W5" i="48"/>
  <c r="AG4" i="48"/>
  <c r="AF4" i="48"/>
  <c r="AE4" i="48"/>
  <c r="P3" i="49"/>
  <c r="AF3" i="49" s="1"/>
  <c r="AO3" i="49" s="1"/>
  <c r="AE3" i="49"/>
  <c r="H30" i="47"/>
  <c r="I30" i="47" s="1"/>
  <c r="J30" i="47" s="1"/>
  <c r="H8" i="47"/>
  <c r="I8" i="47" s="1"/>
  <c r="J8" i="47" s="1"/>
  <c r="H35" i="47"/>
  <c r="I35" i="47" s="1"/>
  <c r="J35" i="47" s="1"/>
  <c r="H62" i="47"/>
  <c r="I62" i="47" s="1"/>
  <c r="J62" i="47" s="1"/>
  <c r="H10" i="47"/>
  <c r="I10" i="47" s="1"/>
  <c r="J10" i="47" s="1"/>
  <c r="H28" i="47"/>
  <c r="I28" i="47" s="1"/>
  <c r="J28" i="47" s="1"/>
  <c r="H46" i="47"/>
  <c r="I46" i="47" s="1"/>
  <c r="J46" i="47" s="1"/>
  <c r="H64" i="47"/>
  <c r="I64" i="47" s="1"/>
  <c r="J64" i="47" s="1"/>
  <c r="H66" i="47"/>
  <c r="I66" i="47" s="1"/>
  <c r="J66" i="47" s="1"/>
  <c r="H32" i="47"/>
  <c r="I32" i="47" s="1"/>
  <c r="J32" i="47" s="1"/>
  <c r="H64" i="45"/>
  <c r="I64" i="45" s="1"/>
  <c r="J64" i="45" s="1"/>
  <c r="H5" i="45"/>
  <c r="I5" i="45" s="1"/>
  <c r="J5" i="45" s="1"/>
  <c r="H63" i="45"/>
  <c r="I63" i="45" s="1"/>
  <c r="J63" i="45" s="1"/>
  <c r="H4" i="45"/>
  <c r="I4" i="45" s="1"/>
  <c r="J4" i="45" s="1"/>
  <c r="K4" i="45" s="1"/>
  <c r="AQ4" i="45" s="1"/>
  <c r="H63" i="44"/>
  <c r="I63" i="44" s="1"/>
  <c r="J63" i="44" s="1"/>
  <c r="H45" i="44"/>
  <c r="I45" i="44" s="1"/>
  <c r="J45" i="44" s="1"/>
  <c r="H27" i="44"/>
  <c r="I27" i="44" s="1"/>
  <c r="J27" i="44" s="1"/>
  <c r="H9" i="44"/>
  <c r="I9" i="44" s="1"/>
  <c r="J9" i="44" s="1"/>
  <c r="H72" i="43"/>
  <c r="I72" i="43" s="1"/>
  <c r="J72" i="43" s="1"/>
  <c r="H54" i="43"/>
  <c r="I54" i="43" s="1"/>
  <c r="J54" i="43" s="1"/>
  <c r="H36" i="43"/>
  <c r="I36" i="43" s="1"/>
  <c r="J36" i="43" s="1"/>
  <c r="H18" i="43"/>
  <c r="I18" i="43" s="1"/>
  <c r="J18" i="43" s="1"/>
  <c r="H71" i="45"/>
  <c r="I71" i="45" s="1"/>
  <c r="J71" i="45" s="1"/>
  <c r="H11" i="45"/>
  <c r="I11" i="45" s="1"/>
  <c r="J11" i="45" s="1"/>
  <c r="H65" i="45"/>
  <c r="I65" i="45" s="1"/>
  <c r="J65" i="45" s="1"/>
  <c r="H16" i="45"/>
  <c r="I16" i="45" s="1"/>
  <c r="J16" i="45" s="1"/>
  <c r="H59" i="45"/>
  <c r="I59" i="45" s="1"/>
  <c r="J59" i="45" s="1"/>
  <c r="H7" i="45"/>
  <c r="I7" i="45" s="1"/>
  <c r="J7" i="45" s="1"/>
  <c r="H43" i="45"/>
  <c r="I43" i="45" s="1"/>
  <c r="J43" i="45" s="1"/>
  <c r="H79" i="45"/>
  <c r="I79" i="45" s="1"/>
  <c r="J79" i="45" s="1"/>
  <c r="H48" i="45"/>
  <c r="I48" i="45" s="1"/>
  <c r="J48" i="45" s="1"/>
  <c r="H59" i="44"/>
  <c r="I59" i="44" s="1"/>
  <c r="J59" i="44" s="1"/>
  <c r="H41" i="44"/>
  <c r="I41" i="44" s="1"/>
  <c r="J41" i="44" s="1"/>
  <c r="H23" i="44"/>
  <c r="I23" i="44" s="1"/>
  <c r="J23" i="44" s="1"/>
  <c r="H5" i="44"/>
  <c r="I5" i="44" s="1"/>
  <c r="J5" i="44" s="1"/>
  <c r="H77" i="43"/>
  <c r="I77" i="43" s="1"/>
  <c r="J77" i="43" s="1"/>
  <c r="H59" i="43"/>
  <c r="I59" i="43" s="1"/>
  <c r="J59" i="43" s="1"/>
  <c r="H41" i="43"/>
  <c r="I41" i="43" s="1"/>
  <c r="J41" i="43" s="1"/>
  <c r="H23" i="43"/>
  <c r="I23" i="43" s="1"/>
  <c r="J23" i="43" s="1"/>
  <c r="H5" i="43"/>
  <c r="I5" i="43" s="1"/>
  <c r="J5" i="43" s="1"/>
  <c r="H57" i="45"/>
  <c r="I57" i="45" s="1"/>
  <c r="J57" i="45" s="1"/>
  <c r="H46" i="45"/>
  <c r="I46" i="45" s="1"/>
  <c r="J46" i="45" s="1"/>
  <c r="H61" i="44"/>
  <c r="I61" i="44" s="1"/>
  <c r="J61" i="44" s="1"/>
  <c r="H43" i="44"/>
  <c r="I43" i="44" s="1"/>
  <c r="J43" i="44" s="1"/>
  <c r="H25" i="44"/>
  <c r="I25" i="44" s="1"/>
  <c r="J25" i="44" s="1"/>
  <c r="H7" i="44"/>
  <c r="I7" i="44" s="1"/>
  <c r="J7" i="44" s="1"/>
  <c r="AH4" i="43"/>
  <c r="AQ4" i="43" s="1"/>
  <c r="H64" i="43"/>
  <c r="I64" i="43" s="1"/>
  <c r="J64" i="43" s="1"/>
  <c r="H46" i="43"/>
  <c r="I46" i="43" s="1"/>
  <c r="J46" i="43" s="1"/>
  <c r="H28" i="43"/>
  <c r="I28" i="43" s="1"/>
  <c r="J28" i="43" s="1"/>
  <c r="H10" i="43"/>
  <c r="I10" i="43" s="1"/>
  <c r="J10" i="43" s="1"/>
  <c r="H80" i="42"/>
  <c r="I80" i="42" s="1"/>
  <c r="J80" i="42" s="1"/>
  <c r="H62" i="42"/>
  <c r="I62" i="42" s="1"/>
  <c r="J62" i="42" s="1"/>
  <c r="H44" i="42"/>
  <c r="I44" i="42" s="1"/>
  <c r="J44" i="42" s="1"/>
  <c r="H26" i="42"/>
  <c r="I26" i="42" s="1"/>
  <c r="J26" i="42" s="1"/>
  <c r="H8" i="42"/>
  <c r="I8" i="42" s="1"/>
  <c r="J8" i="42" s="1"/>
  <c r="H89" i="41"/>
  <c r="I89" i="41" s="1"/>
  <c r="J89" i="41" s="1"/>
  <c r="H53" i="41"/>
  <c r="I53" i="41" s="1"/>
  <c r="J53" i="41" s="1"/>
  <c r="H17" i="41"/>
  <c r="I17" i="41" s="1"/>
  <c r="J17" i="41" s="1"/>
  <c r="H59" i="40"/>
  <c r="I59" i="40" s="1"/>
  <c r="J59" i="40" s="1"/>
  <c r="H41" i="40"/>
  <c r="I41" i="40" s="1"/>
  <c r="J41" i="40" s="1"/>
  <c r="H23" i="40"/>
  <c r="I23" i="40" s="1"/>
  <c r="J23" i="40" s="1"/>
  <c r="H5" i="40"/>
  <c r="I5" i="40" s="1"/>
  <c r="J5" i="40" s="1"/>
  <c r="K5" i="40" s="1"/>
  <c r="H71" i="39"/>
  <c r="I71" i="39" s="1"/>
  <c r="J71" i="39" s="1"/>
  <c r="H53" i="39"/>
  <c r="I53" i="39" s="1"/>
  <c r="J53" i="39" s="1"/>
  <c r="H35" i="39"/>
  <c r="I35" i="39" s="1"/>
  <c r="J35" i="39" s="1"/>
  <c r="H17" i="39"/>
  <c r="I17" i="39" s="1"/>
  <c r="J17" i="39" s="1"/>
  <c r="H82" i="38"/>
  <c r="I82" i="38" s="1"/>
  <c r="J82" i="38" s="1"/>
  <c r="H64" i="38"/>
  <c r="I64" i="38" s="1"/>
  <c r="J64" i="38" s="1"/>
  <c r="H46" i="38"/>
  <c r="I46" i="38" s="1"/>
  <c r="J46" i="38" s="1"/>
  <c r="H28" i="38"/>
  <c r="I28" i="38" s="1"/>
  <c r="J28" i="38" s="1"/>
  <c r="H10" i="38"/>
  <c r="I10" i="38" s="1"/>
  <c r="J10" i="38" s="1"/>
  <c r="AN3" i="41"/>
  <c r="AI3" i="41"/>
  <c r="AN3" i="38"/>
  <c r="AI3" i="38"/>
  <c r="Z4" i="43"/>
  <c r="H93" i="41"/>
  <c r="I93" i="41" s="1"/>
  <c r="J93" i="41" s="1"/>
  <c r="H57" i="41"/>
  <c r="I57" i="41" s="1"/>
  <c r="J57" i="41" s="1"/>
  <c r="H21" i="41"/>
  <c r="I21" i="41" s="1"/>
  <c r="J21" i="41" s="1"/>
  <c r="AH4" i="39"/>
  <c r="AQ4" i="39" s="1"/>
  <c r="Z4" i="39"/>
  <c r="H78" i="38"/>
  <c r="I78" i="38" s="1"/>
  <c r="J78" i="38" s="1"/>
  <c r="H60" i="38"/>
  <c r="I60" i="38" s="1"/>
  <c r="J60" i="38" s="1"/>
  <c r="H42" i="38"/>
  <c r="I42" i="38" s="1"/>
  <c r="J42" i="38" s="1"/>
  <c r="H24" i="38"/>
  <c r="I24" i="38" s="1"/>
  <c r="J24" i="38" s="1"/>
  <c r="H6" i="38"/>
  <c r="I6" i="38" s="1"/>
  <c r="J6" i="38" s="1"/>
  <c r="H92" i="41"/>
  <c r="I92" i="41" s="1"/>
  <c r="J92" i="41" s="1"/>
  <c r="H56" i="41"/>
  <c r="I56" i="41" s="1"/>
  <c r="J56" i="41" s="1"/>
  <c r="H20" i="41"/>
  <c r="I20" i="41" s="1"/>
  <c r="J20" i="41" s="1"/>
  <c r="H84" i="42"/>
  <c r="I84" i="42" s="1"/>
  <c r="J84" i="42" s="1"/>
  <c r="H66" i="42"/>
  <c r="I66" i="42" s="1"/>
  <c r="J66" i="42" s="1"/>
  <c r="H48" i="42"/>
  <c r="I48" i="42" s="1"/>
  <c r="J48" i="42" s="1"/>
  <c r="H30" i="42"/>
  <c r="I30" i="42" s="1"/>
  <c r="J30" i="42" s="1"/>
  <c r="H12" i="42"/>
  <c r="I12" i="42" s="1"/>
  <c r="J12" i="42" s="1"/>
  <c r="H91" i="41"/>
  <c r="I91" i="41" s="1"/>
  <c r="J91" i="41" s="1"/>
  <c r="H55" i="41"/>
  <c r="I55" i="41" s="1"/>
  <c r="J55" i="41" s="1"/>
  <c r="H19" i="41"/>
  <c r="I19" i="41" s="1"/>
  <c r="J19" i="41" s="1"/>
  <c r="H60" i="40"/>
  <c r="I60" i="40" s="1"/>
  <c r="J60" i="40" s="1"/>
  <c r="H42" i="40"/>
  <c r="I42" i="40" s="1"/>
  <c r="J42" i="40" s="1"/>
  <c r="H24" i="40"/>
  <c r="I24" i="40" s="1"/>
  <c r="J24" i="40" s="1"/>
  <c r="H6" i="40"/>
  <c r="I6" i="40" s="1"/>
  <c r="J6" i="40" s="1"/>
  <c r="H75" i="39"/>
  <c r="I75" i="39" s="1"/>
  <c r="J75" i="39" s="1"/>
  <c r="H57" i="39"/>
  <c r="I57" i="39" s="1"/>
  <c r="J57" i="39" s="1"/>
  <c r="H39" i="39"/>
  <c r="I39" i="39" s="1"/>
  <c r="J39" i="39" s="1"/>
  <c r="H21" i="39"/>
  <c r="I21" i="39" s="1"/>
  <c r="J21" i="39" s="1"/>
  <c r="H86" i="38"/>
  <c r="I86" i="38" s="1"/>
  <c r="J86" i="38" s="1"/>
  <c r="H68" i="38"/>
  <c r="I68" i="38" s="1"/>
  <c r="J68" i="38" s="1"/>
  <c r="H50" i="38"/>
  <c r="I50" i="38" s="1"/>
  <c r="J50" i="38" s="1"/>
  <c r="H32" i="38"/>
  <c r="I32" i="38" s="1"/>
  <c r="J32" i="38" s="1"/>
  <c r="H14" i="38"/>
  <c r="I14" i="38" s="1"/>
  <c r="J14" i="38" s="1"/>
  <c r="H86" i="37"/>
  <c r="I86" i="37" s="1"/>
  <c r="J86" i="37" s="1"/>
  <c r="H50" i="37"/>
  <c r="I50" i="37" s="1"/>
  <c r="J50" i="37" s="1"/>
  <c r="H14" i="37"/>
  <c r="I14" i="37" s="1"/>
  <c r="J14" i="37" s="1"/>
  <c r="H84" i="33"/>
  <c r="I84" i="33" s="1"/>
  <c r="J84" i="33" s="1"/>
  <c r="H48" i="33"/>
  <c r="I48" i="33" s="1"/>
  <c r="J48" i="33" s="1"/>
  <c r="H12" i="33"/>
  <c r="I12" i="33" s="1"/>
  <c r="J12" i="33" s="1"/>
  <c r="H63" i="36"/>
  <c r="I63" i="36" s="1"/>
  <c r="J63" i="36" s="1"/>
  <c r="H45" i="36"/>
  <c r="I45" i="36" s="1"/>
  <c r="J45" i="36" s="1"/>
  <c r="H27" i="36"/>
  <c r="I27" i="36" s="1"/>
  <c r="J27" i="36" s="1"/>
  <c r="H9" i="36"/>
  <c r="I9" i="36" s="1"/>
  <c r="J9" i="36" s="1"/>
  <c r="H72" i="35"/>
  <c r="I72" i="35" s="1"/>
  <c r="J72" i="35" s="1"/>
  <c r="H54" i="35"/>
  <c r="I54" i="35" s="1"/>
  <c r="J54" i="35" s="1"/>
  <c r="H36" i="35"/>
  <c r="I36" i="35" s="1"/>
  <c r="J36" i="35" s="1"/>
  <c r="H18" i="35"/>
  <c r="I18" i="35" s="1"/>
  <c r="J18" i="35" s="1"/>
  <c r="H77" i="33"/>
  <c r="I77" i="33" s="1"/>
  <c r="J77" i="33" s="1"/>
  <c r="H41" i="33"/>
  <c r="I41" i="33" s="1"/>
  <c r="J41" i="33" s="1"/>
  <c r="H5" i="33"/>
  <c r="I5" i="33" s="1"/>
  <c r="J5" i="33" s="1"/>
  <c r="H88" i="33"/>
  <c r="I88" i="33" s="1"/>
  <c r="J88" i="33" s="1"/>
  <c r="H52" i="33"/>
  <c r="I52" i="33" s="1"/>
  <c r="J52" i="33" s="1"/>
  <c r="H16" i="33"/>
  <c r="I16" i="33" s="1"/>
  <c r="J16" i="33" s="1"/>
  <c r="AE4" i="41"/>
  <c r="W5" i="41"/>
  <c r="AG4" i="41"/>
  <c r="AP4" i="41" s="1"/>
  <c r="AF4" i="41"/>
  <c r="AO4" i="41" s="1"/>
  <c r="H62" i="36"/>
  <c r="I62" i="36" s="1"/>
  <c r="J62" i="36" s="1"/>
  <c r="H44" i="36"/>
  <c r="I44" i="36" s="1"/>
  <c r="J44" i="36" s="1"/>
  <c r="H26" i="36"/>
  <c r="I26" i="36" s="1"/>
  <c r="J26" i="36" s="1"/>
  <c r="H8" i="36"/>
  <c r="I8" i="36" s="1"/>
  <c r="J8" i="36" s="1"/>
  <c r="H62" i="35"/>
  <c r="I62" i="35" s="1"/>
  <c r="J62" i="35" s="1"/>
  <c r="H44" i="35"/>
  <c r="I44" i="35" s="1"/>
  <c r="J44" i="35" s="1"/>
  <c r="H26" i="35"/>
  <c r="I26" i="35" s="1"/>
  <c r="J26" i="35" s="1"/>
  <c r="H8" i="35"/>
  <c r="I8" i="35" s="1"/>
  <c r="J8" i="35" s="1"/>
  <c r="H75" i="33"/>
  <c r="I75" i="33" s="1"/>
  <c r="J75" i="33" s="1"/>
  <c r="H39" i="33"/>
  <c r="I39" i="33" s="1"/>
  <c r="J39" i="33" s="1"/>
  <c r="H94" i="37"/>
  <c r="I94" i="37" s="1"/>
  <c r="J94" i="37" s="1"/>
  <c r="H58" i="37"/>
  <c r="I58" i="37" s="1"/>
  <c r="J58" i="37" s="1"/>
  <c r="H22" i="37"/>
  <c r="I22" i="37" s="1"/>
  <c r="J22" i="37" s="1"/>
  <c r="AH4" i="33"/>
  <c r="AQ4" i="33" s="1"/>
  <c r="H68" i="33"/>
  <c r="I68" i="33" s="1"/>
  <c r="J68" i="33" s="1"/>
  <c r="H32" i="33"/>
  <c r="I32" i="33" s="1"/>
  <c r="J32" i="33" s="1"/>
  <c r="H69" i="37"/>
  <c r="I69" i="37" s="1"/>
  <c r="J69" i="37" s="1"/>
  <c r="H33" i="37"/>
  <c r="I33" i="37" s="1"/>
  <c r="J33" i="37" s="1"/>
  <c r="H67" i="36"/>
  <c r="I67" i="36" s="1"/>
  <c r="J67" i="36" s="1"/>
  <c r="H49" i="36"/>
  <c r="I49" i="36" s="1"/>
  <c r="J49" i="36" s="1"/>
  <c r="H31" i="36"/>
  <c r="I31" i="36" s="1"/>
  <c r="J31" i="36" s="1"/>
  <c r="H13" i="36"/>
  <c r="I13" i="36" s="1"/>
  <c r="J13" i="36" s="1"/>
  <c r="H64" i="35"/>
  <c r="I64" i="35" s="1"/>
  <c r="J64" i="35" s="1"/>
  <c r="H46" i="35"/>
  <c r="I46" i="35" s="1"/>
  <c r="J46" i="35" s="1"/>
  <c r="H28" i="35"/>
  <c r="I28" i="35" s="1"/>
  <c r="J28" i="35" s="1"/>
  <c r="H10" i="35"/>
  <c r="I10" i="35" s="1"/>
  <c r="J10" i="35" s="1"/>
  <c r="H75" i="34"/>
  <c r="I75" i="34" s="1"/>
  <c r="J75" i="34" s="1"/>
  <c r="H57" i="34"/>
  <c r="I57" i="34" s="1"/>
  <c r="J57" i="34" s="1"/>
  <c r="H39" i="34"/>
  <c r="I39" i="34" s="1"/>
  <c r="J39" i="34" s="1"/>
  <c r="H21" i="34"/>
  <c r="I21" i="34" s="1"/>
  <c r="J21" i="34" s="1"/>
  <c r="H91" i="33"/>
  <c r="I91" i="33" s="1"/>
  <c r="J91" i="33" s="1"/>
  <c r="H55" i="33"/>
  <c r="I55" i="33" s="1"/>
  <c r="J55" i="33" s="1"/>
  <c r="H19" i="33"/>
  <c r="I19" i="33" s="1"/>
  <c r="J19" i="33" s="1"/>
  <c r="H57" i="32"/>
  <c r="I57" i="32" s="1"/>
  <c r="J57" i="32" s="1"/>
  <c r="H39" i="32"/>
  <c r="I39" i="32" s="1"/>
  <c r="J39" i="32" s="1"/>
  <c r="H21" i="32"/>
  <c r="I21" i="32" s="1"/>
  <c r="J21" i="32" s="1"/>
  <c r="H64" i="29"/>
  <c r="I64" i="29" s="1"/>
  <c r="J64" i="29" s="1"/>
  <c r="H28" i="29"/>
  <c r="I28" i="29" s="1"/>
  <c r="J28" i="29" s="1"/>
  <c r="X5" i="27"/>
  <c r="AH5" i="27" s="1"/>
  <c r="H79" i="30"/>
  <c r="I79" i="30" s="1"/>
  <c r="J79" i="30" s="1"/>
  <c r="H61" i="30"/>
  <c r="I61" i="30" s="1"/>
  <c r="J61" i="30" s="1"/>
  <c r="H43" i="30"/>
  <c r="I43" i="30" s="1"/>
  <c r="J43" i="30" s="1"/>
  <c r="H25" i="30"/>
  <c r="I25" i="30" s="1"/>
  <c r="J25" i="30" s="1"/>
  <c r="H7" i="30"/>
  <c r="I7" i="30" s="1"/>
  <c r="J7" i="30" s="1"/>
  <c r="H93" i="29"/>
  <c r="I93" i="29" s="1"/>
  <c r="J93" i="29" s="1"/>
  <c r="H57" i="29"/>
  <c r="I57" i="29" s="1"/>
  <c r="J57" i="29" s="1"/>
  <c r="H21" i="29"/>
  <c r="I21" i="29" s="1"/>
  <c r="J21" i="29" s="1"/>
  <c r="H55" i="28"/>
  <c r="I55" i="28" s="1"/>
  <c r="J55" i="28" s="1"/>
  <c r="H37" i="28"/>
  <c r="I37" i="28" s="1"/>
  <c r="J37" i="28" s="1"/>
  <c r="H19" i="28"/>
  <c r="I19" i="28" s="1"/>
  <c r="J19" i="28" s="1"/>
  <c r="H70" i="27"/>
  <c r="I70" i="27" s="1"/>
  <c r="J70" i="27" s="1"/>
  <c r="H52" i="27"/>
  <c r="I52" i="27" s="1"/>
  <c r="J52" i="27" s="1"/>
  <c r="H34" i="27"/>
  <c r="I34" i="27" s="1"/>
  <c r="J34" i="27" s="1"/>
  <c r="H16" i="27"/>
  <c r="I16" i="27" s="1"/>
  <c r="J16" i="27" s="1"/>
  <c r="AH4" i="29"/>
  <c r="Z4" i="29"/>
  <c r="H68" i="29"/>
  <c r="I68" i="29" s="1"/>
  <c r="J68" i="29" s="1"/>
  <c r="H32" i="29"/>
  <c r="I32" i="29" s="1"/>
  <c r="J32" i="29" s="1"/>
  <c r="Z4" i="37"/>
  <c r="H75" i="30"/>
  <c r="I75" i="30" s="1"/>
  <c r="J75" i="30" s="1"/>
  <c r="H57" i="30"/>
  <c r="I57" i="30" s="1"/>
  <c r="J57" i="30" s="1"/>
  <c r="H39" i="30"/>
  <c r="I39" i="30" s="1"/>
  <c r="J39" i="30" s="1"/>
  <c r="H21" i="30"/>
  <c r="I21" i="30" s="1"/>
  <c r="J21" i="30" s="1"/>
  <c r="H57" i="28"/>
  <c r="I57" i="28" s="1"/>
  <c r="J57" i="28" s="1"/>
  <c r="H39" i="28"/>
  <c r="I39" i="28" s="1"/>
  <c r="J39" i="28" s="1"/>
  <c r="H21" i="28"/>
  <c r="I21" i="28" s="1"/>
  <c r="J21" i="28" s="1"/>
  <c r="H69" i="27"/>
  <c r="I69" i="27" s="1"/>
  <c r="J69" i="27" s="1"/>
  <c r="H51" i="27"/>
  <c r="I51" i="27" s="1"/>
  <c r="J51" i="27" s="1"/>
  <c r="H33" i="27"/>
  <c r="I33" i="27" s="1"/>
  <c r="J33" i="27" s="1"/>
  <c r="H15" i="27"/>
  <c r="I15" i="27" s="1"/>
  <c r="J15" i="27" s="1"/>
  <c r="H96" i="29"/>
  <c r="I96" i="29" s="1"/>
  <c r="J96" i="29" s="1"/>
  <c r="H60" i="29"/>
  <c r="I60" i="29" s="1"/>
  <c r="J60" i="29" s="1"/>
  <c r="H24" i="29"/>
  <c r="I24" i="29" s="1"/>
  <c r="J24" i="29" s="1"/>
  <c r="Z4" i="34"/>
  <c r="H66" i="31"/>
  <c r="I66" i="31" s="1"/>
  <c r="J66" i="31" s="1"/>
  <c r="H48" i="31"/>
  <c r="I48" i="31" s="1"/>
  <c r="J48" i="31" s="1"/>
  <c r="H30" i="31"/>
  <c r="I30" i="31" s="1"/>
  <c r="J30" i="31" s="1"/>
  <c r="H12" i="31"/>
  <c r="I12" i="31" s="1"/>
  <c r="J12" i="31" s="1"/>
  <c r="H77" i="30"/>
  <c r="I77" i="30" s="1"/>
  <c r="J77" i="30" s="1"/>
  <c r="H59" i="30"/>
  <c r="I59" i="30" s="1"/>
  <c r="J59" i="30" s="1"/>
  <c r="H41" i="30"/>
  <c r="I41" i="30" s="1"/>
  <c r="J41" i="30" s="1"/>
  <c r="H23" i="30"/>
  <c r="I23" i="30" s="1"/>
  <c r="J23" i="30" s="1"/>
  <c r="H5" i="30"/>
  <c r="I5" i="30" s="1"/>
  <c r="J5" i="30" s="1"/>
  <c r="H83" i="29"/>
  <c r="I83" i="29" s="1"/>
  <c r="J83" i="29" s="1"/>
  <c r="H47" i="29"/>
  <c r="I47" i="29" s="1"/>
  <c r="J47" i="29" s="1"/>
  <c r="H11" i="29"/>
  <c r="I11" i="29" s="1"/>
  <c r="J11" i="29" s="1"/>
  <c r="H56" i="28"/>
  <c r="I56" i="28" s="1"/>
  <c r="J56" i="28" s="1"/>
  <c r="H38" i="28"/>
  <c r="I38" i="28" s="1"/>
  <c r="J38" i="28" s="1"/>
  <c r="H20" i="28"/>
  <c r="I20" i="28" s="1"/>
  <c r="J20" i="28" s="1"/>
  <c r="AH3" i="28"/>
  <c r="H77" i="27"/>
  <c r="I77" i="27" s="1"/>
  <c r="J77" i="27" s="1"/>
  <c r="H59" i="27"/>
  <c r="I59" i="27" s="1"/>
  <c r="J59" i="27" s="1"/>
  <c r="H41" i="27"/>
  <c r="I41" i="27" s="1"/>
  <c r="J41" i="27" s="1"/>
  <c r="H23" i="27"/>
  <c r="I23" i="27" s="1"/>
  <c r="J23" i="27" s="1"/>
  <c r="H5" i="27"/>
  <c r="I5" i="27" s="1"/>
  <c r="J5" i="27" s="1"/>
  <c r="H57" i="26"/>
  <c r="I57" i="26" s="1"/>
  <c r="J57" i="26" s="1"/>
  <c r="H21" i="26"/>
  <c r="I21" i="26" s="1"/>
  <c r="J21" i="26" s="1"/>
  <c r="H13" i="26"/>
  <c r="I13" i="26" s="1"/>
  <c r="J13" i="26" s="1"/>
  <c r="H31" i="26"/>
  <c r="I31" i="26" s="1"/>
  <c r="J31" i="26" s="1"/>
  <c r="H49" i="26"/>
  <c r="I49" i="26" s="1"/>
  <c r="J49" i="26" s="1"/>
  <c r="H67" i="26"/>
  <c r="I67" i="26" s="1"/>
  <c r="J67" i="26" s="1"/>
  <c r="H85" i="26"/>
  <c r="I85" i="26" s="1"/>
  <c r="J85" i="26" s="1"/>
  <c r="H90" i="25"/>
  <c r="I90" i="25" s="1"/>
  <c r="J90" i="25" s="1"/>
  <c r="H54" i="25"/>
  <c r="I54" i="25" s="1"/>
  <c r="J54" i="25" s="1"/>
  <c r="H18" i="25"/>
  <c r="I18" i="25" s="1"/>
  <c r="J18" i="25" s="1"/>
  <c r="H10" i="17"/>
  <c r="I10" i="17" s="1"/>
  <c r="J10" i="17" s="1"/>
  <c r="H4" i="14"/>
  <c r="I4" i="14" s="1"/>
  <c r="J4" i="14" s="1"/>
  <c r="K4" i="14" s="1"/>
  <c r="AH4" i="7"/>
  <c r="Z4" i="7"/>
  <c r="H29" i="31"/>
  <c r="I29" i="31" s="1"/>
  <c r="J29" i="31" s="1"/>
  <c r="H55" i="29"/>
  <c r="I55" i="29" s="1"/>
  <c r="J55" i="29" s="1"/>
  <c r="H95" i="25"/>
  <c r="I95" i="25" s="1"/>
  <c r="J95" i="25" s="1"/>
  <c r="H59" i="25"/>
  <c r="I59" i="25" s="1"/>
  <c r="J59" i="25" s="1"/>
  <c r="H23" i="25"/>
  <c r="I23" i="25" s="1"/>
  <c r="J23" i="25" s="1"/>
  <c r="H9" i="19"/>
  <c r="H23" i="19"/>
  <c r="H20" i="19"/>
  <c r="H17" i="19"/>
  <c r="H14" i="19"/>
  <c r="H10" i="19"/>
  <c r="H11" i="19"/>
  <c r="H5" i="19"/>
  <c r="H4" i="19"/>
  <c r="H21" i="19"/>
  <c r="H18" i="19"/>
  <c r="H15" i="19"/>
  <c r="H12" i="19"/>
  <c r="H6" i="19"/>
  <c r="H22" i="19"/>
  <c r="H19" i="19"/>
  <c r="H16" i="19"/>
  <c r="H13" i="19"/>
  <c r="H8" i="19"/>
  <c r="H7" i="19"/>
  <c r="H9" i="17"/>
  <c r="I9" i="17" s="1"/>
  <c r="J9" i="17" s="1"/>
  <c r="H9" i="14"/>
  <c r="I9" i="14" s="1"/>
  <c r="J9" i="14" s="1"/>
  <c r="H22" i="50"/>
  <c r="H19" i="50"/>
  <c r="H16" i="50"/>
  <c r="H13" i="50"/>
  <c r="H8" i="50"/>
  <c r="H7" i="50"/>
  <c r="H9" i="50"/>
  <c r="H23" i="50"/>
  <c r="H20" i="50"/>
  <c r="H17" i="50"/>
  <c r="H14" i="50"/>
  <c r="H10" i="50"/>
  <c r="H11" i="50"/>
  <c r="H5" i="50"/>
  <c r="H4" i="50"/>
  <c r="H15" i="50"/>
  <c r="H21" i="50"/>
  <c r="H12" i="50"/>
  <c r="H18" i="50"/>
  <c r="H6" i="50"/>
  <c r="H21" i="60"/>
  <c r="H18" i="60"/>
  <c r="H15" i="60"/>
  <c r="H12" i="60"/>
  <c r="H6" i="60"/>
  <c r="H22" i="60"/>
  <c r="H19" i="60"/>
  <c r="H16" i="60"/>
  <c r="H13" i="60"/>
  <c r="H8" i="60"/>
  <c r="H7" i="60"/>
  <c r="H9" i="60"/>
  <c r="H23" i="60"/>
  <c r="H20" i="60"/>
  <c r="H17" i="60"/>
  <c r="H14" i="60"/>
  <c r="H10" i="60"/>
  <c r="H5" i="60"/>
  <c r="H11" i="60"/>
  <c r="H4" i="60"/>
  <c r="H9" i="56"/>
  <c r="H23" i="56"/>
  <c r="H20" i="56"/>
  <c r="H17" i="56"/>
  <c r="H14" i="56"/>
  <c r="H10" i="56"/>
  <c r="H11" i="56"/>
  <c r="H5" i="56"/>
  <c r="H4" i="56"/>
  <c r="H21" i="56"/>
  <c r="H18" i="56"/>
  <c r="H15" i="56"/>
  <c r="H12" i="56"/>
  <c r="H8" i="56"/>
  <c r="H22" i="56"/>
  <c r="H19" i="56"/>
  <c r="H16" i="56"/>
  <c r="H13" i="56"/>
  <c r="H6" i="56"/>
  <c r="H7" i="56"/>
  <c r="H11" i="70"/>
  <c r="I11" i="70" s="1"/>
  <c r="J11" i="70" s="1"/>
  <c r="H18" i="70"/>
  <c r="I18" i="70" s="1"/>
  <c r="J18" i="70" s="1"/>
  <c r="H8" i="26"/>
  <c r="I8" i="26" s="1"/>
  <c r="J8" i="26" s="1"/>
  <c r="H70" i="25"/>
  <c r="I70" i="25" s="1"/>
  <c r="J70" i="25" s="1"/>
  <c r="H34" i="25"/>
  <c r="I34" i="25" s="1"/>
  <c r="J34" i="25" s="1"/>
  <c r="H22" i="23"/>
  <c r="H19" i="23"/>
  <c r="H16" i="23"/>
  <c r="H13" i="23"/>
  <c r="H8" i="23"/>
  <c r="H7" i="23"/>
  <c r="H9" i="23"/>
  <c r="H23" i="23"/>
  <c r="H20" i="23"/>
  <c r="H17" i="23"/>
  <c r="H14" i="23"/>
  <c r="H10" i="23"/>
  <c r="H11" i="23"/>
  <c r="H5" i="23"/>
  <c r="H4" i="23"/>
  <c r="H21" i="23"/>
  <c r="H18" i="23"/>
  <c r="H15" i="23"/>
  <c r="H12" i="23"/>
  <c r="H6" i="23"/>
  <c r="H4" i="22"/>
  <c r="I4" i="22" s="1"/>
  <c r="J4" i="22" s="1"/>
  <c r="K4" i="22" s="1"/>
  <c r="H15" i="18"/>
  <c r="I15" i="18" s="1"/>
  <c r="J15" i="18" s="1"/>
  <c r="H14" i="31"/>
  <c r="I14" i="31" s="1"/>
  <c r="J14" i="31" s="1"/>
  <c r="H12" i="26"/>
  <c r="I12" i="26" s="1"/>
  <c r="J12" i="26" s="1"/>
  <c r="H75" i="25"/>
  <c r="I75" i="25" s="1"/>
  <c r="J75" i="25" s="1"/>
  <c r="H39" i="25"/>
  <c r="I39" i="25" s="1"/>
  <c r="J39" i="25" s="1"/>
  <c r="H14" i="18"/>
  <c r="I14" i="18" s="1"/>
  <c r="J14" i="18" s="1"/>
  <c r="H94" i="29"/>
  <c r="I94" i="29" s="1"/>
  <c r="J94" i="29" s="1"/>
  <c r="H86" i="25"/>
  <c r="I86" i="25" s="1"/>
  <c r="J86" i="25" s="1"/>
  <c r="H50" i="25"/>
  <c r="I50" i="25" s="1"/>
  <c r="J50" i="25" s="1"/>
  <c r="H14" i="25"/>
  <c r="I14" i="25" s="1"/>
  <c r="J14" i="25" s="1"/>
  <c r="AH4" i="24"/>
  <c r="Z4" i="24"/>
  <c r="H13" i="18"/>
  <c r="I13" i="18" s="1"/>
  <c r="J13" i="18" s="1"/>
  <c r="H6" i="17"/>
  <c r="I6" i="17" s="1"/>
  <c r="J6" i="17" s="1"/>
  <c r="H18" i="14"/>
  <c r="I18" i="14" s="1"/>
  <c r="J18" i="14" s="1"/>
  <c r="K5" i="9"/>
  <c r="H10" i="6"/>
  <c r="I10" i="6" s="1"/>
  <c r="J10" i="6" s="1"/>
  <c r="H53" i="26"/>
  <c r="I53" i="26" s="1"/>
  <c r="J53" i="26" s="1"/>
  <c r="H17" i="26"/>
  <c r="I17" i="26" s="1"/>
  <c r="J17" i="26" s="1"/>
  <c r="H97" i="25"/>
  <c r="I97" i="25" s="1"/>
  <c r="J97" i="25" s="1"/>
  <c r="H61" i="25"/>
  <c r="I61" i="25" s="1"/>
  <c r="J61" i="25" s="1"/>
  <c r="H25" i="25"/>
  <c r="I25" i="25" s="1"/>
  <c r="J25" i="25" s="1"/>
  <c r="H12" i="21"/>
  <c r="I12" i="21" s="1"/>
  <c r="J12" i="21" s="1"/>
  <c r="H18" i="18"/>
  <c r="I18" i="18" s="1"/>
  <c r="J18" i="18" s="1"/>
  <c r="H23" i="17"/>
  <c r="I23" i="17" s="1"/>
  <c r="J23" i="17" s="1"/>
  <c r="H5" i="14"/>
  <c r="I5" i="14" s="1"/>
  <c r="J5" i="14" s="1"/>
  <c r="H4" i="10"/>
  <c r="I4" i="10" s="1"/>
  <c r="J4" i="10" s="1"/>
  <c r="K4" i="10" s="1"/>
  <c r="H21" i="9"/>
  <c r="I21" i="9" s="1"/>
  <c r="J21" i="9" s="1"/>
  <c r="H15" i="6"/>
  <c r="I15" i="6" s="1"/>
  <c r="J15" i="6" s="1"/>
  <c r="H8" i="5"/>
  <c r="I8" i="5" s="1"/>
  <c r="J8" i="5" s="1"/>
  <c r="AH4" i="2"/>
  <c r="Z4" i="2"/>
  <c r="AQ4" i="21"/>
  <c r="H5" i="13"/>
  <c r="I5" i="13" s="1"/>
  <c r="J5" i="13" s="1"/>
  <c r="Z4" i="12"/>
  <c r="H6" i="6"/>
  <c r="I6" i="6" s="1"/>
  <c r="J6" i="6" s="1"/>
  <c r="H23" i="21"/>
  <c r="I23" i="21" s="1"/>
  <c r="J23" i="21" s="1"/>
  <c r="H17" i="6"/>
  <c r="I17" i="6" s="1"/>
  <c r="J17" i="6" s="1"/>
  <c r="H13" i="6"/>
  <c r="I13" i="6" s="1"/>
  <c r="J13" i="6" s="1"/>
  <c r="H7" i="17"/>
  <c r="I7" i="17" s="1"/>
  <c r="J7" i="17" s="1"/>
  <c r="AI3" i="9"/>
  <c r="H22" i="13"/>
  <c r="I22" i="13" s="1"/>
  <c r="J22" i="13" s="1"/>
  <c r="H20" i="10"/>
  <c r="I20" i="10" s="1"/>
  <c r="J20" i="10" s="1"/>
  <c r="H11" i="6"/>
  <c r="I11" i="6" s="1"/>
  <c r="J11" i="6" s="1"/>
  <c r="H22" i="5"/>
  <c r="I22" i="5" s="1"/>
  <c r="J22" i="5" s="1"/>
  <c r="H20" i="13"/>
  <c r="I20" i="13" s="1"/>
  <c r="J20" i="13" s="1"/>
  <c r="H7" i="10"/>
  <c r="I7" i="10" s="1"/>
  <c r="J7" i="10" s="1"/>
  <c r="H18" i="5"/>
  <c r="I18" i="5" s="1"/>
  <c r="J18" i="5" s="1"/>
  <c r="I4" i="24"/>
  <c r="J4" i="24" s="1"/>
  <c r="K4" i="24" s="1"/>
  <c r="I20" i="24"/>
  <c r="J20" i="24" s="1"/>
  <c r="I16" i="24"/>
  <c r="J16" i="24" s="1"/>
  <c r="X5" i="95"/>
  <c r="AH5" i="95" s="1"/>
  <c r="F77" i="95"/>
  <c r="F74" i="95"/>
  <c r="F71" i="95"/>
  <c r="F68" i="95"/>
  <c r="F65" i="95"/>
  <c r="F62" i="95"/>
  <c r="F59" i="95"/>
  <c r="F56" i="95"/>
  <c r="F53" i="95"/>
  <c r="F50" i="95"/>
  <c r="F47" i="95"/>
  <c r="F44" i="95"/>
  <c r="F41" i="95"/>
  <c r="F38" i="95"/>
  <c r="F35" i="95"/>
  <c r="F32" i="95"/>
  <c r="F29" i="95"/>
  <c r="F26" i="95"/>
  <c r="F23" i="95"/>
  <c r="F20" i="95"/>
  <c r="F17" i="95"/>
  <c r="F14" i="95"/>
  <c r="F11" i="95"/>
  <c r="F8" i="95"/>
  <c r="F5" i="95"/>
  <c r="G78" i="95"/>
  <c r="G75" i="95"/>
  <c r="G72" i="95"/>
  <c r="G69" i="95"/>
  <c r="G66" i="95"/>
  <c r="G63" i="95"/>
  <c r="G60" i="95"/>
  <c r="G57" i="95"/>
  <c r="G54" i="95"/>
  <c r="G51" i="95"/>
  <c r="G48" i="95"/>
  <c r="G45" i="95"/>
  <c r="G42" i="95"/>
  <c r="G39" i="95"/>
  <c r="G36" i="95"/>
  <c r="G33" i="95"/>
  <c r="G30" i="95"/>
  <c r="G27" i="95"/>
  <c r="G24" i="95"/>
  <c r="G21" i="95"/>
  <c r="G18" i="95"/>
  <c r="G15" i="95"/>
  <c r="G12" i="95"/>
  <c r="G9" i="95"/>
  <c r="G6" i="95"/>
  <c r="G77" i="95"/>
  <c r="F73" i="95"/>
  <c r="G68" i="95"/>
  <c r="F64" i="95"/>
  <c r="G59" i="95"/>
  <c r="F55" i="95"/>
  <c r="G50" i="95"/>
  <c r="F46" i="95"/>
  <c r="G41" i="95"/>
  <c r="F37" i="95"/>
  <c r="G32" i="95"/>
  <c r="F28" i="95"/>
  <c r="G23" i="95"/>
  <c r="F19" i="95"/>
  <c r="G14" i="95"/>
  <c r="F10" i="95"/>
  <c r="G5" i="95"/>
  <c r="G76" i="95"/>
  <c r="F72" i="95"/>
  <c r="G67" i="95"/>
  <c r="F63" i="95"/>
  <c r="G58" i="95"/>
  <c r="F54" i="95"/>
  <c r="G49" i="95"/>
  <c r="F45" i="95"/>
  <c r="G40" i="95"/>
  <c r="F36" i="95"/>
  <c r="G31" i="95"/>
  <c r="F27" i="95"/>
  <c r="G22" i="95"/>
  <c r="F18" i="95"/>
  <c r="G13" i="95"/>
  <c r="F9" i="95"/>
  <c r="G4" i="95"/>
  <c r="F76" i="95"/>
  <c r="G71" i="95"/>
  <c r="F67" i="95"/>
  <c r="G62" i="95"/>
  <c r="F58" i="95"/>
  <c r="G53" i="95"/>
  <c r="F49" i="95"/>
  <c r="G44" i="95"/>
  <c r="F40" i="95"/>
  <c r="G35" i="95"/>
  <c r="F31" i="95"/>
  <c r="G26" i="95"/>
  <c r="F22" i="95"/>
  <c r="G17" i="95"/>
  <c r="F13" i="95"/>
  <c r="G8" i="95"/>
  <c r="F4" i="95"/>
  <c r="G79" i="95"/>
  <c r="F75" i="95"/>
  <c r="G70" i="95"/>
  <c r="F66" i="95"/>
  <c r="G61" i="95"/>
  <c r="F57" i="95"/>
  <c r="G52" i="95"/>
  <c r="F48" i="95"/>
  <c r="G43" i="95"/>
  <c r="F39" i="95"/>
  <c r="G34" i="95"/>
  <c r="F30" i="95"/>
  <c r="G25" i="95"/>
  <c r="F21" i="95"/>
  <c r="G16" i="95"/>
  <c r="F12" i="95"/>
  <c r="G7" i="95"/>
  <c r="G74" i="95"/>
  <c r="F61" i="95"/>
  <c r="G47" i="95"/>
  <c r="F34" i="95"/>
  <c r="G20" i="95"/>
  <c r="F7" i="95"/>
  <c r="G73" i="95"/>
  <c r="F60" i="95"/>
  <c r="G46" i="95"/>
  <c r="F33" i="95"/>
  <c r="G19" i="95"/>
  <c r="F6" i="95"/>
  <c r="F70" i="95"/>
  <c r="G56" i="95"/>
  <c r="F43" i="95"/>
  <c r="G29" i="95"/>
  <c r="F16" i="95"/>
  <c r="F69" i="95"/>
  <c r="G55" i="95"/>
  <c r="F42" i="95"/>
  <c r="G28" i="95"/>
  <c r="F15" i="95"/>
  <c r="F79" i="95"/>
  <c r="G65" i="95"/>
  <c r="F52" i="95"/>
  <c r="G38" i="95"/>
  <c r="F25" i="95"/>
  <c r="G11" i="95"/>
  <c r="F51" i="95"/>
  <c r="G37" i="95"/>
  <c r="F24" i="95"/>
  <c r="G10" i="95"/>
  <c r="F78" i="95"/>
  <c r="G64" i="95"/>
  <c r="AN3" i="94"/>
  <c r="AI3" i="94"/>
  <c r="Z4" i="93"/>
  <c r="AI3" i="93"/>
  <c r="AN3" i="93"/>
  <c r="AH4" i="92"/>
  <c r="AN3" i="92"/>
  <c r="AI3" i="92"/>
  <c r="AH3" i="90"/>
  <c r="X5" i="89"/>
  <c r="AH5" i="89" s="1"/>
  <c r="AN3" i="86"/>
  <c r="AI3" i="86"/>
  <c r="AR3" i="81"/>
  <c r="Z4" i="78"/>
  <c r="AR3" i="77"/>
  <c r="K5" i="65"/>
  <c r="AH4" i="59"/>
  <c r="Z4" i="59"/>
  <c r="Z4" i="65"/>
  <c r="AH4" i="65"/>
  <c r="AQ4" i="65" s="1"/>
  <c r="K5" i="62"/>
  <c r="K5" i="61"/>
  <c r="AQ4" i="66"/>
  <c r="AE3" i="65"/>
  <c r="P3" i="65"/>
  <c r="AF3" i="65" s="1"/>
  <c r="AO3" i="65" s="1"/>
  <c r="AQ4" i="61"/>
  <c r="X5" i="63"/>
  <c r="AH5" i="63" s="1"/>
  <c r="P3" i="55"/>
  <c r="AF3" i="55" s="1"/>
  <c r="AO3" i="55" s="1"/>
  <c r="AE3" i="55"/>
  <c r="P3" i="51"/>
  <c r="AF3" i="51" s="1"/>
  <c r="AO3" i="51" s="1"/>
  <c r="AE3" i="51"/>
  <c r="Y5" i="66"/>
  <c r="G94" i="73"/>
  <c r="G88" i="73"/>
  <c r="G82" i="73"/>
  <c r="G76" i="73"/>
  <c r="G70" i="73"/>
  <c r="G64" i="73"/>
  <c r="G58" i="73"/>
  <c r="G52" i="73"/>
  <c r="G46" i="73"/>
  <c r="G40" i="73"/>
  <c r="G34" i="73"/>
  <c r="G28" i="73"/>
  <c r="G22" i="73"/>
  <c r="G16" i="73"/>
  <c r="G10" i="73"/>
  <c r="G4" i="73"/>
  <c r="G93" i="73"/>
  <c r="G87" i="73"/>
  <c r="G81" i="73"/>
  <c r="G75" i="73"/>
  <c r="G69" i="73"/>
  <c r="G63" i="73"/>
  <c r="G57" i="73"/>
  <c r="G51" i="73"/>
  <c r="G45" i="73"/>
  <c r="G39" i="73"/>
  <c r="G33" i="73"/>
  <c r="G27" i="73"/>
  <c r="G21" i="73"/>
  <c r="G15" i="73"/>
  <c r="G9" i="73"/>
  <c r="G98" i="73"/>
  <c r="G92" i="73"/>
  <c r="G86" i="73"/>
  <c r="G80" i="73"/>
  <c r="G74" i="73"/>
  <c r="G68" i="73"/>
  <c r="G62" i="73"/>
  <c r="G56" i="73"/>
  <c r="G50" i="73"/>
  <c r="G44" i="73"/>
  <c r="G38" i="73"/>
  <c r="G32" i="73"/>
  <c r="G26" i="73"/>
  <c r="G20" i="73"/>
  <c r="G14" i="73"/>
  <c r="G8" i="73"/>
  <c r="G97" i="73"/>
  <c r="G91" i="73"/>
  <c r="G85" i="73"/>
  <c r="G79" i="73"/>
  <c r="G73" i="73"/>
  <c r="G67" i="73"/>
  <c r="G61" i="73"/>
  <c r="G55" i="73"/>
  <c r="G49" i="73"/>
  <c r="G43" i="73"/>
  <c r="G37" i="73"/>
  <c r="G31" i="73"/>
  <c r="G25" i="73"/>
  <c r="G19" i="73"/>
  <c r="G13" i="73"/>
  <c r="G7" i="73"/>
  <c r="G95" i="73"/>
  <c r="G77" i="73"/>
  <c r="G59" i="73"/>
  <c r="G41" i="73"/>
  <c r="G23" i="73"/>
  <c r="G5" i="73"/>
  <c r="G90" i="73"/>
  <c r="G72" i="73"/>
  <c r="G54" i="73"/>
  <c r="G36" i="73"/>
  <c r="G18" i="73"/>
  <c r="G89" i="73"/>
  <c r="G71" i="73"/>
  <c r="G53" i="73"/>
  <c r="G35" i="73"/>
  <c r="G17" i="73"/>
  <c r="G84" i="73"/>
  <c r="G66" i="73"/>
  <c r="G48" i="73"/>
  <c r="G30" i="73"/>
  <c r="G12" i="73"/>
  <c r="G83" i="73"/>
  <c r="G65" i="73"/>
  <c r="G47" i="73"/>
  <c r="G29" i="73"/>
  <c r="G11" i="73"/>
  <c r="G24" i="73"/>
  <c r="G6" i="73"/>
  <c r="G96" i="73"/>
  <c r="G78" i="73"/>
  <c r="G60" i="73"/>
  <c r="G42" i="73"/>
  <c r="F77" i="83"/>
  <c r="F74" i="83"/>
  <c r="F71" i="83"/>
  <c r="F68" i="83"/>
  <c r="F65" i="83"/>
  <c r="F62" i="83"/>
  <c r="F59" i="83"/>
  <c r="F56" i="83"/>
  <c r="F53" i="83"/>
  <c r="F50" i="83"/>
  <c r="F47" i="83"/>
  <c r="F44" i="83"/>
  <c r="F41" i="83"/>
  <c r="F38" i="83"/>
  <c r="F35" i="83"/>
  <c r="F32" i="83"/>
  <c r="F29" i="83"/>
  <c r="F26" i="83"/>
  <c r="F23" i="83"/>
  <c r="F20" i="83"/>
  <c r="F17" i="83"/>
  <c r="F14" i="83"/>
  <c r="F11" i="83"/>
  <c r="F8" i="83"/>
  <c r="F5" i="83"/>
  <c r="G79" i="83"/>
  <c r="G76" i="83"/>
  <c r="G73" i="83"/>
  <c r="G70" i="83"/>
  <c r="G67" i="83"/>
  <c r="G64" i="83"/>
  <c r="G61" i="83"/>
  <c r="G58" i="83"/>
  <c r="G55" i="83"/>
  <c r="G52" i="83"/>
  <c r="G49" i="83"/>
  <c r="G46" i="83"/>
  <c r="G43" i="83"/>
  <c r="G40" i="83"/>
  <c r="G37" i="83"/>
  <c r="G34" i="83"/>
  <c r="G31" i="83"/>
  <c r="G28" i="83"/>
  <c r="G25" i="83"/>
  <c r="G22" i="83"/>
  <c r="G19" i="83"/>
  <c r="G16" i="83"/>
  <c r="G13" i="83"/>
  <c r="G10" i="83"/>
  <c r="G7" i="83"/>
  <c r="G4" i="83"/>
  <c r="F79" i="83"/>
  <c r="F76" i="83"/>
  <c r="F73" i="83"/>
  <c r="F70" i="83"/>
  <c r="F67" i="83"/>
  <c r="F64" i="83"/>
  <c r="F61" i="83"/>
  <c r="F58" i="83"/>
  <c r="F55" i="83"/>
  <c r="F52" i="83"/>
  <c r="F49" i="83"/>
  <c r="F46" i="83"/>
  <c r="F43" i="83"/>
  <c r="F40" i="83"/>
  <c r="F37" i="83"/>
  <c r="F34" i="83"/>
  <c r="F31" i="83"/>
  <c r="F28" i="83"/>
  <c r="F25" i="83"/>
  <c r="F22" i="83"/>
  <c r="F19" i="83"/>
  <c r="F16" i="83"/>
  <c r="F13" i="83"/>
  <c r="F10" i="83"/>
  <c r="F7" i="83"/>
  <c r="F4" i="83"/>
  <c r="G77" i="83"/>
  <c r="G71" i="83"/>
  <c r="G65" i="83"/>
  <c r="G59" i="83"/>
  <c r="G53" i="83"/>
  <c r="G47" i="83"/>
  <c r="G41" i="83"/>
  <c r="G35" i="83"/>
  <c r="G29" i="83"/>
  <c r="G23" i="83"/>
  <c r="G17" i="83"/>
  <c r="G11" i="83"/>
  <c r="G5" i="83"/>
  <c r="G75" i="83"/>
  <c r="G69" i="83"/>
  <c r="G63" i="83"/>
  <c r="G57" i="83"/>
  <c r="G51" i="83"/>
  <c r="G45" i="83"/>
  <c r="G39" i="83"/>
  <c r="G33" i="83"/>
  <c r="G27" i="83"/>
  <c r="G21" i="83"/>
  <c r="G15" i="83"/>
  <c r="G9" i="83"/>
  <c r="F75" i="83"/>
  <c r="F69" i="83"/>
  <c r="F63" i="83"/>
  <c r="F57" i="83"/>
  <c r="F51" i="83"/>
  <c r="F45" i="83"/>
  <c r="F39" i="83"/>
  <c r="F33" i="83"/>
  <c r="F27" i="83"/>
  <c r="F21" i="83"/>
  <c r="F15" i="83"/>
  <c r="F9" i="83"/>
  <c r="G74" i="83"/>
  <c r="G68" i="83"/>
  <c r="G62" i="83"/>
  <c r="G56" i="83"/>
  <c r="G50" i="83"/>
  <c r="G44" i="83"/>
  <c r="G38" i="83"/>
  <c r="G32" i="83"/>
  <c r="G26" i="83"/>
  <c r="G20" i="83"/>
  <c r="G14" i="83"/>
  <c r="G8" i="83"/>
  <c r="G66" i="83"/>
  <c r="G48" i="83"/>
  <c r="G30" i="83"/>
  <c r="G12" i="83"/>
  <c r="F66" i="83"/>
  <c r="F48" i="83"/>
  <c r="F30" i="83"/>
  <c r="F12" i="83"/>
  <c r="G78" i="83"/>
  <c r="G60" i="83"/>
  <c r="G42" i="83"/>
  <c r="G24" i="83"/>
  <c r="G6" i="83"/>
  <c r="F78" i="83"/>
  <c r="F60" i="83"/>
  <c r="F42" i="83"/>
  <c r="F24" i="83"/>
  <c r="F6" i="83"/>
  <c r="G72" i="83"/>
  <c r="G54" i="83"/>
  <c r="G36" i="83"/>
  <c r="G18" i="83"/>
  <c r="F54" i="83"/>
  <c r="F36" i="83"/>
  <c r="F18" i="83"/>
  <c r="F72" i="83"/>
  <c r="G69" i="88"/>
  <c r="G66" i="88"/>
  <c r="G63" i="88"/>
  <c r="G60" i="88"/>
  <c r="G57" i="88"/>
  <c r="G54" i="88"/>
  <c r="G51" i="88"/>
  <c r="G48" i="88"/>
  <c r="G45" i="88"/>
  <c r="G42" i="88"/>
  <c r="G39" i="88"/>
  <c r="G36" i="88"/>
  <c r="G33" i="88"/>
  <c r="G30" i="88"/>
  <c r="G27" i="88"/>
  <c r="G24" i="88"/>
  <c r="G21" i="88"/>
  <c r="G18" i="88"/>
  <c r="G15" i="88"/>
  <c r="G12" i="88"/>
  <c r="G9" i="88"/>
  <c r="G6" i="88"/>
  <c r="F69" i="88"/>
  <c r="F66" i="88"/>
  <c r="F63" i="88"/>
  <c r="F60" i="88"/>
  <c r="F57" i="88"/>
  <c r="F54" i="88"/>
  <c r="F51" i="88"/>
  <c r="F48" i="88"/>
  <c r="F45" i="88"/>
  <c r="F42" i="88"/>
  <c r="F39" i="88"/>
  <c r="F36" i="88"/>
  <c r="F33" i="88"/>
  <c r="F30" i="88"/>
  <c r="F27" i="88"/>
  <c r="F24" i="88"/>
  <c r="F21" i="88"/>
  <c r="F18" i="88"/>
  <c r="F15" i="88"/>
  <c r="F12" i="88"/>
  <c r="F9" i="88"/>
  <c r="F6" i="88"/>
  <c r="G68" i="88"/>
  <c r="G65" i="88"/>
  <c r="G62" i="88"/>
  <c r="G59" i="88"/>
  <c r="G56" i="88"/>
  <c r="G53" i="88"/>
  <c r="G50" i="88"/>
  <c r="G47" i="88"/>
  <c r="G44" i="88"/>
  <c r="G41" i="88"/>
  <c r="G38" i="88"/>
  <c r="G35" i="88"/>
  <c r="G32" i="88"/>
  <c r="G29" i="88"/>
  <c r="G26" i="88"/>
  <c r="G23" i="88"/>
  <c r="G20" i="88"/>
  <c r="G17" i="88"/>
  <c r="G14" i="88"/>
  <c r="G11" i="88"/>
  <c r="G8" i="88"/>
  <c r="G5" i="88"/>
  <c r="F68" i="88"/>
  <c r="F65" i="88"/>
  <c r="F62" i="88"/>
  <c r="F59" i="88"/>
  <c r="F56" i="88"/>
  <c r="F53" i="88"/>
  <c r="F50" i="88"/>
  <c r="F47" i="88"/>
  <c r="F44" i="88"/>
  <c r="F41" i="88"/>
  <c r="F38" i="88"/>
  <c r="F35" i="88"/>
  <c r="F32" i="88"/>
  <c r="F29" i="88"/>
  <c r="F26" i="88"/>
  <c r="F23" i="88"/>
  <c r="F20" i="88"/>
  <c r="F17" i="88"/>
  <c r="F14" i="88"/>
  <c r="F11" i="88"/>
  <c r="F8" i="88"/>
  <c r="F5" i="88"/>
  <c r="G67" i="88"/>
  <c r="G64" i="88"/>
  <c r="G61" i="88"/>
  <c r="G58" i="88"/>
  <c r="G55" i="88"/>
  <c r="G52" i="88"/>
  <c r="G49" i="88"/>
  <c r="G46" i="88"/>
  <c r="G43" i="88"/>
  <c r="G40" i="88"/>
  <c r="G37" i="88"/>
  <c r="G34" i="88"/>
  <c r="G31" i="88"/>
  <c r="G28" i="88"/>
  <c r="G25" i="88"/>
  <c r="G22" i="88"/>
  <c r="G19" i="88"/>
  <c r="G16" i="88"/>
  <c r="G13" i="88"/>
  <c r="G10" i="88"/>
  <c r="G7" i="88"/>
  <c r="G4" i="88"/>
  <c r="F58" i="88"/>
  <c r="F40" i="88"/>
  <c r="F22" i="88"/>
  <c r="F4" i="88"/>
  <c r="F55" i="88"/>
  <c r="F37" i="88"/>
  <c r="F19" i="88"/>
  <c r="F52" i="88"/>
  <c r="F34" i="88"/>
  <c r="F16" i="88"/>
  <c r="F67" i="88"/>
  <c r="F49" i="88"/>
  <c r="F31" i="88"/>
  <c r="F13" i="88"/>
  <c r="F64" i="88"/>
  <c r="F46" i="88"/>
  <c r="F28" i="88"/>
  <c r="F10" i="88"/>
  <c r="F7" i="88"/>
  <c r="F61" i="88"/>
  <c r="F43" i="88"/>
  <c r="F25" i="88"/>
  <c r="AI3" i="59"/>
  <c r="AN3" i="59"/>
  <c r="AH4" i="52"/>
  <c r="Z4" i="51"/>
  <c r="H24" i="47"/>
  <c r="I24" i="47" s="1"/>
  <c r="J24" i="47" s="1"/>
  <c r="H18" i="47"/>
  <c r="I18" i="47" s="1"/>
  <c r="J18" i="47" s="1"/>
  <c r="H45" i="47"/>
  <c r="I45" i="47" s="1"/>
  <c r="J45" i="47" s="1"/>
  <c r="H72" i="47"/>
  <c r="I72" i="47" s="1"/>
  <c r="J72" i="47" s="1"/>
  <c r="H13" i="47"/>
  <c r="I13" i="47" s="1"/>
  <c r="J13" i="47" s="1"/>
  <c r="H31" i="47"/>
  <c r="I31" i="47" s="1"/>
  <c r="J31" i="47" s="1"/>
  <c r="H49" i="47"/>
  <c r="I49" i="47" s="1"/>
  <c r="J49" i="47" s="1"/>
  <c r="H67" i="47"/>
  <c r="I67" i="47" s="1"/>
  <c r="J67" i="47" s="1"/>
  <c r="AI3" i="47"/>
  <c r="H60" i="47"/>
  <c r="I60" i="47" s="1"/>
  <c r="J60" i="47" s="1"/>
  <c r="H65" i="47"/>
  <c r="I65" i="47" s="1"/>
  <c r="J65" i="47" s="1"/>
  <c r="H54" i="45"/>
  <c r="I54" i="45" s="1"/>
  <c r="J54" i="45" s="1"/>
  <c r="AG4" i="46"/>
  <c r="AF4" i="46"/>
  <c r="AE4" i="46"/>
  <c r="W5" i="46"/>
  <c r="H53" i="45"/>
  <c r="I53" i="45" s="1"/>
  <c r="J53" i="45" s="1"/>
  <c r="H60" i="44"/>
  <c r="I60" i="44" s="1"/>
  <c r="J60" i="44" s="1"/>
  <c r="H42" i="44"/>
  <c r="I42" i="44" s="1"/>
  <c r="J42" i="44" s="1"/>
  <c r="H24" i="44"/>
  <c r="I24" i="44" s="1"/>
  <c r="J24" i="44" s="1"/>
  <c r="H6" i="44"/>
  <c r="I6" i="44" s="1"/>
  <c r="J6" i="44" s="1"/>
  <c r="H69" i="43"/>
  <c r="I69" i="43" s="1"/>
  <c r="J69" i="43" s="1"/>
  <c r="H51" i="43"/>
  <c r="I51" i="43" s="1"/>
  <c r="J51" i="43" s="1"/>
  <c r="H33" i="43"/>
  <c r="I33" i="43" s="1"/>
  <c r="J33" i="43" s="1"/>
  <c r="H15" i="43"/>
  <c r="I15" i="43" s="1"/>
  <c r="J15" i="43" s="1"/>
  <c r="H62" i="45"/>
  <c r="I62" i="45" s="1"/>
  <c r="J62" i="45" s="1"/>
  <c r="H29" i="45"/>
  <c r="I29" i="45" s="1"/>
  <c r="J29" i="45" s="1"/>
  <c r="H72" i="45"/>
  <c r="I72" i="45" s="1"/>
  <c r="J72" i="45" s="1"/>
  <c r="H23" i="45"/>
  <c r="I23" i="45" s="1"/>
  <c r="J23" i="45" s="1"/>
  <c r="H66" i="45"/>
  <c r="I66" i="45" s="1"/>
  <c r="J66" i="45" s="1"/>
  <c r="H13" i="45"/>
  <c r="I13" i="45" s="1"/>
  <c r="J13" i="45" s="1"/>
  <c r="H49" i="45"/>
  <c r="I49" i="45" s="1"/>
  <c r="J49" i="45" s="1"/>
  <c r="H85" i="45"/>
  <c r="I85" i="45" s="1"/>
  <c r="J85" i="45" s="1"/>
  <c r="H39" i="45"/>
  <c r="I39" i="45" s="1"/>
  <c r="J39" i="45" s="1"/>
  <c r="H56" i="44"/>
  <c r="I56" i="44" s="1"/>
  <c r="J56" i="44" s="1"/>
  <c r="H38" i="44"/>
  <c r="I38" i="44" s="1"/>
  <c r="J38" i="44" s="1"/>
  <c r="H20" i="44"/>
  <c r="I20" i="44" s="1"/>
  <c r="J20" i="44" s="1"/>
  <c r="H74" i="43"/>
  <c r="I74" i="43" s="1"/>
  <c r="J74" i="43" s="1"/>
  <c r="H56" i="43"/>
  <c r="I56" i="43" s="1"/>
  <c r="J56" i="43" s="1"/>
  <c r="H38" i="43"/>
  <c r="I38" i="43" s="1"/>
  <c r="J38" i="43" s="1"/>
  <c r="H20" i="43"/>
  <c r="I20" i="43" s="1"/>
  <c r="J20" i="43" s="1"/>
  <c r="H47" i="45"/>
  <c r="I47" i="45" s="1"/>
  <c r="J47" i="45" s="1"/>
  <c r="H34" i="45"/>
  <c r="I34" i="45" s="1"/>
  <c r="J34" i="45" s="1"/>
  <c r="H58" i="44"/>
  <c r="I58" i="44" s="1"/>
  <c r="J58" i="44" s="1"/>
  <c r="H40" i="44"/>
  <c r="I40" i="44" s="1"/>
  <c r="J40" i="44" s="1"/>
  <c r="H22" i="44"/>
  <c r="I22" i="44" s="1"/>
  <c r="J22" i="44" s="1"/>
  <c r="H4" i="44"/>
  <c r="I4" i="44" s="1"/>
  <c r="J4" i="44" s="1"/>
  <c r="K4" i="44" s="1"/>
  <c r="H79" i="43"/>
  <c r="I79" i="43" s="1"/>
  <c r="J79" i="43" s="1"/>
  <c r="H61" i="43"/>
  <c r="I61" i="43" s="1"/>
  <c r="J61" i="43" s="1"/>
  <c r="H43" i="43"/>
  <c r="I43" i="43" s="1"/>
  <c r="J43" i="43" s="1"/>
  <c r="H25" i="43"/>
  <c r="I25" i="43" s="1"/>
  <c r="J25" i="43" s="1"/>
  <c r="H7" i="43"/>
  <c r="I7" i="43" s="1"/>
  <c r="J7" i="43" s="1"/>
  <c r="H77" i="42"/>
  <c r="I77" i="42" s="1"/>
  <c r="J77" i="42" s="1"/>
  <c r="H59" i="42"/>
  <c r="I59" i="42" s="1"/>
  <c r="J59" i="42" s="1"/>
  <c r="H41" i="42"/>
  <c r="I41" i="42" s="1"/>
  <c r="J41" i="42" s="1"/>
  <c r="H23" i="42"/>
  <c r="I23" i="42" s="1"/>
  <c r="J23" i="42" s="1"/>
  <c r="H5" i="42"/>
  <c r="I5" i="42" s="1"/>
  <c r="J5" i="42" s="1"/>
  <c r="K5" i="42" s="1"/>
  <c r="H83" i="41"/>
  <c r="I83" i="41" s="1"/>
  <c r="J83" i="41" s="1"/>
  <c r="H47" i="41"/>
  <c r="I47" i="41" s="1"/>
  <c r="J47" i="41" s="1"/>
  <c r="H11" i="41"/>
  <c r="I11" i="41" s="1"/>
  <c r="J11" i="41" s="1"/>
  <c r="H56" i="40"/>
  <c r="I56" i="40" s="1"/>
  <c r="J56" i="40" s="1"/>
  <c r="H38" i="40"/>
  <c r="I38" i="40" s="1"/>
  <c r="J38" i="40" s="1"/>
  <c r="H20" i="40"/>
  <c r="I20" i="40" s="1"/>
  <c r="J20" i="40" s="1"/>
  <c r="H68" i="39"/>
  <c r="I68" i="39" s="1"/>
  <c r="J68" i="39" s="1"/>
  <c r="H50" i="39"/>
  <c r="I50" i="39" s="1"/>
  <c r="J50" i="39" s="1"/>
  <c r="H32" i="39"/>
  <c r="I32" i="39" s="1"/>
  <c r="J32" i="39" s="1"/>
  <c r="H14" i="39"/>
  <c r="I14" i="39" s="1"/>
  <c r="J14" i="39" s="1"/>
  <c r="H79" i="38"/>
  <c r="I79" i="38" s="1"/>
  <c r="J79" i="38" s="1"/>
  <c r="H61" i="38"/>
  <c r="I61" i="38" s="1"/>
  <c r="J61" i="38" s="1"/>
  <c r="H43" i="38"/>
  <c r="I43" i="38" s="1"/>
  <c r="J43" i="38" s="1"/>
  <c r="H25" i="38"/>
  <c r="I25" i="38" s="1"/>
  <c r="J25" i="38" s="1"/>
  <c r="H7" i="38"/>
  <c r="I7" i="38" s="1"/>
  <c r="J7" i="38" s="1"/>
  <c r="AI3" i="43"/>
  <c r="H87" i="41"/>
  <c r="I87" i="41" s="1"/>
  <c r="J87" i="41" s="1"/>
  <c r="H51" i="41"/>
  <c r="I51" i="41" s="1"/>
  <c r="J51" i="41" s="1"/>
  <c r="H15" i="41"/>
  <c r="I15" i="41" s="1"/>
  <c r="J15" i="41" s="1"/>
  <c r="H75" i="38"/>
  <c r="I75" i="38" s="1"/>
  <c r="J75" i="38" s="1"/>
  <c r="H57" i="38"/>
  <c r="I57" i="38" s="1"/>
  <c r="J57" i="38" s="1"/>
  <c r="H39" i="38"/>
  <c r="I39" i="38" s="1"/>
  <c r="J39" i="38" s="1"/>
  <c r="H21" i="38"/>
  <c r="I21" i="38" s="1"/>
  <c r="J21" i="38" s="1"/>
  <c r="H86" i="41"/>
  <c r="I86" i="41" s="1"/>
  <c r="J86" i="41" s="1"/>
  <c r="H50" i="41"/>
  <c r="I50" i="41" s="1"/>
  <c r="J50" i="41" s="1"/>
  <c r="H14" i="41"/>
  <c r="I14" i="41" s="1"/>
  <c r="J14" i="41" s="1"/>
  <c r="H81" i="42"/>
  <c r="I81" i="42" s="1"/>
  <c r="J81" i="42" s="1"/>
  <c r="H63" i="42"/>
  <c r="I63" i="42" s="1"/>
  <c r="J63" i="42" s="1"/>
  <c r="H45" i="42"/>
  <c r="I45" i="42" s="1"/>
  <c r="J45" i="42" s="1"/>
  <c r="H27" i="42"/>
  <c r="I27" i="42" s="1"/>
  <c r="J27" i="42" s="1"/>
  <c r="H9" i="42"/>
  <c r="I9" i="42" s="1"/>
  <c r="J9" i="42" s="1"/>
  <c r="Y5" i="41"/>
  <c r="H85" i="41"/>
  <c r="I85" i="41" s="1"/>
  <c r="J85" i="41" s="1"/>
  <c r="H49" i="41"/>
  <c r="I49" i="41" s="1"/>
  <c r="J49" i="41" s="1"/>
  <c r="H13" i="41"/>
  <c r="I13" i="41" s="1"/>
  <c r="J13" i="41" s="1"/>
  <c r="H57" i="40"/>
  <c r="I57" i="40" s="1"/>
  <c r="J57" i="40" s="1"/>
  <c r="H39" i="40"/>
  <c r="I39" i="40" s="1"/>
  <c r="J39" i="40" s="1"/>
  <c r="H21" i="40"/>
  <c r="I21" i="40" s="1"/>
  <c r="J21" i="40" s="1"/>
  <c r="H72" i="39"/>
  <c r="I72" i="39" s="1"/>
  <c r="J72" i="39" s="1"/>
  <c r="H54" i="39"/>
  <c r="I54" i="39" s="1"/>
  <c r="J54" i="39" s="1"/>
  <c r="H36" i="39"/>
  <c r="I36" i="39" s="1"/>
  <c r="J36" i="39" s="1"/>
  <c r="H18" i="39"/>
  <c r="I18" i="39" s="1"/>
  <c r="J18" i="39" s="1"/>
  <c r="H83" i="38"/>
  <c r="I83" i="38" s="1"/>
  <c r="J83" i="38" s="1"/>
  <c r="H65" i="38"/>
  <c r="I65" i="38" s="1"/>
  <c r="J65" i="38" s="1"/>
  <c r="H47" i="38"/>
  <c r="I47" i="38" s="1"/>
  <c r="J47" i="38" s="1"/>
  <c r="H29" i="38"/>
  <c r="I29" i="38" s="1"/>
  <c r="J29" i="38" s="1"/>
  <c r="H11" i="38"/>
  <c r="I11" i="38" s="1"/>
  <c r="J11" i="38" s="1"/>
  <c r="H80" i="37"/>
  <c r="I80" i="37" s="1"/>
  <c r="J80" i="37" s="1"/>
  <c r="H44" i="37"/>
  <c r="I44" i="37" s="1"/>
  <c r="J44" i="37" s="1"/>
  <c r="H8" i="37"/>
  <c r="I8" i="37" s="1"/>
  <c r="J8" i="37" s="1"/>
  <c r="H78" i="33"/>
  <c r="I78" i="33" s="1"/>
  <c r="J78" i="33" s="1"/>
  <c r="H42" i="33"/>
  <c r="I42" i="33" s="1"/>
  <c r="J42" i="33" s="1"/>
  <c r="H6" i="33"/>
  <c r="I6" i="33" s="1"/>
  <c r="J6" i="33" s="1"/>
  <c r="H60" i="36"/>
  <c r="I60" i="36" s="1"/>
  <c r="J60" i="36" s="1"/>
  <c r="H42" i="36"/>
  <c r="I42" i="36" s="1"/>
  <c r="J42" i="36" s="1"/>
  <c r="H24" i="36"/>
  <c r="I24" i="36" s="1"/>
  <c r="J24" i="36" s="1"/>
  <c r="H6" i="36"/>
  <c r="I6" i="36" s="1"/>
  <c r="J6" i="36" s="1"/>
  <c r="H69" i="35"/>
  <c r="I69" i="35" s="1"/>
  <c r="J69" i="35" s="1"/>
  <c r="H51" i="35"/>
  <c r="I51" i="35" s="1"/>
  <c r="J51" i="35" s="1"/>
  <c r="H33" i="35"/>
  <c r="I33" i="35" s="1"/>
  <c r="J33" i="35" s="1"/>
  <c r="H15" i="35"/>
  <c r="I15" i="35" s="1"/>
  <c r="J15" i="35" s="1"/>
  <c r="H71" i="33"/>
  <c r="I71" i="33" s="1"/>
  <c r="J71" i="33" s="1"/>
  <c r="H35" i="33"/>
  <c r="I35" i="33" s="1"/>
  <c r="J35" i="33" s="1"/>
  <c r="AI3" i="42"/>
  <c r="H82" i="33"/>
  <c r="I82" i="33" s="1"/>
  <c r="J82" i="33" s="1"/>
  <c r="H46" i="33"/>
  <c r="I46" i="33" s="1"/>
  <c r="J46" i="33" s="1"/>
  <c r="H10" i="33"/>
  <c r="I10" i="33" s="1"/>
  <c r="J10" i="33" s="1"/>
  <c r="AN3" i="33"/>
  <c r="AI3" i="33"/>
  <c r="AQ4" i="41"/>
  <c r="H59" i="36"/>
  <c r="I59" i="36" s="1"/>
  <c r="J59" i="36" s="1"/>
  <c r="H41" i="36"/>
  <c r="I41" i="36" s="1"/>
  <c r="J41" i="36" s="1"/>
  <c r="H23" i="36"/>
  <c r="I23" i="36" s="1"/>
  <c r="J23" i="36" s="1"/>
  <c r="H5" i="36"/>
  <c r="I5" i="36" s="1"/>
  <c r="J5" i="36" s="1"/>
  <c r="H77" i="35"/>
  <c r="I77" i="35" s="1"/>
  <c r="J77" i="35" s="1"/>
  <c r="H59" i="35"/>
  <c r="I59" i="35" s="1"/>
  <c r="J59" i="35" s="1"/>
  <c r="H41" i="35"/>
  <c r="I41" i="35" s="1"/>
  <c r="J41" i="35" s="1"/>
  <c r="H23" i="35"/>
  <c r="I23" i="35" s="1"/>
  <c r="J23" i="35" s="1"/>
  <c r="H5" i="35"/>
  <c r="I5" i="35" s="1"/>
  <c r="J5" i="35" s="1"/>
  <c r="H69" i="33"/>
  <c r="I69" i="33" s="1"/>
  <c r="J69" i="33" s="1"/>
  <c r="H33" i="33"/>
  <c r="I33" i="33" s="1"/>
  <c r="J33" i="33" s="1"/>
  <c r="H88" i="37"/>
  <c r="I88" i="37" s="1"/>
  <c r="J88" i="37" s="1"/>
  <c r="H52" i="37"/>
  <c r="I52" i="37" s="1"/>
  <c r="J52" i="37" s="1"/>
  <c r="H16" i="37"/>
  <c r="I16" i="37" s="1"/>
  <c r="J16" i="37" s="1"/>
  <c r="X5" i="35"/>
  <c r="AH5" i="35" s="1"/>
  <c r="H98" i="33"/>
  <c r="I98" i="33" s="1"/>
  <c r="J98" i="33" s="1"/>
  <c r="H62" i="33"/>
  <c r="I62" i="33" s="1"/>
  <c r="J62" i="33" s="1"/>
  <c r="H26" i="33"/>
  <c r="I26" i="33" s="1"/>
  <c r="J26" i="33" s="1"/>
  <c r="H63" i="37"/>
  <c r="I63" i="37" s="1"/>
  <c r="J63" i="37" s="1"/>
  <c r="H27" i="37"/>
  <c r="I27" i="37" s="1"/>
  <c r="J27" i="37" s="1"/>
  <c r="H64" i="36"/>
  <c r="I64" i="36" s="1"/>
  <c r="J64" i="36" s="1"/>
  <c r="H46" i="36"/>
  <c r="I46" i="36" s="1"/>
  <c r="J46" i="36" s="1"/>
  <c r="H28" i="36"/>
  <c r="I28" i="36" s="1"/>
  <c r="J28" i="36" s="1"/>
  <c r="H10" i="36"/>
  <c r="I10" i="36" s="1"/>
  <c r="J10" i="36" s="1"/>
  <c r="H79" i="35"/>
  <c r="I79" i="35" s="1"/>
  <c r="J79" i="35" s="1"/>
  <c r="H61" i="35"/>
  <c r="I61" i="35" s="1"/>
  <c r="J61" i="35" s="1"/>
  <c r="H43" i="35"/>
  <c r="I43" i="35" s="1"/>
  <c r="J43" i="35" s="1"/>
  <c r="H25" i="35"/>
  <c r="I25" i="35" s="1"/>
  <c r="J25" i="35" s="1"/>
  <c r="H7" i="35"/>
  <c r="I7" i="35" s="1"/>
  <c r="J7" i="35" s="1"/>
  <c r="H72" i="34"/>
  <c r="I72" i="34" s="1"/>
  <c r="J72" i="34" s="1"/>
  <c r="H54" i="34"/>
  <c r="I54" i="34" s="1"/>
  <c r="J54" i="34" s="1"/>
  <c r="H36" i="34"/>
  <c r="I36" i="34" s="1"/>
  <c r="J36" i="34" s="1"/>
  <c r="H18" i="34"/>
  <c r="I18" i="34" s="1"/>
  <c r="J18" i="34" s="1"/>
  <c r="H85" i="33"/>
  <c r="I85" i="33" s="1"/>
  <c r="J85" i="33" s="1"/>
  <c r="H49" i="33"/>
  <c r="I49" i="33" s="1"/>
  <c r="J49" i="33" s="1"/>
  <c r="H13" i="33"/>
  <c r="I13" i="33" s="1"/>
  <c r="J13" i="33" s="1"/>
  <c r="H54" i="32"/>
  <c r="I54" i="32" s="1"/>
  <c r="J54" i="32" s="1"/>
  <c r="H36" i="32"/>
  <c r="I36" i="32" s="1"/>
  <c r="J36" i="32" s="1"/>
  <c r="H18" i="32"/>
  <c r="I18" i="32" s="1"/>
  <c r="J18" i="32" s="1"/>
  <c r="H58" i="29"/>
  <c r="I58" i="29" s="1"/>
  <c r="J58" i="29" s="1"/>
  <c r="H22" i="29"/>
  <c r="I22" i="29" s="1"/>
  <c r="J22" i="29" s="1"/>
  <c r="H76" i="30"/>
  <c r="I76" i="30" s="1"/>
  <c r="J76" i="30" s="1"/>
  <c r="H58" i="30"/>
  <c r="I58" i="30" s="1"/>
  <c r="J58" i="30" s="1"/>
  <c r="H40" i="30"/>
  <c r="I40" i="30" s="1"/>
  <c r="J40" i="30" s="1"/>
  <c r="H22" i="30"/>
  <c r="I22" i="30" s="1"/>
  <c r="J22" i="30" s="1"/>
  <c r="H4" i="30"/>
  <c r="I4" i="30" s="1"/>
  <c r="J4" i="30" s="1"/>
  <c r="K4" i="30" s="1"/>
  <c r="H87" i="29"/>
  <c r="I87" i="29" s="1"/>
  <c r="J87" i="29" s="1"/>
  <c r="H51" i="29"/>
  <c r="I51" i="29" s="1"/>
  <c r="J51" i="29" s="1"/>
  <c r="H15" i="29"/>
  <c r="I15" i="29" s="1"/>
  <c r="J15" i="29" s="1"/>
  <c r="H52" i="28"/>
  <c r="I52" i="28" s="1"/>
  <c r="J52" i="28" s="1"/>
  <c r="H34" i="28"/>
  <c r="I34" i="28" s="1"/>
  <c r="J34" i="28" s="1"/>
  <c r="H16" i="28"/>
  <c r="I16" i="28" s="1"/>
  <c r="J16" i="28" s="1"/>
  <c r="H67" i="27"/>
  <c r="I67" i="27" s="1"/>
  <c r="J67" i="27" s="1"/>
  <c r="H49" i="27"/>
  <c r="I49" i="27" s="1"/>
  <c r="J49" i="27" s="1"/>
  <c r="H31" i="27"/>
  <c r="I31" i="27" s="1"/>
  <c r="J31" i="27" s="1"/>
  <c r="H13" i="27"/>
  <c r="I13" i="27" s="1"/>
  <c r="J13" i="27" s="1"/>
  <c r="H98" i="29"/>
  <c r="I98" i="29" s="1"/>
  <c r="J98" i="29" s="1"/>
  <c r="H62" i="29"/>
  <c r="I62" i="29" s="1"/>
  <c r="J62" i="29" s="1"/>
  <c r="H26" i="29"/>
  <c r="I26" i="29" s="1"/>
  <c r="J26" i="29" s="1"/>
  <c r="AR3" i="32"/>
  <c r="H72" i="30"/>
  <c r="I72" i="30" s="1"/>
  <c r="J72" i="30" s="1"/>
  <c r="H54" i="30"/>
  <c r="I54" i="30" s="1"/>
  <c r="J54" i="30" s="1"/>
  <c r="H36" i="30"/>
  <c r="I36" i="30" s="1"/>
  <c r="J36" i="30" s="1"/>
  <c r="H18" i="30"/>
  <c r="I18" i="30" s="1"/>
  <c r="J18" i="30" s="1"/>
  <c r="H54" i="28"/>
  <c r="I54" i="28" s="1"/>
  <c r="J54" i="28" s="1"/>
  <c r="H36" i="28"/>
  <c r="I36" i="28" s="1"/>
  <c r="J36" i="28" s="1"/>
  <c r="H18" i="28"/>
  <c r="I18" i="28" s="1"/>
  <c r="J18" i="28" s="1"/>
  <c r="H66" i="27"/>
  <c r="I66" i="27" s="1"/>
  <c r="J66" i="27" s="1"/>
  <c r="H48" i="27"/>
  <c r="I48" i="27" s="1"/>
  <c r="J48" i="27" s="1"/>
  <c r="H30" i="27"/>
  <c r="I30" i="27" s="1"/>
  <c r="J30" i="27" s="1"/>
  <c r="H12" i="27"/>
  <c r="I12" i="27" s="1"/>
  <c r="J12" i="27" s="1"/>
  <c r="H90" i="29"/>
  <c r="I90" i="29" s="1"/>
  <c r="J90" i="29" s="1"/>
  <c r="H54" i="29"/>
  <c r="I54" i="29" s="1"/>
  <c r="J54" i="29" s="1"/>
  <c r="H18" i="29"/>
  <c r="I18" i="29" s="1"/>
  <c r="J18" i="29" s="1"/>
  <c r="Z4" i="33"/>
  <c r="H63" i="31"/>
  <c r="I63" i="31" s="1"/>
  <c r="J63" i="31" s="1"/>
  <c r="H45" i="31"/>
  <c r="I45" i="31" s="1"/>
  <c r="J45" i="31" s="1"/>
  <c r="H27" i="31"/>
  <c r="I27" i="31" s="1"/>
  <c r="J27" i="31" s="1"/>
  <c r="H9" i="31"/>
  <c r="I9" i="31" s="1"/>
  <c r="J9" i="31" s="1"/>
  <c r="AH4" i="30"/>
  <c r="Z4" i="30"/>
  <c r="H74" i="30"/>
  <c r="I74" i="30" s="1"/>
  <c r="J74" i="30" s="1"/>
  <c r="H56" i="30"/>
  <c r="I56" i="30" s="1"/>
  <c r="J56" i="30" s="1"/>
  <c r="H38" i="30"/>
  <c r="I38" i="30" s="1"/>
  <c r="J38" i="30" s="1"/>
  <c r="H20" i="30"/>
  <c r="I20" i="30" s="1"/>
  <c r="J20" i="30" s="1"/>
  <c r="AH3" i="30"/>
  <c r="H77" i="29"/>
  <c r="I77" i="29" s="1"/>
  <c r="J77" i="29" s="1"/>
  <c r="H41" i="29"/>
  <c r="I41" i="29" s="1"/>
  <c r="J41" i="29" s="1"/>
  <c r="H5" i="29"/>
  <c r="I5" i="29" s="1"/>
  <c r="J5" i="29" s="1"/>
  <c r="H53" i="28"/>
  <c r="I53" i="28" s="1"/>
  <c r="J53" i="28" s="1"/>
  <c r="H35" i="28"/>
  <c r="I35" i="28" s="1"/>
  <c r="J35" i="28" s="1"/>
  <c r="H17" i="28"/>
  <c r="I17" i="28" s="1"/>
  <c r="J17" i="28" s="1"/>
  <c r="H74" i="27"/>
  <c r="I74" i="27" s="1"/>
  <c r="J74" i="27" s="1"/>
  <c r="H56" i="27"/>
  <c r="I56" i="27" s="1"/>
  <c r="J56" i="27" s="1"/>
  <c r="H38" i="27"/>
  <c r="I38" i="27" s="1"/>
  <c r="J38" i="27" s="1"/>
  <c r="H20" i="27"/>
  <c r="I20" i="27" s="1"/>
  <c r="J20" i="27" s="1"/>
  <c r="AH3" i="27"/>
  <c r="H89" i="26"/>
  <c r="I89" i="26" s="1"/>
  <c r="J89" i="26" s="1"/>
  <c r="H51" i="26"/>
  <c r="I51" i="26" s="1"/>
  <c r="J51" i="26" s="1"/>
  <c r="H15" i="26"/>
  <c r="I15" i="26" s="1"/>
  <c r="J15" i="26" s="1"/>
  <c r="H16" i="26"/>
  <c r="I16" i="26" s="1"/>
  <c r="J16" i="26" s="1"/>
  <c r="H34" i="26"/>
  <c r="I34" i="26" s="1"/>
  <c r="J34" i="26" s="1"/>
  <c r="H52" i="26"/>
  <c r="I52" i="26" s="1"/>
  <c r="J52" i="26" s="1"/>
  <c r="H70" i="26"/>
  <c r="I70" i="26" s="1"/>
  <c r="J70" i="26" s="1"/>
  <c r="H88" i="26"/>
  <c r="I88" i="26" s="1"/>
  <c r="J88" i="26" s="1"/>
  <c r="H84" i="25"/>
  <c r="I84" i="25" s="1"/>
  <c r="J84" i="25" s="1"/>
  <c r="H48" i="25"/>
  <c r="I48" i="25" s="1"/>
  <c r="J48" i="25" s="1"/>
  <c r="H12" i="25"/>
  <c r="I12" i="25" s="1"/>
  <c r="J12" i="25" s="1"/>
  <c r="H4" i="17"/>
  <c r="I4" i="17" s="1"/>
  <c r="J4" i="17" s="1"/>
  <c r="K4" i="17" s="1"/>
  <c r="AH4" i="8"/>
  <c r="Z4" i="8"/>
  <c r="H79" i="31"/>
  <c r="I79" i="31" s="1"/>
  <c r="J79" i="31" s="1"/>
  <c r="H25" i="31"/>
  <c r="I25" i="31" s="1"/>
  <c r="J25" i="31" s="1"/>
  <c r="H19" i="29"/>
  <c r="I19" i="29" s="1"/>
  <c r="J19" i="29" s="1"/>
  <c r="H89" i="25"/>
  <c r="I89" i="25" s="1"/>
  <c r="J89" i="25" s="1"/>
  <c r="H53" i="25"/>
  <c r="I53" i="25" s="1"/>
  <c r="J53" i="25" s="1"/>
  <c r="H17" i="25"/>
  <c r="I17" i="25" s="1"/>
  <c r="J17" i="25" s="1"/>
  <c r="H9" i="20"/>
  <c r="H23" i="20"/>
  <c r="H20" i="20"/>
  <c r="H17" i="20"/>
  <c r="H14" i="20"/>
  <c r="H10" i="20"/>
  <c r="H11" i="20"/>
  <c r="H5" i="20"/>
  <c r="H4" i="20"/>
  <c r="H21" i="20"/>
  <c r="H18" i="20"/>
  <c r="H15" i="20"/>
  <c r="H12" i="20"/>
  <c r="H6" i="20"/>
  <c r="H22" i="20"/>
  <c r="H19" i="20"/>
  <c r="H16" i="20"/>
  <c r="H13" i="20"/>
  <c r="H8" i="20"/>
  <c r="H7" i="20"/>
  <c r="AN3" i="19"/>
  <c r="AI3" i="19"/>
  <c r="H7" i="57"/>
  <c r="I7" i="57" s="1"/>
  <c r="J7" i="57" s="1"/>
  <c r="H19" i="57"/>
  <c r="I19" i="57" s="1"/>
  <c r="J19" i="57" s="1"/>
  <c r="H22" i="57"/>
  <c r="I22" i="57" s="1"/>
  <c r="J22" i="57" s="1"/>
  <c r="H13" i="57"/>
  <c r="I13" i="57" s="1"/>
  <c r="J13" i="57" s="1"/>
  <c r="H22" i="71"/>
  <c r="H19" i="71"/>
  <c r="H16" i="71"/>
  <c r="H13" i="71"/>
  <c r="H8" i="71"/>
  <c r="H7" i="71"/>
  <c r="H9" i="71"/>
  <c r="H23" i="71"/>
  <c r="H20" i="71"/>
  <c r="H17" i="71"/>
  <c r="H14" i="71"/>
  <c r="H10" i="71"/>
  <c r="H11" i="71"/>
  <c r="H5" i="71"/>
  <c r="H4" i="71"/>
  <c r="H18" i="71"/>
  <c r="H21" i="71"/>
  <c r="H12" i="71"/>
  <c r="H15" i="71"/>
  <c r="H6" i="71"/>
  <c r="H80" i="26"/>
  <c r="I80" i="26" s="1"/>
  <c r="J80" i="26" s="1"/>
  <c r="H62" i="26"/>
  <c r="I62" i="26" s="1"/>
  <c r="J62" i="26" s="1"/>
  <c r="H44" i="26"/>
  <c r="I44" i="26" s="1"/>
  <c r="J44" i="26" s="1"/>
  <c r="H26" i="26"/>
  <c r="I26" i="26" s="1"/>
  <c r="J26" i="26" s="1"/>
  <c r="AI3" i="26"/>
  <c r="H64" i="25"/>
  <c r="I64" i="25" s="1"/>
  <c r="J64" i="25" s="1"/>
  <c r="H28" i="25"/>
  <c r="I28" i="25" s="1"/>
  <c r="J28" i="25" s="1"/>
  <c r="AN3" i="22"/>
  <c r="AI3" i="22"/>
  <c r="H9" i="18"/>
  <c r="I9" i="18" s="1"/>
  <c r="J9" i="18" s="1"/>
  <c r="AH4" i="14"/>
  <c r="AQ4" i="14" s="1"/>
  <c r="K5" i="1"/>
  <c r="H84" i="26"/>
  <c r="I84" i="26" s="1"/>
  <c r="J84" i="26" s="1"/>
  <c r="H66" i="26"/>
  <c r="I66" i="26" s="1"/>
  <c r="J66" i="26" s="1"/>
  <c r="H48" i="26"/>
  <c r="I48" i="26" s="1"/>
  <c r="J48" i="26" s="1"/>
  <c r="H30" i="26"/>
  <c r="I30" i="26" s="1"/>
  <c r="J30" i="26" s="1"/>
  <c r="H69" i="25"/>
  <c r="I69" i="25" s="1"/>
  <c r="J69" i="25" s="1"/>
  <c r="H33" i="25"/>
  <c r="I33" i="25" s="1"/>
  <c r="J33" i="25" s="1"/>
  <c r="H8" i="18"/>
  <c r="I8" i="18" s="1"/>
  <c r="J8" i="18" s="1"/>
  <c r="H80" i="25"/>
  <c r="I80" i="25" s="1"/>
  <c r="J80" i="25" s="1"/>
  <c r="H44" i="25"/>
  <c r="I44" i="25" s="1"/>
  <c r="J44" i="25" s="1"/>
  <c r="H8" i="25"/>
  <c r="I8" i="25" s="1"/>
  <c r="J8" i="25" s="1"/>
  <c r="AH4" i="23"/>
  <c r="Z4" i="23"/>
  <c r="H20" i="22"/>
  <c r="I20" i="22" s="1"/>
  <c r="J20" i="22" s="1"/>
  <c r="H7" i="18"/>
  <c r="I7" i="18" s="1"/>
  <c r="J7" i="18" s="1"/>
  <c r="H12" i="14"/>
  <c r="I12" i="14" s="1"/>
  <c r="J12" i="14" s="1"/>
  <c r="H23" i="13"/>
  <c r="I23" i="13" s="1"/>
  <c r="J23" i="13" s="1"/>
  <c r="H4" i="6"/>
  <c r="I4" i="6" s="1"/>
  <c r="J4" i="6" s="1"/>
  <c r="K4" i="6" s="1"/>
  <c r="AQ4" i="31"/>
  <c r="H58" i="31"/>
  <c r="I58" i="31" s="1"/>
  <c r="J58" i="31" s="1"/>
  <c r="H83" i="26"/>
  <c r="I83" i="26" s="1"/>
  <c r="J83" i="26" s="1"/>
  <c r="H47" i="26"/>
  <c r="I47" i="26" s="1"/>
  <c r="J47" i="26" s="1"/>
  <c r="H11" i="26"/>
  <c r="I11" i="26" s="1"/>
  <c r="J11" i="26" s="1"/>
  <c r="H91" i="25"/>
  <c r="I91" i="25" s="1"/>
  <c r="J91" i="25" s="1"/>
  <c r="H55" i="25"/>
  <c r="I55" i="25" s="1"/>
  <c r="J55" i="25" s="1"/>
  <c r="H19" i="25"/>
  <c r="I19" i="25" s="1"/>
  <c r="J19" i="25" s="1"/>
  <c r="H6" i="21"/>
  <c r="I6" i="21" s="1"/>
  <c r="J6" i="21" s="1"/>
  <c r="H12" i="18"/>
  <c r="I12" i="18" s="1"/>
  <c r="J12" i="18" s="1"/>
  <c r="H17" i="17"/>
  <c r="I17" i="17" s="1"/>
  <c r="J17" i="17" s="1"/>
  <c r="AI3" i="10"/>
  <c r="AN3" i="10"/>
  <c r="H15" i="9"/>
  <c r="I15" i="9" s="1"/>
  <c r="J15" i="9" s="1"/>
  <c r="H9" i="6"/>
  <c r="I9" i="6" s="1"/>
  <c r="J9" i="6" s="1"/>
  <c r="H18" i="10"/>
  <c r="I18" i="10" s="1"/>
  <c r="J18" i="10" s="1"/>
  <c r="H17" i="5"/>
  <c r="I17" i="5" s="1"/>
  <c r="J17" i="5" s="1"/>
  <c r="H5" i="6"/>
  <c r="I5" i="6" s="1"/>
  <c r="J5" i="6" s="1"/>
  <c r="Z4" i="16"/>
  <c r="H17" i="13"/>
  <c r="I17" i="13" s="1"/>
  <c r="J17" i="13" s="1"/>
  <c r="Z4" i="25"/>
  <c r="H19" i="14"/>
  <c r="I19" i="14" s="1"/>
  <c r="J19" i="14" s="1"/>
  <c r="H16" i="13"/>
  <c r="I16" i="13" s="1"/>
  <c r="J16" i="13" s="1"/>
  <c r="H12" i="10"/>
  <c r="I12" i="10" s="1"/>
  <c r="J12" i="10" s="1"/>
  <c r="H23" i="5"/>
  <c r="I23" i="5" s="1"/>
  <c r="J23" i="5" s="1"/>
  <c r="AI3" i="3"/>
  <c r="AI3" i="14"/>
  <c r="H14" i="13"/>
  <c r="I14" i="13" s="1"/>
  <c r="J14" i="13" s="1"/>
  <c r="H10" i="5"/>
  <c r="I10" i="5" s="1"/>
  <c r="J10" i="5" s="1"/>
  <c r="Z4" i="15"/>
  <c r="H13" i="13"/>
  <c r="I13" i="13" s="1"/>
  <c r="J13" i="13" s="1"/>
  <c r="I6" i="24"/>
  <c r="J6" i="24" s="1"/>
  <c r="I5" i="24"/>
  <c r="J5" i="24" s="1"/>
  <c r="I23" i="24"/>
  <c r="J23" i="24" s="1"/>
  <c r="I19" i="24"/>
  <c r="J19" i="24" s="1"/>
  <c r="AE4" i="83" l="1"/>
  <c r="AF4" i="83"/>
  <c r="AG4" i="83"/>
  <c r="AN3" i="67"/>
  <c r="AI3" i="67"/>
  <c r="AR3" i="67" s="1"/>
  <c r="AO4" i="27"/>
  <c r="W6" i="88"/>
  <c r="AG5" i="88"/>
  <c r="AF5" i="88"/>
  <c r="AE5" i="88"/>
  <c r="K6" i="40"/>
  <c r="K7" i="40" s="1"/>
  <c r="K8" i="40" s="1"/>
  <c r="K9" i="40" s="1"/>
  <c r="K10" i="40" s="1"/>
  <c r="K11" i="40" s="1"/>
  <c r="K12" i="40" s="1"/>
  <c r="K13" i="40" s="1"/>
  <c r="K14" i="40" s="1"/>
  <c r="K15" i="40" s="1"/>
  <c r="K16" i="40" s="1"/>
  <c r="K17" i="40" s="1"/>
  <c r="K18" i="40" s="1"/>
  <c r="K19" i="40" s="1"/>
  <c r="K20" i="40" s="1"/>
  <c r="K21" i="40" s="1"/>
  <c r="K22" i="40" s="1"/>
  <c r="K23" i="40" s="1"/>
  <c r="K24" i="40" s="1"/>
  <c r="K25" i="40" s="1"/>
  <c r="K26" i="40" s="1"/>
  <c r="K27" i="40" s="1"/>
  <c r="K28" i="40" s="1"/>
  <c r="K29" i="40" s="1"/>
  <c r="K30" i="40" s="1"/>
  <c r="K31" i="40" s="1"/>
  <c r="K32" i="40" s="1"/>
  <c r="K33" i="40" s="1"/>
  <c r="K34" i="40" s="1"/>
  <c r="K35" i="40" s="1"/>
  <c r="K36" i="40" s="1"/>
  <c r="K37" i="40" s="1"/>
  <c r="K38" i="40" s="1"/>
  <c r="K39" i="40" s="1"/>
  <c r="K40" i="40" s="1"/>
  <c r="K41" i="40" s="1"/>
  <c r="K42" i="40" s="1"/>
  <c r="K43" i="40" s="1"/>
  <c r="K44" i="40" s="1"/>
  <c r="K45" i="40" s="1"/>
  <c r="K46" i="40" s="1"/>
  <c r="K47" i="40" s="1"/>
  <c r="K48" i="40" s="1"/>
  <c r="K49" i="40" s="1"/>
  <c r="K50" i="40" s="1"/>
  <c r="K51" i="40" s="1"/>
  <c r="K52" i="40" s="1"/>
  <c r="K53" i="40" s="1"/>
  <c r="K54" i="40" s="1"/>
  <c r="K55" i="40" s="1"/>
  <c r="K56" i="40" s="1"/>
  <c r="K57" i="40" s="1"/>
  <c r="K58" i="40" s="1"/>
  <c r="K59" i="40" s="1"/>
  <c r="K60" i="40" s="1"/>
  <c r="K61" i="40" s="1"/>
  <c r="K62" i="40" s="1"/>
  <c r="K63" i="40" s="1"/>
  <c r="K64" i="40" s="1"/>
  <c r="K65" i="40" s="1"/>
  <c r="K66" i="40" s="1"/>
  <c r="K67" i="40" s="1"/>
  <c r="K68" i="40" s="1"/>
  <c r="K69" i="40" s="1"/>
  <c r="K6" i="42"/>
  <c r="K7" i="42" s="1"/>
  <c r="K8" i="42" s="1"/>
  <c r="K9" i="42" s="1"/>
  <c r="K10" i="42" s="1"/>
  <c r="K11" i="42" s="1"/>
  <c r="K12" i="42" s="1"/>
  <c r="K13" i="42" s="1"/>
  <c r="K14" i="42" s="1"/>
  <c r="K15" i="42" s="1"/>
  <c r="K16" i="42" s="1"/>
  <c r="K17" i="42" s="1"/>
  <c r="K18" i="42" s="1"/>
  <c r="K19" i="42" s="1"/>
  <c r="K20" i="42" s="1"/>
  <c r="K21" i="42" s="1"/>
  <c r="K22" i="42" s="1"/>
  <c r="K23" i="42" s="1"/>
  <c r="K24" i="42" s="1"/>
  <c r="K25" i="42" s="1"/>
  <c r="K26" i="42" s="1"/>
  <c r="K27" i="42" s="1"/>
  <c r="K28" i="42" s="1"/>
  <c r="K29" i="42" s="1"/>
  <c r="K30" i="42" s="1"/>
  <c r="K31" i="42" s="1"/>
  <c r="K32" i="42" s="1"/>
  <c r="K33" i="42" s="1"/>
  <c r="K34" i="42" s="1"/>
  <c r="K35" i="42" s="1"/>
  <c r="K36" i="42" s="1"/>
  <c r="K37" i="42" s="1"/>
  <c r="K38" i="42" s="1"/>
  <c r="K39" i="42" s="1"/>
  <c r="K40" i="42" s="1"/>
  <c r="K41" i="42" s="1"/>
  <c r="K42" i="42" s="1"/>
  <c r="K43" i="42" s="1"/>
  <c r="K44" i="42" s="1"/>
  <c r="K45" i="42" s="1"/>
  <c r="K46" i="42" s="1"/>
  <c r="K47" i="42" s="1"/>
  <c r="K48" i="42" s="1"/>
  <c r="K49" i="42" s="1"/>
  <c r="K50" i="42" s="1"/>
  <c r="K51" i="42" s="1"/>
  <c r="K52" i="42" s="1"/>
  <c r="K53" i="42" s="1"/>
  <c r="K54" i="42" s="1"/>
  <c r="K55" i="42" s="1"/>
  <c r="K56" i="42" s="1"/>
  <c r="K57" i="42" s="1"/>
  <c r="K58" i="42" s="1"/>
  <c r="K59" i="42" s="1"/>
  <c r="K60" i="42" s="1"/>
  <c r="K61" i="42" s="1"/>
  <c r="K62" i="42" s="1"/>
  <c r="K63" i="42" s="1"/>
  <c r="K64" i="42" s="1"/>
  <c r="K65" i="42" s="1"/>
  <c r="K66" i="42" s="1"/>
  <c r="K67" i="42" s="1"/>
  <c r="K68" i="42" s="1"/>
  <c r="K69" i="42" s="1"/>
  <c r="K70" i="42" s="1"/>
  <c r="K71" i="42" s="1"/>
  <c r="K72" i="42" s="1"/>
  <c r="K73" i="42" s="1"/>
  <c r="K74" i="42" s="1"/>
  <c r="K75" i="42" s="1"/>
  <c r="K76" i="42" s="1"/>
  <c r="K77" i="42" s="1"/>
  <c r="K78" i="42" s="1"/>
  <c r="K79" i="42" s="1"/>
  <c r="K80" i="42" s="1"/>
  <c r="K81" i="42" s="1"/>
  <c r="K82" i="42" s="1"/>
  <c r="K83" i="42" s="1"/>
  <c r="K84" i="42" s="1"/>
  <c r="K85" i="42" s="1"/>
  <c r="K86" i="42" s="1"/>
  <c r="K87" i="42" s="1"/>
  <c r="K88" i="42" s="1"/>
  <c r="K89" i="42" s="1"/>
  <c r="AG4" i="16"/>
  <c r="AF4" i="16"/>
  <c r="W5" i="16"/>
  <c r="AE4" i="16"/>
  <c r="AR3" i="22"/>
  <c r="I12" i="71"/>
  <c r="J12" i="71" s="1"/>
  <c r="I8" i="20"/>
  <c r="J8" i="20" s="1"/>
  <c r="I9" i="20"/>
  <c r="J9" i="20" s="1"/>
  <c r="H31" i="88"/>
  <c r="I31" i="88" s="1"/>
  <c r="J31" i="88" s="1"/>
  <c r="H49" i="88"/>
  <c r="I49" i="88" s="1"/>
  <c r="J49" i="88" s="1"/>
  <c r="H26" i="88"/>
  <c r="I26" i="88" s="1"/>
  <c r="J26" i="88" s="1"/>
  <c r="H62" i="88"/>
  <c r="I62" i="88" s="1"/>
  <c r="J62" i="88" s="1"/>
  <c r="H39" i="88"/>
  <c r="I39" i="88" s="1"/>
  <c r="J39" i="88" s="1"/>
  <c r="H72" i="83"/>
  <c r="I72" i="83" s="1"/>
  <c r="J72" i="83" s="1"/>
  <c r="H66" i="83"/>
  <c r="I66" i="83" s="1"/>
  <c r="J66" i="83" s="1"/>
  <c r="H39" i="83"/>
  <c r="I39" i="83" s="1"/>
  <c r="J39" i="83" s="1"/>
  <c r="H35" i="83"/>
  <c r="I35" i="83" s="1"/>
  <c r="J35" i="83" s="1"/>
  <c r="H46" i="83"/>
  <c r="I46" i="83" s="1"/>
  <c r="J46" i="83" s="1"/>
  <c r="H24" i="73"/>
  <c r="I24" i="73" s="1"/>
  <c r="J24" i="73" s="1"/>
  <c r="H35" i="73"/>
  <c r="I35" i="73" s="1"/>
  <c r="J35" i="73" s="1"/>
  <c r="H59" i="73"/>
  <c r="I59" i="73" s="1"/>
  <c r="J59" i="73" s="1"/>
  <c r="H61" i="73"/>
  <c r="I61" i="73" s="1"/>
  <c r="J61" i="73" s="1"/>
  <c r="H38" i="73"/>
  <c r="I38" i="73" s="1"/>
  <c r="J38" i="73" s="1"/>
  <c r="H74" i="73"/>
  <c r="I74" i="73" s="1"/>
  <c r="J74" i="73" s="1"/>
  <c r="H51" i="73"/>
  <c r="I51" i="73" s="1"/>
  <c r="J51" i="73" s="1"/>
  <c r="H28" i="73"/>
  <c r="I28" i="73" s="1"/>
  <c r="J28" i="73" s="1"/>
  <c r="H28" i="95"/>
  <c r="I28" i="95" s="1"/>
  <c r="J28" i="95" s="1"/>
  <c r="H46" i="95"/>
  <c r="I46" i="95" s="1"/>
  <c r="J46" i="95" s="1"/>
  <c r="H5" i="95"/>
  <c r="I5" i="95" s="1"/>
  <c r="J5" i="95" s="1"/>
  <c r="H45" i="95"/>
  <c r="I45" i="95" s="1"/>
  <c r="J45" i="95" s="1"/>
  <c r="I7" i="23"/>
  <c r="J7" i="23" s="1"/>
  <c r="I19" i="56"/>
  <c r="J19" i="56" s="1"/>
  <c r="I17" i="56"/>
  <c r="J17" i="56" s="1"/>
  <c r="I22" i="60"/>
  <c r="J22" i="60" s="1"/>
  <c r="I23" i="50"/>
  <c r="J23" i="50" s="1"/>
  <c r="I11" i="19"/>
  <c r="J11" i="19" s="1"/>
  <c r="I9" i="19"/>
  <c r="J9" i="19" s="1"/>
  <c r="AF4" i="34"/>
  <c r="AO4" i="34" s="1"/>
  <c r="AE4" i="34"/>
  <c r="W5" i="34"/>
  <c r="AG4" i="34"/>
  <c r="AP4" i="34" s="1"/>
  <c r="AI3" i="49"/>
  <c r="AN3" i="49"/>
  <c r="AG4" i="56"/>
  <c r="AF4" i="56"/>
  <c r="AE4" i="56"/>
  <c r="W5" i="56"/>
  <c r="H47" i="93"/>
  <c r="I47" i="93" s="1"/>
  <c r="J47" i="93" s="1"/>
  <c r="H96" i="93"/>
  <c r="I96" i="93" s="1"/>
  <c r="J96" i="93" s="1"/>
  <c r="H50" i="93"/>
  <c r="I50" i="93" s="1"/>
  <c r="J50" i="93" s="1"/>
  <c r="H63" i="93"/>
  <c r="I63" i="93" s="1"/>
  <c r="J63" i="93" s="1"/>
  <c r="H8" i="87"/>
  <c r="I8" i="87" s="1"/>
  <c r="J8" i="87" s="1"/>
  <c r="H76" i="87"/>
  <c r="I76" i="87" s="1"/>
  <c r="J76" i="87" s="1"/>
  <c r="H65" i="87"/>
  <c r="I65" i="87" s="1"/>
  <c r="J65" i="87" s="1"/>
  <c r="H27" i="87"/>
  <c r="I27" i="87" s="1"/>
  <c r="J27" i="87" s="1"/>
  <c r="H63" i="87"/>
  <c r="I63" i="87" s="1"/>
  <c r="J63" i="87" s="1"/>
  <c r="H37" i="82"/>
  <c r="I37" i="82" s="1"/>
  <c r="J37" i="82" s="1"/>
  <c r="H59" i="82"/>
  <c r="I59" i="82" s="1"/>
  <c r="J59" i="82" s="1"/>
  <c r="H33" i="82"/>
  <c r="I33" i="82" s="1"/>
  <c r="J33" i="82" s="1"/>
  <c r="H51" i="82"/>
  <c r="I51" i="82" s="1"/>
  <c r="J51" i="82" s="1"/>
  <c r="H33" i="76"/>
  <c r="I33" i="76" s="1"/>
  <c r="J33" i="76" s="1"/>
  <c r="H12" i="76"/>
  <c r="I12" i="76" s="1"/>
  <c r="J12" i="76" s="1"/>
  <c r="H40" i="76"/>
  <c r="I40" i="76" s="1"/>
  <c r="J40" i="76" s="1"/>
  <c r="AG4" i="64"/>
  <c r="AF4" i="64"/>
  <c r="W5" i="64"/>
  <c r="AE4" i="64"/>
  <c r="H56" i="94"/>
  <c r="I56" i="94" s="1"/>
  <c r="J56" i="94" s="1"/>
  <c r="H30" i="94"/>
  <c r="I30" i="94" s="1"/>
  <c r="J30" i="94" s="1"/>
  <c r="H69" i="94"/>
  <c r="I69" i="94" s="1"/>
  <c r="J69" i="94" s="1"/>
  <c r="H16" i="94"/>
  <c r="I16" i="94" s="1"/>
  <c r="J16" i="94" s="1"/>
  <c r="H88" i="94"/>
  <c r="I88" i="94" s="1"/>
  <c r="J88" i="94" s="1"/>
  <c r="AG4" i="5"/>
  <c r="AP4" i="5" s="1"/>
  <c r="AF4" i="5"/>
  <c r="AO4" i="5" s="1"/>
  <c r="W5" i="5"/>
  <c r="AE4" i="5"/>
  <c r="I11" i="8"/>
  <c r="J11" i="8" s="1"/>
  <c r="I22" i="8"/>
  <c r="J22" i="8" s="1"/>
  <c r="I16" i="68"/>
  <c r="J16" i="68" s="1"/>
  <c r="I23" i="67"/>
  <c r="J23" i="67" s="1"/>
  <c r="I19" i="59"/>
  <c r="J19" i="59" s="1"/>
  <c r="I21" i="59"/>
  <c r="J21" i="59" s="1"/>
  <c r="I7" i="15"/>
  <c r="J7" i="15" s="1"/>
  <c r="I5" i="15"/>
  <c r="J5" i="15" s="1"/>
  <c r="H9" i="92"/>
  <c r="I9" i="92" s="1"/>
  <c r="J9" i="92" s="1"/>
  <c r="H63" i="92"/>
  <c r="I63" i="92" s="1"/>
  <c r="J63" i="92" s="1"/>
  <c r="H37" i="92"/>
  <c r="I37" i="92" s="1"/>
  <c r="J37" i="92" s="1"/>
  <c r="H73" i="85"/>
  <c r="I73" i="85" s="1"/>
  <c r="J73" i="85" s="1"/>
  <c r="H92" i="85"/>
  <c r="I92" i="85" s="1"/>
  <c r="J92" i="85" s="1"/>
  <c r="H4" i="85"/>
  <c r="I4" i="85" s="1"/>
  <c r="J4" i="85" s="1"/>
  <c r="K4" i="85" s="1"/>
  <c r="H53" i="85"/>
  <c r="I53" i="85" s="1"/>
  <c r="J53" i="85" s="1"/>
  <c r="H58" i="80"/>
  <c r="I58" i="80" s="1"/>
  <c r="J58" i="80" s="1"/>
  <c r="H35" i="80"/>
  <c r="I35" i="80" s="1"/>
  <c r="J35" i="80" s="1"/>
  <c r="H30" i="80"/>
  <c r="I30" i="80" s="1"/>
  <c r="J30" i="80" s="1"/>
  <c r="H12" i="75"/>
  <c r="I12" i="75" s="1"/>
  <c r="J12" i="75" s="1"/>
  <c r="H7" i="75"/>
  <c r="I7" i="75" s="1"/>
  <c r="J7" i="75" s="1"/>
  <c r="H61" i="75"/>
  <c r="I61" i="75" s="1"/>
  <c r="J61" i="75" s="1"/>
  <c r="H17" i="75"/>
  <c r="I17" i="75" s="1"/>
  <c r="J17" i="75" s="1"/>
  <c r="AQ3" i="88"/>
  <c r="AI3" i="88"/>
  <c r="I16" i="12"/>
  <c r="J16" i="12" s="1"/>
  <c r="I15" i="63"/>
  <c r="J15" i="63" s="1"/>
  <c r="I7" i="63"/>
  <c r="J7" i="63" s="1"/>
  <c r="I6" i="52"/>
  <c r="J6" i="52" s="1"/>
  <c r="I22" i="52"/>
  <c r="J22" i="52" s="1"/>
  <c r="H54" i="91"/>
  <c r="I54" i="91" s="1"/>
  <c r="J54" i="91" s="1"/>
  <c r="H25" i="91"/>
  <c r="I25" i="91" s="1"/>
  <c r="J25" i="91" s="1"/>
  <c r="H61" i="91"/>
  <c r="I61" i="91" s="1"/>
  <c r="J61" i="91" s="1"/>
  <c r="H71" i="91"/>
  <c r="I71" i="91" s="1"/>
  <c r="J71" i="91" s="1"/>
  <c r="H35" i="86"/>
  <c r="I35" i="86" s="1"/>
  <c r="J35" i="86" s="1"/>
  <c r="H24" i="86"/>
  <c r="I24" i="86" s="1"/>
  <c r="J24" i="86" s="1"/>
  <c r="H60" i="86"/>
  <c r="I60" i="86" s="1"/>
  <c r="J60" i="86" s="1"/>
  <c r="H31" i="86"/>
  <c r="I31" i="86" s="1"/>
  <c r="J31" i="86" s="1"/>
  <c r="H67" i="86"/>
  <c r="I67" i="86" s="1"/>
  <c r="J67" i="86" s="1"/>
  <c r="H85" i="86"/>
  <c r="I85" i="86" s="1"/>
  <c r="J85" i="86" s="1"/>
  <c r="H50" i="79"/>
  <c r="I50" i="79" s="1"/>
  <c r="J50" i="79" s="1"/>
  <c r="H70" i="79"/>
  <c r="I70" i="79" s="1"/>
  <c r="J70" i="79" s="1"/>
  <c r="H59" i="79"/>
  <c r="I59" i="79" s="1"/>
  <c r="J59" i="79" s="1"/>
  <c r="H42" i="79"/>
  <c r="I42" i="79" s="1"/>
  <c r="J42" i="79" s="1"/>
  <c r="H78" i="79"/>
  <c r="I78" i="79" s="1"/>
  <c r="J78" i="79" s="1"/>
  <c r="H11" i="46"/>
  <c r="I11" i="46" s="1"/>
  <c r="J11" i="46" s="1"/>
  <c r="H65" i="46"/>
  <c r="I65" i="46" s="1"/>
  <c r="J65" i="46" s="1"/>
  <c r="H7" i="46"/>
  <c r="I7" i="46" s="1"/>
  <c r="J7" i="46" s="1"/>
  <c r="H61" i="46"/>
  <c r="I61" i="46" s="1"/>
  <c r="J61" i="46" s="1"/>
  <c r="H26" i="46"/>
  <c r="I26" i="46" s="1"/>
  <c r="J26" i="46" s="1"/>
  <c r="H80" i="46"/>
  <c r="I80" i="46" s="1"/>
  <c r="J80" i="46" s="1"/>
  <c r="H15" i="46"/>
  <c r="I15" i="46" s="1"/>
  <c r="J15" i="46" s="1"/>
  <c r="H33" i="46"/>
  <c r="I33" i="46" s="1"/>
  <c r="J33" i="46" s="1"/>
  <c r="H51" i="46"/>
  <c r="I51" i="46" s="1"/>
  <c r="J51" i="46" s="1"/>
  <c r="H69" i="46"/>
  <c r="I69" i="46" s="1"/>
  <c r="J69" i="46" s="1"/>
  <c r="H87" i="46"/>
  <c r="I87" i="46" s="1"/>
  <c r="J87" i="46" s="1"/>
  <c r="X5" i="55"/>
  <c r="AH5" i="55" s="1"/>
  <c r="W5" i="77"/>
  <c r="AG4" i="77"/>
  <c r="AF4" i="77"/>
  <c r="AE4" i="77"/>
  <c r="I11" i="7"/>
  <c r="J11" i="7" s="1"/>
  <c r="I15" i="2"/>
  <c r="J15" i="2" s="1"/>
  <c r="I5" i="3"/>
  <c r="J5" i="3" s="1"/>
  <c r="I21" i="4"/>
  <c r="J21" i="4" s="1"/>
  <c r="I6" i="55"/>
  <c r="J6" i="55" s="1"/>
  <c r="I16" i="55"/>
  <c r="J16" i="55" s="1"/>
  <c r="I18" i="51"/>
  <c r="J18" i="51" s="1"/>
  <c r="I22" i="16"/>
  <c r="J22" i="16" s="1"/>
  <c r="H33" i="90"/>
  <c r="I33" i="90" s="1"/>
  <c r="J33" i="90" s="1"/>
  <c r="H60" i="90"/>
  <c r="I60" i="90" s="1"/>
  <c r="J60" i="90" s="1"/>
  <c r="H85" i="90"/>
  <c r="I85" i="90" s="1"/>
  <c r="J85" i="90" s="1"/>
  <c r="H8" i="90"/>
  <c r="I8" i="90" s="1"/>
  <c r="J8" i="90" s="1"/>
  <c r="H80" i="90"/>
  <c r="I80" i="90" s="1"/>
  <c r="J80" i="90" s="1"/>
  <c r="H6" i="84"/>
  <c r="I6" i="84" s="1"/>
  <c r="J6" i="84" s="1"/>
  <c r="H19" i="77"/>
  <c r="I19" i="77" s="1"/>
  <c r="J19" i="77" s="1"/>
  <c r="H85" i="77"/>
  <c r="I85" i="77" s="1"/>
  <c r="J85" i="77" s="1"/>
  <c r="H20" i="77"/>
  <c r="I20" i="77" s="1"/>
  <c r="J20" i="77" s="1"/>
  <c r="H33" i="77"/>
  <c r="I33" i="77" s="1"/>
  <c r="J33" i="77" s="1"/>
  <c r="H46" i="77"/>
  <c r="I46" i="77" s="1"/>
  <c r="J46" i="77" s="1"/>
  <c r="H32" i="48"/>
  <c r="I32" i="48" s="1"/>
  <c r="J32" i="48" s="1"/>
  <c r="H15" i="48"/>
  <c r="I15" i="48" s="1"/>
  <c r="J15" i="48" s="1"/>
  <c r="H69" i="48"/>
  <c r="I69" i="48" s="1"/>
  <c r="J69" i="48" s="1"/>
  <c r="H43" i="48"/>
  <c r="I43" i="48" s="1"/>
  <c r="J43" i="48" s="1"/>
  <c r="AR3" i="85"/>
  <c r="AN4" i="17"/>
  <c r="AI4" i="17"/>
  <c r="I22" i="11"/>
  <c r="J22" i="11" s="1"/>
  <c r="I18" i="72"/>
  <c r="J18" i="72" s="1"/>
  <c r="I12" i="64"/>
  <c r="J12" i="64" s="1"/>
  <c r="I9" i="64"/>
  <c r="J9" i="64" s="1"/>
  <c r="H88" i="89"/>
  <c r="I88" i="89" s="1"/>
  <c r="J88" i="89" s="1"/>
  <c r="H69" i="89"/>
  <c r="I69" i="89" s="1"/>
  <c r="J69" i="89" s="1"/>
  <c r="H98" i="89"/>
  <c r="I98" i="89" s="1"/>
  <c r="J98" i="89" s="1"/>
  <c r="H6" i="89"/>
  <c r="I6" i="89" s="1"/>
  <c r="J6" i="89" s="1"/>
  <c r="H19" i="89"/>
  <c r="I19" i="89" s="1"/>
  <c r="J19" i="89" s="1"/>
  <c r="H62" i="81"/>
  <c r="I62" i="81" s="1"/>
  <c r="J62" i="81" s="1"/>
  <c r="H31" i="81"/>
  <c r="I31" i="81" s="1"/>
  <c r="J31" i="81" s="1"/>
  <c r="H95" i="81"/>
  <c r="I95" i="81" s="1"/>
  <c r="J95" i="81" s="1"/>
  <c r="H6" i="81"/>
  <c r="I6" i="81" s="1"/>
  <c r="J6" i="81" s="1"/>
  <c r="H78" i="81"/>
  <c r="I78" i="81" s="1"/>
  <c r="J78" i="81" s="1"/>
  <c r="H57" i="81"/>
  <c r="I57" i="81" s="1"/>
  <c r="J57" i="81" s="1"/>
  <c r="H23" i="78"/>
  <c r="I23" i="78" s="1"/>
  <c r="J23" i="78" s="1"/>
  <c r="H33" i="78"/>
  <c r="I33" i="78" s="1"/>
  <c r="J33" i="78" s="1"/>
  <c r="H4" i="78"/>
  <c r="I4" i="78" s="1"/>
  <c r="J4" i="78" s="1"/>
  <c r="K4" i="78" s="1"/>
  <c r="H76" i="78"/>
  <c r="I76" i="78" s="1"/>
  <c r="J76" i="78" s="1"/>
  <c r="H6" i="74"/>
  <c r="I6" i="74" s="1"/>
  <c r="J6" i="74" s="1"/>
  <c r="H58" i="74"/>
  <c r="I58" i="74" s="1"/>
  <c r="J58" i="74" s="1"/>
  <c r="H47" i="74"/>
  <c r="I47" i="74" s="1"/>
  <c r="J47" i="74" s="1"/>
  <c r="AG4" i="58"/>
  <c r="AP4" i="58" s="1"/>
  <c r="AF4" i="58"/>
  <c r="AO4" i="58" s="1"/>
  <c r="W5" i="58"/>
  <c r="AE4" i="58"/>
  <c r="AR3" i="80"/>
  <c r="X5" i="18"/>
  <c r="AH5" i="18" s="1"/>
  <c r="AQ5" i="18" s="1"/>
  <c r="AG4" i="15"/>
  <c r="AF4" i="15"/>
  <c r="W5" i="15"/>
  <c r="AE4" i="15"/>
  <c r="I21" i="71"/>
  <c r="J21" i="71" s="1"/>
  <c r="I14" i="71"/>
  <c r="J14" i="71" s="1"/>
  <c r="I8" i="71"/>
  <c r="J8" i="71" s="1"/>
  <c r="I13" i="20"/>
  <c r="J13" i="20" s="1"/>
  <c r="I15" i="20"/>
  <c r="J15" i="20" s="1"/>
  <c r="I10" i="20"/>
  <c r="J10" i="20" s="1"/>
  <c r="AQ4" i="30"/>
  <c r="K5" i="44"/>
  <c r="K6" i="44" s="1"/>
  <c r="K7" i="44" s="1"/>
  <c r="K8" i="44" s="1"/>
  <c r="K9" i="44" s="1"/>
  <c r="K10" i="44" s="1"/>
  <c r="K11" i="44" s="1"/>
  <c r="K12" i="44" s="1"/>
  <c r="K13" i="44" s="1"/>
  <c r="K14" i="44" s="1"/>
  <c r="K15" i="44" s="1"/>
  <c r="K16" i="44" s="1"/>
  <c r="K17" i="44" s="1"/>
  <c r="K18" i="44" s="1"/>
  <c r="K19" i="44" s="1"/>
  <c r="K20" i="44" s="1"/>
  <c r="K21" i="44" s="1"/>
  <c r="K22" i="44" s="1"/>
  <c r="K23" i="44" s="1"/>
  <c r="K24" i="44" s="1"/>
  <c r="K25" i="44" s="1"/>
  <c r="K26" i="44" s="1"/>
  <c r="K27" i="44" s="1"/>
  <c r="K28" i="44" s="1"/>
  <c r="K29" i="44" s="1"/>
  <c r="K30" i="44" s="1"/>
  <c r="K31" i="44" s="1"/>
  <c r="K32" i="44" s="1"/>
  <c r="K33" i="44" s="1"/>
  <c r="K34" i="44" s="1"/>
  <c r="K35" i="44" s="1"/>
  <c r="K36" i="44" s="1"/>
  <c r="K37" i="44" s="1"/>
  <c r="K38" i="44" s="1"/>
  <c r="K39" i="44" s="1"/>
  <c r="K40" i="44" s="1"/>
  <c r="K41" i="44" s="1"/>
  <c r="K42" i="44" s="1"/>
  <c r="K43" i="44" s="1"/>
  <c r="K44" i="44" s="1"/>
  <c r="K45" i="44" s="1"/>
  <c r="K46" i="44" s="1"/>
  <c r="K47" i="44" s="1"/>
  <c r="K48" i="44" s="1"/>
  <c r="K49" i="44" s="1"/>
  <c r="K50" i="44" s="1"/>
  <c r="K51" i="44" s="1"/>
  <c r="K52" i="44" s="1"/>
  <c r="K53" i="44" s="1"/>
  <c r="K54" i="44" s="1"/>
  <c r="K55" i="44" s="1"/>
  <c r="K56" i="44" s="1"/>
  <c r="K57" i="44" s="1"/>
  <c r="K58" i="44" s="1"/>
  <c r="K59" i="44" s="1"/>
  <c r="K60" i="44" s="1"/>
  <c r="K61" i="44" s="1"/>
  <c r="K62" i="44" s="1"/>
  <c r="K63" i="44" s="1"/>
  <c r="K64" i="44" s="1"/>
  <c r="K65" i="44" s="1"/>
  <c r="K66" i="44" s="1"/>
  <c r="K67" i="44" s="1"/>
  <c r="K68" i="44" s="1"/>
  <c r="K69" i="44" s="1"/>
  <c r="H16" i="88"/>
  <c r="I16" i="88" s="1"/>
  <c r="J16" i="88" s="1"/>
  <c r="H34" i="88"/>
  <c r="I34" i="88" s="1"/>
  <c r="J34" i="88" s="1"/>
  <c r="H52" i="88"/>
  <c r="I52" i="88" s="1"/>
  <c r="J52" i="88" s="1"/>
  <c r="H11" i="88"/>
  <c r="I11" i="88" s="1"/>
  <c r="J11" i="88" s="1"/>
  <c r="H29" i="88"/>
  <c r="I29" i="88" s="1"/>
  <c r="J29" i="88" s="1"/>
  <c r="H47" i="88"/>
  <c r="I47" i="88" s="1"/>
  <c r="J47" i="88" s="1"/>
  <c r="H65" i="88"/>
  <c r="I65" i="88" s="1"/>
  <c r="J65" i="88" s="1"/>
  <c r="H6" i="88"/>
  <c r="I6" i="88" s="1"/>
  <c r="J6" i="88" s="1"/>
  <c r="H24" i="88"/>
  <c r="I24" i="88" s="1"/>
  <c r="J24" i="88" s="1"/>
  <c r="H42" i="88"/>
  <c r="I42" i="88" s="1"/>
  <c r="J42" i="88" s="1"/>
  <c r="H60" i="88"/>
  <c r="I60" i="88" s="1"/>
  <c r="J60" i="88" s="1"/>
  <c r="H24" i="83"/>
  <c r="I24" i="83" s="1"/>
  <c r="J24" i="83" s="1"/>
  <c r="H8" i="83"/>
  <c r="I8" i="83" s="1"/>
  <c r="J8" i="83" s="1"/>
  <c r="H44" i="83"/>
  <c r="I44" i="83" s="1"/>
  <c r="J44" i="83" s="1"/>
  <c r="H9" i="83"/>
  <c r="I9" i="83" s="1"/>
  <c r="J9" i="83" s="1"/>
  <c r="H45" i="83"/>
  <c r="I45" i="83" s="1"/>
  <c r="J45" i="83" s="1"/>
  <c r="H5" i="83"/>
  <c r="I5" i="83" s="1"/>
  <c r="J5" i="83" s="1"/>
  <c r="H41" i="83"/>
  <c r="I41" i="83" s="1"/>
  <c r="J41" i="83" s="1"/>
  <c r="H77" i="83"/>
  <c r="I77" i="83" s="1"/>
  <c r="J77" i="83" s="1"/>
  <c r="H13" i="83"/>
  <c r="I13" i="83" s="1"/>
  <c r="J13" i="83" s="1"/>
  <c r="H31" i="83"/>
  <c r="I31" i="83" s="1"/>
  <c r="J31" i="83" s="1"/>
  <c r="H49" i="83"/>
  <c r="I49" i="83" s="1"/>
  <c r="J49" i="83" s="1"/>
  <c r="H67" i="83"/>
  <c r="I67" i="83" s="1"/>
  <c r="J67" i="83" s="1"/>
  <c r="H42" i="73"/>
  <c r="I42" i="73" s="1"/>
  <c r="J42" i="73" s="1"/>
  <c r="H11" i="73"/>
  <c r="I11" i="73" s="1"/>
  <c r="J11" i="73" s="1"/>
  <c r="H30" i="73"/>
  <c r="I30" i="73" s="1"/>
  <c r="J30" i="73" s="1"/>
  <c r="H53" i="73"/>
  <c r="I53" i="73" s="1"/>
  <c r="J53" i="73" s="1"/>
  <c r="H72" i="73"/>
  <c r="I72" i="73" s="1"/>
  <c r="J72" i="73" s="1"/>
  <c r="H77" i="73"/>
  <c r="I77" i="73" s="1"/>
  <c r="J77" i="73" s="1"/>
  <c r="H31" i="73"/>
  <c r="I31" i="73" s="1"/>
  <c r="J31" i="73" s="1"/>
  <c r="H67" i="73"/>
  <c r="I67" i="73" s="1"/>
  <c r="J67" i="73" s="1"/>
  <c r="H8" i="73"/>
  <c r="I8" i="73" s="1"/>
  <c r="J8" i="73" s="1"/>
  <c r="H44" i="73"/>
  <c r="I44" i="73" s="1"/>
  <c r="J44" i="73" s="1"/>
  <c r="H80" i="73"/>
  <c r="I80" i="73" s="1"/>
  <c r="J80" i="73" s="1"/>
  <c r="H21" i="73"/>
  <c r="I21" i="73" s="1"/>
  <c r="J21" i="73" s="1"/>
  <c r="H57" i="73"/>
  <c r="I57" i="73" s="1"/>
  <c r="J57" i="73" s="1"/>
  <c r="H93" i="73"/>
  <c r="I93" i="73" s="1"/>
  <c r="J93" i="73" s="1"/>
  <c r="H34" i="73"/>
  <c r="I34" i="73" s="1"/>
  <c r="J34" i="73" s="1"/>
  <c r="H70" i="73"/>
  <c r="I70" i="73" s="1"/>
  <c r="J70" i="73" s="1"/>
  <c r="AN3" i="51"/>
  <c r="AI3" i="51"/>
  <c r="H10" i="95"/>
  <c r="I10" i="95" s="1"/>
  <c r="J10" i="95" s="1"/>
  <c r="H38" i="95"/>
  <c r="I38" i="95" s="1"/>
  <c r="J38" i="95" s="1"/>
  <c r="H56" i="95"/>
  <c r="I56" i="95" s="1"/>
  <c r="J56" i="95" s="1"/>
  <c r="H25" i="95"/>
  <c r="I25" i="95" s="1"/>
  <c r="J25" i="95" s="1"/>
  <c r="H52" i="95"/>
  <c r="I52" i="95" s="1"/>
  <c r="J52" i="95" s="1"/>
  <c r="H79" i="95"/>
  <c r="I79" i="95" s="1"/>
  <c r="J79" i="95" s="1"/>
  <c r="H26" i="95"/>
  <c r="I26" i="95" s="1"/>
  <c r="J26" i="95" s="1"/>
  <c r="H53" i="95"/>
  <c r="I53" i="95" s="1"/>
  <c r="J53" i="95" s="1"/>
  <c r="H4" i="95"/>
  <c r="I4" i="95" s="1"/>
  <c r="J4" i="95" s="1"/>
  <c r="K4" i="95" s="1"/>
  <c r="H31" i="95"/>
  <c r="I31" i="95" s="1"/>
  <c r="J31" i="95" s="1"/>
  <c r="H58" i="95"/>
  <c r="I58" i="95" s="1"/>
  <c r="J58" i="95" s="1"/>
  <c r="H12" i="95"/>
  <c r="I12" i="95" s="1"/>
  <c r="J12" i="95" s="1"/>
  <c r="H30" i="95"/>
  <c r="I30" i="95" s="1"/>
  <c r="J30" i="95" s="1"/>
  <c r="H48" i="95"/>
  <c r="I48" i="95" s="1"/>
  <c r="J48" i="95" s="1"/>
  <c r="H66" i="95"/>
  <c r="I66" i="95" s="1"/>
  <c r="J66" i="95" s="1"/>
  <c r="AG4" i="24"/>
  <c r="AP4" i="24" s="1"/>
  <c r="AF4" i="24"/>
  <c r="AO4" i="24" s="1"/>
  <c r="W5" i="24"/>
  <c r="AE4" i="24"/>
  <c r="I18" i="23"/>
  <c r="J18" i="23" s="1"/>
  <c r="I14" i="23"/>
  <c r="J14" i="23" s="1"/>
  <c r="I8" i="23"/>
  <c r="J8" i="23" s="1"/>
  <c r="I22" i="56"/>
  <c r="J22" i="56" s="1"/>
  <c r="I4" i="56"/>
  <c r="J4" i="56" s="1"/>
  <c r="K4" i="56" s="1"/>
  <c r="I20" i="56"/>
  <c r="J20" i="56" s="1"/>
  <c r="I10" i="60"/>
  <c r="J10" i="60" s="1"/>
  <c r="I7" i="60"/>
  <c r="J7" i="60" s="1"/>
  <c r="I6" i="60"/>
  <c r="J6" i="60" s="1"/>
  <c r="I18" i="50"/>
  <c r="J18" i="50" s="1"/>
  <c r="I11" i="50"/>
  <c r="J11" i="50" s="1"/>
  <c r="I9" i="50"/>
  <c r="J9" i="50" s="1"/>
  <c r="I22" i="50"/>
  <c r="J22" i="50" s="1"/>
  <c r="I13" i="19"/>
  <c r="J13" i="19" s="1"/>
  <c r="I15" i="19"/>
  <c r="J15" i="19" s="1"/>
  <c r="I10" i="19"/>
  <c r="J10" i="19" s="1"/>
  <c r="AQ3" i="28"/>
  <c r="AI3" i="28"/>
  <c r="H88" i="93"/>
  <c r="I88" i="93" s="1"/>
  <c r="J88" i="93" s="1"/>
  <c r="H28" i="93"/>
  <c r="I28" i="93" s="1"/>
  <c r="J28" i="93" s="1"/>
  <c r="H76" i="93"/>
  <c r="I76" i="93" s="1"/>
  <c r="J76" i="93" s="1"/>
  <c r="H17" i="93"/>
  <c r="I17" i="93" s="1"/>
  <c r="J17" i="93" s="1"/>
  <c r="H53" i="93"/>
  <c r="I53" i="93" s="1"/>
  <c r="J53" i="93" s="1"/>
  <c r="H89" i="93"/>
  <c r="I89" i="93" s="1"/>
  <c r="J89" i="93" s="1"/>
  <c r="H30" i="93"/>
  <c r="I30" i="93" s="1"/>
  <c r="J30" i="93" s="1"/>
  <c r="H66" i="93"/>
  <c r="I66" i="93" s="1"/>
  <c r="J66" i="93" s="1"/>
  <c r="H7" i="93"/>
  <c r="I7" i="93" s="1"/>
  <c r="J7" i="93" s="1"/>
  <c r="H43" i="93"/>
  <c r="I43" i="93" s="1"/>
  <c r="J43" i="93" s="1"/>
  <c r="H79" i="93"/>
  <c r="I79" i="93" s="1"/>
  <c r="J79" i="93" s="1"/>
  <c r="H20" i="93"/>
  <c r="I20" i="93" s="1"/>
  <c r="J20" i="93" s="1"/>
  <c r="H56" i="93"/>
  <c r="I56" i="93" s="1"/>
  <c r="J56" i="93" s="1"/>
  <c r="H92" i="93"/>
  <c r="I92" i="93" s="1"/>
  <c r="J92" i="93" s="1"/>
  <c r="H33" i="93"/>
  <c r="I33" i="93" s="1"/>
  <c r="J33" i="93" s="1"/>
  <c r="H69" i="93"/>
  <c r="I69" i="93" s="1"/>
  <c r="J69" i="93" s="1"/>
  <c r="H14" i="87"/>
  <c r="I14" i="87" s="1"/>
  <c r="J14" i="87" s="1"/>
  <c r="H50" i="87"/>
  <c r="I50" i="87" s="1"/>
  <c r="J50" i="87" s="1"/>
  <c r="H10" i="87"/>
  <c r="I10" i="87" s="1"/>
  <c r="J10" i="87" s="1"/>
  <c r="H46" i="87"/>
  <c r="I46" i="87" s="1"/>
  <c r="J46" i="87" s="1"/>
  <c r="H35" i="87"/>
  <c r="I35" i="87" s="1"/>
  <c r="J35" i="87" s="1"/>
  <c r="H71" i="87"/>
  <c r="I71" i="87" s="1"/>
  <c r="J71" i="87" s="1"/>
  <c r="H31" i="87"/>
  <c r="I31" i="87" s="1"/>
  <c r="J31" i="87" s="1"/>
  <c r="H67" i="87"/>
  <c r="I67" i="87" s="1"/>
  <c r="J67" i="87" s="1"/>
  <c r="H12" i="87"/>
  <c r="I12" i="87" s="1"/>
  <c r="J12" i="87" s="1"/>
  <c r="H30" i="87"/>
  <c r="I30" i="87" s="1"/>
  <c r="J30" i="87" s="1"/>
  <c r="H48" i="87"/>
  <c r="I48" i="87" s="1"/>
  <c r="J48" i="87" s="1"/>
  <c r="H66" i="87"/>
  <c r="I66" i="87" s="1"/>
  <c r="J66" i="87" s="1"/>
  <c r="H22" i="82"/>
  <c r="I22" i="82" s="1"/>
  <c r="J22" i="82" s="1"/>
  <c r="H76" i="82"/>
  <c r="I76" i="82" s="1"/>
  <c r="J76" i="82" s="1"/>
  <c r="H7" i="82"/>
  <c r="I7" i="82" s="1"/>
  <c r="J7" i="82" s="1"/>
  <c r="H61" i="82"/>
  <c r="I61" i="82" s="1"/>
  <c r="J61" i="82" s="1"/>
  <c r="H46" i="82"/>
  <c r="I46" i="82" s="1"/>
  <c r="J46" i="82" s="1"/>
  <c r="H8" i="82"/>
  <c r="I8" i="82" s="1"/>
  <c r="J8" i="82" s="1"/>
  <c r="H26" i="82"/>
  <c r="I26" i="82" s="1"/>
  <c r="J26" i="82" s="1"/>
  <c r="H44" i="82"/>
  <c r="I44" i="82" s="1"/>
  <c r="J44" i="82" s="1"/>
  <c r="H62" i="82"/>
  <c r="I62" i="82" s="1"/>
  <c r="J62" i="82" s="1"/>
  <c r="H80" i="82"/>
  <c r="I80" i="82" s="1"/>
  <c r="J80" i="82" s="1"/>
  <c r="H18" i="82"/>
  <c r="I18" i="82" s="1"/>
  <c r="J18" i="82" s="1"/>
  <c r="H36" i="82"/>
  <c r="I36" i="82" s="1"/>
  <c r="J36" i="82" s="1"/>
  <c r="H54" i="82"/>
  <c r="I54" i="82" s="1"/>
  <c r="J54" i="82" s="1"/>
  <c r="H72" i="82"/>
  <c r="I72" i="82" s="1"/>
  <c r="J72" i="82" s="1"/>
  <c r="H46" i="76"/>
  <c r="I46" i="76" s="1"/>
  <c r="J46" i="76" s="1"/>
  <c r="H28" i="76"/>
  <c r="I28" i="76" s="1"/>
  <c r="J28" i="76" s="1"/>
  <c r="H16" i="76"/>
  <c r="I16" i="76" s="1"/>
  <c r="J16" i="76" s="1"/>
  <c r="H43" i="76"/>
  <c r="I43" i="76" s="1"/>
  <c r="J43" i="76" s="1"/>
  <c r="H18" i="76"/>
  <c r="I18" i="76" s="1"/>
  <c r="J18" i="76" s="1"/>
  <c r="H45" i="76"/>
  <c r="I45" i="76" s="1"/>
  <c r="J45" i="76" s="1"/>
  <c r="H20" i="76"/>
  <c r="I20" i="76" s="1"/>
  <c r="J20" i="76" s="1"/>
  <c r="H38" i="76"/>
  <c r="I38" i="76" s="1"/>
  <c r="J38" i="76" s="1"/>
  <c r="H56" i="76"/>
  <c r="I56" i="76" s="1"/>
  <c r="J56" i="76" s="1"/>
  <c r="AI3" i="68"/>
  <c r="AN3" i="68"/>
  <c r="K6" i="57"/>
  <c r="H77" i="94"/>
  <c r="I77" i="94" s="1"/>
  <c r="J77" i="94" s="1"/>
  <c r="H63" i="94"/>
  <c r="I63" i="94" s="1"/>
  <c r="J63" i="94" s="1"/>
  <c r="H74" i="94"/>
  <c r="I74" i="94" s="1"/>
  <c r="J74" i="94" s="1"/>
  <c r="H80" i="94"/>
  <c r="I80" i="94" s="1"/>
  <c r="J80" i="94" s="1"/>
  <c r="H33" i="94"/>
  <c r="I33" i="94" s="1"/>
  <c r="J33" i="94" s="1"/>
  <c r="H42" i="94"/>
  <c r="I42" i="94" s="1"/>
  <c r="J42" i="94" s="1"/>
  <c r="H21" i="94"/>
  <c r="I21" i="94" s="1"/>
  <c r="J21" i="94" s="1"/>
  <c r="H86" i="94"/>
  <c r="I86" i="94" s="1"/>
  <c r="J86" i="94" s="1"/>
  <c r="H65" i="94"/>
  <c r="I65" i="94" s="1"/>
  <c r="J65" i="94" s="1"/>
  <c r="H19" i="94"/>
  <c r="I19" i="94" s="1"/>
  <c r="J19" i="94" s="1"/>
  <c r="H37" i="94"/>
  <c r="I37" i="94" s="1"/>
  <c r="J37" i="94" s="1"/>
  <c r="H55" i="94"/>
  <c r="I55" i="94" s="1"/>
  <c r="J55" i="94" s="1"/>
  <c r="H73" i="94"/>
  <c r="I73" i="94" s="1"/>
  <c r="J73" i="94" s="1"/>
  <c r="AF4" i="13"/>
  <c r="AO4" i="13" s="1"/>
  <c r="W5" i="13"/>
  <c r="AE4" i="13"/>
  <c r="AG4" i="13"/>
  <c r="AP4" i="13" s="1"/>
  <c r="I10" i="8"/>
  <c r="J10" i="8" s="1"/>
  <c r="I7" i="8"/>
  <c r="J7" i="8" s="1"/>
  <c r="I6" i="8"/>
  <c r="J6" i="8" s="1"/>
  <c r="AR3" i="29"/>
  <c r="I13" i="68"/>
  <c r="J13" i="68" s="1"/>
  <c r="I7" i="68"/>
  <c r="J7" i="68" s="1"/>
  <c r="I15" i="68"/>
  <c r="J15" i="68" s="1"/>
  <c r="I18" i="67"/>
  <c r="J18" i="67" s="1"/>
  <c r="I10" i="67"/>
  <c r="J10" i="67" s="1"/>
  <c r="I19" i="67"/>
  <c r="J19" i="67" s="1"/>
  <c r="I9" i="59"/>
  <c r="J9" i="59" s="1"/>
  <c r="I22" i="59"/>
  <c r="J22" i="59" s="1"/>
  <c r="I4" i="59"/>
  <c r="J4" i="59" s="1"/>
  <c r="K4" i="59" s="1"/>
  <c r="W5" i="6"/>
  <c r="AE4" i="6"/>
  <c r="AG4" i="6"/>
  <c r="AP4" i="6" s="1"/>
  <c r="AF4" i="6"/>
  <c r="AO4" i="6" s="1"/>
  <c r="I8" i="15"/>
  <c r="J8" i="15" s="1"/>
  <c r="I12" i="15"/>
  <c r="J12" i="15" s="1"/>
  <c r="I11" i="15"/>
  <c r="J11" i="15" s="1"/>
  <c r="K7" i="41"/>
  <c r="AQ4" i="47"/>
  <c r="H26" i="92"/>
  <c r="I26" i="92" s="1"/>
  <c r="J26" i="92" s="1"/>
  <c r="H11" i="92"/>
  <c r="I11" i="92" s="1"/>
  <c r="J11" i="92" s="1"/>
  <c r="H65" i="92"/>
  <c r="I65" i="92" s="1"/>
  <c r="J65" i="92" s="1"/>
  <c r="H41" i="92"/>
  <c r="I41" i="92" s="1"/>
  <c r="J41" i="92" s="1"/>
  <c r="H12" i="92"/>
  <c r="I12" i="92" s="1"/>
  <c r="J12" i="92" s="1"/>
  <c r="H30" i="92"/>
  <c r="I30" i="92" s="1"/>
  <c r="J30" i="92" s="1"/>
  <c r="H48" i="92"/>
  <c r="I48" i="92" s="1"/>
  <c r="J48" i="92" s="1"/>
  <c r="H66" i="92"/>
  <c r="I66" i="92" s="1"/>
  <c r="J66" i="92" s="1"/>
  <c r="H4" i="92"/>
  <c r="I4" i="92" s="1"/>
  <c r="J4" i="92" s="1"/>
  <c r="K4" i="92" s="1"/>
  <c r="H22" i="92"/>
  <c r="I22" i="92" s="1"/>
  <c r="J22" i="92" s="1"/>
  <c r="H40" i="92"/>
  <c r="I40" i="92" s="1"/>
  <c r="J40" i="92" s="1"/>
  <c r="H58" i="92"/>
  <c r="I58" i="92" s="1"/>
  <c r="J58" i="92" s="1"/>
  <c r="H85" i="85"/>
  <c r="I85" i="85" s="1"/>
  <c r="J85" i="85" s="1"/>
  <c r="H97" i="85"/>
  <c r="I97" i="85" s="1"/>
  <c r="J97" i="85" s="1"/>
  <c r="H6" i="85"/>
  <c r="I6" i="85" s="1"/>
  <c r="J6" i="85" s="1"/>
  <c r="H78" i="85"/>
  <c r="I78" i="85" s="1"/>
  <c r="J78" i="85" s="1"/>
  <c r="H55" i="85"/>
  <c r="I55" i="85" s="1"/>
  <c r="J55" i="85" s="1"/>
  <c r="H32" i="85"/>
  <c r="I32" i="85" s="1"/>
  <c r="J32" i="85" s="1"/>
  <c r="H12" i="85"/>
  <c r="I12" i="85" s="1"/>
  <c r="J12" i="85" s="1"/>
  <c r="H84" i="85"/>
  <c r="I84" i="85" s="1"/>
  <c r="J84" i="85" s="1"/>
  <c r="H33" i="85"/>
  <c r="I33" i="85" s="1"/>
  <c r="J33" i="85" s="1"/>
  <c r="H69" i="85"/>
  <c r="I69" i="85" s="1"/>
  <c r="J69" i="85" s="1"/>
  <c r="H10" i="85"/>
  <c r="I10" i="85" s="1"/>
  <c r="J10" i="85" s="1"/>
  <c r="H46" i="85"/>
  <c r="I46" i="85" s="1"/>
  <c r="J46" i="85" s="1"/>
  <c r="H82" i="85"/>
  <c r="I82" i="85" s="1"/>
  <c r="J82" i="85" s="1"/>
  <c r="H23" i="85"/>
  <c r="I23" i="85" s="1"/>
  <c r="J23" i="85" s="1"/>
  <c r="H59" i="85"/>
  <c r="I59" i="85" s="1"/>
  <c r="J59" i="85" s="1"/>
  <c r="H95" i="85"/>
  <c r="I95" i="85" s="1"/>
  <c r="J95" i="85" s="1"/>
  <c r="H7" i="80"/>
  <c r="I7" i="80" s="1"/>
  <c r="J7" i="80" s="1"/>
  <c r="H25" i="80"/>
  <c r="I25" i="80" s="1"/>
  <c r="J25" i="80" s="1"/>
  <c r="H43" i="80"/>
  <c r="I43" i="80" s="1"/>
  <c r="J43" i="80" s="1"/>
  <c r="H61" i="80"/>
  <c r="I61" i="80" s="1"/>
  <c r="J61" i="80" s="1"/>
  <c r="H20" i="80"/>
  <c r="I20" i="80" s="1"/>
  <c r="J20" i="80" s="1"/>
  <c r="H38" i="80"/>
  <c r="I38" i="80" s="1"/>
  <c r="J38" i="80" s="1"/>
  <c r="H56" i="80"/>
  <c r="I56" i="80" s="1"/>
  <c r="J56" i="80" s="1"/>
  <c r="H15" i="80"/>
  <c r="I15" i="80" s="1"/>
  <c r="J15" i="80" s="1"/>
  <c r="H33" i="80"/>
  <c r="I33" i="80" s="1"/>
  <c r="J33" i="80" s="1"/>
  <c r="H51" i="80"/>
  <c r="I51" i="80" s="1"/>
  <c r="J51" i="80" s="1"/>
  <c r="H69" i="80"/>
  <c r="I69" i="80" s="1"/>
  <c r="J69" i="80" s="1"/>
  <c r="H42" i="75"/>
  <c r="I42" i="75" s="1"/>
  <c r="J42" i="75" s="1"/>
  <c r="H54" i="75"/>
  <c r="I54" i="75" s="1"/>
  <c r="J54" i="75" s="1"/>
  <c r="H21" i="75"/>
  <c r="I21" i="75" s="1"/>
  <c r="J21" i="75" s="1"/>
  <c r="H75" i="75"/>
  <c r="I75" i="75" s="1"/>
  <c r="J75" i="75" s="1"/>
  <c r="H10" i="75"/>
  <c r="I10" i="75" s="1"/>
  <c r="J10" i="75" s="1"/>
  <c r="H28" i="75"/>
  <c r="I28" i="75" s="1"/>
  <c r="J28" i="75" s="1"/>
  <c r="H46" i="75"/>
  <c r="I46" i="75" s="1"/>
  <c r="J46" i="75" s="1"/>
  <c r="H64" i="75"/>
  <c r="I64" i="75" s="1"/>
  <c r="J64" i="75" s="1"/>
  <c r="H20" i="75"/>
  <c r="I20" i="75" s="1"/>
  <c r="J20" i="75" s="1"/>
  <c r="H38" i="75"/>
  <c r="I38" i="75" s="1"/>
  <c r="J38" i="75" s="1"/>
  <c r="H56" i="75"/>
  <c r="I56" i="75" s="1"/>
  <c r="J56" i="75" s="1"/>
  <c r="H74" i="75"/>
  <c r="I74" i="75" s="1"/>
  <c r="J74" i="75" s="1"/>
  <c r="AF4" i="67"/>
  <c r="AO4" i="67" s="1"/>
  <c r="AE4" i="67"/>
  <c r="W5" i="67"/>
  <c r="AG4" i="67"/>
  <c r="W5" i="84"/>
  <c r="AG4" i="84"/>
  <c r="AE4" i="84"/>
  <c r="AF4" i="84"/>
  <c r="AR3" i="5"/>
  <c r="I23" i="12"/>
  <c r="J23" i="12" s="1"/>
  <c r="I19" i="12"/>
  <c r="J19" i="12" s="1"/>
  <c r="I21" i="12"/>
  <c r="J21" i="12" s="1"/>
  <c r="I18" i="63"/>
  <c r="J18" i="63" s="1"/>
  <c r="I14" i="63"/>
  <c r="J14" i="63" s="1"/>
  <c r="I8" i="63"/>
  <c r="J8" i="63" s="1"/>
  <c r="I16" i="52"/>
  <c r="J16" i="52" s="1"/>
  <c r="I12" i="52"/>
  <c r="J12" i="52" s="1"/>
  <c r="I10" i="52"/>
  <c r="J10" i="52" s="1"/>
  <c r="I21" i="52"/>
  <c r="J21" i="52" s="1"/>
  <c r="K5" i="27"/>
  <c r="H21" i="91"/>
  <c r="I21" i="91" s="1"/>
  <c r="J21" i="91" s="1"/>
  <c r="H39" i="91"/>
  <c r="I39" i="91" s="1"/>
  <c r="J39" i="91" s="1"/>
  <c r="H57" i="91"/>
  <c r="I57" i="91" s="1"/>
  <c r="J57" i="91" s="1"/>
  <c r="H75" i="91"/>
  <c r="I75" i="91" s="1"/>
  <c r="J75" i="91" s="1"/>
  <c r="H10" i="91"/>
  <c r="I10" i="91" s="1"/>
  <c r="J10" i="91" s="1"/>
  <c r="H28" i="91"/>
  <c r="I28" i="91" s="1"/>
  <c r="J28" i="91" s="1"/>
  <c r="H46" i="91"/>
  <c r="I46" i="91" s="1"/>
  <c r="J46" i="91" s="1"/>
  <c r="H64" i="91"/>
  <c r="I64" i="91" s="1"/>
  <c r="J64" i="91" s="1"/>
  <c r="H20" i="91"/>
  <c r="I20" i="91" s="1"/>
  <c r="J20" i="91" s="1"/>
  <c r="H38" i="91"/>
  <c r="I38" i="91" s="1"/>
  <c r="J38" i="91" s="1"/>
  <c r="H56" i="91"/>
  <c r="I56" i="91" s="1"/>
  <c r="J56" i="91" s="1"/>
  <c r="H74" i="91"/>
  <c r="I74" i="91" s="1"/>
  <c r="J74" i="91" s="1"/>
  <c r="H41" i="86"/>
  <c r="I41" i="86" s="1"/>
  <c r="J41" i="86" s="1"/>
  <c r="H11" i="86"/>
  <c r="I11" i="86" s="1"/>
  <c r="J11" i="86" s="1"/>
  <c r="H32" i="86"/>
  <c r="I32" i="86" s="1"/>
  <c r="J32" i="86" s="1"/>
  <c r="H53" i="86"/>
  <c r="I53" i="86" s="1"/>
  <c r="J53" i="86" s="1"/>
  <c r="H74" i="86"/>
  <c r="I74" i="86" s="1"/>
  <c r="J74" i="86" s="1"/>
  <c r="H9" i="86"/>
  <c r="I9" i="86" s="1"/>
  <c r="J9" i="86" s="1"/>
  <c r="H27" i="86"/>
  <c r="I27" i="86" s="1"/>
  <c r="J27" i="86" s="1"/>
  <c r="H45" i="86"/>
  <c r="I45" i="86" s="1"/>
  <c r="J45" i="86" s="1"/>
  <c r="H63" i="86"/>
  <c r="I63" i="86" s="1"/>
  <c r="J63" i="86" s="1"/>
  <c r="H81" i="86"/>
  <c r="I81" i="86" s="1"/>
  <c r="J81" i="86" s="1"/>
  <c r="H16" i="86"/>
  <c r="I16" i="86" s="1"/>
  <c r="J16" i="86" s="1"/>
  <c r="H34" i="86"/>
  <c r="I34" i="86" s="1"/>
  <c r="J34" i="86" s="1"/>
  <c r="H52" i="86"/>
  <c r="I52" i="86" s="1"/>
  <c r="J52" i="86" s="1"/>
  <c r="H70" i="86"/>
  <c r="I70" i="86" s="1"/>
  <c r="J70" i="86" s="1"/>
  <c r="H88" i="86"/>
  <c r="I88" i="86" s="1"/>
  <c r="J88" i="86" s="1"/>
  <c r="H20" i="79"/>
  <c r="I20" i="79" s="1"/>
  <c r="J20" i="79" s="1"/>
  <c r="H38" i="79"/>
  <c r="I38" i="79" s="1"/>
  <c r="J38" i="79" s="1"/>
  <c r="H4" i="79"/>
  <c r="I4" i="79" s="1"/>
  <c r="J4" i="79" s="1"/>
  <c r="K4" i="79" s="1"/>
  <c r="AP4" i="79" s="1"/>
  <c r="H40" i="79"/>
  <c r="I40" i="79" s="1"/>
  <c r="J40" i="79" s="1"/>
  <c r="H76" i="79"/>
  <c r="I76" i="79" s="1"/>
  <c r="J76" i="79" s="1"/>
  <c r="H29" i="79"/>
  <c r="I29" i="79" s="1"/>
  <c r="J29" i="79" s="1"/>
  <c r="H65" i="79"/>
  <c r="I65" i="79" s="1"/>
  <c r="J65" i="79" s="1"/>
  <c r="H25" i="79"/>
  <c r="I25" i="79" s="1"/>
  <c r="J25" i="79" s="1"/>
  <c r="H61" i="79"/>
  <c r="I61" i="79" s="1"/>
  <c r="J61" i="79" s="1"/>
  <c r="H9" i="79"/>
  <c r="I9" i="79" s="1"/>
  <c r="J9" i="79" s="1"/>
  <c r="H27" i="79"/>
  <c r="I27" i="79" s="1"/>
  <c r="J27" i="79" s="1"/>
  <c r="H45" i="79"/>
  <c r="I45" i="79" s="1"/>
  <c r="J45" i="79" s="1"/>
  <c r="H63" i="79"/>
  <c r="I63" i="79" s="1"/>
  <c r="J63" i="79" s="1"/>
  <c r="H23" i="46"/>
  <c r="I23" i="46" s="1"/>
  <c r="J23" i="46" s="1"/>
  <c r="H50" i="46"/>
  <c r="I50" i="46" s="1"/>
  <c r="J50" i="46" s="1"/>
  <c r="H77" i="46"/>
  <c r="I77" i="46" s="1"/>
  <c r="J77" i="46" s="1"/>
  <c r="H19" i="46"/>
  <c r="I19" i="46" s="1"/>
  <c r="J19" i="46" s="1"/>
  <c r="H46" i="46"/>
  <c r="I46" i="46" s="1"/>
  <c r="J46" i="46" s="1"/>
  <c r="H73" i="46"/>
  <c r="I73" i="46" s="1"/>
  <c r="J73" i="46" s="1"/>
  <c r="H22" i="46"/>
  <c r="I22" i="46" s="1"/>
  <c r="J22" i="46" s="1"/>
  <c r="H49" i="46"/>
  <c r="I49" i="46" s="1"/>
  <c r="J49" i="46" s="1"/>
  <c r="H76" i="46"/>
  <c r="I76" i="46" s="1"/>
  <c r="J76" i="46" s="1"/>
  <c r="H18" i="46"/>
  <c r="I18" i="46" s="1"/>
  <c r="J18" i="46" s="1"/>
  <c r="H36" i="46"/>
  <c r="I36" i="46" s="1"/>
  <c r="J36" i="46" s="1"/>
  <c r="H54" i="46"/>
  <c r="I54" i="46" s="1"/>
  <c r="J54" i="46" s="1"/>
  <c r="H72" i="46"/>
  <c r="I72" i="46" s="1"/>
  <c r="J72" i="46" s="1"/>
  <c r="AF4" i="71"/>
  <c r="AO4" i="71" s="1"/>
  <c r="AG4" i="71"/>
  <c r="AE4" i="71"/>
  <c r="W5" i="71"/>
  <c r="AI3" i="60"/>
  <c r="AN3" i="60"/>
  <c r="Y5" i="96"/>
  <c r="Z5" i="96" s="1"/>
  <c r="AR3" i="16"/>
  <c r="K5" i="13"/>
  <c r="I10" i="7"/>
  <c r="J10" i="7" s="1"/>
  <c r="I7" i="7"/>
  <c r="J7" i="7" s="1"/>
  <c r="I6" i="7"/>
  <c r="J6" i="7" s="1"/>
  <c r="I18" i="2"/>
  <c r="J18" i="2" s="1"/>
  <c r="I14" i="2"/>
  <c r="J14" i="2" s="1"/>
  <c r="I8" i="2"/>
  <c r="J8" i="2" s="1"/>
  <c r="I12" i="3"/>
  <c r="J12" i="3" s="1"/>
  <c r="I11" i="3"/>
  <c r="J11" i="3" s="1"/>
  <c r="I9" i="3"/>
  <c r="J9" i="3" s="1"/>
  <c r="I22" i="3"/>
  <c r="J22" i="3" s="1"/>
  <c r="I4" i="4"/>
  <c r="J4" i="4" s="1"/>
  <c r="K4" i="4" s="1"/>
  <c r="I20" i="4"/>
  <c r="J20" i="4" s="1"/>
  <c r="I16" i="4"/>
  <c r="J16" i="4" s="1"/>
  <c r="I5" i="55"/>
  <c r="J5" i="55" s="1"/>
  <c r="I12" i="55"/>
  <c r="J12" i="55" s="1"/>
  <c r="I23" i="55"/>
  <c r="J23" i="55" s="1"/>
  <c r="I19" i="55"/>
  <c r="J19" i="55" s="1"/>
  <c r="I19" i="51"/>
  <c r="J19" i="51" s="1"/>
  <c r="I21" i="51"/>
  <c r="J21" i="51" s="1"/>
  <c r="I17" i="51"/>
  <c r="J17" i="51" s="1"/>
  <c r="AR3" i="21"/>
  <c r="I7" i="16"/>
  <c r="J7" i="16" s="1"/>
  <c r="I6" i="16"/>
  <c r="J6" i="16" s="1"/>
  <c r="I5" i="16"/>
  <c r="J5" i="16" s="1"/>
  <c r="I23" i="16"/>
  <c r="J23" i="16" s="1"/>
  <c r="AN4" i="32"/>
  <c r="AI4" i="32"/>
  <c r="AR3" i="37"/>
  <c r="AQ4" i="36"/>
  <c r="AE4" i="42"/>
  <c r="W5" i="42"/>
  <c r="AG4" i="42"/>
  <c r="AP4" i="42" s="1"/>
  <c r="AF4" i="42"/>
  <c r="AO4" i="42" s="1"/>
  <c r="H39" i="90"/>
  <c r="I39" i="90" s="1"/>
  <c r="J39" i="90" s="1"/>
  <c r="H75" i="90"/>
  <c r="I75" i="90" s="1"/>
  <c r="J75" i="90" s="1"/>
  <c r="H22" i="90"/>
  <c r="I22" i="90" s="1"/>
  <c r="J22" i="90" s="1"/>
  <c r="H58" i="90"/>
  <c r="I58" i="90" s="1"/>
  <c r="J58" i="90" s="1"/>
  <c r="H30" i="90"/>
  <c r="I30" i="90" s="1"/>
  <c r="J30" i="90" s="1"/>
  <c r="H66" i="90"/>
  <c r="I66" i="90" s="1"/>
  <c r="J66" i="90" s="1"/>
  <c r="H19" i="90"/>
  <c r="I19" i="90" s="1"/>
  <c r="J19" i="90" s="1"/>
  <c r="H55" i="90"/>
  <c r="I55" i="90" s="1"/>
  <c r="J55" i="90" s="1"/>
  <c r="H11" i="90"/>
  <c r="I11" i="90" s="1"/>
  <c r="J11" i="90" s="1"/>
  <c r="H29" i="90"/>
  <c r="I29" i="90" s="1"/>
  <c r="J29" i="90" s="1"/>
  <c r="H47" i="90"/>
  <c r="I47" i="90" s="1"/>
  <c r="J47" i="90" s="1"/>
  <c r="H65" i="90"/>
  <c r="I65" i="90" s="1"/>
  <c r="J65" i="90" s="1"/>
  <c r="H83" i="90"/>
  <c r="I83" i="90" s="1"/>
  <c r="J83" i="90" s="1"/>
  <c r="H53" i="84"/>
  <c r="I53" i="84" s="1"/>
  <c r="J53" i="84" s="1"/>
  <c r="H62" i="84"/>
  <c r="I62" i="84" s="1"/>
  <c r="J62" i="84" s="1"/>
  <c r="H56" i="84"/>
  <c r="I56" i="84" s="1"/>
  <c r="J56" i="84" s="1"/>
  <c r="H32" i="84"/>
  <c r="I32" i="84" s="1"/>
  <c r="J32" i="84" s="1"/>
  <c r="H9" i="84"/>
  <c r="I9" i="84" s="1"/>
  <c r="J9" i="84" s="1"/>
  <c r="H27" i="84"/>
  <c r="I27" i="84" s="1"/>
  <c r="J27" i="84" s="1"/>
  <c r="H45" i="84"/>
  <c r="I45" i="84" s="1"/>
  <c r="J45" i="84" s="1"/>
  <c r="H63" i="84"/>
  <c r="I63" i="84" s="1"/>
  <c r="J63" i="84" s="1"/>
  <c r="H19" i="84"/>
  <c r="I19" i="84" s="1"/>
  <c r="J19" i="84" s="1"/>
  <c r="H37" i="84"/>
  <c r="I37" i="84" s="1"/>
  <c r="J37" i="84" s="1"/>
  <c r="H55" i="84"/>
  <c r="I55" i="84" s="1"/>
  <c r="J55" i="84" s="1"/>
  <c r="H73" i="77"/>
  <c r="I73" i="77" s="1"/>
  <c r="J73" i="77" s="1"/>
  <c r="H95" i="77"/>
  <c r="I95" i="77" s="1"/>
  <c r="J95" i="77" s="1"/>
  <c r="H79" i="77"/>
  <c r="I79" i="77" s="1"/>
  <c r="J79" i="77" s="1"/>
  <c r="H83" i="77"/>
  <c r="I83" i="77" s="1"/>
  <c r="J83" i="77" s="1"/>
  <c r="H17" i="77"/>
  <c r="I17" i="77" s="1"/>
  <c r="J17" i="77" s="1"/>
  <c r="H12" i="77"/>
  <c r="I12" i="77" s="1"/>
  <c r="J12" i="77" s="1"/>
  <c r="H48" i="77"/>
  <c r="I48" i="77" s="1"/>
  <c r="J48" i="77" s="1"/>
  <c r="H84" i="77"/>
  <c r="I84" i="77" s="1"/>
  <c r="J84" i="77" s="1"/>
  <c r="H26" i="77"/>
  <c r="I26" i="77" s="1"/>
  <c r="J26" i="77" s="1"/>
  <c r="H62" i="77"/>
  <c r="I62" i="77" s="1"/>
  <c r="J62" i="77" s="1"/>
  <c r="H98" i="77"/>
  <c r="I98" i="77" s="1"/>
  <c r="J98" i="77" s="1"/>
  <c r="H39" i="77"/>
  <c r="I39" i="77" s="1"/>
  <c r="J39" i="77" s="1"/>
  <c r="H75" i="77"/>
  <c r="I75" i="77" s="1"/>
  <c r="J75" i="77" s="1"/>
  <c r="H16" i="77"/>
  <c r="I16" i="77" s="1"/>
  <c r="J16" i="77" s="1"/>
  <c r="H52" i="77"/>
  <c r="I52" i="77" s="1"/>
  <c r="J52" i="77" s="1"/>
  <c r="H88" i="77"/>
  <c r="I88" i="77" s="1"/>
  <c r="J88" i="77" s="1"/>
  <c r="H35" i="48"/>
  <c r="I35" i="48" s="1"/>
  <c r="J35" i="48" s="1"/>
  <c r="H20" i="48"/>
  <c r="I20" i="48" s="1"/>
  <c r="J20" i="48" s="1"/>
  <c r="H41" i="48"/>
  <c r="I41" i="48" s="1"/>
  <c r="J41" i="48" s="1"/>
  <c r="H18" i="48"/>
  <c r="I18" i="48" s="1"/>
  <c r="J18" i="48" s="1"/>
  <c r="H36" i="48"/>
  <c r="I36" i="48" s="1"/>
  <c r="J36" i="48" s="1"/>
  <c r="H54" i="48"/>
  <c r="I54" i="48" s="1"/>
  <c r="J54" i="48" s="1"/>
  <c r="H10" i="48"/>
  <c r="I10" i="48" s="1"/>
  <c r="J10" i="48" s="1"/>
  <c r="H28" i="48"/>
  <c r="I28" i="48" s="1"/>
  <c r="J28" i="48" s="1"/>
  <c r="H46" i="48"/>
  <c r="I46" i="48" s="1"/>
  <c r="J46" i="48" s="1"/>
  <c r="H64" i="48"/>
  <c r="I64" i="48" s="1"/>
  <c r="J64" i="48" s="1"/>
  <c r="AI3" i="57"/>
  <c r="AN3" i="57"/>
  <c r="AG4" i="57"/>
  <c r="AP4" i="57" s="1"/>
  <c r="AF4" i="57"/>
  <c r="AO4" i="57" s="1"/>
  <c r="W5" i="57"/>
  <c r="AE4" i="57"/>
  <c r="AF4" i="75"/>
  <c r="AE4" i="75"/>
  <c r="AG4" i="75"/>
  <c r="W5" i="75"/>
  <c r="Y5" i="17"/>
  <c r="Z5" i="17" s="1"/>
  <c r="I10" i="11"/>
  <c r="J10" i="11" s="1"/>
  <c r="I7" i="11"/>
  <c r="J7" i="11" s="1"/>
  <c r="I6" i="11"/>
  <c r="J6" i="11" s="1"/>
  <c r="I5" i="11"/>
  <c r="J5" i="11" s="1"/>
  <c r="AG4" i="22"/>
  <c r="AP4" i="22" s="1"/>
  <c r="AF4" i="22"/>
  <c r="AO4" i="22" s="1"/>
  <c r="W5" i="22"/>
  <c r="AE4" i="22"/>
  <c r="I8" i="72"/>
  <c r="J8" i="72" s="1"/>
  <c r="I21" i="72"/>
  <c r="J21" i="72" s="1"/>
  <c r="I17" i="72"/>
  <c r="J17" i="72" s="1"/>
  <c r="I16" i="64"/>
  <c r="J16" i="64" s="1"/>
  <c r="I15" i="64"/>
  <c r="J15" i="64" s="1"/>
  <c r="I10" i="64"/>
  <c r="J10" i="64" s="1"/>
  <c r="AQ4" i="35"/>
  <c r="K5" i="43"/>
  <c r="K6" i="43" s="1"/>
  <c r="K7" i="43" s="1"/>
  <c r="K8" i="43" s="1"/>
  <c r="K9" i="43" s="1"/>
  <c r="K10" i="43" s="1"/>
  <c r="K11" i="43" s="1"/>
  <c r="K12" i="43" s="1"/>
  <c r="K13" i="43" s="1"/>
  <c r="K14" i="43" s="1"/>
  <c r="K15" i="43" s="1"/>
  <c r="K16" i="43" s="1"/>
  <c r="K17" i="43" s="1"/>
  <c r="K18" i="43" s="1"/>
  <c r="K19" i="43" s="1"/>
  <c r="K20" i="43" s="1"/>
  <c r="K21" i="43" s="1"/>
  <c r="K22" i="43" s="1"/>
  <c r="K23" i="43" s="1"/>
  <c r="K24" i="43" s="1"/>
  <c r="K25" i="43" s="1"/>
  <c r="K26" i="43" s="1"/>
  <c r="K27" i="43" s="1"/>
  <c r="K28" i="43" s="1"/>
  <c r="K29" i="43" s="1"/>
  <c r="K30" i="43" s="1"/>
  <c r="K31" i="43" s="1"/>
  <c r="K32" i="43" s="1"/>
  <c r="K33" i="43" s="1"/>
  <c r="K34" i="43" s="1"/>
  <c r="K35" i="43" s="1"/>
  <c r="K36" i="43" s="1"/>
  <c r="K37" i="43" s="1"/>
  <c r="K38" i="43" s="1"/>
  <c r="K39" i="43" s="1"/>
  <c r="K40" i="43" s="1"/>
  <c r="K41" i="43" s="1"/>
  <c r="K42" i="43" s="1"/>
  <c r="K43" i="43" s="1"/>
  <c r="K44" i="43" s="1"/>
  <c r="K45" i="43" s="1"/>
  <c r="K46" i="43" s="1"/>
  <c r="K47" i="43" s="1"/>
  <c r="K48" i="43" s="1"/>
  <c r="K49" i="43" s="1"/>
  <c r="K50" i="43" s="1"/>
  <c r="K51" i="43" s="1"/>
  <c r="K52" i="43" s="1"/>
  <c r="K53" i="43" s="1"/>
  <c r="K54" i="43" s="1"/>
  <c r="K55" i="43" s="1"/>
  <c r="K56" i="43" s="1"/>
  <c r="K57" i="43" s="1"/>
  <c r="K58" i="43" s="1"/>
  <c r="K59" i="43" s="1"/>
  <c r="K60" i="43" s="1"/>
  <c r="K61" i="43" s="1"/>
  <c r="K62" i="43" s="1"/>
  <c r="K63" i="43" s="1"/>
  <c r="K64" i="43" s="1"/>
  <c r="K65" i="43" s="1"/>
  <c r="K66" i="43" s="1"/>
  <c r="K67" i="43" s="1"/>
  <c r="K68" i="43" s="1"/>
  <c r="K69" i="43" s="1"/>
  <c r="K70" i="43" s="1"/>
  <c r="K71" i="43" s="1"/>
  <c r="K72" i="43" s="1"/>
  <c r="K73" i="43" s="1"/>
  <c r="K74" i="43" s="1"/>
  <c r="K75" i="43" s="1"/>
  <c r="K76" i="43" s="1"/>
  <c r="K77" i="43" s="1"/>
  <c r="K78" i="43" s="1"/>
  <c r="K79" i="43" s="1"/>
  <c r="AR3" i="46"/>
  <c r="H28" i="89"/>
  <c r="I28" i="89" s="1"/>
  <c r="J28" i="89" s="1"/>
  <c r="H32" i="89"/>
  <c r="I32" i="89" s="1"/>
  <c r="J32" i="89" s="1"/>
  <c r="H9" i="89"/>
  <c r="I9" i="89" s="1"/>
  <c r="J9" i="89" s="1"/>
  <c r="H81" i="89"/>
  <c r="I81" i="89" s="1"/>
  <c r="J81" i="89" s="1"/>
  <c r="H58" i="89"/>
  <c r="I58" i="89" s="1"/>
  <c r="J58" i="89" s="1"/>
  <c r="H38" i="89"/>
  <c r="I38" i="89" s="1"/>
  <c r="J38" i="89" s="1"/>
  <c r="H15" i="89"/>
  <c r="I15" i="89" s="1"/>
  <c r="J15" i="89" s="1"/>
  <c r="H87" i="89"/>
  <c r="I87" i="89" s="1"/>
  <c r="J87" i="89" s="1"/>
  <c r="H35" i="89"/>
  <c r="I35" i="89" s="1"/>
  <c r="J35" i="89" s="1"/>
  <c r="H71" i="89"/>
  <c r="I71" i="89" s="1"/>
  <c r="J71" i="89" s="1"/>
  <c r="H12" i="89"/>
  <c r="I12" i="89" s="1"/>
  <c r="J12" i="89" s="1"/>
  <c r="H48" i="89"/>
  <c r="I48" i="89" s="1"/>
  <c r="J48" i="89" s="1"/>
  <c r="H84" i="89"/>
  <c r="I84" i="89" s="1"/>
  <c r="J84" i="89" s="1"/>
  <c r="H25" i="89"/>
  <c r="I25" i="89" s="1"/>
  <c r="J25" i="89" s="1"/>
  <c r="H61" i="89"/>
  <c r="I61" i="89" s="1"/>
  <c r="J61" i="89" s="1"/>
  <c r="H97" i="89"/>
  <c r="I97" i="89" s="1"/>
  <c r="J97" i="89" s="1"/>
  <c r="H89" i="81"/>
  <c r="I89" i="81" s="1"/>
  <c r="J89" i="81" s="1"/>
  <c r="H10" i="81"/>
  <c r="I10" i="81" s="1"/>
  <c r="J10" i="81" s="1"/>
  <c r="H64" i="81"/>
  <c r="I64" i="81" s="1"/>
  <c r="J64" i="81" s="1"/>
  <c r="H29" i="81"/>
  <c r="I29" i="81" s="1"/>
  <c r="J29" i="81" s="1"/>
  <c r="H83" i="81"/>
  <c r="I83" i="81" s="1"/>
  <c r="J83" i="81" s="1"/>
  <c r="H40" i="81"/>
  <c r="I40" i="81" s="1"/>
  <c r="J40" i="81" s="1"/>
  <c r="H94" i="81"/>
  <c r="I94" i="81" s="1"/>
  <c r="J94" i="81" s="1"/>
  <c r="H50" i="81"/>
  <c r="I50" i="81" s="1"/>
  <c r="J50" i="81" s="1"/>
  <c r="H7" i="81"/>
  <c r="I7" i="81" s="1"/>
  <c r="J7" i="81" s="1"/>
  <c r="H61" i="81"/>
  <c r="I61" i="81" s="1"/>
  <c r="J61" i="81" s="1"/>
  <c r="H12" i="81"/>
  <c r="I12" i="81" s="1"/>
  <c r="J12" i="81" s="1"/>
  <c r="H48" i="81"/>
  <c r="I48" i="81" s="1"/>
  <c r="J48" i="81" s="1"/>
  <c r="H84" i="81"/>
  <c r="I84" i="81" s="1"/>
  <c r="J84" i="81" s="1"/>
  <c r="H27" i="81"/>
  <c r="I27" i="81" s="1"/>
  <c r="J27" i="81" s="1"/>
  <c r="H63" i="81"/>
  <c r="I63" i="81" s="1"/>
  <c r="J63" i="81" s="1"/>
  <c r="H8" i="78"/>
  <c r="I8" i="78" s="1"/>
  <c r="J8" i="78" s="1"/>
  <c r="H26" i="78"/>
  <c r="I26" i="78" s="1"/>
  <c r="J26" i="78" s="1"/>
  <c r="H44" i="78"/>
  <c r="I44" i="78" s="1"/>
  <c r="J44" i="78" s="1"/>
  <c r="H62" i="78"/>
  <c r="I62" i="78" s="1"/>
  <c r="J62" i="78" s="1"/>
  <c r="H80" i="78"/>
  <c r="I80" i="78" s="1"/>
  <c r="J80" i="78" s="1"/>
  <c r="H18" i="78"/>
  <c r="I18" i="78" s="1"/>
  <c r="J18" i="78" s="1"/>
  <c r="H36" i="78"/>
  <c r="I36" i="78" s="1"/>
  <c r="J36" i="78" s="1"/>
  <c r="H54" i="78"/>
  <c r="I54" i="78" s="1"/>
  <c r="J54" i="78" s="1"/>
  <c r="H72" i="78"/>
  <c r="I72" i="78" s="1"/>
  <c r="J72" i="78" s="1"/>
  <c r="H7" i="78"/>
  <c r="I7" i="78" s="1"/>
  <c r="J7" i="78" s="1"/>
  <c r="H25" i="78"/>
  <c r="I25" i="78" s="1"/>
  <c r="J25" i="78" s="1"/>
  <c r="H43" i="78"/>
  <c r="I43" i="78" s="1"/>
  <c r="J43" i="78" s="1"/>
  <c r="H61" i="78"/>
  <c r="I61" i="78" s="1"/>
  <c r="J61" i="78" s="1"/>
  <c r="H79" i="78"/>
  <c r="I79" i="78" s="1"/>
  <c r="J79" i="78" s="1"/>
  <c r="H57" i="74"/>
  <c r="I57" i="74" s="1"/>
  <c r="J57" i="74" s="1"/>
  <c r="H84" i="74"/>
  <c r="I84" i="74" s="1"/>
  <c r="J84" i="74" s="1"/>
  <c r="H15" i="74"/>
  <c r="I15" i="74" s="1"/>
  <c r="J15" i="74" s="1"/>
  <c r="H69" i="74"/>
  <c r="I69" i="74" s="1"/>
  <c r="J69" i="74" s="1"/>
  <c r="H9" i="74"/>
  <c r="I9" i="74" s="1"/>
  <c r="J9" i="74" s="1"/>
  <c r="H63" i="74"/>
  <c r="I63" i="74" s="1"/>
  <c r="J63" i="74" s="1"/>
  <c r="H7" i="74"/>
  <c r="I7" i="74" s="1"/>
  <c r="J7" i="74" s="1"/>
  <c r="H25" i="74"/>
  <c r="I25" i="74" s="1"/>
  <c r="J25" i="74" s="1"/>
  <c r="H43" i="74"/>
  <c r="I43" i="74" s="1"/>
  <c r="J43" i="74" s="1"/>
  <c r="H61" i="74"/>
  <c r="I61" i="74" s="1"/>
  <c r="J61" i="74" s="1"/>
  <c r="H79" i="74"/>
  <c r="I79" i="74" s="1"/>
  <c r="J79" i="74" s="1"/>
  <c r="H14" i="74"/>
  <c r="I14" i="74" s="1"/>
  <c r="J14" i="74" s="1"/>
  <c r="H32" i="74"/>
  <c r="I32" i="74" s="1"/>
  <c r="J32" i="74" s="1"/>
  <c r="H50" i="74"/>
  <c r="I50" i="74" s="1"/>
  <c r="J50" i="74" s="1"/>
  <c r="H68" i="74"/>
  <c r="I68" i="74" s="1"/>
  <c r="J68" i="74" s="1"/>
  <c r="H86" i="74"/>
  <c r="I86" i="74" s="1"/>
  <c r="J86" i="74" s="1"/>
  <c r="AN3" i="61"/>
  <c r="AI3" i="61"/>
  <c r="AR3" i="78"/>
  <c r="AR3" i="84"/>
  <c r="H36" i="96"/>
  <c r="I36" i="96" s="1"/>
  <c r="J36" i="96" s="1"/>
  <c r="H21" i="96"/>
  <c r="I21" i="96" s="1"/>
  <c r="J21" i="96" s="1"/>
  <c r="H57" i="96"/>
  <c r="I57" i="96" s="1"/>
  <c r="J57" i="96" s="1"/>
  <c r="H13" i="96"/>
  <c r="I13" i="96" s="1"/>
  <c r="J13" i="96" s="1"/>
  <c r="H31" i="96"/>
  <c r="I31" i="96" s="1"/>
  <c r="J31" i="96" s="1"/>
  <c r="H49" i="96"/>
  <c r="I49" i="96" s="1"/>
  <c r="J49" i="96" s="1"/>
  <c r="H67" i="96"/>
  <c r="I67" i="96" s="1"/>
  <c r="J67" i="96" s="1"/>
  <c r="H8" i="96"/>
  <c r="I8" i="96" s="1"/>
  <c r="J8" i="96" s="1"/>
  <c r="H26" i="96"/>
  <c r="I26" i="96" s="1"/>
  <c r="J26" i="96" s="1"/>
  <c r="H44" i="96"/>
  <c r="I44" i="96" s="1"/>
  <c r="J44" i="96" s="1"/>
  <c r="H62" i="96"/>
  <c r="I62" i="96" s="1"/>
  <c r="J62" i="96" s="1"/>
  <c r="AI4" i="28"/>
  <c r="AN4" i="28"/>
  <c r="X5" i="54"/>
  <c r="AH5" i="54" s="1"/>
  <c r="AQ5" i="54" s="1"/>
  <c r="AN4" i="69"/>
  <c r="AI4" i="69"/>
  <c r="AP4" i="27"/>
  <c r="AN4" i="95"/>
  <c r="AI4" i="95"/>
  <c r="AI4" i="20"/>
  <c r="AP4" i="14"/>
  <c r="AN4" i="45"/>
  <c r="AI4" i="45"/>
  <c r="AI4" i="92"/>
  <c r="AN4" i="92"/>
  <c r="I7" i="71"/>
  <c r="J7" i="71" s="1"/>
  <c r="I12" i="20"/>
  <c r="J12" i="20" s="1"/>
  <c r="H13" i="88"/>
  <c r="I13" i="88" s="1"/>
  <c r="J13" i="88" s="1"/>
  <c r="H8" i="88"/>
  <c r="I8" i="88" s="1"/>
  <c r="J8" i="88" s="1"/>
  <c r="H44" i="88"/>
  <c r="I44" i="88" s="1"/>
  <c r="J44" i="88" s="1"/>
  <c r="H21" i="88"/>
  <c r="I21" i="88" s="1"/>
  <c r="J21" i="88" s="1"/>
  <c r="H6" i="83"/>
  <c r="I6" i="83" s="1"/>
  <c r="J6" i="83" s="1"/>
  <c r="H38" i="83"/>
  <c r="I38" i="83" s="1"/>
  <c r="J38" i="83" s="1"/>
  <c r="H75" i="83"/>
  <c r="I75" i="83" s="1"/>
  <c r="J75" i="83" s="1"/>
  <c r="H71" i="83"/>
  <c r="I71" i="83" s="1"/>
  <c r="J71" i="83" s="1"/>
  <c r="H10" i="83"/>
  <c r="I10" i="83" s="1"/>
  <c r="J10" i="83" s="1"/>
  <c r="H28" i="83"/>
  <c r="I28" i="83" s="1"/>
  <c r="J28" i="83" s="1"/>
  <c r="H64" i="83"/>
  <c r="I64" i="83" s="1"/>
  <c r="J64" i="83" s="1"/>
  <c r="H12" i="73"/>
  <c r="I12" i="73" s="1"/>
  <c r="J12" i="73" s="1"/>
  <c r="H54" i="73"/>
  <c r="I54" i="73" s="1"/>
  <c r="J54" i="73" s="1"/>
  <c r="H25" i="73"/>
  <c r="I25" i="73" s="1"/>
  <c r="J25" i="73" s="1"/>
  <c r="H97" i="73"/>
  <c r="I97" i="73" s="1"/>
  <c r="J97" i="73" s="1"/>
  <c r="H15" i="73"/>
  <c r="I15" i="73" s="1"/>
  <c r="J15" i="73" s="1"/>
  <c r="H87" i="73"/>
  <c r="I87" i="73" s="1"/>
  <c r="J87" i="73" s="1"/>
  <c r="H47" i="95"/>
  <c r="I47" i="95" s="1"/>
  <c r="J47" i="95" s="1"/>
  <c r="H32" i="95"/>
  <c r="I32" i="95" s="1"/>
  <c r="J32" i="95" s="1"/>
  <c r="H59" i="95"/>
  <c r="I59" i="95" s="1"/>
  <c r="J59" i="95" s="1"/>
  <c r="H27" i="95"/>
  <c r="I27" i="95" s="1"/>
  <c r="J27" i="95" s="1"/>
  <c r="H63" i="95"/>
  <c r="I63" i="95" s="1"/>
  <c r="J63" i="95" s="1"/>
  <c r="I15" i="23"/>
  <c r="J15" i="23" s="1"/>
  <c r="I5" i="60"/>
  <c r="J5" i="60" s="1"/>
  <c r="I6" i="50"/>
  <c r="J6" i="50" s="1"/>
  <c r="I8" i="19"/>
  <c r="J8" i="19" s="1"/>
  <c r="AQ5" i="27"/>
  <c r="AR3" i="41"/>
  <c r="H94" i="93"/>
  <c r="I94" i="93" s="1"/>
  <c r="J94" i="93" s="1"/>
  <c r="H40" i="93"/>
  <c r="I40" i="93" s="1"/>
  <c r="J40" i="93" s="1"/>
  <c r="H83" i="93"/>
  <c r="I83" i="93" s="1"/>
  <c r="J83" i="93" s="1"/>
  <c r="H60" i="93"/>
  <c r="I60" i="93" s="1"/>
  <c r="J60" i="93" s="1"/>
  <c r="H14" i="93"/>
  <c r="I14" i="93" s="1"/>
  <c r="J14" i="93" s="1"/>
  <c r="H27" i="93"/>
  <c r="I27" i="93" s="1"/>
  <c r="J27" i="93" s="1"/>
  <c r="H4" i="87"/>
  <c r="I4" i="87" s="1"/>
  <c r="J4" i="87" s="1"/>
  <c r="K4" i="87" s="1"/>
  <c r="AP4" i="87" s="1"/>
  <c r="H61" i="87"/>
  <c r="I61" i="87" s="1"/>
  <c r="J61" i="87" s="1"/>
  <c r="H45" i="87"/>
  <c r="I45" i="87" s="1"/>
  <c r="J45" i="87" s="1"/>
  <c r="H67" i="82"/>
  <c r="I67" i="82" s="1"/>
  <c r="J67" i="82" s="1"/>
  <c r="H52" i="82"/>
  <c r="I52" i="82" s="1"/>
  <c r="J52" i="82" s="1"/>
  <c r="H5" i="82"/>
  <c r="I5" i="82" s="1"/>
  <c r="J5" i="82" s="1"/>
  <c r="H77" i="82"/>
  <c r="I77" i="82" s="1"/>
  <c r="J77" i="82" s="1"/>
  <c r="H69" i="82"/>
  <c r="I69" i="82" s="1"/>
  <c r="J69" i="82" s="1"/>
  <c r="H39" i="76"/>
  <c r="I39" i="76" s="1"/>
  <c r="J39" i="76" s="1"/>
  <c r="H13" i="76"/>
  <c r="I13" i="76" s="1"/>
  <c r="J13" i="76" s="1"/>
  <c r="H35" i="76"/>
  <c r="I35" i="76" s="1"/>
  <c r="J35" i="76" s="1"/>
  <c r="H26" i="94"/>
  <c r="I26" i="94" s="1"/>
  <c r="J26" i="94" s="1"/>
  <c r="H39" i="94"/>
  <c r="I39" i="94" s="1"/>
  <c r="J39" i="94" s="1"/>
  <c r="H18" i="94"/>
  <c r="I18" i="94" s="1"/>
  <c r="J18" i="94" s="1"/>
  <c r="H83" i="94"/>
  <c r="I83" i="94" s="1"/>
  <c r="J83" i="94" s="1"/>
  <c r="H34" i="94"/>
  <c r="I34" i="94" s="1"/>
  <c r="J34" i="94" s="1"/>
  <c r="H70" i="94"/>
  <c r="I70" i="94" s="1"/>
  <c r="J70" i="94" s="1"/>
  <c r="I9" i="8"/>
  <c r="J9" i="8" s="1"/>
  <c r="I23" i="68"/>
  <c r="J23" i="68" s="1"/>
  <c r="I12" i="68"/>
  <c r="J12" i="68" s="1"/>
  <c r="I16" i="67"/>
  <c r="J16" i="67" s="1"/>
  <c r="I20" i="59"/>
  <c r="J20" i="59" s="1"/>
  <c r="I6" i="15"/>
  <c r="J6" i="15" s="1"/>
  <c r="I23" i="15"/>
  <c r="J23" i="15" s="1"/>
  <c r="H56" i="92"/>
  <c r="I56" i="92" s="1"/>
  <c r="J56" i="92" s="1"/>
  <c r="H32" i="92"/>
  <c r="I32" i="92" s="1"/>
  <c r="J32" i="92" s="1"/>
  <c r="H27" i="92"/>
  <c r="I27" i="92" s="1"/>
  <c r="J27" i="92" s="1"/>
  <c r="H19" i="92"/>
  <c r="I19" i="92" s="1"/>
  <c r="J19" i="92" s="1"/>
  <c r="H55" i="92"/>
  <c r="I55" i="92" s="1"/>
  <c r="J55" i="92" s="1"/>
  <c r="H74" i="85"/>
  <c r="I74" i="85" s="1"/>
  <c r="J74" i="85" s="1"/>
  <c r="H66" i="85"/>
  <c r="I66" i="85" s="1"/>
  <c r="J66" i="85" s="1"/>
  <c r="H43" i="85"/>
  <c r="I43" i="85" s="1"/>
  <c r="J43" i="85" s="1"/>
  <c r="H72" i="85"/>
  <c r="I72" i="85" s="1"/>
  <c r="J72" i="85" s="1"/>
  <c r="H40" i="85"/>
  <c r="I40" i="85" s="1"/>
  <c r="J40" i="85" s="1"/>
  <c r="H89" i="85"/>
  <c r="I89" i="85" s="1"/>
  <c r="J89" i="85" s="1"/>
  <c r="H4" i="80"/>
  <c r="I4" i="80" s="1"/>
  <c r="J4" i="80" s="1"/>
  <c r="K4" i="80" s="1"/>
  <c r="AQ4" i="80" s="1"/>
  <c r="H17" i="80"/>
  <c r="I17" i="80" s="1"/>
  <c r="J17" i="80" s="1"/>
  <c r="H12" i="80"/>
  <c r="I12" i="80" s="1"/>
  <c r="J12" i="80" s="1"/>
  <c r="H66" i="80"/>
  <c r="I66" i="80" s="1"/>
  <c r="J66" i="80" s="1"/>
  <c r="H33" i="75"/>
  <c r="I33" i="75" s="1"/>
  <c r="J33" i="75" s="1"/>
  <c r="H45" i="75"/>
  <c r="I45" i="75" s="1"/>
  <c r="J45" i="75" s="1"/>
  <c r="H66" i="75"/>
  <c r="I66" i="75" s="1"/>
  <c r="J66" i="75" s="1"/>
  <c r="H25" i="75"/>
  <c r="I25" i="75" s="1"/>
  <c r="J25" i="75" s="1"/>
  <c r="H53" i="75"/>
  <c r="I53" i="75" s="1"/>
  <c r="J53" i="75" s="1"/>
  <c r="H71" i="75"/>
  <c r="I71" i="75" s="1"/>
  <c r="J71" i="75" s="1"/>
  <c r="W5" i="68"/>
  <c r="AE4" i="68"/>
  <c r="AF4" i="68"/>
  <c r="AG4" i="68"/>
  <c r="I20" i="12"/>
  <c r="J20" i="12" s="1"/>
  <c r="I18" i="12"/>
  <c r="J18" i="12" s="1"/>
  <c r="I7" i="52"/>
  <c r="J7" i="52" s="1"/>
  <c r="K5" i="29"/>
  <c r="K6" i="29" s="1"/>
  <c r="K7" i="29" s="1"/>
  <c r="K8" i="29" s="1"/>
  <c r="K9" i="29" s="1"/>
  <c r="K10" i="29" s="1"/>
  <c r="K11" i="29" s="1"/>
  <c r="K12" i="29" s="1"/>
  <c r="K13" i="29" s="1"/>
  <c r="K14" i="29" s="1"/>
  <c r="K15" i="29" s="1"/>
  <c r="K16" i="29" s="1"/>
  <c r="K17" i="29" s="1"/>
  <c r="K18" i="29" s="1"/>
  <c r="K19" i="29" s="1"/>
  <c r="K20" i="29" s="1"/>
  <c r="K21" i="29" s="1"/>
  <c r="K22" i="29" s="1"/>
  <c r="K23" i="29" s="1"/>
  <c r="K24" i="29" s="1"/>
  <c r="K25" i="29" s="1"/>
  <c r="K26" i="29" s="1"/>
  <c r="K27" i="29" s="1"/>
  <c r="K28" i="29" s="1"/>
  <c r="K29" i="29" s="1"/>
  <c r="K30" i="29" s="1"/>
  <c r="K31" i="29" s="1"/>
  <c r="K32" i="29" s="1"/>
  <c r="K33" i="29" s="1"/>
  <c r="K34" i="29" s="1"/>
  <c r="K35" i="29" s="1"/>
  <c r="K36" i="29" s="1"/>
  <c r="K37" i="29" s="1"/>
  <c r="K38" i="29" s="1"/>
  <c r="K39" i="29" s="1"/>
  <c r="K40" i="29" s="1"/>
  <c r="K41" i="29" s="1"/>
  <c r="K42" i="29" s="1"/>
  <c r="K43" i="29" s="1"/>
  <c r="K44" i="29" s="1"/>
  <c r="K45" i="29" s="1"/>
  <c r="K46" i="29" s="1"/>
  <c r="K47" i="29" s="1"/>
  <c r="K48" i="29" s="1"/>
  <c r="K49" i="29" s="1"/>
  <c r="K50" i="29" s="1"/>
  <c r="K51" i="29" s="1"/>
  <c r="K52" i="29" s="1"/>
  <c r="K53" i="29" s="1"/>
  <c r="K54" i="29" s="1"/>
  <c r="K55" i="29" s="1"/>
  <c r="K56" i="29" s="1"/>
  <c r="K57" i="29" s="1"/>
  <c r="K58" i="29" s="1"/>
  <c r="K59" i="29" s="1"/>
  <c r="K60" i="29" s="1"/>
  <c r="K61" i="29" s="1"/>
  <c r="K62" i="29" s="1"/>
  <c r="K63" i="29" s="1"/>
  <c r="K64" i="29" s="1"/>
  <c r="K65" i="29" s="1"/>
  <c r="K66" i="29" s="1"/>
  <c r="K67" i="29" s="1"/>
  <c r="K68" i="29" s="1"/>
  <c r="K69" i="29" s="1"/>
  <c r="K70" i="29" s="1"/>
  <c r="K71" i="29" s="1"/>
  <c r="K72" i="29" s="1"/>
  <c r="K73" i="29" s="1"/>
  <c r="K74" i="29" s="1"/>
  <c r="K75" i="29" s="1"/>
  <c r="K76" i="29" s="1"/>
  <c r="K77" i="29" s="1"/>
  <c r="K78" i="29" s="1"/>
  <c r="K79" i="29" s="1"/>
  <c r="K80" i="29" s="1"/>
  <c r="K81" i="29" s="1"/>
  <c r="K82" i="29" s="1"/>
  <c r="K83" i="29" s="1"/>
  <c r="K84" i="29" s="1"/>
  <c r="K85" i="29" s="1"/>
  <c r="K86" i="29" s="1"/>
  <c r="K87" i="29" s="1"/>
  <c r="K88" i="29" s="1"/>
  <c r="K89" i="29" s="1"/>
  <c r="K90" i="29" s="1"/>
  <c r="K91" i="29" s="1"/>
  <c r="K92" i="29" s="1"/>
  <c r="K93" i="29" s="1"/>
  <c r="K94" i="29" s="1"/>
  <c r="K95" i="29" s="1"/>
  <c r="K96" i="29" s="1"/>
  <c r="K97" i="29" s="1"/>
  <c r="K98" i="29" s="1"/>
  <c r="W5" i="38"/>
  <c r="AG4" i="38"/>
  <c r="AP4" i="38" s="1"/>
  <c r="AF4" i="38"/>
  <c r="AO4" i="38" s="1"/>
  <c r="AE4" i="38"/>
  <c r="K5" i="47"/>
  <c r="K6" i="47" s="1"/>
  <c r="K7" i="47" s="1"/>
  <c r="K8" i="47" s="1"/>
  <c r="K9" i="47" s="1"/>
  <c r="K10" i="47" s="1"/>
  <c r="K11" i="47" s="1"/>
  <c r="K12" i="47" s="1"/>
  <c r="K13" i="47" s="1"/>
  <c r="K14" i="47" s="1"/>
  <c r="K15" i="47" s="1"/>
  <c r="K16" i="47" s="1"/>
  <c r="K17" i="47" s="1"/>
  <c r="K18" i="47" s="1"/>
  <c r="K19" i="47" s="1"/>
  <c r="K20" i="47" s="1"/>
  <c r="K21" i="47" s="1"/>
  <c r="K22" i="47" s="1"/>
  <c r="K23" i="47" s="1"/>
  <c r="K24" i="47" s="1"/>
  <c r="K25" i="47" s="1"/>
  <c r="K26" i="47" s="1"/>
  <c r="K27" i="47" s="1"/>
  <c r="K28" i="47" s="1"/>
  <c r="K29" i="47" s="1"/>
  <c r="K30" i="47" s="1"/>
  <c r="K31" i="47" s="1"/>
  <c r="K32" i="47" s="1"/>
  <c r="K33" i="47" s="1"/>
  <c r="K34" i="47" s="1"/>
  <c r="K35" i="47" s="1"/>
  <c r="K36" i="47" s="1"/>
  <c r="K37" i="47" s="1"/>
  <c r="K38" i="47" s="1"/>
  <c r="K39" i="47" s="1"/>
  <c r="K40" i="47" s="1"/>
  <c r="K41" i="47" s="1"/>
  <c r="K42" i="47" s="1"/>
  <c r="K43" i="47" s="1"/>
  <c r="K44" i="47" s="1"/>
  <c r="K45" i="47" s="1"/>
  <c r="K46" i="47" s="1"/>
  <c r="K47" i="47" s="1"/>
  <c r="K48" i="47" s="1"/>
  <c r="K49" i="47" s="1"/>
  <c r="K50" i="47" s="1"/>
  <c r="K51" i="47" s="1"/>
  <c r="K52" i="47" s="1"/>
  <c r="K53" i="47" s="1"/>
  <c r="K54" i="47" s="1"/>
  <c r="K55" i="47" s="1"/>
  <c r="K56" i="47" s="1"/>
  <c r="K57" i="47" s="1"/>
  <c r="K58" i="47" s="1"/>
  <c r="K59" i="47" s="1"/>
  <c r="K60" i="47" s="1"/>
  <c r="K61" i="47" s="1"/>
  <c r="K62" i="47" s="1"/>
  <c r="K63" i="47" s="1"/>
  <c r="K64" i="47" s="1"/>
  <c r="K65" i="47" s="1"/>
  <c r="K66" i="47" s="1"/>
  <c r="K67" i="47" s="1"/>
  <c r="K68" i="47" s="1"/>
  <c r="K69" i="47" s="1"/>
  <c r="K70" i="47" s="1"/>
  <c r="K71" i="47" s="1"/>
  <c r="K72" i="47" s="1"/>
  <c r="K73" i="47" s="1"/>
  <c r="K74" i="47" s="1"/>
  <c r="K75" i="47" s="1"/>
  <c r="K76" i="47" s="1"/>
  <c r="K77" i="47" s="1"/>
  <c r="K78" i="47" s="1"/>
  <c r="K79" i="47" s="1"/>
  <c r="H18" i="91"/>
  <c r="I18" i="91" s="1"/>
  <c r="J18" i="91" s="1"/>
  <c r="H72" i="91"/>
  <c r="I72" i="91" s="1"/>
  <c r="J72" i="91" s="1"/>
  <c r="H43" i="91"/>
  <c r="I43" i="91" s="1"/>
  <c r="J43" i="91" s="1"/>
  <c r="H35" i="91"/>
  <c r="I35" i="91" s="1"/>
  <c r="J35" i="91" s="1"/>
  <c r="H23" i="86"/>
  <c r="I23" i="86" s="1"/>
  <c r="J23" i="86" s="1"/>
  <c r="H56" i="86"/>
  <c r="I56" i="86" s="1"/>
  <c r="J56" i="86" s="1"/>
  <c r="I9" i="7"/>
  <c r="J9" i="7" s="1"/>
  <c r="I10" i="2"/>
  <c r="J10" i="2" s="1"/>
  <c r="I6" i="3"/>
  <c r="J6" i="3" s="1"/>
  <c r="I23" i="3"/>
  <c r="J23" i="3" s="1"/>
  <c r="I19" i="3"/>
  <c r="J19" i="3" s="1"/>
  <c r="I13" i="4"/>
  <c r="J13" i="4" s="1"/>
  <c r="I20" i="55"/>
  <c r="J20" i="55" s="1"/>
  <c r="I16" i="51"/>
  <c r="J16" i="51" s="1"/>
  <c r="I14" i="51"/>
  <c r="J14" i="51" s="1"/>
  <c r="I9" i="16"/>
  <c r="J9" i="16" s="1"/>
  <c r="I4" i="16"/>
  <c r="J4" i="16" s="1"/>
  <c r="K4" i="16" s="1"/>
  <c r="I20" i="16"/>
  <c r="J20" i="16" s="1"/>
  <c r="AI4" i="47"/>
  <c r="AN4" i="47"/>
  <c r="AR3" i="53"/>
  <c r="H69" i="90"/>
  <c r="I69" i="90" s="1"/>
  <c r="J69" i="90" s="1"/>
  <c r="H52" i="90"/>
  <c r="I52" i="90" s="1"/>
  <c r="J52" i="90" s="1"/>
  <c r="H13" i="90"/>
  <c r="I13" i="90" s="1"/>
  <c r="J13" i="90" s="1"/>
  <c r="H26" i="90"/>
  <c r="I26" i="90" s="1"/>
  <c r="J26" i="90" s="1"/>
  <c r="H62" i="90"/>
  <c r="I62" i="90" s="1"/>
  <c r="J62" i="90" s="1"/>
  <c r="H26" i="84"/>
  <c r="I26" i="84" s="1"/>
  <c r="J26" i="84" s="1"/>
  <c r="H44" i="84"/>
  <c r="I44" i="84" s="1"/>
  <c r="J44" i="84" s="1"/>
  <c r="H24" i="84"/>
  <c r="I24" i="84" s="1"/>
  <c r="J24" i="84" s="1"/>
  <c r="H60" i="84"/>
  <c r="I60" i="84" s="1"/>
  <c r="J60" i="84" s="1"/>
  <c r="H34" i="84"/>
  <c r="I34" i="84" s="1"/>
  <c r="J34" i="84" s="1"/>
  <c r="H65" i="77"/>
  <c r="I65" i="77" s="1"/>
  <c r="J65" i="77" s="1"/>
  <c r="H56" i="77"/>
  <c r="I56" i="77" s="1"/>
  <c r="J56" i="77" s="1"/>
  <c r="H10" i="77"/>
  <c r="I10" i="77" s="1"/>
  <c r="J10" i="77" s="1"/>
  <c r="H26" i="48"/>
  <c r="I26" i="48" s="1"/>
  <c r="J26" i="48" s="1"/>
  <c r="H33" i="48"/>
  <c r="I33" i="48" s="1"/>
  <c r="J33" i="48" s="1"/>
  <c r="H25" i="48"/>
  <c r="I25" i="48" s="1"/>
  <c r="J25" i="48" s="1"/>
  <c r="AN3" i="56"/>
  <c r="AI3" i="56"/>
  <c r="AR3" i="25"/>
  <c r="AR3" i="11"/>
  <c r="I4" i="11"/>
  <c r="J4" i="11" s="1"/>
  <c r="K4" i="11" s="1"/>
  <c r="I8" i="64"/>
  <c r="J8" i="64" s="1"/>
  <c r="H20" i="89"/>
  <c r="I20" i="89" s="1"/>
  <c r="J20" i="89" s="1"/>
  <c r="H46" i="89"/>
  <c r="I46" i="89" s="1"/>
  <c r="J46" i="89" s="1"/>
  <c r="H29" i="89"/>
  <c r="I29" i="89" s="1"/>
  <c r="J29" i="89" s="1"/>
  <c r="H55" i="89"/>
  <c r="I55" i="89" s="1"/>
  <c r="J55" i="89" s="1"/>
  <c r="H55" i="81"/>
  <c r="I55" i="81" s="1"/>
  <c r="J55" i="81" s="1"/>
  <c r="H85" i="81"/>
  <c r="I85" i="81" s="1"/>
  <c r="J85" i="81" s="1"/>
  <c r="H52" i="81"/>
  <c r="I52" i="81" s="1"/>
  <c r="J52" i="81" s="1"/>
  <c r="H21" i="81"/>
  <c r="I21" i="81" s="1"/>
  <c r="J21" i="81" s="1"/>
  <c r="H41" i="78"/>
  <c r="I41" i="78" s="1"/>
  <c r="J41" i="78" s="1"/>
  <c r="H51" i="78"/>
  <c r="I51" i="78" s="1"/>
  <c r="J51" i="78" s="1"/>
  <c r="H87" i="78"/>
  <c r="I87" i="78" s="1"/>
  <c r="J87" i="78" s="1"/>
  <c r="H40" i="78"/>
  <c r="I40" i="78" s="1"/>
  <c r="J40" i="78" s="1"/>
  <c r="H48" i="74"/>
  <c r="I48" i="74" s="1"/>
  <c r="J48" i="74" s="1"/>
  <c r="H30" i="74"/>
  <c r="I30" i="74" s="1"/>
  <c r="J30" i="74" s="1"/>
  <c r="H60" i="74"/>
  <c r="I60" i="74" s="1"/>
  <c r="J60" i="74" s="1"/>
  <c r="H54" i="74"/>
  <c r="I54" i="74" s="1"/>
  <c r="J54" i="74" s="1"/>
  <c r="H4" i="74"/>
  <c r="I4" i="74" s="1"/>
  <c r="J4" i="74" s="1"/>
  <c r="K4" i="74" s="1"/>
  <c r="H40" i="74"/>
  <c r="I40" i="74" s="1"/>
  <c r="J40" i="74" s="1"/>
  <c r="H76" i="74"/>
  <c r="I76" i="74" s="1"/>
  <c r="J76" i="74" s="1"/>
  <c r="H29" i="74"/>
  <c r="I29" i="74" s="1"/>
  <c r="J29" i="74" s="1"/>
  <c r="H65" i="74"/>
  <c r="I65" i="74" s="1"/>
  <c r="J65" i="74" s="1"/>
  <c r="H83" i="74"/>
  <c r="I83" i="74" s="1"/>
  <c r="J83" i="74" s="1"/>
  <c r="AR3" i="74"/>
  <c r="H15" i="96"/>
  <c r="I15" i="96" s="1"/>
  <c r="J15" i="96" s="1"/>
  <c r="H10" i="96"/>
  <c r="I10" i="96" s="1"/>
  <c r="J10" i="96" s="1"/>
  <c r="H46" i="96"/>
  <c r="I46" i="96" s="1"/>
  <c r="J46" i="96" s="1"/>
  <c r="H23" i="96"/>
  <c r="I23" i="96" s="1"/>
  <c r="J23" i="96" s="1"/>
  <c r="H59" i="96"/>
  <c r="I59" i="96" s="1"/>
  <c r="J59" i="96" s="1"/>
  <c r="AI4" i="86"/>
  <c r="X5" i="21"/>
  <c r="AH5" i="21" s="1"/>
  <c r="AQ5" i="21" s="1"/>
  <c r="Y5" i="50"/>
  <c r="I18" i="71"/>
  <c r="J18" i="71" s="1"/>
  <c r="I17" i="71"/>
  <c r="J17" i="71" s="1"/>
  <c r="I13" i="71"/>
  <c r="J13" i="71" s="1"/>
  <c r="I16" i="20"/>
  <c r="J16" i="20" s="1"/>
  <c r="I18" i="20"/>
  <c r="J18" i="20" s="1"/>
  <c r="I14" i="20"/>
  <c r="J14" i="20" s="1"/>
  <c r="W5" i="8"/>
  <c r="AE4" i="8"/>
  <c r="AG4" i="8"/>
  <c r="AF4" i="8"/>
  <c r="AQ3" i="30"/>
  <c r="AI3" i="30"/>
  <c r="AF4" i="33"/>
  <c r="AO4" i="33" s="1"/>
  <c r="AE4" i="33"/>
  <c r="W5" i="33"/>
  <c r="AG4" i="33"/>
  <c r="AP4" i="33" s="1"/>
  <c r="AR3" i="33"/>
  <c r="Y5" i="46"/>
  <c r="X5" i="46"/>
  <c r="AH5" i="46" s="1"/>
  <c r="AR3" i="47"/>
  <c r="H19" i="88"/>
  <c r="I19" i="88" s="1"/>
  <c r="J19" i="88" s="1"/>
  <c r="H37" i="88"/>
  <c r="I37" i="88" s="1"/>
  <c r="J37" i="88" s="1"/>
  <c r="H55" i="88"/>
  <c r="I55" i="88" s="1"/>
  <c r="J55" i="88" s="1"/>
  <c r="H14" i="88"/>
  <c r="I14" i="88" s="1"/>
  <c r="J14" i="88" s="1"/>
  <c r="H32" i="88"/>
  <c r="I32" i="88" s="1"/>
  <c r="J32" i="88" s="1"/>
  <c r="H50" i="88"/>
  <c r="I50" i="88" s="1"/>
  <c r="J50" i="88" s="1"/>
  <c r="H68" i="88"/>
  <c r="I68" i="88" s="1"/>
  <c r="J68" i="88" s="1"/>
  <c r="H9" i="88"/>
  <c r="I9" i="88" s="1"/>
  <c r="J9" i="88" s="1"/>
  <c r="H27" i="88"/>
  <c r="I27" i="88" s="1"/>
  <c r="J27" i="88" s="1"/>
  <c r="H45" i="88"/>
  <c r="I45" i="88" s="1"/>
  <c r="J45" i="88" s="1"/>
  <c r="H63" i="88"/>
  <c r="I63" i="88" s="1"/>
  <c r="J63" i="88" s="1"/>
  <c r="H42" i="83"/>
  <c r="I42" i="83" s="1"/>
  <c r="J42" i="83" s="1"/>
  <c r="H14" i="83"/>
  <c r="I14" i="83" s="1"/>
  <c r="J14" i="83" s="1"/>
  <c r="H50" i="83"/>
  <c r="I50" i="83" s="1"/>
  <c r="J50" i="83" s="1"/>
  <c r="H15" i="83"/>
  <c r="I15" i="83" s="1"/>
  <c r="J15" i="83" s="1"/>
  <c r="H51" i="83"/>
  <c r="I51" i="83" s="1"/>
  <c r="J51" i="83" s="1"/>
  <c r="H11" i="83"/>
  <c r="I11" i="83" s="1"/>
  <c r="J11" i="83" s="1"/>
  <c r="H47" i="83"/>
  <c r="I47" i="83" s="1"/>
  <c r="J47" i="83" s="1"/>
  <c r="H16" i="83"/>
  <c r="I16" i="83" s="1"/>
  <c r="J16" i="83" s="1"/>
  <c r="H34" i="83"/>
  <c r="I34" i="83" s="1"/>
  <c r="J34" i="83" s="1"/>
  <c r="H52" i="83"/>
  <c r="I52" i="83" s="1"/>
  <c r="J52" i="83" s="1"/>
  <c r="H70" i="83"/>
  <c r="I70" i="83" s="1"/>
  <c r="J70" i="83" s="1"/>
  <c r="H60" i="73"/>
  <c r="I60" i="73" s="1"/>
  <c r="J60" i="73" s="1"/>
  <c r="H29" i="73"/>
  <c r="I29" i="73" s="1"/>
  <c r="J29" i="73" s="1"/>
  <c r="H48" i="73"/>
  <c r="I48" i="73" s="1"/>
  <c r="J48" i="73" s="1"/>
  <c r="H71" i="73"/>
  <c r="I71" i="73" s="1"/>
  <c r="J71" i="73" s="1"/>
  <c r="H90" i="73"/>
  <c r="I90" i="73" s="1"/>
  <c r="J90" i="73" s="1"/>
  <c r="H95" i="73"/>
  <c r="I95" i="73" s="1"/>
  <c r="J95" i="73" s="1"/>
  <c r="H37" i="73"/>
  <c r="I37" i="73" s="1"/>
  <c r="J37" i="73" s="1"/>
  <c r="H73" i="73"/>
  <c r="I73" i="73" s="1"/>
  <c r="J73" i="73" s="1"/>
  <c r="H14" i="73"/>
  <c r="I14" i="73" s="1"/>
  <c r="J14" i="73" s="1"/>
  <c r="H50" i="73"/>
  <c r="I50" i="73" s="1"/>
  <c r="J50" i="73" s="1"/>
  <c r="H86" i="73"/>
  <c r="I86" i="73" s="1"/>
  <c r="J86" i="73" s="1"/>
  <c r="H27" i="73"/>
  <c r="I27" i="73" s="1"/>
  <c r="J27" i="73" s="1"/>
  <c r="H63" i="73"/>
  <c r="I63" i="73" s="1"/>
  <c r="J63" i="73" s="1"/>
  <c r="H4" i="73"/>
  <c r="I4" i="73" s="1"/>
  <c r="J4" i="73" s="1"/>
  <c r="K4" i="73" s="1"/>
  <c r="H40" i="73"/>
  <c r="I40" i="73" s="1"/>
  <c r="J40" i="73" s="1"/>
  <c r="H76" i="73"/>
  <c r="I76" i="73" s="1"/>
  <c r="J76" i="73" s="1"/>
  <c r="AI3" i="65"/>
  <c r="AN3" i="65"/>
  <c r="K6" i="65"/>
  <c r="AR3" i="92"/>
  <c r="AR3" i="94"/>
  <c r="H55" i="95"/>
  <c r="I55" i="95" s="1"/>
  <c r="J55" i="95" s="1"/>
  <c r="H73" i="95"/>
  <c r="I73" i="95" s="1"/>
  <c r="J73" i="95" s="1"/>
  <c r="H74" i="95"/>
  <c r="I74" i="95" s="1"/>
  <c r="J74" i="95" s="1"/>
  <c r="H14" i="95"/>
  <c r="I14" i="95" s="1"/>
  <c r="J14" i="95" s="1"/>
  <c r="H41" i="95"/>
  <c r="I41" i="95" s="1"/>
  <c r="J41" i="95" s="1"/>
  <c r="H68" i="95"/>
  <c r="I68" i="95" s="1"/>
  <c r="J68" i="95" s="1"/>
  <c r="H15" i="95"/>
  <c r="I15" i="95" s="1"/>
  <c r="J15" i="95" s="1"/>
  <c r="H33" i="95"/>
  <c r="I33" i="95" s="1"/>
  <c r="J33" i="95" s="1"/>
  <c r="H51" i="95"/>
  <c r="I51" i="95" s="1"/>
  <c r="J51" i="95" s="1"/>
  <c r="H69" i="95"/>
  <c r="I69" i="95" s="1"/>
  <c r="J69" i="95" s="1"/>
  <c r="K5" i="24"/>
  <c r="AQ4" i="24"/>
  <c r="K5" i="22"/>
  <c r="I21" i="23"/>
  <c r="J21" i="23" s="1"/>
  <c r="I17" i="23"/>
  <c r="J17" i="23" s="1"/>
  <c r="I13" i="23"/>
  <c r="J13" i="23" s="1"/>
  <c r="I7" i="56"/>
  <c r="J7" i="56" s="1"/>
  <c r="I8" i="56"/>
  <c r="J8" i="56" s="1"/>
  <c r="I5" i="56"/>
  <c r="J5" i="56" s="1"/>
  <c r="I23" i="56"/>
  <c r="J23" i="56" s="1"/>
  <c r="I14" i="60"/>
  <c r="J14" i="60" s="1"/>
  <c r="I8" i="60"/>
  <c r="J8" i="60" s="1"/>
  <c r="I12" i="60"/>
  <c r="J12" i="60" s="1"/>
  <c r="I12" i="50"/>
  <c r="J12" i="50" s="1"/>
  <c r="I10" i="50"/>
  <c r="J10" i="50" s="1"/>
  <c r="I7" i="50"/>
  <c r="J7" i="50" s="1"/>
  <c r="I16" i="19"/>
  <c r="J16" i="19" s="1"/>
  <c r="I18" i="19"/>
  <c r="J18" i="19" s="1"/>
  <c r="I14" i="19"/>
  <c r="J14" i="19" s="1"/>
  <c r="K5" i="14"/>
  <c r="W5" i="29"/>
  <c r="AG4" i="29"/>
  <c r="AP4" i="29" s="1"/>
  <c r="AF4" i="29"/>
  <c r="AO4" i="29" s="1"/>
  <c r="AE4" i="29"/>
  <c r="AI4" i="48"/>
  <c r="H16" i="93"/>
  <c r="I16" i="93" s="1"/>
  <c r="J16" i="93" s="1"/>
  <c r="H64" i="93"/>
  <c r="I64" i="93" s="1"/>
  <c r="J64" i="93" s="1"/>
  <c r="H10" i="93"/>
  <c r="I10" i="93" s="1"/>
  <c r="J10" i="93" s="1"/>
  <c r="H23" i="93"/>
  <c r="I23" i="93" s="1"/>
  <c r="J23" i="93" s="1"/>
  <c r="H59" i="93"/>
  <c r="I59" i="93" s="1"/>
  <c r="J59" i="93" s="1"/>
  <c r="H95" i="93"/>
  <c r="I95" i="93" s="1"/>
  <c r="J95" i="93" s="1"/>
  <c r="H36" i="93"/>
  <c r="I36" i="93" s="1"/>
  <c r="J36" i="93" s="1"/>
  <c r="H72" i="93"/>
  <c r="I72" i="93" s="1"/>
  <c r="J72" i="93" s="1"/>
  <c r="H13" i="93"/>
  <c r="I13" i="93" s="1"/>
  <c r="J13" i="93" s="1"/>
  <c r="H49" i="93"/>
  <c r="I49" i="93" s="1"/>
  <c r="J49" i="93" s="1"/>
  <c r="H85" i="93"/>
  <c r="I85" i="93" s="1"/>
  <c r="J85" i="93" s="1"/>
  <c r="H26" i="93"/>
  <c r="I26" i="93" s="1"/>
  <c r="J26" i="93" s="1"/>
  <c r="H62" i="93"/>
  <c r="I62" i="93" s="1"/>
  <c r="J62" i="93" s="1"/>
  <c r="H98" i="93"/>
  <c r="I98" i="93" s="1"/>
  <c r="J98" i="93" s="1"/>
  <c r="H39" i="93"/>
  <c r="I39" i="93" s="1"/>
  <c r="J39" i="93" s="1"/>
  <c r="H75" i="93"/>
  <c r="I75" i="93" s="1"/>
  <c r="J75" i="93" s="1"/>
  <c r="H20" i="87"/>
  <c r="I20" i="87" s="1"/>
  <c r="J20" i="87" s="1"/>
  <c r="H56" i="87"/>
  <c r="I56" i="87" s="1"/>
  <c r="J56" i="87" s="1"/>
  <c r="H16" i="87"/>
  <c r="I16" i="87" s="1"/>
  <c r="J16" i="87" s="1"/>
  <c r="H52" i="87"/>
  <c r="I52" i="87" s="1"/>
  <c r="J52" i="87" s="1"/>
  <c r="H5" i="87"/>
  <c r="I5" i="87" s="1"/>
  <c r="J5" i="87" s="1"/>
  <c r="H41" i="87"/>
  <c r="I41" i="87" s="1"/>
  <c r="J41" i="87" s="1"/>
  <c r="H77" i="87"/>
  <c r="I77" i="87" s="1"/>
  <c r="J77" i="87" s="1"/>
  <c r="H37" i="87"/>
  <c r="I37" i="87" s="1"/>
  <c r="J37" i="87" s="1"/>
  <c r="H73" i="87"/>
  <c r="I73" i="87" s="1"/>
  <c r="J73" i="87" s="1"/>
  <c r="H15" i="87"/>
  <c r="I15" i="87" s="1"/>
  <c r="J15" i="87" s="1"/>
  <c r="H33" i="87"/>
  <c r="I33" i="87" s="1"/>
  <c r="J33" i="87" s="1"/>
  <c r="H51" i="87"/>
  <c r="I51" i="87" s="1"/>
  <c r="J51" i="87" s="1"/>
  <c r="H69" i="87"/>
  <c r="I69" i="87" s="1"/>
  <c r="J69" i="87" s="1"/>
  <c r="H31" i="82"/>
  <c r="I31" i="82" s="1"/>
  <c r="J31" i="82" s="1"/>
  <c r="H85" i="82"/>
  <c r="I85" i="82" s="1"/>
  <c r="J85" i="82" s="1"/>
  <c r="H16" i="82"/>
  <c r="I16" i="82" s="1"/>
  <c r="J16" i="82" s="1"/>
  <c r="H70" i="82"/>
  <c r="I70" i="82" s="1"/>
  <c r="J70" i="82" s="1"/>
  <c r="H55" i="82"/>
  <c r="I55" i="82" s="1"/>
  <c r="J55" i="82" s="1"/>
  <c r="H11" i="82"/>
  <c r="I11" i="82" s="1"/>
  <c r="J11" i="82" s="1"/>
  <c r="H29" i="82"/>
  <c r="I29" i="82" s="1"/>
  <c r="J29" i="82" s="1"/>
  <c r="H47" i="82"/>
  <c r="I47" i="82" s="1"/>
  <c r="J47" i="82" s="1"/>
  <c r="H65" i="82"/>
  <c r="I65" i="82" s="1"/>
  <c r="J65" i="82" s="1"/>
  <c r="H83" i="82"/>
  <c r="I83" i="82" s="1"/>
  <c r="J83" i="82" s="1"/>
  <c r="H21" i="82"/>
  <c r="I21" i="82" s="1"/>
  <c r="J21" i="82" s="1"/>
  <c r="H39" i="82"/>
  <c r="I39" i="82" s="1"/>
  <c r="J39" i="82" s="1"/>
  <c r="H57" i="82"/>
  <c r="I57" i="82" s="1"/>
  <c r="J57" i="82" s="1"/>
  <c r="H75" i="82"/>
  <c r="I75" i="82" s="1"/>
  <c r="J75" i="82" s="1"/>
  <c r="H60" i="76"/>
  <c r="I60" i="76" s="1"/>
  <c r="J60" i="76" s="1"/>
  <c r="H10" i="76"/>
  <c r="I10" i="76" s="1"/>
  <c r="J10" i="76" s="1"/>
  <c r="H42" i="76"/>
  <c r="I42" i="76" s="1"/>
  <c r="J42" i="76" s="1"/>
  <c r="H21" i="76"/>
  <c r="I21" i="76" s="1"/>
  <c r="J21" i="76" s="1"/>
  <c r="H48" i="76"/>
  <c r="I48" i="76" s="1"/>
  <c r="J48" i="76" s="1"/>
  <c r="H22" i="76"/>
  <c r="I22" i="76" s="1"/>
  <c r="J22" i="76" s="1"/>
  <c r="H49" i="76"/>
  <c r="I49" i="76" s="1"/>
  <c r="J49" i="76" s="1"/>
  <c r="H5" i="76"/>
  <c r="I5" i="76" s="1"/>
  <c r="J5" i="76" s="1"/>
  <c r="H23" i="76"/>
  <c r="I23" i="76" s="1"/>
  <c r="J23" i="76" s="1"/>
  <c r="H41" i="76"/>
  <c r="I41" i="76" s="1"/>
  <c r="J41" i="76" s="1"/>
  <c r="H59" i="76"/>
  <c r="I59" i="76" s="1"/>
  <c r="J59" i="76" s="1"/>
  <c r="AI3" i="71"/>
  <c r="AN3" i="71"/>
  <c r="AQ3" i="76"/>
  <c r="AI3" i="76"/>
  <c r="Y5" i="79"/>
  <c r="X5" i="79"/>
  <c r="AH5" i="79" s="1"/>
  <c r="Y5" i="87"/>
  <c r="X5" i="87"/>
  <c r="AH5" i="87" s="1"/>
  <c r="H5" i="94"/>
  <c r="I5" i="94" s="1"/>
  <c r="J5" i="94" s="1"/>
  <c r="H81" i="94"/>
  <c r="I81" i="94" s="1"/>
  <c r="J81" i="94" s="1"/>
  <c r="H84" i="94"/>
  <c r="I84" i="94" s="1"/>
  <c r="J84" i="94" s="1"/>
  <c r="H44" i="94"/>
  <c r="I44" i="94" s="1"/>
  <c r="J44" i="94" s="1"/>
  <c r="H87" i="94"/>
  <c r="I87" i="94" s="1"/>
  <c r="J87" i="94" s="1"/>
  <c r="H24" i="94"/>
  <c r="I24" i="94" s="1"/>
  <c r="J24" i="94" s="1"/>
  <c r="H89" i="94"/>
  <c r="I89" i="94" s="1"/>
  <c r="J89" i="94" s="1"/>
  <c r="H68" i="94"/>
  <c r="I68" i="94" s="1"/>
  <c r="J68" i="94" s="1"/>
  <c r="H47" i="94"/>
  <c r="I47" i="94" s="1"/>
  <c r="J47" i="94" s="1"/>
  <c r="H4" i="94"/>
  <c r="I4" i="94" s="1"/>
  <c r="J4" i="94" s="1"/>
  <c r="K4" i="94" s="1"/>
  <c r="AN4" i="94" s="1"/>
  <c r="H22" i="94"/>
  <c r="I22" i="94" s="1"/>
  <c r="J22" i="94" s="1"/>
  <c r="H40" i="94"/>
  <c r="I40" i="94" s="1"/>
  <c r="J40" i="94" s="1"/>
  <c r="H58" i="94"/>
  <c r="I58" i="94" s="1"/>
  <c r="J58" i="94" s="1"/>
  <c r="H76" i="94"/>
  <c r="I76" i="94" s="1"/>
  <c r="J76" i="94" s="1"/>
  <c r="I14" i="8"/>
  <c r="J14" i="8" s="1"/>
  <c r="I8" i="8"/>
  <c r="J8" i="8" s="1"/>
  <c r="I12" i="8"/>
  <c r="J12" i="8" s="1"/>
  <c r="K5" i="25"/>
  <c r="K6" i="25" s="1"/>
  <c r="K7" i="25" s="1"/>
  <c r="K8" i="25" s="1"/>
  <c r="K9" i="25" s="1"/>
  <c r="K10" i="25" s="1"/>
  <c r="K11" i="25" s="1"/>
  <c r="K12" i="25" s="1"/>
  <c r="K13" i="25" s="1"/>
  <c r="K14" i="25" s="1"/>
  <c r="K15" i="25" s="1"/>
  <c r="K16" i="25" s="1"/>
  <c r="K17" i="25" s="1"/>
  <c r="K18" i="25" s="1"/>
  <c r="K19" i="25" s="1"/>
  <c r="K20" i="25" s="1"/>
  <c r="K21" i="25" s="1"/>
  <c r="K22" i="25" s="1"/>
  <c r="K23" i="25" s="1"/>
  <c r="K24" i="25" s="1"/>
  <c r="K25" i="25" s="1"/>
  <c r="K26" i="25" s="1"/>
  <c r="K27" i="25" s="1"/>
  <c r="K28" i="25" s="1"/>
  <c r="K29" i="25" s="1"/>
  <c r="K30" i="25" s="1"/>
  <c r="K31" i="25" s="1"/>
  <c r="K32" i="25" s="1"/>
  <c r="K33" i="25" s="1"/>
  <c r="K34" i="25" s="1"/>
  <c r="K35" i="25" s="1"/>
  <c r="K36" i="25" s="1"/>
  <c r="K37" i="25" s="1"/>
  <c r="K38" i="25" s="1"/>
  <c r="K39" i="25" s="1"/>
  <c r="K40" i="25" s="1"/>
  <c r="K41" i="25" s="1"/>
  <c r="K42" i="25" s="1"/>
  <c r="K43" i="25" s="1"/>
  <c r="K44" i="25" s="1"/>
  <c r="K45" i="25" s="1"/>
  <c r="K46" i="25" s="1"/>
  <c r="K47" i="25" s="1"/>
  <c r="K48" i="25" s="1"/>
  <c r="K49" i="25" s="1"/>
  <c r="K50" i="25" s="1"/>
  <c r="K51" i="25" s="1"/>
  <c r="K52" i="25" s="1"/>
  <c r="K53" i="25" s="1"/>
  <c r="K54" i="25" s="1"/>
  <c r="K55" i="25" s="1"/>
  <c r="K56" i="25" s="1"/>
  <c r="K57" i="25" s="1"/>
  <c r="K58" i="25" s="1"/>
  <c r="K59" i="25" s="1"/>
  <c r="K60" i="25" s="1"/>
  <c r="K61" i="25" s="1"/>
  <c r="K62" i="25" s="1"/>
  <c r="K63" i="25" s="1"/>
  <c r="K64" i="25" s="1"/>
  <c r="K65" i="25" s="1"/>
  <c r="K66" i="25" s="1"/>
  <c r="K67" i="25" s="1"/>
  <c r="K68" i="25" s="1"/>
  <c r="K69" i="25" s="1"/>
  <c r="K70" i="25" s="1"/>
  <c r="K71" i="25" s="1"/>
  <c r="K72" i="25" s="1"/>
  <c r="K73" i="25" s="1"/>
  <c r="K74" i="25" s="1"/>
  <c r="K75" i="25" s="1"/>
  <c r="K76" i="25" s="1"/>
  <c r="K77" i="25" s="1"/>
  <c r="K78" i="25" s="1"/>
  <c r="K79" i="25" s="1"/>
  <c r="K80" i="25" s="1"/>
  <c r="K81" i="25" s="1"/>
  <c r="K82" i="25" s="1"/>
  <c r="K83" i="25" s="1"/>
  <c r="K84" i="25" s="1"/>
  <c r="K85" i="25" s="1"/>
  <c r="K86" i="25" s="1"/>
  <c r="K87" i="25" s="1"/>
  <c r="K88" i="25" s="1"/>
  <c r="K89" i="25" s="1"/>
  <c r="K90" i="25" s="1"/>
  <c r="K91" i="25" s="1"/>
  <c r="K92" i="25" s="1"/>
  <c r="K93" i="25" s="1"/>
  <c r="K94" i="25" s="1"/>
  <c r="K95" i="25" s="1"/>
  <c r="K96" i="25" s="1"/>
  <c r="K97" i="25" s="1"/>
  <c r="K98" i="25" s="1"/>
  <c r="I8" i="68"/>
  <c r="J8" i="68" s="1"/>
  <c r="I22" i="68"/>
  <c r="J22" i="68" s="1"/>
  <c r="I10" i="68"/>
  <c r="J10" i="68" s="1"/>
  <c r="I18" i="68"/>
  <c r="J18" i="68" s="1"/>
  <c r="I17" i="67"/>
  <c r="J17" i="67" s="1"/>
  <c r="I20" i="67"/>
  <c r="J20" i="67" s="1"/>
  <c r="I22" i="67"/>
  <c r="J22" i="67" s="1"/>
  <c r="I14" i="59"/>
  <c r="J14" i="59" s="1"/>
  <c r="I7" i="59"/>
  <c r="J7" i="59" s="1"/>
  <c r="I6" i="59"/>
  <c r="J6" i="59" s="1"/>
  <c r="I5" i="59"/>
  <c r="J5" i="59" s="1"/>
  <c r="AQ4" i="6"/>
  <c r="I13" i="15"/>
  <c r="J13" i="15" s="1"/>
  <c r="I15" i="15"/>
  <c r="J15" i="15" s="1"/>
  <c r="I10" i="15"/>
  <c r="J10" i="15" s="1"/>
  <c r="W5" i="44"/>
  <c r="AG4" i="44"/>
  <c r="AP4" i="44" s="1"/>
  <c r="AF4" i="44"/>
  <c r="AO4" i="44" s="1"/>
  <c r="AE4" i="44"/>
  <c r="H35" i="92"/>
  <c r="I35" i="92" s="1"/>
  <c r="J35" i="92" s="1"/>
  <c r="H20" i="92"/>
  <c r="I20" i="92" s="1"/>
  <c r="J20" i="92" s="1"/>
  <c r="H50" i="92"/>
  <c r="I50" i="92" s="1"/>
  <c r="J50" i="92" s="1"/>
  <c r="H15" i="92"/>
  <c r="I15" i="92" s="1"/>
  <c r="J15" i="92" s="1"/>
  <c r="H33" i="92"/>
  <c r="I33" i="92" s="1"/>
  <c r="J33" i="92" s="1"/>
  <c r="H51" i="92"/>
  <c r="I51" i="92" s="1"/>
  <c r="J51" i="92" s="1"/>
  <c r="H69" i="92"/>
  <c r="I69" i="92" s="1"/>
  <c r="J69" i="92" s="1"/>
  <c r="H7" i="92"/>
  <c r="I7" i="92" s="1"/>
  <c r="J7" i="92" s="1"/>
  <c r="H25" i="92"/>
  <c r="I25" i="92" s="1"/>
  <c r="J25" i="92" s="1"/>
  <c r="H43" i="92"/>
  <c r="I43" i="92" s="1"/>
  <c r="J43" i="92" s="1"/>
  <c r="H61" i="92"/>
  <c r="I61" i="92" s="1"/>
  <c r="J61" i="92" s="1"/>
  <c r="H14" i="85"/>
  <c r="I14" i="85" s="1"/>
  <c r="J14" i="85" s="1"/>
  <c r="H26" i="85"/>
  <c r="I26" i="85" s="1"/>
  <c r="J26" i="85" s="1"/>
  <c r="H18" i="85"/>
  <c r="I18" i="85" s="1"/>
  <c r="J18" i="85" s="1"/>
  <c r="H90" i="85"/>
  <c r="I90" i="85" s="1"/>
  <c r="J90" i="85" s="1"/>
  <c r="H67" i="85"/>
  <c r="I67" i="85" s="1"/>
  <c r="J67" i="85" s="1"/>
  <c r="H44" i="85"/>
  <c r="I44" i="85" s="1"/>
  <c r="J44" i="85" s="1"/>
  <c r="H24" i="85"/>
  <c r="I24" i="85" s="1"/>
  <c r="J24" i="85" s="1"/>
  <c r="H96" i="85"/>
  <c r="I96" i="85" s="1"/>
  <c r="J96" i="85" s="1"/>
  <c r="H39" i="85"/>
  <c r="I39" i="85" s="1"/>
  <c r="J39" i="85" s="1"/>
  <c r="H75" i="85"/>
  <c r="I75" i="85" s="1"/>
  <c r="J75" i="85" s="1"/>
  <c r="H16" i="85"/>
  <c r="I16" i="85" s="1"/>
  <c r="J16" i="85" s="1"/>
  <c r="H52" i="85"/>
  <c r="I52" i="85" s="1"/>
  <c r="J52" i="85" s="1"/>
  <c r="H88" i="85"/>
  <c r="I88" i="85" s="1"/>
  <c r="J88" i="85" s="1"/>
  <c r="H29" i="85"/>
  <c r="I29" i="85" s="1"/>
  <c r="J29" i="85" s="1"/>
  <c r="H65" i="85"/>
  <c r="I65" i="85" s="1"/>
  <c r="J65" i="85" s="1"/>
  <c r="H10" i="80"/>
  <c r="I10" i="80" s="1"/>
  <c r="J10" i="80" s="1"/>
  <c r="H28" i="80"/>
  <c r="I28" i="80" s="1"/>
  <c r="J28" i="80" s="1"/>
  <c r="H46" i="80"/>
  <c r="I46" i="80" s="1"/>
  <c r="J46" i="80" s="1"/>
  <c r="H64" i="80"/>
  <c r="I64" i="80" s="1"/>
  <c r="J64" i="80" s="1"/>
  <c r="H5" i="80"/>
  <c r="I5" i="80" s="1"/>
  <c r="J5" i="80" s="1"/>
  <c r="H23" i="80"/>
  <c r="I23" i="80" s="1"/>
  <c r="J23" i="80" s="1"/>
  <c r="H41" i="80"/>
  <c r="I41" i="80" s="1"/>
  <c r="J41" i="80" s="1"/>
  <c r="H59" i="80"/>
  <c r="I59" i="80" s="1"/>
  <c r="J59" i="80" s="1"/>
  <c r="H18" i="80"/>
  <c r="I18" i="80" s="1"/>
  <c r="J18" i="80" s="1"/>
  <c r="H36" i="80"/>
  <c r="I36" i="80" s="1"/>
  <c r="J36" i="80" s="1"/>
  <c r="H54" i="80"/>
  <c r="I54" i="80" s="1"/>
  <c r="J54" i="80" s="1"/>
  <c r="H24" i="75"/>
  <c r="I24" i="75" s="1"/>
  <c r="J24" i="75" s="1"/>
  <c r="H51" i="75"/>
  <c r="I51" i="75" s="1"/>
  <c r="J51" i="75" s="1"/>
  <c r="H9" i="75"/>
  <c r="I9" i="75" s="1"/>
  <c r="J9" i="75" s="1"/>
  <c r="H63" i="75"/>
  <c r="I63" i="75" s="1"/>
  <c r="J63" i="75" s="1"/>
  <c r="H30" i="75"/>
  <c r="I30" i="75" s="1"/>
  <c r="J30" i="75" s="1"/>
  <c r="H13" i="75"/>
  <c r="I13" i="75" s="1"/>
  <c r="J13" i="75" s="1"/>
  <c r="H31" i="75"/>
  <c r="I31" i="75" s="1"/>
  <c r="J31" i="75" s="1"/>
  <c r="H49" i="75"/>
  <c r="I49" i="75" s="1"/>
  <c r="J49" i="75" s="1"/>
  <c r="H67" i="75"/>
  <c r="I67" i="75" s="1"/>
  <c r="J67" i="75" s="1"/>
  <c r="H5" i="75"/>
  <c r="I5" i="75" s="1"/>
  <c r="J5" i="75" s="1"/>
  <c r="H23" i="75"/>
  <c r="I23" i="75" s="1"/>
  <c r="J23" i="75" s="1"/>
  <c r="H41" i="75"/>
  <c r="I41" i="75" s="1"/>
  <c r="J41" i="75" s="1"/>
  <c r="H59" i="75"/>
  <c r="I59" i="75" s="1"/>
  <c r="J59" i="75" s="1"/>
  <c r="H77" i="75"/>
  <c r="I77" i="75" s="1"/>
  <c r="J77" i="75" s="1"/>
  <c r="AI3" i="52"/>
  <c r="AN3" i="52"/>
  <c r="K8" i="58"/>
  <c r="W5" i="82"/>
  <c r="AG4" i="82"/>
  <c r="AF4" i="82"/>
  <c r="AE4" i="82"/>
  <c r="AR3" i="12"/>
  <c r="I9" i="12"/>
  <c r="J9" i="12" s="1"/>
  <c r="I22" i="12"/>
  <c r="J22" i="12" s="1"/>
  <c r="I4" i="12"/>
  <c r="J4" i="12" s="1"/>
  <c r="K4" i="12" s="1"/>
  <c r="I21" i="63"/>
  <c r="J21" i="63" s="1"/>
  <c r="I17" i="63"/>
  <c r="J17" i="63" s="1"/>
  <c r="I13" i="63"/>
  <c r="J13" i="63" s="1"/>
  <c r="I9" i="52"/>
  <c r="J9" i="52" s="1"/>
  <c r="I15" i="52"/>
  <c r="J15" i="52" s="1"/>
  <c r="I14" i="52"/>
  <c r="J14" i="52" s="1"/>
  <c r="K6" i="18"/>
  <c r="H6" i="91"/>
  <c r="I6" i="91" s="1"/>
  <c r="J6" i="91" s="1"/>
  <c r="H24" i="91"/>
  <c r="I24" i="91" s="1"/>
  <c r="J24" i="91" s="1"/>
  <c r="H42" i="91"/>
  <c r="I42" i="91" s="1"/>
  <c r="J42" i="91" s="1"/>
  <c r="H60" i="91"/>
  <c r="I60" i="91" s="1"/>
  <c r="J60" i="91" s="1"/>
  <c r="H78" i="91"/>
  <c r="I78" i="91" s="1"/>
  <c r="J78" i="91" s="1"/>
  <c r="H13" i="91"/>
  <c r="I13" i="91" s="1"/>
  <c r="J13" i="91" s="1"/>
  <c r="H31" i="91"/>
  <c r="I31" i="91" s="1"/>
  <c r="J31" i="91" s="1"/>
  <c r="H49" i="91"/>
  <c r="I49" i="91" s="1"/>
  <c r="J49" i="91" s="1"/>
  <c r="H67" i="91"/>
  <c r="I67" i="91" s="1"/>
  <c r="J67" i="91" s="1"/>
  <c r="H5" i="91"/>
  <c r="I5" i="91" s="1"/>
  <c r="J5" i="91" s="1"/>
  <c r="H23" i="91"/>
  <c r="I23" i="91" s="1"/>
  <c r="J23" i="91" s="1"/>
  <c r="H41" i="91"/>
  <c r="I41" i="91" s="1"/>
  <c r="J41" i="91" s="1"/>
  <c r="H59" i="91"/>
  <c r="I59" i="91" s="1"/>
  <c r="J59" i="91" s="1"/>
  <c r="H77" i="91"/>
  <c r="I77" i="91" s="1"/>
  <c r="J77" i="91" s="1"/>
  <c r="H44" i="86"/>
  <c r="I44" i="86" s="1"/>
  <c r="J44" i="86" s="1"/>
  <c r="H29" i="86"/>
  <c r="I29" i="86" s="1"/>
  <c r="J29" i="86" s="1"/>
  <c r="H50" i="86"/>
  <c r="I50" i="86" s="1"/>
  <c r="J50" i="86" s="1"/>
  <c r="H71" i="86"/>
  <c r="I71" i="86" s="1"/>
  <c r="J71" i="86" s="1"/>
  <c r="H12" i="86"/>
  <c r="I12" i="86" s="1"/>
  <c r="J12" i="86" s="1"/>
  <c r="H30" i="86"/>
  <c r="I30" i="86" s="1"/>
  <c r="J30" i="86" s="1"/>
  <c r="H48" i="86"/>
  <c r="I48" i="86" s="1"/>
  <c r="J48" i="86" s="1"/>
  <c r="H66" i="86"/>
  <c r="I66" i="86" s="1"/>
  <c r="J66" i="86" s="1"/>
  <c r="H84" i="86"/>
  <c r="I84" i="86" s="1"/>
  <c r="J84" i="86" s="1"/>
  <c r="H19" i="86"/>
  <c r="I19" i="86" s="1"/>
  <c r="J19" i="86" s="1"/>
  <c r="H37" i="86"/>
  <c r="I37" i="86" s="1"/>
  <c r="J37" i="86" s="1"/>
  <c r="H55" i="86"/>
  <c r="I55" i="86" s="1"/>
  <c r="J55" i="86" s="1"/>
  <c r="H73" i="86"/>
  <c r="I73" i="86" s="1"/>
  <c r="J73" i="86" s="1"/>
  <c r="H26" i="79"/>
  <c r="I26" i="79" s="1"/>
  <c r="J26" i="79" s="1"/>
  <c r="H74" i="79"/>
  <c r="I74" i="79" s="1"/>
  <c r="J74" i="79" s="1"/>
  <c r="H10" i="79"/>
  <c r="I10" i="79" s="1"/>
  <c r="J10" i="79" s="1"/>
  <c r="H46" i="79"/>
  <c r="I46" i="79" s="1"/>
  <c r="J46" i="79" s="1"/>
  <c r="H35" i="79"/>
  <c r="I35" i="79" s="1"/>
  <c r="J35" i="79" s="1"/>
  <c r="H71" i="79"/>
  <c r="I71" i="79" s="1"/>
  <c r="J71" i="79" s="1"/>
  <c r="H31" i="79"/>
  <c r="I31" i="79" s="1"/>
  <c r="J31" i="79" s="1"/>
  <c r="H67" i="79"/>
  <c r="I67" i="79" s="1"/>
  <c r="J67" i="79" s="1"/>
  <c r="H12" i="79"/>
  <c r="I12" i="79" s="1"/>
  <c r="J12" i="79" s="1"/>
  <c r="H30" i="79"/>
  <c r="I30" i="79" s="1"/>
  <c r="J30" i="79" s="1"/>
  <c r="H48" i="79"/>
  <c r="I48" i="79" s="1"/>
  <c r="J48" i="79" s="1"/>
  <c r="H66" i="79"/>
  <c r="I66" i="79" s="1"/>
  <c r="J66" i="79" s="1"/>
  <c r="H20" i="46"/>
  <c r="I20" i="46" s="1"/>
  <c r="J20" i="46" s="1"/>
  <c r="H47" i="46"/>
  <c r="I47" i="46" s="1"/>
  <c r="J47" i="46" s="1"/>
  <c r="H74" i="46"/>
  <c r="I74" i="46" s="1"/>
  <c r="J74" i="46" s="1"/>
  <c r="H16" i="46"/>
  <c r="I16" i="46" s="1"/>
  <c r="J16" i="46" s="1"/>
  <c r="H43" i="46"/>
  <c r="I43" i="46" s="1"/>
  <c r="J43" i="46" s="1"/>
  <c r="H70" i="46"/>
  <c r="I70" i="46" s="1"/>
  <c r="J70" i="46" s="1"/>
  <c r="H8" i="46"/>
  <c r="I8" i="46" s="1"/>
  <c r="J8" i="46" s="1"/>
  <c r="H35" i="46"/>
  <c r="I35" i="46" s="1"/>
  <c r="J35" i="46" s="1"/>
  <c r="H62" i="46"/>
  <c r="I62" i="46" s="1"/>
  <c r="J62" i="46" s="1"/>
  <c r="H89" i="46"/>
  <c r="I89" i="46" s="1"/>
  <c r="J89" i="46" s="1"/>
  <c r="H21" i="46"/>
  <c r="I21" i="46" s="1"/>
  <c r="J21" i="46" s="1"/>
  <c r="H39" i="46"/>
  <c r="I39" i="46" s="1"/>
  <c r="J39" i="46" s="1"/>
  <c r="H57" i="46"/>
  <c r="I57" i="46" s="1"/>
  <c r="J57" i="46" s="1"/>
  <c r="H75" i="46"/>
  <c r="I75" i="46" s="1"/>
  <c r="J75" i="46" s="1"/>
  <c r="AN3" i="72"/>
  <c r="AI3" i="72"/>
  <c r="AI4" i="63"/>
  <c r="K6" i="69"/>
  <c r="AR3" i="2"/>
  <c r="AR3" i="17"/>
  <c r="Y5" i="31"/>
  <c r="X5" i="31"/>
  <c r="I14" i="7"/>
  <c r="J14" i="7" s="1"/>
  <c r="I8" i="7"/>
  <c r="J8" i="7" s="1"/>
  <c r="I12" i="7"/>
  <c r="J12" i="7" s="1"/>
  <c r="I21" i="2"/>
  <c r="J21" i="2" s="1"/>
  <c r="I17" i="2"/>
  <c r="J17" i="2" s="1"/>
  <c r="I13" i="2"/>
  <c r="J13" i="2" s="1"/>
  <c r="I15" i="3"/>
  <c r="J15" i="3" s="1"/>
  <c r="I10" i="3"/>
  <c r="J10" i="3" s="1"/>
  <c r="I7" i="3"/>
  <c r="J7" i="3" s="1"/>
  <c r="I6" i="4"/>
  <c r="J6" i="4" s="1"/>
  <c r="I5" i="4"/>
  <c r="J5" i="4" s="1"/>
  <c r="I23" i="4"/>
  <c r="J23" i="4" s="1"/>
  <c r="I19" i="4"/>
  <c r="J19" i="4" s="1"/>
  <c r="I11" i="55"/>
  <c r="J11" i="55" s="1"/>
  <c r="I18" i="55"/>
  <c r="J18" i="55" s="1"/>
  <c r="I9" i="55"/>
  <c r="J9" i="55" s="1"/>
  <c r="I22" i="55"/>
  <c r="J22" i="55" s="1"/>
  <c r="I22" i="51"/>
  <c r="J22" i="51" s="1"/>
  <c r="I4" i="51"/>
  <c r="J4" i="51" s="1"/>
  <c r="K4" i="51" s="1"/>
  <c r="I20" i="51"/>
  <c r="J20" i="51" s="1"/>
  <c r="I8" i="16"/>
  <c r="J8" i="16" s="1"/>
  <c r="I12" i="16"/>
  <c r="J12" i="16" s="1"/>
  <c r="I11" i="16"/>
  <c r="J11" i="16" s="1"/>
  <c r="K5" i="36"/>
  <c r="K6" i="36" s="1"/>
  <c r="K7" i="36" s="1"/>
  <c r="K8" i="36" s="1"/>
  <c r="K9" i="36" s="1"/>
  <c r="K10" i="36" s="1"/>
  <c r="K11" i="36" s="1"/>
  <c r="K12" i="36" s="1"/>
  <c r="K13" i="36" s="1"/>
  <c r="K14" i="36" s="1"/>
  <c r="K15" i="36" s="1"/>
  <c r="K16" i="36" s="1"/>
  <c r="K17" i="36" s="1"/>
  <c r="K18" i="36" s="1"/>
  <c r="K19" i="36" s="1"/>
  <c r="K20" i="36" s="1"/>
  <c r="K21" i="36" s="1"/>
  <c r="K22" i="36" s="1"/>
  <c r="K23" i="36" s="1"/>
  <c r="K24" i="36" s="1"/>
  <c r="K25" i="36" s="1"/>
  <c r="K26" i="36" s="1"/>
  <c r="K27" i="36" s="1"/>
  <c r="K28" i="36" s="1"/>
  <c r="K29" i="36" s="1"/>
  <c r="K30" i="36" s="1"/>
  <c r="K31" i="36" s="1"/>
  <c r="K32" i="36" s="1"/>
  <c r="K33" i="36" s="1"/>
  <c r="K34" i="36" s="1"/>
  <c r="K35" i="36" s="1"/>
  <c r="K36" i="36" s="1"/>
  <c r="K37" i="36" s="1"/>
  <c r="K38" i="36" s="1"/>
  <c r="K39" i="36" s="1"/>
  <c r="K40" i="36" s="1"/>
  <c r="K41" i="36" s="1"/>
  <c r="K42" i="36" s="1"/>
  <c r="K43" i="36" s="1"/>
  <c r="K44" i="36" s="1"/>
  <c r="K45" i="36" s="1"/>
  <c r="K46" i="36" s="1"/>
  <c r="K47" i="36" s="1"/>
  <c r="K48" i="36" s="1"/>
  <c r="K49" i="36" s="1"/>
  <c r="K50" i="36" s="1"/>
  <c r="K51" i="36" s="1"/>
  <c r="K52" i="36" s="1"/>
  <c r="K53" i="36" s="1"/>
  <c r="K54" i="36" s="1"/>
  <c r="K55" i="36" s="1"/>
  <c r="K56" i="36" s="1"/>
  <c r="K57" i="36" s="1"/>
  <c r="K58" i="36" s="1"/>
  <c r="K59" i="36" s="1"/>
  <c r="K60" i="36" s="1"/>
  <c r="K61" i="36" s="1"/>
  <c r="K62" i="36" s="1"/>
  <c r="K63" i="36" s="1"/>
  <c r="K64" i="36" s="1"/>
  <c r="K65" i="36" s="1"/>
  <c r="K66" i="36" s="1"/>
  <c r="K67" i="36" s="1"/>
  <c r="K68" i="36" s="1"/>
  <c r="K69" i="36" s="1"/>
  <c r="AP4" i="47"/>
  <c r="H9" i="90"/>
  <c r="I9" i="90" s="1"/>
  <c r="J9" i="90" s="1"/>
  <c r="H45" i="90"/>
  <c r="I45" i="90" s="1"/>
  <c r="J45" i="90" s="1"/>
  <c r="H81" i="90"/>
  <c r="I81" i="90" s="1"/>
  <c r="J81" i="90" s="1"/>
  <c r="H28" i="90"/>
  <c r="I28" i="90" s="1"/>
  <c r="J28" i="90" s="1"/>
  <c r="H64" i="90"/>
  <c r="I64" i="90" s="1"/>
  <c r="J64" i="90" s="1"/>
  <c r="H36" i="90"/>
  <c r="I36" i="90" s="1"/>
  <c r="J36" i="90" s="1"/>
  <c r="H72" i="90"/>
  <c r="I72" i="90" s="1"/>
  <c r="J72" i="90" s="1"/>
  <c r="H25" i="90"/>
  <c r="I25" i="90" s="1"/>
  <c r="J25" i="90" s="1"/>
  <c r="H61" i="90"/>
  <c r="I61" i="90" s="1"/>
  <c r="J61" i="90" s="1"/>
  <c r="H14" i="90"/>
  <c r="I14" i="90" s="1"/>
  <c r="J14" i="90" s="1"/>
  <c r="H32" i="90"/>
  <c r="I32" i="90" s="1"/>
  <c r="J32" i="90" s="1"/>
  <c r="H50" i="90"/>
  <c r="I50" i="90" s="1"/>
  <c r="J50" i="90" s="1"/>
  <c r="H68" i="90"/>
  <c r="I68" i="90" s="1"/>
  <c r="J68" i="90" s="1"/>
  <c r="H86" i="90"/>
  <c r="I86" i="90" s="1"/>
  <c r="J86" i="90" s="1"/>
  <c r="H11" i="84"/>
  <c r="I11" i="84" s="1"/>
  <c r="J11" i="84" s="1"/>
  <c r="H65" i="84"/>
  <c r="I65" i="84" s="1"/>
  <c r="J65" i="84" s="1"/>
  <c r="H41" i="84"/>
  <c r="I41" i="84" s="1"/>
  <c r="J41" i="84" s="1"/>
  <c r="H12" i="84"/>
  <c r="I12" i="84" s="1"/>
  <c r="J12" i="84" s="1"/>
  <c r="H30" i="84"/>
  <c r="I30" i="84" s="1"/>
  <c r="J30" i="84" s="1"/>
  <c r="H48" i="84"/>
  <c r="I48" i="84" s="1"/>
  <c r="J48" i="84" s="1"/>
  <c r="H66" i="84"/>
  <c r="I66" i="84" s="1"/>
  <c r="J66" i="84" s="1"/>
  <c r="H4" i="84"/>
  <c r="I4" i="84" s="1"/>
  <c r="J4" i="84" s="1"/>
  <c r="K4" i="84" s="1"/>
  <c r="H22" i="84"/>
  <c r="I22" i="84" s="1"/>
  <c r="J22" i="84" s="1"/>
  <c r="H40" i="84"/>
  <c r="I40" i="84" s="1"/>
  <c r="J40" i="84" s="1"/>
  <c r="H58" i="84"/>
  <c r="I58" i="84" s="1"/>
  <c r="J58" i="84" s="1"/>
  <c r="H23" i="77"/>
  <c r="I23" i="77" s="1"/>
  <c r="J23" i="77" s="1"/>
  <c r="H55" i="77"/>
  <c r="I55" i="77" s="1"/>
  <c r="J55" i="77" s="1"/>
  <c r="H97" i="77"/>
  <c r="I97" i="77" s="1"/>
  <c r="J97" i="77" s="1"/>
  <c r="H13" i="77"/>
  <c r="I13" i="77" s="1"/>
  <c r="J13" i="77" s="1"/>
  <c r="H35" i="77"/>
  <c r="I35" i="77" s="1"/>
  <c r="J35" i="77" s="1"/>
  <c r="H18" i="77"/>
  <c r="I18" i="77" s="1"/>
  <c r="J18" i="77" s="1"/>
  <c r="H54" i="77"/>
  <c r="I54" i="77" s="1"/>
  <c r="J54" i="77" s="1"/>
  <c r="H90" i="77"/>
  <c r="I90" i="77" s="1"/>
  <c r="J90" i="77" s="1"/>
  <c r="H32" i="77"/>
  <c r="I32" i="77" s="1"/>
  <c r="J32" i="77" s="1"/>
  <c r="H68" i="77"/>
  <c r="I68" i="77" s="1"/>
  <c r="J68" i="77" s="1"/>
  <c r="H9" i="77"/>
  <c r="I9" i="77" s="1"/>
  <c r="J9" i="77" s="1"/>
  <c r="H45" i="77"/>
  <c r="I45" i="77" s="1"/>
  <c r="J45" i="77" s="1"/>
  <c r="H81" i="77"/>
  <c r="I81" i="77" s="1"/>
  <c r="J81" i="77" s="1"/>
  <c r="H22" i="77"/>
  <c r="I22" i="77" s="1"/>
  <c r="J22" i="77" s="1"/>
  <c r="H58" i="77"/>
  <c r="I58" i="77" s="1"/>
  <c r="J58" i="77" s="1"/>
  <c r="H94" i="77"/>
  <c r="I94" i="77" s="1"/>
  <c r="J94" i="77" s="1"/>
  <c r="H44" i="48"/>
  <c r="I44" i="48" s="1"/>
  <c r="J44" i="48" s="1"/>
  <c r="H29" i="48"/>
  <c r="I29" i="48" s="1"/>
  <c r="J29" i="48" s="1"/>
  <c r="H50" i="48"/>
  <c r="I50" i="48" s="1"/>
  <c r="J50" i="48" s="1"/>
  <c r="H21" i="48"/>
  <c r="I21" i="48" s="1"/>
  <c r="J21" i="48" s="1"/>
  <c r="H39" i="48"/>
  <c r="I39" i="48" s="1"/>
  <c r="J39" i="48" s="1"/>
  <c r="H57" i="48"/>
  <c r="I57" i="48" s="1"/>
  <c r="J57" i="48" s="1"/>
  <c r="H13" i="48"/>
  <c r="I13" i="48" s="1"/>
  <c r="J13" i="48" s="1"/>
  <c r="H31" i="48"/>
  <c r="I31" i="48" s="1"/>
  <c r="J31" i="48" s="1"/>
  <c r="H49" i="48"/>
  <c r="I49" i="48" s="1"/>
  <c r="J49" i="48" s="1"/>
  <c r="H67" i="48"/>
  <c r="I67" i="48" s="1"/>
  <c r="J67" i="48" s="1"/>
  <c r="W5" i="60"/>
  <c r="AE4" i="60"/>
  <c r="AG4" i="60"/>
  <c r="AF4" i="60"/>
  <c r="AN3" i="70"/>
  <c r="AI3" i="70"/>
  <c r="AR3" i="89"/>
  <c r="AR3" i="24"/>
  <c r="AO4" i="17"/>
  <c r="I14" i="11"/>
  <c r="J14" i="11" s="1"/>
  <c r="I8" i="11"/>
  <c r="J8" i="11" s="1"/>
  <c r="I12" i="11"/>
  <c r="J12" i="11" s="1"/>
  <c r="I11" i="11"/>
  <c r="J11" i="11" s="1"/>
  <c r="AQ4" i="22"/>
  <c r="I7" i="72"/>
  <c r="J7" i="72" s="1"/>
  <c r="I4" i="72"/>
  <c r="J4" i="72" s="1"/>
  <c r="K4" i="72" s="1"/>
  <c r="I20" i="72"/>
  <c r="J20" i="72" s="1"/>
  <c r="I19" i="64"/>
  <c r="J19" i="64" s="1"/>
  <c r="I18" i="64"/>
  <c r="J18" i="64" s="1"/>
  <c r="I14" i="64"/>
  <c r="J14" i="64" s="1"/>
  <c r="AR3" i="20"/>
  <c r="AR3" i="40"/>
  <c r="AE4" i="40"/>
  <c r="W5" i="40"/>
  <c r="AG4" i="40"/>
  <c r="AP4" i="40" s="1"/>
  <c r="AF4" i="40"/>
  <c r="AO4" i="40" s="1"/>
  <c r="AR3" i="45"/>
  <c r="H40" i="89"/>
  <c r="I40" i="89" s="1"/>
  <c r="J40" i="89" s="1"/>
  <c r="H44" i="89"/>
  <c r="I44" i="89" s="1"/>
  <c r="J44" i="89" s="1"/>
  <c r="H21" i="89"/>
  <c r="I21" i="89" s="1"/>
  <c r="J21" i="89" s="1"/>
  <c r="H93" i="89"/>
  <c r="I93" i="89" s="1"/>
  <c r="J93" i="89" s="1"/>
  <c r="H70" i="89"/>
  <c r="I70" i="89" s="1"/>
  <c r="J70" i="89" s="1"/>
  <c r="H50" i="89"/>
  <c r="I50" i="89" s="1"/>
  <c r="J50" i="89" s="1"/>
  <c r="H27" i="89"/>
  <c r="I27" i="89" s="1"/>
  <c r="J27" i="89" s="1"/>
  <c r="H5" i="89"/>
  <c r="I5" i="89" s="1"/>
  <c r="J5" i="89" s="1"/>
  <c r="H41" i="89"/>
  <c r="I41" i="89" s="1"/>
  <c r="J41" i="89" s="1"/>
  <c r="H77" i="89"/>
  <c r="I77" i="89" s="1"/>
  <c r="J77" i="89" s="1"/>
  <c r="H18" i="89"/>
  <c r="I18" i="89" s="1"/>
  <c r="J18" i="89" s="1"/>
  <c r="H54" i="89"/>
  <c r="I54" i="89" s="1"/>
  <c r="J54" i="89" s="1"/>
  <c r="H90" i="89"/>
  <c r="I90" i="89" s="1"/>
  <c r="J90" i="89" s="1"/>
  <c r="H31" i="89"/>
  <c r="I31" i="89" s="1"/>
  <c r="J31" i="89" s="1"/>
  <c r="H67" i="89"/>
  <c r="I67" i="89" s="1"/>
  <c r="J67" i="89" s="1"/>
  <c r="H17" i="81"/>
  <c r="I17" i="81" s="1"/>
  <c r="J17" i="81" s="1"/>
  <c r="H44" i="81"/>
  <c r="I44" i="81" s="1"/>
  <c r="J44" i="81" s="1"/>
  <c r="H19" i="81"/>
  <c r="I19" i="81" s="1"/>
  <c r="J19" i="81" s="1"/>
  <c r="H73" i="81"/>
  <c r="I73" i="81" s="1"/>
  <c r="J73" i="81" s="1"/>
  <c r="H38" i="81"/>
  <c r="I38" i="81" s="1"/>
  <c r="J38" i="81" s="1"/>
  <c r="H92" i="81"/>
  <c r="I92" i="81" s="1"/>
  <c r="J92" i="81" s="1"/>
  <c r="H49" i="81"/>
  <c r="I49" i="81" s="1"/>
  <c r="J49" i="81" s="1"/>
  <c r="H5" i="81"/>
  <c r="I5" i="81" s="1"/>
  <c r="J5" i="81" s="1"/>
  <c r="H59" i="81"/>
  <c r="I59" i="81" s="1"/>
  <c r="J59" i="81" s="1"/>
  <c r="H16" i="81"/>
  <c r="I16" i="81" s="1"/>
  <c r="J16" i="81" s="1"/>
  <c r="H70" i="81"/>
  <c r="I70" i="81" s="1"/>
  <c r="J70" i="81" s="1"/>
  <c r="H18" i="81"/>
  <c r="I18" i="81" s="1"/>
  <c r="J18" i="81" s="1"/>
  <c r="H54" i="81"/>
  <c r="I54" i="81" s="1"/>
  <c r="J54" i="81" s="1"/>
  <c r="H90" i="81"/>
  <c r="I90" i="81" s="1"/>
  <c r="J90" i="81" s="1"/>
  <c r="H33" i="81"/>
  <c r="I33" i="81" s="1"/>
  <c r="J33" i="81" s="1"/>
  <c r="H69" i="81"/>
  <c r="I69" i="81" s="1"/>
  <c r="J69" i="81" s="1"/>
  <c r="H11" i="78"/>
  <c r="I11" i="78" s="1"/>
  <c r="J11" i="78" s="1"/>
  <c r="H29" i="78"/>
  <c r="I29" i="78" s="1"/>
  <c r="J29" i="78" s="1"/>
  <c r="H47" i="78"/>
  <c r="I47" i="78" s="1"/>
  <c r="J47" i="78" s="1"/>
  <c r="H65" i="78"/>
  <c r="I65" i="78" s="1"/>
  <c r="J65" i="78" s="1"/>
  <c r="H83" i="78"/>
  <c r="I83" i="78" s="1"/>
  <c r="J83" i="78" s="1"/>
  <c r="H21" i="78"/>
  <c r="I21" i="78" s="1"/>
  <c r="J21" i="78" s="1"/>
  <c r="H39" i="78"/>
  <c r="I39" i="78" s="1"/>
  <c r="J39" i="78" s="1"/>
  <c r="H57" i="78"/>
  <c r="I57" i="78" s="1"/>
  <c r="J57" i="78" s="1"/>
  <c r="H75" i="78"/>
  <c r="I75" i="78" s="1"/>
  <c r="J75" i="78" s="1"/>
  <c r="H10" i="78"/>
  <c r="I10" i="78" s="1"/>
  <c r="J10" i="78" s="1"/>
  <c r="H28" i="78"/>
  <c r="I28" i="78" s="1"/>
  <c r="J28" i="78" s="1"/>
  <c r="H46" i="78"/>
  <c r="I46" i="78" s="1"/>
  <c r="J46" i="78" s="1"/>
  <c r="H64" i="78"/>
  <c r="I64" i="78" s="1"/>
  <c r="J64" i="78" s="1"/>
  <c r="H82" i="78"/>
  <c r="I82" i="78" s="1"/>
  <c r="J82" i="78" s="1"/>
  <c r="H12" i="74"/>
  <c r="I12" i="74" s="1"/>
  <c r="J12" i="74" s="1"/>
  <c r="H24" i="74"/>
  <c r="I24" i="74" s="1"/>
  <c r="J24" i="74" s="1"/>
  <c r="H78" i="74"/>
  <c r="I78" i="74" s="1"/>
  <c r="J78" i="74" s="1"/>
  <c r="H18" i="74"/>
  <c r="I18" i="74" s="1"/>
  <c r="J18" i="74" s="1"/>
  <c r="H72" i="74"/>
  <c r="I72" i="74" s="1"/>
  <c r="J72" i="74" s="1"/>
  <c r="H10" i="74"/>
  <c r="I10" i="74" s="1"/>
  <c r="J10" i="74" s="1"/>
  <c r="H28" i="74"/>
  <c r="I28" i="74" s="1"/>
  <c r="J28" i="74" s="1"/>
  <c r="H46" i="74"/>
  <c r="I46" i="74" s="1"/>
  <c r="J46" i="74" s="1"/>
  <c r="H64" i="74"/>
  <c r="I64" i="74" s="1"/>
  <c r="J64" i="74" s="1"/>
  <c r="H82" i="74"/>
  <c r="I82" i="74" s="1"/>
  <c r="J82" i="74" s="1"/>
  <c r="H17" i="74"/>
  <c r="I17" i="74" s="1"/>
  <c r="J17" i="74" s="1"/>
  <c r="H35" i="74"/>
  <c r="I35" i="74" s="1"/>
  <c r="J35" i="74" s="1"/>
  <c r="H53" i="74"/>
  <c r="I53" i="74" s="1"/>
  <c r="J53" i="74" s="1"/>
  <c r="H71" i="74"/>
  <c r="I71" i="74" s="1"/>
  <c r="J71" i="74" s="1"/>
  <c r="H89" i="74"/>
  <c r="I89" i="74" s="1"/>
  <c r="J89" i="74" s="1"/>
  <c r="K6" i="66"/>
  <c r="AN3" i="64"/>
  <c r="AI3" i="64"/>
  <c r="AI3" i="91"/>
  <c r="H6" i="96"/>
  <c r="I6" i="96" s="1"/>
  <c r="J6" i="96" s="1"/>
  <c r="H42" i="96"/>
  <c r="I42" i="96" s="1"/>
  <c r="J42" i="96" s="1"/>
  <c r="H27" i="96"/>
  <c r="I27" i="96" s="1"/>
  <c r="J27" i="96" s="1"/>
  <c r="H63" i="96"/>
  <c r="I63" i="96" s="1"/>
  <c r="J63" i="96" s="1"/>
  <c r="H16" i="96"/>
  <c r="I16" i="96" s="1"/>
  <c r="J16" i="96" s="1"/>
  <c r="H34" i="96"/>
  <c r="I34" i="96" s="1"/>
  <c r="J34" i="96" s="1"/>
  <c r="H52" i="96"/>
  <c r="I52" i="96" s="1"/>
  <c r="J52" i="96" s="1"/>
  <c r="H11" i="96"/>
  <c r="I11" i="96" s="1"/>
  <c r="J11" i="96" s="1"/>
  <c r="H29" i="96"/>
  <c r="I29" i="96" s="1"/>
  <c r="J29" i="96" s="1"/>
  <c r="H47" i="96"/>
  <c r="I47" i="96" s="1"/>
  <c r="J47" i="96" s="1"/>
  <c r="H65" i="96"/>
  <c r="I65" i="96" s="1"/>
  <c r="J65" i="96" s="1"/>
  <c r="AO4" i="28"/>
  <c r="AI4" i="54"/>
  <c r="AN4" i="54"/>
  <c r="AI4" i="73"/>
  <c r="AN4" i="73"/>
  <c r="Y5" i="83"/>
  <c r="Z5" i="83" s="1"/>
  <c r="Y5" i="27"/>
  <c r="Z5" i="27" s="1"/>
  <c r="AO4" i="95"/>
  <c r="X5" i="20"/>
  <c r="AH5" i="20" s="1"/>
  <c r="AP4" i="26"/>
  <c r="AN4" i="35"/>
  <c r="AI4" i="35"/>
  <c r="AO4" i="45"/>
  <c r="AO4" i="92"/>
  <c r="I4" i="71"/>
  <c r="J4" i="71" s="1"/>
  <c r="K4" i="71" s="1"/>
  <c r="I20" i="71"/>
  <c r="J20" i="71" s="1"/>
  <c r="I16" i="71"/>
  <c r="J16" i="71" s="1"/>
  <c r="AR3" i="19"/>
  <c r="I19" i="20"/>
  <c r="J19" i="20" s="1"/>
  <c r="I21" i="20"/>
  <c r="J21" i="20" s="1"/>
  <c r="I17" i="20"/>
  <c r="J17" i="20" s="1"/>
  <c r="K5" i="30"/>
  <c r="AR3" i="43"/>
  <c r="H4" i="88"/>
  <c r="I4" i="88" s="1"/>
  <c r="J4" i="88" s="1"/>
  <c r="K4" i="88" s="1"/>
  <c r="AR4" i="88" s="1"/>
  <c r="H22" i="88"/>
  <c r="I22" i="88" s="1"/>
  <c r="J22" i="88" s="1"/>
  <c r="H40" i="88"/>
  <c r="I40" i="88" s="1"/>
  <c r="J40" i="88" s="1"/>
  <c r="H58" i="88"/>
  <c r="I58" i="88" s="1"/>
  <c r="J58" i="88" s="1"/>
  <c r="H17" i="88"/>
  <c r="I17" i="88" s="1"/>
  <c r="J17" i="88" s="1"/>
  <c r="H35" i="88"/>
  <c r="I35" i="88" s="1"/>
  <c r="J35" i="88" s="1"/>
  <c r="H53" i="88"/>
  <c r="I53" i="88" s="1"/>
  <c r="J53" i="88" s="1"/>
  <c r="H12" i="88"/>
  <c r="I12" i="88" s="1"/>
  <c r="J12" i="88" s="1"/>
  <c r="H30" i="88"/>
  <c r="I30" i="88" s="1"/>
  <c r="J30" i="88" s="1"/>
  <c r="H48" i="88"/>
  <c r="I48" i="88" s="1"/>
  <c r="J48" i="88" s="1"/>
  <c r="H66" i="88"/>
  <c r="I66" i="88" s="1"/>
  <c r="J66" i="88" s="1"/>
  <c r="H18" i="83"/>
  <c r="I18" i="83" s="1"/>
  <c r="J18" i="83" s="1"/>
  <c r="H60" i="83"/>
  <c r="I60" i="83" s="1"/>
  <c r="J60" i="83" s="1"/>
  <c r="H12" i="83"/>
  <c r="I12" i="83" s="1"/>
  <c r="J12" i="83" s="1"/>
  <c r="H20" i="83"/>
  <c r="I20" i="83" s="1"/>
  <c r="J20" i="83" s="1"/>
  <c r="H56" i="83"/>
  <c r="I56" i="83" s="1"/>
  <c r="J56" i="83" s="1"/>
  <c r="H21" i="83"/>
  <c r="I21" i="83" s="1"/>
  <c r="J21" i="83" s="1"/>
  <c r="H57" i="83"/>
  <c r="I57" i="83" s="1"/>
  <c r="J57" i="83" s="1"/>
  <c r="H17" i="83"/>
  <c r="I17" i="83" s="1"/>
  <c r="J17" i="83" s="1"/>
  <c r="H53" i="83"/>
  <c r="I53" i="83" s="1"/>
  <c r="J53" i="83" s="1"/>
  <c r="H19" i="83"/>
  <c r="I19" i="83" s="1"/>
  <c r="J19" i="83" s="1"/>
  <c r="H37" i="83"/>
  <c r="I37" i="83" s="1"/>
  <c r="J37" i="83" s="1"/>
  <c r="H55" i="83"/>
  <c r="I55" i="83" s="1"/>
  <c r="J55" i="83" s="1"/>
  <c r="H73" i="83"/>
  <c r="I73" i="83" s="1"/>
  <c r="J73" i="83" s="1"/>
  <c r="H78" i="73"/>
  <c r="I78" i="73" s="1"/>
  <c r="J78" i="73" s="1"/>
  <c r="H47" i="73"/>
  <c r="I47" i="73" s="1"/>
  <c r="J47" i="73" s="1"/>
  <c r="H66" i="73"/>
  <c r="I66" i="73" s="1"/>
  <c r="J66" i="73" s="1"/>
  <c r="H89" i="73"/>
  <c r="I89" i="73" s="1"/>
  <c r="J89" i="73" s="1"/>
  <c r="H5" i="73"/>
  <c r="I5" i="73" s="1"/>
  <c r="J5" i="73" s="1"/>
  <c r="H7" i="73"/>
  <c r="I7" i="73" s="1"/>
  <c r="J7" i="73" s="1"/>
  <c r="H43" i="73"/>
  <c r="I43" i="73" s="1"/>
  <c r="J43" i="73" s="1"/>
  <c r="H79" i="73"/>
  <c r="I79" i="73" s="1"/>
  <c r="J79" i="73" s="1"/>
  <c r="H20" i="73"/>
  <c r="I20" i="73" s="1"/>
  <c r="J20" i="73" s="1"/>
  <c r="H56" i="73"/>
  <c r="I56" i="73" s="1"/>
  <c r="J56" i="73" s="1"/>
  <c r="H92" i="73"/>
  <c r="I92" i="73" s="1"/>
  <c r="J92" i="73" s="1"/>
  <c r="H33" i="73"/>
  <c r="I33" i="73" s="1"/>
  <c r="J33" i="73" s="1"/>
  <c r="H69" i="73"/>
  <c r="I69" i="73" s="1"/>
  <c r="J69" i="73" s="1"/>
  <c r="H10" i="73"/>
  <c r="I10" i="73" s="1"/>
  <c r="J10" i="73" s="1"/>
  <c r="H46" i="73"/>
  <c r="I46" i="73" s="1"/>
  <c r="J46" i="73" s="1"/>
  <c r="H82" i="73"/>
  <c r="I82" i="73" s="1"/>
  <c r="J82" i="73" s="1"/>
  <c r="AN3" i="55"/>
  <c r="AI3" i="55"/>
  <c r="K6" i="61"/>
  <c r="AQ4" i="92"/>
  <c r="H37" i="95"/>
  <c r="I37" i="95" s="1"/>
  <c r="J37" i="95" s="1"/>
  <c r="H65" i="95"/>
  <c r="I65" i="95" s="1"/>
  <c r="J65" i="95" s="1"/>
  <c r="H7" i="95"/>
  <c r="I7" i="95" s="1"/>
  <c r="J7" i="95" s="1"/>
  <c r="H34" i="95"/>
  <c r="I34" i="95" s="1"/>
  <c r="J34" i="95" s="1"/>
  <c r="H61" i="95"/>
  <c r="I61" i="95" s="1"/>
  <c r="J61" i="95" s="1"/>
  <c r="H8" i="95"/>
  <c r="I8" i="95" s="1"/>
  <c r="J8" i="95" s="1"/>
  <c r="H35" i="95"/>
  <c r="I35" i="95" s="1"/>
  <c r="J35" i="95" s="1"/>
  <c r="H62" i="95"/>
  <c r="I62" i="95" s="1"/>
  <c r="J62" i="95" s="1"/>
  <c r="H13" i="95"/>
  <c r="I13" i="95" s="1"/>
  <c r="J13" i="95" s="1"/>
  <c r="H40" i="95"/>
  <c r="I40" i="95" s="1"/>
  <c r="J40" i="95" s="1"/>
  <c r="H67" i="95"/>
  <c r="I67" i="95" s="1"/>
  <c r="J67" i="95" s="1"/>
  <c r="H18" i="95"/>
  <c r="I18" i="95" s="1"/>
  <c r="J18" i="95" s="1"/>
  <c r="H36" i="95"/>
  <c r="I36" i="95" s="1"/>
  <c r="J36" i="95" s="1"/>
  <c r="H54" i="95"/>
  <c r="I54" i="95" s="1"/>
  <c r="J54" i="95" s="1"/>
  <c r="H72" i="95"/>
  <c r="I72" i="95" s="1"/>
  <c r="J72" i="95" s="1"/>
  <c r="AG4" i="2"/>
  <c r="AF4" i="2"/>
  <c r="AO4" i="2" s="1"/>
  <c r="W5" i="2"/>
  <c r="AE4" i="2"/>
  <c r="I4" i="23"/>
  <c r="J4" i="23" s="1"/>
  <c r="K4" i="23" s="1"/>
  <c r="I20" i="23"/>
  <c r="J20" i="23" s="1"/>
  <c r="I16" i="23"/>
  <c r="J16" i="23" s="1"/>
  <c r="I6" i="56"/>
  <c r="J6" i="56" s="1"/>
  <c r="I12" i="56"/>
  <c r="J12" i="56" s="1"/>
  <c r="I11" i="56"/>
  <c r="J11" i="56" s="1"/>
  <c r="I9" i="56"/>
  <c r="J9" i="56" s="1"/>
  <c r="I17" i="60"/>
  <c r="J17" i="60" s="1"/>
  <c r="I13" i="60"/>
  <c r="J13" i="60" s="1"/>
  <c r="I15" i="60"/>
  <c r="J15" i="60" s="1"/>
  <c r="I21" i="50"/>
  <c r="J21" i="50" s="1"/>
  <c r="I14" i="50"/>
  <c r="J14" i="50" s="1"/>
  <c r="I8" i="50"/>
  <c r="J8" i="50" s="1"/>
  <c r="I19" i="19"/>
  <c r="J19" i="19" s="1"/>
  <c r="I21" i="19"/>
  <c r="J21" i="19" s="1"/>
  <c r="I17" i="19"/>
  <c r="J17" i="19" s="1"/>
  <c r="W5" i="7"/>
  <c r="AE4" i="7"/>
  <c r="AG4" i="7"/>
  <c r="AF4" i="7"/>
  <c r="W5" i="37"/>
  <c r="AG4" i="37"/>
  <c r="AP4" i="37" s="1"/>
  <c r="AF4" i="37"/>
  <c r="AO4" i="37" s="1"/>
  <c r="AE4" i="37"/>
  <c r="AQ4" i="29"/>
  <c r="X5" i="41"/>
  <c r="Z5" i="41" s="1"/>
  <c r="AQ4" i="50"/>
  <c r="H52" i="93"/>
  <c r="I52" i="93" s="1"/>
  <c r="J52" i="93" s="1"/>
  <c r="H34" i="93"/>
  <c r="I34" i="93" s="1"/>
  <c r="J34" i="93" s="1"/>
  <c r="H46" i="93"/>
  <c r="I46" i="93" s="1"/>
  <c r="J46" i="93" s="1"/>
  <c r="H29" i="93"/>
  <c r="I29" i="93" s="1"/>
  <c r="J29" i="93" s="1"/>
  <c r="H65" i="93"/>
  <c r="I65" i="93" s="1"/>
  <c r="J65" i="93" s="1"/>
  <c r="H6" i="93"/>
  <c r="I6" i="93" s="1"/>
  <c r="J6" i="93" s="1"/>
  <c r="H42" i="93"/>
  <c r="I42" i="93" s="1"/>
  <c r="J42" i="93" s="1"/>
  <c r="H78" i="93"/>
  <c r="I78" i="93" s="1"/>
  <c r="J78" i="93" s="1"/>
  <c r="H19" i="93"/>
  <c r="I19" i="93" s="1"/>
  <c r="J19" i="93" s="1"/>
  <c r="H55" i="93"/>
  <c r="I55" i="93" s="1"/>
  <c r="J55" i="93" s="1"/>
  <c r="H91" i="93"/>
  <c r="I91" i="93" s="1"/>
  <c r="J91" i="93" s="1"/>
  <c r="H32" i="93"/>
  <c r="I32" i="93" s="1"/>
  <c r="J32" i="93" s="1"/>
  <c r="H68" i="93"/>
  <c r="I68" i="93" s="1"/>
  <c r="J68" i="93" s="1"/>
  <c r="H9" i="93"/>
  <c r="I9" i="93" s="1"/>
  <c r="J9" i="93" s="1"/>
  <c r="H45" i="93"/>
  <c r="I45" i="93" s="1"/>
  <c r="J45" i="93" s="1"/>
  <c r="H81" i="93"/>
  <c r="I81" i="93" s="1"/>
  <c r="J81" i="93" s="1"/>
  <c r="H26" i="87"/>
  <c r="I26" i="87" s="1"/>
  <c r="J26" i="87" s="1"/>
  <c r="H62" i="87"/>
  <c r="I62" i="87" s="1"/>
  <c r="J62" i="87" s="1"/>
  <c r="H22" i="87"/>
  <c r="I22" i="87" s="1"/>
  <c r="J22" i="87" s="1"/>
  <c r="H58" i="87"/>
  <c r="I58" i="87" s="1"/>
  <c r="J58" i="87" s="1"/>
  <c r="H11" i="87"/>
  <c r="I11" i="87" s="1"/>
  <c r="J11" i="87" s="1"/>
  <c r="H47" i="87"/>
  <c r="I47" i="87" s="1"/>
  <c r="J47" i="87" s="1"/>
  <c r="H7" i="87"/>
  <c r="I7" i="87" s="1"/>
  <c r="J7" i="87" s="1"/>
  <c r="H43" i="87"/>
  <c r="I43" i="87" s="1"/>
  <c r="J43" i="87" s="1"/>
  <c r="H79" i="87"/>
  <c r="I79" i="87" s="1"/>
  <c r="J79" i="87" s="1"/>
  <c r="H18" i="87"/>
  <c r="I18" i="87" s="1"/>
  <c r="J18" i="87" s="1"/>
  <c r="H36" i="87"/>
  <c r="I36" i="87" s="1"/>
  <c r="J36" i="87" s="1"/>
  <c r="H54" i="87"/>
  <c r="I54" i="87" s="1"/>
  <c r="J54" i="87" s="1"/>
  <c r="H72" i="87"/>
  <c r="I72" i="87" s="1"/>
  <c r="J72" i="87" s="1"/>
  <c r="H40" i="82"/>
  <c r="I40" i="82" s="1"/>
  <c r="J40" i="82" s="1"/>
  <c r="H25" i="82"/>
  <c r="I25" i="82" s="1"/>
  <c r="J25" i="82" s="1"/>
  <c r="H79" i="82"/>
  <c r="I79" i="82" s="1"/>
  <c r="J79" i="82" s="1"/>
  <c r="H10" i="82"/>
  <c r="I10" i="82" s="1"/>
  <c r="J10" i="82" s="1"/>
  <c r="H64" i="82"/>
  <c r="I64" i="82" s="1"/>
  <c r="J64" i="82" s="1"/>
  <c r="H14" i="82"/>
  <c r="I14" i="82" s="1"/>
  <c r="J14" i="82" s="1"/>
  <c r="H32" i="82"/>
  <c r="I32" i="82" s="1"/>
  <c r="J32" i="82" s="1"/>
  <c r="H50" i="82"/>
  <c r="I50" i="82" s="1"/>
  <c r="J50" i="82" s="1"/>
  <c r="H68" i="82"/>
  <c r="I68" i="82" s="1"/>
  <c r="J68" i="82" s="1"/>
  <c r="H86" i="82"/>
  <c r="I86" i="82" s="1"/>
  <c r="J86" i="82" s="1"/>
  <c r="H6" i="82"/>
  <c r="I6" i="82" s="1"/>
  <c r="J6" i="82" s="1"/>
  <c r="H24" i="82"/>
  <c r="I24" i="82" s="1"/>
  <c r="J24" i="82" s="1"/>
  <c r="H42" i="82"/>
  <c r="I42" i="82" s="1"/>
  <c r="J42" i="82" s="1"/>
  <c r="H60" i="82"/>
  <c r="I60" i="82" s="1"/>
  <c r="J60" i="82" s="1"/>
  <c r="H78" i="82"/>
  <c r="I78" i="82" s="1"/>
  <c r="J78" i="82" s="1"/>
  <c r="H24" i="76"/>
  <c r="I24" i="76" s="1"/>
  <c r="J24" i="76" s="1"/>
  <c r="H55" i="76"/>
  <c r="I55" i="76" s="1"/>
  <c r="J55" i="76" s="1"/>
  <c r="H25" i="76"/>
  <c r="I25" i="76" s="1"/>
  <c r="J25" i="76" s="1"/>
  <c r="H52" i="76"/>
  <c r="I52" i="76" s="1"/>
  <c r="J52" i="76" s="1"/>
  <c r="H27" i="76"/>
  <c r="I27" i="76" s="1"/>
  <c r="J27" i="76" s="1"/>
  <c r="H54" i="76"/>
  <c r="I54" i="76" s="1"/>
  <c r="J54" i="76" s="1"/>
  <c r="H8" i="76"/>
  <c r="I8" i="76" s="1"/>
  <c r="J8" i="76" s="1"/>
  <c r="H26" i="76"/>
  <c r="I26" i="76" s="1"/>
  <c r="J26" i="76" s="1"/>
  <c r="H44" i="76"/>
  <c r="I44" i="76" s="1"/>
  <c r="J44" i="76" s="1"/>
  <c r="H62" i="76"/>
  <c r="I62" i="76" s="1"/>
  <c r="J62" i="76" s="1"/>
  <c r="AE4" i="91"/>
  <c r="W5" i="91"/>
  <c r="AG4" i="91"/>
  <c r="AF4" i="91"/>
  <c r="H9" i="94"/>
  <c r="I9" i="94" s="1"/>
  <c r="J9" i="94" s="1"/>
  <c r="H12" i="94"/>
  <c r="I12" i="94" s="1"/>
  <c r="J12" i="94" s="1"/>
  <c r="H8" i="94"/>
  <c r="I8" i="94" s="1"/>
  <c r="J8" i="94" s="1"/>
  <c r="H51" i="94"/>
  <c r="I51" i="94" s="1"/>
  <c r="J51" i="94" s="1"/>
  <c r="H6" i="94"/>
  <c r="I6" i="94" s="1"/>
  <c r="J6" i="94" s="1"/>
  <c r="H71" i="94"/>
  <c r="I71" i="94" s="1"/>
  <c r="J71" i="94" s="1"/>
  <c r="H50" i="94"/>
  <c r="I50" i="94" s="1"/>
  <c r="J50" i="94" s="1"/>
  <c r="H29" i="94"/>
  <c r="I29" i="94" s="1"/>
  <c r="J29" i="94" s="1"/>
  <c r="H72" i="94"/>
  <c r="I72" i="94" s="1"/>
  <c r="J72" i="94" s="1"/>
  <c r="H7" i="94"/>
  <c r="I7" i="94" s="1"/>
  <c r="J7" i="94" s="1"/>
  <c r="H25" i="94"/>
  <c r="I25" i="94" s="1"/>
  <c r="J25" i="94" s="1"/>
  <c r="H43" i="94"/>
  <c r="I43" i="94" s="1"/>
  <c r="J43" i="94" s="1"/>
  <c r="H61" i="94"/>
  <c r="I61" i="94" s="1"/>
  <c r="J61" i="94" s="1"/>
  <c r="H79" i="94"/>
  <c r="I79" i="94" s="1"/>
  <c r="J79" i="94" s="1"/>
  <c r="I17" i="8"/>
  <c r="J17" i="8" s="1"/>
  <c r="I13" i="8"/>
  <c r="J13" i="8" s="1"/>
  <c r="I15" i="8"/>
  <c r="J15" i="8" s="1"/>
  <c r="I5" i="68"/>
  <c r="J5" i="68" s="1"/>
  <c r="I17" i="68"/>
  <c r="J17" i="68" s="1"/>
  <c r="I20" i="68"/>
  <c r="J20" i="68" s="1"/>
  <c r="I21" i="68"/>
  <c r="J21" i="68" s="1"/>
  <c r="I9" i="67"/>
  <c r="J9" i="67" s="1"/>
  <c r="I7" i="67"/>
  <c r="J7" i="67" s="1"/>
  <c r="I4" i="67"/>
  <c r="J4" i="67" s="1"/>
  <c r="K4" i="67" s="1"/>
  <c r="I23" i="59"/>
  <c r="J23" i="59" s="1"/>
  <c r="I8" i="59"/>
  <c r="J8" i="59" s="1"/>
  <c r="I12" i="59"/>
  <c r="J12" i="59" s="1"/>
  <c r="I11" i="59"/>
  <c r="J11" i="59" s="1"/>
  <c r="I16" i="15"/>
  <c r="J16" i="15" s="1"/>
  <c r="I18" i="15"/>
  <c r="J18" i="15" s="1"/>
  <c r="I14" i="15"/>
  <c r="J14" i="15" s="1"/>
  <c r="K5" i="28"/>
  <c r="K6" i="28" s="1"/>
  <c r="K7" i="28" s="1"/>
  <c r="K8" i="28" s="1"/>
  <c r="K9" i="28" s="1"/>
  <c r="K10" i="28" s="1"/>
  <c r="K11" i="28" s="1"/>
  <c r="K12" i="28" s="1"/>
  <c r="K13" i="28" s="1"/>
  <c r="K14" i="28" s="1"/>
  <c r="K15" i="28" s="1"/>
  <c r="K16" i="28" s="1"/>
  <c r="K17" i="28" s="1"/>
  <c r="K18" i="28" s="1"/>
  <c r="K19" i="28" s="1"/>
  <c r="K20" i="28" s="1"/>
  <c r="K21" i="28" s="1"/>
  <c r="K22" i="28" s="1"/>
  <c r="K23" i="28" s="1"/>
  <c r="K24" i="28" s="1"/>
  <c r="K25" i="28" s="1"/>
  <c r="K26" i="28" s="1"/>
  <c r="K27" i="28" s="1"/>
  <c r="K28" i="28" s="1"/>
  <c r="K29" i="28" s="1"/>
  <c r="K30" i="28" s="1"/>
  <c r="K31" i="28" s="1"/>
  <c r="K32" i="28" s="1"/>
  <c r="K33" i="28" s="1"/>
  <c r="K34" i="28" s="1"/>
  <c r="K35" i="28" s="1"/>
  <c r="K36" i="28" s="1"/>
  <c r="K37" i="28" s="1"/>
  <c r="K38" i="28" s="1"/>
  <c r="K39" i="28" s="1"/>
  <c r="K40" i="28" s="1"/>
  <c r="K41" i="28" s="1"/>
  <c r="K42" i="28" s="1"/>
  <c r="K43" i="28" s="1"/>
  <c r="K44" i="28" s="1"/>
  <c r="K45" i="28" s="1"/>
  <c r="K46" i="28" s="1"/>
  <c r="K47" i="28" s="1"/>
  <c r="K48" i="28" s="1"/>
  <c r="K49" i="28" s="1"/>
  <c r="K50" i="28" s="1"/>
  <c r="K51" i="28" s="1"/>
  <c r="K52" i="28" s="1"/>
  <c r="K53" i="28" s="1"/>
  <c r="K54" i="28" s="1"/>
  <c r="K55" i="28" s="1"/>
  <c r="K56" i="28" s="1"/>
  <c r="K57" i="28" s="1"/>
  <c r="K58" i="28" s="1"/>
  <c r="K59" i="28" s="1"/>
  <c r="K60" i="28" s="1"/>
  <c r="K61" i="28" s="1"/>
  <c r="K62" i="28" s="1"/>
  <c r="K63" i="28" s="1"/>
  <c r="K64" i="28" s="1"/>
  <c r="K65" i="28" s="1"/>
  <c r="K66" i="28" s="1"/>
  <c r="K67" i="28" s="1"/>
  <c r="K68" i="28" s="1"/>
  <c r="K69" i="28" s="1"/>
  <c r="H44" i="92"/>
  <c r="I44" i="92" s="1"/>
  <c r="J44" i="92" s="1"/>
  <c r="H29" i="92"/>
  <c r="I29" i="92" s="1"/>
  <c r="J29" i="92" s="1"/>
  <c r="H5" i="92"/>
  <c r="I5" i="92" s="1"/>
  <c r="J5" i="92" s="1"/>
  <c r="H59" i="92"/>
  <c r="I59" i="92" s="1"/>
  <c r="J59" i="92" s="1"/>
  <c r="H18" i="92"/>
  <c r="I18" i="92" s="1"/>
  <c r="J18" i="92" s="1"/>
  <c r="H36" i="92"/>
  <c r="I36" i="92" s="1"/>
  <c r="J36" i="92" s="1"/>
  <c r="H54" i="92"/>
  <c r="I54" i="92" s="1"/>
  <c r="J54" i="92" s="1"/>
  <c r="H10" i="92"/>
  <c r="I10" i="92" s="1"/>
  <c r="J10" i="92" s="1"/>
  <c r="H28" i="92"/>
  <c r="I28" i="92" s="1"/>
  <c r="J28" i="92" s="1"/>
  <c r="H46" i="92"/>
  <c r="I46" i="92" s="1"/>
  <c r="J46" i="92" s="1"/>
  <c r="H64" i="92"/>
  <c r="I64" i="92" s="1"/>
  <c r="J64" i="92" s="1"/>
  <c r="H13" i="85"/>
  <c r="I13" i="85" s="1"/>
  <c r="J13" i="85" s="1"/>
  <c r="H50" i="85"/>
  <c r="I50" i="85" s="1"/>
  <c r="J50" i="85" s="1"/>
  <c r="H62" i="85"/>
  <c r="I62" i="85" s="1"/>
  <c r="J62" i="85" s="1"/>
  <c r="H30" i="85"/>
  <c r="I30" i="85" s="1"/>
  <c r="J30" i="85" s="1"/>
  <c r="H7" i="85"/>
  <c r="I7" i="85" s="1"/>
  <c r="J7" i="85" s="1"/>
  <c r="H79" i="85"/>
  <c r="I79" i="85" s="1"/>
  <c r="J79" i="85" s="1"/>
  <c r="H56" i="85"/>
  <c r="I56" i="85" s="1"/>
  <c r="J56" i="85" s="1"/>
  <c r="H36" i="85"/>
  <c r="I36" i="85" s="1"/>
  <c r="J36" i="85" s="1"/>
  <c r="H9" i="85"/>
  <c r="I9" i="85" s="1"/>
  <c r="J9" i="85" s="1"/>
  <c r="H45" i="85"/>
  <c r="I45" i="85" s="1"/>
  <c r="J45" i="85" s="1"/>
  <c r="H81" i="85"/>
  <c r="I81" i="85" s="1"/>
  <c r="J81" i="85" s="1"/>
  <c r="H22" i="85"/>
  <c r="I22" i="85" s="1"/>
  <c r="J22" i="85" s="1"/>
  <c r="H58" i="85"/>
  <c r="I58" i="85" s="1"/>
  <c r="J58" i="85" s="1"/>
  <c r="H94" i="85"/>
  <c r="I94" i="85" s="1"/>
  <c r="J94" i="85" s="1"/>
  <c r="H35" i="85"/>
  <c r="I35" i="85" s="1"/>
  <c r="J35" i="85" s="1"/>
  <c r="H71" i="85"/>
  <c r="I71" i="85" s="1"/>
  <c r="J71" i="85" s="1"/>
  <c r="H13" i="80"/>
  <c r="I13" i="80" s="1"/>
  <c r="J13" i="80" s="1"/>
  <c r="H31" i="80"/>
  <c r="I31" i="80" s="1"/>
  <c r="J31" i="80" s="1"/>
  <c r="H49" i="80"/>
  <c r="I49" i="80" s="1"/>
  <c r="J49" i="80" s="1"/>
  <c r="H67" i="80"/>
  <c r="I67" i="80" s="1"/>
  <c r="J67" i="80" s="1"/>
  <c r="H8" i="80"/>
  <c r="I8" i="80" s="1"/>
  <c r="J8" i="80" s="1"/>
  <c r="H26" i="80"/>
  <c r="I26" i="80" s="1"/>
  <c r="J26" i="80" s="1"/>
  <c r="H44" i="80"/>
  <c r="I44" i="80" s="1"/>
  <c r="J44" i="80" s="1"/>
  <c r="H62" i="80"/>
  <c r="I62" i="80" s="1"/>
  <c r="J62" i="80" s="1"/>
  <c r="H21" i="80"/>
  <c r="I21" i="80" s="1"/>
  <c r="J21" i="80" s="1"/>
  <c r="H39" i="80"/>
  <c r="I39" i="80" s="1"/>
  <c r="J39" i="80" s="1"/>
  <c r="H57" i="80"/>
  <c r="I57" i="80" s="1"/>
  <c r="J57" i="80" s="1"/>
  <c r="H69" i="75"/>
  <c r="I69" i="75" s="1"/>
  <c r="J69" i="75" s="1"/>
  <c r="H6" i="75"/>
  <c r="I6" i="75" s="1"/>
  <c r="J6" i="75" s="1"/>
  <c r="H18" i="75"/>
  <c r="I18" i="75" s="1"/>
  <c r="J18" i="75" s="1"/>
  <c r="H72" i="75"/>
  <c r="I72" i="75" s="1"/>
  <c r="J72" i="75" s="1"/>
  <c r="H39" i="75"/>
  <c r="I39" i="75" s="1"/>
  <c r="J39" i="75" s="1"/>
  <c r="H16" i="75"/>
  <c r="I16" i="75" s="1"/>
  <c r="J16" i="75" s="1"/>
  <c r="H34" i="75"/>
  <c r="I34" i="75" s="1"/>
  <c r="J34" i="75" s="1"/>
  <c r="H52" i="75"/>
  <c r="I52" i="75" s="1"/>
  <c r="J52" i="75" s="1"/>
  <c r="H70" i="75"/>
  <c r="I70" i="75" s="1"/>
  <c r="J70" i="75" s="1"/>
  <c r="H8" i="75"/>
  <c r="I8" i="75" s="1"/>
  <c r="J8" i="75" s="1"/>
  <c r="H26" i="75"/>
  <c r="I26" i="75" s="1"/>
  <c r="J26" i="75" s="1"/>
  <c r="H44" i="75"/>
  <c r="I44" i="75" s="1"/>
  <c r="J44" i="75" s="1"/>
  <c r="H62" i="75"/>
  <c r="I62" i="75" s="1"/>
  <c r="J62" i="75" s="1"/>
  <c r="AF4" i="81"/>
  <c r="AG4" i="81"/>
  <c r="W5" i="81"/>
  <c r="AE4" i="81"/>
  <c r="AR3" i="4"/>
  <c r="I10" i="12"/>
  <c r="J10" i="12" s="1"/>
  <c r="I7" i="12"/>
  <c r="J7" i="12" s="1"/>
  <c r="I6" i="12"/>
  <c r="J6" i="12" s="1"/>
  <c r="I5" i="12"/>
  <c r="J5" i="12" s="1"/>
  <c r="I4" i="63"/>
  <c r="J4" i="63" s="1"/>
  <c r="K4" i="63" s="1"/>
  <c r="AN4" i="63" s="1"/>
  <c r="I20" i="63"/>
  <c r="J20" i="63" s="1"/>
  <c r="I16" i="63"/>
  <c r="J16" i="63" s="1"/>
  <c r="I8" i="52"/>
  <c r="J8" i="52" s="1"/>
  <c r="I18" i="52"/>
  <c r="J18" i="52" s="1"/>
  <c r="I17" i="52"/>
  <c r="J17" i="52" s="1"/>
  <c r="AR3" i="39"/>
  <c r="H9" i="91"/>
  <c r="I9" i="91" s="1"/>
  <c r="J9" i="91" s="1"/>
  <c r="H27" i="91"/>
  <c r="I27" i="91" s="1"/>
  <c r="J27" i="91" s="1"/>
  <c r="H45" i="91"/>
  <c r="I45" i="91" s="1"/>
  <c r="J45" i="91" s="1"/>
  <c r="H63" i="91"/>
  <c r="I63" i="91" s="1"/>
  <c r="J63" i="91" s="1"/>
  <c r="H16" i="91"/>
  <c r="I16" i="91" s="1"/>
  <c r="J16" i="91" s="1"/>
  <c r="H34" i="91"/>
  <c r="I34" i="91" s="1"/>
  <c r="J34" i="91" s="1"/>
  <c r="H52" i="91"/>
  <c r="I52" i="91" s="1"/>
  <c r="J52" i="91" s="1"/>
  <c r="H70" i="91"/>
  <c r="I70" i="91" s="1"/>
  <c r="J70" i="91" s="1"/>
  <c r="H8" i="91"/>
  <c r="I8" i="91" s="1"/>
  <c r="J8" i="91" s="1"/>
  <c r="H26" i="91"/>
  <c r="I26" i="91" s="1"/>
  <c r="J26" i="91" s="1"/>
  <c r="H44" i="91"/>
  <c r="I44" i="91" s="1"/>
  <c r="J44" i="91" s="1"/>
  <c r="H62" i="91"/>
  <c r="I62" i="91" s="1"/>
  <c r="J62" i="91" s="1"/>
  <c r="H26" i="86"/>
  <c r="I26" i="86" s="1"/>
  <c r="J26" i="86" s="1"/>
  <c r="H5" i="86"/>
  <c r="I5" i="86" s="1"/>
  <c r="J5" i="86" s="1"/>
  <c r="H47" i="86"/>
  <c r="I47" i="86" s="1"/>
  <c r="J47" i="86" s="1"/>
  <c r="H68" i="86"/>
  <c r="I68" i="86" s="1"/>
  <c r="J68" i="86" s="1"/>
  <c r="H89" i="86"/>
  <c r="I89" i="86" s="1"/>
  <c r="J89" i="86" s="1"/>
  <c r="H15" i="86"/>
  <c r="I15" i="86" s="1"/>
  <c r="J15" i="86" s="1"/>
  <c r="H33" i="86"/>
  <c r="I33" i="86" s="1"/>
  <c r="J33" i="86" s="1"/>
  <c r="H51" i="86"/>
  <c r="I51" i="86" s="1"/>
  <c r="J51" i="86" s="1"/>
  <c r="H69" i="86"/>
  <c r="I69" i="86" s="1"/>
  <c r="J69" i="86" s="1"/>
  <c r="H87" i="86"/>
  <c r="I87" i="86" s="1"/>
  <c r="J87" i="86" s="1"/>
  <c r="H4" i="86"/>
  <c r="I4" i="86" s="1"/>
  <c r="J4" i="86" s="1"/>
  <c r="K4" i="86" s="1"/>
  <c r="AO4" i="86" s="1"/>
  <c r="H22" i="86"/>
  <c r="I22" i="86" s="1"/>
  <c r="J22" i="86" s="1"/>
  <c r="H40" i="86"/>
  <c r="I40" i="86" s="1"/>
  <c r="J40" i="86" s="1"/>
  <c r="H58" i="86"/>
  <c r="I58" i="86" s="1"/>
  <c r="J58" i="86" s="1"/>
  <c r="H76" i="86"/>
  <c r="I76" i="86" s="1"/>
  <c r="J76" i="86" s="1"/>
  <c r="H56" i="79"/>
  <c r="I56" i="79" s="1"/>
  <c r="J56" i="79" s="1"/>
  <c r="H8" i="79"/>
  <c r="I8" i="79" s="1"/>
  <c r="J8" i="79" s="1"/>
  <c r="H16" i="79"/>
  <c r="I16" i="79" s="1"/>
  <c r="J16" i="79" s="1"/>
  <c r="H52" i="79"/>
  <c r="I52" i="79" s="1"/>
  <c r="J52" i="79" s="1"/>
  <c r="H5" i="79"/>
  <c r="I5" i="79" s="1"/>
  <c r="J5" i="79" s="1"/>
  <c r="H41" i="79"/>
  <c r="I41" i="79" s="1"/>
  <c r="J41" i="79" s="1"/>
  <c r="H77" i="79"/>
  <c r="I77" i="79" s="1"/>
  <c r="J77" i="79" s="1"/>
  <c r="H37" i="79"/>
  <c r="I37" i="79" s="1"/>
  <c r="J37" i="79" s="1"/>
  <c r="H73" i="79"/>
  <c r="I73" i="79" s="1"/>
  <c r="J73" i="79" s="1"/>
  <c r="H15" i="79"/>
  <c r="I15" i="79" s="1"/>
  <c r="J15" i="79" s="1"/>
  <c r="H33" i="79"/>
  <c r="I33" i="79" s="1"/>
  <c r="J33" i="79" s="1"/>
  <c r="H51" i="79"/>
  <c r="I51" i="79" s="1"/>
  <c r="J51" i="79" s="1"/>
  <c r="H69" i="79"/>
  <c r="I69" i="79" s="1"/>
  <c r="J69" i="79" s="1"/>
  <c r="H5" i="46"/>
  <c r="I5" i="46" s="1"/>
  <c r="J5" i="46" s="1"/>
  <c r="H32" i="46"/>
  <c r="I32" i="46" s="1"/>
  <c r="J32" i="46" s="1"/>
  <c r="H59" i="46"/>
  <c r="I59" i="46" s="1"/>
  <c r="J59" i="46" s="1"/>
  <c r="H86" i="46"/>
  <c r="I86" i="46" s="1"/>
  <c r="J86" i="46" s="1"/>
  <c r="H28" i="46"/>
  <c r="I28" i="46" s="1"/>
  <c r="J28" i="46" s="1"/>
  <c r="H55" i="46"/>
  <c r="I55" i="46" s="1"/>
  <c r="J55" i="46" s="1"/>
  <c r="H82" i="46"/>
  <c r="I82" i="46" s="1"/>
  <c r="J82" i="46" s="1"/>
  <c r="H4" i="46"/>
  <c r="I4" i="46" s="1"/>
  <c r="J4" i="46" s="1"/>
  <c r="K4" i="46" s="1"/>
  <c r="AP4" i="46" s="1"/>
  <c r="H31" i="46"/>
  <c r="I31" i="46" s="1"/>
  <c r="J31" i="46" s="1"/>
  <c r="H58" i="46"/>
  <c r="I58" i="46" s="1"/>
  <c r="J58" i="46" s="1"/>
  <c r="H85" i="46"/>
  <c r="I85" i="46" s="1"/>
  <c r="J85" i="46" s="1"/>
  <c r="H6" i="46"/>
  <c r="I6" i="46" s="1"/>
  <c r="J6" i="46" s="1"/>
  <c r="H24" i="46"/>
  <c r="I24" i="46" s="1"/>
  <c r="J24" i="46" s="1"/>
  <c r="H42" i="46"/>
  <c r="I42" i="46" s="1"/>
  <c r="J42" i="46" s="1"/>
  <c r="H60" i="46"/>
  <c r="I60" i="46" s="1"/>
  <c r="J60" i="46" s="1"/>
  <c r="H78" i="46"/>
  <c r="I78" i="46" s="1"/>
  <c r="J78" i="46" s="1"/>
  <c r="Y5" i="63"/>
  <c r="Z5" i="63" s="1"/>
  <c r="AN3" i="69"/>
  <c r="AI3" i="69"/>
  <c r="AI4" i="96"/>
  <c r="AR3" i="7"/>
  <c r="AR3" i="6"/>
  <c r="AR3" i="31"/>
  <c r="I17" i="7"/>
  <c r="J17" i="7" s="1"/>
  <c r="I13" i="7"/>
  <c r="J13" i="7" s="1"/>
  <c r="I15" i="7"/>
  <c r="J15" i="7" s="1"/>
  <c r="I4" i="2"/>
  <c r="J4" i="2" s="1"/>
  <c r="K4" i="2" s="1"/>
  <c r="I20" i="2"/>
  <c r="J20" i="2" s="1"/>
  <c r="I16" i="2"/>
  <c r="J16" i="2" s="1"/>
  <c r="I18" i="3"/>
  <c r="J18" i="3" s="1"/>
  <c r="I14" i="3"/>
  <c r="J14" i="3" s="1"/>
  <c r="I8" i="3"/>
  <c r="J8" i="3" s="1"/>
  <c r="I12" i="4"/>
  <c r="J12" i="4" s="1"/>
  <c r="I11" i="4"/>
  <c r="J11" i="4" s="1"/>
  <c r="I9" i="4"/>
  <c r="J9" i="4" s="1"/>
  <c r="I22" i="4"/>
  <c r="J22" i="4" s="1"/>
  <c r="I15" i="55"/>
  <c r="J15" i="55" s="1"/>
  <c r="I10" i="55"/>
  <c r="J10" i="55" s="1"/>
  <c r="I7" i="55"/>
  <c r="J7" i="55" s="1"/>
  <c r="I7" i="51"/>
  <c r="J7" i="51" s="1"/>
  <c r="I6" i="51"/>
  <c r="J6" i="51" s="1"/>
  <c r="I5" i="51"/>
  <c r="J5" i="51" s="1"/>
  <c r="I23" i="51"/>
  <c r="J23" i="51" s="1"/>
  <c r="I13" i="16"/>
  <c r="J13" i="16" s="1"/>
  <c r="I15" i="16"/>
  <c r="J15" i="16" s="1"/>
  <c r="I10" i="16"/>
  <c r="J10" i="16" s="1"/>
  <c r="K5" i="39"/>
  <c r="K6" i="39" s="1"/>
  <c r="K7" i="39" s="1"/>
  <c r="K8" i="39" s="1"/>
  <c r="K9" i="39" s="1"/>
  <c r="K10" i="39" s="1"/>
  <c r="K11" i="39" s="1"/>
  <c r="K12" i="39" s="1"/>
  <c r="K13" i="39" s="1"/>
  <c r="K14" i="39" s="1"/>
  <c r="K15" i="39" s="1"/>
  <c r="K16" i="39" s="1"/>
  <c r="K17" i="39" s="1"/>
  <c r="K18" i="39" s="1"/>
  <c r="K19" i="39" s="1"/>
  <c r="K20" i="39" s="1"/>
  <c r="K21" i="39" s="1"/>
  <c r="K22" i="39" s="1"/>
  <c r="K23" i="39" s="1"/>
  <c r="K24" i="39" s="1"/>
  <c r="K25" i="39" s="1"/>
  <c r="K26" i="39" s="1"/>
  <c r="K27" i="39" s="1"/>
  <c r="K28" i="39" s="1"/>
  <c r="K29" i="39" s="1"/>
  <c r="K30" i="39" s="1"/>
  <c r="K31" i="39" s="1"/>
  <c r="K32" i="39" s="1"/>
  <c r="K33" i="39" s="1"/>
  <c r="K34" i="39" s="1"/>
  <c r="K35" i="39" s="1"/>
  <c r="K36" i="39" s="1"/>
  <c r="K37" i="39" s="1"/>
  <c r="K38" i="39" s="1"/>
  <c r="K39" i="39" s="1"/>
  <c r="K40" i="39" s="1"/>
  <c r="K41" i="39" s="1"/>
  <c r="K42" i="39" s="1"/>
  <c r="K43" i="39" s="1"/>
  <c r="K44" i="39" s="1"/>
  <c r="K45" i="39" s="1"/>
  <c r="K46" i="39" s="1"/>
  <c r="K47" i="39" s="1"/>
  <c r="K48" i="39" s="1"/>
  <c r="K49" i="39" s="1"/>
  <c r="K50" i="39" s="1"/>
  <c r="K51" i="39" s="1"/>
  <c r="K52" i="39" s="1"/>
  <c r="K53" i="39" s="1"/>
  <c r="K54" i="39" s="1"/>
  <c r="K55" i="39" s="1"/>
  <c r="K56" i="39" s="1"/>
  <c r="K57" i="39" s="1"/>
  <c r="K58" i="39" s="1"/>
  <c r="K59" i="39" s="1"/>
  <c r="K60" i="39" s="1"/>
  <c r="K61" i="39" s="1"/>
  <c r="K62" i="39" s="1"/>
  <c r="K63" i="39" s="1"/>
  <c r="K64" i="39" s="1"/>
  <c r="K65" i="39" s="1"/>
  <c r="K66" i="39" s="1"/>
  <c r="K67" i="39" s="1"/>
  <c r="K68" i="39" s="1"/>
  <c r="K69" i="39" s="1"/>
  <c r="K70" i="39" s="1"/>
  <c r="K71" i="39" s="1"/>
  <c r="K72" i="39" s="1"/>
  <c r="K73" i="39" s="1"/>
  <c r="K74" i="39" s="1"/>
  <c r="K75" i="39" s="1"/>
  <c r="K76" i="39" s="1"/>
  <c r="K77" i="39" s="1"/>
  <c r="K78" i="39" s="1"/>
  <c r="K79" i="39" s="1"/>
  <c r="AO4" i="47"/>
  <c r="H15" i="90"/>
  <c r="I15" i="90" s="1"/>
  <c r="J15" i="90" s="1"/>
  <c r="H51" i="90"/>
  <c r="I51" i="90" s="1"/>
  <c r="J51" i="90" s="1"/>
  <c r="H87" i="90"/>
  <c r="I87" i="90" s="1"/>
  <c r="J87" i="90" s="1"/>
  <c r="H34" i="90"/>
  <c r="I34" i="90" s="1"/>
  <c r="J34" i="90" s="1"/>
  <c r="H70" i="90"/>
  <c r="I70" i="90" s="1"/>
  <c r="J70" i="90" s="1"/>
  <c r="H6" i="90"/>
  <c r="I6" i="90" s="1"/>
  <c r="J6" i="90" s="1"/>
  <c r="H42" i="90"/>
  <c r="I42" i="90" s="1"/>
  <c r="J42" i="90" s="1"/>
  <c r="H78" i="90"/>
  <c r="I78" i="90" s="1"/>
  <c r="J78" i="90" s="1"/>
  <c r="H31" i="90"/>
  <c r="I31" i="90" s="1"/>
  <c r="J31" i="90" s="1"/>
  <c r="H67" i="90"/>
  <c r="I67" i="90" s="1"/>
  <c r="J67" i="90" s="1"/>
  <c r="H17" i="90"/>
  <c r="I17" i="90" s="1"/>
  <c r="J17" i="90" s="1"/>
  <c r="H35" i="90"/>
  <c r="I35" i="90" s="1"/>
  <c r="J35" i="90" s="1"/>
  <c r="H53" i="90"/>
  <c r="I53" i="90" s="1"/>
  <c r="J53" i="90" s="1"/>
  <c r="H71" i="90"/>
  <c r="I71" i="90" s="1"/>
  <c r="J71" i="90" s="1"/>
  <c r="H89" i="90"/>
  <c r="I89" i="90" s="1"/>
  <c r="J89" i="90" s="1"/>
  <c r="H20" i="84"/>
  <c r="I20" i="84" s="1"/>
  <c r="J20" i="84" s="1"/>
  <c r="H50" i="84"/>
  <c r="I50" i="84" s="1"/>
  <c r="J50" i="84" s="1"/>
  <c r="H15" i="84"/>
  <c r="I15" i="84" s="1"/>
  <c r="J15" i="84" s="1"/>
  <c r="H33" i="84"/>
  <c r="I33" i="84" s="1"/>
  <c r="J33" i="84" s="1"/>
  <c r="H51" i="84"/>
  <c r="I51" i="84" s="1"/>
  <c r="J51" i="84" s="1"/>
  <c r="H69" i="84"/>
  <c r="I69" i="84" s="1"/>
  <c r="J69" i="84" s="1"/>
  <c r="H7" i="84"/>
  <c r="I7" i="84" s="1"/>
  <c r="J7" i="84" s="1"/>
  <c r="H25" i="84"/>
  <c r="I25" i="84" s="1"/>
  <c r="J25" i="84" s="1"/>
  <c r="H43" i="84"/>
  <c r="I43" i="84" s="1"/>
  <c r="J43" i="84" s="1"/>
  <c r="H61" i="84"/>
  <c r="I61" i="84" s="1"/>
  <c r="J61" i="84" s="1"/>
  <c r="H77" i="77"/>
  <c r="I77" i="77" s="1"/>
  <c r="J77" i="77" s="1"/>
  <c r="H7" i="77"/>
  <c r="I7" i="77" s="1"/>
  <c r="J7" i="77" s="1"/>
  <c r="H11" i="77"/>
  <c r="I11" i="77" s="1"/>
  <c r="J11" i="77" s="1"/>
  <c r="H31" i="77"/>
  <c r="I31" i="77" s="1"/>
  <c r="J31" i="77" s="1"/>
  <c r="H53" i="77"/>
  <c r="I53" i="77" s="1"/>
  <c r="J53" i="77" s="1"/>
  <c r="H24" i="77"/>
  <c r="I24" i="77" s="1"/>
  <c r="J24" i="77" s="1"/>
  <c r="H60" i="77"/>
  <c r="I60" i="77" s="1"/>
  <c r="J60" i="77" s="1"/>
  <c r="H96" i="77"/>
  <c r="I96" i="77" s="1"/>
  <c r="J96" i="77" s="1"/>
  <c r="H38" i="77"/>
  <c r="I38" i="77" s="1"/>
  <c r="J38" i="77" s="1"/>
  <c r="H74" i="77"/>
  <c r="I74" i="77" s="1"/>
  <c r="J74" i="77" s="1"/>
  <c r="H15" i="77"/>
  <c r="I15" i="77" s="1"/>
  <c r="J15" i="77" s="1"/>
  <c r="H51" i="77"/>
  <c r="I51" i="77" s="1"/>
  <c r="J51" i="77" s="1"/>
  <c r="H87" i="77"/>
  <c r="I87" i="77" s="1"/>
  <c r="J87" i="77" s="1"/>
  <c r="H28" i="77"/>
  <c r="I28" i="77" s="1"/>
  <c r="J28" i="77" s="1"/>
  <c r="H64" i="77"/>
  <c r="I64" i="77" s="1"/>
  <c r="J64" i="77" s="1"/>
  <c r="H53" i="48"/>
  <c r="I53" i="48" s="1"/>
  <c r="J53" i="48" s="1"/>
  <c r="H38" i="48"/>
  <c r="I38" i="48" s="1"/>
  <c r="J38" i="48" s="1"/>
  <c r="H5" i="48"/>
  <c r="I5" i="48" s="1"/>
  <c r="J5" i="48" s="1"/>
  <c r="H59" i="48"/>
  <c r="I59" i="48" s="1"/>
  <c r="J59" i="48" s="1"/>
  <c r="H6" i="48"/>
  <c r="I6" i="48" s="1"/>
  <c r="J6" i="48" s="1"/>
  <c r="H24" i="48"/>
  <c r="I24" i="48" s="1"/>
  <c r="J24" i="48" s="1"/>
  <c r="H42" i="48"/>
  <c r="I42" i="48" s="1"/>
  <c r="J42" i="48" s="1"/>
  <c r="H60" i="48"/>
  <c r="I60" i="48" s="1"/>
  <c r="J60" i="48" s="1"/>
  <c r="H16" i="48"/>
  <c r="I16" i="48" s="1"/>
  <c r="J16" i="48" s="1"/>
  <c r="H34" i="48"/>
  <c r="I34" i="48" s="1"/>
  <c r="J34" i="48" s="1"/>
  <c r="H52" i="48"/>
  <c r="I52" i="48" s="1"/>
  <c r="J52" i="48" s="1"/>
  <c r="AN3" i="63"/>
  <c r="AI3" i="63"/>
  <c r="X5" i="62"/>
  <c r="AH5" i="62" s="1"/>
  <c r="AQ5" i="62" s="1"/>
  <c r="AP4" i="17"/>
  <c r="AG4" i="4"/>
  <c r="AP4" i="4" s="1"/>
  <c r="AF4" i="4"/>
  <c r="AO4" i="4" s="1"/>
  <c r="W5" i="4"/>
  <c r="AE4" i="4"/>
  <c r="I17" i="11"/>
  <c r="J17" i="11" s="1"/>
  <c r="I13" i="11"/>
  <c r="J13" i="11" s="1"/>
  <c r="I15" i="11"/>
  <c r="J15" i="11" s="1"/>
  <c r="Y5" i="18"/>
  <c r="I13" i="72"/>
  <c r="J13" i="72" s="1"/>
  <c r="I6" i="72"/>
  <c r="J6" i="72" s="1"/>
  <c r="I5" i="72"/>
  <c r="J5" i="72" s="1"/>
  <c r="I23" i="72"/>
  <c r="J23" i="72" s="1"/>
  <c r="I22" i="64"/>
  <c r="J22" i="64" s="1"/>
  <c r="I21" i="64"/>
  <c r="J21" i="64" s="1"/>
  <c r="I17" i="64"/>
  <c r="J17" i="64" s="1"/>
  <c r="K5" i="33"/>
  <c r="K6" i="33" s="1"/>
  <c r="K7" i="33" s="1"/>
  <c r="K8" i="33" s="1"/>
  <c r="K9" i="33" s="1"/>
  <c r="K10" i="33" s="1"/>
  <c r="K11" i="33" s="1"/>
  <c r="K12" i="33" s="1"/>
  <c r="K13" i="33" s="1"/>
  <c r="K14" i="33" s="1"/>
  <c r="K15" i="33" s="1"/>
  <c r="K16" i="33" s="1"/>
  <c r="K17" i="33" s="1"/>
  <c r="K18" i="33" s="1"/>
  <c r="K19" i="33" s="1"/>
  <c r="K20" i="33" s="1"/>
  <c r="K21" i="33" s="1"/>
  <c r="K22" i="33" s="1"/>
  <c r="K23" i="33" s="1"/>
  <c r="K24" i="33" s="1"/>
  <c r="K25" i="33" s="1"/>
  <c r="K26" i="33" s="1"/>
  <c r="K27" i="33" s="1"/>
  <c r="K28" i="33" s="1"/>
  <c r="K29" i="33" s="1"/>
  <c r="K30" i="33" s="1"/>
  <c r="K31" i="33" s="1"/>
  <c r="K32" i="33" s="1"/>
  <c r="K33" i="33" s="1"/>
  <c r="K34" i="33" s="1"/>
  <c r="K35" i="33" s="1"/>
  <c r="K36" i="33" s="1"/>
  <c r="K37" i="33" s="1"/>
  <c r="K38" i="33" s="1"/>
  <c r="K39" i="33" s="1"/>
  <c r="K40" i="33" s="1"/>
  <c r="K41" i="33" s="1"/>
  <c r="K42" i="33" s="1"/>
  <c r="K43" i="33" s="1"/>
  <c r="K44" i="33" s="1"/>
  <c r="K45" i="33" s="1"/>
  <c r="K46" i="33" s="1"/>
  <c r="K47" i="33" s="1"/>
  <c r="K48" i="33" s="1"/>
  <c r="K49" i="33" s="1"/>
  <c r="K50" i="33" s="1"/>
  <c r="K51" i="33" s="1"/>
  <c r="K52" i="33" s="1"/>
  <c r="K53" i="33" s="1"/>
  <c r="K54" i="33" s="1"/>
  <c r="K55" i="33" s="1"/>
  <c r="K56" i="33" s="1"/>
  <c r="K57" i="33" s="1"/>
  <c r="K58" i="33" s="1"/>
  <c r="K59" i="33" s="1"/>
  <c r="K60" i="33" s="1"/>
  <c r="K61" i="33" s="1"/>
  <c r="K62" i="33" s="1"/>
  <c r="K63" i="33" s="1"/>
  <c r="K64" i="33" s="1"/>
  <c r="K65" i="33" s="1"/>
  <c r="K66" i="33" s="1"/>
  <c r="K67" i="33" s="1"/>
  <c r="K68" i="33" s="1"/>
  <c r="K69" i="33" s="1"/>
  <c r="K70" i="33" s="1"/>
  <c r="K71" i="33" s="1"/>
  <c r="K72" i="33" s="1"/>
  <c r="K73" i="33" s="1"/>
  <c r="K74" i="33" s="1"/>
  <c r="K75" i="33" s="1"/>
  <c r="K76" i="33" s="1"/>
  <c r="K77" i="33" s="1"/>
  <c r="K78" i="33" s="1"/>
  <c r="K79" i="33" s="1"/>
  <c r="K80" i="33" s="1"/>
  <c r="K81" i="33" s="1"/>
  <c r="K82" i="33" s="1"/>
  <c r="K83" i="33" s="1"/>
  <c r="K84" i="33" s="1"/>
  <c r="K85" i="33" s="1"/>
  <c r="K86" i="33" s="1"/>
  <c r="K87" i="33" s="1"/>
  <c r="K88" i="33" s="1"/>
  <c r="K89" i="33" s="1"/>
  <c r="K90" i="33" s="1"/>
  <c r="K91" i="33" s="1"/>
  <c r="K92" i="33" s="1"/>
  <c r="K93" i="33" s="1"/>
  <c r="K94" i="33" s="1"/>
  <c r="K95" i="33" s="1"/>
  <c r="K96" i="33" s="1"/>
  <c r="K97" i="33" s="1"/>
  <c r="K98" i="33" s="1"/>
  <c r="K6" i="49"/>
  <c r="H4" i="89"/>
  <c r="I4" i="89" s="1"/>
  <c r="J4" i="89" s="1"/>
  <c r="K4" i="89" s="1"/>
  <c r="H52" i="89"/>
  <c r="I52" i="89" s="1"/>
  <c r="J52" i="89" s="1"/>
  <c r="H56" i="89"/>
  <c r="I56" i="89" s="1"/>
  <c r="J56" i="89" s="1"/>
  <c r="H33" i="89"/>
  <c r="I33" i="89" s="1"/>
  <c r="J33" i="89" s="1"/>
  <c r="H10" i="89"/>
  <c r="I10" i="89" s="1"/>
  <c r="J10" i="89" s="1"/>
  <c r="H82" i="89"/>
  <c r="I82" i="89" s="1"/>
  <c r="J82" i="89" s="1"/>
  <c r="H62" i="89"/>
  <c r="I62" i="89" s="1"/>
  <c r="J62" i="89" s="1"/>
  <c r="H39" i="89"/>
  <c r="I39" i="89" s="1"/>
  <c r="J39" i="89" s="1"/>
  <c r="H11" i="89"/>
  <c r="I11" i="89" s="1"/>
  <c r="J11" i="89" s="1"/>
  <c r="H47" i="89"/>
  <c r="I47" i="89" s="1"/>
  <c r="J47" i="89" s="1"/>
  <c r="H83" i="89"/>
  <c r="I83" i="89" s="1"/>
  <c r="J83" i="89" s="1"/>
  <c r="H24" i="89"/>
  <c r="I24" i="89" s="1"/>
  <c r="J24" i="89" s="1"/>
  <c r="H60" i="89"/>
  <c r="I60" i="89" s="1"/>
  <c r="J60" i="89" s="1"/>
  <c r="H96" i="89"/>
  <c r="I96" i="89" s="1"/>
  <c r="J96" i="89" s="1"/>
  <c r="H37" i="89"/>
  <c r="I37" i="89" s="1"/>
  <c r="J37" i="89" s="1"/>
  <c r="H73" i="89"/>
  <c r="I73" i="89" s="1"/>
  <c r="J73" i="89" s="1"/>
  <c r="H71" i="81"/>
  <c r="I71" i="81" s="1"/>
  <c r="J71" i="81" s="1"/>
  <c r="H98" i="81"/>
  <c r="I98" i="81" s="1"/>
  <c r="J98" i="81" s="1"/>
  <c r="H28" i="81"/>
  <c r="I28" i="81" s="1"/>
  <c r="J28" i="81" s="1"/>
  <c r="H82" i="81"/>
  <c r="I82" i="81" s="1"/>
  <c r="J82" i="81" s="1"/>
  <c r="H47" i="81"/>
  <c r="I47" i="81" s="1"/>
  <c r="J47" i="81" s="1"/>
  <c r="H4" i="81"/>
  <c r="I4" i="81" s="1"/>
  <c r="J4" i="81" s="1"/>
  <c r="K4" i="81" s="1"/>
  <c r="H58" i="81"/>
  <c r="I58" i="81" s="1"/>
  <c r="J58" i="81" s="1"/>
  <c r="H14" i="81"/>
  <c r="I14" i="81" s="1"/>
  <c r="J14" i="81" s="1"/>
  <c r="H68" i="81"/>
  <c r="I68" i="81" s="1"/>
  <c r="J68" i="81" s="1"/>
  <c r="H25" i="81"/>
  <c r="I25" i="81" s="1"/>
  <c r="J25" i="81" s="1"/>
  <c r="H79" i="81"/>
  <c r="I79" i="81" s="1"/>
  <c r="J79" i="81" s="1"/>
  <c r="H24" i="81"/>
  <c r="I24" i="81" s="1"/>
  <c r="J24" i="81" s="1"/>
  <c r="H60" i="81"/>
  <c r="I60" i="81" s="1"/>
  <c r="J60" i="81" s="1"/>
  <c r="H96" i="81"/>
  <c r="I96" i="81" s="1"/>
  <c r="J96" i="81" s="1"/>
  <c r="H39" i="81"/>
  <c r="I39" i="81" s="1"/>
  <c r="J39" i="81" s="1"/>
  <c r="H75" i="81"/>
  <c r="I75" i="81" s="1"/>
  <c r="J75" i="81" s="1"/>
  <c r="H14" i="78"/>
  <c r="I14" i="78" s="1"/>
  <c r="J14" i="78" s="1"/>
  <c r="H32" i="78"/>
  <c r="I32" i="78" s="1"/>
  <c r="J32" i="78" s="1"/>
  <c r="H50" i="78"/>
  <c r="I50" i="78" s="1"/>
  <c r="J50" i="78" s="1"/>
  <c r="H68" i="78"/>
  <c r="I68" i="78" s="1"/>
  <c r="J68" i="78" s="1"/>
  <c r="H86" i="78"/>
  <c r="I86" i="78" s="1"/>
  <c r="J86" i="78" s="1"/>
  <c r="H6" i="78"/>
  <c r="I6" i="78" s="1"/>
  <c r="J6" i="78" s="1"/>
  <c r="H24" i="78"/>
  <c r="I24" i="78" s="1"/>
  <c r="J24" i="78" s="1"/>
  <c r="H42" i="78"/>
  <c r="I42" i="78" s="1"/>
  <c r="J42" i="78" s="1"/>
  <c r="H60" i="78"/>
  <c r="I60" i="78" s="1"/>
  <c r="J60" i="78" s="1"/>
  <c r="H78" i="78"/>
  <c r="I78" i="78" s="1"/>
  <c r="J78" i="78" s="1"/>
  <c r="H13" i="78"/>
  <c r="I13" i="78" s="1"/>
  <c r="J13" i="78" s="1"/>
  <c r="H31" i="78"/>
  <c r="I31" i="78" s="1"/>
  <c r="J31" i="78" s="1"/>
  <c r="H49" i="78"/>
  <c r="I49" i="78" s="1"/>
  <c r="J49" i="78" s="1"/>
  <c r="H67" i="78"/>
  <c r="I67" i="78" s="1"/>
  <c r="J67" i="78" s="1"/>
  <c r="H85" i="78"/>
  <c r="I85" i="78" s="1"/>
  <c r="J85" i="78" s="1"/>
  <c r="H66" i="74"/>
  <c r="I66" i="74" s="1"/>
  <c r="J66" i="74" s="1"/>
  <c r="H33" i="74"/>
  <c r="I33" i="74" s="1"/>
  <c r="J33" i="74" s="1"/>
  <c r="H87" i="74"/>
  <c r="I87" i="74" s="1"/>
  <c r="J87" i="74" s="1"/>
  <c r="H27" i="74"/>
  <c r="I27" i="74" s="1"/>
  <c r="J27" i="74" s="1"/>
  <c r="H81" i="74"/>
  <c r="I81" i="74" s="1"/>
  <c r="J81" i="74" s="1"/>
  <c r="H13" i="74"/>
  <c r="I13" i="74" s="1"/>
  <c r="J13" i="74" s="1"/>
  <c r="H31" i="74"/>
  <c r="I31" i="74" s="1"/>
  <c r="J31" i="74" s="1"/>
  <c r="H49" i="74"/>
  <c r="I49" i="74" s="1"/>
  <c r="J49" i="74" s="1"/>
  <c r="H67" i="74"/>
  <c r="I67" i="74" s="1"/>
  <c r="J67" i="74" s="1"/>
  <c r="H85" i="74"/>
  <c r="I85" i="74" s="1"/>
  <c r="J85" i="74" s="1"/>
  <c r="H20" i="74"/>
  <c r="I20" i="74" s="1"/>
  <c r="J20" i="74" s="1"/>
  <c r="H38" i="74"/>
  <c r="I38" i="74" s="1"/>
  <c r="J38" i="74" s="1"/>
  <c r="H56" i="74"/>
  <c r="I56" i="74" s="1"/>
  <c r="J56" i="74" s="1"/>
  <c r="H74" i="74"/>
  <c r="I74" i="74" s="1"/>
  <c r="J74" i="74" s="1"/>
  <c r="Y5" i="55"/>
  <c r="AN3" i="62"/>
  <c r="AI3" i="62"/>
  <c r="AE4" i="74"/>
  <c r="W5" i="74"/>
  <c r="AG4" i="74"/>
  <c r="AP4" i="74" s="1"/>
  <c r="AF4" i="74"/>
  <c r="AO4" i="74" s="1"/>
  <c r="X5" i="90"/>
  <c r="AH5" i="90" s="1"/>
  <c r="Y5" i="90"/>
  <c r="H12" i="96"/>
  <c r="I12" i="96" s="1"/>
  <c r="J12" i="96" s="1"/>
  <c r="H48" i="96"/>
  <c r="I48" i="96" s="1"/>
  <c r="J48" i="96" s="1"/>
  <c r="H33" i="96"/>
  <c r="I33" i="96" s="1"/>
  <c r="J33" i="96" s="1"/>
  <c r="H69" i="96"/>
  <c r="I69" i="96" s="1"/>
  <c r="J69" i="96" s="1"/>
  <c r="H19" i="96"/>
  <c r="I19" i="96" s="1"/>
  <c r="J19" i="96" s="1"/>
  <c r="H37" i="96"/>
  <c r="I37" i="96" s="1"/>
  <c r="J37" i="96" s="1"/>
  <c r="H55" i="96"/>
  <c r="I55" i="96" s="1"/>
  <c r="J55" i="96" s="1"/>
  <c r="H14" i="96"/>
  <c r="I14" i="96" s="1"/>
  <c r="J14" i="96" s="1"/>
  <c r="H32" i="96"/>
  <c r="I32" i="96" s="1"/>
  <c r="J32" i="96" s="1"/>
  <c r="H50" i="96"/>
  <c r="I50" i="96" s="1"/>
  <c r="J50" i="96" s="1"/>
  <c r="H68" i="96"/>
  <c r="I68" i="96" s="1"/>
  <c r="J68" i="96" s="1"/>
  <c r="AP4" i="28"/>
  <c r="AO4" i="73"/>
  <c r="X5" i="69"/>
  <c r="AH5" i="69" s="1"/>
  <c r="AQ5" i="69" s="1"/>
  <c r="Z5" i="95"/>
  <c r="X5" i="86"/>
  <c r="AH5" i="86" s="1"/>
  <c r="Y5" i="86"/>
  <c r="AN4" i="19"/>
  <c r="AI4" i="19"/>
  <c r="AO4" i="20"/>
  <c r="AI4" i="26"/>
  <c r="AN4" i="26"/>
  <c r="AO4" i="35"/>
  <c r="X5" i="45"/>
  <c r="AH5" i="45" s="1"/>
  <c r="AI4" i="61"/>
  <c r="AN4" i="61"/>
  <c r="AP4" i="92"/>
  <c r="H57" i="88"/>
  <c r="I57" i="88" s="1"/>
  <c r="J57" i="88" s="1"/>
  <c r="H64" i="73"/>
  <c r="I64" i="73" s="1"/>
  <c r="J64" i="73" s="1"/>
  <c r="Y5" i="26"/>
  <c r="X5" i="26"/>
  <c r="AH5" i="26" s="1"/>
  <c r="AF4" i="25"/>
  <c r="AO4" i="25" s="1"/>
  <c r="AE4" i="25"/>
  <c r="W5" i="25"/>
  <c r="AG4" i="25"/>
  <c r="AP4" i="25" s="1"/>
  <c r="AG4" i="23"/>
  <c r="AP4" i="23" s="1"/>
  <c r="AF4" i="23"/>
  <c r="AO4" i="23" s="1"/>
  <c r="W5" i="23"/>
  <c r="AE4" i="23"/>
  <c r="AR3" i="26"/>
  <c r="I6" i="71"/>
  <c r="J6" i="71" s="1"/>
  <c r="I5" i="71"/>
  <c r="J5" i="71" s="1"/>
  <c r="I23" i="71"/>
  <c r="J23" i="71" s="1"/>
  <c r="I19" i="71"/>
  <c r="J19" i="71" s="1"/>
  <c r="I22" i="20"/>
  <c r="J22" i="20" s="1"/>
  <c r="I4" i="20"/>
  <c r="J4" i="20" s="1"/>
  <c r="K4" i="20" s="1"/>
  <c r="AN4" i="20" s="1"/>
  <c r="I20" i="20"/>
  <c r="J20" i="20" s="1"/>
  <c r="AI4" i="46"/>
  <c r="AR3" i="59"/>
  <c r="H7" i="88"/>
  <c r="I7" i="88" s="1"/>
  <c r="J7" i="88" s="1"/>
  <c r="H25" i="88"/>
  <c r="I25" i="88" s="1"/>
  <c r="J25" i="88" s="1"/>
  <c r="H43" i="88"/>
  <c r="I43" i="88" s="1"/>
  <c r="J43" i="88" s="1"/>
  <c r="H61" i="88"/>
  <c r="I61" i="88" s="1"/>
  <c r="J61" i="88" s="1"/>
  <c r="H20" i="88"/>
  <c r="I20" i="88" s="1"/>
  <c r="J20" i="88" s="1"/>
  <c r="H38" i="88"/>
  <c r="I38" i="88" s="1"/>
  <c r="J38" i="88" s="1"/>
  <c r="H56" i="88"/>
  <c r="I56" i="88" s="1"/>
  <c r="J56" i="88" s="1"/>
  <c r="H15" i="88"/>
  <c r="I15" i="88" s="1"/>
  <c r="J15" i="88" s="1"/>
  <c r="H33" i="88"/>
  <c r="I33" i="88" s="1"/>
  <c r="J33" i="88" s="1"/>
  <c r="H51" i="88"/>
  <c r="I51" i="88" s="1"/>
  <c r="J51" i="88" s="1"/>
  <c r="H69" i="88"/>
  <c r="I69" i="88" s="1"/>
  <c r="J69" i="88" s="1"/>
  <c r="H36" i="83"/>
  <c r="I36" i="83" s="1"/>
  <c r="J36" i="83" s="1"/>
  <c r="H78" i="83"/>
  <c r="I78" i="83" s="1"/>
  <c r="J78" i="83" s="1"/>
  <c r="H30" i="83"/>
  <c r="I30" i="83" s="1"/>
  <c r="J30" i="83" s="1"/>
  <c r="H26" i="83"/>
  <c r="I26" i="83" s="1"/>
  <c r="J26" i="83" s="1"/>
  <c r="H62" i="83"/>
  <c r="I62" i="83" s="1"/>
  <c r="J62" i="83" s="1"/>
  <c r="H27" i="83"/>
  <c r="I27" i="83" s="1"/>
  <c r="J27" i="83" s="1"/>
  <c r="H63" i="83"/>
  <c r="I63" i="83" s="1"/>
  <c r="J63" i="83" s="1"/>
  <c r="H23" i="83"/>
  <c r="I23" i="83" s="1"/>
  <c r="J23" i="83" s="1"/>
  <c r="H59" i="83"/>
  <c r="I59" i="83" s="1"/>
  <c r="J59" i="83" s="1"/>
  <c r="H4" i="83"/>
  <c r="I4" i="83" s="1"/>
  <c r="J4" i="83" s="1"/>
  <c r="K4" i="83" s="1"/>
  <c r="AP4" i="83" s="1"/>
  <c r="H22" i="83"/>
  <c r="I22" i="83" s="1"/>
  <c r="J22" i="83" s="1"/>
  <c r="H40" i="83"/>
  <c r="I40" i="83" s="1"/>
  <c r="J40" i="83" s="1"/>
  <c r="H58" i="83"/>
  <c r="I58" i="83" s="1"/>
  <c r="J58" i="83" s="1"/>
  <c r="H76" i="83"/>
  <c r="I76" i="83" s="1"/>
  <c r="J76" i="83" s="1"/>
  <c r="H96" i="73"/>
  <c r="I96" i="73" s="1"/>
  <c r="J96" i="73" s="1"/>
  <c r="H65" i="73"/>
  <c r="I65" i="73" s="1"/>
  <c r="J65" i="73" s="1"/>
  <c r="H84" i="73"/>
  <c r="I84" i="73" s="1"/>
  <c r="J84" i="73" s="1"/>
  <c r="H18" i="73"/>
  <c r="I18" i="73" s="1"/>
  <c r="J18" i="73" s="1"/>
  <c r="H23" i="73"/>
  <c r="I23" i="73" s="1"/>
  <c r="J23" i="73" s="1"/>
  <c r="H13" i="73"/>
  <c r="I13" i="73" s="1"/>
  <c r="J13" i="73" s="1"/>
  <c r="H49" i="73"/>
  <c r="I49" i="73" s="1"/>
  <c r="J49" i="73" s="1"/>
  <c r="H85" i="73"/>
  <c r="I85" i="73" s="1"/>
  <c r="J85" i="73" s="1"/>
  <c r="H26" i="73"/>
  <c r="I26" i="73" s="1"/>
  <c r="J26" i="73" s="1"/>
  <c r="H62" i="73"/>
  <c r="I62" i="73" s="1"/>
  <c r="J62" i="73" s="1"/>
  <c r="H98" i="73"/>
  <c r="I98" i="73" s="1"/>
  <c r="J98" i="73" s="1"/>
  <c r="H39" i="73"/>
  <c r="I39" i="73" s="1"/>
  <c r="J39" i="73" s="1"/>
  <c r="H75" i="73"/>
  <c r="I75" i="73" s="1"/>
  <c r="J75" i="73" s="1"/>
  <c r="H16" i="73"/>
  <c r="I16" i="73" s="1"/>
  <c r="J16" i="73" s="1"/>
  <c r="H52" i="73"/>
  <c r="I52" i="73" s="1"/>
  <c r="J52" i="73" s="1"/>
  <c r="H88" i="73"/>
  <c r="I88" i="73" s="1"/>
  <c r="J88" i="73" s="1"/>
  <c r="W5" i="78"/>
  <c r="AG4" i="78"/>
  <c r="AF4" i="78"/>
  <c r="AE4" i="78"/>
  <c r="AQ3" i="90"/>
  <c r="AI3" i="90"/>
  <c r="AR3" i="93"/>
  <c r="W5" i="93"/>
  <c r="AG4" i="93"/>
  <c r="AP4" i="93" s="1"/>
  <c r="AF4" i="93"/>
  <c r="AE4" i="93"/>
  <c r="H19" i="95"/>
  <c r="I19" i="95" s="1"/>
  <c r="J19" i="95" s="1"/>
  <c r="H20" i="95"/>
  <c r="I20" i="95" s="1"/>
  <c r="J20" i="95" s="1"/>
  <c r="H23" i="95"/>
  <c r="I23" i="95" s="1"/>
  <c r="J23" i="95" s="1"/>
  <c r="H50" i="95"/>
  <c r="I50" i="95" s="1"/>
  <c r="J50" i="95" s="1"/>
  <c r="H77" i="95"/>
  <c r="I77" i="95" s="1"/>
  <c r="J77" i="95" s="1"/>
  <c r="H21" i="95"/>
  <c r="I21" i="95" s="1"/>
  <c r="J21" i="95" s="1"/>
  <c r="H39" i="95"/>
  <c r="I39" i="95" s="1"/>
  <c r="J39" i="95" s="1"/>
  <c r="H57" i="95"/>
  <c r="I57" i="95" s="1"/>
  <c r="J57" i="95" s="1"/>
  <c r="H75" i="95"/>
  <c r="I75" i="95" s="1"/>
  <c r="J75" i="95" s="1"/>
  <c r="AQ4" i="2"/>
  <c r="K5" i="10"/>
  <c r="K6" i="9"/>
  <c r="I6" i="23"/>
  <c r="J6" i="23" s="1"/>
  <c r="I5" i="23"/>
  <c r="J5" i="23" s="1"/>
  <c r="I23" i="23"/>
  <c r="J23" i="23" s="1"/>
  <c r="I19" i="23"/>
  <c r="J19" i="23" s="1"/>
  <c r="I13" i="56"/>
  <c r="J13" i="56" s="1"/>
  <c r="I15" i="56"/>
  <c r="J15" i="56" s="1"/>
  <c r="I10" i="56"/>
  <c r="J10" i="56" s="1"/>
  <c r="I4" i="60"/>
  <c r="J4" i="60" s="1"/>
  <c r="K4" i="60" s="1"/>
  <c r="AQ4" i="60" s="1"/>
  <c r="I20" i="60"/>
  <c r="J20" i="60" s="1"/>
  <c r="I16" i="60"/>
  <c r="J16" i="60" s="1"/>
  <c r="I18" i="60"/>
  <c r="J18" i="60" s="1"/>
  <c r="I15" i="50"/>
  <c r="J15" i="50" s="1"/>
  <c r="I17" i="50"/>
  <c r="J17" i="50" s="1"/>
  <c r="I13" i="50"/>
  <c r="J13" i="50" s="1"/>
  <c r="I22" i="19"/>
  <c r="J22" i="19" s="1"/>
  <c r="I4" i="19"/>
  <c r="J4" i="19" s="1"/>
  <c r="K4" i="19" s="1"/>
  <c r="I20" i="19"/>
  <c r="J20" i="19" s="1"/>
  <c r="H22" i="93"/>
  <c r="I22" i="93" s="1"/>
  <c r="J22" i="93" s="1"/>
  <c r="H70" i="93"/>
  <c r="I70" i="93" s="1"/>
  <c r="J70" i="93" s="1"/>
  <c r="H82" i="93"/>
  <c r="I82" i="93" s="1"/>
  <c r="J82" i="93" s="1"/>
  <c r="H35" i="93"/>
  <c r="I35" i="93" s="1"/>
  <c r="J35" i="93" s="1"/>
  <c r="H71" i="93"/>
  <c r="I71" i="93" s="1"/>
  <c r="J71" i="93" s="1"/>
  <c r="H12" i="93"/>
  <c r="I12" i="93" s="1"/>
  <c r="J12" i="93" s="1"/>
  <c r="H48" i="93"/>
  <c r="I48" i="93" s="1"/>
  <c r="J48" i="93" s="1"/>
  <c r="H84" i="93"/>
  <c r="I84" i="93" s="1"/>
  <c r="J84" i="93" s="1"/>
  <c r="H25" i="93"/>
  <c r="I25" i="93" s="1"/>
  <c r="J25" i="93" s="1"/>
  <c r="H61" i="93"/>
  <c r="I61" i="93" s="1"/>
  <c r="J61" i="93" s="1"/>
  <c r="H97" i="93"/>
  <c r="I97" i="93" s="1"/>
  <c r="J97" i="93" s="1"/>
  <c r="H38" i="93"/>
  <c r="I38" i="93" s="1"/>
  <c r="J38" i="93" s="1"/>
  <c r="H74" i="93"/>
  <c r="I74" i="93" s="1"/>
  <c r="J74" i="93" s="1"/>
  <c r="H15" i="93"/>
  <c r="I15" i="93" s="1"/>
  <c r="J15" i="93" s="1"/>
  <c r="H51" i="93"/>
  <c r="I51" i="93" s="1"/>
  <c r="J51" i="93" s="1"/>
  <c r="H87" i="93"/>
  <c r="I87" i="93" s="1"/>
  <c r="J87" i="93" s="1"/>
  <c r="H32" i="87"/>
  <c r="I32" i="87" s="1"/>
  <c r="J32" i="87" s="1"/>
  <c r="H68" i="87"/>
  <c r="I68" i="87" s="1"/>
  <c r="J68" i="87" s="1"/>
  <c r="H28" i="87"/>
  <c r="I28" i="87" s="1"/>
  <c r="J28" i="87" s="1"/>
  <c r="H64" i="87"/>
  <c r="I64" i="87" s="1"/>
  <c r="J64" i="87" s="1"/>
  <c r="H17" i="87"/>
  <c r="I17" i="87" s="1"/>
  <c r="J17" i="87" s="1"/>
  <c r="H53" i="87"/>
  <c r="I53" i="87" s="1"/>
  <c r="J53" i="87" s="1"/>
  <c r="H13" i="87"/>
  <c r="I13" i="87" s="1"/>
  <c r="J13" i="87" s="1"/>
  <c r="H49" i="87"/>
  <c r="I49" i="87" s="1"/>
  <c r="J49" i="87" s="1"/>
  <c r="H21" i="87"/>
  <c r="I21" i="87" s="1"/>
  <c r="J21" i="87" s="1"/>
  <c r="H39" i="87"/>
  <c r="I39" i="87" s="1"/>
  <c r="J39" i="87" s="1"/>
  <c r="H57" i="87"/>
  <c r="I57" i="87" s="1"/>
  <c r="J57" i="87" s="1"/>
  <c r="H75" i="87"/>
  <c r="I75" i="87" s="1"/>
  <c r="J75" i="87" s="1"/>
  <c r="H49" i="82"/>
  <c r="I49" i="82" s="1"/>
  <c r="J49" i="82" s="1"/>
  <c r="H34" i="82"/>
  <c r="I34" i="82" s="1"/>
  <c r="J34" i="82" s="1"/>
  <c r="H88" i="82"/>
  <c r="I88" i="82" s="1"/>
  <c r="J88" i="82" s="1"/>
  <c r="H19" i="82"/>
  <c r="I19" i="82" s="1"/>
  <c r="J19" i="82" s="1"/>
  <c r="H73" i="82"/>
  <c r="I73" i="82" s="1"/>
  <c r="J73" i="82" s="1"/>
  <c r="H17" i="82"/>
  <c r="I17" i="82" s="1"/>
  <c r="J17" i="82" s="1"/>
  <c r="H35" i="82"/>
  <c r="I35" i="82" s="1"/>
  <c r="J35" i="82" s="1"/>
  <c r="H53" i="82"/>
  <c r="I53" i="82" s="1"/>
  <c r="J53" i="82" s="1"/>
  <c r="H71" i="82"/>
  <c r="I71" i="82" s="1"/>
  <c r="J71" i="82" s="1"/>
  <c r="H89" i="82"/>
  <c r="I89" i="82" s="1"/>
  <c r="J89" i="82" s="1"/>
  <c r="H9" i="82"/>
  <c r="I9" i="82" s="1"/>
  <c r="J9" i="82" s="1"/>
  <c r="H27" i="82"/>
  <c r="I27" i="82" s="1"/>
  <c r="J27" i="82" s="1"/>
  <c r="H45" i="82"/>
  <c r="I45" i="82" s="1"/>
  <c r="J45" i="82" s="1"/>
  <c r="H63" i="82"/>
  <c r="I63" i="82" s="1"/>
  <c r="J63" i="82" s="1"/>
  <c r="H81" i="82"/>
  <c r="I81" i="82" s="1"/>
  <c r="J81" i="82" s="1"/>
  <c r="H6" i="76"/>
  <c r="I6" i="76" s="1"/>
  <c r="J6" i="76" s="1"/>
  <c r="H37" i="76"/>
  <c r="I37" i="76" s="1"/>
  <c r="J37" i="76" s="1"/>
  <c r="H69" i="76"/>
  <c r="I69" i="76" s="1"/>
  <c r="J69" i="76" s="1"/>
  <c r="H30" i="76"/>
  <c r="I30" i="76" s="1"/>
  <c r="J30" i="76" s="1"/>
  <c r="H57" i="76"/>
  <c r="I57" i="76" s="1"/>
  <c r="J57" i="76" s="1"/>
  <c r="H4" i="76"/>
  <c r="I4" i="76" s="1"/>
  <c r="J4" i="76" s="1"/>
  <c r="K4" i="76" s="1"/>
  <c r="H31" i="76"/>
  <c r="I31" i="76" s="1"/>
  <c r="J31" i="76" s="1"/>
  <c r="H58" i="76"/>
  <c r="I58" i="76" s="1"/>
  <c r="J58" i="76" s="1"/>
  <c r="H11" i="76"/>
  <c r="I11" i="76" s="1"/>
  <c r="J11" i="76" s="1"/>
  <c r="H29" i="76"/>
  <c r="I29" i="76" s="1"/>
  <c r="J29" i="76" s="1"/>
  <c r="H47" i="76"/>
  <c r="I47" i="76" s="1"/>
  <c r="J47" i="76" s="1"/>
  <c r="H65" i="76"/>
  <c r="I65" i="76" s="1"/>
  <c r="J65" i="76" s="1"/>
  <c r="AR3" i="48"/>
  <c r="AN4" i="87"/>
  <c r="AI4" i="87"/>
  <c r="H20" i="94"/>
  <c r="I20" i="94" s="1"/>
  <c r="J20" i="94" s="1"/>
  <c r="H27" i="94"/>
  <c r="I27" i="94" s="1"/>
  <c r="J27" i="94" s="1"/>
  <c r="H15" i="94"/>
  <c r="I15" i="94" s="1"/>
  <c r="J15" i="94" s="1"/>
  <c r="H59" i="94"/>
  <c r="I59" i="94" s="1"/>
  <c r="J59" i="94" s="1"/>
  <c r="H53" i="94"/>
  <c r="I53" i="94" s="1"/>
  <c r="J53" i="94" s="1"/>
  <c r="H32" i="94"/>
  <c r="I32" i="94" s="1"/>
  <c r="J32" i="94" s="1"/>
  <c r="H75" i="94"/>
  <c r="I75" i="94" s="1"/>
  <c r="J75" i="94" s="1"/>
  <c r="H11" i="94"/>
  <c r="I11" i="94" s="1"/>
  <c r="J11" i="94" s="1"/>
  <c r="H54" i="94"/>
  <c r="I54" i="94" s="1"/>
  <c r="J54" i="94" s="1"/>
  <c r="H10" i="94"/>
  <c r="I10" i="94" s="1"/>
  <c r="J10" i="94" s="1"/>
  <c r="H28" i="94"/>
  <c r="I28" i="94" s="1"/>
  <c r="J28" i="94" s="1"/>
  <c r="H46" i="94"/>
  <c r="I46" i="94" s="1"/>
  <c r="J46" i="94" s="1"/>
  <c r="H64" i="94"/>
  <c r="I64" i="94" s="1"/>
  <c r="J64" i="94" s="1"/>
  <c r="H82" i="94"/>
  <c r="I82" i="94" s="1"/>
  <c r="J82" i="94" s="1"/>
  <c r="I4" i="8"/>
  <c r="J4" i="8" s="1"/>
  <c r="K4" i="8" s="1"/>
  <c r="I20" i="8"/>
  <c r="J20" i="8" s="1"/>
  <c r="I16" i="8"/>
  <c r="J16" i="8" s="1"/>
  <c r="I18" i="8"/>
  <c r="J18" i="8" s="1"/>
  <c r="I19" i="68"/>
  <c r="J19" i="68" s="1"/>
  <c r="I4" i="68"/>
  <c r="J4" i="68" s="1"/>
  <c r="K4" i="68" s="1"/>
  <c r="AQ4" i="68" s="1"/>
  <c r="I9" i="68"/>
  <c r="J9" i="68" s="1"/>
  <c r="I15" i="67"/>
  <c r="J15" i="67" s="1"/>
  <c r="I12" i="67"/>
  <c r="J12" i="67" s="1"/>
  <c r="I8" i="67"/>
  <c r="J8" i="67" s="1"/>
  <c r="I5" i="67"/>
  <c r="J5" i="67" s="1"/>
  <c r="I17" i="59"/>
  <c r="J17" i="59" s="1"/>
  <c r="I13" i="59"/>
  <c r="J13" i="59" s="1"/>
  <c r="I15" i="59"/>
  <c r="J15" i="59" s="1"/>
  <c r="I19" i="15"/>
  <c r="J19" i="15" s="1"/>
  <c r="I21" i="15"/>
  <c r="J21" i="15" s="1"/>
  <c r="I17" i="15"/>
  <c r="J17" i="15" s="1"/>
  <c r="AR3" i="34"/>
  <c r="H53" i="92"/>
  <c r="I53" i="92" s="1"/>
  <c r="J53" i="92" s="1"/>
  <c r="H38" i="92"/>
  <c r="I38" i="92" s="1"/>
  <c r="J38" i="92" s="1"/>
  <c r="H14" i="92"/>
  <c r="I14" i="92" s="1"/>
  <c r="J14" i="92" s="1"/>
  <c r="H68" i="92"/>
  <c r="I68" i="92" s="1"/>
  <c r="J68" i="92" s="1"/>
  <c r="H21" i="92"/>
  <c r="I21" i="92" s="1"/>
  <c r="J21" i="92" s="1"/>
  <c r="H39" i="92"/>
  <c r="I39" i="92" s="1"/>
  <c r="J39" i="92" s="1"/>
  <c r="H57" i="92"/>
  <c r="I57" i="92" s="1"/>
  <c r="J57" i="92" s="1"/>
  <c r="H13" i="92"/>
  <c r="I13" i="92" s="1"/>
  <c r="J13" i="92" s="1"/>
  <c r="H31" i="92"/>
  <c r="I31" i="92" s="1"/>
  <c r="J31" i="92" s="1"/>
  <c r="H49" i="92"/>
  <c r="I49" i="92" s="1"/>
  <c r="J49" i="92" s="1"/>
  <c r="H67" i="92"/>
  <c r="I67" i="92" s="1"/>
  <c r="J67" i="92" s="1"/>
  <c r="H38" i="85"/>
  <c r="I38" i="85" s="1"/>
  <c r="J38" i="85" s="1"/>
  <c r="H86" i="85"/>
  <c r="I86" i="85" s="1"/>
  <c r="J86" i="85" s="1"/>
  <c r="H98" i="85"/>
  <c r="I98" i="85" s="1"/>
  <c r="J98" i="85" s="1"/>
  <c r="H42" i="85"/>
  <c r="I42" i="85" s="1"/>
  <c r="J42" i="85" s="1"/>
  <c r="H19" i="85"/>
  <c r="I19" i="85" s="1"/>
  <c r="J19" i="85" s="1"/>
  <c r="H91" i="85"/>
  <c r="I91" i="85" s="1"/>
  <c r="J91" i="85" s="1"/>
  <c r="H68" i="85"/>
  <c r="I68" i="85" s="1"/>
  <c r="J68" i="85" s="1"/>
  <c r="H48" i="85"/>
  <c r="I48" i="85" s="1"/>
  <c r="J48" i="85" s="1"/>
  <c r="H15" i="85"/>
  <c r="I15" i="85" s="1"/>
  <c r="J15" i="85" s="1"/>
  <c r="H51" i="85"/>
  <c r="I51" i="85" s="1"/>
  <c r="J51" i="85" s="1"/>
  <c r="H87" i="85"/>
  <c r="I87" i="85" s="1"/>
  <c r="J87" i="85" s="1"/>
  <c r="H28" i="85"/>
  <c r="I28" i="85" s="1"/>
  <c r="J28" i="85" s="1"/>
  <c r="H64" i="85"/>
  <c r="I64" i="85" s="1"/>
  <c r="J64" i="85" s="1"/>
  <c r="H5" i="85"/>
  <c r="I5" i="85" s="1"/>
  <c r="J5" i="85" s="1"/>
  <c r="H41" i="85"/>
  <c r="I41" i="85" s="1"/>
  <c r="J41" i="85" s="1"/>
  <c r="H77" i="85"/>
  <c r="I77" i="85" s="1"/>
  <c r="J77" i="85" s="1"/>
  <c r="H16" i="80"/>
  <c r="I16" i="80" s="1"/>
  <c r="J16" i="80" s="1"/>
  <c r="H34" i="80"/>
  <c r="I34" i="80" s="1"/>
  <c r="J34" i="80" s="1"/>
  <c r="H52" i="80"/>
  <c r="I52" i="80" s="1"/>
  <c r="J52" i="80" s="1"/>
  <c r="H11" i="80"/>
  <c r="I11" i="80" s="1"/>
  <c r="J11" i="80" s="1"/>
  <c r="H29" i="80"/>
  <c r="I29" i="80" s="1"/>
  <c r="J29" i="80" s="1"/>
  <c r="H47" i="80"/>
  <c r="I47" i="80" s="1"/>
  <c r="J47" i="80" s="1"/>
  <c r="H65" i="80"/>
  <c r="I65" i="80" s="1"/>
  <c r="J65" i="80" s="1"/>
  <c r="H6" i="80"/>
  <c r="I6" i="80" s="1"/>
  <c r="J6" i="80" s="1"/>
  <c r="H24" i="80"/>
  <c r="I24" i="80" s="1"/>
  <c r="J24" i="80" s="1"/>
  <c r="H42" i="80"/>
  <c r="I42" i="80" s="1"/>
  <c r="J42" i="80" s="1"/>
  <c r="H60" i="80"/>
  <c r="I60" i="80" s="1"/>
  <c r="J60" i="80" s="1"/>
  <c r="H78" i="75"/>
  <c r="I78" i="75" s="1"/>
  <c r="J78" i="75" s="1"/>
  <c r="H60" i="75"/>
  <c r="I60" i="75" s="1"/>
  <c r="J60" i="75" s="1"/>
  <c r="H27" i="75"/>
  <c r="I27" i="75" s="1"/>
  <c r="J27" i="75" s="1"/>
  <c r="H48" i="75"/>
  <c r="I48" i="75" s="1"/>
  <c r="J48" i="75" s="1"/>
  <c r="H19" i="75"/>
  <c r="I19" i="75" s="1"/>
  <c r="J19" i="75" s="1"/>
  <c r="H37" i="75"/>
  <c r="I37" i="75" s="1"/>
  <c r="J37" i="75" s="1"/>
  <c r="H55" i="75"/>
  <c r="I55" i="75" s="1"/>
  <c r="J55" i="75" s="1"/>
  <c r="H73" i="75"/>
  <c r="I73" i="75" s="1"/>
  <c r="J73" i="75" s="1"/>
  <c r="H11" i="75"/>
  <c r="I11" i="75" s="1"/>
  <c r="J11" i="75" s="1"/>
  <c r="H29" i="75"/>
  <c r="I29" i="75" s="1"/>
  <c r="J29" i="75" s="1"/>
  <c r="H47" i="75"/>
  <c r="I47" i="75" s="1"/>
  <c r="J47" i="75" s="1"/>
  <c r="H65" i="75"/>
  <c r="I65" i="75" s="1"/>
  <c r="J65" i="75" s="1"/>
  <c r="AE4" i="49"/>
  <c r="W5" i="49"/>
  <c r="AG4" i="49"/>
  <c r="AP4" i="49" s="1"/>
  <c r="AF4" i="49"/>
  <c r="AO4" i="49" s="1"/>
  <c r="AQ4" i="81"/>
  <c r="AF4" i="11"/>
  <c r="AO4" i="11" s="1"/>
  <c r="W5" i="11"/>
  <c r="AE4" i="11"/>
  <c r="AG4" i="11"/>
  <c r="AP4" i="11" s="1"/>
  <c r="AG4" i="3"/>
  <c r="AF4" i="3"/>
  <c r="W5" i="3"/>
  <c r="AE4" i="3"/>
  <c r="I14" i="12"/>
  <c r="J14" i="12" s="1"/>
  <c r="I8" i="12"/>
  <c r="J8" i="12" s="1"/>
  <c r="I12" i="12"/>
  <c r="J12" i="12" s="1"/>
  <c r="I11" i="12"/>
  <c r="J11" i="12" s="1"/>
  <c r="I6" i="63"/>
  <c r="J6" i="63" s="1"/>
  <c r="I5" i="63"/>
  <c r="J5" i="63" s="1"/>
  <c r="I23" i="63"/>
  <c r="J23" i="63" s="1"/>
  <c r="I19" i="63"/>
  <c r="J19" i="63" s="1"/>
  <c r="I13" i="52"/>
  <c r="J13" i="52" s="1"/>
  <c r="I4" i="52"/>
  <c r="J4" i="52" s="1"/>
  <c r="K4" i="52" s="1"/>
  <c r="AO4" i="52" s="1"/>
  <c r="I20" i="52"/>
  <c r="J20" i="52" s="1"/>
  <c r="X5" i="66"/>
  <c r="AH5" i="66" s="1"/>
  <c r="AQ5" i="66" s="1"/>
  <c r="H12" i="91"/>
  <c r="I12" i="91" s="1"/>
  <c r="J12" i="91" s="1"/>
  <c r="H30" i="91"/>
  <c r="I30" i="91" s="1"/>
  <c r="J30" i="91" s="1"/>
  <c r="H48" i="91"/>
  <c r="I48" i="91" s="1"/>
  <c r="J48" i="91" s="1"/>
  <c r="H66" i="91"/>
  <c r="I66" i="91" s="1"/>
  <c r="J66" i="91" s="1"/>
  <c r="H19" i="91"/>
  <c r="I19" i="91" s="1"/>
  <c r="J19" i="91" s="1"/>
  <c r="H37" i="91"/>
  <c r="I37" i="91" s="1"/>
  <c r="J37" i="91" s="1"/>
  <c r="H55" i="91"/>
  <c r="I55" i="91" s="1"/>
  <c r="J55" i="91" s="1"/>
  <c r="H73" i="91"/>
  <c r="I73" i="91" s="1"/>
  <c r="J73" i="91" s="1"/>
  <c r="H11" i="91"/>
  <c r="I11" i="91" s="1"/>
  <c r="J11" i="91" s="1"/>
  <c r="H29" i="91"/>
  <c r="I29" i="91" s="1"/>
  <c r="J29" i="91" s="1"/>
  <c r="H47" i="91"/>
  <c r="I47" i="91" s="1"/>
  <c r="J47" i="91" s="1"/>
  <c r="H65" i="91"/>
  <c r="I65" i="91" s="1"/>
  <c r="J65" i="91" s="1"/>
  <c r="H77" i="86"/>
  <c r="I77" i="86" s="1"/>
  <c r="J77" i="86" s="1"/>
  <c r="H59" i="86"/>
  <c r="I59" i="86" s="1"/>
  <c r="J59" i="86" s="1"/>
  <c r="H65" i="86"/>
  <c r="I65" i="86" s="1"/>
  <c r="J65" i="86" s="1"/>
  <c r="H86" i="86"/>
  <c r="I86" i="86" s="1"/>
  <c r="J86" i="86" s="1"/>
  <c r="H20" i="86"/>
  <c r="I20" i="86" s="1"/>
  <c r="J20" i="86" s="1"/>
  <c r="H18" i="86"/>
  <c r="I18" i="86" s="1"/>
  <c r="J18" i="86" s="1"/>
  <c r="H36" i="86"/>
  <c r="I36" i="86" s="1"/>
  <c r="J36" i="86" s="1"/>
  <c r="H54" i="86"/>
  <c r="I54" i="86" s="1"/>
  <c r="J54" i="86" s="1"/>
  <c r="H72" i="86"/>
  <c r="I72" i="86" s="1"/>
  <c r="J72" i="86" s="1"/>
  <c r="H7" i="86"/>
  <c r="I7" i="86" s="1"/>
  <c r="J7" i="86" s="1"/>
  <c r="H25" i="86"/>
  <c r="I25" i="86" s="1"/>
  <c r="J25" i="86" s="1"/>
  <c r="H43" i="86"/>
  <c r="I43" i="86" s="1"/>
  <c r="J43" i="86" s="1"/>
  <c r="H61" i="86"/>
  <c r="I61" i="86" s="1"/>
  <c r="J61" i="86" s="1"/>
  <c r="H79" i="86"/>
  <c r="I79" i="86" s="1"/>
  <c r="J79" i="86" s="1"/>
  <c r="H62" i="79"/>
  <c r="I62" i="79" s="1"/>
  <c r="J62" i="79" s="1"/>
  <c r="H44" i="79"/>
  <c r="I44" i="79" s="1"/>
  <c r="J44" i="79" s="1"/>
  <c r="H22" i="79"/>
  <c r="I22" i="79" s="1"/>
  <c r="J22" i="79" s="1"/>
  <c r="H58" i="79"/>
  <c r="I58" i="79" s="1"/>
  <c r="J58" i="79" s="1"/>
  <c r="H11" i="79"/>
  <c r="I11" i="79" s="1"/>
  <c r="J11" i="79" s="1"/>
  <c r="H47" i="79"/>
  <c r="I47" i="79" s="1"/>
  <c r="J47" i="79" s="1"/>
  <c r="H7" i="79"/>
  <c r="I7" i="79" s="1"/>
  <c r="J7" i="79" s="1"/>
  <c r="H43" i="79"/>
  <c r="I43" i="79" s="1"/>
  <c r="J43" i="79" s="1"/>
  <c r="H79" i="79"/>
  <c r="I79" i="79" s="1"/>
  <c r="J79" i="79" s="1"/>
  <c r="H18" i="79"/>
  <c r="I18" i="79" s="1"/>
  <c r="J18" i="79" s="1"/>
  <c r="H36" i="79"/>
  <c r="I36" i="79" s="1"/>
  <c r="J36" i="79" s="1"/>
  <c r="H54" i="79"/>
  <c r="I54" i="79" s="1"/>
  <c r="J54" i="79" s="1"/>
  <c r="H72" i="79"/>
  <c r="I72" i="79" s="1"/>
  <c r="J72" i="79" s="1"/>
  <c r="H29" i="46"/>
  <c r="I29" i="46" s="1"/>
  <c r="J29" i="46" s="1"/>
  <c r="H56" i="46"/>
  <c r="I56" i="46" s="1"/>
  <c r="J56" i="46" s="1"/>
  <c r="H83" i="46"/>
  <c r="I83" i="46" s="1"/>
  <c r="J83" i="46" s="1"/>
  <c r="H25" i="46"/>
  <c r="I25" i="46" s="1"/>
  <c r="J25" i="46" s="1"/>
  <c r="H52" i="46"/>
  <c r="I52" i="46" s="1"/>
  <c r="J52" i="46" s="1"/>
  <c r="H79" i="46"/>
  <c r="I79" i="46" s="1"/>
  <c r="J79" i="46" s="1"/>
  <c r="H17" i="46"/>
  <c r="I17" i="46" s="1"/>
  <c r="J17" i="46" s="1"/>
  <c r="H44" i="46"/>
  <c r="I44" i="46" s="1"/>
  <c r="J44" i="46" s="1"/>
  <c r="H71" i="46"/>
  <c r="I71" i="46" s="1"/>
  <c r="J71" i="46" s="1"/>
  <c r="H9" i="46"/>
  <c r="I9" i="46" s="1"/>
  <c r="J9" i="46" s="1"/>
  <c r="H27" i="46"/>
  <c r="I27" i="46" s="1"/>
  <c r="J27" i="46" s="1"/>
  <c r="H45" i="46"/>
  <c r="I45" i="46" s="1"/>
  <c r="J45" i="46" s="1"/>
  <c r="H63" i="46"/>
  <c r="I63" i="46" s="1"/>
  <c r="J63" i="46" s="1"/>
  <c r="H81" i="46"/>
  <c r="I81" i="46" s="1"/>
  <c r="J81" i="46" s="1"/>
  <c r="AI4" i="55"/>
  <c r="AO4" i="63"/>
  <c r="AQ3" i="82"/>
  <c r="AI3" i="82"/>
  <c r="AR3" i="15"/>
  <c r="K5" i="5"/>
  <c r="AR3" i="8"/>
  <c r="AI4" i="31"/>
  <c r="AN4" i="31"/>
  <c r="I4" i="7"/>
  <c r="J4" i="7" s="1"/>
  <c r="K4" i="7" s="1"/>
  <c r="I20" i="7"/>
  <c r="J20" i="7" s="1"/>
  <c r="I16" i="7"/>
  <c r="J16" i="7" s="1"/>
  <c r="I18" i="7"/>
  <c r="J18" i="7" s="1"/>
  <c r="I6" i="2"/>
  <c r="J6" i="2" s="1"/>
  <c r="I5" i="2"/>
  <c r="J5" i="2" s="1"/>
  <c r="I23" i="2"/>
  <c r="J23" i="2" s="1"/>
  <c r="I19" i="2"/>
  <c r="J19" i="2" s="1"/>
  <c r="I21" i="3"/>
  <c r="J21" i="3" s="1"/>
  <c r="I17" i="3"/>
  <c r="J17" i="3" s="1"/>
  <c r="I13" i="3"/>
  <c r="J13" i="3" s="1"/>
  <c r="I15" i="4"/>
  <c r="J15" i="4" s="1"/>
  <c r="I10" i="4"/>
  <c r="J10" i="4" s="1"/>
  <c r="I7" i="4"/>
  <c r="J7" i="4" s="1"/>
  <c r="I21" i="55"/>
  <c r="J21" i="55" s="1"/>
  <c r="I14" i="55"/>
  <c r="J14" i="55" s="1"/>
  <c r="I8" i="55"/>
  <c r="J8" i="55" s="1"/>
  <c r="I8" i="51"/>
  <c r="J8" i="51" s="1"/>
  <c r="I12" i="51"/>
  <c r="J12" i="51" s="1"/>
  <c r="I11" i="51"/>
  <c r="J11" i="51" s="1"/>
  <c r="I9" i="51"/>
  <c r="J9" i="51" s="1"/>
  <c r="W5" i="9"/>
  <c r="AE4" i="9"/>
  <c r="AG4" i="9"/>
  <c r="AP4" i="9" s="1"/>
  <c r="AF4" i="9"/>
  <c r="AO4" i="9" s="1"/>
  <c r="I16" i="16"/>
  <c r="J16" i="16" s="1"/>
  <c r="I18" i="16"/>
  <c r="J18" i="16" s="1"/>
  <c r="I14" i="16"/>
  <c r="J14" i="16" s="1"/>
  <c r="Y5" i="32"/>
  <c r="Z5" i="32" s="1"/>
  <c r="AR3" i="36"/>
  <c r="X5" i="50"/>
  <c r="AH5" i="50" s="1"/>
  <c r="AN3" i="54"/>
  <c r="AI3" i="54"/>
  <c r="H21" i="90"/>
  <c r="I21" i="90" s="1"/>
  <c r="J21" i="90" s="1"/>
  <c r="H57" i="90"/>
  <c r="I57" i="90" s="1"/>
  <c r="J57" i="90" s="1"/>
  <c r="H4" i="90"/>
  <c r="I4" i="90" s="1"/>
  <c r="J4" i="90" s="1"/>
  <c r="K4" i="90" s="1"/>
  <c r="AP4" i="90" s="1"/>
  <c r="H40" i="90"/>
  <c r="I40" i="90" s="1"/>
  <c r="J40" i="90" s="1"/>
  <c r="H76" i="90"/>
  <c r="I76" i="90" s="1"/>
  <c r="J76" i="90" s="1"/>
  <c r="H12" i="90"/>
  <c r="I12" i="90" s="1"/>
  <c r="J12" i="90" s="1"/>
  <c r="H48" i="90"/>
  <c r="I48" i="90" s="1"/>
  <c r="J48" i="90" s="1"/>
  <c r="H84" i="90"/>
  <c r="I84" i="90" s="1"/>
  <c r="J84" i="90" s="1"/>
  <c r="H37" i="90"/>
  <c r="I37" i="90" s="1"/>
  <c r="J37" i="90" s="1"/>
  <c r="H73" i="90"/>
  <c r="I73" i="90" s="1"/>
  <c r="J73" i="90" s="1"/>
  <c r="H20" i="90"/>
  <c r="I20" i="90" s="1"/>
  <c r="J20" i="90" s="1"/>
  <c r="H38" i="90"/>
  <c r="I38" i="90" s="1"/>
  <c r="J38" i="90" s="1"/>
  <c r="H56" i="90"/>
  <c r="I56" i="90" s="1"/>
  <c r="J56" i="90" s="1"/>
  <c r="H74" i="90"/>
  <c r="I74" i="90" s="1"/>
  <c r="J74" i="90" s="1"/>
  <c r="H29" i="84"/>
  <c r="I29" i="84" s="1"/>
  <c r="J29" i="84" s="1"/>
  <c r="H5" i="84"/>
  <c r="I5" i="84" s="1"/>
  <c r="J5" i="84" s="1"/>
  <c r="H59" i="84"/>
  <c r="I59" i="84" s="1"/>
  <c r="J59" i="84" s="1"/>
  <c r="H18" i="84"/>
  <c r="I18" i="84" s="1"/>
  <c r="J18" i="84" s="1"/>
  <c r="H36" i="84"/>
  <c r="I36" i="84" s="1"/>
  <c r="J36" i="84" s="1"/>
  <c r="H54" i="84"/>
  <c r="I54" i="84" s="1"/>
  <c r="J54" i="84" s="1"/>
  <c r="H10" i="84"/>
  <c r="I10" i="84" s="1"/>
  <c r="J10" i="84" s="1"/>
  <c r="H28" i="84"/>
  <c r="I28" i="84" s="1"/>
  <c r="J28" i="84" s="1"/>
  <c r="H46" i="84"/>
  <c r="I46" i="84" s="1"/>
  <c r="J46" i="84" s="1"/>
  <c r="H64" i="84"/>
  <c r="I64" i="84" s="1"/>
  <c r="J64" i="84" s="1"/>
  <c r="H5" i="77"/>
  <c r="I5" i="77" s="1"/>
  <c r="J5" i="77" s="1"/>
  <c r="H37" i="77"/>
  <c r="I37" i="77" s="1"/>
  <c r="J37" i="77" s="1"/>
  <c r="H25" i="77"/>
  <c r="I25" i="77" s="1"/>
  <c r="J25" i="77" s="1"/>
  <c r="H29" i="77"/>
  <c r="I29" i="77" s="1"/>
  <c r="J29" i="77" s="1"/>
  <c r="H49" i="77"/>
  <c r="I49" i="77" s="1"/>
  <c r="J49" i="77" s="1"/>
  <c r="H71" i="77"/>
  <c r="I71" i="77" s="1"/>
  <c r="J71" i="77" s="1"/>
  <c r="H30" i="77"/>
  <c r="I30" i="77" s="1"/>
  <c r="J30" i="77" s="1"/>
  <c r="H66" i="77"/>
  <c r="I66" i="77" s="1"/>
  <c r="J66" i="77" s="1"/>
  <c r="H8" i="77"/>
  <c r="I8" i="77" s="1"/>
  <c r="J8" i="77" s="1"/>
  <c r="H44" i="77"/>
  <c r="I44" i="77" s="1"/>
  <c r="J44" i="77" s="1"/>
  <c r="H80" i="77"/>
  <c r="I80" i="77" s="1"/>
  <c r="J80" i="77" s="1"/>
  <c r="H21" i="77"/>
  <c r="I21" i="77" s="1"/>
  <c r="J21" i="77" s="1"/>
  <c r="H57" i="77"/>
  <c r="I57" i="77" s="1"/>
  <c r="J57" i="77" s="1"/>
  <c r="H93" i="77"/>
  <c r="I93" i="77" s="1"/>
  <c r="J93" i="77" s="1"/>
  <c r="H34" i="77"/>
  <c r="I34" i="77" s="1"/>
  <c r="J34" i="77" s="1"/>
  <c r="H70" i="77"/>
  <c r="I70" i="77" s="1"/>
  <c r="J70" i="77" s="1"/>
  <c r="H8" i="48"/>
  <c r="I8" i="48" s="1"/>
  <c r="J8" i="48" s="1"/>
  <c r="H62" i="48"/>
  <c r="I62" i="48" s="1"/>
  <c r="J62" i="48" s="1"/>
  <c r="H47" i="48"/>
  <c r="I47" i="48" s="1"/>
  <c r="J47" i="48" s="1"/>
  <c r="H14" i="48"/>
  <c r="I14" i="48" s="1"/>
  <c r="J14" i="48" s="1"/>
  <c r="H68" i="48"/>
  <c r="I68" i="48" s="1"/>
  <c r="J68" i="48" s="1"/>
  <c r="H9" i="48"/>
  <c r="I9" i="48" s="1"/>
  <c r="J9" i="48" s="1"/>
  <c r="H27" i="48"/>
  <c r="I27" i="48" s="1"/>
  <c r="J27" i="48" s="1"/>
  <c r="H45" i="48"/>
  <c r="I45" i="48" s="1"/>
  <c r="J45" i="48" s="1"/>
  <c r="H63" i="48"/>
  <c r="I63" i="48" s="1"/>
  <c r="J63" i="48" s="1"/>
  <c r="H19" i="48"/>
  <c r="I19" i="48" s="1"/>
  <c r="J19" i="48" s="1"/>
  <c r="H37" i="48"/>
  <c r="I37" i="48" s="1"/>
  <c r="J37" i="48" s="1"/>
  <c r="H55" i="48"/>
  <c r="I55" i="48" s="1"/>
  <c r="J55" i="48" s="1"/>
  <c r="AI4" i="62"/>
  <c r="AN4" i="62"/>
  <c r="AR3" i="73"/>
  <c r="AI4" i="94"/>
  <c r="AQ4" i="4"/>
  <c r="I20" i="11"/>
  <c r="J20" i="11" s="1"/>
  <c r="I16" i="11"/>
  <c r="J16" i="11" s="1"/>
  <c r="I18" i="11"/>
  <c r="J18" i="11" s="1"/>
  <c r="Y5" i="21"/>
  <c r="AR3" i="1"/>
  <c r="I16" i="72"/>
  <c r="J16" i="72" s="1"/>
  <c r="I12" i="72"/>
  <c r="J12" i="72" s="1"/>
  <c r="I11" i="72"/>
  <c r="J11" i="72" s="1"/>
  <c r="I9" i="72"/>
  <c r="J9" i="72" s="1"/>
  <c r="I7" i="64"/>
  <c r="J7" i="64" s="1"/>
  <c r="I4" i="64"/>
  <c r="J4" i="64" s="1"/>
  <c r="K4" i="64" s="1"/>
  <c r="I20" i="64"/>
  <c r="J20" i="64" s="1"/>
  <c r="K6" i="21"/>
  <c r="H76" i="89"/>
  <c r="I76" i="89" s="1"/>
  <c r="J76" i="89" s="1"/>
  <c r="H64" i="89"/>
  <c r="I64" i="89" s="1"/>
  <c r="J64" i="89" s="1"/>
  <c r="H68" i="89"/>
  <c r="I68" i="89" s="1"/>
  <c r="J68" i="89" s="1"/>
  <c r="H45" i="89"/>
  <c r="I45" i="89" s="1"/>
  <c r="J45" i="89" s="1"/>
  <c r="H22" i="89"/>
  <c r="I22" i="89" s="1"/>
  <c r="J22" i="89" s="1"/>
  <c r="H94" i="89"/>
  <c r="I94" i="89" s="1"/>
  <c r="J94" i="89" s="1"/>
  <c r="H74" i="89"/>
  <c r="I74" i="89" s="1"/>
  <c r="J74" i="89" s="1"/>
  <c r="H51" i="89"/>
  <c r="I51" i="89" s="1"/>
  <c r="J51" i="89" s="1"/>
  <c r="H17" i="89"/>
  <c r="I17" i="89" s="1"/>
  <c r="J17" i="89" s="1"/>
  <c r="H53" i="89"/>
  <c r="I53" i="89" s="1"/>
  <c r="J53" i="89" s="1"/>
  <c r="H89" i="89"/>
  <c r="I89" i="89" s="1"/>
  <c r="J89" i="89" s="1"/>
  <c r="H30" i="89"/>
  <c r="I30" i="89" s="1"/>
  <c r="J30" i="89" s="1"/>
  <c r="H66" i="89"/>
  <c r="I66" i="89" s="1"/>
  <c r="J66" i="89" s="1"/>
  <c r="H7" i="89"/>
  <c r="I7" i="89" s="1"/>
  <c r="J7" i="89" s="1"/>
  <c r="H43" i="89"/>
  <c r="I43" i="89" s="1"/>
  <c r="J43" i="89" s="1"/>
  <c r="H79" i="89"/>
  <c r="I79" i="89" s="1"/>
  <c r="J79" i="89" s="1"/>
  <c r="H26" i="81"/>
  <c r="I26" i="81" s="1"/>
  <c r="J26" i="81" s="1"/>
  <c r="H53" i="81"/>
  <c r="I53" i="81" s="1"/>
  <c r="J53" i="81" s="1"/>
  <c r="H37" i="81"/>
  <c r="I37" i="81" s="1"/>
  <c r="J37" i="81" s="1"/>
  <c r="H91" i="81"/>
  <c r="I91" i="81" s="1"/>
  <c r="J91" i="81" s="1"/>
  <c r="H56" i="81"/>
  <c r="I56" i="81" s="1"/>
  <c r="J56" i="81" s="1"/>
  <c r="H13" i="81"/>
  <c r="I13" i="81" s="1"/>
  <c r="J13" i="81" s="1"/>
  <c r="H67" i="81"/>
  <c r="I67" i="81" s="1"/>
  <c r="J67" i="81" s="1"/>
  <c r="H23" i="81"/>
  <c r="I23" i="81" s="1"/>
  <c r="J23" i="81" s="1"/>
  <c r="H77" i="81"/>
  <c r="I77" i="81" s="1"/>
  <c r="J77" i="81" s="1"/>
  <c r="H34" i="81"/>
  <c r="I34" i="81" s="1"/>
  <c r="J34" i="81" s="1"/>
  <c r="H88" i="81"/>
  <c r="I88" i="81" s="1"/>
  <c r="J88" i="81" s="1"/>
  <c r="H30" i="81"/>
  <c r="I30" i="81" s="1"/>
  <c r="J30" i="81" s="1"/>
  <c r="H66" i="81"/>
  <c r="I66" i="81" s="1"/>
  <c r="J66" i="81" s="1"/>
  <c r="H9" i="81"/>
  <c r="I9" i="81" s="1"/>
  <c r="J9" i="81" s="1"/>
  <c r="H45" i="81"/>
  <c r="I45" i="81" s="1"/>
  <c r="J45" i="81" s="1"/>
  <c r="H81" i="81"/>
  <c r="I81" i="81" s="1"/>
  <c r="J81" i="81" s="1"/>
  <c r="H17" i="78"/>
  <c r="I17" i="78" s="1"/>
  <c r="J17" i="78" s="1"/>
  <c r="H35" i="78"/>
  <c r="I35" i="78" s="1"/>
  <c r="J35" i="78" s="1"/>
  <c r="H53" i="78"/>
  <c r="I53" i="78" s="1"/>
  <c r="J53" i="78" s="1"/>
  <c r="H71" i="78"/>
  <c r="I71" i="78" s="1"/>
  <c r="J71" i="78" s="1"/>
  <c r="H89" i="78"/>
  <c r="I89" i="78" s="1"/>
  <c r="J89" i="78" s="1"/>
  <c r="H9" i="78"/>
  <c r="I9" i="78" s="1"/>
  <c r="J9" i="78" s="1"/>
  <c r="H27" i="78"/>
  <c r="I27" i="78" s="1"/>
  <c r="J27" i="78" s="1"/>
  <c r="H45" i="78"/>
  <c r="I45" i="78" s="1"/>
  <c r="J45" i="78" s="1"/>
  <c r="H63" i="78"/>
  <c r="I63" i="78" s="1"/>
  <c r="J63" i="78" s="1"/>
  <c r="H81" i="78"/>
  <c r="I81" i="78" s="1"/>
  <c r="J81" i="78" s="1"/>
  <c r="H16" i="78"/>
  <c r="I16" i="78" s="1"/>
  <c r="J16" i="78" s="1"/>
  <c r="H34" i="78"/>
  <c r="I34" i="78" s="1"/>
  <c r="J34" i="78" s="1"/>
  <c r="H52" i="78"/>
  <c r="I52" i="78" s="1"/>
  <c r="J52" i="78" s="1"/>
  <c r="H70" i="78"/>
  <c r="I70" i="78" s="1"/>
  <c r="J70" i="78" s="1"/>
  <c r="H88" i="78"/>
  <c r="I88" i="78" s="1"/>
  <c r="J88" i="78" s="1"/>
  <c r="H21" i="74"/>
  <c r="I21" i="74" s="1"/>
  <c r="J21" i="74" s="1"/>
  <c r="H42" i="74"/>
  <c r="I42" i="74" s="1"/>
  <c r="J42" i="74" s="1"/>
  <c r="H36" i="74"/>
  <c r="I36" i="74" s="1"/>
  <c r="J36" i="74" s="1"/>
  <c r="H16" i="74"/>
  <c r="I16" i="74" s="1"/>
  <c r="J16" i="74" s="1"/>
  <c r="H34" i="74"/>
  <c r="I34" i="74" s="1"/>
  <c r="J34" i="74" s="1"/>
  <c r="H52" i="74"/>
  <c r="I52" i="74" s="1"/>
  <c r="J52" i="74" s="1"/>
  <c r="H70" i="74"/>
  <c r="I70" i="74" s="1"/>
  <c r="J70" i="74" s="1"/>
  <c r="H88" i="74"/>
  <c r="I88" i="74" s="1"/>
  <c r="J88" i="74" s="1"/>
  <c r="H5" i="74"/>
  <c r="I5" i="74" s="1"/>
  <c r="J5" i="74" s="1"/>
  <c r="H23" i="74"/>
  <c r="I23" i="74" s="1"/>
  <c r="J23" i="74" s="1"/>
  <c r="H41" i="74"/>
  <c r="I41" i="74" s="1"/>
  <c r="J41" i="74" s="1"/>
  <c r="H59" i="74"/>
  <c r="I59" i="74" s="1"/>
  <c r="J59" i="74" s="1"/>
  <c r="H77" i="74"/>
  <c r="I77" i="74" s="1"/>
  <c r="J77" i="74" s="1"/>
  <c r="AQ4" i="74"/>
  <c r="AI4" i="90"/>
  <c r="H18" i="96"/>
  <c r="I18" i="96" s="1"/>
  <c r="J18" i="96" s="1"/>
  <c r="H54" i="96"/>
  <c r="I54" i="96" s="1"/>
  <c r="J54" i="96" s="1"/>
  <c r="H39" i="96"/>
  <c r="I39" i="96" s="1"/>
  <c r="J39" i="96" s="1"/>
  <c r="H4" i="96"/>
  <c r="I4" i="96" s="1"/>
  <c r="J4" i="96" s="1"/>
  <c r="K4" i="96" s="1"/>
  <c r="AP4" i="96" s="1"/>
  <c r="H22" i="96"/>
  <c r="I22" i="96" s="1"/>
  <c r="J22" i="96" s="1"/>
  <c r="H40" i="96"/>
  <c r="I40" i="96" s="1"/>
  <c r="J40" i="96" s="1"/>
  <c r="H58" i="96"/>
  <c r="I58" i="96" s="1"/>
  <c r="J58" i="96" s="1"/>
  <c r="H17" i="96"/>
  <c r="I17" i="96" s="1"/>
  <c r="J17" i="96" s="1"/>
  <c r="H35" i="96"/>
  <c r="I35" i="96" s="1"/>
  <c r="J35" i="96" s="1"/>
  <c r="H53" i="96"/>
  <c r="I53" i="96" s="1"/>
  <c r="J53" i="96" s="1"/>
  <c r="Y5" i="28"/>
  <c r="X5" i="28"/>
  <c r="AH5" i="28" s="1"/>
  <c r="AN4" i="70"/>
  <c r="AI4" i="70"/>
  <c r="AP4" i="73"/>
  <c r="AP4" i="95"/>
  <c r="X5" i="53"/>
  <c r="AH5" i="53" s="1"/>
  <c r="AQ5" i="53" s="1"/>
  <c r="X5" i="19"/>
  <c r="AH5" i="19" s="1"/>
  <c r="AP4" i="20"/>
  <c r="AN4" i="14"/>
  <c r="AI4" i="14"/>
  <c r="AP4" i="35"/>
  <c r="AP4" i="45"/>
  <c r="X5" i="61"/>
  <c r="AH5" i="61" s="1"/>
  <c r="AQ5" i="61" s="1"/>
  <c r="Y5" i="92"/>
  <c r="Z5" i="92" s="1"/>
  <c r="I10" i="71"/>
  <c r="J10" i="71" s="1"/>
  <c r="I11" i="20"/>
  <c r="J11" i="20" s="1"/>
  <c r="W5" i="30"/>
  <c r="AG4" i="30"/>
  <c r="AP4" i="30" s="1"/>
  <c r="AF4" i="30"/>
  <c r="AO4" i="30" s="1"/>
  <c r="AE4" i="30"/>
  <c r="H67" i="88"/>
  <c r="I67" i="88" s="1"/>
  <c r="J67" i="88" s="1"/>
  <c r="H74" i="83"/>
  <c r="I74" i="83" s="1"/>
  <c r="J74" i="83" s="1"/>
  <c r="AQ4" i="59"/>
  <c r="H9" i="95"/>
  <c r="I9" i="95" s="1"/>
  <c r="J9" i="95" s="1"/>
  <c r="I10" i="23"/>
  <c r="J10" i="23" s="1"/>
  <c r="I21" i="56"/>
  <c r="J21" i="56" s="1"/>
  <c r="I9" i="60"/>
  <c r="J9" i="60" s="1"/>
  <c r="I5" i="50"/>
  <c r="J5" i="50" s="1"/>
  <c r="I19" i="50"/>
  <c r="J19" i="50" s="1"/>
  <c r="I12" i="19"/>
  <c r="J12" i="19" s="1"/>
  <c r="AR3" i="38"/>
  <c r="H11" i="93"/>
  <c r="I11" i="93" s="1"/>
  <c r="J11" i="93" s="1"/>
  <c r="H24" i="93"/>
  <c r="I24" i="93" s="1"/>
  <c r="J24" i="93" s="1"/>
  <c r="H37" i="93"/>
  <c r="I37" i="93" s="1"/>
  <c r="J37" i="93" s="1"/>
  <c r="H73" i="93"/>
  <c r="I73" i="93" s="1"/>
  <c r="J73" i="93" s="1"/>
  <c r="H86" i="93"/>
  <c r="I86" i="93" s="1"/>
  <c r="J86" i="93" s="1"/>
  <c r="H44" i="87"/>
  <c r="I44" i="87" s="1"/>
  <c r="J44" i="87" s="1"/>
  <c r="H40" i="87"/>
  <c r="I40" i="87" s="1"/>
  <c r="J40" i="87" s="1"/>
  <c r="H29" i="87"/>
  <c r="I29" i="87" s="1"/>
  <c r="J29" i="87" s="1"/>
  <c r="H25" i="87"/>
  <c r="I25" i="87" s="1"/>
  <c r="J25" i="87" s="1"/>
  <c r="H9" i="87"/>
  <c r="I9" i="87" s="1"/>
  <c r="J9" i="87" s="1"/>
  <c r="H13" i="82"/>
  <c r="I13" i="82" s="1"/>
  <c r="J13" i="82" s="1"/>
  <c r="H23" i="82"/>
  <c r="I23" i="82" s="1"/>
  <c r="J23" i="82" s="1"/>
  <c r="H41" i="82"/>
  <c r="I41" i="82" s="1"/>
  <c r="J41" i="82" s="1"/>
  <c r="H15" i="82"/>
  <c r="I15" i="82" s="1"/>
  <c r="J15" i="82" s="1"/>
  <c r="H87" i="82"/>
  <c r="I87" i="82" s="1"/>
  <c r="J87" i="82" s="1"/>
  <c r="H64" i="76"/>
  <c r="I64" i="76" s="1"/>
  <c r="J64" i="76" s="1"/>
  <c r="H15" i="76"/>
  <c r="I15" i="76" s="1"/>
  <c r="J15" i="76" s="1"/>
  <c r="H66" i="76"/>
  <c r="I66" i="76" s="1"/>
  <c r="J66" i="76" s="1"/>
  <c r="H67" i="76"/>
  <c r="I67" i="76" s="1"/>
  <c r="J67" i="76" s="1"/>
  <c r="H17" i="76"/>
  <c r="I17" i="76" s="1"/>
  <c r="J17" i="76" s="1"/>
  <c r="H53" i="76"/>
  <c r="I53" i="76" s="1"/>
  <c r="J53" i="76" s="1"/>
  <c r="H17" i="94"/>
  <c r="I17" i="94" s="1"/>
  <c r="J17" i="94" s="1"/>
  <c r="H60" i="94"/>
  <c r="I60" i="94" s="1"/>
  <c r="J60" i="94" s="1"/>
  <c r="H52" i="94"/>
  <c r="I52" i="94" s="1"/>
  <c r="J52" i="94" s="1"/>
  <c r="I6" i="67"/>
  <c r="J6" i="67" s="1"/>
  <c r="H17" i="92"/>
  <c r="I17" i="92" s="1"/>
  <c r="J17" i="92" s="1"/>
  <c r="H45" i="92"/>
  <c r="I45" i="92" s="1"/>
  <c r="J45" i="92" s="1"/>
  <c r="H61" i="85"/>
  <c r="I61" i="85" s="1"/>
  <c r="J61" i="85" s="1"/>
  <c r="H20" i="85"/>
  <c r="I20" i="85" s="1"/>
  <c r="J20" i="85" s="1"/>
  <c r="H27" i="85"/>
  <c r="I27" i="85" s="1"/>
  <c r="J27" i="85" s="1"/>
  <c r="H63" i="85"/>
  <c r="I63" i="85" s="1"/>
  <c r="J63" i="85" s="1"/>
  <c r="H76" i="85"/>
  <c r="I76" i="85" s="1"/>
  <c r="J76" i="85" s="1"/>
  <c r="H17" i="85"/>
  <c r="I17" i="85" s="1"/>
  <c r="J17" i="85" s="1"/>
  <c r="H22" i="80"/>
  <c r="I22" i="80" s="1"/>
  <c r="J22" i="80" s="1"/>
  <c r="H40" i="80"/>
  <c r="I40" i="80" s="1"/>
  <c r="J40" i="80" s="1"/>
  <c r="H53" i="80"/>
  <c r="I53" i="80" s="1"/>
  <c r="J53" i="80" s="1"/>
  <c r="H48" i="80"/>
  <c r="I48" i="80" s="1"/>
  <c r="J48" i="80" s="1"/>
  <c r="H43" i="75"/>
  <c r="I43" i="75" s="1"/>
  <c r="J43" i="75" s="1"/>
  <c r="H79" i="75"/>
  <c r="I79" i="75" s="1"/>
  <c r="J79" i="75" s="1"/>
  <c r="H35" i="75"/>
  <c r="I35" i="75" s="1"/>
  <c r="J35" i="75" s="1"/>
  <c r="X5" i="52"/>
  <c r="AH5" i="52" s="1"/>
  <c r="AQ4" i="83"/>
  <c r="I10" i="63"/>
  <c r="J10" i="63" s="1"/>
  <c r="I11" i="52"/>
  <c r="J11" i="52" s="1"/>
  <c r="AR3" i="44"/>
  <c r="H36" i="91"/>
  <c r="I36" i="91" s="1"/>
  <c r="J36" i="91" s="1"/>
  <c r="H7" i="91"/>
  <c r="I7" i="91" s="1"/>
  <c r="J7" i="91" s="1"/>
  <c r="H79" i="91"/>
  <c r="I79" i="91" s="1"/>
  <c r="J79" i="91" s="1"/>
  <c r="H17" i="91"/>
  <c r="I17" i="91" s="1"/>
  <c r="J17" i="91" s="1"/>
  <c r="H53" i="91"/>
  <c r="I53" i="91" s="1"/>
  <c r="J53" i="91" s="1"/>
  <c r="H62" i="86"/>
  <c r="I62" i="86" s="1"/>
  <c r="J62" i="86" s="1"/>
  <c r="H14" i="86"/>
  <c r="I14" i="86" s="1"/>
  <c r="J14" i="86" s="1"/>
  <c r="H6" i="86"/>
  <c r="I6" i="86" s="1"/>
  <c r="J6" i="86" s="1"/>
  <c r="H42" i="86"/>
  <c r="I42" i="86" s="1"/>
  <c r="J42" i="86" s="1"/>
  <c r="H78" i="86"/>
  <c r="I78" i="86" s="1"/>
  <c r="J78" i="86" s="1"/>
  <c r="H13" i="86"/>
  <c r="I13" i="86" s="1"/>
  <c r="J13" i="86" s="1"/>
  <c r="H49" i="86"/>
  <c r="I49" i="86" s="1"/>
  <c r="J49" i="86" s="1"/>
  <c r="H68" i="79"/>
  <c r="I68" i="79" s="1"/>
  <c r="J68" i="79" s="1"/>
  <c r="H34" i="79"/>
  <c r="I34" i="79" s="1"/>
  <c r="J34" i="79" s="1"/>
  <c r="H23" i="79"/>
  <c r="I23" i="79" s="1"/>
  <c r="J23" i="79" s="1"/>
  <c r="H19" i="79"/>
  <c r="I19" i="79" s="1"/>
  <c r="J19" i="79" s="1"/>
  <c r="H55" i="79"/>
  <c r="I55" i="79" s="1"/>
  <c r="J55" i="79" s="1"/>
  <c r="H6" i="79"/>
  <c r="I6" i="79" s="1"/>
  <c r="J6" i="79" s="1"/>
  <c r="H24" i="79"/>
  <c r="I24" i="79" s="1"/>
  <c r="J24" i="79" s="1"/>
  <c r="H60" i="79"/>
  <c r="I60" i="79" s="1"/>
  <c r="J60" i="79" s="1"/>
  <c r="H38" i="46"/>
  <c r="I38" i="46" s="1"/>
  <c r="J38" i="46" s="1"/>
  <c r="H34" i="46"/>
  <c r="I34" i="46" s="1"/>
  <c r="J34" i="46" s="1"/>
  <c r="H88" i="46"/>
  <c r="I88" i="46" s="1"/>
  <c r="J88" i="46" s="1"/>
  <c r="H53" i="46"/>
  <c r="I53" i="46" s="1"/>
  <c r="J53" i="46" s="1"/>
  <c r="AQ4" i="85"/>
  <c r="I22" i="7"/>
  <c r="J22" i="7" s="1"/>
  <c r="I7" i="2"/>
  <c r="J7" i="2" s="1"/>
  <c r="I17" i="4"/>
  <c r="J17" i="4" s="1"/>
  <c r="K5" i="26"/>
  <c r="K6" i="26" s="1"/>
  <c r="K7" i="26" s="1"/>
  <c r="K8" i="26" s="1"/>
  <c r="K9" i="26" s="1"/>
  <c r="K10" i="26" s="1"/>
  <c r="K11" i="26" s="1"/>
  <c r="K12" i="26" s="1"/>
  <c r="K13" i="26" s="1"/>
  <c r="K14" i="26" s="1"/>
  <c r="K15" i="26" s="1"/>
  <c r="K16" i="26" s="1"/>
  <c r="K17" i="26" s="1"/>
  <c r="K18" i="26" s="1"/>
  <c r="K19" i="26" s="1"/>
  <c r="K20" i="26" s="1"/>
  <c r="K21" i="26" s="1"/>
  <c r="K22" i="26" s="1"/>
  <c r="K23" i="26" s="1"/>
  <c r="K24" i="26" s="1"/>
  <c r="K25" i="26" s="1"/>
  <c r="K26" i="26" s="1"/>
  <c r="K27" i="26" s="1"/>
  <c r="K28" i="26" s="1"/>
  <c r="K29" i="26" s="1"/>
  <c r="K30" i="26" s="1"/>
  <c r="K31" i="26" s="1"/>
  <c r="K32" i="26" s="1"/>
  <c r="K33" i="26" s="1"/>
  <c r="K34" i="26" s="1"/>
  <c r="K35" i="26" s="1"/>
  <c r="K36" i="26" s="1"/>
  <c r="K37" i="26" s="1"/>
  <c r="K38" i="26" s="1"/>
  <c r="K39" i="26" s="1"/>
  <c r="K40" i="26" s="1"/>
  <c r="K41" i="26" s="1"/>
  <c r="K42" i="26" s="1"/>
  <c r="K43" i="26" s="1"/>
  <c r="K44" i="26" s="1"/>
  <c r="K45" i="26" s="1"/>
  <c r="K46" i="26" s="1"/>
  <c r="K47" i="26" s="1"/>
  <c r="K48" i="26" s="1"/>
  <c r="K49" i="26" s="1"/>
  <c r="K50" i="26" s="1"/>
  <c r="K51" i="26" s="1"/>
  <c r="K52" i="26" s="1"/>
  <c r="K53" i="26" s="1"/>
  <c r="K54" i="26" s="1"/>
  <c r="K55" i="26" s="1"/>
  <c r="K56" i="26" s="1"/>
  <c r="K57" i="26" s="1"/>
  <c r="K58" i="26" s="1"/>
  <c r="K59" i="26" s="1"/>
  <c r="K60" i="26" s="1"/>
  <c r="K61" i="26" s="1"/>
  <c r="K62" i="26" s="1"/>
  <c r="K63" i="26" s="1"/>
  <c r="K64" i="26" s="1"/>
  <c r="K65" i="26" s="1"/>
  <c r="K66" i="26" s="1"/>
  <c r="K67" i="26" s="1"/>
  <c r="K68" i="26" s="1"/>
  <c r="K69" i="26" s="1"/>
  <c r="K70" i="26" s="1"/>
  <c r="K71" i="26" s="1"/>
  <c r="K72" i="26" s="1"/>
  <c r="K73" i="26" s="1"/>
  <c r="K74" i="26" s="1"/>
  <c r="K75" i="26" s="1"/>
  <c r="K76" i="26" s="1"/>
  <c r="K77" i="26" s="1"/>
  <c r="K78" i="26" s="1"/>
  <c r="K79" i="26" s="1"/>
  <c r="K80" i="26" s="1"/>
  <c r="K81" i="26" s="1"/>
  <c r="K82" i="26" s="1"/>
  <c r="K83" i="26" s="1"/>
  <c r="K84" i="26" s="1"/>
  <c r="K85" i="26" s="1"/>
  <c r="K86" i="26" s="1"/>
  <c r="K87" i="26" s="1"/>
  <c r="K88" i="26" s="1"/>
  <c r="K89" i="26" s="1"/>
  <c r="AQ4" i="26"/>
  <c r="H16" i="90"/>
  <c r="I16" i="90" s="1"/>
  <c r="J16" i="90" s="1"/>
  <c r="H88" i="90"/>
  <c r="I88" i="90" s="1"/>
  <c r="J88" i="90" s="1"/>
  <c r="H24" i="90"/>
  <c r="I24" i="90" s="1"/>
  <c r="J24" i="90" s="1"/>
  <c r="H49" i="90"/>
  <c r="I49" i="90" s="1"/>
  <c r="J49" i="90" s="1"/>
  <c r="H44" i="90"/>
  <c r="I44" i="90" s="1"/>
  <c r="J44" i="90" s="1"/>
  <c r="H35" i="84"/>
  <c r="I35" i="84" s="1"/>
  <c r="J35" i="84" s="1"/>
  <c r="H47" i="84"/>
  <c r="I47" i="84" s="1"/>
  <c r="J47" i="84" s="1"/>
  <c r="H23" i="84"/>
  <c r="I23" i="84" s="1"/>
  <c r="J23" i="84" s="1"/>
  <c r="H42" i="84"/>
  <c r="I42" i="84" s="1"/>
  <c r="J42" i="84" s="1"/>
  <c r="H16" i="84"/>
  <c r="I16" i="84" s="1"/>
  <c r="J16" i="84" s="1"/>
  <c r="H52" i="84"/>
  <c r="I52" i="84" s="1"/>
  <c r="J52" i="84" s="1"/>
  <c r="H41" i="77"/>
  <c r="I41" i="77" s="1"/>
  <c r="J41" i="77" s="1"/>
  <c r="H61" i="77"/>
  <c r="I61" i="77" s="1"/>
  <c r="J61" i="77" s="1"/>
  <c r="H6" i="77"/>
  <c r="I6" i="77" s="1"/>
  <c r="J6" i="77" s="1"/>
  <c r="H42" i="77"/>
  <c r="I42" i="77" s="1"/>
  <c r="J42" i="77" s="1"/>
  <c r="H78" i="77"/>
  <c r="I78" i="77" s="1"/>
  <c r="J78" i="77" s="1"/>
  <c r="H92" i="77"/>
  <c r="I92" i="77" s="1"/>
  <c r="J92" i="77" s="1"/>
  <c r="H69" i="77"/>
  <c r="I69" i="77" s="1"/>
  <c r="J69" i="77" s="1"/>
  <c r="H82" i="77"/>
  <c r="I82" i="77" s="1"/>
  <c r="J82" i="77" s="1"/>
  <c r="H11" i="48"/>
  <c r="I11" i="48" s="1"/>
  <c r="J11" i="48" s="1"/>
  <c r="H65" i="48"/>
  <c r="I65" i="48" s="1"/>
  <c r="J65" i="48" s="1"/>
  <c r="H51" i="48"/>
  <c r="I51" i="48" s="1"/>
  <c r="J51" i="48" s="1"/>
  <c r="H7" i="48"/>
  <c r="I7" i="48" s="1"/>
  <c r="J7" i="48" s="1"/>
  <c r="H61" i="48"/>
  <c r="I61" i="48" s="1"/>
  <c r="J61" i="48" s="1"/>
  <c r="Y5" i="94"/>
  <c r="Z5" i="94" s="1"/>
  <c r="I9" i="11"/>
  <c r="J9" i="11" s="1"/>
  <c r="I22" i="72"/>
  <c r="J22" i="72" s="1"/>
  <c r="I14" i="72"/>
  <c r="J14" i="72" s="1"/>
  <c r="I11" i="64"/>
  <c r="J11" i="64" s="1"/>
  <c r="K13" i="31"/>
  <c r="K14" i="31" s="1"/>
  <c r="K15" i="31" s="1"/>
  <c r="K16" i="31" s="1"/>
  <c r="K17" i="31" s="1"/>
  <c r="K18" i="31" s="1"/>
  <c r="K19" i="31" s="1"/>
  <c r="K20" i="31" s="1"/>
  <c r="K21" i="31" s="1"/>
  <c r="K22" i="31" s="1"/>
  <c r="K23" i="31" s="1"/>
  <c r="K24" i="31" s="1"/>
  <c r="K25" i="31" s="1"/>
  <c r="K26" i="31" s="1"/>
  <c r="K27" i="31" s="1"/>
  <c r="K28" i="31" s="1"/>
  <c r="K29" i="31" s="1"/>
  <c r="K30" i="31" s="1"/>
  <c r="K31" i="31" s="1"/>
  <c r="K32" i="31" s="1"/>
  <c r="K33" i="31" s="1"/>
  <c r="K34" i="31" s="1"/>
  <c r="K35" i="31" s="1"/>
  <c r="K36" i="31" s="1"/>
  <c r="K37" i="31" s="1"/>
  <c r="K38" i="31" s="1"/>
  <c r="K39" i="31" s="1"/>
  <c r="K40" i="31" s="1"/>
  <c r="K41" i="31" s="1"/>
  <c r="K42" i="31" s="1"/>
  <c r="K43" i="31" s="1"/>
  <c r="K44" i="31" s="1"/>
  <c r="K45" i="31" s="1"/>
  <c r="K46" i="31" s="1"/>
  <c r="K47" i="31" s="1"/>
  <c r="K48" i="31" s="1"/>
  <c r="K49" i="31" s="1"/>
  <c r="K50" i="31" s="1"/>
  <c r="K51" i="31" s="1"/>
  <c r="K52" i="31" s="1"/>
  <c r="K53" i="31" s="1"/>
  <c r="K54" i="31" s="1"/>
  <c r="K55" i="31" s="1"/>
  <c r="K56" i="31" s="1"/>
  <c r="K57" i="31" s="1"/>
  <c r="K58" i="31" s="1"/>
  <c r="K59" i="31" s="1"/>
  <c r="K60" i="31" s="1"/>
  <c r="K61" i="31" s="1"/>
  <c r="K62" i="31" s="1"/>
  <c r="K63" i="31" s="1"/>
  <c r="K64" i="31" s="1"/>
  <c r="K65" i="31" s="1"/>
  <c r="K66" i="31" s="1"/>
  <c r="K67" i="31" s="1"/>
  <c r="K68" i="31" s="1"/>
  <c r="K69" i="31" s="1"/>
  <c r="K70" i="31" s="1"/>
  <c r="K71" i="31" s="1"/>
  <c r="K72" i="31" s="1"/>
  <c r="K73" i="31" s="1"/>
  <c r="K74" i="31" s="1"/>
  <c r="K75" i="31" s="1"/>
  <c r="K76" i="31" s="1"/>
  <c r="K77" i="31" s="1"/>
  <c r="K78" i="31" s="1"/>
  <c r="K79" i="31" s="1"/>
  <c r="K6" i="54"/>
  <c r="H92" i="89"/>
  <c r="I92" i="89" s="1"/>
  <c r="J92" i="89" s="1"/>
  <c r="H26" i="89"/>
  <c r="I26" i="89" s="1"/>
  <c r="J26" i="89" s="1"/>
  <c r="H75" i="89"/>
  <c r="I75" i="89" s="1"/>
  <c r="J75" i="89" s="1"/>
  <c r="H65" i="89"/>
  <c r="I65" i="89" s="1"/>
  <c r="J65" i="89" s="1"/>
  <c r="H42" i="89"/>
  <c r="I42" i="89" s="1"/>
  <c r="J42" i="89" s="1"/>
  <c r="H78" i="89"/>
  <c r="I78" i="89" s="1"/>
  <c r="J78" i="89" s="1"/>
  <c r="H91" i="89"/>
  <c r="I91" i="89" s="1"/>
  <c r="J91" i="89" s="1"/>
  <c r="H35" i="81"/>
  <c r="I35" i="81" s="1"/>
  <c r="J35" i="81" s="1"/>
  <c r="H20" i="81"/>
  <c r="I20" i="81" s="1"/>
  <c r="J20" i="81" s="1"/>
  <c r="H74" i="81"/>
  <c r="I74" i="81" s="1"/>
  <c r="J74" i="81" s="1"/>
  <c r="H41" i="81"/>
  <c r="I41" i="81" s="1"/>
  <c r="J41" i="81" s="1"/>
  <c r="H42" i="81"/>
  <c r="I42" i="81" s="1"/>
  <c r="J42" i="81" s="1"/>
  <c r="H93" i="81"/>
  <c r="I93" i="81" s="1"/>
  <c r="J93" i="81" s="1"/>
  <c r="H5" i="78"/>
  <c r="I5" i="78" s="1"/>
  <c r="J5" i="78" s="1"/>
  <c r="H59" i="78"/>
  <c r="I59" i="78" s="1"/>
  <c r="J59" i="78" s="1"/>
  <c r="H77" i="78"/>
  <c r="I77" i="78" s="1"/>
  <c r="J77" i="78" s="1"/>
  <c r="H15" i="78"/>
  <c r="I15" i="78" s="1"/>
  <c r="J15" i="78" s="1"/>
  <c r="H69" i="78"/>
  <c r="I69" i="78" s="1"/>
  <c r="J69" i="78" s="1"/>
  <c r="H22" i="78"/>
  <c r="I22" i="78" s="1"/>
  <c r="J22" i="78" s="1"/>
  <c r="H58" i="78"/>
  <c r="I58" i="78" s="1"/>
  <c r="J58" i="78" s="1"/>
  <c r="H22" i="74"/>
  <c r="I22" i="74" s="1"/>
  <c r="J22" i="74" s="1"/>
  <c r="H11" i="74"/>
  <c r="I11" i="74" s="1"/>
  <c r="J11" i="74" s="1"/>
  <c r="H30" i="96"/>
  <c r="I30" i="96" s="1"/>
  <c r="J30" i="96" s="1"/>
  <c r="H66" i="96"/>
  <c r="I66" i="96" s="1"/>
  <c r="J66" i="96" s="1"/>
  <c r="H51" i="96"/>
  <c r="I51" i="96" s="1"/>
  <c r="J51" i="96" s="1"/>
  <c r="H28" i="96"/>
  <c r="I28" i="96" s="1"/>
  <c r="J28" i="96" s="1"/>
  <c r="H64" i="96"/>
  <c r="I64" i="96" s="1"/>
  <c r="J64" i="96" s="1"/>
  <c r="H5" i="96"/>
  <c r="I5" i="96" s="1"/>
  <c r="J5" i="96" s="1"/>
  <c r="H41" i="96"/>
  <c r="I41" i="96" s="1"/>
  <c r="J41" i="96" s="1"/>
  <c r="X5" i="70"/>
  <c r="AH5" i="70" s="1"/>
  <c r="AQ5" i="70" s="1"/>
  <c r="AR3" i="14"/>
  <c r="AR3" i="3"/>
  <c r="AR3" i="10"/>
  <c r="K5" i="6"/>
  <c r="AQ4" i="23"/>
  <c r="K6" i="1"/>
  <c r="I15" i="71"/>
  <c r="J15" i="71" s="1"/>
  <c r="I11" i="71"/>
  <c r="J11" i="71" s="1"/>
  <c r="I9" i="71"/>
  <c r="J9" i="71" s="1"/>
  <c r="I22" i="71"/>
  <c r="J22" i="71" s="1"/>
  <c r="I7" i="20"/>
  <c r="J7" i="20" s="1"/>
  <c r="I6" i="20"/>
  <c r="J6" i="20" s="1"/>
  <c r="I5" i="20"/>
  <c r="J5" i="20" s="1"/>
  <c r="I23" i="20"/>
  <c r="J23" i="20" s="1"/>
  <c r="K5" i="17"/>
  <c r="AQ5" i="17" s="1"/>
  <c r="AQ4" i="17"/>
  <c r="AQ3" i="27"/>
  <c r="AI3" i="27"/>
  <c r="AR3" i="42"/>
  <c r="AO4" i="46"/>
  <c r="AG4" i="51"/>
  <c r="AP4" i="51" s="1"/>
  <c r="AF4" i="51"/>
  <c r="AO4" i="51" s="1"/>
  <c r="W5" i="51"/>
  <c r="AE4" i="51"/>
  <c r="H10" i="88"/>
  <c r="I10" i="88" s="1"/>
  <c r="J10" i="88" s="1"/>
  <c r="H28" i="88"/>
  <c r="I28" i="88" s="1"/>
  <c r="J28" i="88" s="1"/>
  <c r="H46" i="88"/>
  <c r="I46" i="88" s="1"/>
  <c r="J46" i="88" s="1"/>
  <c r="H64" i="88"/>
  <c r="I64" i="88" s="1"/>
  <c r="J64" i="88" s="1"/>
  <c r="H5" i="88"/>
  <c r="I5" i="88" s="1"/>
  <c r="J5" i="88" s="1"/>
  <c r="H23" i="88"/>
  <c r="I23" i="88" s="1"/>
  <c r="J23" i="88" s="1"/>
  <c r="H41" i="88"/>
  <c r="I41" i="88" s="1"/>
  <c r="J41" i="88" s="1"/>
  <c r="H59" i="88"/>
  <c r="I59" i="88" s="1"/>
  <c r="J59" i="88" s="1"/>
  <c r="H18" i="88"/>
  <c r="I18" i="88" s="1"/>
  <c r="J18" i="88" s="1"/>
  <c r="H36" i="88"/>
  <c r="I36" i="88" s="1"/>
  <c r="J36" i="88" s="1"/>
  <c r="H54" i="88"/>
  <c r="I54" i="88" s="1"/>
  <c r="J54" i="88" s="1"/>
  <c r="H54" i="83"/>
  <c r="I54" i="83" s="1"/>
  <c r="J54" i="83" s="1"/>
  <c r="H48" i="83"/>
  <c r="I48" i="83" s="1"/>
  <c r="J48" i="83" s="1"/>
  <c r="H32" i="83"/>
  <c r="I32" i="83" s="1"/>
  <c r="J32" i="83" s="1"/>
  <c r="H68" i="83"/>
  <c r="I68" i="83" s="1"/>
  <c r="J68" i="83" s="1"/>
  <c r="H33" i="83"/>
  <c r="I33" i="83" s="1"/>
  <c r="J33" i="83" s="1"/>
  <c r="H69" i="83"/>
  <c r="I69" i="83" s="1"/>
  <c r="J69" i="83" s="1"/>
  <c r="H29" i="83"/>
  <c r="I29" i="83" s="1"/>
  <c r="J29" i="83" s="1"/>
  <c r="H65" i="83"/>
  <c r="I65" i="83" s="1"/>
  <c r="J65" i="83" s="1"/>
  <c r="H7" i="83"/>
  <c r="I7" i="83" s="1"/>
  <c r="J7" i="83" s="1"/>
  <c r="H25" i="83"/>
  <c r="I25" i="83" s="1"/>
  <c r="J25" i="83" s="1"/>
  <c r="H43" i="83"/>
  <c r="I43" i="83" s="1"/>
  <c r="J43" i="83" s="1"/>
  <c r="H61" i="83"/>
  <c r="I61" i="83" s="1"/>
  <c r="J61" i="83" s="1"/>
  <c r="H79" i="83"/>
  <c r="I79" i="83" s="1"/>
  <c r="J79" i="83" s="1"/>
  <c r="H6" i="73"/>
  <c r="I6" i="73" s="1"/>
  <c r="J6" i="73" s="1"/>
  <c r="H83" i="73"/>
  <c r="I83" i="73" s="1"/>
  <c r="J83" i="73" s="1"/>
  <c r="H17" i="73"/>
  <c r="I17" i="73" s="1"/>
  <c r="J17" i="73" s="1"/>
  <c r="H36" i="73"/>
  <c r="I36" i="73" s="1"/>
  <c r="J36" i="73" s="1"/>
  <c r="H41" i="73"/>
  <c r="I41" i="73" s="1"/>
  <c r="J41" i="73" s="1"/>
  <c r="H19" i="73"/>
  <c r="I19" i="73" s="1"/>
  <c r="J19" i="73" s="1"/>
  <c r="H55" i="73"/>
  <c r="I55" i="73" s="1"/>
  <c r="J55" i="73" s="1"/>
  <c r="H91" i="73"/>
  <c r="I91" i="73" s="1"/>
  <c r="J91" i="73" s="1"/>
  <c r="H32" i="73"/>
  <c r="I32" i="73" s="1"/>
  <c r="J32" i="73" s="1"/>
  <c r="H68" i="73"/>
  <c r="I68" i="73" s="1"/>
  <c r="J68" i="73" s="1"/>
  <c r="H9" i="73"/>
  <c r="I9" i="73" s="1"/>
  <c r="J9" i="73" s="1"/>
  <c r="H45" i="73"/>
  <c r="I45" i="73" s="1"/>
  <c r="J45" i="73" s="1"/>
  <c r="H81" i="73"/>
  <c r="I81" i="73" s="1"/>
  <c r="J81" i="73" s="1"/>
  <c r="H22" i="73"/>
  <c r="I22" i="73" s="1"/>
  <c r="J22" i="73" s="1"/>
  <c r="H58" i="73"/>
  <c r="I58" i="73" s="1"/>
  <c r="J58" i="73" s="1"/>
  <c r="H94" i="73"/>
  <c r="I94" i="73" s="1"/>
  <c r="J94" i="73" s="1"/>
  <c r="K6" i="62"/>
  <c r="AG4" i="65"/>
  <c r="AP4" i="65" s="1"/>
  <c r="AF4" i="65"/>
  <c r="AO4" i="65" s="1"/>
  <c r="W5" i="65"/>
  <c r="AE4" i="65"/>
  <c r="AF4" i="59"/>
  <c r="AO4" i="59" s="1"/>
  <c r="W5" i="59"/>
  <c r="AE4" i="59"/>
  <c r="AG4" i="59"/>
  <c r="AP4" i="59" s="1"/>
  <c r="AR3" i="86"/>
  <c r="H64" i="95"/>
  <c r="I64" i="95" s="1"/>
  <c r="J64" i="95" s="1"/>
  <c r="H11" i="95"/>
  <c r="I11" i="95" s="1"/>
  <c r="J11" i="95" s="1"/>
  <c r="H29" i="95"/>
  <c r="I29" i="95" s="1"/>
  <c r="J29" i="95" s="1"/>
  <c r="H16" i="95"/>
  <c r="I16" i="95" s="1"/>
  <c r="J16" i="95" s="1"/>
  <c r="H43" i="95"/>
  <c r="I43" i="95" s="1"/>
  <c r="J43" i="95" s="1"/>
  <c r="H70" i="95"/>
  <c r="I70" i="95" s="1"/>
  <c r="J70" i="95" s="1"/>
  <c r="H17" i="95"/>
  <c r="I17" i="95" s="1"/>
  <c r="J17" i="95" s="1"/>
  <c r="H44" i="95"/>
  <c r="I44" i="95" s="1"/>
  <c r="J44" i="95" s="1"/>
  <c r="H71" i="95"/>
  <c r="I71" i="95" s="1"/>
  <c r="J71" i="95" s="1"/>
  <c r="H22" i="95"/>
  <c r="I22" i="95" s="1"/>
  <c r="J22" i="95" s="1"/>
  <c r="H49" i="95"/>
  <c r="I49" i="95" s="1"/>
  <c r="J49" i="95" s="1"/>
  <c r="H76" i="95"/>
  <c r="I76" i="95" s="1"/>
  <c r="J76" i="95" s="1"/>
  <c r="H6" i="95"/>
  <c r="I6" i="95" s="1"/>
  <c r="J6" i="95" s="1"/>
  <c r="H24" i="95"/>
  <c r="I24" i="95" s="1"/>
  <c r="J24" i="95" s="1"/>
  <c r="H42" i="95"/>
  <c r="I42" i="95" s="1"/>
  <c r="J42" i="95" s="1"/>
  <c r="H60" i="95"/>
  <c r="I60" i="95" s="1"/>
  <c r="J60" i="95" s="1"/>
  <c r="H78" i="95"/>
  <c r="I78" i="95" s="1"/>
  <c r="J78" i="95" s="1"/>
  <c r="AR3" i="9"/>
  <c r="AF4" i="12"/>
  <c r="AO4" i="12" s="1"/>
  <c r="W5" i="12"/>
  <c r="AE4" i="12"/>
  <c r="AG4" i="12"/>
  <c r="AP4" i="12" s="1"/>
  <c r="I12" i="23"/>
  <c r="J12" i="23" s="1"/>
  <c r="I11" i="23"/>
  <c r="J11" i="23" s="1"/>
  <c r="I9" i="23"/>
  <c r="J9" i="23" s="1"/>
  <c r="I22" i="23"/>
  <c r="J22" i="23" s="1"/>
  <c r="I16" i="56"/>
  <c r="J16" i="56" s="1"/>
  <c r="I18" i="56"/>
  <c r="J18" i="56" s="1"/>
  <c r="I14" i="56"/>
  <c r="J14" i="56" s="1"/>
  <c r="I11" i="60"/>
  <c r="J11" i="60" s="1"/>
  <c r="I23" i="60"/>
  <c r="J23" i="60" s="1"/>
  <c r="I19" i="60"/>
  <c r="J19" i="60" s="1"/>
  <c r="I21" i="60"/>
  <c r="J21" i="60" s="1"/>
  <c r="I4" i="50"/>
  <c r="J4" i="50" s="1"/>
  <c r="K4" i="50" s="1"/>
  <c r="AP4" i="50" s="1"/>
  <c r="I20" i="50"/>
  <c r="J20" i="50" s="1"/>
  <c r="I16" i="50"/>
  <c r="J16" i="50" s="1"/>
  <c r="I7" i="19"/>
  <c r="J7" i="19" s="1"/>
  <c r="I6" i="19"/>
  <c r="J6" i="19" s="1"/>
  <c r="I5" i="19"/>
  <c r="J5" i="19" s="1"/>
  <c r="I23" i="19"/>
  <c r="J23" i="19" s="1"/>
  <c r="AI4" i="41"/>
  <c r="AN4" i="41"/>
  <c r="AE4" i="39"/>
  <c r="W5" i="39"/>
  <c r="AG4" i="39"/>
  <c r="AP4" i="39" s="1"/>
  <c r="AF4" i="39"/>
  <c r="AO4" i="39" s="1"/>
  <c r="W5" i="43"/>
  <c r="AG4" i="43"/>
  <c r="AP4" i="43" s="1"/>
  <c r="AF4" i="43"/>
  <c r="AO4" i="43" s="1"/>
  <c r="AE4" i="43"/>
  <c r="K5" i="45"/>
  <c r="Y5" i="48"/>
  <c r="X5" i="48"/>
  <c r="AH5" i="48" s="1"/>
  <c r="K6" i="53"/>
  <c r="H58" i="93"/>
  <c r="I58" i="93" s="1"/>
  <c r="J58" i="93" s="1"/>
  <c r="H4" i="93"/>
  <c r="I4" i="93" s="1"/>
  <c r="J4" i="93" s="1"/>
  <c r="K4" i="93" s="1"/>
  <c r="AQ4" i="93" s="1"/>
  <c r="H5" i="93"/>
  <c r="I5" i="93" s="1"/>
  <c r="J5" i="93" s="1"/>
  <c r="H41" i="93"/>
  <c r="I41" i="93" s="1"/>
  <c r="J41" i="93" s="1"/>
  <c r="H77" i="93"/>
  <c r="I77" i="93" s="1"/>
  <c r="J77" i="93" s="1"/>
  <c r="H18" i="93"/>
  <c r="I18" i="93" s="1"/>
  <c r="J18" i="93" s="1"/>
  <c r="H54" i="93"/>
  <c r="I54" i="93" s="1"/>
  <c r="J54" i="93" s="1"/>
  <c r="H90" i="93"/>
  <c r="I90" i="93" s="1"/>
  <c r="J90" i="93" s="1"/>
  <c r="H31" i="93"/>
  <c r="I31" i="93" s="1"/>
  <c r="J31" i="93" s="1"/>
  <c r="H67" i="93"/>
  <c r="I67" i="93" s="1"/>
  <c r="J67" i="93" s="1"/>
  <c r="H8" i="93"/>
  <c r="I8" i="93" s="1"/>
  <c r="J8" i="93" s="1"/>
  <c r="H44" i="93"/>
  <c r="I44" i="93" s="1"/>
  <c r="J44" i="93" s="1"/>
  <c r="H80" i="93"/>
  <c r="I80" i="93" s="1"/>
  <c r="J80" i="93" s="1"/>
  <c r="H21" i="93"/>
  <c r="I21" i="93" s="1"/>
  <c r="J21" i="93" s="1"/>
  <c r="H57" i="93"/>
  <c r="I57" i="93" s="1"/>
  <c r="J57" i="93" s="1"/>
  <c r="H93" i="93"/>
  <c r="I93" i="93" s="1"/>
  <c r="J93" i="93" s="1"/>
  <c r="H38" i="87"/>
  <c r="I38" i="87" s="1"/>
  <c r="J38" i="87" s="1"/>
  <c r="H74" i="87"/>
  <c r="I74" i="87" s="1"/>
  <c r="J74" i="87" s="1"/>
  <c r="H34" i="87"/>
  <c r="I34" i="87" s="1"/>
  <c r="J34" i="87" s="1"/>
  <c r="H70" i="87"/>
  <c r="I70" i="87" s="1"/>
  <c r="J70" i="87" s="1"/>
  <c r="H23" i="87"/>
  <c r="I23" i="87" s="1"/>
  <c r="J23" i="87" s="1"/>
  <c r="H59" i="87"/>
  <c r="I59" i="87" s="1"/>
  <c r="J59" i="87" s="1"/>
  <c r="H19" i="87"/>
  <c r="I19" i="87" s="1"/>
  <c r="J19" i="87" s="1"/>
  <c r="H55" i="87"/>
  <c r="I55" i="87" s="1"/>
  <c r="J55" i="87" s="1"/>
  <c r="H6" i="87"/>
  <c r="I6" i="87" s="1"/>
  <c r="J6" i="87" s="1"/>
  <c r="H24" i="87"/>
  <c r="I24" i="87" s="1"/>
  <c r="J24" i="87" s="1"/>
  <c r="H42" i="87"/>
  <c r="I42" i="87" s="1"/>
  <c r="J42" i="87" s="1"/>
  <c r="H60" i="87"/>
  <c r="I60" i="87" s="1"/>
  <c r="J60" i="87" s="1"/>
  <c r="H78" i="87"/>
  <c r="I78" i="87" s="1"/>
  <c r="J78" i="87" s="1"/>
  <c r="H4" i="82"/>
  <c r="I4" i="82" s="1"/>
  <c r="J4" i="82" s="1"/>
  <c r="K4" i="82" s="1"/>
  <c r="H58" i="82"/>
  <c r="I58" i="82" s="1"/>
  <c r="J58" i="82" s="1"/>
  <c r="H43" i="82"/>
  <c r="I43" i="82" s="1"/>
  <c r="J43" i="82" s="1"/>
  <c r="H28" i="82"/>
  <c r="I28" i="82" s="1"/>
  <c r="J28" i="82" s="1"/>
  <c r="H82" i="82"/>
  <c r="I82" i="82" s="1"/>
  <c r="J82" i="82" s="1"/>
  <c r="H20" i="82"/>
  <c r="I20" i="82" s="1"/>
  <c r="J20" i="82" s="1"/>
  <c r="H38" i="82"/>
  <c r="I38" i="82" s="1"/>
  <c r="J38" i="82" s="1"/>
  <c r="H56" i="82"/>
  <c r="I56" i="82" s="1"/>
  <c r="J56" i="82" s="1"/>
  <c r="H74" i="82"/>
  <c r="I74" i="82" s="1"/>
  <c r="J74" i="82" s="1"/>
  <c r="H12" i="82"/>
  <c r="I12" i="82" s="1"/>
  <c r="J12" i="82" s="1"/>
  <c r="H30" i="82"/>
  <c r="I30" i="82" s="1"/>
  <c r="J30" i="82" s="1"/>
  <c r="H48" i="82"/>
  <c r="I48" i="82" s="1"/>
  <c r="J48" i="82" s="1"/>
  <c r="H66" i="82"/>
  <c r="I66" i="82" s="1"/>
  <c r="J66" i="82" s="1"/>
  <c r="H84" i="82"/>
  <c r="I84" i="82" s="1"/>
  <c r="J84" i="82" s="1"/>
  <c r="H19" i="76"/>
  <c r="I19" i="76" s="1"/>
  <c r="J19" i="76" s="1"/>
  <c r="H51" i="76"/>
  <c r="I51" i="76" s="1"/>
  <c r="J51" i="76" s="1"/>
  <c r="H7" i="76"/>
  <c r="I7" i="76" s="1"/>
  <c r="J7" i="76" s="1"/>
  <c r="H34" i="76"/>
  <c r="I34" i="76" s="1"/>
  <c r="J34" i="76" s="1"/>
  <c r="H61" i="76"/>
  <c r="I61" i="76" s="1"/>
  <c r="J61" i="76" s="1"/>
  <c r="H9" i="76"/>
  <c r="I9" i="76" s="1"/>
  <c r="J9" i="76" s="1"/>
  <c r="H36" i="76"/>
  <c r="I36" i="76" s="1"/>
  <c r="J36" i="76" s="1"/>
  <c r="H63" i="76"/>
  <c r="I63" i="76" s="1"/>
  <c r="J63" i="76" s="1"/>
  <c r="H14" i="76"/>
  <c r="I14" i="76" s="1"/>
  <c r="J14" i="76" s="1"/>
  <c r="H32" i="76"/>
  <c r="I32" i="76" s="1"/>
  <c r="J32" i="76" s="1"/>
  <c r="H50" i="76"/>
  <c r="I50" i="76" s="1"/>
  <c r="J50" i="76" s="1"/>
  <c r="H68" i="76"/>
  <c r="I68" i="76" s="1"/>
  <c r="J68" i="76" s="1"/>
  <c r="AG4" i="72"/>
  <c r="AP4" i="72" s="1"/>
  <c r="AF4" i="72"/>
  <c r="AO4" i="72" s="1"/>
  <c r="W5" i="72"/>
  <c r="AE4" i="72"/>
  <c r="AN4" i="79"/>
  <c r="AI4" i="79"/>
  <c r="AG4" i="80"/>
  <c r="AF4" i="80"/>
  <c r="AE4" i="80"/>
  <c r="W5" i="80"/>
  <c r="H48" i="94"/>
  <c r="I48" i="94" s="1"/>
  <c r="J48" i="94" s="1"/>
  <c r="H38" i="94"/>
  <c r="I38" i="94" s="1"/>
  <c r="J38" i="94" s="1"/>
  <c r="H41" i="94"/>
  <c r="I41" i="94" s="1"/>
  <c r="J41" i="94" s="1"/>
  <c r="H45" i="94"/>
  <c r="I45" i="94" s="1"/>
  <c r="J45" i="94" s="1"/>
  <c r="H23" i="94"/>
  <c r="I23" i="94" s="1"/>
  <c r="J23" i="94" s="1"/>
  <c r="H66" i="94"/>
  <c r="I66" i="94" s="1"/>
  <c r="J66" i="94" s="1"/>
  <c r="H62" i="94"/>
  <c r="I62" i="94" s="1"/>
  <c r="J62" i="94" s="1"/>
  <c r="H35" i="94"/>
  <c r="I35" i="94" s="1"/>
  <c r="J35" i="94" s="1"/>
  <c r="H78" i="94"/>
  <c r="I78" i="94" s="1"/>
  <c r="J78" i="94" s="1"/>
  <c r="H14" i="94"/>
  <c r="I14" i="94" s="1"/>
  <c r="J14" i="94" s="1"/>
  <c r="H57" i="94"/>
  <c r="I57" i="94" s="1"/>
  <c r="J57" i="94" s="1"/>
  <c r="H36" i="94"/>
  <c r="I36" i="94" s="1"/>
  <c r="J36" i="94" s="1"/>
  <c r="H13" i="94"/>
  <c r="I13" i="94" s="1"/>
  <c r="J13" i="94" s="1"/>
  <c r="H31" i="94"/>
  <c r="I31" i="94" s="1"/>
  <c r="J31" i="94" s="1"/>
  <c r="H49" i="94"/>
  <c r="I49" i="94" s="1"/>
  <c r="J49" i="94" s="1"/>
  <c r="H67" i="94"/>
  <c r="I67" i="94" s="1"/>
  <c r="J67" i="94" s="1"/>
  <c r="H85" i="94"/>
  <c r="I85" i="94" s="1"/>
  <c r="J85" i="94" s="1"/>
  <c r="AQ4" i="96"/>
  <c r="I5" i="8"/>
  <c r="J5" i="8" s="1"/>
  <c r="I23" i="8"/>
  <c r="J23" i="8" s="1"/>
  <c r="I19" i="8"/>
  <c r="J19" i="8" s="1"/>
  <c r="I21" i="8"/>
  <c r="J21" i="8" s="1"/>
  <c r="I14" i="68"/>
  <c r="J14" i="68" s="1"/>
  <c r="I11" i="68"/>
  <c r="J11" i="68" s="1"/>
  <c r="I6" i="68"/>
  <c r="J6" i="68" s="1"/>
  <c r="I14" i="67"/>
  <c r="J14" i="67" s="1"/>
  <c r="I21" i="67"/>
  <c r="J21" i="67" s="1"/>
  <c r="I13" i="67"/>
  <c r="J13" i="67" s="1"/>
  <c r="I11" i="67"/>
  <c r="J11" i="67" s="1"/>
  <c r="I10" i="59"/>
  <c r="J10" i="59" s="1"/>
  <c r="I16" i="59"/>
  <c r="J16" i="59" s="1"/>
  <c r="I18" i="59"/>
  <c r="J18" i="59" s="1"/>
  <c r="AR3" i="18"/>
  <c r="I9" i="15"/>
  <c r="J9" i="15" s="1"/>
  <c r="I22" i="15"/>
  <c r="J22" i="15" s="1"/>
  <c r="I4" i="15"/>
  <c r="J4" i="15" s="1"/>
  <c r="K4" i="15" s="1"/>
  <c r="AQ4" i="15" s="1"/>
  <c r="I20" i="15"/>
  <c r="J20" i="15" s="1"/>
  <c r="W5" i="36"/>
  <c r="AG4" i="36"/>
  <c r="AP4" i="36" s="1"/>
  <c r="AF4" i="36"/>
  <c r="AO4" i="36" s="1"/>
  <c r="AE4" i="36"/>
  <c r="H8" i="92"/>
  <c r="I8" i="92" s="1"/>
  <c r="J8" i="92" s="1"/>
  <c r="H62" i="92"/>
  <c r="I62" i="92" s="1"/>
  <c r="J62" i="92" s="1"/>
  <c r="H47" i="92"/>
  <c r="I47" i="92" s="1"/>
  <c r="J47" i="92" s="1"/>
  <c r="H23" i="92"/>
  <c r="I23" i="92" s="1"/>
  <c r="J23" i="92" s="1"/>
  <c r="H6" i="92"/>
  <c r="I6" i="92" s="1"/>
  <c r="J6" i="92" s="1"/>
  <c r="H24" i="92"/>
  <c r="I24" i="92" s="1"/>
  <c r="J24" i="92" s="1"/>
  <c r="H42" i="92"/>
  <c r="I42" i="92" s="1"/>
  <c r="J42" i="92" s="1"/>
  <c r="H60" i="92"/>
  <c r="I60" i="92" s="1"/>
  <c r="J60" i="92" s="1"/>
  <c r="H16" i="92"/>
  <c r="I16" i="92" s="1"/>
  <c r="J16" i="92" s="1"/>
  <c r="H34" i="92"/>
  <c r="I34" i="92" s="1"/>
  <c r="J34" i="92" s="1"/>
  <c r="H52" i="92"/>
  <c r="I52" i="92" s="1"/>
  <c r="J52" i="92" s="1"/>
  <c r="H49" i="85"/>
  <c r="I49" i="85" s="1"/>
  <c r="J49" i="85" s="1"/>
  <c r="H25" i="85"/>
  <c r="I25" i="85" s="1"/>
  <c r="J25" i="85" s="1"/>
  <c r="H37" i="85"/>
  <c r="I37" i="85" s="1"/>
  <c r="J37" i="85" s="1"/>
  <c r="H54" i="85"/>
  <c r="I54" i="85" s="1"/>
  <c r="J54" i="85" s="1"/>
  <c r="H31" i="85"/>
  <c r="I31" i="85" s="1"/>
  <c r="J31" i="85" s="1"/>
  <c r="H8" i="85"/>
  <c r="I8" i="85" s="1"/>
  <c r="J8" i="85" s="1"/>
  <c r="H80" i="85"/>
  <c r="I80" i="85" s="1"/>
  <c r="J80" i="85" s="1"/>
  <c r="H60" i="85"/>
  <c r="I60" i="85" s="1"/>
  <c r="J60" i="85" s="1"/>
  <c r="H21" i="85"/>
  <c r="I21" i="85" s="1"/>
  <c r="J21" i="85" s="1"/>
  <c r="H57" i="85"/>
  <c r="I57" i="85" s="1"/>
  <c r="J57" i="85" s="1"/>
  <c r="H93" i="85"/>
  <c r="I93" i="85" s="1"/>
  <c r="J93" i="85" s="1"/>
  <c r="H34" i="85"/>
  <c r="I34" i="85" s="1"/>
  <c r="J34" i="85" s="1"/>
  <c r="H70" i="85"/>
  <c r="I70" i="85" s="1"/>
  <c r="J70" i="85" s="1"/>
  <c r="H11" i="85"/>
  <c r="I11" i="85" s="1"/>
  <c r="J11" i="85" s="1"/>
  <c r="H47" i="85"/>
  <c r="I47" i="85" s="1"/>
  <c r="J47" i="85" s="1"/>
  <c r="H83" i="85"/>
  <c r="I83" i="85" s="1"/>
  <c r="J83" i="85" s="1"/>
  <c r="H19" i="80"/>
  <c r="I19" i="80" s="1"/>
  <c r="J19" i="80" s="1"/>
  <c r="H37" i="80"/>
  <c r="I37" i="80" s="1"/>
  <c r="J37" i="80" s="1"/>
  <c r="H55" i="80"/>
  <c r="I55" i="80" s="1"/>
  <c r="J55" i="80" s="1"/>
  <c r="H14" i="80"/>
  <c r="I14" i="80" s="1"/>
  <c r="J14" i="80" s="1"/>
  <c r="H32" i="80"/>
  <c r="I32" i="80" s="1"/>
  <c r="J32" i="80" s="1"/>
  <c r="H50" i="80"/>
  <c r="I50" i="80" s="1"/>
  <c r="J50" i="80" s="1"/>
  <c r="H68" i="80"/>
  <c r="I68" i="80" s="1"/>
  <c r="J68" i="80" s="1"/>
  <c r="H9" i="80"/>
  <c r="I9" i="80" s="1"/>
  <c r="J9" i="80" s="1"/>
  <c r="H27" i="80"/>
  <c r="I27" i="80" s="1"/>
  <c r="J27" i="80" s="1"/>
  <c r="H45" i="80"/>
  <c r="I45" i="80" s="1"/>
  <c r="J45" i="80" s="1"/>
  <c r="H63" i="80"/>
  <c r="I63" i="80" s="1"/>
  <c r="J63" i="80" s="1"/>
  <c r="H15" i="75"/>
  <c r="I15" i="75" s="1"/>
  <c r="J15" i="75" s="1"/>
  <c r="H36" i="75"/>
  <c r="I36" i="75" s="1"/>
  <c r="J36" i="75" s="1"/>
  <c r="H57" i="75"/>
  <c r="I57" i="75" s="1"/>
  <c r="J57" i="75" s="1"/>
  <c r="H4" i="75"/>
  <c r="I4" i="75" s="1"/>
  <c r="J4" i="75" s="1"/>
  <c r="K4" i="75" s="1"/>
  <c r="AQ4" i="75" s="1"/>
  <c r="H22" i="75"/>
  <c r="I22" i="75" s="1"/>
  <c r="J22" i="75" s="1"/>
  <c r="H40" i="75"/>
  <c r="I40" i="75" s="1"/>
  <c r="J40" i="75" s="1"/>
  <c r="H58" i="75"/>
  <c r="I58" i="75" s="1"/>
  <c r="J58" i="75" s="1"/>
  <c r="H76" i="75"/>
  <c r="I76" i="75" s="1"/>
  <c r="J76" i="75" s="1"/>
  <c r="H14" i="75"/>
  <c r="I14" i="75" s="1"/>
  <c r="J14" i="75" s="1"/>
  <c r="H32" i="75"/>
  <c r="I32" i="75" s="1"/>
  <c r="J32" i="75" s="1"/>
  <c r="H50" i="75"/>
  <c r="I50" i="75" s="1"/>
  <c r="J50" i="75" s="1"/>
  <c r="H68" i="75"/>
  <c r="I68" i="75" s="1"/>
  <c r="J68" i="75" s="1"/>
  <c r="AN4" i="52"/>
  <c r="AI4" i="52"/>
  <c r="AI3" i="58"/>
  <c r="AN3" i="58"/>
  <c r="AN3" i="66"/>
  <c r="AI3" i="66"/>
  <c r="AR3" i="23"/>
  <c r="AQ4" i="3"/>
  <c r="I17" i="12"/>
  <c r="J17" i="12" s="1"/>
  <c r="I13" i="12"/>
  <c r="J13" i="12" s="1"/>
  <c r="I15" i="12"/>
  <c r="J15" i="12" s="1"/>
  <c r="I12" i="63"/>
  <c r="J12" i="63" s="1"/>
  <c r="I11" i="63"/>
  <c r="J11" i="63" s="1"/>
  <c r="I9" i="63"/>
  <c r="J9" i="63" s="1"/>
  <c r="I22" i="63"/>
  <c r="J22" i="63" s="1"/>
  <c r="I23" i="52"/>
  <c r="J23" i="52" s="1"/>
  <c r="I5" i="52"/>
  <c r="J5" i="52" s="1"/>
  <c r="I19" i="52"/>
  <c r="J19" i="52" s="1"/>
  <c r="AR3" i="35"/>
  <c r="AN4" i="66"/>
  <c r="AI4" i="66"/>
  <c r="H15" i="91"/>
  <c r="I15" i="91" s="1"/>
  <c r="J15" i="91" s="1"/>
  <c r="H33" i="91"/>
  <c r="I33" i="91" s="1"/>
  <c r="J33" i="91" s="1"/>
  <c r="H51" i="91"/>
  <c r="I51" i="91" s="1"/>
  <c r="J51" i="91" s="1"/>
  <c r="H69" i="91"/>
  <c r="I69" i="91" s="1"/>
  <c r="J69" i="91" s="1"/>
  <c r="H4" i="91"/>
  <c r="I4" i="91" s="1"/>
  <c r="J4" i="91" s="1"/>
  <c r="K4" i="91" s="1"/>
  <c r="H22" i="91"/>
  <c r="I22" i="91" s="1"/>
  <c r="J22" i="91" s="1"/>
  <c r="H40" i="91"/>
  <c r="I40" i="91" s="1"/>
  <c r="J40" i="91" s="1"/>
  <c r="H58" i="91"/>
  <c r="I58" i="91" s="1"/>
  <c r="J58" i="91" s="1"/>
  <c r="H76" i="91"/>
  <c r="I76" i="91" s="1"/>
  <c r="J76" i="91" s="1"/>
  <c r="H14" i="91"/>
  <c r="I14" i="91" s="1"/>
  <c r="J14" i="91" s="1"/>
  <c r="H32" i="91"/>
  <c r="I32" i="91" s="1"/>
  <c r="J32" i="91" s="1"/>
  <c r="H50" i="91"/>
  <c r="I50" i="91" s="1"/>
  <c r="J50" i="91" s="1"/>
  <c r="H68" i="91"/>
  <c r="I68" i="91" s="1"/>
  <c r="J68" i="91" s="1"/>
  <c r="H80" i="86"/>
  <c r="I80" i="86" s="1"/>
  <c r="J80" i="86" s="1"/>
  <c r="H8" i="86"/>
  <c r="I8" i="86" s="1"/>
  <c r="J8" i="86" s="1"/>
  <c r="H83" i="86"/>
  <c r="I83" i="86" s="1"/>
  <c r="J83" i="86" s="1"/>
  <c r="H17" i="86"/>
  <c r="I17" i="86" s="1"/>
  <c r="J17" i="86" s="1"/>
  <c r="H38" i="86"/>
  <c r="I38" i="86" s="1"/>
  <c r="J38" i="86" s="1"/>
  <c r="H21" i="86"/>
  <c r="I21" i="86" s="1"/>
  <c r="J21" i="86" s="1"/>
  <c r="H39" i="86"/>
  <c r="I39" i="86" s="1"/>
  <c r="J39" i="86" s="1"/>
  <c r="H57" i="86"/>
  <c r="I57" i="86" s="1"/>
  <c r="J57" i="86" s="1"/>
  <c r="H75" i="86"/>
  <c r="I75" i="86" s="1"/>
  <c r="J75" i="86" s="1"/>
  <c r="H10" i="86"/>
  <c r="I10" i="86" s="1"/>
  <c r="J10" i="86" s="1"/>
  <c r="H28" i="86"/>
  <c r="I28" i="86" s="1"/>
  <c r="J28" i="86" s="1"/>
  <c r="H46" i="86"/>
  <c r="I46" i="86" s="1"/>
  <c r="J46" i="86" s="1"/>
  <c r="H64" i="86"/>
  <c r="I64" i="86" s="1"/>
  <c r="J64" i="86" s="1"/>
  <c r="H82" i="86"/>
  <c r="I82" i="86" s="1"/>
  <c r="J82" i="86" s="1"/>
  <c r="H32" i="79"/>
  <c r="I32" i="79" s="1"/>
  <c r="J32" i="79" s="1"/>
  <c r="H14" i="79"/>
  <c r="I14" i="79" s="1"/>
  <c r="J14" i="79" s="1"/>
  <c r="H28" i="79"/>
  <c r="I28" i="79" s="1"/>
  <c r="J28" i="79" s="1"/>
  <c r="H64" i="79"/>
  <c r="I64" i="79" s="1"/>
  <c r="J64" i="79" s="1"/>
  <c r="H17" i="79"/>
  <c r="I17" i="79" s="1"/>
  <c r="J17" i="79" s="1"/>
  <c r="H53" i="79"/>
  <c r="I53" i="79" s="1"/>
  <c r="J53" i="79" s="1"/>
  <c r="H13" i="79"/>
  <c r="I13" i="79" s="1"/>
  <c r="J13" i="79" s="1"/>
  <c r="H49" i="79"/>
  <c r="I49" i="79" s="1"/>
  <c r="J49" i="79" s="1"/>
  <c r="H21" i="79"/>
  <c r="I21" i="79" s="1"/>
  <c r="J21" i="79" s="1"/>
  <c r="H39" i="79"/>
  <c r="I39" i="79" s="1"/>
  <c r="J39" i="79" s="1"/>
  <c r="H57" i="79"/>
  <c r="I57" i="79" s="1"/>
  <c r="J57" i="79" s="1"/>
  <c r="H75" i="79"/>
  <c r="I75" i="79" s="1"/>
  <c r="J75" i="79" s="1"/>
  <c r="H14" i="46"/>
  <c r="I14" i="46" s="1"/>
  <c r="J14" i="46" s="1"/>
  <c r="H41" i="46"/>
  <c r="I41" i="46" s="1"/>
  <c r="J41" i="46" s="1"/>
  <c r="H68" i="46"/>
  <c r="I68" i="46" s="1"/>
  <c r="J68" i="46" s="1"/>
  <c r="H10" i="46"/>
  <c r="I10" i="46" s="1"/>
  <c r="J10" i="46" s="1"/>
  <c r="H37" i="46"/>
  <c r="I37" i="46" s="1"/>
  <c r="J37" i="46" s="1"/>
  <c r="H64" i="46"/>
  <c r="I64" i="46" s="1"/>
  <c r="J64" i="46" s="1"/>
  <c r="H13" i="46"/>
  <c r="I13" i="46" s="1"/>
  <c r="J13" i="46" s="1"/>
  <c r="H40" i="46"/>
  <c r="I40" i="46" s="1"/>
  <c r="J40" i="46" s="1"/>
  <c r="H67" i="46"/>
  <c r="I67" i="46" s="1"/>
  <c r="J67" i="46" s="1"/>
  <c r="H12" i="46"/>
  <c r="I12" i="46" s="1"/>
  <c r="J12" i="46" s="1"/>
  <c r="H30" i="46"/>
  <c r="I30" i="46" s="1"/>
  <c r="J30" i="46" s="1"/>
  <c r="H48" i="46"/>
  <c r="I48" i="46" s="1"/>
  <c r="J48" i="46" s="1"/>
  <c r="H66" i="46"/>
  <c r="I66" i="46" s="1"/>
  <c r="J66" i="46" s="1"/>
  <c r="H84" i="46"/>
  <c r="I84" i="46" s="1"/>
  <c r="J84" i="46" s="1"/>
  <c r="AN3" i="50"/>
  <c r="AI3" i="50"/>
  <c r="AP4" i="63"/>
  <c r="AE4" i="85"/>
  <c r="AG4" i="85"/>
  <c r="AP4" i="85" s="1"/>
  <c r="AF4" i="85"/>
  <c r="AO4" i="85" s="1"/>
  <c r="W5" i="85"/>
  <c r="AF4" i="10"/>
  <c r="AO4" i="10" s="1"/>
  <c r="W5" i="10"/>
  <c r="AE4" i="10"/>
  <c r="AG4" i="10"/>
  <c r="AP4" i="10" s="1"/>
  <c r="I5" i="7"/>
  <c r="J5" i="7" s="1"/>
  <c r="I23" i="7"/>
  <c r="J23" i="7" s="1"/>
  <c r="I19" i="7"/>
  <c r="J19" i="7" s="1"/>
  <c r="I21" i="7"/>
  <c r="J21" i="7" s="1"/>
  <c r="I12" i="2"/>
  <c r="J12" i="2" s="1"/>
  <c r="I11" i="2"/>
  <c r="J11" i="2" s="1"/>
  <c r="I9" i="2"/>
  <c r="J9" i="2" s="1"/>
  <c r="I22" i="2"/>
  <c r="J22" i="2" s="1"/>
  <c r="I4" i="3"/>
  <c r="J4" i="3" s="1"/>
  <c r="K4" i="3" s="1"/>
  <c r="I20" i="3"/>
  <c r="J20" i="3" s="1"/>
  <c r="I16" i="3"/>
  <c r="J16" i="3" s="1"/>
  <c r="I18" i="4"/>
  <c r="J18" i="4" s="1"/>
  <c r="I14" i="4"/>
  <c r="J14" i="4" s="1"/>
  <c r="I8" i="4"/>
  <c r="J8" i="4" s="1"/>
  <c r="AQ4" i="16"/>
  <c r="I4" i="55"/>
  <c r="J4" i="55" s="1"/>
  <c r="K4" i="55" s="1"/>
  <c r="AN4" i="55" s="1"/>
  <c r="I17" i="55"/>
  <c r="J17" i="55" s="1"/>
  <c r="I13" i="55"/>
  <c r="J13" i="55" s="1"/>
  <c r="I13" i="51"/>
  <c r="J13" i="51" s="1"/>
  <c r="I15" i="51"/>
  <c r="J15" i="51" s="1"/>
  <c r="I10" i="51"/>
  <c r="J10" i="51" s="1"/>
  <c r="AQ5" i="14"/>
  <c r="I19" i="16"/>
  <c r="J19" i="16" s="1"/>
  <c r="I21" i="16"/>
  <c r="J21" i="16" s="1"/>
  <c r="I17" i="16"/>
  <c r="J17" i="16" s="1"/>
  <c r="K6" i="34"/>
  <c r="K7" i="34" s="1"/>
  <c r="K8" i="34" s="1"/>
  <c r="K9" i="34" s="1"/>
  <c r="K10" i="34" s="1"/>
  <c r="K11" i="34" s="1"/>
  <c r="K12" i="34" s="1"/>
  <c r="K13" i="34" s="1"/>
  <c r="K14" i="34" s="1"/>
  <c r="K15" i="34" s="1"/>
  <c r="K16" i="34" s="1"/>
  <c r="K17" i="34" s="1"/>
  <c r="K18" i="34" s="1"/>
  <c r="K19" i="34" s="1"/>
  <c r="K20" i="34" s="1"/>
  <c r="K21" i="34" s="1"/>
  <c r="K22" i="34" s="1"/>
  <c r="K23" i="34" s="1"/>
  <c r="K24" i="34" s="1"/>
  <c r="K25" i="34" s="1"/>
  <c r="K26" i="34" s="1"/>
  <c r="K27" i="34" s="1"/>
  <c r="K28" i="34" s="1"/>
  <c r="K29" i="34" s="1"/>
  <c r="K30" i="34" s="1"/>
  <c r="K31" i="34" s="1"/>
  <c r="K32" i="34" s="1"/>
  <c r="K33" i="34" s="1"/>
  <c r="K34" i="34" s="1"/>
  <c r="K35" i="34" s="1"/>
  <c r="K36" i="34" s="1"/>
  <c r="K37" i="34" s="1"/>
  <c r="K38" i="34" s="1"/>
  <c r="K39" i="34" s="1"/>
  <c r="K40" i="34" s="1"/>
  <c r="K41" i="34" s="1"/>
  <c r="K42" i="34" s="1"/>
  <c r="K43" i="34" s="1"/>
  <c r="K44" i="34" s="1"/>
  <c r="K45" i="34" s="1"/>
  <c r="K46" i="34" s="1"/>
  <c r="K47" i="34" s="1"/>
  <c r="K48" i="34" s="1"/>
  <c r="K49" i="34" s="1"/>
  <c r="K50" i="34" s="1"/>
  <c r="K51" i="34" s="1"/>
  <c r="K52" i="34" s="1"/>
  <c r="K53" i="34" s="1"/>
  <c r="K54" i="34" s="1"/>
  <c r="K55" i="34" s="1"/>
  <c r="K56" i="34" s="1"/>
  <c r="K57" i="34" s="1"/>
  <c r="K58" i="34" s="1"/>
  <c r="K59" i="34" s="1"/>
  <c r="K60" i="34" s="1"/>
  <c r="K61" i="34" s="1"/>
  <c r="K62" i="34" s="1"/>
  <c r="K63" i="34" s="1"/>
  <c r="K64" i="34" s="1"/>
  <c r="K65" i="34" s="1"/>
  <c r="K66" i="34" s="1"/>
  <c r="K67" i="34" s="1"/>
  <c r="K68" i="34" s="1"/>
  <c r="K69" i="34" s="1"/>
  <c r="K70" i="34" s="1"/>
  <c r="K71" i="34" s="1"/>
  <c r="K72" i="34" s="1"/>
  <c r="K73" i="34" s="1"/>
  <c r="K74" i="34" s="1"/>
  <c r="K75" i="34" s="1"/>
  <c r="K76" i="34" s="1"/>
  <c r="K77" i="34" s="1"/>
  <c r="K78" i="34" s="1"/>
  <c r="K79" i="34" s="1"/>
  <c r="K80" i="34" s="1"/>
  <c r="K81" i="34" s="1"/>
  <c r="K82" i="34" s="1"/>
  <c r="K83" i="34" s="1"/>
  <c r="K84" i="34" s="1"/>
  <c r="K85" i="34" s="1"/>
  <c r="K86" i="34" s="1"/>
  <c r="K87" i="34" s="1"/>
  <c r="K88" i="34" s="1"/>
  <c r="K89" i="34" s="1"/>
  <c r="K5" i="37"/>
  <c r="K6" i="37" s="1"/>
  <c r="K7" i="37" s="1"/>
  <c r="K8" i="37" s="1"/>
  <c r="K9" i="37" s="1"/>
  <c r="K10" i="37" s="1"/>
  <c r="K11" i="37" s="1"/>
  <c r="K12" i="37" s="1"/>
  <c r="K13" i="37" s="1"/>
  <c r="K14" i="37" s="1"/>
  <c r="K15" i="37" s="1"/>
  <c r="K16" i="37" s="1"/>
  <c r="K17" i="37" s="1"/>
  <c r="K18" i="37" s="1"/>
  <c r="K19" i="37" s="1"/>
  <c r="K20" i="37" s="1"/>
  <c r="K21" i="37" s="1"/>
  <c r="K22" i="37" s="1"/>
  <c r="K23" i="37" s="1"/>
  <c r="K24" i="37" s="1"/>
  <c r="K25" i="37" s="1"/>
  <c r="K26" i="37" s="1"/>
  <c r="K27" i="37" s="1"/>
  <c r="K28" i="37" s="1"/>
  <c r="K29" i="37" s="1"/>
  <c r="K30" i="37" s="1"/>
  <c r="K31" i="37" s="1"/>
  <c r="K32" i="37" s="1"/>
  <c r="K33" i="37" s="1"/>
  <c r="K34" i="37" s="1"/>
  <c r="K35" i="37" s="1"/>
  <c r="K36" i="37" s="1"/>
  <c r="K37" i="37" s="1"/>
  <c r="K38" i="37" s="1"/>
  <c r="K39" i="37" s="1"/>
  <c r="K40" i="37" s="1"/>
  <c r="K41" i="37" s="1"/>
  <c r="K42" i="37" s="1"/>
  <c r="K43" i="37" s="1"/>
  <c r="K44" i="37" s="1"/>
  <c r="K45" i="37" s="1"/>
  <c r="K46" i="37" s="1"/>
  <c r="K47" i="37" s="1"/>
  <c r="K48" i="37" s="1"/>
  <c r="K49" i="37" s="1"/>
  <c r="K50" i="37" s="1"/>
  <c r="K51" i="37" s="1"/>
  <c r="K52" i="37" s="1"/>
  <c r="K53" i="37" s="1"/>
  <c r="K54" i="37" s="1"/>
  <c r="K55" i="37" s="1"/>
  <c r="K56" i="37" s="1"/>
  <c r="K57" i="37" s="1"/>
  <c r="K58" i="37" s="1"/>
  <c r="K59" i="37" s="1"/>
  <c r="K60" i="37" s="1"/>
  <c r="K61" i="37" s="1"/>
  <c r="K62" i="37" s="1"/>
  <c r="K63" i="37" s="1"/>
  <c r="K64" i="37" s="1"/>
  <c r="K65" i="37" s="1"/>
  <c r="K66" i="37" s="1"/>
  <c r="K67" i="37" s="1"/>
  <c r="K68" i="37" s="1"/>
  <c r="K69" i="37" s="1"/>
  <c r="K70" i="37" s="1"/>
  <c r="K71" i="37" s="1"/>
  <c r="K72" i="37" s="1"/>
  <c r="K73" i="37" s="1"/>
  <c r="K74" i="37" s="1"/>
  <c r="K75" i="37" s="1"/>
  <c r="K76" i="37" s="1"/>
  <c r="K77" i="37" s="1"/>
  <c r="K78" i="37" s="1"/>
  <c r="K79" i="37" s="1"/>
  <c r="K80" i="37" s="1"/>
  <c r="K81" i="37" s="1"/>
  <c r="K82" i="37" s="1"/>
  <c r="K83" i="37" s="1"/>
  <c r="K84" i="37" s="1"/>
  <c r="K85" i="37" s="1"/>
  <c r="K86" i="37" s="1"/>
  <c r="K87" i="37" s="1"/>
  <c r="K88" i="37" s="1"/>
  <c r="K89" i="37" s="1"/>
  <c r="K90" i="37" s="1"/>
  <c r="K91" i="37" s="1"/>
  <c r="K92" i="37" s="1"/>
  <c r="K93" i="37" s="1"/>
  <c r="K94" i="37" s="1"/>
  <c r="K95" i="37" s="1"/>
  <c r="K96" i="37" s="1"/>
  <c r="K97" i="37" s="1"/>
  <c r="K98" i="37" s="1"/>
  <c r="AQ4" i="44"/>
  <c r="H27" i="90"/>
  <c r="I27" i="90" s="1"/>
  <c r="J27" i="90" s="1"/>
  <c r="H63" i="90"/>
  <c r="I63" i="90" s="1"/>
  <c r="J63" i="90" s="1"/>
  <c r="H10" i="90"/>
  <c r="I10" i="90" s="1"/>
  <c r="J10" i="90" s="1"/>
  <c r="H46" i="90"/>
  <c r="I46" i="90" s="1"/>
  <c r="J46" i="90" s="1"/>
  <c r="H82" i="90"/>
  <c r="I82" i="90" s="1"/>
  <c r="J82" i="90" s="1"/>
  <c r="H18" i="90"/>
  <c r="I18" i="90" s="1"/>
  <c r="J18" i="90" s="1"/>
  <c r="H54" i="90"/>
  <c r="I54" i="90" s="1"/>
  <c r="J54" i="90" s="1"/>
  <c r="H7" i="90"/>
  <c r="I7" i="90" s="1"/>
  <c r="J7" i="90" s="1"/>
  <c r="H43" i="90"/>
  <c r="I43" i="90" s="1"/>
  <c r="J43" i="90" s="1"/>
  <c r="H79" i="90"/>
  <c r="I79" i="90" s="1"/>
  <c r="J79" i="90" s="1"/>
  <c r="H5" i="90"/>
  <c r="I5" i="90" s="1"/>
  <c r="J5" i="90" s="1"/>
  <c r="H23" i="90"/>
  <c r="I23" i="90" s="1"/>
  <c r="J23" i="90" s="1"/>
  <c r="H41" i="90"/>
  <c r="I41" i="90" s="1"/>
  <c r="J41" i="90" s="1"/>
  <c r="H59" i="90"/>
  <c r="I59" i="90" s="1"/>
  <c r="J59" i="90" s="1"/>
  <c r="H77" i="90"/>
  <c r="I77" i="90" s="1"/>
  <c r="J77" i="90" s="1"/>
  <c r="H8" i="84"/>
  <c r="I8" i="84" s="1"/>
  <c r="J8" i="84" s="1"/>
  <c r="H17" i="84"/>
  <c r="I17" i="84" s="1"/>
  <c r="J17" i="84" s="1"/>
  <c r="H38" i="84"/>
  <c r="I38" i="84" s="1"/>
  <c r="J38" i="84" s="1"/>
  <c r="H14" i="84"/>
  <c r="I14" i="84" s="1"/>
  <c r="J14" i="84" s="1"/>
  <c r="H68" i="84"/>
  <c r="I68" i="84" s="1"/>
  <c r="J68" i="84" s="1"/>
  <c r="H21" i="84"/>
  <c r="I21" i="84" s="1"/>
  <c r="J21" i="84" s="1"/>
  <c r="H39" i="84"/>
  <c r="I39" i="84" s="1"/>
  <c r="J39" i="84" s="1"/>
  <c r="H57" i="84"/>
  <c r="I57" i="84" s="1"/>
  <c r="J57" i="84" s="1"/>
  <c r="H13" i="84"/>
  <c r="I13" i="84" s="1"/>
  <c r="J13" i="84" s="1"/>
  <c r="H31" i="84"/>
  <c r="I31" i="84" s="1"/>
  <c r="J31" i="84" s="1"/>
  <c r="H49" i="84"/>
  <c r="I49" i="84" s="1"/>
  <c r="J49" i="84" s="1"/>
  <c r="H67" i="84"/>
  <c r="I67" i="84" s="1"/>
  <c r="J67" i="84" s="1"/>
  <c r="H59" i="77"/>
  <c r="I59" i="77" s="1"/>
  <c r="J59" i="77" s="1"/>
  <c r="H91" i="77"/>
  <c r="I91" i="77" s="1"/>
  <c r="J91" i="77" s="1"/>
  <c r="H43" i="77"/>
  <c r="I43" i="77" s="1"/>
  <c r="J43" i="77" s="1"/>
  <c r="H47" i="77"/>
  <c r="I47" i="77" s="1"/>
  <c r="J47" i="77" s="1"/>
  <c r="H67" i="77"/>
  <c r="I67" i="77" s="1"/>
  <c r="J67" i="77" s="1"/>
  <c r="H89" i="77"/>
  <c r="I89" i="77" s="1"/>
  <c r="J89" i="77" s="1"/>
  <c r="H36" i="77"/>
  <c r="I36" i="77" s="1"/>
  <c r="J36" i="77" s="1"/>
  <c r="H72" i="77"/>
  <c r="I72" i="77" s="1"/>
  <c r="J72" i="77" s="1"/>
  <c r="H14" i="77"/>
  <c r="I14" i="77" s="1"/>
  <c r="J14" i="77" s="1"/>
  <c r="H50" i="77"/>
  <c r="I50" i="77" s="1"/>
  <c r="J50" i="77" s="1"/>
  <c r="H86" i="77"/>
  <c r="I86" i="77" s="1"/>
  <c r="J86" i="77" s="1"/>
  <c r="H27" i="77"/>
  <c r="I27" i="77" s="1"/>
  <c r="J27" i="77" s="1"/>
  <c r="H63" i="77"/>
  <c r="I63" i="77" s="1"/>
  <c r="J63" i="77" s="1"/>
  <c r="H4" i="77"/>
  <c r="I4" i="77" s="1"/>
  <c r="J4" i="77" s="1"/>
  <c r="K4" i="77" s="1"/>
  <c r="AQ4" i="77" s="1"/>
  <c r="H40" i="77"/>
  <c r="I40" i="77" s="1"/>
  <c r="J40" i="77" s="1"/>
  <c r="H76" i="77"/>
  <c r="I76" i="77" s="1"/>
  <c r="J76" i="77" s="1"/>
  <c r="H17" i="48"/>
  <c r="I17" i="48" s="1"/>
  <c r="J17" i="48" s="1"/>
  <c r="H56" i="48"/>
  <c r="I56" i="48" s="1"/>
  <c r="J56" i="48" s="1"/>
  <c r="H23" i="48"/>
  <c r="I23" i="48" s="1"/>
  <c r="J23" i="48" s="1"/>
  <c r="H12" i="48"/>
  <c r="I12" i="48" s="1"/>
  <c r="J12" i="48" s="1"/>
  <c r="H30" i="48"/>
  <c r="I30" i="48" s="1"/>
  <c r="J30" i="48" s="1"/>
  <c r="H48" i="48"/>
  <c r="I48" i="48" s="1"/>
  <c r="J48" i="48" s="1"/>
  <c r="H66" i="48"/>
  <c r="I66" i="48" s="1"/>
  <c r="J66" i="48" s="1"/>
  <c r="H4" i="48"/>
  <c r="I4" i="48" s="1"/>
  <c r="J4" i="48" s="1"/>
  <c r="K4" i="48" s="1"/>
  <c r="AP4" i="48" s="1"/>
  <c r="H22" i="48"/>
  <c r="I22" i="48" s="1"/>
  <c r="J22" i="48" s="1"/>
  <c r="H40" i="48"/>
  <c r="I40" i="48" s="1"/>
  <c r="J40" i="48" s="1"/>
  <c r="H58" i="48"/>
  <c r="I58" i="48" s="1"/>
  <c r="J58" i="48" s="1"/>
  <c r="Y5" i="62"/>
  <c r="AR3" i="13"/>
  <c r="I23" i="11"/>
  <c r="J23" i="11" s="1"/>
  <c r="I19" i="11"/>
  <c r="J19" i="11" s="1"/>
  <c r="I21" i="11"/>
  <c r="J21" i="11" s="1"/>
  <c r="W5" i="1"/>
  <c r="AG4" i="1"/>
  <c r="AP4" i="1" s="1"/>
  <c r="AF4" i="1"/>
  <c r="AO4" i="1" s="1"/>
  <c r="AE4" i="1"/>
  <c r="I19" i="72"/>
  <c r="J19" i="72" s="1"/>
  <c r="I15" i="72"/>
  <c r="J15" i="72" s="1"/>
  <c r="I10" i="72"/>
  <c r="J10" i="72" s="1"/>
  <c r="I13" i="64"/>
  <c r="J13" i="64" s="1"/>
  <c r="I6" i="64"/>
  <c r="J6" i="64" s="1"/>
  <c r="I5" i="64"/>
  <c r="J5" i="64" s="1"/>
  <c r="I23" i="64"/>
  <c r="J23" i="64" s="1"/>
  <c r="K6" i="32"/>
  <c r="K5" i="35"/>
  <c r="K6" i="35" s="1"/>
  <c r="K7" i="35" s="1"/>
  <c r="K8" i="35" s="1"/>
  <c r="K9" i="35" s="1"/>
  <c r="K10" i="35" s="1"/>
  <c r="K11" i="35" s="1"/>
  <c r="K12" i="35" s="1"/>
  <c r="K13" i="35" s="1"/>
  <c r="K14" i="35" s="1"/>
  <c r="K15" i="35" s="1"/>
  <c r="K16" i="35" s="1"/>
  <c r="K17" i="35" s="1"/>
  <c r="K18" i="35" s="1"/>
  <c r="K19" i="35" s="1"/>
  <c r="K20" i="35" s="1"/>
  <c r="K21" i="35" s="1"/>
  <c r="K22" i="35" s="1"/>
  <c r="K23" i="35" s="1"/>
  <c r="K24" i="35" s="1"/>
  <c r="K25" i="35" s="1"/>
  <c r="K26" i="35" s="1"/>
  <c r="K27" i="35" s="1"/>
  <c r="K28" i="35" s="1"/>
  <c r="K29" i="35" s="1"/>
  <c r="K30" i="35" s="1"/>
  <c r="K31" i="35" s="1"/>
  <c r="K32" i="35" s="1"/>
  <c r="K33" i="35" s="1"/>
  <c r="K34" i="35" s="1"/>
  <c r="K35" i="35" s="1"/>
  <c r="K36" i="35" s="1"/>
  <c r="K37" i="35" s="1"/>
  <c r="K38" i="35" s="1"/>
  <c r="K39" i="35" s="1"/>
  <c r="K40" i="35" s="1"/>
  <c r="K41" i="35" s="1"/>
  <c r="K42" i="35" s="1"/>
  <c r="K43" i="35" s="1"/>
  <c r="K44" i="35" s="1"/>
  <c r="K45" i="35" s="1"/>
  <c r="K46" i="35" s="1"/>
  <c r="K47" i="35" s="1"/>
  <c r="K48" i="35" s="1"/>
  <c r="K49" i="35" s="1"/>
  <c r="K50" i="35" s="1"/>
  <c r="K51" i="35" s="1"/>
  <c r="K52" i="35" s="1"/>
  <c r="K53" i="35" s="1"/>
  <c r="K54" i="35" s="1"/>
  <c r="K55" i="35" s="1"/>
  <c r="K56" i="35" s="1"/>
  <c r="K57" i="35" s="1"/>
  <c r="K58" i="35" s="1"/>
  <c r="K59" i="35" s="1"/>
  <c r="K60" i="35" s="1"/>
  <c r="K61" i="35" s="1"/>
  <c r="K62" i="35" s="1"/>
  <c r="K63" i="35" s="1"/>
  <c r="K64" i="35" s="1"/>
  <c r="K65" i="35" s="1"/>
  <c r="K66" i="35" s="1"/>
  <c r="K67" i="35" s="1"/>
  <c r="K68" i="35" s="1"/>
  <c r="K69" i="35" s="1"/>
  <c r="K70" i="35" s="1"/>
  <c r="K71" i="35" s="1"/>
  <c r="K72" i="35" s="1"/>
  <c r="K73" i="35" s="1"/>
  <c r="K74" i="35" s="1"/>
  <c r="K75" i="35" s="1"/>
  <c r="K76" i="35" s="1"/>
  <c r="K77" i="35" s="1"/>
  <c r="K78" i="35" s="1"/>
  <c r="K79" i="35" s="1"/>
  <c r="K5" i="38"/>
  <c r="Y5" i="47"/>
  <c r="Z5" i="47" s="1"/>
  <c r="H16" i="89"/>
  <c r="I16" i="89" s="1"/>
  <c r="J16" i="89" s="1"/>
  <c r="H8" i="89"/>
  <c r="I8" i="89" s="1"/>
  <c r="J8" i="89" s="1"/>
  <c r="H80" i="89"/>
  <c r="I80" i="89" s="1"/>
  <c r="J80" i="89" s="1"/>
  <c r="H57" i="89"/>
  <c r="I57" i="89" s="1"/>
  <c r="J57" i="89" s="1"/>
  <c r="H34" i="89"/>
  <c r="I34" i="89" s="1"/>
  <c r="J34" i="89" s="1"/>
  <c r="H14" i="89"/>
  <c r="I14" i="89" s="1"/>
  <c r="J14" i="89" s="1"/>
  <c r="H86" i="89"/>
  <c r="I86" i="89" s="1"/>
  <c r="J86" i="89" s="1"/>
  <c r="H63" i="89"/>
  <c r="I63" i="89" s="1"/>
  <c r="J63" i="89" s="1"/>
  <c r="H23" i="89"/>
  <c r="I23" i="89" s="1"/>
  <c r="J23" i="89" s="1"/>
  <c r="H59" i="89"/>
  <c r="I59" i="89" s="1"/>
  <c r="J59" i="89" s="1"/>
  <c r="H95" i="89"/>
  <c r="I95" i="89" s="1"/>
  <c r="J95" i="89" s="1"/>
  <c r="H36" i="89"/>
  <c r="I36" i="89" s="1"/>
  <c r="J36" i="89" s="1"/>
  <c r="H72" i="89"/>
  <c r="I72" i="89" s="1"/>
  <c r="J72" i="89" s="1"/>
  <c r="H13" i="89"/>
  <c r="I13" i="89" s="1"/>
  <c r="J13" i="89" s="1"/>
  <c r="H49" i="89"/>
  <c r="I49" i="89" s="1"/>
  <c r="J49" i="89" s="1"/>
  <c r="H85" i="89"/>
  <c r="I85" i="89" s="1"/>
  <c r="J85" i="89" s="1"/>
  <c r="H80" i="81"/>
  <c r="I80" i="81" s="1"/>
  <c r="J80" i="81" s="1"/>
  <c r="H8" i="81"/>
  <c r="I8" i="81" s="1"/>
  <c r="J8" i="81" s="1"/>
  <c r="H46" i="81"/>
  <c r="I46" i="81" s="1"/>
  <c r="J46" i="81" s="1"/>
  <c r="H11" i="81"/>
  <c r="I11" i="81" s="1"/>
  <c r="J11" i="81" s="1"/>
  <c r="H65" i="81"/>
  <c r="I65" i="81" s="1"/>
  <c r="J65" i="81" s="1"/>
  <c r="H22" i="81"/>
  <c r="I22" i="81" s="1"/>
  <c r="J22" i="81" s="1"/>
  <c r="H76" i="81"/>
  <c r="I76" i="81" s="1"/>
  <c r="J76" i="81" s="1"/>
  <c r="H32" i="81"/>
  <c r="I32" i="81" s="1"/>
  <c r="J32" i="81" s="1"/>
  <c r="H86" i="81"/>
  <c r="I86" i="81" s="1"/>
  <c r="J86" i="81" s="1"/>
  <c r="H43" i="81"/>
  <c r="I43" i="81" s="1"/>
  <c r="J43" i="81" s="1"/>
  <c r="H97" i="81"/>
  <c r="I97" i="81" s="1"/>
  <c r="J97" i="81" s="1"/>
  <c r="H36" i="81"/>
  <c r="I36" i="81" s="1"/>
  <c r="J36" i="81" s="1"/>
  <c r="H72" i="81"/>
  <c r="I72" i="81" s="1"/>
  <c r="J72" i="81" s="1"/>
  <c r="H15" i="81"/>
  <c r="I15" i="81" s="1"/>
  <c r="J15" i="81" s="1"/>
  <c r="H51" i="81"/>
  <c r="I51" i="81" s="1"/>
  <c r="J51" i="81" s="1"/>
  <c r="H87" i="81"/>
  <c r="I87" i="81" s="1"/>
  <c r="J87" i="81" s="1"/>
  <c r="H20" i="78"/>
  <c r="I20" i="78" s="1"/>
  <c r="J20" i="78" s="1"/>
  <c r="H38" i="78"/>
  <c r="I38" i="78" s="1"/>
  <c r="J38" i="78" s="1"/>
  <c r="H56" i="78"/>
  <c r="I56" i="78" s="1"/>
  <c r="J56" i="78" s="1"/>
  <c r="H74" i="78"/>
  <c r="I74" i="78" s="1"/>
  <c r="J74" i="78" s="1"/>
  <c r="H12" i="78"/>
  <c r="I12" i="78" s="1"/>
  <c r="J12" i="78" s="1"/>
  <c r="H30" i="78"/>
  <c r="I30" i="78" s="1"/>
  <c r="J30" i="78" s="1"/>
  <c r="H48" i="78"/>
  <c r="I48" i="78" s="1"/>
  <c r="J48" i="78" s="1"/>
  <c r="H66" i="78"/>
  <c r="I66" i="78" s="1"/>
  <c r="J66" i="78" s="1"/>
  <c r="H84" i="78"/>
  <c r="I84" i="78" s="1"/>
  <c r="J84" i="78" s="1"/>
  <c r="H19" i="78"/>
  <c r="I19" i="78" s="1"/>
  <c r="J19" i="78" s="1"/>
  <c r="H37" i="78"/>
  <c r="I37" i="78" s="1"/>
  <c r="J37" i="78" s="1"/>
  <c r="H55" i="78"/>
  <c r="I55" i="78" s="1"/>
  <c r="J55" i="78" s="1"/>
  <c r="H73" i="78"/>
  <c r="I73" i="78" s="1"/>
  <c r="J73" i="78" s="1"/>
  <c r="H39" i="74"/>
  <c r="I39" i="74" s="1"/>
  <c r="J39" i="74" s="1"/>
  <c r="H75" i="74"/>
  <c r="I75" i="74" s="1"/>
  <c r="J75" i="74" s="1"/>
  <c r="H51" i="74"/>
  <c r="I51" i="74" s="1"/>
  <c r="J51" i="74" s="1"/>
  <c r="H45" i="74"/>
  <c r="I45" i="74" s="1"/>
  <c r="J45" i="74" s="1"/>
  <c r="H19" i="74"/>
  <c r="I19" i="74" s="1"/>
  <c r="J19" i="74" s="1"/>
  <c r="H37" i="74"/>
  <c r="I37" i="74" s="1"/>
  <c r="J37" i="74" s="1"/>
  <c r="H55" i="74"/>
  <c r="I55" i="74" s="1"/>
  <c r="J55" i="74" s="1"/>
  <c r="H73" i="74"/>
  <c r="I73" i="74" s="1"/>
  <c r="J73" i="74" s="1"/>
  <c r="H8" i="74"/>
  <c r="I8" i="74" s="1"/>
  <c r="J8" i="74" s="1"/>
  <c r="H26" i="74"/>
  <c r="I26" i="74" s="1"/>
  <c r="J26" i="74" s="1"/>
  <c r="H44" i="74"/>
  <c r="I44" i="74" s="1"/>
  <c r="J44" i="74" s="1"/>
  <c r="H62" i="74"/>
  <c r="I62" i="74" s="1"/>
  <c r="J62" i="74" s="1"/>
  <c r="H80" i="74"/>
  <c r="I80" i="74" s="1"/>
  <c r="J80" i="74" s="1"/>
  <c r="AI3" i="75"/>
  <c r="K6" i="70"/>
  <c r="AQ4" i="82"/>
  <c r="AE4" i="76"/>
  <c r="W5" i="76"/>
  <c r="AG4" i="76"/>
  <c r="AF4" i="76"/>
  <c r="AR3" i="83"/>
  <c r="Z5" i="89"/>
  <c r="H24" i="96"/>
  <c r="I24" i="96" s="1"/>
  <c r="J24" i="96" s="1"/>
  <c r="H60" i="96"/>
  <c r="I60" i="96" s="1"/>
  <c r="J60" i="96" s="1"/>
  <c r="H9" i="96"/>
  <c r="I9" i="96" s="1"/>
  <c r="J9" i="96" s="1"/>
  <c r="H45" i="96"/>
  <c r="I45" i="96" s="1"/>
  <c r="J45" i="96" s="1"/>
  <c r="H7" i="96"/>
  <c r="I7" i="96" s="1"/>
  <c r="J7" i="96" s="1"/>
  <c r="H25" i="96"/>
  <c r="I25" i="96" s="1"/>
  <c r="J25" i="96" s="1"/>
  <c r="H43" i="96"/>
  <c r="I43" i="96" s="1"/>
  <c r="J43" i="96" s="1"/>
  <c r="H61" i="96"/>
  <c r="I61" i="96" s="1"/>
  <c r="J61" i="96" s="1"/>
  <c r="H20" i="96"/>
  <c r="I20" i="96" s="1"/>
  <c r="J20" i="96" s="1"/>
  <c r="H38" i="96"/>
  <c r="I38" i="96" s="1"/>
  <c r="J38" i="96" s="1"/>
  <c r="H56" i="96"/>
  <c r="I56" i="96" s="1"/>
  <c r="J56" i="96" s="1"/>
  <c r="AR3" i="96"/>
  <c r="Y5" i="73"/>
  <c r="X5" i="73"/>
  <c r="AH5" i="73" s="1"/>
  <c r="AI4" i="83"/>
  <c r="AN4" i="83"/>
  <c r="AI4" i="27"/>
  <c r="AN4" i="27"/>
  <c r="AI4" i="53"/>
  <c r="AN4" i="53"/>
  <c r="AN4" i="18"/>
  <c r="AI4" i="18"/>
  <c r="AO4" i="19"/>
  <c r="AN4" i="21"/>
  <c r="AI4" i="21"/>
  <c r="Y5" i="14"/>
  <c r="Z5" i="14" s="1"/>
  <c r="AO4" i="26"/>
  <c r="Y5" i="35"/>
  <c r="Z5" i="35" s="1"/>
  <c r="AI4" i="50"/>
  <c r="AN4" i="50"/>
  <c r="Z5" i="31" l="1"/>
  <c r="Z5" i="79"/>
  <c r="AO4" i="82"/>
  <c r="AN4" i="90"/>
  <c r="AO4" i="87"/>
  <c r="AQ4" i="90"/>
  <c r="AN4" i="46"/>
  <c r="Z5" i="70"/>
  <c r="Z5" i="61"/>
  <c r="Z5" i="90"/>
  <c r="Z5" i="26"/>
  <c r="AE5" i="26" s="1"/>
  <c r="Z5" i="69"/>
  <c r="Z5" i="48"/>
  <c r="Z5" i="45"/>
  <c r="AE5" i="35"/>
  <c r="W6" i="35"/>
  <c r="AG5" i="35"/>
  <c r="AP5" i="35" s="1"/>
  <c r="AF5" i="35"/>
  <c r="AO5" i="35" s="1"/>
  <c r="AF5" i="47"/>
  <c r="AO5" i="47" s="1"/>
  <c r="AG5" i="47"/>
  <c r="AP5" i="47" s="1"/>
  <c r="W6" i="47"/>
  <c r="AE5" i="47"/>
  <c r="W6" i="41"/>
  <c r="AG5" i="41"/>
  <c r="AP5" i="41" s="1"/>
  <c r="AF5" i="41"/>
  <c r="AO5" i="41" s="1"/>
  <c r="AE5" i="41"/>
  <c r="AE5" i="32"/>
  <c r="AG5" i="32"/>
  <c r="AP5" i="32" s="1"/>
  <c r="AF5" i="32"/>
  <c r="AO5" i="32" s="1"/>
  <c r="W6" i="32"/>
  <c r="AE5" i="96"/>
  <c r="W6" i="96"/>
  <c r="AG5" i="96"/>
  <c r="AF5" i="96"/>
  <c r="AR3" i="82"/>
  <c r="Y5" i="11"/>
  <c r="X5" i="11"/>
  <c r="AH5" i="11" s="1"/>
  <c r="K5" i="8"/>
  <c r="K5" i="76"/>
  <c r="K6" i="76" s="1"/>
  <c r="K7" i="76" s="1"/>
  <c r="K8" i="76" s="1"/>
  <c r="K9" i="76" s="1"/>
  <c r="K10" i="76" s="1"/>
  <c r="K11" i="76" s="1"/>
  <c r="K12" i="76" s="1"/>
  <c r="K13" i="76" s="1"/>
  <c r="K14" i="76" s="1"/>
  <c r="K15" i="76" s="1"/>
  <c r="K16" i="76" s="1"/>
  <c r="K17" i="76" s="1"/>
  <c r="K18" i="76" s="1"/>
  <c r="K19" i="76" s="1"/>
  <c r="K20" i="76" s="1"/>
  <c r="K21" i="76" s="1"/>
  <c r="K22" i="76" s="1"/>
  <c r="K23" i="76" s="1"/>
  <c r="K24" i="76" s="1"/>
  <c r="K25" i="76" s="1"/>
  <c r="K26" i="76" s="1"/>
  <c r="K27" i="76" s="1"/>
  <c r="K28" i="76" s="1"/>
  <c r="K29" i="76" s="1"/>
  <c r="K30" i="76" s="1"/>
  <c r="K31" i="76" s="1"/>
  <c r="K32" i="76" s="1"/>
  <c r="K33" i="76" s="1"/>
  <c r="K34" i="76" s="1"/>
  <c r="K35" i="76" s="1"/>
  <c r="K36" i="76" s="1"/>
  <c r="K37" i="76" s="1"/>
  <c r="K38" i="76" s="1"/>
  <c r="K39" i="76" s="1"/>
  <c r="K40" i="76" s="1"/>
  <c r="K41" i="76" s="1"/>
  <c r="K42" i="76" s="1"/>
  <c r="K43" i="76" s="1"/>
  <c r="K44" i="76" s="1"/>
  <c r="K45" i="76" s="1"/>
  <c r="K46" i="76" s="1"/>
  <c r="K47" i="76" s="1"/>
  <c r="K48" i="76" s="1"/>
  <c r="K49" i="76" s="1"/>
  <c r="K50" i="76" s="1"/>
  <c r="K51" i="76" s="1"/>
  <c r="K52" i="76" s="1"/>
  <c r="K53" i="76" s="1"/>
  <c r="K54" i="76" s="1"/>
  <c r="K55" i="76" s="1"/>
  <c r="K56" i="76" s="1"/>
  <c r="K57" i="76" s="1"/>
  <c r="K58" i="76" s="1"/>
  <c r="K59" i="76" s="1"/>
  <c r="K60" i="76" s="1"/>
  <c r="K61" i="76" s="1"/>
  <c r="K62" i="76" s="1"/>
  <c r="K63" i="76" s="1"/>
  <c r="K64" i="76" s="1"/>
  <c r="K65" i="76" s="1"/>
  <c r="K66" i="76" s="1"/>
  <c r="K67" i="76" s="1"/>
  <c r="K68" i="76" s="1"/>
  <c r="K69" i="76" s="1"/>
  <c r="AI4" i="4"/>
  <c r="AN4" i="4"/>
  <c r="AR4" i="50"/>
  <c r="AR4" i="21"/>
  <c r="AR4" i="53"/>
  <c r="K7" i="32"/>
  <c r="K8" i="32" s="1"/>
  <c r="K9" i="32" s="1"/>
  <c r="K10" i="32" s="1"/>
  <c r="K11" i="32" s="1"/>
  <c r="K12" i="32" s="1"/>
  <c r="K13" i="32" s="1"/>
  <c r="K14" i="32" s="1"/>
  <c r="K15" i="32" s="1"/>
  <c r="K16" i="32" s="1"/>
  <c r="K17" i="32" s="1"/>
  <c r="K18" i="32" s="1"/>
  <c r="K19" i="32" s="1"/>
  <c r="K20" i="32" s="1"/>
  <c r="K21" i="32" s="1"/>
  <c r="K22" i="32" s="1"/>
  <c r="K23" i="32" s="1"/>
  <c r="K24" i="32" s="1"/>
  <c r="K25" i="32" s="1"/>
  <c r="K26" i="32" s="1"/>
  <c r="K27" i="32" s="1"/>
  <c r="K28" i="32" s="1"/>
  <c r="K29" i="32" s="1"/>
  <c r="K30" i="32" s="1"/>
  <c r="K31" i="32" s="1"/>
  <c r="K32" i="32" s="1"/>
  <c r="K33" i="32" s="1"/>
  <c r="K34" i="32" s="1"/>
  <c r="K35" i="32" s="1"/>
  <c r="K36" i="32" s="1"/>
  <c r="K37" i="32" s="1"/>
  <c r="K38" i="32" s="1"/>
  <c r="K39" i="32" s="1"/>
  <c r="K40" i="32" s="1"/>
  <c r="K41" i="32" s="1"/>
  <c r="K42" i="32" s="1"/>
  <c r="K43" i="32" s="1"/>
  <c r="K44" i="32" s="1"/>
  <c r="K45" i="32" s="1"/>
  <c r="K46" i="32" s="1"/>
  <c r="K47" i="32" s="1"/>
  <c r="K48" i="32" s="1"/>
  <c r="K49" i="32" s="1"/>
  <c r="K50" i="32" s="1"/>
  <c r="K51" i="32" s="1"/>
  <c r="K52" i="32" s="1"/>
  <c r="K53" i="32" s="1"/>
  <c r="K54" i="32" s="1"/>
  <c r="K55" i="32" s="1"/>
  <c r="K56" i="32" s="1"/>
  <c r="K57" i="32" s="1"/>
  <c r="K58" i="32" s="1"/>
  <c r="K59" i="32" s="1"/>
  <c r="K60" i="32" s="1"/>
  <c r="K61" i="32" s="1"/>
  <c r="K62" i="32" s="1"/>
  <c r="K63" i="32" s="1"/>
  <c r="K64" i="32" s="1"/>
  <c r="K65" i="32" s="1"/>
  <c r="K66" i="32" s="1"/>
  <c r="K67" i="32" s="1"/>
  <c r="K68" i="32" s="1"/>
  <c r="K69" i="32" s="1"/>
  <c r="AO4" i="94"/>
  <c r="AI4" i="10"/>
  <c r="AN4" i="10"/>
  <c r="Y5" i="36"/>
  <c r="X5" i="36"/>
  <c r="AO4" i="80"/>
  <c r="K5" i="82"/>
  <c r="K6" i="82" s="1"/>
  <c r="K7" i="82" s="1"/>
  <c r="K8" i="82" s="1"/>
  <c r="K9" i="82" s="1"/>
  <c r="K10" i="82" s="1"/>
  <c r="K11" i="82" s="1"/>
  <c r="K12" i="82" s="1"/>
  <c r="K13" i="82" s="1"/>
  <c r="K14" i="82" s="1"/>
  <c r="K15" i="82" s="1"/>
  <c r="K16" i="82" s="1"/>
  <c r="K17" i="82" s="1"/>
  <c r="K18" i="82" s="1"/>
  <c r="K19" i="82" s="1"/>
  <c r="K20" i="82" s="1"/>
  <c r="K21" i="82" s="1"/>
  <c r="K22" i="82" s="1"/>
  <c r="K23" i="82" s="1"/>
  <c r="K24" i="82" s="1"/>
  <c r="K25" i="82" s="1"/>
  <c r="K26" i="82" s="1"/>
  <c r="K27" i="82" s="1"/>
  <c r="K28" i="82" s="1"/>
  <c r="K29" i="82" s="1"/>
  <c r="K30" i="82" s="1"/>
  <c r="K31" i="82" s="1"/>
  <c r="K32" i="82" s="1"/>
  <c r="K33" i="82" s="1"/>
  <c r="K34" i="82" s="1"/>
  <c r="K35" i="82" s="1"/>
  <c r="K36" i="82" s="1"/>
  <c r="K37" i="82" s="1"/>
  <c r="K38" i="82" s="1"/>
  <c r="K39" i="82" s="1"/>
  <c r="K40" i="82" s="1"/>
  <c r="K41" i="82" s="1"/>
  <c r="K42" i="82" s="1"/>
  <c r="K43" i="82" s="1"/>
  <c r="K44" i="82" s="1"/>
  <c r="K45" i="82" s="1"/>
  <c r="K46" i="82" s="1"/>
  <c r="K47" i="82" s="1"/>
  <c r="K48" i="82" s="1"/>
  <c r="K49" i="82" s="1"/>
  <c r="K50" i="82" s="1"/>
  <c r="K51" i="82" s="1"/>
  <c r="K52" i="82" s="1"/>
  <c r="K53" i="82" s="1"/>
  <c r="K54" i="82" s="1"/>
  <c r="K55" i="82" s="1"/>
  <c r="K56" i="82" s="1"/>
  <c r="K57" i="82" s="1"/>
  <c r="K58" i="82" s="1"/>
  <c r="K59" i="82" s="1"/>
  <c r="K60" i="82" s="1"/>
  <c r="K61" i="82" s="1"/>
  <c r="K62" i="82" s="1"/>
  <c r="K63" i="82" s="1"/>
  <c r="K64" i="82" s="1"/>
  <c r="K65" i="82" s="1"/>
  <c r="K66" i="82" s="1"/>
  <c r="K67" i="82" s="1"/>
  <c r="K68" i="82" s="1"/>
  <c r="K69" i="82" s="1"/>
  <c r="K70" i="82" s="1"/>
  <c r="K71" i="82" s="1"/>
  <c r="K72" i="82" s="1"/>
  <c r="K73" i="82" s="1"/>
  <c r="K74" i="82" s="1"/>
  <c r="K75" i="82" s="1"/>
  <c r="K76" i="82" s="1"/>
  <c r="K77" i="82" s="1"/>
  <c r="K78" i="82" s="1"/>
  <c r="K79" i="82" s="1"/>
  <c r="K80" i="82" s="1"/>
  <c r="K81" i="82" s="1"/>
  <c r="K82" i="82" s="1"/>
  <c r="K83" i="82" s="1"/>
  <c r="K84" i="82" s="1"/>
  <c r="K85" i="82" s="1"/>
  <c r="K86" i="82" s="1"/>
  <c r="K87" i="82" s="1"/>
  <c r="K88" i="82" s="1"/>
  <c r="K89" i="82" s="1"/>
  <c r="K7" i="53"/>
  <c r="K6" i="45"/>
  <c r="AR4" i="41"/>
  <c r="AN4" i="65"/>
  <c r="AI4" i="65"/>
  <c r="Z5" i="52"/>
  <c r="Y5" i="30"/>
  <c r="X5" i="30"/>
  <c r="AR4" i="14"/>
  <c r="Z5" i="53"/>
  <c r="AQ5" i="28"/>
  <c r="AR4" i="90"/>
  <c r="K7" i="21"/>
  <c r="AR4" i="62"/>
  <c r="Y5" i="3"/>
  <c r="X5" i="3"/>
  <c r="AH5" i="3" s="1"/>
  <c r="AI4" i="49"/>
  <c r="AN4" i="49"/>
  <c r="AQ5" i="47"/>
  <c r="AQ4" i="91"/>
  <c r="K5" i="19"/>
  <c r="AQ4" i="19"/>
  <c r="AO4" i="78"/>
  <c r="AI4" i="23"/>
  <c r="AN4" i="23"/>
  <c r="Y5" i="25"/>
  <c r="X5" i="25"/>
  <c r="AR4" i="26"/>
  <c r="Z5" i="86"/>
  <c r="X5" i="74"/>
  <c r="AH5" i="74" s="1"/>
  <c r="Y5" i="74"/>
  <c r="Y5" i="4"/>
  <c r="X5" i="4"/>
  <c r="AH5" i="4" s="1"/>
  <c r="K5" i="2"/>
  <c r="AR3" i="69"/>
  <c r="K5" i="86"/>
  <c r="K6" i="86" s="1"/>
  <c r="K7" i="86" s="1"/>
  <c r="K8" i="86" s="1"/>
  <c r="K9" i="86" s="1"/>
  <c r="K10" i="86" s="1"/>
  <c r="K11" i="86" s="1"/>
  <c r="K12" i="86" s="1"/>
  <c r="K13" i="86" s="1"/>
  <c r="K14" i="86" s="1"/>
  <c r="K15" i="86" s="1"/>
  <c r="K16" i="86" s="1"/>
  <c r="K17" i="86" s="1"/>
  <c r="K18" i="86" s="1"/>
  <c r="K19" i="86" s="1"/>
  <c r="K20" i="86" s="1"/>
  <c r="K21" i="86" s="1"/>
  <c r="K22" i="86" s="1"/>
  <c r="K23" i="86" s="1"/>
  <c r="K24" i="86" s="1"/>
  <c r="K25" i="86" s="1"/>
  <c r="K26" i="86" s="1"/>
  <c r="K27" i="86" s="1"/>
  <c r="K28" i="86" s="1"/>
  <c r="K29" i="86" s="1"/>
  <c r="K30" i="86" s="1"/>
  <c r="K31" i="86" s="1"/>
  <c r="K32" i="86" s="1"/>
  <c r="K33" i="86" s="1"/>
  <c r="K34" i="86" s="1"/>
  <c r="K35" i="86" s="1"/>
  <c r="K36" i="86" s="1"/>
  <c r="K37" i="86" s="1"/>
  <c r="K38" i="86" s="1"/>
  <c r="K39" i="86" s="1"/>
  <c r="K40" i="86" s="1"/>
  <c r="K41" i="86" s="1"/>
  <c r="K42" i="86" s="1"/>
  <c r="K43" i="86" s="1"/>
  <c r="K44" i="86" s="1"/>
  <c r="K45" i="86" s="1"/>
  <c r="K46" i="86" s="1"/>
  <c r="K47" i="86" s="1"/>
  <c r="K48" i="86" s="1"/>
  <c r="K49" i="86" s="1"/>
  <c r="K50" i="86" s="1"/>
  <c r="K51" i="86" s="1"/>
  <c r="K52" i="86" s="1"/>
  <c r="K53" i="86" s="1"/>
  <c r="K54" i="86" s="1"/>
  <c r="K55" i="86" s="1"/>
  <c r="K56" i="86" s="1"/>
  <c r="K57" i="86" s="1"/>
  <c r="K58" i="86" s="1"/>
  <c r="K59" i="86" s="1"/>
  <c r="K60" i="86" s="1"/>
  <c r="K61" i="86" s="1"/>
  <c r="K62" i="86" s="1"/>
  <c r="K63" i="86" s="1"/>
  <c r="K64" i="86" s="1"/>
  <c r="K65" i="86" s="1"/>
  <c r="K66" i="86" s="1"/>
  <c r="K67" i="86" s="1"/>
  <c r="K68" i="86" s="1"/>
  <c r="K69" i="86" s="1"/>
  <c r="K70" i="86" s="1"/>
  <c r="K71" i="86" s="1"/>
  <c r="K72" i="86" s="1"/>
  <c r="K73" i="86" s="1"/>
  <c r="K74" i="86" s="1"/>
  <c r="K75" i="86" s="1"/>
  <c r="K76" i="86" s="1"/>
  <c r="K77" i="86" s="1"/>
  <c r="K78" i="86" s="1"/>
  <c r="K79" i="86" s="1"/>
  <c r="K80" i="86" s="1"/>
  <c r="K81" i="86" s="1"/>
  <c r="K82" i="86" s="1"/>
  <c r="K83" i="86" s="1"/>
  <c r="K84" i="86" s="1"/>
  <c r="K85" i="86" s="1"/>
  <c r="K86" i="86" s="1"/>
  <c r="K87" i="86" s="1"/>
  <c r="K88" i="86" s="1"/>
  <c r="K89" i="86" s="1"/>
  <c r="AQ4" i="86"/>
  <c r="Y5" i="81"/>
  <c r="X5" i="81"/>
  <c r="AH5" i="81" s="1"/>
  <c r="Y5" i="37"/>
  <c r="X5" i="37"/>
  <c r="K5" i="23"/>
  <c r="K6" i="30"/>
  <c r="K5" i="72"/>
  <c r="AQ4" i="72"/>
  <c r="AR3" i="70"/>
  <c r="K5" i="84"/>
  <c r="K6" i="84" s="1"/>
  <c r="K7" i="84" s="1"/>
  <c r="K8" i="84" s="1"/>
  <c r="K9" i="84" s="1"/>
  <c r="K10" i="84" s="1"/>
  <c r="K11" i="84" s="1"/>
  <c r="K12" i="84" s="1"/>
  <c r="K13" i="84" s="1"/>
  <c r="K14" i="84" s="1"/>
  <c r="K15" i="84" s="1"/>
  <c r="K16" i="84" s="1"/>
  <c r="K17" i="84" s="1"/>
  <c r="K18" i="84" s="1"/>
  <c r="K19" i="84" s="1"/>
  <c r="K20" i="84" s="1"/>
  <c r="K21" i="84" s="1"/>
  <c r="K22" i="84" s="1"/>
  <c r="K23" i="84" s="1"/>
  <c r="K24" i="84" s="1"/>
  <c r="K25" i="84" s="1"/>
  <c r="K26" i="84" s="1"/>
  <c r="K27" i="84" s="1"/>
  <c r="K28" i="84" s="1"/>
  <c r="K29" i="84" s="1"/>
  <c r="K30" i="84" s="1"/>
  <c r="K31" i="84" s="1"/>
  <c r="K32" i="84" s="1"/>
  <c r="K33" i="84" s="1"/>
  <c r="K34" i="84" s="1"/>
  <c r="K35" i="84" s="1"/>
  <c r="K36" i="84" s="1"/>
  <c r="K37" i="84" s="1"/>
  <c r="K38" i="84" s="1"/>
  <c r="K39" i="84" s="1"/>
  <c r="K40" i="84" s="1"/>
  <c r="K41" i="84" s="1"/>
  <c r="K42" i="84" s="1"/>
  <c r="K43" i="84" s="1"/>
  <c r="K44" i="84" s="1"/>
  <c r="K45" i="84" s="1"/>
  <c r="K46" i="84" s="1"/>
  <c r="K47" i="84" s="1"/>
  <c r="K48" i="84" s="1"/>
  <c r="K49" i="84" s="1"/>
  <c r="K50" i="84" s="1"/>
  <c r="K51" i="84" s="1"/>
  <c r="K52" i="84" s="1"/>
  <c r="K53" i="84" s="1"/>
  <c r="K54" i="84" s="1"/>
  <c r="K55" i="84" s="1"/>
  <c r="K56" i="84" s="1"/>
  <c r="K57" i="84" s="1"/>
  <c r="K58" i="84" s="1"/>
  <c r="K59" i="84" s="1"/>
  <c r="K60" i="84" s="1"/>
  <c r="K61" i="84" s="1"/>
  <c r="K62" i="84" s="1"/>
  <c r="K63" i="84" s="1"/>
  <c r="K64" i="84" s="1"/>
  <c r="K65" i="84" s="1"/>
  <c r="K66" i="84" s="1"/>
  <c r="K67" i="84" s="1"/>
  <c r="K68" i="84" s="1"/>
  <c r="K69" i="84" s="1"/>
  <c r="K7" i="69"/>
  <c r="K5" i="12"/>
  <c r="AQ4" i="12"/>
  <c r="AP4" i="82"/>
  <c r="AP4" i="52"/>
  <c r="AN4" i="48"/>
  <c r="Y5" i="29"/>
  <c r="X5" i="29"/>
  <c r="K5" i="73"/>
  <c r="K6" i="73" s="1"/>
  <c r="K7" i="73" s="1"/>
  <c r="K8" i="73" s="1"/>
  <c r="K9" i="73" s="1"/>
  <c r="K10" i="73" s="1"/>
  <c r="K11" i="73" s="1"/>
  <c r="K12" i="73" s="1"/>
  <c r="K13" i="73" s="1"/>
  <c r="K14" i="73" s="1"/>
  <c r="K15" i="73" s="1"/>
  <c r="K16" i="73" s="1"/>
  <c r="K17" i="73" s="1"/>
  <c r="K18" i="73" s="1"/>
  <c r="K19" i="73" s="1"/>
  <c r="K20" i="73" s="1"/>
  <c r="K21" i="73" s="1"/>
  <c r="K22" i="73" s="1"/>
  <c r="K23" i="73" s="1"/>
  <c r="K24" i="73" s="1"/>
  <c r="K25" i="73" s="1"/>
  <c r="K26" i="73" s="1"/>
  <c r="K27" i="73" s="1"/>
  <c r="K28" i="73" s="1"/>
  <c r="K29" i="73" s="1"/>
  <c r="K30" i="73" s="1"/>
  <c r="K31" i="73" s="1"/>
  <c r="K32" i="73" s="1"/>
  <c r="K33" i="73" s="1"/>
  <c r="K34" i="73" s="1"/>
  <c r="K35" i="73" s="1"/>
  <c r="K36" i="73" s="1"/>
  <c r="K37" i="73" s="1"/>
  <c r="K38" i="73" s="1"/>
  <c r="K39" i="73" s="1"/>
  <c r="K40" i="73" s="1"/>
  <c r="K41" i="73" s="1"/>
  <c r="K42" i="73" s="1"/>
  <c r="K43" i="73" s="1"/>
  <c r="K44" i="73" s="1"/>
  <c r="K45" i="73" s="1"/>
  <c r="K46" i="73" s="1"/>
  <c r="K47" i="73" s="1"/>
  <c r="K48" i="73" s="1"/>
  <c r="K49" i="73" s="1"/>
  <c r="K50" i="73" s="1"/>
  <c r="K51" i="73" s="1"/>
  <c r="K52" i="73" s="1"/>
  <c r="K53" i="73" s="1"/>
  <c r="K54" i="73" s="1"/>
  <c r="K55" i="73" s="1"/>
  <c r="K56" i="73" s="1"/>
  <c r="K57" i="73" s="1"/>
  <c r="K58" i="73" s="1"/>
  <c r="K59" i="73" s="1"/>
  <c r="K60" i="73" s="1"/>
  <c r="K61" i="73" s="1"/>
  <c r="K62" i="73" s="1"/>
  <c r="K63" i="73" s="1"/>
  <c r="K64" i="73" s="1"/>
  <c r="K65" i="73" s="1"/>
  <c r="K66" i="73" s="1"/>
  <c r="K67" i="73" s="1"/>
  <c r="K68" i="73" s="1"/>
  <c r="K69" i="73" s="1"/>
  <c r="K70" i="73" s="1"/>
  <c r="K71" i="73" s="1"/>
  <c r="K72" i="73" s="1"/>
  <c r="K73" i="73" s="1"/>
  <c r="K74" i="73" s="1"/>
  <c r="K75" i="73" s="1"/>
  <c r="K76" i="73" s="1"/>
  <c r="K77" i="73" s="1"/>
  <c r="K78" i="73" s="1"/>
  <c r="K79" i="73" s="1"/>
  <c r="K80" i="73" s="1"/>
  <c r="K81" i="73" s="1"/>
  <c r="K82" i="73" s="1"/>
  <c r="K83" i="73" s="1"/>
  <c r="K84" i="73" s="1"/>
  <c r="K85" i="73" s="1"/>
  <c r="K86" i="73" s="1"/>
  <c r="K87" i="73" s="1"/>
  <c r="K88" i="73" s="1"/>
  <c r="K89" i="73" s="1"/>
  <c r="K90" i="73" s="1"/>
  <c r="K91" i="73" s="1"/>
  <c r="K92" i="73" s="1"/>
  <c r="K93" i="73" s="1"/>
  <c r="K94" i="73" s="1"/>
  <c r="K95" i="73" s="1"/>
  <c r="K96" i="73" s="1"/>
  <c r="K97" i="73" s="1"/>
  <c r="K98" i="73" s="1"/>
  <c r="AQ4" i="73"/>
  <c r="Z5" i="50"/>
  <c r="K5" i="74"/>
  <c r="K5" i="11"/>
  <c r="AQ4" i="11"/>
  <c r="AI4" i="38"/>
  <c r="AN4" i="38"/>
  <c r="AR4" i="95"/>
  <c r="AP4" i="94"/>
  <c r="AI4" i="75"/>
  <c r="AN4" i="75"/>
  <c r="K5" i="4"/>
  <c r="K6" i="27"/>
  <c r="AO4" i="84"/>
  <c r="Y5" i="6"/>
  <c r="X5" i="6"/>
  <c r="AH5" i="6" s="1"/>
  <c r="AQ5" i="6" s="1"/>
  <c r="K7" i="57"/>
  <c r="X5" i="24"/>
  <c r="AH5" i="24" s="1"/>
  <c r="AQ5" i="24" s="1"/>
  <c r="Y5" i="24"/>
  <c r="AO4" i="15"/>
  <c r="AO4" i="83"/>
  <c r="AQ4" i="55"/>
  <c r="AR3" i="49"/>
  <c r="AI4" i="76"/>
  <c r="AN4" i="76"/>
  <c r="AF5" i="94"/>
  <c r="W6" i="94"/>
  <c r="AG5" i="94"/>
  <c r="AE5" i="94"/>
  <c r="K5" i="7"/>
  <c r="AI4" i="3"/>
  <c r="AN4" i="3"/>
  <c r="AR4" i="46"/>
  <c r="AG5" i="69"/>
  <c r="AP5" i="69" s="1"/>
  <c r="W6" i="69"/>
  <c r="AF5" i="69"/>
  <c r="AO5" i="69" s="1"/>
  <c r="AE5" i="69"/>
  <c r="Y5" i="91"/>
  <c r="X5" i="91"/>
  <c r="AH5" i="91" s="1"/>
  <c r="AH5" i="41"/>
  <c r="AQ5" i="41" s="1"/>
  <c r="Y5" i="10"/>
  <c r="X5" i="10"/>
  <c r="AH5" i="10" s="1"/>
  <c r="AQ5" i="10" s="1"/>
  <c r="AI4" i="85"/>
  <c r="AN4" i="85"/>
  <c r="K5" i="91"/>
  <c r="K6" i="91" s="1"/>
  <c r="K7" i="91" s="1"/>
  <c r="K8" i="91" s="1"/>
  <c r="K9" i="91" s="1"/>
  <c r="K10" i="91" s="1"/>
  <c r="K11" i="91" s="1"/>
  <c r="K12" i="91" s="1"/>
  <c r="K13" i="91" s="1"/>
  <c r="K14" i="91" s="1"/>
  <c r="K15" i="91" s="1"/>
  <c r="K16" i="91" s="1"/>
  <c r="K17" i="91" s="1"/>
  <c r="K18" i="91" s="1"/>
  <c r="K19" i="91" s="1"/>
  <c r="K20" i="91" s="1"/>
  <c r="K21" i="91" s="1"/>
  <c r="K22" i="91" s="1"/>
  <c r="K23" i="91" s="1"/>
  <c r="K24" i="91" s="1"/>
  <c r="K25" i="91" s="1"/>
  <c r="K26" i="91" s="1"/>
  <c r="K27" i="91" s="1"/>
  <c r="K28" i="91" s="1"/>
  <c r="K29" i="91" s="1"/>
  <c r="K30" i="91" s="1"/>
  <c r="K31" i="91" s="1"/>
  <c r="K32" i="91" s="1"/>
  <c r="K33" i="91" s="1"/>
  <c r="K34" i="91" s="1"/>
  <c r="K35" i="91" s="1"/>
  <c r="K36" i="91" s="1"/>
  <c r="K37" i="91" s="1"/>
  <c r="K38" i="91" s="1"/>
  <c r="K39" i="91" s="1"/>
  <c r="K40" i="91" s="1"/>
  <c r="K41" i="91" s="1"/>
  <c r="K42" i="91" s="1"/>
  <c r="K43" i="91" s="1"/>
  <c r="K44" i="91" s="1"/>
  <c r="K45" i="91" s="1"/>
  <c r="K46" i="91" s="1"/>
  <c r="K47" i="91" s="1"/>
  <c r="K48" i="91" s="1"/>
  <c r="K49" i="91" s="1"/>
  <c r="K50" i="91" s="1"/>
  <c r="K51" i="91" s="1"/>
  <c r="K52" i="91" s="1"/>
  <c r="K53" i="91" s="1"/>
  <c r="K54" i="91" s="1"/>
  <c r="K55" i="91" s="1"/>
  <c r="K56" i="91" s="1"/>
  <c r="K57" i="91" s="1"/>
  <c r="K58" i="91" s="1"/>
  <c r="K59" i="91" s="1"/>
  <c r="K60" i="91" s="1"/>
  <c r="K61" i="91" s="1"/>
  <c r="K62" i="91" s="1"/>
  <c r="K63" i="91" s="1"/>
  <c r="K64" i="91" s="1"/>
  <c r="K65" i="91" s="1"/>
  <c r="K66" i="91" s="1"/>
  <c r="K67" i="91" s="1"/>
  <c r="K68" i="91" s="1"/>
  <c r="K69" i="91" s="1"/>
  <c r="K70" i="91" s="1"/>
  <c r="K71" i="91" s="1"/>
  <c r="K72" i="91" s="1"/>
  <c r="K73" i="91" s="1"/>
  <c r="K74" i="91" s="1"/>
  <c r="K75" i="91" s="1"/>
  <c r="K76" i="91" s="1"/>
  <c r="K77" i="91" s="1"/>
  <c r="K78" i="91" s="1"/>
  <c r="K79" i="91" s="1"/>
  <c r="AR3" i="58"/>
  <c r="AP4" i="80"/>
  <c r="Y5" i="65"/>
  <c r="X5" i="65"/>
  <c r="K6" i="6"/>
  <c r="K7" i="54"/>
  <c r="AG5" i="92"/>
  <c r="AF5" i="92"/>
  <c r="AE5" i="92"/>
  <c r="W6" i="92"/>
  <c r="K6" i="5"/>
  <c r="AO4" i="3"/>
  <c r="K5" i="68"/>
  <c r="AR4" i="87"/>
  <c r="K7" i="9"/>
  <c r="AI4" i="93"/>
  <c r="AN4" i="93"/>
  <c r="AP4" i="78"/>
  <c r="X5" i="23"/>
  <c r="AH5" i="23" s="1"/>
  <c r="AQ5" i="23" s="1"/>
  <c r="Y5" i="23"/>
  <c r="AR4" i="61"/>
  <c r="K5" i="89"/>
  <c r="AO4" i="89"/>
  <c r="AN4" i="89"/>
  <c r="AP4" i="89"/>
  <c r="AQ4" i="89"/>
  <c r="AP4" i="81"/>
  <c r="AI4" i="91"/>
  <c r="AN4" i="91"/>
  <c r="AO4" i="7"/>
  <c r="AI4" i="2"/>
  <c r="AN4" i="2"/>
  <c r="K7" i="61"/>
  <c r="AQ4" i="8"/>
  <c r="AG5" i="27"/>
  <c r="AP5" i="27" s="1"/>
  <c r="AF5" i="27"/>
  <c r="AO5" i="27" s="1"/>
  <c r="AE5" i="27"/>
  <c r="W6" i="27"/>
  <c r="AR4" i="54"/>
  <c r="AR3" i="91"/>
  <c r="Y5" i="82"/>
  <c r="X5" i="82"/>
  <c r="AH5" i="82" s="1"/>
  <c r="AQ5" i="82" s="1"/>
  <c r="AR3" i="76"/>
  <c r="AR4" i="48"/>
  <c r="K6" i="24"/>
  <c r="Y5" i="33"/>
  <c r="X5" i="33"/>
  <c r="AO4" i="8"/>
  <c r="K5" i="16"/>
  <c r="AP4" i="68"/>
  <c r="AO4" i="79"/>
  <c r="AO4" i="75"/>
  <c r="AR3" i="57"/>
  <c r="AI4" i="42"/>
  <c r="AN4" i="42"/>
  <c r="AR3" i="60"/>
  <c r="AI4" i="84"/>
  <c r="AN4" i="84"/>
  <c r="K5" i="59"/>
  <c r="AR3" i="28"/>
  <c r="AP4" i="15"/>
  <c r="AO4" i="90"/>
  <c r="AI4" i="77"/>
  <c r="AN4" i="77"/>
  <c r="Z5" i="55"/>
  <c r="AN4" i="64"/>
  <c r="AI4" i="64"/>
  <c r="Y5" i="56"/>
  <c r="X5" i="56"/>
  <c r="AH5" i="56" s="1"/>
  <c r="AN4" i="16"/>
  <c r="AI4" i="16"/>
  <c r="AI5" i="88"/>
  <c r="AI4" i="1"/>
  <c r="AN4" i="1"/>
  <c r="Y5" i="43"/>
  <c r="Z5" i="43" s="1"/>
  <c r="X5" i="43"/>
  <c r="K7" i="62"/>
  <c r="X5" i="49"/>
  <c r="Y5" i="49"/>
  <c r="AI4" i="78"/>
  <c r="AN4" i="78"/>
  <c r="Z5" i="73"/>
  <c r="AR4" i="27"/>
  <c r="AO4" i="76"/>
  <c r="K7" i="70"/>
  <c r="K6" i="38"/>
  <c r="K7" i="38" s="1"/>
  <c r="K8" i="38" s="1"/>
  <c r="K9" i="38" s="1"/>
  <c r="K10" i="38" s="1"/>
  <c r="K11" i="38" s="1"/>
  <c r="K12" i="38" s="1"/>
  <c r="K13" i="38" s="1"/>
  <c r="K14" i="38" s="1"/>
  <c r="K15" i="38" s="1"/>
  <c r="K16" i="38" s="1"/>
  <c r="K17" i="38" s="1"/>
  <c r="K18" i="38" s="1"/>
  <c r="K19" i="38" s="1"/>
  <c r="K20" i="38" s="1"/>
  <c r="K21" i="38" s="1"/>
  <c r="K22" i="38" s="1"/>
  <c r="K23" i="38" s="1"/>
  <c r="K24" i="38" s="1"/>
  <c r="K25" i="38" s="1"/>
  <c r="K26" i="38" s="1"/>
  <c r="K27" i="38" s="1"/>
  <c r="K28" i="38" s="1"/>
  <c r="K29" i="38" s="1"/>
  <c r="K30" i="38" s="1"/>
  <c r="K31" i="38" s="1"/>
  <c r="K32" i="38" s="1"/>
  <c r="K33" i="38" s="1"/>
  <c r="K34" i="38" s="1"/>
  <c r="K35" i="38" s="1"/>
  <c r="K36" i="38" s="1"/>
  <c r="K37" i="38" s="1"/>
  <c r="K38" i="38" s="1"/>
  <c r="K39" i="38" s="1"/>
  <c r="K40" i="38" s="1"/>
  <c r="K41" i="38" s="1"/>
  <c r="K42" i="38" s="1"/>
  <c r="K43" i="38" s="1"/>
  <c r="K44" i="38" s="1"/>
  <c r="K45" i="38" s="1"/>
  <c r="K46" i="38" s="1"/>
  <c r="K47" i="38" s="1"/>
  <c r="K48" i="38" s="1"/>
  <c r="K49" i="38" s="1"/>
  <c r="K50" i="38" s="1"/>
  <c r="K51" i="38" s="1"/>
  <c r="K52" i="38" s="1"/>
  <c r="K53" i="38" s="1"/>
  <c r="K54" i="38" s="1"/>
  <c r="K55" i="38" s="1"/>
  <c r="K56" i="38" s="1"/>
  <c r="K57" i="38" s="1"/>
  <c r="K58" i="38" s="1"/>
  <c r="K59" i="38" s="1"/>
  <c r="K60" i="38" s="1"/>
  <c r="K61" i="38" s="1"/>
  <c r="K62" i="38" s="1"/>
  <c r="K63" i="38" s="1"/>
  <c r="K64" i="38" s="1"/>
  <c r="K65" i="38" s="1"/>
  <c r="K66" i="38" s="1"/>
  <c r="K67" i="38" s="1"/>
  <c r="K68" i="38" s="1"/>
  <c r="K69" i="38" s="1"/>
  <c r="K70" i="38" s="1"/>
  <c r="K71" i="38" s="1"/>
  <c r="K72" i="38" s="1"/>
  <c r="K73" i="38" s="1"/>
  <c r="K74" i="38" s="1"/>
  <c r="K75" i="38" s="1"/>
  <c r="K76" i="38" s="1"/>
  <c r="K77" i="38" s="1"/>
  <c r="K78" i="38" s="1"/>
  <c r="K79" i="38" s="1"/>
  <c r="K80" i="38" s="1"/>
  <c r="K81" i="38" s="1"/>
  <c r="K82" i="38" s="1"/>
  <c r="K83" i="38" s="1"/>
  <c r="K84" i="38" s="1"/>
  <c r="K85" i="38" s="1"/>
  <c r="K86" i="38" s="1"/>
  <c r="K87" i="38" s="1"/>
  <c r="K88" i="38" s="1"/>
  <c r="K89" i="38" s="1"/>
  <c r="Y5" i="1"/>
  <c r="X5" i="1"/>
  <c r="AR4" i="52"/>
  <c r="K5" i="75"/>
  <c r="AR4" i="79"/>
  <c r="K5" i="93"/>
  <c r="AN4" i="43"/>
  <c r="AI4" i="43"/>
  <c r="Y5" i="39"/>
  <c r="X5" i="39"/>
  <c r="K5" i="50"/>
  <c r="AQ5" i="50" s="1"/>
  <c r="AN4" i="51"/>
  <c r="AI4" i="51"/>
  <c r="K6" i="17"/>
  <c r="Z5" i="28"/>
  <c r="AR4" i="94"/>
  <c r="AR4" i="31"/>
  <c r="AP4" i="3"/>
  <c r="AQ4" i="7"/>
  <c r="AO4" i="93"/>
  <c r="AR3" i="90"/>
  <c r="Y5" i="78"/>
  <c r="X5" i="78"/>
  <c r="AH5" i="78" s="1"/>
  <c r="AI4" i="25"/>
  <c r="AN4" i="25"/>
  <c r="AQ5" i="45"/>
  <c r="AR4" i="19"/>
  <c r="AG5" i="95"/>
  <c r="W6" i="95"/>
  <c r="AF5" i="95"/>
  <c r="AE5" i="95"/>
  <c r="AI4" i="74"/>
  <c r="AN4" i="74"/>
  <c r="K5" i="81"/>
  <c r="Z5" i="62"/>
  <c r="AR4" i="96"/>
  <c r="AO4" i="81"/>
  <c r="K5" i="67"/>
  <c r="AQ4" i="67"/>
  <c r="AP4" i="7"/>
  <c r="Y5" i="2"/>
  <c r="Z5" i="2" s="1"/>
  <c r="X5" i="2"/>
  <c r="AH5" i="2" s="1"/>
  <c r="AQ5" i="2" s="1"/>
  <c r="K5" i="71"/>
  <c r="AQ4" i="71"/>
  <c r="Z5" i="20"/>
  <c r="K7" i="66"/>
  <c r="Y5" i="40"/>
  <c r="X5" i="40"/>
  <c r="AO4" i="60"/>
  <c r="K5" i="51"/>
  <c r="AR4" i="63"/>
  <c r="AN4" i="44"/>
  <c r="AI4" i="44"/>
  <c r="Z5" i="87"/>
  <c r="Z5" i="46"/>
  <c r="AP4" i="8"/>
  <c r="Z5" i="21"/>
  <c r="AR3" i="56"/>
  <c r="AO4" i="68"/>
  <c r="AQ5" i="35"/>
  <c r="AR4" i="92"/>
  <c r="AR4" i="20"/>
  <c r="Z5" i="54"/>
  <c r="AN4" i="57"/>
  <c r="AI4" i="57"/>
  <c r="Y5" i="71"/>
  <c r="X5" i="71"/>
  <c r="AH5" i="71" s="1"/>
  <c r="AP4" i="84"/>
  <c r="AP4" i="67"/>
  <c r="K5" i="92"/>
  <c r="K8" i="41"/>
  <c r="K9" i="41" s="1"/>
  <c r="K10" i="41" s="1"/>
  <c r="K11" i="41" s="1"/>
  <c r="K12" i="41" s="1"/>
  <c r="K13" i="41" s="1"/>
  <c r="K14" i="41" s="1"/>
  <c r="K15" i="41" s="1"/>
  <c r="K16" i="41" s="1"/>
  <c r="K17" i="41" s="1"/>
  <c r="K18" i="41" s="1"/>
  <c r="K19" i="41" s="1"/>
  <c r="K20" i="41" s="1"/>
  <c r="K21" i="41" s="1"/>
  <c r="K22" i="41" s="1"/>
  <c r="K23" i="41" s="1"/>
  <c r="K24" i="41" s="1"/>
  <c r="K25" i="41" s="1"/>
  <c r="K26" i="41" s="1"/>
  <c r="K27" i="41" s="1"/>
  <c r="K28" i="41" s="1"/>
  <c r="K29" i="41" s="1"/>
  <c r="K30" i="41" s="1"/>
  <c r="K31" i="41" s="1"/>
  <c r="K32" i="41" s="1"/>
  <c r="K33" i="41" s="1"/>
  <c r="K34" i="41" s="1"/>
  <c r="K35" i="41" s="1"/>
  <c r="K36" i="41" s="1"/>
  <c r="K37" i="41" s="1"/>
  <c r="K38" i="41" s="1"/>
  <c r="K39" i="41" s="1"/>
  <c r="K40" i="41" s="1"/>
  <c r="K41" i="41" s="1"/>
  <c r="K42" i="41" s="1"/>
  <c r="K43" i="41" s="1"/>
  <c r="K44" i="41" s="1"/>
  <c r="K45" i="41" s="1"/>
  <c r="K46" i="41" s="1"/>
  <c r="K47" i="41" s="1"/>
  <c r="K48" i="41" s="1"/>
  <c r="K49" i="41" s="1"/>
  <c r="K50" i="41" s="1"/>
  <c r="K51" i="41" s="1"/>
  <c r="K52" i="41" s="1"/>
  <c r="K53" i="41" s="1"/>
  <c r="K54" i="41" s="1"/>
  <c r="K55" i="41" s="1"/>
  <c r="K56" i="41" s="1"/>
  <c r="K57" i="41" s="1"/>
  <c r="K58" i="41" s="1"/>
  <c r="K59" i="41" s="1"/>
  <c r="K60" i="41" s="1"/>
  <c r="K61" i="41" s="1"/>
  <c r="K62" i="41" s="1"/>
  <c r="K63" i="41" s="1"/>
  <c r="K64" i="41" s="1"/>
  <c r="K65" i="41" s="1"/>
  <c r="K66" i="41" s="1"/>
  <c r="K67" i="41" s="1"/>
  <c r="K68" i="41" s="1"/>
  <c r="K69" i="41" s="1"/>
  <c r="K70" i="41" s="1"/>
  <c r="K71" i="41" s="1"/>
  <c r="K72" i="41" s="1"/>
  <c r="K73" i="41" s="1"/>
  <c r="K74" i="41" s="1"/>
  <c r="K75" i="41" s="1"/>
  <c r="K76" i="41" s="1"/>
  <c r="K77" i="41" s="1"/>
  <c r="K78" i="41" s="1"/>
  <c r="K79" i="41" s="1"/>
  <c r="K80" i="41" s="1"/>
  <c r="K81" i="41" s="1"/>
  <c r="K82" i="41" s="1"/>
  <c r="K83" i="41" s="1"/>
  <c r="K84" i="41" s="1"/>
  <c r="K85" i="41" s="1"/>
  <c r="K86" i="41" s="1"/>
  <c r="K87" i="41" s="1"/>
  <c r="K88" i="41" s="1"/>
  <c r="K89" i="41" s="1"/>
  <c r="K90" i="41" s="1"/>
  <c r="K91" i="41" s="1"/>
  <c r="K92" i="41" s="1"/>
  <c r="K93" i="41" s="1"/>
  <c r="K94" i="41" s="1"/>
  <c r="K95" i="41" s="1"/>
  <c r="K96" i="41" s="1"/>
  <c r="K97" i="41" s="1"/>
  <c r="K98" i="41" s="1"/>
  <c r="AR3" i="68"/>
  <c r="K5" i="56"/>
  <c r="AQ4" i="56"/>
  <c r="AO4" i="77"/>
  <c r="Y5" i="64"/>
  <c r="X5" i="64"/>
  <c r="AH5" i="64" s="1"/>
  <c r="AN4" i="56"/>
  <c r="AI4" i="56"/>
  <c r="Y5" i="34"/>
  <c r="X5" i="34"/>
  <c r="Y5" i="16"/>
  <c r="X5" i="16"/>
  <c r="AH5" i="16" s="1"/>
  <c r="AQ5" i="16" s="1"/>
  <c r="AG5" i="14"/>
  <c r="AP5" i="14" s="1"/>
  <c r="AF5" i="14"/>
  <c r="AO5" i="14" s="1"/>
  <c r="AE5" i="14"/>
  <c r="W6" i="14"/>
  <c r="K5" i="77"/>
  <c r="K6" i="77" s="1"/>
  <c r="K7" i="77" s="1"/>
  <c r="K8" i="77" s="1"/>
  <c r="K9" i="77" s="1"/>
  <c r="K10" i="77" s="1"/>
  <c r="K11" i="77" s="1"/>
  <c r="K12" i="77" s="1"/>
  <c r="K13" i="77" s="1"/>
  <c r="K14" i="77" s="1"/>
  <c r="K15" i="77" s="1"/>
  <c r="K16" i="77" s="1"/>
  <c r="K17" i="77" s="1"/>
  <c r="K18" i="77" s="1"/>
  <c r="K19" i="77" s="1"/>
  <c r="K20" i="77" s="1"/>
  <c r="K21" i="77" s="1"/>
  <c r="K22" i="77" s="1"/>
  <c r="K23" i="77" s="1"/>
  <c r="K24" i="77" s="1"/>
  <c r="K25" i="77" s="1"/>
  <c r="K26" i="77" s="1"/>
  <c r="K27" i="77" s="1"/>
  <c r="K28" i="77" s="1"/>
  <c r="K29" i="77" s="1"/>
  <c r="K30" i="77" s="1"/>
  <c r="K31" i="77" s="1"/>
  <c r="K32" i="77" s="1"/>
  <c r="K33" i="77" s="1"/>
  <c r="K34" i="77" s="1"/>
  <c r="K35" i="77" s="1"/>
  <c r="K36" i="77" s="1"/>
  <c r="K37" i="77" s="1"/>
  <c r="K38" i="77" s="1"/>
  <c r="K39" i="77" s="1"/>
  <c r="K40" i="77" s="1"/>
  <c r="K41" i="77" s="1"/>
  <c r="K42" i="77" s="1"/>
  <c r="K43" i="77" s="1"/>
  <c r="K44" i="77" s="1"/>
  <c r="K45" i="77" s="1"/>
  <c r="K46" i="77" s="1"/>
  <c r="K47" i="77" s="1"/>
  <c r="K48" i="77" s="1"/>
  <c r="K49" i="77" s="1"/>
  <c r="K50" i="77" s="1"/>
  <c r="K51" i="77" s="1"/>
  <c r="K52" i="77" s="1"/>
  <c r="K53" i="77" s="1"/>
  <c r="K54" i="77" s="1"/>
  <c r="K55" i="77" s="1"/>
  <c r="K56" i="77" s="1"/>
  <c r="K57" i="77" s="1"/>
  <c r="K58" i="77" s="1"/>
  <c r="K59" i="77" s="1"/>
  <c r="K60" i="77" s="1"/>
  <c r="K61" i="77" s="1"/>
  <c r="K62" i="77" s="1"/>
  <c r="K63" i="77" s="1"/>
  <c r="K64" i="77" s="1"/>
  <c r="K65" i="77" s="1"/>
  <c r="K66" i="77" s="1"/>
  <c r="K67" i="77" s="1"/>
  <c r="K68" i="77" s="1"/>
  <c r="K69" i="77" s="1"/>
  <c r="K70" i="77" s="1"/>
  <c r="K71" i="77" s="1"/>
  <c r="K72" i="77" s="1"/>
  <c r="K73" i="77" s="1"/>
  <c r="K74" i="77" s="1"/>
  <c r="K75" i="77" s="1"/>
  <c r="K76" i="77" s="1"/>
  <c r="K77" i="77" s="1"/>
  <c r="K78" i="77" s="1"/>
  <c r="K79" i="77" s="1"/>
  <c r="K80" i="77" s="1"/>
  <c r="K81" i="77" s="1"/>
  <c r="K82" i="77" s="1"/>
  <c r="K83" i="77" s="1"/>
  <c r="K84" i="77" s="1"/>
  <c r="K85" i="77" s="1"/>
  <c r="K86" i="77" s="1"/>
  <c r="K87" i="77" s="1"/>
  <c r="K88" i="77" s="1"/>
  <c r="K89" i="77" s="1"/>
  <c r="K90" i="77" s="1"/>
  <c r="K91" i="77" s="1"/>
  <c r="K92" i="77" s="1"/>
  <c r="K93" i="77" s="1"/>
  <c r="K94" i="77" s="1"/>
  <c r="K95" i="77" s="1"/>
  <c r="K96" i="77" s="1"/>
  <c r="K97" i="77" s="1"/>
  <c r="K98" i="77" s="1"/>
  <c r="AN4" i="80"/>
  <c r="AI4" i="80"/>
  <c r="Y5" i="72"/>
  <c r="X5" i="72"/>
  <c r="AH5" i="72" s="1"/>
  <c r="AQ5" i="72" s="1"/>
  <c r="AP4" i="76"/>
  <c r="K5" i="48"/>
  <c r="K6" i="48" s="1"/>
  <c r="K7" i="48" s="1"/>
  <c r="K8" i="48" s="1"/>
  <c r="K9" i="48" s="1"/>
  <c r="K10" i="48" s="1"/>
  <c r="K11" i="48" s="1"/>
  <c r="K12" i="48" s="1"/>
  <c r="K13" i="48" s="1"/>
  <c r="K14" i="48" s="1"/>
  <c r="K15" i="48" s="1"/>
  <c r="K16" i="48" s="1"/>
  <c r="K17" i="48" s="1"/>
  <c r="K18" i="48" s="1"/>
  <c r="K19" i="48" s="1"/>
  <c r="K20" i="48" s="1"/>
  <c r="K21" i="48" s="1"/>
  <c r="K22" i="48" s="1"/>
  <c r="K23" i="48" s="1"/>
  <c r="K24" i="48" s="1"/>
  <c r="K25" i="48" s="1"/>
  <c r="K26" i="48" s="1"/>
  <c r="K27" i="48" s="1"/>
  <c r="K28" i="48" s="1"/>
  <c r="K29" i="48" s="1"/>
  <c r="K30" i="48" s="1"/>
  <c r="K31" i="48" s="1"/>
  <c r="K32" i="48" s="1"/>
  <c r="K33" i="48" s="1"/>
  <c r="K34" i="48" s="1"/>
  <c r="K35" i="48" s="1"/>
  <c r="K36" i="48" s="1"/>
  <c r="K37" i="48" s="1"/>
  <c r="K38" i="48" s="1"/>
  <c r="K39" i="48" s="1"/>
  <c r="K40" i="48" s="1"/>
  <c r="K41" i="48" s="1"/>
  <c r="K42" i="48" s="1"/>
  <c r="K43" i="48" s="1"/>
  <c r="K44" i="48" s="1"/>
  <c r="K45" i="48" s="1"/>
  <c r="K46" i="48" s="1"/>
  <c r="K47" i="48" s="1"/>
  <c r="K48" i="48" s="1"/>
  <c r="K49" i="48" s="1"/>
  <c r="K50" i="48" s="1"/>
  <c r="K51" i="48" s="1"/>
  <c r="K52" i="48" s="1"/>
  <c r="K53" i="48" s="1"/>
  <c r="K54" i="48" s="1"/>
  <c r="K55" i="48" s="1"/>
  <c r="K56" i="48" s="1"/>
  <c r="K57" i="48" s="1"/>
  <c r="K58" i="48" s="1"/>
  <c r="K59" i="48" s="1"/>
  <c r="K60" i="48" s="1"/>
  <c r="K61" i="48" s="1"/>
  <c r="K62" i="48" s="1"/>
  <c r="K63" i="48" s="1"/>
  <c r="K64" i="48" s="1"/>
  <c r="K65" i="48" s="1"/>
  <c r="K66" i="48" s="1"/>
  <c r="K67" i="48" s="1"/>
  <c r="K68" i="48" s="1"/>
  <c r="K69" i="48" s="1"/>
  <c r="AQ4" i="48"/>
  <c r="AN4" i="36"/>
  <c r="AI4" i="36"/>
  <c r="Y5" i="80"/>
  <c r="Z5" i="80" s="1"/>
  <c r="X5" i="80"/>
  <c r="AH5" i="80" s="1"/>
  <c r="AF5" i="48"/>
  <c r="AE5" i="48"/>
  <c r="AG5" i="48"/>
  <c r="W6" i="48"/>
  <c r="Y5" i="51"/>
  <c r="X5" i="51"/>
  <c r="AH5" i="51" s="1"/>
  <c r="W6" i="70"/>
  <c r="AG5" i="70"/>
  <c r="AP5" i="70" s="1"/>
  <c r="AF5" i="70"/>
  <c r="AO5" i="70" s="1"/>
  <c r="AE5" i="70"/>
  <c r="AQ4" i="76"/>
  <c r="AI4" i="30"/>
  <c r="AN4" i="30"/>
  <c r="W6" i="61"/>
  <c r="AG5" i="61"/>
  <c r="AP5" i="61" s="1"/>
  <c r="AF5" i="61"/>
  <c r="AO5" i="61" s="1"/>
  <c r="AE5" i="61"/>
  <c r="AQ5" i="19"/>
  <c r="K5" i="96"/>
  <c r="K5" i="60"/>
  <c r="AG5" i="45"/>
  <c r="AP5" i="45" s="1"/>
  <c r="AF5" i="45"/>
  <c r="AO5" i="45" s="1"/>
  <c r="AE5" i="45"/>
  <c r="W6" i="45"/>
  <c r="W6" i="90"/>
  <c r="AG5" i="90"/>
  <c r="AP5" i="90" s="1"/>
  <c r="AE5" i="90"/>
  <c r="AF5" i="90"/>
  <c r="AR3" i="62"/>
  <c r="AR3" i="63"/>
  <c r="AN4" i="96"/>
  <c r="AG5" i="63"/>
  <c r="AF5" i="63"/>
  <c r="AE5" i="63"/>
  <c r="W6" i="63"/>
  <c r="AO4" i="91"/>
  <c r="AN4" i="37"/>
  <c r="AI4" i="37"/>
  <c r="AI4" i="7"/>
  <c r="AN4" i="7"/>
  <c r="AR3" i="55"/>
  <c r="AR4" i="35"/>
  <c r="AG5" i="83"/>
  <c r="AF5" i="83"/>
  <c r="AE5" i="83"/>
  <c r="W6" i="83"/>
  <c r="AP4" i="60"/>
  <c r="AH5" i="31"/>
  <c r="AQ5" i="31" s="1"/>
  <c r="K9" i="58"/>
  <c r="AI4" i="29"/>
  <c r="AN4" i="29"/>
  <c r="K6" i="14"/>
  <c r="K6" i="22"/>
  <c r="K7" i="65"/>
  <c r="AI4" i="33"/>
  <c r="AN4" i="33"/>
  <c r="AI4" i="8"/>
  <c r="AN4" i="8"/>
  <c r="AP4" i="19"/>
  <c r="AR4" i="47"/>
  <c r="Y5" i="38"/>
  <c r="X5" i="38"/>
  <c r="AN4" i="68"/>
  <c r="AI4" i="68"/>
  <c r="AO4" i="50"/>
  <c r="AQ4" i="51"/>
  <c r="Y5" i="75"/>
  <c r="X5" i="75"/>
  <c r="AH5" i="75" s="1"/>
  <c r="Y5" i="57"/>
  <c r="X5" i="57"/>
  <c r="AI4" i="71"/>
  <c r="AN4" i="71"/>
  <c r="Y5" i="84"/>
  <c r="Z5" i="84" s="1"/>
  <c r="X5" i="84"/>
  <c r="AH5" i="84" s="1"/>
  <c r="Y5" i="67"/>
  <c r="X5" i="67"/>
  <c r="AH5" i="67" s="1"/>
  <c r="AQ5" i="67" s="1"/>
  <c r="AP4" i="77"/>
  <c r="AI4" i="5"/>
  <c r="AN4" i="5"/>
  <c r="AO4" i="64"/>
  <c r="AO4" i="56"/>
  <c r="AO4" i="16"/>
  <c r="AQ5" i="73"/>
  <c r="AR4" i="66"/>
  <c r="AR4" i="18"/>
  <c r="AF5" i="89"/>
  <c r="AO5" i="89" s="1"/>
  <c r="AG5" i="89"/>
  <c r="AP5" i="89" s="1"/>
  <c r="W6" i="89"/>
  <c r="AE5" i="89"/>
  <c r="AR3" i="75"/>
  <c r="K5" i="55"/>
  <c r="X5" i="85"/>
  <c r="AH5" i="85" s="1"/>
  <c r="Y5" i="85"/>
  <c r="AI4" i="12"/>
  <c r="AN4" i="12"/>
  <c r="AI4" i="59"/>
  <c r="AN4" i="59"/>
  <c r="K7" i="1"/>
  <c r="AR4" i="83"/>
  <c r="Y5" i="76"/>
  <c r="X5" i="76"/>
  <c r="AH5" i="76" s="1"/>
  <c r="AQ5" i="76" s="1"/>
  <c r="K5" i="3"/>
  <c r="AO4" i="55"/>
  <c r="AR3" i="66"/>
  <c r="K5" i="15"/>
  <c r="AN4" i="72"/>
  <c r="AI4" i="72"/>
  <c r="AI4" i="39"/>
  <c r="AN4" i="39"/>
  <c r="Y5" i="12"/>
  <c r="X5" i="12"/>
  <c r="AH5" i="12" s="1"/>
  <c r="AQ5" i="12" s="1"/>
  <c r="Y5" i="59"/>
  <c r="X5" i="59"/>
  <c r="AH5" i="59" s="1"/>
  <c r="AQ5" i="59" s="1"/>
  <c r="AR3" i="27"/>
  <c r="Z5" i="19"/>
  <c r="AR4" i="70"/>
  <c r="K5" i="64"/>
  <c r="K5" i="90"/>
  <c r="K6" i="90" s="1"/>
  <c r="K7" i="90" s="1"/>
  <c r="K8" i="90" s="1"/>
  <c r="K9" i="90" s="1"/>
  <c r="K10" i="90" s="1"/>
  <c r="K11" i="90" s="1"/>
  <c r="K12" i="90" s="1"/>
  <c r="K13" i="90" s="1"/>
  <c r="K14" i="90" s="1"/>
  <c r="K15" i="90" s="1"/>
  <c r="K16" i="90" s="1"/>
  <c r="K17" i="90" s="1"/>
  <c r="K18" i="90" s="1"/>
  <c r="K19" i="90" s="1"/>
  <c r="K20" i="90" s="1"/>
  <c r="K21" i="90" s="1"/>
  <c r="K22" i="90" s="1"/>
  <c r="K23" i="90" s="1"/>
  <c r="K24" i="90" s="1"/>
  <c r="K25" i="90" s="1"/>
  <c r="K26" i="90" s="1"/>
  <c r="K27" i="90" s="1"/>
  <c r="K28" i="90" s="1"/>
  <c r="K29" i="90" s="1"/>
  <c r="K30" i="90" s="1"/>
  <c r="K31" i="90" s="1"/>
  <c r="K32" i="90" s="1"/>
  <c r="K33" i="90" s="1"/>
  <c r="K34" i="90" s="1"/>
  <c r="K35" i="90" s="1"/>
  <c r="K36" i="90" s="1"/>
  <c r="K37" i="90" s="1"/>
  <c r="K38" i="90" s="1"/>
  <c r="K39" i="90" s="1"/>
  <c r="K40" i="90" s="1"/>
  <c r="K41" i="90" s="1"/>
  <c r="K42" i="90" s="1"/>
  <c r="K43" i="90" s="1"/>
  <c r="K44" i="90" s="1"/>
  <c r="K45" i="90" s="1"/>
  <c r="K46" i="90" s="1"/>
  <c r="K47" i="90" s="1"/>
  <c r="K48" i="90" s="1"/>
  <c r="K49" i="90" s="1"/>
  <c r="K50" i="90" s="1"/>
  <c r="K51" i="90" s="1"/>
  <c r="K52" i="90" s="1"/>
  <c r="K53" i="90" s="1"/>
  <c r="K54" i="90" s="1"/>
  <c r="K55" i="90" s="1"/>
  <c r="K56" i="90" s="1"/>
  <c r="K57" i="90" s="1"/>
  <c r="K58" i="90" s="1"/>
  <c r="K59" i="90" s="1"/>
  <c r="K60" i="90" s="1"/>
  <c r="K61" i="90" s="1"/>
  <c r="K62" i="90" s="1"/>
  <c r="K63" i="90" s="1"/>
  <c r="K64" i="90" s="1"/>
  <c r="K65" i="90" s="1"/>
  <c r="K66" i="90" s="1"/>
  <c r="K67" i="90" s="1"/>
  <c r="K68" i="90" s="1"/>
  <c r="K69" i="90" s="1"/>
  <c r="K70" i="90" s="1"/>
  <c r="K71" i="90" s="1"/>
  <c r="K72" i="90" s="1"/>
  <c r="K73" i="90" s="1"/>
  <c r="K74" i="90" s="1"/>
  <c r="K75" i="90" s="1"/>
  <c r="K76" i="90" s="1"/>
  <c r="K77" i="90" s="1"/>
  <c r="K78" i="90" s="1"/>
  <c r="K79" i="90" s="1"/>
  <c r="K80" i="90" s="1"/>
  <c r="K81" i="90" s="1"/>
  <c r="K82" i="90" s="1"/>
  <c r="K83" i="90" s="1"/>
  <c r="K84" i="90" s="1"/>
  <c r="K85" i="90" s="1"/>
  <c r="K86" i="90" s="1"/>
  <c r="K87" i="90" s="1"/>
  <c r="K88" i="90" s="1"/>
  <c r="K89" i="90" s="1"/>
  <c r="AR3" i="54"/>
  <c r="AI4" i="9"/>
  <c r="AN4" i="9"/>
  <c r="AO4" i="96"/>
  <c r="AR4" i="55"/>
  <c r="Z5" i="66"/>
  <c r="K5" i="52"/>
  <c r="AI4" i="11"/>
  <c r="AN4" i="11"/>
  <c r="K6" i="10"/>
  <c r="X5" i="93"/>
  <c r="AH5" i="93" s="1"/>
  <c r="AQ5" i="93" s="1"/>
  <c r="Y5" i="93"/>
  <c r="K5" i="83"/>
  <c r="K5" i="20"/>
  <c r="AQ4" i="20"/>
  <c r="AQ5" i="26"/>
  <c r="K7" i="49"/>
  <c r="AR4" i="89"/>
  <c r="K5" i="46"/>
  <c r="K6" i="46" s="1"/>
  <c r="K7" i="46" s="1"/>
  <c r="K8" i="46" s="1"/>
  <c r="K9" i="46" s="1"/>
  <c r="K10" i="46" s="1"/>
  <c r="K11" i="46" s="1"/>
  <c r="K12" i="46" s="1"/>
  <c r="K13" i="46" s="1"/>
  <c r="K14" i="46" s="1"/>
  <c r="K15" i="46" s="1"/>
  <c r="K16" i="46" s="1"/>
  <c r="K17" i="46" s="1"/>
  <c r="K18" i="46" s="1"/>
  <c r="K19" i="46" s="1"/>
  <c r="K20" i="46" s="1"/>
  <c r="K21" i="46" s="1"/>
  <c r="K22" i="46" s="1"/>
  <c r="K23" i="46" s="1"/>
  <c r="K24" i="46" s="1"/>
  <c r="K25" i="46" s="1"/>
  <c r="K26" i="46" s="1"/>
  <c r="K27" i="46" s="1"/>
  <c r="K28" i="46" s="1"/>
  <c r="K29" i="46" s="1"/>
  <c r="K30" i="46" s="1"/>
  <c r="K31" i="46" s="1"/>
  <c r="K32" i="46" s="1"/>
  <c r="K33" i="46" s="1"/>
  <c r="K34" i="46" s="1"/>
  <c r="K35" i="46" s="1"/>
  <c r="K36" i="46" s="1"/>
  <c r="K37" i="46" s="1"/>
  <c r="K38" i="46" s="1"/>
  <c r="K39" i="46" s="1"/>
  <c r="K40" i="46" s="1"/>
  <c r="K41" i="46" s="1"/>
  <c r="K42" i="46" s="1"/>
  <c r="K43" i="46" s="1"/>
  <c r="K44" i="46" s="1"/>
  <c r="K45" i="46" s="1"/>
  <c r="K46" i="46" s="1"/>
  <c r="K47" i="46" s="1"/>
  <c r="K48" i="46" s="1"/>
  <c r="K49" i="46" s="1"/>
  <c r="K50" i="46" s="1"/>
  <c r="K51" i="46" s="1"/>
  <c r="K52" i="46" s="1"/>
  <c r="K53" i="46" s="1"/>
  <c r="K54" i="46" s="1"/>
  <c r="K55" i="46" s="1"/>
  <c r="K56" i="46" s="1"/>
  <c r="K57" i="46" s="1"/>
  <c r="K58" i="46" s="1"/>
  <c r="K59" i="46" s="1"/>
  <c r="K60" i="46" s="1"/>
  <c r="K61" i="46" s="1"/>
  <c r="K62" i="46" s="1"/>
  <c r="K63" i="46" s="1"/>
  <c r="K64" i="46" s="1"/>
  <c r="K65" i="46" s="1"/>
  <c r="K66" i="46" s="1"/>
  <c r="K67" i="46" s="1"/>
  <c r="K68" i="46" s="1"/>
  <c r="K69" i="46" s="1"/>
  <c r="K70" i="46" s="1"/>
  <c r="K71" i="46" s="1"/>
  <c r="K72" i="46" s="1"/>
  <c r="K73" i="46" s="1"/>
  <c r="K74" i="46" s="1"/>
  <c r="K75" i="46" s="1"/>
  <c r="K76" i="46" s="1"/>
  <c r="K77" i="46" s="1"/>
  <c r="K78" i="46" s="1"/>
  <c r="K79" i="46" s="1"/>
  <c r="K80" i="46" s="1"/>
  <c r="K81" i="46" s="1"/>
  <c r="K82" i="46" s="1"/>
  <c r="K83" i="46" s="1"/>
  <c r="K84" i="46" s="1"/>
  <c r="K85" i="46" s="1"/>
  <c r="K86" i="46" s="1"/>
  <c r="K87" i="46" s="1"/>
  <c r="K88" i="46" s="1"/>
  <c r="K89" i="46" s="1"/>
  <c r="AQ4" i="46"/>
  <c r="K5" i="63"/>
  <c r="AQ4" i="63"/>
  <c r="AP4" i="91"/>
  <c r="AO4" i="48"/>
  <c r="Y5" i="7"/>
  <c r="X5" i="7"/>
  <c r="AH5" i="7" s="1"/>
  <c r="AQ5" i="7" s="1"/>
  <c r="AP4" i="2"/>
  <c r="AP4" i="86"/>
  <c r="AI4" i="40"/>
  <c r="AN4" i="40"/>
  <c r="AI4" i="60"/>
  <c r="AN4" i="60"/>
  <c r="AR3" i="72"/>
  <c r="AN4" i="82"/>
  <c r="AI4" i="82"/>
  <c r="AR3" i="71"/>
  <c r="Y5" i="8"/>
  <c r="X5" i="8"/>
  <c r="AH5" i="8" s="1"/>
  <c r="AQ5" i="8" s="1"/>
  <c r="AN4" i="86"/>
  <c r="Y5" i="68"/>
  <c r="X5" i="68"/>
  <c r="AH5" i="68" s="1"/>
  <c r="AQ5" i="68" s="1"/>
  <c r="K5" i="87"/>
  <c r="K6" i="87" s="1"/>
  <c r="K7" i="87" s="1"/>
  <c r="K8" i="87" s="1"/>
  <c r="K9" i="87" s="1"/>
  <c r="K10" i="87" s="1"/>
  <c r="K11" i="87" s="1"/>
  <c r="K12" i="87" s="1"/>
  <c r="K13" i="87" s="1"/>
  <c r="K14" i="87" s="1"/>
  <c r="K15" i="87" s="1"/>
  <c r="K16" i="87" s="1"/>
  <c r="K17" i="87" s="1"/>
  <c r="K18" i="87" s="1"/>
  <c r="K19" i="87" s="1"/>
  <c r="K20" i="87" s="1"/>
  <c r="K21" i="87" s="1"/>
  <c r="K22" i="87" s="1"/>
  <c r="K23" i="87" s="1"/>
  <c r="K24" i="87" s="1"/>
  <c r="K25" i="87" s="1"/>
  <c r="K26" i="87" s="1"/>
  <c r="K27" i="87" s="1"/>
  <c r="K28" i="87" s="1"/>
  <c r="K29" i="87" s="1"/>
  <c r="K30" i="87" s="1"/>
  <c r="K31" i="87" s="1"/>
  <c r="K32" i="87" s="1"/>
  <c r="K33" i="87" s="1"/>
  <c r="K34" i="87" s="1"/>
  <c r="K35" i="87" s="1"/>
  <c r="K36" i="87" s="1"/>
  <c r="K37" i="87" s="1"/>
  <c r="K38" i="87" s="1"/>
  <c r="K39" i="87" s="1"/>
  <c r="K40" i="87" s="1"/>
  <c r="K41" i="87" s="1"/>
  <c r="K42" i="87" s="1"/>
  <c r="K43" i="87" s="1"/>
  <c r="K44" i="87" s="1"/>
  <c r="K45" i="87" s="1"/>
  <c r="K46" i="87" s="1"/>
  <c r="K47" i="87" s="1"/>
  <c r="K48" i="87" s="1"/>
  <c r="K49" i="87" s="1"/>
  <c r="K50" i="87" s="1"/>
  <c r="K51" i="87" s="1"/>
  <c r="K52" i="87" s="1"/>
  <c r="K53" i="87" s="1"/>
  <c r="K54" i="87" s="1"/>
  <c r="K55" i="87" s="1"/>
  <c r="K56" i="87" s="1"/>
  <c r="K57" i="87" s="1"/>
  <c r="K58" i="87" s="1"/>
  <c r="K59" i="87" s="1"/>
  <c r="K60" i="87" s="1"/>
  <c r="K61" i="87" s="1"/>
  <c r="K62" i="87" s="1"/>
  <c r="K63" i="87" s="1"/>
  <c r="K64" i="87" s="1"/>
  <c r="K65" i="87" s="1"/>
  <c r="K66" i="87" s="1"/>
  <c r="K67" i="87" s="1"/>
  <c r="K68" i="87" s="1"/>
  <c r="K69" i="87" s="1"/>
  <c r="K70" i="87" s="1"/>
  <c r="K71" i="87" s="1"/>
  <c r="K72" i="87" s="1"/>
  <c r="K73" i="87" s="1"/>
  <c r="K74" i="87" s="1"/>
  <c r="K75" i="87" s="1"/>
  <c r="K76" i="87" s="1"/>
  <c r="K77" i="87" s="1"/>
  <c r="K78" i="87" s="1"/>
  <c r="K79" i="87" s="1"/>
  <c r="AQ4" i="87"/>
  <c r="AR4" i="45"/>
  <c r="AR4" i="69"/>
  <c r="AR4" i="28"/>
  <c r="AQ4" i="84"/>
  <c r="AQ4" i="64"/>
  <c r="AI4" i="22"/>
  <c r="AN4" i="22"/>
  <c r="AP4" i="75"/>
  <c r="AP4" i="71"/>
  <c r="AI4" i="67"/>
  <c r="AN4" i="67"/>
  <c r="AI4" i="13"/>
  <c r="AN4" i="13"/>
  <c r="K5" i="95"/>
  <c r="AQ4" i="95"/>
  <c r="AR3" i="51"/>
  <c r="AN4" i="15"/>
  <c r="AI4" i="15"/>
  <c r="Z5" i="18"/>
  <c r="AN4" i="58"/>
  <c r="AI4" i="58"/>
  <c r="AR4" i="17"/>
  <c r="Y5" i="77"/>
  <c r="X5" i="77"/>
  <c r="AH5" i="77" s="1"/>
  <c r="AQ5" i="77" s="1"/>
  <c r="AR3" i="88"/>
  <c r="K5" i="85"/>
  <c r="Y5" i="5"/>
  <c r="X5" i="5"/>
  <c r="AH5" i="5" s="1"/>
  <c r="AQ5" i="5" s="1"/>
  <c r="AP4" i="64"/>
  <c r="AP4" i="56"/>
  <c r="AI4" i="34"/>
  <c r="AN4" i="34"/>
  <c r="AQ4" i="52"/>
  <c r="AP4" i="16"/>
  <c r="Y6" i="88"/>
  <c r="X6" i="88"/>
  <c r="AH6" i="88" s="1"/>
  <c r="AR3" i="50"/>
  <c r="Y5" i="9"/>
  <c r="X5" i="9"/>
  <c r="AQ5" i="86"/>
  <c r="AI4" i="81"/>
  <c r="AN4" i="81"/>
  <c r="K5" i="88"/>
  <c r="AQ4" i="88"/>
  <c r="AP4" i="88"/>
  <c r="AN4" i="88"/>
  <c r="AO4" i="88"/>
  <c r="AR4" i="73"/>
  <c r="AR3" i="64"/>
  <c r="X5" i="60"/>
  <c r="AH5" i="60" s="1"/>
  <c r="AQ5" i="60" s="1"/>
  <c r="Y5" i="60"/>
  <c r="W6" i="31"/>
  <c r="AG5" i="31"/>
  <c r="AP5" i="31" s="1"/>
  <c r="AF5" i="31"/>
  <c r="AO5" i="31" s="1"/>
  <c r="AE5" i="31"/>
  <c r="K7" i="18"/>
  <c r="AR3" i="52"/>
  <c r="Y5" i="44"/>
  <c r="X5" i="44"/>
  <c r="Z5" i="44" s="1"/>
  <c r="K5" i="94"/>
  <c r="AQ4" i="94"/>
  <c r="AE5" i="79"/>
  <c r="AG5" i="79"/>
  <c r="AF5" i="79"/>
  <c r="W6" i="79"/>
  <c r="AR3" i="65"/>
  <c r="AR3" i="30"/>
  <c r="AR4" i="86"/>
  <c r="K5" i="80"/>
  <c r="K6" i="80" s="1"/>
  <c r="K7" i="80" s="1"/>
  <c r="K8" i="80" s="1"/>
  <c r="K9" i="80" s="1"/>
  <c r="K10" i="80" s="1"/>
  <c r="K11" i="80" s="1"/>
  <c r="K12" i="80" s="1"/>
  <c r="K13" i="80" s="1"/>
  <c r="K14" i="80" s="1"/>
  <c r="K15" i="80" s="1"/>
  <c r="K16" i="80" s="1"/>
  <c r="K17" i="80" s="1"/>
  <c r="K18" i="80" s="1"/>
  <c r="K19" i="80" s="1"/>
  <c r="K20" i="80" s="1"/>
  <c r="K21" i="80" s="1"/>
  <c r="K22" i="80" s="1"/>
  <c r="K23" i="80" s="1"/>
  <c r="K24" i="80" s="1"/>
  <c r="K25" i="80" s="1"/>
  <c r="K26" i="80" s="1"/>
  <c r="K27" i="80" s="1"/>
  <c r="K28" i="80" s="1"/>
  <c r="K29" i="80" s="1"/>
  <c r="K30" i="80" s="1"/>
  <c r="K31" i="80" s="1"/>
  <c r="K32" i="80" s="1"/>
  <c r="K33" i="80" s="1"/>
  <c r="K34" i="80" s="1"/>
  <c r="K35" i="80" s="1"/>
  <c r="K36" i="80" s="1"/>
  <c r="K37" i="80" s="1"/>
  <c r="K38" i="80" s="1"/>
  <c r="K39" i="80" s="1"/>
  <c r="K40" i="80" s="1"/>
  <c r="K41" i="80" s="1"/>
  <c r="K42" i="80" s="1"/>
  <c r="K43" i="80" s="1"/>
  <c r="K44" i="80" s="1"/>
  <c r="K45" i="80" s="1"/>
  <c r="K46" i="80" s="1"/>
  <c r="K47" i="80" s="1"/>
  <c r="K48" i="80" s="1"/>
  <c r="K49" i="80" s="1"/>
  <c r="K50" i="80" s="1"/>
  <c r="K51" i="80" s="1"/>
  <c r="K52" i="80" s="1"/>
  <c r="K53" i="80" s="1"/>
  <c r="K54" i="80" s="1"/>
  <c r="K55" i="80" s="1"/>
  <c r="K56" i="80" s="1"/>
  <c r="K57" i="80" s="1"/>
  <c r="K58" i="80" s="1"/>
  <c r="K59" i="80" s="1"/>
  <c r="K60" i="80" s="1"/>
  <c r="K61" i="80" s="1"/>
  <c r="K62" i="80" s="1"/>
  <c r="K63" i="80" s="1"/>
  <c r="K64" i="80" s="1"/>
  <c r="K65" i="80" s="1"/>
  <c r="K66" i="80" s="1"/>
  <c r="K67" i="80" s="1"/>
  <c r="K68" i="80" s="1"/>
  <c r="K69" i="80" s="1"/>
  <c r="AR3" i="61"/>
  <c r="X5" i="22"/>
  <c r="AH5" i="22" s="1"/>
  <c r="AQ5" i="22" s="1"/>
  <c r="Y5" i="22"/>
  <c r="AG5" i="17"/>
  <c r="AP5" i="17" s="1"/>
  <c r="AF5" i="17"/>
  <c r="AO5" i="17" s="1"/>
  <c r="AE5" i="17"/>
  <c r="W6" i="17"/>
  <c r="Y5" i="42"/>
  <c r="X5" i="42"/>
  <c r="AR4" i="32"/>
  <c r="K6" i="13"/>
  <c r="AP4" i="55"/>
  <c r="K5" i="79"/>
  <c r="K6" i="79" s="1"/>
  <c r="K7" i="79" s="1"/>
  <c r="K8" i="79" s="1"/>
  <c r="K9" i="79" s="1"/>
  <c r="K10" i="79" s="1"/>
  <c r="K11" i="79" s="1"/>
  <c r="K12" i="79" s="1"/>
  <c r="K13" i="79" s="1"/>
  <c r="K14" i="79" s="1"/>
  <c r="K15" i="79" s="1"/>
  <c r="K16" i="79" s="1"/>
  <c r="K17" i="79" s="1"/>
  <c r="K18" i="79" s="1"/>
  <c r="K19" i="79" s="1"/>
  <c r="K20" i="79" s="1"/>
  <c r="K21" i="79" s="1"/>
  <c r="K22" i="79" s="1"/>
  <c r="K23" i="79" s="1"/>
  <c r="K24" i="79" s="1"/>
  <c r="K25" i="79" s="1"/>
  <c r="K26" i="79" s="1"/>
  <c r="K27" i="79" s="1"/>
  <c r="K28" i="79" s="1"/>
  <c r="K29" i="79" s="1"/>
  <c r="K30" i="79" s="1"/>
  <c r="K31" i="79" s="1"/>
  <c r="K32" i="79" s="1"/>
  <c r="K33" i="79" s="1"/>
  <c r="K34" i="79" s="1"/>
  <c r="K35" i="79" s="1"/>
  <c r="K36" i="79" s="1"/>
  <c r="K37" i="79" s="1"/>
  <c r="K38" i="79" s="1"/>
  <c r="K39" i="79" s="1"/>
  <c r="K40" i="79" s="1"/>
  <c r="K41" i="79" s="1"/>
  <c r="K42" i="79" s="1"/>
  <c r="K43" i="79" s="1"/>
  <c r="K44" i="79" s="1"/>
  <c r="K45" i="79" s="1"/>
  <c r="K46" i="79" s="1"/>
  <c r="K47" i="79" s="1"/>
  <c r="K48" i="79" s="1"/>
  <c r="K49" i="79" s="1"/>
  <c r="K50" i="79" s="1"/>
  <c r="K51" i="79" s="1"/>
  <c r="K52" i="79" s="1"/>
  <c r="K53" i="79" s="1"/>
  <c r="K54" i="79" s="1"/>
  <c r="K55" i="79" s="1"/>
  <c r="K56" i="79" s="1"/>
  <c r="K57" i="79" s="1"/>
  <c r="K58" i="79" s="1"/>
  <c r="K59" i="79" s="1"/>
  <c r="K60" i="79" s="1"/>
  <c r="K61" i="79" s="1"/>
  <c r="K62" i="79" s="1"/>
  <c r="K63" i="79" s="1"/>
  <c r="K64" i="79" s="1"/>
  <c r="K65" i="79" s="1"/>
  <c r="K66" i="79" s="1"/>
  <c r="K67" i="79" s="1"/>
  <c r="K68" i="79" s="1"/>
  <c r="K69" i="79" s="1"/>
  <c r="K70" i="79" s="1"/>
  <c r="K71" i="79" s="1"/>
  <c r="K72" i="79" s="1"/>
  <c r="K73" i="79" s="1"/>
  <c r="K74" i="79" s="1"/>
  <c r="K75" i="79" s="1"/>
  <c r="K76" i="79" s="1"/>
  <c r="K77" i="79" s="1"/>
  <c r="K78" i="79" s="1"/>
  <c r="K79" i="79" s="1"/>
  <c r="AQ4" i="79"/>
  <c r="AI4" i="6"/>
  <c r="AN4" i="6"/>
  <c r="Y5" i="13"/>
  <c r="X5" i="13"/>
  <c r="AH5" i="13" s="1"/>
  <c r="AQ5" i="13" s="1"/>
  <c r="AI4" i="24"/>
  <c r="AN4" i="24"/>
  <c r="Y5" i="15"/>
  <c r="Z5" i="15" s="1"/>
  <c r="X5" i="15"/>
  <c r="AH5" i="15" s="1"/>
  <c r="AQ5" i="15" s="1"/>
  <c r="Y5" i="58"/>
  <c r="X5" i="58"/>
  <c r="K5" i="78"/>
  <c r="AQ4" i="78"/>
  <c r="Z5" i="57" l="1"/>
  <c r="Z5" i="42"/>
  <c r="Z5" i="38"/>
  <c r="Z5" i="64"/>
  <c r="Z5" i="49"/>
  <c r="Z5" i="77"/>
  <c r="Z5" i="8"/>
  <c r="Z5" i="9"/>
  <c r="W6" i="26"/>
  <c r="AF5" i="26"/>
  <c r="AO5" i="26" s="1"/>
  <c r="AQ5" i="84"/>
  <c r="AP5" i="48"/>
  <c r="AQ5" i="74"/>
  <c r="AO5" i="79"/>
  <c r="AP5" i="79"/>
  <c r="Z5" i="3"/>
  <c r="Z5" i="4"/>
  <c r="Z5" i="68"/>
  <c r="Z5" i="59"/>
  <c r="Z5" i="75"/>
  <c r="Z5" i="72"/>
  <c r="Z5" i="29"/>
  <c r="Z5" i="13"/>
  <c r="Z5" i="93"/>
  <c r="Z5" i="76"/>
  <c r="AG5" i="26"/>
  <c r="AP5" i="26" s="1"/>
  <c r="Z5" i="60"/>
  <c r="AF5" i="60" s="1"/>
  <c r="AO5" i="60" s="1"/>
  <c r="Z6" i="88"/>
  <c r="Z5" i="71"/>
  <c r="AF5" i="71" s="1"/>
  <c r="AO5" i="71" s="1"/>
  <c r="Z5" i="1"/>
  <c r="AF5" i="1" s="1"/>
  <c r="AO5" i="1" s="1"/>
  <c r="Z5" i="82"/>
  <c r="Z5" i="37"/>
  <c r="AE5" i="37" s="1"/>
  <c r="AE5" i="71"/>
  <c r="AG5" i="1"/>
  <c r="AP5" i="1" s="1"/>
  <c r="AG5" i="15"/>
  <c r="AP5" i="15" s="1"/>
  <c r="AF5" i="15"/>
  <c r="AO5" i="15" s="1"/>
  <c r="AE5" i="15"/>
  <c r="W6" i="15"/>
  <c r="AE5" i="9"/>
  <c r="W6" i="9"/>
  <c r="AG5" i="9"/>
  <c r="AP5" i="9" s="1"/>
  <c r="AF5" i="9"/>
  <c r="AO5" i="9" s="1"/>
  <c r="AE5" i="43"/>
  <c r="W6" i="43"/>
  <c r="AG5" i="43"/>
  <c r="AP5" i="43" s="1"/>
  <c r="AF5" i="43"/>
  <c r="AO5" i="43" s="1"/>
  <c r="AG5" i="84"/>
  <c r="AP5" i="84" s="1"/>
  <c r="AF5" i="84"/>
  <c r="AO5" i="84" s="1"/>
  <c r="AE5" i="84"/>
  <c r="W6" i="84"/>
  <c r="W6" i="3"/>
  <c r="AG5" i="3"/>
  <c r="AP5" i="3" s="1"/>
  <c r="AF5" i="3"/>
  <c r="AO5" i="3" s="1"/>
  <c r="AE5" i="3"/>
  <c r="AF5" i="59"/>
  <c r="AO5" i="59" s="1"/>
  <c r="AE5" i="59"/>
  <c r="W6" i="59"/>
  <c r="AG5" i="59"/>
  <c r="AP5" i="59" s="1"/>
  <c r="W6" i="29"/>
  <c r="AG5" i="29"/>
  <c r="AP5" i="29" s="1"/>
  <c r="AF5" i="29"/>
  <c r="AO5" i="29" s="1"/>
  <c r="AE5" i="29"/>
  <c r="AF5" i="13"/>
  <c r="AO5" i="13" s="1"/>
  <c r="AE5" i="13"/>
  <c r="W6" i="13"/>
  <c r="AG5" i="13"/>
  <c r="AP5" i="13" s="1"/>
  <c r="AE5" i="60"/>
  <c r="W6" i="60"/>
  <c r="AG5" i="60"/>
  <c r="AP5" i="60" s="1"/>
  <c r="AR4" i="81"/>
  <c r="K6" i="83"/>
  <c r="K7" i="83" s="1"/>
  <c r="K8" i="83" s="1"/>
  <c r="K9" i="83" s="1"/>
  <c r="K10" i="83" s="1"/>
  <c r="K11" i="83" s="1"/>
  <c r="K12" i="83" s="1"/>
  <c r="K13" i="83" s="1"/>
  <c r="K14" i="83" s="1"/>
  <c r="K15" i="83" s="1"/>
  <c r="K16" i="83" s="1"/>
  <c r="K17" i="83" s="1"/>
  <c r="K18" i="83" s="1"/>
  <c r="K19" i="83" s="1"/>
  <c r="K20" i="83" s="1"/>
  <c r="K21" i="83" s="1"/>
  <c r="K22" i="83" s="1"/>
  <c r="K23" i="83" s="1"/>
  <c r="K24" i="83" s="1"/>
  <c r="K25" i="83" s="1"/>
  <c r="K26" i="83" s="1"/>
  <c r="K27" i="83" s="1"/>
  <c r="K28" i="83" s="1"/>
  <c r="K29" i="83" s="1"/>
  <c r="K30" i="83" s="1"/>
  <c r="K31" i="83" s="1"/>
  <c r="K32" i="83" s="1"/>
  <c r="K33" i="83" s="1"/>
  <c r="K34" i="83" s="1"/>
  <c r="K35" i="83" s="1"/>
  <c r="K36" i="83" s="1"/>
  <c r="K37" i="83" s="1"/>
  <c r="K38" i="83" s="1"/>
  <c r="K39" i="83" s="1"/>
  <c r="K40" i="83" s="1"/>
  <c r="K41" i="83" s="1"/>
  <c r="K42" i="83" s="1"/>
  <c r="K43" i="83" s="1"/>
  <c r="K44" i="83" s="1"/>
  <c r="K45" i="83" s="1"/>
  <c r="K46" i="83" s="1"/>
  <c r="K47" i="83" s="1"/>
  <c r="K48" i="83" s="1"/>
  <c r="K49" i="83" s="1"/>
  <c r="K50" i="83" s="1"/>
  <c r="K51" i="83" s="1"/>
  <c r="K52" i="83" s="1"/>
  <c r="K53" i="83" s="1"/>
  <c r="K54" i="83" s="1"/>
  <c r="K55" i="83" s="1"/>
  <c r="K56" i="83" s="1"/>
  <c r="K57" i="83" s="1"/>
  <c r="K58" i="83" s="1"/>
  <c r="K59" i="83" s="1"/>
  <c r="K60" i="83" s="1"/>
  <c r="K61" i="83" s="1"/>
  <c r="K62" i="83" s="1"/>
  <c r="K63" i="83" s="1"/>
  <c r="K64" i="83" s="1"/>
  <c r="K65" i="83" s="1"/>
  <c r="K66" i="83" s="1"/>
  <c r="K67" i="83" s="1"/>
  <c r="K68" i="83" s="1"/>
  <c r="K69" i="83" s="1"/>
  <c r="K70" i="83" s="1"/>
  <c r="K71" i="83" s="1"/>
  <c r="K72" i="83" s="1"/>
  <c r="K73" i="83" s="1"/>
  <c r="K74" i="83" s="1"/>
  <c r="K75" i="83" s="1"/>
  <c r="K76" i="83" s="1"/>
  <c r="K77" i="83" s="1"/>
  <c r="K78" i="83" s="1"/>
  <c r="K79" i="83" s="1"/>
  <c r="AQ5" i="83"/>
  <c r="AG5" i="66"/>
  <c r="AP5" i="66" s="1"/>
  <c r="W6" i="66"/>
  <c r="AF5" i="66"/>
  <c r="AO5" i="66" s="1"/>
  <c r="AE5" i="66"/>
  <c r="AR4" i="72"/>
  <c r="AR4" i="71"/>
  <c r="K6" i="60"/>
  <c r="K6" i="96"/>
  <c r="K7" i="96" s="1"/>
  <c r="K8" i="96" s="1"/>
  <c r="K9" i="96" s="1"/>
  <c r="K10" i="96" s="1"/>
  <c r="K11" i="96" s="1"/>
  <c r="K12" i="96" s="1"/>
  <c r="K13" i="96" s="1"/>
  <c r="K14" i="96" s="1"/>
  <c r="K15" i="96" s="1"/>
  <c r="K16" i="96" s="1"/>
  <c r="K17" i="96" s="1"/>
  <c r="K18" i="96" s="1"/>
  <c r="K19" i="96" s="1"/>
  <c r="K20" i="96" s="1"/>
  <c r="K21" i="96" s="1"/>
  <c r="K22" i="96" s="1"/>
  <c r="K23" i="96" s="1"/>
  <c r="K24" i="96" s="1"/>
  <c r="K25" i="96" s="1"/>
  <c r="K26" i="96" s="1"/>
  <c r="K27" i="96" s="1"/>
  <c r="K28" i="96" s="1"/>
  <c r="K29" i="96" s="1"/>
  <c r="K30" i="96" s="1"/>
  <c r="K31" i="96" s="1"/>
  <c r="K32" i="96" s="1"/>
  <c r="K33" i="96" s="1"/>
  <c r="K34" i="96" s="1"/>
  <c r="K35" i="96" s="1"/>
  <c r="K36" i="96" s="1"/>
  <c r="K37" i="96" s="1"/>
  <c r="K38" i="96" s="1"/>
  <c r="K39" i="96" s="1"/>
  <c r="K40" i="96" s="1"/>
  <c r="K41" i="96" s="1"/>
  <c r="K42" i="96" s="1"/>
  <c r="K43" i="96" s="1"/>
  <c r="K44" i="96" s="1"/>
  <c r="K45" i="96" s="1"/>
  <c r="K46" i="96" s="1"/>
  <c r="K47" i="96" s="1"/>
  <c r="K48" i="96" s="1"/>
  <c r="K49" i="96" s="1"/>
  <c r="K50" i="96" s="1"/>
  <c r="K51" i="96" s="1"/>
  <c r="K52" i="96" s="1"/>
  <c r="K53" i="96" s="1"/>
  <c r="K54" i="96" s="1"/>
  <c r="K55" i="96" s="1"/>
  <c r="K56" i="96" s="1"/>
  <c r="K57" i="96" s="1"/>
  <c r="K58" i="96" s="1"/>
  <c r="K59" i="96" s="1"/>
  <c r="K60" i="96" s="1"/>
  <c r="K61" i="96" s="1"/>
  <c r="K62" i="96" s="1"/>
  <c r="K63" i="96" s="1"/>
  <c r="K64" i="96" s="1"/>
  <c r="K65" i="96" s="1"/>
  <c r="K66" i="96" s="1"/>
  <c r="K67" i="96" s="1"/>
  <c r="K68" i="96" s="1"/>
  <c r="K69" i="96" s="1"/>
  <c r="AQ5" i="96"/>
  <c r="X6" i="61"/>
  <c r="Y6" i="61"/>
  <c r="AN5" i="70"/>
  <c r="AI5" i="70"/>
  <c r="W6" i="80"/>
  <c r="AG5" i="80"/>
  <c r="AP5" i="80" s="1"/>
  <c r="AF5" i="80"/>
  <c r="AO5" i="80" s="1"/>
  <c r="AE5" i="80"/>
  <c r="X6" i="14"/>
  <c r="AH6" i="14" s="1"/>
  <c r="AQ6" i="14" s="1"/>
  <c r="Y6" i="14"/>
  <c r="AR4" i="56"/>
  <c r="K6" i="51"/>
  <c r="K6" i="81"/>
  <c r="K7" i="81" s="1"/>
  <c r="K8" i="81" s="1"/>
  <c r="K9" i="81" s="1"/>
  <c r="K10" i="81" s="1"/>
  <c r="K11" i="81" s="1"/>
  <c r="K12" i="81" s="1"/>
  <c r="K13" i="81" s="1"/>
  <c r="K14" i="81" s="1"/>
  <c r="K15" i="81" s="1"/>
  <c r="K16" i="81" s="1"/>
  <c r="K17" i="81" s="1"/>
  <c r="K18" i="81" s="1"/>
  <c r="K19" i="81" s="1"/>
  <c r="K20" i="81" s="1"/>
  <c r="K21" i="81" s="1"/>
  <c r="K22" i="81" s="1"/>
  <c r="K23" i="81" s="1"/>
  <c r="K24" i="81" s="1"/>
  <c r="K25" i="81" s="1"/>
  <c r="K26" i="81" s="1"/>
  <c r="K27" i="81" s="1"/>
  <c r="K28" i="81" s="1"/>
  <c r="K29" i="81" s="1"/>
  <c r="K30" i="81" s="1"/>
  <c r="K31" i="81" s="1"/>
  <c r="K32" i="81" s="1"/>
  <c r="K33" i="81" s="1"/>
  <c r="K34" i="81" s="1"/>
  <c r="K35" i="81" s="1"/>
  <c r="K36" i="81" s="1"/>
  <c r="K37" i="81" s="1"/>
  <c r="K38" i="81" s="1"/>
  <c r="K39" i="81" s="1"/>
  <c r="K40" i="81" s="1"/>
  <c r="K41" i="81" s="1"/>
  <c r="K42" i="81" s="1"/>
  <c r="K43" i="81" s="1"/>
  <c r="K44" i="81" s="1"/>
  <c r="K45" i="81" s="1"/>
  <c r="K46" i="81" s="1"/>
  <c r="K47" i="81" s="1"/>
  <c r="K48" i="81" s="1"/>
  <c r="K49" i="81" s="1"/>
  <c r="K50" i="81" s="1"/>
  <c r="K51" i="81" s="1"/>
  <c r="K52" i="81" s="1"/>
  <c r="K53" i="81" s="1"/>
  <c r="K54" i="81" s="1"/>
  <c r="K55" i="81" s="1"/>
  <c r="K56" i="81" s="1"/>
  <c r="K57" i="81" s="1"/>
  <c r="K58" i="81" s="1"/>
  <c r="K59" i="81" s="1"/>
  <c r="K60" i="81" s="1"/>
  <c r="K61" i="81" s="1"/>
  <c r="K62" i="81" s="1"/>
  <c r="K63" i="81" s="1"/>
  <c r="K64" i="81" s="1"/>
  <c r="K65" i="81" s="1"/>
  <c r="K66" i="81" s="1"/>
  <c r="K67" i="81" s="1"/>
  <c r="K68" i="81" s="1"/>
  <c r="K69" i="81" s="1"/>
  <c r="K70" i="81" s="1"/>
  <c r="K71" i="81" s="1"/>
  <c r="K72" i="81" s="1"/>
  <c r="K73" i="81" s="1"/>
  <c r="K74" i="81" s="1"/>
  <c r="K75" i="81" s="1"/>
  <c r="K76" i="81" s="1"/>
  <c r="K77" i="81" s="1"/>
  <c r="K78" i="81" s="1"/>
  <c r="K79" i="81" s="1"/>
  <c r="K80" i="81" s="1"/>
  <c r="K81" i="81" s="1"/>
  <c r="K82" i="81" s="1"/>
  <c r="K83" i="81" s="1"/>
  <c r="K84" i="81" s="1"/>
  <c r="K85" i="81" s="1"/>
  <c r="K86" i="81" s="1"/>
  <c r="K87" i="81" s="1"/>
  <c r="K88" i="81" s="1"/>
  <c r="K89" i="81" s="1"/>
  <c r="K90" i="81" s="1"/>
  <c r="K91" i="81" s="1"/>
  <c r="K92" i="81" s="1"/>
  <c r="K93" i="81" s="1"/>
  <c r="K94" i="81" s="1"/>
  <c r="K95" i="81" s="1"/>
  <c r="K96" i="81" s="1"/>
  <c r="K97" i="81" s="1"/>
  <c r="K98" i="81" s="1"/>
  <c r="AO5" i="95"/>
  <c r="AG5" i="28"/>
  <c r="AP5" i="28" s="1"/>
  <c r="AF5" i="28"/>
  <c r="AO5" i="28" s="1"/>
  <c r="AE5" i="28"/>
  <c r="W6" i="28"/>
  <c r="AH5" i="39"/>
  <c r="AQ5" i="39" s="1"/>
  <c r="K6" i="75"/>
  <c r="K7" i="75" s="1"/>
  <c r="K8" i="75" s="1"/>
  <c r="K9" i="75" s="1"/>
  <c r="K10" i="75" s="1"/>
  <c r="K11" i="75" s="1"/>
  <c r="K12" i="75" s="1"/>
  <c r="K13" i="75" s="1"/>
  <c r="K14" i="75" s="1"/>
  <c r="K15" i="75" s="1"/>
  <c r="K16" i="75" s="1"/>
  <c r="K17" i="75" s="1"/>
  <c r="K18" i="75" s="1"/>
  <c r="K19" i="75" s="1"/>
  <c r="K20" i="75" s="1"/>
  <c r="K21" i="75" s="1"/>
  <c r="K22" i="75" s="1"/>
  <c r="K23" i="75" s="1"/>
  <c r="K24" i="75" s="1"/>
  <c r="K25" i="75" s="1"/>
  <c r="K26" i="75" s="1"/>
  <c r="K27" i="75" s="1"/>
  <c r="K28" i="75" s="1"/>
  <c r="K29" i="75" s="1"/>
  <c r="K30" i="75" s="1"/>
  <c r="K31" i="75" s="1"/>
  <c r="K32" i="75" s="1"/>
  <c r="K33" i="75" s="1"/>
  <c r="K34" i="75" s="1"/>
  <c r="K35" i="75" s="1"/>
  <c r="K36" i="75" s="1"/>
  <c r="K37" i="75" s="1"/>
  <c r="K38" i="75" s="1"/>
  <c r="K39" i="75" s="1"/>
  <c r="K40" i="75" s="1"/>
  <c r="K41" i="75" s="1"/>
  <c r="K42" i="75" s="1"/>
  <c r="K43" i="75" s="1"/>
  <c r="K44" i="75" s="1"/>
  <c r="K45" i="75" s="1"/>
  <c r="K46" i="75" s="1"/>
  <c r="K47" i="75" s="1"/>
  <c r="K48" i="75" s="1"/>
  <c r="K49" i="75" s="1"/>
  <c r="K50" i="75" s="1"/>
  <c r="K51" i="75" s="1"/>
  <c r="K52" i="75" s="1"/>
  <c r="K53" i="75" s="1"/>
  <c r="K54" i="75" s="1"/>
  <c r="K55" i="75" s="1"/>
  <c r="K56" i="75" s="1"/>
  <c r="K57" i="75" s="1"/>
  <c r="K58" i="75" s="1"/>
  <c r="K59" i="75" s="1"/>
  <c r="K60" i="75" s="1"/>
  <c r="K61" i="75" s="1"/>
  <c r="K62" i="75" s="1"/>
  <c r="K63" i="75" s="1"/>
  <c r="K64" i="75" s="1"/>
  <c r="K65" i="75" s="1"/>
  <c r="K66" i="75" s="1"/>
  <c r="K67" i="75" s="1"/>
  <c r="K68" i="75" s="1"/>
  <c r="K69" i="75" s="1"/>
  <c r="K70" i="75" s="1"/>
  <c r="K71" i="75" s="1"/>
  <c r="K72" i="75" s="1"/>
  <c r="K73" i="75" s="1"/>
  <c r="K74" i="75" s="1"/>
  <c r="K75" i="75" s="1"/>
  <c r="K76" i="75" s="1"/>
  <c r="K77" i="75" s="1"/>
  <c r="K78" i="75" s="1"/>
  <c r="K79" i="75" s="1"/>
  <c r="K8" i="70"/>
  <c r="W6" i="73"/>
  <c r="AG5" i="73"/>
  <c r="AP5" i="73" s="1"/>
  <c r="AF5" i="73"/>
  <c r="AO5" i="73" s="1"/>
  <c r="AE5" i="73"/>
  <c r="AG5" i="49"/>
  <c r="AP5" i="49" s="1"/>
  <c r="AF5" i="49"/>
  <c r="AO5" i="49" s="1"/>
  <c r="AE5" i="49"/>
  <c r="W6" i="49"/>
  <c r="AR4" i="16"/>
  <c r="AR4" i="64"/>
  <c r="AQ5" i="46"/>
  <c r="AR4" i="93"/>
  <c r="K7" i="5"/>
  <c r="Y6" i="69"/>
  <c r="X6" i="69"/>
  <c r="AR4" i="76"/>
  <c r="AQ5" i="55"/>
  <c r="K8" i="69"/>
  <c r="AQ5" i="81"/>
  <c r="AH5" i="25"/>
  <c r="AQ5" i="25" s="1"/>
  <c r="W6" i="53"/>
  <c r="AG5" i="53"/>
  <c r="AP5" i="53" s="1"/>
  <c r="AE5" i="53"/>
  <c r="AF5" i="53"/>
  <c r="AO5" i="53" s="1"/>
  <c r="AG5" i="52"/>
  <c r="AP5" i="52" s="1"/>
  <c r="AF5" i="52"/>
  <c r="AO5" i="52" s="1"/>
  <c r="AE5" i="52"/>
  <c r="W6" i="52"/>
  <c r="AR4" i="4"/>
  <c r="AH5" i="58"/>
  <c r="AQ5" i="58" s="1"/>
  <c r="K6" i="94"/>
  <c r="K7" i="94" s="1"/>
  <c r="K8" i="94" s="1"/>
  <c r="K9" i="94" s="1"/>
  <c r="K10" i="94" s="1"/>
  <c r="K11" i="94" s="1"/>
  <c r="K12" i="94" s="1"/>
  <c r="K13" i="94" s="1"/>
  <c r="K14" i="94" s="1"/>
  <c r="K15" i="94" s="1"/>
  <c r="K16" i="94" s="1"/>
  <c r="K17" i="94" s="1"/>
  <c r="K18" i="94" s="1"/>
  <c r="K19" i="94" s="1"/>
  <c r="K20" i="94" s="1"/>
  <c r="K21" i="94" s="1"/>
  <c r="K22" i="94" s="1"/>
  <c r="K23" i="94" s="1"/>
  <c r="K24" i="94" s="1"/>
  <c r="K25" i="94" s="1"/>
  <c r="K26" i="94" s="1"/>
  <c r="K27" i="94" s="1"/>
  <c r="K28" i="94" s="1"/>
  <c r="K29" i="94" s="1"/>
  <c r="K30" i="94" s="1"/>
  <c r="K31" i="94" s="1"/>
  <c r="K32" i="94" s="1"/>
  <c r="K33" i="94" s="1"/>
  <c r="K34" i="94" s="1"/>
  <c r="K35" i="94" s="1"/>
  <c r="K36" i="94" s="1"/>
  <c r="K37" i="94" s="1"/>
  <c r="K38" i="94" s="1"/>
  <c r="K39" i="94" s="1"/>
  <c r="K40" i="94" s="1"/>
  <c r="K41" i="94" s="1"/>
  <c r="K42" i="94" s="1"/>
  <c r="K43" i="94" s="1"/>
  <c r="K44" i="94" s="1"/>
  <c r="K45" i="94" s="1"/>
  <c r="K46" i="94" s="1"/>
  <c r="K47" i="94" s="1"/>
  <c r="K48" i="94" s="1"/>
  <c r="K49" i="94" s="1"/>
  <c r="K50" i="94" s="1"/>
  <c r="K51" i="94" s="1"/>
  <c r="K52" i="94" s="1"/>
  <c r="K53" i="94" s="1"/>
  <c r="K54" i="94" s="1"/>
  <c r="K55" i="94" s="1"/>
  <c r="K56" i="94" s="1"/>
  <c r="K57" i="94" s="1"/>
  <c r="K58" i="94" s="1"/>
  <c r="K59" i="94" s="1"/>
  <c r="K60" i="94" s="1"/>
  <c r="K61" i="94" s="1"/>
  <c r="K62" i="94" s="1"/>
  <c r="K63" i="94" s="1"/>
  <c r="K64" i="94" s="1"/>
  <c r="K65" i="94" s="1"/>
  <c r="K66" i="94" s="1"/>
  <c r="K67" i="94" s="1"/>
  <c r="K68" i="94" s="1"/>
  <c r="K69" i="94" s="1"/>
  <c r="K70" i="94" s="1"/>
  <c r="K71" i="94" s="1"/>
  <c r="K72" i="94" s="1"/>
  <c r="K73" i="94" s="1"/>
  <c r="K74" i="94" s="1"/>
  <c r="K75" i="94" s="1"/>
  <c r="K76" i="94" s="1"/>
  <c r="K77" i="94" s="1"/>
  <c r="K78" i="94" s="1"/>
  <c r="K79" i="94" s="1"/>
  <c r="K80" i="94" s="1"/>
  <c r="K81" i="94" s="1"/>
  <c r="K82" i="94" s="1"/>
  <c r="K83" i="94" s="1"/>
  <c r="K84" i="94" s="1"/>
  <c r="K85" i="94" s="1"/>
  <c r="K86" i="94" s="1"/>
  <c r="K87" i="94" s="1"/>
  <c r="K88" i="94" s="1"/>
  <c r="K89" i="94" s="1"/>
  <c r="AQ5" i="94"/>
  <c r="AR4" i="6"/>
  <c r="AH5" i="42"/>
  <c r="AQ5" i="42" s="1"/>
  <c r="K6" i="3"/>
  <c r="Z5" i="85"/>
  <c r="Z5" i="67"/>
  <c r="AQ5" i="75"/>
  <c r="AR4" i="8"/>
  <c r="AO5" i="63"/>
  <c r="X6" i="90"/>
  <c r="Y6" i="90"/>
  <c r="Z5" i="51"/>
  <c r="AI5" i="48"/>
  <c r="AN5" i="48"/>
  <c r="AN5" i="14"/>
  <c r="AI5" i="14"/>
  <c r="X6" i="95"/>
  <c r="Y6" i="95"/>
  <c r="AR4" i="25"/>
  <c r="K6" i="93"/>
  <c r="AR4" i="2"/>
  <c r="K6" i="89"/>
  <c r="AQ5" i="89"/>
  <c r="K6" i="68"/>
  <c r="AN5" i="92"/>
  <c r="AI5" i="92"/>
  <c r="K7" i="6"/>
  <c r="AQ5" i="48"/>
  <c r="AQ5" i="91"/>
  <c r="AP5" i="94"/>
  <c r="Z5" i="24"/>
  <c r="AR4" i="75"/>
  <c r="AG5" i="50"/>
  <c r="AP5" i="50" s="1"/>
  <c r="AF5" i="50"/>
  <c r="AO5" i="50" s="1"/>
  <c r="W6" i="50"/>
  <c r="AE5" i="50"/>
  <c r="K6" i="2"/>
  <c r="Z5" i="74"/>
  <c r="K7" i="45"/>
  <c r="AO5" i="96"/>
  <c r="X6" i="26"/>
  <c r="Z6" i="26" s="1"/>
  <c r="Y6" i="26"/>
  <c r="AI5" i="32"/>
  <c r="AN5" i="32"/>
  <c r="AN5" i="41"/>
  <c r="AI5" i="41"/>
  <c r="AN5" i="17"/>
  <c r="AI5" i="17"/>
  <c r="AR4" i="22"/>
  <c r="K6" i="20"/>
  <c r="W6" i="76"/>
  <c r="AG5" i="76"/>
  <c r="AP5" i="76" s="1"/>
  <c r="AF5" i="76"/>
  <c r="AO5" i="76" s="1"/>
  <c r="AE5" i="76"/>
  <c r="K8" i="1"/>
  <c r="AQ5" i="85"/>
  <c r="AR4" i="5"/>
  <c r="AG5" i="57"/>
  <c r="AP5" i="57" s="1"/>
  <c r="AF5" i="57"/>
  <c r="AO5" i="57" s="1"/>
  <c r="AE5" i="57"/>
  <c r="W6" i="57"/>
  <c r="AF5" i="38"/>
  <c r="AO5" i="38" s="1"/>
  <c r="AE5" i="38"/>
  <c r="W6" i="38"/>
  <c r="AG5" i="38"/>
  <c r="AP5" i="38" s="1"/>
  <c r="K8" i="65"/>
  <c r="AR4" i="29"/>
  <c r="X6" i="83"/>
  <c r="Y6" i="83"/>
  <c r="AR4" i="37"/>
  <c r="AI5" i="63"/>
  <c r="AN5" i="63"/>
  <c r="AI5" i="79"/>
  <c r="AN5" i="79"/>
  <c r="AH5" i="44"/>
  <c r="AQ5" i="44" s="1"/>
  <c r="AR4" i="58"/>
  <c r="Z5" i="58"/>
  <c r="AR4" i="24"/>
  <c r="X6" i="31"/>
  <c r="Y6" i="31"/>
  <c r="Z5" i="5"/>
  <c r="AR4" i="13"/>
  <c r="Z5" i="7"/>
  <c r="AR4" i="11"/>
  <c r="K6" i="64"/>
  <c r="Z5" i="12"/>
  <c r="AR4" i="59"/>
  <c r="AI5" i="89"/>
  <c r="AN5" i="89"/>
  <c r="AR4" i="68"/>
  <c r="K7" i="22"/>
  <c r="AQ5" i="79"/>
  <c r="AN5" i="83"/>
  <c r="AI5" i="83"/>
  <c r="AP5" i="63"/>
  <c r="Y6" i="45"/>
  <c r="X6" i="45"/>
  <c r="AR4" i="30"/>
  <c r="AO5" i="48"/>
  <c r="Z5" i="16"/>
  <c r="AQ5" i="64"/>
  <c r="K6" i="92"/>
  <c r="AQ5" i="92"/>
  <c r="AG5" i="46"/>
  <c r="AP5" i="46" s="1"/>
  <c r="AF5" i="46"/>
  <c r="AO5" i="46" s="1"/>
  <c r="AE5" i="46"/>
  <c r="W6" i="46"/>
  <c r="K8" i="66"/>
  <c r="W6" i="62"/>
  <c r="AG5" i="62"/>
  <c r="AP5" i="62" s="1"/>
  <c r="AF5" i="62"/>
  <c r="AO5" i="62" s="1"/>
  <c r="AE5" i="62"/>
  <c r="AR4" i="74"/>
  <c r="AP5" i="95"/>
  <c r="Z5" i="39"/>
  <c r="AG5" i="55"/>
  <c r="AP5" i="55" s="1"/>
  <c r="W6" i="55"/>
  <c r="AF5" i="55"/>
  <c r="AO5" i="55" s="1"/>
  <c r="AE5" i="55"/>
  <c r="K6" i="59"/>
  <c r="K7" i="24"/>
  <c r="AQ5" i="20"/>
  <c r="Z5" i="23"/>
  <c r="K8" i="9"/>
  <c r="AO5" i="92"/>
  <c r="Z5" i="10"/>
  <c r="K6" i="7"/>
  <c r="Y6" i="94"/>
  <c r="X6" i="94"/>
  <c r="Z5" i="6"/>
  <c r="K6" i="11"/>
  <c r="K6" i="23"/>
  <c r="Z5" i="81"/>
  <c r="AQ5" i="4"/>
  <c r="Z5" i="25"/>
  <c r="K8" i="21"/>
  <c r="K6" i="8"/>
  <c r="AP5" i="96"/>
  <c r="AI5" i="47"/>
  <c r="AN5" i="47"/>
  <c r="K7" i="13"/>
  <c r="W6" i="42"/>
  <c r="AG5" i="42"/>
  <c r="AP5" i="42" s="1"/>
  <c r="AF5" i="42"/>
  <c r="AO5" i="42" s="1"/>
  <c r="AE5" i="42"/>
  <c r="Y6" i="79"/>
  <c r="X6" i="79"/>
  <c r="AE5" i="44"/>
  <c r="W6" i="44"/>
  <c r="AG5" i="44"/>
  <c r="AP5" i="44" s="1"/>
  <c r="AF5" i="44"/>
  <c r="AO5" i="44" s="1"/>
  <c r="K8" i="18"/>
  <c r="W7" i="88"/>
  <c r="AG6" i="88"/>
  <c r="AF6" i="88"/>
  <c r="AO6" i="88" s="1"/>
  <c r="AE6" i="88"/>
  <c r="AR4" i="34"/>
  <c r="AG5" i="18"/>
  <c r="AP5" i="18" s="1"/>
  <c r="AF5" i="18"/>
  <c r="AO5" i="18" s="1"/>
  <c r="AE5" i="18"/>
  <c r="W6" i="18"/>
  <c r="AR4" i="60"/>
  <c r="K8" i="49"/>
  <c r="AF5" i="93"/>
  <c r="AO5" i="93" s="1"/>
  <c r="AE5" i="93"/>
  <c r="W6" i="93"/>
  <c r="AG5" i="93"/>
  <c r="AP5" i="93" s="1"/>
  <c r="X6" i="89"/>
  <c r="Y6" i="89"/>
  <c r="W6" i="75"/>
  <c r="AG5" i="75"/>
  <c r="AP5" i="75" s="1"/>
  <c r="AF5" i="75"/>
  <c r="AO5" i="75" s="1"/>
  <c r="AE5" i="75"/>
  <c r="AR4" i="33"/>
  <c r="AO5" i="83"/>
  <c r="AO5" i="90"/>
  <c r="AN5" i="45"/>
  <c r="AI5" i="45"/>
  <c r="AI5" i="61"/>
  <c r="AN5" i="61"/>
  <c r="X6" i="70"/>
  <c r="Y6" i="70"/>
  <c r="AR4" i="36"/>
  <c r="AH5" i="34"/>
  <c r="AQ5" i="34" s="1"/>
  <c r="AR4" i="57"/>
  <c r="AH5" i="40"/>
  <c r="AQ5" i="40" s="1"/>
  <c r="K6" i="71"/>
  <c r="W6" i="2"/>
  <c r="AG5" i="2"/>
  <c r="AP5" i="2" s="1"/>
  <c r="AF5" i="2"/>
  <c r="AO5" i="2" s="1"/>
  <c r="AE5" i="2"/>
  <c r="K6" i="67"/>
  <c r="AQ5" i="90"/>
  <c r="AQ5" i="78"/>
  <c r="AR4" i="43"/>
  <c r="AR4" i="78"/>
  <c r="AR4" i="1"/>
  <c r="AQ5" i="56"/>
  <c r="AH5" i="33"/>
  <c r="AQ5" i="33" s="1"/>
  <c r="AE5" i="82"/>
  <c r="W6" i="82"/>
  <c r="AG5" i="82"/>
  <c r="AP5" i="82" s="1"/>
  <c r="AF5" i="82"/>
  <c r="AO5" i="82" s="1"/>
  <c r="X6" i="27"/>
  <c r="Y6" i="27"/>
  <c r="Z6" i="27" s="1"/>
  <c r="AP5" i="92"/>
  <c r="AH5" i="65"/>
  <c r="AQ5" i="65" s="1"/>
  <c r="Z5" i="91"/>
  <c r="AO5" i="94"/>
  <c r="K6" i="4"/>
  <c r="AQ5" i="87"/>
  <c r="AH5" i="37"/>
  <c r="AQ5" i="37" s="1"/>
  <c r="AG5" i="86"/>
  <c r="AP5" i="86" s="1"/>
  <c r="AF5" i="86"/>
  <c r="AO5" i="86" s="1"/>
  <c r="AE5" i="86"/>
  <c r="W6" i="86"/>
  <c r="AR4" i="49"/>
  <c r="AH5" i="30"/>
  <c r="AQ5" i="30" s="1"/>
  <c r="AH5" i="36"/>
  <c r="AQ5" i="36" s="1"/>
  <c r="AQ5" i="11"/>
  <c r="Y6" i="47"/>
  <c r="X6" i="47"/>
  <c r="X6" i="35"/>
  <c r="Y6" i="35"/>
  <c r="K6" i="88"/>
  <c r="AQ5" i="88"/>
  <c r="W6" i="77"/>
  <c r="AG5" i="77"/>
  <c r="AP5" i="77" s="1"/>
  <c r="AF5" i="77"/>
  <c r="AO5" i="77" s="1"/>
  <c r="AE5" i="77"/>
  <c r="AR4" i="15"/>
  <c r="AE5" i="68"/>
  <c r="W6" i="68"/>
  <c r="AG5" i="68"/>
  <c r="AP5" i="68" s="1"/>
  <c r="AF5" i="68"/>
  <c r="AO5" i="68" s="1"/>
  <c r="AE5" i="8"/>
  <c r="W6" i="8"/>
  <c r="AG5" i="8"/>
  <c r="AP5" i="8" s="1"/>
  <c r="AF5" i="8"/>
  <c r="AO5" i="8" s="1"/>
  <c r="AR4" i="82"/>
  <c r="K6" i="63"/>
  <c r="AQ5" i="63"/>
  <c r="K6" i="52"/>
  <c r="AR4" i="39"/>
  <c r="K6" i="15"/>
  <c r="AR4" i="12"/>
  <c r="K6" i="55"/>
  <c r="AP5" i="88"/>
  <c r="AH5" i="57"/>
  <c r="AQ5" i="57" s="1"/>
  <c r="AH5" i="38"/>
  <c r="AQ5" i="38" s="1"/>
  <c r="K7" i="14"/>
  <c r="AP5" i="83"/>
  <c r="Y6" i="48"/>
  <c r="X6" i="48"/>
  <c r="AQ5" i="80"/>
  <c r="AG5" i="72"/>
  <c r="AP5" i="72" s="1"/>
  <c r="AF5" i="72"/>
  <c r="AO5" i="72" s="1"/>
  <c r="AE5" i="72"/>
  <c r="W6" i="72"/>
  <c r="AO5" i="88"/>
  <c r="AG5" i="64"/>
  <c r="AP5" i="64" s="1"/>
  <c r="AF5" i="64"/>
  <c r="AO5" i="64" s="1"/>
  <c r="AE5" i="64"/>
  <c r="W6" i="64"/>
  <c r="K6" i="56"/>
  <c r="AE5" i="87"/>
  <c r="AF5" i="87"/>
  <c r="AO5" i="87" s="1"/>
  <c r="W6" i="87"/>
  <c r="AG5" i="87"/>
  <c r="AP5" i="87" s="1"/>
  <c r="AG5" i="20"/>
  <c r="AP5" i="20" s="1"/>
  <c r="AF5" i="20"/>
  <c r="AO5" i="20" s="1"/>
  <c r="AE5" i="20"/>
  <c r="W6" i="20"/>
  <c r="K7" i="17"/>
  <c r="K8" i="62"/>
  <c r="AN5" i="88"/>
  <c r="AR4" i="77"/>
  <c r="AR4" i="42"/>
  <c r="K6" i="16"/>
  <c r="AN5" i="69"/>
  <c r="AI5" i="69"/>
  <c r="K8" i="57"/>
  <c r="AR4" i="38"/>
  <c r="K6" i="12"/>
  <c r="K7" i="30"/>
  <c r="K8" i="30" s="1"/>
  <c r="K9" i="30" s="1"/>
  <c r="K10" i="30" s="1"/>
  <c r="K11" i="30" s="1"/>
  <c r="K12" i="30" s="1"/>
  <c r="K13" i="30" s="1"/>
  <c r="K14" i="30" s="1"/>
  <c r="K15" i="30" s="1"/>
  <c r="K16" i="30" s="1"/>
  <c r="K17" i="30" s="1"/>
  <c r="K18" i="30" s="1"/>
  <c r="K19" i="30" s="1"/>
  <c r="K20" i="30" s="1"/>
  <c r="K21" i="30" s="1"/>
  <c r="K22" i="30" s="1"/>
  <c r="K23" i="30" s="1"/>
  <c r="K24" i="30" s="1"/>
  <c r="K25" i="30" s="1"/>
  <c r="K26" i="30" s="1"/>
  <c r="K27" i="30" s="1"/>
  <c r="K28" i="30" s="1"/>
  <c r="K29" i="30" s="1"/>
  <c r="K30" i="30" s="1"/>
  <c r="K31" i="30" s="1"/>
  <c r="K32" i="30" s="1"/>
  <c r="K33" i="30" s="1"/>
  <c r="K34" i="30" s="1"/>
  <c r="K35" i="30" s="1"/>
  <c r="K36" i="30" s="1"/>
  <c r="K37" i="30" s="1"/>
  <c r="K38" i="30" s="1"/>
  <c r="K39" i="30" s="1"/>
  <c r="K40" i="30" s="1"/>
  <c r="K41" i="30" s="1"/>
  <c r="K42" i="30" s="1"/>
  <c r="K43" i="30" s="1"/>
  <c r="K44" i="30" s="1"/>
  <c r="K45" i="30" s="1"/>
  <c r="K46" i="30" s="1"/>
  <c r="K47" i="30" s="1"/>
  <c r="K48" i="30" s="1"/>
  <c r="K49" i="30" s="1"/>
  <c r="K50" i="30" s="1"/>
  <c r="K51" i="30" s="1"/>
  <c r="K52" i="30" s="1"/>
  <c r="K53" i="30" s="1"/>
  <c r="K54" i="30" s="1"/>
  <c r="K55" i="30" s="1"/>
  <c r="K56" i="30" s="1"/>
  <c r="K57" i="30" s="1"/>
  <c r="K58" i="30" s="1"/>
  <c r="K59" i="30" s="1"/>
  <c r="K60" i="30" s="1"/>
  <c r="K61" i="30" s="1"/>
  <c r="K62" i="30" s="1"/>
  <c r="K63" i="30" s="1"/>
  <c r="K64" i="30" s="1"/>
  <c r="K65" i="30" s="1"/>
  <c r="K66" i="30" s="1"/>
  <c r="K67" i="30" s="1"/>
  <c r="K68" i="30" s="1"/>
  <c r="K69" i="30" s="1"/>
  <c r="K70" i="30" s="1"/>
  <c r="K71" i="30" s="1"/>
  <c r="K72" i="30" s="1"/>
  <c r="K73" i="30" s="1"/>
  <c r="K74" i="30" s="1"/>
  <c r="K75" i="30" s="1"/>
  <c r="K76" i="30" s="1"/>
  <c r="K77" i="30" s="1"/>
  <c r="K78" i="30" s="1"/>
  <c r="K79" i="30" s="1"/>
  <c r="K80" i="30" s="1"/>
  <c r="K81" i="30" s="1"/>
  <c r="K82" i="30" s="1"/>
  <c r="K83" i="30" s="1"/>
  <c r="K84" i="30" s="1"/>
  <c r="K85" i="30" s="1"/>
  <c r="K86" i="30" s="1"/>
  <c r="K87" i="30" s="1"/>
  <c r="K88" i="30" s="1"/>
  <c r="K89" i="30" s="1"/>
  <c r="W6" i="4"/>
  <c r="AG5" i="4"/>
  <c r="AP5" i="4" s="1"/>
  <c r="AF5" i="4"/>
  <c r="AO5" i="4" s="1"/>
  <c r="AE5" i="4"/>
  <c r="AR4" i="23"/>
  <c r="K6" i="19"/>
  <c r="K8" i="53"/>
  <c r="AR4" i="10"/>
  <c r="AQ5" i="52"/>
  <c r="Y6" i="96"/>
  <c r="X6" i="96"/>
  <c r="X6" i="32"/>
  <c r="Y6" i="32"/>
  <c r="X6" i="41"/>
  <c r="Z6" i="41" s="1"/>
  <c r="Y6" i="41"/>
  <c r="K6" i="78"/>
  <c r="X6" i="17"/>
  <c r="AH6" i="17" s="1"/>
  <c r="AQ6" i="17" s="1"/>
  <c r="Y6" i="17"/>
  <c r="Z5" i="22"/>
  <c r="AI5" i="31"/>
  <c r="AN5" i="31"/>
  <c r="AH5" i="9"/>
  <c r="AQ5" i="9" s="1"/>
  <c r="K6" i="85"/>
  <c r="K7" i="85" s="1"/>
  <c r="K8" i="85" s="1"/>
  <c r="K9" i="85" s="1"/>
  <c r="K10" i="85" s="1"/>
  <c r="K11" i="85" s="1"/>
  <c r="K12" i="85" s="1"/>
  <c r="K13" i="85" s="1"/>
  <c r="K14" i="85" s="1"/>
  <c r="K15" i="85" s="1"/>
  <c r="K16" i="85" s="1"/>
  <c r="K17" i="85" s="1"/>
  <c r="K18" i="85" s="1"/>
  <c r="K19" i="85" s="1"/>
  <c r="K20" i="85" s="1"/>
  <c r="K21" i="85" s="1"/>
  <c r="K22" i="85" s="1"/>
  <c r="K23" i="85" s="1"/>
  <c r="K24" i="85" s="1"/>
  <c r="K25" i="85" s="1"/>
  <c r="K26" i="85" s="1"/>
  <c r="K27" i="85" s="1"/>
  <c r="K28" i="85" s="1"/>
  <c r="K29" i="85" s="1"/>
  <c r="K30" i="85" s="1"/>
  <c r="K31" i="85" s="1"/>
  <c r="K32" i="85" s="1"/>
  <c r="K33" i="85" s="1"/>
  <c r="K34" i="85" s="1"/>
  <c r="K35" i="85" s="1"/>
  <c r="K36" i="85" s="1"/>
  <c r="K37" i="85" s="1"/>
  <c r="K38" i="85" s="1"/>
  <c r="K39" i="85" s="1"/>
  <c r="K40" i="85" s="1"/>
  <c r="K41" i="85" s="1"/>
  <c r="K42" i="85" s="1"/>
  <c r="K43" i="85" s="1"/>
  <c r="K44" i="85" s="1"/>
  <c r="K45" i="85" s="1"/>
  <c r="K46" i="85" s="1"/>
  <c r="K47" i="85" s="1"/>
  <c r="K48" i="85" s="1"/>
  <c r="K49" i="85" s="1"/>
  <c r="K50" i="85" s="1"/>
  <c r="K51" i="85" s="1"/>
  <c r="K52" i="85" s="1"/>
  <c r="K53" i="85" s="1"/>
  <c r="K54" i="85" s="1"/>
  <c r="K55" i="85" s="1"/>
  <c r="K56" i="85" s="1"/>
  <c r="K57" i="85" s="1"/>
  <c r="K58" i="85" s="1"/>
  <c r="K59" i="85" s="1"/>
  <c r="K60" i="85" s="1"/>
  <c r="K61" i="85" s="1"/>
  <c r="K62" i="85" s="1"/>
  <c r="K63" i="85" s="1"/>
  <c r="K64" i="85" s="1"/>
  <c r="K65" i="85" s="1"/>
  <c r="K66" i="85" s="1"/>
  <c r="K67" i="85" s="1"/>
  <c r="K68" i="85" s="1"/>
  <c r="K69" i="85" s="1"/>
  <c r="K70" i="85" s="1"/>
  <c r="K71" i="85" s="1"/>
  <c r="K72" i="85" s="1"/>
  <c r="K73" i="85" s="1"/>
  <c r="K74" i="85" s="1"/>
  <c r="K75" i="85" s="1"/>
  <c r="K76" i="85" s="1"/>
  <c r="K77" i="85" s="1"/>
  <c r="K78" i="85" s="1"/>
  <c r="K79" i="85" s="1"/>
  <c r="K80" i="85" s="1"/>
  <c r="K81" i="85" s="1"/>
  <c r="K82" i="85" s="1"/>
  <c r="K83" i="85" s="1"/>
  <c r="K84" i="85" s="1"/>
  <c r="K85" i="85" s="1"/>
  <c r="K86" i="85" s="1"/>
  <c r="K87" i="85" s="1"/>
  <c r="K88" i="85" s="1"/>
  <c r="K89" i="85" s="1"/>
  <c r="K90" i="85" s="1"/>
  <c r="K91" i="85" s="1"/>
  <c r="K92" i="85" s="1"/>
  <c r="K93" i="85" s="1"/>
  <c r="K94" i="85" s="1"/>
  <c r="K95" i="85" s="1"/>
  <c r="K96" i="85" s="1"/>
  <c r="K97" i="85" s="1"/>
  <c r="K98" i="85" s="1"/>
  <c r="K6" i="95"/>
  <c r="AQ5" i="95"/>
  <c r="AR4" i="67"/>
  <c r="AR4" i="40"/>
  <c r="K7" i="10"/>
  <c r="AR4" i="9"/>
  <c r="AG5" i="19"/>
  <c r="AP5" i="19" s="1"/>
  <c r="AF5" i="19"/>
  <c r="AO5" i="19" s="1"/>
  <c r="AE5" i="19"/>
  <c r="W6" i="19"/>
  <c r="K10" i="58"/>
  <c r="AR4" i="7"/>
  <c r="Y6" i="63"/>
  <c r="X6" i="63"/>
  <c r="AH6" i="63" s="1"/>
  <c r="AQ6" i="63" s="1"/>
  <c r="AN5" i="90"/>
  <c r="AI5" i="90"/>
  <c r="AQ5" i="51"/>
  <c r="AR4" i="80"/>
  <c r="Z5" i="34"/>
  <c r="AQ5" i="71"/>
  <c r="W6" i="54"/>
  <c r="AE5" i="54"/>
  <c r="AG5" i="54"/>
  <c r="AP5" i="54" s="1"/>
  <c r="AF5" i="54"/>
  <c r="AO5" i="54" s="1"/>
  <c r="AG5" i="21"/>
  <c r="AP5" i="21" s="1"/>
  <c r="AF5" i="21"/>
  <c r="AO5" i="21" s="1"/>
  <c r="AE5" i="21"/>
  <c r="W6" i="21"/>
  <c r="AR4" i="44"/>
  <c r="Z5" i="40"/>
  <c r="AN5" i="95"/>
  <c r="AI5" i="95"/>
  <c r="Z5" i="78"/>
  <c r="AR4" i="51"/>
  <c r="K6" i="50"/>
  <c r="AH5" i="1"/>
  <c r="AQ5" i="1" s="1"/>
  <c r="AH5" i="49"/>
  <c r="AQ5" i="49" s="1"/>
  <c r="AH5" i="43"/>
  <c r="AQ5" i="43" s="1"/>
  <c r="AR5" i="88"/>
  <c r="Z5" i="56"/>
  <c r="AR4" i="84"/>
  <c r="Z5" i="33"/>
  <c r="AN5" i="27"/>
  <c r="AI5" i="27"/>
  <c r="K8" i="61"/>
  <c r="AR4" i="91"/>
  <c r="X6" i="92"/>
  <c r="Y6" i="92"/>
  <c r="Z6" i="92" s="1"/>
  <c r="K8" i="54"/>
  <c r="Z5" i="65"/>
  <c r="AR4" i="85"/>
  <c r="AR4" i="3"/>
  <c r="AI5" i="94"/>
  <c r="AN5" i="94"/>
  <c r="K7" i="27"/>
  <c r="K6" i="74"/>
  <c r="AH5" i="29"/>
  <c r="AQ5" i="29" s="1"/>
  <c r="K6" i="72"/>
  <c r="AQ5" i="3"/>
  <c r="Z5" i="30"/>
  <c r="AR4" i="65"/>
  <c r="Z5" i="36"/>
  <c r="Z5" i="11"/>
  <c r="AI5" i="96"/>
  <c r="AN5" i="96"/>
  <c r="AI5" i="26"/>
  <c r="AN5" i="26"/>
  <c r="AI5" i="35"/>
  <c r="AN5" i="35"/>
  <c r="Z6" i="35" l="1"/>
  <c r="Z6" i="31"/>
  <c r="W6" i="1"/>
  <c r="AE5" i="1"/>
  <c r="Z6" i="89"/>
  <c r="Z6" i="69"/>
  <c r="AF6" i="69" s="1"/>
  <c r="AO6" i="69" s="1"/>
  <c r="Z6" i="32"/>
  <c r="AF6" i="32" s="1"/>
  <c r="AO6" i="32" s="1"/>
  <c r="Z6" i="95"/>
  <c r="Z6" i="96"/>
  <c r="W6" i="71"/>
  <c r="Z6" i="94"/>
  <c r="AF5" i="37"/>
  <c r="AO5" i="37" s="1"/>
  <c r="AG5" i="71"/>
  <c r="AP5" i="71" s="1"/>
  <c r="Z6" i="17"/>
  <c r="Z6" i="14"/>
  <c r="AG5" i="37"/>
  <c r="AP5" i="37" s="1"/>
  <c r="W6" i="37"/>
  <c r="Z6" i="48"/>
  <c r="W7" i="48" s="1"/>
  <c r="W7" i="92"/>
  <c r="AG6" i="92"/>
  <c r="AP6" i="92" s="1"/>
  <c r="AF6" i="92"/>
  <c r="AO6" i="92" s="1"/>
  <c r="AE6" i="92"/>
  <c r="AG6" i="32"/>
  <c r="AP6" i="32" s="1"/>
  <c r="AE6" i="32"/>
  <c r="W7" i="69"/>
  <c r="AG6" i="69"/>
  <c r="AP6" i="69" s="1"/>
  <c r="AE6" i="69"/>
  <c r="W7" i="27"/>
  <c r="AG6" i="27"/>
  <c r="AP6" i="27" s="1"/>
  <c r="AF6" i="27"/>
  <c r="AO6" i="27" s="1"/>
  <c r="AE6" i="27"/>
  <c r="AR5" i="27"/>
  <c r="AN5" i="19"/>
  <c r="AI5" i="19"/>
  <c r="K7" i="95"/>
  <c r="K8" i="95" s="1"/>
  <c r="K9" i="95" s="1"/>
  <c r="K10" i="95" s="1"/>
  <c r="K11" i="95" s="1"/>
  <c r="K12" i="95" s="1"/>
  <c r="K13" i="95" s="1"/>
  <c r="K14" i="95" s="1"/>
  <c r="K15" i="95" s="1"/>
  <c r="K16" i="95" s="1"/>
  <c r="K17" i="95" s="1"/>
  <c r="K18" i="95" s="1"/>
  <c r="K19" i="95" s="1"/>
  <c r="K20" i="95" s="1"/>
  <c r="K21" i="95" s="1"/>
  <c r="K22" i="95" s="1"/>
  <c r="K23" i="95" s="1"/>
  <c r="K24" i="95" s="1"/>
  <c r="K25" i="95" s="1"/>
  <c r="K26" i="95" s="1"/>
  <c r="K27" i="95" s="1"/>
  <c r="K28" i="95" s="1"/>
  <c r="K29" i="95" s="1"/>
  <c r="K30" i="95" s="1"/>
  <c r="K31" i="95" s="1"/>
  <c r="K32" i="95" s="1"/>
  <c r="K33" i="95" s="1"/>
  <c r="K34" i="95" s="1"/>
  <c r="K35" i="95" s="1"/>
  <c r="K36" i="95" s="1"/>
  <c r="K37" i="95" s="1"/>
  <c r="K38" i="95" s="1"/>
  <c r="K39" i="95" s="1"/>
  <c r="K40" i="95" s="1"/>
  <c r="K41" i="95" s="1"/>
  <c r="K42" i="95" s="1"/>
  <c r="K43" i="95" s="1"/>
  <c r="K44" i="95" s="1"/>
  <c r="K45" i="95" s="1"/>
  <c r="K46" i="95" s="1"/>
  <c r="K47" i="95" s="1"/>
  <c r="K48" i="95" s="1"/>
  <c r="K49" i="95" s="1"/>
  <c r="K50" i="95" s="1"/>
  <c r="K51" i="95" s="1"/>
  <c r="K52" i="95" s="1"/>
  <c r="K53" i="95" s="1"/>
  <c r="K54" i="95" s="1"/>
  <c r="K55" i="95" s="1"/>
  <c r="K56" i="95" s="1"/>
  <c r="K57" i="95" s="1"/>
  <c r="K58" i="95" s="1"/>
  <c r="K59" i="95" s="1"/>
  <c r="K60" i="95" s="1"/>
  <c r="K61" i="95" s="1"/>
  <c r="K62" i="95" s="1"/>
  <c r="K63" i="95" s="1"/>
  <c r="K64" i="95" s="1"/>
  <c r="K65" i="95" s="1"/>
  <c r="K66" i="95" s="1"/>
  <c r="K67" i="95" s="1"/>
  <c r="K68" i="95" s="1"/>
  <c r="K69" i="95" s="1"/>
  <c r="K70" i="95" s="1"/>
  <c r="K71" i="95" s="1"/>
  <c r="K72" i="95" s="1"/>
  <c r="K73" i="95" s="1"/>
  <c r="K74" i="95" s="1"/>
  <c r="K75" i="95" s="1"/>
  <c r="K76" i="95" s="1"/>
  <c r="K77" i="95" s="1"/>
  <c r="K78" i="95" s="1"/>
  <c r="K79" i="95" s="1"/>
  <c r="K7" i="12"/>
  <c r="AN5" i="20"/>
  <c r="AI5" i="20"/>
  <c r="Y6" i="64"/>
  <c r="X6" i="64"/>
  <c r="AH6" i="64" s="1"/>
  <c r="AQ6" i="64" s="1"/>
  <c r="AN5" i="72"/>
  <c r="AI5" i="72"/>
  <c r="K7" i="55"/>
  <c r="Y6" i="77"/>
  <c r="X6" i="77"/>
  <c r="AH6" i="47"/>
  <c r="AQ6" i="47" s="1"/>
  <c r="AN5" i="86"/>
  <c r="AI5" i="86"/>
  <c r="Y6" i="82"/>
  <c r="X6" i="82"/>
  <c r="Y6" i="2"/>
  <c r="X6" i="2"/>
  <c r="AH6" i="2" s="1"/>
  <c r="AQ6" i="2" s="1"/>
  <c r="AI5" i="93"/>
  <c r="AN5" i="93"/>
  <c r="AH6" i="79"/>
  <c r="AQ6" i="79" s="1"/>
  <c r="K9" i="21"/>
  <c r="K7" i="11"/>
  <c r="W7" i="94"/>
  <c r="AG6" i="94"/>
  <c r="AP6" i="94" s="1"/>
  <c r="AE6" i="94"/>
  <c r="AF6" i="94"/>
  <c r="AO6" i="94" s="1"/>
  <c r="K7" i="59"/>
  <c r="AG5" i="16"/>
  <c r="AP5" i="16" s="1"/>
  <c r="AF5" i="16"/>
  <c r="AO5" i="16" s="1"/>
  <c r="AE5" i="16"/>
  <c r="W6" i="16"/>
  <c r="AH6" i="45"/>
  <c r="AQ6" i="45" s="1"/>
  <c r="AF5" i="12"/>
  <c r="AO5" i="12" s="1"/>
  <c r="AE5" i="12"/>
  <c r="W6" i="12"/>
  <c r="AG5" i="12"/>
  <c r="AP5" i="12" s="1"/>
  <c r="AF6" i="31"/>
  <c r="AO6" i="31" s="1"/>
  <c r="AE6" i="31"/>
  <c r="W7" i="31"/>
  <c r="AG6" i="31"/>
  <c r="AP6" i="31" s="1"/>
  <c r="AI5" i="38"/>
  <c r="AN5" i="38"/>
  <c r="K7" i="68"/>
  <c r="W7" i="95"/>
  <c r="AG6" i="95"/>
  <c r="AP6" i="95" s="1"/>
  <c r="AF6" i="95"/>
  <c r="AO6" i="95" s="1"/>
  <c r="AE6" i="95"/>
  <c r="W6" i="85"/>
  <c r="AG5" i="85"/>
  <c r="AP5" i="85" s="1"/>
  <c r="AF5" i="85"/>
  <c r="AO5" i="85" s="1"/>
  <c r="AE5" i="85"/>
  <c r="AN5" i="52"/>
  <c r="AI5" i="52"/>
  <c r="X6" i="53"/>
  <c r="Y6" i="53"/>
  <c r="K8" i="5"/>
  <c r="Y6" i="73"/>
  <c r="X6" i="73"/>
  <c r="AG6" i="14"/>
  <c r="AP6" i="14" s="1"/>
  <c r="AF6" i="14"/>
  <c r="AO6" i="14" s="1"/>
  <c r="AE6" i="14"/>
  <c r="W7" i="14"/>
  <c r="AI5" i="59"/>
  <c r="AN5" i="59"/>
  <c r="AI5" i="3"/>
  <c r="AN5" i="3"/>
  <c r="AN5" i="15"/>
  <c r="AI5" i="15"/>
  <c r="Y6" i="37"/>
  <c r="X6" i="37"/>
  <c r="AI5" i="1"/>
  <c r="AN5" i="1"/>
  <c r="AF5" i="11"/>
  <c r="AO5" i="11" s="1"/>
  <c r="AE5" i="11"/>
  <c r="W6" i="11"/>
  <c r="AG5" i="11"/>
  <c r="AP5" i="11" s="1"/>
  <c r="K7" i="72"/>
  <c r="AG5" i="30"/>
  <c r="AP5" i="30" s="1"/>
  <c r="AF5" i="30"/>
  <c r="AO5" i="30" s="1"/>
  <c r="AE5" i="30"/>
  <c r="W6" i="30"/>
  <c r="K8" i="27"/>
  <c r="K9" i="54"/>
  <c r="W6" i="40"/>
  <c r="AG5" i="40"/>
  <c r="AP5" i="40" s="1"/>
  <c r="AF5" i="40"/>
  <c r="AO5" i="40" s="1"/>
  <c r="AE5" i="40"/>
  <c r="Z6" i="63"/>
  <c r="K8" i="10"/>
  <c r="AG5" i="22"/>
  <c r="AP5" i="22" s="1"/>
  <c r="AF5" i="22"/>
  <c r="AO5" i="22" s="1"/>
  <c r="AE5" i="22"/>
  <c r="W6" i="22"/>
  <c r="K7" i="78"/>
  <c r="AH6" i="32"/>
  <c r="AQ6" i="32" s="1"/>
  <c r="K7" i="19"/>
  <c r="Y6" i="4"/>
  <c r="X6" i="4"/>
  <c r="AH6" i="4" s="1"/>
  <c r="AQ6" i="4" s="1"/>
  <c r="K9" i="62"/>
  <c r="K8" i="17"/>
  <c r="AN5" i="64"/>
  <c r="AI5" i="64"/>
  <c r="AH6" i="70"/>
  <c r="AQ6" i="70" s="1"/>
  <c r="AP6" i="88"/>
  <c r="Y6" i="42"/>
  <c r="X6" i="42"/>
  <c r="AR5" i="47"/>
  <c r="K7" i="8"/>
  <c r="K7" i="23"/>
  <c r="AI5" i="55"/>
  <c r="AN5" i="55"/>
  <c r="K9" i="66"/>
  <c r="AE5" i="7"/>
  <c r="W6" i="7"/>
  <c r="AG5" i="7"/>
  <c r="AP5" i="7" s="1"/>
  <c r="AF5" i="7"/>
  <c r="AO5" i="7" s="1"/>
  <c r="W6" i="5"/>
  <c r="AG5" i="5"/>
  <c r="AP5" i="5" s="1"/>
  <c r="AF5" i="5"/>
  <c r="AO5" i="5" s="1"/>
  <c r="AE5" i="5"/>
  <c r="AQ6" i="88"/>
  <c r="AR5" i="79"/>
  <c r="K9" i="65"/>
  <c r="AR5" i="32"/>
  <c r="K8" i="45"/>
  <c r="AI5" i="50"/>
  <c r="AN5" i="50"/>
  <c r="AG5" i="24"/>
  <c r="AP5" i="24" s="1"/>
  <c r="AF5" i="24"/>
  <c r="AO5" i="24" s="1"/>
  <c r="AE5" i="24"/>
  <c r="W6" i="24"/>
  <c r="K7" i="93"/>
  <c r="AR5" i="70"/>
  <c r="AN5" i="29"/>
  <c r="AI5" i="29"/>
  <c r="AN5" i="84"/>
  <c r="AI5" i="84"/>
  <c r="AI5" i="43"/>
  <c r="AN5" i="43"/>
  <c r="Y6" i="9"/>
  <c r="X6" i="9"/>
  <c r="AG5" i="56"/>
  <c r="AP5" i="56" s="1"/>
  <c r="AF5" i="56"/>
  <c r="AO5" i="56" s="1"/>
  <c r="AE5" i="56"/>
  <c r="W6" i="56"/>
  <c r="AF5" i="78"/>
  <c r="AO5" i="78" s="1"/>
  <c r="AE5" i="78"/>
  <c r="W6" i="78"/>
  <c r="AG5" i="78"/>
  <c r="AP5" i="78" s="1"/>
  <c r="W6" i="34"/>
  <c r="AG5" i="34"/>
  <c r="AP5" i="34" s="1"/>
  <c r="AF5" i="34"/>
  <c r="AO5" i="34" s="1"/>
  <c r="AE5" i="34"/>
  <c r="AR5" i="69"/>
  <c r="AI5" i="87"/>
  <c r="AN5" i="87"/>
  <c r="Y6" i="68"/>
  <c r="X6" i="68"/>
  <c r="AH6" i="68" s="1"/>
  <c r="AQ6" i="68" s="1"/>
  <c r="Z6" i="47"/>
  <c r="AH6" i="27"/>
  <c r="AQ6" i="27" s="1"/>
  <c r="AI5" i="82"/>
  <c r="AN5" i="82"/>
  <c r="K7" i="67"/>
  <c r="K7" i="71"/>
  <c r="Z6" i="70"/>
  <c r="AI5" i="75"/>
  <c r="AN5" i="75"/>
  <c r="X7" i="88"/>
  <c r="Y7" i="88"/>
  <c r="X6" i="44"/>
  <c r="Y6" i="44"/>
  <c r="Z6" i="79"/>
  <c r="W6" i="25"/>
  <c r="AG5" i="25"/>
  <c r="AP5" i="25" s="1"/>
  <c r="AF5" i="25"/>
  <c r="AO5" i="25" s="1"/>
  <c r="AE5" i="25"/>
  <c r="AE5" i="6"/>
  <c r="W6" i="6"/>
  <c r="AG5" i="6"/>
  <c r="AP5" i="6" s="1"/>
  <c r="AF5" i="6"/>
  <c r="AO5" i="6" s="1"/>
  <c r="K7" i="7"/>
  <c r="K9" i="9"/>
  <c r="AI5" i="62"/>
  <c r="AN5" i="62"/>
  <c r="Z6" i="45"/>
  <c r="AR5" i="89"/>
  <c r="K7" i="64"/>
  <c r="AH6" i="83"/>
  <c r="AQ6" i="83" s="1"/>
  <c r="Y6" i="57"/>
  <c r="X6" i="57"/>
  <c r="AR5" i="17"/>
  <c r="X6" i="50"/>
  <c r="AH6" i="50" s="1"/>
  <c r="AQ6" i="50" s="1"/>
  <c r="Y6" i="50"/>
  <c r="K8" i="6"/>
  <c r="K7" i="89"/>
  <c r="AR5" i="48"/>
  <c r="AH6" i="90"/>
  <c r="AQ6" i="90" s="1"/>
  <c r="AF5" i="67"/>
  <c r="AO5" i="67" s="1"/>
  <c r="AE5" i="67"/>
  <c r="W6" i="67"/>
  <c r="AG5" i="67"/>
  <c r="AP5" i="67" s="1"/>
  <c r="K7" i="3"/>
  <c r="K9" i="70"/>
  <c r="AI5" i="80"/>
  <c r="AN5" i="80"/>
  <c r="AN5" i="66"/>
  <c r="AI5" i="66"/>
  <c r="X6" i="13"/>
  <c r="Y6" i="13"/>
  <c r="AI5" i="9"/>
  <c r="AN5" i="9"/>
  <c r="AI5" i="37"/>
  <c r="AN5" i="37"/>
  <c r="AI5" i="71"/>
  <c r="AN5" i="71"/>
  <c r="AR5" i="26"/>
  <c r="AE5" i="36"/>
  <c r="W6" i="36"/>
  <c r="AG5" i="36"/>
  <c r="AP5" i="36" s="1"/>
  <c r="AF5" i="36"/>
  <c r="AO5" i="36" s="1"/>
  <c r="K7" i="74"/>
  <c r="AH6" i="92"/>
  <c r="AQ6" i="92" s="1"/>
  <c r="W6" i="33"/>
  <c r="AG5" i="33"/>
  <c r="AP5" i="33" s="1"/>
  <c r="AF5" i="33"/>
  <c r="AO5" i="33" s="1"/>
  <c r="AE5" i="33"/>
  <c r="AR5" i="90"/>
  <c r="AH6" i="41"/>
  <c r="AQ6" i="41" s="1"/>
  <c r="AH6" i="96"/>
  <c r="AQ6" i="96" s="1"/>
  <c r="K8" i="14"/>
  <c r="K7" i="63"/>
  <c r="AN5" i="68"/>
  <c r="AI5" i="68"/>
  <c r="AN5" i="77"/>
  <c r="AI5" i="77"/>
  <c r="AI5" i="2"/>
  <c r="AN5" i="2"/>
  <c r="AH6" i="89"/>
  <c r="AQ6" i="89" s="1"/>
  <c r="X6" i="18"/>
  <c r="Y6" i="18"/>
  <c r="K8" i="13"/>
  <c r="AF5" i="10"/>
  <c r="AO5" i="10" s="1"/>
  <c r="AE5" i="10"/>
  <c r="W6" i="10"/>
  <c r="AG5" i="10"/>
  <c r="AP5" i="10" s="1"/>
  <c r="AG5" i="23"/>
  <c r="AP5" i="23" s="1"/>
  <c r="AF5" i="23"/>
  <c r="AO5" i="23" s="1"/>
  <c r="AE5" i="23"/>
  <c r="W6" i="23"/>
  <c r="K8" i="24"/>
  <c r="Y6" i="55"/>
  <c r="X6" i="55"/>
  <c r="AH6" i="55" s="1"/>
  <c r="AQ6" i="55" s="1"/>
  <c r="W6" i="39"/>
  <c r="AG5" i="39"/>
  <c r="AP5" i="39" s="1"/>
  <c r="AF5" i="39"/>
  <c r="AO5" i="39" s="1"/>
  <c r="AE5" i="39"/>
  <c r="Y6" i="46"/>
  <c r="X6" i="46"/>
  <c r="K7" i="92"/>
  <c r="K8" i="92" s="1"/>
  <c r="K9" i="92" s="1"/>
  <c r="K10" i="92" s="1"/>
  <c r="K11" i="92" s="1"/>
  <c r="K12" i="92" s="1"/>
  <c r="K13" i="92" s="1"/>
  <c r="K14" i="92" s="1"/>
  <c r="K15" i="92" s="1"/>
  <c r="K16" i="92" s="1"/>
  <c r="K17" i="92" s="1"/>
  <c r="K18" i="92" s="1"/>
  <c r="K19" i="92" s="1"/>
  <c r="K20" i="92" s="1"/>
  <c r="K21" i="92" s="1"/>
  <c r="K22" i="92" s="1"/>
  <c r="K23" i="92" s="1"/>
  <c r="K24" i="92" s="1"/>
  <c r="K25" i="92" s="1"/>
  <c r="K26" i="92" s="1"/>
  <c r="K27" i="92" s="1"/>
  <c r="K28" i="92" s="1"/>
  <c r="K29" i="92" s="1"/>
  <c r="K30" i="92" s="1"/>
  <c r="K31" i="92" s="1"/>
  <c r="K32" i="92" s="1"/>
  <c r="K33" i="92" s="1"/>
  <c r="K34" i="92" s="1"/>
  <c r="K35" i="92" s="1"/>
  <c r="K36" i="92" s="1"/>
  <c r="K37" i="92" s="1"/>
  <c r="K38" i="92" s="1"/>
  <c r="K39" i="92" s="1"/>
  <c r="K40" i="92" s="1"/>
  <c r="K41" i="92" s="1"/>
  <c r="K42" i="92" s="1"/>
  <c r="K43" i="92" s="1"/>
  <c r="K44" i="92" s="1"/>
  <c r="K45" i="92" s="1"/>
  <c r="K46" i="92" s="1"/>
  <c r="K47" i="92" s="1"/>
  <c r="K48" i="92" s="1"/>
  <c r="K49" i="92" s="1"/>
  <c r="K50" i="92" s="1"/>
  <c r="K51" i="92" s="1"/>
  <c r="K52" i="92" s="1"/>
  <c r="K53" i="92" s="1"/>
  <c r="K54" i="92" s="1"/>
  <c r="K55" i="92" s="1"/>
  <c r="K56" i="92" s="1"/>
  <c r="K57" i="92" s="1"/>
  <c r="K58" i="92" s="1"/>
  <c r="K59" i="92" s="1"/>
  <c r="K60" i="92" s="1"/>
  <c r="K61" i="92" s="1"/>
  <c r="K62" i="92" s="1"/>
  <c r="K63" i="92" s="1"/>
  <c r="K64" i="92" s="1"/>
  <c r="K65" i="92" s="1"/>
  <c r="K66" i="92" s="1"/>
  <c r="K67" i="92" s="1"/>
  <c r="K68" i="92" s="1"/>
  <c r="K69" i="92" s="1"/>
  <c r="K8" i="22"/>
  <c r="Z6" i="83"/>
  <c r="AN5" i="57"/>
  <c r="AI5" i="57"/>
  <c r="X6" i="76"/>
  <c r="Y6" i="76"/>
  <c r="AH6" i="26"/>
  <c r="AQ6" i="26" s="1"/>
  <c r="W6" i="74"/>
  <c r="AG5" i="74"/>
  <c r="AP5" i="74" s="1"/>
  <c r="AF5" i="74"/>
  <c r="AO5" i="74" s="1"/>
  <c r="AE5" i="74"/>
  <c r="AR5" i="92"/>
  <c r="AG5" i="51"/>
  <c r="AP5" i="51" s="1"/>
  <c r="AF5" i="51"/>
  <c r="AO5" i="51" s="1"/>
  <c r="AE5" i="51"/>
  <c r="W6" i="51"/>
  <c r="Z6" i="90"/>
  <c r="AN5" i="73"/>
  <c r="AI5" i="73"/>
  <c r="X6" i="28"/>
  <c r="Y6" i="28"/>
  <c r="K7" i="60"/>
  <c r="X6" i="60"/>
  <c r="AH6" i="60" s="1"/>
  <c r="AQ6" i="60" s="1"/>
  <c r="Y6" i="60"/>
  <c r="AI5" i="13"/>
  <c r="AN5" i="13"/>
  <c r="X6" i="3"/>
  <c r="AH6" i="3" s="1"/>
  <c r="AQ6" i="3" s="1"/>
  <c r="Y6" i="3"/>
  <c r="X6" i="71"/>
  <c r="AH6" i="71" s="1"/>
  <c r="AQ6" i="71" s="1"/>
  <c r="Y6" i="71"/>
  <c r="AR5" i="94"/>
  <c r="AG5" i="65"/>
  <c r="AP5" i="65" s="1"/>
  <c r="AF5" i="65"/>
  <c r="AO5" i="65" s="1"/>
  <c r="AE5" i="65"/>
  <c r="W6" i="65"/>
  <c r="K7" i="50"/>
  <c r="AR5" i="95"/>
  <c r="X6" i="21"/>
  <c r="Y6" i="21"/>
  <c r="Z6" i="21" s="1"/>
  <c r="AI5" i="54"/>
  <c r="AN5" i="54"/>
  <c r="W7" i="17"/>
  <c r="AG6" i="17"/>
  <c r="AP6" i="17" s="1"/>
  <c r="AF6" i="17"/>
  <c r="AO6" i="17" s="1"/>
  <c r="AE6" i="17"/>
  <c r="AF6" i="41"/>
  <c r="AO6" i="41" s="1"/>
  <c r="AE6" i="41"/>
  <c r="W7" i="41"/>
  <c r="AG6" i="41"/>
  <c r="AP6" i="41" s="1"/>
  <c r="AI5" i="4"/>
  <c r="AN5" i="4"/>
  <c r="K9" i="57"/>
  <c r="Y6" i="8"/>
  <c r="X6" i="8"/>
  <c r="AH6" i="8" s="1"/>
  <c r="AQ6" i="8" s="1"/>
  <c r="K7" i="88"/>
  <c r="K8" i="88" s="1"/>
  <c r="K9" i="88" s="1"/>
  <c r="K10" i="88" s="1"/>
  <c r="K11" i="88" s="1"/>
  <c r="K12" i="88" s="1"/>
  <c r="K13" i="88" s="1"/>
  <c r="K14" i="88" s="1"/>
  <c r="K15" i="88" s="1"/>
  <c r="K16" i="88" s="1"/>
  <c r="K17" i="88" s="1"/>
  <c r="K18" i="88" s="1"/>
  <c r="K19" i="88" s="1"/>
  <c r="K20" i="88" s="1"/>
  <c r="K21" i="88" s="1"/>
  <c r="K22" i="88" s="1"/>
  <c r="K23" i="88" s="1"/>
  <c r="K24" i="88" s="1"/>
  <c r="K25" i="88" s="1"/>
  <c r="K26" i="88" s="1"/>
  <c r="K27" i="88" s="1"/>
  <c r="K28" i="88" s="1"/>
  <c r="K29" i="88" s="1"/>
  <c r="K30" i="88" s="1"/>
  <c r="K31" i="88" s="1"/>
  <c r="K32" i="88" s="1"/>
  <c r="K33" i="88" s="1"/>
  <c r="K34" i="88" s="1"/>
  <c r="K35" i="88" s="1"/>
  <c r="K36" i="88" s="1"/>
  <c r="K37" i="88" s="1"/>
  <c r="K38" i="88" s="1"/>
  <c r="K39" i="88" s="1"/>
  <c r="K40" i="88" s="1"/>
  <c r="K41" i="88" s="1"/>
  <c r="K42" i="88" s="1"/>
  <c r="K43" i="88" s="1"/>
  <c r="K44" i="88" s="1"/>
  <c r="K45" i="88" s="1"/>
  <c r="K46" i="88" s="1"/>
  <c r="K47" i="88" s="1"/>
  <c r="K48" i="88" s="1"/>
  <c r="K49" i="88" s="1"/>
  <c r="K50" i="88" s="1"/>
  <c r="K51" i="88" s="1"/>
  <c r="K52" i="88" s="1"/>
  <c r="K53" i="88" s="1"/>
  <c r="K54" i="88" s="1"/>
  <c r="K55" i="88" s="1"/>
  <c r="K56" i="88" s="1"/>
  <c r="K57" i="88" s="1"/>
  <c r="K58" i="88" s="1"/>
  <c r="K59" i="88" s="1"/>
  <c r="K60" i="88" s="1"/>
  <c r="K61" i="88" s="1"/>
  <c r="K62" i="88" s="1"/>
  <c r="K63" i="88" s="1"/>
  <c r="K64" i="88" s="1"/>
  <c r="K65" i="88" s="1"/>
  <c r="K66" i="88" s="1"/>
  <c r="K67" i="88" s="1"/>
  <c r="K68" i="88" s="1"/>
  <c r="K69" i="88" s="1"/>
  <c r="AH6" i="35"/>
  <c r="AQ6" i="35" s="1"/>
  <c r="X6" i="86"/>
  <c r="Y6" i="86"/>
  <c r="K7" i="4"/>
  <c r="W6" i="91"/>
  <c r="AG5" i="91"/>
  <c r="AP5" i="91" s="1"/>
  <c r="AF5" i="91"/>
  <c r="AO5" i="91" s="1"/>
  <c r="AE5" i="91"/>
  <c r="AR5" i="61"/>
  <c r="W7" i="89"/>
  <c r="AG6" i="89"/>
  <c r="AP6" i="89" s="1"/>
  <c r="AF6" i="89"/>
  <c r="AO6" i="89" s="1"/>
  <c r="AE6" i="89"/>
  <c r="X6" i="93"/>
  <c r="Y6" i="93"/>
  <c r="K9" i="49"/>
  <c r="AN5" i="18"/>
  <c r="AI5" i="18"/>
  <c r="AI5" i="44"/>
  <c r="AN5" i="44"/>
  <c r="AN5" i="42"/>
  <c r="AI5" i="42"/>
  <c r="AH6" i="94"/>
  <c r="AQ6" i="94" s="1"/>
  <c r="AR5" i="83"/>
  <c r="AR5" i="63"/>
  <c r="Y6" i="38"/>
  <c r="X6" i="38"/>
  <c r="K9" i="1"/>
  <c r="AR5" i="41"/>
  <c r="AF6" i="26"/>
  <c r="AO6" i="26" s="1"/>
  <c r="AG6" i="26"/>
  <c r="AP6" i="26" s="1"/>
  <c r="AE6" i="26"/>
  <c r="W7" i="26"/>
  <c r="AR5" i="14"/>
  <c r="AI5" i="53"/>
  <c r="AN5" i="53"/>
  <c r="K9" i="69"/>
  <c r="X6" i="49"/>
  <c r="Y6" i="49"/>
  <c r="K7" i="51"/>
  <c r="AH6" i="61"/>
  <c r="AQ6" i="61" s="1"/>
  <c r="X6" i="66"/>
  <c r="Y6" i="66"/>
  <c r="AI5" i="60"/>
  <c r="AN5" i="60"/>
  <c r="Y6" i="29"/>
  <c r="X6" i="29"/>
  <c r="AR5" i="35"/>
  <c r="AR5" i="96"/>
  <c r="K9" i="61"/>
  <c r="AN5" i="21"/>
  <c r="AI5" i="21"/>
  <c r="X6" i="54"/>
  <c r="Y6" i="54"/>
  <c r="K11" i="58"/>
  <c r="X6" i="19"/>
  <c r="AH6" i="19" s="1"/>
  <c r="AQ6" i="19" s="1"/>
  <c r="Y6" i="19"/>
  <c r="AR5" i="31"/>
  <c r="AF6" i="96"/>
  <c r="AO6" i="96" s="1"/>
  <c r="AE6" i="96"/>
  <c r="AG6" i="96"/>
  <c r="AP6" i="96" s="1"/>
  <c r="W7" i="96"/>
  <c r="K9" i="53"/>
  <c r="K7" i="16"/>
  <c r="X6" i="20"/>
  <c r="AH6" i="20" s="1"/>
  <c r="AQ6" i="20" s="1"/>
  <c r="Y6" i="20"/>
  <c r="X6" i="87"/>
  <c r="Y6" i="87"/>
  <c r="K7" i="56"/>
  <c r="Y6" i="72"/>
  <c r="X6" i="72"/>
  <c r="AH6" i="72" s="1"/>
  <c r="AQ6" i="72" s="1"/>
  <c r="AH6" i="48"/>
  <c r="AQ6" i="48" s="1"/>
  <c r="K7" i="15"/>
  <c r="K7" i="52"/>
  <c r="AI5" i="8"/>
  <c r="AN5" i="8"/>
  <c r="W7" i="35"/>
  <c r="AG6" i="35"/>
  <c r="AP6" i="35" s="1"/>
  <c r="AF6" i="35"/>
  <c r="AO6" i="35" s="1"/>
  <c r="AE6" i="35"/>
  <c r="AR5" i="45"/>
  <c r="Y6" i="75"/>
  <c r="X6" i="75"/>
  <c r="AN6" i="88"/>
  <c r="AI6" i="88"/>
  <c r="K9" i="18"/>
  <c r="AF5" i="81"/>
  <c r="AO5" i="81" s="1"/>
  <c r="AG5" i="81"/>
  <c r="AP5" i="81" s="1"/>
  <c r="AE5" i="81"/>
  <c r="W6" i="81"/>
  <c r="X6" i="62"/>
  <c r="Y6" i="62"/>
  <c r="AN5" i="46"/>
  <c r="AI5" i="46"/>
  <c r="AH6" i="31"/>
  <c r="AQ6" i="31" s="1"/>
  <c r="AG5" i="58"/>
  <c r="AP5" i="58" s="1"/>
  <c r="AF5" i="58"/>
  <c r="AO5" i="58" s="1"/>
  <c r="AE5" i="58"/>
  <c r="W6" i="58"/>
  <c r="AN5" i="76"/>
  <c r="AI5" i="76"/>
  <c r="K7" i="20"/>
  <c r="K7" i="2"/>
  <c r="AH6" i="95"/>
  <c r="AQ6" i="95" s="1"/>
  <c r="Y6" i="52"/>
  <c r="X6" i="52"/>
  <c r="AH6" i="52" s="1"/>
  <c r="AQ6" i="52" s="1"/>
  <c r="AH6" i="69"/>
  <c r="AQ6" i="69" s="1"/>
  <c r="AN5" i="49"/>
  <c r="AI5" i="49"/>
  <c r="AN5" i="28"/>
  <c r="AI5" i="28"/>
  <c r="X6" i="80"/>
  <c r="Y6" i="80"/>
  <c r="Z6" i="61"/>
  <c r="Y6" i="59"/>
  <c r="X6" i="59"/>
  <c r="AH6" i="59" s="1"/>
  <c r="AQ6" i="59" s="1"/>
  <c r="Y6" i="84"/>
  <c r="X6" i="84"/>
  <c r="X6" i="43"/>
  <c r="Y6" i="43"/>
  <c r="X6" i="15"/>
  <c r="AH6" i="15" s="1"/>
  <c r="AQ6" i="15" s="1"/>
  <c r="Y6" i="15"/>
  <c r="X6" i="1"/>
  <c r="Z6" i="1" s="1"/>
  <c r="Y6" i="1"/>
  <c r="Z6" i="13" l="1"/>
  <c r="Z6" i="50"/>
  <c r="Z6" i="80"/>
  <c r="Z6" i="29"/>
  <c r="AE6" i="48"/>
  <c r="Z6" i="53"/>
  <c r="Z6" i="84"/>
  <c r="Z7" i="88"/>
  <c r="Z6" i="62"/>
  <c r="Z6" i="66"/>
  <c r="Z6" i="44"/>
  <c r="AF6" i="44" s="1"/>
  <c r="AO6" i="44" s="1"/>
  <c r="Z6" i="9"/>
  <c r="W7" i="32"/>
  <c r="Z6" i="75"/>
  <c r="Z6" i="19"/>
  <c r="Z6" i="86"/>
  <c r="W7" i="86" s="1"/>
  <c r="Z6" i="2"/>
  <c r="AF6" i="48"/>
  <c r="AO6" i="48" s="1"/>
  <c r="Z6" i="64"/>
  <c r="AG6" i="48"/>
  <c r="AP6" i="48" s="1"/>
  <c r="Z6" i="72"/>
  <c r="Z6" i="3"/>
  <c r="Z6" i="55"/>
  <c r="Z6" i="52"/>
  <c r="AG6" i="9"/>
  <c r="AP6" i="9" s="1"/>
  <c r="AF6" i="9"/>
  <c r="AO6" i="9" s="1"/>
  <c r="AE6" i="9"/>
  <c r="W7" i="9"/>
  <c r="W7" i="21"/>
  <c r="AG6" i="21"/>
  <c r="AP6" i="21" s="1"/>
  <c r="AF6" i="21"/>
  <c r="AO6" i="21" s="1"/>
  <c r="AE6" i="21"/>
  <c r="W7" i="50"/>
  <c r="AG6" i="50"/>
  <c r="AP6" i="50" s="1"/>
  <c r="AF6" i="50"/>
  <c r="AO6" i="50" s="1"/>
  <c r="AE6" i="50"/>
  <c r="AF6" i="53"/>
  <c r="AO6" i="53" s="1"/>
  <c r="AE6" i="53"/>
  <c r="W7" i="53"/>
  <c r="AG6" i="53"/>
  <c r="AP6" i="53" s="1"/>
  <c r="AE6" i="62"/>
  <c r="W7" i="62"/>
  <c r="AG6" i="62"/>
  <c r="AP6" i="62" s="1"/>
  <c r="AF6" i="62"/>
  <c r="AO6" i="62" s="1"/>
  <c r="AE6" i="66"/>
  <c r="AG6" i="66"/>
  <c r="AP6" i="66" s="1"/>
  <c r="W7" i="66"/>
  <c r="AF6" i="66"/>
  <c r="AO6" i="66" s="1"/>
  <c r="W7" i="44"/>
  <c r="AG6" i="44"/>
  <c r="AP6" i="44" s="1"/>
  <c r="AE6" i="44"/>
  <c r="AH6" i="43"/>
  <c r="AQ6" i="43" s="1"/>
  <c r="K8" i="20"/>
  <c r="AE6" i="29"/>
  <c r="W7" i="29"/>
  <c r="AG6" i="29"/>
  <c r="AP6" i="29" s="1"/>
  <c r="AF6" i="29"/>
  <c r="AO6" i="29" s="1"/>
  <c r="AH6" i="28"/>
  <c r="AQ6" i="28" s="1"/>
  <c r="AG6" i="13"/>
  <c r="AP6" i="13" s="1"/>
  <c r="AF6" i="13"/>
  <c r="AO6" i="13" s="1"/>
  <c r="AE6" i="13"/>
  <c r="W7" i="13"/>
  <c r="AR5" i="80"/>
  <c r="AH6" i="57"/>
  <c r="AQ6" i="57" s="1"/>
  <c r="K8" i="7"/>
  <c r="K8" i="71"/>
  <c r="AN5" i="56"/>
  <c r="AI5" i="56"/>
  <c r="W7" i="63"/>
  <c r="AG6" i="63"/>
  <c r="AP6" i="63" s="1"/>
  <c r="AF6" i="63"/>
  <c r="AO6" i="63" s="1"/>
  <c r="AE6" i="63"/>
  <c r="Y6" i="40"/>
  <c r="X6" i="40"/>
  <c r="Z6" i="40" s="1"/>
  <c r="AR5" i="1"/>
  <c r="AI6" i="31"/>
  <c r="AN6" i="31"/>
  <c r="K10" i="21"/>
  <c r="AR5" i="93"/>
  <c r="K8" i="55"/>
  <c r="W7" i="64"/>
  <c r="AG6" i="64"/>
  <c r="AP6" i="64" s="1"/>
  <c r="AF6" i="64"/>
  <c r="AO6" i="64" s="1"/>
  <c r="AE6" i="64"/>
  <c r="Y6" i="58"/>
  <c r="X6" i="58"/>
  <c r="Z6" i="58" s="1"/>
  <c r="K10" i="53"/>
  <c r="K10" i="1"/>
  <c r="AH6" i="46"/>
  <c r="AQ6" i="46" s="1"/>
  <c r="Z6" i="43"/>
  <c r="AR5" i="28"/>
  <c r="AR5" i="76"/>
  <c r="AN5" i="58"/>
  <c r="AI5" i="58"/>
  <c r="K8" i="56"/>
  <c r="Z6" i="20"/>
  <c r="Y7" i="96"/>
  <c r="X7" i="96"/>
  <c r="K12" i="58"/>
  <c r="K10" i="69"/>
  <c r="K10" i="49"/>
  <c r="AH6" i="86"/>
  <c r="AQ6" i="86" s="1"/>
  <c r="AH6" i="21"/>
  <c r="AQ6" i="21" s="1"/>
  <c r="K8" i="50"/>
  <c r="Z6" i="71"/>
  <c r="Z6" i="60"/>
  <c r="Z6" i="28"/>
  <c r="AE6" i="90"/>
  <c r="W7" i="90"/>
  <c r="AG6" i="90"/>
  <c r="AP6" i="90" s="1"/>
  <c r="AF6" i="90"/>
  <c r="AO6" i="90" s="1"/>
  <c r="AF6" i="83"/>
  <c r="AO6" i="83" s="1"/>
  <c r="AE6" i="83"/>
  <c r="AG6" i="83"/>
  <c r="AP6" i="83" s="1"/>
  <c r="W7" i="83"/>
  <c r="K9" i="24"/>
  <c r="Y6" i="10"/>
  <c r="X6" i="10"/>
  <c r="K9" i="13"/>
  <c r="AR5" i="71"/>
  <c r="K8" i="64"/>
  <c r="AR5" i="62"/>
  <c r="AH6" i="44"/>
  <c r="AQ6" i="44" s="1"/>
  <c r="Z6" i="68"/>
  <c r="Y6" i="78"/>
  <c r="X6" i="78"/>
  <c r="K10" i="66"/>
  <c r="K8" i="23"/>
  <c r="AH6" i="42"/>
  <c r="AQ6" i="42" s="1"/>
  <c r="K9" i="17"/>
  <c r="K9" i="27"/>
  <c r="Y6" i="11"/>
  <c r="X6" i="11"/>
  <c r="AH6" i="37"/>
  <c r="AQ6" i="37" s="1"/>
  <c r="AH6" i="73"/>
  <c r="AQ6" i="73" s="1"/>
  <c r="AN5" i="85"/>
  <c r="AI5" i="85"/>
  <c r="AR5" i="38"/>
  <c r="Y7" i="94"/>
  <c r="X7" i="94"/>
  <c r="AH6" i="77"/>
  <c r="AQ6" i="77" s="1"/>
  <c r="Y7" i="69"/>
  <c r="X7" i="69"/>
  <c r="AI6" i="92"/>
  <c r="AN6" i="92"/>
  <c r="AG6" i="1"/>
  <c r="AP6" i="1" s="1"/>
  <c r="AF6" i="1"/>
  <c r="AO6" i="1" s="1"/>
  <c r="AE6" i="1"/>
  <c r="W7" i="1"/>
  <c r="AG6" i="52"/>
  <c r="AP6" i="52" s="1"/>
  <c r="AF6" i="52"/>
  <c r="AO6" i="52" s="1"/>
  <c r="AE6" i="52"/>
  <c r="W7" i="52"/>
  <c r="AH6" i="62"/>
  <c r="AQ6" i="62" s="1"/>
  <c r="AN6" i="89"/>
  <c r="AI6" i="89"/>
  <c r="X6" i="36"/>
  <c r="Y6" i="36"/>
  <c r="AH6" i="76"/>
  <c r="AQ6" i="76" s="1"/>
  <c r="Z6" i="46"/>
  <c r="Y6" i="39"/>
  <c r="X6" i="39"/>
  <c r="X6" i="23"/>
  <c r="Y6" i="23"/>
  <c r="AI5" i="10"/>
  <c r="AN5" i="10"/>
  <c r="AR5" i="68"/>
  <c r="K9" i="14"/>
  <c r="X6" i="33"/>
  <c r="Y6" i="33"/>
  <c r="AI5" i="36"/>
  <c r="AN5" i="36"/>
  <c r="AR5" i="66"/>
  <c r="K8" i="3"/>
  <c r="Z6" i="57"/>
  <c r="Y6" i="25"/>
  <c r="X6" i="25"/>
  <c r="Z6" i="25" s="1"/>
  <c r="K8" i="67"/>
  <c r="Y6" i="34"/>
  <c r="X6" i="34"/>
  <c r="AR5" i="29"/>
  <c r="K8" i="93"/>
  <c r="K9" i="93" s="1"/>
  <c r="K10" i="93" s="1"/>
  <c r="K11" i="93" s="1"/>
  <c r="K12" i="93" s="1"/>
  <c r="K13" i="93" s="1"/>
  <c r="K14" i="93" s="1"/>
  <c r="K15" i="93" s="1"/>
  <c r="K16" i="93" s="1"/>
  <c r="K17" i="93" s="1"/>
  <c r="K18" i="93" s="1"/>
  <c r="K19" i="93" s="1"/>
  <c r="K20" i="93" s="1"/>
  <c r="K21" i="93" s="1"/>
  <c r="K22" i="93" s="1"/>
  <c r="K23" i="93" s="1"/>
  <c r="K24" i="93" s="1"/>
  <c r="K25" i="93" s="1"/>
  <c r="K26" i="93" s="1"/>
  <c r="K27" i="93" s="1"/>
  <c r="K28" i="93" s="1"/>
  <c r="K29" i="93" s="1"/>
  <c r="K30" i="93" s="1"/>
  <c r="K31" i="93" s="1"/>
  <c r="K32" i="93" s="1"/>
  <c r="K33" i="93" s="1"/>
  <c r="K34" i="93" s="1"/>
  <c r="K35" i="93" s="1"/>
  <c r="K36" i="93" s="1"/>
  <c r="K37" i="93" s="1"/>
  <c r="K38" i="93" s="1"/>
  <c r="K39" i="93" s="1"/>
  <c r="K40" i="93" s="1"/>
  <c r="K41" i="93" s="1"/>
  <c r="K42" i="93" s="1"/>
  <c r="K43" i="93" s="1"/>
  <c r="K44" i="93" s="1"/>
  <c r="K45" i="93" s="1"/>
  <c r="K46" i="93" s="1"/>
  <c r="K47" i="93" s="1"/>
  <c r="K48" i="93" s="1"/>
  <c r="K49" i="93" s="1"/>
  <c r="K50" i="93" s="1"/>
  <c r="K51" i="93" s="1"/>
  <c r="K52" i="93" s="1"/>
  <c r="K53" i="93" s="1"/>
  <c r="K54" i="93" s="1"/>
  <c r="K55" i="93" s="1"/>
  <c r="K56" i="93" s="1"/>
  <c r="K57" i="93" s="1"/>
  <c r="K58" i="93" s="1"/>
  <c r="K59" i="93" s="1"/>
  <c r="K60" i="93" s="1"/>
  <c r="K61" i="93" s="1"/>
  <c r="K62" i="93" s="1"/>
  <c r="K63" i="93" s="1"/>
  <c r="K64" i="93" s="1"/>
  <c r="K65" i="93" s="1"/>
  <c r="K66" i="93" s="1"/>
  <c r="K67" i="93" s="1"/>
  <c r="K68" i="93" s="1"/>
  <c r="K69" i="93" s="1"/>
  <c r="K70" i="93" s="1"/>
  <c r="K71" i="93" s="1"/>
  <c r="K72" i="93" s="1"/>
  <c r="K73" i="93" s="1"/>
  <c r="K74" i="93" s="1"/>
  <c r="K75" i="93" s="1"/>
  <c r="K76" i="93" s="1"/>
  <c r="K77" i="93" s="1"/>
  <c r="K78" i="93" s="1"/>
  <c r="K79" i="93" s="1"/>
  <c r="K80" i="93" s="1"/>
  <c r="K81" i="93" s="1"/>
  <c r="K82" i="93" s="1"/>
  <c r="K83" i="93" s="1"/>
  <c r="K84" i="93" s="1"/>
  <c r="K85" i="93" s="1"/>
  <c r="K86" i="93" s="1"/>
  <c r="K87" i="93" s="1"/>
  <c r="K88" i="93" s="1"/>
  <c r="K89" i="93" s="1"/>
  <c r="K90" i="93" s="1"/>
  <c r="K91" i="93" s="1"/>
  <c r="K92" i="93" s="1"/>
  <c r="K93" i="93" s="1"/>
  <c r="K94" i="93" s="1"/>
  <c r="K95" i="93" s="1"/>
  <c r="K96" i="93" s="1"/>
  <c r="K97" i="93" s="1"/>
  <c r="K98" i="93" s="1"/>
  <c r="AR5" i="50"/>
  <c r="AI5" i="5"/>
  <c r="AN5" i="5"/>
  <c r="Y6" i="7"/>
  <c r="X6" i="7"/>
  <c r="Z6" i="4"/>
  <c r="Y6" i="30"/>
  <c r="X6" i="30"/>
  <c r="AI5" i="11"/>
  <c r="AN5" i="11"/>
  <c r="AR5" i="3"/>
  <c r="Y7" i="14"/>
  <c r="X7" i="14"/>
  <c r="Z7" i="14" s="1"/>
  <c r="AN6" i="95"/>
  <c r="AI6" i="95"/>
  <c r="K8" i="68"/>
  <c r="X6" i="16"/>
  <c r="Y6" i="16"/>
  <c r="AH6" i="82"/>
  <c r="AQ6" i="82" s="1"/>
  <c r="AR5" i="72"/>
  <c r="AR5" i="20"/>
  <c r="AI6" i="27"/>
  <c r="AN6" i="27"/>
  <c r="AI6" i="48"/>
  <c r="AN6" i="48"/>
  <c r="AN6" i="32"/>
  <c r="AI6" i="32"/>
  <c r="W7" i="84"/>
  <c r="AG6" i="84"/>
  <c r="AP6" i="84" s="1"/>
  <c r="AF6" i="84"/>
  <c r="AO6" i="84" s="1"/>
  <c r="AE6" i="84"/>
  <c r="K10" i="57"/>
  <c r="AE6" i="3"/>
  <c r="W7" i="3"/>
  <c r="AG6" i="3"/>
  <c r="AP6" i="3" s="1"/>
  <c r="AF6" i="3"/>
  <c r="AO6" i="3" s="1"/>
  <c r="X6" i="74"/>
  <c r="Y6" i="74"/>
  <c r="K9" i="22"/>
  <c r="AR5" i="77"/>
  <c r="AI5" i="67"/>
  <c r="AN5" i="67"/>
  <c r="AF6" i="61"/>
  <c r="AO6" i="61" s="1"/>
  <c r="AE6" i="61"/>
  <c r="W7" i="61"/>
  <c r="AG6" i="61"/>
  <c r="AP6" i="61" s="1"/>
  <c r="Z6" i="15"/>
  <c r="AH6" i="84"/>
  <c r="AQ6" i="84" s="1"/>
  <c r="Z6" i="59"/>
  <c r="K8" i="2"/>
  <c r="AR5" i="46"/>
  <c r="AH6" i="75"/>
  <c r="AQ6" i="75" s="1"/>
  <c r="X7" i="35"/>
  <c r="Y7" i="35"/>
  <c r="AH6" i="87"/>
  <c r="AQ6" i="87" s="1"/>
  <c r="K8" i="16"/>
  <c r="AN6" i="96"/>
  <c r="AI6" i="96"/>
  <c r="AH6" i="54"/>
  <c r="AQ6" i="54" s="1"/>
  <c r="AH6" i="49"/>
  <c r="AQ6" i="49" s="1"/>
  <c r="AR5" i="53"/>
  <c r="AH6" i="93"/>
  <c r="AQ6" i="93" s="1"/>
  <c r="Y7" i="89"/>
  <c r="X7" i="89"/>
  <c r="Y6" i="91"/>
  <c r="Z6" i="91" s="1"/>
  <c r="X6" i="91"/>
  <c r="Y6" i="65"/>
  <c r="X6" i="65"/>
  <c r="AR5" i="13"/>
  <c r="AR5" i="73"/>
  <c r="AN5" i="51"/>
  <c r="AI5" i="51"/>
  <c r="AN5" i="74"/>
  <c r="AI5" i="74"/>
  <c r="Z6" i="76"/>
  <c r="AI5" i="23"/>
  <c r="AN5" i="23"/>
  <c r="AH6" i="18"/>
  <c r="AQ6" i="18" s="1"/>
  <c r="K8" i="74"/>
  <c r="AR5" i="37"/>
  <c r="K10" i="70"/>
  <c r="K8" i="89"/>
  <c r="K10" i="9"/>
  <c r="Y6" i="6"/>
  <c r="X6" i="6"/>
  <c r="AR5" i="75"/>
  <c r="AF6" i="47"/>
  <c r="AO6" i="47" s="1"/>
  <c r="W7" i="47"/>
  <c r="AG6" i="47"/>
  <c r="AP6" i="47" s="1"/>
  <c r="AE6" i="47"/>
  <c r="AI5" i="78"/>
  <c r="AN5" i="78"/>
  <c r="AR5" i="43"/>
  <c r="X6" i="24"/>
  <c r="Y6" i="24"/>
  <c r="AI5" i="7"/>
  <c r="AN5" i="7"/>
  <c r="Z6" i="42"/>
  <c r="AR5" i="64"/>
  <c r="K10" i="62"/>
  <c r="K8" i="78"/>
  <c r="AN5" i="40"/>
  <c r="AI5" i="40"/>
  <c r="Z6" i="37"/>
  <c r="AN6" i="14"/>
  <c r="AI6" i="14"/>
  <c r="Z6" i="73"/>
  <c r="AH6" i="53"/>
  <c r="AQ6" i="53" s="1"/>
  <c r="Y6" i="12"/>
  <c r="X6" i="12"/>
  <c r="AN5" i="16"/>
  <c r="AI5" i="16"/>
  <c r="K8" i="59"/>
  <c r="Z6" i="77"/>
  <c r="AR6" i="88"/>
  <c r="AN6" i="35"/>
  <c r="AI6" i="35"/>
  <c r="AH6" i="66"/>
  <c r="AQ6" i="66" s="1"/>
  <c r="AN5" i="91"/>
  <c r="AI5" i="91"/>
  <c r="AI6" i="41"/>
  <c r="AN6" i="41"/>
  <c r="K8" i="52"/>
  <c r="AH6" i="38"/>
  <c r="AQ6" i="38" s="1"/>
  <c r="AR5" i="44"/>
  <c r="Z6" i="8"/>
  <c r="AR5" i="4"/>
  <c r="AI6" i="17"/>
  <c r="AN6" i="17"/>
  <c r="Y6" i="51"/>
  <c r="X6" i="51"/>
  <c r="AH6" i="1"/>
  <c r="AQ6" i="1" s="1"/>
  <c r="AH6" i="80"/>
  <c r="AQ6" i="80" s="1"/>
  <c r="AR5" i="49"/>
  <c r="X6" i="81"/>
  <c r="Y6" i="81"/>
  <c r="Z6" i="81" s="1"/>
  <c r="K8" i="15"/>
  <c r="Z6" i="87"/>
  <c r="Z6" i="54"/>
  <c r="K10" i="61"/>
  <c r="AH6" i="29"/>
  <c r="AQ6" i="29" s="1"/>
  <c r="AR5" i="60"/>
  <c r="Z6" i="49"/>
  <c r="X7" i="26"/>
  <c r="Y7" i="26"/>
  <c r="Z7" i="26" s="1"/>
  <c r="Z6" i="38"/>
  <c r="AR5" i="18"/>
  <c r="Z6" i="93"/>
  <c r="K8" i="4"/>
  <c r="X7" i="41"/>
  <c r="Y7" i="41"/>
  <c r="AN5" i="65"/>
  <c r="AI5" i="65"/>
  <c r="K8" i="60"/>
  <c r="AR5" i="57"/>
  <c r="Z6" i="18"/>
  <c r="AR5" i="2"/>
  <c r="W7" i="45"/>
  <c r="AE6" i="45"/>
  <c r="AG6" i="45"/>
  <c r="AP6" i="45" s="1"/>
  <c r="AF6" i="45"/>
  <c r="AO6" i="45" s="1"/>
  <c r="AI5" i="6"/>
  <c r="AN5" i="6"/>
  <c r="AH7" i="88"/>
  <c r="AQ7" i="88" s="1"/>
  <c r="AE6" i="70"/>
  <c r="AG6" i="70"/>
  <c r="AP6" i="70" s="1"/>
  <c r="W7" i="70"/>
  <c r="AF6" i="70"/>
  <c r="AO6" i="70" s="1"/>
  <c r="AR5" i="84"/>
  <c r="AI5" i="24"/>
  <c r="AN5" i="24"/>
  <c r="K10" i="65"/>
  <c r="AR5" i="55"/>
  <c r="K8" i="8"/>
  <c r="K8" i="19"/>
  <c r="X6" i="22"/>
  <c r="Y6" i="22"/>
  <c r="K9" i="10"/>
  <c r="K10" i="54"/>
  <c r="AN5" i="30"/>
  <c r="AI5" i="30"/>
  <c r="AR5" i="15"/>
  <c r="AR5" i="59"/>
  <c r="Y7" i="31"/>
  <c r="X7" i="31"/>
  <c r="AI5" i="12"/>
  <c r="AN5" i="12"/>
  <c r="Z6" i="82"/>
  <c r="AR5" i="19"/>
  <c r="Y7" i="92"/>
  <c r="X7" i="92"/>
  <c r="W7" i="80"/>
  <c r="AG6" i="80"/>
  <c r="AP6" i="80" s="1"/>
  <c r="AF6" i="80"/>
  <c r="AO6" i="80" s="1"/>
  <c r="AE6" i="80"/>
  <c r="AI5" i="81"/>
  <c r="AN5" i="81"/>
  <c r="K10" i="18"/>
  <c r="AF6" i="75"/>
  <c r="AO6" i="75" s="1"/>
  <c r="AE6" i="75"/>
  <c r="W7" i="75"/>
  <c r="AG6" i="75"/>
  <c r="AP6" i="75" s="1"/>
  <c r="AR5" i="8"/>
  <c r="W7" i="72"/>
  <c r="AG6" i="72"/>
  <c r="AP6" i="72" s="1"/>
  <c r="AF6" i="72"/>
  <c r="AO6" i="72" s="1"/>
  <c r="AE6" i="72"/>
  <c r="W7" i="19"/>
  <c r="AG6" i="19"/>
  <c r="AP6" i="19" s="1"/>
  <c r="AF6" i="19"/>
  <c r="AO6" i="19" s="1"/>
  <c r="AE6" i="19"/>
  <c r="AR5" i="21"/>
  <c r="K8" i="51"/>
  <c r="AI6" i="26"/>
  <c r="AN6" i="26"/>
  <c r="AR5" i="42"/>
  <c r="Y7" i="17"/>
  <c r="X7" i="17"/>
  <c r="AR5" i="54"/>
  <c r="AN5" i="39"/>
  <c r="AI5" i="39"/>
  <c r="W7" i="55"/>
  <c r="AG6" i="55"/>
  <c r="AP6" i="55" s="1"/>
  <c r="AF6" i="55"/>
  <c r="AO6" i="55" s="1"/>
  <c r="AE6" i="55"/>
  <c r="K8" i="63"/>
  <c r="AI5" i="33"/>
  <c r="AN5" i="33"/>
  <c r="AR5" i="9"/>
  <c r="AH6" i="13"/>
  <c r="AQ6" i="13" s="1"/>
  <c r="Y6" i="67"/>
  <c r="X6" i="67"/>
  <c r="K9" i="6"/>
  <c r="AI5" i="25"/>
  <c r="AN5" i="25"/>
  <c r="W7" i="79"/>
  <c r="AG6" i="79"/>
  <c r="AP6" i="79" s="1"/>
  <c r="AF6" i="79"/>
  <c r="AO6" i="79" s="1"/>
  <c r="AE6" i="79"/>
  <c r="AE7" i="88"/>
  <c r="W8" i="88"/>
  <c r="AG7" i="88"/>
  <c r="AP7" i="88" s="1"/>
  <c r="AF7" i="88"/>
  <c r="AO7" i="88" s="1"/>
  <c r="AR5" i="82"/>
  <c r="AR5" i="87"/>
  <c r="AI5" i="34"/>
  <c r="AN5" i="34"/>
  <c r="Y6" i="56"/>
  <c r="X6" i="56"/>
  <c r="AH6" i="9"/>
  <c r="AQ6" i="9" s="1"/>
  <c r="K9" i="45"/>
  <c r="K10" i="45" s="1"/>
  <c r="K11" i="45" s="1"/>
  <c r="K12" i="45" s="1"/>
  <c r="K13" i="45" s="1"/>
  <c r="K14" i="45" s="1"/>
  <c r="K15" i="45" s="1"/>
  <c r="K16" i="45" s="1"/>
  <c r="K17" i="45" s="1"/>
  <c r="K18" i="45" s="1"/>
  <c r="K19" i="45" s="1"/>
  <c r="K20" i="45" s="1"/>
  <c r="K21" i="45" s="1"/>
  <c r="K22" i="45" s="1"/>
  <c r="K23" i="45" s="1"/>
  <c r="K24" i="45" s="1"/>
  <c r="K25" i="45" s="1"/>
  <c r="K26" i="45" s="1"/>
  <c r="K27" i="45" s="1"/>
  <c r="K28" i="45" s="1"/>
  <c r="K29" i="45" s="1"/>
  <c r="K30" i="45" s="1"/>
  <c r="K31" i="45" s="1"/>
  <c r="K32" i="45" s="1"/>
  <c r="K33" i="45" s="1"/>
  <c r="K34" i="45" s="1"/>
  <c r="K35" i="45" s="1"/>
  <c r="K36" i="45" s="1"/>
  <c r="K37" i="45" s="1"/>
  <c r="K38" i="45" s="1"/>
  <c r="K39" i="45" s="1"/>
  <c r="K40" i="45" s="1"/>
  <c r="K41" i="45" s="1"/>
  <c r="K42" i="45" s="1"/>
  <c r="K43" i="45" s="1"/>
  <c r="K44" i="45" s="1"/>
  <c r="K45" i="45" s="1"/>
  <c r="K46" i="45" s="1"/>
  <c r="K47" i="45" s="1"/>
  <c r="K48" i="45" s="1"/>
  <c r="K49" i="45" s="1"/>
  <c r="K50" i="45" s="1"/>
  <c r="K51" i="45" s="1"/>
  <c r="K52" i="45" s="1"/>
  <c r="K53" i="45" s="1"/>
  <c r="K54" i="45" s="1"/>
  <c r="K55" i="45" s="1"/>
  <c r="K56" i="45" s="1"/>
  <c r="K57" i="45" s="1"/>
  <c r="K58" i="45" s="1"/>
  <c r="K59" i="45" s="1"/>
  <c r="K60" i="45" s="1"/>
  <c r="K61" i="45" s="1"/>
  <c r="K62" i="45" s="1"/>
  <c r="K63" i="45" s="1"/>
  <c r="K64" i="45" s="1"/>
  <c r="K65" i="45" s="1"/>
  <c r="K66" i="45" s="1"/>
  <c r="K67" i="45" s="1"/>
  <c r="K68" i="45" s="1"/>
  <c r="K69" i="45" s="1"/>
  <c r="K70" i="45" s="1"/>
  <c r="K71" i="45" s="1"/>
  <c r="K72" i="45" s="1"/>
  <c r="K73" i="45" s="1"/>
  <c r="K74" i="45" s="1"/>
  <c r="K75" i="45" s="1"/>
  <c r="K76" i="45" s="1"/>
  <c r="K77" i="45" s="1"/>
  <c r="K78" i="45" s="1"/>
  <c r="K79" i="45" s="1"/>
  <c r="K80" i="45" s="1"/>
  <c r="K81" i="45" s="1"/>
  <c r="K82" i="45" s="1"/>
  <c r="K83" i="45" s="1"/>
  <c r="K84" i="45" s="1"/>
  <c r="K85" i="45" s="1"/>
  <c r="K86" i="45" s="1"/>
  <c r="K87" i="45" s="1"/>
  <c r="K88" i="45" s="1"/>
  <c r="K89" i="45" s="1"/>
  <c r="K90" i="45" s="1"/>
  <c r="K91" i="45" s="1"/>
  <c r="K92" i="45" s="1"/>
  <c r="K93" i="45" s="1"/>
  <c r="K94" i="45" s="1"/>
  <c r="K95" i="45" s="1"/>
  <c r="K96" i="45" s="1"/>
  <c r="K97" i="45" s="1"/>
  <c r="K98" i="45" s="1"/>
  <c r="X6" i="5"/>
  <c r="Y6" i="5"/>
  <c r="AI5" i="22"/>
  <c r="AN5" i="22"/>
  <c r="K8" i="72"/>
  <c r="K9" i="5"/>
  <c r="AR5" i="52"/>
  <c r="Y6" i="85"/>
  <c r="X6" i="85"/>
  <c r="X7" i="95"/>
  <c r="Y7" i="95"/>
  <c r="AI6" i="94"/>
  <c r="AN6" i="94"/>
  <c r="K8" i="11"/>
  <c r="AE6" i="2"/>
  <c r="W7" i="2"/>
  <c r="AG6" i="2"/>
  <c r="AP6" i="2" s="1"/>
  <c r="AF6" i="2"/>
  <c r="AO6" i="2" s="1"/>
  <c r="AR5" i="86"/>
  <c r="K8" i="12"/>
  <c r="Y7" i="27"/>
  <c r="X7" i="27"/>
  <c r="AI6" i="69"/>
  <c r="AN6" i="69"/>
  <c r="X7" i="48"/>
  <c r="Y7" i="48"/>
  <c r="X7" i="32"/>
  <c r="Z7" i="32" s="1"/>
  <c r="Y7" i="32"/>
  <c r="AE6" i="86" l="1"/>
  <c r="Z6" i="39"/>
  <c r="Z7" i="69"/>
  <c r="AF6" i="86"/>
  <c r="AO6" i="86" s="1"/>
  <c r="Z6" i="5"/>
  <c r="Z6" i="6"/>
  <c r="AG6" i="86"/>
  <c r="AP6" i="86" s="1"/>
  <c r="Z7" i="31"/>
  <c r="Z7" i="27"/>
  <c r="Z6" i="67"/>
  <c r="AF6" i="67" s="1"/>
  <c r="AO6" i="67" s="1"/>
  <c r="Z6" i="51"/>
  <c r="AF6" i="51" s="1"/>
  <c r="AO6" i="51" s="1"/>
  <c r="Z7" i="89"/>
  <c r="Z6" i="23"/>
  <c r="Z6" i="36"/>
  <c r="Z7" i="17"/>
  <c r="Z7" i="41"/>
  <c r="AF7" i="41" s="1"/>
  <c r="AO7" i="41" s="1"/>
  <c r="Z6" i="12"/>
  <c r="AG6" i="12" s="1"/>
  <c r="AP6" i="12" s="1"/>
  <c r="Z7" i="48"/>
  <c r="AF7" i="48" s="1"/>
  <c r="AO7" i="48" s="1"/>
  <c r="Z6" i="56"/>
  <c r="AE6" i="56" s="1"/>
  <c r="Z6" i="24"/>
  <c r="AE6" i="24" s="1"/>
  <c r="AF7" i="26"/>
  <c r="AO7" i="26" s="1"/>
  <c r="AG7" i="26"/>
  <c r="AP7" i="26" s="1"/>
  <c r="W8" i="26"/>
  <c r="AE7" i="26"/>
  <c r="AF6" i="12"/>
  <c r="AO6" i="12" s="1"/>
  <c r="AE6" i="12"/>
  <c r="W7" i="12"/>
  <c r="AG7" i="48"/>
  <c r="AP7" i="48" s="1"/>
  <c r="AF6" i="56"/>
  <c r="AO6" i="56" s="1"/>
  <c r="AG6" i="67"/>
  <c r="AP6" i="67" s="1"/>
  <c r="AE6" i="67"/>
  <c r="W7" i="67"/>
  <c r="W8" i="31"/>
  <c r="AG7" i="31"/>
  <c r="AP7" i="31" s="1"/>
  <c r="AF7" i="31"/>
  <c r="AO7" i="31" s="1"/>
  <c r="AE7" i="31"/>
  <c r="W7" i="24"/>
  <c r="W7" i="51"/>
  <c r="AG6" i="51"/>
  <c r="AP6" i="51" s="1"/>
  <c r="AE6" i="51"/>
  <c r="AE6" i="91"/>
  <c r="W7" i="91"/>
  <c r="AG6" i="91"/>
  <c r="AP6" i="91" s="1"/>
  <c r="AF6" i="91"/>
  <c r="AO6" i="91" s="1"/>
  <c r="AE6" i="39"/>
  <c r="W7" i="39"/>
  <c r="AG6" i="39"/>
  <c r="AP6" i="39" s="1"/>
  <c r="AF6" i="39"/>
  <c r="AO6" i="39" s="1"/>
  <c r="AH7" i="92"/>
  <c r="AQ7" i="92" s="1"/>
  <c r="AR5" i="6"/>
  <c r="X7" i="45"/>
  <c r="Y7" i="45"/>
  <c r="Z7" i="45" s="1"/>
  <c r="K9" i="60"/>
  <c r="W7" i="38"/>
  <c r="AG6" i="38"/>
  <c r="AP6" i="38" s="1"/>
  <c r="AF6" i="38"/>
  <c r="AO6" i="38" s="1"/>
  <c r="AE6" i="38"/>
  <c r="AR6" i="41"/>
  <c r="K9" i="59"/>
  <c r="K9" i="78"/>
  <c r="K10" i="78" s="1"/>
  <c r="K11" i="78" s="1"/>
  <c r="K12" i="78" s="1"/>
  <c r="K13" i="78" s="1"/>
  <c r="K14" i="78" s="1"/>
  <c r="K15" i="78" s="1"/>
  <c r="K16" i="78" s="1"/>
  <c r="K17" i="78" s="1"/>
  <c r="K18" i="78" s="1"/>
  <c r="K19" i="78" s="1"/>
  <c r="K20" i="78" s="1"/>
  <c r="K21" i="78" s="1"/>
  <c r="K22" i="78" s="1"/>
  <c r="K23" i="78" s="1"/>
  <c r="K24" i="78" s="1"/>
  <c r="K25" i="78" s="1"/>
  <c r="K26" i="78" s="1"/>
  <c r="K27" i="78" s="1"/>
  <c r="K28" i="78" s="1"/>
  <c r="K29" i="78" s="1"/>
  <c r="K30" i="78" s="1"/>
  <c r="K31" i="78" s="1"/>
  <c r="K32" i="78" s="1"/>
  <c r="K33" i="78" s="1"/>
  <c r="K34" i="78" s="1"/>
  <c r="K35" i="78" s="1"/>
  <c r="K36" i="78" s="1"/>
  <c r="K37" i="78" s="1"/>
  <c r="K38" i="78" s="1"/>
  <c r="K39" i="78" s="1"/>
  <c r="K40" i="78" s="1"/>
  <c r="K41" i="78" s="1"/>
  <c r="K42" i="78" s="1"/>
  <c r="K43" i="78" s="1"/>
  <c r="K44" i="78" s="1"/>
  <c r="K45" i="78" s="1"/>
  <c r="K46" i="78" s="1"/>
  <c r="K47" i="78" s="1"/>
  <c r="K48" i="78" s="1"/>
  <c r="K49" i="78" s="1"/>
  <c r="K50" i="78" s="1"/>
  <c r="K51" i="78" s="1"/>
  <c r="K52" i="78" s="1"/>
  <c r="K53" i="78" s="1"/>
  <c r="K54" i="78" s="1"/>
  <c r="K55" i="78" s="1"/>
  <c r="K56" i="78" s="1"/>
  <c r="K57" i="78" s="1"/>
  <c r="K58" i="78" s="1"/>
  <c r="K59" i="78" s="1"/>
  <c r="K60" i="78" s="1"/>
  <c r="K61" i="78" s="1"/>
  <c r="K62" i="78" s="1"/>
  <c r="K63" i="78" s="1"/>
  <c r="K64" i="78" s="1"/>
  <c r="K65" i="78" s="1"/>
  <c r="K66" i="78" s="1"/>
  <c r="K67" i="78" s="1"/>
  <c r="K68" i="78" s="1"/>
  <c r="K69" i="78" s="1"/>
  <c r="K70" i="78" s="1"/>
  <c r="K71" i="78" s="1"/>
  <c r="K72" i="78" s="1"/>
  <c r="K73" i="78" s="1"/>
  <c r="K74" i="78" s="1"/>
  <c r="K75" i="78" s="1"/>
  <c r="K76" i="78" s="1"/>
  <c r="K77" i="78" s="1"/>
  <c r="K78" i="78" s="1"/>
  <c r="K79" i="78" s="1"/>
  <c r="K80" i="78" s="1"/>
  <c r="K81" i="78" s="1"/>
  <c r="K82" i="78" s="1"/>
  <c r="K83" i="78" s="1"/>
  <c r="K84" i="78" s="1"/>
  <c r="K85" i="78" s="1"/>
  <c r="K86" i="78" s="1"/>
  <c r="K87" i="78" s="1"/>
  <c r="K88" i="78" s="1"/>
  <c r="K89" i="78" s="1"/>
  <c r="AE6" i="42"/>
  <c r="W7" i="42"/>
  <c r="AG6" i="42"/>
  <c r="AP6" i="42" s="1"/>
  <c r="AF6" i="42"/>
  <c r="AO6" i="42" s="1"/>
  <c r="AF6" i="6"/>
  <c r="AO6" i="6" s="1"/>
  <c r="AE6" i="6"/>
  <c r="W7" i="6"/>
  <c r="AG6" i="6"/>
  <c r="AP6" i="6" s="1"/>
  <c r="AR5" i="23"/>
  <c r="AR5" i="51"/>
  <c r="AH7" i="35"/>
  <c r="AQ7" i="35" s="1"/>
  <c r="X7" i="3"/>
  <c r="Y7" i="3"/>
  <c r="AR6" i="32"/>
  <c r="AR6" i="27"/>
  <c r="AR6" i="95"/>
  <c r="AE6" i="4"/>
  <c r="W7" i="4"/>
  <c r="AG6" i="4"/>
  <c r="AP6" i="4" s="1"/>
  <c r="AF6" i="4"/>
  <c r="AO6" i="4" s="1"/>
  <c r="W7" i="25"/>
  <c r="AG6" i="25"/>
  <c r="AP6" i="25" s="1"/>
  <c r="AF6" i="25"/>
  <c r="AO6" i="25" s="1"/>
  <c r="AE6" i="25"/>
  <c r="AH6" i="33"/>
  <c r="AQ6" i="33" s="1"/>
  <c r="AR6" i="89"/>
  <c r="X7" i="52"/>
  <c r="Y7" i="52"/>
  <c r="Z7" i="52" s="1"/>
  <c r="W8" i="69"/>
  <c r="AE7" i="69"/>
  <c r="AG7" i="69"/>
  <c r="AP7" i="69" s="1"/>
  <c r="AF7" i="69"/>
  <c r="AO7" i="69" s="1"/>
  <c r="AH6" i="10"/>
  <c r="AQ6" i="10" s="1"/>
  <c r="AF6" i="60"/>
  <c r="AO6" i="60" s="1"/>
  <c r="AE6" i="60"/>
  <c r="W7" i="60"/>
  <c r="AG6" i="60"/>
  <c r="AP6" i="60" s="1"/>
  <c r="AH7" i="96"/>
  <c r="AQ7" i="96" s="1"/>
  <c r="K9" i="71"/>
  <c r="AN6" i="44"/>
  <c r="AI6" i="44"/>
  <c r="X7" i="62"/>
  <c r="Y7" i="62"/>
  <c r="AR5" i="33"/>
  <c r="W8" i="17"/>
  <c r="AE7" i="17"/>
  <c r="AG7" i="17"/>
  <c r="AP7" i="17" s="1"/>
  <c r="AF7" i="17"/>
  <c r="AO7" i="17" s="1"/>
  <c r="AR5" i="81"/>
  <c r="W7" i="82"/>
  <c r="AG6" i="82"/>
  <c r="AP6" i="82" s="1"/>
  <c r="AF6" i="82"/>
  <c r="AO6" i="82" s="1"/>
  <c r="AE6" i="82"/>
  <c r="K9" i="4"/>
  <c r="AH7" i="95"/>
  <c r="AQ7" i="95" s="1"/>
  <c r="Y7" i="79"/>
  <c r="X7" i="79"/>
  <c r="X7" i="55"/>
  <c r="Y7" i="55"/>
  <c r="Y7" i="72"/>
  <c r="X7" i="72"/>
  <c r="AI6" i="75"/>
  <c r="AN6" i="75"/>
  <c r="K11" i="54"/>
  <c r="AH6" i="22"/>
  <c r="AQ6" i="22" s="1"/>
  <c r="K11" i="61"/>
  <c r="AF6" i="8"/>
  <c r="AO6" i="8" s="1"/>
  <c r="AE6" i="8"/>
  <c r="W7" i="8"/>
  <c r="AG6" i="8"/>
  <c r="AP6" i="8" s="1"/>
  <c r="K9" i="52"/>
  <c r="W7" i="37"/>
  <c r="AG6" i="37"/>
  <c r="AP6" i="37" s="1"/>
  <c r="AF6" i="37"/>
  <c r="AO6" i="37" s="1"/>
  <c r="AE6" i="37"/>
  <c r="K9" i="89"/>
  <c r="AH6" i="65"/>
  <c r="AQ6" i="65" s="1"/>
  <c r="Z7" i="35"/>
  <c r="X7" i="61"/>
  <c r="Y7" i="61"/>
  <c r="AH6" i="74"/>
  <c r="AQ6" i="74" s="1"/>
  <c r="AI6" i="3"/>
  <c r="AN6" i="3"/>
  <c r="AI6" i="84"/>
  <c r="AN6" i="84"/>
  <c r="AH6" i="16"/>
  <c r="AQ6" i="16" s="1"/>
  <c r="AH6" i="7"/>
  <c r="AQ6" i="7" s="1"/>
  <c r="Z6" i="33"/>
  <c r="AR5" i="10"/>
  <c r="AN6" i="52"/>
  <c r="AI6" i="52"/>
  <c r="AH7" i="94"/>
  <c r="AQ7" i="94" s="1"/>
  <c r="AR5" i="85"/>
  <c r="AH6" i="11"/>
  <c r="AQ6" i="11" s="1"/>
  <c r="K11" i="66"/>
  <c r="AH6" i="78"/>
  <c r="AQ6" i="78" s="1"/>
  <c r="X7" i="83"/>
  <c r="Y7" i="83"/>
  <c r="AG6" i="71"/>
  <c r="AP6" i="71" s="1"/>
  <c r="W7" i="71"/>
  <c r="AF6" i="71"/>
  <c r="AO6" i="71" s="1"/>
  <c r="AE6" i="71"/>
  <c r="K11" i="69"/>
  <c r="K11" i="53"/>
  <c r="AR6" i="31"/>
  <c r="AR5" i="56"/>
  <c r="X7" i="66"/>
  <c r="Y7" i="66"/>
  <c r="AI6" i="62"/>
  <c r="AN6" i="62"/>
  <c r="AI6" i="50"/>
  <c r="AN6" i="50"/>
  <c r="AI6" i="86"/>
  <c r="AN6" i="86"/>
  <c r="AG7" i="27"/>
  <c r="AP7" i="27" s="1"/>
  <c r="AF7" i="27"/>
  <c r="AO7" i="27" s="1"/>
  <c r="AE7" i="27"/>
  <c r="W8" i="27"/>
  <c r="X7" i="70"/>
  <c r="Y7" i="70"/>
  <c r="Y8" i="88"/>
  <c r="X8" i="88"/>
  <c r="AR5" i="16"/>
  <c r="Z7" i="95"/>
  <c r="K9" i="72"/>
  <c r="AI7" i="88"/>
  <c r="AN7" i="88"/>
  <c r="AH6" i="67"/>
  <c r="AQ6" i="67" s="1"/>
  <c r="K9" i="63"/>
  <c r="AR5" i="39"/>
  <c r="AN6" i="80"/>
  <c r="AI6" i="80"/>
  <c r="Z7" i="92"/>
  <c r="Z6" i="22"/>
  <c r="K9" i="8"/>
  <c r="K11" i="65"/>
  <c r="AI6" i="70"/>
  <c r="AN6" i="70"/>
  <c r="W7" i="18"/>
  <c r="AG6" i="18"/>
  <c r="AP6" i="18" s="1"/>
  <c r="AF6" i="18"/>
  <c r="AO6" i="18" s="1"/>
  <c r="AE6" i="18"/>
  <c r="AR5" i="65"/>
  <c r="AH7" i="41"/>
  <c r="AQ7" i="41" s="1"/>
  <c r="W7" i="93"/>
  <c r="AG6" i="93"/>
  <c r="AP6" i="93" s="1"/>
  <c r="AF6" i="93"/>
  <c r="AO6" i="93" s="1"/>
  <c r="AE6" i="93"/>
  <c r="AH7" i="26"/>
  <c r="AQ7" i="26" s="1"/>
  <c r="AE6" i="54"/>
  <c r="W7" i="54"/>
  <c r="AG6" i="54"/>
  <c r="AP6" i="54" s="1"/>
  <c r="AF6" i="54"/>
  <c r="AO6" i="54" s="1"/>
  <c r="K9" i="15"/>
  <c r="AR5" i="91"/>
  <c r="AR6" i="35"/>
  <c r="AH6" i="24"/>
  <c r="AQ6" i="24" s="1"/>
  <c r="AR5" i="78"/>
  <c r="AH7" i="89"/>
  <c r="AQ7" i="89" s="1"/>
  <c r="AI6" i="61"/>
  <c r="AN6" i="61"/>
  <c r="Z6" i="74"/>
  <c r="Z6" i="16"/>
  <c r="AH7" i="14"/>
  <c r="AQ7" i="14" s="1"/>
  <c r="AR5" i="11"/>
  <c r="K9" i="67"/>
  <c r="W7" i="46"/>
  <c r="AG6" i="46"/>
  <c r="AP6" i="46" s="1"/>
  <c r="AF6" i="46"/>
  <c r="AO6" i="46" s="1"/>
  <c r="AE6" i="46"/>
  <c r="Z6" i="10"/>
  <c r="Y7" i="90"/>
  <c r="X7" i="90"/>
  <c r="Z7" i="96"/>
  <c r="AR5" i="58"/>
  <c r="AH6" i="58"/>
  <c r="AQ6" i="58" s="1"/>
  <c r="Y7" i="64"/>
  <c r="X7" i="64"/>
  <c r="AH6" i="40"/>
  <c r="AQ6" i="40" s="1"/>
  <c r="Y7" i="63"/>
  <c r="X7" i="63"/>
  <c r="K9" i="20"/>
  <c r="X7" i="21"/>
  <c r="Y7" i="21"/>
  <c r="AR5" i="22"/>
  <c r="AH6" i="56"/>
  <c r="AQ6" i="56" s="1"/>
  <c r="K10" i="6"/>
  <c r="AI6" i="19"/>
  <c r="AN6" i="19"/>
  <c r="AH7" i="32"/>
  <c r="AQ7" i="32" s="1"/>
  <c r="AR6" i="69"/>
  <c r="K9" i="12"/>
  <c r="X7" i="2"/>
  <c r="Y7" i="2"/>
  <c r="AR6" i="94"/>
  <c r="AH6" i="85"/>
  <c r="AQ6" i="85" s="1"/>
  <c r="K10" i="5"/>
  <c r="AH6" i="5"/>
  <c r="AQ6" i="5" s="1"/>
  <c r="AR5" i="25"/>
  <c r="K9" i="51"/>
  <c r="X7" i="19"/>
  <c r="Y7" i="19"/>
  <c r="AR5" i="30"/>
  <c r="AH6" i="12"/>
  <c r="AQ6" i="12" s="1"/>
  <c r="AF6" i="73"/>
  <c r="AO6" i="73" s="1"/>
  <c r="AE6" i="73"/>
  <c r="W7" i="73"/>
  <c r="AG6" i="73"/>
  <c r="AP6" i="73" s="1"/>
  <c r="AR5" i="40"/>
  <c r="K11" i="62"/>
  <c r="AI6" i="47"/>
  <c r="AN6" i="47"/>
  <c r="K11" i="9"/>
  <c r="AE6" i="76"/>
  <c r="AF6" i="76"/>
  <c r="AO6" i="76" s="1"/>
  <c r="W7" i="76"/>
  <c r="AG6" i="76"/>
  <c r="AP6" i="76" s="1"/>
  <c r="Z6" i="65"/>
  <c r="K9" i="16"/>
  <c r="AR6" i="48"/>
  <c r="AH6" i="30"/>
  <c r="AQ6" i="30" s="1"/>
  <c r="Z6" i="7"/>
  <c r="AH6" i="34"/>
  <c r="AQ6" i="34" s="1"/>
  <c r="W7" i="57"/>
  <c r="AG6" i="57"/>
  <c r="AP6" i="57" s="1"/>
  <c r="AF6" i="57"/>
  <c r="AO6" i="57" s="1"/>
  <c r="AE6" i="57"/>
  <c r="K10" i="14"/>
  <c r="AH6" i="23"/>
  <c r="AQ6" i="23" s="1"/>
  <c r="AH6" i="36"/>
  <c r="AQ6" i="36" s="1"/>
  <c r="AR6" i="92"/>
  <c r="Z7" i="94"/>
  <c r="Z6" i="11"/>
  <c r="K10" i="17"/>
  <c r="Z6" i="78"/>
  <c r="AI6" i="83"/>
  <c r="AN6" i="83"/>
  <c r="W7" i="20"/>
  <c r="AG6" i="20"/>
  <c r="AP6" i="20" s="1"/>
  <c r="AF6" i="20"/>
  <c r="AO6" i="20" s="1"/>
  <c r="AE6" i="20"/>
  <c r="W7" i="43"/>
  <c r="AG6" i="43"/>
  <c r="AP6" i="43" s="1"/>
  <c r="AF6" i="43"/>
  <c r="AO6" i="43" s="1"/>
  <c r="AE6" i="43"/>
  <c r="K11" i="21"/>
  <c r="K9" i="7"/>
  <c r="Y7" i="13"/>
  <c r="X7" i="13"/>
  <c r="Y7" i="29"/>
  <c r="X7" i="29"/>
  <c r="Z7" i="29" s="1"/>
  <c r="Y7" i="44"/>
  <c r="X7" i="44"/>
  <c r="AI6" i="66"/>
  <c r="AN6" i="66"/>
  <c r="Y7" i="53"/>
  <c r="X7" i="53"/>
  <c r="Y7" i="9"/>
  <c r="X7" i="9"/>
  <c r="Z7" i="9" s="1"/>
  <c r="AH7" i="48"/>
  <c r="AQ7" i="48" s="1"/>
  <c r="AF7" i="32"/>
  <c r="AO7" i="32" s="1"/>
  <c r="AE7" i="32"/>
  <c r="W8" i="32"/>
  <c r="AG7" i="32"/>
  <c r="AP7" i="32" s="1"/>
  <c r="AH7" i="27"/>
  <c r="AQ7" i="27" s="1"/>
  <c r="AI6" i="2"/>
  <c r="AN6" i="2"/>
  <c r="AF6" i="5"/>
  <c r="AO6" i="5" s="1"/>
  <c r="AE6" i="5"/>
  <c r="W7" i="5"/>
  <c r="AG6" i="5"/>
  <c r="AP6" i="5" s="1"/>
  <c r="AR5" i="34"/>
  <c r="AN6" i="79"/>
  <c r="AI6" i="79"/>
  <c r="AI6" i="55"/>
  <c r="AN6" i="55"/>
  <c r="AH7" i="17"/>
  <c r="AQ7" i="17" s="1"/>
  <c r="AI6" i="72"/>
  <c r="AN6" i="72"/>
  <c r="K11" i="18"/>
  <c r="AR5" i="12"/>
  <c r="AR5" i="24"/>
  <c r="W7" i="49"/>
  <c r="AG6" i="49"/>
  <c r="AP6" i="49" s="1"/>
  <c r="AF6" i="49"/>
  <c r="AO6" i="49" s="1"/>
  <c r="AE6" i="49"/>
  <c r="AR6" i="17"/>
  <c r="AE6" i="77"/>
  <c r="W7" i="77"/>
  <c r="AG6" i="77"/>
  <c r="AP6" i="77" s="1"/>
  <c r="AF6" i="77"/>
  <c r="AO6" i="77" s="1"/>
  <c r="AR6" i="14"/>
  <c r="AR5" i="7"/>
  <c r="AH6" i="6"/>
  <c r="AQ6" i="6" s="1"/>
  <c r="K9" i="74"/>
  <c r="K10" i="74" s="1"/>
  <c r="K11" i="74" s="1"/>
  <c r="K12" i="74" s="1"/>
  <c r="K13" i="74" s="1"/>
  <c r="K14" i="74" s="1"/>
  <c r="K15" i="74" s="1"/>
  <c r="K16" i="74" s="1"/>
  <c r="K17" i="74" s="1"/>
  <c r="K18" i="74" s="1"/>
  <c r="K19" i="74" s="1"/>
  <c r="K20" i="74" s="1"/>
  <c r="K21" i="74" s="1"/>
  <c r="K22" i="74" s="1"/>
  <c r="K23" i="74" s="1"/>
  <c r="K24" i="74" s="1"/>
  <c r="K25" i="74" s="1"/>
  <c r="K26" i="74" s="1"/>
  <c r="K27" i="74" s="1"/>
  <c r="K28" i="74" s="1"/>
  <c r="K29" i="74" s="1"/>
  <c r="K30" i="74" s="1"/>
  <c r="K31" i="74" s="1"/>
  <c r="K32" i="74" s="1"/>
  <c r="K33" i="74" s="1"/>
  <c r="K34" i="74" s="1"/>
  <c r="K35" i="74" s="1"/>
  <c r="K36" i="74" s="1"/>
  <c r="K37" i="74" s="1"/>
  <c r="K38" i="74" s="1"/>
  <c r="K39" i="74" s="1"/>
  <c r="K40" i="74" s="1"/>
  <c r="K41" i="74" s="1"/>
  <c r="K42" i="74" s="1"/>
  <c r="K43" i="74" s="1"/>
  <c r="K44" i="74" s="1"/>
  <c r="K45" i="74" s="1"/>
  <c r="K46" i="74" s="1"/>
  <c r="K47" i="74" s="1"/>
  <c r="K48" i="74" s="1"/>
  <c r="K49" i="74" s="1"/>
  <c r="K50" i="74" s="1"/>
  <c r="K51" i="74" s="1"/>
  <c r="K52" i="74" s="1"/>
  <c r="K53" i="74" s="1"/>
  <c r="K54" i="74" s="1"/>
  <c r="K55" i="74" s="1"/>
  <c r="K56" i="74" s="1"/>
  <c r="K57" i="74" s="1"/>
  <c r="K58" i="74" s="1"/>
  <c r="K59" i="74" s="1"/>
  <c r="K60" i="74" s="1"/>
  <c r="K61" i="74" s="1"/>
  <c r="K62" i="74" s="1"/>
  <c r="K63" i="74" s="1"/>
  <c r="K64" i="74" s="1"/>
  <c r="K65" i="74" s="1"/>
  <c r="K66" i="74" s="1"/>
  <c r="K67" i="74" s="1"/>
  <c r="K68" i="74" s="1"/>
  <c r="K69" i="74" s="1"/>
  <c r="K70" i="74" s="1"/>
  <c r="K71" i="74" s="1"/>
  <c r="K72" i="74" s="1"/>
  <c r="K73" i="74" s="1"/>
  <c r="K74" i="74" s="1"/>
  <c r="K75" i="74" s="1"/>
  <c r="K76" i="74" s="1"/>
  <c r="K77" i="74" s="1"/>
  <c r="K78" i="74" s="1"/>
  <c r="K79" i="74" s="1"/>
  <c r="K80" i="74" s="1"/>
  <c r="K81" i="74" s="1"/>
  <c r="K82" i="74" s="1"/>
  <c r="K83" i="74" s="1"/>
  <c r="K84" i="74" s="1"/>
  <c r="K85" i="74" s="1"/>
  <c r="K86" i="74" s="1"/>
  <c r="K87" i="74" s="1"/>
  <c r="K88" i="74" s="1"/>
  <c r="K89" i="74" s="1"/>
  <c r="AR5" i="74"/>
  <c r="AF7" i="89"/>
  <c r="AO7" i="89" s="1"/>
  <c r="AE7" i="89"/>
  <c r="W8" i="89"/>
  <c r="AG7" i="89"/>
  <c r="AP7" i="89" s="1"/>
  <c r="K9" i="2"/>
  <c r="K11" i="57"/>
  <c r="Y7" i="84"/>
  <c r="X7" i="84"/>
  <c r="AG7" i="14"/>
  <c r="AP7" i="14" s="1"/>
  <c r="AF7" i="14"/>
  <c r="AO7" i="14" s="1"/>
  <c r="W8" i="14"/>
  <c r="AE7" i="14"/>
  <c r="AH6" i="25"/>
  <c r="AQ6" i="25" s="1"/>
  <c r="AR5" i="36"/>
  <c r="W7" i="23"/>
  <c r="AG6" i="23"/>
  <c r="AP6" i="23" s="1"/>
  <c r="AF6" i="23"/>
  <c r="AO6" i="23" s="1"/>
  <c r="AE6" i="23"/>
  <c r="W7" i="36"/>
  <c r="AG6" i="36"/>
  <c r="AP6" i="36" s="1"/>
  <c r="AF6" i="36"/>
  <c r="AO6" i="36" s="1"/>
  <c r="AE6" i="36"/>
  <c r="Y7" i="1"/>
  <c r="X7" i="1"/>
  <c r="AH7" i="69"/>
  <c r="AQ7" i="69" s="1"/>
  <c r="K9" i="64"/>
  <c r="AN6" i="90"/>
  <c r="AI6" i="90"/>
  <c r="K9" i="50"/>
  <c r="K11" i="49"/>
  <c r="K13" i="58"/>
  <c r="K11" i="1"/>
  <c r="AG6" i="58"/>
  <c r="AP6" i="58" s="1"/>
  <c r="AF6" i="58"/>
  <c r="AO6" i="58" s="1"/>
  <c r="AE6" i="58"/>
  <c r="W7" i="58"/>
  <c r="K9" i="55"/>
  <c r="AE6" i="40"/>
  <c r="W7" i="40"/>
  <c r="AG6" i="40"/>
  <c r="AP6" i="40" s="1"/>
  <c r="AF6" i="40"/>
  <c r="AO6" i="40" s="1"/>
  <c r="AN6" i="13"/>
  <c r="AI6" i="13"/>
  <c r="AN6" i="53"/>
  <c r="AI6" i="53"/>
  <c r="Y7" i="50"/>
  <c r="X7" i="50"/>
  <c r="Z7" i="50" s="1"/>
  <c r="AN6" i="9"/>
  <c r="AI6" i="9"/>
  <c r="X7" i="86"/>
  <c r="Y7" i="86"/>
  <c r="W7" i="81"/>
  <c r="AG6" i="81"/>
  <c r="AP6" i="81" s="1"/>
  <c r="AF6" i="81"/>
  <c r="AO6" i="81" s="1"/>
  <c r="AE6" i="81"/>
  <c r="K9" i="11"/>
  <c r="Z6" i="85"/>
  <c r="AR6" i="26"/>
  <c r="Y7" i="75"/>
  <c r="X7" i="75"/>
  <c r="Y7" i="80"/>
  <c r="X7" i="80"/>
  <c r="AH7" i="31"/>
  <c r="AQ7" i="31" s="1"/>
  <c r="K10" i="10"/>
  <c r="K9" i="19"/>
  <c r="AN6" i="45"/>
  <c r="AI6" i="45"/>
  <c r="W7" i="87"/>
  <c r="AG6" i="87"/>
  <c r="AP6" i="87" s="1"/>
  <c r="AF6" i="87"/>
  <c r="AO6" i="87" s="1"/>
  <c r="AE6" i="87"/>
  <c r="AH6" i="81"/>
  <c r="AQ6" i="81" s="1"/>
  <c r="AH6" i="51"/>
  <c r="AQ6" i="51" s="1"/>
  <c r="X7" i="47"/>
  <c r="Y7" i="47"/>
  <c r="K11" i="70"/>
  <c r="AH6" i="91"/>
  <c r="AQ6" i="91" s="1"/>
  <c r="AR6" i="96"/>
  <c r="AG6" i="59"/>
  <c r="AP6" i="59" s="1"/>
  <c r="AF6" i="59"/>
  <c r="AO6" i="59" s="1"/>
  <c r="AE6" i="59"/>
  <c r="W7" i="59"/>
  <c r="AG6" i="15"/>
  <c r="AP6" i="15" s="1"/>
  <c r="AF6" i="15"/>
  <c r="AO6" i="15" s="1"/>
  <c r="AE6" i="15"/>
  <c r="W7" i="15"/>
  <c r="AR5" i="67"/>
  <c r="K10" i="22"/>
  <c r="K9" i="68"/>
  <c r="Z6" i="30"/>
  <c r="AR5" i="5"/>
  <c r="Z6" i="34"/>
  <c r="K9" i="3"/>
  <c r="AH6" i="39"/>
  <c r="AQ6" i="39" s="1"/>
  <c r="AN6" i="1"/>
  <c r="AI6" i="1"/>
  <c r="K10" i="27"/>
  <c r="K11" i="27" s="1"/>
  <c r="K12" i="27" s="1"/>
  <c r="K13" i="27" s="1"/>
  <c r="K14" i="27" s="1"/>
  <c r="K15" i="27" s="1"/>
  <c r="K16" i="27" s="1"/>
  <c r="K17" i="27" s="1"/>
  <c r="K18" i="27" s="1"/>
  <c r="K19" i="27" s="1"/>
  <c r="K20" i="27" s="1"/>
  <c r="K21" i="27" s="1"/>
  <c r="K22" i="27" s="1"/>
  <c r="K23" i="27" s="1"/>
  <c r="K24" i="27" s="1"/>
  <c r="K25" i="27" s="1"/>
  <c r="K26" i="27" s="1"/>
  <c r="K27" i="27" s="1"/>
  <c r="K28" i="27" s="1"/>
  <c r="K29" i="27" s="1"/>
  <c r="K30" i="27" s="1"/>
  <c r="K31" i="27" s="1"/>
  <c r="K32" i="27" s="1"/>
  <c r="K33" i="27" s="1"/>
  <c r="K34" i="27" s="1"/>
  <c r="K35" i="27" s="1"/>
  <c r="K36" i="27" s="1"/>
  <c r="K37" i="27" s="1"/>
  <c r="K38" i="27" s="1"/>
  <c r="K39" i="27" s="1"/>
  <c r="K40" i="27" s="1"/>
  <c r="K41" i="27" s="1"/>
  <c r="K42" i="27" s="1"/>
  <c r="K43" i="27" s="1"/>
  <c r="K44" i="27" s="1"/>
  <c r="K45" i="27" s="1"/>
  <c r="K46" i="27" s="1"/>
  <c r="K47" i="27" s="1"/>
  <c r="K48" i="27" s="1"/>
  <c r="K49" i="27" s="1"/>
  <c r="K50" i="27" s="1"/>
  <c r="K51" i="27" s="1"/>
  <c r="K52" i="27" s="1"/>
  <c r="K53" i="27" s="1"/>
  <c r="K54" i="27" s="1"/>
  <c r="K55" i="27" s="1"/>
  <c r="K56" i="27" s="1"/>
  <c r="K57" i="27" s="1"/>
  <c r="K58" i="27" s="1"/>
  <c r="K59" i="27" s="1"/>
  <c r="K60" i="27" s="1"/>
  <c r="K61" i="27" s="1"/>
  <c r="K62" i="27" s="1"/>
  <c r="K63" i="27" s="1"/>
  <c r="K64" i="27" s="1"/>
  <c r="K65" i="27" s="1"/>
  <c r="K66" i="27" s="1"/>
  <c r="K67" i="27" s="1"/>
  <c r="K68" i="27" s="1"/>
  <c r="K69" i="27" s="1"/>
  <c r="K70" i="27" s="1"/>
  <c r="K71" i="27" s="1"/>
  <c r="K72" i="27" s="1"/>
  <c r="K73" i="27" s="1"/>
  <c r="K74" i="27" s="1"/>
  <c r="K75" i="27" s="1"/>
  <c r="K76" i="27" s="1"/>
  <c r="K77" i="27" s="1"/>
  <c r="K78" i="27" s="1"/>
  <c r="K79" i="27" s="1"/>
  <c r="K9" i="23"/>
  <c r="AF6" i="68"/>
  <c r="AO6" i="68" s="1"/>
  <c r="W7" i="68"/>
  <c r="AG6" i="68"/>
  <c r="AP6" i="68" s="1"/>
  <c r="AE6" i="68"/>
  <c r="K10" i="13"/>
  <c r="K10" i="24"/>
  <c r="W7" i="28"/>
  <c r="AG6" i="28"/>
  <c r="AP6" i="28" s="1"/>
  <c r="AF6" i="28"/>
  <c r="AO6" i="28" s="1"/>
  <c r="AE6" i="28"/>
  <c r="K9" i="56"/>
  <c r="AI6" i="64"/>
  <c r="AN6" i="64"/>
  <c r="AI6" i="63"/>
  <c r="AN6" i="63"/>
  <c r="AI6" i="29"/>
  <c r="AN6" i="29"/>
  <c r="AI6" i="21"/>
  <c r="AN6" i="21"/>
  <c r="Z8" i="88" l="1"/>
  <c r="Z7" i="83"/>
  <c r="Z7" i="61"/>
  <c r="Z7" i="72"/>
  <c r="Z7" i="66"/>
  <c r="AG7" i="41"/>
  <c r="AP7" i="41" s="1"/>
  <c r="Z7" i="64"/>
  <c r="Z7" i="1"/>
  <c r="Z7" i="79"/>
  <c r="W8" i="48"/>
  <c r="Z7" i="19"/>
  <c r="W8" i="41"/>
  <c r="Z7" i="47"/>
  <c r="Z7" i="86"/>
  <c r="Z7" i="3"/>
  <c r="W8" i="3" s="1"/>
  <c r="AF6" i="24"/>
  <c r="AO6" i="24" s="1"/>
  <c r="AG6" i="56"/>
  <c r="AP6" i="56" s="1"/>
  <c r="AE7" i="41"/>
  <c r="Z7" i="75"/>
  <c r="Z7" i="84"/>
  <c r="AG6" i="24"/>
  <c r="AP6" i="24" s="1"/>
  <c r="W7" i="56"/>
  <c r="AE7" i="48"/>
  <c r="Z7" i="80"/>
  <c r="AG7" i="80" s="1"/>
  <c r="AP7" i="80" s="1"/>
  <c r="AG7" i="52"/>
  <c r="AP7" i="52" s="1"/>
  <c r="AE7" i="52"/>
  <c r="W8" i="52"/>
  <c r="AF7" i="52"/>
  <c r="AO7" i="52" s="1"/>
  <c r="AF7" i="45"/>
  <c r="AO7" i="45" s="1"/>
  <c r="AG7" i="45"/>
  <c r="AP7" i="45" s="1"/>
  <c r="W8" i="45"/>
  <c r="AE7" i="45"/>
  <c r="AG7" i="83"/>
  <c r="AP7" i="83" s="1"/>
  <c r="AF7" i="83"/>
  <c r="AO7" i="83" s="1"/>
  <c r="W8" i="83"/>
  <c r="AE7" i="83"/>
  <c r="AG7" i="47"/>
  <c r="AP7" i="47" s="1"/>
  <c r="W8" i="47"/>
  <c r="AF7" i="47"/>
  <c r="AO7" i="47" s="1"/>
  <c r="AE7" i="47"/>
  <c r="AE7" i="80"/>
  <c r="W8" i="80"/>
  <c r="AG7" i="3"/>
  <c r="AP7" i="3" s="1"/>
  <c r="AF7" i="3"/>
  <c r="AO7" i="3" s="1"/>
  <c r="AG8" i="88"/>
  <c r="AP8" i="88" s="1"/>
  <c r="AF8" i="88"/>
  <c r="AO8" i="88" s="1"/>
  <c r="AE8" i="88"/>
  <c r="W9" i="88"/>
  <c r="K10" i="56"/>
  <c r="Y7" i="68"/>
  <c r="X7" i="68"/>
  <c r="Z7" i="68" s="1"/>
  <c r="AN6" i="81"/>
  <c r="AI6" i="81"/>
  <c r="AG7" i="86"/>
  <c r="AP7" i="86" s="1"/>
  <c r="AF7" i="86"/>
  <c r="AO7" i="86" s="1"/>
  <c r="AE7" i="86"/>
  <c r="W8" i="86"/>
  <c r="AR6" i="53"/>
  <c r="Y8" i="14"/>
  <c r="X8" i="14"/>
  <c r="Z8" i="14" s="1"/>
  <c r="AI7" i="89"/>
  <c r="AN7" i="89"/>
  <c r="X7" i="77"/>
  <c r="Y7" i="77"/>
  <c r="K12" i="18"/>
  <c r="Y8" i="32"/>
  <c r="X8" i="32"/>
  <c r="AG7" i="9"/>
  <c r="AP7" i="9" s="1"/>
  <c r="AF7" i="9"/>
  <c r="AO7" i="9" s="1"/>
  <c r="W8" i="9"/>
  <c r="AE7" i="9"/>
  <c r="AH7" i="44"/>
  <c r="AQ7" i="44" s="1"/>
  <c r="W8" i="29"/>
  <c r="AG7" i="29"/>
  <c r="AP7" i="29" s="1"/>
  <c r="AF7" i="29"/>
  <c r="AO7" i="29" s="1"/>
  <c r="AE7" i="29"/>
  <c r="Y7" i="20"/>
  <c r="X7" i="20"/>
  <c r="AI6" i="57"/>
  <c r="AN6" i="57"/>
  <c r="W7" i="65"/>
  <c r="AG6" i="65"/>
  <c r="AP6" i="65" s="1"/>
  <c r="AF6" i="65"/>
  <c r="AO6" i="65" s="1"/>
  <c r="AE6" i="65"/>
  <c r="K12" i="62"/>
  <c r="AI6" i="73"/>
  <c r="AN6" i="73"/>
  <c r="K11" i="5"/>
  <c r="K11" i="6"/>
  <c r="K10" i="20"/>
  <c r="W8" i="64"/>
  <c r="AE7" i="64"/>
  <c r="AG7" i="64"/>
  <c r="AP7" i="64" s="1"/>
  <c r="AF7" i="64"/>
  <c r="AO7" i="64" s="1"/>
  <c r="AH7" i="90"/>
  <c r="AQ7" i="90" s="1"/>
  <c r="K10" i="67"/>
  <c r="AG6" i="16"/>
  <c r="AP6" i="16" s="1"/>
  <c r="AF6" i="16"/>
  <c r="AO6" i="16" s="1"/>
  <c r="AE6" i="16"/>
  <c r="W7" i="16"/>
  <c r="K10" i="15"/>
  <c r="AN6" i="71"/>
  <c r="AI6" i="71"/>
  <c r="K12" i="66"/>
  <c r="K12" i="54"/>
  <c r="AI7" i="17"/>
  <c r="AN7" i="17"/>
  <c r="AH7" i="62"/>
  <c r="AQ7" i="62" s="1"/>
  <c r="X8" i="69"/>
  <c r="Y8" i="69"/>
  <c r="AI6" i="6"/>
  <c r="AN6" i="6"/>
  <c r="AI6" i="38"/>
  <c r="AN6" i="38"/>
  <c r="K10" i="60"/>
  <c r="X7" i="39"/>
  <c r="Y7" i="39"/>
  <c r="Z7" i="39" s="1"/>
  <c r="AI6" i="24"/>
  <c r="AN6" i="24"/>
  <c r="AI7" i="41"/>
  <c r="AN7" i="41"/>
  <c r="AF6" i="85"/>
  <c r="AO6" i="85" s="1"/>
  <c r="AE6" i="85"/>
  <c r="W7" i="85"/>
  <c r="AG6" i="85"/>
  <c r="AP6" i="85" s="1"/>
  <c r="AR6" i="9"/>
  <c r="Y7" i="40"/>
  <c r="X7" i="40"/>
  <c r="Z7" i="40" s="1"/>
  <c r="AN6" i="58"/>
  <c r="AI6" i="58"/>
  <c r="K14" i="58"/>
  <c r="AR6" i="90"/>
  <c r="AN6" i="36"/>
  <c r="AI6" i="36"/>
  <c r="K12" i="57"/>
  <c r="K10" i="2"/>
  <c r="AI6" i="49"/>
  <c r="AN6" i="49"/>
  <c r="AR6" i="2"/>
  <c r="AN7" i="32"/>
  <c r="AI7" i="32"/>
  <c r="AH7" i="53"/>
  <c r="AQ7" i="53" s="1"/>
  <c r="AH7" i="13"/>
  <c r="AQ7" i="13" s="1"/>
  <c r="X7" i="43"/>
  <c r="Z7" i="43" s="1"/>
  <c r="Y7" i="43"/>
  <c r="AG6" i="11"/>
  <c r="AP6" i="11" s="1"/>
  <c r="AF6" i="11"/>
  <c r="AO6" i="11" s="1"/>
  <c r="AE6" i="11"/>
  <c r="W7" i="11"/>
  <c r="K12" i="9"/>
  <c r="K10" i="51"/>
  <c r="AH7" i="21"/>
  <c r="AQ7" i="21" s="1"/>
  <c r="AN6" i="46"/>
  <c r="AI6" i="46"/>
  <c r="Y7" i="93"/>
  <c r="X7" i="93"/>
  <c r="Y7" i="18"/>
  <c r="X7" i="18"/>
  <c r="Z7" i="18" s="1"/>
  <c r="K10" i="72"/>
  <c r="AH7" i="70"/>
  <c r="AQ7" i="70" s="1"/>
  <c r="AR6" i="62"/>
  <c r="AI6" i="37"/>
  <c r="AN6" i="37"/>
  <c r="AH7" i="55"/>
  <c r="AQ7" i="55" s="1"/>
  <c r="Y7" i="82"/>
  <c r="Z7" i="82" s="1"/>
  <c r="X7" i="82"/>
  <c r="X8" i="17"/>
  <c r="Y8" i="17"/>
  <c r="Z7" i="62"/>
  <c r="X7" i="60"/>
  <c r="Y7" i="60"/>
  <c r="AN6" i="25"/>
  <c r="AI6" i="25"/>
  <c r="Y7" i="42"/>
  <c r="X7" i="42"/>
  <c r="AI6" i="91"/>
  <c r="AN6" i="91"/>
  <c r="AI6" i="56"/>
  <c r="AN6" i="56"/>
  <c r="AR6" i="63"/>
  <c r="AR6" i="21"/>
  <c r="AI6" i="28"/>
  <c r="AN6" i="28"/>
  <c r="AF6" i="34"/>
  <c r="AO6" i="34" s="1"/>
  <c r="AE6" i="34"/>
  <c r="W7" i="34"/>
  <c r="AG6" i="34"/>
  <c r="AP6" i="34" s="1"/>
  <c r="Y7" i="59"/>
  <c r="X7" i="59"/>
  <c r="X7" i="23"/>
  <c r="Y7" i="23"/>
  <c r="Z7" i="23" s="1"/>
  <c r="AI6" i="77"/>
  <c r="AN6" i="77"/>
  <c r="AR6" i="55"/>
  <c r="Z7" i="44"/>
  <c r="K12" i="21"/>
  <c r="AR6" i="83"/>
  <c r="AG7" i="94"/>
  <c r="AP7" i="94" s="1"/>
  <c r="AE7" i="94"/>
  <c r="AF7" i="94"/>
  <c r="AO7" i="94" s="1"/>
  <c r="W8" i="94"/>
  <c r="AH7" i="2"/>
  <c r="AQ7" i="2" s="1"/>
  <c r="Z7" i="21"/>
  <c r="AH7" i="63"/>
  <c r="AQ7" i="63" s="1"/>
  <c r="Z7" i="90"/>
  <c r="K10" i="8"/>
  <c r="AE7" i="95"/>
  <c r="AG7" i="95"/>
  <c r="AP7" i="95" s="1"/>
  <c r="AF7" i="95"/>
  <c r="AO7" i="95" s="1"/>
  <c r="W8" i="95"/>
  <c r="AH8" i="88"/>
  <c r="AQ8" i="88" s="1"/>
  <c r="Z7" i="70"/>
  <c r="K12" i="53"/>
  <c r="Y7" i="71"/>
  <c r="X7" i="71"/>
  <c r="Z7" i="71" s="1"/>
  <c r="AR6" i="84"/>
  <c r="K10" i="52"/>
  <c r="K12" i="61"/>
  <c r="AR6" i="75"/>
  <c r="Z7" i="55"/>
  <c r="K10" i="4"/>
  <c r="K10" i="71"/>
  <c r="AI6" i="60"/>
  <c r="AN6" i="60"/>
  <c r="AH7" i="52"/>
  <c r="AQ7" i="52" s="1"/>
  <c r="Y7" i="4"/>
  <c r="X7" i="4"/>
  <c r="Z7" i="4" s="1"/>
  <c r="AH7" i="45"/>
  <c r="AQ7" i="45" s="1"/>
  <c r="AI6" i="39"/>
  <c r="AN6" i="39"/>
  <c r="AI6" i="51"/>
  <c r="AN6" i="51"/>
  <c r="X8" i="31"/>
  <c r="Y8" i="31"/>
  <c r="Y8" i="48"/>
  <c r="X8" i="48"/>
  <c r="Y7" i="12"/>
  <c r="X7" i="12"/>
  <c r="AN7" i="26"/>
  <c r="AI7" i="26"/>
  <c r="W7" i="30"/>
  <c r="AG6" i="30"/>
  <c r="AP6" i="30" s="1"/>
  <c r="AF6" i="30"/>
  <c r="AO6" i="30" s="1"/>
  <c r="AE6" i="30"/>
  <c r="Y7" i="58"/>
  <c r="X7" i="58"/>
  <c r="K10" i="3"/>
  <c r="AH7" i="47"/>
  <c r="AQ7" i="47" s="1"/>
  <c r="AN6" i="87"/>
  <c r="AI6" i="87"/>
  <c r="AR6" i="45"/>
  <c r="K10" i="19"/>
  <c r="AR6" i="64"/>
  <c r="AR6" i="1"/>
  <c r="AN6" i="59"/>
  <c r="AI6" i="59"/>
  <c r="K11" i="10"/>
  <c r="AH7" i="75"/>
  <c r="AQ7" i="75" s="1"/>
  <c r="Y7" i="81"/>
  <c r="X7" i="81"/>
  <c r="AH7" i="50"/>
  <c r="AQ7" i="50" s="1"/>
  <c r="AR6" i="13"/>
  <c r="AI6" i="40"/>
  <c r="AN6" i="40"/>
  <c r="K12" i="49"/>
  <c r="AH7" i="1"/>
  <c r="AQ7" i="1" s="1"/>
  <c r="AH7" i="84"/>
  <c r="AQ7" i="84" s="1"/>
  <c r="AR6" i="72"/>
  <c r="AR6" i="79"/>
  <c r="Y7" i="5"/>
  <c r="X7" i="5"/>
  <c r="Z7" i="53"/>
  <c r="Z7" i="13"/>
  <c r="AI6" i="20"/>
  <c r="AN6" i="20"/>
  <c r="W7" i="78"/>
  <c r="AG6" i="78"/>
  <c r="AP6" i="78" s="1"/>
  <c r="AF6" i="78"/>
  <c r="AO6" i="78" s="1"/>
  <c r="AE6" i="78"/>
  <c r="Y7" i="57"/>
  <c r="X7" i="57"/>
  <c r="Z7" i="57" s="1"/>
  <c r="Y7" i="76"/>
  <c r="Z7" i="76" s="1"/>
  <c r="X7" i="76"/>
  <c r="AR6" i="47"/>
  <c r="Z7" i="2"/>
  <c r="AG6" i="10"/>
  <c r="AP6" i="10" s="1"/>
  <c r="AF6" i="10"/>
  <c r="AO6" i="10" s="1"/>
  <c r="AE6" i="10"/>
  <c r="W7" i="10"/>
  <c r="AE6" i="74"/>
  <c r="W7" i="74"/>
  <c r="AG6" i="74"/>
  <c r="AP6" i="74" s="1"/>
  <c r="AF6" i="74"/>
  <c r="AO6" i="74" s="1"/>
  <c r="Y7" i="54"/>
  <c r="X7" i="54"/>
  <c r="AR6" i="70"/>
  <c r="W7" i="22"/>
  <c r="AG6" i="22"/>
  <c r="AP6" i="22" s="1"/>
  <c r="AF6" i="22"/>
  <c r="AO6" i="22" s="1"/>
  <c r="AE6" i="22"/>
  <c r="AR6" i="86"/>
  <c r="AH7" i="66"/>
  <c r="AQ7" i="66" s="1"/>
  <c r="AH7" i="61"/>
  <c r="AQ7" i="61" s="1"/>
  <c r="AH7" i="72"/>
  <c r="AQ7" i="72" s="1"/>
  <c r="AH7" i="79"/>
  <c r="AQ7" i="79" s="1"/>
  <c r="AR6" i="44"/>
  <c r="AI6" i="4"/>
  <c r="AN6" i="4"/>
  <c r="AI6" i="42"/>
  <c r="AN6" i="42"/>
  <c r="K10" i="59"/>
  <c r="Y7" i="38"/>
  <c r="X7" i="38"/>
  <c r="Z7" i="38" s="1"/>
  <c r="X7" i="24"/>
  <c r="Y7" i="24"/>
  <c r="AN7" i="48"/>
  <c r="AI7" i="48"/>
  <c r="AN6" i="12"/>
  <c r="AI6" i="12"/>
  <c r="X8" i="26"/>
  <c r="Y8" i="26"/>
  <c r="K10" i="50"/>
  <c r="K11" i="24"/>
  <c r="K11" i="22"/>
  <c r="K11" i="13"/>
  <c r="AR6" i="29"/>
  <c r="X7" i="28"/>
  <c r="Y7" i="28"/>
  <c r="AI6" i="68"/>
  <c r="AN6" i="68"/>
  <c r="K10" i="23"/>
  <c r="K10" i="68"/>
  <c r="X7" i="15"/>
  <c r="Y7" i="15"/>
  <c r="K10" i="11"/>
  <c r="Y7" i="36"/>
  <c r="X7" i="36"/>
  <c r="Z7" i="36" s="1"/>
  <c r="Y7" i="49"/>
  <c r="X7" i="49"/>
  <c r="Z7" i="49" s="1"/>
  <c r="AI6" i="5"/>
  <c r="AN6" i="5"/>
  <c r="AH7" i="9"/>
  <c r="AQ7" i="9" s="1"/>
  <c r="AH7" i="29"/>
  <c r="AQ7" i="29" s="1"/>
  <c r="AN6" i="43"/>
  <c r="AI6" i="43"/>
  <c r="K11" i="14"/>
  <c r="AF6" i="7"/>
  <c r="AO6" i="7" s="1"/>
  <c r="AE6" i="7"/>
  <c r="W7" i="7"/>
  <c r="AG6" i="7"/>
  <c r="AP6" i="7" s="1"/>
  <c r="K10" i="16"/>
  <c r="Y7" i="73"/>
  <c r="X7" i="73"/>
  <c r="AH7" i="19"/>
  <c r="AQ7" i="19" s="1"/>
  <c r="AR6" i="19"/>
  <c r="Z7" i="63"/>
  <c r="AH7" i="64"/>
  <c r="AQ7" i="64" s="1"/>
  <c r="X7" i="46"/>
  <c r="Z7" i="46" s="1"/>
  <c r="Y7" i="46"/>
  <c r="AI6" i="54"/>
  <c r="AN6" i="54"/>
  <c r="AI6" i="93"/>
  <c r="AN6" i="93"/>
  <c r="AI6" i="18"/>
  <c r="AN6" i="18"/>
  <c r="AG7" i="92"/>
  <c r="AP7" i="92" s="1"/>
  <c r="AF7" i="92"/>
  <c r="AO7" i="92" s="1"/>
  <c r="AE7" i="92"/>
  <c r="W8" i="92"/>
  <c r="AR7" i="88"/>
  <c r="X8" i="27"/>
  <c r="Y8" i="27"/>
  <c r="AG7" i="66"/>
  <c r="AP7" i="66" s="1"/>
  <c r="W8" i="66"/>
  <c r="AF7" i="66"/>
  <c r="AO7" i="66" s="1"/>
  <c r="AE7" i="66"/>
  <c r="AR6" i="3"/>
  <c r="AG7" i="61"/>
  <c r="AP7" i="61" s="1"/>
  <c r="AF7" i="61"/>
  <c r="AO7" i="61" s="1"/>
  <c r="W8" i="61"/>
  <c r="AE7" i="61"/>
  <c r="Y7" i="37"/>
  <c r="X7" i="37"/>
  <c r="Y7" i="8"/>
  <c r="X7" i="8"/>
  <c r="Z7" i="8" s="1"/>
  <c r="AN6" i="82"/>
  <c r="AI6" i="82"/>
  <c r="Y7" i="25"/>
  <c r="X7" i="25"/>
  <c r="AI7" i="31"/>
  <c r="AN7" i="31"/>
  <c r="Y7" i="67"/>
  <c r="X7" i="67"/>
  <c r="Y7" i="56"/>
  <c r="X7" i="56"/>
  <c r="X8" i="41"/>
  <c r="Y8" i="41"/>
  <c r="AN6" i="15"/>
  <c r="AI6" i="15"/>
  <c r="K12" i="70"/>
  <c r="Y7" i="87"/>
  <c r="X7" i="87"/>
  <c r="Z7" i="87" s="1"/>
  <c r="AH7" i="80"/>
  <c r="AQ7" i="80" s="1"/>
  <c r="W8" i="75"/>
  <c r="AG7" i="75"/>
  <c r="AP7" i="75" s="1"/>
  <c r="AF7" i="75"/>
  <c r="AO7" i="75" s="1"/>
  <c r="AE7" i="75"/>
  <c r="AH7" i="86"/>
  <c r="AQ7" i="86" s="1"/>
  <c r="AF7" i="50"/>
  <c r="AO7" i="50" s="1"/>
  <c r="W8" i="50"/>
  <c r="AE7" i="50"/>
  <c r="AG7" i="50"/>
  <c r="AP7" i="50" s="1"/>
  <c r="K10" i="55"/>
  <c r="K12" i="1"/>
  <c r="K10" i="64"/>
  <c r="W8" i="1"/>
  <c r="AG7" i="1"/>
  <c r="AP7" i="1" s="1"/>
  <c r="AF7" i="1"/>
  <c r="AO7" i="1" s="1"/>
  <c r="AE7" i="1"/>
  <c r="AI6" i="23"/>
  <c r="AN6" i="23"/>
  <c r="AI7" i="14"/>
  <c r="AN7" i="14"/>
  <c r="AG7" i="84"/>
  <c r="AP7" i="84" s="1"/>
  <c r="AF7" i="84"/>
  <c r="AO7" i="84" s="1"/>
  <c r="AE7" i="84"/>
  <c r="W8" i="84"/>
  <c r="Y8" i="89"/>
  <c r="X8" i="89"/>
  <c r="AH8" i="89" s="1"/>
  <c r="AQ8" i="89" s="1"/>
  <c r="AR6" i="66"/>
  <c r="K10" i="7"/>
  <c r="K11" i="17"/>
  <c r="AN6" i="76"/>
  <c r="AI6" i="76"/>
  <c r="W8" i="19"/>
  <c r="AE7" i="19"/>
  <c r="AG7" i="19"/>
  <c r="AP7" i="19" s="1"/>
  <c r="AF7" i="19"/>
  <c r="AO7" i="19" s="1"/>
  <c r="K10" i="12"/>
  <c r="AF7" i="96"/>
  <c r="AO7" i="96" s="1"/>
  <c r="W8" i="96"/>
  <c r="AG7" i="96"/>
  <c r="AP7" i="96" s="1"/>
  <c r="AE7" i="96"/>
  <c r="AR6" i="61"/>
  <c r="K12" i="65"/>
  <c r="AR6" i="80"/>
  <c r="K10" i="63"/>
  <c r="AN7" i="27"/>
  <c r="AI7" i="27"/>
  <c r="AR6" i="50"/>
  <c r="K12" i="69"/>
  <c r="AH7" i="83"/>
  <c r="AQ7" i="83" s="1"/>
  <c r="AR6" i="52"/>
  <c r="W7" i="33"/>
  <c r="AG6" i="33"/>
  <c r="AP6" i="33" s="1"/>
  <c r="AF6" i="33"/>
  <c r="AO6" i="33" s="1"/>
  <c r="AE6" i="33"/>
  <c r="AF7" i="35"/>
  <c r="AO7" i="35" s="1"/>
  <c r="AE7" i="35"/>
  <c r="W8" i="35"/>
  <c r="AG7" i="35"/>
  <c r="AP7" i="35" s="1"/>
  <c r="K10" i="89"/>
  <c r="AI6" i="8"/>
  <c r="AN6" i="8"/>
  <c r="W8" i="72"/>
  <c r="AE7" i="72"/>
  <c r="AG7" i="72"/>
  <c r="AP7" i="72" s="1"/>
  <c r="AF7" i="72"/>
  <c r="AO7" i="72" s="1"/>
  <c r="AF7" i="79"/>
  <c r="AO7" i="79" s="1"/>
  <c r="AE7" i="79"/>
  <c r="AG7" i="79"/>
  <c r="AP7" i="79" s="1"/>
  <c r="W8" i="79"/>
  <c r="AN7" i="69"/>
  <c r="AI7" i="69"/>
  <c r="AH7" i="3"/>
  <c r="AQ7" i="3" s="1"/>
  <c r="Y7" i="6"/>
  <c r="X7" i="6"/>
  <c r="Y7" i="91"/>
  <c r="X7" i="91"/>
  <c r="Y7" i="51"/>
  <c r="X7" i="51"/>
  <c r="AN6" i="67"/>
  <c r="AI6" i="67"/>
  <c r="Z8" i="26" l="1"/>
  <c r="Z7" i="60"/>
  <c r="Z7" i="93"/>
  <c r="AF7" i="80"/>
  <c r="AO7" i="80" s="1"/>
  <c r="Z7" i="6"/>
  <c r="AG7" i="6" s="1"/>
  <c r="AP7" i="6" s="1"/>
  <c r="Z7" i="67"/>
  <c r="Z7" i="28"/>
  <c r="Z7" i="59"/>
  <c r="Z8" i="41"/>
  <c r="Z7" i="56"/>
  <c r="AE7" i="56" s="1"/>
  <c r="Z7" i="25"/>
  <c r="Z8" i="27"/>
  <c r="AE7" i="3"/>
  <c r="Z7" i="42"/>
  <c r="Z8" i="89"/>
  <c r="Z7" i="54"/>
  <c r="AE7" i="54" s="1"/>
  <c r="Z8" i="32"/>
  <c r="AF8" i="32" s="1"/>
  <c r="AO8" i="32" s="1"/>
  <c r="AF7" i="87"/>
  <c r="AO7" i="87" s="1"/>
  <c r="AE7" i="87"/>
  <c r="AG7" i="87"/>
  <c r="AP7" i="87" s="1"/>
  <c r="W8" i="87"/>
  <c r="AF7" i="23"/>
  <c r="AO7" i="23" s="1"/>
  <c r="W8" i="23"/>
  <c r="AE7" i="23"/>
  <c r="AG7" i="23"/>
  <c r="AP7" i="23" s="1"/>
  <c r="W8" i="42"/>
  <c r="AG7" i="42"/>
  <c r="AP7" i="42" s="1"/>
  <c r="AF7" i="42"/>
  <c r="AO7" i="42" s="1"/>
  <c r="AE7" i="42"/>
  <c r="W8" i="40"/>
  <c r="AG7" i="40"/>
  <c r="AP7" i="40" s="1"/>
  <c r="AF7" i="40"/>
  <c r="AO7" i="40" s="1"/>
  <c r="AE7" i="40"/>
  <c r="AG7" i="54"/>
  <c r="AP7" i="54" s="1"/>
  <c r="AF7" i="54"/>
  <c r="AO7" i="54" s="1"/>
  <c r="W8" i="54"/>
  <c r="AF7" i="6"/>
  <c r="AO7" i="6" s="1"/>
  <c r="W8" i="6"/>
  <c r="AE7" i="6"/>
  <c r="W8" i="56"/>
  <c r="AF7" i="56"/>
  <c r="AO7" i="56" s="1"/>
  <c r="AG7" i="93"/>
  <c r="AP7" i="93" s="1"/>
  <c r="AF7" i="93"/>
  <c r="AO7" i="93" s="1"/>
  <c r="AE7" i="93"/>
  <c r="W8" i="93"/>
  <c r="W9" i="14"/>
  <c r="AG8" i="14"/>
  <c r="AP8" i="14" s="1"/>
  <c r="AF8" i="14"/>
  <c r="AO8" i="14" s="1"/>
  <c r="AE8" i="14"/>
  <c r="W8" i="49"/>
  <c r="AE7" i="49"/>
  <c r="AG7" i="49"/>
  <c r="AP7" i="49" s="1"/>
  <c r="AF7" i="49"/>
  <c r="AO7" i="49" s="1"/>
  <c r="W8" i="57"/>
  <c r="AE7" i="57"/>
  <c r="AG7" i="57"/>
  <c r="AP7" i="57" s="1"/>
  <c r="AF7" i="57"/>
  <c r="AO7" i="57" s="1"/>
  <c r="AF7" i="82"/>
  <c r="AO7" i="82" s="1"/>
  <c r="AE7" i="82"/>
  <c r="W8" i="82"/>
  <c r="AG7" i="82"/>
  <c r="AP7" i="82" s="1"/>
  <c r="AF7" i="36"/>
  <c r="AO7" i="36" s="1"/>
  <c r="AE7" i="36"/>
  <c r="W8" i="36"/>
  <c r="AG7" i="36"/>
  <c r="AP7" i="36" s="1"/>
  <c r="W9" i="26"/>
  <c r="AG8" i="26"/>
  <c r="AP8" i="26" s="1"/>
  <c r="AF8" i="26"/>
  <c r="AO8" i="26" s="1"/>
  <c r="AE8" i="26"/>
  <c r="W8" i="18"/>
  <c r="AE7" i="18"/>
  <c r="AG7" i="18"/>
  <c r="AP7" i="18" s="1"/>
  <c r="AF7" i="18"/>
  <c r="AO7" i="18" s="1"/>
  <c r="W8" i="39"/>
  <c r="AG7" i="39"/>
  <c r="AP7" i="39" s="1"/>
  <c r="AF7" i="39"/>
  <c r="AO7" i="39" s="1"/>
  <c r="AE7" i="39"/>
  <c r="W8" i="68"/>
  <c r="AE7" i="68"/>
  <c r="AF7" i="68"/>
  <c r="AO7" i="68" s="1"/>
  <c r="AG7" i="68"/>
  <c r="AP7" i="68" s="1"/>
  <c r="AH7" i="51"/>
  <c r="AQ7" i="51" s="1"/>
  <c r="AH7" i="91"/>
  <c r="AQ7" i="91" s="1"/>
  <c r="K11" i="89"/>
  <c r="K12" i="89" s="1"/>
  <c r="K13" i="89" s="1"/>
  <c r="K14" i="89" s="1"/>
  <c r="K15" i="89" s="1"/>
  <c r="K16" i="89" s="1"/>
  <c r="K17" i="89" s="1"/>
  <c r="K18" i="89" s="1"/>
  <c r="K19" i="89" s="1"/>
  <c r="K20" i="89" s="1"/>
  <c r="K21" i="89" s="1"/>
  <c r="K22" i="89" s="1"/>
  <c r="K23" i="89" s="1"/>
  <c r="K24" i="89" s="1"/>
  <c r="K25" i="89" s="1"/>
  <c r="K26" i="89" s="1"/>
  <c r="K27" i="89" s="1"/>
  <c r="K28" i="89" s="1"/>
  <c r="K29" i="89" s="1"/>
  <c r="K30" i="89" s="1"/>
  <c r="K31" i="89" s="1"/>
  <c r="K32" i="89" s="1"/>
  <c r="K33" i="89" s="1"/>
  <c r="K34" i="89" s="1"/>
  <c r="K35" i="89" s="1"/>
  <c r="K36" i="89" s="1"/>
  <c r="K37" i="89" s="1"/>
  <c r="K38" i="89" s="1"/>
  <c r="K39" i="89" s="1"/>
  <c r="K40" i="89" s="1"/>
  <c r="K41" i="89" s="1"/>
  <c r="K42" i="89" s="1"/>
  <c r="K43" i="89" s="1"/>
  <c r="K44" i="89" s="1"/>
  <c r="K45" i="89" s="1"/>
  <c r="K46" i="89" s="1"/>
  <c r="K47" i="89" s="1"/>
  <c r="K48" i="89" s="1"/>
  <c r="K49" i="89" s="1"/>
  <c r="K50" i="89" s="1"/>
  <c r="K51" i="89" s="1"/>
  <c r="K52" i="89" s="1"/>
  <c r="K53" i="89" s="1"/>
  <c r="K54" i="89" s="1"/>
  <c r="K55" i="89" s="1"/>
  <c r="K56" i="89" s="1"/>
  <c r="K57" i="89" s="1"/>
  <c r="K58" i="89" s="1"/>
  <c r="K59" i="89" s="1"/>
  <c r="K60" i="89" s="1"/>
  <c r="K61" i="89" s="1"/>
  <c r="K62" i="89" s="1"/>
  <c r="K63" i="89" s="1"/>
  <c r="K64" i="89" s="1"/>
  <c r="K65" i="89" s="1"/>
  <c r="K66" i="89" s="1"/>
  <c r="K67" i="89" s="1"/>
  <c r="K68" i="89" s="1"/>
  <c r="K69" i="89" s="1"/>
  <c r="K70" i="89" s="1"/>
  <c r="K71" i="89" s="1"/>
  <c r="K72" i="89" s="1"/>
  <c r="K73" i="89" s="1"/>
  <c r="K74" i="89" s="1"/>
  <c r="K75" i="89" s="1"/>
  <c r="K76" i="89" s="1"/>
  <c r="K77" i="89" s="1"/>
  <c r="K78" i="89" s="1"/>
  <c r="K79" i="89" s="1"/>
  <c r="K80" i="89" s="1"/>
  <c r="K81" i="89" s="1"/>
  <c r="K82" i="89" s="1"/>
  <c r="K83" i="89" s="1"/>
  <c r="K84" i="89" s="1"/>
  <c r="K85" i="89" s="1"/>
  <c r="K86" i="89" s="1"/>
  <c r="K87" i="89" s="1"/>
  <c r="K88" i="89" s="1"/>
  <c r="K89" i="89" s="1"/>
  <c r="K90" i="89" s="1"/>
  <c r="K91" i="89" s="1"/>
  <c r="K92" i="89" s="1"/>
  <c r="K93" i="89" s="1"/>
  <c r="K94" i="89" s="1"/>
  <c r="K95" i="89" s="1"/>
  <c r="K96" i="89" s="1"/>
  <c r="K97" i="89" s="1"/>
  <c r="K98" i="89" s="1"/>
  <c r="AR7" i="14"/>
  <c r="Y8" i="1"/>
  <c r="X8" i="1"/>
  <c r="K11" i="55"/>
  <c r="AR6" i="82"/>
  <c r="AF7" i="63"/>
  <c r="AO7" i="63" s="1"/>
  <c r="W8" i="63"/>
  <c r="AE7" i="63"/>
  <c r="AG7" i="63"/>
  <c r="AP7" i="63" s="1"/>
  <c r="AH7" i="73"/>
  <c r="AQ7" i="73" s="1"/>
  <c r="AR6" i="43"/>
  <c r="AH7" i="15"/>
  <c r="AQ7" i="15" s="1"/>
  <c r="K11" i="23"/>
  <c r="AH7" i="24"/>
  <c r="AQ7" i="24" s="1"/>
  <c r="K11" i="59"/>
  <c r="AI6" i="74"/>
  <c r="AN6" i="74"/>
  <c r="AH7" i="5"/>
  <c r="AQ7" i="5" s="1"/>
  <c r="AH7" i="81"/>
  <c r="AQ7" i="81" s="1"/>
  <c r="AH8" i="48"/>
  <c r="AQ8" i="48" s="1"/>
  <c r="K13" i="61"/>
  <c r="AG7" i="70"/>
  <c r="AP7" i="70" s="1"/>
  <c r="W8" i="70"/>
  <c r="AF7" i="70"/>
  <c r="AO7" i="70" s="1"/>
  <c r="AE7" i="70"/>
  <c r="AF7" i="21"/>
  <c r="AO7" i="21" s="1"/>
  <c r="W8" i="21"/>
  <c r="AE7" i="21"/>
  <c r="AG7" i="21"/>
  <c r="AP7" i="21" s="1"/>
  <c r="Y7" i="34"/>
  <c r="X7" i="34"/>
  <c r="AH8" i="17"/>
  <c r="AQ8" i="17" s="1"/>
  <c r="AR6" i="46"/>
  <c r="K11" i="51"/>
  <c r="AN6" i="85"/>
  <c r="AI6" i="85"/>
  <c r="AR6" i="38"/>
  <c r="AH8" i="69"/>
  <c r="AQ8" i="69" s="1"/>
  <c r="AR7" i="17"/>
  <c r="K13" i="66"/>
  <c r="K11" i="15"/>
  <c r="AI6" i="65"/>
  <c r="AN6" i="65"/>
  <c r="AH7" i="20"/>
  <c r="AQ7" i="20" s="1"/>
  <c r="AH7" i="77"/>
  <c r="AQ7" i="77" s="1"/>
  <c r="AN8" i="88"/>
  <c r="AI8" i="88"/>
  <c r="Y8" i="3"/>
  <c r="X8" i="3"/>
  <c r="X8" i="47"/>
  <c r="Y8" i="47"/>
  <c r="Z7" i="51"/>
  <c r="W9" i="89"/>
  <c r="AG8" i="89"/>
  <c r="AP8" i="89" s="1"/>
  <c r="AF8" i="89"/>
  <c r="AO8" i="89" s="1"/>
  <c r="AE8" i="89"/>
  <c r="AI7" i="75"/>
  <c r="AN7" i="75"/>
  <c r="AH7" i="37"/>
  <c r="AQ7" i="37" s="1"/>
  <c r="AR6" i="67"/>
  <c r="Y8" i="79"/>
  <c r="X8" i="79"/>
  <c r="AI7" i="72"/>
  <c r="AN7" i="72"/>
  <c r="AN6" i="33"/>
  <c r="AI6" i="33"/>
  <c r="X8" i="84"/>
  <c r="Y8" i="84"/>
  <c r="AR7" i="31"/>
  <c r="Z7" i="91"/>
  <c r="Y8" i="72"/>
  <c r="X8" i="72"/>
  <c r="K13" i="69"/>
  <c r="K13" i="65"/>
  <c r="Y8" i="96"/>
  <c r="X8" i="96"/>
  <c r="K12" i="17"/>
  <c r="Z7" i="37"/>
  <c r="Y8" i="92"/>
  <c r="X8" i="92"/>
  <c r="AR6" i="18"/>
  <c r="Y7" i="7"/>
  <c r="X7" i="7"/>
  <c r="Z7" i="15"/>
  <c r="K12" i="24"/>
  <c r="AR6" i="12"/>
  <c r="Z7" i="24"/>
  <c r="X7" i="22"/>
  <c r="Y7" i="22"/>
  <c r="Y7" i="10"/>
  <c r="Z7" i="10" s="1"/>
  <c r="X7" i="10"/>
  <c r="AR6" i="40"/>
  <c r="K11" i="19"/>
  <c r="AR7" i="26"/>
  <c r="AR6" i="51"/>
  <c r="AH7" i="4"/>
  <c r="AQ7" i="4" s="1"/>
  <c r="AR6" i="60"/>
  <c r="K11" i="4"/>
  <c r="AH7" i="71"/>
  <c r="AQ7" i="71" s="1"/>
  <c r="X8" i="95"/>
  <c r="Y8" i="95"/>
  <c r="K13" i="21"/>
  <c r="AR6" i="77"/>
  <c r="AH7" i="59"/>
  <c r="AQ7" i="59" s="1"/>
  <c r="AR6" i="91"/>
  <c r="Z8" i="17"/>
  <c r="K13" i="57"/>
  <c r="K15" i="58"/>
  <c r="AH7" i="39"/>
  <c r="AQ7" i="39" s="1"/>
  <c r="Z8" i="69"/>
  <c r="AR6" i="71"/>
  <c r="K11" i="67"/>
  <c r="K11" i="20"/>
  <c r="K12" i="5"/>
  <c r="Y8" i="29"/>
  <c r="X8" i="29"/>
  <c r="AI7" i="9"/>
  <c r="AN7" i="9"/>
  <c r="Z7" i="77"/>
  <c r="Y8" i="80"/>
  <c r="X8" i="80"/>
  <c r="AN7" i="79"/>
  <c r="AI7" i="79"/>
  <c r="X8" i="35"/>
  <c r="Y8" i="35"/>
  <c r="Z8" i="35" s="1"/>
  <c r="K11" i="63"/>
  <c r="AI7" i="19"/>
  <c r="AN7" i="19"/>
  <c r="AN7" i="84"/>
  <c r="AI7" i="84"/>
  <c r="AR6" i="23"/>
  <c r="K11" i="64"/>
  <c r="AI7" i="50"/>
  <c r="AN7" i="50"/>
  <c r="AH7" i="67"/>
  <c r="AQ7" i="67" s="1"/>
  <c r="AH7" i="8"/>
  <c r="AQ7" i="8" s="1"/>
  <c r="AN7" i="61"/>
  <c r="AI7" i="61"/>
  <c r="AH7" i="46"/>
  <c r="AQ7" i="46" s="1"/>
  <c r="Z7" i="73"/>
  <c r="AI6" i="7"/>
  <c r="AN6" i="7"/>
  <c r="AR6" i="68"/>
  <c r="K12" i="13"/>
  <c r="AH7" i="38"/>
  <c r="AQ7" i="38" s="1"/>
  <c r="AR6" i="42"/>
  <c r="AN6" i="10"/>
  <c r="AI6" i="10"/>
  <c r="AG7" i="2"/>
  <c r="AP7" i="2" s="1"/>
  <c r="AF7" i="2"/>
  <c r="AO7" i="2" s="1"/>
  <c r="W8" i="2"/>
  <c r="AE7" i="2"/>
  <c r="AH7" i="76"/>
  <c r="AQ7" i="76" s="1"/>
  <c r="AI6" i="78"/>
  <c r="AN6" i="78"/>
  <c r="AR6" i="20"/>
  <c r="Z7" i="5"/>
  <c r="Z7" i="81"/>
  <c r="K11" i="3"/>
  <c r="AI6" i="30"/>
  <c r="AN6" i="30"/>
  <c r="Z8" i="48"/>
  <c r="AF7" i="55"/>
  <c r="AO7" i="55" s="1"/>
  <c r="W8" i="55"/>
  <c r="AE7" i="55"/>
  <c r="AG7" i="55"/>
  <c r="AP7" i="55" s="1"/>
  <c r="K11" i="52"/>
  <c r="K11" i="8"/>
  <c r="W8" i="90"/>
  <c r="AF7" i="90"/>
  <c r="AO7" i="90" s="1"/>
  <c r="AG7" i="90"/>
  <c r="AP7" i="90" s="1"/>
  <c r="AE7" i="90"/>
  <c r="AN7" i="94"/>
  <c r="AI7" i="94"/>
  <c r="AF7" i="44"/>
  <c r="AO7" i="44" s="1"/>
  <c r="AE7" i="44"/>
  <c r="W8" i="44"/>
  <c r="AG7" i="44"/>
  <c r="AP7" i="44" s="1"/>
  <c r="AI6" i="34"/>
  <c r="AN6" i="34"/>
  <c r="AH7" i="42"/>
  <c r="AQ7" i="42" s="1"/>
  <c r="AH7" i="60"/>
  <c r="AQ7" i="60" s="1"/>
  <c r="AH7" i="82"/>
  <c r="AQ7" i="82" s="1"/>
  <c r="AR6" i="37"/>
  <c r="AH7" i="93"/>
  <c r="AQ7" i="93" s="1"/>
  <c r="AH7" i="43"/>
  <c r="AQ7" i="43" s="1"/>
  <c r="AR7" i="32"/>
  <c r="AR6" i="36"/>
  <c r="AR6" i="58"/>
  <c r="AR6" i="6"/>
  <c r="K13" i="54"/>
  <c r="Y7" i="16"/>
  <c r="X7" i="16"/>
  <c r="Z7" i="20"/>
  <c r="Y8" i="9"/>
  <c r="X8" i="9"/>
  <c r="Z8" i="9" s="1"/>
  <c r="AR6" i="81"/>
  <c r="AI7" i="80"/>
  <c r="AN7" i="80"/>
  <c r="AN7" i="83"/>
  <c r="AI7" i="83"/>
  <c r="AN7" i="45"/>
  <c r="AI7" i="45"/>
  <c r="X8" i="52"/>
  <c r="Y8" i="52"/>
  <c r="AH7" i="6"/>
  <c r="AQ7" i="6" s="1"/>
  <c r="AR7" i="69"/>
  <c r="AR6" i="8"/>
  <c r="AI7" i="35"/>
  <c r="AN7" i="35"/>
  <c r="Y7" i="33"/>
  <c r="X7" i="33"/>
  <c r="X8" i="19"/>
  <c r="Y8" i="19"/>
  <c r="AI7" i="1"/>
  <c r="AN7" i="1"/>
  <c r="Y8" i="50"/>
  <c r="X8" i="50"/>
  <c r="Y8" i="75"/>
  <c r="X8" i="75"/>
  <c r="K13" i="70"/>
  <c r="AH8" i="41"/>
  <c r="AQ8" i="41" s="1"/>
  <c r="AH7" i="25"/>
  <c r="AQ7" i="25" s="1"/>
  <c r="Y8" i="61"/>
  <c r="X8" i="61"/>
  <c r="AN7" i="66"/>
  <c r="AI7" i="66"/>
  <c r="AH8" i="27"/>
  <c r="AQ8" i="27" s="1"/>
  <c r="AN7" i="92"/>
  <c r="AI7" i="92"/>
  <c r="AR6" i="93"/>
  <c r="AE7" i="46"/>
  <c r="W8" i="46"/>
  <c r="AG7" i="46"/>
  <c r="AP7" i="46" s="1"/>
  <c r="AF7" i="46"/>
  <c r="AO7" i="46" s="1"/>
  <c r="K11" i="68"/>
  <c r="K11" i="50"/>
  <c r="AR7" i="48"/>
  <c r="AG7" i="13"/>
  <c r="AP7" i="13" s="1"/>
  <c r="AF7" i="13"/>
  <c r="AO7" i="13" s="1"/>
  <c r="W8" i="13"/>
  <c r="AE7" i="13"/>
  <c r="AH7" i="58"/>
  <c r="AQ7" i="58" s="1"/>
  <c r="AH7" i="12"/>
  <c r="AQ7" i="12" s="1"/>
  <c r="AR6" i="39"/>
  <c r="AG7" i="4"/>
  <c r="AP7" i="4" s="1"/>
  <c r="AF7" i="4"/>
  <c r="AO7" i="4" s="1"/>
  <c r="W8" i="4"/>
  <c r="AE7" i="4"/>
  <c r="K11" i="71"/>
  <c r="AF7" i="71"/>
  <c r="AO7" i="71" s="1"/>
  <c r="AG7" i="71"/>
  <c r="AP7" i="71" s="1"/>
  <c r="AE7" i="71"/>
  <c r="W8" i="71"/>
  <c r="AG7" i="59"/>
  <c r="AP7" i="59" s="1"/>
  <c r="AF7" i="59"/>
  <c r="AO7" i="59" s="1"/>
  <c r="W8" i="59"/>
  <c r="AE7" i="59"/>
  <c r="AG7" i="60"/>
  <c r="AP7" i="60" s="1"/>
  <c r="AF7" i="60"/>
  <c r="AO7" i="60" s="1"/>
  <c r="W8" i="60"/>
  <c r="AE7" i="60"/>
  <c r="K11" i="72"/>
  <c r="Y7" i="11"/>
  <c r="X7" i="11"/>
  <c r="AF7" i="43"/>
  <c r="AO7" i="43" s="1"/>
  <c r="AE7" i="43"/>
  <c r="W8" i="43"/>
  <c r="AG7" i="43"/>
  <c r="AP7" i="43" s="1"/>
  <c r="AR6" i="49"/>
  <c r="AR7" i="41"/>
  <c r="AN6" i="16"/>
  <c r="AI6" i="16"/>
  <c r="K12" i="6"/>
  <c r="AR6" i="73"/>
  <c r="X7" i="65"/>
  <c r="Y7" i="65"/>
  <c r="AI7" i="29"/>
  <c r="AN7" i="29"/>
  <c r="AR7" i="89"/>
  <c r="X8" i="86"/>
  <c r="Y8" i="86"/>
  <c r="K11" i="56"/>
  <c r="X8" i="45"/>
  <c r="Y8" i="45"/>
  <c r="AI7" i="52"/>
  <c r="AN7" i="52"/>
  <c r="AR7" i="27"/>
  <c r="AI7" i="96"/>
  <c r="AN7" i="96"/>
  <c r="K11" i="12"/>
  <c r="AR6" i="76"/>
  <c r="K11" i="7"/>
  <c r="K13" i="1"/>
  <c r="AH7" i="87"/>
  <c r="AQ7" i="87" s="1"/>
  <c r="AF8" i="41"/>
  <c r="AO8" i="41" s="1"/>
  <c r="AE8" i="41"/>
  <c r="W9" i="41"/>
  <c r="AG8" i="41"/>
  <c r="AP8" i="41" s="1"/>
  <c r="AF7" i="67"/>
  <c r="AO7" i="67" s="1"/>
  <c r="AG7" i="67"/>
  <c r="AP7" i="67" s="1"/>
  <c r="AE7" i="67"/>
  <c r="W8" i="67"/>
  <c r="AG7" i="8"/>
  <c r="AP7" i="8" s="1"/>
  <c r="AF7" i="8"/>
  <c r="AO7" i="8" s="1"/>
  <c r="W8" i="8"/>
  <c r="AE7" i="8"/>
  <c r="W9" i="27"/>
  <c r="AG8" i="27"/>
  <c r="AP8" i="27" s="1"/>
  <c r="AF8" i="27"/>
  <c r="AO8" i="27" s="1"/>
  <c r="AE8" i="27"/>
  <c r="AR6" i="5"/>
  <c r="K11" i="11"/>
  <c r="AH7" i="28"/>
  <c r="AQ7" i="28" s="1"/>
  <c r="AG7" i="38"/>
  <c r="AP7" i="38" s="1"/>
  <c r="AF7" i="38"/>
  <c r="AO7" i="38" s="1"/>
  <c r="AE7" i="38"/>
  <c r="W8" i="38"/>
  <c r="AR6" i="4"/>
  <c r="AI6" i="22"/>
  <c r="AN6" i="22"/>
  <c r="AH7" i="54"/>
  <c r="AQ7" i="54" s="1"/>
  <c r="Y7" i="74"/>
  <c r="X7" i="74"/>
  <c r="Z7" i="74" s="1"/>
  <c r="W8" i="76"/>
  <c r="AG7" i="76"/>
  <c r="AP7" i="76" s="1"/>
  <c r="AF7" i="76"/>
  <c r="AO7" i="76" s="1"/>
  <c r="AE7" i="76"/>
  <c r="AG7" i="53"/>
  <c r="AP7" i="53" s="1"/>
  <c r="AF7" i="53"/>
  <c r="AO7" i="53" s="1"/>
  <c r="W8" i="53"/>
  <c r="AE7" i="53"/>
  <c r="K12" i="10"/>
  <c r="AR6" i="87"/>
  <c r="AH8" i="31"/>
  <c r="AQ8" i="31" s="1"/>
  <c r="AH7" i="23"/>
  <c r="AQ7" i="23" s="1"/>
  <c r="AG7" i="62"/>
  <c r="AP7" i="62" s="1"/>
  <c r="AF7" i="62"/>
  <c r="AO7" i="62" s="1"/>
  <c r="W8" i="62"/>
  <c r="AE7" i="62"/>
  <c r="K13" i="9"/>
  <c r="AN6" i="11"/>
  <c r="AI6" i="11"/>
  <c r="AH7" i="40"/>
  <c r="AQ7" i="40" s="1"/>
  <c r="Y7" i="85"/>
  <c r="X7" i="85"/>
  <c r="K11" i="60"/>
  <c r="AI7" i="64"/>
  <c r="AN7" i="64"/>
  <c r="K13" i="18"/>
  <c r="AH8" i="14"/>
  <c r="AQ8" i="14" s="1"/>
  <c r="Y9" i="88"/>
  <c r="X9" i="88"/>
  <c r="AN7" i="47"/>
  <c r="AI7" i="47"/>
  <c r="X8" i="83"/>
  <c r="Y8" i="83"/>
  <c r="AR6" i="15"/>
  <c r="AH7" i="56"/>
  <c r="AQ7" i="56" s="1"/>
  <c r="AF7" i="25"/>
  <c r="AO7" i="25" s="1"/>
  <c r="AE7" i="25"/>
  <c r="W8" i="25"/>
  <c r="AG7" i="25"/>
  <c r="AP7" i="25" s="1"/>
  <c r="X8" i="66"/>
  <c r="Y8" i="66"/>
  <c r="Z8" i="66" s="1"/>
  <c r="AR6" i="54"/>
  <c r="K11" i="16"/>
  <c r="K12" i="14"/>
  <c r="AH7" i="49"/>
  <c r="AQ7" i="49" s="1"/>
  <c r="AH7" i="36"/>
  <c r="AQ7" i="36" s="1"/>
  <c r="AG7" i="28"/>
  <c r="AP7" i="28" s="1"/>
  <c r="AF7" i="28"/>
  <c r="AO7" i="28" s="1"/>
  <c r="AE7" i="28"/>
  <c r="W8" i="28"/>
  <c r="K12" i="22"/>
  <c r="AH8" i="26"/>
  <c r="AQ8" i="26" s="1"/>
  <c r="AH7" i="57"/>
  <c r="AQ7" i="57" s="1"/>
  <c r="X7" i="78"/>
  <c r="Y7" i="78"/>
  <c r="K13" i="49"/>
  <c r="AR6" i="59"/>
  <c r="Z7" i="58"/>
  <c r="Y7" i="30"/>
  <c r="X7" i="30"/>
  <c r="Z7" i="12"/>
  <c r="Z8" i="31"/>
  <c r="K13" i="53"/>
  <c r="AN7" i="95"/>
  <c r="AI7" i="95"/>
  <c r="Y8" i="94"/>
  <c r="X8" i="94"/>
  <c r="AR6" i="28"/>
  <c r="AR6" i="56"/>
  <c r="AR6" i="25"/>
  <c r="AH7" i="18"/>
  <c r="AQ7" i="18" s="1"/>
  <c r="K11" i="2"/>
  <c r="AR6" i="24"/>
  <c r="X8" i="64"/>
  <c r="Y8" i="64"/>
  <c r="K13" i="62"/>
  <c r="AR6" i="57"/>
  <c r="AH8" i="32"/>
  <c r="AQ8" i="32" s="1"/>
  <c r="AN7" i="86"/>
  <c r="AI7" i="86"/>
  <c r="AH7" i="68"/>
  <c r="AQ7" i="68" s="1"/>
  <c r="AN7" i="3"/>
  <c r="AI7" i="3"/>
  <c r="Z8" i="50" l="1"/>
  <c r="Z8" i="95"/>
  <c r="AG7" i="56"/>
  <c r="AP7" i="56" s="1"/>
  <c r="Z7" i="65"/>
  <c r="W8" i="65" s="1"/>
  <c r="Z7" i="11"/>
  <c r="AF7" i="11" s="1"/>
  <c r="AO7" i="11" s="1"/>
  <c r="Z8" i="3"/>
  <c r="Z7" i="7"/>
  <c r="Z8" i="83"/>
  <c r="Z8" i="45"/>
  <c r="Z8" i="61"/>
  <c r="Z8" i="96"/>
  <c r="AE8" i="32"/>
  <c r="Z8" i="29"/>
  <c r="AE8" i="29" s="1"/>
  <c r="Z8" i="92"/>
  <c r="AG8" i="32"/>
  <c r="AP8" i="32" s="1"/>
  <c r="Z7" i="30"/>
  <c r="AG7" i="30" s="1"/>
  <c r="AP7" i="30" s="1"/>
  <c r="Z7" i="34"/>
  <c r="AE7" i="34" s="1"/>
  <c r="W9" i="32"/>
  <c r="W8" i="74"/>
  <c r="AG7" i="74"/>
  <c r="AP7" i="74" s="1"/>
  <c r="AF7" i="74"/>
  <c r="AO7" i="74" s="1"/>
  <c r="AE7" i="74"/>
  <c r="W9" i="29"/>
  <c r="AG8" i="29"/>
  <c r="AP8" i="29" s="1"/>
  <c r="AF8" i="29"/>
  <c r="AO8" i="29" s="1"/>
  <c r="AE7" i="65"/>
  <c r="AG7" i="65"/>
  <c r="AP7" i="65" s="1"/>
  <c r="AF7" i="65"/>
  <c r="AO7" i="65" s="1"/>
  <c r="AG7" i="11"/>
  <c r="AP7" i="11" s="1"/>
  <c r="AE7" i="11"/>
  <c r="AF8" i="50"/>
  <c r="AO8" i="50" s="1"/>
  <c r="AE8" i="50"/>
  <c r="W9" i="50"/>
  <c r="AG8" i="50"/>
  <c r="AP8" i="50" s="1"/>
  <c r="AF7" i="30"/>
  <c r="AO7" i="30" s="1"/>
  <c r="AE7" i="30"/>
  <c r="W8" i="30"/>
  <c r="W9" i="66"/>
  <c r="AG8" i="66"/>
  <c r="AP8" i="66" s="1"/>
  <c r="AF8" i="66"/>
  <c r="AO8" i="66" s="1"/>
  <c r="AE8" i="66"/>
  <c r="W8" i="34"/>
  <c r="AG7" i="34"/>
  <c r="AP7" i="34" s="1"/>
  <c r="AF7" i="34"/>
  <c r="AO7" i="34" s="1"/>
  <c r="W9" i="35"/>
  <c r="AG8" i="35"/>
  <c r="AP8" i="35" s="1"/>
  <c r="AF8" i="35"/>
  <c r="AO8" i="35" s="1"/>
  <c r="AE8" i="35"/>
  <c r="W9" i="83"/>
  <c r="AG8" i="83"/>
  <c r="AP8" i="83" s="1"/>
  <c r="AF8" i="83"/>
  <c r="AO8" i="83" s="1"/>
  <c r="AE8" i="83"/>
  <c r="W9" i="45"/>
  <c r="AG8" i="45"/>
  <c r="AP8" i="45" s="1"/>
  <c r="AF8" i="45"/>
  <c r="AO8" i="45" s="1"/>
  <c r="AE8" i="45"/>
  <c r="AH8" i="64"/>
  <c r="AQ8" i="64" s="1"/>
  <c r="AR7" i="95"/>
  <c r="AH7" i="30"/>
  <c r="AQ7" i="30" s="1"/>
  <c r="AR6" i="11"/>
  <c r="K13" i="10"/>
  <c r="K14" i="1"/>
  <c r="K12" i="12"/>
  <c r="Y8" i="71"/>
  <c r="X8" i="71"/>
  <c r="AN7" i="4"/>
  <c r="AI7" i="4"/>
  <c r="AI7" i="13"/>
  <c r="AN7" i="13"/>
  <c r="K12" i="68"/>
  <c r="K14" i="70"/>
  <c r="AI7" i="90"/>
  <c r="AN7" i="90"/>
  <c r="K12" i="8"/>
  <c r="X8" i="55"/>
  <c r="Y8" i="55"/>
  <c r="K12" i="3"/>
  <c r="AR6" i="78"/>
  <c r="K12" i="64"/>
  <c r="AR7" i="19"/>
  <c r="AH8" i="95"/>
  <c r="AQ8" i="95" s="1"/>
  <c r="AH7" i="10"/>
  <c r="AQ7" i="10" s="1"/>
  <c r="AF7" i="24"/>
  <c r="AO7" i="24" s="1"/>
  <c r="W8" i="24"/>
  <c r="AE7" i="24"/>
  <c r="AG7" i="24"/>
  <c r="AP7" i="24" s="1"/>
  <c r="AH7" i="7"/>
  <c r="AQ7" i="7" s="1"/>
  <c r="AH8" i="92"/>
  <c r="AQ8" i="92" s="1"/>
  <c r="K13" i="17"/>
  <c r="K14" i="69"/>
  <c r="AH8" i="3"/>
  <c r="AQ8" i="3" s="1"/>
  <c r="K14" i="66"/>
  <c r="Y8" i="18"/>
  <c r="X8" i="18"/>
  <c r="Z8" i="18" s="1"/>
  <c r="AI7" i="49"/>
  <c r="AN7" i="49"/>
  <c r="Y9" i="14"/>
  <c r="X9" i="14"/>
  <c r="K12" i="16"/>
  <c r="AR7" i="47"/>
  <c r="AN7" i="53"/>
  <c r="AI7" i="53"/>
  <c r="K12" i="11"/>
  <c r="Y9" i="41"/>
  <c r="X9" i="41"/>
  <c r="AR7" i="52"/>
  <c r="X8" i="43"/>
  <c r="Y8" i="43"/>
  <c r="Z8" i="43" s="1"/>
  <c r="AI7" i="59"/>
  <c r="AN7" i="59"/>
  <c r="AI7" i="71"/>
  <c r="AN7" i="71"/>
  <c r="Y8" i="4"/>
  <c r="X8" i="4"/>
  <c r="Y8" i="13"/>
  <c r="X8" i="13"/>
  <c r="AG8" i="61"/>
  <c r="AP8" i="61" s="1"/>
  <c r="AF8" i="61"/>
  <c r="AO8" i="61" s="1"/>
  <c r="AE8" i="61"/>
  <c r="W9" i="61"/>
  <c r="AH8" i="75"/>
  <c r="AQ8" i="75" s="1"/>
  <c r="AH7" i="33"/>
  <c r="AQ7" i="33" s="1"/>
  <c r="AH8" i="52"/>
  <c r="AQ8" i="52" s="1"/>
  <c r="AG8" i="9"/>
  <c r="AP8" i="9" s="1"/>
  <c r="AF8" i="9"/>
  <c r="AO8" i="9" s="1"/>
  <c r="AE8" i="9"/>
  <c r="W9" i="9"/>
  <c r="K14" i="54"/>
  <c r="X8" i="44"/>
  <c r="Y8" i="44"/>
  <c r="AE7" i="81"/>
  <c r="W8" i="81"/>
  <c r="AG7" i="81"/>
  <c r="AP7" i="81" s="1"/>
  <c r="AF7" i="81"/>
  <c r="AO7" i="81" s="1"/>
  <c r="AN7" i="2"/>
  <c r="AI7" i="2"/>
  <c r="AR7" i="79"/>
  <c r="W8" i="77"/>
  <c r="AG7" i="77"/>
  <c r="AP7" i="77" s="1"/>
  <c r="AF7" i="77"/>
  <c r="AO7" i="77" s="1"/>
  <c r="AE7" i="77"/>
  <c r="K13" i="5"/>
  <c r="K12" i="67"/>
  <c r="K14" i="57"/>
  <c r="AG8" i="95"/>
  <c r="AP8" i="95" s="1"/>
  <c r="W9" i="95"/>
  <c r="AE8" i="95"/>
  <c r="AF8" i="95"/>
  <c r="AO8" i="95" s="1"/>
  <c r="AH8" i="96"/>
  <c r="AQ8" i="96" s="1"/>
  <c r="Y9" i="89"/>
  <c r="X9" i="89"/>
  <c r="AR6" i="85"/>
  <c r="X8" i="70"/>
  <c r="Y8" i="70"/>
  <c r="AN8" i="26"/>
  <c r="AI8" i="26"/>
  <c r="Y8" i="82"/>
  <c r="Z8" i="82" s="1"/>
  <c r="X8" i="82"/>
  <c r="AI7" i="57"/>
  <c r="AN7" i="57"/>
  <c r="Y8" i="49"/>
  <c r="X8" i="49"/>
  <c r="X8" i="93"/>
  <c r="Y8" i="93"/>
  <c r="AN7" i="54"/>
  <c r="AI7" i="54"/>
  <c r="K13" i="22"/>
  <c r="Y8" i="25"/>
  <c r="X8" i="25"/>
  <c r="K12" i="60"/>
  <c r="Y8" i="53"/>
  <c r="X8" i="53"/>
  <c r="Y9" i="27"/>
  <c r="X9" i="27"/>
  <c r="Z9" i="27" s="1"/>
  <c r="Y8" i="67"/>
  <c r="X8" i="67"/>
  <c r="K12" i="7"/>
  <c r="AR7" i="96"/>
  <c r="K12" i="56"/>
  <c r="AI7" i="43"/>
  <c r="AN7" i="43"/>
  <c r="K12" i="72"/>
  <c r="Y8" i="59"/>
  <c r="X8" i="59"/>
  <c r="AR7" i="92"/>
  <c r="AR7" i="1"/>
  <c r="Z8" i="52"/>
  <c r="AR7" i="80"/>
  <c r="W8" i="20"/>
  <c r="AE7" i="20"/>
  <c r="AG7" i="20"/>
  <c r="AP7" i="20" s="1"/>
  <c r="AF7" i="20"/>
  <c r="AO7" i="20" s="1"/>
  <c r="AI7" i="44"/>
  <c r="AN7" i="44"/>
  <c r="W9" i="48"/>
  <c r="AG8" i="48"/>
  <c r="AP8" i="48" s="1"/>
  <c r="AF8" i="48"/>
  <c r="AO8" i="48" s="1"/>
  <c r="AE8" i="48"/>
  <c r="AG7" i="5"/>
  <c r="AP7" i="5" s="1"/>
  <c r="AF7" i="5"/>
  <c r="AO7" i="5" s="1"/>
  <c r="W8" i="5"/>
  <c r="AE7" i="5"/>
  <c r="Y8" i="2"/>
  <c r="X8" i="2"/>
  <c r="Z8" i="2" s="1"/>
  <c r="AR6" i="7"/>
  <c r="AE8" i="17"/>
  <c r="W9" i="17"/>
  <c r="AG8" i="17"/>
  <c r="AP8" i="17" s="1"/>
  <c r="AF8" i="17"/>
  <c r="AO8" i="17" s="1"/>
  <c r="AG7" i="10"/>
  <c r="AP7" i="10" s="1"/>
  <c r="AF7" i="10"/>
  <c r="AO7" i="10" s="1"/>
  <c r="W8" i="10"/>
  <c r="AE7" i="10"/>
  <c r="AG7" i="7"/>
  <c r="AP7" i="7" s="1"/>
  <c r="AF7" i="7"/>
  <c r="AO7" i="7" s="1"/>
  <c r="W8" i="7"/>
  <c r="AE7" i="7"/>
  <c r="W9" i="92"/>
  <c r="AG8" i="92"/>
  <c r="AP8" i="92" s="1"/>
  <c r="AF8" i="92"/>
  <c r="AO8" i="92" s="1"/>
  <c r="AE8" i="92"/>
  <c r="AH8" i="72"/>
  <c r="AQ8" i="72" s="1"/>
  <c r="AR7" i="72"/>
  <c r="AR7" i="75"/>
  <c r="W8" i="51"/>
  <c r="AE7" i="51"/>
  <c r="AF7" i="51"/>
  <c r="AO7" i="51" s="1"/>
  <c r="AG7" i="51"/>
  <c r="AP7" i="51" s="1"/>
  <c r="AG8" i="3"/>
  <c r="AP8" i="3" s="1"/>
  <c r="AF8" i="3"/>
  <c r="AO8" i="3" s="1"/>
  <c r="AE8" i="3"/>
  <c r="W9" i="3"/>
  <c r="AR6" i="65"/>
  <c r="AI7" i="21"/>
  <c r="AN7" i="21"/>
  <c r="AR6" i="74"/>
  <c r="AI7" i="63"/>
  <c r="AN7" i="63"/>
  <c r="K12" i="55"/>
  <c r="AN7" i="68"/>
  <c r="AI7" i="68"/>
  <c r="Y8" i="39"/>
  <c r="X8" i="39"/>
  <c r="Z8" i="39" s="1"/>
  <c r="Y8" i="36"/>
  <c r="X8" i="36"/>
  <c r="AI7" i="82"/>
  <c r="AN7" i="82"/>
  <c r="Y8" i="57"/>
  <c r="X8" i="57"/>
  <c r="AI7" i="56"/>
  <c r="AN7" i="56"/>
  <c r="AN8" i="32"/>
  <c r="AI8" i="32"/>
  <c r="Y8" i="54"/>
  <c r="X8" i="54"/>
  <c r="Y8" i="42"/>
  <c r="X8" i="42"/>
  <c r="Y8" i="87"/>
  <c r="X8" i="87"/>
  <c r="K14" i="49"/>
  <c r="AR7" i="86"/>
  <c r="AH8" i="94"/>
  <c r="AQ8" i="94" s="1"/>
  <c r="K14" i="53"/>
  <c r="AG7" i="58"/>
  <c r="AP7" i="58" s="1"/>
  <c r="AF7" i="58"/>
  <c r="AO7" i="58" s="1"/>
  <c r="AE7" i="58"/>
  <c r="W8" i="58"/>
  <c r="AH7" i="78"/>
  <c r="AQ7" i="78" s="1"/>
  <c r="AH9" i="88"/>
  <c r="AQ9" i="88" s="1"/>
  <c r="K14" i="18"/>
  <c r="AH7" i="85"/>
  <c r="AQ7" i="85" s="1"/>
  <c r="K14" i="9"/>
  <c r="Y8" i="76"/>
  <c r="X8" i="76"/>
  <c r="Z8" i="76" s="1"/>
  <c r="Y8" i="38"/>
  <c r="X8" i="38"/>
  <c r="AI7" i="67"/>
  <c r="AN7" i="67"/>
  <c r="AI8" i="41"/>
  <c r="AN8" i="41"/>
  <c r="AH8" i="45"/>
  <c r="AQ8" i="45" s="1"/>
  <c r="AR7" i="29"/>
  <c r="AN7" i="60"/>
  <c r="AI7" i="60"/>
  <c r="K12" i="50"/>
  <c r="AR7" i="66"/>
  <c r="Z8" i="75"/>
  <c r="Z7" i="33"/>
  <c r="AR7" i="45"/>
  <c r="AH7" i="16"/>
  <c r="AQ7" i="16" s="1"/>
  <c r="K12" i="52"/>
  <c r="K13" i="13"/>
  <c r="W8" i="73"/>
  <c r="AG7" i="73"/>
  <c r="AP7" i="73" s="1"/>
  <c r="AF7" i="73"/>
  <c r="AO7" i="73" s="1"/>
  <c r="AE7" i="73"/>
  <c r="AR7" i="61"/>
  <c r="AR7" i="84"/>
  <c r="K12" i="63"/>
  <c r="AH8" i="80"/>
  <c r="AQ8" i="80" s="1"/>
  <c r="AR7" i="9"/>
  <c r="K12" i="20"/>
  <c r="K12" i="19"/>
  <c r="AG7" i="37"/>
  <c r="AP7" i="37" s="1"/>
  <c r="AF7" i="37"/>
  <c r="AO7" i="37" s="1"/>
  <c r="AE7" i="37"/>
  <c r="W8" i="37"/>
  <c r="W9" i="96"/>
  <c r="AE8" i="96"/>
  <c r="AG8" i="96"/>
  <c r="AP8" i="96" s="1"/>
  <c r="AF8" i="96"/>
  <c r="AO8" i="96" s="1"/>
  <c r="AH8" i="84"/>
  <c r="AQ8" i="84" s="1"/>
  <c r="AH8" i="79"/>
  <c r="AQ8" i="79" s="1"/>
  <c r="AR8" i="88"/>
  <c r="X8" i="21"/>
  <c r="Y8" i="21"/>
  <c r="K12" i="23"/>
  <c r="X8" i="63"/>
  <c r="Y8" i="63"/>
  <c r="AH8" i="1"/>
  <c r="AQ8" i="1" s="1"/>
  <c r="Y8" i="68"/>
  <c r="X8" i="68"/>
  <c r="AI7" i="36"/>
  <c r="AN7" i="36"/>
  <c r="AI8" i="14"/>
  <c r="AN8" i="14"/>
  <c r="AN7" i="93"/>
  <c r="AI7" i="93"/>
  <c r="Y8" i="56"/>
  <c r="X8" i="56"/>
  <c r="Y8" i="40"/>
  <c r="X8" i="40"/>
  <c r="Z8" i="64"/>
  <c r="K12" i="2"/>
  <c r="AF8" i="31"/>
  <c r="AO8" i="31" s="1"/>
  <c r="AE8" i="31"/>
  <c r="W9" i="31"/>
  <c r="AG8" i="31"/>
  <c r="AP8" i="31" s="1"/>
  <c r="Z7" i="78"/>
  <c r="X8" i="28"/>
  <c r="Y8" i="28"/>
  <c r="AI7" i="25"/>
  <c r="AN7" i="25"/>
  <c r="AN7" i="62"/>
  <c r="AI7" i="62"/>
  <c r="AH7" i="74"/>
  <c r="AQ7" i="74" s="1"/>
  <c r="AR6" i="22"/>
  <c r="AN7" i="38"/>
  <c r="AI7" i="38"/>
  <c r="AN7" i="8"/>
  <c r="AI7" i="8"/>
  <c r="AH8" i="86"/>
  <c r="AQ8" i="86" s="1"/>
  <c r="K13" i="6"/>
  <c r="AH7" i="11"/>
  <c r="AQ7" i="11" s="1"/>
  <c r="Y8" i="60"/>
  <c r="X8" i="60"/>
  <c r="Y8" i="46"/>
  <c r="X8" i="46"/>
  <c r="AH8" i="50"/>
  <c r="AQ8" i="50" s="1"/>
  <c r="AH8" i="19"/>
  <c r="AQ8" i="19" s="1"/>
  <c r="AR6" i="34"/>
  <c r="AR7" i="94"/>
  <c r="X8" i="90"/>
  <c r="Y8" i="90"/>
  <c r="AR6" i="30"/>
  <c r="AR7" i="50"/>
  <c r="AH8" i="29"/>
  <c r="AQ8" i="29" s="1"/>
  <c r="AE8" i="69"/>
  <c r="W9" i="69"/>
  <c r="AG8" i="69"/>
  <c r="AP8" i="69" s="1"/>
  <c r="AF8" i="69"/>
  <c r="AO8" i="69" s="1"/>
  <c r="K14" i="21"/>
  <c r="AH7" i="22"/>
  <c r="AQ7" i="22" s="1"/>
  <c r="K13" i="24"/>
  <c r="Z8" i="72"/>
  <c r="Z8" i="84"/>
  <c r="AN8" i="89"/>
  <c r="AI8" i="89"/>
  <c r="AH8" i="47"/>
  <c r="AQ8" i="47" s="1"/>
  <c r="K12" i="15"/>
  <c r="K12" i="51"/>
  <c r="AH7" i="34"/>
  <c r="AQ7" i="34" s="1"/>
  <c r="K14" i="61"/>
  <c r="AI7" i="39"/>
  <c r="AN7" i="39"/>
  <c r="AN7" i="6"/>
  <c r="AI7" i="6"/>
  <c r="AI7" i="42"/>
  <c r="AN7" i="42"/>
  <c r="AI7" i="23"/>
  <c r="AN7" i="23"/>
  <c r="AN7" i="87"/>
  <c r="AI7" i="87"/>
  <c r="K14" i="62"/>
  <c r="AR7" i="3"/>
  <c r="Z8" i="94"/>
  <c r="AG7" i="12"/>
  <c r="AP7" i="12" s="1"/>
  <c r="AF7" i="12"/>
  <c r="AO7" i="12" s="1"/>
  <c r="W8" i="12"/>
  <c r="AE7" i="12"/>
  <c r="AN7" i="28"/>
  <c r="AI7" i="28"/>
  <c r="K13" i="14"/>
  <c r="AH8" i="66"/>
  <c r="AQ8" i="66" s="1"/>
  <c r="AH8" i="83"/>
  <c r="AQ8" i="83" s="1"/>
  <c r="Z9" i="88"/>
  <c r="AR7" i="64"/>
  <c r="Z7" i="85"/>
  <c r="Y8" i="62"/>
  <c r="X8" i="62"/>
  <c r="AI7" i="76"/>
  <c r="AN7" i="76"/>
  <c r="AI8" i="27"/>
  <c r="AN8" i="27"/>
  <c r="Y8" i="8"/>
  <c r="X8" i="8"/>
  <c r="Z8" i="86"/>
  <c r="AH7" i="65"/>
  <c r="AQ7" i="65" s="1"/>
  <c r="AR6" i="16"/>
  <c r="K12" i="71"/>
  <c r="AI7" i="46"/>
  <c r="AN7" i="46"/>
  <c r="AH8" i="61"/>
  <c r="AQ8" i="61" s="1"/>
  <c r="Z8" i="19"/>
  <c r="AR7" i="35"/>
  <c r="AR7" i="83"/>
  <c r="AH8" i="9"/>
  <c r="AQ8" i="9" s="1"/>
  <c r="Z7" i="16"/>
  <c r="AN7" i="55"/>
  <c r="AI7" i="55"/>
  <c r="AR6" i="10"/>
  <c r="AH8" i="35"/>
  <c r="AQ8" i="35" s="1"/>
  <c r="Z8" i="80"/>
  <c r="K16" i="58"/>
  <c r="K12" i="4"/>
  <c r="Z7" i="22"/>
  <c r="AG7" i="15"/>
  <c r="AP7" i="15" s="1"/>
  <c r="AF7" i="15"/>
  <c r="AO7" i="15" s="1"/>
  <c r="W8" i="15"/>
  <c r="AE7" i="15"/>
  <c r="K14" i="65"/>
  <c r="W8" i="91"/>
  <c r="AG7" i="91"/>
  <c r="AP7" i="91" s="1"/>
  <c r="AF7" i="91"/>
  <c r="AO7" i="91" s="1"/>
  <c r="AE7" i="91"/>
  <c r="AR6" i="33"/>
  <c r="Z8" i="79"/>
  <c r="Z8" i="47"/>
  <c r="AN7" i="70"/>
  <c r="AI7" i="70"/>
  <c r="K12" i="59"/>
  <c r="Z8" i="1"/>
  <c r="AI7" i="18"/>
  <c r="AN7" i="18"/>
  <c r="Y9" i="26"/>
  <c r="X9" i="26"/>
  <c r="Z9" i="26" s="1"/>
  <c r="Y8" i="6"/>
  <c r="X8" i="6"/>
  <c r="Y9" i="32"/>
  <c r="X9" i="32"/>
  <c r="AI7" i="40"/>
  <c r="AN7" i="40"/>
  <c r="X8" i="23"/>
  <c r="Y8" i="23"/>
  <c r="W8" i="11" l="1"/>
  <c r="Z8" i="49"/>
  <c r="Z8" i="6"/>
  <c r="Z8" i="70"/>
  <c r="W9" i="70" s="1"/>
  <c r="Z8" i="67"/>
  <c r="AF8" i="67" s="1"/>
  <c r="AO8" i="67" s="1"/>
  <c r="Z8" i="46"/>
  <c r="AE8" i="46" s="1"/>
  <c r="Z9" i="14"/>
  <c r="W10" i="14" s="1"/>
  <c r="Z8" i="57"/>
  <c r="Z8" i="53"/>
  <c r="Z8" i="42"/>
  <c r="AG8" i="42" s="1"/>
  <c r="AP8" i="42" s="1"/>
  <c r="Z8" i="55"/>
  <c r="AF8" i="55" s="1"/>
  <c r="AO8" i="55" s="1"/>
  <c r="AG8" i="2"/>
  <c r="AP8" i="2" s="1"/>
  <c r="AF8" i="2"/>
  <c r="AO8" i="2" s="1"/>
  <c r="AE8" i="2"/>
  <c r="W9" i="2"/>
  <c r="AE8" i="42"/>
  <c r="W9" i="42"/>
  <c r="W9" i="55"/>
  <c r="W9" i="67"/>
  <c r="AE9" i="26"/>
  <c r="AG9" i="26"/>
  <c r="AP9" i="26" s="1"/>
  <c r="AF9" i="26"/>
  <c r="AO9" i="26" s="1"/>
  <c r="W10" i="26"/>
  <c r="AE8" i="76"/>
  <c r="AG8" i="76"/>
  <c r="AP8" i="76" s="1"/>
  <c r="W9" i="76"/>
  <c r="AF8" i="76"/>
  <c r="AO8" i="76" s="1"/>
  <c r="AG8" i="70"/>
  <c r="AP8" i="70" s="1"/>
  <c r="AE8" i="70"/>
  <c r="AG8" i="46"/>
  <c r="AP8" i="46" s="1"/>
  <c r="W9" i="46"/>
  <c r="AF8" i="46"/>
  <c r="AO8" i="46" s="1"/>
  <c r="AE8" i="39"/>
  <c r="W9" i="39"/>
  <c r="AG8" i="39"/>
  <c r="AP8" i="39" s="1"/>
  <c r="AF8" i="39"/>
  <c r="AO8" i="39" s="1"/>
  <c r="AE9" i="14"/>
  <c r="AG9" i="14"/>
  <c r="AP9" i="14" s="1"/>
  <c r="AF9" i="14"/>
  <c r="AO9" i="14" s="1"/>
  <c r="AE8" i="57"/>
  <c r="W9" i="57"/>
  <c r="AG8" i="57"/>
  <c r="AP8" i="57" s="1"/>
  <c r="AF8" i="57"/>
  <c r="AO8" i="57" s="1"/>
  <c r="AG8" i="53"/>
  <c r="AP8" i="53" s="1"/>
  <c r="AF8" i="53"/>
  <c r="AO8" i="53" s="1"/>
  <c r="W9" i="53"/>
  <c r="AE8" i="53"/>
  <c r="K17" i="58"/>
  <c r="AH8" i="8"/>
  <c r="AQ8" i="8" s="1"/>
  <c r="K14" i="14"/>
  <c r="K15" i="62"/>
  <c r="AR7" i="42"/>
  <c r="Y9" i="69"/>
  <c r="X9" i="69"/>
  <c r="AH8" i="90"/>
  <c r="AQ8" i="90" s="1"/>
  <c r="AH8" i="28"/>
  <c r="AQ8" i="28" s="1"/>
  <c r="AI8" i="31"/>
  <c r="AN8" i="31"/>
  <c r="AH8" i="40"/>
  <c r="AQ8" i="40" s="1"/>
  <c r="AR7" i="93"/>
  <c r="AH8" i="68"/>
  <c r="AQ8" i="68" s="1"/>
  <c r="AH8" i="21"/>
  <c r="AQ8" i="21" s="1"/>
  <c r="K13" i="52"/>
  <c r="AF8" i="75"/>
  <c r="AO8" i="75" s="1"/>
  <c r="AE8" i="75"/>
  <c r="W9" i="75"/>
  <c r="AG8" i="75"/>
  <c r="AP8" i="75" s="1"/>
  <c r="AI8" i="48"/>
  <c r="AN8" i="48"/>
  <c r="AR7" i="44"/>
  <c r="AH8" i="59"/>
  <c r="AQ8" i="59" s="1"/>
  <c r="AR7" i="43"/>
  <c r="K13" i="7"/>
  <c r="AG9" i="27"/>
  <c r="AP9" i="27" s="1"/>
  <c r="AF9" i="27"/>
  <c r="AO9" i="27" s="1"/>
  <c r="AE9" i="27"/>
  <c r="W10" i="27"/>
  <c r="AH8" i="25"/>
  <c r="AQ8" i="25" s="1"/>
  <c r="AE8" i="49"/>
  <c r="W9" i="49"/>
  <c r="AF8" i="49"/>
  <c r="AO8" i="49" s="1"/>
  <c r="AG8" i="49"/>
  <c r="AP8" i="49" s="1"/>
  <c r="AR8" i="26"/>
  <c r="AN8" i="95"/>
  <c r="AI8" i="95"/>
  <c r="K13" i="67"/>
  <c r="AH8" i="44"/>
  <c r="AQ8" i="44" s="1"/>
  <c r="AH8" i="13"/>
  <c r="AQ8" i="13" s="1"/>
  <c r="W9" i="43"/>
  <c r="AG8" i="43"/>
  <c r="AP8" i="43" s="1"/>
  <c r="AF8" i="43"/>
  <c r="AO8" i="43" s="1"/>
  <c r="AE8" i="43"/>
  <c r="AR7" i="49"/>
  <c r="AH8" i="71"/>
  <c r="AQ8" i="71" s="1"/>
  <c r="K15" i="1"/>
  <c r="AI7" i="34"/>
  <c r="AN7" i="34"/>
  <c r="AI7" i="11"/>
  <c r="AN7" i="11"/>
  <c r="AI7" i="65"/>
  <c r="AN7" i="65"/>
  <c r="AI8" i="29"/>
  <c r="AN8" i="29"/>
  <c r="K13" i="59"/>
  <c r="AG8" i="80"/>
  <c r="AP8" i="80" s="1"/>
  <c r="AF8" i="80"/>
  <c r="AO8" i="80" s="1"/>
  <c r="AE8" i="80"/>
  <c r="W9" i="80"/>
  <c r="AR7" i="76"/>
  <c r="AR7" i="28"/>
  <c r="W9" i="94"/>
  <c r="AG8" i="94"/>
  <c r="AP8" i="94" s="1"/>
  <c r="AF8" i="94"/>
  <c r="AO8" i="94" s="1"/>
  <c r="AE8" i="94"/>
  <c r="AR7" i="87"/>
  <c r="AR7" i="6"/>
  <c r="K13" i="51"/>
  <c r="W9" i="84"/>
  <c r="AG8" i="84"/>
  <c r="AP8" i="84" s="1"/>
  <c r="AF8" i="84"/>
  <c r="AO8" i="84" s="1"/>
  <c r="AE8" i="84"/>
  <c r="AI8" i="69"/>
  <c r="AN8" i="69"/>
  <c r="Z8" i="90"/>
  <c r="AR7" i="62"/>
  <c r="Z8" i="28"/>
  <c r="AH8" i="63"/>
  <c r="AQ8" i="63" s="1"/>
  <c r="Z8" i="21"/>
  <c r="AR7" i="67"/>
  <c r="K15" i="49"/>
  <c r="AR7" i="82"/>
  <c r="AR7" i="63"/>
  <c r="Y9" i="92"/>
  <c r="X9" i="92"/>
  <c r="AI7" i="10"/>
  <c r="AN7" i="10"/>
  <c r="Y9" i="17"/>
  <c r="Z9" i="17" s="1"/>
  <c r="X9" i="17"/>
  <c r="W9" i="52"/>
  <c r="AG8" i="52"/>
  <c r="AP8" i="52" s="1"/>
  <c r="AF8" i="52"/>
  <c r="AO8" i="52" s="1"/>
  <c r="AE8" i="52"/>
  <c r="AH8" i="67"/>
  <c r="AQ8" i="67" s="1"/>
  <c r="AH8" i="53"/>
  <c r="AQ8" i="53" s="1"/>
  <c r="Y9" i="95"/>
  <c r="X9" i="95"/>
  <c r="K14" i="5"/>
  <c r="Y8" i="77"/>
  <c r="X8" i="77"/>
  <c r="Z8" i="44"/>
  <c r="AR7" i="71"/>
  <c r="K13" i="11"/>
  <c r="K13" i="16"/>
  <c r="AH8" i="18"/>
  <c r="AQ8" i="18" s="1"/>
  <c r="K13" i="8"/>
  <c r="K13" i="68"/>
  <c r="Y9" i="45"/>
  <c r="X9" i="45"/>
  <c r="Y8" i="11"/>
  <c r="X8" i="11"/>
  <c r="X8" i="65"/>
  <c r="Z8" i="65" s="1"/>
  <c r="Y8" i="65"/>
  <c r="AI7" i="74"/>
  <c r="AN7" i="74"/>
  <c r="AR7" i="40"/>
  <c r="AH9" i="32"/>
  <c r="AQ9" i="32" s="1"/>
  <c r="W9" i="79"/>
  <c r="AG8" i="79"/>
  <c r="AP8" i="79" s="1"/>
  <c r="AF8" i="79"/>
  <c r="AO8" i="79" s="1"/>
  <c r="AE8" i="79"/>
  <c r="K13" i="71"/>
  <c r="X8" i="91"/>
  <c r="Y8" i="91"/>
  <c r="AH8" i="23"/>
  <c r="AQ8" i="23" s="1"/>
  <c r="AR7" i="70"/>
  <c r="AF7" i="22"/>
  <c r="AO7" i="22" s="1"/>
  <c r="W8" i="22"/>
  <c r="AE7" i="22"/>
  <c r="AG7" i="22"/>
  <c r="AP7" i="22" s="1"/>
  <c r="Z8" i="8"/>
  <c r="AH8" i="62"/>
  <c r="AQ8" i="62" s="1"/>
  <c r="W10" i="88"/>
  <c r="AG9" i="88"/>
  <c r="AP9" i="88" s="1"/>
  <c r="AF9" i="88"/>
  <c r="AO9" i="88" s="1"/>
  <c r="AE9" i="88"/>
  <c r="K15" i="61"/>
  <c r="AE8" i="72"/>
  <c r="W9" i="72"/>
  <c r="AG8" i="72"/>
  <c r="AP8" i="72" s="1"/>
  <c r="AF8" i="72"/>
  <c r="AO8" i="72" s="1"/>
  <c r="K15" i="21"/>
  <c r="AH8" i="60"/>
  <c r="AQ8" i="60" s="1"/>
  <c r="K14" i="6"/>
  <c r="AG7" i="78"/>
  <c r="AP7" i="78" s="1"/>
  <c r="AF7" i="78"/>
  <c r="AO7" i="78" s="1"/>
  <c r="AE7" i="78"/>
  <c r="W8" i="78"/>
  <c r="Z8" i="40"/>
  <c r="Z8" i="68"/>
  <c r="Z8" i="63"/>
  <c r="AN8" i="96"/>
  <c r="AI8" i="96"/>
  <c r="K13" i="20"/>
  <c r="Y8" i="73"/>
  <c r="X8" i="73"/>
  <c r="AH8" i="38"/>
  <c r="AQ8" i="38" s="1"/>
  <c r="AH8" i="87"/>
  <c r="AQ8" i="87" s="1"/>
  <c r="AH8" i="54"/>
  <c r="AQ8" i="54" s="1"/>
  <c r="AR7" i="56"/>
  <c r="AH8" i="36"/>
  <c r="AQ8" i="36" s="1"/>
  <c r="AR7" i="68"/>
  <c r="Y9" i="3"/>
  <c r="X9" i="3"/>
  <c r="AI7" i="51"/>
  <c r="AN7" i="51"/>
  <c r="Y8" i="10"/>
  <c r="X8" i="10"/>
  <c r="AI8" i="17"/>
  <c r="AN8" i="17"/>
  <c r="AN7" i="5"/>
  <c r="AI7" i="5"/>
  <c r="Z8" i="59"/>
  <c r="K13" i="56"/>
  <c r="Z8" i="25"/>
  <c r="AH8" i="93"/>
  <c r="AQ8" i="93" s="1"/>
  <c r="AR7" i="57"/>
  <c r="AH9" i="89"/>
  <c r="AQ9" i="89" s="1"/>
  <c r="Y9" i="61"/>
  <c r="X9" i="61"/>
  <c r="Z8" i="13"/>
  <c r="AR7" i="53"/>
  <c r="AH9" i="14"/>
  <c r="AQ9" i="14" s="1"/>
  <c r="K13" i="3"/>
  <c r="Z8" i="71"/>
  <c r="K14" i="10"/>
  <c r="AI8" i="83"/>
  <c r="AN8" i="83"/>
  <c r="AN8" i="35"/>
  <c r="AI8" i="35"/>
  <c r="Y9" i="66"/>
  <c r="X9" i="66"/>
  <c r="AH9" i="26"/>
  <c r="AQ9" i="26" s="1"/>
  <c r="Z8" i="23"/>
  <c r="AH8" i="6"/>
  <c r="AQ8" i="6" s="1"/>
  <c r="AI7" i="91"/>
  <c r="AN7" i="91"/>
  <c r="K15" i="65"/>
  <c r="AR7" i="55"/>
  <c r="AI7" i="12"/>
  <c r="AN7" i="12"/>
  <c r="AR7" i="8"/>
  <c r="K13" i="2"/>
  <c r="AH8" i="56"/>
  <c r="AQ8" i="56" s="1"/>
  <c r="AR8" i="14"/>
  <c r="Y9" i="96"/>
  <c r="X9" i="96"/>
  <c r="Z9" i="96" s="1"/>
  <c r="K15" i="9"/>
  <c r="K15" i="53"/>
  <c r="AH8" i="57"/>
  <c r="AQ8" i="57" s="1"/>
  <c r="AN8" i="3"/>
  <c r="AI8" i="3"/>
  <c r="Y8" i="51"/>
  <c r="X8" i="51"/>
  <c r="AN7" i="7"/>
  <c r="AI7" i="7"/>
  <c r="Y8" i="5"/>
  <c r="X8" i="5"/>
  <c r="Y9" i="48"/>
  <c r="X9" i="48"/>
  <c r="AI7" i="20"/>
  <c r="AN7" i="20"/>
  <c r="Z8" i="93"/>
  <c r="AH8" i="82"/>
  <c r="AQ8" i="82" s="1"/>
  <c r="AH8" i="70"/>
  <c r="AQ8" i="70" s="1"/>
  <c r="AI7" i="77"/>
  <c r="AN7" i="77"/>
  <c r="X8" i="81"/>
  <c r="Y8" i="81"/>
  <c r="K15" i="54"/>
  <c r="AN8" i="61"/>
  <c r="AI8" i="61"/>
  <c r="AH8" i="4"/>
  <c r="AQ8" i="4" s="1"/>
  <c r="AR7" i="59"/>
  <c r="AH9" i="41"/>
  <c r="AQ9" i="41" s="1"/>
  <c r="AE8" i="18"/>
  <c r="W9" i="18"/>
  <c r="AG8" i="18"/>
  <c r="AP8" i="18" s="1"/>
  <c r="AF8" i="18"/>
  <c r="AO8" i="18" s="1"/>
  <c r="K15" i="69"/>
  <c r="AI7" i="24"/>
  <c r="AN7" i="24"/>
  <c r="AR7" i="90"/>
  <c r="AR7" i="13"/>
  <c r="AI8" i="45"/>
  <c r="AN8" i="45"/>
  <c r="Y9" i="50"/>
  <c r="X9" i="50"/>
  <c r="AE8" i="19"/>
  <c r="W9" i="19"/>
  <c r="AG8" i="19"/>
  <c r="AP8" i="19" s="1"/>
  <c r="AF8" i="19"/>
  <c r="AO8" i="19" s="1"/>
  <c r="Z9" i="32"/>
  <c r="AR7" i="18"/>
  <c r="AI7" i="15"/>
  <c r="AN7" i="15"/>
  <c r="K13" i="4"/>
  <c r="AR7" i="46"/>
  <c r="AR8" i="27"/>
  <c r="Z8" i="62"/>
  <c r="Y8" i="12"/>
  <c r="X8" i="12"/>
  <c r="AR7" i="23"/>
  <c r="AR7" i="39"/>
  <c r="K13" i="15"/>
  <c r="K14" i="24"/>
  <c r="Z8" i="60"/>
  <c r="AR7" i="25"/>
  <c r="Y9" i="31"/>
  <c r="X9" i="31"/>
  <c r="Z9" i="31" s="1"/>
  <c r="AE8" i="64"/>
  <c r="W9" i="64"/>
  <c r="AG8" i="64"/>
  <c r="AP8" i="64" s="1"/>
  <c r="AF8" i="64"/>
  <c r="AO8" i="64" s="1"/>
  <c r="Z8" i="56"/>
  <c r="K13" i="23"/>
  <c r="X8" i="37"/>
  <c r="Z8" i="37" s="1"/>
  <c r="Y8" i="37"/>
  <c r="AI7" i="73"/>
  <c r="AN7" i="73"/>
  <c r="K14" i="13"/>
  <c r="K13" i="50"/>
  <c r="Z8" i="38"/>
  <c r="K15" i="18"/>
  <c r="Y8" i="58"/>
  <c r="X8" i="58"/>
  <c r="Z8" i="87"/>
  <c r="Z8" i="54"/>
  <c r="Z8" i="36"/>
  <c r="AI8" i="92"/>
  <c r="AN8" i="92"/>
  <c r="Y8" i="7"/>
  <c r="X8" i="7"/>
  <c r="X8" i="20"/>
  <c r="Y8" i="20"/>
  <c r="K13" i="72"/>
  <c r="AH9" i="27"/>
  <c r="AQ9" i="27" s="1"/>
  <c r="K14" i="22"/>
  <c r="AH8" i="49"/>
  <c r="AQ8" i="49" s="1"/>
  <c r="Z9" i="89"/>
  <c r="K15" i="57"/>
  <c r="AR7" i="2"/>
  <c r="AI7" i="81"/>
  <c r="AN7" i="81"/>
  <c r="Y9" i="9"/>
  <c r="X9" i="9"/>
  <c r="Z9" i="9" s="1"/>
  <c r="X8" i="24"/>
  <c r="Y8" i="24"/>
  <c r="K13" i="64"/>
  <c r="AH8" i="55"/>
  <c r="AQ8" i="55" s="1"/>
  <c r="AR7" i="4"/>
  <c r="K13" i="12"/>
  <c r="Y8" i="34"/>
  <c r="X8" i="34"/>
  <c r="Y8" i="30"/>
  <c r="X8" i="30"/>
  <c r="AI8" i="50"/>
  <c r="AN8" i="50"/>
  <c r="Y9" i="29"/>
  <c r="X9" i="29"/>
  <c r="AG8" i="6"/>
  <c r="AP8" i="6" s="1"/>
  <c r="AF8" i="6"/>
  <c r="AO8" i="6" s="1"/>
  <c r="AE8" i="6"/>
  <c r="W9" i="6"/>
  <c r="AE8" i="1"/>
  <c r="W9" i="1"/>
  <c r="AG8" i="1"/>
  <c r="AP8" i="1" s="1"/>
  <c r="AF8" i="1"/>
  <c r="AO8" i="1" s="1"/>
  <c r="AF8" i="47"/>
  <c r="AO8" i="47" s="1"/>
  <c r="AG8" i="47"/>
  <c r="AP8" i="47" s="1"/>
  <c r="W9" i="47"/>
  <c r="AE8" i="47"/>
  <c r="X8" i="15"/>
  <c r="Y8" i="15"/>
  <c r="AG7" i="16"/>
  <c r="AP7" i="16" s="1"/>
  <c r="AF7" i="16"/>
  <c r="AO7" i="16" s="1"/>
  <c r="W8" i="16"/>
  <c r="AE7" i="16"/>
  <c r="W9" i="86"/>
  <c r="AG8" i="86"/>
  <c r="AP8" i="86" s="1"/>
  <c r="AF8" i="86"/>
  <c r="AO8" i="86" s="1"/>
  <c r="AE8" i="86"/>
  <c r="W8" i="85"/>
  <c r="AE7" i="85"/>
  <c r="AG7" i="85"/>
  <c r="AP7" i="85" s="1"/>
  <c r="AF7" i="85"/>
  <c r="AO7" i="85" s="1"/>
  <c r="AR8" i="89"/>
  <c r="AH8" i="46"/>
  <c r="AQ8" i="46" s="1"/>
  <c r="AR7" i="38"/>
  <c r="AR7" i="36"/>
  <c r="AN7" i="37"/>
  <c r="AI7" i="37"/>
  <c r="K13" i="19"/>
  <c r="K13" i="63"/>
  <c r="AE7" i="33"/>
  <c r="W8" i="33"/>
  <c r="AG7" i="33"/>
  <c r="AP7" i="33" s="1"/>
  <c r="AF7" i="33"/>
  <c r="AO7" i="33" s="1"/>
  <c r="AR7" i="60"/>
  <c r="AR8" i="41"/>
  <c r="AH8" i="76"/>
  <c r="AQ8" i="76" s="1"/>
  <c r="AI7" i="58"/>
  <c r="AN7" i="58"/>
  <c r="AH8" i="42"/>
  <c r="AQ8" i="42" s="1"/>
  <c r="AR8" i="32"/>
  <c r="AH8" i="39"/>
  <c r="AQ8" i="39" s="1"/>
  <c r="K13" i="55"/>
  <c r="AR7" i="21"/>
  <c r="AH8" i="2"/>
  <c r="AQ8" i="2" s="1"/>
  <c r="K13" i="60"/>
  <c r="AR7" i="54"/>
  <c r="W9" i="82"/>
  <c r="AG8" i="82"/>
  <c r="AP8" i="82" s="1"/>
  <c r="AF8" i="82"/>
  <c r="AO8" i="82" s="1"/>
  <c r="AE8" i="82"/>
  <c r="AI8" i="9"/>
  <c r="AN8" i="9"/>
  <c r="Z8" i="4"/>
  <c r="AH8" i="43"/>
  <c r="AQ8" i="43" s="1"/>
  <c r="Z9" i="41"/>
  <c r="K15" i="66"/>
  <c r="K14" i="17"/>
  <c r="K15" i="70"/>
  <c r="Y9" i="83"/>
  <c r="X9" i="83"/>
  <c r="Y9" i="35"/>
  <c r="X9" i="35"/>
  <c r="AN8" i="66"/>
  <c r="AI8" i="66"/>
  <c r="AN7" i="30"/>
  <c r="AI7" i="30"/>
  <c r="Y8" i="74"/>
  <c r="X8" i="74"/>
  <c r="Z8" i="74" s="1"/>
  <c r="Z9" i="45" l="1"/>
  <c r="Z9" i="92"/>
  <c r="Z8" i="12"/>
  <c r="AF8" i="70"/>
  <c r="AO8" i="70" s="1"/>
  <c r="AE8" i="67"/>
  <c r="AG8" i="55"/>
  <c r="AP8" i="55" s="1"/>
  <c r="Z8" i="24"/>
  <c r="Z8" i="51"/>
  <c r="Z9" i="3"/>
  <c r="W10" i="3" s="1"/>
  <c r="Z8" i="7"/>
  <c r="W9" i="7" s="1"/>
  <c r="Z9" i="66"/>
  <c r="Z9" i="61"/>
  <c r="AG9" i="61" s="1"/>
  <c r="AP9" i="61" s="1"/>
  <c r="Z8" i="73"/>
  <c r="AG8" i="67"/>
  <c r="AP8" i="67" s="1"/>
  <c r="Z8" i="58"/>
  <c r="Z8" i="91"/>
  <c r="AE8" i="91" s="1"/>
  <c r="AE8" i="55"/>
  <c r="Z9" i="29"/>
  <c r="Z8" i="10"/>
  <c r="AF8" i="42"/>
  <c r="AO8" i="42" s="1"/>
  <c r="Z9" i="48"/>
  <c r="AG9" i="3"/>
  <c r="AP9" i="3" s="1"/>
  <c r="AF9" i="3"/>
  <c r="AO9" i="3" s="1"/>
  <c r="AE9" i="3"/>
  <c r="AF8" i="91"/>
  <c r="AO8" i="91" s="1"/>
  <c r="AE9" i="96"/>
  <c r="W10" i="96"/>
  <c r="AG9" i="96"/>
  <c r="AP9" i="96" s="1"/>
  <c r="AF9" i="96"/>
  <c r="AO9" i="96" s="1"/>
  <c r="AG8" i="7"/>
  <c r="AP8" i="7" s="1"/>
  <c r="AF8" i="7"/>
  <c r="AO8" i="7" s="1"/>
  <c r="AE8" i="7"/>
  <c r="AE8" i="74"/>
  <c r="W9" i="74"/>
  <c r="AG8" i="74"/>
  <c r="AP8" i="74" s="1"/>
  <c r="AF8" i="74"/>
  <c r="AO8" i="74" s="1"/>
  <c r="W10" i="31"/>
  <c r="AG9" i="31"/>
  <c r="AP9" i="31" s="1"/>
  <c r="AF9" i="31"/>
  <c r="AO9" i="31" s="1"/>
  <c r="AE9" i="31"/>
  <c r="AF9" i="61"/>
  <c r="AO9" i="61" s="1"/>
  <c r="AE9" i="61"/>
  <c r="W10" i="61"/>
  <c r="AE9" i="45"/>
  <c r="AF9" i="45"/>
  <c r="AO9" i="45" s="1"/>
  <c r="AG9" i="45"/>
  <c r="AP9" i="45" s="1"/>
  <c r="W10" i="45"/>
  <c r="AG9" i="92"/>
  <c r="AP9" i="92" s="1"/>
  <c r="AF9" i="92"/>
  <c r="AO9" i="92" s="1"/>
  <c r="AE9" i="92"/>
  <c r="W10" i="92"/>
  <c r="AE8" i="51"/>
  <c r="W9" i="51"/>
  <c r="AF8" i="51"/>
  <c r="AO8" i="51" s="1"/>
  <c r="AG8" i="51"/>
  <c r="AP8" i="51" s="1"/>
  <c r="AF9" i="17"/>
  <c r="AO9" i="17" s="1"/>
  <c r="AE9" i="17"/>
  <c r="W10" i="17"/>
  <c r="AG9" i="17"/>
  <c r="AP9" i="17" s="1"/>
  <c r="W10" i="29"/>
  <c r="AG9" i="29"/>
  <c r="AP9" i="29" s="1"/>
  <c r="AF9" i="29"/>
  <c r="AO9" i="29" s="1"/>
  <c r="AE9" i="29"/>
  <c r="AG8" i="10"/>
  <c r="AP8" i="10" s="1"/>
  <c r="AF8" i="10"/>
  <c r="AO8" i="10" s="1"/>
  <c r="AE8" i="10"/>
  <c r="W9" i="10"/>
  <c r="W10" i="9"/>
  <c r="AG9" i="9"/>
  <c r="AP9" i="9" s="1"/>
  <c r="AF9" i="9"/>
  <c r="AO9" i="9" s="1"/>
  <c r="AE9" i="9"/>
  <c r="AE8" i="65"/>
  <c r="W9" i="65"/>
  <c r="AG8" i="65"/>
  <c r="AP8" i="65" s="1"/>
  <c r="AF8" i="65"/>
  <c r="AO8" i="65" s="1"/>
  <c r="AE9" i="66"/>
  <c r="W10" i="66"/>
  <c r="AG9" i="66"/>
  <c r="AP9" i="66" s="1"/>
  <c r="AF9" i="66"/>
  <c r="AO9" i="66" s="1"/>
  <c r="AF9" i="48"/>
  <c r="AO9" i="48" s="1"/>
  <c r="AE9" i="48"/>
  <c r="AG9" i="48"/>
  <c r="AP9" i="48" s="1"/>
  <c r="W10" i="48"/>
  <c r="AH8" i="30"/>
  <c r="AQ8" i="30" s="1"/>
  <c r="Y9" i="43"/>
  <c r="X9" i="43"/>
  <c r="AH9" i="69"/>
  <c r="AQ9" i="69" s="1"/>
  <c r="K16" i="62"/>
  <c r="K18" i="58"/>
  <c r="K16" i="70"/>
  <c r="AG8" i="4"/>
  <c r="AP8" i="4" s="1"/>
  <c r="AF8" i="4"/>
  <c r="AO8" i="4" s="1"/>
  <c r="AE8" i="4"/>
  <c r="W9" i="4"/>
  <c r="Y9" i="47"/>
  <c r="X9" i="47"/>
  <c r="Z9" i="47" s="1"/>
  <c r="Y9" i="1"/>
  <c r="X9" i="1"/>
  <c r="AH9" i="29"/>
  <c r="AQ9" i="29" s="1"/>
  <c r="K14" i="12"/>
  <c r="K14" i="64"/>
  <c r="K16" i="57"/>
  <c r="W9" i="87"/>
  <c r="AG8" i="87"/>
  <c r="AP8" i="87" s="1"/>
  <c r="AF8" i="87"/>
  <c r="AO8" i="87" s="1"/>
  <c r="AE8" i="87"/>
  <c r="W9" i="38"/>
  <c r="AG8" i="38"/>
  <c r="AP8" i="38" s="1"/>
  <c r="AF8" i="38"/>
  <c r="AO8" i="38" s="1"/>
  <c r="AE8" i="38"/>
  <c r="AR7" i="73"/>
  <c r="AE8" i="56"/>
  <c r="W9" i="56"/>
  <c r="AG8" i="56"/>
  <c r="AP8" i="56" s="1"/>
  <c r="AF8" i="56"/>
  <c r="AO8" i="56" s="1"/>
  <c r="K15" i="24"/>
  <c r="AR7" i="15"/>
  <c r="Y9" i="19"/>
  <c r="X9" i="19"/>
  <c r="AR8" i="45"/>
  <c r="AR7" i="24"/>
  <c r="AI8" i="18"/>
  <c r="AN8" i="18"/>
  <c r="K16" i="54"/>
  <c r="AH8" i="51"/>
  <c r="AQ8" i="51" s="1"/>
  <c r="K14" i="56"/>
  <c r="AH8" i="10"/>
  <c r="AQ8" i="10" s="1"/>
  <c r="AE8" i="40"/>
  <c r="W9" i="40"/>
  <c r="AG8" i="40"/>
  <c r="AP8" i="40" s="1"/>
  <c r="AF8" i="40"/>
  <c r="AO8" i="40" s="1"/>
  <c r="AI9" i="88"/>
  <c r="AN9" i="88"/>
  <c r="K15" i="5"/>
  <c r="AH9" i="17"/>
  <c r="AQ9" i="17" s="1"/>
  <c r="AR8" i="69"/>
  <c r="AI8" i="94"/>
  <c r="AN8" i="94"/>
  <c r="AR8" i="29"/>
  <c r="AR7" i="34"/>
  <c r="AN9" i="27"/>
  <c r="AI9" i="27"/>
  <c r="AR8" i="48"/>
  <c r="AN8" i="53"/>
  <c r="AI8" i="53"/>
  <c r="Y9" i="57"/>
  <c r="X9" i="57"/>
  <c r="AN8" i="46"/>
  <c r="AI8" i="46"/>
  <c r="Y9" i="70"/>
  <c r="X9" i="70"/>
  <c r="AI8" i="76"/>
  <c r="AN8" i="76"/>
  <c r="X9" i="67"/>
  <c r="Y9" i="67"/>
  <c r="AN8" i="55"/>
  <c r="AI8" i="55"/>
  <c r="AI8" i="42"/>
  <c r="AN8" i="42"/>
  <c r="AH9" i="35"/>
  <c r="AQ9" i="35" s="1"/>
  <c r="W10" i="41"/>
  <c r="AG9" i="41"/>
  <c r="AP9" i="41" s="1"/>
  <c r="AF9" i="41"/>
  <c r="AO9" i="41" s="1"/>
  <c r="AE9" i="41"/>
  <c r="K14" i="60"/>
  <c r="K14" i="55"/>
  <c r="AF8" i="73"/>
  <c r="AO8" i="73" s="1"/>
  <c r="AE8" i="73"/>
  <c r="AG8" i="73"/>
  <c r="AP8" i="73" s="1"/>
  <c r="W9" i="73"/>
  <c r="K16" i="21"/>
  <c r="Y9" i="52"/>
  <c r="X9" i="52"/>
  <c r="AN8" i="80"/>
  <c r="AI8" i="80"/>
  <c r="AI9" i="26"/>
  <c r="AN9" i="26"/>
  <c r="AR7" i="30"/>
  <c r="Z9" i="35"/>
  <c r="Y9" i="82"/>
  <c r="X9" i="82"/>
  <c r="K14" i="63"/>
  <c r="AI8" i="1"/>
  <c r="AN8" i="1"/>
  <c r="Z8" i="30"/>
  <c r="AE9" i="89"/>
  <c r="W10" i="89"/>
  <c r="AG9" i="89"/>
  <c r="AP9" i="89" s="1"/>
  <c r="AF9" i="89"/>
  <c r="AO9" i="89" s="1"/>
  <c r="K14" i="72"/>
  <c r="AH8" i="58"/>
  <c r="AQ8" i="58" s="1"/>
  <c r="AH8" i="12"/>
  <c r="AQ8" i="12" s="1"/>
  <c r="AI8" i="19"/>
  <c r="AN8" i="19"/>
  <c r="W9" i="93"/>
  <c r="AG8" i="93"/>
  <c r="AP8" i="93" s="1"/>
  <c r="AF8" i="93"/>
  <c r="AO8" i="93" s="1"/>
  <c r="AE8" i="93"/>
  <c r="AH8" i="5"/>
  <c r="AQ8" i="5" s="1"/>
  <c r="K14" i="2"/>
  <c r="AR7" i="12"/>
  <c r="AR7" i="91"/>
  <c r="K15" i="10"/>
  <c r="AG8" i="59"/>
  <c r="AP8" i="59" s="1"/>
  <c r="AF8" i="59"/>
  <c r="AO8" i="59" s="1"/>
  <c r="AE8" i="59"/>
  <c r="W9" i="59"/>
  <c r="K14" i="20"/>
  <c r="K15" i="6"/>
  <c r="AG8" i="8"/>
  <c r="AP8" i="8" s="1"/>
  <c r="AF8" i="8"/>
  <c r="AO8" i="8" s="1"/>
  <c r="AE8" i="8"/>
  <c r="W9" i="8"/>
  <c r="Y9" i="79"/>
  <c r="X9" i="79"/>
  <c r="AH8" i="11"/>
  <c r="AQ8" i="11" s="1"/>
  <c r="W9" i="44"/>
  <c r="AG8" i="44"/>
  <c r="AP8" i="44" s="1"/>
  <c r="AF8" i="44"/>
  <c r="AO8" i="44" s="1"/>
  <c r="AE8" i="44"/>
  <c r="AH9" i="95"/>
  <c r="AQ9" i="95" s="1"/>
  <c r="K16" i="49"/>
  <c r="W9" i="28"/>
  <c r="AG8" i="28"/>
  <c r="AP8" i="28" s="1"/>
  <c r="AF8" i="28"/>
  <c r="AO8" i="28" s="1"/>
  <c r="AE8" i="28"/>
  <c r="AI8" i="84"/>
  <c r="AN8" i="84"/>
  <c r="K14" i="51"/>
  <c r="Z9" i="69"/>
  <c r="K15" i="14"/>
  <c r="Y9" i="53"/>
  <c r="X9" i="53"/>
  <c r="Z9" i="53" s="1"/>
  <c r="AI8" i="57"/>
  <c r="AN8" i="57"/>
  <c r="X10" i="26"/>
  <c r="Y10" i="26"/>
  <c r="AI8" i="67"/>
  <c r="AN8" i="67"/>
  <c r="Y9" i="2"/>
  <c r="X9" i="2"/>
  <c r="AI8" i="47"/>
  <c r="AN8" i="47"/>
  <c r="AH9" i="66"/>
  <c r="AQ9" i="66" s="1"/>
  <c r="AE8" i="68"/>
  <c r="W9" i="68"/>
  <c r="AG8" i="68"/>
  <c r="AP8" i="68" s="1"/>
  <c r="AF8" i="68"/>
  <c r="AO8" i="68" s="1"/>
  <c r="K16" i="61"/>
  <c r="AH8" i="91"/>
  <c r="AQ8" i="91" s="1"/>
  <c r="AH8" i="65"/>
  <c r="AQ8" i="65" s="1"/>
  <c r="AH9" i="92"/>
  <c r="AQ9" i="92" s="1"/>
  <c r="X9" i="55"/>
  <c r="Y9" i="55"/>
  <c r="AH9" i="83"/>
  <c r="AQ9" i="83" s="1"/>
  <c r="K15" i="17"/>
  <c r="AR8" i="9"/>
  <c r="AI7" i="85"/>
  <c r="AN7" i="85"/>
  <c r="Y9" i="86"/>
  <c r="X9" i="86"/>
  <c r="Z9" i="86" s="1"/>
  <c r="Y9" i="6"/>
  <c r="X9" i="6"/>
  <c r="Z9" i="6" s="1"/>
  <c r="AH8" i="34"/>
  <c r="AQ8" i="34" s="1"/>
  <c r="AH8" i="24"/>
  <c r="AQ8" i="24" s="1"/>
  <c r="AR7" i="81"/>
  <c r="K14" i="50"/>
  <c r="AH8" i="37"/>
  <c r="AQ8" i="37" s="1"/>
  <c r="K14" i="15"/>
  <c r="AH9" i="50"/>
  <c r="AQ9" i="50" s="1"/>
  <c r="K16" i="69"/>
  <c r="AH8" i="81"/>
  <c r="AQ8" i="81" s="1"/>
  <c r="K16" i="53"/>
  <c r="AR8" i="35"/>
  <c r="AF8" i="71"/>
  <c r="AO8" i="71" s="1"/>
  <c r="W9" i="71"/>
  <c r="AG8" i="71"/>
  <c r="AP8" i="71" s="1"/>
  <c r="AE8" i="71"/>
  <c r="AR7" i="5"/>
  <c r="AR8" i="96"/>
  <c r="Y8" i="78"/>
  <c r="X8" i="78"/>
  <c r="Y9" i="72"/>
  <c r="X9" i="72"/>
  <c r="K14" i="71"/>
  <c r="K14" i="68"/>
  <c r="K14" i="16"/>
  <c r="AH8" i="77"/>
  <c r="AQ8" i="77" s="1"/>
  <c r="AI8" i="52"/>
  <c r="AN8" i="52"/>
  <c r="AR7" i="65"/>
  <c r="K16" i="1"/>
  <c r="AN8" i="43"/>
  <c r="AI8" i="43"/>
  <c r="K14" i="67"/>
  <c r="Y9" i="75"/>
  <c r="X9" i="75"/>
  <c r="K14" i="52"/>
  <c r="Y9" i="39"/>
  <c r="X9" i="39"/>
  <c r="Y9" i="46"/>
  <c r="X9" i="46"/>
  <c r="AN8" i="2"/>
  <c r="AI8" i="2"/>
  <c r="X8" i="16"/>
  <c r="Y8" i="16"/>
  <c r="Z8" i="16" s="1"/>
  <c r="AG8" i="54"/>
  <c r="AP8" i="54" s="1"/>
  <c r="AF8" i="54"/>
  <c r="AO8" i="54" s="1"/>
  <c r="AE8" i="54"/>
  <c r="W9" i="54"/>
  <c r="K14" i="23"/>
  <c r="AR7" i="77"/>
  <c r="AR8" i="17"/>
  <c r="AI9" i="14"/>
  <c r="AN9" i="14"/>
  <c r="K14" i="19"/>
  <c r="AH8" i="15"/>
  <c r="AQ8" i="15" s="1"/>
  <c r="AN8" i="6"/>
  <c r="AI8" i="6"/>
  <c r="AF8" i="24"/>
  <c r="AO8" i="24" s="1"/>
  <c r="AE8" i="24"/>
  <c r="W9" i="24"/>
  <c r="AG8" i="24"/>
  <c r="AP8" i="24" s="1"/>
  <c r="AH8" i="20"/>
  <c r="AQ8" i="20" s="1"/>
  <c r="AR8" i="92"/>
  <c r="W9" i="58"/>
  <c r="AG8" i="58"/>
  <c r="AP8" i="58" s="1"/>
  <c r="AF8" i="58"/>
  <c r="AO8" i="58" s="1"/>
  <c r="AE8" i="58"/>
  <c r="AF8" i="37"/>
  <c r="AO8" i="37" s="1"/>
  <c r="W9" i="37"/>
  <c r="AG8" i="37"/>
  <c r="AP8" i="37" s="1"/>
  <c r="AE8" i="37"/>
  <c r="Y9" i="64"/>
  <c r="X9" i="64"/>
  <c r="Z9" i="64" s="1"/>
  <c r="AG8" i="12"/>
  <c r="AP8" i="12" s="1"/>
  <c r="AF8" i="12"/>
  <c r="AO8" i="12" s="1"/>
  <c r="AE8" i="12"/>
  <c r="W9" i="12"/>
  <c r="K14" i="4"/>
  <c r="AE9" i="32"/>
  <c r="W10" i="32"/>
  <c r="AG9" i="32"/>
  <c r="AP9" i="32" s="1"/>
  <c r="AF9" i="32"/>
  <c r="AO9" i="32" s="1"/>
  <c r="AR8" i="61"/>
  <c r="Z8" i="81"/>
  <c r="AR7" i="20"/>
  <c r="Z8" i="5"/>
  <c r="AR8" i="3"/>
  <c r="W9" i="13"/>
  <c r="AG8" i="13"/>
  <c r="AP8" i="13" s="1"/>
  <c r="AF8" i="13"/>
  <c r="AO8" i="13" s="1"/>
  <c r="AE8" i="13"/>
  <c r="AH8" i="73"/>
  <c r="AQ8" i="73" s="1"/>
  <c r="AN7" i="78"/>
  <c r="AI7" i="78"/>
  <c r="AI8" i="72"/>
  <c r="AN8" i="72"/>
  <c r="X10" i="88"/>
  <c r="Y10" i="88"/>
  <c r="AI7" i="22"/>
  <c r="AN7" i="22"/>
  <c r="AN8" i="79"/>
  <c r="AI8" i="79"/>
  <c r="AR7" i="74"/>
  <c r="Z8" i="11"/>
  <c r="Z9" i="95"/>
  <c r="Y9" i="94"/>
  <c r="X9" i="94"/>
  <c r="Y9" i="80"/>
  <c r="X9" i="80"/>
  <c r="AR8" i="95"/>
  <c r="Y9" i="49"/>
  <c r="X9" i="49"/>
  <c r="X9" i="76"/>
  <c r="Z9" i="76" s="1"/>
  <c r="Y9" i="76"/>
  <c r="AI7" i="33"/>
  <c r="AN7" i="33"/>
  <c r="AI8" i="86"/>
  <c r="AN8" i="86"/>
  <c r="K15" i="22"/>
  <c r="AH8" i="7"/>
  <c r="AQ8" i="7" s="1"/>
  <c r="K16" i="18"/>
  <c r="AH9" i="31"/>
  <c r="AQ9" i="31" s="1"/>
  <c r="Y9" i="18"/>
  <c r="X9" i="18"/>
  <c r="AH9" i="96"/>
  <c r="AQ9" i="96" s="1"/>
  <c r="K16" i="65"/>
  <c r="AR8" i="83"/>
  <c r="AH9" i="3"/>
  <c r="AQ9" i="3" s="1"/>
  <c r="AR8" i="31"/>
  <c r="AR8" i="66"/>
  <c r="AH8" i="74"/>
  <c r="AQ8" i="74" s="1"/>
  <c r="Z9" i="83"/>
  <c r="K16" i="66"/>
  <c r="AN8" i="82"/>
  <c r="AI8" i="82"/>
  <c r="AR7" i="58"/>
  <c r="Y8" i="33"/>
  <c r="X8" i="33"/>
  <c r="AR7" i="37"/>
  <c r="X8" i="85"/>
  <c r="Y8" i="85"/>
  <c r="AI7" i="16"/>
  <c r="AN7" i="16"/>
  <c r="Z8" i="15"/>
  <c r="AR8" i="50"/>
  <c r="Z8" i="34"/>
  <c r="AH9" i="9"/>
  <c r="AQ9" i="9" s="1"/>
  <c r="Z8" i="20"/>
  <c r="W9" i="36"/>
  <c r="AG8" i="36"/>
  <c r="AP8" i="36" s="1"/>
  <c r="AF8" i="36"/>
  <c r="AO8" i="36" s="1"/>
  <c r="AE8" i="36"/>
  <c r="K15" i="13"/>
  <c r="AI8" i="64"/>
  <c r="AN8" i="64"/>
  <c r="AG8" i="60"/>
  <c r="AP8" i="60" s="1"/>
  <c r="AF8" i="60"/>
  <c r="AO8" i="60" s="1"/>
  <c r="AE8" i="60"/>
  <c r="W9" i="60"/>
  <c r="AG8" i="62"/>
  <c r="AP8" i="62" s="1"/>
  <c r="AF8" i="62"/>
  <c r="AO8" i="62" s="1"/>
  <c r="AE8" i="62"/>
  <c r="W9" i="62"/>
  <c r="Z9" i="50"/>
  <c r="AH9" i="48"/>
  <c r="AQ9" i="48" s="1"/>
  <c r="AR7" i="7"/>
  <c r="K16" i="9"/>
  <c r="AF8" i="23"/>
  <c r="AO8" i="23" s="1"/>
  <c r="AE8" i="23"/>
  <c r="W9" i="23"/>
  <c r="AG8" i="23"/>
  <c r="AP8" i="23" s="1"/>
  <c r="K14" i="3"/>
  <c r="AH9" i="61"/>
  <c r="AQ9" i="61" s="1"/>
  <c r="W9" i="25"/>
  <c r="AG8" i="25"/>
  <c r="AP8" i="25" s="1"/>
  <c r="AF8" i="25"/>
  <c r="AO8" i="25" s="1"/>
  <c r="AE8" i="25"/>
  <c r="AR7" i="51"/>
  <c r="AF8" i="63"/>
  <c r="AO8" i="63" s="1"/>
  <c r="AE8" i="63"/>
  <c r="W9" i="63"/>
  <c r="AG8" i="63"/>
  <c r="AP8" i="63" s="1"/>
  <c r="X8" i="22"/>
  <c r="Y8" i="22"/>
  <c r="AH9" i="45"/>
  <c r="AQ9" i="45" s="1"/>
  <c r="K14" i="8"/>
  <c r="K14" i="11"/>
  <c r="Z8" i="77"/>
  <c r="AR7" i="10"/>
  <c r="AF8" i="21"/>
  <c r="AO8" i="21" s="1"/>
  <c r="AE8" i="21"/>
  <c r="W9" i="21"/>
  <c r="AG8" i="21"/>
  <c r="AP8" i="21" s="1"/>
  <c r="AE8" i="90"/>
  <c r="W9" i="90"/>
  <c r="AG8" i="90"/>
  <c r="AP8" i="90" s="1"/>
  <c r="AF8" i="90"/>
  <c r="AO8" i="90" s="1"/>
  <c r="Y9" i="84"/>
  <c r="X9" i="84"/>
  <c r="K14" i="59"/>
  <c r="AR7" i="11"/>
  <c r="AI8" i="49"/>
  <c r="AN8" i="49"/>
  <c r="X10" i="27"/>
  <c r="Y10" i="27"/>
  <c r="K14" i="7"/>
  <c r="AI8" i="75"/>
  <c r="AN8" i="75"/>
  <c r="Y10" i="14"/>
  <c r="X10" i="14"/>
  <c r="AI8" i="39"/>
  <c r="AN8" i="39"/>
  <c r="AN8" i="70"/>
  <c r="AI8" i="70"/>
  <c r="Y9" i="42"/>
  <c r="X9" i="42"/>
  <c r="Z8" i="22" l="1"/>
  <c r="AG8" i="91"/>
  <c r="AP8" i="91" s="1"/>
  <c r="Z9" i="42"/>
  <c r="W9" i="91"/>
  <c r="Z10" i="27"/>
  <c r="W11" i="27" s="1"/>
  <c r="Z9" i="18"/>
  <c r="W10" i="18" s="1"/>
  <c r="Z9" i="46"/>
  <c r="Z9" i="57"/>
  <c r="Z9" i="70"/>
  <c r="Z9" i="82"/>
  <c r="AF9" i="82" s="1"/>
  <c r="AO9" i="82" s="1"/>
  <c r="Z9" i="75"/>
  <c r="W10" i="75" s="1"/>
  <c r="Z9" i="79"/>
  <c r="W10" i="79" s="1"/>
  <c r="Z9" i="80"/>
  <c r="Z9" i="55"/>
  <c r="AG9" i="55" s="1"/>
  <c r="AP9" i="55" s="1"/>
  <c r="Z10" i="26"/>
  <c r="AF10" i="26" s="1"/>
  <c r="AO10" i="26" s="1"/>
  <c r="Z9" i="19"/>
  <c r="Z9" i="84"/>
  <c r="AG9" i="84" s="1"/>
  <c r="AP9" i="84" s="1"/>
  <c r="Z9" i="39"/>
  <c r="Z9" i="2"/>
  <c r="AE9" i="82"/>
  <c r="W10" i="82"/>
  <c r="AG9" i="82"/>
  <c r="AP9" i="82" s="1"/>
  <c r="AF9" i="18"/>
  <c r="AO9" i="18" s="1"/>
  <c r="AE9" i="18"/>
  <c r="AF9" i="75"/>
  <c r="AO9" i="75" s="1"/>
  <c r="AG9" i="86"/>
  <c r="AP9" i="86" s="1"/>
  <c r="AF9" i="86"/>
  <c r="AO9" i="86" s="1"/>
  <c r="AE9" i="86"/>
  <c r="W10" i="86"/>
  <c r="AE9" i="79"/>
  <c r="AF9" i="79"/>
  <c r="AO9" i="79" s="1"/>
  <c r="AG9" i="79"/>
  <c r="AP9" i="79" s="1"/>
  <c r="AF9" i="57"/>
  <c r="AO9" i="57" s="1"/>
  <c r="AE9" i="57"/>
  <c r="W10" i="57"/>
  <c r="AG9" i="57"/>
  <c r="AP9" i="57" s="1"/>
  <c r="AG9" i="80"/>
  <c r="AP9" i="80" s="1"/>
  <c r="AF9" i="80"/>
  <c r="AO9" i="80" s="1"/>
  <c r="W10" i="80"/>
  <c r="AE9" i="80"/>
  <c r="AE9" i="55"/>
  <c r="W10" i="55"/>
  <c r="W11" i="26"/>
  <c r="AG10" i="26"/>
  <c r="AP10" i="26" s="1"/>
  <c r="AF9" i="19"/>
  <c r="AO9" i="19" s="1"/>
  <c r="AE9" i="19"/>
  <c r="W10" i="19"/>
  <c r="AG9" i="19"/>
  <c r="AP9" i="19" s="1"/>
  <c r="W10" i="76"/>
  <c r="AG9" i="76"/>
  <c r="AP9" i="76" s="1"/>
  <c r="AE9" i="76"/>
  <c r="AF9" i="76"/>
  <c r="AO9" i="76" s="1"/>
  <c r="W10" i="39"/>
  <c r="AG9" i="39"/>
  <c r="AP9" i="39" s="1"/>
  <c r="AF9" i="39"/>
  <c r="AO9" i="39" s="1"/>
  <c r="AE9" i="39"/>
  <c r="AG9" i="2"/>
  <c r="AP9" i="2" s="1"/>
  <c r="AF9" i="2"/>
  <c r="AO9" i="2" s="1"/>
  <c r="AE9" i="2"/>
  <c r="W10" i="2"/>
  <c r="K15" i="59"/>
  <c r="AR7" i="16"/>
  <c r="K17" i="65"/>
  <c r="AH9" i="72"/>
  <c r="AQ9" i="72" s="1"/>
  <c r="Y9" i="71"/>
  <c r="X9" i="71"/>
  <c r="Y9" i="8"/>
  <c r="X9" i="8"/>
  <c r="AR8" i="1"/>
  <c r="AE9" i="35"/>
  <c r="W10" i="35"/>
  <c r="AG9" i="35"/>
  <c r="AP9" i="35" s="1"/>
  <c r="AF9" i="35"/>
  <c r="AO9" i="35" s="1"/>
  <c r="Y9" i="73"/>
  <c r="X9" i="73"/>
  <c r="AH9" i="67"/>
  <c r="AQ9" i="67" s="1"/>
  <c r="AE9" i="70"/>
  <c r="W10" i="70"/>
  <c r="AG9" i="70"/>
  <c r="AP9" i="70" s="1"/>
  <c r="AF9" i="70"/>
  <c r="AO9" i="70" s="1"/>
  <c r="AR8" i="53"/>
  <c r="AI8" i="40"/>
  <c r="AN8" i="40"/>
  <c r="AF9" i="47"/>
  <c r="AO9" i="47" s="1"/>
  <c r="AG9" i="47"/>
  <c r="AP9" i="47" s="1"/>
  <c r="AE9" i="47"/>
  <c r="W10" i="47"/>
  <c r="K17" i="70"/>
  <c r="Y10" i="9"/>
  <c r="X10" i="9"/>
  <c r="AN9" i="29"/>
  <c r="AI9" i="29"/>
  <c r="AI9" i="17"/>
  <c r="AN9" i="17"/>
  <c r="X10" i="92"/>
  <c r="Y10" i="92"/>
  <c r="Y9" i="7"/>
  <c r="X9" i="7"/>
  <c r="AR8" i="75"/>
  <c r="AH9" i="84"/>
  <c r="AQ9" i="84" s="1"/>
  <c r="Y9" i="90"/>
  <c r="X9" i="90"/>
  <c r="K15" i="8"/>
  <c r="AI8" i="63"/>
  <c r="AN8" i="63"/>
  <c r="K15" i="3"/>
  <c r="K17" i="9"/>
  <c r="AF8" i="34"/>
  <c r="AO8" i="34" s="1"/>
  <c r="AE8" i="34"/>
  <c r="W9" i="34"/>
  <c r="AG8" i="34"/>
  <c r="AP8" i="34" s="1"/>
  <c r="AH9" i="80"/>
  <c r="AQ9" i="80" s="1"/>
  <c r="AG9" i="95"/>
  <c r="AP9" i="95" s="1"/>
  <c r="W10" i="95"/>
  <c r="AF9" i="95"/>
  <c r="AO9" i="95" s="1"/>
  <c r="AE9" i="95"/>
  <c r="AR8" i="72"/>
  <c r="Y9" i="37"/>
  <c r="X9" i="37"/>
  <c r="Y9" i="58"/>
  <c r="X9" i="58"/>
  <c r="Y9" i="24"/>
  <c r="Z9" i="24" s="1"/>
  <c r="X9" i="24"/>
  <c r="AN8" i="54"/>
  <c r="AI8" i="54"/>
  <c r="AR8" i="2"/>
  <c r="K17" i="1"/>
  <c r="K15" i="16"/>
  <c r="K16" i="17"/>
  <c r="AH9" i="55"/>
  <c r="AQ9" i="55" s="1"/>
  <c r="AN8" i="68"/>
  <c r="AI8" i="68"/>
  <c r="AR8" i="84"/>
  <c r="AN8" i="8"/>
  <c r="AI8" i="8"/>
  <c r="K15" i="20"/>
  <c r="K16" i="10"/>
  <c r="K15" i="2"/>
  <c r="Y9" i="93"/>
  <c r="X9" i="93"/>
  <c r="X10" i="89"/>
  <c r="Y10" i="89"/>
  <c r="AH9" i="52"/>
  <c r="AQ9" i="52" s="1"/>
  <c r="Z9" i="67"/>
  <c r="AR8" i="46"/>
  <c r="AR9" i="88"/>
  <c r="AI8" i="56"/>
  <c r="AN8" i="56"/>
  <c r="Y9" i="38"/>
  <c r="Z9" i="38" s="1"/>
  <c r="X9" i="38"/>
  <c r="Y9" i="87"/>
  <c r="X9" i="87"/>
  <c r="K15" i="12"/>
  <c r="AH9" i="1"/>
  <c r="AQ9" i="1" s="1"/>
  <c r="Y9" i="4"/>
  <c r="X9" i="4"/>
  <c r="Z9" i="4" s="1"/>
  <c r="AH9" i="43"/>
  <c r="AQ9" i="43" s="1"/>
  <c r="Y9" i="65"/>
  <c r="X9" i="65"/>
  <c r="Z9" i="65" s="1"/>
  <c r="Y9" i="10"/>
  <c r="X9" i="10"/>
  <c r="AN8" i="7"/>
  <c r="AI8" i="7"/>
  <c r="Y10" i="96"/>
  <c r="X10" i="96"/>
  <c r="AI8" i="91"/>
  <c r="AN8" i="91"/>
  <c r="AN8" i="62"/>
  <c r="AI8" i="62"/>
  <c r="AN8" i="36"/>
  <c r="AI8" i="36"/>
  <c r="AH8" i="33"/>
  <c r="AQ8" i="33" s="1"/>
  <c r="K16" i="22"/>
  <c r="Y9" i="13"/>
  <c r="X9" i="13"/>
  <c r="X10" i="41"/>
  <c r="Y10" i="41"/>
  <c r="AH9" i="42"/>
  <c r="AQ9" i="42" s="1"/>
  <c r="AR8" i="39"/>
  <c r="AR8" i="49"/>
  <c r="AI8" i="90"/>
  <c r="AN8" i="90"/>
  <c r="Y9" i="25"/>
  <c r="X9" i="25"/>
  <c r="Z9" i="25" s="1"/>
  <c r="AR8" i="64"/>
  <c r="AH8" i="85"/>
  <c r="AQ8" i="85" s="1"/>
  <c r="Z8" i="33"/>
  <c r="K17" i="66"/>
  <c r="K17" i="18"/>
  <c r="AR8" i="86"/>
  <c r="AH9" i="49"/>
  <c r="AQ9" i="49" s="1"/>
  <c r="AG8" i="11"/>
  <c r="AP8" i="11" s="1"/>
  <c r="AF8" i="11"/>
  <c r="AO8" i="11" s="1"/>
  <c r="AE8" i="11"/>
  <c r="W9" i="11"/>
  <c r="AR7" i="22"/>
  <c r="AR7" i="78"/>
  <c r="AH9" i="64"/>
  <c r="AQ9" i="64" s="1"/>
  <c r="AI8" i="24"/>
  <c r="AN8" i="24"/>
  <c r="Z9" i="72"/>
  <c r="AH9" i="6"/>
  <c r="AQ9" i="6" s="1"/>
  <c r="K16" i="14"/>
  <c r="AI8" i="28"/>
  <c r="AN8" i="28"/>
  <c r="K17" i="49"/>
  <c r="Y9" i="59"/>
  <c r="X9" i="59"/>
  <c r="K15" i="63"/>
  <c r="K15" i="60"/>
  <c r="AR8" i="42"/>
  <c r="K17" i="54"/>
  <c r="AN8" i="4"/>
  <c r="AI8" i="4"/>
  <c r="K19" i="58"/>
  <c r="X10" i="48"/>
  <c r="Y10" i="48"/>
  <c r="AI8" i="65"/>
  <c r="AN8" i="65"/>
  <c r="AI8" i="10"/>
  <c r="AN8" i="10"/>
  <c r="AN9" i="92"/>
  <c r="AI9" i="92"/>
  <c r="AI9" i="31"/>
  <c r="AN9" i="31"/>
  <c r="AN9" i="96"/>
  <c r="AI9" i="96"/>
  <c r="X10" i="3"/>
  <c r="Y10" i="3"/>
  <c r="Y9" i="63"/>
  <c r="X9" i="63"/>
  <c r="AH9" i="76"/>
  <c r="AQ9" i="76" s="1"/>
  <c r="AG8" i="81"/>
  <c r="AP8" i="81" s="1"/>
  <c r="W9" i="81"/>
  <c r="AF8" i="81"/>
  <c r="AO8" i="81" s="1"/>
  <c r="AE8" i="81"/>
  <c r="K15" i="55"/>
  <c r="AH10" i="14"/>
  <c r="AQ10" i="14" s="1"/>
  <c r="K15" i="7"/>
  <c r="AE8" i="77"/>
  <c r="W9" i="77"/>
  <c r="AG8" i="77"/>
  <c r="AP8" i="77" s="1"/>
  <c r="AF8" i="77"/>
  <c r="AO8" i="77" s="1"/>
  <c r="AH8" i="22"/>
  <c r="AQ8" i="22" s="1"/>
  <c r="Y9" i="23"/>
  <c r="X9" i="23"/>
  <c r="Z9" i="23" s="1"/>
  <c r="Y9" i="60"/>
  <c r="X9" i="60"/>
  <c r="Y9" i="36"/>
  <c r="X9" i="36"/>
  <c r="Z8" i="85"/>
  <c r="AG9" i="83"/>
  <c r="AP9" i="83" s="1"/>
  <c r="AF9" i="83"/>
  <c r="AO9" i="83" s="1"/>
  <c r="AE9" i="83"/>
  <c r="W10" i="83"/>
  <c r="Z9" i="49"/>
  <c r="AI8" i="13"/>
  <c r="AN8" i="13"/>
  <c r="AG8" i="5"/>
  <c r="AP8" i="5" s="1"/>
  <c r="AF8" i="5"/>
  <c r="AO8" i="5" s="1"/>
  <c r="AE8" i="5"/>
  <c r="W9" i="5"/>
  <c r="K15" i="4"/>
  <c r="K15" i="19"/>
  <c r="AH9" i="46"/>
  <c r="AQ9" i="46" s="1"/>
  <c r="K15" i="67"/>
  <c r="K15" i="68"/>
  <c r="AH8" i="78"/>
  <c r="AQ8" i="78" s="1"/>
  <c r="K15" i="15"/>
  <c r="AR7" i="85"/>
  <c r="K17" i="61"/>
  <c r="AR8" i="57"/>
  <c r="AF9" i="69"/>
  <c r="AO9" i="69" s="1"/>
  <c r="W10" i="69"/>
  <c r="AG9" i="69"/>
  <c r="AP9" i="69" s="1"/>
  <c r="AE9" i="69"/>
  <c r="AN8" i="44"/>
  <c r="AI8" i="44"/>
  <c r="AH9" i="79"/>
  <c r="AQ9" i="79" s="1"/>
  <c r="AI8" i="59"/>
  <c r="AN8" i="59"/>
  <c r="AI9" i="89"/>
  <c r="AN9" i="89"/>
  <c r="AH9" i="82"/>
  <c r="AQ9" i="82" s="1"/>
  <c r="Z9" i="52"/>
  <c r="AI8" i="73"/>
  <c r="AN8" i="73"/>
  <c r="AI9" i="41"/>
  <c r="AN9" i="41"/>
  <c r="AR8" i="55"/>
  <c r="AR8" i="76"/>
  <c r="AH9" i="57"/>
  <c r="AQ9" i="57" s="1"/>
  <c r="AH9" i="19"/>
  <c r="AQ9" i="19" s="1"/>
  <c r="K16" i="24"/>
  <c r="AN8" i="87"/>
  <c r="AI8" i="87"/>
  <c r="K17" i="57"/>
  <c r="Z9" i="1"/>
  <c r="Z9" i="43"/>
  <c r="X10" i="66"/>
  <c r="Y10" i="66"/>
  <c r="Z10" i="66" s="1"/>
  <c r="AI9" i="9"/>
  <c r="AN9" i="9"/>
  <c r="Y10" i="29"/>
  <c r="X10" i="29"/>
  <c r="AN9" i="45"/>
  <c r="AI9" i="45"/>
  <c r="Y9" i="74"/>
  <c r="X9" i="74"/>
  <c r="AN9" i="3"/>
  <c r="AI9" i="3"/>
  <c r="Y9" i="54"/>
  <c r="X9" i="54"/>
  <c r="AH9" i="39"/>
  <c r="AQ9" i="39" s="1"/>
  <c r="Y9" i="68"/>
  <c r="X9" i="68"/>
  <c r="AH9" i="2"/>
  <c r="AQ9" i="2" s="1"/>
  <c r="AH10" i="26"/>
  <c r="AQ10" i="26" s="1"/>
  <c r="AG9" i="53"/>
  <c r="AP9" i="53" s="1"/>
  <c r="W10" i="53"/>
  <c r="AF9" i="53"/>
  <c r="AO9" i="53" s="1"/>
  <c r="AE9" i="53"/>
  <c r="Y9" i="44"/>
  <c r="X9" i="44"/>
  <c r="AI8" i="23"/>
  <c r="AN8" i="23"/>
  <c r="Y9" i="12"/>
  <c r="X9" i="12"/>
  <c r="AF9" i="64"/>
  <c r="AO9" i="64" s="1"/>
  <c r="AE9" i="64"/>
  <c r="W10" i="64"/>
  <c r="AG9" i="64"/>
  <c r="AP9" i="64" s="1"/>
  <c r="AR8" i="6"/>
  <c r="AG9" i="46"/>
  <c r="AP9" i="46" s="1"/>
  <c r="W10" i="46"/>
  <c r="AF9" i="46"/>
  <c r="AO9" i="46" s="1"/>
  <c r="AE9" i="46"/>
  <c r="K15" i="52"/>
  <c r="AR8" i="43"/>
  <c r="AI8" i="71"/>
  <c r="AN8" i="71"/>
  <c r="AG9" i="6"/>
  <c r="AP9" i="6" s="1"/>
  <c r="AF9" i="6"/>
  <c r="AO9" i="6" s="1"/>
  <c r="AE9" i="6"/>
  <c r="W10" i="6"/>
  <c r="AR8" i="67"/>
  <c r="AH9" i="53"/>
  <c r="AQ9" i="53" s="1"/>
  <c r="AI8" i="93"/>
  <c r="AN8" i="93"/>
  <c r="AR8" i="19"/>
  <c r="K15" i="72"/>
  <c r="W9" i="30"/>
  <c r="AG8" i="30"/>
  <c r="AP8" i="30" s="1"/>
  <c r="AF8" i="30"/>
  <c r="AO8" i="30" s="1"/>
  <c r="AE8" i="30"/>
  <c r="AR9" i="26"/>
  <c r="AH9" i="70"/>
  <c r="AQ9" i="70" s="1"/>
  <c r="AR9" i="27"/>
  <c r="Y9" i="40"/>
  <c r="X9" i="40"/>
  <c r="K15" i="56"/>
  <c r="AR8" i="18"/>
  <c r="AI8" i="38"/>
  <c r="AN8" i="38"/>
  <c r="AH9" i="47"/>
  <c r="AQ9" i="47" s="1"/>
  <c r="K17" i="62"/>
  <c r="AI9" i="66"/>
  <c r="AN9" i="66"/>
  <c r="Y9" i="51"/>
  <c r="X9" i="51"/>
  <c r="X10" i="61"/>
  <c r="Z10" i="61" s="1"/>
  <c r="Y10" i="61"/>
  <c r="AI9" i="32"/>
  <c r="AN9" i="32"/>
  <c r="W9" i="16"/>
  <c r="AG8" i="16"/>
  <c r="AP8" i="16" s="1"/>
  <c r="AF8" i="16"/>
  <c r="AO8" i="16" s="1"/>
  <c r="AE8" i="16"/>
  <c r="Y9" i="56"/>
  <c r="X9" i="56"/>
  <c r="W10" i="42"/>
  <c r="AG9" i="42"/>
  <c r="AP9" i="42" s="1"/>
  <c r="AF9" i="42"/>
  <c r="AO9" i="42" s="1"/>
  <c r="AE9" i="42"/>
  <c r="Y9" i="21"/>
  <c r="X9" i="21"/>
  <c r="AF8" i="22"/>
  <c r="AO8" i="22" s="1"/>
  <c r="AE8" i="22"/>
  <c r="W9" i="22"/>
  <c r="AG8" i="22"/>
  <c r="AP8" i="22" s="1"/>
  <c r="AG9" i="50"/>
  <c r="AP9" i="50" s="1"/>
  <c r="AF9" i="50"/>
  <c r="AO9" i="50" s="1"/>
  <c r="AE9" i="50"/>
  <c r="W10" i="50"/>
  <c r="AN8" i="60"/>
  <c r="AI8" i="60"/>
  <c r="K16" i="13"/>
  <c r="AE8" i="20"/>
  <c r="W9" i="20"/>
  <c r="AG8" i="20"/>
  <c r="AP8" i="20" s="1"/>
  <c r="AF8" i="20"/>
  <c r="AO8" i="20" s="1"/>
  <c r="W9" i="15"/>
  <c r="AG8" i="15"/>
  <c r="AP8" i="15" s="1"/>
  <c r="AF8" i="15"/>
  <c r="AO8" i="15" s="1"/>
  <c r="AE8" i="15"/>
  <c r="AR7" i="33"/>
  <c r="AH9" i="94"/>
  <c r="AQ9" i="94" s="1"/>
  <c r="AH10" i="88"/>
  <c r="AQ10" i="88" s="1"/>
  <c r="AI8" i="58"/>
  <c r="AN8" i="58"/>
  <c r="AR8" i="70"/>
  <c r="Z10" i="14"/>
  <c r="AH10" i="27"/>
  <c r="AQ10" i="27" s="1"/>
  <c r="AI8" i="21"/>
  <c r="AN8" i="21"/>
  <c r="K15" i="11"/>
  <c r="AI8" i="25"/>
  <c r="AN8" i="25"/>
  <c r="Y9" i="62"/>
  <c r="Z9" i="62" s="1"/>
  <c r="X9" i="62"/>
  <c r="AR8" i="82"/>
  <c r="AH9" i="18"/>
  <c r="AQ9" i="18" s="1"/>
  <c r="Z9" i="94"/>
  <c r="AR8" i="79"/>
  <c r="Z10" i="88"/>
  <c r="X10" i="32"/>
  <c r="Y10" i="32"/>
  <c r="AI8" i="12"/>
  <c r="AN8" i="12"/>
  <c r="AN8" i="37"/>
  <c r="AI8" i="37"/>
  <c r="AR9" i="14"/>
  <c r="K15" i="23"/>
  <c r="AH8" i="16"/>
  <c r="AQ8" i="16" s="1"/>
  <c r="AH9" i="75"/>
  <c r="AQ9" i="75" s="1"/>
  <c r="AR8" i="52"/>
  <c r="K15" i="71"/>
  <c r="Z8" i="78"/>
  <c r="K17" i="53"/>
  <c r="K17" i="69"/>
  <c r="K15" i="50"/>
  <c r="AH9" i="86"/>
  <c r="AQ9" i="86" s="1"/>
  <c r="AR8" i="47"/>
  <c r="K15" i="51"/>
  <c r="Y9" i="28"/>
  <c r="X9" i="28"/>
  <c r="K16" i="6"/>
  <c r="AR8" i="80"/>
  <c r="K17" i="21"/>
  <c r="AR8" i="94"/>
  <c r="K16" i="5"/>
  <c r="K15" i="64"/>
  <c r="AI9" i="48"/>
  <c r="AN9" i="48"/>
  <c r="X10" i="17"/>
  <c r="Y10" i="17"/>
  <c r="Z10" i="17" s="1"/>
  <c r="AI8" i="51"/>
  <c r="AN8" i="51"/>
  <c r="Y10" i="45"/>
  <c r="X10" i="45"/>
  <c r="AI9" i="61"/>
  <c r="AN9" i="61"/>
  <c r="Y10" i="31"/>
  <c r="X10" i="31"/>
  <c r="AI8" i="74"/>
  <c r="AN8" i="74"/>
  <c r="Y9" i="91"/>
  <c r="X9" i="91"/>
  <c r="Z9" i="28" l="1"/>
  <c r="Z9" i="13"/>
  <c r="Z9" i="8"/>
  <c r="AE9" i="75"/>
  <c r="Z9" i="60"/>
  <c r="AE10" i="27"/>
  <c r="W10" i="84"/>
  <c r="AG9" i="75"/>
  <c r="AP9" i="75" s="1"/>
  <c r="Z10" i="29"/>
  <c r="AF10" i="27"/>
  <c r="AO10" i="27" s="1"/>
  <c r="Z10" i="92"/>
  <c r="AE9" i="84"/>
  <c r="AG10" i="27"/>
  <c r="AP10" i="27" s="1"/>
  <c r="AF9" i="84"/>
  <c r="AO9" i="84" s="1"/>
  <c r="AG9" i="18"/>
  <c r="AP9" i="18" s="1"/>
  <c r="Z9" i="12"/>
  <c r="Z9" i="74"/>
  <c r="Z9" i="36"/>
  <c r="Z9" i="51"/>
  <c r="Z9" i="68"/>
  <c r="Z10" i="41"/>
  <c r="Z9" i="91"/>
  <c r="Z9" i="56"/>
  <c r="AE9" i="56" s="1"/>
  <c r="Z9" i="54"/>
  <c r="Z9" i="40"/>
  <c r="Z9" i="37"/>
  <c r="Z10" i="9"/>
  <c r="Z9" i="21"/>
  <c r="AG9" i="21" s="1"/>
  <c r="AP9" i="21" s="1"/>
  <c r="Z9" i="7"/>
  <c r="AF9" i="7" s="1"/>
  <c r="AO9" i="7" s="1"/>
  <c r="Z9" i="73"/>
  <c r="AE9" i="73" s="1"/>
  <c r="AE10" i="26"/>
  <c r="AF9" i="55"/>
  <c r="AO9" i="55" s="1"/>
  <c r="W10" i="74"/>
  <c r="AG9" i="74"/>
  <c r="AP9" i="74" s="1"/>
  <c r="AF9" i="74"/>
  <c r="AO9" i="74" s="1"/>
  <c r="AE9" i="74"/>
  <c r="AG9" i="28"/>
  <c r="AP9" i="28" s="1"/>
  <c r="AF9" i="28"/>
  <c r="AO9" i="28" s="1"/>
  <c r="AE9" i="28"/>
  <c r="W10" i="28"/>
  <c r="AG9" i="24"/>
  <c r="AP9" i="24" s="1"/>
  <c r="AF9" i="24"/>
  <c r="AO9" i="24" s="1"/>
  <c r="AE9" i="24"/>
  <c r="W10" i="24"/>
  <c r="AF9" i="21"/>
  <c r="AO9" i="21" s="1"/>
  <c r="AE9" i="21"/>
  <c r="W10" i="21"/>
  <c r="AG9" i="8"/>
  <c r="AP9" i="8" s="1"/>
  <c r="AF9" i="8"/>
  <c r="AO9" i="8" s="1"/>
  <c r="AE9" i="8"/>
  <c r="W10" i="8"/>
  <c r="AF9" i="56"/>
  <c r="AO9" i="56" s="1"/>
  <c r="W10" i="56"/>
  <c r="AG9" i="56"/>
  <c r="AP9" i="56" s="1"/>
  <c r="AF9" i="68"/>
  <c r="AO9" i="68" s="1"/>
  <c r="AE9" i="68"/>
  <c r="AG9" i="68"/>
  <c r="AP9" i="68" s="1"/>
  <c r="W10" i="68"/>
  <c r="AE10" i="29"/>
  <c r="W11" i="29"/>
  <c r="AG10" i="29"/>
  <c r="AP10" i="29" s="1"/>
  <c r="AF10" i="29"/>
  <c r="AO10" i="29" s="1"/>
  <c r="AF9" i="38"/>
  <c r="AO9" i="38" s="1"/>
  <c r="AE9" i="38"/>
  <c r="W10" i="38"/>
  <c r="AG9" i="38"/>
  <c r="AP9" i="38" s="1"/>
  <c r="AF9" i="65"/>
  <c r="AO9" i="65" s="1"/>
  <c r="AE9" i="65"/>
  <c r="W10" i="65"/>
  <c r="AG9" i="65"/>
  <c r="AP9" i="65" s="1"/>
  <c r="AG9" i="37"/>
  <c r="AP9" i="37" s="1"/>
  <c r="W10" i="37"/>
  <c r="AE9" i="37"/>
  <c r="AF9" i="37"/>
  <c r="AO9" i="37" s="1"/>
  <c r="AE10" i="9"/>
  <c r="W11" i="9"/>
  <c r="AG10" i="9"/>
  <c r="AP10" i="9" s="1"/>
  <c r="AF10" i="9"/>
  <c r="AO10" i="9" s="1"/>
  <c r="AH9" i="59"/>
  <c r="AQ9" i="59" s="1"/>
  <c r="W10" i="25"/>
  <c r="AG9" i="25"/>
  <c r="AP9" i="25" s="1"/>
  <c r="AF9" i="25"/>
  <c r="AO9" i="25" s="1"/>
  <c r="AE9" i="25"/>
  <c r="AR8" i="7"/>
  <c r="AH10" i="89"/>
  <c r="AQ10" i="89" s="1"/>
  <c r="K16" i="2"/>
  <c r="K18" i="1"/>
  <c r="X10" i="95"/>
  <c r="Y10" i="95"/>
  <c r="AR8" i="63"/>
  <c r="W11" i="92"/>
  <c r="AG10" i="92"/>
  <c r="AP10" i="92" s="1"/>
  <c r="AF10" i="92"/>
  <c r="AO10" i="92" s="1"/>
  <c r="AE10" i="92"/>
  <c r="X10" i="35"/>
  <c r="Y10" i="35"/>
  <c r="K16" i="59"/>
  <c r="AN9" i="39"/>
  <c r="AI9" i="39"/>
  <c r="AN9" i="76"/>
  <c r="AI9" i="76"/>
  <c r="X10" i="55"/>
  <c r="Y10" i="55"/>
  <c r="AR9" i="61"/>
  <c r="K16" i="64"/>
  <c r="K18" i="21"/>
  <c r="K16" i="50"/>
  <c r="K16" i="23"/>
  <c r="AR8" i="12"/>
  <c r="AH9" i="62"/>
  <c r="AQ9" i="62" s="1"/>
  <c r="K16" i="11"/>
  <c r="AR8" i="60"/>
  <c r="AH9" i="56"/>
  <c r="AQ9" i="56" s="1"/>
  <c r="Y9" i="16"/>
  <c r="X9" i="16"/>
  <c r="AH9" i="51"/>
  <c r="AQ9" i="51" s="1"/>
  <c r="K18" i="62"/>
  <c r="AH9" i="40"/>
  <c r="AQ9" i="40" s="1"/>
  <c r="Y9" i="30"/>
  <c r="X9" i="30"/>
  <c r="Y10" i="6"/>
  <c r="X10" i="6"/>
  <c r="Y10" i="64"/>
  <c r="X10" i="64"/>
  <c r="AH9" i="54"/>
  <c r="AQ9" i="54" s="1"/>
  <c r="AE9" i="43"/>
  <c r="W10" i="43"/>
  <c r="AG9" i="43"/>
  <c r="AP9" i="43" s="1"/>
  <c r="AF9" i="43"/>
  <c r="AO9" i="43" s="1"/>
  <c r="AR8" i="44"/>
  <c r="AH9" i="60"/>
  <c r="AQ9" i="60" s="1"/>
  <c r="AI8" i="77"/>
  <c r="AN8" i="77"/>
  <c r="K16" i="55"/>
  <c r="K20" i="58"/>
  <c r="AR8" i="24"/>
  <c r="K18" i="66"/>
  <c r="AH9" i="4"/>
  <c r="AQ9" i="4" s="1"/>
  <c r="K16" i="12"/>
  <c r="Z10" i="89"/>
  <c r="AH9" i="7"/>
  <c r="AQ9" i="7" s="1"/>
  <c r="AH9" i="73"/>
  <c r="AQ9" i="73" s="1"/>
  <c r="X10" i="2"/>
  <c r="Y10" i="2"/>
  <c r="AN10" i="26"/>
  <c r="AI10" i="26"/>
  <c r="AN9" i="55"/>
  <c r="AI9" i="55"/>
  <c r="X10" i="79"/>
  <c r="Y10" i="79"/>
  <c r="AN9" i="86"/>
  <c r="AI9" i="86"/>
  <c r="X10" i="75"/>
  <c r="Z10" i="75" s="1"/>
  <c r="Y10" i="75"/>
  <c r="AR8" i="51"/>
  <c r="K17" i="13"/>
  <c r="W10" i="12"/>
  <c r="AG9" i="12"/>
  <c r="AP9" i="12" s="1"/>
  <c r="AF9" i="12"/>
  <c r="AO9" i="12" s="1"/>
  <c r="AE9" i="12"/>
  <c r="AF10" i="66"/>
  <c r="AO10" i="66" s="1"/>
  <c r="W11" i="66"/>
  <c r="AG10" i="66"/>
  <c r="AP10" i="66" s="1"/>
  <c r="AE10" i="66"/>
  <c r="AN9" i="83"/>
  <c r="AI9" i="83"/>
  <c r="AG9" i="23"/>
  <c r="AP9" i="23" s="1"/>
  <c r="AF9" i="23"/>
  <c r="AO9" i="23" s="1"/>
  <c r="AE9" i="23"/>
  <c r="W10" i="23"/>
  <c r="AH9" i="63"/>
  <c r="AQ9" i="63" s="1"/>
  <c r="AR8" i="28"/>
  <c r="AE9" i="13"/>
  <c r="W10" i="13"/>
  <c r="AG9" i="13"/>
  <c r="AP9" i="13" s="1"/>
  <c r="AF9" i="13"/>
  <c r="AO9" i="13" s="1"/>
  <c r="AR8" i="74"/>
  <c r="AH10" i="45"/>
  <c r="AQ10" i="45" s="1"/>
  <c r="AH10" i="17"/>
  <c r="AQ10" i="17" s="1"/>
  <c r="K17" i="5"/>
  <c r="K16" i="71"/>
  <c r="AF9" i="94"/>
  <c r="AO9" i="94" s="1"/>
  <c r="AE9" i="94"/>
  <c r="W10" i="94"/>
  <c r="AG9" i="94"/>
  <c r="AP9" i="94" s="1"/>
  <c r="AR8" i="58"/>
  <c r="Y9" i="22"/>
  <c r="X9" i="22"/>
  <c r="AR8" i="38"/>
  <c r="AR8" i="93"/>
  <c r="AI9" i="6"/>
  <c r="AN9" i="6"/>
  <c r="Y10" i="46"/>
  <c r="X10" i="46"/>
  <c r="AI9" i="64"/>
  <c r="AN9" i="64"/>
  <c r="AR8" i="23"/>
  <c r="X10" i="53"/>
  <c r="Z10" i="53" s="1"/>
  <c r="Y10" i="53"/>
  <c r="AF9" i="1"/>
  <c r="AO9" i="1" s="1"/>
  <c r="AE9" i="1"/>
  <c r="W10" i="1"/>
  <c r="AG9" i="1"/>
  <c r="AP9" i="1" s="1"/>
  <c r="K17" i="24"/>
  <c r="AR8" i="73"/>
  <c r="K16" i="15"/>
  <c r="K16" i="4"/>
  <c r="AR8" i="13"/>
  <c r="Z9" i="63"/>
  <c r="AR9" i="31"/>
  <c r="AR8" i="65"/>
  <c r="AR8" i="4"/>
  <c r="Z9" i="59"/>
  <c r="K17" i="14"/>
  <c r="Y9" i="11"/>
  <c r="X9" i="11"/>
  <c r="AG8" i="33"/>
  <c r="AP8" i="33" s="1"/>
  <c r="AF8" i="33"/>
  <c r="AO8" i="33" s="1"/>
  <c r="AE8" i="33"/>
  <c r="W9" i="33"/>
  <c r="AR8" i="90"/>
  <c r="AH10" i="41"/>
  <c r="AQ10" i="41" s="1"/>
  <c r="K17" i="22"/>
  <c r="AR8" i="91"/>
  <c r="AH9" i="10"/>
  <c r="AQ9" i="10" s="1"/>
  <c r="AH9" i="87"/>
  <c r="AQ9" i="87" s="1"/>
  <c r="W10" i="67"/>
  <c r="AG9" i="67"/>
  <c r="AP9" i="67" s="1"/>
  <c r="AF9" i="67"/>
  <c r="AO9" i="67" s="1"/>
  <c r="AE9" i="67"/>
  <c r="AH9" i="93"/>
  <c r="AQ9" i="93" s="1"/>
  <c r="K17" i="10"/>
  <c r="K17" i="17"/>
  <c r="AH9" i="58"/>
  <c r="AQ9" i="58" s="1"/>
  <c r="K18" i="9"/>
  <c r="K16" i="8"/>
  <c r="AR9" i="17"/>
  <c r="AI9" i="35"/>
  <c r="AN9" i="35"/>
  <c r="AH9" i="71"/>
  <c r="AQ9" i="71" s="1"/>
  <c r="K18" i="65"/>
  <c r="AN9" i="2"/>
  <c r="AI9" i="2"/>
  <c r="Y10" i="76"/>
  <c r="X10" i="76"/>
  <c r="AR8" i="59"/>
  <c r="AG10" i="17"/>
  <c r="AP10" i="17" s="1"/>
  <c r="AF10" i="17"/>
  <c r="AO10" i="17" s="1"/>
  <c r="AE10" i="17"/>
  <c r="W11" i="17"/>
  <c r="W10" i="40"/>
  <c r="AG9" i="40"/>
  <c r="AP9" i="40" s="1"/>
  <c r="AF9" i="40"/>
  <c r="AO9" i="40" s="1"/>
  <c r="AE9" i="40"/>
  <c r="AH9" i="44"/>
  <c r="AQ9" i="44" s="1"/>
  <c r="AG9" i="54"/>
  <c r="AP9" i="54" s="1"/>
  <c r="AF9" i="54"/>
  <c r="AO9" i="54" s="1"/>
  <c r="W10" i="54"/>
  <c r="AE9" i="54"/>
  <c r="AR9" i="45"/>
  <c r="AR9" i="9"/>
  <c r="AE9" i="52"/>
  <c r="W10" i="52"/>
  <c r="AG9" i="52"/>
  <c r="AP9" i="52" s="1"/>
  <c r="AF9" i="52"/>
  <c r="AO9" i="52" s="1"/>
  <c r="AI9" i="69"/>
  <c r="AN9" i="69"/>
  <c r="K16" i="68"/>
  <c r="Y9" i="5"/>
  <c r="X9" i="5"/>
  <c r="Z9" i="5" s="1"/>
  <c r="AF9" i="49"/>
  <c r="AO9" i="49" s="1"/>
  <c r="AE9" i="49"/>
  <c r="W10" i="49"/>
  <c r="AG9" i="49"/>
  <c r="AP9" i="49" s="1"/>
  <c r="AF8" i="85"/>
  <c r="AO8" i="85" s="1"/>
  <c r="AE8" i="85"/>
  <c r="W9" i="85"/>
  <c r="AG8" i="85"/>
  <c r="AP8" i="85" s="1"/>
  <c r="AG9" i="60"/>
  <c r="AP9" i="60" s="1"/>
  <c r="AF9" i="60"/>
  <c r="AO9" i="60" s="1"/>
  <c r="AE9" i="60"/>
  <c r="W10" i="60"/>
  <c r="K16" i="7"/>
  <c r="AN8" i="81"/>
  <c r="AI8" i="81"/>
  <c r="AI10" i="27"/>
  <c r="AN10" i="27"/>
  <c r="AH10" i="3"/>
  <c r="AQ10" i="3" s="1"/>
  <c r="AR9" i="92"/>
  <c r="K16" i="60"/>
  <c r="AI8" i="11"/>
  <c r="AN8" i="11"/>
  <c r="AF10" i="41"/>
  <c r="AO10" i="41" s="1"/>
  <c r="AE10" i="41"/>
  <c r="W11" i="41"/>
  <c r="AG10" i="41"/>
  <c r="AP10" i="41" s="1"/>
  <c r="AR8" i="36"/>
  <c r="AH10" i="96"/>
  <c r="AQ10" i="96" s="1"/>
  <c r="AG9" i="4"/>
  <c r="AP9" i="4" s="1"/>
  <c r="AF9" i="4"/>
  <c r="AO9" i="4" s="1"/>
  <c r="AE9" i="4"/>
  <c r="W10" i="4"/>
  <c r="AR8" i="56"/>
  <c r="AR8" i="68"/>
  <c r="AR8" i="54"/>
  <c r="Y9" i="34"/>
  <c r="X9" i="34"/>
  <c r="AH9" i="90"/>
  <c r="AQ9" i="90" s="1"/>
  <c r="AR9" i="29"/>
  <c r="K18" i="70"/>
  <c r="X10" i="70"/>
  <c r="Y10" i="70"/>
  <c r="Y10" i="39"/>
  <c r="X10" i="39"/>
  <c r="Y10" i="84"/>
  <c r="X10" i="84"/>
  <c r="Y10" i="57"/>
  <c r="X10" i="57"/>
  <c r="Y10" i="82"/>
  <c r="X10" i="82"/>
  <c r="Y10" i="42"/>
  <c r="X10" i="42"/>
  <c r="W11" i="61"/>
  <c r="AG10" i="61"/>
  <c r="AP10" i="61" s="1"/>
  <c r="AF10" i="61"/>
  <c r="AO10" i="61" s="1"/>
  <c r="AE10" i="61"/>
  <c r="AR8" i="71"/>
  <c r="AN9" i="46"/>
  <c r="AI9" i="46"/>
  <c r="AI9" i="53"/>
  <c r="AN9" i="53"/>
  <c r="AH9" i="74"/>
  <c r="AQ9" i="74" s="1"/>
  <c r="AR9" i="41"/>
  <c r="X11" i="27"/>
  <c r="Y11" i="27"/>
  <c r="AH10" i="31"/>
  <c r="AQ10" i="31" s="1"/>
  <c r="K18" i="69"/>
  <c r="AH10" i="32"/>
  <c r="AQ10" i="32" s="1"/>
  <c r="AG9" i="62"/>
  <c r="AP9" i="62" s="1"/>
  <c r="AF9" i="62"/>
  <c r="AO9" i="62" s="1"/>
  <c r="AE9" i="62"/>
  <c r="W10" i="62"/>
  <c r="AR8" i="21"/>
  <c r="AH9" i="91"/>
  <c r="AQ9" i="91" s="1"/>
  <c r="Z10" i="45"/>
  <c r="K16" i="51"/>
  <c r="AR8" i="37"/>
  <c r="Z10" i="32"/>
  <c r="AI8" i="20"/>
  <c r="AN8" i="20"/>
  <c r="AN9" i="50"/>
  <c r="AI9" i="50"/>
  <c r="AI8" i="16"/>
  <c r="AN8" i="16"/>
  <c r="AI8" i="30"/>
  <c r="AN8" i="30"/>
  <c r="K16" i="72"/>
  <c r="K16" i="52"/>
  <c r="AH9" i="12"/>
  <c r="AQ9" i="12" s="1"/>
  <c r="AR9" i="3"/>
  <c r="K18" i="57"/>
  <c r="AR9" i="89"/>
  <c r="K18" i="61"/>
  <c r="AN8" i="5"/>
  <c r="AI8" i="5"/>
  <c r="X10" i="83"/>
  <c r="Y10" i="83"/>
  <c r="Z10" i="83" s="1"/>
  <c r="AH9" i="36"/>
  <c r="AQ9" i="36" s="1"/>
  <c r="AH9" i="23"/>
  <c r="AQ9" i="23" s="1"/>
  <c r="Z10" i="3"/>
  <c r="AH10" i="48"/>
  <c r="AQ10" i="48" s="1"/>
  <c r="K18" i="49"/>
  <c r="AH9" i="25"/>
  <c r="AQ9" i="25" s="1"/>
  <c r="AH9" i="13"/>
  <c r="AQ9" i="13" s="1"/>
  <c r="Z9" i="10"/>
  <c r="Z9" i="87"/>
  <c r="Z9" i="93"/>
  <c r="K16" i="20"/>
  <c r="K16" i="16"/>
  <c r="Z9" i="58"/>
  <c r="AN9" i="95"/>
  <c r="AI9" i="95"/>
  <c r="K16" i="3"/>
  <c r="X10" i="47"/>
  <c r="Y10" i="47"/>
  <c r="Z10" i="47" s="1"/>
  <c r="AR8" i="40"/>
  <c r="AI9" i="70"/>
  <c r="AN9" i="70"/>
  <c r="Z9" i="71"/>
  <c r="X10" i="19"/>
  <c r="Y10" i="19"/>
  <c r="AI9" i="80"/>
  <c r="AN9" i="80"/>
  <c r="AI9" i="57"/>
  <c r="AN9" i="57"/>
  <c r="AI9" i="79"/>
  <c r="AN9" i="79"/>
  <c r="AI9" i="75"/>
  <c r="AN9" i="75"/>
  <c r="X10" i="18"/>
  <c r="Y10" i="18"/>
  <c r="W10" i="91"/>
  <c r="AG9" i="91"/>
  <c r="AP9" i="91" s="1"/>
  <c r="AF9" i="91"/>
  <c r="AO9" i="91" s="1"/>
  <c r="AE9" i="91"/>
  <c r="AH9" i="28"/>
  <c r="AQ9" i="28" s="1"/>
  <c r="W9" i="78"/>
  <c r="AG8" i="78"/>
  <c r="AP8" i="78" s="1"/>
  <c r="AF8" i="78"/>
  <c r="AO8" i="78" s="1"/>
  <c r="AE8" i="78"/>
  <c r="Y9" i="15"/>
  <c r="X9" i="15"/>
  <c r="K16" i="56"/>
  <c r="K16" i="19"/>
  <c r="AE9" i="36"/>
  <c r="W10" i="36"/>
  <c r="AG9" i="36"/>
  <c r="AP9" i="36" s="1"/>
  <c r="AF9" i="36"/>
  <c r="AO9" i="36" s="1"/>
  <c r="AR8" i="10"/>
  <c r="AI8" i="15"/>
  <c r="AN8" i="15"/>
  <c r="Y9" i="20"/>
  <c r="X9" i="20"/>
  <c r="Z9" i="20" s="1"/>
  <c r="Y10" i="50"/>
  <c r="X10" i="50"/>
  <c r="AI8" i="22"/>
  <c r="AN8" i="22"/>
  <c r="AN9" i="42"/>
  <c r="AI9" i="42"/>
  <c r="AR9" i="32"/>
  <c r="AF9" i="51"/>
  <c r="AO9" i="51" s="1"/>
  <c r="AE9" i="51"/>
  <c r="W10" i="51"/>
  <c r="AG9" i="51"/>
  <c r="AP9" i="51" s="1"/>
  <c r="AF10" i="14"/>
  <c r="AO10" i="14" s="1"/>
  <c r="AE10" i="14"/>
  <c r="W11" i="14"/>
  <c r="AG10" i="14"/>
  <c r="AP10" i="14" s="1"/>
  <c r="Z10" i="31"/>
  <c r="AR9" i="48"/>
  <c r="K17" i="6"/>
  <c r="K18" i="53"/>
  <c r="AG10" i="88"/>
  <c r="AP10" i="88" s="1"/>
  <c r="AF10" i="88"/>
  <c r="AO10" i="88" s="1"/>
  <c r="AE10" i="88"/>
  <c r="W11" i="88"/>
  <c r="AR8" i="25"/>
  <c r="AH9" i="21"/>
  <c r="AQ9" i="21" s="1"/>
  <c r="AH10" i="61"/>
  <c r="AQ10" i="61" s="1"/>
  <c r="AR9" i="66"/>
  <c r="Z9" i="44"/>
  <c r="AH9" i="68"/>
  <c r="AQ9" i="68" s="1"/>
  <c r="AH10" i="29"/>
  <c r="AQ10" i="29" s="1"/>
  <c r="AH10" i="66"/>
  <c r="AQ10" i="66" s="1"/>
  <c r="AR8" i="87"/>
  <c r="X10" i="69"/>
  <c r="Y10" i="69"/>
  <c r="K16" i="67"/>
  <c r="Y9" i="77"/>
  <c r="X9" i="77"/>
  <c r="X9" i="81"/>
  <c r="Y9" i="81"/>
  <c r="AR9" i="96"/>
  <c r="Z10" i="48"/>
  <c r="K18" i="54"/>
  <c r="K16" i="63"/>
  <c r="AF9" i="72"/>
  <c r="AO9" i="72" s="1"/>
  <c r="AE9" i="72"/>
  <c r="W10" i="72"/>
  <c r="AG9" i="72"/>
  <c r="AP9" i="72" s="1"/>
  <c r="K18" i="18"/>
  <c r="AR8" i="62"/>
  <c r="Z10" i="96"/>
  <c r="AH9" i="65"/>
  <c r="AQ9" i="65" s="1"/>
  <c r="AH9" i="38"/>
  <c r="AQ9" i="38" s="1"/>
  <c r="AR8" i="8"/>
  <c r="AH9" i="24"/>
  <c r="AQ9" i="24" s="1"/>
  <c r="AH9" i="37"/>
  <c r="AQ9" i="37" s="1"/>
  <c r="AI8" i="34"/>
  <c r="AN8" i="34"/>
  <c r="Z9" i="90"/>
  <c r="AH10" i="92"/>
  <c r="AQ10" i="92" s="1"/>
  <c r="AH10" i="9"/>
  <c r="AQ10" i="9" s="1"/>
  <c r="AI9" i="47"/>
  <c r="AN9" i="47"/>
  <c r="AH9" i="8"/>
  <c r="AQ9" i="8" s="1"/>
  <c r="AI9" i="19"/>
  <c r="AN9" i="19"/>
  <c r="X11" i="26"/>
  <c r="Y11" i="26"/>
  <c r="X10" i="80"/>
  <c r="Y10" i="80"/>
  <c r="AN9" i="84"/>
  <c r="AI9" i="84"/>
  <c r="X10" i="86"/>
  <c r="Y10" i="86"/>
  <c r="AI9" i="18"/>
  <c r="AN9" i="18"/>
  <c r="AI9" i="82"/>
  <c r="AN9" i="82"/>
  <c r="AG9" i="7" l="1"/>
  <c r="AP9" i="7" s="1"/>
  <c r="Z9" i="81"/>
  <c r="Z10" i="69"/>
  <c r="Z10" i="80"/>
  <c r="Z11" i="27"/>
  <c r="AF9" i="73"/>
  <c r="AO9" i="73" s="1"/>
  <c r="Z9" i="11"/>
  <c r="Z10" i="79"/>
  <c r="Z10" i="64"/>
  <c r="W11" i="64" s="1"/>
  <c r="AG9" i="73"/>
  <c r="AP9" i="73" s="1"/>
  <c r="Z10" i="86"/>
  <c r="W10" i="73"/>
  <c r="W10" i="7"/>
  <c r="Z10" i="6"/>
  <c r="Z9" i="30"/>
  <c r="AE9" i="7"/>
  <c r="Z9" i="77"/>
  <c r="W10" i="77" s="1"/>
  <c r="Z10" i="50"/>
  <c r="AE10" i="50" s="1"/>
  <c r="Z10" i="19"/>
  <c r="AG10" i="19" s="1"/>
  <c r="AP10" i="19" s="1"/>
  <c r="AE10" i="19"/>
  <c r="W11" i="19"/>
  <c r="AF10" i="75"/>
  <c r="AO10" i="75" s="1"/>
  <c r="AE10" i="75"/>
  <c r="AG10" i="75"/>
  <c r="AP10" i="75" s="1"/>
  <c r="W11" i="75"/>
  <c r="AG10" i="64"/>
  <c r="AP10" i="64" s="1"/>
  <c r="AF10" i="64"/>
  <c r="AO10" i="64" s="1"/>
  <c r="AE10" i="64"/>
  <c r="W11" i="53"/>
  <c r="AG10" i="53"/>
  <c r="AP10" i="53" s="1"/>
  <c r="AE10" i="53"/>
  <c r="AF10" i="53"/>
  <c r="AO10" i="53" s="1"/>
  <c r="W11" i="6"/>
  <c r="AG10" i="6"/>
  <c r="AP10" i="6" s="1"/>
  <c r="AF10" i="6"/>
  <c r="AO10" i="6" s="1"/>
  <c r="AE10" i="6"/>
  <c r="W10" i="11"/>
  <c r="AG9" i="11"/>
  <c r="AP9" i="11" s="1"/>
  <c r="AF9" i="11"/>
  <c r="AO9" i="11" s="1"/>
  <c r="AE9" i="11"/>
  <c r="AF10" i="47"/>
  <c r="AO10" i="47" s="1"/>
  <c r="W11" i="47"/>
  <c r="AE10" i="47"/>
  <c r="AG10" i="47"/>
  <c r="AP10" i="47" s="1"/>
  <c r="AG9" i="30"/>
  <c r="AP9" i="30" s="1"/>
  <c r="AF9" i="30"/>
  <c r="AO9" i="30" s="1"/>
  <c r="AE9" i="30"/>
  <c r="W10" i="30"/>
  <c r="W11" i="86"/>
  <c r="AG10" i="86"/>
  <c r="AP10" i="86" s="1"/>
  <c r="AF10" i="86"/>
  <c r="AO10" i="86" s="1"/>
  <c r="AE10" i="86"/>
  <c r="Y9" i="78"/>
  <c r="X9" i="78"/>
  <c r="AR9" i="79"/>
  <c r="AG10" i="3"/>
  <c r="AP10" i="3" s="1"/>
  <c r="AF10" i="3"/>
  <c r="AO10" i="3" s="1"/>
  <c r="AE10" i="3"/>
  <c r="W11" i="3"/>
  <c r="AG11" i="27"/>
  <c r="AP11" i="27" s="1"/>
  <c r="AF11" i="27"/>
  <c r="AO11" i="27" s="1"/>
  <c r="AE11" i="27"/>
  <c r="W12" i="27"/>
  <c r="X10" i="60"/>
  <c r="Y10" i="60"/>
  <c r="K17" i="4"/>
  <c r="K18" i="24"/>
  <c r="AH10" i="46"/>
  <c r="AQ10" i="46" s="1"/>
  <c r="AI9" i="13"/>
  <c r="AN9" i="13"/>
  <c r="Y10" i="12"/>
  <c r="X10" i="12"/>
  <c r="W11" i="79"/>
  <c r="AG10" i="79"/>
  <c r="AP10" i="79" s="1"/>
  <c r="AF10" i="79"/>
  <c r="AO10" i="79" s="1"/>
  <c r="AE10" i="79"/>
  <c r="AH10" i="2"/>
  <c r="AQ10" i="2" s="1"/>
  <c r="X10" i="43"/>
  <c r="Y10" i="43"/>
  <c r="AH9" i="16"/>
  <c r="AQ9" i="16" s="1"/>
  <c r="K19" i="21"/>
  <c r="AH10" i="55"/>
  <c r="AQ10" i="55" s="1"/>
  <c r="K17" i="2"/>
  <c r="AH10" i="18"/>
  <c r="AQ10" i="18" s="1"/>
  <c r="AG9" i="93"/>
  <c r="AP9" i="93" s="1"/>
  <c r="AF9" i="93"/>
  <c r="AO9" i="93" s="1"/>
  <c r="AE9" i="93"/>
  <c r="W10" i="93"/>
  <c r="AR9" i="50"/>
  <c r="AN9" i="62"/>
  <c r="AI9" i="62"/>
  <c r="K19" i="70"/>
  <c r="AN9" i="4"/>
  <c r="AI9" i="4"/>
  <c r="K17" i="60"/>
  <c r="AR10" i="27"/>
  <c r="AI9" i="60"/>
  <c r="AN9" i="60"/>
  <c r="AN8" i="85"/>
  <c r="AI8" i="85"/>
  <c r="AH9" i="5"/>
  <c r="AQ9" i="5" s="1"/>
  <c r="AR9" i="69"/>
  <c r="AN10" i="17"/>
  <c r="AI10" i="17"/>
  <c r="X10" i="67"/>
  <c r="Z10" i="67" s="1"/>
  <c r="Y10" i="67"/>
  <c r="K18" i="22"/>
  <c r="W10" i="59"/>
  <c r="AG9" i="59"/>
  <c r="AP9" i="59" s="1"/>
  <c r="AF9" i="59"/>
  <c r="AO9" i="59" s="1"/>
  <c r="AE9" i="59"/>
  <c r="X11" i="66"/>
  <c r="Y11" i="66"/>
  <c r="AR9" i="55"/>
  <c r="Z10" i="2"/>
  <c r="K21" i="58"/>
  <c r="Z10" i="55"/>
  <c r="K17" i="59"/>
  <c r="AH10" i="95"/>
  <c r="AQ10" i="95" s="1"/>
  <c r="Y10" i="25"/>
  <c r="X10" i="25"/>
  <c r="AI10" i="9"/>
  <c r="AN10" i="9"/>
  <c r="AN9" i="21"/>
  <c r="AI9" i="21"/>
  <c r="W11" i="69"/>
  <c r="AG10" i="69"/>
  <c r="AP10" i="69" s="1"/>
  <c r="AF10" i="69"/>
  <c r="AO10" i="69" s="1"/>
  <c r="AE10" i="69"/>
  <c r="AE9" i="44"/>
  <c r="W10" i="44"/>
  <c r="AG9" i="44"/>
  <c r="AP9" i="44" s="1"/>
  <c r="AF9" i="44"/>
  <c r="AO9" i="44" s="1"/>
  <c r="AR8" i="15"/>
  <c r="AH9" i="15"/>
  <c r="AQ9" i="15" s="1"/>
  <c r="AH10" i="19"/>
  <c r="AQ10" i="19" s="1"/>
  <c r="AR9" i="95"/>
  <c r="K17" i="20"/>
  <c r="K19" i="49"/>
  <c r="K19" i="57"/>
  <c r="K17" i="52"/>
  <c r="AR8" i="16"/>
  <c r="AH10" i="42"/>
  <c r="AQ10" i="42" s="1"/>
  <c r="AH10" i="57"/>
  <c r="AQ10" i="57" s="1"/>
  <c r="AH10" i="39"/>
  <c r="AQ10" i="39" s="1"/>
  <c r="Y10" i="4"/>
  <c r="X10" i="4"/>
  <c r="X11" i="41"/>
  <c r="Y11" i="41"/>
  <c r="AH10" i="76"/>
  <c r="AQ10" i="76" s="1"/>
  <c r="K18" i="14"/>
  <c r="AH10" i="53"/>
  <c r="AQ10" i="53" s="1"/>
  <c r="AH10" i="75"/>
  <c r="AQ10" i="75" s="1"/>
  <c r="Y11" i="9"/>
  <c r="X11" i="9"/>
  <c r="Y10" i="38"/>
  <c r="X10" i="38"/>
  <c r="Y11" i="29"/>
  <c r="X11" i="29"/>
  <c r="AI9" i="8"/>
  <c r="AN9" i="8"/>
  <c r="X10" i="73"/>
  <c r="Y10" i="73"/>
  <c r="X10" i="21"/>
  <c r="Z10" i="21" s="1"/>
  <c r="Y10" i="21"/>
  <c r="AR9" i="82"/>
  <c r="AR9" i="84"/>
  <c r="AH11" i="26"/>
  <c r="AQ11" i="26" s="1"/>
  <c r="AR9" i="42"/>
  <c r="AI9" i="36"/>
  <c r="AN9" i="36"/>
  <c r="Z11" i="26"/>
  <c r="AR9" i="47"/>
  <c r="K19" i="18"/>
  <c r="K17" i="63"/>
  <c r="AF10" i="31"/>
  <c r="AO10" i="31" s="1"/>
  <c r="AE10" i="31"/>
  <c r="W11" i="31"/>
  <c r="AG10" i="31"/>
  <c r="AP10" i="31" s="1"/>
  <c r="Y10" i="51"/>
  <c r="X10" i="51"/>
  <c r="AH9" i="20"/>
  <c r="AQ9" i="20" s="1"/>
  <c r="Z9" i="15"/>
  <c r="AN9" i="91"/>
  <c r="AI9" i="91"/>
  <c r="Z10" i="18"/>
  <c r="AR9" i="57"/>
  <c r="AG9" i="71"/>
  <c r="AP9" i="71" s="1"/>
  <c r="AF9" i="71"/>
  <c r="AO9" i="71" s="1"/>
  <c r="AE9" i="71"/>
  <c r="W10" i="71"/>
  <c r="AH10" i="47"/>
  <c r="AQ10" i="47" s="1"/>
  <c r="AE9" i="58"/>
  <c r="W10" i="58"/>
  <c r="AG9" i="58"/>
  <c r="AP9" i="58" s="1"/>
  <c r="AF9" i="58"/>
  <c r="AO9" i="58" s="1"/>
  <c r="AE9" i="87"/>
  <c r="AF9" i="87"/>
  <c r="AO9" i="87" s="1"/>
  <c r="W10" i="87"/>
  <c r="AG9" i="87"/>
  <c r="AP9" i="87" s="1"/>
  <c r="K19" i="61"/>
  <c r="K17" i="72"/>
  <c r="AI10" i="61"/>
  <c r="AN10" i="61"/>
  <c r="Z10" i="42"/>
  <c r="Z10" i="57"/>
  <c r="Z10" i="39"/>
  <c r="AI10" i="41"/>
  <c r="AN10" i="41"/>
  <c r="AR8" i="81"/>
  <c r="AN9" i="40"/>
  <c r="AI9" i="40"/>
  <c r="Z10" i="76"/>
  <c r="K17" i="8"/>
  <c r="K18" i="17"/>
  <c r="AH9" i="11"/>
  <c r="AQ9" i="11" s="1"/>
  <c r="AG9" i="63"/>
  <c r="AP9" i="63" s="1"/>
  <c r="AF9" i="63"/>
  <c r="AO9" i="63" s="1"/>
  <c r="AE9" i="63"/>
  <c r="W10" i="63"/>
  <c r="K17" i="15"/>
  <c r="Y10" i="1"/>
  <c r="X10" i="1"/>
  <c r="Z10" i="46"/>
  <c r="K17" i="71"/>
  <c r="K18" i="13"/>
  <c r="AR9" i="86"/>
  <c r="AI9" i="43"/>
  <c r="AN9" i="43"/>
  <c r="AH10" i="6"/>
  <c r="AQ10" i="6" s="1"/>
  <c r="Z9" i="16"/>
  <c r="K17" i="11"/>
  <c r="K17" i="23"/>
  <c r="K17" i="64"/>
  <c r="AR9" i="76"/>
  <c r="Y11" i="92"/>
  <c r="X11" i="92"/>
  <c r="Z10" i="95"/>
  <c r="Y10" i="65"/>
  <c r="X10" i="65"/>
  <c r="AI9" i="38"/>
  <c r="AN9" i="38"/>
  <c r="AI10" i="29"/>
  <c r="AN10" i="29"/>
  <c r="Y10" i="56"/>
  <c r="X10" i="56"/>
  <c r="X10" i="7"/>
  <c r="Y10" i="7"/>
  <c r="X10" i="28"/>
  <c r="Y10" i="28"/>
  <c r="AN9" i="74"/>
  <c r="AI9" i="74"/>
  <c r="AR9" i="18"/>
  <c r="W10" i="90"/>
  <c r="AG9" i="90"/>
  <c r="AP9" i="90" s="1"/>
  <c r="AE9" i="90"/>
  <c r="AF9" i="90"/>
  <c r="AO9" i="90" s="1"/>
  <c r="AH9" i="81"/>
  <c r="AQ9" i="81" s="1"/>
  <c r="K17" i="67"/>
  <c r="X11" i="88"/>
  <c r="Z11" i="88" s="1"/>
  <c r="Y11" i="88"/>
  <c r="K19" i="53"/>
  <c r="AI9" i="51"/>
  <c r="AN9" i="51"/>
  <c r="K17" i="19"/>
  <c r="AI8" i="78"/>
  <c r="AN8" i="78"/>
  <c r="W10" i="10"/>
  <c r="AG9" i="10"/>
  <c r="AP9" i="10" s="1"/>
  <c r="AF9" i="10"/>
  <c r="AO9" i="10" s="1"/>
  <c r="AE9" i="10"/>
  <c r="AH10" i="83"/>
  <c r="AQ10" i="83" s="1"/>
  <c r="K17" i="51"/>
  <c r="AR9" i="53"/>
  <c r="AH10" i="82"/>
  <c r="AQ10" i="82" s="1"/>
  <c r="AH10" i="84"/>
  <c r="AQ10" i="84" s="1"/>
  <c r="AH9" i="34"/>
  <c r="AQ9" i="34" s="1"/>
  <c r="AG9" i="5"/>
  <c r="AP9" i="5" s="1"/>
  <c r="AF9" i="5"/>
  <c r="AO9" i="5" s="1"/>
  <c r="AE9" i="5"/>
  <c r="W10" i="5"/>
  <c r="AR9" i="2"/>
  <c r="Y9" i="33"/>
  <c r="X9" i="33"/>
  <c r="AI9" i="1"/>
  <c r="AN9" i="1"/>
  <c r="AH9" i="22"/>
  <c r="AQ9" i="22" s="1"/>
  <c r="AR9" i="83"/>
  <c r="AI9" i="12"/>
  <c r="AN9" i="12"/>
  <c r="AR10" i="26"/>
  <c r="W11" i="89"/>
  <c r="AG10" i="89"/>
  <c r="AP10" i="89" s="1"/>
  <c r="AF10" i="89"/>
  <c r="AO10" i="89" s="1"/>
  <c r="AE10" i="89"/>
  <c r="K19" i="66"/>
  <c r="K17" i="55"/>
  <c r="K19" i="62"/>
  <c r="AH10" i="35"/>
  <c r="AQ10" i="35" s="1"/>
  <c r="AN9" i="37"/>
  <c r="AI9" i="37"/>
  <c r="AI9" i="65"/>
  <c r="AN9" i="65"/>
  <c r="Y10" i="68"/>
  <c r="X10" i="68"/>
  <c r="Z10" i="68" s="1"/>
  <c r="AN9" i="56"/>
  <c r="AI9" i="56"/>
  <c r="AI9" i="73"/>
  <c r="AN9" i="73"/>
  <c r="AI9" i="7"/>
  <c r="AN9" i="7"/>
  <c r="X10" i="62"/>
  <c r="Y10" i="62"/>
  <c r="AH10" i="80"/>
  <c r="AQ10" i="80" s="1"/>
  <c r="AR9" i="19"/>
  <c r="W11" i="96"/>
  <c r="AG10" i="96"/>
  <c r="AP10" i="96" s="1"/>
  <c r="AF10" i="96"/>
  <c r="AO10" i="96" s="1"/>
  <c r="AE10" i="96"/>
  <c r="X10" i="72"/>
  <c r="Z10" i="72" s="1"/>
  <c r="Y10" i="72"/>
  <c r="K19" i="54"/>
  <c r="AG9" i="81"/>
  <c r="AP9" i="81" s="1"/>
  <c r="W10" i="81"/>
  <c r="AF9" i="81"/>
  <c r="AO9" i="81" s="1"/>
  <c r="AE9" i="81"/>
  <c r="Y11" i="14"/>
  <c r="X11" i="14"/>
  <c r="AR8" i="22"/>
  <c r="AF9" i="20"/>
  <c r="AO9" i="20" s="1"/>
  <c r="AE9" i="20"/>
  <c r="W10" i="20"/>
  <c r="AG9" i="20"/>
  <c r="AP9" i="20" s="1"/>
  <c r="AR9" i="75"/>
  <c r="AR9" i="80"/>
  <c r="AR9" i="70"/>
  <c r="K17" i="16"/>
  <c r="W11" i="83"/>
  <c r="AF10" i="83"/>
  <c r="AO10" i="83" s="1"/>
  <c r="AE10" i="83"/>
  <c r="AG10" i="83"/>
  <c r="AP10" i="83" s="1"/>
  <c r="AR8" i="30"/>
  <c r="AR8" i="20"/>
  <c r="W11" i="45"/>
  <c r="AG10" i="45"/>
  <c r="AP10" i="45" s="1"/>
  <c r="AF10" i="45"/>
  <c r="AO10" i="45" s="1"/>
  <c r="AE10" i="45"/>
  <c r="K19" i="69"/>
  <c r="AR9" i="46"/>
  <c r="AH10" i="70"/>
  <c r="AQ10" i="70" s="1"/>
  <c r="Y10" i="49"/>
  <c r="X10" i="49"/>
  <c r="X10" i="52"/>
  <c r="Y10" i="52"/>
  <c r="AN9" i="54"/>
  <c r="AI9" i="54"/>
  <c r="AR9" i="35"/>
  <c r="K19" i="9"/>
  <c r="K18" i="10"/>
  <c r="AN9" i="67"/>
  <c r="AI9" i="67"/>
  <c r="AR9" i="6"/>
  <c r="Y10" i="94"/>
  <c r="X10" i="94"/>
  <c r="K18" i="5"/>
  <c r="K17" i="50"/>
  <c r="AR9" i="39"/>
  <c r="Z10" i="35"/>
  <c r="K19" i="1"/>
  <c r="AN9" i="25"/>
  <c r="AI9" i="25"/>
  <c r="X10" i="37"/>
  <c r="Y10" i="37"/>
  <c r="Y10" i="24"/>
  <c r="X10" i="24"/>
  <c r="AN9" i="28"/>
  <c r="AI9" i="28"/>
  <c r="X9" i="85"/>
  <c r="Y9" i="85"/>
  <c r="X11" i="17"/>
  <c r="Z11" i="17" s="1"/>
  <c r="Y11" i="17"/>
  <c r="K19" i="65"/>
  <c r="AN9" i="23"/>
  <c r="AI9" i="23"/>
  <c r="AH10" i="86"/>
  <c r="AQ10" i="86" s="1"/>
  <c r="AE10" i="80"/>
  <c r="W11" i="80"/>
  <c r="AG10" i="80"/>
  <c r="AP10" i="80" s="1"/>
  <c r="AF10" i="80"/>
  <c r="AO10" i="80" s="1"/>
  <c r="AR8" i="34"/>
  <c r="AI9" i="72"/>
  <c r="AN9" i="72"/>
  <c r="W11" i="48"/>
  <c r="AG10" i="48"/>
  <c r="AP10" i="48" s="1"/>
  <c r="AF10" i="48"/>
  <c r="AO10" i="48" s="1"/>
  <c r="AE10" i="48"/>
  <c r="AH9" i="77"/>
  <c r="AQ9" i="77" s="1"/>
  <c r="AH10" i="69"/>
  <c r="AQ10" i="69" s="1"/>
  <c r="AN10" i="88"/>
  <c r="AI10" i="88"/>
  <c r="K18" i="6"/>
  <c r="AI10" i="14"/>
  <c r="AN10" i="14"/>
  <c r="AH10" i="50"/>
  <c r="AQ10" i="50" s="1"/>
  <c r="X10" i="36"/>
  <c r="Y10" i="36"/>
  <c r="K17" i="56"/>
  <c r="X10" i="91"/>
  <c r="Y10" i="91"/>
  <c r="K17" i="3"/>
  <c r="AR8" i="5"/>
  <c r="AF10" i="32"/>
  <c r="AO10" i="32" s="1"/>
  <c r="W11" i="32"/>
  <c r="AG10" i="32"/>
  <c r="AP10" i="32" s="1"/>
  <c r="AE10" i="32"/>
  <c r="AH11" i="27"/>
  <c r="AQ11" i="27" s="1"/>
  <c r="X11" i="61"/>
  <c r="Y11" i="61"/>
  <c r="Z10" i="82"/>
  <c r="Z10" i="84"/>
  <c r="Z10" i="70"/>
  <c r="Z9" i="34"/>
  <c r="AR8" i="11"/>
  <c r="K17" i="7"/>
  <c r="AI9" i="49"/>
  <c r="AN9" i="49"/>
  <c r="K17" i="68"/>
  <c r="AI9" i="52"/>
  <c r="AN9" i="52"/>
  <c r="X10" i="54"/>
  <c r="Y10" i="54"/>
  <c r="Y10" i="40"/>
  <c r="X10" i="40"/>
  <c r="AN8" i="33"/>
  <c r="AI8" i="33"/>
  <c r="AR9" i="64"/>
  <c r="Z9" i="22"/>
  <c r="AN9" i="94"/>
  <c r="AI9" i="94"/>
  <c r="Y10" i="13"/>
  <c r="Z10" i="13" s="1"/>
  <c r="X10" i="13"/>
  <c r="Y10" i="23"/>
  <c r="X10" i="23"/>
  <c r="Z10" i="23" s="1"/>
  <c r="AI10" i="66"/>
  <c r="AN10" i="66"/>
  <c r="AH10" i="79"/>
  <c r="AQ10" i="79" s="1"/>
  <c r="K17" i="12"/>
  <c r="AR8" i="77"/>
  <c r="AH10" i="64"/>
  <c r="AQ10" i="64" s="1"/>
  <c r="AH9" i="30"/>
  <c r="AQ9" i="30" s="1"/>
  <c r="AI10" i="92"/>
  <c r="AN10" i="92"/>
  <c r="AI9" i="68"/>
  <c r="AN9" i="68"/>
  <c r="Y10" i="8"/>
  <c r="X10" i="8"/>
  <c r="Z10" i="8" s="1"/>
  <c r="AN9" i="24"/>
  <c r="AI9" i="24"/>
  <c r="Y10" i="74"/>
  <c r="X10" i="74"/>
  <c r="Z10" i="74" s="1"/>
  <c r="Z10" i="73" l="1"/>
  <c r="AF10" i="50"/>
  <c r="AO10" i="50" s="1"/>
  <c r="AG10" i="50"/>
  <c r="AP10" i="50" s="1"/>
  <c r="Z10" i="37"/>
  <c r="Z10" i="62"/>
  <c r="Z10" i="51"/>
  <c r="Z10" i="38"/>
  <c r="AG10" i="38" s="1"/>
  <c r="AP10" i="38" s="1"/>
  <c r="Z10" i="56"/>
  <c r="AG10" i="56" s="1"/>
  <c r="AP10" i="56" s="1"/>
  <c r="Z10" i="25"/>
  <c r="Z10" i="12"/>
  <c r="Z11" i="61"/>
  <c r="Z10" i="36"/>
  <c r="Z11" i="92"/>
  <c r="Z11" i="9"/>
  <c r="Z11" i="41"/>
  <c r="AE9" i="77"/>
  <c r="Z9" i="33"/>
  <c r="Z11" i="29"/>
  <c r="AF10" i="19"/>
  <c r="AO10" i="19" s="1"/>
  <c r="AF9" i="77"/>
  <c r="AO9" i="77" s="1"/>
  <c r="Z10" i="40"/>
  <c r="AG10" i="40" s="1"/>
  <c r="AP10" i="40" s="1"/>
  <c r="W11" i="50"/>
  <c r="AG9" i="77"/>
  <c r="AP9" i="77" s="1"/>
  <c r="Z10" i="1"/>
  <c r="AG10" i="1" s="1"/>
  <c r="AP10" i="1" s="1"/>
  <c r="AF10" i="37"/>
  <c r="AO10" i="37" s="1"/>
  <c r="W11" i="37"/>
  <c r="AG10" i="37"/>
  <c r="AP10" i="37" s="1"/>
  <c r="AE10" i="37"/>
  <c r="AF10" i="56"/>
  <c r="AO10" i="56" s="1"/>
  <c r="AE10" i="56"/>
  <c r="W11" i="56"/>
  <c r="W11" i="38"/>
  <c r="AE10" i="38"/>
  <c r="W11" i="8"/>
  <c r="AG10" i="8"/>
  <c r="AP10" i="8" s="1"/>
  <c r="AF10" i="8"/>
  <c r="AO10" i="8" s="1"/>
  <c r="AE10" i="8"/>
  <c r="AE10" i="12"/>
  <c r="W11" i="12"/>
  <c r="AG10" i="12"/>
  <c r="AP10" i="12" s="1"/>
  <c r="AF10" i="12"/>
  <c r="AO10" i="12" s="1"/>
  <c r="AH10" i="40"/>
  <c r="AQ10" i="40" s="1"/>
  <c r="W11" i="84"/>
  <c r="AG10" i="84"/>
  <c r="AP10" i="84" s="1"/>
  <c r="AE10" i="84"/>
  <c r="AF10" i="84"/>
  <c r="AO10" i="84" s="1"/>
  <c r="X11" i="32"/>
  <c r="Z11" i="32" s="1"/>
  <c r="Y11" i="32"/>
  <c r="AH10" i="36"/>
  <c r="AQ10" i="36" s="1"/>
  <c r="AI10" i="48"/>
  <c r="AN10" i="48"/>
  <c r="AR9" i="72"/>
  <c r="X11" i="80"/>
  <c r="Z11" i="80" s="1"/>
  <c r="Y11" i="80"/>
  <c r="AH11" i="17"/>
  <c r="AQ11" i="17" s="1"/>
  <c r="AH10" i="94"/>
  <c r="AQ10" i="94" s="1"/>
  <c r="AH10" i="49"/>
  <c r="AQ10" i="49" s="1"/>
  <c r="K18" i="16"/>
  <c r="AH10" i="72"/>
  <c r="AQ10" i="72" s="1"/>
  <c r="Y11" i="96"/>
  <c r="X11" i="96"/>
  <c r="Z11" i="96" s="1"/>
  <c r="AR9" i="7"/>
  <c r="K20" i="62"/>
  <c r="AN10" i="89"/>
  <c r="AI10" i="89"/>
  <c r="K18" i="19"/>
  <c r="AH11" i="88"/>
  <c r="AQ11" i="88" s="1"/>
  <c r="AH10" i="56"/>
  <c r="AQ10" i="56" s="1"/>
  <c r="AR9" i="38"/>
  <c r="K19" i="13"/>
  <c r="K18" i="8"/>
  <c r="AR10" i="61"/>
  <c r="Y10" i="87"/>
  <c r="X10" i="87"/>
  <c r="Y10" i="58"/>
  <c r="X10" i="58"/>
  <c r="K20" i="18"/>
  <c r="AH10" i="21"/>
  <c r="AQ10" i="21" s="1"/>
  <c r="AR9" i="8"/>
  <c r="K19" i="14"/>
  <c r="AR10" i="9"/>
  <c r="AH11" i="66"/>
  <c r="AQ11" i="66" s="1"/>
  <c r="K18" i="60"/>
  <c r="AN10" i="79"/>
  <c r="AI10" i="79"/>
  <c r="AN9" i="30"/>
  <c r="AI9" i="30"/>
  <c r="AI10" i="6"/>
  <c r="AN10" i="6"/>
  <c r="Y11" i="75"/>
  <c r="X11" i="75"/>
  <c r="AN10" i="19"/>
  <c r="AI10" i="19"/>
  <c r="AE10" i="74"/>
  <c r="W11" i="74"/>
  <c r="AG10" i="74"/>
  <c r="AP10" i="74" s="1"/>
  <c r="AF10" i="74"/>
  <c r="AO10" i="74" s="1"/>
  <c r="AG10" i="23"/>
  <c r="AP10" i="23" s="1"/>
  <c r="AF10" i="23"/>
  <c r="AO10" i="23" s="1"/>
  <c r="AE10" i="23"/>
  <c r="W11" i="23"/>
  <c r="AG9" i="22"/>
  <c r="AP9" i="22" s="1"/>
  <c r="AF9" i="22"/>
  <c r="AO9" i="22" s="1"/>
  <c r="AE9" i="22"/>
  <c r="W10" i="22"/>
  <c r="AR9" i="52"/>
  <c r="K18" i="7"/>
  <c r="W11" i="82"/>
  <c r="AG10" i="82"/>
  <c r="AP10" i="82" s="1"/>
  <c r="AF10" i="82"/>
  <c r="AO10" i="82" s="1"/>
  <c r="AE10" i="82"/>
  <c r="AH10" i="91"/>
  <c r="AQ10" i="91" s="1"/>
  <c r="W11" i="36"/>
  <c r="AG10" i="36"/>
  <c r="AP10" i="36" s="1"/>
  <c r="AF10" i="36"/>
  <c r="AO10" i="36" s="1"/>
  <c r="AE10" i="36"/>
  <c r="K19" i="6"/>
  <c r="AI10" i="80"/>
  <c r="AN10" i="80"/>
  <c r="AR9" i="23"/>
  <c r="AG11" i="17"/>
  <c r="AP11" i="17" s="1"/>
  <c r="AF11" i="17"/>
  <c r="AO11" i="17" s="1"/>
  <c r="AE11" i="17"/>
  <c r="W12" i="17"/>
  <c r="AH10" i="24"/>
  <c r="AQ10" i="24" s="1"/>
  <c r="AR9" i="25"/>
  <c r="AR9" i="54"/>
  <c r="K20" i="69"/>
  <c r="Y11" i="45"/>
  <c r="X11" i="45"/>
  <c r="AI10" i="83"/>
  <c r="AN10" i="83"/>
  <c r="AH11" i="14"/>
  <c r="AQ11" i="14" s="1"/>
  <c r="X10" i="81"/>
  <c r="Z10" i="81" s="1"/>
  <c r="Y10" i="81"/>
  <c r="AG10" i="72"/>
  <c r="AP10" i="72" s="1"/>
  <c r="AF10" i="72"/>
  <c r="AO10" i="72" s="1"/>
  <c r="AE10" i="72"/>
  <c r="W11" i="72"/>
  <c r="W11" i="68"/>
  <c r="AG10" i="68"/>
  <c r="AP10" i="68" s="1"/>
  <c r="AF10" i="68"/>
  <c r="AO10" i="68" s="1"/>
  <c r="AE10" i="68"/>
  <c r="AR9" i="12"/>
  <c r="AR9" i="1"/>
  <c r="Y10" i="5"/>
  <c r="Z10" i="5" s="1"/>
  <c r="X10" i="5"/>
  <c r="W12" i="88"/>
  <c r="AG11" i="88"/>
  <c r="AP11" i="88" s="1"/>
  <c r="AF11" i="88"/>
  <c r="AO11" i="88" s="1"/>
  <c r="AE11" i="88"/>
  <c r="X10" i="90"/>
  <c r="Y10" i="90"/>
  <c r="AH10" i="28"/>
  <c r="AQ10" i="28" s="1"/>
  <c r="AH10" i="65"/>
  <c r="AQ10" i="65" s="1"/>
  <c r="AG11" i="92"/>
  <c r="AP11" i="92" s="1"/>
  <c r="AF11" i="92"/>
  <c r="AO11" i="92" s="1"/>
  <c r="AE11" i="92"/>
  <c r="W12" i="92"/>
  <c r="K18" i="23"/>
  <c r="AE10" i="76"/>
  <c r="AG10" i="76"/>
  <c r="AP10" i="76" s="1"/>
  <c r="W11" i="76"/>
  <c r="AF10" i="76"/>
  <c r="AO10" i="76" s="1"/>
  <c r="AR10" i="41"/>
  <c r="AI9" i="58"/>
  <c r="AN9" i="58"/>
  <c r="X10" i="71"/>
  <c r="Y10" i="71"/>
  <c r="AG10" i="18"/>
  <c r="AP10" i="18" s="1"/>
  <c r="AF10" i="18"/>
  <c r="AO10" i="18" s="1"/>
  <c r="AE10" i="18"/>
  <c r="W11" i="18"/>
  <c r="AH10" i="51"/>
  <c r="AQ10" i="51" s="1"/>
  <c r="AI10" i="31"/>
  <c r="AN10" i="31"/>
  <c r="AG10" i="21"/>
  <c r="AP10" i="21" s="1"/>
  <c r="AF10" i="21"/>
  <c r="AO10" i="21" s="1"/>
  <c r="AE10" i="21"/>
  <c r="W11" i="21"/>
  <c r="AH11" i="29"/>
  <c r="AQ11" i="29" s="1"/>
  <c r="AH11" i="9"/>
  <c r="AQ11" i="9" s="1"/>
  <c r="AH11" i="41"/>
  <c r="AQ11" i="41" s="1"/>
  <c r="K20" i="49"/>
  <c r="AH10" i="25"/>
  <c r="AQ10" i="25" s="1"/>
  <c r="K22" i="58"/>
  <c r="Z11" i="66"/>
  <c r="K19" i="22"/>
  <c r="AR9" i="4"/>
  <c r="AH10" i="43"/>
  <c r="AQ10" i="43" s="1"/>
  <c r="AH10" i="60"/>
  <c r="AQ10" i="60" s="1"/>
  <c r="X11" i="53"/>
  <c r="Y11" i="53"/>
  <c r="AR9" i="24"/>
  <c r="AR9" i="68"/>
  <c r="AH10" i="13"/>
  <c r="AQ10" i="13" s="1"/>
  <c r="Z10" i="91"/>
  <c r="AR10" i="88"/>
  <c r="Z10" i="94"/>
  <c r="K19" i="10"/>
  <c r="Z10" i="49"/>
  <c r="X10" i="20"/>
  <c r="Y10" i="20"/>
  <c r="AN10" i="96"/>
  <c r="AI10" i="96"/>
  <c r="AR9" i="73"/>
  <c r="K18" i="55"/>
  <c r="AH9" i="33"/>
  <c r="AQ9" i="33" s="1"/>
  <c r="AI9" i="5"/>
  <c r="AN9" i="5"/>
  <c r="Y10" i="10"/>
  <c r="X10" i="10"/>
  <c r="AR9" i="51"/>
  <c r="Z10" i="28"/>
  <c r="AR9" i="43"/>
  <c r="K18" i="71"/>
  <c r="K18" i="15"/>
  <c r="AR9" i="40"/>
  <c r="AE10" i="39"/>
  <c r="W11" i="39"/>
  <c r="AG10" i="39"/>
  <c r="AP10" i="39" s="1"/>
  <c r="AF10" i="39"/>
  <c r="AO10" i="39" s="1"/>
  <c r="K18" i="72"/>
  <c r="AN9" i="71"/>
  <c r="AI9" i="71"/>
  <c r="AR9" i="91"/>
  <c r="W12" i="41"/>
  <c r="AG11" i="41"/>
  <c r="AP11" i="41" s="1"/>
  <c r="AF11" i="41"/>
  <c r="AO11" i="41" s="1"/>
  <c r="AE11" i="41"/>
  <c r="X10" i="44"/>
  <c r="Y10" i="44"/>
  <c r="X11" i="69"/>
  <c r="Y11" i="69"/>
  <c r="AG10" i="2"/>
  <c r="AP10" i="2" s="1"/>
  <c r="AF10" i="2"/>
  <c r="AO10" i="2" s="1"/>
  <c r="AE10" i="2"/>
  <c r="W11" i="2"/>
  <c r="AI9" i="59"/>
  <c r="AN9" i="59"/>
  <c r="AR9" i="60"/>
  <c r="Z10" i="43"/>
  <c r="AR9" i="13"/>
  <c r="Z10" i="60"/>
  <c r="Y11" i="3"/>
  <c r="X11" i="3"/>
  <c r="AH9" i="78"/>
  <c r="AQ9" i="78" s="1"/>
  <c r="X11" i="86"/>
  <c r="Y11" i="86"/>
  <c r="AI9" i="11"/>
  <c r="AN9" i="11"/>
  <c r="Y11" i="64"/>
  <c r="X11" i="64"/>
  <c r="AN9" i="77"/>
  <c r="AI9" i="77"/>
  <c r="K18" i="12"/>
  <c r="K18" i="68"/>
  <c r="AH11" i="61"/>
  <c r="AQ11" i="61" s="1"/>
  <c r="AN10" i="32"/>
  <c r="AI10" i="32"/>
  <c r="X11" i="48"/>
  <c r="Y11" i="48"/>
  <c r="AH9" i="85"/>
  <c r="AQ9" i="85" s="1"/>
  <c r="Z10" i="24"/>
  <c r="K18" i="50"/>
  <c r="Y11" i="83"/>
  <c r="X11" i="83"/>
  <c r="AI9" i="20"/>
  <c r="AN9" i="20"/>
  <c r="Z11" i="14"/>
  <c r="AH10" i="62"/>
  <c r="AQ10" i="62" s="1"/>
  <c r="AR9" i="56"/>
  <c r="AR9" i="65"/>
  <c r="X11" i="89"/>
  <c r="Y11" i="89"/>
  <c r="K18" i="67"/>
  <c r="Z10" i="65"/>
  <c r="K18" i="11"/>
  <c r="AG10" i="46"/>
  <c r="AP10" i="46" s="1"/>
  <c r="W11" i="46"/>
  <c r="AF10" i="46"/>
  <c r="AO10" i="46" s="1"/>
  <c r="AE10" i="46"/>
  <c r="Y10" i="63"/>
  <c r="X10" i="63"/>
  <c r="AG10" i="57"/>
  <c r="AP10" i="57" s="1"/>
  <c r="AF10" i="57"/>
  <c r="AO10" i="57" s="1"/>
  <c r="AE10" i="57"/>
  <c r="W11" i="57"/>
  <c r="AI9" i="87"/>
  <c r="AN9" i="87"/>
  <c r="AG10" i="51"/>
  <c r="AP10" i="51" s="1"/>
  <c r="AF10" i="51"/>
  <c r="AO10" i="51" s="1"/>
  <c r="AE10" i="51"/>
  <c r="W11" i="51"/>
  <c r="AE11" i="26"/>
  <c r="AG11" i="26"/>
  <c r="AP11" i="26" s="1"/>
  <c r="AF11" i="26"/>
  <c r="AO11" i="26" s="1"/>
  <c r="W12" i="26"/>
  <c r="AH10" i="73"/>
  <c r="AQ10" i="73" s="1"/>
  <c r="W12" i="29"/>
  <c r="AG11" i="29"/>
  <c r="AP11" i="29" s="1"/>
  <c r="AF11" i="29"/>
  <c r="AO11" i="29" s="1"/>
  <c r="AE11" i="29"/>
  <c r="AF11" i="9"/>
  <c r="AO11" i="9" s="1"/>
  <c r="AE11" i="9"/>
  <c r="W12" i="9"/>
  <c r="AG11" i="9"/>
  <c r="AP11" i="9" s="1"/>
  <c r="AH10" i="4"/>
  <c r="AQ10" i="4" s="1"/>
  <c r="K18" i="52"/>
  <c r="K18" i="20"/>
  <c r="AR9" i="21"/>
  <c r="AE10" i="25"/>
  <c r="W11" i="25"/>
  <c r="AG10" i="25"/>
  <c r="AP10" i="25" s="1"/>
  <c r="AF10" i="25"/>
  <c r="AO10" i="25" s="1"/>
  <c r="AH10" i="67"/>
  <c r="AQ10" i="67" s="1"/>
  <c r="X10" i="93"/>
  <c r="Y10" i="93"/>
  <c r="K20" i="21"/>
  <c r="X11" i="79"/>
  <c r="Y11" i="79"/>
  <c r="K19" i="24"/>
  <c r="X12" i="27"/>
  <c r="Y12" i="27"/>
  <c r="AI10" i="3"/>
  <c r="AN10" i="3"/>
  <c r="Y11" i="6"/>
  <c r="X11" i="6"/>
  <c r="AN10" i="64"/>
  <c r="AI10" i="64"/>
  <c r="AI10" i="75"/>
  <c r="AN10" i="75"/>
  <c r="Y11" i="50"/>
  <c r="X11" i="50"/>
  <c r="AH10" i="8"/>
  <c r="AQ10" i="8" s="1"/>
  <c r="AR10" i="92"/>
  <c r="AR10" i="66"/>
  <c r="AF10" i="13"/>
  <c r="AO10" i="13" s="1"/>
  <c r="AE10" i="13"/>
  <c r="W11" i="13"/>
  <c r="AG10" i="13"/>
  <c r="AP10" i="13" s="1"/>
  <c r="AR8" i="33"/>
  <c r="AH10" i="54"/>
  <c r="AQ10" i="54" s="1"/>
  <c r="W10" i="34"/>
  <c r="AG9" i="34"/>
  <c r="AP9" i="34" s="1"/>
  <c r="AF9" i="34"/>
  <c r="AO9" i="34" s="1"/>
  <c r="AE9" i="34"/>
  <c r="AE11" i="61"/>
  <c r="W12" i="61"/>
  <c r="AG11" i="61"/>
  <c r="AP11" i="61" s="1"/>
  <c r="AF11" i="61"/>
  <c r="AO11" i="61" s="1"/>
  <c r="K18" i="56"/>
  <c r="K20" i="65"/>
  <c r="Z9" i="85"/>
  <c r="K20" i="1"/>
  <c r="K20" i="9"/>
  <c r="AH10" i="52"/>
  <c r="AQ10" i="52" s="1"/>
  <c r="AI10" i="45"/>
  <c r="AN10" i="45"/>
  <c r="K20" i="54"/>
  <c r="AG10" i="62"/>
  <c r="AP10" i="62" s="1"/>
  <c r="AF10" i="62"/>
  <c r="AO10" i="62" s="1"/>
  <c r="AE10" i="62"/>
  <c r="W11" i="62"/>
  <c r="AR9" i="37"/>
  <c r="K20" i="66"/>
  <c r="W10" i="33"/>
  <c r="AG9" i="33"/>
  <c r="AP9" i="33" s="1"/>
  <c r="AF9" i="33"/>
  <c r="AO9" i="33" s="1"/>
  <c r="AE9" i="33"/>
  <c r="AR8" i="78"/>
  <c r="K20" i="53"/>
  <c r="AR9" i="74"/>
  <c r="AH10" i="7"/>
  <c r="AQ10" i="7" s="1"/>
  <c r="AR10" i="29"/>
  <c r="W11" i="95"/>
  <c r="AF10" i="95"/>
  <c r="AO10" i="95" s="1"/>
  <c r="AG10" i="95"/>
  <c r="AP10" i="95" s="1"/>
  <c r="AE10" i="95"/>
  <c r="AE9" i="16"/>
  <c r="W10" i="16"/>
  <c r="AG9" i="16"/>
  <c r="AP9" i="16" s="1"/>
  <c r="AF9" i="16"/>
  <c r="AO9" i="16" s="1"/>
  <c r="AH10" i="1"/>
  <c r="AQ10" i="1" s="1"/>
  <c r="AN9" i="63"/>
  <c r="AI9" i="63"/>
  <c r="K19" i="17"/>
  <c r="AE10" i="42"/>
  <c r="W11" i="42"/>
  <c r="AG10" i="42"/>
  <c r="AP10" i="42" s="1"/>
  <c r="AF10" i="42"/>
  <c r="AO10" i="42" s="1"/>
  <c r="K20" i="61"/>
  <c r="AE9" i="15"/>
  <c r="W10" i="15"/>
  <c r="AG9" i="15"/>
  <c r="AP9" i="15" s="1"/>
  <c r="AF9" i="15"/>
  <c r="AO9" i="15" s="1"/>
  <c r="K18" i="63"/>
  <c r="AG10" i="73"/>
  <c r="AP10" i="73" s="1"/>
  <c r="AF10" i="73"/>
  <c r="AO10" i="73" s="1"/>
  <c r="AE10" i="73"/>
  <c r="W11" i="73"/>
  <c r="AH10" i="38"/>
  <c r="AQ10" i="38" s="1"/>
  <c r="AI9" i="44"/>
  <c r="AN9" i="44"/>
  <c r="K18" i="59"/>
  <c r="AE10" i="67"/>
  <c r="AF10" i="67"/>
  <c r="AO10" i="67" s="1"/>
  <c r="W11" i="67"/>
  <c r="AG10" i="67"/>
  <c r="AP10" i="67" s="1"/>
  <c r="K20" i="70"/>
  <c r="AH10" i="12"/>
  <c r="AQ10" i="12" s="1"/>
  <c r="Z9" i="78"/>
  <c r="Y10" i="30"/>
  <c r="X10" i="30"/>
  <c r="AI10" i="47"/>
  <c r="AN10" i="47"/>
  <c r="AN10" i="50"/>
  <c r="AI10" i="50"/>
  <c r="AH10" i="74"/>
  <c r="AQ10" i="74" s="1"/>
  <c r="AH10" i="23"/>
  <c r="AQ10" i="23" s="1"/>
  <c r="AR9" i="94"/>
  <c r="Z10" i="54"/>
  <c r="AR9" i="49"/>
  <c r="AF10" i="70"/>
  <c r="AO10" i="70" s="1"/>
  <c r="W11" i="70"/>
  <c r="AG10" i="70"/>
  <c r="AP10" i="70" s="1"/>
  <c r="AE10" i="70"/>
  <c r="K18" i="3"/>
  <c r="AR10" i="14"/>
  <c r="AR9" i="28"/>
  <c r="AH10" i="37"/>
  <c r="AQ10" i="37" s="1"/>
  <c r="W11" i="35"/>
  <c r="AG10" i="35"/>
  <c r="AP10" i="35" s="1"/>
  <c r="AF10" i="35"/>
  <c r="AO10" i="35" s="1"/>
  <c r="AE10" i="35"/>
  <c r="K19" i="5"/>
  <c r="AR9" i="67"/>
  <c r="Z10" i="52"/>
  <c r="AN9" i="81"/>
  <c r="AI9" i="81"/>
  <c r="AH10" i="68"/>
  <c r="AQ10" i="68" s="1"/>
  <c r="K18" i="51"/>
  <c r="AI9" i="10"/>
  <c r="AN9" i="10"/>
  <c r="AN9" i="90"/>
  <c r="AI9" i="90"/>
  <c r="Z10" i="7"/>
  <c r="AH11" i="92"/>
  <c r="AQ11" i="92" s="1"/>
  <c r="K18" i="64"/>
  <c r="X11" i="31"/>
  <c r="Y11" i="31"/>
  <c r="AR9" i="36"/>
  <c r="Z10" i="4"/>
  <c r="K20" i="57"/>
  <c r="AN10" i="69"/>
  <c r="AI10" i="69"/>
  <c r="AG10" i="55"/>
  <c r="AP10" i="55" s="1"/>
  <c r="AF10" i="55"/>
  <c r="AO10" i="55" s="1"/>
  <c r="W11" i="55"/>
  <c r="AE10" i="55"/>
  <c r="X10" i="59"/>
  <c r="Y10" i="59"/>
  <c r="AR10" i="17"/>
  <c r="AR8" i="85"/>
  <c r="AR9" i="62"/>
  <c r="AN9" i="93"/>
  <c r="AI9" i="93"/>
  <c r="K18" i="2"/>
  <c r="K18" i="4"/>
  <c r="AN11" i="27"/>
  <c r="AI11" i="27"/>
  <c r="AI10" i="86"/>
  <c r="AN10" i="86"/>
  <c r="X11" i="47"/>
  <c r="Y11" i="47"/>
  <c r="Y10" i="11"/>
  <c r="X10" i="11"/>
  <c r="AI10" i="53"/>
  <c r="AN10" i="53"/>
  <c r="X11" i="19"/>
  <c r="Y11" i="19"/>
  <c r="Y10" i="77"/>
  <c r="X10" i="77"/>
  <c r="Z10" i="87" l="1"/>
  <c r="Z11" i="69"/>
  <c r="W11" i="40"/>
  <c r="Z11" i="89"/>
  <c r="W11" i="1"/>
  <c r="Z11" i="47"/>
  <c r="Z10" i="30"/>
  <c r="Z11" i="50"/>
  <c r="Z11" i="6"/>
  <c r="AE10" i="1"/>
  <c r="AE10" i="40"/>
  <c r="AF10" i="38"/>
  <c r="AO10" i="38" s="1"/>
  <c r="Z10" i="77"/>
  <c r="Z11" i="79"/>
  <c r="Z12" i="27"/>
  <c r="AE12" i="27" s="1"/>
  <c r="Z10" i="93"/>
  <c r="W11" i="93" s="1"/>
  <c r="Z10" i="10"/>
  <c r="W11" i="10" s="1"/>
  <c r="Z11" i="3"/>
  <c r="Z11" i="19"/>
  <c r="AF10" i="1"/>
  <c r="AO10" i="1" s="1"/>
  <c r="AF10" i="40"/>
  <c r="AO10" i="40" s="1"/>
  <c r="Z10" i="59"/>
  <c r="W11" i="5"/>
  <c r="AG10" i="5"/>
  <c r="AP10" i="5" s="1"/>
  <c r="AF10" i="5"/>
  <c r="AO10" i="5" s="1"/>
  <c r="AE10" i="5"/>
  <c r="W13" i="27"/>
  <c r="AG12" i="27"/>
  <c r="AP12" i="27" s="1"/>
  <c r="AF12" i="27"/>
  <c r="AO12" i="27" s="1"/>
  <c r="AG10" i="93"/>
  <c r="AP10" i="93" s="1"/>
  <c r="AE10" i="10"/>
  <c r="AF10" i="10"/>
  <c r="AO10" i="10" s="1"/>
  <c r="AE10" i="77"/>
  <c r="W11" i="77"/>
  <c r="AG10" i="77"/>
  <c r="AP10" i="77" s="1"/>
  <c r="AF10" i="77"/>
  <c r="AO10" i="77" s="1"/>
  <c r="AG11" i="50"/>
  <c r="AP11" i="50" s="1"/>
  <c r="AF11" i="50"/>
  <c r="AO11" i="50" s="1"/>
  <c r="AE11" i="50"/>
  <c r="W12" i="50"/>
  <c r="AE11" i="6"/>
  <c r="W12" i="6"/>
  <c r="AG11" i="6"/>
  <c r="AP11" i="6" s="1"/>
  <c r="AF11" i="6"/>
  <c r="AO11" i="6" s="1"/>
  <c r="AE11" i="89"/>
  <c r="W12" i="89"/>
  <c r="AG11" i="89"/>
  <c r="AP11" i="89" s="1"/>
  <c r="AF11" i="89"/>
  <c r="AO11" i="89" s="1"/>
  <c r="W12" i="3"/>
  <c r="AG11" i="3"/>
  <c r="AP11" i="3" s="1"/>
  <c r="AF11" i="3"/>
  <c r="AO11" i="3" s="1"/>
  <c r="AE11" i="3"/>
  <c r="AG11" i="19"/>
  <c r="AP11" i="19" s="1"/>
  <c r="AF11" i="19"/>
  <c r="AO11" i="19" s="1"/>
  <c r="AE11" i="19"/>
  <c r="W12" i="19"/>
  <c r="AF11" i="47"/>
  <c r="AO11" i="47" s="1"/>
  <c r="AG11" i="47"/>
  <c r="AP11" i="47" s="1"/>
  <c r="W12" i="47"/>
  <c r="AE11" i="47"/>
  <c r="AE10" i="59"/>
  <c r="W11" i="59"/>
  <c r="AG10" i="59"/>
  <c r="AP10" i="59" s="1"/>
  <c r="AF10" i="59"/>
  <c r="AO10" i="59" s="1"/>
  <c r="AR10" i="53"/>
  <c r="K19" i="4"/>
  <c r="AH10" i="59"/>
  <c r="AQ10" i="59" s="1"/>
  <c r="AR10" i="69"/>
  <c r="AR9" i="90"/>
  <c r="K19" i="3"/>
  <c r="AF9" i="78"/>
  <c r="AO9" i="78" s="1"/>
  <c r="AE9" i="78"/>
  <c r="W10" i="78"/>
  <c r="AG9" i="78"/>
  <c r="AP9" i="78" s="1"/>
  <c r="Y11" i="67"/>
  <c r="X11" i="67"/>
  <c r="AR9" i="44"/>
  <c r="Y11" i="73"/>
  <c r="X11" i="73"/>
  <c r="K19" i="63"/>
  <c r="K21" i="61"/>
  <c r="W10" i="85"/>
  <c r="AG9" i="85"/>
  <c r="AP9" i="85" s="1"/>
  <c r="AE9" i="85"/>
  <c r="AF9" i="85"/>
  <c r="AO9" i="85" s="1"/>
  <c r="Y10" i="34"/>
  <c r="X10" i="34"/>
  <c r="Z10" i="34" s="1"/>
  <c r="K19" i="50"/>
  <c r="AR9" i="77"/>
  <c r="AR9" i="11"/>
  <c r="W11" i="60"/>
  <c r="AG10" i="60"/>
  <c r="AP10" i="60" s="1"/>
  <c r="AF10" i="60"/>
  <c r="AO10" i="60" s="1"/>
  <c r="AE10" i="60"/>
  <c r="AI11" i="41"/>
  <c r="AN11" i="41"/>
  <c r="W11" i="28"/>
  <c r="AG10" i="28"/>
  <c r="AP10" i="28" s="1"/>
  <c r="AF10" i="28"/>
  <c r="AO10" i="28" s="1"/>
  <c r="AE10" i="28"/>
  <c r="K20" i="10"/>
  <c r="AH11" i="53"/>
  <c r="AQ11" i="53" s="1"/>
  <c r="K20" i="22"/>
  <c r="AN10" i="21"/>
  <c r="AI10" i="21"/>
  <c r="AH10" i="71"/>
  <c r="AQ10" i="71" s="1"/>
  <c r="K19" i="23"/>
  <c r="AR10" i="83"/>
  <c r="Y12" i="17"/>
  <c r="X12" i="17"/>
  <c r="Z12" i="17" s="1"/>
  <c r="X11" i="82"/>
  <c r="Y11" i="82"/>
  <c r="AN9" i="22"/>
  <c r="AI9" i="22"/>
  <c r="AR10" i="19"/>
  <c r="AR10" i="6"/>
  <c r="K19" i="60"/>
  <c r="K20" i="14"/>
  <c r="K21" i="18"/>
  <c r="W11" i="87"/>
  <c r="AG10" i="87"/>
  <c r="AP10" i="87" s="1"/>
  <c r="AF10" i="87"/>
  <c r="AO10" i="87" s="1"/>
  <c r="AE10" i="87"/>
  <c r="K20" i="13"/>
  <c r="AR10" i="89"/>
  <c r="AH11" i="96"/>
  <c r="AQ11" i="96" s="1"/>
  <c r="K19" i="16"/>
  <c r="AG11" i="80"/>
  <c r="AP11" i="80" s="1"/>
  <c r="AF11" i="80"/>
  <c r="AO11" i="80" s="1"/>
  <c r="AE11" i="80"/>
  <c r="W12" i="80"/>
  <c r="AE11" i="32"/>
  <c r="AF11" i="32"/>
  <c r="AO11" i="32" s="1"/>
  <c r="W12" i="32"/>
  <c r="AG11" i="32"/>
  <c r="AP11" i="32" s="1"/>
  <c r="AN10" i="1"/>
  <c r="AI10" i="12"/>
  <c r="AN10" i="12"/>
  <c r="AI10" i="8"/>
  <c r="AN10" i="8"/>
  <c r="AH11" i="47"/>
  <c r="AQ11" i="47" s="1"/>
  <c r="AH10" i="11"/>
  <c r="AQ10" i="11" s="1"/>
  <c r="K20" i="5"/>
  <c r="X11" i="35"/>
  <c r="Y11" i="35"/>
  <c r="AI10" i="70"/>
  <c r="AN10" i="70"/>
  <c r="AG10" i="54"/>
  <c r="AP10" i="54" s="1"/>
  <c r="AE10" i="54"/>
  <c r="W11" i="54"/>
  <c r="AF10" i="54"/>
  <c r="AO10" i="54" s="1"/>
  <c r="K20" i="17"/>
  <c r="AI9" i="33"/>
  <c r="AN9" i="33"/>
  <c r="K21" i="66"/>
  <c r="X12" i="61"/>
  <c r="Y12" i="61"/>
  <c r="X11" i="13"/>
  <c r="Y11" i="13"/>
  <c r="K21" i="21"/>
  <c r="AN11" i="29"/>
  <c r="AI11" i="29"/>
  <c r="AH10" i="63"/>
  <c r="AQ10" i="63" s="1"/>
  <c r="Y11" i="46"/>
  <c r="Z11" i="46" s="1"/>
  <c r="X11" i="46"/>
  <c r="K19" i="67"/>
  <c r="AR9" i="20"/>
  <c r="AG10" i="24"/>
  <c r="AP10" i="24" s="1"/>
  <c r="AF10" i="24"/>
  <c r="AO10" i="24" s="1"/>
  <c r="AE10" i="24"/>
  <c r="W11" i="24"/>
  <c r="AR9" i="59"/>
  <c r="AH11" i="69"/>
  <c r="AQ11" i="69" s="1"/>
  <c r="AR9" i="71"/>
  <c r="X11" i="39"/>
  <c r="Y11" i="39"/>
  <c r="Z11" i="39" s="1"/>
  <c r="K19" i="15"/>
  <c r="AR9" i="5"/>
  <c r="W11" i="94"/>
  <c r="AG10" i="94"/>
  <c r="AP10" i="94" s="1"/>
  <c r="AF10" i="94"/>
  <c r="AO10" i="94" s="1"/>
  <c r="AE10" i="94"/>
  <c r="Z11" i="53"/>
  <c r="AG11" i="66"/>
  <c r="AP11" i="66" s="1"/>
  <c r="W12" i="66"/>
  <c r="AE11" i="66"/>
  <c r="AF11" i="66"/>
  <c r="AO11" i="66" s="1"/>
  <c r="X11" i="18"/>
  <c r="Y11" i="18"/>
  <c r="Z10" i="71"/>
  <c r="X12" i="92"/>
  <c r="Y12" i="92"/>
  <c r="X12" i="88"/>
  <c r="Y12" i="88"/>
  <c r="X11" i="68"/>
  <c r="Y11" i="68"/>
  <c r="AH10" i="81"/>
  <c r="AQ10" i="81" s="1"/>
  <c r="AH11" i="45"/>
  <c r="AQ11" i="45" s="1"/>
  <c r="AN11" i="17"/>
  <c r="AI11" i="17"/>
  <c r="AR10" i="80"/>
  <c r="AR9" i="30"/>
  <c r="AH10" i="58"/>
  <c r="AQ10" i="58" s="1"/>
  <c r="Y11" i="38"/>
  <c r="X11" i="38"/>
  <c r="AR10" i="86"/>
  <c r="AN10" i="55"/>
  <c r="AI10" i="55"/>
  <c r="AR9" i="81"/>
  <c r="AR10" i="47"/>
  <c r="AN10" i="67"/>
  <c r="AI10" i="67"/>
  <c r="AN10" i="73"/>
  <c r="AI10" i="73"/>
  <c r="AR9" i="63"/>
  <c r="Y10" i="16"/>
  <c r="X10" i="16"/>
  <c r="Y11" i="95"/>
  <c r="X11" i="95"/>
  <c r="K21" i="65"/>
  <c r="AI11" i="61"/>
  <c r="AN11" i="61"/>
  <c r="AI10" i="13"/>
  <c r="AN10" i="13"/>
  <c r="AR10" i="75"/>
  <c r="K20" i="24"/>
  <c r="AI11" i="26"/>
  <c r="AN11" i="26"/>
  <c r="AR9" i="87"/>
  <c r="AH11" i="83"/>
  <c r="AQ11" i="83" s="1"/>
  <c r="AH11" i="48"/>
  <c r="AQ11" i="48" s="1"/>
  <c r="AH11" i="64"/>
  <c r="AQ11" i="64" s="1"/>
  <c r="AH11" i="86"/>
  <c r="AQ11" i="86" s="1"/>
  <c r="Y11" i="2"/>
  <c r="X11" i="2"/>
  <c r="AE11" i="69"/>
  <c r="W12" i="69"/>
  <c r="AG11" i="69"/>
  <c r="AP11" i="69" s="1"/>
  <c r="AF11" i="69"/>
  <c r="AO11" i="69" s="1"/>
  <c r="K19" i="55"/>
  <c r="AH10" i="20"/>
  <c r="AQ10" i="20" s="1"/>
  <c r="AN10" i="18"/>
  <c r="AI10" i="18"/>
  <c r="Y11" i="76"/>
  <c r="X11" i="76"/>
  <c r="AH10" i="90"/>
  <c r="AQ10" i="90" s="1"/>
  <c r="Y11" i="72"/>
  <c r="X11" i="72"/>
  <c r="AG10" i="81"/>
  <c r="AP10" i="81" s="1"/>
  <c r="W11" i="81"/>
  <c r="AF10" i="81"/>
  <c r="AO10" i="81" s="1"/>
  <c r="AE10" i="81"/>
  <c r="X11" i="36"/>
  <c r="Y11" i="36"/>
  <c r="K19" i="7"/>
  <c r="AH11" i="75"/>
  <c r="AQ11" i="75" s="1"/>
  <c r="AE11" i="96"/>
  <c r="AF11" i="96"/>
  <c r="AO11" i="96" s="1"/>
  <c r="W12" i="96"/>
  <c r="AG11" i="96"/>
  <c r="AP11" i="96" s="1"/>
  <c r="AI10" i="84"/>
  <c r="AN10" i="84"/>
  <c r="AN10" i="37"/>
  <c r="AI10" i="37"/>
  <c r="AH10" i="77"/>
  <c r="AQ10" i="77" s="1"/>
  <c r="K19" i="64"/>
  <c r="K19" i="2"/>
  <c r="AH11" i="31"/>
  <c r="AQ11" i="31" s="1"/>
  <c r="AH11" i="19"/>
  <c r="AQ11" i="19" s="1"/>
  <c r="Z10" i="11"/>
  <c r="AR11" i="27"/>
  <c r="AR9" i="93"/>
  <c r="X11" i="55"/>
  <c r="Y11" i="55"/>
  <c r="K21" i="57"/>
  <c r="Z11" i="31"/>
  <c r="AR9" i="10"/>
  <c r="X11" i="70"/>
  <c r="Y11" i="70"/>
  <c r="AH10" i="30"/>
  <c r="AQ10" i="30" s="1"/>
  <c r="Y10" i="15"/>
  <c r="X10" i="15"/>
  <c r="X11" i="42"/>
  <c r="Y11" i="42"/>
  <c r="AI9" i="16"/>
  <c r="AN9" i="16"/>
  <c r="K21" i="54"/>
  <c r="K21" i="9"/>
  <c r="AI9" i="34"/>
  <c r="AN9" i="34"/>
  <c r="AR10" i="64"/>
  <c r="AR10" i="3"/>
  <c r="AH10" i="93"/>
  <c r="AQ10" i="93" s="1"/>
  <c r="Y11" i="25"/>
  <c r="X11" i="25"/>
  <c r="K19" i="20"/>
  <c r="Y12" i="9"/>
  <c r="X12" i="9"/>
  <c r="Z12" i="9" s="1"/>
  <c r="Y11" i="51"/>
  <c r="X11" i="51"/>
  <c r="Y11" i="57"/>
  <c r="X11" i="57"/>
  <c r="Z10" i="63"/>
  <c r="AH11" i="89"/>
  <c r="AQ11" i="89" s="1"/>
  <c r="Z11" i="48"/>
  <c r="K19" i="68"/>
  <c r="Z11" i="86"/>
  <c r="AH11" i="3"/>
  <c r="AQ11" i="3" s="1"/>
  <c r="W11" i="43"/>
  <c r="AG10" i="43"/>
  <c r="AP10" i="43" s="1"/>
  <c r="AF10" i="43"/>
  <c r="AO10" i="43" s="1"/>
  <c r="AE10" i="43"/>
  <c r="AI10" i="2"/>
  <c r="AN10" i="2"/>
  <c r="X12" i="41"/>
  <c r="Y12" i="41"/>
  <c r="AI10" i="39"/>
  <c r="AN10" i="39"/>
  <c r="K19" i="71"/>
  <c r="AH10" i="10"/>
  <c r="AQ10" i="10" s="1"/>
  <c r="Z10" i="20"/>
  <c r="K23" i="58"/>
  <c r="AR9" i="58"/>
  <c r="AN11" i="92"/>
  <c r="AI11" i="92"/>
  <c r="Z10" i="90"/>
  <c r="AH10" i="5"/>
  <c r="AQ10" i="5" s="1"/>
  <c r="AN10" i="72"/>
  <c r="AI10" i="72"/>
  <c r="Z11" i="45"/>
  <c r="K20" i="6"/>
  <c r="AN10" i="82"/>
  <c r="AI10" i="82"/>
  <c r="X11" i="23"/>
  <c r="Y11" i="23"/>
  <c r="Y11" i="74"/>
  <c r="X11" i="74"/>
  <c r="Z11" i="74" s="1"/>
  <c r="AR10" i="79"/>
  <c r="Z10" i="58"/>
  <c r="K21" i="62"/>
  <c r="Y11" i="40"/>
  <c r="X11" i="40"/>
  <c r="Y11" i="8"/>
  <c r="X11" i="8"/>
  <c r="Y11" i="56"/>
  <c r="X11" i="56"/>
  <c r="Z11" i="56" s="1"/>
  <c r="AG10" i="4"/>
  <c r="AP10" i="4" s="1"/>
  <c r="AF10" i="4"/>
  <c r="AO10" i="4" s="1"/>
  <c r="AE10" i="4"/>
  <c r="W11" i="4"/>
  <c r="AF10" i="52"/>
  <c r="AO10" i="52" s="1"/>
  <c r="AE10" i="52"/>
  <c r="W11" i="52"/>
  <c r="AG10" i="52"/>
  <c r="AP10" i="52" s="1"/>
  <c r="AN10" i="35"/>
  <c r="AI10" i="35"/>
  <c r="K21" i="70"/>
  <c r="K19" i="59"/>
  <c r="AI9" i="15"/>
  <c r="AN9" i="15"/>
  <c r="AN10" i="95"/>
  <c r="AI10" i="95"/>
  <c r="K21" i="53"/>
  <c r="Y10" i="33"/>
  <c r="X10" i="33"/>
  <c r="X11" i="62"/>
  <c r="Y11" i="62"/>
  <c r="K19" i="56"/>
  <c r="AH11" i="50"/>
  <c r="AQ11" i="50" s="1"/>
  <c r="AH11" i="79"/>
  <c r="AQ11" i="79" s="1"/>
  <c r="AI11" i="9"/>
  <c r="AN11" i="9"/>
  <c r="Z12" i="29"/>
  <c r="Y12" i="29"/>
  <c r="X12" i="29"/>
  <c r="X12" i="26"/>
  <c r="Y12" i="26"/>
  <c r="AN10" i="51"/>
  <c r="AI10" i="51"/>
  <c r="AN10" i="57"/>
  <c r="AI10" i="57"/>
  <c r="K19" i="11"/>
  <c r="Z11" i="83"/>
  <c r="AR10" i="32"/>
  <c r="Z11" i="64"/>
  <c r="AH10" i="44"/>
  <c r="AQ10" i="44" s="1"/>
  <c r="K19" i="72"/>
  <c r="AG10" i="49"/>
  <c r="AP10" i="49" s="1"/>
  <c r="AF10" i="49"/>
  <c r="AO10" i="49" s="1"/>
  <c r="AE10" i="49"/>
  <c r="W11" i="49"/>
  <c r="AE10" i="91"/>
  <c r="W11" i="91"/>
  <c r="AG10" i="91"/>
  <c r="AP10" i="91" s="1"/>
  <c r="AF10" i="91"/>
  <c r="AO10" i="91" s="1"/>
  <c r="K21" i="49"/>
  <c r="AR10" i="31"/>
  <c r="AN10" i="76"/>
  <c r="AI10" i="76"/>
  <c r="AI11" i="88"/>
  <c r="AN11" i="88"/>
  <c r="AN10" i="68"/>
  <c r="AI10" i="68"/>
  <c r="AN10" i="23"/>
  <c r="AI10" i="23"/>
  <c r="Z11" i="75"/>
  <c r="AH10" i="87"/>
  <c r="AQ10" i="87" s="1"/>
  <c r="K19" i="8"/>
  <c r="AR10" i="48"/>
  <c r="X11" i="84"/>
  <c r="Z11" i="84" s="1"/>
  <c r="Y11" i="84"/>
  <c r="AI10" i="38"/>
  <c r="AN10" i="38"/>
  <c r="AN10" i="56"/>
  <c r="AI10" i="56"/>
  <c r="X11" i="37"/>
  <c r="Z11" i="37" s="1"/>
  <c r="Y11" i="37"/>
  <c r="W11" i="7"/>
  <c r="AG10" i="7"/>
  <c r="AP10" i="7" s="1"/>
  <c r="AF10" i="7"/>
  <c r="AO10" i="7" s="1"/>
  <c r="AE10" i="7"/>
  <c r="K19" i="51"/>
  <c r="AR10" i="50"/>
  <c r="W11" i="30"/>
  <c r="AG10" i="30"/>
  <c r="AP10" i="30" s="1"/>
  <c r="AF10" i="30"/>
  <c r="AO10" i="30" s="1"/>
  <c r="AE10" i="30"/>
  <c r="AI10" i="42"/>
  <c r="AN10" i="42"/>
  <c r="AI10" i="62"/>
  <c r="AN10" i="62"/>
  <c r="AR10" i="45"/>
  <c r="K21" i="1"/>
  <c r="AH11" i="6"/>
  <c r="AQ11" i="6" s="1"/>
  <c r="AH12" i="27"/>
  <c r="AQ12" i="27" s="1"/>
  <c r="AE11" i="79"/>
  <c r="AG11" i="79"/>
  <c r="AP11" i="79" s="1"/>
  <c r="AF11" i="79"/>
  <c r="AO11" i="79" s="1"/>
  <c r="W12" i="79"/>
  <c r="AI10" i="25"/>
  <c r="AN10" i="25"/>
  <c r="K19" i="52"/>
  <c r="AN10" i="46"/>
  <c r="AI10" i="46"/>
  <c r="AG10" i="65"/>
  <c r="AP10" i="65" s="1"/>
  <c r="AF10" i="65"/>
  <c r="AO10" i="65" s="1"/>
  <c r="AE10" i="65"/>
  <c r="W11" i="65"/>
  <c r="AG11" i="14"/>
  <c r="AP11" i="14" s="1"/>
  <c r="AF11" i="14"/>
  <c r="AO11" i="14" s="1"/>
  <c r="AE11" i="14"/>
  <c r="W12" i="14"/>
  <c r="K19" i="12"/>
  <c r="Z10" i="44"/>
  <c r="AR10" i="96"/>
  <c r="X11" i="21"/>
  <c r="Y11" i="21"/>
  <c r="Z11" i="21" s="1"/>
  <c r="K21" i="69"/>
  <c r="AN10" i="36"/>
  <c r="AI10" i="36"/>
  <c r="X10" i="22"/>
  <c r="Y10" i="22"/>
  <c r="AI10" i="74"/>
  <c r="AN10" i="74"/>
  <c r="K19" i="19"/>
  <c r="AH11" i="80"/>
  <c r="AQ11" i="80" s="1"/>
  <c r="AH11" i="32"/>
  <c r="AQ11" i="32" s="1"/>
  <c r="Y11" i="1"/>
  <c r="X11" i="1"/>
  <c r="Z11" i="1" s="1"/>
  <c r="Y11" i="12"/>
  <c r="X11" i="12"/>
  <c r="AI10" i="40"/>
  <c r="AN10" i="40"/>
  <c r="Z11" i="68" l="1"/>
  <c r="Z11" i="82"/>
  <c r="Z11" i="40"/>
  <c r="Z11" i="2"/>
  <c r="Z11" i="73"/>
  <c r="AE10" i="93"/>
  <c r="Z10" i="33"/>
  <c r="Z10" i="15"/>
  <c r="Z12" i="92"/>
  <c r="AF10" i="93"/>
  <c r="AO10" i="93" s="1"/>
  <c r="Z11" i="8"/>
  <c r="Z12" i="41"/>
  <c r="Z11" i="76"/>
  <c r="Z11" i="67"/>
  <c r="Z11" i="57"/>
  <c r="Z11" i="51"/>
  <c r="W12" i="51" s="1"/>
  <c r="Z11" i="25"/>
  <c r="Z11" i="42"/>
  <c r="Z11" i="38"/>
  <c r="AG10" i="10"/>
  <c r="AP10" i="10" s="1"/>
  <c r="AI10" i="1"/>
  <c r="Z11" i="62"/>
  <c r="AG11" i="62" s="1"/>
  <c r="AP11" i="62" s="1"/>
  <c r="Z11" i="12"/>
  <c r="AE11" i="12" s="1"/>
  <c r="Z11" i="95"/>
  <c r="AG11" i="95" s="1"/>
  <c r="AP11" i="95" s="1"/>
  <c r="Z11" i="18"/>
  <c r="AG11" i="18" s="1"/>
  <c r="AP11" i="18" s="1"/>
  <c r="AE11" i="68"/>
  <c r="W12" i="68"/>
  <c r="AG11" i="68"/>
  <c r="AP11" i="68" s="1"/>
  <c r="AF11" i="68"/>
  <c r="AO11" i="68" s="1"/>
  <c r="AE11" i="18"/>
  <c r="W12" i="18"/>
  <c r="W12" i="39"/>
  <c r="AG11" i="39"/>
  <c r="AP11" i="39" s="1"/>
  <c r="AF11" i="39"/>
  <c r="AO11" i="39" s="1"/>
  <c r="AE11" i="39"/>
  <c r="AG11" i="46"/>
  <c r="AP11" i="46" s="1"/>
  <c r="W12" i="46"/>
  <c r="AF11" i="46"/>
  <c r="AO11" i="46" s="1"/>
  <c r="AE11" i="46"/>
  <c r="AF11" i="12"/>
  <c r="AO11" i="12" s="1"/>
  <c r="AG11" i="12"/>
  <c r="AP11" i="12" s="1"/>
  <c r="W12" i="62"/>
  <c r="AE11" i="62"/>
  <c r="AG11" i="51"/>
  <c r="AP11" i="51" s="1"/>
  <c r="AF11" i="51"/>
  <c r="AO11" i="51" s="1"/>
  <c r="AE11" i="51"/>
  <c r="W12" i="76"/>
  <c r="AG11" i="76"/>
  <c r="AP11" i="76" s="1"/>
  <c r="AF11" i="76"/>
  <c r="AO11" i="76" s="1"/>
  <c r="AE11" i="76"/>
  <c r="W13" i="92"/>
  <c r="AG12" i="92"/>
  <c r="AP12" i="92" s="1"/>
  <c r="AF12" i="92"/>
  <c r="AO12" i="92" s="1"/>
  <c r="AE12" i="92"/>
  <c r="AH10" i="22"/>
  <c r="AQ10" i="22" s="1"/>
  <c r="Y11" i="65"/>
  <c r="X11" i="65"/>
  <c r="AI10" i="30"/>
  <c r="AN10" i="30"/>
  <c r="Y11" i="7"/>
  <c r="X11" i="7"/>
  <c r="Z11" i="7" s="1"/>
  <c r="K20" i="11"/>
  <c r="AH12" i="26"/>
  <c r="AQ12" i="26" s="1"/>
  <c r="AR11" i="9"/>
  <c r="AR10" i="95"/>
  <c r="AI10" i="52"/>
  <c r="AN10" i="52"/>
  <c r="AH11" i="56"/>
  <c r="AQ11" i="56" s="1"/>
  <c r="AH11" i="40"/>
  <c r="AQ11" i="40" s="1"/>
  <c r="AH11" i="23"/>
  <c r="AQ11" i="23" s="1"/>
  <c r="AE11" i="45"/>
  <c r="W12" i="45"/>
  <c r="AG11" i="45"/>
  <c r="AP11" i="45" s="1"/>
  <c r="AF11" i="45"/>
  <c r="AO11" i="45" s="1"/>
  <c r="AR11" i="92"/>
  <c r="AG10" i="20"/>
  <c r="AP10" i="20" s="1"/>
  <c r="AF10" i="20"/>
  <c r="AO10" i="20" s="1"/>
  <c r="AE10" i="20"/>
  <c r="W11" i="20"/>
  <c r="AR10" i="39"/>
  <c r="AG10" i="63"/>
  <c r="AP10" i="63" s="1"/>
  <c r="AF10" i="63"/>
  <c r="AO10" i="63" s="1"/>
  <c r="AE10" i="63"/>
  <c r="W11" i="63"/>
  <c r="AH11" i="25"/>
  <c r="AQ11" i="25" s="1"/>
  <c r="W12" i="31"/>
  <c r="AG11" i="31"/>
  <c r="AP11" i="31" s="1"/>
  <c r="AF11" i="31"/>
  <c r="AO11" i="31" s="1"/>
  <c r="AE11" i="31"/>
  <c r="AR10" i="84"/>
  <c r="K20" i="7"/>
  <c r="AH11" i="2"/>
  <c r="AQ11" i="2" s="1"/>
  <c r="AR10" i="73"/>
  <c r="AH11" i="38"/>
  <c r="AQ11" i="38" s="1"/>
  <c r="AN11" i="66"/>
  <c r="AI11" i="66"/>
  <c r="K20" i="15"/>
  <c r="AH11" i="46"/>
  <c r="AQ11" i="46" s="1"/>
  <c r="AR9" i="33"/>
  <c r="AR10" i="12"/>
  <c r="AI11" i="32"/>
  <c r="AN11" i="32"/>
  <c r="K22" i="18"/>
  <c r="AH11" i="82"/>
  <c r="AQ11" i="82" s="1"/>
  <c r="K21" i="10"/>
  <c r="AH10" i="34"/>
  <c r="AQ10" i="34" s="1"/>
  <c r="X10" i="85"/>
  <c r="Y10" i="85"/>
  <c r="AH11" i="73"/>
  <c r="AQ11" i="73" s="1"/>
  <c r="X12" i="47"/>
  <c r="Y12" i="47"/>
  <c r="Y13" i="27"/>
  <c r="X13" i="27"/>
  <c r="W11" i="44"/>
  <c r="AG10" i="44"/>
  <c r="AP10" i="44" s="1"/>
  <c r="AF10" i="44"/>
  <c r="AO10" i="44" s="1"/>
  <c r="AE10" i="44"/>
  <c r="K22" i="1"/>
  <c r="AH11" i="1"/>
  <c r="AQ11" i="1" s="1"/>
  <c r="Z10" i="22"/>
  <c r="AH11" i="21"/>
  <c r="AQ11" i="21" s="1"/>
  <c r="K20" i="12"/>
  <c r="AN10" i="65"/>
  <c r="AI10" i="65"/>
  <c r="K20" i="52"/>
  <c r="AR10" i="38"/>
  <c r="AI10" i="91"/>
  <c r="AN10" i="91"/>
  <c r="K20" i="72"/>
  <c r="AG11" i="64"/>
  <c r="AP11" i="64" s="1"/>
  <c r="AF11" i="64"/>
  <c r="AO11" i="64" s="1"/>
  <c r="AE11" i="64"/>
  <c r="W12" i="64"/>
  <c r="AR10" i="57"/>
  <c r="Z12" i="26"/>
  <c r="AH10" i="33"/>
  <c r="AQ10" i="33" s="1"/>
  <c r="K22" i="70"/>
  <c r="Z11" i="23"/>
  <c r="AR10" i="72"/>
  <c r="AN10" i="43"/>
  <c r="AI10" i="43"/>
  <c r="AG11" i="86"/>
  <c r="AP11" i="86" s="1"/>
  <c r="AF11" i="86"/>
  <c r="AO11" i="86" s="1"/>
  <c r="AE11" i="86"/>
  <c r="W12" i="86"/>
  <c r="AH11" i="57"/>
  <c r="AQ11" i="57" s="1"/>
  <c r="AH12" i="9"/>
  <c r="AQ12" i="9" s="1"/>
  <c r="AR9" i="34"/>
  <c r="AR9" i="16"/>
  <c r="AF10" i="15"/>
  <c r="AO10" i="15" s="1"/>
  <c r="AE10" i="15"/>
  <c r="W11" i="15"/>
  <c r="AG10" i="15"/>
  <c r="AP10" i="15" s="1"/>
  <c r="K20" i="2"/>
  <c r="Y11" i="81"/>
  <c r="X11" i="81"/>
  <c r="K20" i="55"/>
  <c r="K21" i="24"/>
  <c r="AR11" i="61"/>
  <c r="AH10" i="16"/>
  <c r="AQ10" i="16" s="1"/>
  <c r="AG10" i="71"/>
  <c r="AP10" i="71" s="1"/>
  <c r="AF10" i="71"/>
  <c r="AO10" i="71" s="1"/>
  <c r="AE10" i="71"/>
  <c r="W11" i="71"/>
  <c r="Y12" i="66"/>
  <c r="X12" i="66"/>
  <c r="X11" i="94"/>
  <c r="Y11" i="94"/>
  <c r="AH12" i="61"/>
  <c r="AQ12" i="61" s="1"/>
  <c r="K21" i="5"/>
  <c r="AR10" i="1"/>
  <c r="AN10" i="87"/>
  <c r="AI10" i="87"/>
  <c r="AE11" i="82"/>
  <c r="W12" i="82"/>
  <c r="AF11" i="82"/>
  <c r="AO11" i="82" s="1"/>
  <c r="AG11" i="82"/>
  <c r="AP11" i="82" s="1"/>
  <c r="AI10" i="28"/>
  <c r="AN10" i="28"/>
  <c r="AR11" i="41"/>
  <c r="AF11" i="67"/>
  <c r="AO11" i="67" s="1"/>
  <c r="W12" i="67"/>
  <c r="AG11" i="67"/>
  <c r="AP11" i="67" s="1"/>
  <c r="AE11" i="67"/>
  <c r="Y12" i="6"/>
  <c r="X12" i="6"/>
  <c r="X11" i="93"/>
  <c r="Y11" i="93"/>
  <c r="Z11" i="93" s="1"/>
  <c r="AR10" i="40"/>
  <c r="W12" i="1"/>
  <c r="AG11" i="1"/>
  <c r="AP11" i="1" s="1"/>
  <c r="AF11" i="1"/>
  <c r="AO11" i="1" s="1"/>
  <c r="AE11" i="1"/>
  <c r="K20" i="19"/>
  <c r="AR10" i="36"/>
  <c r="AG11" i="21"/>
  <c r="AP11" i="21" s="1"/>
  <c r="AF11" i="21"/>
  <c r="AO11" i="21" s="1"/>
  <c r="AE11" i="21"/>
  <c r="W12" i="21"/>
  <c r="Y12" i="14"/>
  <c r="Z12" i="14" s="1"/>
  <c r="X12" i="14"/>
  <c r="AI11" i="79"/>
  <c r="AN11" i="79"/>
  <c r="K20" i="51"/>
  <c r="AH11" i="37"/>
  <c r="AQ11" i="37" s="1"/>
  <c r="K20" i="8"/>
  <c r="W12" i="75"/>
  <c r="AG11" i="75"/>
  <c r="AP11" i="75" s="1"/>
  <c r="AF11" i="75"/>
  <c r="AO11" i="75" s="1"/>
  <c r="AE11" i="75"/>
  <c r="AR11" i="88"/>
  <c r="K22" i="49"/>
  <c r="X11" i="49"/>
  <c r="Y11" i="49"/>
  <c r="AH12" i="29"/>
  <c r="AQ12" i="29" s="1"/>
  <c r="AR10" i="35"/>
  <c r="Y11" i="4"/>
  <c r="X11" i="4"/>
  <c r="Z11" i="4" s="1"/>
  <c r="AG11" i="56"/>
  <c r="AP11" i="56" s="1"/>
  <c r="AF11" i="56"/>
  <c r="AO11" i="56" s="1"/>
  <c r="AE11" i="56"/>
  <c r="W12" i="56"/>
  <c r="W12" i="40"/>
  <c r="AG11" i="40"/>
  <c r="AP11" i="40" s="1"/>
  <c r="AF11" i="40"/>
  <c r="AO11" i="40" s="1"/>
  <c r="AE11" i="40"/>
  <c r="AH11" i="74"/>
  <c r="AQ11" i="74" s="1"/>
  <c r="AR10" i="82"/>
  <c r="AH12" i="41"/>
  <c r="AQ12" i="41" s="1"/>
  <c r="W12" i="25"/>
  <c r="AG11" i="25"/>
  <c r="AP11" i="25" s="1"/>
  <c r="AF11" i="25"/>
  <c r="AO11" i="25" s="1"/>
  <c r="AE11" i="25"/>
  <c r="AH11" i="70"/>
  <c r="AQ11" i="70" s="1"/>
  <c r="K22" i="57"/>
  <c r="Y12" i="96"/>
  <c r="X12" i="96"/>
  <c r="AH11" i="36"/>
  <c r="AQ11" i="36" s="1"/>
  <c r="AR10" i="18"/>
  <c r="W12" i="2"/>
  <c r="AG11" i="2"/>
  <c r="AP11" i="2" s="1"/>
  <c r="AF11" i="2"/>
  <c r="AO11" i="2" s="1"/>
  <c r="AE11" i="2"/>
  <c r="AR10" i="67"/>
  <c r="AR10" i="55"/>
  <c r="AF11" i="38"/>
  <c r="AO11" i="38" s="1"/>
  <c r="AE11" i="38"/>
  <c r="W12" i="38"/>
  <c r="AG11" i="38"/>
  <c r="AP11" i="38" s="1"/>
  <c r="AH12" i="88"/>
  <c r="AQ12" i="88" s="1"/>
  <c r="AH11" i="39"/>
  <c r="AQ11" i="39" s="1"/>
  <c r="K22" i="21"/>
  <c r="Z12" i="61"/>
  <c r="K21" i="17"/>
  <c r="AR10" i="70"/>
  <c r="X12" i="80"/>
  <c r="Y12" i="80"/>
  <c r="K20" i="16"/>
  <c r="K21" i="14"/>
  <c r="AH12" i="17"/>
  <c r="AQ12" i="17" s="1"/>
  <c r="K20" i="23"/>
  <c r="K21" i="22"/>
  <c r="AI10" i="60"/>
  <c r="AN10" i="60"/>
  <c r="AF10" i="34"/>
  <c r="AO10" i="34" s="1"/>
  <c r="AE10" i="34"/>
  <c r="W11" i="34"/>
  <c r="AG10" i="34"/>
  <c r="AP10" i="34" s="1"/>
  <c r="W12" i="73"/>
  <c r="AG11" i="73"/>
  <c r="AP11" i="73" s="1"/>
  <c r="AF11" i="73"/>
  <c r="AO11" i="73" s="1"/>
  <c r="AE11" i="73"/>
  <c r="K20" i="3"/>
  <c r="AI11" i="3"/>
  <c r="AN11" i="3"/>
  <c r="X12" i="89"/>
  <c r="Y12" i="89"/>
  <c r="AI11" i="6"/>
  <c r="AN11" i="6"/>
  <c r="Y11" i="10"/>
  <c r="X11" i="10"/>
  <c r="AI10" i="5"/>
  <c r="AN10" i="5"/>
  <c r="AH11" i="12"/>
  <c r="AQ11" i="12" s="1"/>
  <c r="AN11" i="14"/>
  <c r="AI11" i="14"/>
  <c r="AR10" i="25"/>
  <c r="AR10" i="62"/>
  <c r="X11" i="30"/>
  <c r="Y11" i="30"/>
  <c r="AI10" i="7"/>
  <c r="AN10" i="7"/>
  <c r="AG11" i="37"/>
  <c r="AP11" i="37" s="1"/>
  <c r="AF11" i="37"/>
  <c r="AO11" i="37" s="1"/>
  <c r="W12" i="37"/>
  <c r="AE11" i="37"/>
  <c r="AH11" i="84"/>
  <c r="AQ11" i="84" s="1"/>
  <c r="AR10" i="23"/>
  <c r="AR10" i="76"/>
  <c r="AN10" i="49"/>
  <c r="AI10" i="49"/>
  <c r="AR10" i="51"/>
  <c r="K20" i="56"/>
  <c r="AG10" i="33"/>
  <c r="AP10" i="33" s="1"/>
  <c r="AF10" i="33"/>
  <c r="AO10" i="33" s="1"/>
  <c r="AE10" i="33"/>
  <c r="W11" i="33"/>
  <c r="AR9" i="15"/>
  <c r="AI10" i="4"/>
  <c r="AN10" i="4"/>
  <c r="AH11" i="8"/>
  <c r="AQ11" i="8" s="1"/>
  <c r="AF12" i="41"/>
  <c r="AO12" i="41" s="1"/>
  <c r="AE12" i="41"/>
  <c r="W13" i="41"/>
  <c r="AG12" i="41"/>
  <c r="AP12" i="41" s="1"/>
  <c r="K20" i="68"/>
  <c r="AG11" i="57"/>
  <c r="AP11" i="57" s="1"/>
  <c r="AF11" i="57"/>
  <c r="AO11" i="57" s="1"/>
  <c r="AE11" i="57"/>
  <c r="W12" i="57"/>
  <c r="AG12" i="9"/>
  <c r="AP12" i="9" s="1"/>
  <c r="AF12" i="9"/>
  <c r="AO12" i="9" s="1"/>
  <c r="AE12" i="9"/>
  <c r="W13" i="9"/>
  <c r="K22" i="9"/>
  <c r="AH11" i="42"/>
  <c r="AQ11" i="42" s="1"/>
  <c r="Z11" i="70"/>
  <c r="K20" i="64"/>
  <c r="AR10" i="37"/>
  <c r="Z11" i="36"/>
  <c r="AH11" i="72"/>
  <c r="AQ11" i="72" s="1"/>
  <c r="K22" i="65"/>
  <c r="Z10" i="16"/>
  <c r="AR11" i="17"/>
  <c r="Z12" i="88"/>
  <c r="AH11" i="18"/>
  <c r="AQ11" i="18" s="1"/>
  <c r="AE11" i="53"/>
  <c r="W12" i="53"/>
  <c r="AG11" i="53"/>
  <c r="AP11" i="53" s="1"/>
  <c r="AF11" i="53"/>
  <c r="AO11" i="53" s="1"/>
  <c r="AN11" i="80"/>
  <c r="AI11" i="80"/>
  <c r="AR9" i="22"/>
  <c r="K22" i="61"/>
  <c r="Y10" i="78"/>
  <c r="X10" i="78"/>
  <c r="X11" i="59"/>
  <c r="Z11" i="59" s="1"/>
  <c r="Y11" i="59"/>
  <c r="Y12" i="50"/>
  <c r="X12" i="50"/>
  <c r="Z12" i="50" s="1"/>
  <c r="X11" i="77"/>
  <c r="Y11" i="77"/>
  <c r="Z11" i="77" s="1"/>
  <c r="AI10" i="10"/>
  <c r="AN10" i="10"/>
  <c r="AI12" i="27"/>
  <c r="AN12" i="27"/>
  <c r="AR10" i="74"/>
  <c r="AR10" i="46"/>
  <c r="Y12" i="79"/>
  <c r="X12" i="79"/>
  <c r="AR10" i="56"/>
  <c r="AG11" i="84"/>
  <c r="AP11" i="84" s="1"/>
  <c r="AF11" i="84"/>
  <c r="AO11" i="84" s="1"/>
  <c r="AE11" i="84"/>
  <c r="W12" i="84"/>
  <c r="AG11" i="83"/>
  <c r="AP11" i="83" s="1"/>
  <c r="AF11" i="83"/>
  <c r="AO11" i="83" s="1"/>
  <c r="AE11" i="83"/>
  <c r="W12" i="83"/>
  <c r="AE12" i="29"/>
  <c r="W13" i="29"/>
  <c r="AG12" i="29"/>
  <c r="AP12" i="29" s="1"/>
  <c r="AF12" i="29"/>
  <c r="AO12" i="29" s="1"/>
  <c r="K22" i="53"/>
  <c r="K22" i="62"/>
  <c r="W12" i="74"/>
  <c r="AG11" i="74"/>
  <c r="AP11" i="74" s="1"/>
  <c r="AF11" i="74"/>
  <c r="AO11" i="74" s="1"/>
  <c r="AE11" i="74"/>
  <c r="K20" i="71"/>
  <c r="X11" i="43"/>
  <c r="Y11" i="43"/>
  <c r="AF11" i="48"/>
  <c r="AO11" i="48" s="1"/>
  <c r="AE11" i="48"/>
  <c r="AG11" i="48"/>
  <c r="AP11" i="48" s="1"/>
  <c r="W12" i="48"/>
  <c r="AH11" i="51"/>
  <c r="AQ11" i="51" s="1"/>
  <c r="W12" i="42"/>
  <c r="AG11" i="42"/>
  <c r="AP11" i="42" s="1"/>
  <c r="AF11" i="42"/>
  <c r="AO11" i="42" s="1"/>
  <c r="AE11" i="42"/>
  <c r="AH11" i="55"/>
  <c r="AQ11" i="55" s="1"/>
  <c r="AE10" i="11"/>
  <c r="W11" i="11"/>
  <c r="AG10" i="11"/>
  <c r="AP10" i="11" s="1"/>
  <c r="AF10" i="11"/>
  <c r="AO10" i="11" s="1"/>
  <c r="Y12" i="69"/>
  <c r="X12" i="69"/>
  <c r="AH11" i="95"/>
  <c r="AQ11" i="95" s="1"/>
  <c r="AI10" i="94"/>
  <c r="AN10" i="94"/>
  <c r="X11" i="24"/>
  <c r="Y11" i="24"/>
  <c r="AH11" i="13"/>
  <c r="AQ11" i="13" s="1"/>
  <c r="K22" i="66"/>
  <c r="X11" i="54"/>
  <c r="Y11" i="54"/>
  <c r="AH11" i="35"/>
  <c r="AQ11" i="35" s="1"/>
  <c r="AR10" i="8"/>
  <c r="Y12" i="32"/>
  <c r="X12" i="32"/>
  <c r="X11" i="87"/>
  <c r="Z11" i="87" s="1"/>
  <c r="Y11" i="87"/>
  <c r="K20" i="60"/>
  <c r="W13" i="17"/>
  <c r="AG12" i="17"/>
  <c r="AP12" i="17" s="1"/>
  <c r="AF12" i="17"/>
  <c r="AO12" i="17" s="1"/>
  <c r="AE12" i="17"/>
  <c r="X11" i="28"/>
  <c r="Y11" i="28"/>
  <c r="AI9" i="85"/>
  <c r="AN9" i="85"/>
  <c r="K20" i="4"/>
  <c r="AI10" i="59"/>
  <c r="AN10" i="59"/>
  <c r="X12" i="19"/>
  <c r="Y12" i="19"/>
  <c r="AI11" i="89"/>
  <c r="AN11" i="89"/>
  <c r="AI11" i="50"/>
  <c r="AN11" i="50"/>
  <c r="AI10" i="93"/>
  <c r="AN10" i="93"/>
  <c r="K22" i="69"/>
  <c r="AR10" i="42"/>
  <c r="AR10" i="68"/>
  <c r="X11" i="91"/>
  <c r="Y11" i="91"/>
  <c r="AH11" i="62"/>
  <c r="AQ11" i="62" s="1"/>
  <c r="K20" i="59"/>
  <c r="X11" i="52"/>
  <c r="Y11" i="52"/>
  <c r="Z11" i="52" s="1"/>
  <c r="AE11" i="8"/>
  <c r="W12" i="8"/>
  <c r="AG11" i="8"/>
  <c r="AP11" i="8" s="1"/>
  <c r="AF11" i="8"/>
  <c r="AO11" i="8" s="1"/>
  <c r="AF10" i="58"/>
  <c r="AO10" i="58" s="1"/>
  <c r="AE10" i="58"/>
  <c r="W11" i="58"/>
  <c r="AG10" i="58"/>
  <c r="AP10" i="58" s="1"/>
  <c r="K21" i="6"/>
  <c r="AE10" i="90"/>
  <c r="W11" i="90"/>
  <c r="AG10" i="90"/>
  <c r="AP10" i="90" s="1"/>
  <c r="AF10" i="90"/>
  <c r="AO10" i="90" s="1"/>
  <c r="AR10" i="2"/>
  <c r="K20" i="20"/>
  <c r="K22" i="54"/>
  <c r="AH10" i="15"/>
  <c r="AQ10" i="15" s="1"/>
  <c r="Z11" i="55"/>
  <c r="AN11" i="96"/>
  <c r="AI11" i="96"/>
  <c r="AN10" i="81"/>
  <c r="AI10" i="81"/>
  <c r="Z11" i="72"/>
  <c r="AH11" i="76"/>
  <c r="AQ11" i="76" s="1"/>
  <c r="AN11" i="69"/>
  <c r="AI11" i="69"/>
  <c r="AR11" i="26"/>
  <c r="AR10" i="13"/>
  <c r="AH11" i="68"/>
  <c r="AQ11" i="68" s="1"/>
  <c r="AH12" i="92"/>
  <c r="AQ12" i="92" s="1"/>
  <c r="AN10" i="24"/>
  <c r="AI10" i="24"/>
  <c r="K20" i="67"/>
  <c r="AR11" i="29"/>
  <c r="Z11" i="13"/>
  <c r="AI10" i="54"/>
  <c r="AN10" i="54"/>
  <c r="Z11" i="35"/>
  <c r="K21" i="13"/>
  <c r="AR10" i="21"/>
  <c r="X11" i="60"/>
  <c r="Y11" i="60"/>
  <c r="Z11" i="60" s="1"/>
  <c r="K20" i="50"/>
  <c r="K20" i="63"/>
  <c r="AH11" i="67"/>
  <c r="AQ11" i="67" s="1"/>
  <c r="AI9" i="78"/>
  <c r="AN9" i="78"/>
  <c r="AI11" i="47"/>
  <c r="AN11" i="47"/>
  <c r="AN11" i="19"/>
  <c r="AI11" i="19"/>
  <c r="X12" i="3"/>
  <c r="Z12" i="3" s="1"/>
  <c r="Y12" i="3"/>
  <c r="AI10" i="77"/>
  <c r="AN10" i="77"/>
  <c r="Y11" i="5"/>
  <c r="X11" i="5"/>
  <c r="AF11" i="95" l="1"/>
  <c r="AO11" i="95" s="1"/>
  <c r="W12" i="12"/>
  <c r="AE11" i="95"/>
  <c r="Z11" i="49"/>
  <c r="Z11" i="65"/>
  <c r="AG11" i="65" s="1"/>
  <c r="AP11" i="65" s="1"/>
  <c r="Z12" i="19"/>
  <c r="Z12" i="79"/>
  <c r="Z11" i="30"/>
  <c r="AG11" i="30" s="1"/>
  <c r="AP11" i="30" s="1"/>
  <c r="Z11" i="43"/>
  <c r="Z10" i="78"/>
  <c r="Z12" i="80"/>
  <c r="AG12" i="80" s="1"/>
  <c r="AP12" i="80" s="1"/>
  <c r="Z13" i="27"/>
  <c r="AF11" i="62"/>
  <c r="AO11" i="62" s="1"/>
  <c r="Z12" i="96"/>
  <c r="AE12" i="96" s="1"/>
  <c r="Z12" i="32"/>
  <c r="AG12" i="32" s="1"/>
  <c r="AP12" i="32" s="1"/>
  <c r="Z12" i="89"/>
  <c r="W13" i="89" s="1"/>
  <c r="AF11" i="18"/>
  <c r="AO11" i="18" s="1"/>
  <c r="W12" i="95"/>
  <c r="Z11" i="5"/>
  <c r="AF11" i="5" s="1"/>
  <c r="AO11" i="5" s="1"/>
  <c r="Z11" i="24"/>
  <c r="W12" i="24" s="1"/>
  <c r="Z12" i="69"/>
  <c r="AF12" i="69" s="1"/>
  <c r="AO12" i="69" s="1"/>
  <c r="Z11" i="10"/>
  <c r="AE11" i="10" s="1"/>
  <c r="AG11" i="5"/>
  <c r="AP11" i="5" s="1"/>
  <c r="AF11" i="30"/>
  <c r="AO11" i="30" s="1"/>
  <c r="AE11" i="30"/>
  <c r="W12" i="30"/>
  <c r="W13" i="96"/>
  <c r="AG12" i="96"/>
  <c r="AP12" i="96" s="1"/>
  <c r="AF12" i="32"/>
  <c r="AO12" i="32" s="1"/>
  <c r="W13" i="32"/>
  <c r="AE12" i="32"/>
  <c r="AE12" i="89"/>
  <c r="AG11" i="24"/>
  <c r="AP11" i="24" s="1"/>
  <c r="AF11" i="24"/>
  <c r="AO11" i="24" s="1"/>
  <c r="AE11" i="24"/>
  <c r="AE12" i="69"/>
  <c r="AG12" i="69"/>
  <c r="AP12" i="69" s="1"/>
  <c r="AF11" i="10"/>
  <c r="AO11" i="10" s="1"/>
  <c r="AG11" i="10"/>
  <c r="AP11" i="10" s="1"/>
  <c r="AE11" i="60"/>
  <c r="W12" i="60"/>
  <c r="AG11" i="60"/>
  <c r="AP11" i="60" s="1"/>
  <c r="AF11" i="60"/>
  <c r="AO11" i="60" s="1"/>
  <c r="AG11" i="52"/>
  <c r="AP11" i="52" s="1"/>
  <c r="AF11" i="52"/>
  <c r="AO11" i="52" s="1"/>
  <c r="AE11" i="52"/>
  <c r="W12" i="52"/>
  <c r="W11" i="78"/>
  <c r="AG10" i="78"/>
  <c r="AP10" i="78" s="1"/>
  <c r="AF10" i="78"/>
  <c r="AO10" i="78" s="1"/>
  <c r="AE10" i="78"/>
  <c r="AG11" i="93"/>
  <c r="AP11" i="93" s="1"/>
  <c r="AF11" i="93"/>
  <c r="AO11" i="93" s="1"/>
  <c r="AE11" i="93"/>
  <c r="W12" i="93"/>
  <c r="W13" i="50"/>
  <c r="AG12" i="50"/>
  <c r="AP12" i="50" s="1"/>
  <c r="AE12" i="50"/>
  <c r="AF12" i="50"/>
  <c r="AO12" i="50" s="1"/>
  <c r="K22" i="13"/>
  <c r="X11" i="90"/>
  <c r="Y11" i="90"/>
  <c r="AI10" i="58"/>
  <c r="AN10" i="58"/>
  <c r="W13" i="19"/>
  <c r="AG12" i="19"/>
  <c r="AP12" i="19" s="1"/>
  <c r="AF12" i="19"/>
  <c r="AO12" i="19" s="1"/>
  <c r="AE12" i="19"/>
  <c r="AR9" i="85"/>
  <c r="AE11" i="87"/>
  <c r="AG11" i="87"/>
  <c r="AP11" i="87" s="1"/>
  <c r="AF11" i="87"/>
  <c r="AO11" i="87" s="1"/>
  <c r="W12" i="87"/>
  <c r="AH11" i="54"/>
  <c r="AQ11" i="54" s="1"/>
  <c r="K23" i="62"/>
  <c r="AR10" i="10"/>
  <c r="K22" i="22"/>
  <c r="K22" i="14"/>
  <c r="K23" i="21"/>
  <c r="Y12" i="38"/>
  <c r="X12" i="38"/>
  <c r="Y12" i="25"/>
  <c r="X12" i="25"/>
  <c r="Y12" i="56"/>
  <c r="X12" i="56"/>
  <c r="W12" i="4"/>
  <c r="AG11" i="4"/>
  <c r="AP11" i="4" s="1"/>
  <c r="AF11" i="4"/>
  <c r="AO11" i="4" s="1"/>
  <c r="AE11" i="4"/>
  <c r="K23" i="49"/>
  <c r="X12" i="75"/>
  <c r="Y12" i="75"/>
  <c r="AR11" i="79"/>
  <c r="AI11" i="1"/>
  <c r="AN11" i="1"/>
  <c r="AI11" i="67"/>
  <c r="AN11" i="67"/>
  <c r="AI11" i="82"/>
  <c r="AN11" i="82"/>
  <c r="K22" i="5"/>
  <c r="AH12" i="66"/>
  <c r="AQ12" i="66" s="1"/>
  <c r="K22" i="24"/>
  <c r="AH12" i="47"/>
  <c r="AQ12" i="47" s="1"/>
  <c r="K21" i="15"/>
  <c r="AN11" i="45"/>
  <c r="AI11" i="45"/>
  <c r="Y13" i="92"/>
  <c r="X13" i="92"/>
  <c r="Y12" i="76"/>
  <c r="X12" i="76"/>
  <c r="AN11" i="18"/>
  <c r="AN11" i="68"/>
  <c r="AI11" i="68"/>
  <c r="K21" i="50"/>
  <c r="AR11" i="19"/>
  <c r="AR10" i="81"/>
  <c r="AH11" i="60"/>
  <c r="AQ11" i="60" s="1"/>
  <c r="AE11" i="35"/>
  <c r="W12" i="35"/>
  <c r="AG11" i="35"/>
  <c r="AP11" i="35" s="1"/>
  <c r="AF11" i="35"/>
  <c r="AO11" i="35" s="1"/>
  <c r="AN10" i="90"/>
  <c r="AI10" i="90"/>
  <c r="AH11" i="52"/>
  <c r="AQ11" i="52" s="1"/>
  <c r="AR11" i="50"/>
  <c r="X13" i="17"/>
  <c r="Y13" i="17"/>
  <c r="AH12" i="32"/>
  <c r="AQ12" i="32" s="1"/>
  <c r="Z11" i="54"/>
  <c r="AH11" i="24"/>
  <c r="AQ11" i="24" s="1"/>
  <c r="AN11" i="74"/>
  <c r="AI11" i="74"/>
  <c r="AI12" i="29"/>
  <c r="AN12" i="29"/>
  <c r="Y12" i="84"/>
  <c r="X12" i="84"/>
  <c r="W13" i="88"/>
  <c r="AG12" i="88"/>
  <c r="AP12" i="88" s="1"/>
  <c r="AF12" i="88"/>
  <c r="AO12" i="88" s="1"/>
  <c r="AE12" i="88"/>
  <c r="K21" i="64"/>
  <c r="K21" i="68"/>
  <c r="Y11" i="33"/>
  <c r="X11" i="33"/>
  <c r="K21" i="56"/>
  <c r="AI10" i="34"/>
  <c r="AN10" i="34"/>
  <c r="AH12" i="96"/>
  <c r="AQ12" i="96" s="1"/>
  <c r="AN11" i="56"/>
  <c r="AI11" i="56"/>
  <c r="AH12" i="14"/>
  <c r="AQ12" i="14" s="1"/>
  <c r="AH11" i="93"/>
  <c r="AQ11" i="93" s="1"/>
  <c r="AR10" i="28"/>
  <c r="AR10" i="87"/>
  <c r="K21" i="2"/>
  <c r="AR10" i="43"/>
  <c r="K23" i="70"/>
  <c r="W13" i="26"/>
  <c r="AG12" i="26"/>
  <c r="AP12" i="26" s="1"/>
  <c r="AF12" i="26"/>
  <c r="AO12" i="26" s="1"/>
  <c r="AE12" i="26"/>
  <c r="K21" i="12"/>
  <c r="Y11" i="44"/>
  <c r="X11" i="44"/>
  <c r="Z11" i="44" s="1"/>
  <c r="Z12" i="47"/>
  <c r="AR11" i="32"/>
  <c r="AR11" i="66"/>
  <c r="K21" i="7"/>
  <c r="X12" i="31"/>
  <c r="Y12" i="31"/>
  <c r="AE11" i="7"/>
  <c r="W12" i="7"/>
  <c r="AG11" i="7"/>
  <c r="AP11" i="7" s="1"/>
  <c r="AF11" i="7"/>
  <c r="AO11" i="7" s="1"/>
  <c r="Y12" i="51"/>
  <c r="X12" i="51"/>
  <c r="AN11" i="39"/>
  <c r="AI11" i="39"/>
  <c r="X12" i="95"/>
  <c r="Y12" i="95"/>
  <c r="AR10" i="77"/>
  <c r="K21" i="67"/>
  <c r="AR11" i="96"/>
  <c r="K23" i="54"/>
  <c r="AH11" i="91"/>
  <c r="AQ11" i="91" s="1"/>
  <c r="AR10" i="59"/>
  <c r="AH11" i="28"/>
  <c r="AQ11" i="28" s="1"/>
  <c r="AN11" i="42"/>
  <c r="AI11" i="42"/>
  <c r="Y12" i="48"/>
  <c r="X12" i="48"/>
  <c r="AH11" i="43"/>
  <c r="AQ11" i="43" s="1"/>
  <c r="K23" i="53"/>
  <c r="X12" i="83"/>
  <c r="Y12" i="83"/>
  <c r="Z12" i="83" s="1"/>
  <c r="AH12" i="79"/>
  <c r="AQ12" i="79" s="1"/>
  <c r="AH11" i="77"/>
  <c r="AQ11" i="77" s="1"/>
  <c r="AH11" i="59"/>
  <c r="AQ11" i="59" s="1"/>
  <c r="K23" i="61"/>
  <c r="W12" i="70"/>
  <c r="AG11" i="70"/>
  <c r="AP11" i="70" s="1"/>
  <c r="AF11" i="70"/>
  <c r="AO11" i="70" s="1"/>
  <c r="AE11" i="70"/>
  <c r="Y12" i="57"/>
  <c r="X12" i="57"/>
  <c r="Z12" i="57" s="1"/>
  <c r="AR11" i="3"/>
  <c r="Y12" i="73"/>
  <c r="X12" i="73"/>
  <c r="K21" i="23"/>
  <c r="K21" i="16"/>
  <c r="AI11" i="38"/>
  <c r="AN11" i="38"/>
  <c r="AI11" i="2"/>
  <c r="AN11" i="2"/>
  <c r="AN11" i="40"/>
  <c r="AI11" i="40"/>
  <c r="Y12" i="67"/>
  <c r="X12" i="67"/>
  <c r="Z12" i="67" s="1"/>
  <c r="Z12" i="66"/>
  <c r="K21" i="55"/>
  <c r="X12" i="86"/>
  <c r="Y12" i="86"/>
  <c r="K23" i="1"/>
  <c r="AH13" i="27"/>
  <c r="AQ13" i="27" s="1"/>
  <c r="AH10" i="85"/>
  <c r="AQ10" i="85" s="1"/>
  <c r="Y11" i="63"/>
  <c r="X11" i="63"/>
  <c r="X11" i="20"/>
  <c r="Y11" i="20"/>
  <c r="AN11" i="76"/>
  <c r="AI11" i="76"/>
  <c r="AN11" i="51"/>
  <c r="AI11" i="51"/>
  <c r="X12" i="62"/>
  <c r="Y12" i="62"/>
  <c r="AN11" i="46"/>
  <c r="AI11" i="46"/>
  <c r="AR11" i="47"/>
  <c r="K21" i="63"/>
  <c r="AR10" i="54"/>
  <c r="AR10" i="24"/>
  <c r="K22" i="6"/>
  <c r="Z11" i="91"/>
  <c r="K23" i="69"/>
  <c r="AR11" i="89"/>
  <c r="Z11" i="28"/>
  <c r="K21" i="60"/>
  <c r="K23" i="66"/>
  <c r="Y11" i="11"/>
  <c r="X11" i="11"/>
  <c r="AE11" i="43"/>
  <c r="W12" i="43"/>
  <c r="AG11" i="43"/>
  <c r="AP11" i="43" s="1"/>
  <c r="AF11" i="43"/>
  <c r="AO11" i="43" s="1"/>
  <c r="AN11" i="84"/>
  <c r="AI11" i="84"/>
  <c r="W12" i="77"/>
  <c r="AG11" i="77"/>
  <c r="AP11" i="77" s="1"/>
  <c r="AF11" i="77"/>
  <c r="AO11" i="77" s="1"/>
  <c r="AE11" i="77"/>
  <c r="AF11" i="59"/>
  <c r="AO11" i="59" s="1"/>
  <c r="AE11" i="59"/>
  <c r="W12" i="59"/>
  <c r="AG11" i="59"/>
  <c r="AP11" i="59" s="1"/>
  <c r="X12" i="53"/>
  <c r="Y12" i="53"/>
  <c r="AE11" i="36"/>
  <c r="W12" i="36"/>
  <c r="AG11" i="36"/>
  <c r="AP11" i="36" s="1"/>
  <c r="AF11" i="36"/>
  <c r="AO11" i="36" s="1"/>
  <c r="K23" i="9"/>
  <c r="AN11" i="57"/>
  <c r="AI11" i="57"/>
  <c r="X13" i="41"/>
  <c r="Y13" i="41"/>
  <c r="Z13" i="41" s="1"/>
  <c r="AN10" i="33"/>
  <c r="AI10" i="33"/>
  <c r="AN11" i="37"/>
  <c r="AI11" i="37"/>
  <c r="AR10" i="7"/>
  <c r="AR11" i="6"/>
  <c r="K22" i="17"/>
  <c r="AN11" i="25"/>
  <c r="AI11" i="25"/>
  <c r="AH11" i="49"/>
  <c r="AQ11" i="49" s="1"/>
  <c r="AI11" i="75"/>
  <c r="AN11" i="75"/>
  <c r="K21" i="8"/>
  <c r="AG12" i="14"/>
  <c r="AP12" i="14" s="1"/>
  <c r="AF12" i="14"/>
  <c r="AO12" i="14" s="1"/>
  <c r="AE12" i="14"/>
  <c r="W13" i="14"/>
  <c r="Y12" i="1"/>
  <c r="X12" i="1"/>
  <c r="AH12" i="6"/>
  <c r="AQ12" i="6" s="1"/>
  <c r="Y11" i="71"/>
  <c r="X11" i="71"/>
  <c r="AH11" i="81"/>
  <c r="AQ11" i="81" s="1"/>
  <c r="Y11" i="15"/>
  <c r="X11" i="15"/>
  <c r="K21" i="72"/>
  <c r="K21" i="52"/>
  <c r="Z10" i="85"/>
  <c r="AN10" i="63"/>
  <c r="AI10" i="63"/>
  <c r="AN10" i="20"/>
  <c r="AI10" i="20"/>
  <c r="AR10" i="30"/>
  <c r="AI12" i="92"/>
  <c r="AN12" i="92"/>
  <c r="AH11" i="5"/>
  <c r="AQ11" i="5" s="1"/>
  <c r="AH12" i="3"/>
  <c r="AQ12" i="3" s="1"/>
  <c r="AG11" i="13"/>
  <c r="AP11" i="13" s="1"/>
  <c r="AF11" i="13"/>
  <c r="AO11" i="13" s="1"/>
  <c r="AE11" i="13"/>
  <c r="W12" i="13"/>
  <c r="AR11" i="69"/>
  <c r="AG11" i="55"/>
  <c r="AP11" i="55" s="1"/>
  <c r="W12" i="55"/>
  <c r="AF11" i="55"/>
  <c r="AO11" i="55" s="1"/>
  <c r="AE11" i="55"/>
  <c r="K21" i="20"/>
  <c r="Y12" i="8"/>
  <c r="X12" i="8"/>
  <c r="K21" i="59"/>
  <c r="K21" i="4"/>
  <c r="AI12" i="17"/>
  <c r="AN12" i="17"/>
  <c r="AR10" i="94"/>
  <c r="AH12" i="69"/>
  <c r="AQ12" i="69" s="1"/>
  <c r="AI10" i="11"/>
  <c r="AN10" i="11"/>
  <c r="X12" i="74"/>
  <c r="Y12" i="74"/>
  <c r="AN11" i="83"/>
  <c r="AI11" i="83"/>
  <c r="W13" i="79"/>
  <c r="AG12" i="79"/>
  <c r="AP12" i="79" s="1"/>
  <c r="AF12" i="79"/>
  <c r="AO12" i="79" s="1"/>
  <c r="AE12" i="79"/>
  <c r="AR12" i="27"/>
  <c r="AH12" i="50"/>
  <c r="AQ12" i="50" s="1"/>
  <c r="AH10" i="78"/>
  <c r="AQ10" i="78" s="1"/>
  <c r="AI11" i="53"/>
  <c r="AN11" i="53"/>
  <c r="AF10" i="16"/>
  <c r="AO10" i="16" s="1"/>
  <c r="AE10" i="16"/>
  <c r="W11" i="16"/>
  <c r="AG10" i="16"/>
  <c r="AP10" i="16" s="1"/>
  <c r="X13" i="9"/>
  <c r="Y13" i="9"/>
  <c r="AR10" i="4"/>
  <c r="AR10" i="49"/>
  <c r="X12" i="37"/>
  <c r="Y12" i="37"/>
  <c r="Z12" i="37" s="1"/>
  <c r="AR10" i="5"/>
  <c r="K21" i="3"/>
  <c r="AR10" i="60"/>
  <c r="AH12" i="80"/>
  <c r="AQ12" i="80" s="1"/>
  <c r="AF12" i="61"/>
  <c r="AO12" i="61" s="1"/>
  <c r="AE12" i="61"/>
  <c r="W13" i="61"/>
  <c r="AG12" i="61"/>
  <c r="AP12" i="61" s="1"/>
  <c r="AH11" i="4"/>
  <c r="AQ11" i="4" s="1"/>
  <c r="W12" i="49"/>
  <c r="AG11" i="49"/>
  <c r="AP11" i="49" s="1"/>
  <c r="AF11" i="49"/>
  <c r="AO11" i="49" s="1"/>
  <c r="AE11" i="49"/>
  <c r="K21" i="51"/>
  <c r="X12" i="21"/>
  <c r="Y12" i="21"/>
  <c r="Y12" i="82"/>
  <c r="X12" i="82"/>
  <c r="Z12" i="82" s="1"/>
  <c r="AH11" i="94"/>
  <c r="AQ11" i="94" s="1"/>
  <c r="AN10" i="71"/>
  <c r="AI10" i="71"/>
  <c r="AI10" i="15"/>
  <c r="AN10" i="15"/>
  <c r="AN11" i="86"/>
  <c r="AI11" i="86"/>
  <c r="Y12" i="64"/>
  <c r="X12" i="64"/>
  <c r="AR10" i="65"/>
  <c r="AG10" i="22"/>
  <c r="AP10" i="22" s="1"/>
  <c r="AF10" i="22"/>
  <c r="AO10" i="22" s="1"/>
  <c r="AE10" i="22"/>
  <c r="W11" i="22"/>
  <c r="AN10" i="44"/>
  <c r="AI10" i="44"/>
  <c r="W14" i="27"/>
  <c r="AG13" i="27"/>
  <c r="AP13" i="27" s="1"/>
  <c r="AF13" i="27"/>
  <c r="AO13" i="27" s="1"/>
  <c r="AE13" i="27"/>
  <c r="K22" i="10"/>
  <c r="AI11" i="31"/>
  <c r="AN11" i="31"/>
  <c r="K21" i="11"/>
  <c r="AH11" i="65"/>
  <c r="AQ11" i="65" s="1"/>
  <c r="Y12" i="12"/>
  <c r="X12" i="12"/>
  <c r="Y12" i="46"/>
  <c r="X12" i="46"/>
  <c r="Y12" i="39"/>
  <c r="X12" i="39"/>
  <c r="Z12" i="39" s="1"/>
  <c r="AE12" i="3"/>
  <c r="W13" i="3"/>
  <c r="AG12" i="3"/>
  <c r="AP12" i="3" s="1"/>
  <c r="AF12" i="3"/>
  <c r="AO12" i="3" s="1"/>
  <c r="AR9" i="78"/>
  <c r="AG11" i="72"/>
  <c r="AP11" i="72" s="1"/>
  <c r="AF11" i="72"/>
  <c r="AO11" i="72" s="1"/>
  <c r="AE11" i="72"/>
  <c r="W12" i="72"/>
  <c r="Y11" i="58"/>
  <c r="X11" i="58"/>
  <c r="AI11" i="8"/>
  <c r="AN11" i="8"/>
  <c r="AR10" i="93"/>
  <c r="AH12" i="19"/>
  <c r="AQ12" i="19" s="1"/>
  <c r="AH11" i="87"/>
  <c r="AQ11" i="87" s="1"/>
  <c r="Y12" i="42"/>
  <c r="X12" i="42"/>
  <c r="AI11" i="48"/>
  <c r="AN11" i="48"/>
  <c r="K21" i="71"/>
  <c r="Y13" i="29"/>
  <c r="X13" i="29"/>
  <c r="Z13" i="29" s="1"/>
  <c r="AR11" i="80"/>
  <c r="K23" i="65"/>
  <c r="AN12" i="9"/>
  <c r="AI12" i="9"/>
  <c r="AI12" i="41"/>
  <c r="AN12" i="41"/>
  <c r="AH11" i="30"/>
  <c r="AQ11" i="30" s="1"/>
  <c r="AR11" i="14"/>
  <c r="AH11" i="10"/>
  <c r="AQ11" i="10" s="1"/>
  <c r="AH12" i="89"/>
  <c r="AQ12" i="89" s="1"/>
  <c r="AI11" i="73"/>
  <c r="AN11" i="73"/>
  <c r="X11" i="34"/>
  <c r="Y11" i="34"/>
  <c r="X12" i="2"/>
  <c r="Y12" i="2"/>
  <c r="Z12" i="2" s="1"/>
  <c r="K23" i="57"/>
  <c r="Y12" i="40"/>
  <c r="X12" i="40"/>
  <c r="Z12" i="40" s="1"/>
  <c r="AI11" i="21"/>
  <c r="AN11" i="21"/>
  <c r="K21" i="19"/>
  <c r="Z12" i="6"/>
  <c r="Z11" i="94"/>
  <c r="Z11" i="81"/>
  <c r="AG11" i="23"/>
  <c r="AP11" i="23" s="1"/>
  <c r="AF11" i="23"/>
  <c r="AO11" i="23" s="1"/>
  <c r="AE11" i="23"/>
  <c r="W12" i="23"/>
  <c r="AN11" i="64"/>
  <c r="AI11" i="64"/>
  <c r="AR10" i="91"/>
  <c r="K23" i="18"/>
  <c r="X12" i="45"/>
  <c r="Z12" i="45" s="1"/>
  <c r="Y12" i="45"/>
  <c r="AR10" i="52"/>
  <c r="AH11" i="7"/>
  <c r="AQ11" i="7" s="1"/>
  <c r="AI11" i="62"/>
  <c r="AN11" i="62"/>
  <c r="AI11" i="12"/>
  <c r="AN11" i="12"/>
  <c r="X12" i="18"/>
  <c r="Y12" i="18"/>
  <c r="Y12" i="68"/>
  <c r="X12" i="68"/>
  <c r="AN11" i="95"/>
  <c r="AI11" i="95"/>
  <c r="W13" i="80" l="1"/>
  <c r="Z12" i="64"/>
  <c r="W12" i="65"/>
  <c r="AE11" i="65"/>
  <c r="AF11" i="65"/>
  <c r="AO11" i="65" s="1"/>
  <c r="AF12" i="80"/>
  <c r="AO12" i="80" s="1"/>
  <c r="Z12" i="62"/>
  <c r="Z11" i="20"/>
  <c r="Z12" i="51"/>
  <c r="AE12" i="80"/>
  <c r="Z12" i="86"/>
  <c r="AE12" i="86" s="1"/>
  <c r="Z12" i="75"/>
  <c r="W13" i="69"/>
  <c r="Z12" i="12"/>
  <c r="Z12" i="73"/>
  <c r="Z13" i="17"/>
  <c r="Z11" i="90"/>
  <c r="AG11" i="90" s="1"/>
  <c r="AP11" i="90" s="1"/>
  <c r="Z12" i="18"/>
  <c r="Z12" i="25"/>
  <c r="W12" i="10"/>
  <c r="AF12" i="89"/>
  <c r="AO12" i="89" s="1"/>
  <c r="AF12" i="96"/>
  <c r="AO12" i="96" s="1"/>
  <c r="Z12" i="8"/>
  <c r="AE12" i="8" s="1"/>
  <c r="Z11" i="15"/>
  <c r="AG11" i="15" s="1"/>
  <c r="AP11" i="15" s="1"/>
  <c r="Z12" i="76"/>
  <c r="W13" i="76" s="1"/>
  <c r="AG12" i="89"/>
  <c r="AP12" i="89" s="1"/>
  <c r="AI11" i="18"/>
  <c r="W12" i="5"/>
  <c r="Z12" i="48"/>
  <c r="AG12" i="48" s="1"/>
  <c r="AP12" i="48" s="1"/>
  <c r="AE11" i="5"/>
  <c r="Z11" i="11"/>
  <c r="W12" i="11" s="1"/>
  <c r="Z13" i="92"/>
  <c r="W14" i="92" s="1"/>
  <c r="Z12" i="53"/>
  <c r="W13" i="53" s="1"/>
  <c r="W13" i="82"/>
  <c r="AG12" i="82"/>
  <c r="AP12" i="82" s="1"/>
  <c r="AF12" i="82"/>
  <c r="AO12" i="82" s="1"/>
  <c r="AE12" i="82"/>
  <c r="AF13" i="92"/>
  <c r="AO13" i="92" s="1"/>
  <c r="AE13" i="92"/>
  <c r="W13" i="83"/>
  <c r="AG12" i="83"/>
  <c r="AP12" i="83" s="1"/>
  <c r="AF12" i="83"/>
  <c r="AO12" i="83" s="1"/>
  <c r="AE12" i="83"/>
  <c r="AE12" i="53"/>
  <c r="W13" i="51"/>
  <c r="AG12" i="51"/>
  <c r="AP12" i="51" s="1"/>
  <c r="AF12" i="51"/>
  <c r="AO12" i="51" s="1"/>
  <c r="AE12" i="51"/>
  <c r="AF11" i="15"/>
  <c r="AO11" i="15" s="1"/>
  <c r="AE11" i="15"/>
  <c r="W12" i="15"/>
  <c r="W13" i="73"/>
  <c r="AG12" i="73"/>
  <c r="AP12" i="73" s="1"/>
  <c r="AF12" i="73"/>
  <c r="AO12" i="73" s="1"/>
  <c r="AE12" i="73"/>
  <c r="AE12" i="76"/>
  <c r="AF12" i="76"/>
  <c r="AO12" i="76" s="1"/>
  <c r="AE12" i="40"/>
  <c r="W13" i="40"/>
  <c r="AG12" i="40"/>
  <c r="AP12" i="40" s="1"/>
  <c r="AF12" i="40"/>
  <c r="AO12" i="40" s="1"/>
  <c r="W14" i="29"/>
  <c r="AG13" i="29"/>
  <c r="AP13" i="29" s="1"/>
  <c r="AF13" i="29"/>
  <c r="AO13" i="29" s="1"/>
  <c r="AE13" i="29"/>
  <c r="W14" i="41"/>
  <c r="AG13" i="41"/>
  <c r="AP13" i="41" s="1"/>
  <c r="AF13" i="41"/>
  <c r="AO13" i="41" s="1"/>
  <c r="AE13" i="41"/>
  <c r="W13" i="18"/>
  <c r="AG12" i="18"/>
  <c r="AP12" i="18" s="1"/>
  <c r="AF12" i="18"/>
  <c r="AO12" i="18" s="1"/>
  <c r="AE12" i="18"/>
  <c r="AF12" i="6"/>
  <c r="AO12" i="6" s="1"/>
  <c r="AE12" i="6"/>
  <c r="W13" i="6"/>
  <c r="AG12" i="6"/>
  <c r="AP12" i="6" s="1"/>
  <c r="AE12" i="2"/>
  <c r="W13" i="2"/>
  <c r="AG12" i="2"/>
  <c r="AP12" i="2" s="1"/>
  <c r="AF12" i="2"/>
  <c r="AO12" i="2" s="1"/>
  <c r="X14" i="27"/>
  <c r="Y14" i="27"/>
  <c r="AF12" i="37"/>
  <c r="AO12" i="37" s="1"/>
  <c r="W13" i="37"/>
  <c r="AG12" i="37"/>
  <c r="AP12" i="37" s="1"/>
  <c r="AE12" i="37"/>
  <c r="AH13" i="9"/>
  <c r="AQ13" i="9" s="1"/>
  <c r="K22" i="4"/>
  <c r="AF10" i="85"/>
  <c r="AO10" i="85" s="1"/>
  <c r="AE10" i="85"/>
  <c r="AG10" i="85"/>
  <c r="AP10" i="85" s="1"/>
  <c r="W11" i="85"/>
  <c r="AH12" i="1"/>
  <c r="AQ12" i="1" s="1"/>
  <c r="AI11" i="36"/>
  <c r="AN11" i="36"/>
  <c r="AI11" i="59"/>
  <c r="AN11" i="59"/>
  <c r="Y12" i="77"/>
  <c r="X12" i="77"/>
  <c r="AR11" i="51"/>
  <c r="AG11" i="20"/>
  <c r="AP11" i="20" s="1"/>
  <c r="AF11" i="20"/>
  <c r="AO11" i="20" s="1"/>
  <c r="AE11" i="20"/>
  <c r="W12" i="20"/>
  <c r="AG12" i="86"/>
  <c r="AP12" i="86" s="1"/>
  <c r="AG12" i="67"/>
  <c r="AP12" i="67" s="1"/>
  <c r="W13" i="67"/>
  <c r="AF12" i="67"/>
  <c r="AO12" i="67" s="1"/>
  <c r="AE12" i="67"/>
  <c r="AR11" i="38"/>
  <c r="W13" i="57"/>
  <c r="AG12" i="57"/>
  <c r="AP12" i="57" s="1"/>
  <c r="AF12" i="57"/>
  <c r="AO12" i="57" s="1"/>
  <c r="AE12" i="57"/>
  <c r="AE11" i="44"/>
  <c r="W12" i="44"/>
  <c r="AG11" i="44"/>
  <c r="AP11" i="44" s="1"/>
  <c r="AF11" i="44"/>
  <c r="AO11" i="44" s="1"/>
  <c r="AH11" i="33"/>
  <c r="AQ11" i="33" s="1"/>
  <c r="K22" i="64"/>
  <c r="AH12" i="84"/>
  <c r="AQ12" i="84" s="1"/>
  <c r="K22" i="50"/>
  <c r="K23" i="5"/>
  <c r="AF12" i="75"/>
  <c r="AO12" i="75" s="1"/>
  <c r="AE12" i="75"/>
  <c r="W13" i="75"/>
  <c r="AG12" i="75"/>
  <c r="AP12" i="75" s="1"/>
  <c r="Y12" i="4"/>
  <c r="X12" i="4"/>
  <c r="AE12" i="25"/>
  <c r="W13" i="25"/>
  <c r="AG12" i="25"/>
  <c r="AP12" i="25" s="1"/>
  <c r="AF12" i="25"/>
  <c r="AO12" i="25" s="1"/>
  <c r="AH11" i="90"/>
  <c r="AQ11" i="90" s="1"/>
  <c r="X12" i="93"/>
  <c r="Y12" i="93"/>
  <c r="Z12" i="93" s="1"/>
  <c r="X13" i="69"/>
  <c r="Y13" i="69"/>
  <c r="AN12" i="32"/>
  <c r="AI12" i="32"/>
  <c r="AN12" i="96"/>
  <c r="AI12" i="96"/>
  <c r="AR11" i="8"/>
  <c r="X13" i="3"/>
  <c r="Y13" i="3"/>
  <c r="Z13" i="3" s="1"/>
  <c r="K23" i="10"/>
  <c r="AR10" i="44"/>
  <c r="AI11" i="49"/>
  <c r="AN11" i="49"/>
  <c r="K22" i="3"/>
  <c r="Z13" i="9"/>
  <c r="AR11" i="53"/>
  <c r="AH12" i="74"/>
  <c r="AQ12" i="74" s="1"/>
  <c r="K22" i="20"/>
  <c r="AH11" i="71"/>
  <c r="AQ11" i="71" s="1"/>
  <c r="AR11" i="25"/>
  <c r="AR11" i="84"/>
  <c r="AI11" i="43"/>
  <c r="AN11" i="43"/>
  <c r="AR11" i="46"/>
  <c r="AH11" i="63"/>
  <c r="AQ11" i="63" s="1"/>
  <c r="AR11" i="40"/>
  <c r="AN11" i="70"/>
  <c r="AI11" i="70"/>
  <c r="AH12" i="95"/>
  <c r="AQ12" i="95" s="1"/>
  <c r="AH12" i="31"/>
  <c r="AQ12" i="31" s="1"/>
  <c r="X13" i="26"/>
  <c r="Y13" i="26"/>
  <c r="K22" i="2"/>
  <c r="AR11" i="56"/>
  <c r="AR11" i="68"/>
  <c r="AR11" i="1"/>
  <c r="AH12" i="56"/>
  <c r="AQ12" i="56" s="1"/>
  <c r="AH12" i="38"/>
  <c r="AQ12" i="38" s="1"/>
  <c r="K23" i="14"/>
  <c r="Y12" i="10"/>
  <c r="X12" i="10"/>
  <c r="AN12" i="89"/>
  <c r="AI12" i="89"/>
  <c r="AH12" i="42"/>
  <c r="AQ12" i="42" s="1"/>
  <c r="AH12" i="46"/>
  <c r="AQ12" i="46" s="1"/>
  <c r="K22" i="51"/>
  <c r="AH12" i="68"/>
  <c r="AQ12" i="68" s="1"/>
  <c r="AH11" i="34"/>
  <c r="AQ11" i="34" s="1"/>
  <c r="AR11" i="12"/>
  <c r="K22" i="19"/>
  <c r="Z11" i="34"/>
  <c r="Z12" i="42"/>
  <c r="AH11" i="58"/>
  <c r="AQ11" i="58" s="1"/>
  <c r="AI12" i="3"/>
  <c r="AN12" i="3"/>
  <c r="Z12" i="46"/>
  <c r="X13" i="61"/>
  <c r="Y13" i="61"/>
  <c r="Z12" i="74"/>
  <c r="K22" i="59"/>
  <c r="AI11" i="55"/>
  <c r="AN11" i="55"/>
  <c r="X12" i="13"/>
  <c r="Y12" i="13"/>
  <c r="AR10" i="20"/>
  <c r="K22" i="52"/>
  <c r="Z12" i="1"/>
  <c r="K22" i="8"/>
  <c r="AH13" i="41"/>
  <c r="AQ13" i="41" s="1"/>
  <c r="AH12" i="53"/>
  <c r="AQ12" i="53" s="1"/>
  <c r="AH11" i="11"/>
  <c r="AQ11" i="11" s="1"/>
  <c r="K22" i="60"/>
  <c r="W12" i="91"/>
  <c r="AG11" i="91"/>
  <c r="AP11" i="91" s="1"/>
  <c r="AF11" i="91"/>
  <c r="AO11" i="91" s="1"/>
  <c r="AE11" i="91"/>
  <c r="AR11" i="76"/>
  <c r="K22" i="55"/>
  <c r="K22" i="16"/>
  <c r="AH12" i="83"/>
  <c r="AQ12" i="83" s="1"/>
  <c r="AR11" i="42"/>
  <c r="Z12" i="95"/>
  <c r="Z12" i="31"/>
  <c r="K22" i="12"/>
  <c r="Z11" i="33"/>
  <c r="AN12" i="88"/>
  <c r="AI12" i="88"/>
  <c r="Z12" i="84"/>
  <c r="X12" i="35"/>
  <c r="Y12" i="35"/>
  <c r="AH13" i="92"/>
  <c r="AQ13" i="92" s="1"/>
  <c r="K22" i="15"/>
  <c r="AI11" i="87"/>
  <c r="AN11" i="87"/>
  <c r="X13" i="19"/>
  <c r="Z13" i="19" s="1"/>
  <c r="Y13" i="19"/>
  <c r="AN11" i="93"/>
  <c r="AI11" i="93"/>
  <c r="Y11" i="78"/>
  <c r="X11" i="78"/>
  <c r="AI11" i="10"/>
  <c r="AN11" i="10"/>
  <c r="X12" i="24"/>
  <c r="Y12" i="24"/>
  <c r="X13" i="32"/>
  <c r="Z13" i="32" s="1"/>
  <c r="Y13" i="32"/>
  <c r="Y13" i="96"/>
  <c r="X13" i="96"/>
  <c r="X12" i="23"/>
  <c r="Y12" i="23"/>
  <c r="AN11" i="72"/>
  <c r="AI11" i="72"/>
  <c r="AR11" i="86"/>
  <c r="AI11" i="23"/>
  <c r="AN11" i="23"/>
  <c r="AI12" i="80"/>
  <c r="AN12" i="80"/>
  <c r="Z12" i="68"/>
  <c r="K22" i="71"/>
  <c r="AH12" i="39"/>
  <c r="AQ12" i="39" s="1"/>
  <c r="AH12" i="12"/>
  <c r="AQ12" i="12" s="1"/>
  <c r="K22" i="11"/>
  <c r="AN13" i="27"/>
  <c r="AI13" i="27"/>
  <c r="X11" i="22"/>
  <c r="Y11" i="22"/>
  <c r="AH12" i="64"/>
  <c r="AQ12" i="64" s="1"/>
  <c r="AR10" i="15"/>
  <c r="AH12" i="21"/>
  <c r="AQ12" i="21" s="1"/>
  <c r="AI12" i="61"/>
  <c r="AN12" i="61"/>
  <c r="X11" i="16"/>
  <c r="Y11" i="16"/>
  <c r="Y13" i="79"/>
  <c r="X13" i="79"/>
  <c r="AH12" i="8"/>
  <c r="AQ12" i="8" s="1"/>
  <c r="AN11" i="13"/>
  <c r="AI11" i="13"/>
  <c r="Z11" i="71"/>
  <c r="Y13" i="14"/>
  <c r="X13" i="14"/>
  <c r="AR11" i="37"/>
  <c r="AN11" i="77"/>
  <c r="AI11" i="77"/>
  <c r="AG11" i="28"/>
  <c r="AP11" i="28" s="1"/>
  <c r="AF11" i="28"/>
  <c r="AO11" i="28" s="1"/>
  <c r="AE11" i="28"/>
  <c r="W12" i="28"/>
  <c r="Z11" i="63"/>
  <c r="AE12" i="66"/>
  <c r="AG12" i="66"/>
  <c r="AP12" i="66" s="1"/>
  <c r="W13" i="66"/>
  <c r="AF12" i="66"/>
  <c r="AO12" i="66" s="1"/>
  <c r="K22" i="67"/>
  <c r="AR11" i="39"/>
  <c r="AF12" i="47"/>
  <c r="AO12" i="47" s="1"/>
  <c r="W13" i="47"/>
  <c r="AG12" i="47"/>
  <c r="AP12" i="47" s="1"/>
  <c r="AE12" i="47"/>
  <c r="AN12" i="26"/>
  <c r="AI12" i="26"/>
  <c r="AR10" i="34"/>
  <c r="W12" i="54"/>
  <c r="AF11" i="54"/>
  <c r="AO11" i="54" s="1"/>
  <c r="AE11" i="54"/>
  <c r="AG11" i="54"/>
  <c r="AP11" i="54" s="1"/>
  <c r="AR11" i="18"/>
  <c r="K23" i="24"/>
  <c r="AR11" i="82"/>
  <c r="AI11" i="4"/>
  <c r="AN11" i="4"/>
  <c r="Z12" i="56"/>
  <c r="Z12" i="38"/>
  <c r="K23" i="22"/>
  <c r="K23" i="13"/>
  <c r="AI12" i="50"/>
  <c r="AN12" i="50"/>
  <c r="AI11" i="24"/>
  <c r="AN11" i="24"/>
  <c r="Y12" i="30"/>
  <c r="X12" i="30"/>
  <c r="AR11" i="62"/>
  <c r="AH12" i="45"/>
  <c r="AQ12" i="45" s="1"/>
  <c r="AR11" i="64"/>
  <c r="AG11" i="81"/>
  <c r="AP11" i="81" s="1"/>
  <c r="W12" i="81"/>
  <c r="AF11" i="81"/>
  <c r="AO11" i="81" s="1"/>
  <c r="AE11" i="81"/>
  <c r="AR11" i="21"/>
  <c r="AR11" i="73"/>
  <c r="AR12" i="41"/>
  <c r="Z11" i="58"/>
  <c r="AN10" i="22"/>
  <c r="AI10" i="22"/>
  <c r="AR10" i="71"/>
  <c r="Z12" i="21"/>
  <c r="Y12" i="49"/>
  <c r="Z12" i="49" s="1"/>
  <c r="X12" i="49"/>
  <c r="AI10" i="16"/>
  <c r="AN10" i="16"/>
  <c r="AR11" i="83"/>
  <c r="AR10" i="11"/>
  <c r="AR12" i="17"/>
  <c r="Y12" i="55"/>
  <c r="X12" i="55"/>
  <c r="AR10" i="63"/>
  <c r="K22" i="72"/>
  <c r="AN12" i="14"/>
  <c r="AI12" i="14"/>
  <c r="AR11" i="75"/>
  <c r="K23" i="17"/>
  <c r="AR11" i="57"/>
  <c r="Y12" i="36"/>
  <c r="X12" i="36"/>
  <c r="K23" i="6"/>
  <c r="K22" i="63"/>
  <c r="AH12" i="62"/>
  <c r="AQ12" i="62" s="1"/>
  <c r="AH12" i="67"/>
  <c r="AQ12" i="67" s="1"/>
  <c r="AR11" i="2"/>
  <c r="K22" i="23"/>
  <c r="AH12" i="57"/>
  <c r="AQ12" i="57" s="1"/>
  <c r="X12" i="70"/>
  <c r="Y12" i="70"/>
  <c r="Y12" i="7"/>
  <c r="X12" i="7"/>
  <c r="K22" i="7"/>
  <c r="AH11" i="44"/>
  <c r="AQ11" i="44" s="1"/>
  <c r="K22" i="68"/>
  <c r="AR12" i="29"/>
  <c r="AH13" i="17"/>
  <c r="AQ13" i="17" s="1"/>
  <c r="AR10" i="90"/>
  <c r="AI11" i="35"/>
  <c r="AN11" i="35"/>
  <c r="AH12" i="25"/>
  <c r="AQ12" i="25" s="1"/>
  <c r="X12" i="87"/>
  <c r="Y12" i="87"/>
  <c r="AR10" i="58"/>
  <c r="Y12" i="65"/>
  <c r="X12" i="65"/>
  <c r="Y12" i="52"/>
  <c r="X12" i="52"/>
  <c r="X12" i="60"/>
  <c r="Y12" i="60"/>
  <c r="X13" i="89"/>
  <c r="Y13" i="89"/>
  <c r="X12" i="5"/>
  <c r="Y12" i="5"/>
  <c r="AR11" i="95"/>
  <c r="AH12" i="18"/>
  <c r="AQ12" i="18" s="1"/>
  <c r="AG12" i="45"/>
  <c r="AP12" i="45" s="1"/>
  <c r="AF12" i="45"/>
  <c r="AO12" i="45" s="1"/>
  <c r="AE12" i="45"/>
  <c r="W13" i="45"/>
  <c r="AF11" i="94"/>
  <c r="AO11" i="94" s="1"/>
  <c r="AE11" i="94"/>
  <c r="AG11" i="94"/>
  <c r="AP11" i="94" s="1"/>
  <c r="W12" i="94"/>
  <c r="AH12" i="40"/>
  <c r="AQ12" i="40" s="1"/>
  <c r="AH12" i="2"/>
  <c r="AQ12" i="2" s="1"/>
  <c r="X13" i="80"/>
  <c r="Y13" i="80"/>
  <c r="AR12" i="9"/>
  <c r="AH13" i="29"/>
  <c r="AQ13" i="29" s="1"/>
  <c r="AR11" i="48"/>
  <c r="Y12" i="72"/>
  <c r="X12" i="72"/>
  <c r="AE12" i="39"/>
  <c r="W13" i="39"/>
  <c r="AG12" i="39"/>
  <c r="AP12" i="39" s="1"/>
  <c r="AF12" i="39"/>
  <c r="AO12" i="39" s="1"/>
  <c r="AG12" i="12"/>
  <c r="AP12" i="12" s="1"/>
  <c r="AF12" i="12"/>
  <c r="AO12" i="12" s="1"/>
  <c r="AE12" i="12"/>
  <c r="W13" i="12"/>
  <c r="AR11" i="31"/>
  <c r="W13" i="64"/>
  <c r="AG12" i="64"/>
  <c r="AP12" i="64" s="1"/>
  <c r="AF12" i="64"/>
  <c r="AO12" i="64" s="1"/>
  <c r="AE12" i="64"/>
  <c r="AH12" i="82"/>
  <c r="AQ12" i="82" s="1"/>
  <c r="AH12" i="37"/>
  <c r="AQ12" i="37" s="1"/>
  <c r="AN12" i="79"/>
  <c r="AI12" i="79"/>
  <c r="AG12" i="8"/>
  <c r="AP12" i="8" s="1"/>
  <c r="AR12" i="92"/>
  <c r="AH11" i="15"/>
  <c r="AQ11" i="15" s="1"/>
  <c r="AR10" i="33"/>
  <c r="Y12" i="59"/>
  <c r="X12" i="59"/>
  <c r="X12" i="43"/>
  <c r="Y12" i="43"/>
  <c r="AE12" i="62"/>
  <c r="W13" i="62"/>
  <c r="AG12" i="62"/>
  <c r="AP12" i="62" s="1"/>
  <c r="AF12" i="62"/>
  <c r="AO12" i="62" s="1"/>
  <c r="AH11" i="20"/>
  <c r="AQ11" i="20" s="1"/>
  <c r="AH12" i="86"/>
  <c r="AQ12" i="86" s="1"/>
  <c r="AH12" i="73"/>
  <c r="AQ12" i="73" s="1"/>
  <c r="AH12" i="48"/>
  <c r="AQ12" i="48" s="1"/>
  <c r="AH12" i="51"/>
  <c r="AQ12" i="51" s="1"/>
  <c r="AI11" i="7"/>
  <c r="AN11" i="7"/>
  <c r="K22" i="56"/>
  <c r="X13" i="88"/>
  <c r="Y13" i="88"/>
  <c r="AR11" i="74"/>
  <c r="AE13" i="17"/>
  <c r="W14" i="17"/>
  <c r="AG13" i="17"/>
  <c r="AP13" i="17" s="1"/>
  <c r="AF13" i="17"/>
  <c r="AO13" i="17" s="1"/>
  <c r="AH12" i="76"/>
  <c r="AQ12" i="76" s="1"/>
  <c r="AR11" i="45"/>
  <c r="AR11" i="67"/>
  <c r="AH12" i="75"/>
  <c r="AQ12" i="75" s="1"/>
  <c r="AI12" i="19"/>
  <c r="AN12" i="19"/>
  <c r="AN11" i="65"/>
  <c r="Y13" i="50"/>
  <c r="X13" i="50"/>
  <c r="AI10" i="78"/>
  <c r="AN10" i="78"/>
  <c r="AN11" i="52"/>
  <c r="AI11" i="52"/>
  <c r="AI11" i="60"/>
  <c r="AN11" i="60"/>
  <c r="AI12" i="69"/>
  <c r="AN12" i="69"/>
  <c r="AN11" i="30"/>
  <c r="AI11" i="30"/>
  <c r="AI11" i="5"/>
  <c r="AN11" i="5"/>
  <c r="W12" i="90" l="1"/>
  <c r="AF12" i="86"/>
  <c r="AO12" i="86" s="1"/>
  <c r="W13" i="48"/>
  <c r="W13" i="86"/>
  <c r="AF11" i="90"/>
  <c r="AO11" i="90" s="1"/>
  <c r="AE12" i="48"/>
  <c r="W13" i="8"/>
  <c r="AF12" i="8"/>
  <c r="AO12" i="8" s="1"/>
  <c r="AE11" i="90"/>
  <c r="AF12" i="48"/>
  <c r="AO12" i="48" s="1"/>
  <c r="AF12" i="53"/>
  <c r="AO12" i="53" s="1"/>
  <c r="AI11" i="65"/>
  <c r="Z12" i="5"/>
  <c r="Z12" i="55"/>
  <c r="Z12" i="23"/>
  <c r="Z11" i="16"/>
  <c r="AG12" i="76"/>
  <c r="AP12" i="76" s="1"/>
  <c r="AE11" i="11"/>
  <c r="Z13" i="80"/>
  <c r="Z12" i="60"/>
  <c r="AF12" i="60" s="1"/>
  <c r="AO12" i="60" s="1"/>
  <c r="Z13" i="14"/>
  <c r="AG13" i="14" s="1"/>
  <c r="AP13" i="14" s="1"/>
  <c r="Z13" i="79"/>
  <c r="AF11" i="11"/>
  <c r="AO11" i="11" s="1"/>
  <c r="Z11" i="78"/>
  <c r="AF11" i="78" s="1"/>
  <c r="AO11" i="78" s="1"/>
  <c r="Z13" i="61"/>
  <c r="AG13" i="61" s="1"/>
  <c r="AP13" i="61" s="1"/>
  <c r="AG13" i="92"/>
  <c r="AP13" i="92" s="1"/>
  <c r="AG12" i="53"/>
  <c r="AP12" i="53" s="1"/>
  <c r="AG11" i="11"/>
  <c r="AP11" i="11" s="1"/>
  <c r="AE11" i="78"/>
  <c r="W12" i="78"/>
  <c r="AG13" i="3"/>
  <c r="AP13" i="3" s="1"/>
  <c r="AF13" i="3"/>
  <c r="AO13" i="3" s="1"/>
  <c r="AE13" i="3"/>
  <c r="W14" i="3"/>
  <c r="AG13" i="80"/>
  <c r="AP13" i="80" s="1"/>
  <c r="AF13" i="80"/>
  <c r="AO13" i="80" s="1"/>
  <c r="AE13" i="80"/>
  <c r="W14" i="80"/>
  <c r="W13" i="60"/>
  <c r="AG12" i="60"/>
  <c r="AP12" i="60" s="1"/>
  <c r="W14" i="14"/>
  <c r="AE13" i="14"/>
  <c r="W13" i="93"/>
  <c r="AG12" i="93"/>
  <c r="AP12" i="93" s="1"/>
  <c r="AF12" i="93"/>
  <c r="AO12" i="93" s="1"/>
  <c r="AE12" i="93"/>
  <c r="AF12" i="5"/>
  <c r="AO12" i="5" s="1"/>
  <c r="AE12" i="5"/>
  <c r="W13" i="5"/>
  <c r="AG12" i="5"/>
  <c r="AP12" i="5" s="1"/>
  <c r="W13" i="55"/>
  <c r="AG12" i="55"/>
  <c r="AP12" i="55" s="1"/>
  <c r="AF12" i="55"/>
  <c r="AO12" i="55" s="1"/>
  <c r="AE12" i="55"/>
  <c r="AH12" i="43"/>
  <c r="AQ12" i="43" s="1"/>
  <c r="X13" i="8"/>
  <c r="Y13" i="8"/>
  <c r="AH12" i="65"/>
  <c r="AQ12" i="65" s="1"/>
  <c r="AH12" i="87"/>
  <c r="AQ12" i="87" s="1"/>
  <c r="AH12" i="7"/>
  <c r="AQ12" i="7" s="1"/>
  <c r="AE12" i="49"/>
  <c r="W13" i="49"/>
  <c r="AG12" i="49"/>
  <c r="AP12" i="49" s="1"/>
  <c r="AF12" i="49"/>
  <c r="AO12" i="49" s="1"/>
  <c r="AG11" i="58"/>
  <c r="AP11" i="58" s="1"/>
  <c r="AF11" i="58"/>
  <c r="AO11" i="58" s="1"/>
  <c r="AE11" i="58"/>
  <c r="W12" i="58"/>
  <c r="Y13" i="47"/>
  <c r="X13" i="47"/>
  <c r="K23" i="67"/>
  <c r="AG11" i="16"/>
  <c r="AP11" i="16" s="1"/>
  <c r="AF11" i="16"/>
  <c r="AO11" i="16" s="1"/>
  <c r="AE11" i="16"/>
  <c r="W12" i="16"/>
  <c r="AR13" i="27"/>
  <c r="K23" i="71"/>
  <c r="W13" i="84"/>
  <c r="AG12" i="84"/>
  <c r="AP12" i="84" s="1"/>
  <c r="AF12" i="84"/>
  <c r="AO12" i="84" s="1"/>
  <c r="AE12" i="84"/>
  <c r="AF12" i="31"/>
  <c r="AO12" i="31" s="1"/>
  <c r="AE12" i="31"/>
  <c r="W13" i="31"/>
  <c r="AG12" i="31"/>
  <c r="AP12" i="31" s="1"/>
  <c r="K23" i="55"/>
  <c r="AR11" i="55"/>
  <c r="K23" i="19"/>
  <c r="AR12" i="89"/>
  <c r="AH13" i="26"/>
  <c r="AQ13" i="26" s="1"/>
  <c r="AR11" i="70"/>
  <c r="AH13" i="69"/>
  <c r="AQ13" i="69" s="1"/>
  <c r="Y13" i="25"/>
  <c r="X13" i="25"/>
  <c r="Y13" i="67"/>
  <c r="X13" i="67"/>
  <c r="K23" i="4"/>
  <c r="Y13" i="37"/>
  <c r="X13" i="37"/>
  <c r="Y14" i="29"/>
  <c r="X14" i="29"/>
  <c r="AI12" i="40"/>
  <c r="AN12" i="40"/>
  <c r="AN11" i="15"/>
  <c r="AI11" i="15"/>
  <c r="X13" i="51"/>
  <c r="Y13" i="51"/>
  <c r="X13" i="64"/>
  <c r="Y13" i="64"/>
  <c r="AH12" i="72"/>
  <c r="AQ12" i="72" s="1"/>
  <c r="AR12" i="69"/>
  <c r="AR10" i="78"/>
  <c r="AR11" i="7"/>
  <c r="Z12" i="43"/>
  <c r="AI12" i="8"/>
  <c r="AN12" i="8"/>
  <c r="AH13" i="80"/>
  <c r="AQ13" i="80" s="1"/>
  <c r="AN11" i="94"/>
  <c r="AI11" i="94"/>
  <c r="AH12" i="5"/>
  <c r="AQ12" i="5" s="1"/>
  <c r="AH12" i="60"/>
  <c r="AQ12" i="60" s="1"/>
  <c r="Z12" i="87"/>
  <c r="W13" i="21"/>
  <c r="AG12" i="21"/>
  <c r="AP12" i="21" s="1"/>
  <c r="AF12" i="21"/>
  <c r="AO12" i="21" s="1"/>
  <c r="AE12" i="21"/>
  <c r="AR11" i="24"/>
  <c r="AI11" i="54"/>
  <c r="AN11" i="54"/>
  <c r="AG11" i="63"/>
  <c r="AP11" i="63" s="1"/>
  <c r="AF11" i="63"/>
  <c r="AO11" i="63" s="1"/>
  <c r="AE11" i="63"/>
  <c r="W12" i="63"/>
  <c r="AR11" i="77"/>
  <c r="AH13" i="79"/>
  <c r="AQ13" i="79" s="1"/>
  <c r="AR11" i="23"/>
  <c r="AH12" i="23"/>
  <c r="AQ12" i="23" s="1"/>
  <c r="AH13" i="32"/>
  <c r="AQ13" i="32" s="1"/>
  <c r="AR11" i="10"/>
  <c r="AR12" i="88"/>
  <c r="AG12" i="95"/>
  <c r="AP12" i="95" s="1"/>
  <c r="AE12" i="95"/>
  <c r="AF12" i="95"/>
  <c r="AO12" i="95" s="1"/>
  <c r="W13" i="95"/>
  <c r="Y12" i="91"/>
  <c r="X12" i="91"/>
  <c r="W13" i="46"/>
  <c r="AG12" i="46"/>
  <c r="AP12" i="46" s="1"/>
  <c r="AF12" i="46"/>
  <c r="AO12" i="46" s="1"/>
  <c r="AE12" i="46"/>
  <c r="AE12" i="42"/>
  <c r="W13" i="42"/>
  <c r="AG12" i="42"/>
  <c r="AP12" i="42" s="1"/>
  <c r="AF12" i="42"/>
  <c r="AO12" i="42" s="1"/>
  <c r="K23" i="51"/>
  <c r="AN11" i="90"/>
  <c r="Z13" i="26"/>
  <c r="K23" i="3"/>
  <c r="AR12" i="96"/>
  <c r="Z13" i="69"/>
  <c r="X13" i="75"/>
  <c r="Y13" i="75"/>
  <c r="AI11" i="44"/>
  <c r="AN11" i="44"/>
  <c r="X13" i="57"/>
  <c r="Y13" i="57"/>
  <c r="X12" i="20"/>
  <c r="Y12" i="20"/>
  <c r="AR11" i="59"/>
  <c r="X11" i="85"/>
  <c r="Y11" i="85"/>
  <c r="Y13" i="2"/>
  <c r="X13" i="2"/>
  <c r="Z13" i="2" s="1"/>
  <c r="AI12" i="18"/>
  <c r="AN12" i="18"/>
  <c r="X14" i="41"/>
  <c r="Y14" i="41"/>
  <c r="AN12" i="73"/>
  <c r="AI12" i="73"/>
  <c r="AH13" i="50"/>
  <c r="AQ13" i="50" s="1"/>
  <c r="AR12" i="19"/>
  <c r="AH13" i="88"/>
  <c r="AQ13" i="88" s="1"/>
  <c r="AH12" i="59"/>
  <c r="AQ12" i="59" s="1"/>
  <c r="Z12" i="72"/>
  <c r="Z12" i="65"/>
  <c r="AR11" i="35"/>
  <c r="Z12" i="7"/>
  <c r="AH12" i="36"/>
  <c r="AQ12" i="36" s="1"/>
  <c r="K23" i="72"/>
  <c r="AN11" i="81"/>
  <c r="AI11" i="81"/>
  <c r="W13" i="38"/>
  <c r="AG12" i="38"/>
  <c r="AP12" i="38" s="1"/>
  <c r="AF12" i="38"/>
  <c r="AO12" i="38" s="1"/>
  <c r="AE12" i="38"/>
  <c r="AR12" i="26"/>
  <c r="X13" i="66"/>
  <c r="Y13" i="66"/>
  <c r="X12" i="28"/>
  <c r="Y12" i="28"/>
  <c r="AG11" i="71"/>
  <c r="AP11" i="71" s="1"/>
  <c r="AF11" i="71"/>
  <c r="AO11" i="71" s="1"/>
  <c r="W12" i="71"/>
  <c r="AE11" i="71"/>
  <c r="AR12" i="61"/>
  <c r="W13" i="23"/>
  <c r="AG12" i="23"/>
  <c r="AP12" i="23" s="1"/>
  <c r="AF12" i="23"/>
  <c r="AO12" i="23" s="1"/>
  <c r="AE12" i="23"/>
  <c r="AF13" i="32"/>
  <c r="AO13" i="32" s="1"/>
  <c r="AE13" i="32"/>
  <c r="W14" i="32"/>
  <c r="AG13" i="32"/>
  <c r="AP13" i="32" s="1"/>
  <c r="AH11" i="78"/>
  <c r="AQ11" i="78" s="1"/>
  <c r="AH13" i="19"/>
  <c r="AQ13" i="19" s="1"/>
  <c r="K23" i="8"/>
  <c r="K23" i="59"/>
  <c r="AH12" i="10"/>
  <c r="AQ12" i="10" s="1"/>
  <c r="AI12" i="25"/>
  <c r="AN12" i="25"/>
  <c r="K23" i="50"/>
  <c r="AI12" i="86"/>
  <c r="AN12" i="86"/>
  <c r="AN11" i="20"/>
  <c r="AI11" i="20"/>
  <c r="AI12" i="2"/>
  <c r="AN12" i="2"/>
  <c r="X13" i="48"/>
  <c r="Y13" i="48"/>
  <c r="X13" i="53"/>
  <c r="Y13" i="53"/>
  <c r="X13" i="83"/>
  <c r="Y13" i="83"/>
  <c r="X14" i="92"/>
  <c r="Y14" i="92"/>
  <c r="Z14" i="92" s="1"/>
  <c r="AN12" i="82"/>
  <c r="AI12" i="82"/>
  <c r="AR11" i="60"/>
  <c r="Y14" i="17"/>
  <c r="X14" i="17"/>
  <c r="Z13" i="88"/>
  <c r="X13" i="62"/>
  <c r="Y13" i="62"/>
  <c r="AR12" i="79"/>
  <c r="AI12" i="64"/>
  <c r="AN12" i="64"/>
  <c r="X13" i="12"/>
  <c r="Y13" i="12"/>
  <c r="Y13" i="39"/>
  <c r="X13" i="39"/>
  <c r="Z13" i="39" s="1"/>
  <c r="Y13" i="45"/>
  <c r="X13" i="45"/>
  <c r="AH12" i="52"/>
  <c r="AQ12" i="52" s="1"/>
  <c r="K23" i="23"/>
  <c r="AR10" i="16"/>
  <c r="AH12" i="30"/>
  <c r="AQ12" i="30" s="1"/>
  <c r="AR12" i="50"/>
  <c r="W13" i="56"/>
  <c r="AG12" i="56"/>
  <c r="AP12" i="56" s="1"/>
  <c r="AF12" i="56"/>
  <c r="AO12" i="56" s="1"/>
  <c r="AE12" i="56"/>
  <c r="X12" i="54"/>
  <c r="Y12" i="54"/>
  <c r="AR11" i="13"/>
  <c r="AF13" i="79"/>
  <c r="AO13" i="79" s="1"/>
  <c r="AE13" i="79"/>
  <c r="W14" i="79"/>
  <c r="AG13" i="79"/>
  <c r="AP13" i="79" s="1"/>
  <c r="K23" i="11"/>
  <c r="AF12" i="68"/>
  <c r="AO12" i="68" s="1"/>
  <c r="W13" i="68"/>
  <c r="AG12" i="68"/>
  <c r="AP12" i="68" s="1"/>
  <c r="AE12" i="68"/>
  <c r="AH13" i="96"/>
  <c r="AQ13" i="96" s="1"/>
  <c r="AE13" i="19"/>
  <c r="W14" i="19"/>
  <c r="AG13" i="19"/>
  <c r="AP13" i="19" s="1"/>
  <c r="AF13" i="19"/>
  <c r="AO13" i="19" s="1"/>
  <c r="K23" i="15"/>
  <c r="W12" i="33"/>
  <c r="AG11" i="33"/>
  <c r="AP11" i="33" s="1"/>
  <c r="AF11" i="33"/>
  <c r="AO11" i="33" s="1"/>
  <c r="AE11" i="33"/>
  <c r="K23" i="60"/>
  <c r="AE12" i="1"/>
  <c r="W13" i="1"/>
  <c r="AG12" i="1"/>
  <c r="AP12" i="1" s="1"/>
  <c r="AF12" i="1"/>
  <c r="AO12" i="1" s="1"/>
  <c r="AH12" i="13"/>
  <c r="AQ12" i="13" s="1"/>
  <c r="AE12" i="74"/>
  <c r="W13" i="74"/>
  <c r="AG12" i="74"/>
  <c r="AP12" i="74" s="1"/>
  <c r="AF12" i="74"/>
  <c r="AO12" i="74" s="1"/>
  <c r="AR12" i="3"/>
  <c r="X12" i="90"/>
  <c r="Z12" i="90" s="1"/>
  <c r="Y12" i="90"/>
  <c r="K23" i="20"/>
  <c r="AR11" i="49"/>
  <c r="AH13" i="3"/>
  <c r="AQ13" i="3" s="1"/>
  <c r="AR12" i="32"/>
  <c r="AH12" i="93"/>
  <c r="AQ12" i="93" s="1"/>
  <c r="AH12" i="4"/>
  <c r="AQ12" i="4" s="1"/>
  <c r="AI12" i="75"/>
  <c r="AN12" i="75"/>
  <c r="K23" i="64"/>
  <c r="AH12" i="77"/>
  <c r="AQ12" i="77" s="1"/>
  <c r="AR11" i="36"/>
  <c r="AN10" i="85"/>
  <c r="AI10" i="85"/>
  <c r="AN12" i="37"/>
  <c r="AI12" i="37"/>
  <c r="AH14" i="27"/>
  <c r="AQ14" i="27" s="1"/>
  <c r="AI13" i="29"/>
  <c r="AN13" i="29"/>
  <c r="Y13" i="76"/>
  <c r="X13" i="76"/>
  <c r="AI12" i="51"/>
  <c r="AN12" i="51"/>
  <c r="AN12" i="53"/>
  <c r="AR11" i="52"/>
  <c r="AI13" i="17"/>
  <c r="AN13" i="17"/>
  <c r="AI12" i="62"/>
  <c r="AN12" i="62"/>
  <c r="Z12" i="59"/>
  <c r="AN12" i="12"/>
  <c r="AI12" i="12"/>
  <c r="Y12" i="94"/>
  <c r="X12" i="94"/>
  <c r="Z12" i="94" s="1"/>
  <c r="AN12" i="45"/>
  <c r="AI12" i="45"/>
  <c r="AH13" i="89"/>
  <c r="AQ13" i="89" s="1"/>
  <c r="K23" i="68"/>
  <c r="AH12" i="70"/>
  <c r="AQ12" i="70" s="1"/>
  <c r="Z12" i="36"/>
  <c r="AH12" i="49"/>
  <c r="AQ12" i="49" s="1"/>
  <c r="AR10" i="22"/>
  <c r="X12" i="81"/>
  <c r="Y12" i="81"/>
  <c r="AI12" i="47"/>
  <c r="AN12" i="47"/>
  <c r="AN12" i="66"/>
  <c r="AI12" i="66"/>
  <c r="AN11" i="28"/>
  <c r="AI11" i="28"/>
  <c r="AH11" i="22"/>
  <c r="AQ11" i="22" s="1"/>
  <c r="AR11" i="72"/>
  <c r="AH12" i="24"/>
  <c r="AQ12" i="24" s="1"/>
  <c r="AH12" i="35"/>
  <c r="AQ12" i="35" s="1"/>
  <c r="K23" i="16"/>
  <c r="AN11" i="91"/>
  <c r="AI11" i="91"/>
  <c r="Z12" i="13"/>
  <c r="W12" i="34"/>
  <c r="AG11" i="34"/>
  <c r="AP11" i="34" s="1"/>
  <c r="AF11" i="34"/>
  <c r="AO11" i="34" s="1"/>
  <c r="AE11" i="34"/>
  <c r="Z12" i="10"/>
  <c r="K23" i="2"/>
  <c r="AI12" i="57"/>
  <c r="AN12" i="57"/>
  <c r="AN12" i="67"/>
  <c r="AI12" i="67"/>
  <c r="Z14" i="27"/>
  <c r="X13" i="6"/>
  <c r="Y13" i="6"/>
  <c r="Y13" i="18"/>
  <c r="X13" i="18"/>
  <c r="AI13" i="41"/>
  <c r="AN13" i="41"/>
  <c r="Y13" i="40"/>
  <c r="X13" i="40"/>
  <c r="Y13" i="73"/>
  <c r="Z13" i="73" s="1"/>
  <c r="X13" i="73"/>
  <c r="Y12" i="11"/>
  <c r="X12" i="11"/>
  <c r="AR11" i="5"/>
  <c r="AR11" i="30"/>
  <c r="Z13" i="50"/>
  <c r="AR11" i="65"/>
  <c r="K23" i="56"/>
  <c r="AI12" i="39"/>
  <c r="AN12" i="39"/>
  <c r="Z13" i="89"/>
  <c r="Z12" i="52"/>
  <c r="K23" i="7"/>
  <c r="Z12" i="70"/>
  <c r="K23" i="63"/>
  <c r="AR12" i="14"/>
  <c r="AH12" i="55"/>
  <c r="AQ12" i="55" s="1"/>
  <c r="Z12" i="30"/>
  <c r="AR11" i="4"/>
  <c r="AH13" i="14"/>
  <c r="AQ13" i="14" s="1"/>
  <c r="AH11" i="16"/>
  <c r="AQ11" i="16" s="1"/>
  <c r="Z11" i="22"/>
  <c r="AR12" i="80"/>
  <c r="Z13" i="96"/>
  <c r="Z12" i="24"/>
  <c r="AR11" i="93"/>
  <c r="AR11" i="87"/>
  <c r="Z12" i="35"/>
  <c r="K23" i="12"/>
  <c r="K23" i="52"/>
  <c r="AH13" i="61"/>
  <c r="AQ13" i="61" s="1"/>
  <c r="AR11" i="43"/>
  <c r="W14" i="9"/>
  <c r="AG13" i="9"/>
  <c r="AP13" i="9" s="1"/>
  <c r="AF13" i="9"/>
  <c r="AO13" i="9" s="1"/>
  <c r="AE13" i="9"/>
  <c r="Z12" i="4"/>
  <c r="X12" i="44"/>
  <c r="Y12" i="44"/>
  <c r="Y13" i="86"/>
  <c r="X13" i="86"/>
  <c r="Z13" i="86" s="1"/>
  <c r="Z12" i="77"/>
  <c r="AI12" i="6"/>
  <c r="AN12" i="6"/>
  <c r="AI12" i="48"/>
  <c r="AN12" i="48"/>
  <c r="AN12" i="76"/>
  <c r="Y12" i="15"/>
  <c r="X12" i="15"/>
  <c r="AI12" i="83"/>
  <c r="AN12" i="83"/>
  <c r="AN13" i="92"/>
  <c r="AI13" i="92"/>
  <c r="AN11" i="11"/>
  <c r="Y13" i="82"/>
  <c r="X13" i="82"/>
  <c r="Z13" i="82" s="1"/>
  <c r="AI12" i="76" l="1"/>
  <c r="AI12" i="53"/>
  <c r="AI11" i="90"/>
  <c r="Z13" i="75"/>
  <c r="Z13" i="83"/>
  <c r="AF13" i="83" s="1"/>
  <c r="AO13" i="83" s="1"/>
  <c r="AF13" i="14"/>
  <c r="AO13" i="14" s="1"/>
  <c r="AI11" i="11"/>
  <c r="AG11" i="78"/>
  <c r="AP11" i="78" s="1"/>
  <c r="Z13" i="48"/>
  <c r="W14" i="61"/>
  <c r="Z12" i="44"/>
  <c r="W13" i="44" s="1"/>
  <c r="AE13" i="61"/>
  <c r="AI13" i="61" s="1"/>
  <c r="Z13" i="18"/>
  <c r="AG13" i="18" s="1"/>
  <c r="AP13" i="18" s="1"/>
  <c r="Z13" i="62"/>
  <c r="AE12" i="60"/>
  <c r="AF13" i="61"/>
  <c r="AO13" i="61" s="1"/>
  <c r="Z11" i="85"/>
  <c r="AF11" i="85" s="1"/>
  <c r="AO11" i="85" s="1"/>
  <c r="Z14" i="29"/>
  <c r="AF14" i="29" s="1"/>
  <c r="AO14" i="29" s="1"/>
  <c r="Z13" i="12"/>
  <c r="W14" i="12" s="1"/>
  <c r="Z13" i="25"/>
  <c r="W14" i="25" s="1"/>
  <c r="Z13" i="53"/>
  <c r="W14" i="53" s="1"/>
  <c r="Z12" i="91"/>
  <c r="AE12" i="91" s="1"/>
  <c r="W12" i="85"/>
  <c r="AG11" i="85"/>
  <c r="AP11" i="85" s="1"/>
  <c r="AE13" i="12"/>
  <c r="AG13" i="25"/>
  <c r="AP13" i="25" s="1"/>
  <c r="AF13" i="25"/>
  <c r="AO13" i="25" s="1"/>
  <c r="AG13" i="53"/>
  <c r="AP13" i="53" s="1"/>
  <c r="AF13" i="53"/>
  <c r="AO13" i="53" s="1"/>
  <c r="AE13" i="53"/>
  <c r="W13" i="91"/>
  <c r="AG12" i="91"/>
  <c r="AP12" i="91" s="1"/>
  <c r="AF12" i="91"/>
  <c r="AO12" i="91" s="1"/>
  <c r="W14" i="82"/>
  <c r="AF13" i="82"/>
  <c r="AO13" i="82" s="1"/>
  <c r="AE13" i="82"/>
  <c r="AG13" i="82"/>
  <c r="AP13" i="82" s="1"/>
  <c r="AG13" i="86"/>
  <c r="AP13" i="86" s="1"/>
  <c r="AF13" i="86"/>
  <c r="AO13" i="86" s="1"/>
  <c r="AE13" i="86"/>
  <c r="W14" i="86"/>
  <c r="AE13" i="18"/>
  <c r="W14" i="18"/>
  <c r="AF14" i="92"/>
  <c r="AO14" i="92" s="1"/>
  <c r="AE14" i="92"/>
  <c r="W15" i="92"/>
  <c r="AG14" i="92"/>
  <c r="AP14" i="92" s="1"/>
  <c r="AF12" i="44"/>
  <c r="AO12" i="44" s="1"/>
  <c r="AE12" i="44"/>
  <c r="AE13" i="73"/>
  <c r="W14" i="73"/>
  <c r="AG13" i="73"/>
  <c r="AP13" i="73" s="1"/>
  <c r="AF13" i="73"/>
  <c r="AO13" i="73" s="1"/>
  <c r="AH12" i="28"/>
  <c r="AQ12" i="28" s="1"/>
  <c r="AH14" i="41"/>
  <c r="AQ14" i="41" s="1"/>
  <c r="AG13" i="2"/>
  <c r="AP13" i="2" s="1"/>
  <c r="AF13" i="2"/>
  <c r="AO13" i="2" s="1"/>
  <c r="AE13" i="2"/>
  <c r="W14" i="2"/>
  <c r="AF13" i="26"/>
  <c r="AO13" i="26" s="1"/>
  <c r="AE13" i="26"/>
  <c r="W14" i="26"/>
  <c r="AG13" i="26"/>
  <c r="AP13" i="26" s="1"/>
  <c r="AR11" i="94"/>
  <c r="AR11" i="15"/>
  <c r="AH13" i="67"/>
  <c r="AQ13" i="67" s="1"/>
  <c r="AI12" i="84"/>
  <c r="AN12" i="84"/>
  <c r="Y12" i="58"/>
  <c r="X12" i="58"/>
  <c r="Y13" i="49"/>
  <c r="X13" i="49"/>
  <c r="AH13" i="8"/>
  <c r="AQ13" i="8" s="1"/>
  <c r="X14" i="14"/>
  <c r="Y14" i="14"/>
  <c r="Y14" i="80"/>
  <c r="X14" i="80"/>
  <c r="AN13" i="3"/>
  <c r="AI13" i="3"/>
  <c r="AR12" i="75"/>
  <c r="W14" i="39"/>
  <c r="AG13" i="39"/>
  <c r="AP13" i="39" s="1"/>
  <c r="AF13" i="39"/>
  <c r="AO13" i="39" s="1"/>
  <c r="AE13" i="39"/>
  <c r="W13" i="24"/>
  <c r="AG12" i="24"/>
  <c r="AP12" i="24" s="1"/>
  <c r="AF12" i="24"/>
  <c r="AO12" i="24" s="1"/>
  <c r="AE12" i="24"/>
  <c r="AF13" i="89"/>
  <c r="AO13" i="89" s="1"/>
  <c r="AE13" i="89"/>
  <c r="W14" i="89"/>
  <c r="AG13" i="89"/>
  <c r="AP13" i="89" s="1"/>
  <c r="AH12" i="11"/>
  <c r="AQ12" i="11" s="1"/>
  <c r="AG12" i="10"/>
  <c r="AP12" i="10" s="1"/>
  <c r="AF12" i="10"/>
  <c r="AO12" i="10" s="1"/>
  <c r="AE12" i="10"/>
  <c r="W13" i="10"/>
  <c r="AG12" i="13"/>
  <c r="AP12" i="13" s="1"/>
  <c r="AF12" i="13"/>
  <c r="AO12" i="13" s="1"/>
  <c r="AE12" i="13"/>
  <c r="W13" i="13"/>
  <c r="AR12" i="66"/>
  <c r="AI12" i="74"/>
  <c r="AN12" i="74"/>
  <c r="AI12" i="1"/>
  <c r="AN12" i="1"/>
  <c r="Y12" i="33"/>
  <c r="X12" i="33"/>
  <c r="X14" i="19"/>
  <c r="Y14" i="19"/>
  <c r="AH13" i="45"/>
  <c r="AQ13" i="45" s="1"/>
  <c r="AI12" i="23"/>
  <c r="AN12" i="23"/>
  <c r="AI11" i="71"/>
  <c r="AN11" i="71"/>
  <c r="Z12" i="28"/>
  <c r="AI12" i="38"/>
  <c r="AN12" i="38"/>
  <c r="Z14" i="41"/>
  <c r="AH12" i="20"/>
  <c r="AQ12" i="20" s="1"/>
  <c r="AR11" i="44"/>
  <c r="AN12" i="46"/>
  <c r="AI12" i="46"/>
  <c r="AI12" i="21"/>
  <c r="AN12" i="21"/>
  <c r="W13" i="87"/>
  <c r="AG12" i="87"/>
  <c r="AP12" i="87" s="1"/>
  <c r="AF12" i="87"/>
  <c r="AO12" i="87" s="1"/>
  <c r="AE12" i="87"/>
  <c r="AH13" i="64"/>
  <c r="AQ13" i="64" s="1"/>
  <c r="AH13" i="37"/>
  <c r="AQ13" i="37" s="1"/>
  <c r="AN11" i="58"/>
  <c r="AI11" i="58"/>
  <c r="AI12" i="49"/>
  <c r="AN12" i="49"/>
  <c r="Z13" i="8"/>
  <c r="X13" i="5"/>
  <c r="Z13" i="5" s="1"/>
  <c r="Y13" i="5"/>
  <c r="X13" i="93"/>
  <c r="Y13" i="93"/>
  <c r="AN13" i="80"/>
  <c r="AI13" i="80"/>
  <c r="AH12" i="81"/>
  <c r="AQ12" i="81" s="1"/>
  <c r="W13" i="36"/>
  <c r="AG12" i="36"/>
  <c r="AP12" i="36" s="1"/>
  <c r="AF12" i="36"/>
  <c r="AO12" i="36" s="1"/>
  <c r="AE12" i="36"/>
  <c r="AR12" i="45"/>
  <c r="AH13" i="76"/>
  <c r="AQ13" i="76" s="1"/>
  <c r="AR10" i="85"/>
  <c r="X13" i="1"/>
  <c r="Y13" i="1"/>
  <c r="Z13" i="1" s="1"/>
  <c r="AE12" i="4"/>
  <c r="W13" i="4"/>
  <c r="AG12" i="4"/>
  <c r="AP12" i="4" s="1"/>
  <c r="AF12" i="4"/>
  <c r="AO12" i="4" s="1"/>
  <c r="Z12" i="81"/>
  <c r="AR12" i="83"/>
  <c r="AI13" i="9"/>
  <c r="AN13" i="9"/>
  <c r="W13" i="35"/>
  <c r="AG12" i="35"/>
  <c r="AP12" i="35" s="1"/>
  <c r="AF12" i="35"/>
  <c r="AO12" i="35" s="1"/>
  <c r="AE12" i="35"/>
  <c r="AF13" i="96"/>
  <c r="AO13" i="96" s="1"/>
  <c r="AE13" i="96"/>
  <c r="AG13" i="96"/>
  <c r="AP13" i="96" s="1"/>
  <c r="W14" i="96"/>
  <c r="W13" i="30"/>
  <c r="AG12" i="30"/>
  <c r="AP12" i="30" s="1"/>
  <c r="AF12" i="30"/>
  <c r="AO12" i="30" s="1"/>
  <c r="AE12" i="30"/>
  <c r="AF13" i="50"/>
  <c r="AO13" i="50" s="1"/>
  <c r="AE13" i="50"/>
  <c r="W14" i="50"/>
  <c r="AG13" i="50"/>
  <c r="AP13" i="50" s="1"/>
  <c r="AI11" i="34"/>
  <c r="AN11" i="34"/>
  <c r="AR11" i="91"/>
  <c r="AH12" i="94"/>
  <c r="AQ12" i="94" s="1"/>
  <c r="AR12" i="53"/>
  <c r="Z13" i="76"/>
  <c r="AI13" i="19"/>
  <c r="AN13" i="19"/>
  <c r="AI12" i="68"/>
  <c r="AN12" i="68"/>
  <c r="AI12" i="56"/>
  <c r="AN12" i="56"/>
  <c r="AH13" i="12"/>
  <c r="AQ13" i="12" s="1"/>
  <c r="Z14" i="17"/>
  <c r="AH14" i="92"/>
  <c r="AQ14" i="92" s="1"/>
  <c r="AH13" i="53"/>
  <c r="AQ13" i="53" s="1"/>
  <c r="AR12" i="2"/>
  <c r="X12" i="71"/>
  <c r="Y12" i="71"/>
  <c r="W13" i="65"/>
  <c r="AG12" i="65"/>
  <c r="AP12" i="65" s="1"/>
  <c r="AF12" i="65"/>
  <c r="AO12" i="65" s="1"/>
  <c r="AE12" i="65"/>
  <c r="AH11" i="85"/>
  <c r="AQ11" i="85" s="1"/>
  <c r="Z12" i="20"/>
  <c r="X13" i="95"/>
  <c r="Z13" i="95" s="1"/>
  <c r="Y13" i="95"/>
  <c r="AR11" i="54"/>
  <c r="AR12" i="8"/>
  <c r="Z13" i="64"/>
  <c r="Z13" i="67"/>
  <c r="Y13" i="31"/>
  <c r="X13" i="31"/>
  <c r="AI12" i="55"/>
  <c r="AN12" i="55"/>
  <c r="AI12" i="5"/>
  <c r="AN12" i="5"/>
  <c r="Y12" i="78"/>
  <c r="X12" i="78"/>
  <c r="W14" i="83"/>
  <c r="AG13" i="83"/>
  <c r="AP13" i="83" s="1"/>
  <c r="AR12" i="86"/>
  <c r="AH13" i="40"/>
  <c r="AQ13" i="40" s="1"/>
  <c r="AH12" i="15"/>
  <c r="AQ12" i="15" s="1"/>
  <c r="AR12" i="48"/>
  <c r="AE12" i="70"/>
  <c r="AG12" i="70"/>
  <c r="AP12" i="70" s="1"/>
  <c r="W13" i="70"/>
  <c r="AF12" i="70"/>
  <c r="AO12" i="70" s="1"/>
  <c r="AR12" i="39"/>
  <c r="Z12" i="11"/>
  <c r="Z13" i="40"/>
  <c r="AR12" i="62"/>
  <c r="Y14" i="79"/>
  <c r="X14" i="79"/>
  <c r="Z13" i="45"/>
  <c r="AH13" i="62"/>
  <c r="AQ13" i="62" s="1"/>
  <c r="AR11" i="20"/>
  <c r="X14" i="32"/>
  <c r="Y14" i="32"/>
  <c r="AH13" i="66"/>
  <c r="AQ13" i="66" s="1"/>
  <c r="W13" i="72"/>
  <c r="AG12" i="72"/>
  <c r="AP12" i="72" s="1"/>
  <c r="AF12" i="72"/>
  <c r="AO12" i="72" s="1"/>
  <c r="AE12" i="72"/>
  <c r="AR12" i="73"/>
  <c r="AR12" i="18"/>
  <c r="AH13" i="75"/>
  <c r="AQ13" i="75" s="1"/>
  <c r="AR11" i="90"/>
  <c r="Y13" i="42"/>
  <c r="X13" i="42"/>
  <c r="X12" i="63"/>
  <c r="Y12" i="63"/>
  <c r="Z12" i="63" s="1"/>
  <c r="W13" i="43"/>
  <c r="AG12" i="43"/>
  <c r="AP12" i="43" s="1"/>
  <c r="AF12" i="43"/>
  <c r="AO12" i="43" s="1"/>
  <c r="AE12" i="43"/>
  <c r="AR12" i="40"/>
  <c r="Z13" i="37"/>
  <c r="Y13" i="84"/>
  <c r="X13" i="84"/>
  <c r="Y12" i="16"/>
  <c r="X12" i="16"/>
  <c r="AH13" i="47"/>
  <c r="AQ13" i="47" s="1"/>
  <c r="AN13" i="14"/>
  <c r="X13" i="60"/>
  <c r="Y13" i="60"/>
  <c r="X14" i="61"/>
  <c r="Y14" i="61"/>
  <c r="AR12" i="76"/>
  <c r="AH13" i="18"/>
  <c r="AQ13" i="18" s="1"/>
  <c r="AE12" i="90"/>
  <c r="W13" i="90"/>
  <c r="AG12" i="90"/>
  <c r="AP12" i="90" s="1"/>
  <c r="AF12" i="90"/>
  <c r="AO12" i="90" s="1"/>
  <c r="AH13" i="86"/>
  <c r="AQ13" i="86" s="1"/>
  <c r="AR11" i="11"/>
  <c r="AH13" i="73"/>
  <c r="AQ13" i="73" s="1"/>
  <c r="AH13" i="6"/>
  <c r="AQ13" i="6" s="1"/>
  <c r="AR12" i="57"/>
  <c r="AR12" i="47"/>
  <c r="W13" i="94"/>
  <c r="AG12" i="94"/>
  <c r="AP12" i="94" s="1"/>
  <c r="AE12" i="94"/>
  <c r="AF12" i="94"/>
  <c r="AO12" i="94" s="1"/>
  <c r="AR13" i="29"/>
  <c r="AR12" i="37"/>
  <c r="AI11" i="33"/>
  <c r="AN11" i="33"/>
  <c r="Y13" i="68"/>
  <c r="X13" i="68"/>
  <c r="AH12" i="54"/>
  <c r="AQ12" i="54" s="1"/>
  <c r="AH13" i="39"/>
  <c r="AQ13" i="39" s="1"/>
  <c r="AG13" i="62"/>
  <c r="AP13" i="62" s="1"/>
  <c r="AF13" i="62"/>
  <c r="AO13" i="62" s="1"/>
  <c r="AE13" i="62"/>
  <c r="W14" i="62"/>
  <c r="AR12" i="25"/>
  <c r="X13" i="23"/>
  <c r="Y13" i="23"/>
  <c r="Z13" i="66"/>
  <c r="Y13" i="38"/>
  <c r="X13" i="38"/>
  <c r="AH13" i="2"/>
  <c r="AQ13" i="2" s="1"/>
  <c r="AH13" i="57"/>
  <c r="AQ13" i="57" s="1"/>
  <c r="W14" i="75"/>
  <c r="AG13" i="75"/>
  <c r="AP13" i="75" s="1"/>
  <c r="AF13" i="75"/>
  <c r="AO13" i="75" s="1"/>
  <c r="AE13" i="75"/>
  <c r="Y13" i="46"/>
  <c r="X13" i="46"/>
  <c r="AI11" i="63"/>
  <c r="AN11" i="63"/>
  <c r="X13" i="21"/>
  <c r="Y13" i="21"/>
  <c r="AH13" i="51"/>
  <c r="AQ13" i="51" s="1"/>
  <c r="AH14" i="29"/>
  <c r="AQ14" i="29" s="1"/>
  <c r="AI12" i="31"/>
  <c r="AN12" i="31"/>
  <c r="AN11" i="16"/>
  <c r="AI11" i="16"/>
  <c r="AI12" i="93"/>
  <c r="AN12" i="93"/>
  <c r="AI12" i="60"/>
  <c r="AN12" i="60"/>
  <c r="AN13" i="61"/>
  <c r="AI11" i="78"/>
  <c r="AN11" i="78"/>
  <c r="AH13" i="82"/>
  <c r="AQ13" i="82" s="1"/>
  <c r="AE12" i="77"/>
  <c r="W13" i="77"/>
  <c r="AG12" i="77"/>
  <c r="AP12" i="77" s="1"/>
  <c r="AF12" i="77"/>
  <c r="AO12" i="77" s="1"/>
  <c r="AG12" i="52"/>
  <c r="AP12" i="52" s="1"/>
  <c r="AF12" i="52"/>
  <c r="AO12" i="52" s="1"/>
  <c r="AE12" i="52"/>
  <c r="W13" i="52"/>
  <c r="AF14" i="27"/>
  <c r="AO14" i="27" s="1"/>
  <c r="AE14" i="27"/>
  <c r="W15" i="27"/>
  <c r="AG14" i="27"/>
  <c r="AP14" i="27" s="1"/>
  <c r="AH14" i="17"/>
  <c r="AQ14" i="17" s="1"/>
  <c r="W14" i="48"/>
  <c r="AG13" i="48"/>
  <c r="AP13" i="48" s="1"/>
  <c r="AF13" i="48"/>
  <c r="AO13" i="48" s="1"/>
  <c r="AE13" i="48"/>
  <c r="AR11" i="81"/>
  <c r="AR12" i="67"/>
  <c r="AG12" i="59"/>
  <c r="AP12" i="59" s="1"/>
  <c r="AF12" i="59"/>
  <c r="AO12" i="59" s="1"/>
  <c r="AE12" i="59"/>
  <c r="W13" i="59"/>
  <c r="AR13" i="92"/>
  <c r="Z12" i="15"/>
  <c r="AR12" i="6"/>
  <c r="AH12" i="44"/>
  <c r="AQ12" i="44" s="1"/>
  <c r="Y14" i="9"/>
  <c r="X14" i="9"/>
  <c r="AG11" i="22"/>
  <c r="AP11" i="22" s="1"/>
  <c r="AF11" i="22"/>
  <c r="AO11" i="22" s="1"/>
  <c r="AE11" i="22"/>
  <c r="W12" i="22"/>
  <c r="AR13" i="41"/>
  <c r="Z13" i="6"/>
  <c r="Y12" i="34"/>
  <c r="X12" i="34"/>
  <c r="AR11" i="28"/>
  <c r="AR12" i="12"/>
  <c r="AR13" i="17"/>
  <c r="AR12" i="51"/>
  <c r="AH12" i="90"/>
  <c r="AQ12" i="90" s="1"/>
  <c r="Y13" i="74"/>
  <c r="X13" i="74"/>
  <c r="AN13" i="79"/>
  <c r="AI13" i="79"/>
  <c r="Z12" i="54"/>
  <c r="Y13" i="56"/>
  <c r="X13" i="56"/>
  <c r="AR12" i="64"/>
  <c r="AE13" i="88"/>
  <c r="W14" i="88"/>
  <c r="AG13" i="88"/>
  <c r="AP13" i="88" s="1"/>
  <c r="AF13" i="88"/>
  <c r="AO13" i="88" s="1"/>
  <c r="AR12" i="82"/>
  <c r="AH13" i="83"/>
  <c r="AQ13" i="83" s="1"/>
  <c r="AH13" i="48"/>
  <c r="AQ13" i="48" s="1"/>
  <c r="AI13" i="32"/>
  <c r="AN13" i="32"/>
  <c r="AF12" i="7"/>
  <c r="AO12" i="7" s="1"/>
  <c r="AE12" i="7"/>
  <c r="W13" i="7"/>
  <c r="AG12" i="7"/>
  <c r="AP12" i="7" s="1"/>
  <c r="Z13" i="57"/>
  <c r="AE13" i="69"/>
  <c r="W14" i="69"/>
  <c r="AG13" i="69"/>
  <c r="AP13" i="69" s="1"/>
  <c r="AF13" i="69"/>
  <c r="AO13" i="69" s="1"/>
  <c r="AI12" i="42"/>
  <c r="AN12" i="42"/>
  <c r="AH12" i="91"/>
  <c r="AQ12" i="91" s="1"/>
  <c r="AI12" i="95"/>
  <c r="AN12" i="95"/>
  <c r="Z13" i="51"/>
  <c r="AH13" i="25"/>
  <c r="AQ13" i="25" s="1"/>
  <c r="Z13" i="47"/>
  <c r="Y13" i="55"/>
  <c r="X13" i="55"/>
  <c r="X14" i="3"/>
  <c r="Y14" i="3"/>
  <c r="AG12" i="44" l="1"/>
  <c r="AP12" i="44" s="1"/>
  <c r="W15" i="29"/>
  <c r="AI13" i="14"/>
  <c r="AG14" i="29"/>
  <c r="AP14" i="29" s="1"/>
  <c r="Z14" i="9"/>
  <c r="AG14" i="9" s="1"/>
  <c r="AP14" i="9" s="1"/>
  <c r="AE13" i="83"/>
  <c r="Z12" i="33"/>
  <c r="AE14" i="29"/>
  <c r="AE11" i="85"/>
  <c r="Z13" i="21"/>
  <c r="Z13" i="68"/>
  <c r="AE13" i="68" s="1"/>
  <c r="Z12" i="58"/>
  <c r="Z12" i="16"/>
  <c r="Z13" i="42"/>
  <c r="Z13" i="60"/>
  <c r="Z13" i="93"/>
  <c r="Z13" i="84"/>
  <c r="W14" i="84" s="1"/>
  <c r="AF13" i="12"/>
  <c r="AO13" i="12" s="1"/>
  <c r="Z14" i="79"/>
  <c r="Z13" i="31"/>
  <c r="AF13" i="18"/>
  <c r="AO13" i="18" s="1"/>
  <c r="AG13" i="12"/>
  <c r="AP13" i="12" s="1"/>
  <c r="Z14" i="3"/>
  <c r="W15" i="3" s="1"/>
  <c r="Z14" i="61"/>
  <c r="AE13" i="25"/>
  <c r="Z13" i="49"/>
  <c r="Z13" i="46"/>
  <c r="Z12" i="78"/>
  <c r="W13" i="78" s="1"/>
  <c r="AG13" i="1"/>
  <c r="AP13" i="1" s="1"/>
  <c r="AF13" i="1"/>
  <c r="AO13" i="1" s="1"/>
  <c r="AE13" i="1"/>
  <c r="W14" i="1"/>
  <c r="W14" i="93"/>
  <c r="AG13" i="93"/>
  <c r="AP13" i="93" s="1"/>
  <c r="AF13" i="93"/>
  <c r="AO13" i="93" s="1"/>
  <c r="AE13" i="93"/>
  <c r="AF13" i="21"/>
  <c r="AO13" i="21" s="1"/>
  <c r="AE13" i="21"/>
  <c r="W14" i="21"/>
  <c r="AG13" i="21"/>
  <c r="AP13" i="21" s="1"/>
  <c r="AG12" i="16"/>
  <c r="AP12" i="16" s="1"/>
  <c r="AF12" i="16"/>
  <c r="AO12" i="16" s="1"/>
  <c r="AE12" i="16"/>
  <c r="W13" i="16"/>
  <c r="AF14" i="79"/>
  <c r="AO14" i="79" s="1"/>
  <c r="AE14" i="79"/>
  <c r="AG14" i="79"/>
  <c r="AP14" i="79" s="1"/>
  <c r="W15" i="79"/>
  <c r="W14" i="31"/>
  <c r="AG13" i="31"/>
  <c r="AP13" i="31" s="1"/>
  <c r="AF13" i="31"/>
  <c r="AO13" i="31" s="1"/>
  <c r="AE13" i="31"/>
  <c r="AG13" i="49"/>
  <c r="AP13" i="49" s="1"/>
  <c r="AF13" i="49"/>
  <c r="AO13" i="49" s="1"/>
  <c r="AE13" i="49"/>
  <c r="W14" i="49"/>
  <c r="AE13" i="46"/>
  <c r="W14" i="46"/>
  <c r="AF13" i="46"/>
  <c r="AO13" i="46" s="1"/>
  <c r="AG13" i="46"/>
  <c r="AP13" i="46" s="1"/>
  <c r="AF12" i="78"/>
  <c r="AO12" i="78" s="1"/>
  <c r="X13" i="7"/>
  <c r="Y13" i="7"/>
  <c r="AH13" i="56"/>
  <c r="AQ13" i="56" s="1"/>
  <c r="AH12" i="34"/>
  <c r="AQ12" i="34" s="1"/>
  <c r="AN12" i="59"/>
  <c r="AI12" i="59"/>
  <c r="AR11" i="78"/>
  <c r="AR12" i="93"/>
  <c r="AH13" i="38"/>
  <c r="AQ13" i="38" s="1"/>
  <c r="Z13" i="23"/>
  <c r="AN13" i="62"/>
  <c r="AI13" i="62"/>
  <c r="AR12" i="5"/>
  <c r="AF13" i="95"/>
  <c r="AO13" i="95" s="1"/>
  <c r="AE13" i="95"/>
  <c r="W14" i="95"/>
  <c r="AG13" i="95"/>
  <c r="AP13" i="95" s="1"/>
  <c r="AH12" i="71"/>
  <c r="AQ12" i="71" s="1"/>
  <c r="AR12" i="56"/>
  <c r="Y14" i="50"/>
  <c r="X14" i="50"/>
  <c r="W13" i="81"/>
  <c r="AG12" i="81"/>
  <c r="AP12" i="81" s="1"/>
  <c r="AF12" i="81"/>
  <c r="AO12" i="81" s="1"/>
  <c r="AE12" i="81"/>
  <c r="AI12" i="4"/>
  <c r="AN12" i="4"/>
  <c r="AG13" i="5"/>
  <c r="AP13" i="5" s="1"/>
  <c r="AF13" i="5"/>
  <c r="AO13" i="5" s="1"/>
  <c r="AE13" i="5"/>
  <c r="W14" i="5"/>
  <c r="AH14" i="19"/>
  <c r="AQ14" i="19" s="1"/>
  <c r="AR12" i="1"/>
  <c r="AN12" i="13"/>
  <c r="AI12" i="13"/>
  <c r="AI13" i="89"/>
  <c r="AN13" i="89"/>
  <c r="AI13" i="39"/>
  <c r="AN13" i="39"/>
  <c r="AN13" i="2"/>
  <c r="AI13" i="2"/>
  <c r="X15" i="92"/>
  <c r="Y15" i="92"/>
  <c r="X14" i="18"/>
  <c r="Y14" i="18"/>
  <c r="X14" i="53"/>
  <c r="Y14" i="53"/>
  <c r="X14" i="25"/>
  <c r="Y14" i="25"/>
  <c r="AI11" i="85"/>
  <c r="AN11" i="85"/>
  <c r="AH13" i="74"/>
  <c r="AQ13" i="74" s="1"/>
  <c r="AI12" i="7"/>
  <c r="AN12" i="7"/>
  <c r="Y14" i="88"/>
  <c r="X14" i="88"/>
  <c r="Z14" i="88" s="1"/>
  <c r="X14" i="48"/>
  <c r="Y14" i="48"/>
  <c r="AI14" i="27"/>
  <c r="AN14" i="27"/>
  <c r="AR13" i="61"/>
  <c r="AR11" i="16"/>
  <c r="AH13" i="21"/>
  <c r="AQ13" i="21" s="1"/>
  <c r="AH13" i="68"/>
  <c r="AQ13" i="68" s="1"/>
  <c r="AR11" i="33"/>
  <c r="AI12" i="90"/>
  <c r="AN12" i="90"/>
  <c r="AH13" i="60"/>
  <c r="AQ13" i="60" s="1"/>
  <c r="AH13" i="84"/>
  <c r="AQ13" i="84" s="1"/>
  <c r="AH12" i="63"/>
  <c r="AQ12" i="63" s="1"/>
  <c r="X13" i="70"/>
  <c r="Z13" i="70" s="1"/>
  <c r="Y13" i="70"/>
  <c r="X14" i="83"/>
  <c r="Y14" i="83"/>
  <c r="W13" i="20"/>
  <c r="AG12" i="20"/>
  <c r="AP12" i="20" s="1"/>
  <c r="AF12" i="20"/>
  <c r="AO12" i="20" s="1"/>
  <c r="AE12" i="20"/>
  <c r="AI12" i="65"/>
  <c r="AN12" i="65"/>
  <c r="Z12" i="71"/>
  <c r="AI13" i="50"/>
  <c r="AN13" i="50"/>
  <c r="AI13" i="96"/>
  <c r="AN13" i="96"/>
  <c r="X13" i="35"/>
  <c r="Y13" i="35"/>
  <c r="AG13" i="8"/>
  <c r="AP13" i="8" s="1"/>
  <c r="AF13" i="8"/>
  <c r="AO13" i="8" s="1"/>
  <c r="AE13" i="8"/>
  <c r="W14" i="8"/>
  <c r="AN12" i="87"/>
  <c r="AI12" i="87"/>
  <c r="AR12" i="21"/>
  <c r="AR11" i="71"/>
  <c r="Z14" i="19"/>
  <c r="AR13" i="3"/>
  <c r="AH14" i="14"/>
  <c r="AQ14" i="14" s="1"/>
  <c r="AN12" i="44"/>
  <c r="AI12" i="44"/>
  <c r="AI13" i="18"/>
  <c r="AN13" i="18"/>
  <c r="AH13" i="55"/>
  <c r="AQ13" i="55" s="1"/>
  <c r="Z13" i="55"/>
  <c r="AR12" i="95"/>
  <c r="X14" i="69"/>
  <c r="Y14" i="69"/>
  <c r="Z13" i="56"/>
  <c r="Z13" i="74"/>
  <c r="Z12" i="34"/>
  <c r="AG12" i="15"/>
  <c r="AP12" i="15" s="1"/>
  <c r="AF12" i="15"/>
  <c r="AO12" i="15" s="1"/>
  <c r="AE12" i="15"/>
  <c r="W13" i="15"/>
  <c r="AI13" i="75"/>
  <c r="AN13" i="75"/>
  <c r="Z13" i="38"/>
  <c r="AG13" i="60"/>
  <c r="AP13" i="60" s="1"/>
  <c r="AF13" i="60"/>
  <c r="AO13" i="60" s="1"/>
  <c r="AE13" i="60"/>
  <c r="W14" i="60"/>
  <c r="AN12" i="43"/>
  <c r="AI12" i="43"/>
  <c r="W13" i="63"/>
  <c r="AG12" i="63"/>
  <c r="AP12" i="63" s="1"/>
  <c r="AF12" i="63"/>
  <c r="AO12" i="63" s="1"/>
  <c r="AE12" i="63"/>
  <c r="Y13" i="72"/>
  <c r="X13" i="72"/>
  <c r="W14" i="40"/>
  <c r="AG13" i="40"/>
  <c r="AP13" i="40" s="1"/>
  <c r="AF13" i="40"/>
  <c r="AO13" i="40" s="1"/>
  <c r="AE13" i="40"/>
  <c r="AH12" i="78"/>
  <c r="AQ12" i="78" s="1"/>
  <c r="AR12" i="55"/>
  <c r="AG14" i="17"/>
  <c r="AP14" i="17" s="1"/>
  <c r="AF14" i="17"/>
  <c r="AO14" i="17" s="1"/>
  <c r="AE14" i="17"/>
  <c r="W15" i="17"/>
  <c r="AR12" i="68"/>
  <c r="X13" i="30"/>
  <c r="Y13" i="30"/>
  <c r="AH13" i="1"/>
  <c r="AQ13" i="1" s="1"/>
  <c r="AN12" i="36"/>
  <c r="AI12" i="36"/>
  <c r="AH13" i="93"/>
  <c r="AQ13" i="93" s="1"/>
  <c r="AR12" i="46"/>
  <c r="W15" i="41"/>
  <c r="AG14" i="41"/>
  <c r="AP14" i="41" s="1"/>
  <c r="AF14" i="41"/>
  <c r="AO14" i="41" s="1"/>
  <c r="AE14" i="41"/>
  <c r="AH12" i="33"/>
  <c r="AQ12" i="33" s="1"/>
  <c r="AR12" i="74"/>
  <c r="AI12" i="24"/>
  <c r="AN12" i="24"/>
  <c r="Z14" i="14"/>
  <c r="AH12" i="58"/>
  <c r="AQ12" i="58" s="1"/>
  <c r="AR12" i="84"/>
  <c r="AN14" i="29"/>
  <c r="AI14" i="29"/>
  <c r="X14" i="26"/>
  <c r="Z14" i="26" s="1"/>
  <c r="Y14" i="26"/>
  <c r="AI14" i="92"/>
  <c r="AN14" i="92"/>
  <c r="X14" i="86"/>
  <c r="Y14" i="86"/>
  <c r="Y13" i="91"/>
  <c r="X13" i="91"/>
  <c r="AI13" i="12"/>
  <c r="AN13" i="12"/>
  <c r="AF14" i="3"/>
  <c r="AO14" i="3" s="1"/>
  <c r="W14" i="47"/>
  <c r="AG13" i="47"/>
  <c r="AP13" i="47" s="1"/>
  <c r="AF13" i="47"/>
  <c r="AO13" i="47" s="1"/>
  <c r="AE13" i="47"/>
  <c r="AR12" i="42"/>
  <c r="AN13" i="69"/>
  <c r="AI13" i="69"/>
  <c r="AI13" i="88"/>
  <c r="AN13" i="88"/>
  <c r="AE12" i="54"/>
  <c r="W13" i="54"/>
  <c r="AF12" i="54"/>
  <c r="AO12" i="54" s="1"/>
  <c r="AG12" i="54"/>
  <c r="AP12" i="54" s="1"/>
  <c r="AG13" i="6"/>
  <c r="AP13" i="6" s="1"/>
  <c r="AF13" i="6"/>
  <c r="AO13" i="6" s="1"/>
  <c r="AE13" i="6"/>
  <c r="W14" i="6"/>
  <c r="X13" i="52"/>
  <c r="Y13" i="52"/>
  <c r="X13" i="77"/>
  <c r="Y13" i="77"/>
  <c r="AG13" i="66"/>
  <c r="AP13" i="66" s="1"/>
  <c r="W14" i="66"/>
  <c r="AF13" i="66"/>
  <c r="AO13" i="66" s="1"/>
  <c r="AE13" i="66"/>
  <c r="AF13" i="68"/>
  <c r="AO13" i="68" s="1"/>
  <c r="AI12" i="94"/>
  <c r="AN12" i="94"/>
  <c r="AE13" i="84"/>
  <c r="AH13" i="42"/>
  <c r="AQ13" i="42" s="1"/>
  <c r="AH14" i="32"/>
  <c r="AQ14" i="32" s="1"/>
  <c r="AG12" i="11"/>
  <c r="AP12" i="11" s="1"/>
  <c r="AF12" i="11"/>
  <c r="AO12" i="11" s="1"/>
  <c r="AE12" i="11"/>
  <c r="W13" i="11"/>
  <c r="AI12" i="70"/>
  <c r="AN12" i="70"/>
  <c r="AR13" i="9"/>
  <c r="AR12" i="49"/>
  <c r="AR12" i="23"/>
  <c r="Y13" i="10"/>
  <c r="X13" i="10"/>
  <c r="Y14" i="39"/>
  <c r="X14" i="39"/>
  <c r="AH14" i="80"/>
  <c r="AQ14" i="80" s="1"/>
  <c r="AN13" i="26"/>
  <c r="AI13" i="26"/>
  <c r="Y14" i="73"/>
  <c r="X14" i="73"/>
  <c r="AN13" i="86"/>
  <c r="AI13" i="86"/>
  <c r="AI13" i="82"/>
  <c r="AN13" i="82"/>
  <c r="AI13" i="25"/>
  <c r="AN13" i="25"/>
  <c r="Y12" i="85"/>
  <c r="X12" i="85"/>
  <c r="AE13" i="51"/>
  <c r="W14" i="51"/>
  <c r="AF13" i="51"/>
  <c r="AO13" i="51" s="1"/>
  <c r="AG13" i="51"/>
  <c r="AP13" i="51" s="1"/>
  <c r="AH14" i="3"/>
  <c r="AQ14" i="3" s="1"/>
  <c r="AE13" i="57"/>
  <c r="W14" i="57"/>
  <c r="AG13" i="57"/>
  <c r="AP13" i="57" s="1"/>
  <c r="AF13" i="57"/>
  <c r="AO13" i="57" s="1"/>
  <c r="AR13" i="32"/>
  <c r="AR13" i="79"/>
  <c r="X12" i="22"/>
  <c r="Y12" i="22"/>
  <c r="AH14" i="9"/>
  <c r="AQ14" i="9" s="1"/>
  <c r="AN13" i="48"/>
  <c r="AI13" i="48"/>
  <c r="AN12" i="52"/>
  <c r="AI12" i="52"/>
  <c r="AR12" i="60"/>
  <c r="AR12" i="31"/>
  <c r="AR11" i="63"/>
  <c r="AH14" i="61"/>
  <c r="AQ14" i="61" s="1"/>
  <c r="AR13" i="14"/>
  <c r="AH12" i="16"/>
  <c r="AQ12" i="16" s="1"/>
  <c r="AG13" i="37"/>
  <c r="AP13" i="37" s="1"/>
  <c r="AF13" i="37"/>
  <c r="AO13" i="37" s="1"/>
  <c r="W14" i="37"/>
  <c r="AE13" i="37"/>
  <c r="Z14" i="32"/>
  <c r="AF13" i="45"/>
  <c r="AO13" i="45" s="1"/>
  <c r="AG13" i="45"/>
  <c r="AP13" i="45" s="1"/>
  <c r="AE13" i="45"/>
  <c r="W14" i="45"/>
  <c r="AN13" i="83"/>
  <c r="AI13" i="83"/>
  <c r="W14" i="67"/>
  <c r="AF13" i="67"/>
  <c r="AO13" i="67" s="1"/>
  <c r="AG13" i="67"/>
  <c r="AP13" i="67" s="1"/>
  <c r="AE13" i="67"/>
  <c r="X13" i="65"/>
  <c r="Y13" i="65"/>
  <c r="AR13" i="19"/>
  <c r="AR11" i="34"/>
  <c r="X14" i="96"/>
  <c r="Y14" i="96"/>
  <c r="AN12" i="35"/>
  <c r="AI12" i="35"/>
  <c r="AR11" i="58"/>
  <c r="AR12" i="38"/>
  <c r="W13" i="33"/>
  <c r="AG12" i="33"/>
  <c r="AP12" i="33" s="1"/>
  <c r="AF12" i="33"/>
  <c r="AO12" i="33" s="1"/>
  <c r="AE12" i="33"/>
  <c r="AN12" i="10"/>
  <c r="AI12" i="10"/>
  <c r="X14" i="89"/>
  <c r="Y14" i="89"/>
  <c r="AG12" i="58"/>
  <c r="AP12" i="58" s="1"/>
  <c r="AF12" i="58"/>
  <c r="AO12" i="58" s="1"/>
  <c r="AE12" i="58"/>
  <c r="W13" i="58"/>
  <c r="Y13" i="44"/>
  <c r="X13" i="44"/>
  <c r="AI12" i="91"/>
  <c r="AN12" i="91"/>
  <c r="AI11" i="22"/>
  <c r="AN11" i="22"/>
  <c r="Y13" i="59"/>
  <c r="Z13" i="59" s="1"/>
  <c r="X13" i="59"/>
  <c r="Y15" i="27"/>
  <c r="X15" i="27"/>
  <c r="AI12" i="77"/>
  <c r="AN12" i="77"/>
  <c r="AH13" i="46"/>
  <c r="AQ13" i="46" s="1"/>
  <c r="X14" i="75"/>
  <c r="Y14" i="75"/>
  <c r="AH13" i="23"/>
  <c r="AQ13" i="23" s="1"/>
  <c r="Y14" i="62"/>
  <c r="X14" i="62"/>
  <c r="Y13" i="94"/>
  <c r="X13" i="94"/>
  <c r="X13" i="90"/>
  <c r="Y13" i="90"/>
  <c r="Z13" i="90" s="1"/>
  <c r="W15" i="61"/>
  <c r="AG14" i="61"/>
  <c r="AP14" i="61" s="1"/>
  <c r="AF14" i="61"/>
  <c r="AO14" i="61" s="1"/>
  <c r="AE14" i="61"/>
  <c r="X13" i="43"/>
  <c r="Y13" i="43"/>
  <c r="W14" i="42"/>
  <c r="AG13" i="42"/>
  <c r="AP13" i="42" s="1"/>
  <c r="AF13" i="42"/>
  <c r="AO13" i="42" s="1"/>
  <c r="AE13" i="42"/>
  <c r="AI12" i="72"/>
  <c r="AN12" i="72"/>
  <c r="AH14" i="79"/>
  <c r="AQ14" i="79" s="1"/>
  <c r="AH13" i="31"/>
  <c r="AQ13" i="31" s="1"/>
  <c r="AE13" i="64"/>
  <c r="W14" i="64"/>
  <c r="AG13" i="64"/>
  <c r="AP13" i="64" s="1"/>
  <c r="AF13" i="64"/>
  <c r="AO13" i="64" s="1"/>
  <c r="AH13" i="95"/>
  <c r="AQ13" i="95" s="1"/>
  <c r="AG13" i="76"/>
  <c r="AP13" i="76" s="1"/>
  <c r="AF13" i="76"/>
  <c r="AO13" i="76" s="1"/>
  <c r="W14" i="76"/>
  <c r="AE13" i="76"/>
  <c r="AI12" i="30"/>
  <c r="AN12" i="30"/>
  <c r="Y13" i="4"/>
  <c r="X13" i="4"/>
  <c r="X13" i="36"/>
  <c r="Y13" i="36"/>
  <c r="AR13" i="80"/>
  <c r="AH13" i="5"/>
  <c r="AQ13" i="5" s="1"/>
  <c r="X13" i="87"/>
  <c r="Y13" i="87"/>
  <c r="W13" i="28"/>
  <c r="AG12" i="28"/>
  <c r="AP12" i="28" s="1"/>
  <c r="AF12" i="28"/>
  <c r="AO12" i="28" s="1"/>
  <c r="AE12" i="28"/>
  <c r="X13" i="13"/>
  <c r="Y13" i="13"/>
  <c r="Z13" i="13" s="1"/>
  <c r="X13" i="24"/>
  <c r="Y13" i="24"/>
  <c r="Z14" i="80"/>
  <c r="AH13" i="49"/>
  <c r="AQ13" i="49" s="1"/>
  <c r="Y15" i="29"/>
  <c r="X15" i="29"/>
  <c r="X14" i="2"/>
  <c r="Y14" i="2"/>
  <c r="AI13" i="73"/>
  <c r="AN13" i="73"/>
  <c r="X14" i="82"/>
  <c r="Y14" i="82"/>
  <c r="AN13" i="53"/>
  <c r="AI13" i="53"/>
  <c r="Z14" i="12"/>
  <c r="Y14" i="12"/>
  <c r="X14" i="12"/>
  <c r="AE14" i="3" l="1"/>
  <c r="AF14" i="9"/>
  <c r="AO14" i="9" s="1"/>
  <c r="Z13" i="87"/>
  <c r="AF13" i="84"/>
  <c r="AO13" i="84" s="1"/>
  <c r="W14" i="68"/>
  <c r="X14" i="68" s="1"/>
  <c r="AG14" i="3"/>
  <c r="AP14" i="3" s="1"/>
  <c r="W15" i="9"/>
  <c r="AG13" i="84"/>
  <c r="AP13" i="84" s="1"/>
  <c r="AG13" i="68"/>
  <c r="AP13" i="68" s="1"/>
  <c r="AE14" i="9"/>
  <c r="AE12" i="78"/>
  <c r="AI12" i="78" s="1"/>
  <c r="Z13" i="43"/>
  <c r="Z13" i="65"/>
  <c r="Z14" i="73"/>
  <c r="Z14" i="39"/>
  <c r="Z13" i="52"/>
  <c r="Z14" i="83"/>
  <c r="AF14" i="83" s="1"/>
  <c r="AO14" i="83" s="1"/>
  <c r="Z14" i="62"/>
  <c r="Z14" i="86"/>
  <c r="Z14" i="75"/>
  <c r="Z14" i="96"/>
  <c r="Z13" i="91"/>
  <c r="AG12" i="78"/>
  <c r="AP12" i="78" s="1"/>
  <c r="Z15" i="29"/>
  <c r="AE15" i="29" s="1"/>
  <c r="Z13" i="44"/>
  <c r="Z13" i="30"/>
  <c r="Z13" i="72"/>
  <c r="Z14" i="50"/>
  <c r="W15" i="50" s="1"/>
  <c r="Z13" i="4"/>
  <c r="AG13" i="4" s="1"/>
  <c r="AP13" i="4" s="1"/>
  <c r="Z13" i="24"/>
  <c r="AG13" i="24" s="1"/>
  <c r="AP13" i="24" s="1"/>
  <c r="Z12" i="85"/>
  <c r="AE12" i="85" s="1"/>
  <c r="Z14" i="69"/>
  <c r="AE14" i="69" s="1"/>
  <c r="AE13" i="24"/>
  <c r="W14" i="24"/>
  <c r="AF12" i="85"/>
  <c r="AO12" i="85" s="1"/>
  <c r="W13" i="85"/>
  <c r="AG12" i="85"/>
  <c r="AP12" i="85" s="1"/>
  <c r="AF14" i="69"/>
  <c r="AO14" i="69" s="1"/>
  <c r="W15" i="86"/>
  <c r="AG14" i="86"/>
  <c r="AP14" i="86" s="1"/>
  <c r="AF14" i="86"/>
  <c r="AO14" i="86" s="1"/>
  <c r="AE14" i="86"/>
  <c r="AG13" i="70"/>
  <c r="AP13" i="70" s="1"/>
  <c r="W14" i="70"/>
  <c r="AF13" i="70"/>
  <c r="AO13" i="70" s="1"/>
  <c r="AE13" i="70"/>
  <c r="W15" i="88"/>
  <c r="AG14" i="88"/>
  <c r="AP14" i="88" s="1"/>
  <c r="AF14" i="88"/>
  <c r="AO14" i="88" s="1"/>
  <c r="AE14" i="88"/>
  <c r="AE13" i="65"/>
  <c r="W14" i="65"/>
  <c r="AG13" i="65"/>
  <c r="AP13" i="65" s="1"/>
  <c r="AF13" i="65"/>
  <c r="AO13" i="65" s="1"/>
  <c r="W15" i="39"/>
  <c r="AG14" i="39"/>
  <c r="AP14" i="39" s="1"/>
  <c r="AF14" i="39"/>
  <c r="AO14" i="39" s="1"/>
  <c r="AE14" i="39"/>
  <c r="AG15" i="29"/>
  <c r="AP15" i="29" s="1"/>
  <c r="AF15" i="29"/>
  <c r="AO15" i="29" s="1"/>
  <c r="AF13" i="44"/>
  <c r="AO13" i="44" s="1"/>
  <c r="AE13" i="44"/>
  <c r="W14" i="44"/>
  <c r="AG13" i="44"/>
  <c r="AP13" i="44" s="1"/>
  <c r="W14" i="30"/>
  <c r="AG13" i="30"/>
  <c r="AP13" i="30" s="1"/>
  <c r="AF13" i="30"/>
  <c r="AO13" i="30" s="1"/>
  <c r="AE13" i="30"/>
  <c r="W14" i="4"/>
  <c r="W15" i="73"/>
  <c r="AG14" i="73"/>
  <c r="AP14" i="73" s="1"/>
  <c r="AF14" i="73"/>
  <c r="AO14" i="73" s="1"/>
  <c r="AE14" i="73"/>
  <c r="AE13" i="72"/>
  <c r="W14" i="72"/>
  <c r="AG13" i="72"/>
  <c r="AP13" i="72" s="1"/>
  <c r="AF13" i="72"/>
  <c r="AO13" i="72" s="1"/>
  <c r="AI14" i="61"/>
  <c r="AN14" i="61"/>
  <c r="AR12" i="77"/>
  <c r="AR13" i="75"/>
  <c r="AR13" i="2"/>
  <c r="AH13" i="7"/>
  <c r="AQ13" i="7" s="1"/>
  <c r="X14" i="31"/>
  <c r="Y14" i="31"/>
  <c r="AH14" i="2"/>
  <c r="AQ14" i="2" s="1"/>
  <c r="AH13" i="36"/>
  <c r="AQ13" i="36" s="1"/>
  <c r="Y14" i="42"/>
  <c r="X14" i="42"/>
  <c r="Z14" i="42" s="1"/>
  <c r="AH13" i="94"/>
  <c r="AQ13" i="94" s="1"/>
  <c r="AH15" i="27"/>
  <c r="AQ15" i="27" s="1"/>
  <c r="AH14" i="89"/>
  <c r="AQ14" i="89" s="1"/>
  <c r="W15" i="32"/>
  <c r="AG14" i="32"/>
  <c r="AP14" i="32" s="1"/>
  <c r="AF14" i="32"/>
  <c r="AO14" i="32" s="1"/>
  <c r="AE14" i="32"/>
  <c r="AI13" i="57"/>
  <c r="AN13" i="57"/>
  <c r="X14" i="51"/>
  <c r="Y14" i="51"/>
  <c r="AR13" i="25"/>
  <c r="AR12" i="70"/>
  <c r="Y14" i="6"/>
  <c r="X14" i="6"/>
  <c r="Y13" i="54"/>
  <c r="X13" i="54"/>
  <c r="X14" i="47"/>
  <c r="Y14" i="47"/>
  <c r="AR13" i="12"/>
  <c r="AR14" i="29"/>
  <c r="AN14" i="41"/>
  <c r="AI14" i="41"/>
  <c r="AN13" i="60"/>
  <c r="AI13" i="60"/>
  <c r="Y13" i="15"/>
  <c r="X13" i="15"/>
  <c r="AE13" i="56"/>
  <c r="W14" i="56"/>
  <c r="AG13" i="56"/>
  <c r="AP13" i="56" s="1"/>
  <c r="AF13" i="56"/>
  <c r="AO13" i="56" s="1"/>
  <c r="AF13" i="55"/>
  <c r="AO13" i="55" s="1"/>
  <c r="AE13" i="55"/>
  <c r="W14" i="55"/>
  <c r="AG13" i="55"/>
  <c r="AP13" i="55" s="1"/>
  <c r="AG14" i="19"/>
  <c r="AP14" i="19" s="1"/>
  <c r="AF14" i="19"/>
  <c r="AO14" i="19" s="1"/>
  <c r="AE14" i="19"/>
  <c r="W15" i="19"/>
  <c r="AH13" i="35"/>
  <c r="AQ13" i="35" s="1"/>
  <c r="W13" i="71"/>
  <c r="AG12" i="71"/>
  <c r="AP12" i="71" s="1"/>
  <c r="AF12" i="71"/>
  <c r="AO12" i="71" s="1"/>
  <c r="AE12" i="71"/>
  <c r="X13" i="20"/>
  <c r="Y13" i="20"/>
  <c r="AH14" i="25"/>
  <c r="AQ14" i="25" s="1"/>
  <c r="AH14" i="18"/>
  <c r="AQ14" i="18" s="1"/>
  <c r="AN13" i="5"/>
  <c r="AI13" i="5"/>
  <c r="AN12" i="81"/>
  <c r="AI12" i="81"/>
  <c r="AR13" i="62"/>
  <c r="AR12" i="59"/>
  <c r="Z13" i="7"/>
  <c r="Y13" i="16"/>
  <c r="X13" i="16"/>
  <c r="AI13" i="21"/>
  <c r="AN13" i="21"/>
  <c r="X14" i="93"/>
  <c r="Y14" i="93"/>
  <c r="W14" i="59"/>
  <c r="AG13" i="59"/>
  <c r="AP13" i="59" s="1"/>
  <c r="AF13" i="59"/>
  <c r="AO13" i="59" s="1"/>
  <c r="AE13" i="59"/>
  <c r="W15" i="96"/>
  <c r="AE14" i="96"/>
  <c r="AG14" i="96"/>
  <c r="AP14" i="96" s="1"/>
  <c r="AF14" i="96"/>
  <c r="AO14" i="96" s="1"/>
  <c r="Y14" i="57"/>
  <c r="X14" i="57"/>
  <c r="W14" i="74"/>
  <c r="AG13" i="74"/>
  <c r="AP13" i="74" s="1"/>
  <c r="AF13" i="74"/>
  <c r="AO13" i="74" s="1"/>
  <c r="AE13" i="74"/>
  <c r="AH14" i="82"/>
  <c r="AQ14" i="82" s="1"/>
  <c r="Y14" i="64"/>
  <c r="X14" i="64"/>
  <c r="AR11" i="22"/>
  <c r="X13" i="58"/>
  <c r="Y13" i="58"/>
  <c r="Z14" i="89"/>
  <c r="AR12" i="35"/>
  <c r="AI13" i="67"/>
  <c r="AN13" i="67"/>
  <c r="AR12" i="52"/>
  <c r="AI13" i="51"/>
  <c r="AN13" i="51"/>
  <c r="AH13" i="10"/>
  <c r="AQ13" i="10" s="1"/>
  <c r="X13" i="11"/>
  <c r="Y13" i="11"/>
  <c r="X14" i="84"/>
  <c r="Y14" i="84"/>
  <c r="AI13" i="68"/>
  <c r="AN13" i="68"/>
  <c r="AH13" i="77"/>
  <c r="AQ13" i="77" s="1"/>
  <c r="AN13" i="6"/>
  <c r="AI13" i="6"/>
  <c r="AI12" i="54"/>
  <c r="AN12" i="54"/>
  <c r="AI14" i="3"/>
  <c r="AN14" i="3"/>
  <c r="AH13" i="91"/>
  <c r="AQ13" i="91" s="1"/>
  <c r="AF14" i="14"/>
  <c r="AO14" i="14" s="1"/>
  <c r="AE14" i="14"/>
  <c r="W15" i="14"/>
  <c r="AG14" i="14"/>
  <c r="AP14" i="14" s="1"/>
  <c r="AN12" i="15"/>
  <c r="AI12" i="15"/>
  <c r="Y14" i="8"/>
  <c r="X14" i="8"/>
  <c r="Z13" i="35"/>
  <c r="AR14" i="27"/>
  <c r="Z14" i="25"/>
  <c r="Z14" i="18"/>
  <c r="X14" i="95"/>
  <c r="Y14" i="95"/>
  <c r="Y15" i="79"/>
  <c r="X15" i="79"/>
  <c r="AN12" i="16"/>
  <c r="AI12" i="16"/>
  <c r="Y14" i="1"/>
  <c r="X14" i="1"/>
  <c r="W15" i="62"/>
  <c r="AG14" i="62"/>
  <c r="AP14" i="62" s="1"/>
  <c r="AF14" i="62"/>
  <c r="AO14" i="62" s="1"/>
  <c r="AE14" i="62"/>
  <c r="AH13" i="65"/>
  <c r="AQ13" i="65" s="1"/>
  <c r="AH14" i="73"/>
  <c r="AQ14" i="73" s="1"/>
  <c r="AI12" i="63"/>
  <c r="AN12" i="63"/>
  <c r="AR12" i="44"/>
  <c r="AH13" i="70"/>
  <c r="AQ13" i="70" s="1"/>
  <c r="X14" i="21"/>
  <c r="Y14" i="21"/>
  <c r="AR12" i="30"/>
  <c r="AH14" i="12"/>
  <c r="AQ14" i="12" s="1"/>
  <c r="Z14" i="2"/>
  <c r="X13" i="28"/>
  <c r="Y13" i="28"/>
  <c r="Z13" i="36"/>
  <c r="AI13" i="76"/>
  <c r="AN13" i="76"/>
  <c r="Z14" i="82"/>
  <c r="AH15" i="29"/>
  <c r="AQ15" i="29" s="1"/>
  <c r="AH13" i="13"/>
  <c r="AQ13" i="13" s="1"/>
  <c r="AH13" i="4"/>
  <c r="AQ13" i="4" s="1"/>
  <c r="Y14" i="76"/>
  <c r="X14" i="76"/>
  <c r="AI13" i="64"/>
  <c r="AN13" i="64"/>
  <c r="AR12" i="72"/>
  <c r="Y15" i="61"/>
  <c r="Z15" i="61" s="1"/>
  <c r="X15" i="61"/>
  <c r="Z13" i="94"/>
  <c r="Z15" i="27"/>
  <c r="AN12" i="58"/>
  <c r="AI12" i="58"/>
  <c r="AR12" i="10"/>
  <c r="Y13" i="33"/>
  <c r="X13" i="33"/>
  <c r="X14" i="45"/>
  <c r="Y14" i="45"/>
  <c r="AN13" i="37"/>
  <c r="AI13" i="37"/>
  <c r="AH12" i="85"/>
  <c r="AQ12" i="85" s="1"/>
  <c r="AR13" i="82"/>
  <c r="AR13" i="26"/>
  <c r="AN12" i="11"/>
  <c r="AI12" i="11"/>
  <c r="AN13" i="66"/>
  <c r="AI13" i="66"/>
  <c r="Z13" i="77"/>
  <c r="AR14" i="92"/>
  <c r="AI13" i="40"/>
  <c r="AN13" i="40"/>
  <c r="AH13" i="72"/>
  <c r="AQ13" i="72" s="1"/>
  <c r="X13" i="63"/>
  <c r="Y13" i="63"/>
  <c r="AH14" i="69"/>
  <c r="AQ14" i="69" s="1"/>
  <c r="AN13" i="8"/>
  <c r="AI13" i="8"/>
  <c r="AR12" i="65"/>
  <c r="AH14" i="83"/>
  <c r="AQ14" i="83" s="1"/>
  <c r="AR13" i="39"/>
  <c r="AN13" i="95"/>
  <c r="AI13" i="95"/>
  <c r="AF13" i="23"/>
  <c r="AO13" i="23" s="1"/>
  <c r="AE13" i="23"/>
  <c r="W14" i="23"/>
  <c r="AG13" i="23"/>
  <c r="AP13" i="23" s="1"/>
  <c r="Y13" i="78"/>
  <c r="X13" i="78"/>
  <c r="Z14" i="46"/>
  <c r="X14" i="46"/>
  <c r="Y14" i="46"/>
  <c r="AI13" i="31"/>
  <c r="AN13" i="31"/>
  <c r="AN13" i="1"/>
  <c r="AI13" i="1"/>
  <c r="AH13" i="24"/>
  <c r="AQ13" i="24" s="1"/>
  <c r="AF13" i="87"/>
  <c r="AO13" i="87" s="1"/>
  <c r="AE13" i="87"/>
  <c r="W14" i="87"/>
  <c r="AG13" i="87"/>
  <c r="AP13" i="87" s="1"/>
  <c r="AF13" i="90"/>
  <c r="AO13" i="90" s="1"/>
  <c r="W14" i="90"/>
  <c r="AG13" i="90"/>
  <c r="AP13" i="90" s="1"/>
  <c r="AE13" i="90"/>
  <c r="AR13" i="83"/>
  <c r="W14" i="52"/>
  <c r="AG13" i="52"/>
  <c r="AP13" i="52" s="1"/>
  <c r="AF13" i="52"/>
  <c r="AO13" i="52" s="1"/>
  <c r="AE13" i="52"/>
  <c r="AF14" i="26"/>
  <c r="AO14" i="26" s="1"/>
  <c r="AE14" i="26"/>
  <c r="W15" i="26"/>
  <c r="AG14" i="26"/>
  <c r="AP14" i="26" s="1"/>
  <c r="AR12" i="36"/>
  <c r="AR12" i="90"/>
  <c r="AN13" i="49"/>
  <c r="AI13" i="49"/>
  <c r="AE14" i="12"/>
  <c r="W15" i="12"/>
  <c r="AG14" i="12"/>
  <c r="AP14" i="12" s="1"/>
  <c r="AF14" i="12"/>
  <c r="AO14" i="12" s="1"/>
  <c r="AF14" i="80"/>
  <c r="AO14" i="80" s="1"/>
  <c r="W15" i="80"/>
  <c r="AG14" i="80"/>
  <c r="AP14" i="80" s="1"/>
  <c r="AE14" i="80"/>
  <c r="AI13" i="42"/>
  <c r="AN13" i="42"/>
  <c r="AH13" i="43"/>
  <c r="AQ13" i="43" s="1"/>
  <c r="AH14" i="62"/>
  <c r="AQ14" i="62" s="1"/>
  <c r="AH14" i="75"/>
  <c r="AQ14" i="75" s="1"/>
  <c r="AH13" i="59"/>
  <c r="AQ13" i="59" s="1"/>
  <c r="AR12" i="91"/>
  <c r="AN13" i="45"/>
  <c r="AI13" i="45"/>
  <c r="Y14" i="37"/>
  <c r="Z14" i="37" s="1"/>
  <c r="X14" i="37"/>
  <c r="AR13" i="48"/>
  <c r="AH12" i="22"/>
  <c r="AQ12" i="22" s="1"/>
  <c r="AR13" i="86"/>
  <c r="Z13" i="10"/>
  <c r="AR12" i="94"/>
  <c r="AR13" i="88"/>
  <c r="AN13" i="47"/>
  <c r="AI13" i="47"/>
  <c r="W14" i="91"/>
  <c r="AG13" i="91"/>
  <c r="AP13" i="91" s="1"/>
  <c r="AF13" i="91"/>
  <c r="AO13" i="91" s="1"/>
  <c r="AE13" i="91"/>
  <c r="AR12" i="24"/>
  <c r="Y15" i="41"/>
  <c r="Z15" i="41" s="1"/>
  <c r="X15" i="41"/>
  <c r="X15" i="17"/>
  <c r="Y15" i="17"/>
  <c r="AR12" i="43"/>
  <c r="W14" i="38"/>
  <c r="AG13" i="38"/>
  <c r="AP13" i="38" s="1"/>
  <c r="AF13" i="38"/>
  <c r="AO13" i="38" s="1"/>
  <c r="AE13" i="38"/>
  <c r="AR13" i="96"/>
  <c r="AI12" i="20"/>
  <c r="AN12" i="20"/>
  <c r="AG14" i="83"/>
  <c r="AP14" i="83" s="1"/>
  <c r="AH14" i="48"/>
  <c r="AQ14" i="48" s="1"/>
  <c r="AR12" i="7"/>
  <c r="AH14" i="53"/>
  <c r="AQ14" i="53" s="1"/>
  <c r="AH15" i="92"/>
  <c r="AQ15" i="92" s="1"/>
  <c r="Y13" i="81"/>
  <c r="X13" i="81"/>
  <c r="Z13" i="81" s="1"/>
  <c r="Y15" i="9"/>
  <c r="Z15" i="9" s="1"/>
  <c r="X15" i="9"/>
  <c r="AN13" i="46"/>
  <c r="AI13" i="46"/>
  <c r="AI14" i="79"/>
  <c r="AN14" i="79"/>
  <c r="AN13" i="93"/>
  <c r="AI13" i="93"/>
  <c r="AN12" i="33"/>
  <c r="AI12" i="33"/>
  <c r="AH14" i="86"/>
  <c r="AQ14" i="86" s="1"/>
  <c r="AH13" i="30"/>
  <c r="AQ13" i="30" s="1"/>
  <c r="Z14" i="40"/>
  <c r="Y14" i="40"/>
  <c r="X14" i="40"/>
  <c r="Y14" i="60"/>
  <c r="X14" i="60"/>
  <c r="Z14" i="60" s="1"/>
  <c r="AR12" i="87"/>
  <c r="AR13" i="50"/>
  <c r="AH14" i="88"/>
  <c r="AQ14" i="88" s="1"/>
  <c r="AR12" i="13"/>
  <c r="X14" i="5"/>
  <c r="Y14" i="5"/>
  <c r="W14" i="13"/>
  <c r="AG13" i="13"/>
  <c r="AP13" i="13" s="1"/>
  <c r="AF13" i="13"/>
  <c r="AO13" i="13" s="1"/>
  <c r="AE13" i="13"/>
  <c r="AR13" i="53"/>
  <c r="AR13" i="73"/>
  <c r="AI12" i="28"/>
  <c r="AN12" i="28"/>
  <c r="AH13" i="87"/>
  <c r="AQ13" i="87" s="1"/>
  <c r="AF13" i="43"/>
  <c r="AO13" i="43" s="1"/>
  <c r="AE13" i="43"/>
  <c r="W14" i="43"/>
  <c r="AG13" i="43"/>
  <c r="AP13" i="43" s="1"/>
  <c r="AH13" i="90"/>
  <c r="AQ13" i="90" s="1"/>
  <c r="W15" i="75"/>
  <c r="AG14" i="75"/>
  <c r="AP14" i="75" s="1"/>
  <c r="AF14" i="75"/>
  <c r="AO14" i="75" s="1"/>
  <c r="AE14" i="75"/>
  <c r="AH13" i="44"/>
  <c r="AQ13" i="44" s="1"/>
  <c r="AH14" i="96"/>
  <c r="AQ14" i="96" s="1"/>
  <c r="Y14" i="67"/>
  <c r="X14" i="67"/>
  <c r="Z12" i="22"/>
  <c r="AH14" i="39"/>
  <c r="AQ14" i="39" s="1"/>
  <c r="AN13" i="84"/>
  <c r="AI13" i="84"/>
  <c r="X14" i="66"/>
  <c r="Y14" i="66"/>
  <c r="AH13" i="52"/>
  <c r="AQ13" i="52" s="1"/>
  <c r="AR13" i="69"/>
  <c r="Y15" i="3"/>
  <c r="X15" i="3"/>
  <c r="AH14" i="26"/>
  <c r="AQ14" i="26" s="1"/>
  <c r="AN14" i="17"/>
  <c r="AI14" i="17"/>
  <c r="AF12" i="34"/>
  <c r="AO12" i="34" s="1"/>
  <c r="AE12" i="34"/>
  <c r="W13" i="34"/>
  <c r="AG12" i="34"/>
  <c r="AP12" i="34" s="1"/>
  <c r="AR13" i="18"/>
  <c r="Z14" i="48"/>
  <c r="AR11" i="85"/>
  <c r="Z14" i="53"/>
  <c r="Z15" i="92"/>
  <c r="AR13" i="89"/>
  <c r="AR12" i="4"/>
  <c r="AH14" i="50"/>
  <c r="AQ14" i="50" s="1"/>
  <c r="AI14" i="9"/>
  <c r="AN14" i="9"/>
  <c r="Y14" i="49"/>
  <c r="X14" i="49"/>
  <c r="AN12" i="78" l="1"/>
  <c r="Z13" i="78"/>
  <c r="Y14" i="68"/>
  <c r="Z14" i="68" s="1"/>
  <c r="W15" i="83"/>
  <c r="AE13" i="4"/>
  <c r="AF13" i="24"/>
  <c r="AO13" i="24" s="1"/>
  <c r="AE14" i="83"/>
  <c r="AF13" i="4"/>
  <c r="AO13" i="4" s="1"/>
  <c r="W16" i="29"/>
  <c r="AE14" i="50"/>
  <c r="Z14" i="31"/>
  <c r="AE14" i="31" s="1"/>
  <c r="AF14" i="50"/>
  <c r="AO14" i="50" s="1"/>
  <c r="Z14" i="67"/>
  <c r="Z13" i="54"/>
  <c r="AG13" i="54" s="1"/>
  <c r="AP13" i="54" s="1"/>
  <c r="W15" i="69"/>
  <c r="AG14" i="69"/>
  <c r="AP14" i="69" s="1"/>
  <c r="Z14" i="5"/>
  <c r="W15" i="5" s="1"/>
  <c r="Z14" i="8"/>
  <c r="AG14" i="50"/>
  <c r="AP14" i="50" s="1"/>
  <c r="Z14" i="49"/>
  <c r="AE14" i="49" s="1"/>
  <c r="Z13" i="11"/>
  <c r="W14" i="11" s="1"/>
  <c r="AG14" i="31"/>
  <c r="AP14" i="31" s="1"/>
  <c r="W15" i="49"/>
  <c r="AG14" i="49"/>
  <c r="AP14" i="49" s="1"/>
  <c r="AF14" i="49"/>
  <c r="AO14" i="49" s="1"/>
  <c r="AG14" i="68"/>
  <c r="AP14" i="68" s="1"/>
  <c r="W15" i="68"/>
  <c r="AF14" i="68"/>
  <c r="AO14" i="68" s="1"/>
  <c r="AE14" i="68"/>
  <c r="AF15" i="41"/>
  <c r="AO15" i="41" s="1"/>
  <c r="AE15" i="41"/>
  <c r="W16" i="41"/>
  <c r="AG15" i="41"/>
  <c r="AP15" i="41" s="1"/>
  <c r="AF13" i="54"/>
  <c r="AO13" i="54" s="1"/>
  <c r="AE13" i="54"/>
  <c r="W14" i="54"/>
  <c r="AF14" i="37"/>
  <c r="AO14" i="37" s="1"/>
  <c r="AG14" i="37"/>
  <c r="AP14" i="37" s="1"/>
  <c r="AE14" i="37"/>
  <c r="W15" i="37"/>
  <c r="AF15" i="61"/>
  <c r="AO15" i="61" s="1"/>
  <c r="AE15" i="61"/>
  <c r="W16" i="61"/>
  <c r="AG15" i="61"/>
  <c r="AP15" i="61" s="1"/>
  <c r="W15" i="8"/>
  <c r="AG14" i="8"/>
  <c r="AP14" i="8" s="1"/>
  <c r="AF14" i="8"/>
  <c r="AO14" i="8" s="1"/>
  <c r="AE14" i="8"/>
  <c r="AH14" i="66"/>
  <c r="AQ14" i="66" s="1"/>
  <c r="W15" i="40"/>
  <c r="AG14" i="40"/>
  <c r="AP14" i="40" s="1"/>
  <c r="AF14" i="40"/>
  <c r="AO14" i="40" s="1"/>
  <c r="AE14" i="40"/>
  <c r="AI14" i="80"/>
  <c r="AN14" i="80"/>
  <c r="W14" i="78"/>
  <c r="AG13" i="78"/>
  <c r="AP13" i="78" s="1"/>
  <c r="AF13" i="78"/>
  <c r="AO13" i="78" s="1"/>
  <c r="AE13" i="78"/>
  <c r="AH14" i="45"/>
  <c r="AQ14" i="45" s="1"/>
  <c r="AH14" i="76"/>
  <c r="AQ14" i="76" s="1"/>
  <c r="AR12" i="63"/>
  <c r="X15" i="62"/>
  <c r="Y15" i="62"/>
  <c r="AH15" i="79"/>
  <c r="AQ15" i="79" s="1"/>
  <c r="X14" i="72"/>
  <c r="Y14" i="72"/>
  <c r="AN13" i="30"/>
  <c r="AI13" i="30"/>
  <c r="Y14" i="70"/>
  <c r="X14" i="70"/>
  <c r="AI13" i="13"/>
  <c r="AN13" i="13"/>
  <c r="AH14" i="60"/>
  <c r="AQ14" i="60" s="1"/>
  <c r="AR13" i="93"/>
  <c r="AH15" i="9"/>
  <c r="AQ15" i="9" s="1"/>
  <c r="AN14" i="83"/>
  <c r="AI14" i="83"/>
  <c r="X14" i="91"/>
  <c r="Y14" i="91"/>
  <c r="Y15" i="12"/>
  <c r="X15" i="12"/>
  <c r="W14" i="77"/>
  <c r="AG13" i="77"/>
  <c r="AP13" i="77" s="1"/>
  <c r="AF13" i="77"/>
  <c r="AO13" i="77" s="1"/>
  <c r="AE13" i="77"/>
  <c r="Z14" i="45"/>
  <c r="AR12" i="58"/>
  <c r="AH13" i="28"/>
  <c r="AQ13" i="28" s="1"/>
  <c r="AH14" i="1"/>
  <c r="AQ14" i="1" s="1"/>
  <c r="W15" i="25"/>
  <c r="AG14" i="25"/>
  <c r="AP14" i="25" s="1"/>
  <c r="AF14" i="25"/>
  <c r="AO14" i="25" s="1"/>
  <c r="AE14" i="25"/>
  <c r="AR13" i="68"/>
  <c r="W15" i="89"/>
  <c r="AG14" i="89"/>
  <c r="AP14" i="89" s="1"/>
  <c r="AF14" i="89"/>
  <c r="AO14" i="89" s="1"/>
  <c r="AE14" i="89"/>
  <c r="AH14" i="64"/>
  <c r="AQ14" i="64" s="1"/>
  <c r="AI14" i="96"/>
  <c r="AN14" i="96"/>
  <c r="X14" i="59"/>
  <c r="Z14" i="59" s="1"/>
  <c r="Y14" i="59"/>
  <c r="AH13" i="16"/>
  <c r="AQ13" i="16" s="1"/>
  <c r="Y14" i="56"/>
  <c r="X14" i="56"/>
  <c r="Z14" i="56" s="1"/>
  <c r="AR13" i="57"/>
  <c r="AR12" i="78"/>
  <c r="AI13" i="72"/>
  <c r="AN13" i="72"/>
  <c r="X14" i="4"/>
  <c r="Y14" i="4"/>
  <c r="AI13" i="44"/>
  <c r="AN13" i="44"/>
  <c r="AI15" i="29"/>
  <c r="AN15" i="29"/>
  <c r="AN14" i="69"/>
  <c r="AI14" i="69"/>
  <c r="AH14" i="5"/>
  <c r="AQ14" i="5" s="1"/>
  <c r="AE13" i="81"/>
  <c r="AF13" i="81"/>
  <c r="AO13" i="81" s="1"/>
  <c r="W14" i="81"/>
  <c r="AG13" i="81"/>
  <c r="AP13" i="81" s="1"/>
  <c r="W15" i="42"/>
  <c r="AG14" i="42"/>
  <c r="AP14" i="42" s="1"/>
  <c r="AF14" i="42"/>
  <c r="AO14" i="42" s="1"/>
  <c r="AE14" i="42"/>
  <c r="Y15" i="39"/>
  <c r="X15" i="39"/>
  <c r="AI13" i="24"/>
  <c r="AN13" i="24"/>
  <c r="Z14" i="66"/>
  <c r="AH14" i="49"/>
  <c r="AQ14" i="49" s="1"/>
  <c r="W16" i="92"/>
  <c r="AG15" i="92"/>
  <c r="AP15" i="92" s="1"/>
  <c r="AF15" i="92"/>
  <c r="AO15" i="92" s="1"/>
  <c r="AE15" i="92"/>
  <c r="AR14" i="17"/>
  <c r="AR13" i="84"/>
  <c r="AR12" i="28"/>
  <c r="AN13" i="38"/>
  <c r="AI13" i="38"/>
  <c r="AR13" i="45"/>
  <c r="AI14" i="12"/>
  <c r="AN14" i="12"/>
  <c r="AI13" i="52"/>
  <c r="AN13" i="52"/>
  <c r="AI13" i="90"/>
  <c r="AN13" i="90"/>
  <c r="X14" i="87"/>
  <c r="Y14" i="87"/>
  <c r="AH14" i="46"/>
  <c r="AQ14" i="46" s="1"/>
  <c r="X14" i="23"/>
  <c r="Y14" i="23"/>
  <c r="AR13" i="66"/>
  <c r="AH13" i="33"/>
  <c r="AQ13" i="33" s="1"/>
  <c r="Z14" i="76"/>
  <c r="AE14" i="82"/>
  <c r="AF14" i="82"/>
  <c r="AO14" i="82" s="1"/>
  <c r="W15" i="82"/>
  <c r="AG14" i="82"/>
  <c r="AP14" i="82" s="1"/>
  <c r="Z13" i="28"/>
  <c r="Z15" i="79"/>
  <c r="AR12" i="15"/>
  <c r="AR14" i="3"/>
  <c r="AH14" i="57"/>
  <c r="AQ14" i="57" s="1"/>
  <c r="Y15" i="96"/>
  <c r="X15" i="96"/>
  <c r="X14" i="55"/>
  <c r="Y14" i="55"/>
  <c r="AI13" i="56"/>
  <c r="AN13" i="56"/>
  <c r="AR14" i="41"/>
  <c r="AH14" i="6"/>
  <c r="AQ14" i="6" s="1"/>
  <c r="AI14" i="32"/>
  <c r="AN14" i="32"/>
  <c r="AI14" i="73"/>
  <c r="AN14" i="73"/>
  <c r="AN13" i="4"/>
  <c r="AI13" i="4"/>
  <c r="Y15" i="88"/>
  <c r="X15" i="88"/>
  <c r="AI14" i="86"/>
  <c r="AN14" i="86"/>
  <c r="AN12" i="85"/>
  <c r="AI12" i="85"/>
  <c r="X15" i="50"/>
  <c r="Z15" i="50" s="1"/>
  <c r="Y15" i="50"/>
  <c r="AN14" i="75"/>
  <c r="AI14" i="75"/>
  <c r="AI13" i="43"/>
  <c r="AN13" i="43"/>
  <c r="AH15" i="17"/>
  <c r="AQ15" i="17" s="1"/>
  <c r="AR13" i="47"/>
  <c r="W14" i="10"/>
  <c r="AG13" i="10"/>
  <c r="AP13" i="10" s="1"/>
  <c r="AF13" i="10"/>
  <c r="AO13" i="10" s="1"/>
  <c r="AE13" i="10"/>
  <c r="Y15" i="80"/>
  <c r="X15" i="80"/>
  <c r="AR13" i="49"/>
  <c r="AR13" i="1"/>
  <c r="AF14" i="46"/>
  <c r="AO14" i="46" s="1"/>
  <c r="AG14" i="46"/>
  <c r="AP14" i="46" s="1"/>
  <c r="W15" i="46"/>
  <c r="AE14" i="46"/>
  <c r="AI13" i="23"/>
  <c r="AN13" i="23"/>
  <c r="AR13" i="37"/>
  <c r="W16" i="27"/>
  <c r="AG15" i="27"/>
  <c r="AP15" i="27" s="1"/>
  <c r="AF15" i="27"/>
  <c r="AO15" i="27" s="1"/>
  <c r="AE15" i="27"/>
  <c r="W15" i="2"/>
  <c r="AG14" i="2"/>
  <c r="AP14" i="2" s="1"/>
  <c r="AF14" i="2"/>
  <c r="AO14" i="2" s="1"/>
  <c r="AE14" i="2"/>
  <c r="AI14" i="62"/>
  <c r="AN14" i="62"/>
  <c r="Z14" i="1"/>
  <c r="AH14" i="84"/>
  <c r="AQ14" i="84" s="1"/>
  <c r="AH13" i="58"/>
  <c r="AQ13" i="58" s="1"/>
  <c r="Z14" i="64"/>
  <c r="AI13" i="74"/>
  <c r="AN13" i="74"/>
  <c r="AH14" i="93"/>
  <c r="AQ14" i="93" s="1"/>
  <c r="Z13" i="16"/>
  <c r="AR12" i="81"/>
  <c r="Y13" i="71"/>
  <c r="X13" i="71"/>
  <c r="X15" i="19"/>
  <c r="Y15" i="19"/>
  <c r="AN13" i="55"/>
  <c r="AI13" i="55"/>
  <c r="AH13" i="15"/>
  <c r="AQ13" i="15" s="1"/>
  <c r="AH14" i="47"/>
  <c r="AQ14" i="47" s="1"/>
  <c r="AR14" i="61"/>
  <c r="X14" i="30"/>
  <c r="Y14" i="30"/>
  <c r="AN14" i="39"/>
  <c r="AI14" i="39"/>
  <c r="Y14" i="65"/>
  <c r="X14" i="65"/>
  <c r="Y15" i="69"/>
  <c r="X15" i="69"/>
  <c r="AN14" i="50"/>
  <c r="AI14" i="50"/>
  <c r="X15" i="83"/>
  <c r="Y15" i="83"/>
  <c r="AR13" i="31"/>
  <c r="AR13" i="21"/>
  <c r="AI12" i="71"/>
  <c r="AN12" i="71"/>
  <c r="X13" i="85"/>
  <c r="Y13" i="85"/>
  <c r="AH15" i="3"/>
  <c r="AQ15" i="3" s="1"/>
  <c r="X15" i="75"/>
  <c r="Y15" i="75"/>
  <c r="W15" i="60"/>
  <c r="AG14" i="60"/>
  <c r="AP14" i="60" s="1"/>
  <c r="AF14" i="60"/>
  <c r="AO14" i="60" s="1"/>
  <c r="AE14" i="60"/>
  <c r="Y14" i="13"/>
  <c r="X14" i="13"/>
  <c r="AH14" i="40"/>
  <c r="AQ14" i="40" s="1"/>
  <c r="AR14" i="79"/>
  <c r="AH13" i="81"/>
  <c r="AQ13" i="81" s="1"/>
  <c r="AR12" i="20"/>
  <c r="Z15" i="17"/>
  <c r="AI13" i="91"/>
  <c r="AN13" i="91"/>
  <c r="Y15" i="26"/>
  <c r="X15" i="26"/>
  <c r="X14" i="90"/>
  <c r="Y14" i="90"/>
  <c r="AN13" i="87"/>
  <c r="AI13" i="87"/>
  <c r="AH13" i="78"/>
  <c r="AQ13" i="78" s="1"/>
  <c r="AR13" i="8"/>
  <c r="AH13" i="63"/>
  <c r="AQ13" i="63" s="1"/>
  <c r="AR13" i="40"/>
  <c r="AR12" i="11"/>
  <c r="Z13" i="33"/>
  <c r="W14" i="94"/>
  <c r="AG13" i="94"/>
  <c r="AP13" i="94" s="1"/>
  <c r="AF13" i="94"/>
  <c r="AO13" i="94" s="1"/>
  <c r="AE13" i="94"/>
  <c r="AR13" i="76"/>
  <c r="AH14" i="21"/>
  <c r="AQ14" i="21" s="1"/>
  <c r="AR12" i="16"/>
  <c r="AH14" i="95"/>
  <c r="AQ14" i="95" s="1"/>
  <c r="AF13" i="35"/>
  <c r="AO13" i="35" s="1"/>
  <c r="AE13" i="35"/>
  <c r="W14" i="35"/>
  <c r="AG13" i="35"/>
  <c r="AP13" i="35" s="1"/>
  <c r="AR12" i="54"/>
  <c r="Z14" i="84"/>
  <c r="AR13" i="67"/>
  <c r="Z13" i="58"/>
  <c r="Z14" i="57"/>
  <c r="AI13" i="59"/>
  <c r="AN13" i="59"/>
  <c r="Z14" i="93"/>
  <c r="AG13" i="7"/>
  <c r="AP13" i="7" s="1"/>
  <c r="AF13" i="7"/>
  <c r="AO13" i="7" s="1"/>
  <c r="AE13" i="7"/>
  <c r="W14" i="7"/>
  <c r="AH13" i="20"/>
  <c r="AQ13" i="20" s="1"/>
  <c r="AN14" i="19"/>
  <c r="AI14" i="19"/>
  <c r="Z14" i="47"/>
  <c r="Z14" i="6"/>
  <c r="AH14" i="51"/>
  <c r="AQ14" i="51" s="1"/>
  <c r="AH14" i="42"/>
  <c r="AQ14" i="42" s="1"/>
  <c r="AH14" i="31"/>
  <c r="AQ14" i="31" s="1"/>
  <c r="AH14" i="68"/>
  <c r="AQ14" i="68" s="1"/>
  <c r="AI13" i="65"/>
  <c r="AN13" i="65"/>
  <c r="AN13" i="70"/>
  <c r="AI13" i="70"/>
  <c r="AR14" i="9"/>
  <c r="AE14" i="48"/>
  <c r="W15" i="48"/>
  <c r="AG14" i="48"/>
  <c r="AP14" i="48" s="1"/>
  <c r="AF14" i="48"/>
  <c r="AO14" i="48" s="1"/>
  <c r="AI12" i="34"/>
  <c r="AN12" i="34"/>
  <c r="AE14" i="67"/>
  <c r="AG14" i="67"/>
  <c r="AP14" i="67" s="1"/>
  <c r="W15" i="67"/>
  <c r="AF14" i="67"/>
  <c r="AO14" i="67" s="1"/>
  <c r="AG14" i="18"/>
  <c r="AP14" i="18" s="1"/>
  <c r="AF14" i="18"/>
  <c r="AO14" i="18" s="1"/>
  <c r="AE14" i="18"/>
  <c r="W15" i="18"/>
  <c r="AI14" i="14"/>
  <c r="AN14" i="14"/>
  <c r="AH13" i="11"/>
  <c r="AQ13" i="11" s="1"/>
  <c r="AR13" i="51"/>
  <c r="X14" i="74"/>
  <c r="Y14" i="74"/>
  <c r="AR13" i="60"/>
  <c r="W15" i="53"/>
  <c r="AE14" i="53"/>
  <c r="AG14" i="53"/>
  <c r="AP14" i="53" s="1"/>
  <c r="AF14" i="53"/>
  <c r="AO14" i="53" s="1"/>
  <c r="W13" i="22"/>
  <c r="AG12" i="22"/>
  <c r="AP12" i="22" s="1"/>
  <c r="AF12" i="22"/>
  <c r="AO12" i="22" s="1"/>
  <c r="AE12" i="22"/>
  <c r="AG15" i="9"/>
  <c r="AP15" i="9" s="1"/>
  <c r="AF15" i="9"/>
  <c r="AO15" i="9" s="1"/>
  <c r="AE15" i="9"/>
  <c r="W16" i="9"/>
  <c r="Y13" i="34"/>
  <c r="X13" i="34"/>
  <c r="AH14" i="67"/>
  <c r="AQ14" i="67" s="1"/>
  <c r="X14" i="43"/>
  <c r="Y14" i="43"/>
  <c r="Z15" i="3"/>
  <c r="AR12" i="33"/>
  <c r="AR13" i="46"/>
  <c r="Y14" i="38"/>
  <c r="X14" i="38"/>
  <c r="AH15" i="41"/>
  <c r="AQ15" i="41" s="1"/>
  <c r="AH14" i="37"/>
  <c r="AQ14" i="37" s="1"/>
  <c r="AR13" i="42"/>
  <c r="AI14" i="26"/>
  <c r="AN14" i="26"/>
  <c r="X14" i="52"/>
  <c r="Z14" i="52" s="1"/>
  <c r="Y14" i="52"/>
  <c r="AR13" i="95"/>
  <c r="Z13" i="63"/>
  <c r="AH15" i="61"/>
  <c r="AQ15" i="61" s="1"/>
  <c r="AR13" i="64"/>
  <c r="AF13" i="36"/>
  <c r="AO13" i="36" s="1"/>
  <c r="AE13" i="36"/>
  <c r="W14" i="36"/>
  <c r="AG13" i="36"/>
  <c r="AP13" i="36" s="1"/>
  <c r="Z14" i="21"/>
  <c r="Z14" i="95"/>
  <c r="AH14" i="8"/>
  <c r="AQ14" i="8" s="1"/>
  <c r="Y15" i="14"/>
  <c r="X15" i="14"/>
  <c r="Z15" i="14" s="1"/>
  <c r="AR13" i="6"/>
  <c r="AR13" i="5"/>
  <c r="Z13" i="20"/>
  <c r="Z13" i="15"/>
  <c r="AH13" i="54"/>
  <c r="AQ13" i="54" s="1"/>
  <c r="Z14" i="51"/>
  <c r="Y15" i="32"/>
  <c r="X15" i="32"/>
  <c r="Y15" i="73"/>
  <c r="X15" i="73"/>
  <c r="Y14" i="44"/>
  <c r="X14" i="44"/>
  <c r="Z14" i="44" s="1"/>
  <c r="Y16" i="29"/>
  <c r="X16" i="29"/>
  <c r="AI14" i="88"/>
  <c r="AN14" i="88"/>
  <c r="X15" i="86"/>
  <c r="Y15" i="86"/>
  <c r="X14" i="24"/>
  <c r="Z14" i="24" s="1"/>
  <c r="Y14" i="24"/>
  <c r="Z15" i="12" l="1"/>
  <c r="AF14" i="31"/>
  <c r="AO14" i="31" s="1"/>
  <c r="AE14" i="5"/>
  <c r="W15" i="31"/>
  <c r="Z14" i="13"/>
  <c r="AE14" i="13" s="1"/>
  <c r="AF14" i="5"/>
  <c r="AO14" i="5" s="1"/>
  <c r="Z14" i="74"/>
  <c r="AG14" i="5"/>
  <c r="AP14" i="5" s="1"/>
  <c r="Z15" i="32"/>
  <c r="Z14" i="23"/>
  <c r="Z14" i="70"/>
  <c r="AE14" i="70" s="1"/>
  <c r="Z15" i="19"/>
  <c r="AF15" i="19" s="1"/>
  <c r="AO15" i="19" s="1"/>
  <c r="Z14" i="4"/>
  <c r="Z15" i="86"/>
  <c r="Z15" i="62"/>
  <c r="W16" i="62" s="1"/>
  <c r="Z14" i="30"/>
  <c r="AE13" i="11"/>
  <c r="AI13" i="11" s="1"/>
  <c r="Z15" i="69"/>
  <c r="W16" i="69" s="1"/>
  <c r="Z15" i="88"/>
  <c r="AF13" i="11"/>
  <c r="AO13" i="11" s="1"/>
  <c r="Z14" i="65"/>
  <c r="AG14" i="65" s="1"/>
  <c r="AP14" i="65" s="1"/>
  <c r="AG13" i="11"/>
  <c r="AP13" i="11" s="1"/>
  <c r="Z13" i="34"/>
  <c r="AF13" i="34" s="1"/>
  <c r="AO13" i="34" s="1"/>
  <c r="AF15" i="69"/>
  <c r="AO15" i="69" s="1"/>
  <c r="AE15" i="69"/>
  <c r="W16" i="88"/>
  <c r="AG15" i="88"/>
  <c r="AP15" i="88" s="1"/>
  <c r="AF15" i="88"/>
  <c r="AO15" i="88" s="1"/>
  <c r="AE15" i="88"/>
  <c r="W15" i="44"/>
  <c r="AG14" i="44"/>
  <c r="AP14" i="44" s="1"/>
  <c r="AF14" i="44"/>
  <c r="AO14" i="44" s="1"/>
  <c r="AE14" i="44"/>
  <c r="AF15" i="32"/>
  <c r="AO15" i="32" s="1"/>
  <c r="W16" i="32"/>
  <c r="AG15" i="32"/>
  <c r="AP15" i="32" s="1"/>
  <c r="AE15" i="32"/>
  <c r="AE15" i="62"/>
  <c r="AG15" i="62"/>
  <c r="AP15" i="62" s="1"/>
  <c r="AF15" i="62"/>
  <c r="AO15" i="62" s="1"/>
  <c r="AH14" i="43"/>
  <c r="AQ14" i="43" s="1"/>
  <c r="AN13" i="94"/>
  <c r="AI13" i="94"/>
  <c r="AH15" i="26"/>
  <c r="AQ15" i="26" s="1"/>
  <c r="W16" i="19"/>
  <c r="AG15" i="19"/>
  <c r="AP15" i="19" s="1"/>
  <c r="AE15" i="19"/>
  <c r="AI15" i="27"/>
  <c r="AN15" i="27"/>
  <c r="AH15" i="80"/>
  <c r="AQ15" i="80" s="1"/>
  <c r="W16" i="50"/>
  <c r="AG15" i="50"/>
  <c r="AP15" i="50" s="1"/>
  <c r="AF15" i="50"/>
  <c r="AO15" i="50" s="1"/>
  <c r="AE15" i="50"/>
  <c r="AF14" i="66"/>
  <c r="AO14" i="66" s="1"/>
  <c r="W15" i="66"/>
  <c r="AG14" i="66"/>
  <c r="AP14" i="66" s="1"/>
  <c r="AE14" i="66"/>
  <c r="AR13" i="44"/>
  <c r="AG14" i="56"/>
  <c r="AP14" i="56" s="1"/>
  <c r="AF14" i="56"/>
  <c r="AO14" i="56" s="1"/>
  <c r="AE14" i="56"/>
  <c r="W15" i="56"/>
  <c r="AE14" i="59"/>
  <c r="W15" i="59"/>
  <c r="AG14" i="59"/>
  <c r="AP14" i="59" s="1"/>
  <c r="AF14" i="59"/>
  <c r="AO14" i="59" s="1"/>
  <c r="AI14" i="89"/>
  <c r="AN14" i="89"/>
  <c r="AG15" i="12"/>
  <c r="AP15" i="12" s="1"/>
  <c r="AF15" i="12"/>
  <c r="AO15" i="12" s="1"/>
  <c r="AE15" i="12"/>
  <c r="W16" i="12"/>
  <c r="W15" i="70"/>
  <c r="Y15" i="5"/>
  <c r="X15" i="5"/>
  <c r="W14" i="15"/>
  <c r="AG13" i="15"/>
  <c r="AP13" i="15" s="1"/>
  <c r="AF13" i="15"/>
  <c r="AO13" i="15" s="1"/>
  <c r="AE13" i="15"/>
  <c r="AH15" i="14"/>
  <c r="AQ15" i="14" s="1"/>
  <c r="W15" i="95"/>
  <c r="AF14" i="95"/>
  <c r="AO14" i="95" s="1"/>
  <c r="AG14" i="95"/>
  <c r="AP14" i="95" s="1"/>
  <c r="AE14" i="95"/>
  <c r="AF13" i="63"/>
  <c r="AO13" i="63" s="1"/>
  <c r="AE13" i="63"/>
  <c r="W14" i="63"/>
  <c r="AG13" i="63"/>
  <c r="AP13" i="63" s="1"/>
  <c r="Z14" i="43"/>
  <c r="X15" i="53"/>
  <c r="Y15" i="53"/>
  <c r="AR14" i="14"/>
  <c r="X15" i="67"/>
  <c r="Y15" i="67"/>
  <c r="AR13" i="70"/>
  <c r="X14" i="35"/>
  <c r="Y14" i="35"/>
  <c r="AR13" i="87"/>
  <c r="AR12" i="71"/>
  <c r="AH15" i="83"/>
  <c r="AQ15" i="83" s="1"/>
  <c r="AH13" i="71"/>
  <c r="AQ13" i="71" s="1"/>
  <c r="AR13" i="74"/>
  <c r="AR14" i="62"/>
  <c r="AR13" i="43"/>
  <c r="AR12" i="85"/>
  <c r="AR14" i="32"/>
  <c r="AR13" i="90"/>
  <c r="Y16" i="92"/>
  <c r="X16" i="92"/>
  <c r="AN14" i="42"/>
  <c r="AI14" i="42"/>
  <c r="Y14" i="81"/>
  <c r="X14" i="81"/>
  <c r="AR14" i="69"/>
  <c r="AR13" i="30"/>
  <c r="Y15" i="40"/>
  <c r="X15" i="40"/>
  <c r="Z15" i="40" s="1"/>
  <c r="AN14" i="68"/>
  <c r="AI14" i="68"/>
  <c r="W15" i="74"/>
  <c r="AG14" i="74"/>
  <c r="AP14" i="74" s="1"/>
  <c r="AF14" i="74"/>
  <c r="AO14" i="74" s="1"/>
  <c r="AE14" i="74"/>
  <c r="W14" i="58"/>
  <c r="AG13" i="58"/>
  <c r="AP13" i="58" s="1"/>
  <c r="AF13" i="58"/>
  <c r="AO13" i="58" s="1"/>
  <c r="AE13" i="58"/>
  <c r="W14" i="16"/>
  <c r="AG13" i="16"/>
  <c r="AP13" i="16" s="1"/>
  <c r="AF13" i="16"/>
  <c r="AO13" i="16" s="1"/>
  <c r="AE13" i="16"/>
  <c r="AH15" i="96"/>
  <c r="AQ15" i="96" s="1"/>
  <c r="AH15" i="62"/>
  <c r="AQ15" i="62" s="1"/>
  <c r="Y14" i="78"/>
  <c r="X14" i="78"/>
  <c r="AI14" i="37"/>
  <c r="AN14" i="37"/>
  <c r="Y15" i="49"/>
  <c r="X15" i="49"/>
  <c r="AH14" i="24"/>
  <c r="AQ14" i="24" s="1"/>
  <c r="AR14" i="88"/>
  <c r="AE13" i="20"/>
  <c r="W14" i="20"/>
  <c r="AG13" i="20"/>
  <c r="AP13" i="20" s="1"/>
  <c r="AF13" i="20"/>
  <c r="AO13" i="20" s="1"/>
  <c r="AG14" i="21"/>
  <c r="AP14" i="21" s="1"/>
  <c r="AF14" i="21"/>
  <c r="AO14" i="21" s="1"/>
  <c r="AE14" i="21"/>
  <c r="W15" i="21"/>
  <c r="AR14" i="26"/>
  <c r="X16" i="9"/>
  <c r="Y16" i="9"/>
  <c r="X15" i="18"/>
  <c r="Y15" i="18"/>
  <c r="Y15" i="48"/>
  <c r="X15" i="48"/>
  <c r="AF14" i="93"/>
  <c r="AO14" i="93" s="1"/>
  <c r="AE14" i="93"/>
  <c r="W15" i="93"/>
  <c r="AG14" i="93"/>
  <c r="AP14" i="93" s="1"/>
  <c r="Z15" i="26"/>
  <c r="AH14" i="13"/>
  <c r="AQ14" i="13" s="1"/>
  <c r="X15" i="60"/>
  <c r="Y15" i="60"/>
  <c r="Z15" i="83"/>
  <c r="AH14" i="65"/>
  <c r="AQ14" i="65" s="1"/>
  <c r="AH14" i="30"/>
  <c r="AQ14" i="30" s="1"/>
  <c r="AR13" i="55"/>
  <c r="Z13" i="71"/>
  <c r="AG14" i="64"/>
  <c r="AP14" i="64" s="1"/>
  <c r="AF14" i="64"/>
  <c r="AO14" i="64" s="1"/>
  <c r="AE14" i="64"/>
  <c r="W15" i="64"/>
  <c r="AI14" i="2"/>
  <c r="AN14" i="2"/>
  <c r="AR13" i="23"/>
  <c r="Z15" i="80"/>
  <c r="AR14" i="75"/>
  <c r="AR13" i="4"/>
  <c r="AR13" i="56"/>
  <c r="Z15" i="96"/>
  <c r="Y15" i="82"/>
  <c r="X15" i="82"/>
  <c r="AH14" i="23"/>
  <c r="AQ14" i="23" s="1"/>
  <c r="AR13" i="38"/>
  <c r="AR13" i="24"/>
  <c r="AH14" i="4"/>
  <c r="AQ14" i="4" s="1"/>
  <c r="AR14" i="96"/>
  <c r="AN14" i="25"/>
  <c r="AI14" i="25"/>
  <c r="X14" i="77"/>
  <c r="Y14" i="77"/>
  <c r="AH14" i="91"/>
  <c r="AQ14" i="91" s="1"/>
  <c r="AR14" i="80"/>
  <c r="Y15" i="8"/>
  <c r="X15" i="8"/>
  <c r="Z15" i="8" s="1"/>
  <c r="X16" i="61"/>
  <c r="Y16" i="61"/>
  <c r="Y14" i="11"/>
  <c r="X14" i="11"/>
  <c r="AN14" i="31"/>
  <c r="AI14" i="31"/>
  <c r="W16" i="86"/>
  <c r="AG15" i="86"/>
  <c r="AP15" i="86" s="1"/>
  <c r="AF15" i="86"/>
  <c r="AO15" i="86" s="1"/>
  <c r="AE15" i="86"/>
  <c r="AH15" i="32"/>
  <c r="AQ15" i="32" s="1"/>
  <c r="AI13" i="36"/>
  <c r="AN13" i="36"/>
  <c r="AF14" i="52"/>
  <c r="AO14" i="52" s="1"/>
  <c r="AE14" i="52"/>
  <c r="W15" i="52"/>
  <c r="AG14" i="52"/>
  <c r="AP14" i="52" s="1"/>
  <c r="Y14" i="10"/>
  <c r="X14" i="10"/>
  <c r="AG14" i="24"/>
  <c r="AP14" i="24" s="1"/>
  <c r="AF14" i="24"/>
  <c r="AO14" i="24" s="1"/>
  <c r="AE14" i="24"/>
  <c r="W15" i="24"/>
  <c r="AH16" i="29"/>
  <c r="AQ16" i="29" s="1"/>
  <c r="AH15" i="73"/>
  <c r="AQ15" i="73" s="1"/>
  <c r="AG14" i="51"/>
  <c r="AP14" i="51" s="1"/>
  <c r="AF14" i="51"/>
  <c r="AO14" i="51" s="1"/>
  <c r="AE14" i="51"/>
  <c r="W15" i="51"/>
  <c r="AG15" i="14"/>
  <c r="AP15" i="14" s="1"/>
  <c r="AF15" i="14"/>
  <c r="AO15" i="14" s="1"/>
  <c r="AE15" i="14"/>
  <c r="W16" i="14"/>
  <c r="AH14" i="38"/>
  <c r="AQ14" i="38" s="1"/>
  <c r="AN15" i="9"/>
  <c r="AI15" i="9"/>
  <c r="X13" i="22"/>
  <c r="Y13" i="22"/>
  <c r="AN14" i="18"/>
  <c r="AI14" i="18"/>
  <c r="AI14" i="67"/>
  <c r="AN14" i="67"/>
  <c r="W15" i="6"/>
  <c r="AG14" i="6"/>
  <c r="AP14" i="6" s="1"/>
  <c r="AF14" i="6"/>
  <c r="AO14" i="6" s="1"/>
  <c r="AE14" i="6"/>
  <c r="AF14" i="84"/>
  <c r="AO14" i="84" s="1"/>
  <c r="AE14" i="84"/>
  <c r="AG14" i="84"/>
  <c r="AP14" i="84" s="1"/>
  <c r="W15" i="84"/>
  <c r="AI13" i="35"/>
  <c r="AN13" i="35"/>
  <c r="Y14" i="94"/>
  <c r="X14" i="94"/>
  <c r="AR14" i="50"/>
  <c r="AF14" i="30"/>
  <c r="AO14" i="30" s="1"/>
  <c r="AE14" i="30"/>
  <c r="W15" i="30"/>
  <c r="AG14" i="30"/>
  <c r="AP14" i="30" s="1"/>
  <c r="X16" i="27"/>
  <c r="Y16" i="27"/>
  <c r="AI14" i="46"/>
  <c r="AN14" i="46"/>
  <c r="AI13" i="10"/>
  <c r="AN13" i="10"/>
  <c r="AG14" i="23"/>
  <c r="AP14" i="23" s="1"/>
  <c r="AF14" i="23"/>
  <c r="AO14" i="23" s="1"/>
  <c r="AE14" i="23"/>
  <c r="W15" i="23"/>
  <c r="AR13" i="52"/>
  <c r="AH15" i="39"/>
  <c r="AQ15" i="39" s="1"/>
  <c r="AN13" i="81"/>
  <c r="AI13" i="81"/>
  <c r="W15" i="4"/>
  <c r="AG14" i="4"/>
  <c r="AP14" i="4" s="1"/>
  <c r="AF14" i="4"/>
  <c r="AO14" i="4" s="1"/>
  <c r="AE14" i="4"/>
  <c r="Y15" i="89"/>
  <c r="X15" i="89"/>
  <c r="Z14" i="91"/>
  <c r="AR13" i="13"/>
  <c r="AN13" i="78"/>
  <c r="AI13" i="78"/>
  <c r="AI14" i="5"/>
  <c r="AN14" i="5"/>
  <c r="AI15" i="61"/>
  <c r="AN15" i="61"/>
  <c r="X16" i="41"/>
  <c r="Y16" i="41"/>
  <c r="Y15" i="68"/>
  <c r="X15" i="68"/>
  <c r="AI14" i="49"/>
  <c r="AN14" i="49"/>
  <c r="AH14" i="44"/>
  <c r="AQ14" i="44" s="1"/>
  <c r="AE14" i="47"/>
  <c r="AG14" i="47"/>
  <c r="AP14" i="47" s="1"/>
  <c r="W15" i="47"/>
  <c r="AF14" i="47"/>
  <c r="AO14" i="47" s="1"/>
  <c r="Y14" i="7"/>
  <c r="X14" i="7"/>
  <c r="AR13" i="59"/>
  <c r="AE13" i="33"/>
  <c r="W14" i="33"/>
  <c r="AG13" i="33"/>
  <c r="AP13" i="33" s="1"/>
  <c r="AF13" i="33"/>
  <c r="AO13" i="33" s="1"/>
  <c r="AH14" i="90"/>
  <c r="AQ14" i="90" s="1"/>
  <c r="AR13" i="91"/>
  <c r="AH15" i="75"/>
  <c r="AQ15" i="75" s="1"/>
  <c r="AH13" i="85"/>
  <c r="AQ13" i="85" s="1"/>
  <c r="Y15" i="46"/>
  <c r="X15" i="46"/>
  <c r="AR14" i="86"/>
  <c r="AH14" i="55"/>
  <c r="AQ14" i="55" s="1"/>
  <c r="W16" i="79"/>
  <c r="AG15" i="79"/>
  <c r="AP15" i="79" s="1"/>
  <c r="AF15" i="79"/>
  <c r="AO15" i="79" s="1"/>
  <c r="AE15" i="79"/>
  <c r="AN14" i="82"/>
  <c r="AI14" i="82"/>
  <c r="AH14" i="87"/>
  <c r="AQ14" i="87" s="1"/>
  <c r="AI15" i="92"/>
  <c r="AN15" i="92"/>
  <c r="Y15" i="42"/>
  <c r="X15" i="42"/>
  <c r="AR15" i="29"/>
  <c r="AH14" i="56"/>
  <c r="AQ14" i="56" s="1"/>
  <c r="AG14" i="45"/>
  <c r="AP14" i="45" s="1"/>
  <c r="W15" i="45"/>
  <c r="AF14" i="45"/>
  <c r="AO14" i="45" s="1"/>
  <c r="AE14" i="45"/>
  <c r="AH15" i="12"/>
  <c r="AQ15" i="12" s="1"/>
  <c r="AR14" i="83"/>
  <c r="AH14" i="70"/>
  <c r="AQ14" i="70" s="1"/>
  <c r="AH14" i="72"/>
  <c r="AQ14" i="72" s="1"/>
  <c r="AN14" i="40"/>
  <c r="AI14" i="40"/>
  <c r="X14" i="54"/>
  <c r="Y14" i="54"/>
  <c r="AI12" i="22"/>
  <c r="AN12" i="22"/>
  <c r="AI14" i="53"/>
  <c r="AN14" i="53"/>
  <c r="X14" i="36"/>
  <c r="Y14" i="36"/>
  <c r="AE15" i="3"/>
  <c r="W16" i="3"/>
  <c r="AG15" i="3"/>
  <c r="AP15" i="3" s="1"/>
  <c r="AF15" i="3"/>
  <c r="AO15" i="3" s="1"/>
  <c r="AI14" i="48"/>
  <c r="AN14" i="48"/>
  <c r="AR13" i="65"/>
  <c r="AH15" i="86"/>
  <c r="AQ15" i="86" s="1"/>
  <c r="Z16" i="29"/>
  <c r="Z15" i="73"/>
  <c r="AH14" i="52"/>
  <c r="AQ14" i="52" s="1"/>
  <c r="Z14" i="38"/>
  <c r="AH13" i="34"/>
  <c r="AQ13" i="34" s="1"/>
  <c r="AH14" i="74"/>
  <c r="AQ14" i="74" s="1"/>
  <c r="AR12" i="34"/>
  <c r="AR14" i="19"/>
  <c r="AN13" i="7"/>
  <c r="AI13" i="7"/>
  <c r="AG14" i="57"/>
  <c r="AP14" i="57" s="1"/>
  <c r="AF14" i="57"/>
  <c r="AO14" i="57" s="1"/>
  <c r="AE14" i="57"/>
  <c r="W15" i="57"/>
  <c r="Z14" i="90"/>
  <c r="W16" i="17"/>
  <c r="AG15" i="17"/>
  <c r="AP15" i="17" s="1"/>
  <c r="AF15" i="17"/>
  <c r="AO15" i="17" s="1"/>
  <c r="AE15" i="17"/>
  <c r="AI14" i="60"/>
  <c r="AN14" i="60"/>
  <c r="Z15" i="75"/>
  <c r="Z13" i="85"/>
  <c r="AH15" i="69"/>
  <c r="AQ15" i="69" s="1"/>
  <c r="AR14" i="39"/>
  <c r="AH15" i="19"/>
  <c r="AQ15" i="19" s="1"/>
  <c r="W15" i="1"/>
  <c r="AG14" i="1"/>
  <c r="AP14" i="1" s="1"/>
  <c r="AF14" i="1"/>
  <c r="AO14" i="1" s="1"/>
  <c r="AE14" i="1"/>
  <c r="Y15" i="2"/>
  <c r="X15" i="2"/>
  <c r="AH15" i="50"/>
  <c r="AQ15" i="50" s="1"/>
  <c r="AH15" i="88"/>
  <c r="AQ15" i="88" s="1"/>
  <c r="AR14" i="73"/>
  <c r="Z14" i="55"/>
  <c r="W14" i="28"/>
  <c r="AG13" i="28"/>
  <c r="AP13" i="28" s="1"/>
  <c r="AF13" i="28"/>
  <c r="AO13" i="28" s="1"/>
  <c r="AE13" i="28"/>
  <c r="W15" i="76"/>
  <c r="AG14" i="76"/>
  <c r="AP14" i="76" s="1"/>
  <c r="AF14" i="76"/>
  <c r="AO14" i="76" s="1"/>
  <c r="AE14" i="76"/>
  <c r="Z14" i="87"/>
  <c r="AR14" i="12"/>
  <c r="Z15" i="39"/>
  <c r="AR13" i="72"/>
  <c r="AH14" i="59"/>
  <c r="AQ14" i="59" s="1"/>
  <c r="Y15" i="25"/>
  <c r="X15" i="25"/>
  <c r="Z15" i="25" s="1"/>
  <c r="AI13" i="77"/>
  <c r="AN13" i="77"/>
  <c r="Z14" i="72"/>
  <c r="AI14" i="8"/>
  <c r="AN14" i="8"/>
  <c r="X15" i="37"/>
  <c r="Y15" i="37"/>
  <c r="Z15" i="37" s="1"/>
  <c r="AN13" i="54"/>
  <c r="AI13" i="54"/>
  <c r="AI15" i="41"/>
  <c r="AN15" i="41"/>
  <c r="AN13" i="11"/>
  <c r="Y15" i="31"/>
  <c r="X15" i="31"/>
  <c r="Z15" i="68" l="1"/>
  <c r="Z14" i="81"/>
  <c r="AF14" i="70"/>
  <c r="AO14" i="70" s="1"/>
  <c r="AF14" i="13"/>
  <c r="AO14" i="13" s="1"/>
  <c r="W14" i="34"/>
  <c r="Y14" i="34" s="1"/>
  <c r="AG14" i="13"/>
  <c r="AP14" i="13" s="1"/>
  <c r="AG14" i="70"/>
  <c r="AP14" i="70" s="1"/>
  <c r="W15" i="13"/>
  <c r="AG15" i="69"/>
  <c r="AP15" i="69" s="1"/>
  <c r="Z15" i="31"/>
  <c r="Z15" i="53"/>
  <c r="AF15" i="53" s="1"/>
  <c r="AO15" i="53" s="1"/>
  <c r="AG13" i="34"/>
  <c r="AP13" i="34" s="1"/>
  <c r="Z14" i="36"/>
  <c r="Z14" i="54"/>
  <c r="Z14" i="11"/>
  <c r="Z14" i="78"/>
  <c r="W15" i="78" s="1"/>
  <c r="W15" i="65"/>
  <c r="X15" i="65" s="1"/>
  <c r="Z15" i="46"/>
  <c r="Z16" i="92"/>
  <c r="Z14" i="35"/>
  <c r="AE14" i="35" s="1"/>
  <c r="AE14" i="65"/>
  <c r="Z15" i="82"/>
  <c r="AG15" i="82" s="1"/>
  <c r="AP15" i="82" s="1"/>
  <c r="Z13" i="22"/>
  <c r="AG13" i="22" s="1"/>
  <c r="AP13" i="22" s="1"/>
  <c r="AE13" i="34"/>
  <c r="AF14" i="65"/>
  <c r="AO14" i="65" s="1"/>
  <c r="Z14" i="94"/>
  <c r="W15" i="94" s="1"/>
  <c r="Z14" i="10"/>
  <c r="AF14" i="10" s="1"/>
  <c r="AO14" i="10" s="1"/>
  <c r="Z14" i="77"/>
  <c r="AE14" i="77" s="1"/>
  <c r="Z15" i="67"/>
  <c r="AE15" i="67" s="1"/>
  <c r="AF15" i="37"/>
  <c r="AO15" i="37" s="1"/>
  <c r="AG15" i="37"/>
  <c r="AP15" i="37" s="1"/>
  <c r="AE15" i="37"/>
  <c r="W16" i="37"/>
  <c r="W15" i="35"/>
  <c r="AG14" i="35"/>
  <c r="AP14" i="35" s="1"/>
  <c r="AF14" i="35"/>
  <c r="AO14" i="35" s="1"/>
  <c r="W16" i="82"/>
  <c r="AF15" i="82"/>
  <c r="AO15" i="82" s="1"/>
  <c r="AE15" i="82"/>
  <c r="AE14" i="78"/>
  <c r="AG14" i="78"/>
  <c r="AP14" i="78" s="1"/>
  <c r="AF14" i="94"/>
  <c r="AO14" i="94" s="1"/>
  <c r="AE14" i="94"/>
  <c r="W15" i="10"/>
  <c r="AG14" i="10"/>
  <c r="AP14" i="10" s="1"/>
  <c r="W15" i="77"/>
  <c r="AG14" i="77"/>
  <c r="AP14" i="77" s="1"/>
  <c r="AF14" i="77"/>
  <c r="AO14" i="77" s="1"/>
  <c r="X14" i="28"/>
  <c r="Y14" i="28"/>
  <c r="Y15" i="57"/>
  <c r="X15" i="57"/>
  <c r="AH15" i="42"/>
  <c r="AQ15" i="42" s="1"/>
  <c r="W15" i="91"/>
  <c r="AG14" i="91"/>
  <c r="AP14" i="91" s="1"/>
  <c r="AF14" i="91"/>
  <c r="AO14" i="91" s="1"/>
  <c r="AE14" i="91"/>
  <c r="AR14" i="46"/>
  <c r="AH15" i="18"/>
  <c r="AQ15" i="18" s="1"/>
  <c r="AI13" i="16"/>
  <c r="AN13" i="16"/>
  <c r="Y15" i="74"/>
  <c r="X15" i="74"/>
  <c r="X15" i="76"/>
  <c r="Y15" i="76"/>
  <c r="Z15" i="76" s="1"/>
  <c r="AG14" i="55"/>
  <c r="AP14" i="55" s="1"/>
  <c r="AF14" i="55"/>
  <c r="AO14" i="55" s="1"/>
  <c r="W15" i="55"/>
  <c r="AE14" i="55"/>
  <c r="AI15" i="17"/>
  <c r="AN15" i="17"/>
  <c r="AN14" i="57"/>
  <c r="AI14" i="57"/>
  <c r="W17" i="29"/>
  <c r="AG16" i="29"/>
  <c r="AP16" i="29" s="1"/>
  <c r="AF16" i="29"/>
  <c r="AO16" i="29" s="1"/>
  <c r="AE16" i="29"/>
  <c r="Y16" i="3"/>
  <c r="X16" i="3"/>
  <c r="AR14" i="53"/>
  <c r="AR14" i="40"/>
  <c r="AH14" i="7"/>
  <c r="AQ14" i="7" s="1"/>
  <c r="AR14" i="5"/>
  <c r="AH15" i="89"/>
  <c r="AQ15" i="89" s="1"/>
  <c r="Y15" i="4"/>
  <c r="X15" i="4"/>
  <c r="AI14" i="30"/>
  <c r="AN14" i="30"/>
  <c r="AI14" i="84"/>
  <c r="AN14" i="84"/>
  <c r="Y15" i="51"/>
  <c r="X15" i="51"/>
  <c r="AH14" i="10"/>
  <c r="AQ14" i="10" s="1"/>
  <c r="X16" i="86"/>
  <c r="Y16" i="86"/>
  <c r="AH15" i="82"/>
  <c r="AQ15" i="82" s="1"/>
  <c r="W16" i="83"/>
  <c r="AG15" i="83"/>
  <c r="AP15" i="83" s="1"/>
  <c r="AF15" i="83"/>
  <c r="AO15" i="83" s="1"/>
  <c r="AE15" i="83"/>
  <c r="Z15" i="18"/>
  <c r="Y15" i="21"/>
  <c r="X15" i="21"/>
  <c r="X14" i="20"/>
  <c r="Z14" i="20" s="1"/>
  <c r="Y14" i="20"/>
  <c r="AH14" i="78"/>
  <c r="AQ14" i="78" s="1"/>
  <c r="X14" i="58"/>
  <c r="Y14" i="58"/>
  <c r="AR14" i="68"/>
  <c r="AR14" i="42"/>
  <c r="AH14" i="35"/>
  <c r="AQ14" i="35" s="1"/>
  <c r="W15" i="43"/>
  <c r="AG14" i="43"/>
  <c r="AP14" i="43" s="1"/>
  <c r="AF14" i="43"/>
  <c r="AO14" i="43" s="1"/>
  <c r="AE14" i="43"/>
  <c r="Y16" i="12"/>
  <c r="X16" i="12"/>
  <c r="X15" i="66"/>
  <c r="Y15" i="66"/>
  <c r="AR15" i="27"/>
  <c r="AI13" i="34"/>
  <c r="AN13" i="34"/>
  <c r="AN14" i="65"/>
  <c r="Y15" i="44"/>
  <c r="X15" i="44"/>
  <c r="X16" i="88"/>
  <c r="Y16" i="88"/>
  <c r="AF15" i="31"/>
  <c r="AO15" i="31" s="1"/>
  <c r="AE15" i="31"/>
  <c r="W16" i="31"/>
  <c r="AG15" i="31"/>
  <c r="AP15" i="31" s="1"/>
  <c r="AG14" i="72"/>
  <c r="AP14" i="72" s="1"/>
  <c r="AF14" i="72"/>
  <c r="AO14" i="72" s="1"/>
  <c r="AE14" i="72"/>
  <c r="W15" i="72"/>
  <c r="AH15" i="2"/>
  <c r="AQ15" i="2" s="1"/>
  <c r="AN14" i="23"/>
  <c r="AI14" i="23"/>
  <c r="Y15" i="6"/>
  <c r="X15" i="6"/>
  <c r="AH13" i="22"/>
  <c r="AQ13" i="22" s="1"/>
  <c r="AI14" i="52"/>
  <c r="AN14" i="52"/>
  <c r="AI14" i="93"/>
  <c r="AN14" i="93"/>
  <c r="AR14" i="37"/>
  <c r="AH15" i="67"/>
  <c r="AQ15" i="67" s="1"/>
  <c r="W16" i="53"/>
  <c r="AI14" i="95"/>
  <c r="AN14" i="95"/>
  <c r="AH15" i="5"/>
  <c r="AQ15" i="5" s="1"/>
  <c r="Y15" i="70"/>
  <c r="X15" i="70"/>
  <c r="AR14" i="89"/>
  <c r="AN14" i="56"/>
  <c r="AI14" i="56"/>
  <c r="Y16" i="50"/>
  <c r="X16" i="50"/>
  <c r="Z16" i="50" s="1"/>
  <c r="AI14" i="13"/>
  <c r="AN14" i="13"/>
  <c r="AR13" i="11"/>
  <c r="AH15" i="37"/>
  <c r="AQ15" i="37" s="1"/>
  <c r="AR13" i="77"/>
  <c r="AF14" i="87"/>
  <c r="AO14" i="87" s="1"/>
  <c r="AE14" i="87"/>
  <c r="AG14" i="87"/>
  <c r="AP14" i="87" s="1"/>
  <c r="W15" i="87"/>
  <c r="Z15" i="2"/>
  <c r="AE14" i="38"/>
  <c r="W15" i="38"/>
  <c r="AG14" i="38"/>
  <c r="AP14" i="38" s="1"/>
  <c r="AF14" i="38"/>
  <c r="AO14" i="38" s="1"/>
  <c r="AI15" i="3"/>
  <c r="AN15" i="3"/>
  <c r="AI14" i="45"/>
  <c r="AN14" i="45"/>
  <c r="Z15" i="42"/>
  <c r="Y14" i="33"/>
  <c r="X14" i="33"/>
  <c r="AI14" i="47"/>
  <c r="AN14" i="47"/>
  <c r="AH16" i="41"/>
  <c r="AQ16" i="41" s="1"/>
  <c r="AR13" i="78"/>
  <c r="AR13" i="81"/>
  <c r="AH16" i="27"/>
  <c r="AQ16" i="27" s="1"/>
  <c r="AR14" i="67"/>
  <c r="AR15" i="9"/>
  <c r="AN14" i="51"/>
  <c r="AI14" i="51"/>
  <c r="AR14" i="31"/>
  <c r="AH16" i="61"/>
  <c r="AQ16" i="61" s="1"/>
  <c r="AF13" i="71"/>
  <c r="AO13" i="71" s="1"/>
  <c r="AE13" i="71"/>
  <c r="W14" i="71"/>
  <c r="AG13" i="71"/>
  <c r="AP13" i="71" s="1"/>
  <c r="W16" i="26"/>
  <c r="AG15" i="26"/>
  <c r="AP15" i="26" s="1"/>
  <c r="AF15" i="26"/>
  <c r="AO15" i="26" s="1"/>
  <c r="AE15" i="26"/>
  <c r="AH15" i="48"/>
  <c r="AQ15" i="48" s="1"/>
  <c r="AN14" i="21"/>
  <c r="AI14" i="21"/>
  <c r="AI13" i="20"/>
  <c r="AN13" i="20"/>
  <c r="AH15" i="49"/>
  <c r="AQ15" i="49" s="1"/>
  <c r="AI13" i="15"/>
  <c r="AN13" i="15"/>
  <c r="Z15" i="5"/>
  <c r="AN15" i="12"/>
  <c r="AI15" i="12"/>
  <c r="AI15" i="19"/>
  <c r="AN15" i="19"/>
  <c r="X16" i="62"/>
  <c r="Y16" i="62"/>
  <c r="Z16" i="62" s="1"/>
  <c r="AI15" i="69"/>
  <c r="AN15" i="69"/>
  <c r="AN15" i="79"/>
  <c r="AI15" i="79"/>
  <c r="W16" i="46"/>
  <c r="AG15" i="46"/>
  <c r="AP15" i="46" s="1"/>
  <c r="AF15" i="46"/>
  <c r="AO15" i="46" s="1"/>
  <c r="AE15" i="46"/>
  <c r="AF15" i="68"/>
  <c r="AO15" i="68" s="1"/>
  <c r="W16" i="68"/>
  <c r="AE15" i="68"/>
  <c r="AG15" i="68"/>
  <c r="AP15" i="68" s="1"/>
  <c r="AH15" i="25"/>
  <c r="AQ15" i="25" s="1"/>
  <c r="AN14" i="76"/>
  <c r="AI14" i="76"/>
  <c r="AN13" i="28"/>
  <c r="AI13" i="28"/>
  <c r="AI14" i="1"/>
  <c r="AN14" i="1"/>
  <c r="AE13" i="85"/>
  <c r="W14" i="85"/>
  <c r="AF13" i="85"/>
  <c r="AO13" i="85" s="1"/>
  <c r="AG13" i="85"/>
  <c r="AP13" i="85" s="1"/>
  <c r="AR12" i="22"/>
  <c r="Z14" i="7"/>
  <c r="AR14" i="49"/>
  <c r="Z16" i="41"/>
  <c r="Z15" i="89"/>
  <c r="Z16" i="27"/>
  <c r="AR13" i="35"/>
  <c r="AI14" i="6"/>
  <c r="AN14" i="6"/>
  <c r="AR14" i="18"/>
  <c r="Y16" i="14"/>
  <c r="X16" i="14"/>
  <c r="Y15" i="24"/>
  <c r="X15" i="24"/>
  <c r="AR13" i="36"/>
  <c r="Z16" i="61"/>
  <c r="AH14" i="77"/>
  <c r="AQ14" i="77" s="1"/>
  <c r="AR14" i="2"/>
  <c r="AH15" i="60"/>
  <c r="AQ15" i="60" s="1"/>
  <c r="AH16" i="9"/>
  <c r="AQ16" i="9" s="1"/>
  <c r="X14" i="16"/>
  <c r="Y14" i="16"/>
  <c r="AN14" i="74"/>
  <c r="AI14" i="74"/>
  <c r="AH15" i="40"/>
  <c r="AQ15" i="40" s="1"/>
  <c r="AH16" i="92"/>
  <c r="AQ16" i="92" s="1"/>
  <c r="Y14" i="63"/>
  <c r="X14" i="63"/>
  <c r="Z14" i="63" s="1"/>
  <c r="Y15" i="59"/>
  <c r="X15" i="59"/>
  <c r="AI15" i="50"/>
  <c r="AN15" i="50"/>
  <c r="AI15" i="62"/>
  <c r="AN15" i="62"/>
  <c r="AN15" i="32"/>
  <c r="AI15" i="32"/>
  <c r="Y15" i="1"/>
  <c r="X15" i="1"/>
  <c r="Z15" i="1" s="1"/>
  <c r="AR14" i="60"/>
  <c r="W16" i="73"/>
  <c r="AG15" i="73"/>
  <c r="AP15" i="73" s="1"/>
  <c r="AF15" i="73"/>
  <c r="AO15" i="73" s="1"/>
  <c r="AE15" i="73"/>
  <c r="AH15" i="31"/>
  <c r="AQ15" i="31" s="1"/>
  <c r="AR15" i="41"/>
  <c r="AF15" i="75"/>
  <c r="AO15" i="75" s="1"/>
  <c r="AE15" i="75"/>
  <c r="AG15" i="75"/>
  <c r="AP15" i="75" s="1"/>
  <c r="W16" i="75"/>
  <c r="X16" i="17"/>
  <c r="Y16" i="17"/>
  <c r="AR13" i="7"/>
  <c r="AR14" i="48"/>
  <c r="AH14" i="36"/>
  <c r="AQ14" i="36" s="1"/>
  <c r="X15" i="45"/>
  <c r="Y15" i="45"/>
  <c r="AR15" i="92"/>
  <c r="AR14" i="82"/>
  <c r="X16" i="79"/>
  <c r="Y16" i="79"/>
  <c r="AH15" i="46"/>
  <c r="AQ15" i="46" s="1"/>
  <c r="AI13" i="33"/>
  <c r="AN13" i="33"/>
  <c r="AH15" i="68"/>
  <c r="AQ15" i="68" s="1"/>
  <c r="AI14" i="4"/>
  <c r="AN14" i="4"/>
  <c r="AR13" i="10"/>
  <c r="Y15" i="84"/>
  <c r="X15" i="84"/>
  <c r="Z15" i="84" s="1"/>
  <c r="AN15" i="14"/>
  <c r="AI15" i="14"/>
  <c r="AN14" i="24"/>
  <c r="AI14" i="24"/>
  <c r="AN15" i="86"/>
  <c r="AI15" i="86"/>
  <c r="AH14" i="11"/>
  <c r="AQ14" i="11" s="1"/>
  <c r="AH15" i="8"/>
  <c r="AQ15" i="8" s="1"/>
  <c r="W16" i="96"/>
  <c r="AG15" i="96"/>
  <c r="AP15" i="96" s="1"/>
  <c r="AF15" i="96"/>
  <c r="AO15" i="96" s="1"/>
  <c r="AE15" i="96"/>
  <c r="Y15" i="64"/>
  <c r="X15" i="64"/>
  <c r="Z15" i="64" s="1"/>
  <c r="Z15" i="60"/>
  <c r="X15" i="93"/>
  <c r="Y15" i="93"/>
  <c r="Z15" i="48"/>
  <c r="Z16" i="9"/>
  <c r="Z15" i="49"/>
  <c r="AI13" i="58"/>
  <c r="AN13" i="58"/>
  <c r="AH14" i="81"/>
  <c r="AQ14" i="81" s="1"/>
  <c r="AI13" i="63"/>
  <c r="AN13" i="63"/>
  <c r="X15" i="95"/>
  <c r="Y15" i="95"/>
  <c r="AI14" i="70"/>
  <c r="AN14" i="70"/>
  <c r="AI14" i="59"/>
  <c r="AN14" i="59"/>
  <c r="X14" i="34"/>
  <c r="AI14" i="44"/>
  <c r="AN14" i="44"/>
  <c r="AN15" i="88"/>
  <c r="AI15" i="88"/>
  <c r="X16" i="69"/>
  <c r="Z16" i="69" s="1"/>
  <c r="Y16" i="69"/>
  <c r="W15" i="54"/>
  <c r="AG14" i="54"/>
  <c r="AP14" i="54" s="1"/>
  <c r="AF14" i="54"/>
  <c r="AO14" i="54" s="1"/>
  <c r="AE14" i="54"/>
  <c r="AE14" i="11"/>
  <c r="W15" i="11"/>
  <c r="AG14" i="11"/>
  <c r="AP14" i="11" s="1"/>
  <c r="AF14" i="11"/>
  <c r="AO14" i="11" s="1"/>
  <c r="AF15" i="8"/>
  <c r="AO15" i="8" s="1"/>
  <c r="AE15" i="8"/>
  <c r="W16" i="8"/>
  <c r="AG15" i="8"/>
  <c r="AP15" i="8" s="1"/>
  <c r="AF14" i="81"/>
  <c r="AO14" i="81" s="1"/>
  <c r="AG14" i="81"/>
  <c r="AP14" i="81" s="1"/>
  <c r="W15" i="81"/>
  <c r="AE14" i="81"/>
  <c r="AR13" i="54"/>
  <c r="AR14" i="8"/>
  <c r="AE15" i="25"/>
  <c r="W16" i="25"/>
  <c r="AG15" i="25"/>
  <c r="AP15" i="25" s="1"/>
  <c r="AF15" i="25"/>
  <c r="AO15" i="25" s="1"/>
  <c r="AE15" i="39"/>
  <c r="W16" i="39"/>
  <c r="AG15" i="39"/>
  <c r="AP15" i="39" s="1"/>
  <c r="AF15" i="39"/>
  <c r="AO15" i="39" s="1"/>
  <c r="W15" i="90"/>
  <c r="AG14" i="90"/>
  <c r="AP14" i="90" s="1"/>
  <c r="AF14" i="90"/>
  <c r="AO14" i="90" s="1"/>
  <c r="AE14" i="90"/>
  <c r="W15" i="36"/>
  <c r="AG14" i="36"/>
  <c r="AP14" i="36" s="1"/>
  <c r="AF14" i="36"/>
  <c r="AO14" i="36" s="1"/>
  <c r="AE14" i="36"/>
  <c r="AH14" i="54"/>
  <c r="AQ14" i="54" s="1"/>
  <c r="Y15" i="47"/>
  <c r="X15" i="47"/>
  <c r="AR15" i="61"/>
  <c r="X15" i="23"/>
  <c r="Y15" i="23"/>
  <c r="Z15" i="23" s="1"/>
  <c r="Y15" i="30"/>
  <c r="X15" i="30"/>
  <c r="AH14" i="94"/>
  <c r="AQ14" i="94" s="1"/>
  <c r="Y15" i="52"/>
  <c r="X15" i="52"/>
  <c r="Z15" i="52" s="1"/>
  <c r="AR14" i="25"/>
  <c r="AG15" i="80"/>
  <c r="AP15" i="80" s="1"/>
  <c r="AF15" i="80"/>
  <c r="AO15" i="80" s="1"/>
  <c r="AE15" i="80"/>
  <c r="W16" i="80"/>
  <c r="AN14" i="64"/>
  <c r="AI14" i="64"/>
  <c r="AE15" i="40"/>
  <c r="W16" i="40"/>
  <c r="AG15" i="40"/>
  <c r="AP15" i="40" s="1"/>
  <c r="AF15" i="40"/>
  <c r="AO15" i="40" s="1"/>
  <c r="W17" i="92"/>
  <c r="AG16" i="92"/>
  <c r="AP16" i="92" s="1"/>
  <c r="AF16" i="92"/>
  <c r="AO16" i="92" s="1"/>
  <c r="AE16" i="92"/>
  <c r="AH15" i="53"/>
  <c r="AQ15" i="53" s="1"/>
  <c r="X14" i="15"/>
  <c r="Y14" i="15"/>
  <c r="Z14" i="15" s="1"/>
  <c r="Y15" i="56"/>
  <c r="X15" i="56"/>
  <c r="AI14" i="66"/>
  <c r="AN14" i="66"/>
  <c r="X16" i="19"/>
  <c r="Y16" i="19"/>
  <c r="AR13" i="94"/>
  <c r="X15" i="13"/>
  <c r="Y15" i="13"/>
  <c r="X16" i="32"/>
  <c r="Y16" i="32"/>
  <c r="Y15" i="65" l="1"/>
  <c r="Z15" i="4"/>
  <c r="AG15" i="53"/>
  <c r="AP15" i="53" s="1"/>
  <c r="W16" i="67"/>
  <c r="W14" i="22"/>
  <c r="AE15" i="53"/>
  <c r="Z14" i="58"/>
  <c r="AF15" i="67"/>
  <c r="AO15" i="67" s="1"/>
  <c r="AE13" i="22"/>
  <c r="AG15" i="67"/>
  <c r="AP15" i="67" s="1"/>
  <c r="AF13" i="22"/>
  <c r="AO13" i="22" s="1"/>
  <c r="Z16" i="17"/>
  <c r="Z15" i="74"/>
  <c r="AE14" i="10"/>
  <c r="AF14" i="78"/>
  <c r="AO14" i="78" s="1"/>
  <c r="Z15" i="59"/>
  <c r="Z15" i="56"/>
  <c r="Z15" i="47"/>
  <c r="AF15" i="47" s="1"/>
  <c r="AO15" i="47" s="1"/>
  <c r="Z15" i="93"/>
  <c r="Z15" i="45"/>
  <c r="Z15" i="30"/>
  <c r="AI14" i="65"/>
  <c r="Z16" i="19"/>
  <c r="AG14" i="94"/>
  <c r="AP14" i="94" s="1"/>
  <c r="Z15" i="13"/>
  <c r="W16" i="13" s="1"/>
  <c r="Z14" i="16"/>
  <c r="AF14" i="16" s="1"/>
  <c r="AO14" i="16" s="1"/>
  <c r="AE15" i="76"/>
  <c r="AG15" i="76"/>
  <c r="AP15" i="76" s="1"/>
  <c r="AF15" i="76"/>
  <c r="AO15" i="76" s="1"/>
  <c r="W16" i="76"/>
  <c r="AG15" i="13"/>
  <c r="AP15" i="13" s="1"/>
  <c r="AF16" i="50"/>
  <c r="AO16" i="50" s="1"/>
  <c r="AE16" i="50"/>
  <c r="W17" i="50"/>
  <c r="AG16" i="50"/>
  <c r="AP16" i="50" s="1"/>
  <c r="AG15" i="47"/>
  <c r="AP15" i="47" s="1"/>
  <c r="AE16" i="19"/>
  <c r="W17" i="19"/>
  <c r="AG16" i="19"/>
  <c r="AP16" i="19" s="1"/>
  <c r="AF16" i="19"/>
  <c r="AO16" i="19" s="1"/>
  <c r="AF14" i="15"/>
  <c r="AO14" i="15" s="1"/>
  <c r="AE14" i="15"/>
  <c r="W15" i="15"/>
  <c r="AG14" i="15"/>
  <c r="AP14" i="15" s="1"/>
  <c r="AE16" i="69"/>
  <c r="W17" i="69"/>
  <c r="AG16" i="69"/>
  <c r="AP16" i="69" s="1"/>
  <c r="AF16" i="69"/>
  <c r="AO16" i="69" s="1"/>
  <c r="AG15" i="59"/>
  <c r="AP15" i="59" s="1"/>
  <c r="AF15" i="59"/>
  <c r="AO15" i="59" s="1"/>
  <c r="AE15" i="59"/>
  <c r="W16" i="59"/>
  <c r="W16" i="23"/>
  <c r="AG15" i="23"/>
  <c r="AP15" i="23" s="1"/>
  <c r="AF15" i="23"/>
  <c r="AO15" i="23" s="1"/>
  <c r="AE15" i="23"/>
  <c r="AR13" i="58"/>
  <c r="AN15" i="96"/>
  <c r="AI15" i="96"/>
  <c r="AR14" i="24"/>
  <c r="AH15" i="24"/>
  <c r="AQ15" i="24" s="1"/>
  <c r="AH15" i="65"/>
  <c r="AQ15" i="65" s="1"/>
  <c r="AH14" i="33"/>
  <c r="AQ14" i="33" s="1"/>
  <c r="AI14" i="38"/>
  <c r="AN14" i="38"/>
  <c r="AE15" i="4"/>
  <c r="W16" i="4"/>
  <c r="AG15" i="4"/>
  <c r="AP15" i="4" s="1"/>
  <c r="AF15" i="4"/>
  <c r="AO15" i="4" s="1"/>
  <c r="AI16" i="29"/>
  <c r="AN16" i="29"/>
  <c r="AE15" i="74"/>
  <c r="AG15" i="74"/>
  <c r="AP15" i="74" s="1"/>
  <c r="AF15" i="74"/>
  <c r="AO15" i="74" s="1"/>
  <c r="W16" i="74"/>
  <c r="X15" i="91"/>
  <c r="Y15" i="91"/>
  <c r="AH15" i="57"/>
  <c r="AQ15" i="57" s="1"/>
  <c r="Y16" i="67"/>
  <c r="X16" i="67"/>
  <c r="Z16" i="67" s="1"/>
  <c r="AI14" i="10"/>
  <c r="AN14" i="10"/>
  <c r="X15" i="78"/>
  <c r="Y15" i="78"/>
  <c r="AI15" i="25"/>
  <c r="AN15" i="25"/>
  <c r="X15" i="81"/>
  <c r="Y15" i="81"/>
  <c r="AI15" i="8"/>
  <c r="AN15" i="8"/>
  <c r="AI14" i="54"/>
  <c r="AN14" i="54"/>
  <c r="AH14" i="34"/>
  <c r="AQ14" i="34" s="1"/>
  <c r="AE15" i="49"/>
  <c r="W16" i="49"/>
  <c r="AG15" i="49"/>
  <c r="AP15" i="49" s="1"/>
  <c r="AF15" i="49"/>
  <c r="AO15" i="49" s="1"/>
  <c r="AF15" i="60"/>
  <c r="AO15" i="60" s="1"/>
  <c r="AE15" i="60"/>
  <c r="W16" i="60"/>
  <c r="AG15" i="60"/>
  <c r="AP15" i="60" s="1"/>
  <c r="X16" i="75"/>
  <c r="Y16" i="75"/>
  <c r="Z16" i="75" s="1"/>
  <c r="W16" i="89"/>
  <c r="AG15" i="89"/>
  <c r="AP15" i="89" s="1"/>
  <c r="AF15" i="89"/>
  <c r="AO15" i="89" s="1"/>
  <c r="AE15" i="89"/>
  <c r="AR13" i="15"/>
  <c r="AN15" i="26"/>
  <c r="AI15" i="26"/>
  <c r="Y14" i="71"/>
  <c r="X14" i="71"/>
  <c r="AR15" i="3"/>
  <c r="AE15" i="2"/>
  <c r="W16" i="2"/>
  <c r="AG15" i="2"/>
  <c r="AP15" i="2" s="1"/>
  <c r="AF15" i="2"/>
  <c r="AO15" i="2" s="1"/>
  <c r="AH15" i="70"/>
  <c r="AQ15" i="70" s="1"/>
  <c r="AR14" i="93"/>
  <c r="AH15" i="6"/>
  <c r="AQ15" i="6" s="1"/>
  <c r="AH16" i="88"/>
  <c r="AQ16" i="88" s="1"/>
  <c r="AH15" i="66"/>
  <c r="AQ15" i="66" s="1"/>
  <c r="AH15" i="21"/>
  <c r="AQ15" i="21" s="1"/>
  <c r="AR14" i="84"/>
  <c r="X14" i="22"/>
  <c r="Y14" i="22"/>
  <c r="W16" i="56"/>
  <c r="AG15" i="56"/>
  <c r="AP15" i="56" s="1"/>
  <c r="AF15" i="56"/>
  <c r="AO15" i="56" s="1"/>
  <c r="AE15" i="56"/>
  <c r="W16" i="30"/>
  <c r="AG15" i="30"/>
  <c r="AP15" i="30" s="1"/>
  <c r="AF15" i="30"/>
  <c r="AO15" i="30" s="1"/>
  <c r="AE15" i="30"/>
  <c r="AN14" i="90"/>
  <c r="AI14" i="90"/>
  <c r="AH16" i="69"/>
  <c r="AQ16" i="69" s="1"/>
  <c r="AG16" i="62"/>
  <c r="AP16" i="62" s="1"/>
  <c r="AF16" i="62"/>
  <c r="AO16" i="62" s="1"/>
  <c r="AE16" i="62"/>
  <c r="W17" i="62"/>
  <c r="AR14" i="21"/>
  <c r="AG14" i="20"/>
  <c r="AP14" i="20" s="1"/>
  <c r="AF14" i="20"/>
  <c r="AO14" i="20" s="1"/>
  <c r="AE14" i="20"/>
  <c r="W15" i="20"/>
  <c r="AH14" i="15"/>
  <c r="AQ14" i="15" s="1"/>
  <c r="AN16" i="92"/>
  <c r="AI16" i="92"/>
  <c r="Y16" i="40"/>
  <c r="X16" i="40"/>
  <c r="AN15" i="80"/>
  <c r="AI15" i="80"/>
  <c r="AH15" i="52"/>
  <c r="AQ15" i="52" s="1"/>
  <c r="AH15" i="23"/>
  <c r="AQ15" i="23" s="1"/>
  <c r="AI15" i="39"/>
  <c r="AN15" i="39"/>
  <c r="AR15" i="88"/>
  <c r="Z14" i="34"/>
  <c r="AH15" i="95"/>
  <c r="AQ15" i="95" s="1"/>
  <c r="W17" i="9"/>
  <c r="AG16" i="9"/>
  <c r="AP16" i="9" s="1"/>
  <c r="AF16" i="9"/>
  <c r="AO16" i="9" s="1"/>
  <c r="AE16" i="9"/>
  <c r="AH15" i="64"/>
  <c r="AQ15" i="64" s="1"/>
  <c r="AR15" i="14"/>
  <c r="AN15" i="73"/>
  <c r="AI15" i="73"/>
  <c r="AH15" i="1"/>
  <c r="AQ15" i="1" s="1"/>
  <c r="AR15" i="62"/>
  <c r="AH14" i="63"/>
  <c r="AQ14" i="63" s="1"/>
  <c r="Z15" i="24"/>
  <c r="W17" i="41"/>
  <c r="AG16" i="41"/>
  <c r="AP16" i="41" s="1"/>
  <c r="AF16" i="41"/>
  <c r="AO16" i="41" s="1"/>
  <c r="AE16" i="41"/>
  <c r="AR14" i="1"/>
  <c r="Z15" i="65"/>
  <c r="AN15" i="46"/>
  <c r="AI15" i="46"/>
  <c r="AR15" i="19"/>
  <c r="AI13" i="71"/>
  <c r="AN13" i="71"/>
  <c r="AR14" i="51"/>
  <c r="Z14" i="33"/>
  <c r="Y15" i="87"/>
  <c r="X15" i="87"/>
  <c r="Z15" i="87" s="1"/>
  <c r="AR14" i="95"/>
  <c r="Y16" i="31"/>
  <c r="X16" i="31"/>
  <c r="Z16" i="31" s="1"/>
  <c r="Z16" i="88"/>
  <c r="Z15" i="66"/>
  <c r="X16" i="83"/>
  <c r="Y16" i="83"/>
  <c r="AR15" i="17"/>
  <c r="AH15" i="76"/>
  <c r="AQ15" i="76" s="1"/>
  <c r="AR13" i="16"/>
  <c r="Z15" i="57"/>
  <c r="AN15" i="67"/>
  <c r="AI15" i="67"/>
  <c r="Y15" i="77"/>
  <c r="X15" i="77"/>
  <c r="Y15" i="94"/>
  <c r="X15" i="94"/>
  <c r="AI13" i="22"/>
  <c r="AN13" i="22"/>
  <c r="AI14" i="78"/>
  <c r="AN14" i="78"/>
  <c r="AI14" i="35"/>
  <c r="AN14" i="35"/>
  <c r="X16" i="37"/>
  <c r="Z16" i="37" s="1"/>
  <c r="Y16" i="37"/>
  <c r="AH15" i="47"/>
  <c r="AQ15" i="47" s="1"/>
  <c r="Y16" i="39"/>
  <c r="X16" i="39"/>
  <c r="AF15" i="84"/>
  <c r="AO15" i="84" s="1"/>
  <c r="AE15" i="84"/>
  <c r="W16" i="84"/>
  <c r="AG15" i="84"/>
  <c r="AP15" i="84" s="1"/>
  <c r="AR15" i="79"/>
  <c r="AH16" i="50"/>
  <c r="AQ16" i="50" s="1"/>
  <c r="AR14" i="65"/>
  <c r="AI14" i="43"/>
  <c r="AN14" i="43"/>
  <c r="AH15" i="13"/>
  <c r="AQ15" i="13" s="1"/>
  <c r="Y16" i="80"/>
  <c r="X16" i="80"/>
  <c r="Z16" i="80" s="1"/>
  <c r="AR14" i="66"/>
  <c r="Z15" i="36"/>
  <c r="X15" i="36"/>
  <c r="Y15" i="36"/>
  <c r="Y15" i="90"/>
  <c r="X15" i="90"/>
  <c r="Z15" i="90" s="1"/>
  <c r="Z15" i="95"/>
  <c r="W16" i="48"/>
  <c r="AG15" i="48"/>
  <c r="AP15" i="48" s="1"/>
  <c r="AF15" i="48"/>
  <c r="AO15" i="48" s="1"/>
  <c r="AE15" i="48"/>
  <c r="Y16" i="96"/>
  <c r="X16" i="96"/>
  <c r="AR13" i="33"/>
  <c r="AR14" i="74"/>
  <c r="AG16" i="61"/>
  <c r="AP16" i="61" s="1"/>
  <c r="AF16" i="61"/>
  <c r="AO16" i="61" s="1"/>
  <c r="AE16" i="61"/>
  <c r="W17" i="61"/>
  <c r="AH16" i="14"/>
  <c r="AQ16" i="14" s="1"/>
  <c r="AR14" i="6"/>
  <c r="AR13" i="28"/>
  <c r="AR15" i="69"/>
  <c r="AR15" i="12"/>
  <c r="AE15" i="42"/>
  <c r="W16" i="42"/>
  <c r="AG15" i="42"/>
  <c r="AP15" i="42" s="1"/>
  <c r="AF15" i="42"/>
  <c r="AO15" i="42" s="1"/>
  <c r="AR14" i="56"/>
  <c r="Z15" i="70"/>
  <c r="Y16" i="53"/>
  <c r="X16" i="53"/>
  <c r="Z16" i="53" s="1"/>
  <c r="AR14" i="52"/>
  <c r="Z15" i="6"/>
  <c r="X15" i="72"/>
  <c r="Y15" i="72"/>
  <c r="AH15" i="44"/>
  <c r="AQ15" i="44" s="1"/>
  <c r="AR13" i="34"/>
  <c r="AH16" i="12"/>
  <c r="AQ16" i="12" s="1"/>
  <c r="X15" i="43"/>
  <c r="Z15" i="43" s="1"/>
  <c r="Y15" i="43"/>
  <c r="AH14" i="58"/>
  <c r="AQ14" i="58" s="1"/>
  <c r="Z15" i="21"/>
  <c r="AH15" i="51"/>
  <c r="AQ15" i="51" s="1"/>
  <c r="AR14" i="30"/>
  <c r="AH16" i="3"/>
  <c r="AQ16" i="3" s="1"/>
  <c r="Y17" i="29"/>
  <c r="X17" i="29"/>
  <c r="AN14" i="55"/>
  <c r="AI14" i="55"/>
  <c r="AN14" i="91"/>
  <c r="AI14" i="91"/>
  <c r="AI15" i="82"/>
  <c r="AN15" i="82"/>
  <c r="AN15" i="37"/>
  <c r="AI15" i="37"/>
  <c r="AI14" i="81"/>
  <c r="AN14" i="81"/>
  <c r="X16" i="8"/>
  <c r="Y16" i="8"/>
  <c r="AI14" i="11"/>
  <c r="AN14" i="11"/>
  <c r="AR14" i="70"/>
  <c r="W16" i="93"/>
  <c r="AG15" i="93"/>
  <c r="AP15" i="93" s="1"/>
  <c r="AF15" i="93"/>
  <c r="AO15" i="93" s="1"/>
  <c r="AE15" i="93"/>
  <c r="AE15" i="45"/>
  <c r="AG15" i="45"/>
  <c r="AP15" i="45" s="1"/>
  <c r="AF15" i="45"/>
  <c r="AO15" i="45" s="1"/>
  <c r="W16" i="45"/>
  <c r="AE16" i="17"/>
  <c r="W17" i="17"/>
  <c r="AG16" i="17"/>
  <c r="AP16" i="17" s="1"/>
  <c r="AF16" i="17"/>
  <c r="AO16" i="17" s="1"/>
  <c r="X14" i="85"/>
  <c r="Z14" i="85" s="1"/>
  <c r="Y14" i="85"/>
  <c r="AI15" i="68"/>
  <c r="AN15" i="68"/>
  <c r="Y15" i="38"/>
  <c r="X15" i="38"/>
  <c r="Z15" i="38" s="1"/>
  <c r="AI14" i="87"/>
  <c r="AN14" i="87"/>
  <c r="AR14" i="23"/>
  <c r="AN14" i="72"/>
  <c r="AI14" i="72"/>
  <c r="AI15" i="31"/>
  <c r="AN15" i="31"/>
  <c r="AF14" i="58"/>
  <c r="AO14" i="58" s="1"/>
  <c r="AE14" i="58"/>
  <c r="W15" i="58"/>
  <c r="AG14" i="58"/>
  <c r="AP14" i="58" s="1"/>
  <c r="W16" i="18"/>
  <c r="AG15" i="18"/>
  <c r="AP15" i="18" s="1"/>
  <c r="AF15" i="18"/>
  <c r="AO15" i="18" s="1"/>
  <c r="AE15" i="18"/>
  <c r="AH16" i="86"/>
  <c r="AQ16" i="86" s="1"/>
  <c r="AH15" i="4"/>
  <c r="AQ15" i="4" s="1"/>
  <c r="X15" i="55"/>
  <c r="Y15" i="55"/>
  <c r="AH15" i="74"/>
  <c r="AQ15" i="74" s="1"/>
  <c r="AH14" i="28"/>
  <c r="AQ14" i="28" s="1"/>
  <c r="AI14" i="94"/>
  <c r="AN14" i="94"/>
  <c r="AH16" i="19"/>
  <c r="AQ16" i="19" s="1"/>
  <c r="AI14" i="36"/>
  <c r="AN14" i="36"/>
  <c r="AH14" i="16"/>
  <c r="AQ14" i="16" s="1"/>
  <c r="W17" i="27"/>
  <c r="AG16" i="27"/>
  <c r="AP16" i="27" s="1"/>
  <c r="AF16" i="27"/>
  <c r="AO16" i="27" s="1"/>
  <c r="AE16" i="27"/>
  <c r="AH16" i="32"/>
  <c r="AQ16" i="32" s="1"/>
  <c r="AH15" i="56"/>
  <c r="AQ15" i="56" s="1"/>
  <c r="AI15" i="40"/>
  <c r="AN15" i="40"/>
  <c r="AG15" i="52"/>
  <c r="AP15" i="52" s="1"/>
  <c r="AF15" i="52"/>
  <c r="AO15" i="52" s="1"/>
  <c r="AE15" i="52"/>
  <c r="W16" i="52"/>
  <c r="AH15" i="30"/>
  <c r="AQ15" i="30" s="1"/>
  <c r="Y15" i="54"/>
  <c r="X15" i="54"/>
  <c r="Z15" i="54" s="1"/>
  <c r="AR14" i="59"/>
  <c r="W16" i="64"/>
  <c r="AG15" i="64"/>
  <c r="AP15" i="64" s="1"/>
  <c r="AF15" i="64"/>
  <c r="AO15" i="64" s="1"/>
  <c r="AE15" i="64"/>
  <c r="AR15" i="86"/>
  <c r="AH15" i="84"/>
  <c r="AQ15" i="84" s="1"/>
  <c r="AR14" i="4"/>
  <c r="AH16" i="79"/>
  <c r="AQ16" i="79" s="1"/>
  <c r="AI15" i="75"/>
  <c r="AN15" i="75"/>
  <c r="AE15" i="1"/>
  <c r="W16" i="1"/>
  <c r="AG15" i="1"/>
  <c r="AP15" i="1" s="1"/>
  <c r="AF15" i="1"/>
  <c r="AO15" i="1" s="1"/>
  <c r="AR15" i="50"/>
  <c r="AG14" i="63"/>
  <c r="AP14" i="63" s="1"/>
  <c r="AF14" i="63"/>
  <c r="AO14" i="63" s="1"/>
  <c r="AE14" i="63"/>
  <c r="W15" i="63"/>
  <c r="Z16" i="32"/>
  <c r="Y17" i="92"/>
  <c r="X17" i="92"/>
  <c r="AR14" i="64"/>
  <c r="Y16" i="25"/>
  <c r="X16" i="25"/>
  <c r="Y15" i="11"/>
  <c r="X15" i="11"/>
  <c r="AR14" i="44"/>
  <c r="AR13" i="63"/>
  <c r="AH15" i="93"/>
  <c r="AQ15" i="93" s="1"/>
  <c r="Z16" i="79"/>
  <c r="AH15" i="45"/>
  <c r="AQ15" i="45" s="1"/>
  <c r="AH16" i="17"/>
  <c r="AQ16" i="17" s="1"/>
  <c r="Y16" i="73"/>
  <c r="X16" i="73"/>
  <c r="AR15" i="32"/>
  <c r="AH15" i="59"/>
  <c r="AQ15" i="59" s="1"/>
  <c r="Z16" i="14"/>
  <c r="W15" i="7"/>
  <c r="AG14" i="7"/>
  <c r="AP14" i="7" s="1"/>
  <c r="AF14" i="7"/>
  <c r="AO14" i="7" s="1"/>
  <c r="AE14" i="7"/>
  <c r="AI13" i="85"/>
  <c r="AN13" i="85"/>
  <c r="AR14" i="76"/>
  <c r="X16" i="68"/>
  <c r="Y16" i="68"/>
  <c r="Y16" i="46"/>
  <c r="X16" i="46"/>
  <c r="AH16" i="62"/>
  <c r="AQ16" i="62" s="1"/>
  <c r="AF15" i="5"/>
  <c r="AO15" i="5" s="1"/>
  <c r="AE15" i="5"/>
  <c r="W16" i="5"/>
  <c r="AG15" i="5"/>
  <c r="AP15" i="5" s="1"/>
  <c r="AR13" i="20"/>
  <c r="X16" i="26"/>
  <c r="Y16" i="26"/>
  <c r="AR14" i="47"/>
  <c r="AR14" i="45"/>
  <c r="AR14" i="13"/>
  <c r="AN15" i="53"/>
  <c r="AI15" i="53"/>
  <c r="Z15" i="44"/>
  <c r="Z16" i="12"/>
  <c r="AH14" i="20"/>
  <c r="AQ14" i="20" s="1"/>
  <c r="AI15" i="83"/>
  <c r="AN15" i="83"/>
  <c r="Z16" i="86"/>
  <c r="Z15" i="51"/>
  <c r="Z16" i="3"/>
  <c r="AR14" i="57"/>
  <c r="Z14" i="28"/>
  <c r="AN14" i="77"/>
  <c r="AI14" i="77"/>
  <c r="Y15" i="10"/>
  <c r="X15" i="10"/>
  <c r="Y16" i="82"/>
  <c r="X16" i="82"/>
  <c r="Y15" i="35"/>
  <c r="X15" i="35"/>
  <c r="Z16" i="96" l="1"/>
  <c r="Z14" i="22"/>
  <c r="W16" i="47"/>
  <c r="Z15" i="72"/>
  <c r="AE15" i="47"/>
  <c r="AE15" i="13"/>
  <c r="Z16" i="82"/>
  <c r="Z15" i="55"/>
  <c r="AF15" i="13"/>
  <c r="AO15" i="13" s="1"/>
  <c r="Z15" i="78"/>
  <c r="Z16" i="26"/>
  <c r="W17" i="26" s="1"/>
  <c r="Z17" i="92"/>
  <c r="AE17" i="92" s="1"/>
  <c r="Z15" i="77"/>
  <c r="Z14" i="71"/>
  <c r="Z15" i="91"/>
  <c r="AG14" i="16"/>
  <c r="AP14" i="16" s="1"/>
  <c r="Z16" i="68"/>
  <c r="AG16" i="68" s="1"/>
  <c r="AP16" i="68" s="1"/>
  <c r="W15" i="16"/>
  <c r="Z15" i="10"/>
  <c r="AF15" i="10" s="1"/>
  <c r="AO15" i="10" s="1"/>
  <c r="Z15" i="94"/>
  <c r="AG15" i="94" s="1"/>
  <c r="AP15" i="94" s="1"/>
  <c r="AE14" i="16"/>
  <c r="Z15" i="35"/>
  <c r="AE15" i="35" s="1"/>
  <c r="W16" i="55"/>
  <c r="AF15" i="55"/>
  <c r="AO15" i="55" s="1"/>
  <c r="AE15" i="55"/>
  <c r="AG15" i="55"/>
  <c r="AP15" i="55" s="1"/>
  <c r="AG15" i="10"/>
  <c r="AP15" i="10" s="1"/>
  <c r="W16" i="10"/>
  <c r="AF16" i="26"/>
  <c r="AO16" i="26" s="1"/>
  <c r="AG15" i="35"/>
  <c r="AP15" i="35" s="1"/>
  <c r="AF15" i="35"/>
  <c r="AO15" i="35" s="1"/>
  <c r="AF17" i="92"/>
  <c r="AO17" i="92" s="1"/>
  <c r="W18" i="92"/>
  <c r="AH15" i="11"/>
  <c r="AQ15" i="11" s="1"/>
  <c r="X15" i="63"/>
  <c r="Y15" i="63"/>
  <c r="AI15" i="18"/>
  <c r="AN15" i="18"/>
  <c r="AI14" i="58"/>
  <c r="AN14" i="58"/>
  <c r="W16" i="38"/>
  <c r="AG15" i="38"/>
  <c r="AP15" i="38" s="1"/>
  <c r="AF15" i="38"/>
  <c r="AO15" i="38" s="1"/>
  <c r="AE15" i="38"/>
  <c r="X16" i="93"/>
  <c r="Y16" i="93"/>
  <c r="W16" i="21"/>
  <c r="AG15" i="21"/>
  <c r="AP15" i="21" s="1"/>
  <c r="AF15" i="21"/>
  <c r="AO15" i="21" s="1"/>
  <c r="AE15" i="21"/>
  <c r="W16" i="43"/>
  <c r="AG15" i="43"/>
  <c r="AP15" i="43" s="1"/>
  <c r="AF15" i="43"/>
  <c r="AO15" i="43" s="1"/>
  <c r="AE15" i="43"/>
  <c r="AH15" i="72"/>
  <c r="AQ15" i="72" s="1"/>
  <c r="AH15" i="36"/>
  <c r="AQ15" i="36" s="1"/>
  <c r="AE16" i="80"/>
  <c r="W17" i="80"/>
  <c r="AG16" i="80"/>
  <c r="AP16" i="80" s="1"/>
  <c r="AF16" i="80"/>
  <c r="AO16" i="80" s="1"/>
  <c r="AH16" i="39"/>
  <c r="AQ16" i="39" s="1"/>
  <c r="AR14" i="35"/>
  <c r="AH16" i="83"/>
  <c r="AQ16" i="83" s="1"/>
  <c r="W17" i="31"/>
  <c r="AG16" i="31"/>
  <c r="AP16" i="31" s="1"/>
  <c r="AF16" i="31"/>
  <c r="AO16" i="31" s="1"/>
  <c r="AE16" i="31"/>
  <c r="W15" i="33"/>
  <c r="AG14" i="33"/>
  <c r="AP14" i="33" s="1"/>
  <c r="AF14" i="33"/>
  <c r="AO14" i="33" s="1"/>
  <c r="AE14" i="33"/>
  <c r="AI16" i="41"/>
  <c r="AN16" i="41"/>
  <c r="Y17" i="9"/>
  <c r="X17" i="9"/>
  <c r="W15" i="34"/>
  <c r="AG14" i="34"/>
  <c r="AP14" i="34" s="1"/>
  <c r="AF14" i="34"/>
  <c r="AO14" i="34" s="1"/>
  <c r="AE14" i="34"/>
  <c r="AI15" i="30"/>
  <c r="AN15" i="30"/>
  <c r="AI15" i="2"/>
  <c r="AN15" i="2"/>
  <c r="AR15" i="26"/>
  <c r="Y16" i="49"/>
  <c r="X16" i="49"/>
  <c r="Z16" i="49" s="1"/>
  <c r="AH15" i="81"/>
  <c r="AQ15" i="81" s="1"/>
  <c r="W16" i="78"/>
  <c r="AG15" i="78"/>
  <c r="AP15" i="78" s="1"/>
  <c r="AF15" i="78"/>
  <c r="AO15" i="78" s="1"/>
  <c r="AE15" i="78"/>
  <c r="Y16" i="74"/>
  <c r="X16" i="74"/>
  <c r="AR16" i="29"/>
  <c r="AR14" i="38"/>
  <c r="AI15" i="23"/>
  <c r="AN15" i="23"/>
  <c r="X17" i="19"/>
  <c r="Y17" i="19"/>
  <c r="X15" i="16"/>
  <c r="Y15" i="16"/>
  <c r="AN16" i="27"/>
  <c r="AI16" i="27"/>
  <c r="AH16" i="8"/>
  <c r="AQ16" i="8" s="1"/>
  <c r="AH17" i="29"/>
  <c r="AQ17" i="29" s="1"/>
  <c r="W16" i="72"/>
  <c r="AG15" i="72"/>
  <c r="AP15" i="72" s="1"/>
  <c r="AF15" i="72"/>
  <c r="AO15" i="72" s="1"/>
  <c r="AE15" i="72"/>
  <c r="AG16" i="53"/>
  <c r="AP16" i="53" s="1"/>
  <c r="AF16" i="53"/>
  <c r="AO16" i="53" s="1"/>
  <c r="AE16" i="53"/>
  <c r="W17" i="53"/>
  <c r="Y16" i="42"/>
  <c r="X16" i="42"/>
  <c r="AF16" i="96"/>
  <c r="AO16" i="96" s="1"/>
  <c r="AE16" i="96"/>
  <c r="W17" i="96"/>
  <c r="AG16" i="96"/>
  <c r="AP16" i="96" s="1"/>
  <c r="AF15" i="95"/>
  <c r="AO15" i="95" s="1"/>
  <c r="AE15" i="95"/>
  <c r="W16" i="95"/>
  <c r="AG15" i="95"/>
  <c r="AP15" i="95" s="1"/>
  <c r="W16" i="36"/>
  <c r="AG15" i="36"/>
  <c r="AP15" i="36" s="1"/>
  <c r="AF15" i="36"/>
  <c r="AO15" i="36" s="1"/>
  <c r="AE15" i="36"/>
  <c r="W16" i="57"/>
  <c r="AG15" i="57"/>
  <c r="AP15" i="57" s="1"/>
  <c r="AF15" i="57"/>
  <c r="AO15" i="57" s="1"/>
  <c r="AE15" i="57"/>
  <c r="Z16" i="83"/>
  <c r="AR15" i="46"/>
  <c r="AH16" i="40"/>
  <c r="AQ16" i="40" s="1"/>
  <c r="X16" i="60"/>
  <c r="Y16" i="60"/>
  <c r="AI15" i="49"/>
  <c r="AN15" i="49"/>
  <c r="Z15" i="81"/>
  <c r="X15" i="15"/>
  <c r="Y15" i="15"/>
  <c r="AI16" i="19"/>
  <c r="AN16" i="19"/>
  <c r="AE16" i="68"/>
  <c r="W17" i="68"/>
  <c r="AF16" i="68"/>
  <c r="AO16" i="68" s="1"/>
  <c r="AH16" i="46"/>
  <c r="AQ16" i="46" s="1"/>
  <c r="AH16" i="82"/>
  <c r="AQ16" i="82" s="1"/>
  <c r="AR14" i="77"/>
  <c r="W16" i="51"/>
  <c r="AG15" i="51"/>
  <c r="AP15" i="51" s="1"/>
  <c r="AF15" i="51"/>
  <c r="AO15" i="51" s="1"/>
  <c r="AE15" i="51"/>
  <c r="AH16" i="26"/>
  <c r="AQ16" i="26" s="1"/>
  <c r="AI15" i="5"/>
  <c r="AN15" i="5"/>
  <c r="Y15" i="7"/>
  <c r="X15" i="7"/>
  <c r="AF16" i="79"/>
  <c r="AO16" i="79" s="1"/>
  <c r="AE16" i="79"/>
  <c r="W17" i="79"/>
  <c r="AG16" i="79"/>
  <c r="AP16" i="79" s="1"/>
  <c r="Z15" i="11"/>
  <c r="AH17" i="92"/>
  <c r="AQ17" i="92" s="1"/>
  <c r="Y16" i="1"/>
  <c r="X16" i="1"/>
  <c r="AI15" i="64"/>
  <c r="AN15" i="64"/>
  <c r="AH15" i="54"/>
  <c r="AQ15" i="54" s="1"/>
  <c r="AR14" i="94"/>
  <c r="AH15" i="55"/>
  <c r="AQ15" i="55" s="1"/>
  <c r="AR15" i="68"/>
  <c r="X17" i="17"/>
  <c r="Y17" i="17"/>
  <c r="AI15" i="45"/>
  <c r="AN15" i="45"/>
  <c r="Z16" i="8"/>
  <c r="AR15" i="82"/>
  <c r="AF15" i="6"/>
  <c r="AO15" i="6" s="1"/>
  <c r="AE15" i="6"/>
  <c r="W16" i="6"/>
  <c r="AG15" i="6"/>
  <c r="AP15" i="6" s="1"/>
  <c r="AE15" i="70"/>
  <c r="AG15" i="70"/>
  <c r="AP15" i="70" s="1"/>
  <c r="W16" i="70"/>
  <c r="AF15" i="70"/>
  <c r="AO15" i="70" s="1"/>
  <c r="AI15" i="48"/>
  <c r="AN15" i="48"/>
  <c r="AH15" i="90"/>
  <c r="AQ15" i="90" s="1"/>
  <c r="Z16" i="39"/>
  <c r="AR14" i="78"/>
  <c r="AH15" i="77"/>
  <c r="AQ15" i="77" s="1"/>
  <c r="AE15" i="66"/>
  <c r="AG15" i="66"/>
  <c r="AP15" i="66" s="1"/>
  <c r="W16" i="66"/>
  <c r="AF15" i="66"/>
  <c r="AO15" i="66" s="1"/>
  <c r="AR15" i="73"/>
  <c r="Y16" i="56"/>
  <c r="X16" i="56"/>
  <c r="X16" i="89"/>
  <c r="Y16" i="89"/>
  <c r="AI15" i="60"/>
  <c r="AN15" i="60"/>
  <c r="AR14" i="54"/>
  <c r="AR14" i="10"/>
  <c r="AR15" i="96"/>
  <c r="AI14" i="15"/>
  <c r="AN14" i="15"/>
  <c r="Y17" i="50"/>
  <c r="X17" i="50"/>
  <c r="Y16" i="76"/>
  <c r="X16" i="76"/>
  <c r="AG16" i="3"/>
  <c r="AP16" i="3" s="1"/>
  <c r="AF16" i="3"/>
  <c r="AO16" i="3" s="1"/>
  <c r="AE16" i="3"/>
  <c r="W17" i="3"/>
  <c r="AE16" i="86"/>
  <c r="AF16" i="86"/>
  <c r="AO16" i="86" s="1"/>
  <c r="AG16" i="86"/>
  <c r="AP16" i="86" s="1"/>
  <c r="W17" i="86"/>
  <c r="W17" i="12"/>
  <c r="AG16" i="12"/>
  <c r="AP16" i="12" s="1"/>
  <c r="AF16" i="12"/>
  <c r="AO16" i="12" s="1"/>
  <c r="AE16" i="12"/>
  <c r="Z16" i="46"/>
  <c r="W17" i="14"/>
  <c r="AG16" i="14"/>
  <c r="AP16" i="14" s="1"/>
  <c r="AF16" i="14"/>
  <c r="AO16" i="14" s="1"/>
  <c r="AE16" i="14"/>
  <c r="AH16" i="73"/>
  <c r="AQ16" i="73" s="1"/>
  <c r="AH16" i="25"/>
  <c r="AQ16" i="25" s="1"/>
  <c r="AI15" i="1"/>
  <c r="AN15" i="1"/>
  <c r="AR15" i="40"/>
  <c r="AR14" i="36"/>
  <c r="X16" i="18"/>
  <c r="Y16" i="18"/>
  <c r="AR15" i="31"/>
  <c r="AR14" i="87"/>
  <c r="AI16" i="17"/>
  <c r="AN16" i="17"/>
  <c r="AI15" i="93"/>
  <c r="AN15" i="93"/>
  <c r="AR14" i="91"/>
  <c r="Z17" i="29"/>
  <c r="AI15" i="42"/>
  <c r="AN15" i="42"/>
  <c r="X17" i="61"/>
  <c r="Y17" i="61"/>
  <c r="Y16" i="84"/>
  <c r="X16" i="84"/>
  <c r="AH16" i="37"/>
  <c r="AQ16" i="37" s="1"/>
  <c r="AE16" i="88"/>
  <c r="W17" i="88"/>
  <c r="AG16" i="88"/>
  <c r="AP16" i="88" s="1"/>
  <c r="AF16" i="88"/>
  <c r="AO16" i="88" s="1"/>
  <c r="AH15" i="87"/>
  <c r="AQ15" i="87" s="1"/>
  <c r="W16" i="65"/>
  <c r="AG15" i="65"/>
  <c r="AP15" i="65" s="1"/>
  <c r="AF15" i="65"/>
  <c r="AO15" i="65" s="1"/>
  <c r="AE15" i="65"/>
  <c r="X17" i="41"/>
  <c r="Y17" i="41"/>
  <c r="AI16" i="9"/>
  <c r="AN16" i="9"/>
  <c r="Z16" i="40"/>
  <c r="Y15" i="20"/>
  <c r="X15" i="20"/>
  <c r="X17" i="62"/>
  <c r="Z17" i="62" s="1"/>
  <c r="Y17" i="62"/>
  <c r="X16" i="30"/>
  <c r="Y16" i="30"/>
  <c r="AH14" i="71"/>
  <c r="AQ14" i="71" s="1"/>
  <c r="AR15" i="25"/>
  <c r="AH16" i="67"/>
  <c r="AQ16" i="67" s="1"/>
  <c r="Y16" i="4"/>
  <c r="X16" i="4"/>
  <c r="Y16" i="23"/>
  <c r="X16" i="23"/>
  <c r="Y16" i="47"/>
  <c r="X16" i="47"/>
  <c r="AI16" i="50"/>
  <c r="AN16" i="50"/>
  <c r="X16" i="13"/>
  <c r="Y16" i="13"/>
  <c r="Y16" i="5"/>
  <c r="X16" i="5"/>
  <c r="AN14" i="63"/>
  <c r="AI14" i="63"/>
  <c r="W17" i="82"/>
  <c r="AG16" i="82"/>
  <c r="AP16" i="82" s="1"/>
  <c r="AF16" i="82"/>
  <c r="AO16" i="82" s="1"/>
  <c r="AE16" i="82"/>
  <c r="AF14" i="28"/>
  <c r="AO14" i="28" s="1"/>
  <c r="AE14" i="28"/>
  <c r="W15" i="28"/>
  <c r="AG14" i="28"/>
  <c r="AP14" i="28" s="1"/>
  <c r="W16" i="44"/>
  <c r="AG15" i="44"/>
  <c r="AP15" i="44" s="1"/>
  <c r="AF15" i="44"/>
  <c r="AO15" i="44" s="1"/>
  <c r="AE15" i="44"/>
  <c r="AR13" i="85"/>
  <c r="AE15" i="54"/>
  <c r="W16" i="54"/>
  <c r="AG15" i="54"/>
  <c r="AP15" i="54" s="1"/>
  <c r="AF15" i="54"/>
  <c r="AO15" i="54" s="1"/>
  <c r="X16" i="52"/>
  <c r="Y16" i="52"/>
  <c r="Z16" i="52" s="1"/>
  <c r="Y17" i="27"/>
  <c r="X17" i="27"/>
  <c r="AR14" i="72"/>
  <c r="AH15" i="38"/>
  <c r="AQ15" i="38" s="1"/>
  <c r="AH14" i="85"/>
  <c r="AQ14" i="85" s="1"/>
  <c r="X16" i="45"/>
  <c r="Z16" i="45" s="1"/>
  <c r="Y16" i="45"/>
  <c r="AR14" i="81"/>
  <c r="AN16" i="61"/>
  <c r="AI16" i="61"/>
  <c r="AE15" i="90"/>
  <c r="W16" i="90"/>
  <c r="AG15" i="90"/>
  <c r="AP15" i="90" s="1"/>
  <c r="AF15" i="90"/>
  <c r="AO15" i="90" s="1"/>
  <c r="AH16" i="80"/>
  <c r="AQ16" i="80" s="1"/>
  <c r="AN15" i="84"/>
  <c r="AI15" i="84"/>
  <c r="AG16" i="37"/>
  <c r="AP16" i="37" s="1"/>
  <c r="AF16" i="37"/>
  <c r="AO16" i="37" s="1"/>
  <c r="W17" i="37"/>
  <c r="AE16" i="37"/>
  <c r="AR13" i="22"/>
  <c r="AE15" i="77"/>
  <c r="W16" i="77"/>
  <c r="AG15" i="77"/>
  <c r="AP15" i="77" s="1"/>
  <c r="AF15" i="77"/>
  <c r="AO15" i="77" s="1"/>
  <c r="AH16" i="31"/>
  <c r="AQ16" i="31" s="1"/>
  <c r="AR13" i="71"/>
  <c r="AR15" i="39"/>
  <c r="AR16" i="92"/>
  <c r="AN14" i="20"/>
  <c r="AI14" i="20"/>
  <c r="AN16" i="62"/>
  <c r="AI16" i="62"/>
  <c r="AR14" i="90"/>
  <c r="AH14" i="22"/>
  <c r="AQ14" i="22" s="1"/>
  <c r="AH16" i="75"/>
  <c r="AQ16" i="75" s="1"/>
  <c r="AR15" i="8"/>
  <c r="AH15" i="91"/>
  <c r="AQ15" i="91" s="1"/>
  <c r="AI15" i="74"/>
  <c r="AN15" i="74"/>
  <c r="AI15" i="4"/>
  <c r="AN15" i="4"/>
  <c r="Y16" i="59"/>
  <c r="X16" i="59"/>
  <c r="X17" i="69"/>
  <c r="Y17" i="69"/>
  <c r="AI15" i="47"/>
  <c r="AN15" i="47"/>
  <c r="AN15" i="13"/>
  <c r="AI15" i="13"/>
  <c r="AH15" i="35"/>
  <c r="AQ15" i="35" s="1"/>
  <c r="AH15" i="10"/>
  <c r="AQ15" i="10" s="1"/>
  <c r="AR15" i="83"/>
  <c r="AR15" i="53"/>
  <c r="AH16" i="68"/>
  <c r="AQ16" i="68" s="1"/>
  <c r="AI14" i="7"/>
  <c r="AN14" i="7"/>
  <c r="Z16" i="73"/>
  <c r="Z16" i="25"/>
  <c r="AF16" i="32"/>
  <c r="AO16" i="32" s="1"/>
  <c r="AE16" i="32"/>
  <c r="W17" i="32"/>
  <c r="AG16" i="32"/>
  <c r="AP16" i="32" s="1"/>
  <c r="AR15" i="75"/>
  <c r="Y16" i="64"/>
  <c r="X16" i="64"/>
  <c r="AN15" i="52"/>
  <c r="AI15" i="52"/>
  <c r="Y15" i="58"/>
  <c r="X15" i="58"/>
  <c r="Z15" i="58" s="1"/>
  <c r="W15" i="85"/>
  <c r="AG14" i="85"/>
  <c r="AP14" i="85" s="1"/>
  <c r="AF14" i="85"/>
  <c r="AO14" i="85" s="1"/>
  <c r="AE14" i="85"/>
  <c r="AR14" i="11"/>
  <c r="AR15" i="37"/>
  <c r="AR14" i="55"/>
  <c r="AH15" i="43"/>
  <c r="AQ15" i="43" s="1"/>
  <c r="AH16" i="53"/>
  <c r="AQ16" i="53" s="1"/>
  <c r="AH16" i="96"/>
  <c r="AQ16" i="96" s="1"/>
  <c r="X16" i="48"/>
  <c r="Y16" i="48"/>
  <c r="Z16" i="48" s="1"/>
  <c r="AR14" i="43"/>
  <c r="AH15" i="94"/>
  <c r="AQ15" i="94" s="1"/>
  <c r="AR15" i="67"/>
  <c r="W16" i="87"/>
  <c r="AG15" i="87"/>
  <c r="AP15" i="87" s="1"/>
  <c r="AF15" i="87"/>
  <c r="AO15" i="87" s="1"/>
  <c r="AE15" i="87"/>
  <c r="W16" i="24"/>
  <c r="AG15" i="24"/>
  <c r="AP15" i="24" s="1"/>
  <c r="AF15" i="24"/>
  <c r="AO15" i="24" s="1"/>
  <c r="AE15" i="24"/>
  <c r="AR15" i="80"/>
  <c r="AI15" i="56"/>
  <c r="AN15" i="56"/>
  <c r="AG14" i="22"/>
  <c r="AP14" i="22" s="1"/>
  <c r="AF14" i="22"/>
  <c r="AO14" i="22" s="1"/>
  <c r="AE14" i="22"/>
  <c r="W15" i="22"/>
  <c r="Y16" i="2"/>
  <c r="X16" i="2"/>
  <c r="AG14" i="71"/>
  <c r="AP14" i="71" s="1"/>
  <c r="AF14" i="71"/>
  <c r="AO14" i="71" s="1"/>
  <c r="AE14" i="71"/>
  <c r="W15" i="71"/>
  <c r="AN15" i="89"/>
  <c r="AI15" i="89"/>
  <c r="W17" i="75"/>
  <c r="AG16" i="75"/>
  <c r="AP16" i="75" s="1"/>
  <c r="AF16" i="75"/>
  <c r="AO16" i="75" s="1"/>
  <c r="AE16" i="75"/>
  <c r="AH15" i="78"/>
  <c r="AQ15" i="78" s="1"/>
  <c r="W17" i="67"/>
  <c r="AF16" i="67"/>
  <c r="AO16" i="67" s="1"/>
  <c r="AG16" i="67"/>
  <c r="AP16" i="67" s="1"/>
  <c r="AE16" i="67"/>
  <c r="AE15" i="91"/>
  <c r="W16" i="91"/>
  <c r="AG15" i="91"/>
  <c r="AP15" i="91" s="1"/>
  <c r="AF15" i="91"/>
  <c r="AO15" i="91" s="1"/>
  <c r="AN15" i="59"/>
  <c r="AI15" i="59"/>
  <c r="AI16" i="69"/>
  <c r="AN16" i="69"/>
  <c r="AN15" i="76"/>
  <c r="AI15" i="76"/>
  <c r="Z16" i="59" l="1"/>
  <c r="AE16" i="26"/>
  <c r="Z15" i="15"/>
  <c r="Z16" i="74"/>
  <c r="Z17" i="9"/>
  <c r="Z16" i="93"/>
  <c r="AG17" i="92"/>
  <c r="AP17" i="92" s="1"/>
  <c r="AE15" i="94"/>
  <c r="AI14" i="16"/>
  <c r="AG16" i="26"/>
  <c r="AP16" i="26" s="1"/>
  <c r="Z17" i="50"/>
  <c r="Z17" i="17"/>
  <c r="AE17" i="17" s="1"/>
  <c r="Z16" i="30"/>
  <c r="Z15" i="63"/>
  <c r="Z15" i="20"/>
  <c r="Z17" i="41"/>
  <c r="W16" i="94"/>
  <c r="AE15" i="10"/>
  <c r="Z16" i="13"/>
  <c r="Z16" i="60"/>
  <c r="AG16" i="60" s="1"/>
  <c r="AP16" i="60" s="1"/>
  <c r="AN14" i="16"/>
  <c r="Z16" i="23"/>
  <c r="AG16" i="23" s="1"/>
  <c r="AP16" i="23" s="1"/>
  <c r="Z15" i="16"/>
  <c r="AF15" i="16" s="1"/>
  <c r="AO15" i="16" s="1"/>
  <c r="W16" i="35"/>
  <c r="Z16" i="84"/>
  <c r="AF16" i="84" s="1"/>
  <c r="AO16" i="84" s="1"/>
  <c r="AF15" i="94"/>
  <c r="AO15" i="94" s="1"/>
  <c r="Z16" i="64"/>
  <c r="AE16" i="64" s="1"/>
  <c r="W17" i="13"/>
  <c r="AG16" i="13"/>
  <c r="AP16" i="13" s="1"/>
  <c r="AF16" i="13"/>
  <c r="AO16" i="13" s="1"/>
  <c r="AE16" i="13"/>
  <c r="W17" i="84"/>
  <c r="AG16" i="84"/>
  <c r="AP16" i="84" s="1"/>
  <c r="AF16" i="23"/>
  <c r="AO16" i="23" s="1"/>
  <c r="AE16" i="23"/>
  <c r="W17" i="23"/>
  <c r="AF16" i="60"/>
  <c r="AO16" i="60" s="1"/>
  <c r="AE16" i="60"/>
  <c r="W17" i="60"/>
  <c r="AG15" i="16"/>
  <c r="AP15" i="16" s="1"/>
  <c r="W16" i="16"/>
  <c r="W17" i="59"/>
  <c r="AG16" i="59"/>
  <c r="AP16" i="59" s="1"/>
  <c r="AF16" i="59"/>
  <c r="AO16" i="59" s="1"/>
  <c r="AE16" i="59"/>
  <c r="AG17" i="17"/>
  <c r="AP17" i="17" s="1"/>
  <c r="AF17" i="17"/>
  <c r="AO17" i="17" s="1"/>
  <c r="W18" i="17"/>
  <c r="AG15" i="15"/>
  <c r="AP15" i="15" s="1"/>
  <c r="AF15" i="15"/>
  <c r="AO15" i="15" s="1"/>
  <c r="AE15" i="15"/>
  <c r="W16" i="15"/>
  <c r="W17" i="74"/>
  <c r="AG16" i="74"/>
  <c r="AP16" i="74" s="1"/>
  <c r="AF16" i="74"/>
  <c r="AO16" i="74" s="1"/>
  <c r="AE16" i="74"/>
  <c r="AG16" i="64"/>
  <c r="AP16" i="64" s="1"/>
  <c r="AF16" i="64"/>
  <c r="AO16" i="64" s="1"/>
  <c r="W17" i="48"/>
  <c r="AG16" i="48"/>
  <c r="AP16" i="48" s="1"/>
  <c r="AF16" i="48"/>
  <c r="AO16" i="48" s="1"/>
  <c r="AE16" i="48"/>
  <c r="AR15" i="76"/>
  <c r="AR15" i="59"/>
  <c r="AI15" i="91"/>
  <c r="AN15" i="91"/>
  <c r="AN14" i="71"/>
  <c r="AI14" i="71"/>
  <c r="Y15" i="22"/>
  <c r="X15" i="22"/>
  <c r="AN15" i="87"/>
  <c r="AI15" i="87"/>
  <c r="AI16" i="32"/>
  <c r="AN16" i="32"/>
  <c r="AR15" i="47"/>
  <c r="AR14" i="20"/>
  <c r="AI15" i="90"/>
  <c r="AN15" i="90"/>
  <c r="AH16" i="45"/>
  <c r="AQ16" i="45" s="1"/>
  <c r="AH16" i="52"/>
  <c r="AQ16" i="52" s="1"/>
  <c r="Y16" i="44"/>
  <c r="X16" i="44"/>
  <c r="AN16" i="82"/>
  <c r="AI16" i="82"/>
  <c r="AH16" i="23"/>
  <c r="AQ16" i="23" s="1"/>
  <c r="AH17" i="62"/>
  <c r="AQ17" i="62" s="1"/>
  <c r="AI16" i="88"/>
  <c r="AN16" i="88"/>
  <c r="AH16" i="84"/>
  <c r="AQ16" i="84" s="1"/>
  <c r="AR15" i="93"/>
  <c r="AE16" i="46"/>
  <c r="W17" i="46"/>
  <c r="AF16" i="46"/>
  <c r="AO16" i="46" s="1"/>
  <c r="AG16" i="46"/>
  <c r="AP16" i="46" s="1"/>
  <c r="AN15" i="70"/>
  <c r="AI15" i="70"/>
  <c r="AR15" i="64"/>
  <c r="Y17" i="68"/>
  <c r="X17" i="68"/>
  <c r="AR16" i="19"/>
  <c r="AR15" i="49"/>
  <c r="AI15" i="57"/>
  <c r="AN15" i="57"/>
  <c r="Y15" i="34"/>
  <c r="X15" i="34"/>
  <c r="AI14" i="33"/>
  <c r="AN14" i="33"/>
  <c r="AN15" i="43"/>
  <c r="AI15" i="43"/>
  <c r="AI15" i="94"/>
  <c r="AN15" i="94"/>
  <c r="AI16" i="67"/>
  <c r="AN16" i="67"/>
  <c r="AN14" i="85"/>
  <c r="AI14" i="85"/>
  <c r="AG15" i="58"/>
  <c r="AP15" i="58" s="1"/>
  <c r="AF15" i="58"/>
  <c r="AO15" i="58" s="1"/>
  <c r="AE15" i="58"/>
  <c r="W16" i="58"/>
  <c r="AR15" i="84"/>
  <c r="AR16" i="61"/>
  <c r="AF16" i="45"/>
  <c r="AO16" i="45" s="1"/>
  <c r="W17" i="45"/>
  <c r="AG16" i="45"/>
  <c r="AP16" i="45" s="1"/>
  <c r="AE16" i="45"/>
  <c r="W17" i="52"/>
  <c r="AG16" i="52"/>
  <c r="AP16" i="52" s="1"/>
  <c r="AF16" i="52"/>
  <c r="AO16" i="52" s="1"/>
  <c r="AE16" i="52"/>
  <c r="AH16" i="5"/>
  <c r="AQ16" i="5" s="1"/>
  <c r="W18" i="62"/>
  <c r="AG17" i="62"/>
  <c r="AP17" i="62" s="1"/>
  <c r="AF17" i="62"/>
  <c r="AO17" i="62" s="1"/>
  <c r="AE17" i="62"/>
  <c r="AR16" i="9"/>
  <c r="AR15" i="42"/>
  <c r="AI16" i="12"/>
  <c r="AN16" i="12"/>
  <c r="AG17" i="50"/>
  <c r="AP17" i="50" s="1"/>
  <c r="AF17" i="50"/>
  <c r="AO17" i="50" s="1"/>
  <c r="AE17" i="50"/>
  <c r="W18" i="50"/>
  <c r="AH16" i="89"/>
  <c r="AQ16" i="89" s="1"/>
  <c r="W17" i="39"/>
  <c r="AG16" i="39"/>
  <c r="AP16" i="39" s="1"/>
  <c r="AF16" i="39"/>
  <c r="AO16" i="39" s="1"/>
  <c r="AE16" i="39"/>
  <c r="AG16" i="8"/>
  <c r="AP16" i="8" s="1"/>
  <c r="AF16" i="8"/>
  <c r="AO16" i="8" s="1"/>
  <c r="AE16" i="8"/>
  <c r="W17" i="8"/>
  <c r="AH16" i="1"/>
  <c r="AQ16" i="1" s="1"/>
  <c r="AN16" i="79"/>
  <c r="AI16" i="79"/>
  <c r="AR15" i="5"/>
  <c r="AI15" i="51"/>
  <c r="AN15" i="51"/>
  <c r="AH16" i="42"/>
  <c r="AQ16" i="42" s="1"/>
  <c r="AI15" i="78"/>
  <c r="AN15" i="78"/>
  <c r="AG16" i="49"/>
  <c r="AP16" i="49" s="1"/>
  <c r="AF16" i="49"/>
  <c r="AO16" i="49" s="1"/>
  <c r="AE16" i="49"/>
  <c r="W17" i="49"/>
  <c r="AR15" i="30"/>
  <c r="AH17" i="9"/>
  <c r="AQ17" i="9" s="1"/>
  <c r="X17" i="80"/>
  <c r="Y17" i="80"/>
  <c r="X16" i="21"/>
  <c r="Y16" i="21"/>
  <c r="AR15" i="18"/>
  <c r="X17" i="26"/>
  <c r="Y17" i="26"/>
  <c r="AI15" i="24"/>
  <c r="AN15" i="24"/>
  <c r="AR15" i="52"/>
  <c r="W17" i="25"/>
  <c r="AG16" i="25"/>
  <c r="AP16" i="25" s="1"/>
  <c r="AF16" i="25"/>
  <c r="AO16" i="25" s="1"/>
  <c r="AE16" i="25"/>
  <c r="AH17" i="69"/>
  <c r="AQ17" i="69" s="1"/>
  <c r="AR15" i="4"/>
  <c r="AH17" i="27"/>
  <c r="AQ17" i="27" s="1"/>
  <c r="Y15" i="28"/>
  <c r="X15" i="28"/>
  <c r="AR16" i="50"/>
  <c r="AH15" i="20"/>
  <c r="AQ15" i="20" s="1"/>
  <c r="X16" i="65"/>
  <c r="Y16" i="65"/>
  <c r="W18" i="29"/>
  <c r="AG17" i="29"/>
  <c r="AP17" i="29" s="1"/>
  <c r="AF17" i="29"/>
  <c r="AO17" i="29" s="1"/>
  <c r="AE17" i="29"/>
  <c r="AR16" i="17"/>
  <c r="AH16" i="18"/>
  <c r="AQ16" i="18" s="1"/>
  <c r="AI16" i="14"/>
  <c r="AN16" i="14"/>
  <c r="AH16" i="76"/>
  <c r="AQ16" i="76" s="1"/>
  <c r="Z16" i="89"/>
  <c r="AR15" i="48"/>
  <c r="Y16" i="6"/>
  <c r="X16" i="6"/>
  <c r="AN16" i="68"/>
  <c r="AI16" i="68"/>
  <c r="AH15" i="15"/>
  <c r="AQ15" i="15" s="1"/>
  <c r="AH16" i="60"/>
  <c r="AQ16" i="60" s="1"/>
  <c r="Y16" i="36"/>
  <c r="X16" i="36"/>
  <c r="AI15" i="72"/>
  <c r="AN15" i="72"/>
  <c r="AR16" i="27"/>
  <c r="AH17" i="19"/>
  <c r="AQ17" i="19" s="1"/>
  <c r="X17" i="31"/>
  <c r="Y17" i="31"/>
  <c r="AI16" i="80"/>
  <c r="AN16" i="80"/>
  <c r="Y16" i="38"/>
  <c r="X16" i="38"/>
  <c r="AN15" i="35"/>
  <c r="AI15" i="35"/>
  <c r="AN16" i="26"/>
  <c r="AI16" i="26"/>
  <c r="AN14" i="22"/>
  <c r="AI14" i="22"/>
  <c r="AR15" i="89"/>
  <c r="AH16" i="2"/>
  <c r="AQ16" i="2" s="1"/>
  <c r="AH16" i="48"/>
  <c r="AQ16" i="48" s="1"/>
  <c r="AE16" i="73"/>
  <c r="W17" i="73"/>
  <c r="AG16" i="73"/>
  <c r="AP16" i="73" s="1"/>
  <c r="AF16" i="73"/>
  <c r="AO16" i="73" s="1"/>
  <c r="AR15" i="13"/>
  <c r="Z17" i="69"/>
  <c r="Y16" i="77"/>
  <c r="X16" i="77"/>
  <c r="Z16" i="77" s="1"/>
  <c r="AI16" i="37"/>
  <c r="AN16" i="37"/>
  <c r="AN15" i="44"/>
  <c r="AI15" i="44"/>
  <c r="Z16" i="5"/>
  <c r="AH16" i="47"/>
  <c r="AQ16" i="47" s="1"/>
  <c r="AH16" i="4"/>
  <c r="AQ16" i="4" s="1"/>
  <c r="AH16" i="30"/>
  <c r="AQ16" i="30" s="1"/>
  <c r="AH17" i="41"/>
  <c r="AQ17" i="41" s="1"/>
  <c r="Z16" i="18"/>
  <c r="AR15" i="1"/>
  <c r="AI16" i="86"/>
  <c r="AN16" i="86"/>
  <c r="AR14" i="15"/>
  <c r="AH16" i="56"/>
  <c r="AQ16" i="56" s="1"/>
  <c r="X16" i="66"/>
  <c r="Y16" i="66"/>
  <c r="AI15" i="6"/>
  <c r="AN15" i="6"/>
  <c r="AR15" i="45"/>
  <c r="Z16" i="1"/>
  <c r="AG15" i="11"/>
  <c r="AP15" i="11" s="1"/>
  <c r="AF15" i="11"/>
  <c r="AO15" i="11" s="1"/>
  <c r="AE15" i="11"/>
  <c r="W16" i="11"/>
  <c r="AH15" i="7"/>
  <c r="AQ15" i="7" s="1"/>
  <c r="X16" i="57"/>
  <c r="Y16" i="57"/>
  <c r="Z16" i="42"/>
  <c r="Z17" i="19"/>
  <c r="AN14" i="34"/>
  <c r="AI14" i="34"/>
  <c r="AE17" i="9"/>
  <c r="W18" i="9"/>
  <c r="AG17" i="9"/>
  <c r="AP17" i="9" s="1"/>
  <c r="AF17" i="9"/>
  <c r="AO17" i="9" s="1"/>
  <c r="Y15" i="33"/>
  <c r="X15" i="33"/>
  <c r="Y16" i="43"/>
  <c r="X16" i="43"/>
  <c r="AH16" i="93"/>
  <c r="AQ16" i="93" s="1"/>
  <c r="AH15" i="63"/>
  <c r="AQ15" i="63" s="1"/>
  <c r="Y18" i="92"/>
  <c r="X18" i="92"/>
  <c r="Y16" i="94"/>
  <c r="X16" i="94"/>
  <c r="AI15" i="55"/>
  <c r="AN15" i="55"/>
  <c r="Y16" i="91"/>
  <c r="X16" i="91"/>
  <c r="Y17" i="67"/>
  <c r="X17" i="67"/>
  <c r="AI16" i="75"/>
  <c r="AN16" i="75"/>
  <c r="X16" i="87"/>
  <c r="Y16" i="87"/>
  <c r="X15" i="85"/>
  <c r="Z15" i="85" s="1"/>
  <c r="Y15" i="85"/>
  <c r="AH16" i="64"/>
  <c r="AQ16" i="64" s="1"/>
  <c r="X17" i="32"/>
  <c r="Z17" i="32" s="1"/>
  <c r="Y17" i="32"/>
  <c r="AH16" i="59"/>
  <c r="AQ16" i="59" s="1"/>
  <c r="AR15" i="74"/>
  <c r="AR16" i="62"/>
  <c r="X17" i="37"/>
  <c r="Y17" i="37"/>
  <c r="Y16" i="90"/>
  <c r="X16" i="90"/>
  <c r="Z16" i="90" s="1"/>
  <c r="Z17" i="27"/>
  <c r="Y16" i="54"/>
  <c r="X16" i="54"/>
  <c r="AI14" i="28"/>
  <c r="AN14" i="28"/>
  <c r="Y17" i="82"/>
  <c r="X17" i="82"/>
  <c r="Z17" i="82" s="1"/>
  <c r="W17" i="30"/>
  <c r="AG16" i="30"/>
  <c r="AP16" i="30" s="1"/>
  <c r="AF16" i="30"/>
  <c r="AO16" i="30" s="1"/>
  <c r="AE16" i="30"/>
  <c r="W16" i="20"/>
  <c r="AG15" i="20"/>
  <c r="AP15" i="20" s="1"/>
  <c r="AF15" i="20"/>
  <c r="AO15" i="20" s="1"/>
  <c r="AE15" i="20"/>
  <c r="W18" i="41"/>
  <c r="AG17" i="41"/>
  <c r="AP17" i="41" s="1"/>
  <c r="AF17" i="41"/>
  <c r="AO17" i="41" s="1"/>
  <c r="AE17" i="41"/>
  <c r="Y17" i="88"/>
  <c r="X17" i="88"/>
  <c r="AH17" i="61"/>
  <c r="AQ17" i="61" s="1"/>
  <c r="Y17" i="12"/>
  <c r="X17" i="12"/>
  <c r="Y17" i="3"/>
  <c r="X17" i="3"/>
  <c r="Z16" i="76"/>
  <c r="X16" i="70"/>
  <c r="Y16" i="70"/>
  <c r="X16" i="51"/>
  <c r="Y16" i="51"/>
  <c r="AR14" i="16"/>
  <c r="W16" i="81"/>
  <c r="AG15" i="81"/>
  <c r="AP15" i="81" s="1"/>
  <c r="AF15" i="81"/>
  <c r="AO15" i="81" s="1"/>
  <c r="AE15" i="81"/>
  <c r="X16" i="95"/>
  <c r="Y16" i="95"/>
  <c r="Y17" i="96"/>
  <c r="X17" i="96"/>
  <c r="X17" i="53"/>
  <c r="Y17" i="53"/>
  <c r="Z17" i="53" s="1"/>
  <c r="AH16" i="74"/>
  <c r="AQ16" i="74" s="1"/>
  <c r="X16" i="78"/>
  <c r="Y16" i="78"/>
  <c r="AI15" i="21"/>
  <c r="AN15" i="21"/>
  <c r="W17" i="93"/>
  <c r="AG16" i="93"/>
  <c r="AP16" i="93" s="1"/>
  <c r="AF16" i="93"/>
  <c r="AO16" i="93" s="1"/>
  <c r="AE16" i="93"/>
  <c r="W16" i="63"/>
  <c r="AG15" i="63"/>
  <c r="AP15" i="63" s="1"/>
  <c r="AF15" i="63"/>
  <c r="AO15" i="63" s="1"/>
  <c r="AE15" i="63"/>
  <c r="Y16" i="10"/>
  <c r="X16" i="10"/>
  <c r="Y17" i="75"/>
  <c r="X17" i="75"/>
  <c r="AR16" i="69"/>
  <c r="X15" i="71"/>
  <c r="Y15" i="71"/>
  <c r="Z16" i="2"/>
  <c r="AR15" i="56"/>
  <c r="X16" i="24"/>
  <c r="Y16" i="24"/>
  <c r="AH15" i="58"/>
  <c r="AQ15" i="58" s="1"/>
  <c r="AR14" i="7"/>
  <c r="AI15" i="77"/>
  <c r="AN15" i="77"/>
  <c r="AI15" i="54"/>
  <c r="AN15" i="54"/>
  <c r="AR14" i="63"/>
  <c r="AH16" i="13"/>
  <c r="AQ16" i="13" s="1"/>
  <c r="Z16" i="47"/>
  <c r="Z16" i="4"/>
  <c r="W17" i="40"/>
  <c r="AG16" i="40"/>
  <c r="AP16" i="40" s="1"/>
  <c r="AF16" i="40"/>
  <c r="AO16" i="40" s="1"/>
  <c r="AE16" i="40"/>
  <c r="AI15" i="65"/>
  <c r="AN15" i="65"/>
  <c r="Z17" i="61"/>
  <c r="Y17" i="14"/>
  <c r="X17" i="14"/>
  <c r="X17" i="86"/>
  <c r="Y17" i="86"/>
  <c r="AN16" i="3"/>
  <c r="AI16" i="3"/>
  <c r="AH17" i="50"/>
  <c r="AQ17" i="50" s="1"/>
  <c r="AR15" i="60"/>
  <c r="Z16" i="56"/>
  <c r="AI15" i="66"/>
  <c r="AN15" i="66"/>
  <c r="AH17" i="17"/>
  <c r="AQ17" i="17" s="1"/>
  <c r="X17" i="79"/>
  <c r="Y17" i="79"/>
  <c r="Z15" i="7"/>
  <c r="W17" i="83"/>
  <c r="AG16" i="83"/>
  <c r="AP16" i="83" s="1"/>
  <c r="AF16" i="83"/>
  <c r="AO16" i="83" s="1"/>
  <c r="AE16" i="83"/>
  <c r="AN15" i="36"/>
  <c r="AI15" i="36"/>
  <c r="AN15" i="95"/>
  <c r="AI15" i="95"/>
  <c r="AN16" i="96"/>
  <c r="AI16" i="96"/>
  <c r="AN16" i="53"/>
  <c r="AI16" i="53"/>
  <c r="Y16" i="72"/>
  <c r="X16" i="72"/>
  <c r="AH15" i="16"/>
  <c r="AQ15" i="16" s="1"/>
  <c r="AR15" i="23"/>
  <c r="AH16" i="49"/>
  <c r="AQ16" i="49" s="1"/>
  <c r="AR15" i="2"/>
  <c r="AR16" i="41"/>
  <c r="AI16" i="31"/>
  <c r="AN16" i="31"/>
  <c r="AI15" i="38"/>
  <c r="AN15" i="38"/>
  <c r="AR14" i="58"/>
  <c r="AI17" i="92"/>
  <c r="AN17" i="92"/>
  <c r="X16" i="35"/>
  <c r="Y16" i="35"/>
  <c r="AN15" i="10"/>
  <c r="AI15" i="10"/>
  <c r="X16" i="55"/>
  <c r="Y16" i="55"/>
  <c r="Z16" i="24" l="1"/>
  <c r="Z16" i="65"/>
  <c r="Z17" i="37"/>
  <c r="Z16" i="95"/>
  <c r="W17" i="95" s="1"/>
  <c r="Z17" i="67"/>
  <c r="W18" i="67" s="1"/>
  <c r="Z16" i="57"/>
  <c r="Z17" i="26"/>
  <c r="Z15" i="71"/>
  <c r="Z16" i="66"/>
  <c r="Z16" i="35"/>
  <c r="AF16" i="35" s="1"/>
  <c r="AO16" i="35" s="1"/>
  <c r="Z15" i="28"/>
  <c r="AE15" i="28" s="1"/>
  <c r="Z17" i="96"/>
  <c r="Z16" i="91"/>
  <c r="Z16" i="36"/>
  <c r="Z16" i="44"/>
  <c r="AE15" i="16"/>
  <c r="Z16" i="38"/>
  <c r="AE16" i="38" s="1"/>
  <c r="Z16" i="43"/>
  <c r="AE16" i="43" s="1"/>
  <c r="Z15" i="33"/>
  <c r="AG15" i="33" s="1"/>
  <c r="AP15" i="33" s="1"/>
  <c r="Z17" i="79"/>
  <c r="AG17" i="79" s="1"/>
  <c r="AP17" i="79" s="1"/>
  <c r="Z17" i="14"/>
  <c r="AG17" i="14" s="1"/>
  <c r="AP17" i="14" s="1"/>
  <c r="Z15" i="34"/>
  <c r="AF15" i="34" s="1"/>
  <c r="AO15" i="34" s="1"/>
  <c r="W17" i="64"/>
  <c r="X17" i="64" s="1"/>
  <c r="AE16" i="84"/>
  <c r="W18" i="32"/>
  <c r="AG17" i="32"/>
  <c r="AP17" i="32" s="1"/>
  <c r="AF17" i="32"/>
  <c r="AO17" i="32" s="1"/>
  <c r="AE17" i="32"/>
  <c r="AE16" i="65"/>
  <c r="W17" i="65"/>
  <c r="AG16" i="65"/>
  <c r="AP16" i="65" s="1"/>
  <c r="AF16" i="65"/>
  <c r="AO16" i="65" s="1"/>
  <c r="AF16" i="44"/>
  <c r="AO16" i="44" s="1"/>
  <c r="AE16" i="44"/>
  <c r="W17" i="44"/>
  <c r="AG16" i="44"/>
  <c r="AP16" i="44" s="1"/>
  <c r="W18" i="79"/>
  <c r="AE17" i="79"/>
  <c r="AF17" i="14"/>
  <c r="AO17" i="14" s="1"/>
  <c r="AE17" i="14"/>
  <c r="W18" i="14"/>
  <c r="AG15" i="34"/>
  <c r="AP15" i="34" s="1"/>
  <c r="W16" i="33"/>
  <c r="AE15" i="33"/>
  <c r="AG16" i="35"/>
  <c r="AP16" i="35" s="1"/>
  <c r="AF15" i="85"/>
  <c r="AO15" i="85" s="1"/>
  <c r="AE15" i="85"/>
  <c r="W16" i="85"/>
  <c r="AG15" i="85"/>
  <c r="AP15" i="85" s="1"/>
  <c r="AH17" i="12"/>
  <c r="AQ17" i="12" s="1"/>
  <c r="AE17" i="82"/>
  <c r="AG17" i="82"/>
  <c r="AP17" i="82" s="1"/>
  <c r="AF17" i="82"/>
  <c r="AO17" i="82" s="1"/>
  <c r="W18" i="82"/>
  <c r="AF17" i="37"/>
  <c r="AO17" i="37" s="1"/>
  <c r="AE17" i="37"/>
  <c r="W18" i="37"/>
  <c r="AG17" i="37"/>
  <c r="AP17" i="37" s="1"/>
  <c r="AH16" i="87"/>
  <c r="AQ16" i="87" s="1"/>
  <c r="AH16" i="94"/>
  <c r="AQ16" i="94" s="1"/>
  <c r="AE16" i="57"/>
  <c r="W17" i="57"/>
  <c r="AG16" i="57"/>
  <c r="AP16" i="57" s="1"/>
  <c r="AF16" i="57"/>
  <c r="AO16" i="57" s="1"/>
  <c r="AR17" i="92"/>
  <c r="AH16" i="72"/>
  <c r="AQ16" i="72" s="1"/>
  <c r="AE16" i="56"/>
  <c r="W17" i="56"/>
  <c r="AG16" i="56"/>
  <c r="AP16" i="56" s="1"/>
  <c r="AF16" i="56"/>
  <c r="AO16" i="56" s="1"/>
  <c r="AR16" i="3"/>
  <c r="AR15" i="54"/>
  <c r="AG17" i="96"/>
  <c r="AP17" i="96" s="1"/>
  <c r="AF17" i="96"/>
  <c r="AO17" i="96" s="1"/>
  <c r="W18" i="96"/>
  <c r="AE17" i="96"/>
  <c r="AH16" i="54"/>
  <c r="AQ16" i="54" s="1"/>
  <c r="W17" i="91"/>
  <c r="AG16" i="91"/>
  <c r="AP16" i="91" s="1"/>
  <c r="AF16" i="91"/>
  <c r="AO16" i="91" s="1"/>
  <c r="AE16" i="91"/>
  <c r="AR15" i="44"/>
  <c r="AF16" i="36"/>
  <c r="AO16" i="36" s="1"/>
  <c r="AE16" i="36"/>
  <c r="W17" i="36"/>
  <c r="AG16" i="36"/>
  <c r="AP16" i="36" s="1"/>
  <c r="AG15" i="28"/>
  <c r="AP15" i="28" s="1"/>
  <c r="AR15" i="24"/>
  <c r="AN16" i="49"/>
  <c r="AI16" i="49"/>
  <c r="AR15" i="94"/>
  <c r="Y17" i="46"/>
  <c r="X17" i="46"/>
  <c r="AR15" i="87"/>
  <c r="X17" i="23"/>
  <c r="Y17" i="23"/>
  <c r="AR15" i="36"/>
  <c r="AH17" i="86"/>
  <c r="AQ17" i="86" s="1"/>
  <c r="AF16" i="24"/>
  <c r="AO16" i="24" s="1"/>
  <c r="AE16" i="24"/>
  <c r="W17" i="24"/>
  <c r="AG16" i="24"/>
  <c r="AP16" i="24" s="1"/>
  <c r="X16" i="63"/>
  <c r="Y16" i="63"/>
  <c r="AN16" i="30"/>
  <c r="AI16" i="30"/>
  <c r="AG16" i="2"/>
  <c r="AP16" i="2" s="1"/>
  <c r="AF16" i="2"/>
  <c r="AO16" i="2" s="1"/>
  <c r="AE16" i="2"/>
  <c r="W17" i="2"/>
  <c r="AH17" i="75"/>
  <c r="AQ17" i="75" s="1"/>
  <c r="AI15" i="63"/>
  <c r="AN15" i="63"/>
  <c r="AH16" i="78"/>
  <c r="AQ16" i="78" s="1"/>
  <c r="AH16" i="51"/>
  <c r="AQ16" i="51" s="1"/>
  <c r="W17" i="42"/>
  <c r="AG16" i="42"/>
  <c r="AP16" i="42" s="1"/>
  <c r="AF16" i="42"/>
  <c r="AO16" i="42" s="1"/>
  <c r="AE16" i="42"/>
  <c r="AG16" i="66"/>
  <c r="AP16" i="66" s="1"/>
  <c r="W17" i="66"/>
  <c r="AF16" i="66"/>
  <c r="AO16" i="66" s="1"/>
  <c r="AE16" i="66"/>
  <c r="W17" i="77"/>
  <c r="AG16" i="77"/>
  <c r="AP16" i="77" s="1"/>
  <c r="AF16" i="77"/>
  <c r="AO16" i="77" s="1"/>
  <c r="AE16" i="77"/>
  <c r="AR15" i="95"/>
  <c r="Z16" i="78"/>
  <c r="Z16" i="51"/>
  <c r="X16" i="20"/>
  <c r="Y16" i="20"/>
  <c r="AH17" i="82"/>
  <c r="AQ17" i="82" s="1"/>
  <c r="AH17" i="67"/>
  <c r="AQ17" i="67" s="1"/>
  <c r="Y18" i="9"/>
  <c r="X18" i="9"/>
  <c r="Y16" i="11"/>
  <c r="X16" i="11"/>
  <c r="AR16" i="86"/>
  <c r="AG17" i="69"/>
  <c r="AP17" i="69" s="1"/>
  <c r="W18" i="69"/>
  <c r="AF17" i="69"/>
  <c r="AO17" i="69" s="1"/>
  <c r="AE17" i="69"/>
  <c r="AR14" i="22"/>
  <c r="AH16" i="38"/>
  <c r="AQ16" i="38" s="1"/>
  <c r="AH17" i="31"/>
  <c r="AQ17" i="31" s="1"/>
  <c r="AR16" i="68"/>
  <c r="Y18" i="29"/>
  <c r="X18" i="29"/>
  <c r="Y17" i="25"/>
  <c r="X17" i="25"/>
  <c r="AH16" i="21"/>
  <c r="AQ16" i="21" s="1"/>
  <c r="X17" i="8"/>
  <c r="Y17" i="8"/>
  <c r="AI17" i="62"/>
  <c r="AN17" i="62"/>
  <c r="AI16" i="45"/>
  <c r="AN16" i="45"/>
  <c r="AR14" i="85"/>
  <c r="AR15" i="43"/>
  <c r="AR15" i="70"/>
  <c r="AN16" i="46"/>
  <c r="AI16" i="46"/>
  <c r="X17" i="74"/>
  <c r="Y17" i="74"/>
  <c r="X18" i="17"/>
  <c r="Y18" i="17"/>
  <c r="X17" i="60"/>
  <c r="Y17" i="60"/>
  <c r="AI16" i="23"/>
  <c r="AN16" i="23"/>
  <c r="X17" i="84"/>
  <c r="Y17" i="84"/>
  <c r="W16" i="71"/>
  <c r="AG15" i="71"/>
  <c r="AP15" i="71" s="1"/>
  <c r="AE15" i="71"/>
  <c r="AF15" i="71"/>
  <c r="AO15" i="71" s="1"/>
  <c r="AR15" i="10"/>
  <c r="AR16" i="31"/>
  <c r="AH17" i="79"/>
  <c r="AQ17" i="79" s="1"/>
  <c r="AH17" i="3"/>
  <c r="AQ17" i="3" s="1"/>
  <c r="AN17" i="41"/>
  <c r="AI17" i="41"/>
  <c r="X17" i="30"/>
  <c r="Y17" i="30"/>
  <c r="Z17" i="30" s="1"/>
  <c r="AF16" i="90"/>
  <c r="AO16" i="90" s="1"/>
  <c r="W17" i="90"/>
  <c r="AG16" i="90"/>
  <c r="AP16" i="90" s="1"/>
  <c r="AE16" i="90"/>
  <c r="AH17" i="32"/>
  <c r="AQ17" i="32" s="1"/>
  <c r="AH15" i="85"/>
  <c r="AQ15" i="85" s="1"/>
  <c r="AR16" i="75"/>
  <c r="AH18" i="92"/>
  <c r="AQ18" i="92" s="1"/>
  <c r="Y17" i="73"/>
  <c r="X17" i="73"/>
  <c r="Z16" i="72"/>
  <c r="W18" i="61"/>
  <c r="AG17" i="61"/>
  <c r="AP17" i="61" s="1"/>
  <c r="AF17" i="61"/>
  <c r="AO17" i="61" s="1"/>
  <c r="AE17" i="61"/>
  <c r="Y17" i="40"/>
  <c r="X17" i="40"/>
  <c r="Z17" i="40" s="1"/>
  <c r="AR15" i="77"/>
  <c r="AH16" i="24"/>
  <c r="AQ16" i="24" s="1"/>
  <c r="AH15" i="71"/>
  <c r="AQ15" i="71" s="1"/>
  <c r="Z17" i="75"/>
  <c r="Y17" i="93"/>
  <c r="X17" i="93"/>
  <c r="Z17" i="93" s="1"/>
  <c r="AH17" i="53"/>
  <c r="AQ17" i="53" s="1"/>
  <c r="AH16" i="95"/>
  <c r="AQ16" i="95" s="1"/>
  <c r="Y16" i="81"/>
  <c r="X16" i="81"/>
  <c r="Z17" i="3"/>
  <c r="AH17" i="88"/>
  <c r="AQ17" i="88" s="1"/>
  <c r="Z16" i="54"/>
  <c r="AH17" i="37"/>
  <c r="AQ17" i="37" s="1"/>
  <c r="AR15" i="55"/>
  <c r="Z18" i="92"/>
  <c r="AH15" i="33"/>
  <c r="AQ15" i="33" s="1"/>
  <c r="AI17" i="9"/>
  <c r="AN17" i="9"/>
  <c r="AH16" i="57"/>
  <c r="AQ16" i="57" s="1"/>
  <c r="AN15" i="11"/>
  <c r="AI15" i="11"/>
  <c r="AI16" i="73"/>
  <c r="AN16" i="73"/>
  <c r="Z17" i="31"/>
  <c r="AF16" i="89"/>
  <c r="AO16" i="89" s="1"/>
  <c r="AE16" i="89"/>
  <c r="W17" i="89"/>
  <c r="AG16" i="89"/>
  <c r="AP16" i="89" s="1"/>
  <c r="AH17" i="26"/>
  <c r="AQ17" i="26" s="1"/>
  <c r="Z16" i="21"/>
  <c r="AR16" i="79"/>
  <c r="AN16" i="8"/>
  <c r="AI16" i="8"/>
  <c r="X17" i="39"/>
  <c r="Y17" i="39"/>
  <c r="AR16" i="12"/>
  <c r="AI16" i="52"/>
  <c r="AN16" i="52"/>
  <c r="AH17" i="68"/>
  <c r="AQ17" i="68" s="1"/>
  <c r="AH15" i="22"/>
  <c r="AQ15" i="22" s="1"/>
  <c r="AR15" i="91"/>
  <c r="AN16" i="48"/>
  <c r="AI16" i="48"/>
  <c r="Y17" i="64"/>
  <c r="AN17" i="17"/>
  <c r="AI17" i="17"/>
  <c r="Y17" i="59"/>
  <c r="X17" i="59"/>
  <c r="AN16" i="60"/>
  <c r="AI16" i="60"/>
  <c r="AI16" i="13"/>
  <c r="AN16" i="13"/>
  <c r="AI16" i="84"/>
  <c r="AN16" i="84"/>
  <c r="AH16" i="10"/>
  <c r="AQ16" i="10" s="1"/>
  <c r="AF16" i="95"/>
  <c r="AO16" i="95" s="1"/>
  <c r="AG16" i="95"/>
  <c r="AP16" i="95" s="1"/>
  <c r="AE16" i="95"/>
  <c r="AH16" i="70"/>
  <c r="AQ16" i="70" s="1"/>
  <c r="X18" i="41"/>
  <c r="Y18" i="41"/>
  <c r="AF17" i="27"/>
  <c r="AO17" i="27" s="1"/>
  <c r="AE17" i="27"/>
  <c r="W18" i="27"/>
  <c r="AG17" i="27"/>
  <c r="AP17" i="27" s="1"/>
  <c r="AE17" i="67"/>
  <c r="AR16" i="37"/>
  <c r="AG16" i="38"/>
  <c r="AP16" i="38" s="1"/>
  <c r="AR16" i="14"/>
  <c r="AH16" i="55"/>
  <c r="AQ16" i="55" s="1"/>
  <c r="AF15" i="7"/>
  <c r="AO15" i="7" s="1"/>
  <c r="AE15" i="7"/>
  <c r="W16" i="7"/>
  <c r="AG15" i="7"/>
  <c r="AP15" i="7" s="1"/>
  <c r="Z17" i="86"/>
  <c r="AR15" i="65"/>
  <c r="AG16" i="4"/>
  <c r="AP16" i="4" s="1"/>
  <c r="AF16" i="4"/>
  <c r="AO16" i="4" s="1"/>
  <c r="AE16" i="4"/>
  <c r="W17" i="4"/>
  <c r="AR15" i="21"/>
  <c r="AH17" i="96"/>
  <c r="AQ17" i="96" s="1"/>
  <c r="AN15" i="81"/>
  <c r="AI15" i="81"/>
  <c r="Z16" i="70"/>
  <c r="Z17" i="88"/>
  <c r="AI15" i="20"/>
  <c r="AN15" i="20"/>
  <c r="AH16" i="90"/>
  <c r="AQ16" i="90" s="1"/>
  <c r="Z16" i="87"/>
  <c r="AH16" i="91"/>
  <c r="AQ16" i="91" s="1"/>
  <c r="AE16" i="18"/>
  <c r="W17" i="18"/>
  <c r="AG16" i="18"/>
  <c r="AP16" i="18" s="1"/>
  <c r="AF16" i="18"/>
  <c r="AO16" i="18" s="1"/>
  <c r="AH16" i="77"/>
  <c r="AQ16" i="77" s="1"/>
  <c r="AH16" i="36"/>
  <c r="AQ16" i="36" s="1"/>
  <c r="AN17" i="29"/>
  <c r="AI17" i="29"/>
  <c r="AH15" i="28"/>
  <c r="AQ15" i="28" s="1"/>
  <c r="AI16" i="25"/>
  <c r="AN16" i="25"/>
  <c r="AH17" i="80"/>
  <c r="AQ17" i="80" s="1"/>
  <c r="AR15" i="78"/>
  <c r="AN17" i="50"/>
  <c r="AI17" i="50"/>
  <c r="X18" i="62"/>
  <c r="Y18" i="62"/>
  <c r="AN15" i="58"/>
  <c r="AI15" i="58"/>
  <c r="AR16" i="67"/>
  <c r="AR14" i="33"/>
  <c r="Z17" i="68"/>
  <c r="AR16" i="88"/>
  <c r="Z15" i="22"/>
  <c r="AI16" i="74"/>
  <c r="AN16" i="74"/>
  <c r="AN15" i="15"/>
  <c r="AI15" i="15"/>
  <c r="AN15" i="16"/>
  <c r="AI15" i="16"/>
  <c r="AH16" i="35"/>
  <c r="AQ16" i="35" s="1"/>
  <c r="AR16" i="53"/>
  <c r="Y17" i="83"/>
  <c r="X17" i="83"/>
  <c r="Z17" i="83" s="1"/>
  <c r="W18" i="53"/>
  <c r="AG17" i="53"/>
  <c r="AP17" i="53" s="1"/>
  <c r="AF17" i="53"/>
  <c r="AO17" i="53" s="1"/>
  <c r="AE17" i="53"/>
  <c r="AR14" i="34"/>
  <c r="AR15" i="6"/>
  <c r="AR16" i="26"/>
  <c r="AR15" i="72"/>
  <c r="AH16" i="6"/>
  <c r="AQ16" i="6" s="1"/>
  <c r="AH16" i="65"/>
  <c r="AQ16" i="65" s="1"/>
  <c r="W18" i="26"/>
  <c r="AG17" i="26"/>
  <c r="AP17" i="26" s="1"/>
  <c r="AF17" i="26"/>
  <c r="AO17" i="26" s="1"/>
  <c r="AE17" i="26"/>
  <c r="X18" i="50"/>
  <c r="Y18" i="50"/>
  <c r="X17" i="45"/>
  <c r="Y17" i="45"/>
  <c r="X16" i="58"/>
  <c r="Y16" i="58"/>
  <c r="AR15" i="57"/>
  <c r="AR16" i="82"/>
  <c r="AI16" i="64"/>
  <c r="AN16" i="64"/>
  <c r="X16" i="15"/>
  <c r="Y16" i="15"/>
  <c r="Y16" i="16"/>
  <c r="X16" i="16"/>
  <c r="AR15" i="38"/>
  <c r="Z16" i="55"/>
  <c r="AR16" i="96"/>
  <c r="AN16" i="83"/>
  <c r="AI16" i="83"/>
  <c r="AR15" i="66"/>
  <c r="AH17" i="14"/>
  <c r="AQ17" i="14" s="1"/>
  <c r="AI16" i="40"/>
  <c r="AN16" i="40"/>
  <c r="W17" i="47"/>
  <c r="AG16" i="47"/>
  <c r="AP16" i="47" s="1"/>
  <c r="AF16" i="47"/>
  <c r="AO16" i="47" s="1"/>
  <c r="AE16" i="47"/>
  <c r="Z16" i="10"/>
  <c r="AN16" i="93"/>
  <c r="AI16" i="93"/>
  <c r="AG16" i="76"/>
  <c r="AP16" i="76" s="1"/>
  <c r="AF16" i="76"/>
  <c r="AO16" i="76" s="1"/>
  <c r="W17" i="76"/>
  <c r="AE16" i="76"/>
  <c r="Z17" i="12"/>
  <c r="AR14" i="28"/>
  <c r="Z16" i="94"/>
  <c r="AH16" i="43"/>
  <c r="AQ16" i="43" s="1"/>
  <c r="AG17" i="19"/>
  <c r="AP17" i="19" s="1"/>
  <c r="AF17" i="19"/>
  <c r="AO17" i="19" s="1"/>
  <c r="AE17" i="19"/>
  <c r="W18" i="19"/>
  <c r="AG16" i="1"/>
  <c r="AP16" i="1" s="1"/>
  <c r="AF16" i="1"/>
  <c r="AO16" i="1" s="1"/>
  <c r="AE16" i="1"/>
  <c r="W17" i="1"/>
  <c r="AH16" i="66"/>
  <c r="AQ16" i="66" s="1"/>
  <c r="AG16" i="5"/>
  <c r="AP16" i="5" s="1"/>
  <c r="AF16" i="5"/>
  <c r="AO16" i="5" s="1"/>
  <c r="AE16" i="5"/>
  <c r="W17" i="5"/>
  <c r="AR15" i="35"/>
  <c r="AR16" i="80"/>
  <c r="Z16" i="6"/>
  <c r="Z17" i="80"/>
  <c r="X17" i="49"/>
  <c r="Y17" i="49"/>
  <c r="AR15" i="51"/>
  <c r="AI16" i="39"/>
  <c r="AN16" i="39"/>
  <c r="X17" i="52"/>
  <c r="Y17" i="52"/>
  <c r="AH15" i="34"/>
  <c r="AQ15" i="34" s="1"/>
  <c r="AH16" i="44"/>
  <c r="AQ16" i="44" s="1"/>
  <c r="AR15" i="90"/>
  <c r="AR16" i="32"/>
  <c r="AR14" i="71"/>
  <c r="X17" i="48"/>
  <c r="Z17" i="48" s="1"/>
  <c r="Y17" i="48"/>
  <c r="AI16" i="59"/>
  <c r="AN16" i="59"/>
  <c r="Y17" i="13"/>
  <c r="X17" i="13"/>
  <c r="AF16" i="38" l="1"/>
  <c r="AO16" i="38" s="1"/>
  <c r="AG17" i="67"/>
  <c r="AP17" i="67" s="1"/>
  <c r="Z16" i="81"/>
  <c r="W17" i="81" s="1"/>
  <c r="AF15" i="28"/>
  <c r="AO15" i="28" s="1"/>
  <c r="W16" i="28"/>
  <c r="X16" i="28" s="1"/>
  <c r="Z16" i="20"/>
  <c r="W17" i="35"/>
  <c r="W16" i="34"/>
  <c r="AF17" i="67"/>
  <c r="AO17" i="67" s="1"/>
  <c r="AE16" i="35"/>
  <c r="AE15" i="34"/>
  <c r="AI15" i="34" s="1"/>
  <c r="AG16" i="43"/>
  <c r="AP16" i="43" s="1"/>
  <c r="W17" i="38"/>
  <c r="Z16" i="15"/>
  <c r="Z18" i="9"/>
  <c r="AF16" i="43"/>
  <c r="AO16" i="43" s="1"/>
  <c r="Z17" i="84"/>
  <c r="AE17" i="84" s="1"/>
  <c r="Z17" i="45"/>
  <c r="Z18" i="62"/>
  <c r="Z18" i="41"/>
  <c r="Z16" i="63"/>
  <c r="AF15" i="33"/>
  <c r="AO15" i="33" s="1"/>
  <c r="W17" i="43"/>
  <c r="Y17" i="43" s="1"/>
  <c r="Z17" i="13"/>
  <c r="W18" i="13" s="1"/>
  <c r="Z17" i="46"/>
  <c r="W18" i="46" s="1"/>
  <c r="AF17" i="79"/>
  <c r="AO17" i="79" s="1"/>
  <c r="AG18" i="9"/>
  <c r="AP18" i="9" s="1"/>
  <c r="AF18" i="9"/>
  <c r="AO18" i="9" s="1"/>
  <c r="AE18" i="9"/>
  <c r="W19" i="9"/>
  <c r="W17" i="15"/>
  <c r="AG16" i="15"/>
  <c r="AP16" i="15" s="1"/>
  <c r="AF16" i="15"/>
  <c r="AO16" i="15" s="1"/>
  <c r="AE16" i="15"/>
  <c r="AF17" i="30"/>
  <c r="AO17" i="30" s="1"/>
  <c r="AE17" i="30"/>
  <c r="W18" i="30"/>
  <c r="AG17" i="30"/>
  <c r="AP17" i="30" s="1"/>
  <c r="AF17" i="46"/>
  <c r="AO17" i="46" s="1"/>
  <c r="AG17" i="46"/>
  <c r="AP17" i="46" s="1"/>
  <c r="AF17" i="13"/>
  <c r="AO17" i="13" s="1"/>
  <c r="AE17" i="13"/>
  <c r="AF17" i="45"/>
  <c r="AO17" i="45" s="1"/>
  <c r="AE17" i="45"/>
  <c r="AG17" i="45"/>
  <c r="AP17" i="45" s="1"/>
  <c r="W18" i="45"/>
  <c r="AE18" i="62"/>
  <c r="W19" i="62"/>
  <c r="AG18" i="62"/>
  <c r="AP18" i="62" s="1"/>
  <c r="AF18" i="62"/>
  <c r="AO18" i="62" s="1"/>
  <c r="AE16" i="81"/>
  <c r="AG16" i="81"/>
  <c r="AP16" i="81" s="1"/>
  <c r="AF16" i="81"/>
  <c r="AO16" i="81" s="1"/>
  <c r="AR16" i="59"/>
  <c r="AR17" i="17"/>
  <c r="W18" i="31"/>
  <c r="AG17" i="31"/>
  <c r="AP17" i="31" s="1"/>
  <c r="AF17" i="31"/>
  <c r="AO17" i="31" s="1"/>
  <c r="AE17" i="31"/>
  <c r="W18" i="40"/>
  <c r="AG17" i="40"/>
  <c r="AP17" i="40" s="1"/>
  <c r="AF17" i="40"/>
  <c r="AO17" i="40" s="1"/>
  <c r="AE17" i="40"/>
  <c r="AH17" i="73"/>
  <c r="AQ17" i="73" s="1"/>
  <c r="AE16" i="20"/>
  <c r="W17" i="20"/>
  <c r="AG16" i="20"/>
  <c r="AP16" i="20" s="1"/>
  <c r="AF16" i="20"/>
  <c r="AO16" i="20" s="1"/>
  <c r="X17" i="35"/>
  <c r="Y17" i="35"/>
  <c r="AG16" i="6"/>
  <c r="AP16" i="6" s="1"/>
  <c r="AF16" i="6"/>
  <c r="AO16" i="6" s="1"/>
  <c r="AE16" i="6"/>
  <c r="W17" i="6"/>
  <c r="AN16" i="5"/>
  <c r="AI16" i="5"/>
  <c r="Y17" i="1"/>
  <c r="X17" i="1"/>
  <c r="X17" i="76"/>
  <c r="Y17" i="76"/>
  <c r="W17" i="10"/>
  <c r="AG16" i="10"/>
  <c r="AP16" i="10" s="1"/>
  <c r="AF16" i="10"/>
  <c r="AO16" i="10" s="1"/>
  <c r="AE16" i="10"/>
  <c r="AH16" i="15"/>
  <c r="AQ16" i="15" s="1"/>
  <c r="AH17" i="45"/>
  <c r="AQ17" i="45" s="1"/>
  <c r="AR16" i="74"/>
  <c r="AH18" i="62"/>
  <c r="AQ18" i="62" s="1"/>
  <c r="AR16" i="25"/>
  <c r="AR17" i="29"/>
  <c r="AG16" i="70"/>
  <c r="AP16" i="70" s="1"/>
  <c r="W17" i="70"/>
  <c r="AF16" i="70"/>
  <c r="AO16" i="70" s="1"/>
  <c r="AE16" i="70"/>
  <c r="Y16" i="7"/>
  <c r="X16" i="7"/>
  <c r="Y17" i="38"/>
  <c r="X17" i="38"/>
  <c r="AI17" i="67"/>
  <c r="AN17" i="67"/>
  <c r="AI16" i="95"/>
  <c r="AN16" i="95"/>
  <c r="AR16" i="60"/>
  <c r="AH17" i="39"/>
  <c r="AQ17" i="39" s="1"/>
  <c r="AF16" i="21"/>
  <c r="AO16" i="21" s="1"/>
  <c r="AE16" i="21"/>
  <c r="W17" i="21"/>
  <c r="AG16" i="21"/>
  <c r="AP16" i="21" s="1"/>
  <c r="W18" i="75"/>
  <c r="AG17" i="75"/>
  <c r="AP17" i="75" s="1"/>
  <c r="AF17" i="75"/>
  <c r="AO17" i="75" s="1"/>
  <c r="AE17" i="75"/>
  <c r="AI17" i="61"/>
  <c r="AN17" i="61"/>
  <c r="AI15" i="71"/>
  <c r="AN15" i="71"/>
  <c r="AH18" i="17"/>
  <c r="AQ18" i="17" s="1"/>
  <c r="AH17" i="8"/>
  <c r="AQ17" i="8" s="1"/>
  <c r="AE16" i="51"/>
  <c r="W17" i="51"/>
  <c r="AF16" i="51"/>
  <c r="AO16" i="51" s="1"/>
  <c r="AG16" i="51"/>
  <c r="AP16" i="51" s="1"/>
  <c r="AH17" i="23"/>
  <c r="AQ17" i="23" s="1"/>
  <c r="X18" i="37"/>
  <c r="Y18" i="37"/>
  <c r="Y16" i="85"/>
  <c r="X16" i="85"/>
  <c r="AI16" i="65"/>
  <c r="AN16" i="65"/>
  <c r="AI16" i="76"/>
  <c r="AN16" i="76"/>
  <c r="AI17" i="53"/>
  <c r="AN17" i="53"/>
  <c r="AR16" i="13"/>
  <c r="AH17" i="25"/>
  <c r="AQ17" i="25" s="1"/>
  <c r="AF16" i="63"/>
  <c r="AO16" i="63" s="1"/>
  <c r="AE16" i="63"/>
  <c r="W17" i="63"/>
  <c r="AG16" i="63"/>
  <c r="AP16" i="63" s="1"/>
  <c r="Y17" i="65"/>
  <c r="X17" i="65"/>
  <c r="AH17" i="13"/>
  <c r="AQ17" i="13" s="1"/>
  <c r="AH17" i="48"/>
  <c r="AQ17" i="48" s="1"/>
  <c r="AN16" i="1"/>
  <c r="AI16" i="1"/>
  <c r="W17" i="94"/>
  <c r="AG16" i="94"/>
  <c r="AP16" i="94" s="1"/>
  <c r="AF16" i="94"/>
  <c r="AO16" i="94" s="1"/>
  <c r="AE16" i="94"/>
  <c r="AR16" i="40"/>
  <c r="AR16" i="83"/>
  <c r="AR15" i="16"/>
  <c r="W16" i="22"/>
  <c r="AG15" i="22"/>
  <c r="AP15" i="22" s="1"/>
  <c r="AF15" i="22"/>
  <c r="AO15" i="22" s="1"/>
  <c r="AE15" i="22"/>
  <c r="AR15" i="81"/>
  <c r="AI15" i="7"/>
  <c r="AN15" i="7"/>
  <c r="AH18" i="41"/>
  <c r="AQ18" i="41" s="1"/>
  <c r="AH17" i="64"/>
  <c r="AQ17" i="64" s="1"/>
  <c r="Z17" i="39"/>
  <c r="X17" i="89"/>
  <c r="Y17" i="89"/>
  <c r="AR16" i="73"/>
  <c r="Z17" i="73"/>
  <c r="AI16" i="90"/>
  <c r="AN16" i="90"/>
  <c r="AH17" i="30"/>
  <c r="AQ17" i="30" s="1"/>
  <c r="AR16" i="23"/>
  <c r="Z18" i="17"/>
  <c r="Z17" i="8"/>
  <c r="Z17" i="25"/>
  <c r="AN17" i="69"/>
  <c r="AI17" i="69"/>
  <c r="AH16" i="11"/>
  <c r="AQ16" i="11" s="1"/>
  <c r="W17" i="78"/>
  <c r="AG16" i="78"/>
  <c r="AP16" i="78" s="1"/>
  <c r="AF16" i="78"/>
  <c r="AO16" i="78" s="1"/>
  <c r="AE16" i="78"/>
  <c r="Y17" i="77"/>
  <c r="Z17" i="77" s="1"/>
  <c r="X17" i="77"/>
  <c r="AI16" i="42"/>
  <c r="AN16" i="42"/>
  <c r="AR16" i="30"/>
  <c r="X17" i="24"/>
  <c r="Y17" i="24"/>
  <c r="Z17" i="23"/>
  <c r="AI15" i="28"/>
  <c r="AN15" i="28"/>
  <c r="X17" i="36"/>
  <c r="Y17" i="36"/>
  <c r="AI16" i="91"/>
  <c r="AN16" i="91"/>
  <c r="Y17" i="56"/>
  <c r="X17" i="56"/>
  <c r="AN17" i="37"/>
  <c r="AI17" i="37"/>
  <c r="AN17" i="82"/>
  <c r="AI17" i="82"/>
  <c r="AI16" i="35"/>
  <c r="AN16" i="35"/>
  <c r="Y16" i="33"/>
  <c r="X16" i="33"/>
  <c r="Z16" i="33" s="1"/>
  <c r="AI16" i="44"/>
  <c r="AN16" i="44"/>
  <c r="AI17" i="32"/>
  <c r="AN17" i="32"/>
  <c r="AR16" i="39"/>
  <c r="Y17" i="5"/>
  <c r="X17" i="5"/>
  <c r="Y17" i="47"/>
  <c r="X17" i="47"/>
  <c r="AI17" i="26"/>
  <c r="AN17" i="26"/>
  <c r="AE17" i="48"/>
  <c r="W18" i="48"/>
  <c r="AG17" i="48"/>
  <c r="AP17" i="48" s="1"/>
  <c r="AF17" i="48"/>
  <c r="AO17" i="48" s="1"/>
  <c r="AH17" i="52"/>
  <c r="AQ17" i="52" s="1"/>
  <c r="AN16" i="47"/>
  <c r="AI16" i="47"/>
  <c r="AH16" i="16"/>
  <c r="AQ16" i="16" s="1"/>
  <c r="X18" i="26"/>
  <c r="Y18" i="26"/>
  <c r="X18" i="53"/>
  <c r="Y18" i="53"/>
  <c r="AR17" i="50"/>
  <c r="X17" i="18"/>
  <c r="Y17" i="18"/>
  <c r="Y18" i="27"/>
  <c r="X18" i="27"/>
  <c r="AF18" i="41"/>
  <c r="AO18" i="41" s="1"/>
  <c r="AE18" i="41"/>
  <c r="W19" i="41"/>
  <c r="AG18" i="41"/>
  <c r="AP18" i="41" s="1"/>
  <c r="AH17" i="59"/>
  <c r="AQ17" i="59" s="1"/>
  <c r="AR16" i="52"/>
  <c r="AR16" i="8"/>
  <c r="AR15" i="11"/>
  <c r="AR17" i="9"/>
  <c r="W19" i="92"/>
  <c r="AG18" i="92"/>
  <c r="AP18" i="92" s="1"/>
  <c r="AF18" i="92"/>
  <c r="AO18" i="92" s="1"/>
  <c r="AE18" i="92"/>
  <c r="Y16" i="71"/>
  <c r="X16" i="71"/>
  <c r="AR16" i="45"/>
  <c r="AH18" i="29"/>
  <c r="AQ18" i="29" s="1"/>
  <c r="AI16" i="24"/>
  <c r="AN16" i="24"/>
  <c r="AI17" i="96"/>
  <c r="AN17" i="96"/>
  <c r="AI16" i="56"/>
  <c r="AN16" i="56"/>
  <c r="AI15" i="85"/>
  <c r="AN15" i="85"/>
  <c r="X18" i="14"/>
  <c r="Y18" i="14"/>
  <c r="X18" i="79"/>
  <c r="Y18" i="79"/>
  <c r="AF17" i="80"/>
  <c r="AO17" i="80" s="1"/>
  <c r="W18" i="80"/>
  <c r="AG17" i="80"/>
  <c r="AP17" i="80" s="1"/>
  <c r="AE17" i="80"/>
  <c r="AN17" i="19"/>
  <c r="AI17" i="19"/>
  <c r="AF17" i="83"/>
  <c r="AO17" i="83" s="1"/>
  <c r="AE17" i="83"/>
  <c r="W18" i="83"/>
  <c r="AG17" i="83"/>
  <c r="AP17" i="83" s="1"/>
  <c r="X17" i="66"/>
  <c r="Z17" i="66" s="1"/>
  <c r="Y17" i="66"/>
  <c r="Y17" i="44"/>
  <c r="X17" i="44"/>
  <c r="Z17" i="52"/>
  <c r="AH17" i="49"/>
  <c r="AQ17" i="49" s="1"/>
  <c r="AR16" i="64"/>
  <c r="AH16" i="58"/>
  <c r="AQ16" i="58" s="1"/>
  <c r="AH18" i="50"/>
  <c r="AQ18" i="50" s="1"/>
  <c r="AH17" i="83"/>
  <c r="AQ17" i="83" s="1"/>
  <c r="AR15" i="15"/>
  <c r="AR15" i="58"/>
  <c r="AI16" i="18"/>
  <c r="AN16" i="18"/>
  <c r="AF16" i="87"/>
  <c r="AO16" i="87" s="1"/>
  <c r="AE16" i="87"/>
  <c r="W17" i="87"/>
  <c r="AG16" i="87"/>
  <c r="AP16" i="87" s="1"/>
  <c r="AN16" i="38"/>
  <c r="AI16" i="38"/>
  <c r="X17" i="95"/>
  <c r="Y17" i="95"/>
  <c r="AR16" i="84"/>
  <c r="Z17" i="64"/>
  <c r="AI16" i="89"/>
  <c r="AN16" i="89"/>
  <c r="AH17" i="93"/>
  <c r="AQ17" i="93" s="1"/>
  <c r="AH17" i="40"/>
  <c r="AQ17" i="40" s="1"/>
  <c r="X18" i="61"/>
  <c r="Y18" i="61"/>
  <c r="X17" i="90"/>
  <c r="Z17" i="90" s="1"/>
  <c r="Y17" i="90"/>
  <c r="AR17" i="41"/>
  <c r="AH17" i="60"/>
  <c r="AQ17" i="60" s="1"/>
  <c r="AH17" i="74"/>
  <c r="AQ17" i="74" s="1"/>
  <c r="X18" i="69"/>
  <c r="Y18" i="69"/>
  <c r="Z16" i="11"/>
  <c r="AN16" i="66"/>
  <c r="AI16" i="66"/>
  <c r="AR15" i="63"/>
  <c r="X17" i="2"/>
  <c r="Y17" i="2"/>
  <c r="AR16" i="49"/>
  <c r="AI16" i="36"/>
  <c r="AN16" i="36"/>
  <c r="Y18" i="96"/>
  <c r="X18" i="96"/>
  <c r="X16" i="34"/>
  <c r="Y16" i="34"/>
  <c r="AI17" i="14"/>
  <c r="AN17" i="14"/>
  <c r="AI16" i="43"/>
  <c r="AN16" i="43"/>
  <c r="AF16" i="55"/>
  <c r="AO16" i="55" s="1"/>
  <c r="AE16" i="55"/>
  <c r="AG16" i="55"/>
  <c r="AP16" i="55" s="1"/>
  <c r="W17" i="55"/>
  <c r="W18" i="88"/>
  <c r="AG17" i="88"/>
  <c r="AP17" i="88" s="1"/>
  <c r="AF17" i="88"/>
  <c r="AO17" i="88" s="1"/>
  <c r="AE17" i="88"/>
  <c r="AN16" i="4"/>
  <c r="AI16" i="4"/>
  <c r="AH16" i="81"/>
  <c r="AQ16" i="81" s="1"/>
  <c r="AF17" i="93"/>
  <c r="AO17" i="93" s="1"/>
  <c r="AE17" i="93"/>
  <c r="W18" i="93"/>
  <c r="AG17" i="93"/>
  <c r="AP17" i="93" s="1"/>
  <c r="AR16" i="46"/>
  <c r="AI16" i="57"/>
  <c r="AN16" i="57"/>
  <c r="AI17" i="79"/>
  <c r="AN17" i="79"/>
  <c r="Z17" i="49"/>
  <c r="X18" i="19"/>
  <c r="Y18" i="19"/>
  <c r="AE17" i="12"/>
  <c r="W18" i="12"/>
  <c r="AG17" i="12"/>
  <c r="AP17" i="12" s="1"/>
  <c r="AF17" i="12"/>
  <c r="AO17" i="12" s="1"/>
  <c r="AR16" i="93"/>
  <c r="Z16" i="16"/>
  <c r="Z16" i="58"/>
  <c r="Z18" i="50"/>
  <c r="AG17" i="68"/>
  <c r="AP17" i="68" s="1"/>
  <c r="W18" i="68"/>
  <c r="AF17" i="68"/>
  <c r="AO17" i="68" s="1"/>
  <c r="AE17" i="68"/>
  <c r="AR15" i="20"/>
  <c r="X17" i="4"/>
  <c r="Y17" i="4"/>
  <c r="W18" i="86"/>
  <c r="AG17" i="86"/>
  <c r="AP17" i="86" s="1"/>
  <c r="AF17" i="86"/>
  <c r="AO17" i="86" s="1"/>
  <c r="AE17" i="86"/>
  <c r="X18" i="67"/>
  <c r="Z18" i="67" s="1"/>
  <c r="Y18" i="67"/>
  <c r="AI17" i="27"/>
  <c r="AN17" i="27"/>
  <c r="Z17" i="59"/>
  <c r="AR16" i="48"/>
  <c r="AG16" i="54"/>
  <c r="AP16" i="54" s="1"/>
  <c r="AF16" i="54"/>
  <c r="AO16" i="54" s="1"/>
  <c r="AE16" i="54"/>
  <c r="W17" i="54"/>
  <c r="W18" i="3"/>
  <c r="AG17" i="3"/>
  <c r="AP17" i="3" s="1"/>
  <c r="AF17" i="3"/>
  <c r="AO17" i="3" s="1"/>
  <c r="AE17" i="3"/>
  <c r="AE16" i="72"/>
  <c r="W17" i="72"/>
  <c r="AG16" i="72"/>
  <c r="AP16" i="72" s="1"/>
  <c r="AF16" i="72"/>
  <c r="AO16" i="72" s="1"/>
  <c r="AH17" i="84"/>
  <c r="AQ17" i="84" s="1"/>
  <c r="Z17" i="60"/>
  <c r="Z17" i="74"/>
  <c r="AR17" i="62"/>
  <c r="Z18" i="29"/>
  <c r="AH18" i="9"/>
  <c r="AQ18" i="9" s="1"/>
  <c r="AH16" i="20"/>
  <c r="AQ16" i="20" s="1"/>
  <c r="AI16" i="77"/>
  <c r="AN16" i="77"/>
  <c r="Y17" i="42"/>
  <c r="X17" i="42"/>
  <c r="Z17" i="42" s="1"/>
  <c r="AN16" i="2"/>
  <c r="AI16" i="2"/>
  <c r="AH16" i="63"/>
  <c r="AQ16" i="63" s="1"/>
  <c r="AH17" i="46"/>
  <c r="AQ17" i="46" s="1"/>
  <c r="X17" i="91"/>
  <c r="Y17" i="91"/>
  <c r="Y17" i="57"/>
  <c r="X17" i="57"/>
  <c r="Y18" i="82"/>
  <c r="X18" i="82"/>
  <c r="Z18" i="82" s="1"/>
  <c r="AN15" i="33"/>
  <c r="AI15" i="33"/>
  <c r="Y18" i="32"/>
  <c r="X18" i="32"/>
  <c r="AF17" i="84" l="1"/>
  <c r="AO17" i="84" s="1"/>
  <c r="X17" i="43"/>
  <c r="Y16" i="28"/>
  <c r="AN15" i="34"/>
  <c r="AG17" i="84"/>
  <c r="AP17" i="84" s="1"/>
  <c r="Z16" i="34"/>
  <c r="Z18" i="32"/>
  <c r="Z17" i="57"/>
  <c r="W18" i="84"/>
  <c r="Z16" i="71"/>
  <c r="Z17" i="18"/>
  <c r="AE17" i="18" s="1"/>
  <c r="Z17" i="5"/>
  <c r="Z17" i="65"/>
  <c r="AG17" i="13"/>
  <c r="AP17" i="13" s="1"/>
  <c r="Z17" i="91"/>
  <c r="Z17" i="4"/>
  <c r="Z18" i="96"/>
  <c r="AG18" i="96" s="1"/>
  <c r="AP18" i="96" s="1"/>
  <c r="Z18" i="61"/>
  <c r="W19" i="61" s="1"/>
  <c r="Z18" i="14"/>
  <c r="Z17" i="35"/>
  <c r="Z17" i="24"/>
  <c r="Z16" i="28"/>
  <c r="Z18" i="19"/>
  <c r="AF18" i="19" s="1"/>
  <c r="AO18" i="19" s="1"/>
  <c r="Z18" i="27"/>
  <c r="AG18" i="27" s="1"/>
  <c r="AP18" i="27" s="1"/>
  <c r="Z18" i="26"/>
  <c r="AE18" i="26" s="1"/>
  <c r="Z17" i="36"/>
  <c r="Z16" i="7"/>
  <c r="AE17" i="46"/>
  <c r="Z17" i="2"/>
  <c r="AE17" i="2" s="1"/>
  <c r="Z18" i="69"/>
  <c r="Z17" i="95"/>
  <c r="Z17" i="44"/>
  <c r="Z17" i="47"/>
  <c r="Z18" i="79"/>
  <c r="Z17" i="56"/>
  <c r="AF17" i="56" s="1"/>
  <c r="AO17" i="56" s="1"/>
  <c r="Z18" i="37"/>
  <c r="AG18" i="37" s="1"/>
  <c r="AP18" i="37" s="1"/>
  <c r="Z17" i="1"/>
  <c r="AG16" i="7"/>
  <c r="AP16" i="7" s="1"/>
  <c r="AF16" i="7"/>
  <c r="AO16" i="7" s="1"/>
  <c r="AE16" i="7"/>
  <c r="W17" i="7"/>
  <c r="W18" i="1"/>
  <c r="AG17" i="1"/>
  <c r="AP17" i="1" s="1"/>
  <c r="AF17" i="1"/>
  <c r="AO17" i="1" s="1"/>
  <c r="AE17" i="1"/>
  <c r="AF18" i="32"/>
  <c r="AO18" i="32" s="1"/>
  <c r="W19" i="32"/>
  <c r="AG18" i="32"/>
  <c r="AP18" i="32" s="1"/>
  <c r="AE18" i="32"/>
  <c r="AF18" i="61"/>
  <c r="AO18" i="61" s="1"/>
  <c r="AE18" i="61"/>
  <c r="AG18" i="61"/>
  <c r="AP18" i="61" s="1"/>
  <c r="W19" i="26"/>
  <c r="AG18" i="26"/>
  <c r="AP18" i="26" s="1"/>
  <c r="AF18" i="26"/>
  <c r="AO18" i="26" s="1"/>
  <c r="AE17" i="47"/>
  <c r="AF17" i="47"/>
  <c r="AO17" i="47" s="1"/>
  <c r="AG17" i="47"/>
  <c r="AP17" i="47" s="1"/>
  <c r="W18" i="47"/>
  <c r="AG17" i="2"/>
  <c r="AP17" i="2" s="1"/>
  <c r="AG17" i="95"/>
  <c r="AP17" i="95" s="1"/>
  <c r="AF17" i="95"/>
  <c r="AO17" i="95" s="1"/>
  <c r="AE17" i="95"/>
  <c r="W18" i="95"/>
  <c r="W18" i="77"/>
  <c r="AG17" i="77"/>
  <c r="AP17" i="77" s="1"/>
  <c r="AF17" i="77"/>
  <c r="AO17" i="77" s="1"/>
  <c r="AE17" i="77"/>
  <c r="W19" i="79"/>
  <c r="AG18" i="79"/>
  <c r="AP18" i="79" s="1"/>
  <c r="AF18" i="79"/>
  <c r="AO18" i="79" s="1"/>
  <c r="AE18" i="79"/>
  <c r="W18" i="44"/>
  <c r="AG17" i="44"/>
  <c r="AP17" i="44" s="1"/>
  <c r="AF17" i="44"/>
  <c r="AO17" i="44" s="1"/>
  <c r="AE17" i="44"/>
  <c r="AG18" i="82"/>
  <c r="AP18" i="82" s="1"/>
  <c r="AF18" i="82"/>
  <c r="AO18" i="82" s="1"/>
  <c r="W19" i="82"/>
  <c r="AE18" i="82"/>
  <c r="AR15" i="85"/>
  <c r="W18" i="73"/>
  <c r="AG17" i="73"/>
  <c r="AP17" i="73" s="1"/>
  <c r="AF17" i="73"/>
  <c r="AO17" i="73" s="1"/>
  <c r="AE17" i="73"/>
  <c r="W18" i="39"/>
  <c r="AG17" i="39"/>
  <c r="AP17" i="39" s="1"/>
  <c r="AF17" i="39"/>
  <c r="AO17" i="39" s="1"/>
  <c r="AE17" i="39"/>
  <c r="AN16" i="94"/>
  <c r="AI16" i="94"/>
  <c r="AI16" i="63"/>
  <c r="AN16" i="63"/>
  <c r="AN17" i="45"/>
  <c r="AI17" i="45"/>
  <c r="AI17" i="46"/>
  <c r="AN17" i="46"/>
  <c r="X18" i="30"/>
  <c r="Y18" i="30"/>
  <c r="AH17" i="57"/>
  <c r="AQ17" i="57" s="1"/>
  <c r="AH17" i="42"/>
  <c r="AQ17" i="42" s="1"/>
  <c r="AI17" i="3"/>
  <c r="AN17" i="3"/>
  <c r="AR17" i="27"/>
  <c r="W19" i="50"/>
  <c r="AG18" i="50"/>
  <c r="AP18" i="50" s="1"/>
  <c r="AF18" i="50"/>
  <c r="AO18" i="50" s="1"/>
  <c r="AE18" i="50"/>
  <c r="W18" i="49"/>
  <c r="AG17" i="49"/>
  <c r="AP17" i="49" s="1"/>
  <c r="AF17" i="49"/>
  <c r="AO17" i="49" s="1"/>
  <c r="AE17" i="49"/>
  <c r="AI17" i="88"/>
  <c r="AN17" i="88"/>
  <c r="AR17" i="14"/>
  <c r="AH17" i="2"/>
  <c r="AQ17" i="2" s="1"/>
  <c r="W17" i="11"/>
  <c r="AG16" i="11"/>
  <c r="AP16" i="11" s="1"/>
  <c r="AF16" i="11"/>
  <c r="AO16" i="11" s="1"/>
  <c r="AE16" i="11"/>
  <c r="AR16" i="89"/>
  <c r="AN16" i="87"/>
  <c r="AI16" i="87"/>
  <c r="X18" i="83"/>
  <c r="Y18" i="83"/>
  <c r="AH18" i="27"/>
  <c r="AQ18" i="27" s="1"/>
  <c r="AH18" i="26"/>
  <c r="AQ18" i="26" s="1"/>
  <c r="AR16" i="44"/>
  <c r="AR17" i="82"/>
  <c r="W18" i="8"/>
  <c r="AG17" i="8"/>
  <c r="AP17" i="8" s="1"/>
  <c r="AF17" i="8"/>
  <c r="AO17" i="8" s="1"/>
  <c r="AE17" i="8"/>
  <c r="AI15" i="22"/>
  <c r="AN15" i="22"/>
  <c r="AH17" i="65"/>
  <c r="AQ17" i="65" s="1"/>
  <c r="AH18" i="37"/>
  <c r="AQ18" i="37" s="1"/>
  <c r="Y17" i="51"/>
  <c r="X17" i="51"/>
  <c r="AN17" i="75"/>
  <c r="AI17" i="75"/>
  <c r="AI16" i="21"/>
  <c r="AN16" i="21"/>
  <c r="AR17" i="67"/>
  <c r="Y17" i="10"/>
  <c r="X17" i="10"/>
  <c r="X18" i="31"/>
  <c r="Y18" i="31"/>
  <c r="Y17" i="81"/>
  <c r="X17" i="81"/>
  <c r="X19" i="62"/>
  <c r="Y19" i="62"/>
  <c r="Y18" i="46"/>
  <c r="X18" i="46"/>
  <c r="Y17" i="15"/>
  <c r="X17" i="15"/>
  <c r="W18" i="4"/>
  <c r="AG17" i="4"/>
  <c r="AP17" i="4" s="1"/>
  <c r="AF17" i="4"/>
  <c r="AO17" i="4" s="1"/>
  <c r="AE17" i="4"/>
  <c r="AH18" i="61"/>
  <c r="AQ18" i="61" s="1"/>
  <c r="X17" i="21"/>
  <c r="Y17" i="21"/>
  <c r="AR15" i="33"/>
  <c r="AH16" i="28"/>
  <c r="AQ16" i="28" s="1"/>
  <c r="W18" i="74"/>
  <c r="AG17" i="74"/>
  <c r="AP17" i="74" s="1"/>
  <c r="AF17" i="74"/>
  <c r="AO17" i="74" s="1"/>
  <c r="AE17" i="74"/>
  <c r="X18" i="86"/>
  <c r="Y18" i="86"/>
  <c r="W17" i="58"/>
  <c r="AG16" i="58"/>
  <c r="AP16" i="58" s="1"/>
  <c r="AF16" i="58"/>
  <c r="AO16" i="58" s="1"/>
  <c r="AE16" i="58"/>
  <c r="Y18" i="12"/>
  <c r="X18" i="12"/>
  <c r="X18" i="93"/>
  <c r="Y18" i="93"/>
  <c r="AN16" i="55"/>
  <c r="AI16" i="55"/>
  <c r="AG17" i="64"/>
  <c r="AP17" i="64" s="1"/>
  <c r="AF17" i="64"/>
  <c r="AO17" i="64" s="1"/>
  <c r="AE17" i="64"/>
  <c r="W18" i="64"/>
  <c r="AR16" i="38"/>
  <c r="AN17" i="83"/>
  <c r="AI17" i="83"/>
  <c r="AR16" i="56"/>
  <c r="AH16" i="71"/>
  <c r="AQ16" i="71" s="1"/>
  <c r="Y19" i="92"/>
  <c r="X19" i="92"/>
  <c r="AI17" i="48"/>
  <c r="AN17" i="48"/>
  <c r="AH17" i="5"/>
  <c r="AQ17" i="5" s="1"/>
  <c r="AH17" i="43"/>
  <c r="AQ17" i="43" s="1"/>
  <c r="AH16" i="33"/>
  <c r="AQ16" i="33" s="1"/>
  <c r="AR15" i="28"/>
  <c r="W19" i="17"/>
  <c r="AG18" i="17"/>
  <c r="AP18" i="17" s="1"/>
  <c r="AF18" i="17"/>
  <c r="AO18" i="17" s="1"/>
  <c r="AE18" i="17"/>
  <c r="AR16" i="65"/>
  <c r="AI16" i="51"/>
  <c r="AN16" i="51"/>
  <c r="AH17" i="38"/>
  <c r="AQ17" i="38" s="1"/>
  <c r="AN16" i="70"/>
  <c r="AI16" i="70"/>
  <c r="AR16" i="5"/>
  <c r="Y18" i="40"/>
  <c r="X18" i="40"/>
  <c r="AI18" i="62"/>
  <c r="AN18" i="62"/>
  <c r="AI17" i="30"/>
  <c r="AN17" i="30"/>
  <c r="Y19" i="9"/>
  <c r="X19" i="9"/>
  <c r="W18" i="91"/>
  <c r="AG17" i="91"/>
  <c r="AP17" i="91" s="1"/>
  <c r="AF17" i="91"/>
  <c r="AO17" i="91" s="1"/>
  <c r="AE17" i="91"/>
  <c r="AN16" i="54"/>
  <c r="AI16" i="54"/>
  <c r="AG17" i="57"/>
  <c r="AP17" i="57" s="1"/>
  <c r="AF17" i="57"/>
  <c r="AO17" i="57" s="1"/>
  <c r="AE17" i="57"/>
  <c r="W18" i="57"/>
  <c r="W17" i="28"/>
  <c r="AG16" i="28"/>
  <c r="AP16" i="28" s="1"/>
  <c r="AF16" i="28"/>
  <c r="AO16" i="28" s="1"/>
  <c r="AE16" i="28"/>
  <c r="W18" i="42"/>
  <c r="AG17" i="42"/>
  <c r="AP17" i="42" s="1"/>
  <c r="AF17" i="42"/>
  <c r="AO17" i="42" s="1"/>
  <c r="AE17" i="42"/>
  <c r="W18" i="60"/>
  <c r="AG17" i="60"/>
  <c r="AP17" i="60" s="1"/>
  <c r="AF17" i="60"/>
  <c r="AO17" i="60" s="1"/>
  <c r="AE17" i="60"/>
  <c r="AH18" i="67"/>
  <c r="AQ18" i="67" s="1"/>
  <c r="AN17" i="68"/>
  <c r="AI17" i="68"/>
  <c r="W17" i="16"/>
  <c r="AG16" i="16"/>
  <c r="AP16" i="16" s="1"/>
  <c r="AF16" i="16"/>
  <c r="AO16" i="16" s="1"/>
  <c r="AE16" i="16"/>
  <c r="AI17" i="12"/>
  <c r="AN17" i="12"/>
  <c r="AR17" i="79"/>
  <c r="Y18" i="84"/>
  <c r="X18" i="84"/>
  <c r="AH16" i="34"/>
  <c r="AQ16" i="34" s="1"/>
  <c r="AR16" i="36"/>
  <c r="AH18" i="69"/>
  <c r="AQ18" i="69" s="1"/>
  <c r="AH17" i="90"/>
  <c r="AQ17" i="90" s="1"/>
  <c r="AH17" i="66"/>
  <c r="AQ17" i="66" s="1"/>
  <c r="X18" i="80"/>
  <c r="Y18" i="80"/>
  <c r="AH18" i="14"/>
  <c r="AQ18" i="14" s="1"/>
  <c r="Y19" i="41"/>
  <c r="X19" i="41"/>
  <c r="Z17" i="43"/>
  <c r="AR17" i="37"/>
  <c r="AR16" i="91"/>
  <c r="AG17" i="23"/>
  <c r="AP17" i="23" s="1"/>
  <c r="AF17" i="23"/>
  <c r="AO17" i="23" s="1"/>
  <c r="AE17" i="23"/>
  <c r="W18" i="23"/>
  <c r="AN16" i="78"/>
  <c r="AI16" i="78"/>
  <c r="X17" i="94"/>
  <c r="Y17" i="94"/>
  <c r="AG17" i="65"/>
  <c r="AP17" i="65" s="1"/>
  <c r="AF17" i="65"/>
  <c r="AO17" i="65" s="1"/>
  <c r="AE17" i="65"/>
  <c r="W18" i="65"/>
  <c r="AH16" i="85"/>
  <c r="AQ16" i="85" s="1"/>
  <c r="AR15" i="71"/>
  <c r="AH17" i="76"/>
  <c r="AQ17" i="76" s="1"/>
  <c r="AR15" i="34"/>
  <c r="X17" i="20"/>
  <c r="Y17" i="20"/>
  <c r="Y18" i="13"/>
  <c r="X18" i="13"/>
  <c r="Z18" i="13" s="1"/>
  <c r="AN18" i="9"/>
  <c r="AI18" i="9"/>
  <c r="AI16" i="72"/>
  <c r="AN16" i="72"/>
  <c r="AG18" i="19"/>
  <c r="AP18" i="19" s="1"/>
  <c r="AH17" i="95"/>
  <c r="AQ17" i="95" s="1"/>
  <c r="AH18" i="79"/>
  <c r="AQ18" i="79" s="1"/>
  <c r="AF17" i="18"/>
  <c r="AO17" i="18" s="1"/>
  <c r="AR16" i="47"/>
  <c r="W18" i="36"/>
  <c r="AG17" i="36"/>
  <c r="AP17" i="36" s="1"/>
  <c r="AF17" i="36"/>
  <c r="AO17" i="36" s="1"/>
  <c r="AE17" i="36"/>
  <c r="AR16" i="76"/>
  <c r="AI17" i="93"/>
  <c r="AN17" i="93"/>
  <c r="W17" i="34"/>
  <c r="AG16" i="34"/>
  <c r="AP16" i="34" s="1"/>
  <c r="AF16" i="34"/>
  <c r="AO16" i="34" s="1"/>
  <c r="AE16" i="34"/>
  <c r="AF18" i="69"/>
  <c r="AO18" i="69" s="1"/>
  <c r="W19" i="69"/>
  <c r="AE18" i="69"/>
  <c r="AG18" i="69"/>
  <c r="AP18" i="69" s="1"/>
  <c r="AR16" i="18"/>
  <c r="AF17" i="52"/>
  <c r="AO17" i="52" s="1"/>
  <c r="AE17" i="52"/>
  <c r="W18" i="52"/>
  <c r="AG17" i="52"/>
  <c r="AP17" i="52" s="1"/>
  <c r="AF17" i="66"/>
  <c r="AO17" i="66" s="1"/>
  <c r="W18" i="66"/>
  <c r="AE17" i="66"/>
  <c r="AG17" i="66"/>
  <c r="AP17" i="66" s="1"/>
  <c r="AR17" i="19"/>
  <c r="AG18" i="14"/>
  <c r="AP18" i="14" s="1"/>
  <c r="AF18" i="14"/>
  <c r="AO18" i="14" s="1"/>
  <c r="AE18" i="14"/>
  <c r="W19" i="14"/>
  <c r="AR17" i="96"/>
  <c r="AF16" i="71"/>
  <c r="AO16" i="71" s="1"/>
  <c r="AE16" i="71"/>
  <c r="W17" i="71"/>
  <c r="AG16" i="71"/>
  <c r="AP16" i="71" s="1"/>
  <c r="AH18" i="53"/>
  <c r="AQ18" i="53" s="1"/>
  <c r="AR17" i="26"/>
  <c r="W18" i="5"/>
  <c r="AG17" i="5"/>
  <c r="AP17" i="5" s="1"/>
  <c r="AF17" i="5"/>
  <c r="AO17" i="5" s="1"/>
  <c r="AE17" i="5"/>
  <c r="AE16" i="33"/>
  <c r="W17" i="33"/>
  <c r="AG16" i="33"/>
  <c r="AP16" i="33" s="1"/>
  <c r="AF16" i="33"/>
  <c r="AO16" i="33" s="1"/>
  <c r="AR16" i="42"/>
  <c r="AR17" i="69"/>
  <c r="AH17" i="89"/>
  <c r="AQ17" i="89" s="1"/>
  <c r="AR15" i="7"/>
  <c r="Y16" i="22"/>
  <c r="X16" i="22"/>
  <c r="AR16" i="1"/>
  <c r="AR17" i="53"/>
  <c r="X18" i="75"/>
  <c r="Y18" i="75"/>
  <c r="Z17" i="38"/>
  <c r="X17" i="70"/>
  <c r="Y17" i="70"/>
  <c r="AI16" i="10"/>
  <c r="AN16" i="10"/>
  <c r="Z17" i="76"/>
  <c r="X17" i="6"/>
  <c r="Y17" i="6"/>
  <c r="AI16" i="20"/>
  <c r="AN16" i="20"/>
  <c r="AN17" i="31"/>
  <c r="AI17" i="31"/>
  <c r="AN16" i="81"/>
  <c r="AI16" i="81"/>
  <c r="X18" i="45"/>
  <c r="Y18" i="45"/>
  <c r="AI17" i="13"/>
  <c r="AN17" i="13"/>
  <c r="AI16" i="15"/>
  <c r="AN16" i="15"/>
  <c r="X17" i="55"/>
  <c r="Y17" i="55"/>
  <c r="AI17" i="80"/>
  <c r="AN17" i="80"/>
  <c r="AR16" i="24"/>
  <c r="Y18" i="48"/>
  <c r="X18" i="48"/>
  <c r="AR16" i="35"/>
  <c r="AG17" i="24"/>
  <c r="AP17" i="24" s="1"/>
  <c r="AF17" i="24"/>
  <c r="AO17" i="24" s="1"/>
  <c r="AE17" i="24"/>
  <c r="W18" i="24"/>
  <c r="Y17" i="78"/>
  <c r="X17" i="78"/>
  <c r="W18" i="25"/>
  <c r="AG17" i="25"/>
  <c r="AP17" i="25" s="1"/>
  <c r="AF17" i="25"/>
  <c r="AO17" i="25" s="1"/>
  <c r="AE17" i="25"/>
  <c r="W18" i="35"/>
  <c r="AG17" i="35"/>
  <c r="AP17" i="35" s="1"/>
  <c r="AF17" i="35"/>
  <c r="AO17" i="35" s="1"/>
  <c r="AE17" i="35"/>
  <c r="AH18" i="82"/>
  <c r="AQ18" i="82" s="1"/>
  <c r="Y18" i="3"/>
  <c r="X18" i="3"/>
  <c r="AG18" i="67"/>
  <c r="AP18" i="67" s="1"/>
  <c r="W19" i="67"/>
  <c r="AF18" i="67"/>
  <c r="AO18" i="67" s="1"/>
  <c r="AE18" i="67"/>
  <c r="AN17" i="84"/>
  <c r="AI17" i="84"/>
  <c r="Y18" i="88"/>
  <c r="X18" i="88"/>
  <c r="W18" i="90"/>
  <c r="AG17" i="90"/>
  <c r="AP17" i="90" s="1"/>
  <c r="AF17" i="90"/>
  <c r="AO17" i="90" s="1"/>
  <c r="AE17" i="90"/>
  <c r="AH18" i="32"/>
  <c r="AQ18" i="32" s="1"/>
  <c r="AH17" i="91"/>
  <c r="AQ17" i="91" s="1"/>
  <c r="AR16" i="2"/>
  <c r="AR16" i="77"/>
  <c r="AE18" i="29"/>
  <c r="W19" i="29"/>
  <c r="AG18" i="29"/>
  <c r="AP18" i="29" s="1"/>
  <c r="AF18" i="29"/>
  <c r="AO18" i="29" s="1"/>
  <c r="Y17" i="72"/>
  <c r="X17" i="72"/>
  <c r="X17" i="54"/>
  <c r="Y17" i="54"/>
  <c r="AE17" i="59"/>
  <c r="W18" i="59"/>
  <c r="AG17" i="59"/>
  <c r="AP17" i="59" s="1"/>
  <c r="AF17" i="59"/>
  <c r="AO17" i="59" s="1"/>
  <c r="AI17" i="86"/>
  <c r="AN17" i="86"/>
  <c r="AH17" i="4"/>
  <c r="AQ17" i="4" s="1"/>
  <c r="Y18" i="68"/>
  <c r="X18" i="68"/>
  <c r="AH18" i="19"/>
  <c r="AQ18" i="19" s="1"/>
  <c r="AR16" i="57"/>
  <c r="AR16" i="4"/>
  <c r="AR16" i="43"/>
  <c r="AH18" i="96"/>
  <c r="AQ18" i="96" s="1"/>
  <c r="AR16" i="66"/>
  <c r="X17" i="87"/>
  <c r="Y17" i="87"/>
  <c r="AH17" i="44"/>
  <c r="AQ17" i="44" s="1"/>
  <c r="AI18" i="92"/>
  <c r="AN18" i="92"/>
  <c r="AI18" i="41"/>
  <c r="AN18" i="41"/>
  <c r="AH17" i="18"/>
  <c r="AQ17" i="18" s="1"/>
  <c r="Z18" i="53"/>
  <c r="AH17" i="47"/>
  <c r="AQ17" i="47" s="1"/>
  <c r="AR17" i="32"/>
  <c r="AH17" i="56"/>
  <c r="AQ17" i="56" s="1"/>
  <c r="AH17" i="36"/>
  <c r="AQ17" i="36" s="1"/>
  <c r="AH17" i="24"/>
  <c r="AQ17" i="24" s="1"/>
  <c r="AH17" i="77"/>
  <c r="AQ17" i="77" s="1"/>
  <c r="AR16" i="90"/>
  <c r="Z17" i="89"/>
  <c r="Y17" i="63"/>
  <c r="X17" i="63"/>
  <c r="Z16" i="85"/>
  <c r="AR17" i="61"/>
  <c r="AR16" i="95"/>
  <c r="AH16" i="7"/>
  <c r="AQ16" i="7" s="1"/>
  <c r="AH17" i="1"/>
  <c r="AQ17" i="1" s="1"/>
  <c r="AN16" i="6"/>
  <c r="AI16" i="6"/>
  <c r="AH17" i="35"/>
  <c r="AQ17" i="35" s="1"/>
  <c r="AN17" i="40"/>
  <c r="AI17" i="40"/>
  <c r="Z17" i="87" l="1"/>
  <c r="Z16" i="22"/>
  <c r="AG17" i="18"/>
  <c r="AP17" i="18" s="1"/>
  <c r="W19" i="19"/>
  <c r="Z19" i="9"/>
  <c r="W20" i="9" s="1"/>
  <c r="Z18" i="40"/>
  <c r="AE18" i="40" s="1"/>
  <c r="W19" i="96"/>
  <c r="AF17" i="2"/>
  <c r="AO17" i="2" s="1"/>
  <c r="W18" i="2"/>
  <c r="AF18" i="37"/>
  <c r="AO18" i="37" s="1"/>
  <c r="W18" i="18"/>
  <c r="X18" i="18" s="1"/>
  <c r="AE18" i="19"/>
  <c r="AF18" i="96"/>
  <c r="AO18" i="96" s="1"/>
  <c r="AE18" i="27"/>
  <c r="Z17" i="55"/>
  <c r="Z19" i="41"/>
  <c r="AE18" i="96"/>
  <c r="AN18" i="96" s="1"/>
  <c r="W19" i="27"/>
  <c r="Z18" i="30"/>
  <c r="Z17" i="54"/>
  <c r="AG17" i="54" s="1"/>
  <c r="AP17" i="54" s="1"/>
  <c r="Z18" i="45"/>
  <c r="Z18" i="12"/>
  <c r="AE18" i="12" s="1"/>
  <c r="Z18" i="68"/>
  <c r="AF18" i="68" s="1"/>
  <c r="AO18" i="68" s="1"/>
  <c r="Z18" i="80"/>
  <c r="AG18" i="80" s="1"/>
  <c r="AP18" i="80" s="1"/>
  <c r="Z19" i="92"/>
  <c r="Z17" i="81"/>
  <c r="AF17" i="81" s="1"/>
  <c r="AO17" i="81" s="1"/>
  <c r="W18" i="56"/>
  <c r="AF18" i="27"/>
  <c r="AO18" i="27" s="1"/>
  <c r="Z18" i="84"/>
  <c r="AF18" i="84" s="1"/>
  <c r="AO18" i="84" s="1"/>
  <c r="AG17" i="56"/>
  <c r="AP17" i="56" s="1"/>
  <c r="Z18" i="48"/>
  <c r="W19" i="48" s="1"/>
  <c r="Z17" i="21"/>
  <c r="AE17" i="21" s="1"/>
  <c r="W19" i="37"/>
  <c r="Z17" i="70"/>
  <c r="W18" i="70" s="1"/>
  <c r="AE17" i="56"/>
  <c r="AN17" i="56" s="1"/>
  <c r="AE18" i="37"/>
  <c r="Z18" i="88"/>
  <c r="W19" i="88" s="1"/>
  <c r="AF17" i="87"/>
  <c r="AO17" i="87" s="1"/>
  <c r="AE17" i="87"/>
  <c r="AG17" i="87"/>
  <c r="AP17" i="87" s="1"/>
  <c r="W18" i="87"/>
  <c r="W18" i="54"/>
  <c r="AF17" i="54"/>
  <c r="AO17" i="54" s="1"/>
  <c r="AF18" i="48"/>
  <c r="AO18" i="48" s="1"/>
  <c r="AE18" i="48"/>
  <c r="AF18" i="80"/>
  <c r="AO18" i="80" s="1"/>
  <c r="W19" i="80"/>
  <c r="AF19" i="9"/>
  <c r="AO19" i="9" s="1"/>
  <c r="W19" i="40"/>
  <c r="AG18" i="40"/>
  <c r="AP18" i="40" s="1"/>
  <c r="AF18" i="40"/>
  <c r="AO18" i="40" s="1"/>
  <c r="AG17" i="21"/>
  <c r="AP17" i="21" s="1"/>
  <c r="AF17" i="21"/>
  <c r="AO17" i="21" s="1"/>
  <c r="W18" i="21"/>
  <c r="W20" i="92"/>
  <c r="AG19" i="92"/>
  <c r="AP19" i="92" s="1"/>
  <c r="AF19" i="92"/>
  <c r="AO19" i="92" s="1"/>
  <c r="AE19" i="92"/>
  <c r="AG17" i="81"/>
  <c r="AP17" i="81" s="1"/>
  <c r="W18" i="81"/>
  <c r="AE17" i="81"/>
  <c r="AG18" i="12"/>
  <c r="AP18" i="12" s="1"/>
  <c r="AF18" i="12"/>
  <c r="AO18" i="12" s="1"/>
  <c r="W19" i="12"/>
  <c r="AF17" i="70"/>
  <c r="AO17" i="70" s="1"/>
  <c r="AG17" i="70"/>
  <c r="AP17" i="70" s="1"/>
  <c r="AE17" i="70"/>
  <c r="AG18" i="13"/>
  <c r="AP18" i="13" s="1"/>
  <c r="AF18" i="13"/>
  <c r="AO18" i="13" s="1"/>
  <c r="AE18" i="13"/>
  <c r="W19" i="13"/>
  <c r="AF18" i="53"/>
  <c r="AO18" i="53" s="1"/>
  <c r="AE18" i="53"/>
  <c r="AG18" i="53"/>
  <c r="AP18" i="53" s="1"/>
  <c r="W19" i="53"/>
  <c r="AR18" i="92"/>
  <c r="AH17" i="6"/>
  <c r="AQ17" i="6" s="1"/>
  <c r="AH17" i="94"/>
  <c r="AQ17" i="94" s="1"/>
  <c r="AN17" i="64"/>
  <c r="AI17" i="64"/>
  <c r="AH18" i="93"/>
  <c r="AQ18" i="93" s="1"/>
  <c r="Y18" i="8"/>
  <c r="X18" i="8"/>
  <c r="AR16" i="87"/>
  <c r="Y18" i="49"/>
  <c r="X18" i="49"/>
  <c r="W19" i="30"/>
  <c r="AG18" i="30"/>
  <c r="AP18" i="30" s="1"/>
  <c r="AF18" i="30"/>
  <c r="AO18" i="30" s="1"/>
  <c r="AE18" i="30"/>
  <c r="AR16" i="63"/>
  <c r="AN17" i="77"/>
  <c r="AI17" i="77"/>
  <c r="X18" i="2"/>
  <c r="Y18" i="2"/>
  <c r="X19" i="61"/>
  <c r="Y19" i="61"/>
  <c r="X19" i="32"/>
  <c r="Y19" i="32"/>
  <c r="AI17" i="1"/>
  <c r="AN17" i="1"/>
  <c r="AH17" i="87"/>
  <c r="AQ17" i="87" s="1"/>
  <c r="AH18" i="68"/>
  <c r="AQ18" i="68" s="1"/>
  <c r="AR17" i="86"/>
  <c r="AH17" i="54"/>
  <c r="AQ17" i="54" s="1"/>
  <c r="Y19" i="67"/>
  <c r="X19" i="67"/>
  <c r="AN17" i="24"/>
  <c r="AI17" i="24"/>
  <c r="AR17" i="13"/>
  <c r="AR17" i="31"/>
  <c r="Z17" i="6"/>
  <c r="X19" i="14"/>
  <c r="Y19" i="14"/>
  <c r="AI17" i="52"/>
  <c r="AN17" i="52"/>
  <c r="X19" i="69"/>
  <c r="Y19" i="69"/>
  <c r="Y18" i="18"/>
  <c r="Y18" i="65"/>
  <c r="X18" i="65"/>
  <c r="Z17" i="94"/>
  <c r="AH19" i="41"/>
  <c r="AQ19" i="41" s="1"/>
  <c r="AH18" i="80"/>
  <c r="AQ18" i="80" s="1"/>
  <c r="AH18" i="84"/>
  <c r="AQ18" i="84" s="1"/>
  <c r="AR17" i="12"/>
  <c r="X18" i="60"/>
  <c r="Y18" i="60"/>
  <c r="AN17" i="57"/>
  <c r="AI17" i="57"/>
  <c r="AN17" i="91"/>
  <c r="AI17" i="91"/>
  <c r="AR16" i="51"/>
  <c r="X19" i="17"/>
  <c r="Y19" i="17"/>
  <c r="AR17" i="83"/>
  <c r="Z18" i="93"/>
  <c r="AN17" i="74"/>
  <c r="AI17" i="74"/>
  <c r="AH17" i="21"/>
  <c r="AQ17" i="21" s="1"/>
  <c r="AR17" i="75"/>
  <c r="Y17" i="11"/>
  <c r="X17" i="11"/>
  <c r="AI18" i="50"/>
  <c r="AN18" i="50"/>
  <c r="AR16" i="94"/>
  <c r="Y18" i="39"/>
  <c r="X18" i="39"/>
  <c r="AI17" i="44"/>
  <c r="AN17" i="44"/>
  <c r="AN18" i="79"/>
  <c r="AI18" i="79"/>
  <c r="Y18" i="47"/>
  <c r="X18" i="47"/>
  <c r="AN18" i="26"/>
  <c r="AI18" i="26"/>
  <c r="AI18" i="61"/>
  <c r="AN18" i="61"/>
  <c r="AI18" i="27"/>
  <c r="AN18" i="27"/>
  <c r="AH17" i="70"/>
  <c r="AQ17" i="70" s="1"/>
  <c r="AR17" i="68"/>
  <c r="Y18" i="42"/>
  <c r="X18" i="42"/>
  <c r="AH18" i="46"/>
  <c r="AQ18" i="46" s="1"/>
  <c r="AH17" i="10"/>
  <c r="AQ17" i="10" s="1"/>
  <c r="Y19" i="96"/>
  <c r="X19" i="96"/>
  <c r="AR17" i="40"/>
  <c r="W17" i="85"/>
  <c r="AG16" i="85"/>
  <c r="AP16" i="85" s="1"/>
  <c r="AF16" i="85"/>
  <c r="AO16" i="85" s="1"/>
  <c r="AE16" i="85"/>
  <c r="Y19" i="29"/>
  <c r="X19" i="29"/>
  <c r="AN17" i="90"/>
  <c r="AI17" i="90"/>
  <c r="X18" i="35"/>
  <c r="Y18" i="35"/>
  <c r="X18" i="25"/>
  <c r="Y18" i="25"/>
  <c r="AH17" i="55"/>
  <c r="AQ17" i="55" s="1"/>
  <c r="W18" i="76"/>
  <c r="AG17" i="76"/>
  <c r="AP17" i="76" s="1"/>
  <c r="AF17" i="76"/>
  <c r="AO17" i="76" s="1"/>
  <c r="AE17" i="76"/>
  <c r="AE17" i="38"/>
  <c r="W18" i="38"/>
  <c r="AG17" i="38"/>
  <c r="AP17" i="38" s="1"/>
  <c r="AF17" i="38"/>
  <c r="AO17" i="38" s="1"/>
  <c r="Y17" i="33"/>
  <c r="X17" i="33"/>
  <c r="X18" i="5"/>
  <c r="Y18" i="5"/>
  <c r="Y17" i="71"/>
  <c r="X17" i="71"/>
  <c r="Z17" i="71" s="1"/>
  <c r="AN18" i="14"/>
  <c r="AI18" i="14"/>
  <c r="AI17" i="66"/>
  <c r="AN17" i="66"/>
  <c r="AN17" i="18"/>
  <c r="AI17" i="18"/>
  <c r="AR16" i="72"/>
  <c r="AN17" i="65"/>
  <c r="AI17" i="65"/>
  <c r="AR16" i="78"/>
  <c r="AI16" i="16"/>
  <c r="AN16" i="16"/>
  <c r="AN16" i="28"/>
  <c r="AI16" i="28"/>
  <c r="AH18" i="12"/>
  <c r="AQ18" i="12" s="1"/>
  <c r="X17" i="58"/>
  <c r="Y17" i="58"/>
  <c r="Y18" i="4"/>
  <c r="X18" i="4"/>
  <c r="Z18" i="4" s="1"/>
  <c r="Z18" i="46"/>
  <c r="Z17" i="10"/>
  <c r="AR15" i="22"/>
  <c r="AR17" i="88"/>
  <c r="AR17" i="3"/>
  <c r="AR17" i="46"/>
  <c r="AI17" i="73"/>
  <c r="AN17" i="73"/>
  <c r="Y18" i="56"/>
  <c r="Z18" i="56" s="1"/>
  <c r="X18" i="56"/>
  <c r="W18" i="89"/>
  <c r="AG17" i="89"/>
  <c r="AP17" i="89" s="1"/>
  <c r="AF17" i="89"/>
  <c r="AO17" i="89" s="1"/>
  <c r="AE17" i="89"/>
  <c r="Y17" i="34"/>
  <c r="Z17" i="34" s="1"/>
  <c r="X17" i="34"/>
  <c r="AH17" i="81"/>
  <c r="AQ17" i="81" s="1"/>
  <c r="AR16" i="21"/>
  <c r="AR16" i="6"/>
  <c r="AH17" i="63"/>
  <c r="AQ17" i="63" s="1"/>
  <c r="AE18" i="68"/>
  <c r="AH17" i="72"/>
  <c r="AQ17" i="72" s="1"/>
  <c r="AR17" i="84"/>
  <c r="AH18" i="3"/>
  <c r="AQ18" i="3" s="1"/>
  <c r="AH17" i="78"/>
  <c r="AQ17" i="78" s="1"/>
  <c r="AG17" i="55"/>
  <c r="AP17" i="55" s="1"/>
  <c r="AF17" i="55"/>
  <c r="AO17" i="55" s="1"/>
  <c r="W18" i="55"/>
  <c r="AE17" i="55"/>
  <c r="AH18" i="45"/>
  <c r="AQ18" i="45" s="1"/>
  <c r="AI16" i="71"/>
  <c r="AN16" i="71"/>
  <c r="X18" i="66"/>
  <c r="Z18" i="66" s="1"/>
  <c r="Y18" i="66"/>
  <c r="AI16" i="34"/>
  <c r="AN16" i="34"/>
  <c r="AR17" i="93"/>
  <c r="X18" i="36"/>
  <c r="Y18" i="36"/>
  <c r="Z18" i="36" s="1"/>
  <c r="AI18" i="19"/>
  <c r="AN18" i="19"/>
  <c r="AR18" i="9"/>
  <c r="AH17" i="20"/>
  <c r="AQ17" i="20" s="1"/>
  <c r="W20" i="41"/>
  <c r="AG19" i="41"/>
  <c r="AP19" i="41" s="1"/>
  <c r="AF19" i="41"/>
  <c r="AO19" i="41" s="1"/>
  <c r="AE19" i="41"/>
  <c r="AE18" i="84"/>
  <c r="AN17" i="42"/>
  <c r="AI17" i="42"/>
  <c r="AR17" i="30"/>
  <c r="AR16" i="55"/>
  <c r="AH17" i="15"/>
  <c r="AQ17" i="15" s="1"/>
  <c r="AH17" i="51"/>
  <c r="AQ17" i="51" s="1"/>
  <c r="AI17" i="8"/>
  <c r="AN17" i="8"/>
  <c r="AI17" i="49"/>
  <c r="AN17" i="49"/>
  <c r="AR17" i="45"/>
  <c r="AI18" i="82"/>
  <c r="AN18" i="82"/>
  <c r="Y18" i="77"/>
  <c r="X18" i="77"/>
  <c r="AI17" i="2"/>
  <c r="AN17" i="2"/>
  <c r="Y18" i="1"/>
  <c r="X18" i="1"/>
  <c r="Y19" i="37"/>
  <c r="Z19" i="37" s="1"/>
  <c r="X19" i="37"/>
  <c r="AH18" i="88"/>
  <c r="AQ18" i="88" s="1"/>
  <c r="AH18" i="48"/>
  <c r="AQ18" i="48" s="1"/>
  <c r="AF16" i="22"/>
  <c r="AO16" i="22" s="1"/>
  <c r="AE16" i="22"/>
  <c r="W17" i="22"/>
  <c r="AG16" i="22"/>
  <c r="AP16" i="22" s="1"/>
  <c r="X18" i="57"/>
  <c r="Y18" i="57"/>
  <c r="AH18" i="40"/>
  <c r="AQ18" i="40" s="1"/>
  <c r="AH19" i="92"/>
  <c r="AQ19" i="92" s="1"/>
  <c r="AR18" i="41"/>
  <c r="Y18" i="59"/>
  <c r="X18" i="59"/>
  <c r="AI18" i="29"/>
  <c r="AN18" i="29"/>
  <c r="W19" i="45"/>
  <c r="AF18" i="45"/>
  <c r="AO18" i="45" s="1"/>
  <c r="AE18" i="45"/>
  <c r="AG18" i="45"/>
  <c r="AP18" i="45" s="1"/>
  <c r="AR16" i="20"/>
  <c r="AR16" i="10"/>
  <c r="AH18" i="75"/>
  <c r="AQ18" i="75" s="1"/>
  <c r="AI16" i="33"/>
  <c r="AN16" i="33"/>
  <c r="Z17" i="20"/>
  <c r="X18" i="23"/>
  <c r="Z18" i="23" s="1"/>
  <c r="Y18" i="23"/>
  <c r="AI17" i="60"/>
  <c r="AN17" i="60"/>
  <c r="AR16" i="54"/>
  <c r="Y18" i="91"/>
  <c r="X18" i="91"/>
  <c r="AI18" i="17"/>
  <c r="AN18" i="17"/>
  <c r="AH18" i="86"/>
  <c r="AQ18" i="86" s="1"/>
  <c r="X18" i="74"/>
  <c r="Y18" i="74"/>
  <c r="AH19" i="62"/>
  <c r="AQ19" i="62" s="1"/>
  <c r="AH18" i="31"/>
  <c r="AQ18" i="31" s="1"/>
  <c r="AH18" i="83"/>
  <c r="AQ18" i="83" s="1"/>
  <c r="AI16" i="11"/>
  <c r="AN16" i="11"/>
  <c r="Y19" i="50"/>
  <c r="X19" i="50"/>
  <c r="AN17" i="39"/>
  <c r="AI17" i="39"/>
  <c r="X19" i="82"/>
  <c r="Y19" i="82"/>
  <c r="Y18" i="44"/>
  <c r="X18" i="44"/>
  <c r="Z18" i="44" s="1"/>
  <c r="Y19" i="79"/>
  <c r="X19" i="79"/>
  <c r="Y18" i="95"/>
  <c r="X18" i="95"/>
  <c r="X19" i="26"/>
  <c r="Y19" i="26"/>
  <c r="AN18" i="32"/>
  <c r="AI18" i="32"/>
  <c r="X17" i="7"/>
  <c r="Y17" i="7"/>
  <c r="AI18" i="37"/>
  <c r="AN18" i="37"/>
  <c r="X19" i="27"/>
  <c r="Y19" i="27"/>
  <c r="X18" i="24"/>
  <c r="Y18" i="24"/>
  <c r="AR17" i="80"/>
  <c r="Y18" i="52"/>
  <c r="Z18" i="52" s="1"/>
  <c r="X18" i="52"/>
  <c r="AI18" i="69"/>
  <c r="AN18" i="69"/>
  <c r="AI17" i="36"/>
  <c r="AN17" i="36"/>
  <c r="X19" i="19"/>
  <c r="Y19" i="19"/>
  <c r="W18" i="43"/>
  <c r="AG17" i="43"/>
  <c r="AP17" i="43" s="1"/>
  <c r="AF17" i="43"/>
  <c r="AO17" i="43" s="1"/>
  <c r="AE17" i="43"/>
  <c r="AH16" i="22"/>
  <c r="AQ16" i="22" s="1"/>
  <c r="Z17" i="63"/>
  <c r="AI17" i="59"/>
  <c r="AN17" i="59"/>
  <c r="Z17" i="72"/>
  <c r="X18" i="90"/>
  <c r="Y18" i="90"/>
  <c r="AN18" i="67"/>
  <c r="AI18" i="67"/>
  <c r="Z18" i="3"/>
  <c r="AI17" i="35"/>
  <c r="AN17" i="35"/>
  <c r="AN17" i="25"/>
  <c r="AI17" i="25"/>
  <c r="Z17" i="78"/>
  <c r="AR16" i="15"/>
  <c r="AR16" i="81"/>
  <c r="Z18" i="75"/>
  <c r="AI17" i="5"/>
  <c r="AN17" i="5"/>
  <c r="AH18" i="13"/>
  <c r="AQ18" i="13" s="1"/>
  <c r="AN17" i="23"/>
  <c r="AI17" i="23"/>
  <c r="X17" i="16"/>
  <c r="Y17" i="16"/>
  <c r="X17" i="28"/>
  <c r="Y17" i="28"/>
  <c r="AH19" i="9"/>
  <c r="AQ19" i="9" s="1"/>
  <c r="AR18" i="62"/>
  <c r="AR16" i="70"/>
  <c r="AR17" i="48"/>
  <c r="Y18" i="64"/>
  <c r="X18" i="64"/>
  <c r="Z18" i="64" s="1"/>
  <c r="AI16" i="58"/>
  <c r="AN16" i="58"/>
  <c r="Z18" i="86"/>
  <c r="AI17" i="4"/>
  <c r="AN17" i="4"/>
  <c r="Z17" i="15"/>
  <c r="Z19" i="62"/>
  <c r="Z18" i="31"/>
  <c r="Z17" i="51"/>
  <c r="Z18" i="83"/>
  <c r="AH18" i="30"/>
  <c r="AQ18" i="30" s="1"/>
  <c r="Y18" i="73"/>
  <c r="X18" i="73"/>
  <c r="AN17" i="95"/>
  <c r="AI17" i="95"/>
  <c r="AI17" i="47"/>
  <c r="AN17" i="47"/>
  <c r="AN16" i="7"/>
  <c r="AI16" i="7"/>
  <c r="Z17" i="33" l="1"/>
  <c r="AE19" i="9"/>
  <c r="AG18" i="84"/>
  <c r="AP18" i="84" s="1"/>
  <c r="AG18" i="68"/>
  <c r="AP18" i="68" s="1"/>
  <c r="Z18" i="35"/>
  <c r="AE18" i="35" s="1"/>
  <c r="AG19" i="9"/>
  <c r="AP19" i="9" s="1"/>
  <c r="Z18" i="1"/>
  <c r="W19" i="84"/>
  <c r="W19" i="68"/>
  <c r="Z18" i="39"/>
  <c r="AE17" i="54"/>
  <c r="AI17" i="54" s="1"/>
  <c r="AI17" i="56"/>
  <c r="AI18" i="96"/>
  <c r="AE18" i="80"/>
  <c r="Z19" i="79"/>
  <c r="Z19" i="96"/>
  <c r="AG19" i="96" s="1"/>
  <c r="AP19" i="96" s="1"/>
  <c r="AE18" i="88"/>
  <c r="AI18" i="88" s="1"/>
  <c r="Z18" i="90"/>
  <c r="AF18" i="88"/>
  <c r="AO18" i="88" s="1"/>
  <c r="Z18" i="24"/>
  <c r="Z18" i="95"/>
  <c r="AG18" i="48"/>
  <c r="AP18" i="48" s="1"/>
  <c r="AG18" i="88"/>
  <c r="AP18" i="88" s="1"/>
  <c r="Z18" i="73"/>
  <c r="Z19" i="26"/>
  <c r="AG19" i="26" s="1"/>
  <c r="AP19" i="26" s="1"/>
  <c r="Z18" i="18"/>
  <c r="AG18" i="18" s="1"/>
  <c r="AP18" i="18" s="1"/>
  <c r="Z19" i="67"/>
  <c r="Z18" i="74"/>
  <c r="Z18" i="57"/>
  <c r="W19" i="57" s="1"/>
  <c r="Z18" i="42"/>
  <c r="Z17" i="16"/>
  <c r="Z19" i="19"/>
  <c r="AE19" i="19" s="1"/>
  <c r="Z19" i="82"/>
  <c r="Z19" i="61"/>
  <c r="AF19" i="96"/>
  <c r="AO19" i="96" s="1"/>
  <c r="AE19" i="96"/>
  <c r="W20" i="96"/>
  <c r="W19" i="56"/>
  <c r="AG18" i="56"/>
  <c r="AP18" i="56" s="1"/>
  <c r="AF18" i="56"/>
  <c r="AO18" i="56" s="1"/>
  <c r="AE18" i="56"/>
  <c r="AG18" i="52"/>
  <c r="AP18" i="52" s="1"/>
  <c r="AF18" i="52"/>
  <c r="AO18" i="52" s="1"/>
  <c r="AE18" i="52"/>
  <c r="W19" i="52"/>
  <c r="AF19" i="79"/>
  <c r="AO19" i="79" s="1"/>
  <c r="AE19" i="79"/>
  <c r="W20" i="79"/>
  <c r="AG19" i="79"/>
  <c r="AP19" i="79" s="1"/>
  <c r="AF19" i="26"/>
  <c r="AO19" i="26" s="1"/>
  <c r="AE19" i="26"/>
  <c r="W20" i="26"/>
  <c r="W19" i="36"/>
  <c r="AG18" i="36"/>
  <c r="AP18" i="36" s="1"/>
  <c r="AF18" i="36"/>
  <c r="AO18" i="36" s="1"/>
  <c r="AE18" i="36"/>
  <c r="W19" i="18"/>
  <c r="AF18" i="18"/>
  <c r="AO18" i="18" s="1"/>
  <c r="AE18" i="18"/>
  <c r="AE18" i="39"/>
  <c r="W19" i="39"/>
  <c r="AG18" i="39"/>
  <c r="AP18" i="39" s="1"/>
  <c r="AF18" i="39"/>
  <c r="AO18" i="39" s="1"/>
  <c r="W20" i="67"/>
  <c r="AF19" i="67"/>
  <c r="AO19" i="67" s="1"/>
  <c r="AG19" i="67"/>
  <c r="AP19" i="67" s="1"/>
  <c r="AE19" i="67"/>
  <c r="AF17" i="16"/>
  <c r="AO17" i="16" s="1"/>
  <c r="AE17" i="16"/>
  <c r="W18" i="16"/>
  <c r="AG17" i="16"/>
  <c r="AP17" i="16" s="1"/>
  <c r="W18" i="34"/>
  <c r="AG17" i="34"/>
  <c r="AP17" i="34" s="1"/>
  <c r="AF17" i="34"/>
  <c r="AO17" i="34" s="1"/>
  <c r="AE17" i="34"/>
  <c r="AE18" i="1"/>
  <c r="W19" i="1"/>
  <c r="AG18" i="1"/>
  <c r="AP18" i="1" s="1"/>
  <c r="AF18" i="1"/>
  <c r="AO18" i="1" s="1"/>
  <c r="W20" i="82"/>
  <c r="AG19" i="82"/>
  <c r="AP19" i="82" s="1"/>
  <c r="AF19" i="82"/>
  <c r="AO19" i="82" s="1"/>
  <c r="AE19" i="82"/>
  <c r="AG19" i="61"/>
  <c r="AP19" i="61" s="1"/>
  <c r="AF19" i="61"/>
  <c r="AO19" i="61" s="1"/>
  <c r="AE19" i="61"/>
  <c r="W20" i="61"/>
  <c r="W19" i="24"/>
  <c r="AG18" i="24"/>
  <c r="AP18" i="24" s="1"/>
  <c r="AF18" i="24"/>
  <c r="AO18" i="24" s="1"/>
  <c r="AE18" i="24"/>
  <c r="AE18" i="74"/>
  <c r="W19" i="74"/>
  <c r="AG18" i="74"/>
  <c r="AP18" i="74" s="1"/>
  <c r="AF18" i="74"/>
  <c r="AO18" i="74" s="1"/>
  <c r="AE18" i="42"/>
  <c r="W19" i="42"/>
  <c r="AG18" i="42"/>
  <c r="AP18" i="42" s="1"/>
  <c r="AF18" i="42"/>
  <c r="AO18" i="42" s="1"/>
  <c r="W19" i="73"/>
  <c r="AG18" i="73"/>
  <c r="AP18" i="73" s="1"/>
  <c r="AF18" i="73"/>
  <c r="AO18" i="73" s="1"/>
  <c r="AE18" i="73"/>
  <c r="AE18" i="90"/>
  <c r="AG18" i="90"/>
  <c r="AP18" i="90" s="1"/>
  <c r="AF18" i="90"/>
  <c r="AO18" i="90" s="1"/>
  <c r="W19" i="90"/>
  <c r="AR18" i="69"/>
  <c r="W19" i="95"/>
  <c r="AG18" i="95"/>
  <c r="AP18" i="95" s="1"/>
  <c r="AF18" i="95"/>
  <c r="AO18" i="95" s="1"/>
  <c r="AE18" i="95"/>
  <c r="AH19" i="50"/>
  <c r="AQ19" i="50" s="1"/>
  <c r="W20" i="37"/>
  <c r="AE19" i="37"/>
  <c r="AG19" i="37"/>
  <c r="AP19" i="37" s="1"/>
  <c r="AF19" i="37"/>
  <c r="AO19" i="37" s="1"/>
  <c r="AR17" i="49"/>
  <c r="AE18" i="4"/>
  <c r="W19" i="4"/>
  <c r="AG18" i="4"/>
  <c r="AP18" i="4" s="1"/>
  <c r="AF18" i="4"/>
  <c r="AO18" i="4" s="1"/>
  <c r="AR16" i="28"/>
  <c r="AR17" i="65"/>
  <c r="AG18" i="35"/>
  <c r="AP18" i="35" s="1"/>
  <c r="AH18" i="47"/>
  <c r="AQ18" i="47" s="1"/>
  <c r="AR17" i="44"/>
  <c r="AH18" i="60"/>
  <c r="AQ18" i="60" s="1"/>
  <c r="AR17" i="52"/>
  <c r="AR17" i="47"/>
  <c r="AG17" i="51"/>
  <c r="AP17" i="51" s="1"/>
  <c r="AF17" i="51"/>
  <c r="AO17" i="51" s="1"/>
  <c r="AE17" i="51"/>
  <c r="W18" i="51"/>
  <c r="W19" i="86"/>
  <c r="AG18" i="86"/>
  <c r="AP18" i="86" s="1"/>
  <c r="AF18" i="86"/>
  <c r="AO18" i="86" s="1"/>
  <c r="AE18" i="86"/>
  <c r="AH17" i="16"/>
  <c r="AQ17" i="16" s="1"/>
  <c r="AE18" i="3"/>
  <c r="W19" i="3"/>
  <c r="AG18" i="3"/>
  <c r="AP18" i="3" s="1"/>
  <c r="AF18" i="3"/>
  <c r="AO18" i="3" s="1"/>
  <c r="AG17" i="72"/>
  <c r="AP17" i="72" s="1"/>
  <c r="AF17" i="72"/>
  <c r="AO17" i="72" s="1"/>
  <c r="AE17" i="72"/>
  <c r="W18" i="72"/>
  <c r="AI17" i="43"/>
  <c r="AN17" i="43"/>
  <c r="AH19" i="19"/>
  <c r="AQ19" i="19" s="1"/>
  <c r="AH18" i="52"/>
  <c r="AQ18" i="52" s="1"/>
  <c r="AH18" i="24"/>
  <c r="AQ18" i="24" s="1"/>
  <c r="AR18" i="37"/>
  <c r="AH19" i="79"/>
  <c r="AQ19" i="79" s="1"/>
  <c r="AG17" i="20"/>
  <c r="AP17" i="20" s="1"/>
  <c r="AF17" i="20"/>
  <c r="AO17" i="20" s="1"/>
  <c r="AE17" i="20"/>
  <c r="W18" i="20"/>
  <c r="AR18" i="29"/>
  <c r="AH18" i="1"/>
  <c r="AQ18" i="1" s="1"/>
  <c r="AR17" i="2"/>
  <c r="AI19" i="41"/>
  <c r="AN19" i="41"/>
  <c r="AH18" i="36"/>
  <c r="AQ18" i="36" s="1"/>
  <c r="AH18" i="56"/>
  <c r="AQ18" i="56" s="1"/>
  <c r="AR17" i="66"/>
  <c r="AN17" i="76"/>
  <c r="AI17" i="76"/>
  <c r="AR17" i="90"/>
  <c r="AH19" i="96"/>
  <c r="AQ19" i="96" s="1"/>
  <c r="AR18" i="27"/>
  <c r="AH18" i="39"/>
  <c r="AQ18" i="39" s="1"/>
  <c r="AR18" i="50"/>
  <c r="AR17" i="91"/>
  <c r="Z18" i="60"/>
  <c r="AF17" i="94"/>
  <c r="AO17" i="94" s="1"/>
  <c r="AE17" i="94"/>
  <c r="W18" i="94"/>
  <c r="AG17" i="94"/>
  <c r="AP17" i="94" s="1"/>
  <c r="AH19" i="61"/>
  <c r="AQ19" i="61" s="1"/>
  <c r="Y19" i="30"/>
  <c r="X19" i="30"/>
  <c r="Y19" i="13"/>
  <c r="Z19" i="13" s="1"/>
  <c r="X19" i="13"/>
  <c r="AI17" i="81"/>
  <c r="AN17" i="81"/>
  <c r="AN19" i="92"/>
  <c r="AI19" i="92"/>
  <c r="AI18" i="40"/>
  <c r="AN18" i="40"/>
  <c r="X18" i="54"/>
  <c r="Y18" i="54"/>
  <c r="AR17" i="4"/>
  <c r="AR17" i="42"/>
  <c r="AR16" i="34"/>
  <c r="X18" i="55"/>
  <c r="Z18" i="55" s="1"/>
  <c r="Y18" i="55"/>
  <c r="AG17" i="71"/>
  <c r="AP17" i="71" s="1"/>
  <c r="AF17" i="71"/>
  <c r="AO17" i="71" s="1"/>
  <c r="AE17" i="71"/>
  <c r="W18" i="71"/>
  <c r="AR17" i="95"/>
  <c r="AR18" i="17"/>
  <c r="AH18" i="59"/>
  <c r="AQ18" i="59" s="1"/>
  <c r="AH18" i="77"/>
  <c r="AQ18" i="77" s="1"/>
  <c r="AR18" i="82"/>
  <c r="AR17" i="8"/>
  <c r="AI18" i="84"/>
  <c r="AN18" i="84"/>
  <c r="AH18" i="66"/>
  <c r="AQ18" i="66" s="1"/>
  <c r="AI18" i="68"/>
  <c r="AN18" i="68"/>
  <c r="AI17" i="89"/>
  <c r="AN17" i="89"/>
  <c r="AE17" i="10"/>
  <c r="W18" i="10"/>
  <c r="AG17" i="10"/>
  <c r="AP17" i="10" s="1"/>
  <c r="AF17" i="10"/>
  <c r="AO17" i="10" s="1"/>
  <c r="AH17" i="58"/>
  <c r="AQ17" i="58" s="1"/>
  <c r="AR18" i="14"/>
  <c r="AH18" i="5"/>
  <c r="AQ18" i="5" s="1"/>
  <c r="AH18" i="25"/>
  <c r="AQ18" i="25" s="1"/>
  <c r="Z18" i="47"/>
  <c r="AH17" i="11"/>
  <c r="AQ17" i="11" s="1"/>
  <c r="AH18" i="65"/>
  <c r="AQ18" i="65" s="1"/>
  <c r="AH19" i="14"/>
  <c r="AQ19" i="14" s="1"/>
  <c r="AR17" i="1"/>
  <c r="AH18" i="8"/>
  <c r="AQ18" i="8" s="1"/>
  <c r="AN18" i="13"/>
  <c r="AI18" i="13"/>
  <c r="X18" i="70"/>
  <c r="Y18" i="70"/>
  <c r="X18" i="81"/>
  <c r="Y18" i="81"/>
  <c r="Z18" i="81" s="1"/>
  <c r="AI19" i="9"/>
  <c r="AN19" i="9"/>
  <c r="X19" i="80"/>
  <c r="Y19" i="80"/>
  <c r="X19" i="48"/>
  <c r="Y19" i="48"/>
  <c r="Y18" i="87"/>
  <c r="X18" i="87"/>
  <c r="AN18" i="88"/>
  <c r="W19" i="83"/>
  <c r="AG18" i="83"/>
  <c r="AP18" i="83" s="1"/>
  <c r="AF18" i="83"/>
  <c r="AO18" i="83" s="1"/>
  <c r="AE18" i="83"/>
  <c r="AR17" i="35"/>
  <c r="W19" i="44"/>
  <c r="AG18" i="44"/>
  <c r="AP18" i="44" s="1"/>
  <c r="AF18" i="44"/>
  <c r="AO18" i="44" s="1"/>
  <c r="AE18" i="44"/>
  <c r="W18" i="33"/>
  <c r="AG17" i="33"/>
  <c r="AP17" i="33" s="1"/>
  <c r="AF17" i="33"/>
  <c r="AO17" i="33" s="1"/>
  <c r="AE17" i="33"/>
  <c r="AG19" i="62"/>
  <c r="AP19" i="62" s="1"/>
  <c r="AF19" i="62"/>
  <c r="AO19" i="62" s="1"/>
  <c r="AE19" i="62"/>
  <c r="W20" i="62"/>
  <c r="AF18" i="75"/>
  <c r="AO18" i="75" s="1"/>
  <c r="AE18" i="75"/>
  <c r="W19" i="75"/>
  <c r="AG18" i="75"/>
  <c r="AP18" i="75" s="1"/>
  <c r="AR17" i="25"/>
  <c r="AR17" i="59"/>
  <c r="AH17" i="7"/>
  <c r="AQ17" i="7" s="1"/>
  <c r="AH18" i="91"/>
  <c r="AQ18" i="91" s="1"/>
  <c r="AR17" i="60"/>
  <c r="AR16" i="33"/>
  <c r="AI18" i="45"/>
  <c r="AN18" i="45"/>
  <c r="X17" i="22"/>
  <c r="Z17" i="22" s="1"/>
  <c r="Y17" i="22"/>
  <c r="AE18" i="66"/>
  <c r="AG18" i="66"/>
  <c r="AP18" i="66" s="1"/>
  <c r="W19" i="66"/>
  <c r="AF18" i="66"/>
  <c r="AO18" i="66" s="1"/>
  <c r="W19" i="46"/>
  <c r="AG18" i="46"/>
  <c r="AP18" i="46" s="1"/>
  <c r="AF18" i="46"/>
  <c r="AO18" i="46" s="1"/>
  <c r="AE18" i="46"/>
  <c r="Z17" i="58"/>
  <c r="AR16" i="16"/>
  <c r="Z18" i="5"/>
  <c r="Y18" i="38"/>
  <c r="X18" i="38"/>
  <c r="Z18" i="25"/>
  <c r="AH19" i="29"/>
  <c r="AQ19" i="29" s="1"/>
  <c r="Y17" i="85"/>
  <c r="X17" i="85"/>
  <c r="AR18" i="61"/>
  <c r="AR18" i="79"/>
  <c r="AR17" i="74"/>
  <c r="AH19" i="17"/>
  <c r="AQ19" i="17" s="1"/>
  <c r="AR17" i="57"/>
  <c r="AH19" i="69"/>
  <c r="AQ19" i="69" s="1"/>
  <c r="Z19" i="14"/>
  <c r="AR17" i="24"/>
  <c r="AH18" i="49"/>
  <c r="AQ18" i="49" s="1"/>
  <c r="Y19" i="53"/>
  <c r="X19" i="53"/>
  <c r="X19" i="12"/>
  <c r="Y19" i="12"/>
  <c r="AN18" i="80"/>
  <c r="AI18" i="80"/>
  <c r="AH18" i="74"/>
  <c r="AQ18" i="74" s="1"/>
  <c r="W19" i="23"/>
  <c r="AG18" i="23"/>
  <c r="AP18" i="23" s="1"/>
  <c r="AF18" i="23"/>
  <c r="AO18" i="23" s="1"/>
  <c r="AE18" i="23"/>
  <c r="AF18" i="31"/>
  <c r="AO18" i="31" s="1"/>
  <c r="AE18" i="31"/>
  <c r="W19" i="31"/>
  <c r="AG18" i="31"/>
  <c r="AP18" i="31" s="1"/>
  <c r="AR17" i="5"/>
  <c r="AR16" i="7"/>
  <c r="AH18" i="73"/>
  <c r="AQ18" i="73" s="1"/>
  <c r="AH18" i="64"/>
  <c r="AQ18" i="64" s="1"/>
  <c r="Z18" i="59"/>
  <c r="AI16" i="22"/>
  <c r="AN16" i="22"/>
  <c r="AH19" i="37"/>
  <c r="AQ19" i="37" s="1"/>
  <c r="AR17" i="56"/>
  <c r="Z18" i="77"/>
  <c r="X20" i="41"/>
  <c r="Y20" i="41"/>
  <c r="Y19" i="68"/>
  <c r="X19" i="68"/>
  <c r="AH18" i="4"/>
  <c r="AQ18" i="4" s="1"/>
  <c r="AR17" i="18"/>
  <c r="AH17" i="71"/>
  <c r="AQ17" i="71" s="1"/>
  <c r="AH17" i="33"/>
  <c r="AQ17" i="33" s="1"/>
  <c r="Y18" i="76"/>
  <c r="Z18" i="76" s="1"/>
  <c r="X18" i="76"/>
  <c r="AR18" i="26"/>
  <c r="Z17" i="11"/>
  <c r="Z19" i="17"/>
  <c r="Z18" i="65"/>
  <c r="Z19" i="69"/>
  <c r="W18" i="6"/>
  <c r="AG17" i="6"/>
  <c r="AP17" i="6" s="1"/>
  <c r="AF17" i="6"/>
  <c r="AO17" i="6" s="1"/>
  <c r="AE17" i="6"/>
  <c r="AH19" i="32"/>
  <c r="AQ19" i="32" s="1"/>
  <c r="AH18" i="2"/>
  <c r="AQ18" i="2" s="1"/>
  <c r="AI18" i="30"/>
  <c r="AN18" i="30"/>
  <c r="Z18" i="8"/>
  <c r="AR17" i="64"/>
  <c r="AN18" i="12"/>
  <c r="AI18" i="12"/>
  <c r="X20" i="92"/>
  <c r="Z20" i="92" s="1"/>
  <c r="Y20" i="92"/>
  <c r="AN17" i="54"/>
  <c r="AI17" i="87"/>
  <c r="AN17" i="87"/>
  <c r="W19" i="64"/>
  <c r="AG18" i="64"/>
  <c r="AP18" i="64" s="1"/>
  <c r="AF18" i="64"/>
  <c r="AO18" i="64" s="1"/>
  <c r="AE18" i="64"/>
  <c r="AH18" i="57"/>
  <c r="AQ18" i="57" s="1"/>
  <c r="AI16" i="85"/>
  <c r="AN16" i="85"/>
  <c r="AH18" i="18"/>
  <c r="AQ18" i="18" s="1"/>
  <c r="AR17" i="77"/>
  <c r="AN17" i="21"/>
  <c r="AI17" i="21"/>
  <c r="AE17" i="78"/>
  <c r="W18" i="78"/>
  <c r="AG17" i="78"/>
  <c r="AP17" i="78" s="1"/>
  <c r="AF17" i="78"/>
  <c r="AO17" i="78" s="1"/>
  <c r="AR18" i="67"/>
  <c r="AH19" i="26"/>
  <c r="AQ19" i="26" s="1"/>
  <c r="AH19" i="82"/>
  <c r="AQ19" i="82" s="1"/>
  <c r="Z19" i="50"/>
  <c r="AR16" i="58"/>
  <c r="AR17" i="23"/>
  <c r="AF17" i="15"/>
  <c r="AO17" i="15" s="1"/>
  <c r="AE17" i="15"/>
  <c r="W18" i="15"/>
  <c r="AG17" i="15"/>
  <c r="AP17" i="15" s="1"/>
  <c r="AH17" i="28"/>
  <c r="AQ17" i="28" s="1"/>
  <c r="AG17" i="63"/>
  <c r="AP17" i="63" s="1"/>
  <c r="AF17" i="63"/>
  <c r="AO17" i="63" s="1"/>
  <c r="AE17" i="63"/>
  <c r="W18" i="63"/>
  <c r="X18" i="43"/>
  <c r="Y18" i="43"/>
  <c r="AR17" i="36"/>
  <c r="AH19" i="27"/>
  <c r="AQ19" i="27" s="1"/>
  <c r="Z17" i="7"/>
  <c r="AH18" i="95"/>
  <c r="AQ18" i="95" s="1"/>
  <c r="AH18" i="44"/>
  <c r="AQ18" i="44" s="1"/>
  <c r="AR17" i="39"/>
  <c r="AR16" i="11"/>
  <c r="Z17" i="28"/>
  <c r="AH18" i="90"/>
  <c r="AQ18" i="90" s="1"/>
  <c r="Z19" i="27"/>
  <c r="AR18" i="32"/>
  <c r="Z18" i="91"/>
  <c r="AH18" i="23"/>
  <c r="AQ18" i="23" s="1"/>
  <c r="X19" i="45"/>
  <c r="Z19" i="45" s="1"/>
  <c r="Y19" i="45"/>
  <c r="AR18" i="96"/>
  <c r="Y19" i="84"/>
  <c r="X19" i="84"/>
  <c r="AR18" i="19"/>
  <c r="AR16" i="71"/>
  <c r="AN17" i="55"/>
  <c r="AI17" i="55"/>
  <c r="AH17" i="34"/>
  <c r="AQ17" i="34" s="1"/>
  <c r="X18" i="89"/>
  <c r="Y18" i="89"/>
  <c r="AR17" i="73"/>
  <c r="AI17" i="38"/>
  <c r="AN17" i="38"/>
  <c r="AH18" i="35"/>
  <c r="AQ18" i="35" s="1"/>
  <c r="Z19" i="29"/>
  <c r="AH18" i="42"/>
  <c r="AQ18" i="42" s="1"/>
  <c r="W19" i="93"/>
  <c r="AG18" i="93"/>
  <c r="AP18" i="93" s="1"/>
  <c r="AF18" i="93"/>
  <c r="AO18" i="93" s="1"/>
  <c r="AE18" i="93"/>
  <c r="AH19" i="67"/>
  <c r="AQ19" i="67" s="1"/>
  <c r="Z19" i="32"/>
  <c r="Z18" i="2"/>
  <c r="Z18" i="49"/>
  <c r="AI18" i="53"/>
  <c r="AN18" i="53"/>
  <c r="AI17" i="70"/>
  <c r="AN17" i="70"/>
  <c r="X18" i="21"/>
  <c r="Y18" i="21"/>
  <c r="Y19" i="40"/>
  <c r="X19" i="40"/>
  <c r="X20" i="9"/>
  <c r="Y20" i="9"/>
  <c r="AI18" i="48"/>
  <c r="AN18" i="48"/>
  <c r="X19" i="88"/>
  <c r="Z19" i="88" s="1"/>
  <c r="Y19" i="88"/>
  <c r="Z17" i="85" l="1"/>
  <c r="Z18" i="70"/>
  <c r="AF18" i="35"/>
  <c r="AO18" i="35" s="1"/>
  <c r="W19" i="35"/>
  <c r="AE18" i="57"/>
  <c r="AI18" i="57" s="1"/>
  <c r="AF18" i="57"/>
  <c r="AO18" i="57" s="1"/>
  <c r="AG18" i="57"/>
  <c r="AP18" i="57" s="1"/>
  <c r="Z19" i="12"/>
  <c r="Z19" i="48"/>
  <c r="AF19" i="19"/>
  <c r="AO19" i="19" s="1"/>
  <c r="Z19" i="80"/>
  <c r="W20" i="80" s="1"/>
  <c r="AG19" i="19"/>
  <c r="AP19" i="19" s="1"/>
  <c r="Z19" i="84"/>
  <c r="AG19" i="84" s="1"/>
  <c r="AP19" i="84" s="1"/>
  <c r="Z18" i="87"/>
  <c r="Z19" i="30"/>
  <c r="W20" i="30" s="1"/>
  <c r="W20" i="19"/>
  <c r="Z19" i="40"/>
  <c r="W20" i="40" s="1"/>
  <c r="Z19" i="68"/>
  <c r="AE19" i="68" s="1"/>
  <c r="Z18" i="38"/>
  <c r="Z18" i="43"/>
  <c r="AF18" i="43" s="1"/>
  <c r="AO18" i="43" s="1"/>
  <c r="Z19" i="53"/>
  <c r="W20" i="84"/>
  <c r="AF19" i="84"/>
  <c r="AO19" i="84" s="1"/>
  <c r="AE19" i="84"/>
  <c r="AG19" i="30"/>
  <c r="AP19" i="30" s="1"/>
  <c r="AF19" i="30"/>
  <c r="AO19" i="30" s="1"/>
  <c r="AE19" i="30"/>
  <c r="W19" i="43"/>
  <c r="AG18" i="43"/>
  <c r="AP18" i="43" s="1"/>
  <c r="AE18" i="43"/>
  <c r="AG19" i="53"/>
  <c r="AP19" i="53" s="1"/>
  <c r="AF19" i="53"/>
  <c r="AO19" i="53" s="1"/>
  <c r="W20" i="53"/>
  <c r="AE19" i="53"/>
  <c r="W20" i="68"/>
  <c r="W20" i="48"/>
  <c r="AG19" i="48"/>
  <c r="AP19" i="48" s="1"/>
  <c r="AF19" i="48"/>
  <c r="AO19" i="48" s="1"/>
  <c r="AE19" i="48"/>
  <c r="AI17" i="78"/>
  <c r="AN17" i="78"/>
  <c r="W20" i="14"/>
  <c r="AG19" i="14"/>
  <c r="AP19" i="14" s="1"/>
  <c r="AF19" i="14"/>
  <c r="AO19" i="14" s="1"/>
  <c r="AE19" i="14"/>
  <c r="AH18" i="54"/>
  <c r="AQ18" i="54" s="1"/>
  <c r="Y18" i="72"/>
  <c r="X18" i="72"/>
  <c r="X19" i="3"/>
  <c r="Y19" i="3"/>
  <c r="X19" i="35"/>
  <c r="Y19" i="35"/>
  <c r="AI18" i="95"/>
  <c r="AN18" i="95"/>
  <c r="AI18" i="74"/>
  <c r="AN18" i="74"/>
  <c r="AN19" i="61"/>
  <c r="AI19" i="61"/>
  <c r="X18" i="16"/>
  <c r="Y18" i="16"/>
  <c r="Y20" i="67"/>
  <c r="X20" i="67"/>
  <c r="AI18" i="18"/>
  <c r="AN18" i="18"/>
  <c r="AI19" i="26"/>
  <c r="AN19" i="26"/>
  <c r="AI19" i="19"/>
  <c r="AN19" i="19"/>
  <c r="AR18" i="53"/>
  <c r="AI18" i="93"/>
  <c r="AN18" i="93"/>
  <c r="AI17" i="15"/>
  <c r="AN17" i="15"/>
  <c r="AF19" i="50"/>
  <c r="AO19" i="50" s="1"/>
  <c r="AE19" i="50"/>
  <c r="W20" i="50"/>
  <c r="AG19" i="50"/>
  <c r="AP19" i="50" s="1"/>
  <c r="AR17" i="21"/>
  <c r="AE17" i="11"/>
  <c r="W18" i="11"/>
  <c r="AG17" i="11"/>
  <c r="AP17" i="11" s="1"/>
  <c r="AF17" i="11"/>
  <c r="AO17" i="11" s="1"/>
  <c r="AI18" i="31"/>
  <c r="AN18" i="31"/>
  <c r="AH17" i="85"/>
  <c r="AQ17" i="85" s="1"/>
  <c r="AF18" i="5"/>
  <c r="AO18" i="5" s="1"/>
  <c r="AE18" i="5"/>
  <c r="W19" i="5"/>
  <c r="AG18" i="5"/>
  <c r="AP18" i="5" s="1"/>
  <c r="AN18" i="66"/>
  <c r="AI18" i="66"/>
  <c r="AI18" i="75"/>
  <c r="AN18" i="75"/>
  <c r="AI17" i="33"/>
  <c r="AN17" i="33"/>
  <c r="AN18" i="44"/>
  <c r="AI18" i="44"/>
  <c r="AI18" i="83"/>
  <c r="AN18" i="83"/>
  <c r="AR18" i="13"/>
  <c r="W19" i="47"/>
  <c r="AG18" i="47"/>
  <c r="AP18" i="47" s="1"/>
  <c r="AF18" i="47"/>
  <c r="AO18" i="47" s="1"/>
  <c r="AE18" i="47"/>
  <c r="Z18" i="54"/>
  <c r="AR17" i="81"/>
  <c r="AI17" i="94"/>
  <c r="AN17" i="94"/>
  <c r="AN17" i="72"/>
  <c r="AI17" i="72"/>
  <c r="AI18" i="3"/>
  <c r="AN18" i="3"/>
  <c r="Y19" i="4"/>
  <c r="X19" i="4"/>
  <c r="Y19" i="90"/>
  <c r="X19" i="90"/>
  <c r="Z19" i="90" s="1"/>
  <c r="AN18" i="73"/>
  <c r="AI18" i="73"/>
  <c r="Y19" i="42"/>
  <c r="X19" i="42"/>
  <c r="X19" i="57"/>
  <c r="Y19" i="57"/>
  <c r="AI18" i="24"/>
  <c r="AN18" i="24"/>
  <c r="X20" i="82"/>
  <c r="Y20" i="82"/>
  <c r="AN17" i="34"/>
  <c r="AI17" i="34"/>
  <c r="AI17" i="16"/>
  <c r="AN17" i="16"/>
  <c r="X19" i="52"/>
  <c r="Y19" i="52"/>
  <c r="AE19" i="17"/>
  <c r="W20" i="17"/>
  <c r="AG19" i="17"/>
  <c r="AP19" i="17" s="1"/>
  <c r="AF19" i="17"/>
  <c r="AO19" i="17" s="1"/>
  <c r="AE18" i="77"/>
  <c r="W19" i="77"/>
  <c r="AG18" i="77"/>
  <c r="AP18" i="77" s="1"/>
  <c r="AF18" i="77"/>
  <c r="AO18" i="77" s="1"/>
  <c r="AR19" i="9"/>
  <c r="AN17" i="20"/>
  <c r="AI17" i="20"/>
  <c r="AH20" i="9"/>
  <c r="AQ20" i="9" s="1"/>
  <c r="AH18" i="21"/>
  <c r="AQ18" i="21" s="1"/>
  <c r="AE18" i="49"/>
  <c r="W19" i="49"/>
  <c r="AG18" i="49"/>
  <c r="AP18" i="49" s="1"/>
  <c r="AF18" i="49"/>
  <c r="AO18" i="49" s="1"/>
  <c r="X18" i="63"/>
  <c r="Y18" i="63"/>
  <c r="AR16" i="85"/>
  <c r="X19" i="64"/>
  <c r="Y19" i="64"/>
  <c r="AH20" i="92"/>
  <c r="AQ20" i="92" s="1"/>
  <c r="AF18" i="8"/>
  <c r="AO18" i="8" s="1"/>
  <c r="AE18" i="8"/>
  <c r="W19" i="8"/>
  <c r="AG18" i="8"/>
  <c r="AP18" i="8" s="1"/>
  <c r="AH18" i="87"/>
  <c r="AQ18" i="87" s="1"/>
  <c r="AH18" i="81"/>
  <c r="AQ18" i="81" s="1"/>
  <c r="AR18" i="68"/>
  <c r="AH19" i="13"/>
  <c r="AQ19" i="13" s="1"/>
  <c r="X19" i="86"/>
  <c r="Y19" i="86"/>
  <c r="AI18" i="4"/>
  <c r="AN18" i="4"/>
  <c r="AN19" i="37"/>
  <c r="AI19" i="37"/>
  <c r="Y19" i="36"/>
  <c r="X19" i="36"/>
  <c r="AI18" i="52"/>
  <c r="AN18" i="52"/>
  <c r="Y19" i="56"/>
  <c r="X19" i="56"/>
  <c r="Y20" i="96"/>
  <c r="X20" i="96"/>
  <c r="Z20" i="96" s="1"/>
  <c r="X18" i="15"/>
  <c r="Y18" i="15"/>
  <c r="AR17" i="54"/>
  <c r="AE18" i="76"/>
  <c r="AG18" i="76"/>
  <c r="AP18" i="76" s="1"/>
  <c r="W19" i="76"/>
  <c r="AF18" i="76"/>
  <c r="AO18" i="76" s="1"/>
  <c r="W19" i="38"/>
  <c r="AG18" i="38"/>
  <c r="AP18" i="38" s="1"/>
  <c r="AF18" i="38"/>
  <c r="AO18" i="38" s="1"/>
  <c r="AE18" i="38"/>
  <c r="AN18" i="46"/>
  <c r="AI18" i="46"/>
  <c r="AR18" i="45"/>
  <c r="AE18" i="70"/>
  <c r="AG18" i="70"/>
  <c r="AP18" i="70" s="1"/>
  <c r="AF18" i="70"/>
  <c r="AO18" i="70" s="1"/>
  <c r="W19" i="70"/>
  <c r="AH19" i="88"/>
  <c r="AQ19" i="88" s="1"/>
  <c r="Z20" i="9"/>
  <c r="Z18" i="21"/>
  <c r="AE18" i="2"/>
  <c r="W19" i="2"/>
  <c r="AG18" i="2"/>
  <c r="AP18" i="2" s="1"/>
  <c r="AF18" i="2"/>
  <c r="AO18" i="2" s="1"/>
  <c r="AE18" i="91"/>
  <c r="W19" i="91"/>
  <c r="AG18" i="91"/>
  <c r="AP18" i="91" s="1"/>
  <c r="AF18" i="91"/>
  <c r="AO18" i="91" s="1"/>
  <c r="W18" i="7"/>
  <c r="AG17" i="7"/>
  <c r="AP17" i="7" s="1"/>
  <c r="AF17" i="7"/>
  <c r="AO17" i="7" s="1"/>
  <c r="AE17" i="7"/>
  <c r="AN17" i="63"/>
  <c r="AI17" i="63"/>
  <c r="AF20" i="92"/>
  <c r="AO20" i="92" s="1"/>
  <c r="AE20" i="92"/>
  <c r="W21" i="92"/>
  <c r="AG20" i="92"/>
  <c r="AP20" i="92" s="1"/>
  <c r="Y18" i="6"/>
  <c r="Z18" i="6" s="1"/>
  <c r="X18" i="6"/>
  <c r="AR16" i="22"/>
  <c r="AI18" i="23"/>
  <c r="AN18" i="23"/>
  <c r="AH19" i="12"/>
  <c r="AQ19" i="12" s="1"/>
  <c r="W18" i="85"/>
  <c r="AG17" i="85"/>
  <c r="AP17" i="85" s="1"/>
  <c r="AF17" i="85"/>
  <c r="AO17" i="85" s="1"/>
  <c r="AE17" i="85"/>
  <c r="AE18" i="25"/>
  <c r="W19" i="25"/>
  <c r="AG18" i="25"/>
  <c r="AP18" i="25" s="1"/>
  <c r="AF18" i="25"/>
  <c r="AO18" i="25" s="1"/>
  <c r="Y19" i="46"/>
  <c r="X19" i="46"/>
  <c r="Z19" i="46" s="1"/>
  <c r="AH17" i="22"/>
  <c r="AQ17" i="22" s="1"/>
  <c r="Y20" i="62"/>
  <c r="Z20" i="62" s="1"/>
  <c r="X20" i="62"/>
  <c r="AH19" i="80"/>
  <c r="AQ19" i="80" s="1"/>
  <c r="W19" i="81"/>
  <c r="AG18" i="81"/>
  <c r="AP18" i="81" s="1"/>
  <c r="AE18" i="81"/>
  <c r="AF18" i="81"/>
  <c r="AO18" i="81" s="1"/>
  <c r="Y18" i="10"/>
  <c r="X18" i="10"/>
  <c r="AH18" i="55"/>
  <c r="AQ18" i="55" s="1"/>
  <c r="AR18" i="40"/>
  <c r="AF18" i="60"/>
  <c r="AO18" i="60" s="1"/>
  <c r="AE18" i="60"/>
  <c r="W19" i="60"/>
  <c r="AG18" i="60"/>
  <c r="AP18" i="60" s="1"/>
  <c r="Y18" i="51"/>
  <c r="X18" i="51"/>
  <c r="AN18" i="35"/>
  <c r="AI18" i="35"/>
  <c r="Y20" i="37"/>
  <c r="X20" i="37"/>
  <c r="AI18" i="42"/>
  <c r="AN18" i="42"/>
  <c r="AI19" i="67"/>
  <c r="AN19" i="67"/>
  <c r="X19" i="39"/>
  <c r="Y19" i="39"/>
  <c r="X19" i="18"/>
  <c r="Y19" i="18"/>
  <c r="X20" i="79"/>
  <c r="Y20" i="79"/>
  <c r="AR17" i="38"/>
  <c r="AF19" i="45"/>
  <c r="AO19" i="45" s="1"/>
  <c r="AG19" i="45"/>
  <c r="AP19" i="45" s="1"/>
  <c r="AE19" i="45"/>
  <c r="W20" i="45"/>
  <c r="W20" i="27"/>
  <c r="AG19" i="27"/>
  <c r="AP19" i="27" s="1"/>
  <c r="AF19" i="27"/>
  <c r="AO19" i="27" s="1"/>
  <c r="AE19" i="27"/>
  <c r="AF17" i="28"/>
  <c r="AO17" i="28" s="1"/>
  <c r="AE17" i="28"/>
  <c r="W18" i="28"/>
  <c r="AG17" i="28"/>
  <c r="AP17" i="28" s="1"/>
  <c r="AH18" i="43"/>
  <c r="AQ18" i="43" s="1"/>
  <c r="AR18" i="80"/>
  <c r="AH19" i="48"/>
  <c r="AQ19" i="48" s="1"/>
  <c r="AR17" i="89"/>
  <c r="AR18" i="84"/>
  <c r="AE19" i="88"/>
  <c r="W20" i="88"/>
  <c r="AG19" i="88"/>
  <c r="AP19" i="88" s="1"/>
  <c r="AF19" i="88"/>
  <c r="AO19" i="88" s="1"/>
  <c r="X19" i="93"/>
  <c r="Y19" i="93"/>
  <c r="AH18" i="89"/>
  <c r="AQ18" i="89" s="1"/>
  <c r="Y18" i="78"/>
  <c r="X18" i="78"/>
  <c r="AR18" i="12"/>
  <c r="AR18" i="30"/>
  <c r="AG18" i="59"/>
  <c r="AP18" i="59" s="1"/>
  <c r="AF18" i="59"/>
  <c r="AO18" i="59" s="1"/>
  <c r="AE18" i="59"/>
  <c r="W19" i="59"/>
  <c r="W20" i="12"/>
  <c r="AG19" i="12"/>
  <c r="AP19" i="12" s="1"/>
  <c r="AF19" i="12"/>
  <c r="AO19" i="12" s="1"/>
  <c r="AE19" i="12"/>
  <c r="AH18" i="38"/>
  <c r="AQ18" i="38" s="1"/>
  <c r="AF17" i="58"/>
  <c r="AO17" i="58" s="1"/>
  <c r="AE17" i="58"/>
  <c r="W18" i="58"/>
  <c r="AG17" i="58"/>
  <c r="AP17" i="58" s="1"/>
  <c r="AG17" i="22"/>
  <c r="AP17" i="22" s="1"/>
  <c r="AF17" i="22"/>
  <c r="AO17" i="22" s="1"/>
  <c r="AE17" i="22"/>
  <c r="W18" i="22"/>
  <c r="AN19" i="62"/>
  <c r="AI19" i="62"/>
  <c r="Y18" i="33"/>
  <c r="X18" i="33"/>
  <c r="Z18" i="33" s="1"/>
  <c r="Y19" i="44"/>
  <c r="X19" i="44"/>
  <c r="X19" i="83"/>
  <c r="Y19" i="83"/>
  <c r="W19" i="87"/>
  <c r="AG18" i="87"/>
  <c r="AP18" i="87" s="1"/>
  <c r="AF18" i="87"/>
  <c r="AO18" i="87" s="1"/>
  <c r="AE18" i="87"/>
  <c r="AI17" i="10"/>
  <c r="AN17" i="10"/>
  <c r="X18" i="71"/>
  <c r="Y18" i="71"/>
  <c r="W19" i="55"/>
  <c r="AG18" i="55"/>
  <c r="AP18" i="55" s="1"/>
  <c r="AF18" i="55"/>
  <c r="AO18" i="55" s="1"/>
  <c r="AE18" i="55"/>
  <c r="AR19" i="92"/>
  <c r="W20" i="13"/>
  <c r="AG19" i="13"/>
  <c r="AP19" i="13" s="1"/>
  <c r="AF19" i="13"/>
  <c r="AO19" i="13" s="1"/>
  <c r="AE19" i="13"/>
  <c r="AR17" i="76"/>
  <c r="AR19" i="41"/>
  <c r="AN17" i="51"/>
  <c r="AI17" i="51"/>
  <c r="X19" i="95"/>
  <c r="Y19" i="95"/>
  <c r="Y19" i="73"/>
  <c r="X19" i="73"/>
  <c r="Y19" i="74"/>
  <c r="X19" i="74"/>
  <c r="X19" i="24"/>
  <c r="Y19" i="24"/>
  <c r="AN19" i="82"/>
  <c r="AI19" i="82"/>
  <c r="Y19" i="1"/>
  <c r="X19" i="1"/>
  <c r="Y18" i="34"/>
  <c r="X18" i="34"/>
  <c r="X20" i="26"/>
  <c r="Y20" i="26"/>
  <c r="Z20" i="26" s="1"/>
  <c r="AN19" i="96"/>
  <c r="AI19" i="96"/>
  <c r="AR18" i="48"/>
  <c r="AI17" i="6"/>
  <c r="AN17" i="6"/>
  <c r="AH19" i="68"/>
  <c r="AQ19" i="68" s="1"/>
  <c r="X19" i="23"/>
  <c r="Y19" i="23"/>
  <c r="AR18" i="88"/>
  <c r="AH19" i="40"/>
  <c r="AQ19" i="40" s="1"/>
  <c r="AF19" i="32"/>
  <c r="AO19" i="32" s="1"/>
  <c r="AE19" i="32"/>
  <c r="W20" i="32"/>
  <c r="AG19" i="32"/>
  <c r="AP19" i="32" s="1"/>
  <c r="AR17" i="87"/>
  <c r="AE19" i="69"/>
  <c r="W20" i="69"/>
  <c r="AG19" i="69"/>
  <c r="AP19" i="69" s="1"/>
  <c r="AF19" i="69"/>
  <c r="AO19" i="69" s="1"/>
  <c r="AH18" i="76"/>
  <c r="AQ18" i="76" s="1"/>
  <c r="AH20" i="41"/>
  <c r="AQ20" i="41" s="1"/>
  <c r="AR17" i="70"/>
  <c r="W20" i="29"/>
  <c r="AG19" i="29"/>
  <c r="AP19" i="29" s="1"/>
  <c r="AF19" i="29"/>
  <c r="AO19" i="29" s="1"/>
  <c r="AE19" i="29"/>
  <c r="Z18" i="89"/>
  <c r="AR17" i="55"/>
  <c r="AH19" i="84"/>
  <c r="AQ19" i="84" s="1"/>
  <c r="AH19" i="45"/>
  <c r="AQ19" i="45" s="1"/>
  <c r="AI18" i="64"/>
  <c r="AN18" i="64"/>
  <c r="W19" i="65"/>
  <c r="AG18" i="65"/>
  <c r="AP18" i="65" s="1"/>
  <c r="AF18" i="65"/>
  <c r="AO18" i="65" s="1"/>
  <c r="AE18" i="65"/>
  <c r="Z20" i="41"/>
  <c r="Y19" i="31"/>
  <c r="X19" i="31"/>
  <c r="AH19" i="53"/>
  <c r="AQ19" i="53" s="1"/>
  <c r="X19" i="66"/>
  <c r="Y19" i="66"/>
  <c r="Z19" i="66" s="1"/>
  <c r="X19" i="75"/>
  <c r="Y19" i="75"/>
  <c r="AH18" i="70"/>
  <c r="AQ18" i="70" s="1"/>
  <c r="AN17" i="71"/>
  <c r="AI17" i="71"/>
  <c r="AH19" i="30"/>
  <c r="AQ19" i="30" s="1"/>
  <c r="Y18" i="94"/>
  <c r="X18" i="94"/>
  <c r="X18" i="20"/>
  <c r="Y18" i="20"/>
  <c r="AR17" i="43"/>
  <c r="AN18" i="86"/>
  <c r="AI18" i="86"/>
  <c r="AI18" i="90"/>
  <c r="AN18" i="90"/>
  <c r="X20" i="61"/>
  <c r="Y20" i="61"/>
  <c r="Z20" i="61" s="1"/>
  <c r="AI18" i="1"/>
  <c r="AN18" i="1"/>
  <c r="AI18" i="39"/>
  <c r="AN18" i="39"/>
  <c r="AN18" i="36"/>
  <c r="AI18" i="36"/>
  <c r="AI19" i="79"/>
  <c r="AN19" i="79"/>
  <c r="AI18" i="56"/>
  <c r="AN18" i="56"/>
  <c r="X20" i="19"/>
  <c r="Y20" i="19"/>
  <c r="Z19" i="75" l="1"/>
  <c r="AE19" i="80"/>
  <c r="Z19" i="64"/>
  <c r="Z19" i="35"/>
  <c r="AE19" i="40"/>
  <c r="AN18" i="57"/>
  <c r="AF19" i="80"/>
  <c r="AO19" i="80" s="1"/>
  <c r="AF19" i="40"/>
  <c r="AO19" i="40" s="1"/>
  <c r="AG19" i="80"/>
  <c r="AP19" i="80" s="1"/>
  <c r="AG19" i="40"/>
  <c r="AP19" i="40" s="1"/>
  <c r="Z18" i="20"/>
  <c r="Z19" i="83"/>
  <c r="AE19" i="83" s="1"/>
  <c r="AF19" i="68"/>
  <c r="AO19" i="68" s="1"/>
  <c r="Z18" i="10"/>
  <c r="Z18" i="63"/>
  <c r="W19" i="63" s="1"/>
  <c r="Z19" i="57"/>
  <c r="Z18" i="34"/>
  <c r="AF18" i="34" s="1"/>
  <c r="AO18" i="34" s="1"/>
  <c r="Z19" i="31"/>
  <c r="AE19" i="31" s="1"/>
  <c r="Z19" i="74"/>
  <c r="Z19" i="18"/>
  <c r="Z19" i="52"/>
  <c r="Z20" i="82"/>
  <c r="AG19" i="68"/>
  <c r="AP19" i="68" s="1"/>
  <c r="Z18" i="78"/>
  <c r="AG18" i="78" s="1"/>
  <c r="AP18" i="78" s="1"/>
  <c r="Z19" i="23"/>
  <c r="AF19" i="23" s="1"/>
  <c r="AO19" i="23" s="1"/>
  <c r="Z20" i="67"/>
  <c r="Z19" i="42"/>
  <c r="W20" i="42" s="1"/>
  <c r="Z18" i="51"/>
  <c r="AE18" i="51" s="1"/>
  <c r="Z18" i="72"/>
  <c r="Z18" i="94"/>
  <c r="W19" i="94" s="1"/>
  <c r="Z19" i="73"/>
  <c r="W20" i="73" s="1"/>
  <c r="W19" i="34"/>
  <c r="AG18" i="34"/>
  <c r="AP18" i="34" s="1"/>
  <c r="AE19" i="73"/>
  <c r="AF19" i="35"/>
  <c r="AO19" i="35" s="1"/>
  <c r="AE19" i="35"/>
  <c r="W20" i="35"/>
  <c r="AG19" i="35"/>
  <c r="AP19" i="35" s="1"/>
  <c r="AG18" i="63"/>
  <c r="AP18" i="63" s="1"/>
  <c r="W20" i="23"/>
  <c r="AG19" i="23"/>
  <c r="AP19" i="23" s="1"/>
  <c r="W21" i="61"/>
  <c r="AG20" i="61"/>
  <c r="AP20" i="61" s="1"/>
  <c r="AF20" i="61"/>
  <c r="AO20" i="61" s="1"/>
  <c r="AE20" i="61"/>
  <c r="AG19" i="66"/>
  <c r="AP19" i="66" s="1"/>
  <c r="W20" i="66"/>
  <c r="AF19" i="66"/>
  <c r="AO19" i="66" s="1"/>
  <c r="AE19" i="66"/>
  <c r="W21" i="26"/>
  <c r="AG20" i="26"/>
  <c r="AP20" i="26" s="1"/>
  <c r="AF20" i="26"/>
  <c r="AO20" i="26" s="1"/>
  <c r="AE20" i="26"/>
  <c r="W21" i="62"/>
  <c r="AG20" i="62"/>
  <c r="AP20" i="62" s="1"/>
  <c r="AF20" i="62"/>
  <c r="AO20" i="62" s="1"/>
  <c r="AE20" i="62"/>
  <c r="AF18" i="6"/>
  <c r="AO18" i="6" s="1"/>
  <c r="AE18" i="6"/>
  <c r="W19" i="6"/>
  <c r="AG18" i="6"/>
  <c r="AP18" i="6" s="1"/>
  <c r="AE20" i="67"/>
  <c r="W21" i="67"/>
  <c r="AF20" i="67"/>
  <c r="AO20" i="67" s="1"/>
  <c r="AG20" i="67"/>
  <c r="AP20" i="67" s="1"/>
  <c r="W19" i="72"/>
  <c r="AG18" i="72"/>
  <c r="AP18" i="72" s="1"/>
  <c r="AF18" i="72"/>
  <c r="AO18" i="72" s="1"/>
  <c r="AE18" i="72"/>
  <c r="W19" i="20"/>
  <c r="AG18" i="20"/>
  <c r="AP18" i="20" s="1"/>
  <c r="AF18" i="20"/>
  <c r="AO18" i="20" s="1"/>
  <c r="AE18" i="20"/>
  <c r="AE19" i="18"/>
  <c r="W20" i="18"/>
  <c r="AG19" i="18"/>
  <c r="AP19" i="18" s="1"/>
  <c r="AF19" i="18"/>
  <c r="AO19" i="18" s="1"/>
  <c r="AG19" i="42"/>
  <c r="AP19" i="42" s="1"/>
  <c r="AF19" i="42"/>
  <c r="AO19" i="42" s="1"/>
  <c r="AE19" i="42"/>
  <c r="AR18" i="39"/>
  <c r="AR18" i="1"/>
  <c r="AR18" i="86"/>
  <c r="AR17" i="71"/>
  <c r="W20" i="75"/>
  <c r="AG19" i="75"/>
  <c r="AP19" i="75" s="1"/>
  <c r="AE19" i="75"/>
  <c r="AF19" i="75"/>
  <c r="AO19" i="75" s="1"/>
  <c r="AH19" i="31"/>
  <c r="AQ19" i="31" s="1"/>
  <c r="X20" i="69"/>
  <c r="Y20" i="69"/>
  <c r="AH18" i="34"/>
  <c r="AQ18" i="34" s="1"/>
  <c r="AR19" i="82"/>
  <c r="AR17" i="10"/>
  <c r="AN18" i="87"/>
  <c r="AI18" i="87"/>
  <c r="AH19" i="83"/>
  <c r="AQ19" i="83" s="1"/>
  <c r="Y20" i="88"/>
  <c r="X20" i="88"/>
  <c r="AN19" i="45"/>
  <c r="AI19" i="45"/>
  <c r="AR18" i="42"/>
  <c r="AH18" i="51"/>
  <c r="AQ18" i="51" s="1"/>
  <c r="Y19" i="81"/>
  <c r="X19" i="81"/>
  <c r="AH20" i="62"/>
  <c r="AQ20" i="62" s="1"/>
  <c r="AI18" i="25"/>
  <c r="AN18" i="25"/>
  <c r="AH18" i="6"/>
  <c r="AQ18" i="6" s="1"/>
  <c r="AI20" i="92"/>
  <c r="AN20" i="92"/>
  <c r="AI18" i="91"/>
  <c r="AN18" i="91"/>
  <c r="AE20" i="9"/>
  <c r="W21" i="9"/>
  <c r="AG20" i="9"/>
  <c r="AP20" i="9" s="1"/>
  <c r="AF20" i="9"/>
  <c r="AO20" i="9" s="1"/>
  <c r="X19" i="70"/>
  <c r="Y19" i="70"/>
  <c r="AR18" i="46"/>
  <c r="AR18" i="52"/>
  <c r="AE19" i="64"/>
  <c r="W20" i="64"/>
  <c r="AG19" i="64"/>
  <c r="AP19" i="64" s="1"/>
  <c r="AF19" i="64"/>
  <c r="AO19" i="64" s="1"/>
  <c r="AE20" i="82"/>
  <c r="AG20" i="82"/>
  <c r="AP20" i="82" s="1"/>
  <c r="AF20" i="82"/>
  <c r="AO20" i="82" s="1"/>
  <c r="W21" i="82"/>
  <c r="AH19" i="42"/>
  <c r="AQ19" i="42" s="1"/>
  <c r="AR18" i="3"/>
  <c r="Y20" i="14"/>
  <c r="Z20" i="14" s="1"/>
  <c r="X20" i="14"/>
  <c r="Y20" i="40"/>
  <c r="X20" i="40"/>
  <c r="Z20" i="40" s="1"/>
  <c r="X20" i="48"/>
  <c r="Z20" i="48" s="1"/>
  <c r="Y20" i="48"/>
  <c r="X20" i="53"/>
  <c r="Z20" i="53" s="1"/>
  <c r="Y20" i="53"/>
  <c r="X20" i="30"/>
  <c r="Y20" i="30"/>
  <c r="AN19" i="69"/>
  <c r="AI19" i="69"/>
  <c r="AI19" i="32"/>
  <c r="AN19" i="32"/>
  <c r="AR19" i="96"/>
  <c r="W20" i="74"/>
  <c r="AG19" i="74"/>
  <c r="AP19" i="74" s="1"/>
  <c r="AF19" i="74"/>
  <c r="AO19" i="74" s="1"/>
  <c r="AE19" i="74"/>
  <c r="X20" i="13"/>
  <c r="Y20" i="13"/>
  <c r="Y19" i="55"/>
  <c r="X19" i="55"/>
  <c r="AI19" i="80"/>
  <c r="AN19" i="80"/>
  <c r="W19" i="33"/>
  <c r="AG18" i="33"/>
  <c r="AP18" i="33" s="1"/>
  <c r="AF18" i="33"/>
  <c r="AO18" i="33" s="1"/>
  <c r="AE18" i="33"/>
  <c r="W19" i="78"/>
  <c r="AN19" i="27"/>
  <c r="AI19" i="27"/>
  <c r="AH20" i="79"/>
  <c r="AQ20" i="79" s="1"/>
  <c r="AH19" i="39"/>
  <c r="AQ19" i="39" s="1"/>
  <c r="AH20" i="37"/>
  <c r="AQ20" i="37" s="1"/>
  <c r="AG18" i="10"/>
  <c r="AP18" i="10" s="1"/>
  <c r="AF18" i="10"/>
  <c r="AO18" i="10" s="1"/>
  <c r="AE18" i="10"/>
  <c r="W19" i="10"/>
  <c r="AE19" i="46"/>
  <c r="W20" i="46"/>
  <c r="AF19" i="46"/>
  <c r="AO19" i="46" s="1"/>
  <c r="AG19" i="46"/>
  <c r="AP19" i="46" s="1"/>
  <c r="AN17" i="85"/>
  <c r="AI17" i="85"/>
  <c r="Y18" i="7"/>
  <c r="X18" i="7"/>
  <c r="W21" i="96"/>
  <c r="AG20" i="96"/>
  <c r="AP20" i="96" s="1"/>
  <c r="AF20" i="96"/>
  <c r="AO20" i="96" s="1"/>
  <c r="AE20" i="96"/>
  <c r="AH19" i="36"/>
  <c r="AQ19" i="36" s="1"/>
  <c r="AR18" i="4"/>
  <c r="Y20" i="17"/>
  <c r="Z20" i="17" s="1"/>
  <c r="X20" i="17"/>
  <c r="AR17" i="16"/>
  <c r="W20" i="90"/>
  <c r="AG19" i="90"/>
  <c r="AP19" i="90" s="1"/>
  <c r="AF19" i="90"/>
  <c r="AO19" i="90" s="1"/>
  <c r="AE19" i="90"/>
  <c r="AR17" i="72"/>
  <c r="AE18" i="54"/>
  <c r="W19" i="54"/>
  <c r="AF18" i="54"/>
  <c r="AO18" i="54" s="1"/>
  <c r="AG18" i="54"/>
  <c r="AP18" i="54" s="1"/>
  <c r="Y20" i="50"/>
  <c r="X20" i="50"/>
  <c r="AR18" i="93"/>
  <c r="AR19" i="26"/>
  <c r="AR18" i="74"/>
  <c r="X20" i="68"/>
  <c r="Y20" i="68"/>
  <c r="X19" i="43"/>
  <c r="Y19" i="43"/>
  <c r="AN19" i="84"/>
  <c r="AI19" i="84"/>
  <c r="AR18" i="90"/>
  <c r="AH18" i="20"/>
  <c r="AQ18" i="20" s="1"/>
  <c r="AH19" i="66"/>
  <c r="AQ19" i="66" s="1"/>
  <c r="Y20" i="29"/>
  <c r="X20" i="29"/>
  <c r="AH19" i="95"/>
  <c r="AQ19" i="95" s="1"/>
  <c r="AH19" i="44"/>
  <c r="AQ19" i="44" s="1"/>
  <c r="AR19" i="62"/>
  <c r="Y20" i="12"/>
  <c r="Z20" i="12" s="1"/>
  <c r="X20" i="12"/>
  <c r="AH19" i="93"/>
  <c r="AQ19" i="93" s="1"/>
  <c r="AI19" i="88"/>
  <c r="AN19" i="88"/>
  <c r="X18" i="28"/>
  <c r="Y18" i="28"/>
  <c r="Z20" i="79"/>
  <c r="Z19" i="39"/>
  <c r="AR17" i="63"/>
  <c r="AI18" i="38"/>
  <c r="AN18" i="38"/>
  <c r="AH19" i="56"/>
  <c r="AQ19" i="56" s="1"/>
  <c r="X19" i="8"/>
  <c r="Y19" i="8"/>
  <c r="Y19" i="49"/>
  <c r="Z19" i="49" s="1"/>
  <c r="X19" i="49"/>
  <c r="AR17" i="20"/>
  <c r="Y19" i="77"/>
  <c r="X19" i="77"/>
  <c r="AI19" i="17"/>
  <c r="AN19" i="17"/>
  <c r="AR17" i="34"/>
  <c r="AR18" i="24"/>
  <c r="AH19" i="4"/>
  <c r="AQ19" i="4" s="1"/>
  <c r="AI18" i="47"/>
  <c r="AN18" i="47"/>
  <c r="AR17" i="33"/>
  <c r="X19" i="5"/>
  <c r="Y19" i="5"/>
  <c r="Z19" i="5" s="1"/>
  <c r="Y18" i="11"/>
  <c r="X18" i="11"/>
  <c r="AI19" i="50"/>
  <c r="AN19" i="50"/>
  <c r="AH18" i="16"/>
  <c r="AQ18" i="16" s="1"/>
  <c r="AH19" i="3"/>
  <c r="AQ19" i="3" s="1"/>
  <c r="AR17" i="78"/>
  <c r="W21" i="41"/>
  <c r="AG20" i="41"/>
  <c r="AP20" i="41" s="1"/>
  <c r="AF20" i="41"/>
  <c r="AO20" i="41" s="1"/>
  <c r="AE20" i="41"/>
  <c r="AR18" i="64"/>
  <c r="AH19" i="1"/>
  <c r="AQ19" i="1" s="1"/>
  <c r="AH19" i="24"/>
  <c r="AQ19" i="24" s="1"/>
  <c r="AR18" i="57"/>
  <c r="Z19" i="95"/>
  <c r="AH18" i="71"/>
  <c r="AQ18" i="71" s="1"/>
  <c r="X18" i="58"/>
  <c r="Z18" i="58" s="1"/>
  <c r="Y18" i="58"/>
  <c r="Y19" i="59"/>
  <c r="X19" i="59"/>
  <c r="Z19" i="59" s="1"/>
  <c r="Z19" i="93"/>
  <c r="Z20" i="37"/>
  <c r="AR18" i="23"/>
  <c r="X19" i="2"/>
  <c r="Z19" i="2" s="1"/>
  <c r="Y19" i="2"/>
  <c r="AN18" i="70"/>
  <c r="AI18" i="70"/>
  <c r="X19" i="76"/>
  <c r="Y19" i="76"/>
  <c r="AH18" i="15"/>
  <c r="AQ18" i="15" s="1"/>
  <c r="Z19" i="36"/>
  <c r="AH19" i="86"/>
  <c r="AQ19" i="86" s="1"/>
  <c r="AI18" i="8"/>
  <c r="AN18" i="8"/>
  <c r="AI18" i="49"/>
  <c r="AN18" i="49"/>
  <c r="AR18" i="73"/>
  <c r="AI18" i="5"/>
  <c r="AN18" i="5"/>
  <c r="AI17" i="11"/>
  <c r="AN17" i="11"/>
  <c r="AR18" i="18"/>
  <c r="Z18" i="16"/>
  <c r="AR18" i="95"/>
  <c r="Z19" i="3"/>
  <c r="AI19" i="14"/>
  <c r="AN19" i="14"/>
  <c r="AI19" i="40"/>
  <c r="AN19" i="40"/>
  <c r="AN19" i="48"/>
  <c r="AI19" i="48"/>
  <c r="AN19" i="30"/>
  <c r="AI19" i="30"/>
  <c r="X20" i="84"/>
  <c r="Y20" i="84"/>
  <c r="AR18" i="56"/>
  <c r="AH20" i="19"/>
  <c r="AQ20" i="19" s="1"/>
  <c r="AR18" i="36"/>
  <c r="AH18" i="94"/>
  <c r="AQ18" i="94" s="1"/>
  <c r="AI18" i="65"/>
  <c r="AN18" i="65"/>
  <c r="W19" i="89"/>
  <c r="AG18" i="89"/>
  <c r="AP18" i="89" s="1"/>
  <c r="AF18" i="89"/>
  <c r="AO18" i="89" s="1"/>
  <c r="AE18" i="89"/>
  <c r="AR17" i="6"/>
  <c r="AH20" i="26"/>
  <c r="AQ20" i="26" s="1"/>
  <c r="Z19" i="24"/>
  <c r="AH19" i="73"/>
  <c r="AQ19" i="73" s="1"/>
  <c r="AR17" i="51"/>
  <c r="AI19" i="13"/>
  <c r="AN19" i="13"/>
  <c r="AI18" i="55"/>
  <c r="AN18" i="55"/>
  <c r="Z18" i="71"/>
  <c r="X19" i="87"/>
  <c r="Y19" i="87"/>
  <c r="Z19" i="44"/>
  <c r="X18" i="22"/>
  <c r="Y18" i="22"/>
  <c r="AI17" i="58"/>
  <c r="AN17" i="58"/>
  <c r="AN18" i="59"/>
  <c r="AI18" i="59"/>
  <c r="AI17" i="28"/>
  <c r="AN17" i="28"/>
  <c r="X20" i="27"/>
  <c r="Y20" i="27"/>
  <c r="AH19" i="18"/>
  <c r="AQ19" i="18" s="1"/>
  <c r="AR19" i="67"/>
  <c r="AR18" i="35"/>
  <c r="X19" i="60"/>
  <c r="Y19" i="60"/>
  <c r="AN18" i="81"/>
  <c r="AI18" i="81"/>
  <c r="Y19" i="25"/>
  <c r="X19" i="25"/>
  <c r="Y21" i="92"/>
  <c r="X21" i="92"/>
  <c r="AI17" i="7"/>
  <c r="AN17" i="7"/>
  <c r="X19" i="91"/>
  <c r="Y19" i="91"/>
  <c r="AI18" i="2"/>
  <c r="AN18" i="2"/>
  <c r="Z18" i="15"/>
  <c r="Z19" i="56"/>
  <c r="AR19" i="37"/>
  <c r="Z19" i="86"/>
  <c r="AH18" i="63"/>
  <c r="AQ18" i="63" s="1"/>
  <c r="AI18" i="77"/>
  <c r="AN18" i="77"/>
  <c r="AH19" i="52"/>
  <c r="AQ19" i="52" s="1"/>
  <c r="AH19" i="57"/>
  <c r="AQ19" i="57" s="1"/>
  <c r="Z19" i="4"/>
  <c r="AR17" i="94"/>
  <c r="AR18" i="83"/>
  <c r="AR18" i="75"/>
  <c r="AH20" i="67"/>
  <c r="AQ20" i="67" s="1"/>
  <c r="AR19" i="61"/>
  <c r="AH18" i="72"/>
  <c r="AQ18" i="72" s="1"/>
  <c r="AN19" i="68"/>
  <c r="AI19" i="68"/>
  <c r="AN18" i="43"/>
  <c r="AI18" i="43"/>
  <c r="X19" i="65"/>
  <c r="Y19" i="65"/>
  <c r="AR19" i="79"/>
  <c r="Z20" i="19"/>
  <c r="AH20" i="61"/>
  <c r="AQ20" i="61" s="1"/>
  <c r="AH19" i="75"/>
  <c r="AQ19" i="75" s="1"/>
  <c r="AI19" i="29"/>
  <c r="AN19" i="29"/>
  <c r="X20" i="32"/>
  <c r="Y20" i="32"/>
  <c r="AH19" i="23"/>
  <c r="AQ19" i="23" s="1"/>
  <c r="Z19" i="1"/>
  <c r="AH19" i="74"/>
  <c r="AQ19" i="74" s="1"/>
  <c r="Y20" i="80"/>
  <c r="X20" i="80"/>
  <c r="AH18" i="33"/>
  <c r="AQ18" i="33" s="1"/>
  <c r="AN17" i="22"/>
  <c r="AI17" i="22"/>
  <c r="AI19" i="12"/>
  <c r="AN19" i="12"/>
  <c r="AH18" i="78"/>
  <c r="AQ18" i="78" s="1"/>
  <c r="X20" i="45"/>
  <c r="Y20" i="45"/>
  <c r="AI18" i="60"/>
  <c r="AN18" i="60"/>
  <c r="AH18" i="10"/>
  <c r="AQ18" i="10" s="1"/>
  <c r="AH19" i="46"/>
  <c r="AQ19" i="46" s="1"/>
  <c r="Y18" i="85"/>
  <c r="X18" i="85"/>
  <c r="W19" i="21"/>
  <c r="AG18" i="21"/>
  <c r="AP18" i="21" s="1"/>
  <c r="AF18" i="21"/>
  <c r="AO18" i="21" s="1"/>
  <c r="AE18" i="21"/>
  <c r="Y19" i="38"/>
  <c r="X19" i="38"/>
  <c r="AI18" i="76"/>
  <c r="AN18" i="76"/>
  <c r="AH20" i="96"/>
  <c r="AQ20" i="96" s="1"/>
  <c r="AH19" i="64"/>
  <c r="AQ19" i="64" s="1"/>
  <c r="AG19" i="52"/>
  <c r="AP19" i="52" s="1"/>
  <c r="AF19" i="52"/>
  <c r="AO19" i="52" s="1"/>
  <c r="W20" i="52"/>
  <c r="AE19" i="52"/>
  <c r="AH20" i="82"/>
  <c r="AQ20" i="82" s="1"/>
  <c r="AE19" i="57"/>
  <c r="W20" i="57"/>
  <c r="AG19" i="57"/>
  <c r="AP19" i="57" s="1"/>
  <c r="AF19" i="57"/>
  <c r="AO19" i="57" s="1"/>
  <c r="AH19" i="90"/>
  <c r="AQ19" i="90" s="1"/>
  <c r="Y19" i="47"/>
  <c r="X19" i="47"/>
  <c r="Z19" i="47" s="1"/>
  <c r="AR18" i="44"/>
  <c r="AR18" i="66"/>
  <c r="AR18" i="31"/>
  <c r="AR17" i="15"/>
  <c r="AR19" i="19"/>
  <c r="AH19" i="35"/>
  <c r="AQ19" i="35" s="1"/>
  <c r="AN19" i="53"/>
  <c r="AI19" i="53"/>
  <c r="AG19" i="83" l="1"/>
  <c r="AP19" i="83" s="1"/>
  <c r="AE18" i="63"/>
  <c r="Z19" i="65"/>
  <c r="W20" i="83"/>
  <c r="AF18" i="63"/>
  <c r="AO18" i="63" s="1"/>
  <c r="W20" i="31"/>
  <c r="AE18" i="78"/>
  <c r="AF18" i="78"/>
  <c r="AO18" i="78" s="1"/>
  <c r="AF19" i="31"/>
  <c r="AO19" i="31" s="1"/>
  <c r="AE18" i="34"/>
  <c r="AF19" i="83"/>
  <c r="AO19" i="83" s="1"/>
  <c r="Z19" i="60"/>
  <c r="W19" i="51"/>
  <c r="AG19" i="31"/>
  <c r="AP19" i="31" s="1"/>
  <c r="Z20" i="45"/>
  <c r="Z20" i="68"/>
  <c r="AF19" i="73"/>
  <c r="AO19" i="73" s="1"/>
  <c r="Z19" i="91"/>
  <c r="Z18" i="22"/>
  <c r="Z20" i="30"/>
  <c r="Z19" i="81"/>
  <c r="AE19" i="23"/>
  <c r="AF18" i="51"/>
  <c r="AO18" i="51" s="1"/>
  <c r="AG19" i="73"/>
  <c r="AP19" i="73" s="1"/>
  <c r="Z18" i="28"/>
  <c r="AG18" i="28" s="1"/>
  <c r="AP18" i="28" s="1"/>
  <c r="AG18" i="51"/>
  <c r="AP18" i="51" s="1"/>
  <c r="AF18" i="94"/>
  <c r="AO18" i="94" s="1"/>
  <c r="Z20" i="13"/>
  <c r="AE18" i="94"/>
  <c r="Z19" i="25"/>
  <c r="W20" i="25" s="1"/>
  <c r="AG18" i="94"/>
  <c r="AP18" i="94" s="1"/>
  <c r="Z18" i="11"/>
  <c r="AE18" i="11" s="1"/>
  <c r="Z19" i="77"/>
  <c r="W20" i="77" s="1"/>
  <c r="AG19" i="2"/>
  <c r="AP19" i="2" s="1"/>
  <c r="AF19" i="2"/>
  <c r="AO19" i="2" s="1"/>
  <c r="AE19" i="2"/>
  <c r="W20" i="2"/>
  <c r="AG18" i="11"/>
  <c r="AP18" i="11" s="1"/>
  <c r="W20" i="47"/>
  <c r="AG19" i="47"/>
  <c r="AP19" i="47" s="1"/>
  <c r="AF19" i="47"/>
  <c r="AO19" i="47" s="1"/>
  <c r="AE19" i="47"/>
  <c r="W19" i="28"/>
  <c r="AE18" i="28"/>
  <c r="AE20" i="12"/>
  <c r="W21" i="12"/>
  <c r="AG20" i="12"/>
  <c r="AP20" i="12" s="1"/>
  <c r="AF20" i="12"/>
  <c r="AO20" i="12" s="1"/>
  <c r="AG19" i="77"/>
  <c r="AP19" i="77" s="1"/>
  <c r="AF19" i="77"/>
  <c r="AO19" i="77" s="1"/>
  <c r="AE19" i="77"/>
  <c r="AE19" i="81"/>
  <c r="AG19" i="81"/>
  <c r="AP19" i="81" s="1"/>
  <c r="AF19" i="81"/>
  <c r="AO19" i="81" s="1"/>
  <c r="W20" i="81"/>
  <c r="AG19" i="5"/>
  <c r="AP19" i="5" s="1"/>
  <c r="AF19" i="5"/>
  <c r="AO19" i="5" s="1"/>
  <c r="AE19" i="5"/>
  <c r="W20" i="5"/>
  <c r="AF20" i="13"/>
  <c r="AO20" i="13" s="1"/>
  <c r="AE20" i="13"/>
  <c r="W21" i="13"/>
  <c r="AG20" i="13"/>
  <c r="AP20" i="13" s="1"/>
  <c r="AG19" i="91"/>
  <c r="AP19" i="91" s="1"/>
  <c r="AF19" i="91"/>
  <c r="AO19" i="91" s="1"/>
  <c r="AE19" i="91"/>
  <c r="W20" i="91"/>
  <c r="AG20" i="17"/>
  <c r="AP20" i="17" s="1"/>
  <c r="AF20" i="17"/>
  <c r="AO20" i="17" s="1"/>
  <c r="AE20" i="17"/>
  <c r="W21" i="17"/>
  <c r="AG19" i="25"/>
  <c r="AP19" i="25" s="1"/>
  <c r="AF19" i="25"/>
  <c r="AO19" i="25" s="1"/>
  <c r="AE19" i="25"/>
  <c r="W20" i="59"/>
  <c r="AG19" i="59"/>
  <c r="AP19" i="59" s="1"/>
  <c r="AF19" i="59"/>
  <c r="AO19" i="59" s="1"/>
  <c r="AE19" i="59"/>
  <c r="AG19" i="49"/>
  <c r="AP19" i="49" s="1"/>
  <c r="AF19" i="49"/>
  <c r="AO19" i="49" s="1"/>
  <c r="AE19" i="49"/>
  <c r="W20" i="49"/>
  <c r="W21" i="45"/>
  <c r="AG20" i="45"/>
  <c r="AP20" i="45" s="1"/>
  <c r="AF20" i="45"/>
  <c r="AO20" i="45" s="1"/>
  <c r="AE20" i="45"/>
  <c r="AI19" i="57"/>
  <c r="AN19" i="57"/>
  <c r="AN19" i="52"/>
  <c r="AI19" i="52"/>
  <c r="AR18" i="76"/>
  <c r="AR17" i="22"/>
  <c r="AG20" i="19"/>
  <c r="AP20" i="19" s="1"/>
  <c r="AF20" i="19"/>
  <c r="AO20" i="19" s="1"/>
  <c r="AE20" i="19"/>
  <c r="W21" i="19"/>
  <c r="AR18" i="43"/>
  <c r="AR17" i="7"/>
  <c r="AF19" i="44"/>
  <c r="AO19" i="44" s="1"/>
  <c r="AE19" i="44"/>
  <c r="W20" i="44"/>
  <c r="AG19" i="44"/>
  <c r="AP19" i="44" s="1"/>
  <c r="AR18" i="55"/>
  <c r="AR18" i="65"/>
  <c r="AR17" i="11"/>
  <c r="AR18" i="49"/>
  <c r="AH19" i="76"/>
  <c r="AQ19" i="76" s="1"/>
  <c r="AH20" i="50"/>
  <c r="AQ20" i="50" s="1"/>
  <c r="AI18" i="54"/>
  <c r="AN18" i="54"/>
  <c r="X20" i="90"/>
  <c r="Y20" i="90"/>
  <c r="AN18" i="10"/>
  <c r="AI18" i="10"/>
  <c r="AR19" i="27"/>
  <c r="AN19" i="83"/>
  <c r="AI19" i="83"/>
  <c r="AR19" i="80"/>
  <c r="AH20" i="14"/>
  <c r="AQ20" i="14" s="1"/>
  <c r="AI19" i="64"/>
  <c r="AN19" i="64"/>
  <c r="AH19" i="70"/>
  <c r="AQ19" i="70" s="1"/>
  <c r="Y20" i="18"/>
  <c r="X20" i="18"/>
  <c r="AI18" i="72"/>
  <c r="AN18" i="72"/>
  <c r="Y21" i="67"/>
  <c r="X21" i="67"/>
  <c r="AI20" i="62"/>
  <c r="AN20" i="62"/>
  <c r="X20" i="23"/>
  <c r="Y20" i="23"/>
  <c r="X19" i="63"/>
  <c r="Y19" i="63"/>
  <c r="X20" i="35"/>
  <c r="Y20" i="35"/>
  <c r="X20" i="52"/>
  <c r="Y20" i="52"/>
  <c r="AH19" i="38"/>
  <c r="AQ19" i="38" s="1"/>
  <c r="X19" i="21"/>
  <c r="Y19" i="21"/>
  <c r="AR18" i="60"/>
  <c r="AH20" i="80"/>
  <c r="AQ20" i="80" s="1"/>
  <c r="AH20" i="32"/>
  <c r="AQ20" i="32" s="1"/>
  <c r="AE19" i="86"/>
  <c r="AF19" i="86"/>
  <c r="AO19" i="86" s="1"/>
  <c r="W20" i="86"/>
  <c r="AG19" i="86"/>
  <c r="AP19" i="86" s="1"/>
  <c r="AR18" i="2"/>
  <c r="AH21" i="92"/>
  <c r="AQ21" i="92" s="1"/>
  <c r="AR18" i="81"/>
  <c r="AH20" i="27"/>
  <c r="AQ20" i="27" s="1"/>
  <c r="AN18" i="89"/>
  <c r="AI18" i="89"/>
  <c r="AH20" i="84"/>
  <c r="AQ20" i="84" s="1"/>
  <c r="Z19" i="76"/>
  <c r="AF19" i="95"/>
  <c r="AO19" i="95" s="1"/>
  <c r="AG19" i="95"/>
  <c r="AP19" i="95" s="1"/>
  <c r="AE19" i="95"/>
  <c r="W20" i="95"/>
  <c r="AR18" i="38"/>
  <c r="AH18" i="28"/>
  <c r="AQ18" i="28" s="1"/>
  <c r="AH20" i="29"/>
  <c r="AQ20" i="29" s="1"/>
  <c r="AH19" i="43"/>
  <c r="AQ19" i="43" s="1"/>
  <c r="AH18" i="7"/>
  <c r="AQ18" i="7" s="1"/>
  <c r="AH19" i="55"/>
  <c r="AQ19" i="55" s="1"/>
  <c r="AI19" i="74"/>
  <c r="AN19" i="74"/>
  <c r="AH20" i="30"/>
  <c r="AQ20" i="30" s="1"/>
  <c r="AH20" i="48"/>
  <c r="AQ20" i="48" s="1"/>
  <c r="Z19" i="70"/>
  <c r="AR18" i="91"/>
  <c r="AR18" i="25"/>
  <c r="AH20" i="88"/>
  <c r="AQ20" i="88" s="1"/>
  <c r="Y20" i="75"/>
  <c r="X20" i="75"/>
  <c r="Z20" i="75" s="1"/>
  <c r="AI19" i="18"/>
  <c r="AN19" i="18"/>
  <c r="AN20" i="67"/>
  <c r="AI20" i="67"/>
  <c r="Y21" i="26"/>
  <c r="X21" i="26"/>
  <c r="AI20" i="61"/>
  <c r="AN20" i="61"/>
  <c r="AI19" i="23"/>
  <c r="AN19" i="23"/>
  <c r="AI18" i="51"/>
  <c r="AN18" i="51"/>
  <c r="X20" i="31"/>
  <c r="Y20" i="31"/>
  <c r="AI19" i="73"/>
  <c r="AN19" i="73"/>
  <c r="AH18" i="85"/>
  <c r="AQ18" i="85" s="1"/>
  <c r="Z20" i="32"/>
  <c r="AR19" i="68"/>
  <c r="Z20" i="27"/>
  <c r="AR17" i="58"/>
  <c r="AH19" i="87"/>
  <c r="AQ19" i="87" s="1"/>
  <c r="AR19" i="13"/>
  <c r="Z20" i="84"/>
  <c r="AR19" i="40"/>
  <c r="AG18" i="16"/>
  <c r="AP18" i="16" s="1"/>
  <c r="AF18" i="16"/>
  <c r="AO18" i="16" s="1"/>
  <c r="AE18" i="16"/>
  <c r="W19" i="16"/>
  <c r="AR18" i="5"/>
  <c r="AR18" i="8"/>
  <c r="AF19" i="36"/>
  <c r="AO19" i="36" s="1"/>
  <c r="AE19" i="36"/>
  <c r="W20" i="36"/>
  <c r="AG19" i="36"/>
  <c r="AP19" i="36" s="1"/>
  <c r="AR18" i="70"/>
  <c r="X21" i="41"/>
  <c r="Y21" i="41"/>
  <c r="AR18" i="47"/>
  <c r="AH19" i="8"/>
  <c r="AQ19" i="8" s="1"/>
  <c r="Z19" i="43"/>
  <c r="Z20" i="50"/>
  <c r="AI20" i="96"/>
  <c r="AN20" i="96"/>
  <c r="AI18" i="78"/>
  <c r="AN18" i="78"/>
  <c r="AN18" i="33"/>
  <c r="AI18" i="33"/>
  <c r="AF20" i="30"/>
  <c r="AO20" i="30" s="1"/>
  <c r="AE20" i="30"/>
  <c r="W21" i="30"/>
  <c r="AG20" i="30"/>
  <c r="AP20" i="30" s="1"/>
  <c r="AE20" i="48"/>
  <c r="AG20" i="48"/>
  <c r="AP20" i="48" s="1"/>
  <c r="AF20" i="48"/>
  <c r="AO20" i="48" s="1"/>
  <c r="W21" i="48"/>
  <c r="AF20" i="14"/>
  <c r="AO20" i="14" s="1"/>
  <c r="AE20" i="14"/>
  <c r="W21" i="14"/>
  <c r="AG20" i="14"/>
  <c r="AP20" i="14" s="1"/>
  <c r="AI20" i="82"/>
  <c r="AN20" i="82"/>
  <c r="Y20" i="42"/>
  <c r="X20" i="42"/>
  <c r="AI18" i="20"/>
  <c r="AN18" i="20"/>
  <c r="AI19" i="35"/>
  <c r="AN19" i="35"/>
  <c r="AI18" i="94"/>
  <c r="AN18" i="94"/>
  <c r="X20" i="57"/>
  <c r="Y20" i="57"/>
  <c r="AR19" i="53"/>
  <c r="Z19" i="38"/>
  <c r="AH20" i="45"/>
  <c r="AQ20" i="45" s="1"/>
  <c r="Z20" i="80"/>
  <c r="AG19" i="1"/>
  <c r="AP19" i="1" s="1"/>
  <c r="AF19" i="1"/>
  <c r="AO19" i="1" s="1"/>
  <c r="AE19" i="1"/>
  <c r="W20" i="1"/>
  <c r="AH19" i="91"/>
  <c r="AQ19" i="91" s="1"/>
  <c r="Z21" i="92"/>
  <c r="Z19" i="87"/>
  <c r="AR19" i="30"/>
  <c r="AF20" i="37"/>
  <c r="AO20" i="37" s="1"/>
  <c r="AG20" i="37"/>
  <c r="AP20" i="37" s="1"/>
  <c r="AE20" i="37"/>
  <c r="W21" i="37"/>
  <c r="AH18" i="58"/>
  <c r="AQ18" i="58" s="1"/>
  <c r="AH19" i="5"/>
  <c r="AQ19" i="5" s="1"/>
  <c r="Z19" i="8"/>
  <c r="Z20" i="29"/>
  <c r="AI19" i="90"/>
  <c r="AN19" i="90"/>
  <c r="Z18" i="7"/>
  <c r="Y20" i="46"/>
  <c r="X20" i="46"/>
  <c r="Z20" i="46" s="1"/>
  <c r="Z19" i="55"/>
  <c r="AR19" i="32"/>
  <c r="AH20" i="40"/>
  <c r="AQ20" i="40" s="1"/>
  <c r="AR20" i="92"/>
  <c r="Z20" i="88"/>
  <c r="AR18" i="87"/>
  <c r="AH20" i="69"/>
  <c r="AQ20" i="69" s="1"/>
  <c r="X19" i="72"/>
  <c r="Y19" i="72"/>
  <c r="Y19" i="6"/>
  <c r="X19" i="6"/>
  <c r="X21" i="62"/>
  <c r="Y21" i="62"/>
  <c r="AN19" i="66"/>
  <c r="AI19" i="66"/>
  <c r="AI18" i="63"/>
  <c r="AN18" i="63"/>
  <c r="X19" i="34"/>
  <c r="Z19" i="34" s="1"/>
  <c r="Y19" i="34"/>
  <c r="AH19" i="47"/>
  <c r="AQ19" i="47" s="1"/>
  <c r="AI18" i="21"/>
  <c r="AN18" i="21"/>
  <c r="Z18" i="85"/>
  <c r="AR19" i="29"/>
  <c r="AH19" i="65"/>
  <c r="AQ19" i="65" s="1"/>
  <c r="AG19" i="4"/>
  <c r="AP19" i="4" s="1"/>
  <c r="AF19" i="4"/>
  <c r="AO19" i="4" s="1"/>
  <c r="AE19" i="4"/>
  <c r="W20" i="4"/>
  <c r="AR18" i="77"/>
  <c r="AE19" i="56"/>
  <c r="W20" i="56"/>
  <c r="AG19" i="56"/>
  <c r="AP19" i="56" s="1"/>
  <c r="AF19" i="56"/>
  <c r="AO19" i="56" s="1"/>
  <c r="AH19" i="25"/>
  <c r="AQ19" i="25" s="1"/>
  <c r="AH19" i="60"/>
  <c r="AQ19" i="60" s="1"/>
  <c r="AR17" i="28"/>
  <c r="AH18" i="22"/>
  <c r="AQ18" i="22" s="1"/>
  <c r="W19" i="71"/>
  <c r="AG18" i="71"/>
  <c r="AP18" i="71" s="1"/>
  <c r="AF18" i="71"/>
  <c r="AO18" i="71" s="1"/>
  <c r="AE18" i="71"/>
  <c r="AF19" i="24"/>
  <c r="AO19" i="24" s="1"/>
  <c r="AE19" i="24"/>
  <c r="W20" i="24"/>
  <c r="AG19" i="24"/>
  <c r="AP19" i="24" s="1"/>
  <c r="X19" i="89"/>
  <c r="Y19" i="89"/>
  <c r="AR19" i="14"/>
  <c r="W20" i="93"/>
  <c r="AG19" i="93"/>
  <c r="AP19" i="93" s="1"/>
  <c r="AF19" i="93"/>
  <c r="AO19" i="93" s="1"/>
  <c r="AE19" i="93"/>
  <c r="AG18" i="58"/>
  <c r="AP18" i="58" s="1"/>
  <c r="AF18" i="58"/>
  <c r="AO18" i="58" s="1"/>
  <c r="AE18" i="58"/>
  <c r="W19" i="58"/>
  <c r="AR19" i="50"/>
  <c r="AR19" i="17"/>
  <c r="AH19" i="49"/>
  <c r="AQ19" i="49" s="1"/>
  <c r="W20" i="39"/>
  <c r="AG19" i="39"/>
  <c r="AP19" i="39" s="1"/>
  <c r="AF19" i="39"/>
  <c r="AO19" i="39" s="1"/>
  <c r="AE19" i="39"/>
  <c r="AR19" i="88"/>
  <c r="AH20" i="12"/>
  <c r="AQ20" i="12" s="1"/>
  <c r="AR19" i="84"/>
  <c r="AH20" i="68"/>
  <c r="AQ20" i="68" s="1"/>
  <c r="AH20" i="17"/>
  <c r="AQ20" i="17" s="1"/>
  <c r="AR17" i="85"/>
  <c r="AN19" i="46"/>
  <c r="AI19" i="46"/>
  <c r="X20" i="83"/>
  <c r="Y20" i="83"/>
  <c r="Y20" i="74"/>
  <c r="X20" i="74"/>
  <c r="AR19" i="69"/>
  <c r="AH20" i="53"/>
  <c r="AQ20" i="53" s="1"/>
  <c r="Y21" i="9"/>
  <c r="Z21" i="9" s="1"/>
  <c r="X21" i="9"/>
  <c r="AH19" i="81"/>
  <c r="AQ19" i="81" s="1"/>
  <c r="Z20" i="69"/>
  <c r="AI18" i="6"/>
  <c r="AN18" i="6"/>
  <c r="AI20" i="26"/>
  <c r="AN20" i="26"/>
  <c r="X21" i="61"/>
  <c r="Y21" i="61"/>
  <c r="X19" i="51"/>
  <c r="Y19" i="51"/>
  <c r="AI19" i="31"/>
  <c r="AN19" i="31"/>
  <c r="Y19" i="94"/>
  <c r="X19" i="94"/>
  <c r="AR19" i="12"/>
  <c r="AE19" i="65"/>
  <c r="W20" i="65"/>
  <c r="AF19" i="65"/>
  <c r="AO19" i="65" s="1"/>
  <c r="AG19" i="65"/>
  <c r="AP19" i="65" s="1"/>
  <c r="AG18" i="15"/>
  <c r="AP18" i="15" s="1"/>
  <c r="AF18" i="15"/>
  <c r="AO18" i="15" s="1"/>
  <c r="AE18" i="15"/>
  <c r="W19" i="15"/>
  <c r="AG19" i="60"/>
  <c r="AP19" i="60" s="1"/>
  <c r="AF19" i="60"/>
  <c r="AO19" i="60" s="1"/>
  <c r="AE19" i="60"/>
  <c r="W20" i="60"/>
  <c r="AR18" i="59"/>
  <c r="W19" i="22"/>
  <c r="AG18" i="22"/>
  <c r="AP18" i="22" s="1"/>
  <c r="AF18" i="22"/>
  <c r="AO18" i="22" s="1"/>
  <c r="AE18" i="22"/>
  <c r="AR19" i="48"/>
  <c r="AG19" i="3"/>
  <c r="AP19" i="3" s="1"/>
  <c r="AF19" i="3"/>
  <c r="AO19" i="3" s="1"/>
  <c r="AE19" i="3"/>
  <c r="W20" i="3"/>
  <c r="AH19" i="2"/>
  <c r="AQ19" i="2" s="1"/>
  <c r="AH19" i="59"/>
  <c r="AQ19" i="59" s="1"/>
  <c r="AN20" i="41"/>
  <c r="AI20" i="41"/>
  <c r="AH18" i="11"/>
  <c r="AQ18" i="11" s="1"/>
  <c r="AH19" i="77"/>
  <c r="AQ19" i="77" s="1"/>
  <c r="W21" i="79"/>
  <c r="AG20" i="79"/>
  <c r="AP20" i="79" s="1"/>
  <c r="AF20" i="79"/>
  <c r="AO20" i="79" s="1"/>
  <c r="AE20" i="79"/>
  <c r="AG20" i="68"/>
  <c r="AP20" i="68" s="1"/>
  <c r="W21" i="68"/>
  <c r="AF20" i="68"/>
  <c r="AO20" i="68" s="1"/>
  <c r="AE20" i="68"/>
  <c r="Y19" i="54"/>
  <c r="Z19" i="54" s="1"/>
  <c r="X19" i="54"/>
  <c r="Y21" i="96"/>
  <c r="X21" i="96"/>
  <c r="X19" i="10"/>
  <c r="Y19" i="10"/>
  <c r="X19" i="78"/>
  <c r="Y19" i="78"/>
  <c r="Y19" i="33"/>
  <c r="X19" i="33"/>
  <c r="Z19" i="33" s="1"/>
  <c r="AH20" i="13"/>
  <c r="AQ20" i="13" s="1"/>
  <c r="W21" i="53"/>
  <c r="AG20" i="53"/>
  <c r="AP20" i="53" s="1"/>
  <c r="AF20" i="53"/>
  <c r="AO20" i="53" s="1"/>
  <c r="AE20" i="53"/>
  <c r="W21" i="40"/>
  <c r="AG20" i="40"/>
  <c r="AP20" i="40" s="1"/>
  <c r="AF20" i="40"/>
  <c r="AO20" i="40" s="1"/>
  <c r="AE20" i="40"/>
  <c r="Y21" i="82"/>
  <c r="X21" i="82"/>
  <c r="Y20" i="64"/>
  <c r="X20" i="64"/>
  <c r="AI20" i="9"/>
  <c r="AN20" i="9"/>
  <c r="AR19" i="45"/>
  <c r="AI19" i="75"/>
  <c r="AN19" i="75"/>
  <c r="AI19" i="42"/>
  <c r="AN19" i="42"/>
  <c r="X19" i="20"/>
  <c r="Z19" i="20" s="1"/>
  <c r="Y19" i="20"/>
  <c r="X20" i="66"/>
  <c r="Y20" i="66"/>
  <c r="X20" i="73"/>
  <c r="Y20" i="73"/>
  <c r="AI18" i="34"/>
  <c r="AN18" i="34"/>
  <c r="Z19" i="10" l="1"/>
  <c r="Z19" i="51"/>
  <c r="Z19" i="21"/>
  <c r="Z21" i="67"/>
  <c r="Z20" i="73"/>
  <c r="Z20" i="64"/>
  <c r="AE20" i="64" s="1"/>
  <c r="Z20" i="74"/>
  <c r="AF18" i="28"/>
  <c r="AO18" i="28" s="1"/>
  <c r="AF18" i="11"/>
  <c r="AO18" i="11" s="1"/>
  <c r="Z19" i="94"/>
  <c r="AF19" i="94" s="1"/>
  <c r="AO19" i="94" s="1"/>
  <c r="Z21" i="96"/>
  <c r="AE21" i="96" s="1"/>
  <c r="Z19" i="78"/>
  <c r="W20" i="78" s="1"/>
  <c r="Z19" i="6"/>
  <c r="Z21" i="26"/>
  <c r="AG21" i="26" s="1"/>
  <c r="AP21" i="26" s="1"/>
  <c r="W19" i="11"/>
  <c r="Z20" i="42"/>
  <c r="AG20" i="64"/>
  <c r="AP20" i="64" s="1"/>
  <c r="AF20" i="64"/>
  <c r="AO20" i="64" s="1"/>
  <c r="W20" i="34"/>
  <c r="AG19" i="34"/>
  <c r="AP19" i="34" s="1"/>
  <c r="AF19" i="34"/>
  <c r="AO19" i="34" s="1"/>
  <c r="AE19" i="34"/>
  <c r="AF20" i="46"/>
  <c r="AO20" i="46" s="1"/>
  <c r="AG20" i="46"/>
  <c r="AP20" i="46" s="1"/>
  <c r="W21" i="46"/>
  <c r="AE20" i="46"/>
  <c r="W20" i="94"/>
  <c r="AG19" i="94"/>
  <c r="AP19" i="94" s="1"/>
  <c r="W22" i="26"/>
  <c r="AE21" i="26"/>
  <c r="AG19" i="78"/>
  <c r="AP19" i="78" s="1"/>
  <c r="AF19" i="78"/>
  <c r="AO19" i="78" s="1"/>
  <c r="AE19" i="78"/>
  <c r="AG19" i="6"/>
  <c r="AP19" i="6" s="1"/>
  <c r="AF19" i="6"/>
  <c r="AO19" i="6" s="1"/>
  <c r="AE19" i="6"/>
  <c r="W20" i="6"/>
  <c r="W21" i="74"/>
  <c r="AG20" i="74"/>
  <c r="AP20" i="74" s="1"/>
  <c r="AF20" i="74"/>
  <c r="AO20" i="74" s="1"/>
  <c r="AE20" i="74"/>
  <c r="W21" i="42"/>
  <c r="AG20" i="42"/>
  <c r="AP20" i="42" s="1"/>
  <c r="AF20" i="42"/>
  <c r="AO20" i="42" s="1"/>
  <c r="AE20" i="42"/>
  <c r="AR19" i="23"/>
  <c r="AF19" i="21"/>
  <c r="AO19" i="21" s="1"/>
  <c r="AE19" i="21"/>
  <c r="W20" i="21"/>
  <c r="AG19" i="21"/>
  <c r="AP19" i="21" s="1"/>
  <c r="AR18" i="72"/>
  <c r="AR19" i="83"/>
  <c r="AN20" i="19"/>
  <c r="AI20" i="19"/>
  <c r="AI19" i="25"/>
  <c r="AN19" i="25"/>
  <c r="AN20" i="17"/>
  <c r="AI20" i="17"/>
  <c r="X20" i="5"/>
  <c r="Y20" i="5"/>
  <c r="Y20" i="77"/>
  <c r="X20" i="77"/>
  <c r="AI18" i="28"/>
  <c r="AN18" i="28"/>
  <c r="AN19" i="47"/>
  <c r="AI19" i="47"/>
  <c r="Y21" i="40"/>
  <c r="X21" i="40"/>
  <c r="Y19" i="15"/>
  <c r="Z19" i="15" s="1"/>
  <c r="X19" i="15"/>
  <c r="X20" i="65"/>
  <c r="Y20" i="65"/>
  <c r="AR18" i="6"/>
  <c r="AH20" i="83"/>
  <c r="AQ20" i="83" s="1"/>
  <c r="Z20" i="24"/>
  <c r="X20" i="24"/>
  <c r="Y20" i="24"/>
  <c r="Y19" i="71"/>
  <c r="X19" i="71"/>
  <c r="X20" i="4"/>
  <c r="Y20" i="4"/>
  <c r="AH21" i="62"/>
  <c r="AQ21" i="62" s="1"/>
  <c r="AH19" i="72"/>
  <c r="AQ19" i="72" s="1"/>
  <c r="W21" i="88"/>
  <c r="AG20" i="88"/>
  <c r="AP20" i="88" s="1"/>
  <c r="AF20" i="88"/>
  <c r="AO20" i="88" s="1"/>
  <c r="AE20" i="88"/>
  <c r="AG19" i="8"/>
  <c r="AP19" i="8" s="1"/>
  <c r="AF19" i="8"/>
  <c r="AO19" i="8" s="1"/>
  <c r="AE19" i="8"/>
  <c r="W20" i="8"/>
  <c r="Y21" i="37"/>
  <c r="X21" i="37"/>
  <c r="AF19" i="87"/>
  <c r="AO19" i="87" s="1"/>
  <c r="AE19" i="87"/>
  <c r="W20" i="87"/>
  <c r="AG19" i="87"/>
  <c r="AP19" i="87" s="1"/>
  <c r="AR18" i="94"/>
  <c r="AI20" i="14"/>
  <c r="AN20" i="14"/>
  <c r="AI20" i="48"/>
  <c r="AN20" i="48"/>
  <c r="AR18" i="33"/>
  <c r="AG20" i="50"/>
  <c r="AP20" i="50" s="1"/>
  <c r="AF20" i="50"/>
  <c r="AO20" i="50" s="1"/>
  <c r="AE20" i="50"/>
  <c r="W21" i="50"/>
  <c r="Y20" i="36"/>
  <c r="X20" i="36"/>
  <c r="Z20" i="36" s="1"/>
  <c r="AF20" i="27"/>
  <c r="AO20" i="27" s="1"/>
  <c r="AE20" i="27"/>
  <c r="W21" i="27"/>
  <c r="AG20" i="27"/>
  <c r="AP20" i="27" s="1"/>
  <c r="AH20" i="31"/>
  <c r="AQ20" i="31" s="1"/>
  <c r="AF19" i="76"/>
  <c r="AO19" i="76" s="1"/>
  <c r="W20" i="76"/>
  <c r="AE19" i="76"/>
  <c r="AG19" i="76"/>
  <c r="AP19" i="76" s="1"/>
  <c r="AR18" i="89"/>
  <c r="AH20" i="52"/>
  <c r="AQ20" i="52" s="1"/>
  <c r="AH19" i="63"/>
  <c r="AQ19" i="63" s="1"/>
  <c r="AR20" i="62"/>
  <c r="AH20" i="18"/>
  <c r="AQ20" i="18" s="1"/>
  <c r="AR19" i="64"/>
  <c r="AH20" i="90"/>
  <c r="AQ20" i="90" s="1"/>
  <c r="AR19" i="52"/>
  <c r="AN19" i="5"/>
  <c r="AI19" i="5"/>
  <c r="AH19" i="34"/>
  <c r="AQ19" i="34" s="1"/>
  <c r="W20" i="38"/>
  <c r="AG19" i="38"/>
  <c r="AP19" i="38" s="1"/>
  <c r="AF19" i="38"/>
  <c r="AO19" i="38" s="1"/>
  <c r="AE19" i="38"/>
  <c r="AN18" i="15"/>
  <c r="AI18" i="15"/>
  <c r="AN19" i="65"/>
  <c r="AI19" i="65"/>
  <c r="AH21" i="61"/>
  <c r="AQ21" i="61" s="1"/>
  <c r="AG20" i="69"/>
  <c r="AP20" i="69" s="1"/>
  <c r="W21" i="69"/>
  <c r="AF20" i="69"/>
  <c r="AO20" i="69" s="1"/>
  <c r="AE20" i="69"/>
  <c r="AH21" i="9"/>
  <c r="AQ21" i="9" s="1"/>
  <c r="Z20" i="83"/>
  <c r="Y20" i="39"/>
  <c r="X20" i="39"/>
  <c r="AI19" i="24"/>
  <c r="AN19" i="24"/>
  <c r="AN19" i="4"/>
  <c r="AI19" i="4"/>
  <c r="Z21" i="62"/>
  <c r="Z19" i="72"/>
  <c r="AI20" i="37"/>
  <c r="AN20" i="37"/>
  <c r="W22" i="92"/>
  <c r="AG21" i="92"/>
  <c r="AP21" i="92" s="1"/>
  <c r="AF21" i="92"/>
  <c r="AO21" i="92" s="1"/>
  <c r="AE21" i="92"/>
  <c r="Y20" i="1"/>
  <c r="X20" i="1"/>
  <c r="AF19" i="43"/>
  <c r="AO19" i="43" s="1"/>
  <c r="AE19" i="43"/>
  <c r="W20" i="43"/>
  <c r="AG19" i="43"/>
  <c r="AP19" i="43" s="1"/>
  <c r="AH21" i="41"/>
  <c r="AQ21" i="41" s="1"/>
  <c r="Z20" i="31"/>
  <c r="AR20" i="61"/>
  <c r="X20" i="95"/>
  <c r="Y20" i="95"/>
  <c r="Z20" i="52"/>
  <c r="Z19" i="63"/>
  <c r="AH21" i="67"/>
  <c r="AQ21" i="67" s="1"/>
  <c r="Z20" i="90"/>
  <c r="AI19" i="59"/>
  <c r="AN19" i="59"/>
  <c r="AI19" i="81"/>
  <c r="AN19" i="81"/>
  <c r="X20" i="2"/>
  <c r="Y20" i="2"/>
  <c r="W21" i="73"/>
  <c r="AG20" i="73"/>
  <c r="AP20" i="73" s="1"/>
  <c r="AF20" i="73"/>
  <c r="AO20" i="73" s="1"/>
  <c r="AE20" i="73"/>
  <c r="AH21" i="82"/>
  <c r="AQ21" i="82" s="1"/>
  <c r="AE19" i="51"/>
  <c r="W20" i="51"/>
  <c r="AF19" i="51"/>
  <c r="AO19" i="51" s="1"/>
  <c r="AG19" i="51"/>
  <c r="AP19" i="51" s="1"/>
  <c r="X20" i="93"/>
  <c r="Y20" i="93"/>
  <c r="X20" i="86"/>
  <c r="Y20" i="86"/>
  <c r="Y21" i="68"/>
  <c r="X21" i="68"/>
  <c r="AH20" i="66"/>
  <c r="AQ20" i="66" s="1"/>
  <c r="AR19" i="42"/>
  <c r="AR20" i="9"/>
  <c r="Z21" i="82"/>
  <c r="AI20" i="53"/>
  <c r="AN20" i="53"/>
  <c r="AH19" i="33"/>
  <c r="AQ19" i="33" s="1"/>
  <c r="AH19" i="54"/>
  <c r="AQ19" i="54" s="1"/>
  <c r="AR18" i="34"/>
  <c r="Z20" i="66"/>
  <c r="AH20" i="64"/>
  <c r="AQ20" i="64" s="1"/>
  <c r="AH19" i="10"/>
  <c r="AQ19" i="10" s="1"/>
  <c r="AI20" i="79"/>
  <c r="AN20" i="79"/>
  <c r="AR20" i="41"/>
  <c r="X20" i="3"/>
  <c r="Y20" i="3"/>
  <c r="AI18" i="22"/>
  <c r="AN18" i="22"/>
  <c r="X20" i="60"/>
  <c r="Y20" i="60"/>
  <c r="AR19" i="31"/>
  <c r="Z21" i="61"/>
  <c r="AH20" i="74"/>
  <c r="AQ20" i="74" s="1"/>
  <c r="AR19" i="46"/>
  <c r="AN19" i="93"/>
  <c r="AI19" i="93"/>
  <c r="Y20" i="56"/>
  <c r="X20" i="56"/>
  <c r="Z20" i="56" s="1"/>
  <c r="AF18" i="85"/>
  <c r="AO18" i="85" s="1"/>
  <c r="AE18" i="85"/>
  <c r="W19" i="85"/>
  <c r="AG18" i="85"/>
  <c r="AP18" i="85" s="1"/>
  <c r="AR18" i="63"/>
  <c r="AH19" i="6"/>
  <c r="AQ19" i="6" s="1"/>
  <c r="AF18" i="7"/>
  <c r="AO18" i="7" s="1"/>
  <c r="AE18" i="7"/>
  <c r="W19" i="7"/>
  <c r="AG18" i="7"/>
  <c r="AP18" i="7" s="1"/>
  <c r="AN19" i="1"/>
  <c r="AI19" i="1"/>
  <c r="AR19" i="35"/>
  <c r="Y21" i="48"/>
  <c r="X21" i="48"/>
  <c r="Y21" i="30"/>
  <c r="X21" i="30"/>
  <c r="Z21" i="41"/>
  <c r="AI19" i="36"/>
  <c r="AN19" i="36"/>
  <c r="Y19" i="16"/>
  <c r="X19" i="16"/>
  <c r="W21" i="84"/>
  <c r="AG20" i="84"/>
  <c r="AP20" i="84" s="1"/>
  <c r="AF20" i="84"/>
  <c r="AO20" i="84" s="1"/>
  <c r="AE20" i="84"/>
  <c r="AH21" i="26"/>
  <c r="AQ21" i="26" s="1"/>
  <c r="AR19" i="18"/>
  <c r="AN19" i="95"/>
  <c r="AI19" i="95"/>
  <c r="AI19" i="86"/>
  <c r="AN19" i="86"/>
  <c r="Z20" i="18"/>
  <c r="X20" i="44"/>
  <c r="Y20" i="44"/>
  <c r="Z20" i="44" s="1"/>
  <c r="X21" i="45"/>
  <c r="Y21" i="45"/>
  <c r="Z20" i="25"/>
  <c r="X20" i="25"/>
  <c r="Y20" i="25"/>
  <c r="X20" i="91"/>
  <c r="Y20" i="91"/>
  <c r="X21" i="13"/>
  <c r="Y21" i="13"/>
  <c r="AI19" i="77"/>
  <c r="AN19" i="77"/>
  <c r="X19" i="28"/>
  <c r="Y19" i="28"/>
  <c r="X20" i="47"/>
  <c r="Y20" i="47"/>
  <c r="AN19" i="2"/>
  <c r="AI19" i="2"/>
  <c r="AH19" i="78"/>
  <c r="AQ19" i="78" s="1"/>
  <c r="Y21" i="79"/>
  <c r="X21" i="79"/>
  <c r="Z21" i="79" s="1"/>
  <c r="X19" i="22"/>
  <c r="Y19" i="22"/>
  <c r="W21" i="29"/>
  <c r="AG20" i="29"/>
  <c r="AP20" i="29" s="1"/>
  <c r="AF20" i="29"/>
  <c r="AO20" i="29" s="1"/>
  <c r="AE20" i="29"/>
  <c r="AF20" i="80"/>
  <c r="AO20" i="80" s="1"/>
  <c r="AG20" i="80"/>
  <c r="AP20" i="80" s="1"/>
  <c r="AE20" i="80"/>
  <c r="W21" i="80"/>
  <c r="AH20" i="42"/>
  <c r="AQ20" i="42" s="1"/>
  <c r="X21" i="14"/>
  <c r="Y21" i="14"/>
  <c r="AE19" i="33"/>
  <c r="W20" i="33"/>
  <c r="AG19" i="33"/>
  <c r="AP19" i="33" s="1"/>
  <c r="AF19" i="33"/>
  <c r="AO19" i="33" s="1"/>
  <c r="AG21" i="9"/>
  <c r="AP21" i="9" s="1"/>
  <c r="AF21" i="9"/>
  <c r="AO21" i="9" s="1"/>
  <c r="AE21" i="9"/>
  <c r="W22" i="9"/>
  <c r="X19" i="58"/>
  <c r="Y19" i="58"/>
  <c r="AH19" i="89"/>
  <c r="AQ19" i="89" s="1"/>
  <c r="AI18" i="71"/>
  <c r="AN18" i="71"/>
  <c r="AI19" i="56"/>
  <c r="AN19" i="56"/>
  <c r="AR19" i="66"/>
  <c r="AH20" i="57"/>
  <c r="AQ20" i="57" s="1"/>
  <c r="AR20" i="82"/>
  <c r="AR18" i="78"/>
  <c r="AN18" i="16"/>
  <c r="AI18" i="16"/>
  <c r="W21" i="32"/>
  <c r="AG20" i="32"/>
  <c r="AP20" i="32" s="1"/>
  <c r="AF20" i="32"/>
  <c r="AO20" i="32" s="1"/>
  <c r="AE20" i="32"/>
  <c r="AR18" i="51"/>
  <c r="AH20" i="75"/>
  <c r="AQ20" i="75" s="1"/>
  <c r="AG19" i="70"/>
  <c r="AP19" i="70" s="1"/>
  <c r="W20" i="70"/>
  <c r="AF19" i="70"/>
  <c r="AO19" i="70" s="1"/>
  <c r="AE19" i="70"/>
  <c r="AR19" i="74"/>
  <c r="AH20" i="35"/>
  <c r="AQ20" i="35" s="1"/>
  <c r="AH20" i="23"/>
  <c r="AQ20" i="23" s="1"/>
  <c r="AG21" i="67"/>
  <c r="AP21" i="67" s="1"/>
  <c r="W22" i="67"/>
  <c r="AF21" i="67"/>
  <c r="AO21" i="67" s="1"/>
  <c r="AE21" i="67"/>
  <c r="AR18" i="10"/>
  <c r="AR18" i="54"/>
  <c r="AR19" i="57"/>
  <c r="Y20" i="49"/>
  <c r="X20" i="49"/>
  <c r="AI19" i="91"/>
  <c r="AN19" i="91"/>
  <c r="AI20" i="13"/>
  <c r="AN20" i="13"/>
  <c r="Y21" i="12"/>
  <c r="X21" i="12"/>
  <c r="Y19" i="11"/>
  <c r="X19" i="11"/>
  <c r="AE19" i="20"/>
  <c r="W20" i="20"/>
  <c r="AG19" i="20"/>
  <c r="AP19" i="20" s="1"/>
  <c r="AF19" i="20"/>
  <c r="AO19" i="20" s="1"/>
  <c r="AH20" i="46"/>
  <c r="AQ20" i="46" s="1"/>
  <c r="AR20" i="96"/>
  <c r="AR20" i="67"/>
  <c r="W21" i="75"/>
  <c r="AG20" i="75"/>
  <c r="AP20" i="75" s="1"/>
  <c r="AF20" i="75"/>
  <c r="AO20" i="75" s="1"/>
  <c r="AE20" i="75"/>
  <c r="AR19" i="75"/>
  <c r="AN20" i="40"/>
  <c r="AI20" i="40"/>
  <c r="W20" i="10"/>
  <c r="AG19" i="10"/>
  <c r="AP19" i="10" s="1"/>
  <c r="AF19" i="10"/>
  <c r="AO19" i="10" s="1"/>
  <c r="AE19" i="10"/>
  <c r="AG19" i="54"/>
  <c r="AP19" i="54" s="1"/>
  <c r="AF19" i="54"/>
  <c r="AO19" i="54" s="1"/>
  <c r="AE19" i="54"/>
  <c r="W20" i="54"/>
  <c r="AN19" i="3"/>
  <c r="AI19" i="3"/>
  <c r="AN19" i="60"/>
  <c r="AI19" i="60"/>
  <c r="AH20" i="73"/>
  <c r="AQ20" i="73" s="1"/>
  <c r="AH19" i="20"/>
  <c r="AQ19" i="20" s="1"/>
  <c r="X21" i="53"/>
  <c r="Z21" i="53" s="1"/>
  <c r="Y21" i="53"/>
  <c r="AH21" i="96"/>
  <c r="AQ21" i="96" s="1"/>
  <c r="AN20" i="68"/>
  <c r="AI20" i="68"/>
  <c r="AH19" i="94"/>
  <c r="AQ19" i="94" s="1"/>
  <c r="AH19" i="51"/>
  <c r="AQ19" i="51" s="1"/>
  <c r="AR20" i="26"/>
  <c r="AI19" i="39"/>
  <c r="AN19" i="39"/>
  <c r="AN18" i="58"/>
  <c r="AI18" i="58"/>
  <c r="Z19" i="89"/>
  <c r="AR18" i="21"/>
  <c r="AF19" i="55"/>
  <c r="AO19" i="55" s="1"/>
  <c r="AE19" i="55"/>
  <c r="W20" i="55"/>
  <c r="AG19" i="55"/>
  <c r="AP19" i="55" s="1"/>
  <c r="AR19" i="90"/>
  <c r="Z20" i="57"/>
  <c r="AR18" i="20"/>
  <c r="AI20" i="30"/>
  <c r="AN20" i="30"/>
  <c r="AR19" i="73"/>
  <c r="AH19" i="21"/>
  <c r="AQ19" i="21" s="1"/>
  <c r="Z20" i="35"/>
  <c r="Z20" i="23"/>
  <c r="AI19" i="44"/>
  <c r="AN19" i="44"/>
  <c r="X21" i="19"/>
  <c r="Y21" i="19"/>
  <c r="AI20" i="45"/>
  <c r="AN20" i="45"/>
  <c r="AN19" i="49"/>
  <c r="AI19" i="49"/>
  <c r="X20" i="59"/>
  <c r="Y20" i="59"/>
  <c r="X21" i="17"/>
  <c r="Y21" i="17"/>
  <c r="Z21" i="17" s="1"/>
  <c r="Y20" i="81"/>
  <c r="X20" i="81"/>
  <c r="AI20" i="12"/>
  <c r="AN20" i="12"/>
  <c r="AN18" i="11"/>
  <c r="AI18" i="11"/>
  <c r="Z19" i="28" l="1"/>
  <c r="W22" i="96"/>
  <c r="Z19" i="16"/>
  <c r="AG21" i="96"/>
  <c r="AP21" i="96" s="1"/>
  <c r="Z21" i="13"/>
  <c r="Z21" i="37"/>
  <c r="W22" i="37" s="1"/>
  <c r="Z20" i="4"/>
  <c r="Z19" i="11"/>
  <c r="AE19" i="11" s="1"/>
  <c r="Z20" i="81"/>
  <c r="AG20" i="81" s="1"/>
  <c r="AP20" i="81" s="1"/>
  <c r="Z20" i="49"/>
  <c r="Z21" i="30"/>
  <c r="AE21" i="30" s="1"/>
  <c r="Z20" i="86"/>
  <c r="AF21" i="96"/>
  <c r="AO21" i="96" s="1"/>
  <c r="AE19" i="94"/>
  <c r="W21" i="64"/>
  <c r="Z20" i="1"/>
  <c r="AF21" i="26"/>
  <c r="AO21" i="26" s="1"/>
  <c r="AF21" i="37"/>
  <c r="AO21" i="37" s="1"/>
  <c r="AE21" i="37"/>
  <c r="AG21" i="30"/>
  <c r="AP21" i="30" s="1"/>
  <c r="W20" i="11"/>
  <c r="AG19" i="11"/>
  <c r="AP19" i="11" s="1"/>
  <c r="AF19" i="11"/>
  <c r="AO19" i="11" s="1"/>
  <c r="W20" i="16"/>
  <c r="AG19" i="16"/>
  <c r="AP19" i="16" s="1"/>
  <c r="AF19" i="16"/>
  <c r="AO19" i="16" s="1"/>
  <c r="AE19" i="16"/>
  <c r="AF20" i="81"/>
  <c r="AO20" i="81" s="1"/>
  <c r="W21" i="81"/>
  <c r="W22" i="17"/>
  <c r="AG21" i="17"/>
  <c r="AP21" i="17" s="1"/>
  <c r="AF21" i="17"/>
  <c r="AO21" i="17" s="1"/>
  <c r="AE21" i="17"/>
  <c r="AH20" i="59"/>
  <c r="AQ20" i="59" s="1"/>
  <c r="AF19" i="89"/>
  <c r="AO19" i="89" s="1"/>
  <c r="AE19" i="89"/>
  <c r="W20" i="89"/>
  <c r="AG19" i="89"/>
  <c r="AP19" i="89" s="1"/>
  <c r="Y20" i="10"/>
  <c r="X20" i="10"/>
  <c r="AI20" i="32"/>
  <c r="AN20" i="32"/>
  <c r="AR18" i="71"/>
  <c r="W20" i="28"/>
  <c r="AG19" i="28"/>
  <c r="AP19" i="28" s="1"/>
  <c r="AF19" i="28"/>
  <c r="AO19" i="28" s="1"/>
  <c r="AE19" i="28"/>
  <c r="AG20" i="18"/>
  <c r="AP20" i="18" s="1"/>
  <c r="AF20" i="18"/>
  <c r="AO20" i="18" s="1"/>
  <c r="AE20" i="18"/>
  <c r="W21" i="18"/>
  <c r="AG20" i="56"/>
  <c r="AP20" i="56" s="1"/>
  <c r="AF20" i="56"/>
  <c r="AO20" i="56" s="1"/>
  <c r="AE20" i="56"/>
  <c r="W21" i="56"/>
  <c r="AR20" i="79"/>
  <c r="AH21" i="68"/>
  <c r="AQ21" i="68" s="1"/>
  <c r="AI19" i="51"/>
  <c r="AN19" i="51"/>
  <c r="AI20" i="73"/>
  <c r="AN20" i="73"/>
  <c r="AH20" i="2"/>
  <c r="AQ20" i="2" s="1"/>
  <c r="W21" i="90"/>
  <c r="AG20" i="90"/>
  <c r="AP20" i="90" s="1"/>
  <c r="AF20" i="90"/>
  <c r="AO20" i="90" s="1"/>
  <c r="AE20" i="90"/>
  <c r="AH20" i="95"/>
  <c r="AQ20" i="95" s="1"/>
  <c r="AI21" i="92"/>
  <c r="AN21" i="92"/>
  <c r="AR20" i="37"/>
  <c r="AR19" i="24"/>
  <c r="AN19" i="38"/>
  <c r="AI19" i="38"/>
  <c r="Y21" i="50"/>
  <c r="X21" i="50"/>
  <c r="AI20" i="88"/>
  <c r="AN20" i="88"/>
  <c r="AH19" i="71"/>
  <c r="AQ19" i="71" s="1"/>
  <c r="W20" i="15"/>
  <c r="AG19" i="15"/>
  <c r="AP19" i="15" s="1"/>
  <c r="AF19" i="15"/>
  <c r="AO19" i="15" s="1"/>
  <c r="AE19" i="15"/>
  <c r="AH20" i="5"/>
  <c r="AQ20" i="5" s="1"/>
  <c r="AR20" i="19"/>
  <c r="AN20" i="74"/>
  <c r="AI20" i="74"/>
  <c r="Y20" i="78"/>
  <c r="X20" i="78"/>
  <c r="AN19" i="94"/>
  <c r="AI19" i="94"/>
  <c r="X20" i="34"/>
  <c r="Y20" i="34"/>
  <c r="AR19" i="60"/>
  <c r="AN19" i="70"/>
  <c r="AI19" i="70"/>
  <c r="AH19" i="58"/>
  <c r="AQ19" i="58" s="1"/>
  <c r="AH21" i="14"/>
  <c r="AQ21" i="14" s="1"/>
  <c r="AH19" i="22"/>
  <c r="AQ19" i="22" s="1"/>
  <c r="AH20" i="91"/>
  <c r="AQ20" i="91" s="1"/>
  <c r="AH21" i="45"/>
  <c r="AQ21" i="45" s="1"/>
  <c r="AN20" i="84"/>
  <c r="AI20" i="84"/>
  <c r="AR19" i="1"/>
  <c r="X19" i="85"/>
  <c r="Y19" i="85"/>
  <c r="AR19" i="93"/>
  <c r="AH20" i="3"/>
  <c r="AQ20" i="3" s="1"/>
  <c r="AH20" i="93"/>
  <c r="AQ20" i="93" s="1"/>
  <c r="Z20" i="2"/>
  <c r="Z20" i="95"/>
  <c r="AI19" i="43"/>
  <c r="AN19" i="43"/>
  <c r="AE19" i="72"/>
  <c r="W20" i="72"/>
  <c r="AG19" i="72"/>
  <c r="AP19" i="72" s="1"/>
  <c r="AF19" i="72"/>
  <c r="AO19" i="72" s="1"/>
  <c r="AH20" i="39"/>
  <c r="AQ20" i="39" s="1"/>
  <c r="AN20" i="69"/>
  <c r="AI20" i="69"/>
  <c r="AR19" i="65"/>
  <c r="AI19" i="76"/>
  <c r="AN19" i="76"/>
  <c r="AI20" i="27"/>
  <c r="AN20" i="27"/>
  <c r="AN20" i="50"/>
  <c r="AI20" i="50"/>
  <c r="AR20" i="48"/>
  <c r="X20" i="87"/>
  <c r="Y20" i="87"/>
  <c r="AH21" i="40"/>
  <c r="AQ21" i="40" s="1"/>
  <c r="AR18" i="28"/>
  <c r="Z20" i="5"/>
  <c r="X20" i="21"/>
  <c r="Y20" i="21"/>
  <c r="AN20" i="42"/>
  <c r="AI20" i="42"/>
  <c r="AN21" i="26"/>
  <c r="AI21" i="26"/>
  <c r="W21" i="35"/>
  <c r="AG20" i="35"/>
  <c r="AP20" i="35" s="1"/>
  <c r="AF20" i="35"/>
  <c r="AO20" i="35" s="1"/>
  <c r="AE20" i="35"/>
  <c r="AR20" i="30"/>
  <c r="AR18" i="11"/>
  <c r="Y20" i="55"/>
  <c r="X20" i="55"/>
  <c r="AR18" i="58"/>
  <c r="AH21" i="12"/>
  <c r="AQ21" i="12" s="1"/>
  <c r="AR19" i="91"/>
  <c r="Y22" i="67"/>
  <c r="X22" i="67"/>
  <c r="Z19" i="58"/>
  <c r="Z21" i="14"/>
  <c r="X21" i="80"/>
  <c r="Y21" i="80"/>
  <c r="AN20" i="29"/>
  <c r="AI20" i="29"/>
  <c r="Z19" i="22"/>
  <c r="AH20" i="47"/>
  <c r="AQ20" i="47" s="1"/>
  <c r="AR19" i="77"/>
  <c r="Z20" i="91"/>
  <c r="Z21" i="45"/>
  <c r="AR19" i="86"/>
  <c r="AH21" i="48"/>
  <c r="AQ21" i="48" s="1"/>
  <c r="AN18" i="85"/>
  <c r="AI18" i="85"/>
  <c r="AH20" i="60"/>
  <c r="AQ20" i="60" s="1"/>
  <c r="Z20" i="3"/>
  <c r="Z21" i="68"/>
  <c r="Z20" i="93"/>
  <c r="AE21" i="62"/>
  <c r="W22" i="62"/>
  <c r="AG21" i="62"/>
  <c r="AP21" i="62" s="1"/>
  <c r="AF21" i="62"/>
  <c r="AO21" i="62" s="1"/>
  <c r="X20" i="76"/>
  <c r="Y20" i="76"/>
  <c r="Y20" i="8"/>
  <c r="X20" i="8"/>
  <c r="Z20" i="8" s="1"/>
  <c r="Z19" i="71"/>
  <c r="AH20" i="65"/>
  <c r="AQ20" i="65" s="1"/>
  <c r="AH20" i="77"/>
  <c r="AQ20" i="77" s="1"/>
  <c r="AR20" i="17"/>
  <c r="AI19" i="21"/>
  <c r="AN19" i="21"/>
  <c r="Y21" i="64"/>
  <c r="X21" i="64"/>
  <c r="Z21" i="64" s="1"/>
  <c r="AH21" i="19"/>
  <c r="AQ21" i="19" s="1"/>
  <c r="AR19" i="49"/>
  <c r="Z21" i="19"/>
  <c r="AN19" i="55"/>
  <c r="AI19" i="55"/>
  <c r="AR20" i="68"/>
  <c r="AH21" i="17"/>
  <c r="AQ21" i="17" s="1"/>
  <c r="AG20" i="57"/>
  <c r="AP20" i="57" s="1"/>
  <c r="AF20" i="57"/>
  <c r="AO20" i="57" s="1"/>
  <c r="AE20" i="57"/>
  <c r="W21" i="57"/>
  <c r="AR19" i="3"/>
  <c r="AI19" i="10"/>
  <c r="AN19" i="10"/>
  <c r="X21" i="75"/>
  <c r="Y21" i="75"/>
  <c r="X20" i="20"/>
  <c r="Y20" i="20"/>
  <c r="Z20" i="20" s="1"/>
  <c r="AH20" i="49"/>
  <c r="AQ20" i="49" s="1"/>
  <c r="X20" i="70"/>
  <c r="Z20" i="70" s="1"/>
  <c r="Y20" i="70"/>
  <c r="Y21" i="32"/>
  <c r="X21" i="32"/>
  <c r="Z21" i="32" s="1"/>
  <c r="X22" i="9"/>
  <c r="Y22" i="9"/>
  <c r="Y20" i="33"/>
  <c r="X20" i="33"/>
  <c r="AN20" i="80"/>
  <c r="AI20" i="80"/>
  <c r="AH21" i="79"/>
  <c r="AQ21" i="79" s="1"/>
  <c r="Z20" i="47"/>
  <c r="AR19" i="95"/>
  <c r="AR19" i="36"/>
  <c r="Z20" i="60"/>
  <c r="Y21" i="73"/>
  <c r="X21" i="73"/>
  <c r="AR19" i="81"/>
  <c r="AF19" i="63"/>
  <c r="AO19" i="63" s="1"/>
  <c r="AE19" i="63"/>
  <c r="W20" i="63"/>
  <c r="AG19" i="63"/>
  <c r="AP19" i="63" s="1"/>
  <c r="AH20" i="1"/>
  <c r="AQ20" i="1" s="1"/>
  <c r="Y22" i="92"/>
  <c r="X22" i="92"/>
  <c r="AR19" i="4"/>
  <c r="Z20" i="39"/>
  <c r="X21" i="69"/>
  <c r="Y21" i="69"/>
  <c r="AR18" i="15"/>
  <c r="X20" i="38"/>
  <c r="Y20" i="38"/>
  <c r="AR19" i="5"/>
  <c r="AH20" i="36"/>
  <c r="AQ20" i="36" s="1"/>
  <c r="AR20" i="14"/>
  <c r="AN19" i="87"/>
  <c r="AI19" i="87"/>
  <c r="AN19" i="8"/>
  <c r="AI19" i="8"/>
  <c r="Y21" i="88"/>
  <c r="X21" i="88"/>
  <c r="Z20" i="65"/>
  <c r="Z21" i="40"/>
  <c r="X21" i="74"/>
  <c r="Y21" i="74"/>
  <c r="AN19" i="78"/>
  <c r="AI19" i="78"/>
  <c r="AN21" i="96"/>
  <c r="AI21" i="96"/>
  <c r="Y20" i="94"/>
  <c r="X20" i="94"/>
  <c r="Z20" i="94" s="1"/>
  <c r="AI19" i="34"/>
  <c r="AN19" i="34"/>
  <c r="AN20" i="64"/>
  <c r="AI20" i="64"/>
  <c r="AN19" i="54"/>
  <c r="AI19" i="54"/>
  <c r="AN20" i="75"/>
  <c r="AI20" i="75"/>
  <c r="AR20" i="13"/>
  <c r="AN21" i="67"/>
  <c r="AI21" i="67"/>
  <c r="Z20" i="59"/>
  <c r="AR20" i="40"/>
  <c r="AR20" i="12"/>
  <c r="AR19" i="44"/>
  <c r="AR19" i="39"/>
  <c r="AH21" i="53"/>
  <c r="AQ21" i="53" s="1"/>
  <c r="AI19" i="20"/>
  <c r="AN19" i="20"/>
  <c r="Z21" i="12"/>
  <c r="AR19" i="56"/>
  <c r="AN21" i="9"/>
  <c r="AI21" i="9"/>
  <c r="AH21" i="13"/>
  <c r="AQ21" i="13" s="1"/>
  <c r="AH20" i="25"/>
  <c r="AQ20" i="25" s="1"/>
  <c r="AH20" i="44"/>
  <c r="AQ20" i="44" s="1"/>
  <c r="Y21" i="84"/>
  <c r="X21" i="84"/>
  <c r="AF21" i="41"/>
  <c r="AO21" i="41" s="1"/>
  <c r="AE21" i="41"/>
  <c r="W22" i="41"/>
  <c r="AG21" i="41"/>
  <c r="AP21" i="41" s="1"/>
  <c r="Z21" i="48"/>
  <c r="Y19" i="7"/>
  <c r="X19" i="7"/>
  <c r="AH20" i="56"/>
  <c r="AQ20" i="56" s="1"/>
  <c r="AF21" i="61"/>
  <c r="AO21" i="61" s="1"/>
  <c r="AE21" i="61"/>
  <c r="W22" i="61"/>
  <c r="AG21" i="61"/>
  <c r="AP21" i="61" s="1"/>
  <c r="AR20" i="53"/>
  <c r="AH20" i="86"/>
  <c r="AQ20" i="86" s="1"/>
  <c r="W21" i="52"/>
  <c r="AG20" i="52"/>
  <c r="AP20" i="52" s="1"/>
  <c r="AF20" i="52"/>
  <c r="AO20" i="52" s="1"/>
  <c r="AE20" i="52"/>
  <c r="W21" i="31"/>
  <c r="AG20" i="31"/>
  <c r="AP20" i="31" s="1"/>
  <c r="AF20" i="31"/>
  <c r="AO20" i="31" s="1"/>
  <c r="AE20" i="31"/>
  <c r="AF20" i="83"/>
  <c r="AO20" i="83" s="1"/>
  <c r="AE20" i="83"/>
  <c r="W21" i="83"/>
  <c r="AG20" i="83"/>
  <c r="AP20" i="83" s="1"/>
  <c r="AH20" i="4"/>
  <c r="AQ20" i="4" s="1"/>
  <c r="AH20" i="24"/>
  <c r="AQ20" i="24" s="1"/>
  <c r="AH19" i="15"/>
  <c r="AQ19" i="15" s="1"/>
  <c r="AR19" i="47"/>
  <c r="Z20" i="77"/>
  <c r="Y21" i="42"/>
  <c r="X21" i="42"/>
  <c r="X20" i="6"/>
  <c r="Y20" i="6"/>
  <c r="Y22" i="96"/>
  <c r="X22" i="96"/>
  <c r="X22" i="26"/>
  <c r="Y22" i="26"/>
  <c r="Z22" i="26" s="1"/>
  <c r="AI20" i="46"/>
  <c r="AN20" i="46"/>
  <c r="AH20" i="81"/>
  <c r="AQ20" i="81" s="1"/>
  <c r="AR20" i="45"/>
  <c r="AG20" i="23"/>
  <c r="AP20" i="23" s="1"/>
  <c r="AF20" i="23"/>
  <c r="AO20" i="23" s="1"/>
  <c r="AE20" i="23"/>
  <c r="W21" i="23"/>
  <c r="AF21" i="53"/>
  <c r="AO21" i="53" s="1"/>
  <c r="AE21" i="53"/>
  <c r="W22" i="53"/>
  <c r="AG21" i="53"/>
  <c r="AP21" i="53" s="1"/>
  <c r="Y20" i="54"/>
  <c r="X20" i="54"/>
  <c r="AH19" i="11"/>
  <c r="AQ19" i="11" s="1"/>
  <c r="W21" i="49"/>
  <c r="AG20" i="49"/>
  <c r="AP20" i="49" s="1"/>
  <c r="AF20" i="49"/>
  <c r="AO20" i="49" s="1"/>
  <c r="AE20" i="49"/>
  <c r="AR18" i="16"/>
  <c r="AI19" i="33"/>
  <c r="AN19" i="33"/>
  <c r="Y21" i="29"/>
  <c r="X21" i="29"/>
  <c r="W22" i="79"/>
  <c r="AG21" i="79"/>
  <c r="AP21" i="79" s="1"/>
  <c r="AF21" i="79"/>
  <c r="AO21" i="79" s="1"/>
  <c r="AE21" i="79"/>
  <c r="AR19" i="2"/>
  <c r="AH19" i="28"/>
  <c r="AQ19" i="28" s="1"/>
  <c r="AG21" i="13"/>
  <c r="AP21" i="13" s="1"/>
  <c r="AF21" i="13"/>
  <c r="AO21" i="13" s="1"/>
  <c r="AE21" i="13"/>
  <c r="W22" i="13"/>
  <c r="W21" i="25"/>
  <c r="AG20" i="25"/>
  <c r="AP20" i="25" s="1"/>
  <c r="AF20" i="25"/>
  <c r="AO20" i="25" s="1"/>
  <c r="AE20" i="25"/>
  <c r="W21" i="44"/>
  <c r="AG20" i="44"/>
  <c r="AP20" i="44" s="1"/>
  <c r="AF20" i="44"/>
  <c r="AO20" i="44" s="1"/>
  <c r="AE20" i="44"/>
  <c r="AH19" i="16"/>
  <c r="AQ19" i="16" s="1"/>
  <c r="AH21" i="30"/>
  <c r="AQ21" i="30" s="1"/>
  <c r="AI18" i="7"/>
  <c r="AN18" i="7"/>
  <c r="AR18" i="22"/>
  <c r="AF20" i="66"/>
  <c r="AO20" i="66" s="1"/>
  <c r="W21" i="66"/>
  <c r="AG20" i="66"/>
  <c r="AP20" i="66" s="1"/>
  <c r="AE20" i="66"/>
  <c r="AF21" i="82"/>
  <c r="AO21" i="82" s="1"/>
  <c r="W22" i="82"/>
  <c r="AE21" i="82"/>
  <c r="AG21" i="82"/>
  <c r="AP21" i="82" s="1"/>
  <c r="W21" i="86"/>
  <c r="AG20" i="86"/>
  <c r="AP20" i="86" s="1"/>
  <c r="AF20" i="86"/>
  <c r="AO20" i="86" s="1"/>
  <c r="AE20" i="86"/>
  <c r="Y20" i="51"/>
  <c r="X20" i="51"/>
  <c r="Z20" i="51" s="1"/>
  <c r="AR19" i="59"/>
  <c r="X20" i="43"/>
  <c r="Y20" i="43"/>
  <c r="W21" i="1"/>
  <c r="AG20" i="1"/>
  <c r="AP20" i="1" s="1"/>
  <c r="AF20" i="1"/>
  <c r="AO20" i="1" s="1"/>
  <c r="AE20" i="1"/>
  <c r="Y21" i="27"/>
  <c r="Z21" i="27" s="1"/>
  <c r="X21" i="27"/>
  <c r="W21" i="36"/>
  <c r="AG20" i="36"/>
  <c r="AP20" i="36" s="1"/>
  <c r="AF20" i="36"/>
  <c r="AO20" i="36" s="1"/>
  <c r="AE20" i="36"/>
  <c r="AH21" i="37"/>
  <c r="AQ21" i="37" s="1"/>
  <c r="W21" i="4"/>
  <c r="AG20" i="4"/>
  <c r="AP20" i="4" s="1"/>
  <c r="AF20" i="4"/>
  <c r="AO20" i="4" s="1"/>
  <c r="AE20" i="4"/>
  <c r="AG20" i="24"/>
  <c r="AP20" i="24" s="1"/>
  <c r="AF20" i="24"/>
  <c r="AO20" i="24" s="1"/>
  <c r="AE20" i="24"/>
  <c r="W21" i="24"/>
  <c r="AR19" i="25"/>
  <c r="AN19" i="6"/>
  <c r="AI19" i="6"/>
  <c r="Y21" i="46"/>
  <c r="X21" i="46"/>
  <c r="Z20" i="6" l="1"/>
  <c r="AF21" i="30"/>
  <c r="AO21" i="30" s="1"/>
  <c r="Z21" i="42"/>
  <c r="W22" i="30"/>
  <c r="AG21" i="37"/>
  <c r="AP21" i="37" s="1"/>
  <c r="Z19" i="85"/>
  <c r="Z21" i="50"/>
  <c r="Z20" i="54"/>
  <c r="Z21" i="88"/>
  <c r="Z22" i="9"/>
  <c r="Z20" i="76"/>
  <c r="AG20" i="76" s="1"/>
  <c r="AP20" i="76" s="1"/>
  <c r="Z20" i="21"/>
  <c r="Z20" i="34"/>
  <c r="Z21" i="69"/>
  <c r="Z21" i="29"/>
  <c r="Z22" i="96"/>
  <c r="Z19" i="7"/>
  <c r="AG19" i="7" s="1"/>
  <c r="AP19" i="7" s="1"/>
  <c r="Z20" i="33"/>
  <c r="Z21" i="80"/>
  <c r="AE21" i="80" s="1"/>
  <c r="AE20" i="81"/>
  <c r="Z21" i="84"/>
  <c r="Z22" i="92"/>
  <c r="Z20" i="10"/>
  <c r="AG20" i="10" s="1"/>
  <c r="AP20" i="10" s="1"/>
  <c r="W21" i="54"/>
  <c r="AG20" i="54"/>
  <c r="AP20" i="54" s="1"/>
  <c r="AF20" i="54"/>
  <c r="AO20" i="54" s="1"/>
  <c r="AE20" i="54"/>
  <c r="W22" i="50"/>
  <c r="AG21" i="50"/>
  <c r="AP21" i="50" s="1"/>
  <c r="AF21" i="50"/>
  <c r="AO21" i="50" s="1"/>
  <c r="AE21" i="50"/>
  <c r="AG20" i="20"/>
  <c r="AP20" i="20" s="1"/>
  <c r="AF20" i="20"/>
  <c r="AO20" i="20" s="1"/>
  <c r="AE20" i="20"/>
  <c r="W21" i="20"/>
  <c r="W21" i="6"/>
  <c r="AG20" i="6"/>
  <c r="AP20" i="6" s="1"/>
  <c r="AF20" i="6"/>
  <c r="AO20" i="6" s="1"/>
  <c r="AE20" i="6"/>
  <c r="AF20" i="94"/>
  <c r="AO20" i="94" s="1"/>
  <c r="AE20" i="94"/>
  <c r="W21" i="94"/>
  <c r="AG20" i="94"/>
  <c r="AP20" i="94" s="1"/>
  <c r="AH21" i="74"/>
  <c r="AQ21" i="74" s="1"/>
  <c r="AH21" i="73"/>
  <c r="AQ21" i="73" s="1"/>
  <c r="AF21" i="32"/>
  <c r="AO21" i="32" s="1"/>
  <c r="W22" i="32"/>
  <c r="AG21" i="32"/>
  <c r="AP21" i="32" s="1"/>
  <c r="AE21" i="32"/>
  <c r="W21" i="8"/>
  <c r="AG20" i="8"/>
  <c r="AP20" i="8" s="1"/>
  <c r="AF20" i="8"/>
  <c r="AO20" i="8" s="1"/>
  <c r="AE20" i="8"/>
  <c r="X22" i="62"/>
  <c r="Y22" i="62"/>
  <c r="W22" i="80"/>
  <c r="AG21" i="80"/>
  <c r="AP21" i="80" s="1"/>
  <c r="AF21" i="80"/>
  <c r="AO21" i="80" s="1"/>
  <c r="AH20" i="55"/>
  <c r="AQ20" i="55" s="1"/>
  <c r="AR21" i="26"/>
  <c r="W21" i="2"/>
  <c r="AG20" i="2"/>
  <c r="AP20" i="2" s="1"/>
  <c r="AF20" i="2"/>
  <c r="AO20" i="2" s="1"/>
  <c r="AE20" i="2"/>
  <c r="W20" i="85"/>
  <c r="AG19" i="85"/>
  <c r="AP19" i="85" s="1"/>
  <c r="AF19" i="85"/>
  <c r="AO19" i="85" s="1"/>
  <c r="AE19" i="85"/>
  <c r="AH20" i="78"/>
  <c r="AQ20" i="78" s="1"/>
  <c r="X20" i="15"/>
  <c r="Y20" i="15"/>
  <c r="Y21" i="24"/>
  <c r="X21" i="24"/>
  <c r="AH21" i="27"/>
  <c r="AQ21" i="27" s="1"/>
  <c r="Y21" i="1"/>
  <c r="X21" i="1"/>
  <c r="AH20" i="51"/>
  <c r="AQ20" i="51" s="1"/>
  <c r="X21" i="86"/>
  <c r="Y21" i="86"/>
  <c r="Z21" i="86" s="1"/>
  <c r="AH21" i="29"/>
  <c r="AQ21" i="29" s="1"/>
  <c r="AN21" i="53"/>
  <c r="AI21" i="53"/>
  <c r="AH22" i="96"/>
  <c r="AQ22" i="96" s="1"/>
  <c r="AH21" i="42"/>
  <c r="AQ21" i="42" s="1"/>
  <c r="AN20" i="31"/>
  <c r="AI20" i="31"/>
  <c r="W22" i="48"/>
  <c r="AG21" i="48"/>
  <c r="AP21" i="48" s="1"/>
  <c r="AF21" i="48"/>
  <c r="AO21" i="48" s="1"/>
  <c r="AE21" i="48"/>
  <c r="AH21" i="84"/>
  <c r="AQ21" i="84" s="1"/>
  <c r="AR21" i="96"/>
  <c r="Z21" i="74"/>
  <c r="AR19" i="8"/>
  <c r="AH22" i="92"/>
  <c r="AQ22" i="92" s="1"/>
  <c r="Y20" i="63"/>
  <c r="X20" i="63"/>
  <c r="AH20" i="20"/>
  <c r="AQ20" i="20" s="1"/>
  <c r="AR19" i="10"/>
  <c r="AH21" i="64"/>
  <c r="AQ21" i="64" s="1"/>
  <c r="AI21" i="62"/>
  <c r="AN21" i="62"/>
  <c r="AR18" i="85"/>
  <c r="AF19" i="22"/>
  <c r="AO19" i="22" s="1"/>
  <c r="AE19" i="22"/>
  <c r="W20" i="22"/>
  <c r="AG19" i="22"/>
  <c r="AP19" i="22" s="1"/>
  <c r="AG21" i="14"/>
  <c r="AP21" i="14" s="1"/>
  <c r="AF21" i="14"/>
  <c r="AO21" i="14" s="1"/>
  <c r="AE21" i="14"/>
  <c r="W22" i="14"/>
  <c r="AI20" i="35"/>
  <c r="AN20" i="35"/>
  <c r="W21" i="5"/>
  <c r="AG20" i="5"/>
  <c r="AP20" i="5" s="1"/>
  <c r="AF20" i="5"/>
  <c r="AO20" i="5" s="1"/>
  <c r="AE20" i="5"/>
  <c r="AR19" i="76"/>
  <c r="X20" i="72"/>
  <c r="Y20" i="72"/>
  <c r="X21" i="90"/>
  <c r="Y21" i="90"/>
  <c r="AR19" i="51"/>
  <c r="AN20" i="56"/>
  <c r="AI20" i="56"/>
  <c r="Y21" i="81"/>
  <c r="X21" i="81"/>
  <c r="Z21" i="81" s="1"/>
  <c r="Y20" i="11"/>
  <c r="X20" i="11"/>
  <c r="AN21" i="37"/>
  <c r="AH21" i="46"/>
  <c r="AQ21" i="46" s="1"/>
  <c r="X22" i="53"/>
  <c r="Y22" i="53"/>
  <c r="AF22" i="26"/>
  <c r="AO22" i="26" s="1"/>
  <c r="AE22" i="26"/>
  <c r="W23" i="26"/>
  <c r="AG22" i="26"/>
  <c r="AP22" i="26" s="1"/>
  <c r="AR20" i="64"/>
  <c r="W22" i="88"/>
  <c r="AG21" i="88"/>
  <c r="AP21" i="88" s="1"/>
  <c r="AF21" i="88"/>
  <c r="AO21" i="88" s="1"/>
  <c r="AE21" i="88"/>
  <c r="W21" i="33"/>
  <c r="AG20" i="33"/>
  <c r="AP20" i="33" s="1"/>
  <c r="AF20" i="33"/>
  <c r="AO20" i="33" s="1"/>
  <c r="AE20" i="33"/>
  <c r="Y21" i="56"/>
  <c r="X21" i="56"/>
  <c r="X20" i="28"/>
  <c r="Y20" i="28"/>
  <c r="Z20" i="28" s="1"/>
  <c r="X22" i="17"/>
  <c r="Y22" i="17"/>
  <c r="AI19" i="16"/>
  <c r="AN19" i="16"/>
  <c r="Z21" i="46"/>
  <c r="AN20" i="24"/>
  <c r="AI20" i="24"/>
  <c r="X21" i="4"/>
  <c r="Y21" i="4"/>
  <c r="AI20" i="36"/>
  <c r="AN20" i="36"/>
  <c r="AI20" i="66"/>
  <c r="AN20" i="66"/>
  <c r="X21" i="44"/>
  <c r="Y21" i="44"/>
  <c r="Y21" i="25"/>
  <c r="X21" i="25"/>
  <c r="AI20" i="49"/>
  <c r="AN20" i="49"/>
  <c r="AH20" i="54"/>
  <c r="AQ20" i="54" s="1"/>
  <c r="Y21" i="52"/>
  <c r="X21" i="52"/>
  <c r="AG21" i="12"/>
  <c r="AP21" i="12" s="1"/>
  <c r="AF21" i="12"/>
  <c r="AO21" i="12" s="1"/>
  <c r="AE21" i="12"/>
  <c r="W22" i="12"/>
  <c r="AR20" i="75"/>
  <c r="AE21" i="40"/>
  <c r="W22" i="40"/>
  <c r="AG21" i="40"/>
  <c r="AP21" i="40" s="1"/>
  <c r="AF21" i="40"/>
  <c r="AO21" i="40" s="1"/>
  <c r="AH21" i="69"/>
  <c r="AQ21" i="69" s="1"/>
  <c r="AI19" i="63"/>
  <c r="AN19" i="63"/>
  <c r="Z21" i="73"/>
  <c r="AE20" i="47"/>
  <c r="W21" i="47"/>
  <c r="AG20" i="47"/>
  <c r="AP20" i="47" s="1"/>
  <c r="AF20" i="47"/>
  <c r="AO20" i="47" s="1"/>
  <c r="AR20" i="80"/>
  <c r="AH22" i="9"/>
  <c r="AQ22" i="9" s="1"/>
  <c r="AH20" i="70"/>
  <c r="AQ20" i="70" s="1"/>
  <c r="W22" i="19"/>
  <c r="AG21" i="19"/>
  <c r="AP21" i="19" s="1"/>
  <c r="AF21" i="19"/>
  <c r="AO21" i="19" s="1"/>
  <c r="AE21" i="19"/>
  <c r="AH20" i="76"/>
  <c r="AQ20" i="76" s="1"/>
  <c r="AF20" i="93"/>
  <c r="AO20" i="93" s="1"/>
  <c r="AE20" i="93"/>
  <c r="W21" i="93"/>
  <c r="AG20" i="93"/>
  <c r="AP20" i="93" s="1"/>
  <c r="AR20" i="29"/>
  <c r="W20" i="58"/>
  <c r="AG19" i="58"/>
  <c r="AP19" i="58" s="1"/>
  <c r="AF19" i="58"/>
  <c r="AO19" i="58" s="1"/>
  <c r="AE19" i="58"/>
  <c r="Z20" i="55"/>
  <c r="AR20" i="42"/>
  <c r="AR20" i="50"/>
  <c r="AI19" i="72"/>
  <c r="AN19" i="72"/>
  <c r="AH20" i="34"/>
  <c r="AQ20" i="34" s="1"/>
  <c r="Z20" i="78"/>
  <c r="AR19" i="38"/>
  <c r="AI20" i="81"/>
  <c r="AN20" i="81"/>
  <c r="AI21" i="30"/>
  <c r="AN21" i="30"/>
  <c r="AR19" i="55"/>
  <c r="W22" i="27"/>
  <c r="AG21" i="27"/>
  <c r="AP21" i="27" s="1"/>
  <c r="AF21" i="27"/>
  <c r="AO21" i="27" s="1"/>
  <c r="AE21" i="27"/>
  <c r="AH20" i="43"/>
  <c r="AQ20" i="43" s="1"/>
  <c r="AG20" i="51"/>
  <c r="AP20" i="51" s="1"/>
  <c r="AF20" i="51"/>
  <c r="AO20" i="51" s="1"/>
  <c r="AE20" i="51"/>
  <c r="W21" i="51"/>
  <c r="AR18" i="7"/>
  <c r="Y22" i="13"/>
  <c r="X22" i="13"/>
  <c r="AN21" i="79"/>
  <c r="AI21" i="79"/>
  <c r="AE21" i="29"/>
  <c r="W22" i="29"/>
  <c r="AG21" i="29"/>
  <c r="AP21" i="29" s="1"/>
  <c r="AF21" i="29"/>
  <c r="AO21" i="29" s="1"/>
  <c r="Y21" i="23"/>
  <c r="X21" i="23"/>
  <c r="AR20" i="46"/>
  <c r="W23" i="96"/>
  <c r="AF22" i="96"/>
  <c r="AO22" i="96" s="1"/>
  <c r="AG22" i="96"/>
  <c r="AP22" i="96" s="1"/>
  <c r="AE22" i="96"/>
  <c r="W22" i="42"/>
  <c r="AE21" i="42"/>
  <c r="AG21" i="42"/>
  <c r="AP21" i="42" s="1"/>
  <c r="AF21" i="42"/>
  <c r="AO21" i="42" s="1"/>
  <c r="Y21" i="83"/>
  <c r="X21" i="83"/>
  <c r="X22" i="41"/>
  <c r="Y22" i="41"/>
  <c r="AF21" i="84"/>
  <c r="AO21" i="84" s="1"/>
  <c r="AE21" i="84"/>
  <c r="W22" i="84"/>
  <c r="AG21" i="84"/>
  <c r="AP21" i="84" s="1"/>
  <c r="AE20" i="59"/>
  <c r="W21" i="59"/>
  <c r="AG20" i="59"/>
  <c r="AP20" i="59" s="1"/>
  <c r="AF20" i="59"/>
  <c r="AO20" i="59" s="1"/>
  <c r="AR19" i="34"/>
  <c r="AR19" i="78"/>
  <c r="AG20" i="65"/>
  <c r="AP20" i="65" s="1"/>
  <c r="AF20" i="65"/>
  <c r="AO20" i="65" s="1"/>
  <c r="AE20" i="65"/>
  <c r="W21" i="65"/>
  <c r="AR19" i="87"/>
  <c r="AH20" i="38"/>
  <c r="AQ20" i="38" s="1"/>
  <c r="AF21" i="69"/>
  <c r="AO21" i="69" s="1"/>
  <c r="W22" i="69"/>
  <c r="AG21" i="69"/>
  <c r="AP21" i="69" s="1"/>
  <c r="AE21" i="69"/>
  <c r="W23" i="92"/>
  <c r="AG22" i="92"/>
  <c r="AP22" i="92" s="1"/>
  <c r="AF22" i="92"/>
  <c r="AO22" i="92" s="1"/>
  <c r="AE22" i="92"/>
  <c r="W21" i="60"/>
  <c r="AG20" i="60"/>
  <c r="AP20" i="60" s="1"/>
  <c r="AF20" i="60"/>
  <c r="AO20" i="60" s="1"/>
  <c r="AE20" i="60"/>
  <c r="W23" i="9"/>
  <c r="AG22" i="9"/>
  <c r="AP22" i="9" s="1"/>
  <c r="AF22" i="9"/>
  <c r="AO22" i="9" s="1"/>
  <c r="AE22" i="9"/>
  <c r="W21" i="70"/>
  <c r="AF20" i="70"/>
  <c r="AO20" i="70" s="1"/>
  <c r="AG20" i="70"/>
  <c r="AP20" i="70" s="1"/>
  <c r="AE20" i="70"/>
  <c r="W22" i="64"/>
  <c r="AG21" i="64"/>
  <c r="AP21" i="64" s="1"/>
  <c r="AF21" i="64"/>
  <c r="AO21" i="64" s="1"/>
  <c r="AE21" i="64"/>
  <c r="AF19" i="71"/>
  <c r="AO19" i="71" s="1"/>
  <c r="AE19" i="71"/>
  <c r="W20" i="71"/>
  <c r="AG19" i="71"/>
  <c r="AP19" i="71" s="1"/>
  <c r="AF21" i="68"/>
  <c r="AO21" i="68" s="1"/>
  <c r="W22" i="68"/>
  <c r="AG21" i="68"/>
  <c r="AP21" i="68" s="1"/>
  <c r="AE21" i="68"/>
  <c r="AH22" i="67"/>
  <c r="AQ22" i="67" s="1"/>
  <c r="AR20" i="84"/>
  <c r="AR19" i="70"/>
  <c r="W21" i="34"/>
  <c r="AG20" i="34"/>
  <c r="AP20" i="34" s="1"/>
  <c r="AF20" i="34"/>
  <c r="AO20" i="34" s="1"/>
  <c r="AE20" i="34"/>
  <c r="AR20" i="74"/>
  <c r="AI19" i="15"/>
  <c r="AN19" i="15"/>
  <c r="AR21" i="92"/>
  <c r="AN19" i="28"/>
  <c r="AI19" i="28"/>
  <c r="Y20" i="89"/>
  <c r="X20" i="89"/>
  <c r="AI21" i="17"/>
  <c r="AN21" i="17"/>
  <c r="X20" i="16"/>
  <c r="Y20" i="16"/>
  <c r="Z20" i="16" s="1"/>
  <c r="X22" i="79"/>
  <c r="Y22" i="79"/>
  <c r="AI21" i="61"/>
  <c r="AN21" i="61"/>
  <c r="AN21" i="13"/>
  <c r="AI21" i="13"/>
  <c r="W21" i="77"/>
  <c r="AG20" i="77"/>
  <c r="AP20" i="77" s="1"/>
  <c r="AF20" i="77"/>
  <c r="AO20" i="77" s="1"/>
  <c r="AE20" i="77"/>
  <c r="AN20" i="83"/>
  <c r="AI20" i="83"/>
  <c r="AH19" i="7"/>
  <c r="AQ19" i="7" s="1"/>
  <c r="AR21" i="9"/>
  <c r="AR19" i="20"/>
  <c r="AR21" i="67"/>
  <c r="AR19" i="54"/>
  <c r="AH20" i="94"/>
  <c r="AQ20" i="94" s="1"/>
  <c r="AH21" i="88"/>
  <c r="AQ21" i="88" s="1"/>
  <c r="Z20" i="38"/>
  <c r="W21" i="39"/>
  <c r="AG20" i="39"/>
  <c r="AP20" i="39" s="1"/>
  <c r="AF20" i="39"/>
  <c r="AO20" i="39" s="1"/>
  <c r="AE20" i="39"/>
  <c r="AH20" i="33"/>
  <c r="AQ20" i="33" s="1"/>
  <c r="AH21" i="32"/>
  <c r="AQ21" i="32" s="1"/>
  <c r="AH21" i="75"/>
  <c r="AQ21" i="75" s="1"/>
  <c r="Y21" i="57"/>
  <c r="X21" i="57"/>
  <c r="AH20" i="8"/>
  <c r="AQ20" i="8" s="1"/>
  <c r="W21" i="3"/>
  <c r="AG20" i="3"/>
  <c r="AP20" i="3" s="1"/>
  <c r="AF20" i="3"/>
  <c r="AO20" i="3" s="1"/>
  <c r="AE20" i="3"/>
  <c r="AE21" i="45"/>
  <c r="AG21" i="45"/>
  <c r="AP21" i="45" s="1"/>
  <c r="AF21" i="45"/>
  <c r="AO21" i="45" s="1"/>
  <c r="W22" i="45"/>
  <c r="X21" i="35"/>
  <c r="Y21" i="35"/>
  <c r="AH20" i="87"/>
  <c r="AQ20" i="87" s="1"/>
  <c r="AR20" i="69"/>
  <c r="AR19" i="43"/>
  <c r="AR19" i="94"/>
  <c r="AR20" i="88"/>
  <c r="AN20" i="90"/>
  <c r="AI20" i="90"/>
  <c r="Y21" i="18"/>
  <c r="X21" i="18"/>
  <c r="Z21" i="18" s="1"/>
  <c r="AR20" i="32"/>
  <c r="AI19" i="11"/>
  <c r="AN19" i="11"/>
  <c r="X22" i="37"/>
  <c r="Y22" i="37"/>
  <c r="AE19" i="7"/>
  <c r="AG20" i="21"/>
  <c r="AP20" i="21" s="1"/>
  <c r="AF20" i="21"/>
  <c r="AO20" i="21" s="1"/>
  <c r="AE20" i="21"/>
  <c r="W21" i="21"/>
  <c r="AR19" i="6"/>
  <c r="AI20" i="1"/>
  <c r="AN20" i="1"/>
  <c r="Z20" i="43"/>
  <c r="AI20" i="86"/>
  <c r="AN20" i="86"/>
  <c r="AI21" i="82"/>
  <c r="AN21" i="82"/>
  <c r="X21" i="66"/>
  <c r="Y21" i="66"/>
  <c r="AN20" i="23"/>
  <c r="AI20" i="23"/>
  <c r="Y21" i="31"/>
  <c r="X21" i="31"/>
  <c r="AI20" i="4"/>
  <c r="AN20" i="4"/>
  <c r="X21" i="36"/>
  <c r="Y21" i="36"/>
  <c r="X22" i="82"/>
  <c r="Y22" i="82"/>
  <c r="AI20" i="44"/>
  <c r="AN20" i="44"/>
  <c r="AN20" i="25"/>
  <c r="AI20" i="25"/>
  <c r="AR19" i="33"/>
  <c r="Y21" i="49"/>
  <c r="X21" i="49"/>
  <c r="AH22" i="26"/>
  <c r="AQ22" i="26" s="1"/>
  <c r="AH20" i="6"/>
  <c r="AQ20" i="6" s="1"/>
  <c r="AI20" i="52"/>
  <c r="AN20" i="52"/>
  <c r="X22" i="61"/>
  <c r="Y22" i="61"/>
  <c r="AI21" i="41"/>
  <c r="AN21" i="41"/>
  <c r="Z21" i="75"/>
  <c r="AN20" i="57"/>
  <c r="AI20" i="57"/>
  <c r="AR19" i="21"/>
  <c r="W21" i="91"/>
  <c r="AG20" i="91"/>
  <c r="AP20" i="91" s="1"/>
  <c r="AF20" i="91"/>
  <c r="AO20" i="91" s="1"/>
  <c r="AE20" i="91"/>
  <c r="AH21" i="80"/>
  <c r="AQ21" i="80" s="1"/>
  <c r="Z22" i="67"/>
  <c r="AH20" i="21"/>
  <c r="AQ20" i="21" s="1"/>
  <c r="Z20" i="87"/>
  <c r="AR20" i="27"/>
  <c r="AE20" i="95"/>
  <c r="W21" i="95"/>
  <c r="AG20" i="95"/>
  <c r="AP20" i="95" s="1"/>
  <c r="AF20" i="95"/>
  <c r="AO20" i="95" s="1"/>
  <c r="AH19" i="85"/>
  <c r="AQ19" i="85" s="1"/>
  <c r="AH21" i="50"/>
  <c r="AQ21" i="50" s="1"/>
  <c r="AR20" i="73"/>
  <c r="AN20" i="18"/>
  <c r="AI20" i="18"/>
  <c r="AH20" i="10"/>
  <c r="AQ20" i="10" s="1"/>
  <c r="AI19" i="89"/>
  <c r="AN19" i="89"/>
  <c r="X22" i="30"/>
  <c r="Y22" i="30"/>
  <c r="W20" i="7" l="1"/>
  <c r="W21" i="76"/>
  <c r="AE20" i="10"/>
  <c r="AF19" i="7"/>
  <c r="AO19" i="7" s="1"/>
  <c r="Z22" i="53"/>
  <c r="W23" i="53" s="1"/>
  <c r="AE20" i="76"/>
  <c r="AF20" i="76"/>
  <c r="AO20" i="76" s="1"/>
  <c r="Z21" i="23"/>
  <c r="AI21" i="37"/>
  <c r="W21" i="10"/>
  <c r="Z21" i="36"/>
  <c r="W22" i="36" s="1"/>
  <c r="Z20" i="89"/>
  <c r="Z22" i="37"/>
  <c r="Z21" i="31"/>
  <c r="Z21" i="35"/>
  <c r="Z21" i="44"/>
  <c r="AF21" i="44" s="1"/>
  <c r="AO21" i="44" s="1"/>
  <c r="Z21" i="56"/>
  <c r="W22" i="56" s="1"/>
  <c r="AF20" i="10"/>
  <c r="AO20" i="10" s="1"/>
  <c r="Z22" i="41"/>
  <c r="Z20" i="11"/>
  <c r="Z21" i="25"/>
  <c r="Z21" i="49"/>
  <c r="AE21" i="49" s="1"/>
  <c r="Z20" i="63"/>
  <c r="AF20" i="63" s="1"/>
  <c r="AO20" i="63" s="1"/>
  <c r="Z22" i="61"/>
  <c r="AE22" i="61" s="1"/>
  <c r="Z22" i="79"/>
  <c r="AF22" i="79" s="1"/>
  <c r="AO22" i="79" s="1"/>
  <c r="AE22" i="79"/>
  <c r="W23" i="79"/>
  <c r="AG22" i="79"/>
  <c r="AP22" i="79" s="1"/>
  <c r="W22" i="18"/>
  <c r="AG21" i="18"/>
  <c r="AP21" i="18" s="1"/>
  <c r="AF21" i="18"/>
  <c r="AO21" i="18" s="1"/>
  <c r="AE21" i="18"/>
  <c r="W21" i="89"/>
  <c r="AG20" i="89"/>
  <c r="AP20" i="89" s="1"/>
  <c r="AF20" i="89"/>
  <c r="AO20" i="89" s="1"/>
  <c r="AE20" i="89"/>
  <c r="AF20" i="16"/>
  <c r="AO20" i="16" s="1"/>
  <c r="AE20" i="16"/>
  <c r="W21" i="16"/>
  <c r="AG20" i="16"/>
  <c r="AP20" i="16" s="1"/>
  <c r="W23" i="41"/>
  <c r="AG22" i="41"/>
  <c r="AP22" i="41" s="1"/>
  <c r="AF22" i="41"/>
  <c r="AO22" i="41" s="1"/>
  <c r="AE22" i="41"/>
  <c r="AE20" i="11"/>
  <c r="W21" i="11"/>
  <c r="AG20" i="11"/>
  <c r="AP20" i="11" s="1"/>
  <c r="AF20" i="11"/>
  <c r="AO20" i="11" s="1"/>
  <c r="AE21" i="25"/>
  <c r="W22" i="25"/>
  <c r="AG21" i="25"/>
  <c r="AP21" i="25" s="1"/>
  <c r="AF21" i="25"/>
  <c r="AO21" i="25" s="1"/>
  <c r="AG22" i="37"/>
  <c r="AP22" i="37" s="1"/>
  <c r="AF22" i="37"/>
  <c r="AO22" i="37" s="1"/>
  <c r="W23" i="37"/>
  <c r="AE22" i="37"/>
  <c r="W22" i="23"/>
  <c r="AG21" i="23"/>
  <c r="AP21" i="23" s="1"/>
  <c r="AF21" i="23"/>
  <c r="AO21" i="23" s="1"/>
  <c r="AE21" i="23"/>
  <c r="W22" i="35"/>
  <c r="AG21" i="35"/>
  <c r="AP21" i="35" s="1"/>
  <c r="AF21" i="35"/>
  <c r="AO21" i="35" s="1"/>
  <c r="AE21" i="35"/>
  <c r="AG22" i="61"/>
  <c r="AP22" i="61" s="1"/>
  <c r="AF22" i="61"/>
  <c r="AO22" i="61" s="1"/>
  <c r="W23" i="61"/>
  <c r="AF21" i="49"/>
  <c r="AO21" i="49" s="1"/>
  <c r="AG21" i="49"/>
  <c r="AP21" i="49" s="1"/>
  <c r="AF21" i="31"/>
  <c r="AO21" i="31" s="1"/>
  <c r="AE21" i="31"/>
  <c r="W22" i="31"/>
  <c r="AG21" i="31"/>
  <c r="AP21" i="31" s="1"/>
  <c r="Y21" i="39"/>
  <c r="X21" i="39"/>
  <c r="AH21" i="52"/>
  <c r="AQ21" i="52" s="1"/>
  <c r="W22" i="44"/>
  <c r="AH21" i="4"/>
  <c r="AQ21" i="4" s="1"/>
  <c r="AR19" i="16"/>
  <c r="AF20" i="28"/>
  <c r="AO20" i="28" s="1"/>
  <c r="AE20" i="28"/>
  <c r="W21" i="28"/>
  <c r="AG20" i="28"/>
  <c r="AP20" i="28" s="1"/>
  <c r="W22" i="81"/>
  <c r="AG21" i="81"/>
  <c r="AP21" i="81" s="1"/>
  <c r="AF21" i="81"/>
  <c r="AO21" i="81" s="1"/>
  <c r="AE21" i="81"/>
  <c r="AH21" i="90"/>
  <c r="AQ21" i="90" s="1"/>
  <c r="AR20" i="35"/>
  <c r="X20" i="22"/>
  <c r="Y20" i="22"/>
  <c r="AR21" i="62"/>
  <c r="AR20" i="31"/>
  <c r="AR21" i="53"/>
  <c r="AH21" i="1"/>
  <c r="AQ21" i="1" s="1"/>
  <c r="AH20" i="15"/>
  <c r="AQ20" i="15" s="1"/>
  <c r="AI20" i="2"/>
  <c r="AN20" i="2"/>
  <c r="Y22" i="80"/>
  <c r="X22" i="80"/>
  <c r="Y21" i="94"/>
  <c r="X21" i="94"/>
  <c r="AI21" i="50"/>
  <c r="AN21" i="50"/>
  <c r="AR20" i="44"/>
  <c r="AR20" i="23"/>
  <c r="AR21" i="82"/>
  <c r="Y20" i="7"/>
  <c r="X20" i="7"/>
  <c r="AH21" i="35"/>
  <c r="AQ21" i="35" s="1"/>
  <c r="AN21" i="45"/>
  <c r="AI21" i="45"/>
  <c r="AE20" i="38"/>
  <c r="W21" i="38"/>
  <c r="AG20" i="38"/>
  <c r="AP20" i="38" s="1"/>
  <c r="AF20" i="38"/>
  <c r="AO20" i="38" s="1"/>
  <c r="AN20" i="77"/>
  <c r="AI20" i="77"/>
  <c r="AH20" i="16"/>
  <c r="AQ20" i="16" s="1"/>
  <c r="AR19" i="15"/>
  <c r="Y20" i="71"/>
  <c r="X20" i="71"/>
  <c r="Y22" i="64"/>
  <c r="Z22" i="64" s="1"/>
  <c r="X22" i="64"/>
  <c r="Y21" i="60"/>
  <c r="X21" i="60"/>
  <c r="AI21" i="69"/>
  <c r="AN21" i="69"/>
  <c r="AN20" i="65"/>
  <c r="AI20" i="65"/>
  <c r="Y23" i="96"/>
  <c r="X23" i="96"/>
  <c r="AR21" i="79"/>
  <c r="AR21" i="30"/>
  <c r="AR19" i="72"/>
  <c r="AI19" i="58"/>
  <c r="AN19" i="58"/>
  <c r="AI20" i="47"/>
  <c r="AN20" i="47"/>
  <c r="AH21" i="25"/>
  <c r="AQ21" i="25" s="1"/>
  <c r="Z21" i="4"/>
  <c r="AH21" i="56"/>
  <c r="AQ21" i="56" s="1"/>
  <c r="Y21" i="33"/>
  <c r="Z21" i="33" s="1"/>
  <c r="X21" i="33"/>
  <c r="X22" i="88"/>
  <c r="Y22" i="88"/>
  <c r="AI22" i="26"/>
  <c r="AN22" i="26"/>
  <c r="AH20" i="11"/>
  <c r="AQ20" i="11" s="1"/>
  <c r="AR20" i="56"/>
  <c r="Z21" i="90"/>
  <c r="AI20" i="5"/>
  <c r="AN20" i="5"/>
  <c r="Y22" i="14"/>
  <c r="X22" i="14"/>
  <c r="AI19" i="22"/>
  <c r="AN19" i="22"/>
  <c r="AH20" i="63"/>
  <c r="AQ20" i="63" s="1"/>
  <c r="AI21" i="48"/>
  <c r="AN21" i="48"/>
  <c r="Z20" i="15"/>
  <c r="AI19" i="85"/>
  <c r="AN19" i="85"/>
  <c r="Y21" i="8"/>
  <c r="X21" i="8"/>
  <c r="Y21" i="6"/>
  <c r="X21" i="6"/>
  <c r="X21" i="54"/>
  <c r="Y21" i="54"/>
  <c r="AH21" i="36"/>
  <c r="AQ21" i="36" s="1"/>
  <c r="AH22" i="37"/>
  <c r="AQ22" i="37" s="1"/>
  <c r="AG20" i="55"/>
  <c r="AP20" i="55" s="1"/>
  <c r="AF20" i="55"/>
  <c r="AO20" i="55" s="1"/>
  <c r="W21" i="55"/>
  <c r="AE20" i="55"/>
  <c r="AH22" i="30"/>
  <c r="AQ22" i="30" s="1"/>
  <c r="AF20" i="87"/>
  <c r="AO20" i="87" s="1"/>
  <c r="AE20" i="87"/>
  <c r="W21" i="87"/>
  <c r="AG20" i="87"/>
  <c r="AP20" i="87" s="1"/>
  <c r="AF21" i="75"/>
  <c r="AO21" i="75" s="1"/>
  <c r="AE21" i="75"/>
  <c r="W22" i="75"/>
  <c r="AG21" i="75"/>
  <c r="AP21" i="75" s="1"/>
  <c r="AN19" i="7"/>
  <c r="AI19" i="7"/>
  <c r="AI20" i="3"/>
  <c r="AN20" i="3"/>
  <c r="AH21" i="57"/>
  <c r="AQ21" i="57" s="1"/>
  <c r="AR21" i="61"/>
  <c r="AR19" i="28"/>
  <c r="Y21" i="34"/>
  <c r="X21" i="34"/>
  <c r="AN20" i="76"/>
  <c r="AI20" i="76"/>
  <c r="AI19" i="71"/>
  <c r="AN19" i="71"/>
  <c r="AI20" i="70"/>
  <c r="AN20" i="70"/>
  <c r="X22" i="84"/>
  <c r="Z22" i="84" s="1"/>
  <c r="Y22" i="84"/>
  <c r="AH21" i="83"/>
  <c r="AQ21" i="83" s="1"/>
  <c r="AI21" i="42"/>
  <c r="AN21" i="42"/>
  <c r="Y21" i="51"/>
  <c r="X21" i="51"/>
  <c r="X22" i="27"/>
  <c r="Y22" i="27"/>
  <c r="Y21" i="93"/>
  <c r="X21" i="93"/>
  <c r="Y22" i="19"/>
  <c r="X22" i="19"/>
  <c r="W22" i="73"/>
  <c r="AG21" i="73"/>
  <c r="AP21" i="73" s="1"/>
  <c r="AF21" i="73"/>
  <c r="AO21" i="73" s="1"/>
  <c r="AE21" i="73"/>
  <c r="Y22" i="12"/>
  <c r="X22" i="12"/>
  <c r="Z21" i="52"/>
  <c r="AR20" i="66"/>
  <c r="AR20" i="24"/>
  <c r="AH22" i="17"/>
  <c r="AQ22" i="17" s="1"/>
  <c r="AN21" i="14"/>
  <c r="AI21" i="14"/>
  <c r="AH21" i="86"/>
  <c r="AQ21" i="86" s="1"/>
  <c r="Z21" i="1"/>
  <c r="AH21" i="24"/>
  <c r="AQ21" i="24" s="1"/>
  <c r="AI21" i="80"/>
  <c r="AN21" i="80"/>
  <c r="AH22" i="62"/>
  <c r="AQ22" i="62" s="1"/>
  <c r="AI20" i="94"/>
  <c r="AN20" i="94"/>
  <c r="X21" i="20"/>
  <c r="Y21" i="20"/>
  <c r="AH22" i="61"/>
  <c r="AQ22" i="61" s="1"/>
  <c r="AH21" i="18"/>
  <c r="AQ21" i="18" s="1"/>
  <c r="Y21" i="21"/>
  <c r="X21" i="21"/>
  <c r="Z21" i="21" s="1"/>
  <c r="AN20" i="39"/>
  <c r="AI20" i="39"/>
  <c r="AI21" i="68"/>
  <c r="AN21" i="68"/>
  <c r="Y23" i="9"/>
  <c r="X23" i="9"/>
  <c r="AN21" i="84"/>
  <c r="AI21" i="84"/>
  <c r="Y22" i="42"/>
  <c r="X22" i="42"/>
  <c r="AR20" i="81"/>
  <c r="Y22" i="40"/>
  <c r="Z22" i="40" s="1"/>
  <c r="X22" i="40"/>
  <c r="AN21" i="12"/>
  <c r="AI21" i="12"/>
  <c r="Z22" i="17"/>
  <c r="AH20" i="72"/>
  <c r="AQ20" i="72" s="1"/>
  <c r="W22" i="86"/>
  <c r="AG21" i="86"/>
  <c r="AP21" i="86" s="1"/>
  <c r="AF21" i="86"/>
  <c r="AO21" i="86" s="1"/>
  <c r="AE21" i="86"/>
  <c r="Y21" i="2"/>
  <c r="X21" i="2"/>
  <c r="Z22" i="62"/>
  <c r="AN21" i="32"/>
  <c r="AI21" i="32"/>
  <c r="AN20" i="20"/>
  <c r="AI20" i="20"/>
  <c r="Y22" i="50"/>
  <c r="X22" i="50"/>
  <c r="AN20" i="91"/>
  <c r="AI20" i="91"/>
  <c r="AI22" i="9"/>
  <c r="AN22" i="9"/>
  <c r="X23" i="92"/>
  <c r="Y23" i="92"/>
  <c r="Y21" i="65"/>
  <c r="X21" i="65"/>
  <c r="Z21" i="65" s="1"/>
  <c r="AH22" i="41"/>
  <c r="AQ22" i="41" s="1"/>
  <c r="AI21" i="29"/>
  <c r="AN21" i="29"/>
  <c r="AE20" i="78"/>
  <c r="W21" i="78"/>
  <c r="AG20" i="78"/>
  <c r="AP20" i="78" s="1"/>
  <c r="AF20" i="78"/>
  <c r="AO20" i="78" s="1"/>
  <c r="AR20" i="18"/>
  <c r="Z22" i="30"/>
  <c r="Y21" i="91"/>
  <c r="X21" i="91"/>
  <c r="AR20" i="52"/>
  <c r="X22" i="45"/>
  <c r="Y22" i="45"/>
  <c r="AN22" i="92"/>
  <c r="AI22" i="92"/>
  <c r="AH22" i="13"/>
  <c r="AQ22" i="13" s="1"/>
  <c r="AH21" i="31"/>
  <c r="AQ21" i="31" s="1"/>
  <c r="Z21" i="57"/>
  <c r="AR20" i="83"/>
  <c r="X21" i="77"/>
  <c r="Y21" i="77"/>
  <c r="AH22" i="79"/>
  <c r="AQ22" i="79" s="1"/>
  <c r="AR21" i="17"/>
  <c r="AI21" i="64"/>
  <c r="AN21" i="64"/>
  <c r="AI20" i="60"/>
  <c r="AN20" i="60"/>
  <c r="Y21" i="59"/>
  <c r="X21" i="59"/>
  <c r="Z21" i="83"/>
  <c r="AI22" i="96"/>
  <c r="AN22" i="96"/>
  <c r="X22" i="29"/>
  <c r="Y22" i="29"/>
  <c r="X20" i="58"/>
  <c r="Y20" i="58"/>
  <c r="AI20" i="93"/>
  <c r="AN20" i="93"/>
  <c r="AR19" i="63"/>
  <c r="AR20" i="36"/>
  <c r="W22" i="46"/>
  <c r="AG21" i="46"/>
  <c r="AP21" i="46" s="1"/>
  <c r="AF21" i="46"/>
  <c r="AO21" i="46" s="1"/>
  <c r="AE21" i="46"/>
  <c r="AI20" i="33"/>
  <c r="AN20" i="33"/>
  <c r="AN21" i="88"/>
  <c r="AI21" i="88"/>
  <c r="AH22" i="53"/>
  <c r="AQ22" i="53" s="1"/>
  <c r="AH21" i="81"/>
  <c r="AQ21" i="81" s="1"/>
  <c r="Z20" i="72"/>
  <c r="X21" i="5"/>
  <c r="Y21" i="5"/>
  <c r="X22" i="48"/>
  <c r="Y22" i="48"/>
  <c r="Z21" i="24"/>
  <c r="X20" i="85"/>
  <c r="Y20" i="85"/>
  <c r="AI20" i="8"/>
  <c r="AN20" i="8"/>
  <c r="AI20" i="6"/>
  <c r="AN20" i="6"/>
  <c r="AI20" i="54"/>
  <c r="AN20" i="54"/>
  <c r="Y21" i="10"/>
  <c r="X21" i="10"/>
  <c r="AR20" i="57"/>
  <c r="AR20" i="1"/>
  <c r="AR20" i="49"/>
  <c r="AH22" i="82"/>
  <c r="AQ22" i="82" s="1"/>
  <c r="AR20" i="4"/>
  <c r="AR20" i="86"/>
  <c r="AR19" i="11"/>
  <c r="AR20" i="90"/>
  <c r="X22" i="69"/>
  <c r="Y22" i="69"/>
  <c r="AN20" i="51"/>
  <c r="AI20" i="51"/>
  <c r="Y21" i="95"/>
  <c r="X21" i="95"/>
  <c r="AR21" i="41"/>
  <c r="AR20" i="25"/>
  <c r="Z22" i="82"/>
  <c r="AH21" i="66"/>
  <c r="AQ21" i="66" s="1"/>
  <c r="W21" i="43"/>
  <c r="AG20" i="43"/>
  <c r="AP20" i="43" s="1"/>
  <c r="AF20" i="43"/>
  <c r="AO20" i="43" s="1"/>
  <c r="AE20" i="43"/>
  <c r="AN20" i="21"/>
  <c r="AI20" i="21"/>
  <c r="AR19" i="89"/>
  <c r="AN20" i="95"/>
  <c r="AI20" i="95"/>
  <c r="W23" i="67"/>
  <c r="AF22" i="67"/>
  <c r="AO22" i="67" s="1"/>
  <c r="AG22" i="67"/>
  <c r="AP22" i="67" s="1"/>
  <c r="AE22" i="67"/>
  <c r="AH21" i="49"/>
  <c r="AQ21" i="49" s="1"/>
  <c r="Z21" i="66"/>
  <c r="Y21" i="3"/>
  <c r="X21" i="3"/>
  <c r="Z21" i="3" s="1"/>
  <c r="AR21" i="13"/>
  <c r="AH20" i="89"/>
  <c r="AQ20" i="89" s="1"/>
  <c r="AN20" i="34"/>
  <c r="AI20" i="34"/>
  <c r="Y22" i="68"/>
  <c r="X22" i="68"/>
  <c r="Y21" i="76"/>
  <c r="X21" i="76"/>
  <c r="X21" i="70"/>
  <c r="Y21" i="70"/>
  <c r="AI20" i="59"/>
  <c r="AN20" i="59"/>
  <c r="AH21" i="23"/>
  <c r="AQ21" i="23" s="1"/>
  <c r="Z22" i="13"/>
  <c r="AI21" i="27"/>
  <c r="AN21" i="27"/>
  <c r="AI21" i="19"/>
  <c r="AN21" i="19"/>
  <c r="X21" i="47"/>
  <c r="Y21" i="47"/>
  <c r="AI21" i="40"/>
  <c r="AN21" i="40"/>
  <c r="AH21" i="44"/>
  <c r="AQ21" i="44" s="1"/>
  <c r="AH20" i="28"/>
  <c r="AQ20" i="28" s="1"/>
  <c r="X23" i="26"/>
  <c r="Y23" i="26"/>
  <c r="AR21" i="37"/>
  <c r="AE21" i="74"/>
  <c r="W22" i="74"/>
  <c r="AG21" i="74"/>
  <c r="AP21" i="74" s="1"/>
  <c r="AF21" i="74"/>
  <c r="AO21" i="74" s="1"/>
  <c r="X22" i="32"/>
  <c r="Y22" i="32"/>
  <c r="AI20" i="10"/>
  <c r="AN20" i="10"/>
  <c r="Z21" i="70" l="1"/>
  <c r="Z21" i="95"/>
  <c r="Z21" i="2"/>
  <c r="AG21" i="44"/>
  <c r="AP21" i="44" s="1"/>
  <c r="AG20" i="63"/>
  <c r="AP20" i="63" s="1"/>
  <c r="AF22" i="53"/>
  <c r="AO22" i="53" s="1"/>
  <c r="AE21" i="56"/>
  <c r="AG22" i="53"/>
  <c r="AP22" i="53" s="1"/>
  <c r="AF21" i="56"/>
  <c r="AO21" i="56" s="1"/>
  <c r="AE21" i="36"/>
  <c r="Z22" i="48"/>
  <c r="AE22" i="48" s="1"/>
  <c r="Z22" i="42"/>
  <c r="AG21" i="56"/>
  <c r="AP21" i="56" s="1"/>
  <c r="AF21" i="36"/>
  <c r="AO21" i="36" s="1"/>
  <c r="Z20" i="7"/>
  <c r="AF20" i="7" s="1"/>
  <c r="AO20" i="7" s="1"/>
  <c r="Z20" i="22"/>
  <c r="W21" i="63"/>
  <c r="Y21" i="63" s="1"/>
  <c r="W22" i="49"/>
  <c r="AG21" i="36"/>
  <c r="AP21" i="36" s="1"/>
  <c r="Z21" i="47"/>
  <c r="AE21" i="44"/>
  <c r="AE20" i="63"/>
  <c r="AE22" i="53"/>
  <c r="AN22" i="53" s="1"/>
  <c r="Z21" i="6"/>
  <c r="Z21" i="94"/>
  <c r="Z22" i="68"/>
  <c r="Z21" i="91"/>
  <c r="Z21" i="77"/>
  <c r="Z22" i="50"/>
  <c r="AF22" i="50" s="1"/>
  <c r="AO22" i="50" s="1"/>
  <c r="Z21" i="10"/>
  <c r="AG21" i="10" s="1"/>
  <c r="AP21" i="10" s="1"/>
  <c r="Z21" i="39"/>
  <c r="Z23" i="26"/>
  <c r="W24" i="26" s="1"/>
  <c r="Z22" i="69"/>
  <c r="W23" i="69" s="1"/>
  <c r="Z21" i="76"/>
  <c r="AG21" i="76" s="1"/>
  <c r="AP21" i="76" s="1"/>
  <c r="W21" i="7"/>
  <c r="AG20" i="7"/>
  <c r="AP20" i="7" s="1"/>
  <c r="AE20" i="7"/>
  <c r="W22" i="10"/>
  <c r="W23" i="40"/>
  <c r="AG22" i="40"/>
  <c r="AP22" i="40" s="1"/>
  <c r="AF22" i="40"/>
  <c r="AO22" i="40" s="1"/>
  <c r="AE22" i="40"/>
  <c r="AE22" i="64"/>
  <c r="W23" i="64"/>
  <c r="AG22" i="64"/>
  <c r="AP22" i="64" s="1"/>
  <c r="AF22" i="64"/>
  <c r="AO22" i="64" s="1"/>
  <c r="AE21" i="39"/>
  <c r="W22" i="39"/>
  <c r="AG21" i="39"/>
  <c r="AP21" i="39" s="1"/>
  <c r="AF21" i="39"/>
  <c r="AO21" i="39" s="1"/>
  <c r="AG23" i="26"/>
  <c r="AP23" i="26" s="1"/>
  <c r="AE23" i="26"/>
  <c r="AE22" i="69"/>
  <c r="AF22" i="69"/>
  <c r="AO22" i="69" s="1"/>
  <c r="AE21" i="76"/>
  <c r="AG21" i="95"/>
  <c r="AP21" i="95" s="1"/>
  <c r="AE21" i="95"/>
  <c r="AF21" i="95"/>
  <c r="AO21" i="95" s="1"/>
  <c r="W22" i="95"/>
  <c r="AE21" i="77"/>
  <c r="W22" i="77"/>
  <c r="AG21" i="77"/>
  <c r="AP21" i="77" s="1"/>
  <c r="AF21" i="77"/>
  <c r="AO21" i="77" s="1"/>
  <c r="AH22" i="45"/>
  <c r="AQ22" i="45" s="1"/>
  <c r="AE21" i="91"/>
  <c r="AG21" i="91"/>
  <c r="AP21" i="91" s="1"/>
  <c r="AF21" i="91"/>
  <c r="AO21" i="91" s="1"/>
  <c r="W22" i="91"/>
  <c r="Y21" i="78"/>
  <c r="X21" i="78"/>
  <c r="W22" i="65"/>
  <c r="AG21" i="65"/>
  <c r="AP21" i="65" s="1"/>
  <c r="AF21" i="65"/>
  <c r="AO21" i="65" s="1"/>
  <c r="AE21" i="65"/>
  <c r="AR20" i="91"/>
  <c r="AE21" i="2"/>
  <c r="W22" i="2"/>
  <c r="AG21" i="2"/>
  <c r="AP21" i="2" s="1"/>
  <c r="AF21" i="2"/>
  <c r="AO21" i="2" s="1"/>
  <c r="AF22" i="42"/>
  <c r="AO22" i="42" s="1"/>
  <c r="AG22" i="42"/>
  <c r="AP22" i="42" s="1"/>
  <c r="AE22" i="42"/>
  <c r="W23" i="42"/>
  <c r="W22" i="21"/>
  <c r="AG21" i="21"/>
  <c r="AP21" i="21" s="1"/>
  <c r="AF21" i="21"/>
  <c r="AO21" i="21" s="1"/>
  <c r="AE21" i="21"/>
  <c r="AH21" i="20"/>
  <c r="AQ21" i="20" s="1"/>
  <c r="AF21" i="52"/>
  <c r="AO21" i="52" s="1"/>
  <c r="AE21" i="52"/>
  <c r="W22" i="52"/>
  <c r="AG21" i="52"/>
  <c r="AP21" i="52" s="1"/>
  <c r="AH21" i="93"/>
  <c r="AQ21" i="93" s="1"/>
  <c r="AH21" i="51"/>
  <c r="AQ21" i="51" s="1"/>
  <c r="AG22" i="84"/>
  <c r="AP22" i="84" s="1"/>
  <c r="AF22" i="84"/>
  <c r="AO22" i="84" s="1"/>
  <c r="W23" i="84"/>
  <c r="AE22" i="84"/>
  <c r="AR19" i="7"/>
  <c r="X21" i="55"/>
  <c r="Y21" i="55"/>
  <c r="Z21" i="55" s="1"/>
  <c r="AF21" i="6"/>
  <c r="AO21" i="6" s="1"/>
  <c r="AE21" i="6"/>
  <c r="W22" i="6"/>
  <c r="AG21" i="6"/>
  <c r="AP21" i="6" s="1"/>
  <c r="AF20" i="15"/>
  <c r="AO20" i="15" s="1"/>
  <c r="AE20" i="15"/>
  <c r="W21" i="15"/>
  <c r="AG20" i="15"/>
  <c r="AP20" i="15" s="1"/>
  <c r="AR19" i="22"/>
  <c r="AE21" i="90"/>
  <c r="W22" i="90"/>
  <c r="AG21" i="90"/>
  <c r="AP21" i="90" s="1"/>
  <c r="AF21" i="90"/>
  <c r="AO21" i="90" s="1"/>
  <c r="AR22" i="26"/>
  <c r="W22" i="33"/>
  <c r="AG21" i="33"/>
  <c r="AP21" i="33" s="1"/>
  <c r="AF21" i="33"/>
  <c r="AO21" i="33" s="1"/>
  <c r="AE21" i="33"/>
  <c r="AR19" i="58"/>
  <c r="W22" i="94"/>
  <c r="AG21" i="94"/>
  <c r="AP21" i="94" s="1"/>
  <c r="AF21" i="94"/>
  <c r="AO21" i="94" s="1"/>
  <c r="AE21" i="94"/>
  <c r="AG20" i="22"/>
  <c r="AP20" i="22" s="1"/>
  <c r="AF20" i="22"/>
  <c r="AO20" i="22" s="1"/>
  <c r="AE20" i="22"/>
  <c r="W21" i="22"/>
  <c r="Y22" i="81"/>
  <c r="X22" i="81"/>
  <c r="AI21" i="23"/>
  <c r="AN21" i="23"/>
  <c r="Y23" i="37"/>
  <c r="X23" i="37"/>
  <c r="AI21" i="18"/>
  <c r="AN21" i="18"/>
  <c r="AR21" i="40"/>
  <c r="AR20" i="59"/>
  <c r="W23" i="82"/>
  <c r="AG22" i="82"/>
  <c r="AP22" i="82" s="1"/>
  <c r="AF22" i="82"/>
  <c r="AO22" i="82" s="1"/>
  <c r="AE22" i="82"/>
  <c r="AR20" i="54"/>
  <c r="AH20" i="85"/>
  <c r="AQ20" i="85" s="1"/>
  <c r="AH22" i="29"/>
  <c r="AQ22" i="29" s="1"/>
  <c r="W22" i="57"/>
  <c r="AG21" i="57"/>
  <c r="AP21" i="57" s="1"/>
  <c r="AF21" i="57"/>
  <c r="AO21" i="57" s="1"/>
  <c r="AE21" i="57"/>
  <c r="Z22" i="45"/>
  <c r="W23" i="30"/>
  <c r="AG22" i="30"/>
  <c r="AP22" i="30" s="1"/>
  <c r="AF22" i="30"/>
  <c r="AO22" i="30" s="1"/>
  <c r="AE22" i="30"/>
  <c r="AR21" i="32"/>
  <c r="AR21" i="84"/>
  <c r="AR21" i="68"/>
  <c r="Z21" i="20"/>
  <c r="AR21" i="80"/>
  <c r="AH22" i="12"/>
  <c r="AQ22" i="12" s="1"/>
  <c r="AH21" i="34"/>
  <c r="AQ21" i="34" s="1"/>
  <c r="AH21" i="8"/>
  <c r="AQ21" i="8" s="1"/>
  <c r="AH22" i="14"/>
  <c r="AQ22" i="14" s="1"/>
  <c r="AH23" i="96"/>
  <c r="AQ23" i="96" s="1"/>
  <c r="AR21" i="69"/>
  <c r="Y21" i="38"/>
  <c r="X21" i="38"/>
  <c r="AH22" i="80"/>
  <c r="AQ22" i="80" s="1"/>
  <c r="Y22" i="49"/>
  <c r="X22" i="49"/>
  <c r="Z22" i="49" s="1"/>
  <c r="AI21" i="25"/>
  <c r="AN21" i="25"/>
  <c r="X23" i="53"/>
  <c r="Y23" i="53"/>
  <c r="X23" i="41"/>
  <c r="Y23" i="41"/>
  <c r="AI20" i="89"/>
  <c r="AN20" i="89"/>
  <c r="Y22" i="56"/>
  <c r="X22" i="56"/>
  <c r="AH23" i="26"/>
  <c r="AQ23" i="26" s="1"/>
  <c r="AH21" i="59"/>
  <c r="AQ21" i="59" s="1"/>
  <c r="AH22" i="32"/>
  <c r="AQ22" i="32" s="1"/>
  <c r="AI21" i="74"/>
  <c r="AN21" i="74"/>
  <c r="AR21" i="27"/>
  <c r="AH22" i="68"/>
  <c r="AQ22" i="68" s="1"/>
  <c r="AH21" i="3"/>
  <c r="AQ21" i="3" s="1"/>
  <c r="AI22" i="67"/>
  <c r="AN22" i="67"/>
  <c r="Z20" i="85"/>
  <c r="AH21" i="5"/>
  <c r="AQ21" i="5" s="1"/>
  <c r="Y22" i="46"/>
  <c r="X22" i="46"/>
  <c r="AR20" i="93"/>
  <c r="Z22" i="29"/>
  <c r="Z21" i="59"/>
  <c r="AI20" i="78"/>
  <c r="AN20" i="78"/>
  <c r="AH23" i="92"/>
  <c r="AQ23" i="92" s="1"/>
  <c r="AH22" i="50"/>
  <c r="AQ22" i="50" s="1"/>
  <c r="AN21" i="86"/>
  <c r="AI21" i="86"/>
  <c r="AE22" i="17"/>
  <c r="W23" i="17"/>
  <c r="AG22" i="17"/>
  <c r="AP22" i="17" s="1"/>
  <c r="AF22" i="17"/>
  <c r="AO22" i="17" s="1"/>
  <c r="AR20" i="39"/>
  <c r="Y22" i="73"/>
  <c r="X22" i="73"/>
  <c r="Z21" i="93"/>
  <c r="Z21" i="51"/>
  <c r="AR20" i="70"/>
  <c r="Y21" i="87"/>
  <c r="X21" i="87"/>
  <c r="AH21" i="54"/>
  <c r="AQ21" i="54" s="1"/>
  <c r="AR21" i="48"/>
  <c r="AH22" i="88"/>
  <c r="AQ22" i="88" s="1"/>
  <c r="AH21" i="60"/>
  <c r="AQ21" i="60" s="1"/>
  <c r="AH20" i="71"/>
  <c r="AQ20" i="71" s="1"/>
  <c r="X21" i="28"/>
  <c r="Y21" i="28"/>
  <c r="X22" i="44"/>
  <c r="Y22" i="44"/>
  <c r="AN20" i="63"/>
  <c r="AI21" i="49"/>
  <c r="AN21" i="49"/>
  <c r="AN21" i="35"/>
  <c r="AI21" i="35"/>
  <c r="AN21" i="36"/>
  <c r="AI21" i="36"/>
  <c r="AR20" i="95"/>
  <c r="AH22" i="69"/>
  <c r="AQ22" i="69" s="1"/>
  <c r="AG22" i="48"/>
  <c r="AP22" i="48" s="1"/>
  <c r="AR21" i="64"/>
  <c r="Z22" i="32"/>
  <c r="AH21" i="47"/>
  <c r="AQ21" i="47" s="1"/>
  <c r="W23" i="13"/>
  <c r="AG22" i="13"/>
  <c r="AP22" i="13" s="1"/>
  <c r="AF22" i="13"/>
  <c r="AO22" i="13" s="1"/>
  <c r="AE22" i="13"/>
  <c r="AH21" i="70"/>
  <c r="AQ21" i="70" s="1"/>
  <c r="X21" i="43"/>
  <c r="Y21" i="43"/>
  <c r="AR20" i="51"/>
  <c r="AH21" i="10"/>
  <c r="AQ21" i="10" s="1"/>
  <c r="AR20" i="6"/>
  <c r="W22" i="24"/>
  <c r="AG21" i="24"/>
  <c r="AP21" i="24" s="1"/>
  <c r="AF21" i="24"/>
  <c r="AO21" i="24" s="1"/>
  <c r="AE21" i="24"/>
  <c r="Z21" i="5"/>
  <c r="AR20" i="33"/>
  <c r="AH21" i="77"/>
  <c r="AQ21" i="77" s="1"/>
  <c r="AR22" i="92"/>
  <c r="Z23" i="92"/>
  <c r="AG22" i="62"/>
  <c r="AP22" i="62" s="1"/>
  <c r="AF22" i="62"/>
  <c r="AO22" i="62" s="1"/>
  <c r="AE22" i="62"/>
  <c r="W23" i="62"/>
  <c r="AR21" i="12"/>
  <c r="AH23" i="9"/>
  <c r="AQ23" i="9" s="1"/>
  <c r="AQ25" i="9" s="1"/>
  <c r="AZ3" i="9"/>
  <c r="AX22" i="9" s="1"/>
  <c r="S22" i="9" s="1"/>
  <c r="AC22" i="9" s="1"/>
  <c r="AB23" i="9" s="1"/>
  <c r="AR20" i="94"/>
  <c r="Z22" i="12"/>
  <c r="AH22" i="19"/>
  <c r="AQ22" i="19" s="1"/>
  <c r="Z21" i="34"/>
  <c r="X22" i="75"/>
  <c r="Y22" i="75"/>
  <c r="AI20" i="87"/>
  <c r="AN20" i="87"/>
  <c r="Z21" i="54"/>
  <c r="Z21" i="8"/>
  <c r="Z22" i="14"/>
  <c r="Z22" i="88"/>
  <c r="AE21" i="4"/>
  <c r="W22" i="4"/>
  <c r="AG21" i="4"/>
  <c r="AP21" i="4" s="1"/>
  <c r="AF21" i="4"/>
  <c r="AO21" i="4" s="1"/>
  <c r="Z23" i="96"/>
  <c r="AR20" i="77"/>
  <c r="AI20" i="38"/>
  <c r="AN20" i="38"/>
  <c r="AR21" i="50"/>
  <c r="Z22" i="80"/>
  <c r="AN21" i="81"/>
  <c r="AI21" i="81"/>
  <c r="X22" i="31"/>
  <c r="Y22" i="31"/>
  <c r="X23" i="61"/>
  <c r="Y23" i="61"/>
  <c r="X22" i="23"/>
  <c r="Y22" i="23"/>
  <c r="X22" i="18"/>
  <c r="Y22" i="18"/>
  <c r="X23" i="79"/>
  <c r="Y23" i="79"/>
  <c r="X22" i="74"/>
  <c r="Y22" i="74"/>
  <c r="AI20" i="43"/>
  <c r="AN20" i="43"/>
  <c r="AR21" i="88"/>
  <c r="W22" i="47"/>
  <c r="AG21" i="47"/>
  <c r="AP21" i="47" s="1"/>
  <c r="AF21" i="47"/>
  <c r="AO21" i="47" s="1"/>
  <c r="AE21" i="47"/>
  <c r="AE21" i="70"/>
  <c r="AG21" i="70"/>
  <c r="AP21" i="70" s="1"/>
  <c r="W22" i="70"/>
  <c r="AF21" i="70"/>
  <c r="AO21" i="70" s="1"/>
  <c r="AE22" i="68"/>
  <c r="AG22" i="68"/>
  <c r="AP22" i="68" s="1"/>
  <c r="W23" i="68"/>
  <c r="AF22" i="68"/>
  <c r="AO22" i="68" s="1"/>
  <c r="AE21" i="3"/>
  <c r="W22" i="3"/>
  <c r="AG21" i="3"/>
  <c r="AP21" i="3" s="1"/>
  <c r="AF21" i="3"/>
  <c r="AO21" i="3" s="1"/>
  <c r="AR20" i="21"/>
  <c r="AG20" i="72"/>
  <c r="AP20" i="72" s="1"/>
  <c r="AF20" i="72"/>
  <c r="AO20" i="72" s="1"/>
  <c r="AE20" i="72"/>
  <c r="W21" i="72"/>
  <c r="AH20" i="58"/>
  <c r="AQ20" i="58" s="1"/>
  <c r="AR22" i="96"/>
  <c r="AR20" i="60"/>
  <c r="AH21" i="91"/>
  <c r="AQ21" i="91" s="1"/>
  <c r="AR21" i="29"/>
  <c r="AH21" i="65"/>
  <c r="AQ21" i="65" s="1"/>
  <c r="AH21" i="2"/>
  <c r="AQ21" i="2" s="1"/>
  <c r="AH22" i="42"/>
  <c r="AQ22" i="42" s="1"/>
  <c r="AH21" i="21"/>
  <c r="AQ21" i="21" s="1"/>
  <c r="AE21" i="1"/>
  <c r="W22" i="1"/>
  <c r="AG21" i="1"/>
  <c r="AP21" i="1" s="1"/>
  <c r="AF21" i="1"/>
  <c r="AO21" i="1" s="1"/>
  <c r="AR21" i="14"/>
  <c r="AH22" i="27"/>
  <c r="AQ22" i="27" s="1"/>
  <c r="AR21" i="42"/>
  <c r="AR19" i="71"/>
  <c r="AH21" i="6"/>
  <c r="AQ21" i="6" s="1"/>
  <c r="AH21" i="33"/>
  <c r="AQ21" i="33" s="1"/>
  <c r="AR20" i="47"/>
  <c r="AR20" i="65"/>
  <c r="Z21" i="60"/>
  <c r="Z20" i="71"/>
  <c r="AR21" i="45"/>
  <c r="AH21" i="94"/>
  <c r="AQ21" i="94" s="1"/>
  <c r="AI20" i="28"/>
  <c r="AN20" i="28"/>
  <c r="AN22" i="61"/>
  <c r="AI22" i="61"/>
  <c r="Y21" i="11"/>
  <c r="X21" i="11"/>
  <c r="AI22" i="41"/>
  <c r="AN22" i="41"/>
  <c r="Y21" i="16"/>
  <c r="X21" i="16"/>
  <c r="Z21" i="16" s="1"/>
  <c r="Y21" i="89"/>
  <c r="X21" i="89"/>
  <c r="AI21" i="56"/>
  <c r="AN21" i="56"/>
  <c r="AR20" i="10"/>
  <c r="AR21" i="19"/>
  <c r="AH21" i="95"/>
  <c r="AQ21" i="95" s="1"/>
  <c r="AH21" i="76"/>
  <c r="AQ21" i="76" s="1"/>
  <c r="AR20" i="34"/>
  <c r="AE21" i="66"/>
  <c r="AG21" i="66"/>
  <c r="AP21" i="66" s="1"/>
  <c r="AF21" i="66"/>
  <c r="AO21" i="66" s="1"/>
  <c r="W22" i="66"/>
  <c r="Y23" i="67"/>
  <c r="X23" i="67"/>
  <c r="Z23" i="67" s="1"/>
  <c r="AR20" i="8"/>
  <c r="AH22" i="48"/>
  <c r="AQ22" i="48" s="1"/>
  <c r="AN21" i="46"/>
  <c r="AI21" i="46"/>
  <c r="Z20" i="58"/>
  <c r="W22" i="83"/>
  <c r="AG21" i="83"/>
  <c r="AP21" i="83" s="1"/>
  <c r="AF21" i="83"/>
  <c r="AO21" i="83" s="1"/>
  <c r="AE21" i="83"/>
  <c r="AR22" i="9"/>
  <c r="AR20" i="20"/>
  <c r="X22" i="86"/>
  <c r="Y22" i="86"/>
  <c r="AH22" i="40"/>
  <c r="AQ22" i="40" s="1"/>
  <c r="Z23" i="9"/>
  <c r="AN21" i="73"/>
  <c r="AI21" i="73"/>
  <c r="Z22" i="19"/>
  <c r="Z22" i="27"/>
  <c r="AH22" i="84"/>
  <c r="AQ22" i="84" s="1"/>
  <c r="AR20" i="76"/>
  <c r="AR20" i="3"/>
  <c r="AI21" i="75"/>
  <c r="AN21" i="75"/>
  <c r="AN20" i="55"/>
  <c r="AI20" i="55"/>
  <c r="AR19" i="85"/>
  <c r="AR20" i="5"/>
  <c r="AH22" i="64"/>
  <c r="AQ22" i="64" s="1"/>
  <c r="AH20" i="7"/>
  <c r="AQ20" i="7" s="1"/>
  <c r="AR20" i="2"/>
  <c r="AH20" i="22"/>
  <c r="AQ20" i="22" s="1"/>
  <c r="AN21" i="44"/>
  <c r="AI21" i="44"/>
  <c r="AH21" i="39"/>
  <c r="AQ21" i="39" s="1"/>
  <c r="AI21" i="31"/>
  <c r="AN21" i="31"/>
  <c r="X22" i="35"/>
  <c r="Y22" i="35"/>
  <c r="AN22" i="37"/>
  <c r="AI22" i="37"/>
  <c r="Y22" i="25"/>
  <c r="X22" i="25"/>
  <c r="AI20" i="11"/>
  <c r="AN20" i="11"/>
  <c r="AI20" i="16"/>
  <c r="AN20" i="16"/>
  <c r="AI22" i="79"/>
  <c r="AN22" i="79"/>
  <c r="X22" i="36"/>
  <c r="Y22" i="36"/>
  <c r="AF22" i="48" l="1"/>
  <c r="AO22" i="48" s="1"/>
  <c r="Z23" i="37"/>
  <c r="AG22" i="50"/>
  <c r="AP22" i="50" s="1"/>
  <c r="W23" i="48"/>
  <c r="AE21" i="10"/>
  <c r="AI21" i="10" s="1"/>
  <c r="W23" i="50"/>
  <c r="AF21" i="10"/>
  <c r="AO21" i="10" s="1"/>
  <c r="AE22" i="50"/>
  <c r="Z21" i="87"/>
  <c r="X21" i="63"/>
  <c r="AH21" i="63" s="1"/>
  <c r="AQ21" i="63" s="1"/>
  <c r="AI22" i="53"/>
  <c r="AR22" i="53" s="1"/>
  <c r="Z22" i="86"/>
  <c r="AI20" i="63"/>
  <c r="AF23" i="26"/>
  <c r="AO23" i="26" s="1"/>
  <c r="Z22" i="73"/>
  <c r="W23" i="73" s="1"/>
  <c r="Z23" i="53"/>
  <c r="AF23" i="53" s="1"/>
  <c r="AO23" i="53" s="1"/>
  <c r="AO25" i="53" s="1"/>
  <c r="Z22" i="75"/>
  <c r="W23" i="75" s="1"/>
  <c r="W22" i="76"/>
  <c r="AF21" i="76"/>
  <c r="AO21" i="76" s="1"/>
  <c r="Z21" i="43"/>
  <c r="AE21" i="43" s="1"/>
  <c r="AG22" i="69"/>
  <c r="AP22" i="69" s="1"/>
  <c r="Z21" i="11"/>
  <c r="W22" i="11" s="1"/>
  <c r="Z22" i="46"/>
  <c r="AG22" i="46" s="1"/>
  <c r="AP22" i="46" s="1"/>
  <c r="AE22" i="73"/>
  <c r="AG22" i="73"/>
  <c r="AP22" i="73" s="1"/>
  <c r="AF22" i="73"/>
  <c r="AO22" i="73" s="1"/>
  <c r="AE23" i="53"/>
  <c r="AG23" i="53"/>
  <c r="AP23" i="53" s="1"/>
  <c r="AP25" i="53" s="1"/>
  <c r="W22" i="55"/>
  <c r="AF21" i="55"/>
  <c r="AO21" i="55" s="1"/>
  <c r="AE21" i="55"/>
  <c r="AG21" i="55"/>
  <c r="AP21" i="55" s="1"/>
  <c r="AG21" i="11"/>
  <c r="AP21" i="11" s="1"/>
  <c r="AG21" i="16"/>
  <c r="AP21" i="16" s="1"/>
  <c r="AF21" i="16"/>
  <c r="AO21" i="16" s="1"/>
  <c r="AE21" i="16"/>
  <c r="W22" i="16"/>
  <c r="AF21" i="43"/>
  <c r="AO21" i="43" s="1"/>
  <c r="AH22" i="25"/>
  <c r="AQ22" i="25" s="1"/>
  <c r="AG20" i="71"/>
  <c r="AP20" i="71" s="1"/>
  <c r="AF20" i="71"/>
  <c r="AO20" i="71" s="1"/>
  <c r="AE20" i="71"/>
  <c r="W21" i="71"/>
  <c r="AH22" i="74"/>
  <c r="AQ22" i="74" s="1"/>
  <c r="AH22" i="18"/>
  <c r="AQ22" i="18" s="1"/>
  <c r="AH23" i="61"/>
  <c r="AQ23" i="61" s="1"/>
  <c r="AQ25" i="61" s="1"/>
  <c r="AZ3" i="61"/>
  <c r="AX22" i="61" s="1"/>
  <c r="S22" i="61" s="1"/>
  <c r="AC22" i="61" s="1"/>
  <c r="AB23" i="61" s="1"/>
  <c r="AI21" i="4"/>
  <c r="AN21" i="4"/>
  <c r="AR20" i="87"/>
  <c r="AI21" i="24"/>
  <c r="AN21" i="24"/>
  <c r="Z23" i="13"/>
  <c r="X23" i="13"/>
  <c r="Y23" i="13"/>
  <c r="AF22" i="32"/>
  <c r="AO22" i="32" s="1"/>
  <c r="AE22" i="32"/>
  <c r="W23" i="32"/>
  <c r="AG22" i="32"/>
  <c r="AP22" i="32" s="1"/>
  <c r="AR21" i="36"/>
  <c r="AR20" i="63"/>
  <c r="AH21" i="28"/>
  <c r="AQ21" i="28" s="1"/>
  <c r="AI22" i="17"/>
  <c r="AN22" i="17"/>
  <c r="AG21" i="59"/>
  <c r="AP21" i="59" s="1"/>
  <c r="AF21" i="59"/>
  <c r="AO21" i="59" s="1"/>
  <c r="AE21" i="59"/>
  <c r="W22" i="59"/>
  <c r="AR20" i="89"/>
  <c r="Y23" i="30"/>
  <c r="Z23" i="30" s="1"/>
  <c r="X23" i="30"/>
  <c r="AH22" i="81"/>
  <c r="AQ22" i="81" s="1"/>
  <c r="Y22" i="33"/>
  <c r="X22" i="33"/>
  <c r="AI20" i="15"/>
  <c r="AN20" i="15"/>
  <c r="Y23" i="84"/>
  <c r="X23" i="84"/>
  <c r="X22" i="52"/>
  <c r="Y22" i="52"/>
  <c r="AH21" i="78"/>
  <c r="AQ21" i="78" s="1"/>
  <c r="X22" i="95"/>
  <c r="Y22" i="95"/>
  <c r="X23" i="69"/>
  <c r="Y23" i="69"/>
  <c r="Z22" i="25"/>
  <c r="AR21" i="75"/>
  <c r="AR21" i="73"/>
  <c r="Y22" i="83"/>
  <c r="X22" i="83"/>
  <c r="AH23" i="67"/>
  <c r="AQ23" i="67" s="1"/>
  <c r="AQ25" i="67" s="1"/>
  <c r="AZ3" i="67"/>
  <c r="AN21" i="66"/>
  <c r="AI21" i="66"/>
  <c r="AR21" i="56"/>
  <c r="AR22" i="61"/>
  <c r="AF21" i="60"/>
  <c r="AO21" i="60" s="1"/>
  <c r="AE21" i="60"/>
  <c r="W22" i="60"/>
  <c r="AG21" i="60"/>
  <c r="AP21" i="60" s="1"/>
  <c r="X23" i="68"/>
  <c r="Y23" i="68"/>
  <c r="AI21" i="70"/>
  <c r="AN21" i="70"/>
  <c r="Z22" i="74"/>
  <c r="Z22" i="18"/>
  <c r="Z23" i="61"/>
  <c r="AG22" i="80"/>
  <c r="AP22" i="80" s="1"/>
  <c r="AF22" i="80"/>
  <c r="AO22" i="80" s="1"/>
  <c r="AE22" i="80"/>
  <c r="W23" i="80"/>
  <c r="AE22" i="88"/>
  <c r="W23" i="88"/>
  <c r="AG22" i="88"/>
  <c r="AP22" i="88" s="1"/>
  <c r="AF22" i="88"/>
  <c r="AO22" i="88" s="1"/>
  <c r="W23" i="12"/>
  <c r="AG22" i="12"/>
  <c r="AP22" i="12" s="1"/>
  <c r="AF22" i="12"/>
  <c r="AO22" i="12" s="1"/>
  <c r="AE22" i="12"/>
  <c r="AF23" i="92"/>
  <c r="AO23" i="92" s="1"/>
  <c r="AE23" i="92"/>
  <c r="W24" i="92"/>
  <c r="AG23" i="92"/>
  <c r="AP23" i="92" s="1"/>
  <c r="X23" i="48"/>
  <c r="Y23" i="48"/>
  <c r="Z21" i="28"/>
  <c r="AR21" i="86"/>
  <c r="W23" i="29"/>
  <c r="AG22" i="29"/>
  <c r="AP22" i="29" s="1"/>
  <c r="AF22" i="29"/>
  <c r="AO22" i="29" s="1"/>
  <c r="AE22" i="29"/>
  <c r="AR21" i="74"/>
  <c r="W22" i="20"/>
  <c r="AG21" i="20"/>
  <c r="AP21" i="20" s="1"/>
  <c r="AF21" i="20"/>
  <c r="AO21" i="20" s="1"/>
  <c r="AE21" i="20"/>
  <c r="AF22" i="45"/>
  <c r="AO22" i="45" s="1"/>
  <c r="W23" i="45"/>
  <c r="AG22" i="45"/>
  <c r="AP22" i="45" s="1"/>
  <c r="AE22" i="45"/>
  <c r="AN22" i="82"/>
  <c r="AI22" i="82"/>
  <c r="AH23" i="37"/>
  <c r="AQ23" i="37" s="1"/>
  <c r="AI21" i="94"/>
  <c r="AN21" i="94"/>
  <c r="AI21" i="90"/>
  <c r="AN21" i="90"/>
  <c r="AH21" i="55"/>
  <c r="AQ21" i="55" s="1"/>
  <c r="AN21" i="52"/>
  <c r="AI21" i="52"/>
  <c r="AI21" i="91"/>
  <c r="AN21" i="91"/>
  <c r="Y22" i="76"/>
  <c r="X22" i="76"/>
  <c r="AI22" i="69"/>
  <c r="AN22" i="69"/>
  <c r="Y23" i="40"/>
  <c r="X23" i="40"/>
  <c r="AI20" i="7"/>
  <c r="AN20" i="7"/>
  <c r="X22" i="70"/>
  <c r="Z22" i="70" s="1"/>
  <c r="Y22" i="70"/>
  <c r="AR20" i="38"/>
  <c r="Y22" i="4"/>
  <c r="Z22" i="4" s="1"/>
  <c r="X22" i="4"/>
  <c r="AI21" i="39"/>
  <c r="AN21" i="39"/>
  <c r="AR20" i="16"/>
  <c r="AR22" i="37"/>
  <c r="AR21" i="31"/>
  <c r="AR21" i="44"/>
  <c r="AH21" i="89"/>
  <c r="AQ21" i="89" s="1"/>
  <c r="Y22" i="1"/>
  <c r="X22" i="1"/>
  <c r="Y23" i="50"/>
  <c r="X23" i="50"/>
  <c r="Y21" i="72"/>
  <c r="X21" i="72"/>
  <c r="AI21" i="47"/>
  <c r="AN21" i="47"/>
  <c r="W24" i="96"/>
  <c r="AG23" i="96"/>
  <c r="AP23" i="96" s="1"/>
  <c r="AF23" i="96"/>
  <c r="AO23" i="96" s="1"/>
  <c r="AE23" i="96"/>
  <c r="W23" i="14"/>
  <c r="AG22" i="14"/>
  <c r="AP22" i="14" s="1"/>
  <c r="AF22" i="14"/>
  <c r="AO22" i="14" s="1"/>
  <c r="AE22" i="14"/>
  <c r="AH22" i="75"/>
  <c r="AQ22" i="75" s="1"/>
  <c r="AR21" i="35"/>
  <c r="W22" i="51"/>
  <c r="AG21" i="51"/>
  <c r="AP21" i="51" s="1"/>
  <c r="AF21" i="51"/>
  <c r="AO21" i="51" s="1"/>
  <c r="AE21" i="51"/>
  <c r="AH22" i="56"/>
  <c r="AQ22" i="56" s="1"/>
  <c r="AH23" i="41"/>
  <c r="AQ23" i="41" s="1"/>
  <c r="AR21" i="25"/>
  <c r="Z21" i="63"/>
  <c r="AH21" i="38"/>
  <c r="AQ21" i="38" s="1"/>
  <c r="AI21" i="57"/>
  <c r="AN21" i="57"/>
  <c r="Z22" i="81"/>
  <c r="X22" i="21"/>
  <c r="Z22" i="21" s="1"/>
  <c r="Y22" i="21"/>
  <c r="AI21" i="65"/>
  <c r="AN21" i="65"/>
  <c r="Z21" i="78"/>
  <c r="AI23" i="26"/>
  <c r="AN23" i="26"/>
  <c r="Y23" i="64"/>
  <c r="X23" i="64"/>
  <c r="AH22" i="35"/>
  <c r="AQ22" i="35" s="1"/>
  <c r="AE22" i="86"/>
  <c r="AF22" i="86"/>
  <c r="AO22" i="86" s="1"/>
  <c r="W23" i="86"/>
  <c r="AG22" i="86"/>
  <c r="AP22" i="86" s="1"/>
  <c r="AI21" i="3"/>
  <c r="AN21" i="3"/>
  <c r="AF21" i="5"/>
  <c r="AO21" i="5" s="1"/>
  <c r="AE21" i="5"/>
  <c r="W22" i="5"/>
  <c r="AG21" i="5"/>
  <c r="AP21" i="5" s="1"/>
  <c r="AH21" i="43"/>
  <c r="AQ21" i="43" s="1"/>
  <c r="AR21" i="49"/>
  <c r="AR20" i="78"/>
  <c r="AG22" i="49"/>
  <c r="AP22" i="49" s="1"/>
  <c r="AF22" i="49"/>
  <c r="AO22" i="49" s="1"/>
  <c r="AE22" i="49"/>
  <c r="W23" i="49"/>
  <c r="Y22" i="57"/>
  <c r="X22" i="57"/>
  <c r="X24" i="26"/>
  <c r="Y24" i="26"/>
  <c r="AR22" i="79"/>
  <c r="Z22" i="35"/>
  <c r="AH22" i="36"/>
  <c r="AQ22" i="36" s="1"/>
  <c r="AE23" i="9"/>
  <c r="AG23" i="9"/>
  <c r="AP23" i="9" s="1"/>
  <c r="AP25" i="9" s="1"/>
  <c r="AF23" i="9"/>
  <c r="AO23" i="9" s="1"/>
  <c r="AO25" i="9" s="1"/>
  <c r="AF20" i="58"/>
  <c r="AO20" i="58" s="1"/>
  <c r="AE20" i="58"/>
  <c r="W21" i="58"/>
  <c r="AG20" i="58"/>
  <c r="AP20" i="58" s="1"/>
  <c r="AE23" i="67"/>
  <c r="AG23" i="67"/>
  <c r="AP23" i="67" s="1"/>
  <c r="AP25" i="67" s="1"/>
  <c r="AF23" i="67"/>
  <c r="AO23" i="67" s="1"/>
  <c r="AO25" i="67" s="1"/>
  <c r="AR22" i="41"/>
  <c r="AI21" i="1"/>
  <c r="AN21" i="1"/>
  <c r="AI22" i="50"/>
  <c r="AN22" i="50"/>
  <c r="AN20" i="72"/>
  <c r="AI20" i="72"/>
  <c r="AI22" i="68"/>
  <c r="AN22" i="68"/>
  <c r="AH23" i="79"/>
  <c r="AQ23" i="79" s="1"/>
  <c r="AH22" i="23"/>
  <c r="AQ22" i="23" s="1"/>
  <c r="AH22" i="31"/>
  <c r="AQ22" i="31" s="1"/>
  <c r="AF21" i="8"/>
  <c r="AO21" i="8" s="1"/>
  <c r="AE21" i="8"/>
  <c r="W22" i="8"/>
  <c r="AG21" i="8"/>
  <c r="AP21" i="8" s="1"/>
  <c r="AE22" i="75"/>
  <c r="Y23" i="62"/>
  <c r="X23" i="62"/>
  <c r="X22" i="24"/>
  <c r="Y22" i="24"/>
  <c r="AI22" i="13"/>
  <c r="AN22" i="13"/>
  <c r="AH22" i="44"/>
  <c r="AQ22" i="44" s="1"/>
  <c r="AH21" i="87"/>
  <c r="AQ21" i="87" s="1"/>
  <c r="W22" i="93"/>
  <c r="AG21" i="93"/>
  <c r="AP21" i="93" s="1"/>
  <c r="AF21" i="93"/>
  <c r="AO21" i="93" s="1"/>
  <c r="AE21" i="93"/>
  <c r="W21" i="85"/>
  <c r="AG20" i="85"/>
  <c r="AP20" i="85" s="1"/>
  <c r="AF20" i="85"/>
  <c r="AO20" i="85" s="1"/>
  <c r="AE20" i="85"/>
  <c r="Z23" i="41"/>
  <c r="AH22" i="49"/>
  <c r="AQ22" i="49" s="1"/>
  <c r="AN22" i="30"/>
  <c r="AI22" i="30"/>
  <c r="AF23" i="37"/>
  <c r="AO23" i="37" s="1"/>
  <c r="AG23" i="37"/>
  <c r="AP23" i="37" s="1"/>
  <c r="AE23" i="37"/>
  <c r="W24" i="37"/>
  <c r="Y21" i="22"/>
  <c r="X21" i="22"/>
  <c r="AN21" i="33"/>
  <c r="AI21" i="33"/>
  <c r="X22" i="6"/>
  <c r="Y22" i="6"/>
  <c r="Y23" i="42"/>
  <c r="X23" i="42"/>
  <c r="Y22" i="77"/>
  <c r="X22" i="77"/>
  <c r="AI21" i="95"/>
  <c r="AN21" i="95"/>
  <c r="AN21" i="76"/>
  <c r="AI21" i="76"/>
  <c r="Y22" i="39"/>
  <c r="Z22" i="39" s="1"/>
  <c r="X22" i="39"/>
  <c r="AI22" i="64"/>
  <c r="AN22" i="64"/>
  <c r="Y22" i="10"/>
  <c r="X22" i="10"/>
  <c r="W23" i="27"/>
  <c r="AG22" i="27"/>
  <c r="AP22" i="27" s="1"/>
  <c r="AF22" i="27"/>
  <c r="AO22" i="27" s="1"/>
  <c r="AE22" i="27"/>
  <c r="AH21" i="16"/>
  <c r="AQ21" i="16" s="1"/>
  <c r="X22" i="47"/>
  <c r="Y22" i="47"/>
  <c r="AR21" i="81"/>
  <c r="W22" i="87"/>
  <c r="AG21" i="87"/>
  <c r="AP21" i="87" s="1"/>
  <c r="AF21" i="87"/>
  <c r="AO21" i="87" s="1"/>
  <c r="AE21" i="87"/>
  <c r="X23" i="17"/>
  <c r="Y23" i="17"/>
  <c r="AR22" i="67"/>
  <c r="AH23" i="53"/>
  <c r="AQ23" i="53" s="1"/>
  <c r="AQ25" i="53" s="1"/>
  <c r="AZ3" i="53"/>
  <c r="AX22" i="53" s="1"/>
  <c r="S22" i="53" s="1"/>
  <c r="AC22" i="53" s="1"/>
  <c r="AB23" i="53" s="1"/>
  <c r="AR21" i="23"/>
  <c r="Y22" i="90"/>
  <c r="X22" i="90"/>
  <c r="Z22" i="90" s="1"/>
  <c r="Y21" i="15"/>
  <c r="X21" i="15"/>
  <c r="AI22" i="84"/>
  <c r="AN22" i="84"/>
  <c r="AI21" i="21"/>
  <c r="AN21" i="21"/>
  <c r="AI21" i="2"/>
  <c r="AN21" i="2"/>
  <c r="Y22" i="65"/>
  <c r="X22" i="65"/>
  <c r="AI21" i="77"/>
  <c r="AN21" i="77"/>
  <c r="AE22" i="19"/>
  <c r="W23" i="19"/>
  <c r="AG22" i="19"/>
  <c r="AP22" i="19" s="1"/>
  <c r="AF22" i="19"/>
  <c r="AO22" i="19" s="1"/>
  <c r="Z22" i="36"/>
  <c r="AR20" i="11"/>
  <c r="AR20" i="55"/>
  <c r="AH22" i="86"/>
  <c r="AQ22" i="86" s="1"/>
  <c r="AI21" i="83"/>
  <c r="AN21" i="83"/>
  <c r="AR21" i="46"/>
  <c r="X22" i="66"/>
  <c r="Y22" i="66"/>
  <c r="Z21" i="89"/>
  <c r="AH21" i="11"/>
  <c r="AQ21" i="11" s="1"/>
  <c r="AR20" i="28"/>
  <c r="Y22" i="3"/>
  <c r="X22" i="3"/>
  <c r="AR20" i="43"/>
  <c r="Z23" i="79"/>
  <c r="Z22" i="23"/>
  <c r="Z22" i="31"/>
  <c r="AE21" i="54"/>
  <c r="W22" i="54"/>
  <c r="AG21" i="54"/>
  <c r="AP21" i="54" s="1"/>
  <c r="AF21" i="54"/>
  <c r="AO21" i="54" s="1"/>
  <c r="AF21" i="34"/>
  <c r="AO21" i="34" s="1"/>
  <c r="AE21" i="34"/>
  <c r="W22" i="34"/>
  <c r="AG21" i="34"/>
  <c r="AP21" i="34" s="1"/>
  <c r="AX23" i="9"/>
  <c r="S23" i="9" s="1"/>
  <c r="AC23" i="9" s="1"/>
  <c r="AJ23" i="9" s="1"/>
  <c r="AS23" i="9" s="1"/>
  <c r="AX3" i="9"/>
  <c r="S3" i="9" s="1"/>
  <c r="AC3" i="9" s="1"/>
  <c r="AX4" i="9"/>
  <c r="S4" i="9" s="1"/>
  <c r="AC4" i="9" s="1"/>
  <c r="AB5" i="9" s="1"/>
  <c r="AX5" i="9"/>
  <c r="S5" i="9" s="1"/>
  <c r="AC5" i="9" s="1"/>
  <c r="AB6" i="9" s="1"/>
  <c r="AX6" i="9"/>
  <c r="S6" i="9" s="1"/>
  <c r="AC6" i="9" s="1"/>
  <c r="AB7" i="9" s="1"/>
  <c r="AX7" i="9"/>
  <c r="S7" i="9" s="1"/>
  <c r="AC7" i="9" s="1"/>
  <c r="AB8" i="9" s="1"/>
  <c r="AX8" i="9"/>
  <c r="S8" i="9" s="1"/>
  <c r="AC8" i="9" s="1"/>
  <c r="AB9" i="9" s="1"/>
  <c r="AX9" i="9"/>
  <c r="S9" i="9" s="1"/>
  <c r="AC9" i="9" s="1"/>
  <c r="AB10" i="9" s="1"/>
  <c r="AX10" i="9"/>
  <c r="S10" i="9" s="1"/>
  <c r="AC10" i="9" s="1"/>
  <c r="AB11" i="9" s="1"/>
  <c r="AX11" i="9"/>
  <c r="S11" i="9" s="1"/>
  <c r="AC11" i="9" s="1"/>
  <c r="AB12" i="9" s="1"/>
  <c r="AX12" i="9"/>
  <c r="S12" i="9" s="1"/>
  <c r="AC12" i="9" s="1"/>
  <c r="AB13" i="9" s="1"/>
  <c r="AX13" i="9"/>
  <c r="S13" i="9" s="1"/>
  <c r="AC13" i="9" s="1"/>
  <c r="AB14" i="9" s="1"/>
  <c r="AX14" i="9"/>
  <c r="S14" i="9" s="1"/>
  <c r="AC14" i="9" s="1"/>
  <c r="AB15" i="9" s="1"/>
  <c r="AX15" i="9"/>
  <c r="S15" i="9" s="1"/>
  <c r="AC15" i="9" s="1"/>
  <c r="AB16" i="9" s="1"/>
  <c r="AX16" i="9"/>
  <c r="S16" i="9" s="1"/>
  <c r="AC16" i="9" s="1"/>
  <c r="AB17" i="9" s="1"/>
  <c r="AX17" i="9"/>
  <c r="S17" i="9" s="1"/>
  <c r="AC17" i="9" s="1"/>
  <c r="AB18" i="9" s="1"/>
  <c r="AX18" i="9"/>
  <c r="S18" i="9" s="1"/>
  <c r="AC18" i="9" s="1"/>
  <c r="AB19" i="9" s="1"/>
  <c r="AX19" i="9"/>
  <c r="S19" i="9" s="1"/>
  <c r="AC19" i="9" s="1"/>
  <c r="AB20" i="9" s="1"/>
  <c r="AX20" i="9"/>
  <c r="S20" i="9" s="1"/>
  <c r="AC20" i="9" s="1"/>
  <c r="AB21" i="9" s="1"/>
  <c r="AX21" i="9"/>
  <c r="S21" i="9" s="1"/>
  <c r="AC21" i="9" s="1"/>
  <c r="AB22" i="9" s="1"/>
  <c r="AN22" i="62"/>
  <c r="AI22" i="62"/>
  <c r="AN22" i="48"/>
  <c r="AI22" i="48"/>
  <c r="Z22" i="44"/>
  <c r="AH22" i="73"/>
  <c r="AQ22" i="73" s="1"/>
  <c r="AH22" i="46"/>
  <c r="AQ22" i="46" s="1"/>
  <c r="Z22" i="56"/>
  <c r="Z21" i="38"/>
  <c r="Y23" i="82"/>
  <c r="X23" i="82"/>
  <c r="AR21" i="18"/>
  <c r="AN20" i="22"/>
  <c r="AI20" i="22"/>
  <c r="Y22" i="94"/>
  <c r="X22" i="94"/>
  <c r="Z22" i="94" s="1"/>
  <c r="AI21" i="6"/>
  <c r="AN21" i="6"/>
  <c r="AN22" i="42"/>
  <c r="AI22" i="42"/>
  <c r="Y22" i="2"/>
  <c r="X22" i="2"/>
  <c r="X22" i="91"/>
  <c r="Y22" i="91"/>
  <c r="AI22" i="40"/>
  <c r="AN22" i="40"/>
  <c r="Y21" i="7"/>
  <c r="X21" i="7"/>
  <c r="Z23" i="42" l="1"/>
  <c r="Z21" i="22"/>
  <c r="Z22" i="57"/>
  <c r="Z21" i="72"/>
  <c r="W22" i="43"/>
  <c r="AF21" i="11"/>
  <c r="AO21" i="11" s="1"/>
  <c r="AF22" i="75"/>
  <c r="AO22" i="75" s="1"/>
  <c r="AF22" i="46"/>
  <c r="AO22" i="46" s="1"/>
  <c r="AN21" i="10"/>
  <c r="AG22" i="75"/>
  <c r="AP22" i="75" s="1"/>
  <c r="Z23" i="84"/>
  <c r="W23" i="46"/>
  <c r="AG21" i="43"/>
  <c r="AP21" i="43" s="1"/>
  <c r="AE21" i="11"/>
  <c r="Z21" i="7"/>
  <c r="Z22" i="47"/>
  <c r="Z23" i="48"/>
  <c r="AE22" i="46"/>
  <c r="AK23" i="9"/>
  <c r="AT23" i="9" s="1"/>
  <c r="Z22" i="91"/>
  <c r="W23" i="91" s="1"/>
  <c r="Z22" i="24"/>
  <c r="Z22" i="3"/>
  <c r="AF22" i="3" s="1"/>
  <c r="AO22" i="3" s="1"/>
  <c r="Z22" i="6"/>
  <c r="W23" i="6" s="1"/>
  <c r="Z22" i="1"/>
  <c r="AG22" i="1" s="1"/>
  <c r="AP22" i="1" s="1"/>
  <c r="Z23" i="82"/>
  <c r="AF23" i="82" s="1"/>
  <c r="AO23" i="82" s="1"/>
  <c r="Z23" i="17"/>
  <c r="W22" i="22"/>
  <c r="AG21" i="22"/>
  <c r="AP21" i="22" s="1"/>
  <c r="AF21" i="22"/>
  <c r="AO21" i="22" s="1"/>
  <c r="AE21" i="22"/>
  <c r="AE23" i="82"/>
  <c r="W23" i="90"/>
  <c r="AG22" i="90"/>
  <c r="AP22" i="90" s="1"/>
  <c r="AF22" i="90"/>
  <c r="AO22" i="90" s="1"/>
  <c r="AE22" i="90"/>
  <c r="AF23" i="42"/>
  <c r="AO23" i="42" s="1"/>
  <c r="W24" i="42"/>
  <c r="AE23" i="42"/>
  <c r="AG23" i="42"/>
  <c r="AP23" i="42" s="1"/>
  <c r="AG22" i="3"/>
  <c r="AP22" i="3" s="1"/>
  <c r="AE22" i="3"/>
  <c r="W23" i="3"/>
  <c r="AF22" i="6"/>
  <c r="AO22" i="6" s="1"/>
  <c r="AF22" i="1"/>
  <c r="AO22" i="1" s="1"/>
  <c r="AE22" i="1"/>
  <c r="W23" i="1"/>
  <c r="AF22" i="91"/>
  <c r="AO22" i="91" s="1"/>
  <c r="AE22" i="91"/>
  <c r="AG22" i="91"/>
  <c r="AP22" i="91" s="1"/>
  <c r="AF22" i="24"/>
  <c r="AO22" i="24" s="1"/>
  <c r="AE22" i="24"/>
  <c r="W23" i="24"/>
  <c r="AG22" i="24"/>
  <c r="AP22" i="24" s="1"/>
  <c r="W22" i="72"/>
  <c r="AG21" i="72"/>
  <c r="AP21" i="72" s="1"/>
  <c r="AF21" i="72"/>
  <c r="AO21" i="72" s="1"/>
  <c r="AE21" i="72"/>
  <c r="AE23" i="48"/>
  <c r="W24" i="48"/>
  <c r="AG23" i="48"/>
  <c r="AP23" i="48" s="1"/>
  <c r="AF23" i="48"/>
  <c r="AO23" i="48" s="1"/>
  <c r="AG23" i="17"/>
  <c r="AP23" i="17" s="1"/>
  <c r="AP25" i="17" s="1"/>
  <c r="AF23" i="17"/>
  <c r="AO23" i="17" s="1"/>
  <c r="AO25" i="17" s="1"/>
  <c r="AE23" i="17"/>
  <c r="AF21" i="7"/>
  <c r="AO21" i="7" s="1"/>
  <c r="AE21" i="7"/>
  <c r="W22" i="7"/>
  <c r="AG21" i="7"/>
  <c r="AP21" i="7" s="1"/>
  <c r="W23" i="39"/>
  <c r="AG22" i="39"/>
  <c r="AP22" i="39" s="1"/>
  <c r="AF22" i="39"/>
  <c r="AO22" i="39" s="1"/>
  <c r="AE22" i="39"/>
  <c r="AG22" i="4"/>
  <c r="AP22" i="4" s="1"/>
  <c r="AF22" i="4"/>
  <c r="AO22" i="4" s="1"/>
  <c r="AE22" i="4"/>
  <c r="W23" i="4"/>
  <c r="AF23" i="30"/>
  <c r="AO23" i="30" s="1"/>
  <c r="AE23" i="30"/>
  <c r="W24" i="30"/>
  <c r="AG23" i="30"/>
  <c r="AP23" i="30" s="1"/>
  <c r="AR22" i="42"/>
  <c r="AJ17" i="9"/>
  <c r="AK17" i="9"/>
  <c r="AT17" i="9" s="1"/>
  <c r="W22" i="89"/>
  <c r="AG21" i="89"/>
  <c r="AP21" i="89" s="1"/>
  <c r="AF21" i="89"/>
  <c r="AO21" i="89" s="1"/>
  <c r="AE21" i="89"/>
  <c r="Y23" i="29"/>
  <c r="X23" i="29"/>
  <c r="X22" i="60"/>
  <c r="Y22" i="60"/>
  <c r="AH22" i="83"/>
  <c r="AQ22" i="83" s="1"/>
  <c r="AH22" i="95"/>
  <c r="AQ22" i="95" s="1"/>
  <c r="AI22" i="32"/>
  <c r="AN22" i="32"/>
  <c r="AR21" i="24"/>
  <c r="AN21" i="43"/>
  <c r="AI21" i="43"/>
  <c r="AI23" i="53"/>
  <c r="AN23" i="53"/>
  <c r="AN25" i="53" s="1"/>
  <c r="AH22" i="91"/>
  <c r="AQ22" i="91" s="1"/>
  <c r="AR20" i="22"/>
  <c r="AJ22" i="9"/>
  <c r="AK22" i="9"/>
  <c r="AT22" i="9" s="1"/>
  <c r="AJ16" i="9"/>
  <c r="AK16" i="9"/>
  <c r="AT16" i="9" s="1"/>
  <c r="AJ10" i="9"/>
  <c r="AK10" i="9"/>
  <c r="AT10" i="9" s="1"/>
  <c r="AB4" i="9"/>
  <c r="AJ3" i="9"/>
  <c r="AF22" i="23"/>
  <c r="AO22" i="23" s="1"/>
  <c r="AE22" i="23"/>
  <c r="W23" i="23"/>
  <c r="AG22" i="23"/>
  <c r="AP22" i="23" s="1"/>
  <c r="AR21" i="83"/>
  <c r="AX3" i="53"/>
  <c r="S3" i="53" s="1"/>
  <c r="AC3" i="53" s="1"/>
  <c r="AX23" i="53"/>
  <c r="S23" i="53" s="1"/>
  <c r="AC23" i="53" s="1"/>
  <c r="AX4" i="53"/>
  <c r="S4" i="53" s="1"/>
  <c r="AC4" i="53" s="1"/>
  <c r="AB5" i="53" s="1"/>
  <c r="AX5" i="53"/>
  <c r="S5" i="53" s="1"/>
  <c r="AC5" i="53" s="1"/>
  <c r="AB6" i="53" s="1"/>
  <c r="AX6" i="53"/>
  <c r="S6" i="53" s="1"/>
  <c r="AC6" i="53" s="1"/>
  <c r="AB7" i="53" s="1"/>
  <c r="AX7" i="53"/>
  <c r="S7" i="53" s="1"/>
  <c r="AC7" i="53" s="1"/>
  <c r="AB8" i="53" s="1"/>
  <c r="AX8" i="53"/>
  <c r="S8" i="53" s="1"/>
  <c r="AC8" i="53" s="1"/>
  <c r="AB9" i="53" s="1"/>
  <c r="AX9" i="53"/>
  <c r="S9" i="53" s="1"/>
  <c r="AC9" i="53" s="1"/>
  <c r="AB10" i="53" s="1"/>
  <c r="AX10" i="53"/>
  <c r="S10" i="53" s="1"/>
  <c r="AC10" i="53" s="1"/>
  <c r="AB11" i="53" s="1"/>
  <c r="AX11" i="53"/>
  <c r="S11" i="53" s="1"/>
  <c r="AC11" i="53" s="1"/>
  <c r="AB12" i="53" s="1"/>
  <c r="AX12" i="53"/>
  <c r="S12" i="53" s="1"/>
  <c r="AC12" i="53" s="1"/>
  <c r="AB13" i="53" s="1"/>
  <c r="AX13" i="53"/>
  <c r="S13" i="53" s="1"/>
  <c r="AC13" i="53" s="1"/>
  <c r="AB14" i="53" s="1"/>
  <c r="AX14" i="53"/>
  <c r="S14" i="53" s="1"/>
  <c r="AC14" i="53" s="1"/>
  <c r="AB15" i="53" s="1"/>
  <c r="AX15" i="53"/>
  <c r="S15" i="53" s="1"/>
  <c r="AC15" i="53" s="1"/>
  <c r="AB16" i="53" s="1"/>
  <c r="AX16" i="53"/>
  <c r="S16" i="53" s="1"/>
  <c r="AC16" i="53" s="1"/>
  <c r="AB17" i="53" s="1"/>
  <c r="AX17" i="53"/>
  <c r="S17" i="53" s="1"/>
  <c r="AC17" i="53" s="1"/>
  <c r="AB18" i="53" s="1"/>
  <c r="AX18" i="53"/>
  <c r="S18" i="53" s="1"/>
  <c r="AC18" i="53" s="1"/>
  <c r="AB19" i="53" s="1"/>
  <c r="AX19" i="53"/>
  <c r="S19" i="53" s="1"/>
  <c r="AC19" i="53" s="1"/>
  <c r="AB20" i="53" s="1"/>
  <c r="AX20" i="53"/>
  <c r="S20" i="53" s="1"/>
  <c r="AC20" i="53" s="1"/>
  <c r="AB21" i="53" s="1"/>
  <c r="AX21" i="53"/>
  <c r="S21" i="53" s="1"/>
  <c r="AC21" i="53" s="1"/>
  <c r="AB22" i="53" s="1"/>
  <c r="AH23" i="17"/>
  <c r="AQ23" i="17" s="1"/>
  <c r="AQ25" i="17" s="1"/>
  <c r="AZ3" i="17"/>
  <c r="AX22" i="17" s="1"/>
  <c r="S22" i="17" s="1"/>
  <c r="AC22" i="17" s="1"/>
  <c r="AB23" i="17" s="1"/>
  <c r="X22" i="87"/>
  <c r="Y22" i="87"/>
  <c r="Y23" i="27"/>
  <c r="Z23" i="27" s="1"/>
  <c r="X23" i="27"/>
  <c r="AH22" i="39"/>
  <c r="AQ22" i="39" s="1"/>
  <c r="AR21" i="95"/>
  <c r="AH21" i="22"/>
  <c r="AQ21" i="22" s="1"/>
  <c r="W24" i="41"/>
  <c r="AG23" i="41"/>
  <c r="AP23" i="41" s="1"/>
  <c r="AF23" i="41"/>
  <c r="AO23" i="41" s="1"/>
  <c r="AE23" i="41"/>
  <c r="AI21" i="93"/>
  <c r="AN21" i="93"/>
  <c r="AH22" i="24"/>
  <c r="AQ22" i="24" s="1"/>
  <c r="AI21" i="8"/>
  <c r="AN21" i="8"/>
  <c r="Y23" i="49"/>
  <c r="X23" i="49"/>
  <c r="W22" i="78"/>
  <c r="AG21" i="78"/>
  <c r="AP21" i="78" s="1"/>
  <c r="AF21" i="78"/>
  <c r="AO21" i="78" s="1"/>
  <c r="AE21" i="78"/>
  <c r="AE22" i="81"/>
  <c r="AG22" i="81"/>
  <c r="AP22" i="81" s="1"/>
  <c r="AF22" i="81"/>
  <c r="AO22" i="81" s="1"/>
  <c r="W23" i="81"/>
  <c r="AI21" i="51"/>
  <c r="AN21" i="51"/>
  <c r="AR22" i="69"/>
  <c r="AR21" i="52"/>
  <c r="X23" i="45"/>
  <c r="Y23" i="45"/>
  <c r="AI22" i="12"/>
  <c r="AN22" i="12"/>
  <c r="X23" i="88"/>
  <c r="Y23" i="88"/>
  <c r="AR21" i="70"/>
  <c r="AI21" i="60"/>
  <c r="AN21" i="60"/>
  <c r="AR21" i="66"/>
  <c r="AG22" i="25"/>
  <c r="AP22" i="25" s="1"/>
  <c r="W23" i="25"/>
  <c r="AF22" i="25"/>
  <c r="AO22" i="25" s="1"/>
  <c r="AE22" i="25"/>
  <c r="Z22" i="95"/>
  <c r="AN21" i="59"/>
  <c r="AI21" i="59"/>
  <c r="AI21" i="55"/>
  <c r="AN21" i="55"/>
  <c r="W23" i="31"/>
  <c r="AG22" i="31"/>
  <c r="AP22" i="31" s="1"/>
  <c r="AF22" i="31"/>
  <c r="AO22" i="31" s="1"/>
  <c r="AE22" i="31"/>
  <c r="AH22" i="65"/>
  <c r="AQ22" i="65" s="1"/>
  <c r="AI22" i="75"/>
  <c r="AN22" i="75"/>
  <c r="X22" i="8"/>
  <c r="Y22" i="8"/>
  <c r="AI20" i="58"/>
  <c r="AN20" i="58"/>
  <c r="AF22" i="21"/>
  <c r="AO22" i="21" s="1"/>
  <c r="AE22" i="21"/>
  <c r="W23" i="21"/>
  <c r="AG22" i="21"/>
  <c r="AP22" i="21" s="1"/>
  <c r="AR21" i="91"/>
  <c r="W24" i="84"/>
  <c r="AG23" i="84"/>
  <c r="AP23" i="84" s="1"/>
  <c r="AF23" i="84"/>
  <c r="AO23" i="84" s="1"/>
  <c r="AE23" i="84"/>
  <c r="AR21" i="10"/>
  <c r="W22" i="38"/>
  <c r="AG21" i="38"/>
  <c r="AP21" i="38" s="1"/>
  <c r="AF21" i="38"/>
  <c r="AO21" i="38" s="1"/>
  <c r="AE21" i="38"/>
  <c r="AF22" i="44"/>
  <c r="AO22" i="44" s="1"/>
  <c r="AE22" i="44"/>
  <c r="W23" i="44"/>
  <c r="AG22" i="44"/>
  <c r="AP22" i="44" s="1"/>
  <c r="AJ21" i="9"/>
  <c r="AK21" i="9"/>
  <c r="AT21" i="9" s="1"/>
  <c r="AJ15" i="9"/>
  <c r="AK15" i="9"/>
  <c r="AT15" i="9" s="1"/>
  <c r="AJ9" i="9"/>
  <c r="AK9" i="9"/>
  <c r="AT9" i="9" s="1"/>
  <c r="W24" i="79"/>
  <c r="AG23" i="79"/>
  <c r="AP23" i="79" s="1"/>
  <c r="AF23" i="79"/>
  <c r="AO23" i="79" s="1"/>
  <c r="AE23" i="79"/>
  <c r="AH22" i="66"/>
  <c r="AQ22" i="66" s="1"/>
  <c r="X23" i="19"/>
  <c r="Y23" i="19"/>
  <c r="Z22" i="65"/>
  <c r="AR22" i="84"/>
  <c r="AJ23" i="53"/>
  <c r="AS23" i="53" s="1"/>
  <c r="AK23" i="53"/>
  <c r="AT23" i="53" s="1"/>
  <c r="AH22" i="10"/>
  <c r="AQ22" i="10" s="1"/>
  <c r="AH22" i="77"/>
  <c r="AQ22" i="77" s="1"/>
  <c r="AN20" i="85"/>
  <c r="AI20" i="85"/>
  <c r="AR22" i="50"/>
  <c r="AH24" i="26"/>
  <c r="AQ24" i="26" s="1"/>
  <c r="AN22" i="49"/>
  <c r="AI22" i="49"/>
  <c r="AI22" i="86"/>
  <c r="AN22" i="86"/>
  <c r="AH23" i="64"/>
  <c r="AQ23" i="64" s="1"/>
  <c r="AQ25" i="64" s="1"/>
  <c r="AZ3" i="64"/>
  <c r="AX22" i="64" s="1"/>
  <c r="S22" i="64" s="1"/>
  <c r="AC22" i="64" s="1"/>
  <c r="AB23" i="64" s="1"/>
  <c r="X24" i="96"/>
  <c r="Y24" i="96"/>
  <c r="AH23" i="50"/>
  <c r="AQ23" i="50" s="1"/>
  <c r="AQ25" i="50" s="1"/>
  <c r="AZ3" i="50"/>
  <c r="AX22" i="50" s="1"/>
  <c r="S22" i="50" s="1"/>
  <c r="AC22" i="50" s="1"/>
  <c r="AB23" i="50" s="1"/>
  <c r="AR20" i="7"/>
  <c r="AH22" i="76"/>
  <c r="AQ22" i="76" s="1"/>
  <c r="AR21" i="94"/>
  <c r="AR22" i="82"/>
  <c r="Z22" i="83"/>
  <c r="AH22" i="52"/>
  <c r="AQ22" i="52" s="1"/>
  <c r="AR20" i="15"/>
  <c r="Y22" i="11"/>
  <c r="X22" i="11"/>
  <c r="W23" i="94"/>
  <c r="AG22" i="94"/>
  <c r="AP22" i="94" s="1"/>
  <c r="AF22" i="94"/>
  <c r="AO22" i="94" s="1"/>
  <c r="AE22" i="94"/>
  <c r="AJ11" i="9"/>
  <c r="AK11" i="9"/>
  <c r="AT11" i="9" s="1"/>
  <c r="AI21" i="34"/>
  <c r="AN21" i="34"/>
  <c r="AH22" i="90"/>
  <c r="AQ22" i="90" s="1"/>
  <c r="W23" i="47"/>
  <c r="AG22" i="47"/>
  <c r="AP22" i="47" s="1"/>
  <c r="AF22" i="47"/>
  <c r="AO22" i="47" s="1"/>
  <c r="AE22" i="47"/>
  <c r="AE22" i="57"/>
  <c r="W23" i="57"/>
  <c r="AG22" i="57"/>
  <c r="AP22" i="57" s="1"/>
  <c r="AF22" i="57"/>
  <c r="AO22" i="57" s="1"/>
  <c r="AI22" i="14"/>
  <c r="AN22" i="14"/>
  <c r="AH22" i="2"/>
  <c r="AQ22" i="2" s="1"/>
  <c r="AR21" i="6"/>
  <c r="AE22" i="56"/>
  <c r="W23" i="56"/>
  <c r="AG22" i="56"/>
  <c r="AP22" i="56" s="1"/>
  <c r="AF22" i="56"/>
  <c r="AO22" i="56" s="1"/>
  <c r="AR22" i="48"/>
  <c r="AJ20" i="9"/>
  <c r="AK20" i="9"/>
  <c r="AT20" i="9" s="1"/>
  <c r="AJ14" i="9"/>
  <c r="AK14" i="9"/>
  <c r="AT14" i="9" s="1"/>
  <c r="AJ8" i="9"/>
  <c r="AK8" i="9"/>
  <c r="AT8" i="9" s="1"/>
  <c r="Z22" i="66"/>
  <c r="AI22" i="19"/>
  <c r="AN22" i="19"/>
  <c r="AH21" i="15"/>
  <c r="AQ21" i="15" s="1"/>
  <c r="AN21" i="87"/>
  <c r="AI21" i="87"/>
  <c r="AH22" i="6"/>
  <c r="AQ22" i="6" s="1"/>
  <c r="AR22" i="30"/>
  <c r="AH23" i="62"/>
  <c r="AQ23" i="62" s="1"/>
  <c r="AQ25" i="62" s="1"/>
  <c r="AZ3" i="62"/>
  <c r="AX22" i="62" s="1"/>
  <c r="S22" i="62" s="1"/>
  <c r="AC22" i="62" s="1"/>
  <c r="AB23" i="62" s="1"/>
  <c r="Y23" i="75"/>
  <c r="X23" i="75"/>
  <c r="AI23" i="67"/>
  <c r="AN23" i="67"/>
  <c r="AN25" i="67" s="1"/>
  <c r="Z24" i="26"/>
  <c r="X22" i="5"/>
  <c r="Y22" i="5"/>
  <c r="AR21" i="3"/>
  <c r="AR21" i="65"/>
  <c r="AR21" i="57"/>
  <c r="W22" i="63"/>
  <c r="AG21" i="63"/>
  <c r="AP21" i="63" s="1"/>
  <c r="AF21" i="63"/>
  <c r="AO21" i="63" s="1"/>
  <c r="AE21" i="63"/>
  <c r="X23" i="14"/>
  <c r="Y23" i="14"/>
  <c r="AH23" i="40"/>
  <c r="AQ23" i="40" s="1"/>
  <c r="AI21" i="20"/>
  <c r="AN21" i="20"/>
  <c r="AI22" i="29"/>
  <c r="AN22" i="29"/>
  <c r="X24" i="92"/>
  <c r="Y24" i="92"/>
  <c r="AI22" i="88"/>
  <c r="AN22" i="88"/>
  <c r="AG23" i="61"/>
  <c r="AP23" i="61" s="1"/>
  <c r="AP25" i="61" s="1"/>
  <c r="AF23" i="61"/>
  <c r="AO23" i="61" s="1"/>
  <c r="AO25" i="61" s="1"/>
  <c r="AE23" i="61"/>
  <c r="AH23" i="68"/>
  <c r="AQ23" i="68" s="1"/>
  <c r="AQ25" i="68" s="1"/>
  <c r="AZ3" i="68"/>
  <c r="AX22" i="68" s="1"/>
  <c r="S22" i="68" s="1"/>
  <c r="AC22" i="68" s="1"/>
  <c r="AB23" i="68" s="1"/>
  <c r="AX23" i="67"/>
  <c r="S23" i="67" s="1"/>
  <c r="AC23" i="67" s="1"/>
  <c r="AX3" i="67"/>
  <c r="S3" i="67" s="1"/>
  <c r="AC3" i="67" s="1"/>
  <c r="AX4" i="67"/>
  <c r="S4" i="67" s="1"/>
  <c r="AC4" i="67" s="1"/>
  <c r="AB5" i="67" s="1"/>
  <c r="AX5" i="67"/>
  <c r="S5" i="67" s="1"/>
  <c r="AC5" i="67" s="1"/>
  <c r="AB6" i="67" s="1"/>
  <c r="AX6" i="67"/>
  <c r="S6" i="67" s="1"/>
  <c r="AC6" i="67" s="1"/>
  <c r="AB7" i="67" s="1"/>
  <c r="AX7" i="67"/>
  <c r="S7" i="67" s="1"/>
  <c r="AC7" i="67" s="1"/>
  <c r="AB8" i="67" s="1"/>
  <c r="AX8" i="67"/>
  <c r="S8" i="67" s="1"/>
  <c r="AC8" i="67" s="1"/>
  <c r="AB9" i="67" s="1"/>
  <c r="AX9" i="67"/>
  <c r="S9" i="67" s="1"/>
  <c r="AC9" i="67" s="1"/>
  <c r="AB10" i="67" s="1"/>
  <c r="AX10" i="67"/>
  <c r="S10" i="67" s="1"/>
  <c r="AC10" i="67" s="1"/>
  <c r="AB11" i="67" s="1"/>
  <c r="AX11" i="67"/>
  <c r="S11" i="67" s="1"/>
  <c r="AC11" i="67" s="1"/>
  <c r="AB12" i="67" s="1"/>
  <c r="AX12" i="67"/>
  <c r="S12" i="67" s="1"/>
  <c r="AC12" i="67" s="1"/>
  <c r="AB13" i="67" s="1"/>
  <c r="AX13" i="67"/>
  <c r="S13" i="67" s="1"/>
  <c r="AC13" i="67" s="1"/>
  <c r="AB14" i="67" s="1"/>
  <c r="AX14" i="67"/>
  <c r="S14" i="67" s="1"/>
  <c r="AC14" i="67" s="1"/>
  <c r="AB15" i="67" s="1"/>
  <c r="AX15" i="67"/>
  <c r="S15" i="67" s="1"/>
  <c r="AC15" i="67" s="1"/>
  <c r="AB16" i="67" s="1"/>
  <c r="AX16" i="67"/>
  <c r="S16" i="67" s="1"/>
  <c r="AC16" i="67" s="1"/>
  <c r="AB17" i="67" s="1"/>
  <c r="AX17" i="67"/>
  <c r="S17" i="67" s="1"/>
  <c r="AC17" i="67" s="1"/>
  <c r="AB18" i="67" s="1"/>
  <c r="AX18" i="67"/>
  <c r="S18" i="67" s="1"/>
  <c r="AC18" i="67" s="1"/>
  <c r="AB19" i="67" s="1"/>
  <c r="AX19" i="67"/>
  <c r="S19" i="67" s="1"/>
  <c r="AC19" i="67" s="1"/>
  <c r="AB20" i="67" s="1"/>
  <c r="AX20" i="67"/>
  <c r="S20" i="67" s="1"/>
  <c r="AC20" i="67" s="1"/>
  <c r="AB21" i="67" s="1"/>
  <c r="AX21" i="67"/>
  <c r="S21" i="67" s="1"/>
  <c r="AC21" i="67" s="1"/>
  <c r="AB22" i="67" s="1"/>
  <c r="AH23" i="69"/>
  <c r="AQ23" i="69" s="1"/>
  <c r="AQ25" i="69" s="1"/>
  <c r="AZ3" i="69"/>
  <c r="Z22" i="52"/>
  <c r="AH22" i="33"/>
  <c r="AQ22" i="33" s="1"/>
  <c r="AH23" i="13"/>
  <c r="AQ23" i="13" s="1"/>
  <c r="AQ25" i="13" s="1"/>
  <c r="AZ3" i="13"/>
  <c r="AX22" i="13" s="1"/>
  <c r="S22" i="13" s="1"/>
  <c r="AC22" i="13" s="1"/>
  <c r="AB23" i="13" s="1"/>
  <c r="Y21" i="71"/>
  <c r="X21" i="71"/>
  <c r="X23" i="46"/>
  <c r="Y23" i="46"/>
  <c r="Y22" i="43"/>
  <c r="X22" i="43"/>
  <c r="Z22" i="43" s="1"/>
  <c r="AN21" i="11"/>
  <c r="AI21" i="11"/>
  <c r="Y22" i="55"/>
  <c r="X22" i="55"/>
  <c r="Y23" i="73"/>
  <c r="X23" i="73"/>
  <c r="AR21" i="90"/>
  <c r="AJ19" i="9"/>
  <c r="AK19" i="9"/>
  <c r="AT19" i="9" s="1"/>
  <c r="AJ7" i="9"/>
  <c r="AK7" i="9"/>
  <c r="AT7" i="9" s="1"/>
  <c r="Y22" i="34"/>
  <c r="Z22" i="34" s="1"/>
  <c r="X22" i="34"/>
  <c r="Y22" i="54"/>
  <c r="X22" i="54"/>
  <c r="AR21" i="2"/>
  <c r="AN22" i="27"/>
  <c r="AI22" i="27"/>
  <c r="Z22" i="10"/>
  <c r="AR21" i="76"/>
  <c r="Z22" i="77"/>
  <c r="X24" i="37"/>
  <c r="Z24" i="37" s="1"/>
  <c r="Y24" i="37"/>
  <c r="Y22" i="93"/>
  <c r="X22" i="93"/>
  <c r="AR22" i="68"/>
  <c r="AR21" i="1"/>
  <c r="AI23" i="9"/>
  <c r="AN23" i="9"/>
  <c r="AN25" i="9" s="1"/>
  <c r="AF22" i="35"/>
  <c r="AO22" i="35" s="1"/>
  <c r="AE22" i="35"/>
  <c r="W23" i="35"/>
  <c r="AG22" i="35"/>
  <c r="AP22" i="35" s="1"/>
  <c r="AH22" i="57"/>
  <c r="AQ22" i="57" s="1"/>
  <c r="AI21" i="5"/>
  <c r="AN21" i="5"/>
  <c r="Z23" i="64"/>
  <c r="Y22" i="51"/>
  <c r="X22" i="51"/>
  <c r="AN23" i="96"/>
  <c r="AI23" i="96"/>
  <c r="AR21" i="47"/>
  <c r="Z23" i="50"/>
  <c r="AR21" i="39"/>
  <c r="Z22" i="76"/>
  <c r="AI22" i="45"/>
  <c r="AN22" i="45"/>
  <c r="W22" i="28"/>
  <c r="AG21" i="28"/>
  <c r="AP21" i="28" s="1"/>
  <c r="AF21" i="28"/>
  <c r="AO21" i="28" s="1"/>
  <c r="AE21" i="28"/>
  <c r="X23" i="12"/>
  <c r="Y23" i="12"/>
  <c r="Y23" i="80"/>
  <c r="X23" i="80"/>
  <c r="AE22" i="18"/>
  <c r="W23" i="18"/>
  <c r="AG22" i="18"/>
  <c r="AP22" i="18" s="1"/>
  <c r="AF22" i="18"/>
  <c r="AO22" i="18" s="1"/>
  <c r="Z23" i="68"/>
  <c r="AX22" i="67"/>
  <c r="S22" i="67" s="1"/>
  <c r="AC22" i="67" s="1"/>
  <c r="AB23" i="67" s="1"/>
  <c r="Z23" i="69"/>
  <c r="AH23" i="84"/>
  <c r="AQ23" i="84" s="1"/>
  <c r="X23" i="32"/>
  <c r="Y23" i="32"/>
  <c r="AF23" i="13"/>
  <c r="AO23" i="13" s="1"/>
  <c r="AO25" i="13" s="1"/>
  <c r="AE23" i="13"/>
  <c r="AG23" i="13"/>
  <c r="AP23" i="13" s="1"/>
  <c r="AP25" i="13" s="1"/>
  <c r="AR21" i="4"/>
  <c r="AN20" i="71"/>
  <c r="AI20" i="71"/>
  <c r="AN22" i="46"/>
  <c r="AI22" i="46"/>
  <c r="Y22" i="16"/>
  <c r="X22" i="16"/>
  <c r="AJ5" i="9"/>
  <c r="AK5" i="9"/>
  <c r="AT5" i="9" s="1"/>
  <c r="AR21" i="21"/>
  <c r="AR22" i="64"/>
  <c r="X21" i="85"/>
  <c r="Z21" i="85" s="1"/>
  <c r="Y21" i="85"/>
  <c r="AR23" i="26"/>
  <c r="AG22" i="70"/>
  <c r="AP22" i="70" s="1"/>
  <c r="W23" i="70"/>
  <c r="AF22" i="70"/>
  <c r="AO22" i="70" s="1"/>
  <c r="AE22" i="70"/>
  <c r="Y22" i="20"/>
  <c r="Z22" i="20" s="1"/>
  <c r="X22" i="20"/>
  <c r="AH23" i="48"/>
  <c r="AQ23" i="48" s="1"/>
  <c r="Y22" i="59"/>
  <c r="X22" i="59"/>
  <c r="AH22" i="94"/>
  <c r="AQ22" i="94" s="1"/>
  <c r="AJ13" i="9"/>
  <c r="AK13" i="9"/>
  <c r="AT13" i="9" s="1"/>
  <c r="AH21" i="7"/>
  <c r="AQ21" i="7" s="1"/>
  <c r="AR22" i="40"/>
  <c r="Z22" i="2"/>
  <c r="AH23" i="82"/>
  <c r="AQ23" i="82" s="1"/>
  <c r="AR22" i="62"/>
  <c r="AJ18" i="9"/>
  <c r="AK18" i="9"/>
  <c r="AT18" i="9" s="1"/>
  <c r="AJ12" i="9"/>
  <c r="AK12" i="9"/>
  <c r="AT12" i="9" s="1"/>
  <c r="AJ6" i="9"/>
  <c r="AK6" i="9"/>
  <c r="AT6" i="9" s="1"/>
  <c r="AI21" i="54"/>
  <c r="AN21" i="54"/>
  <c r="AH22" i="3"/>
  <c r="AQ22" i="3" s="1"/>
  <c r="AF22" i="36"/>
  <c r="AO22" i="36" s="1"/>
  <c r="AE22" i="36"/>
  <c r="W23" i="36"/>
  <c r="AG22" i="36"/>
  <c r="AP22" i="36" s="1"/>
  <c r="AR21" i="77"/>
  <c r="Z21" i="15"/>
  <c r="AH22" i="47"/>
  <c r="AQ22" i="47" s="1"/>
  <c r="AH23" i="42"/>
  <c r="AQ23" i="42" s="1"/>
  <c r="AR21" i="33"/>
  <c r="AI23" i="37"/>
  <c r="AN23" i="37"/>
  <c r="AR22" i="13"/>
  <c r="Z23" i="62"/>
  <c r="AR20" i="72"/>
  <c r="Y21" i="58"/>
  <c r="X21" i="58"/>
  <c r="X23" i="86"/>
  <c r="Y23" i="86"/>
  <c r="AH22" i="21"/>
  <c r="AQ22" i="21" s="1"/>
  <c r="AH21" i="72"/>
  <c r="AQ21" i="72" s="1"/>
  <c r="AH22" i="1"/>
  <c r="AQ22" i="1" s="1"/>
  <c r="AH22" i="4"/>
  <c r="AQ22" i="4" s="1"/>
  <c r="AH22" i="70"/>
  <c r="AQ22" i="70" s="1"/>
  <c r="Z23" i="40"/>
  <c r="AI23" i="92"/>
  <c r="AN23" i="92"/>
  <c r="AN22" i="80"/>
  <c r="AI22" i="80"/>
  <c r="W23" i="74"/>
  <c r="AG22" i="74"/>
  <c r="AP22" i="74" s="1"/>
  <c r="AF22" i="74"/>
  <c r="AO22" i="74" s="1"/>
  <c r="AE22" i="74"/>
  <c r="Z22" i="33"/>
  <c r="AH23" i="30"/>
  <c r="AQ23" i="30" s="1"/>
  <c r="AR22" i="17"/>
  <c r="AX23" i="61"/>
  <c r="S23" i="61" s="1"/>
  <c r="AC23" i="61" s="1"/>
  <c r="AJ23" i="61" s="1"/>
  <c r="AS23" i="61" s="1"/>
  <c r="AX3" i="61"/>
  <c r="S3" i="61" s="1"/>
  <c r="AC3" i="61" s="1"/>
  <c r="AX4" i="61"/>
  <c r="S4" i="61" s="1"/>
  <c r="AC4" i="61" s="1"/>
  <c r="AB5" i="61" s="1"/>
  <c r="AX5" i="61"/>
  <c r="S5" i="61" s="1"/>
  <c r="AC5" i="61" s="1"/>
  <c r="AB6" i="61" s="1"/>
  <c r="AX6" i="61"/>
  <c r="S6" i="61" s="1"/>
  <c r="AC6" i="61" s="1"/>
  <c r="AB7" i="61" s="1"/>
  <c r="AX7" i="61"/>
  <c r="S7" i="61" s="1"/>
  <c r="AC7" i="61" s="1"/>
  <c r="AB8" i="61" s="1"/>
  <c r="AX8" i="61"/>
  <c r="S8" i="61" s="1"/>
  <c r="AC8" i="61" s="1"/>
  <c r="AB9" i="61" s="1"/>
  <c r="AX9" i="61"/>
  <c r="S9" i="61" s="1"/>
  <c r="AC9" i="61" s="1"/>
  <c r="AB10" i="61" s="1"/>
  <c r="AX10" i="61"/>
  <c r="S10" i="61" s="1"/>
  <c r="AC10" i="61" s="1"/>
  <c r="AB11" i="61" s="1"/>
  <c r="AX11" i="61"/>
  <c r="S11" i="61" s="1"/>
  <c r="AC11" i="61" s="1"/>
  <c r="AB12" i="61" s="1"/>
  <c r="AX12" i="61"/>
  <c r="S12" i="61" s="1"/>
  <c r="AC12" i="61" s="1"/>
  <c r="AB13" i="61" s="1"/>
  <c r="AX13" i="61"/>
  <c r="S13" i="61" s="1"/>
  <c r="AC13" i="61" s="1"/>
  <c r="AB14" i="61" s="1"/>
  <c r="AX14" i="61"/>
  <c r="S14" i="61" s="1"/>
  <c r="AC14" i="61" s="1"/>
  <c r="AB15" i="61" s="1"/>
  <c r="AX15" i="61"/>
  <c r="S15" i="61" s="1"/>
  <c r="AC15" i="61" s="1"/>
  <c r="AB16" i="61" s="1"/>
  <c r="AX16" i="61"/>
  <c r="S16" i="61" s="1"/>
  <c r="AC16" i="61" s="1"/>
  <c r="AB17" i="61" s="1"/>
  <c r="AX17" i="61"/>
  <c r="S17" i="61" s="1"/>
  <c r="AC17" i="61" s="1"/>
  <c r="AB18" i="61" s="1"/>
  <c r="AX18" i="61"/>
  <c r="S18" i="61" s="1"/>
  <c r="AC18" i="61" s="1"/>
  <c r="AB19" i="61" s="1"/>
  <c r="AX19" i="61"/>
  <c r="S19" i="61" s="1"/>
  <c r="AC19" i="61" s="1"/>
  <c r="AB20" i="61" s="1"/>
  <c r="AX20" i="61"/>
  <c r="S20" i="61" s="1"/>
  <c r="AC20" i="61" s="1"/>
  <c r="AB21" i="61" s="1"/>
  <c r="AX21" i="61"/>
  <c r="S21" i="61" s="1"/>
  <c r="AC21" i="61" s="1"/>
  <c r="AB22" i="61" s="1"/>
  <c r="AN21" i="16"/>
  <c r="AI21" i="16"/>
  <c r="AI22" i="73"/>
  <c r="AN22" i="73"/>
  <c r="Z22" i="59" l="1"/>
  <c r="Z22" i="16"/>
  <c r="Z22" i="51"/>
  <c r="Z22" i="8"/>
  <c r="AG22" i="6"/>
  <c r="AP22" i="6" s="1"/>
  <c r="Z23" i="80"/>
  <c r="Z23" i="73"/>
  <c r="Z24" i="96"/>
  <c r="Z23" i="19"/>
  <c r="Z22" i="87"/>
  <c r="Z22" i="54"/>
  <c r="AE22" i="6"/>
  <c r="AK23" i="61"/>
  <c r="AT23" i="61" s="1"/>
  <c r="Z22" i="55"/>
  <c r="Z22" i="5"/>
  <c r="AG22" i="5" s="1"/>
  <c r="AP22" i="5" s="1"/>
  <c r="AG23" i="82"/>
  <c r="AP23" i="82" s="1"/>
  <c r="Z21" i="71"/>
  <c r="W24" i="82"/>
  <c r="AF22" i="43"/>
  <c r="AO22" i="43" s="1"/>
  <c r="AE22" i="43"/>
  <c r="W23" i="43"/>
  <c r="AG22" i="43"/>
  <c r="AP22" i="43" s="1"/>
  <c r="AF23" i="27"/>
  <c r="AO23" i="27" s="1"/>
  <c r="AE23" i="27"/>
  <c r="W24" i="27"/>
  <c r="AG23" i="27"/>
  <c r="AP23" i="27" s="1"/>
  <c r="AE22" i="20"/>
  <c r="W23" i="20"/>
  <c r="AG22" i="20"/>
  <c r="AP22" i="20" s="1"/>
  <c r="AF22" i="20"/>
  <c r="AO22" i="20" s="1"/>
  <c r="W23" i="34"/>
  <c r="AG22" i="34"/>
  <c r="AP22" i="34" s="1"/>
  <c r="AF22" i="34"/>
  <c r="AO22" i="34" s="1"/>
  <c r="AE22" i="34"/>
  <c r="AF24" i="37"/>
  <c r="AO24" i="37" s="1"/>
  <c r="AG24" i="37"/>
  <c r="AP24" i="37" s="1"/>
  <c r="AE24" i="37"/>
  <c r="W25" i="37"/>
  <c r="W23" i="59"/>
  <c r="AG22" i="59"/>
  <c r="AP22" i="59" s="1"/>
  <c r="AF22" i="59"/>
  <c r="AO22" i="59" s="1"/>
  <c r="AE22" i="59"/>
  <c r="W23" i="16"/>
  <c r="AG22" i="16"/>
  <c r="AP22" i="16" s="1"/>
  <c r="AF22" i="16"/>
  <c r="AO22" i="16" s="1"/>
  <c r="AE22" i="16"/>
  <c r="AE22" i="51"/>
  <c r="W23" i="51"/>
  <c r="AF22" i="51"/>
  <c r="AO22" i="51" s="1"/>
  <c r="AG22" i="51"/>
  <c r="AP22" i="51" s="1"/>
  <c r="AG23" i="19"/>
  <c r="AP23" i="19" s="1"/>
  <c r="AP25" i="19" s="1"/>
  <c r="AF23" i="19"/>
  <c r="AO23" i="19" s="1"/>
  <c r="AO25" i="19" s="1"/>
  <c r="AE23" i="19"/>
  <c r="AF22" i="5"/>
  <c r="AO22" i="5" s="1"/>
  <c r="AE22" i="5"/>
  <c r="W23" i="5"/>
  <c r="AF22" i="55"/>
  <c r="AO22" i="55" s="1"/>
  <c r="AE22" i="55"/>
  <c r="AG22" i="55"/>
  <c r="AP22" i="55" s="1"/>
  <c r="W23" i="55"/>
  <c r="W22" i="71"/>
  <c r="AG21" i="71"/>
  <c r="AP21" i="71" s="1"/>
  <c r="AF21" i="71"/>
  <c r="AO21" i="71" s="1"/>
  <c r="AE21" i="71"/>
  <c r="AJ7" i="61"/>
  <c r="AK7" i="61"/>
  <c r="AT7" i="61" s="1"/>
  <c r="AR22" i="80"/>
  <c r="Y23" i="70"/>
  <c r="X23" i="70"/>
  <c r="AS5" i="9"/>
  <c r="AL5" i="9"/>
  <c r="AU5" i="9" s="1"/>
  <c r="AI22" i="35"/>
  <c r="AN22" i="35"/>
  <c r="W24" i="73"/>
  <c r="AG23" i="73"/>
  <c r="AP23" i="73" s="1"/>
  <c r="AF23" i="73"/>
  <c r="AO23" i="73" s="1"/>
  <c r="AE23" i="73"/>
  <c r="AX23" i="69"/>
  <c r="S23" i="69" s="1"/>
  <c r="AC23" i="69" s="1"/>
  <c r="AX3" i="69"/>
  <c r="S3" i="69" s="1"/>
  <c r="AC3" i="69" s="1"/>
  <c r="AX4" i="69"/>
  <c r="S4" i="69" s="1"/>
  <c r="AC4" i="69" s="1"/>
  <c r="AB5" i="69" s="1"/>
  <c r="AX5" i="69"/>
  <c r="S5" i="69" s="1"/>
  <c r="AC5" i="69" s="1"/>
  <c r="AB6" i="69" s="1"/>
  <c r="AX6" i="69"/>
  <c r="S6" i="69" s="1"/>
  <c r="AC6" i="69" s="1"/>
  <c r="AB7" i="69" s="1"/>
  <c r="AX7" i="69"/>
  <c r="S7" i="69" s="1"/>
  <c r="AC7" i="69" s="1"/>
  <c r="AB8" i="69" s="1"/>
  <c r="AX8" i="69"/>
  <c r="S8" i="69" s="1"/>
  <c r="AC8" i="69" s="1"/>
  <c r="AB9" i="69" s="1"/>
  <c r="AX9" i="69"/>
  <c r="S9" i="69" s="1"/>
  <c r="AC9" i="69" s="1"/>
  <c r="AB10" i="69" s="1"/>
  <c r="AX10" i="69"/>
  <c r="S10" i="69" s="1"/>
  <c r="AC10" i="69" s="1"/>
  <c r="AB11" i="69" s="1"/>
  <c r="AX11" i="69"/>
  <c r="S11" i="69" s="1"/>
  <c r="AC11" i="69" s="1"/>
  <c r="AB12" i="69" s="1"/>
  <c r="AX12" i="69"/>
  <c r="S12" i="69" s="1"/>
  <c r="AC12" i="69" s="1"/>
  <c r="AB13" i="69" s="1"/>
  <c r="AX13" i="69"/>
  <c r="S13" i="69" s="1"/>
  <c r="AC13" i="69" s="1"/>
  <c r="AB14" i="69" s="1"/>
  <c r="AX14" i="69"/>
  <c r="S14" i="69" s="1"/>
  <c r="AC14" i="69" s="1"/>
  <c r="AB15" i="69" s="1"/>
  <c r="AX15" i="69"/>
  <c r="S15" i="69" s="1"/>
  <c r="AC15" i="69" s="1"/>
  <c r="AB16" i="69" s="1"/>
  <c r="AX16" i="69"/>
  <c r="S16" i="69" s="1"/>
  <c r="AC16" i="69" s="1"/>
  <c r="AB17" i="69" s="1"/>
  <c r="AX17" i="69"/>
  <c r="S17" i="69" s="1"/>
  <c r="AC17" i="69" s="1"/>
  <c r="AB18" i="69" s="1"/>
  <c r="AX18" i="69"/>
  <c r="S18" i="69" s="1"/>
  <c r="AC18" i="69" s="1"/>
  <c r="AB19" i="69" s="1"/>
  <c r="AX19" i="69"/>
  <c r="S19" i="69" s="1"/>
  <c r="AC19" i="69" s="1"/>
  <c r="AB20" i="69" s="1"/>
  <c r="AX20" i="69"/>
  <c r="S20" i="69" s="1"/>
  <c r="AC20" i="69" s="1"/>
  <c r="AB21" i="69" s="1"/>
  <c r="AX21" i="69"/>
  <c r="S21" i="69" s="1"/>
  <c r="AC21" i="69" s="1"/>
  <c r="AB22" i="69" s="1"/>
  <c r="AR22" i="88"/>
  <c r="AS11" i="9"/>
  <c r="AL11" i="9"/>
  <c r="AU11" i="9" s="1"/>
  <c r="AI22" i="21"/>
  <c r="AN22" i="21"/>
  <c r="AG22" i="8"/>
  <c r="AP22" i="8" s="1"/>
  <c r="AF22" i="8"/>
  <c r="AO22" i="8" s="1"/>
  <c r="AE22" i="8"/>
  <c r="W23" i="8"/>
  <c r="AR21" i="59"/>
  <c r="AR22" i="12"/>
  <c r="Y22" i="78"/>
  <c r="X22" i="78"/>
  <c r="AR21" i="8"/>
  <c r="AN23" i="41"/>
  <c r="AI23" i="41"/>
  <c r="AJ14" i="53"/>
  <c r="AK14" i="53"/>
  <c r="AT14" i="53" s="1"/>
  <c r="AJ8" i="53"/>
  <c r="AK8" i="53"/>
  <c r="AT8" i="53" s="1"/>
  <c r="AS3" i="9"/>
  <c r="AL3" i="9"/>
  <c r="AU3" i="9" s="1"/>
  <c r="AR22" i="32"/>
  <c r="AH22" i="60"/>
  <c r="AQ22" i="60" s="1"/>
  <c r="AN21" i="89"/>
  <c r="AI21" i="89"/>
  <c r="AI21" i="7"/>
  <c r="AN21" i="7"/>
  <c r="AN22" i="1"/>
  <c r="AI22" i="1"/>
  <c r="AI23" i="42"/>
  <c r="AN23" i="42"/>
  <c r="AR21" i="16"/>
  <c r="AJ18" i="61"/>
  <c r="AK18" i="61"/>
  <c r="AT18" i="61" s="1"/>
  <c r="AJ12" i="61"/>
  <c r="AK12" i="61"/>
  <c r="AT12" i="61" s="1"/>
  <c r="AJ6" i="61"/>
  <c r="AK6" i="61"/>
  <c r="AT6" i="61" s="1"/>
  <c r="AI22" i="74"/>
  <c r="AN22" i="74"/>
  <c r="AS12" i="9"/>
  <c r="AL12" i="9"/>
  <c r="AU12" i="9" s="1"/>
  <c r="AH22" i="20"/>
  <c r="AQ22" i="20" s="1"/>
  <c r="AH22" i="16"/>
  <c r="AQ22" i="16" s="1"/>
  <c r="X22" i="28"/>
  <c r="Y22" i="28"/>
  <c r="AH22" i="51"/>
  <c r="AQ22" i="51" s="1"/>
  <c r="AH22" i="34"/>
  <c r="AQ22" i="34" s="1"/>
  <c r="AS19" i="9"/>
  <c r="AL19" i="9"/>
  <c r="AU19" i="9" s="1"/>
  <c r="AH22" i="55"/>
  <c r="AQ22" i="55" s="1"/>
  <c r="AX22" i="69"/>
  <c r="S22" i="69" s="1"/>
  <c r="AC22" i="69" s="1"/>
  <c r="AB23" i="69" s="1"/>
  <c r="AJ18" i="67"/>
  <c r="AK18" i="67"/>
  <c r="AT18" i="67" s="1"/>
  <c r="AJ12" i="67"/>
  <c r="AK12" i="67"/>
  <c r="AT12" i="67" s="1"/>
  <c r="AJ6" i="67"/>
  <c r="AK6" i="67"/>
  <c r="AT6" i="67" s="1"/>
  <c r="AR21" i="20"/>
  <c r="Y22" i="63"/>
  <c r="X22" i="63"/>
  <c r="AR23" i="67"/>
  <c r="AR25" i="67" s="1"/>
  <c r="W23" i="83"/>
  <c r="AG22" i="83"/>
  <c r="AP22" i="83" s="1"/>
  <c r="AF22" i="83"/>
  <c r="AO22" i="83" s="1"/>
  <c r="AE22" i="83"/>
  <c r="AX23" i="50"/>
  <c r="S23" i="50" s="1"/>
  <c r="AC23" i="50" s="1"/>
  <c r="AX3" i="50"/>
  <c r="S3" i="50" s="1"/>
  <c r="AC3" i="50" s="1"/>
  <c r="AX4" i="50"/>
  <c r="S4" i="50" s="1"/>
  <c r="AC4" i="50" s="1"/>
  <c r="AB5" i="50" s="1"/>
  <c r="AX5" i="50"/>
  <c r="S5" i="50" s="1"/>
  <c r="AC5" i="50" s="1"/>
  <c r="AB6" i="50" s="1"/>
  <c r="AX6" i="50"/>
  <c r="S6" i="50" s="1"/>
  <c r="AC6" i="50" s="1"/>
  <c r="AB7" i="50" s="1"/>
  <c r="AX7" i="50"/>
  <c r="S7" i="50" s="1"/>
  <c r="AC7" i="50" s="1"/>
  <c r="AB8" i="50" s="1"/>
  <c r="AX8" i="50"/>
  <c r="S8" i="50" s="1"/>
  <c r="AC8" i="50" s="1"/>
  <c r="AB9" i="50" s="1"/>
  <c r="AX9" i="50"/>
  <c r="S9" i="50" s="1"/>
  <c r="AC9" i="50" s="1"/>
  <c r="AB10" i="50" s="1"/>
  <c r="AX10" i="50"/>
  <c r="S10" i="50" s="1"/>
  <c r="AC10" i="50" s="1"/>
  <c r="AB11" i="50" s="1"/>
  <c r="AX11" i="50"/>
  <c r="S11" i="50" s="1"/>
  <c r="AC11" i="50" s="1"/>
  <c r="AB12" i="50" s="1"/>
  <c r="AX12" i="50"/>
  <c r="S12" i="50" s="1"/>
  <c r="AC12" i="50" s="1"/>
  <c r="AB13" i="50" s="1"/>
  <c r="AX13" i="50"/>
  <c r="S13" i="50" s="1"/>
  <c r="AC13" i="50" s="1"/>
  <c r="AB14" i="50" s="1"/>
  <c r="AX14" i="50"/>
  <c r="S14" i="50" s="1"/>
  <c r="AC14" i="50" s="1"/>
  <c r="AB15" i="50" s="1"/>
  <c r="AX15" i="50"/>
  <c r="S15" i="50" s="1"/>
  <c r="AC15" i="50" s="1"/>
  <c r="AB16" i="50" s="1"/>
  <c r="AX16" i="50"/>
  <c r="S16" i="50" s="1"/>
  <c r="AC16" i="50" s="1"/>
  <c r="AB17" i="50" s="1"/>
  <c r="AX17" i="50"/>
  <c r="S17" i="50" s="1"/>
  <c r="AC17" i="50" s="1"/>
  <c r="AB18" i="50" s="1"/>
  <c r="AX18" i="50"/>
  <c r="S18" i="50" s="1"/>
  <c r="AC18" i="50" s="1"/>
  <c r="AB19" i="50" s="1"/>
  <c r="AX19" i="50"/>
  <c r="S19" i="50" s="1"/>
  <c r="AC19" i="50" s="1"/>
  <c r="AB20" i="50" s="1"/>
  <c r="AX20" i="50"/>
  <c r="S20" i="50" s="1"/>
  <c r="AC20" i="50" s="1"/>
  <c r="AB21" i="50" s="1"/>
  <c r="AX21" i="50"/>
  <c r="S21" i="50" s="1"/>
  <c r="AC21" i="50" s="1"/>
  <c r="AB22" i="50" s="1"/>
  <c r="AX23" i="64"/>
  <c r="S23" i="64" s="1"/>
  <c r="AC23" i="64" s="1"/>
  <c r="AX3" i="64"/>
  <c r="S3" i="64" s="1"/>
  <c r="AC3" i="64" s="1"/>
  <c r="AX4" i="64"/>
  <c r="S4" i="64" s="1"/>
  <c r="AC4" i="64" s="1"/>
  <c r="AB5" i="64" s="1"/>
  <c r="AX5" i="64"/>
  <c r="S5" i="64" s="1"/>
  <c r="AC5" i="64" s="1"/>
  <c r="AB6" i="64" s="1"/>
  <c r="AX6" i="64"/>
  <c r="S6" i="64" s="1"/>
  <c r="AC6" i="64" s="1"/>
  <c r="AB7" i="64" s="1"/>
  <c r="AX7" i="64"/>
  <c r="S7" i="64" s="1"/>
  <c r="AC7" i="64" s="1"/>
  <c r="AB8" i="64" s="1"/>
  <c r="AX8" i="64"/>
  <c r="S8" i="64" s="1"/>
  <c r="AC8" i="64" s="1"/>
  <c r="AB9" i="64" s="1"/>
  <c r="AX9" i="64"/>
  <c r="S9" i="64" s="1"/>
  <c r="AC9" i="64" s="1"/>
  <c r="AB10" i="64" s="1"/>
  <c r="AX10" i="64"/>
  <c r="S10" i="64" s="1"/>
  <c r="AC10" i="64" s="1"/>
  <c r="AB11" i="64" s="1"/>
  <c r="AX11" i="64"/>
  <c r="S11" i="64" s="1"/>
  <c r="AC11" i="64" s="1"/>
  <c r="AB12" i="64" s="1"/>
  <c r="AX12" i="64"/>
  <c r="S12" i="64" s="1"/>
  <c r="AC12" i="64" s="1"/>
  <c r="AB13" i="64" s="1"/>
  <c r="AX13" i="64"/>
  <c r="S13" i="64" s="1"/>
  <c r="AC13" i="64" s="1"/>
  <c r="AB14" i="64" s="1"/>
  <c r="AX14" i="64"/>
  <c r="S14" i="64" s="1"/>
  <c r="AC14" i="64" s="1"/>
  <c r="AB15" i="64" s="1"/>
  <c r="AX15" i="64"/>
  <c r="S15" i="64" s="1"/>
  <c r="AC15" i="64" s="1"/>
  <c r="AB16" i="64" s="1"/>
  <c r="AX16" i="64"/>
  <c r="S16" i="64" s="1"/>
  <c r="AC16" i="64" s="1"/>
  <c r="AB17" i="64" s="1"/>
  <c r="AX17" i="64"/>
  <c r="S17" i="64" s="1"/>
  <c r="AC17" i="64" s="1"/>
  <c r="AB18" i="64" s="1"/>
  <c r="AX18" i="64"/>
  <c r="S18" i="64" s="1"/>
  <c r="AC18" i="64" s="1"/>
  <c r="AB19" i="64" s="1"/>
  <c r="AX19" i="64"/>
  <c r="S19" i="64" s="1"/>
  <c r="AC19" i="64" s="1"/>
  <c r="AB20" i="64" s="1"/>
  <c r="AX20" i="64"/>
  <c r="S20" i="64" s="1"/>
  <c r="AC20" i="64" s="1"/>
  <c r="AB21" i="64" s="1"/>
  <c r="AX21" i="64"/>
  <c r="S21" i="64" s="1"/>
  <c r="AC21" i="64" s="1"/>
  <c r="AB22" i="64" s="1"/>
  <c r="X24" i="79"/>
  <c r="Z24" i="79" s="1"/>
  <c r="Y24" i="79"/>
  <c r="Y24" i="84"/>
  <c r="X24" i="84"/>
  <c r="AH23" i="27"/>
  <c r="AQ23" i="27" s="1"/>
  <c r="AX23" i="17"/>
  <c r="S23" i="17" s="1"/>
  <c r="AC23" i="17" s="1"/>
  <c r="AX3" i="17"/>
  <c r="S3" i="17" s="1"/>
  <c r="AC3" i="17" s="1"/>
  <c r="AX4" i="17"/>
  <c r="S4" i="17" s="1"/>
  <c r="AC4" i="17" s="1"/>
  <c r="AB5" i="17" s="1"/>
  <c r="AX5" i="17"/>
  <c r="S5" i="17" s="1"/>
  <c r="AC5" i="17" s="1"/>
  <c r="AB6" i="17" s="1"/>
  <c r="AX6" i="17"/>
  <c r="S6" i="17" s="1"/>
  <c r="AC6" i="17" s="1"/>
  <c r="AB7" i="17" s="1"/>
  <c r="AX7" i="17"/>
  <c r="S7" i="17" s="1"/>
  <c r="AC7" i="17" s="1"/>
  <c r="AB8" i="17" s="1"/>
  <c r="AX8" i="17"/>
  <c r="S8" i="17" s="1"/>
  <c r="AC8" i="17" s="1"/>
  <c r="AB9" i="17" s="1"/>
  <c r="AX9" i="17"/>
  <c r="S9" i="17" s="1"/>
  <c r="AC9" i="17" s="1"/>
  <c r="AB10" i="17" s="1"/>
  <c r="AX10" i="17"/>
  <c r="S10" i="17" s="1"/>
  <c r="AC10" i="17" s="1"/>
  <c r="AB11" i="17" s="1"/>
  <c r="AX11" i="17"/>
  <c r="S11" i="17" s="1"/>
  <c r="AC11" i="17" s="1"/>
  <c r="AB12" i="17" s="1"/>
  <c r="AX12" i="17"/>
  <c r="S12" i="17" s="1"/>
  <c r="AC12" i="17" s="1"/>
  <c r="AB13" i="17" s="1"/>
  <c r="AX13" i="17"/>
  <c r="S13" i="17" s="1"/>
  <c r="AC13" i="17" s="1"/>
  <c r="AB14" i="17" s="1"/>
  <c r="AX14" i="17"/>
  <c r="S14" i="17" s="1"/>
  <c r="AC14" i="17" s="1"/>
  <c r="AB15" i="17" s="1"/>
  <c r="AX15" i="17"/>
  <c r="S15" i="17" s="1"/>
  <c r="AC15" i="17" s="1"/>
  <c r="AB16" i="17" s="1"/>
  <c r="AX16" i="17"/>
  <c r="S16" i="17" s="1"/>
  <c r="AC16" i="17" s="1"/>
  <c r="AB17" i="17" s="1"/>
  <c r="AX17" i="17"/>
  <c r="S17" i="17" s="1"/>
  <c r="AC17" i="17" s="1"/>
  <c r="AB18" i="17" s="1"/>
  <c r="AX18" i="17"/>
  <c r="S18" i="17" s="1"/>
  <c r="AC18" i="17" s="1"/>
  <c r="AB19" i="17" s="1"/>
  <c r="AX19" i="17"/>
  <c r="S19" i="17" s="1"/>
  <c r="AC19" i="17" s="1"/>
  <c r="AB20" i="17" s="1"/>
  <c r="AX20" i="17"/>
  <c r="S20" i="17" s="1"/>
  <c r="AC20" i="17" s="1"/>
  <c r="AB21" i="17" s="1"/>
  <c r="AX21" i="17"/>
  <c r="S21" i="17" s="1"/>
  <c r="AC21" i="17" s="1"/>
  <c r="AB22" i="17" s="1"/>
  <c r="AJ19" i="53"/>
  <c r="AK19" i="53"/>
  <c r="AT19" i="53" s="1"/>
  <c r="AJ13" i="53"/>
  <c r="AK13" i="53"/>
  <c r="AT13" i="53" s="1"/>
  <c r="AJ7" i="53"/>
  <c r="AK7" i="53"/>
  <c r="AT7" i="53" s="1"/>
  <c r="AJ4" i="9"/>
  <c r="AK4" i="9"/>
  <c r="AT4" i="9" s="1"/>
  <c r="AT25" i="9" s="1"/>
  <c r="AS22" i="9"/>
  <c r="AL22" i="9"/>
  <c r="AU22" i="9" s="1"/>
  <c r="Z22" i="60"/>
  <c r="X23" i="4"/>
  <c r="Z23" i="4" s="1"/>
  <c r="Y23" i="4"/>
  <c r="Y24" i="48"/>
  <c r="X24" i="48"/>
  <c r="Y22" i="72"/>
  <c r="X22" i="72"/>
  <c r="Z22" i="72" s="1"/>
  <c r="AI22" i="91"/>
  <c r="AN22" i="91"/>
  <c r="Y23" i="3"/>
  <c r="X23" i="3"/>
  <c r="Y24" i="42"/>
  <c r="X24" i="42"/>
  <c r="X23" i="90"/>
  <c r="Z23" i="90" s="1"/>
  <c r="Y23" i="90"/>
  <c r="AN23" i="82"/>
  <c r="AI23" i="82"/>
  <c r="AJ19" i="61"/>
  <c r="AK19" i="61"/>
  <c r="AT19" i="61" s="1"/>
  <c r="AE22" i="33"/>
  <c r="W23" i="33"/>
  <c r="AG22" i="33"/>
  <c r="AP22" i="33" s="1"/>
  <c r="AF22" i="33"/>
  <c r="AO22" i="33" s="1"/>
  <c r="AH21" i="58"/>
  <c r="AQ21" i="58" s="1"/>
  <c r="AG22" i="54"/>
  <c r="AP22" i="54" s="1"/>
  <c r="AF22" i="54"/>
  <c r="AO22" i="54" s="1"/>
  <c r="AE22" i="54"/>
  <c r="W23" i="54"/>
  <c r="AJ7" i="67"/>
  <c r="AK7" i="67"/>
  <c r="AT7" i="67" s="1"/>
  <c r="AR21" i="87"/>
  <c r="AS20" i="9"/>
  <c r="AL20" i="9"/>
  <c r="AU20" i="9" s="1"/>
  <c r="AI22" i="56"/>
  <c r="AN22" i="56"/>
  <c r="AN22" i="47"/>
  <c r="AI22" i="47"/>
  <c r="AH22" i="11"/>
  <c r="AQ22" i="11" s="1"/>
  <c r="AJ11" i="61"/>
  <c r="AK11" i="61"/>
  <c r="AT11" i="61" s="1"/>
  <c r="Z21" i="58"/>
  <c r="Y23" i="36"/>
  <c r="X23" i="36"/>
  <c r="Z23" i="36" s="1"/>
  <c r="AH23" i="32"/>
  <c r="AQ23" i="32" s="1"/>
  <c r="X23" i="18"/>
  <c r="Y23" i="18"/>
  <c r="AH23" i="12"/>
  <c r="AQ23" i="12" s="1"/>
  <c r="AQ25" i="12" s="1"/>
  <c r="AZ3" i="12"/>
  <c r="AX22" i="12" s="1"/>
  <c r="S22" i="12" s="1"/>
  <c r="AC22" i="12" s="1"/>
  <c r="AB23" i="12" s="1"/>
  <c r="AG23" i="50"/>
  <c r="AP23" i="50" s="1"/>
  <c r="AP25" i="50" s="1"/>
  <c r="AF23" i="50"/>
  <c r="AO23" i="50" s="1"/>
  <c r="AO25" i="50" s="1"/>
  <c r="AE23" i="50"/>
  <c r="AH22" i="93"/>
  <c r="AQ22" i="93" s="1"/>
  <c r="W23" i="77"/>
  <c r="AG22" i="77"/>
  <c r="AP22" i="77" s="1"/>
  <c r="AF22" i="77"/>
  <c r="AO22" i="77" s="1"/>
  <c r="AE22" i="77"/>
  <c r="AJ17" i="67"/>
  <c r="AK17" i="67"/>
  <c r="AT17" i="67" s="1"/>
  <c r="AJ11" i="67"/>
  <c r="AK11" i="67"/>
  <c r="AT11" i="67" s="1"/>
  <c r="AJ5" i="67"/>
  <c r="AK5" i="67"/>
  <c r="AT5" i="67" s="1"/>
  <c r="AI23" i="61"/>
  <c r="AN23" i="61"/>
  <c r="AN25" i="61" s="1"/>
  <c r="AH24" i="92"/>
  <c r="AQ24" i="92" s="1"/>
  <c r="AH23" i="14"/>
  <c r="AQ23" i="14" s="1"/>
  <c r="AQ25" i="14" s="1"/>
  <c r="AZ3" i="14"/>
  <c r="AH23" i="75"/>
  <c r="AQ23" i="75" s="1"/>
  <c r="AS8" i="9"/>
  <c r="AL8" i="9"/>
  <c r="AU8" i="9" s="1"/>
  <c r="AN22" i="94"/>
  <c r="AI22" i="94"/>
  <c r="Z22" i="11"/>
  <c r="AJ23" i="50"/>
  <c r="AS23" i="50" s="1"/>
  <c r="AJ23" i="64"/>
  <c r="AS23" i="64" s="1"/>
  <c r="AS21" i="9"/>
  <c r="AL21" i="9"/>
  <c r="AU21" i="9" s="1"/>
  <c r="AI21" i="38"/>
  <c r="AN21" i="38"/>
  <c r="AR22" i="75"/>
  <c r="X23" i="31"/>
  <c r="Y23" i="31"/>
  <c r="AF22" i="95"/>
  <c r="AO22" i="95" s="1"/>
  <c r="AE22" i="95"/>
  <c r="W23" i="95"/>
  <c r="AG22" i="95"/>
  <c r="AP22" i="95" s="1"/>
  <c r="AH23" i="45"/>
  <c r="AQ23" i="45" s="1"/>
  <c r="AI22" i="81"/>
  <c r="AN22" i="81"/>
  <c r="AH23" i="49"/>
  <c r="AQ23" i="49" s="1"/>
  <c r="AQ25" i="49" s="1"/>
  <c r="AZ3" i="49"/>
  <c r="AJ23" i="17"/>
  <c r="AS23" i="17" s="1"/>
  <c r="AK23" i="17"/>
  <c r="AT23" i="17" s="1"/>
  <c r="AJ18" i="53"/>
  <c r="AK18" i="53"/>
  <c r="AT18" i="53" s="1"/>
  <c r="AJ12" i="53"/>
  <c r="AK12" i="53"/>
  <c r="AT12" i="53" s="1"/>
  <c r="AJ6" i="53"/>
  <c r="AK6" i="53"/>
  <c r="AT6" i="53" s="1"/>
  <c r="AH23" i="29"/>
  <c r="AQ23" i="29" s="1"/>
  <c r="AN22" i="4"/>
  <c r="AI22" i="4"/>
  <c r="X23" i="39"/>
  <c r="Z23" i="39" s="1"/>
  <c r="Y23" i="39"/>
  <c r="AN23" i="17"/>
  <c r="AN25" i="17" s="1"/>
  <c r="AI23" i="17"/>
  <c r="Y23" i="91"/>
  <c r="X23" i="91"/>
  <c r="AN22" i="3"/>
  <c r="AI22" i="3"/>
  <c r="AI21" i="22"/>
  <c r="AN21" i="22"/>
  <c r="AR21" i="5"/>
  <c r="AJ19" i="67"/>
  <c r="AK19" i="67"/>
  <c r="AT19" i="67" s="1"/>
  <c r="AJ20" i="53"/>
  <c r="AK20" i="53"/>
  <c r="AT20" i="53" s="1"/>
  <c r="AJ16" i="61"/>
  <c r="AK16" i="61"/>
  <c r="AT16" i="61" s="1"/>
  <c r="AB4" i="61"/>
  <c r="AJ3" i="61"/>
  <c r="AR23" i="92"/>
  <c r="AR23" i="37"/>
  <c r="AR21" i="54"/>
  <c r="AS18" i="9"/>
  <c r="AL18" i="9"/>
  <c r="AU18" i="9" s="1"/>
  <c r="Z23" i="32"/>
  <c r="AG23" i="69"/>
  <c r="AP23" i="69" s="1"/>
  <c r="AP25" i="69" s="1"/>
  <c r="AF23" i="69"/>
  <c r="AO23" i="69" s="1"/>
  <c r="AO25" i="69" s="1"/>
  <c r="AE23" i="69"/>
  <c r="AI22" i="18"/>
  <c r="AN22" i="18"/>
  <c r="Z23" i="12"/>
  <c r="AR23" i="9"/>
  <c r="AR25" i="9" s="1"/>
  <c r="AL23" i="9"/>
  <c r="AU23" i="9" s="1"/>
  <c r="AX23" i="13"/>
  <c r="S23" i="13" s="1"/>
  <c r="AC23" i="13" s="1"/>
  <c r="AX3" i="13"/>
  <c r="S3" i="13" s="1"/>
  <c r="AC3" i="13" s="1"/>
  <c r="AX4" i="13"/>
  <c r="S4" i="13" s="1"/>
  <c r="AC4" i="13" s="1"/>
  <c r="AB5" i="13" s="1"/>
  <c r="AX5" i="13"/>
  <c r="S5" i="13" s="1"/>
  <c r="AC5" i="13" s="1"/>
  <c r="AB6" i="13" s="1"/>
  <c r="AX6" i="13"/>
  <c r="S6" i="13" s="1"/>
  <c r="AC6" i="13" s="1"/>
  <c r="AB7" i="13" s="1"/>
  <c r="AX7" i="13"/>
  <c r="S7" i="13" s="1"/>
  <c r="AC7" i="13" s="1"/>
  <c r="AB8" i="13" s="1"/>
  <c r="AX8" i="13"/>
  <c r="S8" i="13" s="1"/>
  <c r="AC8" i="13" s="1"/>
  <c r="AB9" i="13" s="1"/>
  <c r="AX9" i="13"/>
  <c r="S9" i="13" s="1"/>
  <c r="AC9" i="13" s="1"/>
  <c r="AB10" i="13" s="1"/>
  <c r="AX10" i="13"/>
  <c r="S10" i="13" s="1"/>
  <c r="AC10" i="13" s="1"/>
  <c r="AB11" i="13" s="1"/>
  <c r="AX11" i="13"/>
  <c r="S11" i="13" s="1"/>
  <c r="AC11" i="13" s="1"/>
  <c r="AB12" i="13" s="1"/>
  <c r="AX12" i="13"/>
  <c r="S12" i="13" s="1"/>
  <c r="AC12" i="13" s="1"/>
  <c r="AB13" i="13" s="1"/>
  <c r="AX13" i="13"/>
  <c r="S13" i="13" s="1"/>
  <c r="AC13" i="13" s="1"/>
  <c r="AB14" i="13" s="1"/>
  <c r="AX14" i="13"/>
  <c r="S14" i="13" s="1"/>
  <c r="AC14" i="13" s="1"/>
  <c r="AB15" i="13" s="1"/>
  <c r="AX15" i="13"/>
  <c r="S15" i="13" s="1"/>
  <c r="AC15" i="13" s="1"/>
  <c r="AB16" i="13" s="1"/>
  <c r="AX16" i="13"/>
  <c r="S16" i="13" s="1"/>
  <c r="AC16" i="13" s="1"/>
  <c r="AB17" i="13" s="1"/>
  <c r="AX17" i="13"/>
  <c r="S17" i="13" s="1"/>
  <c r="AC17" i="13" s="1"/>
  <c r="AB18" i="13" s="1"/>
  <c r="AX18" i="13"/>
  <c r="S18" i="13" s="1"/>
  <c r="AC18" i="13" s="1"/>
  <c r="AB19" i="13" s="1"/>
  <c r="AX19" i="13"/>
  <c r="S19" i="13" s="1"/>
  <c r="AC19" i="13" s="1"/>
  <c r="AB20" i="13" s="1"/>
  <c r="AX20" i="13"/>
  <c r="S20" i="13" s="1"/>
  <c r="AC20" i="13" s="1"/>
  <c r="AB21" i="13" s="1"/>
  <c r="AX21" i="13"/>
  <c r="S21" i="13" s="1"/>
  <c r="AC21" i="13" s="1"/>
  <c r="AB22" i="13" s="1"/>
  <c r="AJ22" i="67"/>
  <c r="AK22" i="67"/>
  <c r="AT22" i="67" s="1"/>
  <c r="AJ16" i="67"/>
  <c r="AK16" i="67"/>
  <c r="AT16" i="67" s="1"/>
  <c r="AJ10" i="67"/>
  <c r="AK10" i="67"/>
  <c r="AT10" i="67" s="1"/>
  <c r="AJ3" i="67"/>
  <c r="AB4" i="67"/>
  <c r="Z24" i="92"/>
  <c r="Z23" i="14"/>
  <c r="AH22" i="5"/>
  <c r="AQ22" i="5" s="1"/>
  <c r="Y23" i="57"/>
  <c r="X23" i="57"/>
  <c r="Y23" i="47"/>
  <c r="X23" i="47"/>
  <c r="AR20" i="85"/>
  <c r="AN23" i="84"/>
  <c r="AI23" i="84"/>
  <c r="AR20" i="58"/>
  <c r="AI22" i="25"/>
  <c r="AN22" i="25"/>
  <c r="AH23" i="88"/>
  <c r="AQ23" i="88" s="1"/>
  <c r="Z23" i="45"/>
  <c r="AR21" i="51"/>
  <c r="AI21" i="78"/>
  <c r="AN21" i="78"/>
  <c r="X24" i="41"/>
  <c r="Y24" i="41"/>
  <c r="AJ17" i="53"/>
  <c r="AK17" i="53"/>
  <c r="AT17" i="53" s="1"/>
  <c r="AJ11" i="53"/>
  <c r="AK11" i="53"/>
  <c r="AT11" i="53" s="1"/>
  <c r="AJ5" i="53"/>
  <c r="AK5" i="53"/>
  <c r="AT5" i="53" s="1"/>
  <c r="X23" i="23"/>
  <c r="Y23" i="23"/>
  <c r="AS10" i="9"/>
  <c r="AL10" i="9"/>
  <c r="AU10" i="9" s="1"/>
  <c r="X22" i="89"/>
  <c r="Y22" i="89"/>
  <c r="X24" i="30"/>
  <c r="Y24" i="30"/>
  <c r="AI23" i="48"/>
  <c r="AN23" i="48"/>
  <c r="X23" i="24"/>
  <c r="Y23" i="24"/>
  <c r="Y23" i="6"/>
  <c r="X23" i="6"/>
  <c r="Z23" i="6" s="1"/>
  <c r="AR22" i="73"/>
  <c r="AG22" i="66"/>
  <c r="AP22" i="66" s="1"/>
  <c r="W23" i="66"/>
  <c r="AF22" i="66"/>
  <c r="AO22" i="66" s="1"/>
  <c r="AE22" i="66"/>
  <c r="AE24" i="96"/>
  <c r="AG24" i="96"/>
  <c r="AP24" i="96" s="1"/>
  <c r="W25" i="96"/>
  <c r="AF24" i="96"/>
  <c r="AO24" i="96" s="1"/>
  <c r="AR22" i="49"/>
  <c r="AS15" i="9"/>
  <c r="AL15" i="9"/>
  <c r="AU15" i="9" s="1"/>
  <c r="AF22" i="87"/>
  <c r="AO22" i="87" s="1"/>
  <c r="AE22" i="87"/>
  <c r="W23" i="87"/>
  <c r="AG22" i="87"/>
  <c r="AP22" i="87" s="1"/>
  <c r="AJ22" i="61"/>
  <c r="AK22" i="61"/>
  <c r="AT22" i="61" s="1"/>
  <c r="AJ21" i="61"/>
  <c r="AK21" i="61"/>
  <c r="AT21" i="61" s="1"/>
  <c r="AJ15" i="61"/>
  <c r="AK15" i="61"/>
  <c r="AT15" i="61" s="1"/>
  <c r="X23" i="74"/>
  <c r="Y23" i="74"/>
  <c r="W24" i="40"/>
  <c r="AG23" i="40"/>
  <c r="AP23" i="40" s="1"/>
  <c r="AF23" i="40"/>
  <c r="AO23" i="40" s="1"/>
  <c r="AE23" i="40"/>
  <c r="AH23" i="86"/>
  <c r="AQ23" i="86" s="1"/>
  <c r="AG21" i="15"/>
  <c r="AP21" i="15" s="1"/>
  <c r="AF21" i="15"/>
  <c r="AO21" i="15" s="1"/>
  <c r="AE21" i="15"/>
  <c r="W22" i="15"/>
  <c r="AI22" i="36"/>
  <c r="AN22" i="36"/>
  <c r="AN22" i="70"/>
  <c r="AI22" i="70"/>
  <c r="AR22" i="46"/>
  <c r="AJ23" i="67"/>
  <c r="AS23" i="67" s="1"/>
  <c r="AK23" i="67"/>
  <c r="AT23" i="67" s="1"/>
  <c r="AH23" i="80"/>
  <c r="AQ23" i="80" s="1"/>
  <c r="AI21" i="28"/>
  <c r="AN21" i="28"/>
  <c r="AR22" i="45"/>
  <c r="AG23" i="64"/>
  <c r="AP23" i="64" s="1"/>
  <c r="AP25" i="64" s="1"/>
  <c r="AF23" i="64"/>
  <c r="AO23" i="64" s="1"/>
  <c r="AO25" i="64" s="1"/>
  <c r="AE23" i="64"/>
  <c r="X23" i="35"/>
  <c r="Y23" i="35"/>
  <c r="Z22" i="93"/>
  <c r="AH22" i="54"/>
  <c r="AQ22" i="54" s="1"/>
  <c r="AH23" i="73"/>
  <c r="AQ23" i="73" s="1"/>
  <c r="AR21" i="11"/>
  <c r="AH23" i="46"/>
  <c r="AQ23" i="46" s="1"/>
  <c r="AJ23" i="13"/>
  <c r="AS23" i="13" s="1"/>
  <c r="AK23" i="13"/>
  <c r="AT23" i="13" s="1"/>
  <c r="AJ21" i="67"/>
  <c r="AK21" i="67"/>
  <c r="AT21" i="67" s="1"/>
  <c r="AJ15" i="67"/>
  <c r="AK15" i="67"/>
  <c r="AT15" i="67" s="1"/>
  <c r="AJ9" i="67"/>
  <c r="AK9" i="67"/>
  <c r="AT9" i="67" s="1"/>
  <c r="AI21" i="63"/>
  <c r="AN21" i="63"/>
  <c r="Z23" i="75"/>
  <c r="AS14" i="9"/>
  <c r="AL14" i="9"/>
  <c r="AU14" i="9" s="1"/>
  <c r="AI22" i="57"/>
  <c r="AN22" i="57"/>
  <c r="AR21" i="34"/>
  <c r="AE22" i="65"/>
  <c r="AG22" i="65"/>
  <c r="AP22" i="65" s="1"/>
  <c r="W23" i="65"/>
  <c r="AF22" i="65"/>
  <c r="AO22" i="65" s="1"/>
  <c r="AI23" i="79"/>
  <c r="AN23" i="79"/>
  <c r="AS9" i="9"/>
  <c r="AL9" i="9"/>
  <c r="AU9" i="9" s="1"/>
  <c r="Y23" i="44"/>
  <c r="X23" i="44"/>
  <c r="Z23" i="88"/>
  <c r="Z23" i="49"/>
  <c r="AR21" i="93"/>
  <c r="AJ22" i="53"/>
  <c r="AK22" i="53"/>
  <c r="AT22" i="53" s="1"/>
  <c r="AJ16" i="53"/>
  <c r="AK16" i="53"/>
  <c r="AT16" i="53" s="1"/>
  <c r="AJ10" i="53"/>
  <c r="AK10" i="53"/>
  <c r="AT10" i="53" s="1"/>
  <c r="AI22" i="23"/>
  <c r="AN22" i="23"/>
  <c r="AR23" i="53"/>
  <c r="AR25" i="53" s="1"/>
  <c r="AL23" i="53"/>
  <c r="AU23" i="53" s="1"/>
  <c r="Z23" i="29"/>
  <c r="AI21" i="72"/>
  <c r="AN21" i="72"/>
  <c r="AI22" i="24"/>
  <c r="AN22" i="24"/>
  <c r="AN22" i="6"/>
  <c r="AI22" i="6"/>
  <c r="AI22" i="90"/>
  <c r="AN22" i="90"/>
  <c r="AJ13" i="61"/>
  <c r="AK13" i="61"/>
  <c r="AT13" i="61" s="1"/>
  <c r="AF21" i="85"/>
  <c r="AO21" i="85" s="1"/>
  <c r="AE21" i="85"/>
  <c r="W22" i="85"/>
  <c r="AG21" i="85"/>
  <c r="AP21" i="85" s="1"/>
  <c r="AR20" i="71"/>
  <c r="AF23" i="80"/>
  <c r="AO23" i="80" s="1"/>
  <c r="W24" i="80"/>
  <c r="AG23" i="80"/>
  <c r="AP23" i="80" s="1"/>
  <c r="AE23" i="80"/>
  <c r="AH24" i="37"/>
  <c r="AQ24" i="37" s="1"/>
  <c r="AR22" i="27"/>
  <c r="AH22" i="43"/>
  <c r="AQ22" i="43" s="1"/>
  <c r="AH21" i="71"/>
  <c r="AQ21" i="71" s="1"/>
  <c r="AJ13" i="67"/>
  <c r="AK13" i="67"/>
  <c r="AT13" i="67" s="1"/>
  <c r="AR22" i="14"/>
  <c r="AH23" i="19"/>
  <c r="AQ23" i="19" s="1"/>
  <c r="AQ25" i="19" s="1"/>
  <c r="AZ3" i="19"/>
  <c r="AX22" i="19" s="1"/>
  <c r="S22" i="19" s="1"/>
  <c r="AC22" i="19" s="1"/>
  <c r="AB23" i="19" s="1"/>
  <c r="AI22" i="44"/>
  <c r="AN22" i="44"/>
  <c r="AJ17" i="61"/>
  <c r="AK17" i="61"/>
  <c r="AT17" i="61" s="1"/>
  <c r="AJ5" i="61"/>
  <c r="AK5" i="61"/>
  <c r="AT5" i="61" s="1"/>
  <c r="AJ10" i="61"/>
  <c r="AK10" i="61"/>
  <c r="AT10" i="61" s="1"/>
  <c r="AJ9" i="61"/>
  <c r="AK9" i="61"/>
  <c r="AT9" i="61" s="1"/>
  <c r="AJ20" i="61"/>
  <c r="AK20" i="61"/>
  <c r="AT20" i="61" s="1"/>
  <c r="AJ14" i="61"/>
  <c r="AK14" i="61"/>
  <c r="AT14" i="61" s="1"/>
  <c r="AK8" i="61"/>
  <c r="AT8" i="61" s="1"/>
  <c r="AJ8" i="61"/>
  <c r="Z23" i="86"/>
  <c r="AG23" i="62"/>
  <c r="AP23" i="62" s="1"/>
  <c r="AP25" i="62" s="1"/>
  <c r="AF23" i="62"/>
  <c r="AO23" i="62" s="1"/>
  <c r="AO25" i="62" s="1"/>
  <c r="AE23" i="62"/>
  <c r="AS6" i="9"/>
  <c r="AL6" i="9"/>
  <c r="AU6" i="9" s="1"/>
  <c r="AG22" i="2"/>
  <c r="AP22" i="2" s="1"/>
  <c r="AF22" i="2"/>
  <c r="AO22" i="2" s="1"/>
  <c r="AE22" i="2"/>
  <c r="W23" i="2"/>
  <c r="AS13" i="9"/>
  <c r="AL13" i="9"/>
  <c r="AU13" i="9" s="1"/>
  <c r="AH22" i="59"/>
  <c r="AQ22" i="59" s="1"/>
  <c r="AH21" i="85"/>
  <c r="AQ21" i="85" s="1"/>
  <c r="AI23" i="13"/>
  <c r="AN23" i="13"/>
  <c r="AN25" i="13" s="1"/>
  <c r="AG23" i="68"/>
  <c r="AP23" i="68" s="1"/>
  <c r="AP25" i="68" s="1"/>
  <c r="AF23" i="68"/>
  <c r="AO23" i="68" s="1"/>
  <c r="AO25" i="68" s="1"/>
  <c r="AE23" i="68"/>
  <c r="AG22" i="76"/>
  <c r="AP22" i="76" s="1"/>
  <c r="AF22" i="76"/>
  <c r="AO22" i="76" s="1"/>
  <c r="W23" i="76"/>
  <c r="AE22" i="76"/>
  <c r="AR23" i="96"/>
  <c r="W23" i="10"/>
  <c r="AG22" i="10"/>
  <c r="AP22" i="10" s="1"/>
  <c r="AF22" i="10"/>
  <c r="AO22" i="10" s="1"/>
  <c r="AE22" i="10"/>
  <c r="AS7" i="9"/>
  <c r="AL7" i="9"/>
  <c r="AU7" i="9" s="1"/>
  <c r="Z23" i="46"/>
  <c r="AG22" i="52"/>
  <c r="AP22" i="52" s="1"/>
  <c r="AF22" i="52"/>
  <c r="AO22" i="52" s="1"/>
  <c r="AE22" i="52"/>
  <c r="W23" i="52"/>
  <c r="AJ20" i="67"/>
  <c r="AK20" i="67"/>
  <c r="AT20" i="67" s="1"/>
  <c r="AJ14" i="67"/>
  <c r="AK14" i="67"/>
  <c r="AT14" i="67" s="1"/>
  <c r="AJ8" i="67"/>
  <c r="AK8" i="67"/>
  <c r="AT8" i="67" s="1"/>
  <c r="AX23" i="68"/>
  <c r="S23" i="68" s="1"/>
  <c r="AC23" i="68" s="1"/>
  <c r="AJ23" i="68" s="1"/>
  <c r="AS23" i="68" s="1"/>
  <c r="AX3" i="68"/>
  <c r="S3" i="68" s="1"/>
  <c r="AC3" i="68" s="1"/>
  <c r="AX4" i="68"/>
  <c r="S4" i="68" s="1"/>
  <c r="AC4" i="68" s="1"/>
  <c r="AB5" i="68" s="1"/>
  <c r="AX5" i="68"/>
  <c r="S5" i="68" s="1"/>
  <c r="AC5" i="68" s="1"/>
  <c r="AB6" i="68" s="1"/>
  <c r="AX6" i="68"/>
  <c r="S6" i="68" s="1"/>
  <c r="AC6" i="68" s="1"/>
  <c r="AB7" i="68" s="1"/>
  <c r="AX7" i="68"/>
  <c r="S7" i="68" s="1"/>
  <c r="AC7" i="68" s="1"/>
  <c r="AB8" i="68" s="1"/>
  <c r="AX8" i="68"/>
  <c r="S8" i="68" s="1"/>
  <c r="AC8" i="68" s="1"/>
  <c r="AB9" i="68" s="1"/>
  <c r="AX9" i="68"/>
  <c r="S9" i="68" s="1"/>
  <c r="AC9" i="68" s="1"/>
  <c r="AB10" i="68" s="1"/>
  <c r="AX10" i="68"/>
  <c r="S10" i="68" s="1"/>
  <c r="AC10" i="68" s="1"/>
  <c r="AB11" i="68" s="1"/>
  <c r="AX11" i="68"/>
  <c r="S11" i="68" s="1"/>
  <c r="AC11" i="68" s="1"/>
  <c r="AB12" i="68" s="1"/>
  <c r="AX12" i="68"/>
  <c r="S12" i="68" s="1"/>
  <c r="AC12" i="68" s="1"/>
  <c r="AB13" i="68" s="1"/>
  <c r="AX13" i="68"/>
  <c r="S13" i="68" s="1"/>
  <c r="AC13" i="68" s="1"/>
  <c r="AB14" i="68" s="1"/>
  <c r="AX14" i="68"/>
  <c r="S14" i="68" s="1"/>
  <c r="AC14" i="68" s="1"/>
  <c r="AB15" i="68" s="1"/>
  <c r="AX15" i="68"/>
  <c r="S15" i="68" s="1"/>
  <c r="AC15" i="68" s="1"/>
  <c r="AB16" i="68" s="1"/>
  <c r="AX16" i="68"/>
  <c r="S16" i="68" s="1"/>
  <c r="AC16" i="68" s="1"/>
  <c r="AB17" i="68" s="1"/>
  <c r="AX17" i="68"/>
  <c r="S17" i="68" s="1"/>
  <c r="AC17" i="68" s="1"/>
  <c r="AB18" i="68" s="1"/>
  <c r="AX18" i="68"/>
  <c r="S18" i="68" s="1"/>
  <c r="AC18" i="68" s="1"/>
  <c r="AB19" i="68" s="1"/>
  <c r="AX19" i="68"/>
  <c r="S19" i="68" s="1"/>
  <c r="AC19" i="68" s="1"/>
  <c r="AB20" i="68" s="1"/>
  <c r="AX20" i="68"/>
  <c r="S20" i="68" s="1"/>
  <c r="AC20" i="68" s="1"/>
  <c r="AB21" i="68" s="1"/>
  <c r="AX21" i="68"/>
  <c r="S21" i="68" s="1"/>
  <c r="AC21" i="68" s="1"/>
  <c r="AB22" i="68" s="1"/>
  <c r="AR22" i="29"/>
  <c r="W25" i="26"/>
  <c r="AG24" i="26"/>
  <c r="AP24" i="26" s="1"/>
  <c r="AF24" i="26"/>
  <c r="AO24" i="26" s="1"/>
  <c r="AE24" i="26"/>
  <c r="AX3" i="62"/>
  <c r="S3" i="62" s="1"/>
  <c r="AC3" i="62" s="1"/>
  <c r="AX23" i="62"/>
  <c r="S23" i="62" s="1"/>
  <c r="AC23" i="62" s="1"/>
  <c r="AJ23" i="62" s="1"/>
  <c r="AS23" i="62" s="1"/>
  <c r="AX4" i="62"/>
  <c r="S4" i="62" s="1"/>
  <c r="AC4" i="62" s="1"/>
  <c r="AB5" i="62" s="1"/>
  <c r="AX5" i="62"/>
  <c r="S5" i="62" s="1"/>
  <c r="AC5" i="62" s="1"/>
  <c r="AB6" i="62" s="1"/>
  <c r="AX6" i="62"/>
  <c r="S6" i="62" s="1"/>
  <c r="AC6" i="62" s="1"/>
  <c r="AB7" i="62" s="1"/>
  <c r="AX7" i="62"/>
  <c r="S7" i="62" s="1"/>
  <c r="AC7" i="62" s="1"/>
  <c r="AB8" i="62" s="1"/>
  <c r="AX8" i="62"/>
  <c r="S8" i="62" s="1"/>
  <c r="AC8" i="62" s="1"/>
  <c r="AB9" i="62" s="1"/>
  <c r="AX9" i="62"/>
  <c r="S9" i="62" s="1"/>
  <c r="AC9" i="62" s="1"/>
  <c r="AB10" i="62" s="1"/>
  <c r="AX10" i="62"/>
  <c r="S10" i="62" s="1"/>
  <c r="AC10" i="62" s="1"/>
  <c r="AB11" i="62" s="1"/>
  <c r="AX11" i="62"/>
  <c r="S11" i="62" s="1"/>
  <c r="AC11" i="62" s="1"/>
  <c r="AB12" i="62" s="1"/>
  <c r="AX12" i="62"/>
  <c r="S12" i="62" s="1"/>
  <c r="AC12" i="62" s="1"/>
  <c r="AB13" i="62" s="1"/>
  <c r="AX13" i="62"/>
  <c r="S13" i="62" s="1"/>
  <c r="AC13" i="62" s="1"/>
  <c r="AB14" i="62" s="1"/>
  <c r="AX14" i="62"/>
  <c r="S14" i="62" s="1"/>
  <c r="AC14" i="62" s="1"/>
  <c r="AB15" i="62" s="1"/>
  <c r="AX15" i="62"/>
  <c r="S15" i="62" s="1"/>
  <c r="AC15" i="62" s="1"/>
  <c r="AB16" i="62" s="1"/>
  <c r="AX16" i="62"/>
  <c r="S16" i="62" s="1"/>
  <c r="AC16" i="62" s="1"/>
  <c r="AB17" i="62" s="1"/>
  <c r="AX17" i="62"/>
  <c r="S17" i="62" s="1"/>
  <c r="AC17" i="62" s="1"/>
  <c r="AB18" i="62" s="1"/>
  <c r="AX18" i="62"/>
  <c r="S18" i="62" s="1"/>
  <c r="AC18" i="62" s="1"/>
  <c r="AB19" i="62" s="1"/>
  <c r="AX19" i="62"/>
  <c r="S19" i="62" s="1"/>
  <c r="AC19" i="62" s="1"/>
  <c r="AB20" i="62" s="1"/>
  <c r="AX20" i="62"/>
  <c r="S20" i="62" s="1"/>
  <c r="AC20" i="62" s="1"/>
  <c r="AB21" i="62" s="1"/>
  <c r="AX21" i="62"/>
  <c r="S21" i="62" s="1"/>
  <c r="AC21" i="62" s="1"/>
  <c r="AB22" i="62" s="1"/>
  <c r="AR22" i="19"/>
  <c r="Y23" i="56"/>
  <c r="X23" i="56"/>
  <c r="Y23" i="94"/>
  <c r="X23" i="94"/>
  <c r="Z23" i="94" s="1"/>
  <c r="AH24" i="96"/>
  <c r="AQ24" i="96" s="1"/>
  <c r="AR22" i="86"/>
  <c r="X22" i="38"/>
  <c r="Z22" i="38" s="1"/>
  <c r="Y22" i="38"/>
  <c r="X23" i="21"/>
  <c r="Y23" i="21"/>
  <c r="AH22" i="8"/>
  <c r="AQ22" i="8" s="1"/>
  <c r="AI22" i="31"/>
  <c r="AN22" i="31"/>
  <c r="AR21" i="55"/>
  <c r="Y23" i="25"/>
  <c r="X23" i="25"/>
  <c r="AR21" i="60"/>
  <c r="Y23" i="81"/>
  <c r="X23" i="81"/>
  <c r="AH22" i="87"/>
  <c r="AQ22" i="87" s="1"/>
  <c r="AJ21" i="53"/>
  <c r="AK21" i="53"/>
  <c r="AT21" i="53" s="1"/>
  <c r="AJ15" i="53"/>
  <c r="AK15" i="53"/>
  <c r="AT15" i="53" s="1"/>
  <c r="AJ9" i="53"/>
  <c r="AK9" i="53"/>
  <c r="AT9" i="53" s="1"/>
  <c r="AB4" i="53"/>
  <c r="AJ3" i="53"/>
  <c r="AS16" i="9"/>
  <c r="AL16" i="9"/>
  <c r="AU16" i="9" s="1"/>
  <c r="AR21" i="43"/>
  <c r="AS17" i="9"/>
  <c r="AL17" i="9"/>
  <c r="AU17" i="9" s="1"/>
  <c r="AI23" i="30"/>
  <c r="AN23" i="30"/>
  <c r="AI22" i="39"/>
  <c r="AN22" i="39"/>
  <c r="X22" i="7"/>
  <c r="Y22" i="7"/>
  <c r="Y23" i="1"/>
  <c r="Z23" i="1" s="1"/>
  <c r="X23" i="1"/>
  <c r="Y24" i="82"/>
  <c r="X24" i="82"/>
  <c r="X22" i="22"/>
  <c r="Y22" i="22"/>
  <c r="Z24" i="30" l="1"/>
  <c r="Z24" i="48"/>
  <c r="Z24" i="84"/>
  <c r="Z23" i="25"/>
  <c r="Z23" i="44"/>
  <c r="W24" i="44" s="1"/>
  <c r="Z22" i="78"/>
  <c r="Z22" i="22"/>
  <c r="Z23" i="23"/>
  <c r="AK23" i="64"/>
  <c r="AT23" i="64" s="1"/>
  <c r="Z23" i="24"/>
  <c r="Z24" i="82"/>
  <c r="Z23" i="35"/>
  <c r="Z23" i="18"/>
  <c r="AF23" i="18" s="1"/>
  <c r="AO23" i="18" s="1"/>
  <c r="AO25" i="18" s="1"/>
  <c r="Z23" i="3"/>
  <c r="Z23" i="70"/>
  <c r="AE23" i="70" s="1"/>
  <c r="Z23" i="21"/>
  <c r="AG23" i="23"/>
  <c r="AP23" i="23" s="1"/>
  <c r="AP25" i="23" s="1"/>
  <c r="AF23" i="23"/>
  <c r="AO23" i="23" s="1"/>
  <c r="AO25" i="23" s="1"/>
  <c r="AE23" i="23"/>
  <c r="W24" i="90"/>
  <c r="AG23" i="90"/>
  <c r="AP23" i="90" s="1"/>
  <c r="AF23" i="90"/>
  <c r="AO23" i="90" s="1"/>
  <c r="AE23" i="90"/>
  <c r="AF24" i="84"/>
  <c r="AO24" i="84" s="1"/>
  <c r="AE24" i="84"/>
  <c r="AG24" i="84"/>
  <c r="AP24" i="84" s="1"/>
  <c r="W25" i="84"/>
  <c r="AF23" i="94"/>
  <c r="AO23" i="94" s="1"/>
  <c r="AE23" i="94"/>
  <c r="AG23" i="94"/>
  <c r="AP23" i="94" s="1"/>
  <c r="W24" i="94"/>
  <c r="AF23" i="44"/>
  <c r="AO23" i="44" s="1"/>
  <c r="AE23" i="44"/>
  <c r="AG23" i="24"/>
  <c r="AP23" i="24" s="1"/>
  <c r="AP25" i="24" s="1"/>
  <c r="AF23" i="24"/>
  <c r="AO23" i="24" s="1"/>
  <c r="AO25" i="24" s="1"/>
  <c r="AE23" i="24"/>
  <c r="AE23" i="18"/>
  <c r="AG23" i="3"/>
  <c r="AP23" i="3" s="1"/>
  <c r="AP25" i="3" s="1"/>
  <c r="AF23" i="3"/>
  <c r="AO23" i="3" s="1"/>
  <c r="AO25" i="3" s="1"/>
  <c r="AE23" i="3"/>
  <c r="AF23" i="70"/>
  <c r="AO23" i="70" s="1"/>
  <c r="AO25" i="70" s="1"/>
  <c r="AG23" i="70"/>
  <c r="AP23" i="70" s="1"/>
  <c r="AP25" i="70" s="1"/>
  <c r="AG23" i="21"/>
  <c r="AP23" i="21" s="1"/>
  <c r="AP25" i="21" s="1"/>
  <c r="AF23" i="21"/>
  <c r="AO23" i="21" s="1"/>
  <c r="AO25" i="21" s="1"/>
  <c r="AE23" i="21"/>
  <c r="AG24" i="82"/>
  <c r="AP24" i="82" s="1"/>
  <c r="AF24" i="82"/>
  <c r="AO24" i="82" s="1"/>
  <c r="W25" i="82"/>
  <c r="AE24" i="82"/>
  <c r="W24" i="35"/>
  <c r="AG23" i="35"/>
  <c r="AP23" i="35" s="1"/>
  <c r="AF23" i="35"/>
  <c r="AO23" i="35" s="1"/>
  <c r="AE23" i="35"/>
  <c r="W25" i="48"/>
  <c r="AG24" i="48"/>
  <c r="AP24" i="48" s="1"/>
  <c r="AF24" i="48"/>
  <c r="AO24" i="48" s="1"/>
  <c r="AE24" i="48"/>
  <c r="AJ9" i="68"/>
  <c r="AK9" i="68"/>
  <c r="AT9" i="68" s="1"/>
  <c r="AH23" i="47"/>
  <c r="AQ23" i="47" s="1"/>
  <c r="AJ10" i="13"/>
  <c r="AK10" i="13"/>
  <c r="AT10" i="13" s="1"/>
  <c r="AR22" i="18"/>
  <c r="AS20" i="53"/>
  <c r="AL20" i="53"/>
  <c r="AU20" i="53" s="1"/>
  <c r="AL23" i="17"/>
  <c r="AU23" i="17" s="1"/>
  <c r="AR23" i="17"/>
  <c r="AR25" i="17" s="1"/>
  <c r="AR22" i="81"/>
  <c r="AH23" i="31"/>
  <c r="AQ23" i="31" s="1"/>
  <c r="AE22" i="72"/>
  <c r="W23" i="72"/>
  <c r="AG22" i="72"/>
  <c r="AP22" i="72" s="1"/>
  <c r="AF22" i="72"/>
  <c r="AO22" i="72" s="1"/>
  <c r="AJ3" i="17"/>
  <c r="AB4" i="17"/>
  <c r="AJ17" i="64"/>
  <c r="AK17" i="64"/>
  <c r="AT17" i="64" s="1"/>
  <c r="AJ13" i="50"/>
  <c r="AK13" i="50"/>
  <c r="AT13" i="50" s="1"/>
  <c r="AJ7" i="50"/>
  <c r="AK7" i="50"/>
  <c r="AT7" i="50" s="1"/>
  <c r="AN22" i="83"/>
  <c r="AI22" i="83"/>
  <c r="AH22" i="63"/>
  <c r="AQ22" i="63" s="1"/>
  <c r="AS6" i="67"/>
  <c r="AL6" i="67"/>
  <c r="AU6" i="67" s="1"/>
  <c r="AH22" i="28"/>
  <c r="AQ22" i="28" s="1"/>
  <c r="AR21" i="89"/>
  <c r="AR23" i="41"/>
  <c r="W23" i="78"/>
  <c r="AG22" i="78"/>
  <c r="AP22" i="78" s="1"/>
  <c r="AF22" i="78"/>
  <c r="AO22" i="78" s="1"/>
  <c r="AE22" i="78"/>
  <c r="AN22" i="8"/>
  <c r="AI22" i="8"/>
  <c r="AJ13" i="69"/>
  <c r="AK13" i="69"/>
  <c r="AT13" i="69" s="1"/>
  <c r="AJ7" i="69"/>
  <c r="AK7" i="69"/>
  <c r="AT7" i="69" s="1"/>
  <c r="Y22" i="71"/>
  <c r="Z22" i="71" s="1"/>
  <c r="X22" i="71"/>
  <c r="AN22" i="5"/>
  <c r="AI22" i="5"/>
  <c r="X23" i="20"/>
  <c r="Y23" i="20"/>
  <c r="AH24" i="82"/>
  <c r="AQ24" i="82" s="1"/>
  <c r="AR23" i="30"/>
  <c r="AS15" i="53"/>
  <c r="AL15" i="53"/>
  <c r="AU15" i="53" s="1"/>
  <c r="AJ17" i="62"/>
  <c r="AK17" i="62"/>
  <c r="AT17" i="62" s="1"/>
  <c r="AJ11" i="62"/>
  <c r="AK11" i="62"/>
  <c r="AT11" i="62" s="1"/>
  <c r="AJ5" i="62"/>
  <c r="AK5" i="62"/>
  <c r="AT5" i="62" s="1"/>
  <c r="AJ20" i="68"/>
  <c r="AK20" i="68"/>
  <c r="AT20" i="68" s="1"/>
  <c r="AJ14" i="68"/>
  <c r="AK14" i="68"/>
  <c r="AT14" i="68" s="1"/>
  <c r="AJ8" i="68"/>
  <c r="AK8" i="68"/>
  <c r="AT8" i="68" s="1"/>
  <c r="X23" i="52"/>
  <c r="Z23" i="52" s="1"/>
  <c r="Y23" i="52"/>
  <c r="AN23" i="68"/>
  <c r="AN25" i="68" s="1"/>
  <c r="AI23" i="68"/>
  <c r="AS8" i="61"/>
  <c r="AL8" i="61"/>
  <c r="AU8" i="61" s="1"/>
  <c r="AS13" i="67"/>
  <c r="AL13" i="67"/>
  <c r="AU13" i="67" s="1"/>
  <c r="X24" i="80"/>
  <c r="Z24" i="80" s="1"/>
  <c r="Y24" i="80"/>
  <c r="X22" i="85"/>
  <c r="Y22" i="85"/>
  <c r="AR22" i="90"/>
  <c r="AR21" i="72"/>
  <c r="Y23" i="65"/>
  <c r="Z23" i="65" s="1"/>
  <c r="X23" i="65"/>
  <c r="AR22" i="57"/>
  <c r="AH23" i="35"/>
  <c r="AQ23" i="35" s="1"/>
  <c r="AR22" i="70"/>
  <c r="AS21" i="61"/>
  <c r="AL21" i="61"/>
  <c r="AU21" i="61" s="1"/>
  <c r="AN22" i="87"/>
  <c r="AI22" i="87"/>
  <c r="AH23" i="23"/>
  <c r="AQ23" i="23" s="1"/>
  <c r="AQ25" i="23" s="1"/>
  <c r="AZ3" i="23"/>
  <c r="AX22" i="23" s="1"/>
  <c r="S22" i="23" s="1"/>
  <c r="AC22" i="23" s="1"/>
  <c r="AB23" i="23" s="1"/>
  <c r="AR21" i="78"/>
  <c r="AS10" i="67"/>
  <c r="AL10" i="67"/>
  <c r="AU10" i="67" s="1"/>
  <c r="AJ21" i="13"/>
  <c r="AK21" i="13"/>
  <c r="AT21" i="13" s="1"/>
  <c r="AJ15" i="13"/>
  <c r="AK15" i="13"/>
  <c r="AT15" i="13" s="1"/>
  <c r="AJ9" i="13"/>
  <c r="AK9" i="13"/>
  <c r="AT9" i="13" s="1"/>
  <c r="AN23" i="69"/>
  <c r="AN25" i="69" s="1"/>
  <c r="AI23" i="69"/>
  <c r="AS3" i="61"/>
  <c r="AL3" i="61"/>
  <c r="AU3" i="61" s="1"/>
  <c r="AR22" i="3"/>
  <c r="AS6" i="53"/>
  <c r="AL6" i="53"/>
  <c r="AU6" i="53" s="1"/>
  <c r="Z23" i="31"/>
  <c r="AR22" i="94"/>
  <c r="AL23" i="61"/>
  <c r="AU23" i="61" s="1"/>
  <c r="AR23" i="61"/>
  <c r="AR25" i="61" s="1"/>
  <c r="AS17" i="67"/>
  <c r="AL17" i="67"/>
  <c r="AU17" i="67" s="1"/>
  <c r="AH23" i="18"/>
  <c r="AQ23" i="18" s="1"/>
  <c r="AQ25" i="18" s="1"/>
  <c r="AZ3" i="18"/>
  <c r="AX22" i="18" s="1"/>
  <c r="S22" i="18" s="1"/>
  <c r="AC22" i="18" s="1"/>
  <c r="AB23" i="18" s="1"/>
  <c r="AS11" i="61"/>
  <c r="AL11" i="61"/>
  <c r="AU11" i="61" s="1"/>
  <c r="AR22" i="56"/>
  <c r="AS7" i="67"/>
  <c r="AL7" i="67"/>
  <c r="AU7" i="67" s="1"/>
  <c r="AH24" i="48"/>
  <c r="AQ24" i="48" s="1"/>
  <c r="AG22" i="60"/>
  <c r="AP22" i="60" s="1"/>
  <c r="AF22" i="60"/>
  <c r="AO22" i="60" s="1"/>
  <c r="AE22" i="60"/>
  <c r="W23" i="60"/>
  <c r="AS7" i="53"/>
  <c r="AL7" i="53"/>
  <c r="AU7" i="53" s="1"/>
  <c r="AJ21" i="17"/>
  <c r="AK21" i="17"/>
  <c r="AT21" i="17" s="1"/>
  <c r="AJ15" i="17"/>
  <c r="AK15" i="17"/>
  <c r="AT15" i="17" s="1"/>
  <c r="AJ9" i="17"/>
  <c r="AK9" i="17"/>
  <c r="AT9" i="17" s="1"/>
  <c r="AH24" i="84"/>
  <c r="AQ24" i="84" s="1"/>
  <c r="AJ22" i="64"/>
  <c r="AK22" i="64"/>
  <c r="AT22" i="64" s="1"/>
  <c r="AJ16" i="64"/>
  <c r="AK16" i="64"/>
  <c r="AT16" i="64" s="1"/>
  <c r="AJ10" i="64"/>
  <c r="AK10" i="64"/>
  <c r="AT10" i="64" s="1"/>
  <c r="AJ3" i="64"/>
  <c r="AB4" i="64"/>
  <c r="AJ18" i="50"/>
  <c r="AK18" i="50"/>
  <c r="AT18" i="50" s="1"/>
  <c r="AJ12" i="50"/>
  <c r="AK12" i="50"/>
  <c r="AT12" i="50" s="1"/>
  <c r="AJ6" i="50"/>
  <c r="AK6" i="50"/>
  <c r="AT6" i="50" s="1"/>
  <c r="Z22" i="28"/>
  <c r="AS12" i="61"/>
  <c r="AL12" i="61"/>
  <c r="AU12" i="61" s="1"/>
  <c r="AR23" i="42"/>
  <c r="AJ18" i="69"/>
  <c r="AK18" i="69"/>
  <c r="AT18" i="69" s="1"/>
  <c r="AJ12" i="69"/>
  <c r="AK12" i="69"/>
  <c r="AT12" i="69" s="1"/>
  <c r="AJ6" i="69"/>
  <c r="AK6" i="69"/>
  <c r="AT6" i="69" s="1"/>
  <c r="X23" i="55"/>
  <c r="Y23" i="55"/>
  <c r="Y23" i="16"/>
  <c r="X23" i="16"/>
  <c r="Y25" i="37"/>
  <c r="X25" i="37"/>
  <c r="AI22" i="20"/>
  <c r="AN22" i="20"/>
  <c r="AG23" i="1"/>
  <c r="AP23" i="1" s="1"/>
  <c r="AP25" i="1" s="1"/>
  <c r="AF23" i="1"/>
  <c r="AO23" i="1" s="1"/>
  <c r="AO25" i="1" s="1"/>
  <c r="AE23" i="1"/>
  <c r="AJ6" i="62"/>
  <c r="AK6" i="62"/>
  <c r="AT6" i="62" s="1"/>
  <c r="AJ22" i="13"/>
  <c r="AK22" i="13"/>
  <c r="AT22" i="13" s="1"/>
  <c r="AH22" i="7"/>
  <c r="AQ22" i="7" s="1"/>
  <c r="AS3" i="53"/>
  <c r="AL3" i="53"/>
  <c r="AU3" i="53" s="1"/>
  <c r="AH23" i="25"/>
  <c r="AQ23" i="25" s="1"/>
  <c r="AR22" i="31"/>
  <c r="AJ22" i="62"/>
  <c r="AK22" i="62"/>
  <c r="AT22" i="62" s="1"/>
  <c r="AJ16" i="62"/>
  <c r="AK16" i="62"/>
  <c r="AT16" i="62" s="1"/>
  <c r="AK10" i="62"/>
  <c r="AT10" i="62" s="1"/>
  <c r="AJ10" i="62"/>
  <c r="X25" i="26"/>
  <c r="Y25" i="26"/>
  <c r="AJ19" i="68"/>
  <c r="AK19" i="68"/>
  <c r="AT19" i="68" s="1"/>
  <c r="AJ13" i="68"/>
  <c r="AK13" i="68"/>
  <c r="AT13" i="68" s="1"/>
  <c r="AJ7" i="68"/>
  <c r="AK7" i="68"/>
  <c r="AT7" i="68" s="1"/>
  <c r="AS8" i="67"/>
  <c r="AL8" i="67"/>
  <c r="AU8" i="67" s="1"/>
  <c r="AN22" i="52"/>
  <c r="AI22" i="52"/>
  <c r="AI22" i="10"/>
  <c r="AN22" i="10"/>
  <c r="AI22" i="76"/>
  <c r="AN22" i="76"/>
  <c r="AS9" i="61"/>
  <c r="AL9" i="61"/>
  <c r="AU9" i="61" s="1"/>
  <c r="AS17" i="61"/>
  <c r="AL17" i="61"/>
  <c r="AU17" i="61" s="1"/>
  <c r="AN21" i="85"/>
  <c r="AI21" i="85"/>
  <c r="AR22" i="6"/>
  <c r="W24" i="29"/>
  <c r="AG23" i="29"/>
  <c r="AP23" i="29" s="1"/>
  <c r="AF23" i="29"/>
  <c r="AO23" i="29" s="1"/>
  <c r="AE23" i="29"/>
  <c r="AS10" i="53"/>
  <c r="AL10" i="53"/>
  <c r="AU10" i="53" s="1"/>
  <c r="AS9" i="67"/>
  <c r="AL9" i="67"/>
  <c r="AU9" i="67" s="1"/>
  <c r="AH23" i="74"/>
  <c r="AQ23" i="74" s="1"/>
  <c r="X23" i="66"/>
  <c r="Y23" i="66"/>
  <c r="AH23" i="6"/>
  <c r="AQ23" i="6" s="1"/>
  <c r="AQ25" i="6" s="1"/>
  <c r="AZ3" i="6"/>
  <c r="AX22" i="6" s="1"/>
  <c r="S22" i="6" s="1"/>
  <c r="AC22" i="6" s="1"/>
  <c r="AB23" i="6" s="1"/>
  <c r="AH22" i="89"/>
  <c r="AQ22" i="89" s="1"/>
  <c r="AS17" i="53"/>
  <c r="AL17" i="53"/>
  <c r="AU17" i="53" s="1"/>
  <c r="AR23" i="84"/>
  <c r="Z23" i="47"/>
  <c r="AF23" i="14"/>
  <c r="AO23" i="14" s="1"/>
  <c r="AO25" i="14" s="1"/>
  <c r="AE23" i="14"/>
  <c r="AG23" i="14"/>
  <c r="AP23" i="14" s="1"/>
  <c r="AP25" i="14" s="1"/>
  <c r="AJ20" i="13"/>
  <c r="AK20" i="13"/>
  <c r="AT20" i="13" s="1"/>
  <c r="AJ14" i="13"/>
  <c r="AK14" i="13"/>
  <c r="AT14" i="13" s="1"/>
  <c r="AJ8" i="13"/>
  <c r="AK8" i="13"/>
  <c r="AT8" i="13" s="1"/>
  <c r="AJ4" i="61"/>
  <c r="AK4" i="61"/>
  <c r="AT4" i="61" s="1"/>
  <c r="AT25" i="61" s="1"/>
  <c r="AS19" i="67"/>
  <c r="AL19" i="67"/>
  <c r="AU19" i="67" s="1"/>
  <c r="AX23" i="49"/>
  <c r="AX3" i="49"/>
  <c r="S3" i="49" s="1"/>
  <c r="AX4" i="49"/>
  <c r="AX5" i="49"/>
  <c r="AX6" i="49"/>
  <c r="AX7" i="49"/>
  <c r="AX8" i="49"/>
  <c r="AX9" i="49"/>
  <c r="AX10" i="49"/>
  <c r="AX11" i="49"/>
  <c r="AX12" i="49"/>
  <c r="AX13" i="49"/>
  <c r="AX14" i="49"/>
  <c r="AX15" i="49"/>
  <c r="AX16" i="49"/>
  <c r="AX17" i="49"/>
  <c r="AX18" i="49"/>
  <c r="AX19" i="49"/>
  <c r="AX20" i="49"/>
  <c r="AX21" i="49"/>
  <c r="Y23" i="95"/>
  <c r="X23" i="95"/>
  <c r="AI22" i="77"/>
  <c r="AN22" i="77"/>
  <c r="AH23" i="36"/>
  <c r="AQ23" i="36" s="1"/>
  <c r="X23" i="54"/>
  <c r="Y23" i="54"/>
  <c r="AS19" i="61"/>
  <c r="AL19" i="61"/>
  <c r="AU19" i="61" s="1"/>
  <c r="AH24" i="42"/>
  <c r="AQ24" i="42" s="1"/>
  <c r="AJ20" i="17"/>
  <c r="AK20" i="17"/>
  <c r="AT20" i="17" s="1"/>
  <c r="AJ14" i="17"/>
  <c r="AK14" i="17"/>
  <c r="AT14" i="17" s="1"/>
  <c r="AJ8" i="17"/>
  <c r="AK8" i="17"/>
  <c r="AT8" i="17" s="1"/>
  <c r="AJ21" i="64"/>
  <c r="AK21" i="64"/>
  <c r="AT21" i="64" s="1"/>
  <c r="AJ15" i="64"/>
  <c r="AK15" i="64"/>
  <c r="AT15" i="64" s="1"/>
  <c r="AJ9" i="64"/>
  <c r="AK9" i="64"/>
  <c r="AT9" i="64" s="1"/>
  <c r="AJ17" i="50"/>
  <c r="AK17" i="50"/>
  <c r="AT17" i="50" s="1"/>
  <c r="AJ11" i="50"/>
  <c r="AK11" i="50"/>
  <c r="AT11" i="50" s="1"/>
  <c r="AJ5" i="50"/>
  <c r="AK5" i="50"/>
  <c r="AT5" i="50" s="1"/>
  <c r="Z22" i="63"/>
  <c r="AS12" i="67"/>
  <c r="AL12" i="67"/>
  <c r="AU12" i="67" s="1"/>
  <c r="AR22" i="1"/>
  <c r="AJ17" i="69"/>
  <c r="AK17" i="69"/>
  <c r="AT17" i="69" s="1"/>
  <c r="AJ11" i="69"/>
  <c r="AK11" i="69"/>
  <c r="AT11" i="69" s="1"/>
  <c r="AJ5" i="69"/>
  <c r="AK5" i="69"/>
  <c r="AT5" i="69" s="1"/>
  <c r="Y24" i="73"/>
  <c r="X24" i="73"/>
  <c r="AH23" i="70"/>
  <c r="AQ23" i="70" s="1"/>
  <c r="AQ25" i="70" s="1"/>
  <c r="AZ3" i="70"/>
  <c r="AS7" i="61"/>
  <c r="AL7" i="61"/>
  <c r="AU7" i="61" s="1"/>
  <c r="Y23" i="51"/>
  <c r="X23" i="51"/>
  <c r="AI22" i="59"/>
  <c r="AN22" i="59"/>
  <c r="AN24" i="37"/>
  <c r="AI24" i="37"/>
  <c r="X23" i="34"/>
  <c r="Y23" i="34"/>
  <c r="X23" i="43"/>
  <c r="Y23" i="43"/>
  <c r="AF22" i="22"/>
  <c r="AO22" i="22" s="1"/>
  <c r="AE22" i="22"/>
  <c r="W23" i="22"/>
  <c r="AG22" i="22"/>
  <c r="AP22" i="22" s="1"/>
  <c r="AH23" i="21"/>
  <c r="AQ23" i="21" s="1"/>
  <c r="AQ25" i="21" s="1"/>
  <c r="AZ3" i="21"/>
  <c r="AX22" i="21" s="1"/>
  <c r="S22" i="21" s="1"/>
  <c r="AC22" i="21" s="1"/>
  <c r="AB23" i="21" s="1"/>
  <c r="AH23" i="94"/>
  <c r="AQ23" i="94" s="1"/>
  <c r="W24" i="86"/>
  <c r="AG23" i="86"/>
  <c r="AP23" i="86" s="1"/>
  <c r="AF23" i="86"/>
  <c r="AO23" i="86" s="1"/>
  <c r="AE23" i="86"/>
  <c r="AS20" i="61"/>
  <c r="AL20" i="61"/>
  <c r="AU20" i="61" s="1"/>
  <c r="AS5" i="61"/>
  <c r="AL5" i="61"/>
  <c r="AU5" i="61" s="1"/>
  <c r="Y24" i="40"/>
  <c r="X24" i="40"/>
  <c r="Z22" i="7"/>
  <c r="AJ4" i="53"/>
  <c r="AK4" i="53"/>
  <c r="AT4" i="53" s="1"/>
  <c r="AT25" i="53" s="1"/>
  <c r="AS21" i="53"/>
  <c r="AL21" i="53"/>
  <c r="AU21" i="53" s="1"/>
  <c r="AH23" i="81"/>
  <c r="AQ23" i="81" s="1"/>
  <c r="AH22" i="38"/>
  <c r="AQ22" i="38" s="1"/>
  <c r="AH23" i="56"/>
  <c r="AQ23" i="56" s="1"/>
  <c r="AQ25" i="56" s="1"/>
  <c r="AZ3" i="56"/>
  <c r="AX22" i="56" s="1"/>
  <c r="S22" i="56" s="1"/>
  <c r="AC22" i="56" s="1"/>
  <c r="AB23" i="56" s="1"/>
  <c r="AJ21" i="62"/>
  <c r="AK21" i="62"/>
  <c r="AT21" i="62" s="1"/>
  <c r="AJ15" i="62"/>
  <c r="AK15" i="62"/>
  <c r="AT15" i="62" s="1"/>
  <c r="AJ9" i="62"/>
  <c r="AK9" i="62"/>
  <c r="AT9" i="62" s="1"/>
  <c r="AB4" i="62"/>
  <c r="AJ3" i="62"/>
  <c r="AJ18" i="68"/>
  <c r="AK18" i="68"/>
  <c r="AT18" i="68" s="1"/>
  <c r="AJ12" i="68"/>
  <c r="AK12" i="68"/>
  <c r="AT12" i="68" s="1"/>
  <c r="AJ6" i="68"/>
  <c r="AK6" i="68"/>
  <c r="AT6" i="68" s="1"/>
  <c r="Y23" i="76"/>
  <c r="X23" i="76"/>
  <c r="X23" i="2"/>
  <c r="Y23" i="2"/>
  <c r="AI23" i="62"/>
  <c r="AN23" i="62"/>
  <c r="AN25" i="62" s="1"/>
  <c r="AG23" i="49"/>
  <c r="AP23" i="49" s="1"/>
  <c r="AP25" i="49" s="1"/>
  <c r="AF23" i="49"/>
  <c r="AO23" i="49" s="1"/>
  <c r="AO25" i="49" s="1"/>
  <c r="AE23" i="49"/>
  <c r="AI22" i="65"/>
  <c r="AN22" i="65"/>
  <c r="AN23" i="64"/>
  <c r="AN25" i="64" s="1"/>
  <c r="AI23" i="64"/>
  <c r="AR21" i="28"/>
  <c r="AN23" i="40"/>
  <c r="AI23" i="40"/>
  <c r="Z23" i="74"/>
  <c r="AS22" i="61"/>
  <c r="AL22" i="61"/>
  <c r="AU22" i="61" s="1"/>
  <c r="Y25" i="96"/>
  <c r="X25" i="96"/>
  <c r="AR23" i="48"/>
  <c r="Z22" i="89"/>
  <c r="AH23" i="57"/>
  <c r="AQ23" i="57" s="1"/>
  <c r="AQ25" i="57" s="1"/>
  <c r="AZ3" i="57"/>
  <c r="W25" i="92"/>
  <c r="AG24" i="92"/>
  <c r="AP24" i="92" s="1"/>
  <c r="AF24" i="92"/>
  <c r="AO24" i="92" s="1"/>
  <c r="AE24" i="92"/>
  <c r="AS16" i="67"/>
  <c r="AL16" i="67"/>
  <c r="AU16" i="67" s="1"/>
  <c r="AJ19" i="13"/>
  <c r="AK19" i="13"/>
  <c r="AT19" i="13" s="1"/>
  <c r="AJ13" i="13"/>
  <c r="AK13" i="13"/>
  <c r="AT13" i="13" s="1"/>
  <c r="AJ7" i="13"/>
  <c r="AK7" i="13"/>
  <c r="AT7" i="13" s="1"/>
  <c r="AH23" i="91"/>
  <c r="AQ23" i="91" s="1"/>
  <c r="AH23" i="39"/>
  <c r="AQ23" i="39" s="1"/>
  <c r="AS12" i="53"/>
  <c r="AL12" i="53"/>
  <c r="AU12" i="53" s="1"/>
  <c r="AX22" i="49"/>
  <c r="AN22" i="95"/>
  <c r="AI22" i="95"/>
  <c r="AS5" i="67"/>
  <c r="AL5" i="67"/>
  <c r="AU5" i="67" s="1"/>
  <c r="AX23" i="12"/>
  <c r="S23" i="12" s="1"/>
  <c r="AC23" i="12" s="1"/>
  <c r="AX3" i="12"/>
  <c r="S3" i="12" s="1"/>
  <c r="AC3" i="12" s="1"/>
  <c r="AX4" i="12"/>
  <c r="S4" i="12" s="1"/>
  <c r="AC4" i="12" s="1"/>
  <c r="AB5" i="12" s="1"/>
  <c r="AX5" i="12"/>
  <c r="S5" i="12" s="1"/>
  <c r="AC5" i="12" s="1"/>
  <c r="AB6" i="12" s="1"/>
  <c r="AX6" i="12"/>
  <c r="S6" i="12" s="1"/>
  <c r="AC6" i="12" s="1"/>
  <c r="AB7" i="12" s="1"/>
  <c r="AX7" i="12"/>
  <c r="S7" i="12" s="1"/>
  <c r="AC7" i="12" s="1"/>
  <c r="AB8" i="12" s="1"/>
  <c r="AX8" i="12"/>
  <c r="S8" i="12" s="1"/>
  <c r="AC8" i="12" s="1"/>
  <c r="AB9" i="12" s="1"/>
  <c r="AX9" i="12"/>
  <c r="S9" i="12" s="1"/>
  <c r="AC9" i="12" s="1"/>
  <c r="AB10" i="12" s="1"/>
  <c r="AX10" i="12"/>
  <c r="S10" i="12" s="1"/>
  <c r="AC10" i="12" s="1"/>
  <c r="AB11" i="12" s="1"/>
  <c r="AX11" i="12"/>
  <c r="S11" i="12" s="1"/>
  <c r="AC11" i="12" s="1"/>
  <c r="AB12" i="12" s="1"/>
  <c r="AX12" i="12"/>
  <c r="S12" i="12" s="1"/>
  <c r="AC12" i="12" s="1"/>
  <c r="AB13" i="12" s="1"/>
  <c r="AX13" i="12"/>
  <c r="S13" i="12" s="1"/>
  <c r="AC13" i="12" s="1"/>
  <c r="AB14" i="12" s="1"/>
  <c r="AX14" i="12"/>
  <c r="S14" i="12" s="1"/>
  <c r="AC14" i="12" s="1"/>
  <c r="AB15" i="12" s="1"/>
  <c r="AX15" i="12"/>
  <c r="S15" i="12" s="1"/>
  <c r="AC15" i="12" s="1"/>
  <c r="AB16" i="12" s="1"/>
  <c r="AX16" i="12"/>
  <c r="S16" i="12" s="1"/>
  <c r="AC16" i="12" s="1"/>
  <c r="AB17" i="12" s="1"/>
  <c r="AX17" i="12"/>
  <c r="S17" i="12" s="1"/>
  <c r="AC17" i="12" s="1"/>
  <c r="AB18" i="12" s="1"/>
  <c r="AX18" i="12"/>
  <c r="S18" i="12" s="1"/>
  <c r="AC18" i="12" s="1"/>
  <c r="AB19" i="12" s="1"/>
  <c r="AX19" i="12"/>
  <c r="S19" i="12" s="1"/>
  <c r="AC19" i="12" s="1"/>
  <c r="AB20" i="12" s="1"/>
  <c r="AX20" i="12"/>
  <c r="S20" i="12" s="1"/>
  <c r="AC20" i="12" s="1"/>
  <c r="AB21" i="12" s="1"/>
  <c r="AX21" i="12"/>
  <c r="S21" i="12" s="1"/>
  <c r="AC21" i="12" s="1"/>
  <c r="AB22" i="12" s="1"/>
  <c r="AN22" i="54"/>
  <c r="AI22" i="54"/>
  <c r="AR23" i="82"/>
  <c r="AR22" i="91"/>
  <c r="AS13" i="53"/>
  <c r="AL13" i="53"/>
  <c r="AU13" i="53" s="1"/>
  <c r="AJ19" i="17"/>
  <c r="AK19" i="17"/>
  <c r="AT19" i="17" s="1"/>
  <c r="AJ13" i="17"/>
  <c r="AK13" i="17"/>
  <c r="AT13" i="17" s="1"/>
  <c r="AJ7" i="17"/>
  <c r="AK7" i="17"/>
  <c r="AT7" i="17" s="1"/>
  <c r="AJ20" i="64"/>
  <c r="AK20" i="64"/>
  <c r="AT20" i="64" s="1"/>
  <c r="AJ14" i="64"/>
  <c r="AK14" i="64"/>
  <c r="AT14" i="64" s="1"/>
  <c r="AJ8" i="64"/>
  <c r="AK8" i="64"/>
  <c r="AT8" i="64" s="1"/>
  <c r="AJ22" i="50"/>
  <c r="AK22" i="50"/>
  <c r="AT22" i="50" s="1"/>
  <c r="AJ16" i="50"/>
  <c r="AK16" i="50"/>
  <c r="AT16" i="50" s="1"/>
  <c r="AJ10" i="50"/>
  <c r="AK10" i="50"/>
  <c r="AT10" i="50" s="1"/>
  <c r="AB4" i="50"/>
  <c r="AJ3" i="50"/>
  <c r="Y23" i="83"/>
  <c r="X23" i="83"/>
  <c r="AR22" i="74"/>
  <c r="AS18" i="61"/>
  <c r="AL18" i="61"/>
  <c r="AU18" i="61" s="1"/>
  <c r="AS8" i="53"/>
  <c r="AL8" i="53"/>
  <c r="AU8" i="53" s="1"/>
  <c r="AJ22" i="69"/>
  <c r="AK22" i="69"/>
  <c r="AT22" i="69" s="1"/>
  <c r="AJ16" i="69"/>
  <c r="AK16" i="69"/>
  <c r="AT16" i="69" s="1"/>
  <c r="AJ10" i="69"/>
  <c r="AK10" i="69"/>
  <c r="AT10" i="69" s="1"/>
  <c r="AB4" i="69"/>
  <c r="AJ3" i="69"/>
  <c r="AI21" i="71"/>
  <c r="AN21" i="71"/>
  <c r="AN22" i="55"/>
  <c r="AI22" i="55"/>
  <c r="AN23" i="19"/>
  <c r="AN25" i="19" s="1"/>
  <c r="AI23" i="19"/>
  <c r="AI22" i="51"/>
  <c r="AN22" i="51"/>
  <c r="Y24" i="27"/>
  <c r="X24" i="27"/>
  <c r="AJ18" i="62"/>
  <c r="AK18" i="62"/>
  <c r="AT18" i="62" s="1"/>
  <c r="AJ21" i="68"/>
  <c r="AK21" i="68"/>
  <c r="AT21" i="68" s="1"/>
  <c r="AK23" i="19"/>
  <c r="AT23" i="19" s="1"/>
  <c r="AN21" i="15"/>
  <c r="AI21" i="15"/>
  <c r="W25" i="30"/>
  <c r="AG24" i="30"/>
  <c r="AP24" i="30" s="1"/>
  <c r="AF24" i="30"/>
  <c r="AO24" i="30" s="1"/>
  <c r="AE24" i="30"/>
  <c r="AJ16" i="13"/>
  <c r="AK16" i="13"/>
  <c r="AT16" i="13" s="1"/>
  <c r="AN23" i="50"/>
  <c r="AN25" i="50" s="1"/>
  <c r="AI23" i="50"/>
  <c r="AI22" i="33"/>
  <c r="AN22" i="33"/>
  <c r="AH23" i="90"/>
  <c r="AQ23" i="90" s="1"/>
  <c r="AG23" i="4"/>
  <c r="AP23" i="4" s="1"/>
  <c r="AP25" i="4" s="1"/>
  <c r="AF23" i="4"/>
  <c r="AO23" i="4" s="1"/>
  <c r="AO25" i="4" s="1"/>
  <c r="AE23" i="4"/>
  <c r="AJ10" i="17"/>
  <c r="AK10" i="17"/>
  <c r="AT10" i="17" s="1"/>
  <c r="AJ5" i="64"/>
  <c r="AK5" i="64"/>
  <c r="AT5" i="64" s="1"/>
  <c r="AJ19" i="69"/>
  <c r="AK19" i="69"/>
  <c r="AT19" i="69" s="1"/>
  <c r="AK20" i="62"/>
  <c r="AT20" i="62" s="1"/>
  <c r="AJ20" i="62"/>
  <c r="AJ17" i="68"/>
  <c r="AK17" i="68"/>
  <c r="AT17" i="68" s="1"/>
  <c r="AJ5" i="68"/>
  <c r="AK5" i="68"/>
  <c r="AT5" i="68" s="1"/>
  <c r="AS14" i="67"/>
  <c r="AL14" i="67"/>
  <c r="AU14" i="67" s="1"/>
  <c r="AN22" i="2"/>
  <c r="AI22" i="2"/>
  <c r="AS14" i="61"/>
  <c r="AL14" i="61"/>
  <c r="AU14" i="61" s="1"/>
  <c r="AS10" i="61"/>
  <c r="AL10" i="61"/>
  <c r="AU10" i="61" s="1"/>
  <c r="AR22" i="44"/>
  <c r="AK23" i="62"/>
  <c r="AT23" i="62" s="1"/>
  <c r="AI23" i="80"/>
  <c r="AN23" i="80"/>
  <c r="AS16" i="53"/>
  <c r="AL16" i="53"/>
  <c r="AU16" i="53" s="1"/>
  <c r="W24" i="88"/>
  <c r="AG23" i="88"/>
  <c r="AP23" i="88" s="1"/>
  <c r="AF23" i="88"/>
  <c r="AO23" i="88" s="1"/>
  <c r="AE23" i="88"/>
  <c r="W24" i="75"/>
  <c r="AG23" i="75"/>
  <c r="AP23" i="75" s="1"/>
  <c r="AF23" i="75"/>
  <c r="AO23" i="75" s="1"/>
  <c r="AE23" i="75"/>
  <c r="AS15" i="67"/>
  <c r="AL15" i="67"/>
  <c r="AU15" i="67" s="1"/>
  <c r="AR22" i="36"/>
  <c r="AK23" i="68"/>
  <c r="AT23" i="68" s="1"/>
  <c r="AG23" i="6"/>
  <c r="AP23" i="6" s="1"/>
  <c r="AP25" i="6" s="1"/>
  <c r="AF23" i="6"/>
  <c r="AO23" i="6" s="1"/>
  <c r="AO25" i="6" s="1"/>
  <c r="AE23" i="6"/>
  <c r="AS5" i="53"/>
  <c r="AL5" i="53"/>
  <c r="AU5" i="53" s="1"/>
  <c r="AH24" i="41"/>
  <c r="AQ24" i="41" s="1"/>
  <c r="AF23" i="45"/>
  <c r="AO23" i="45" s="1"/>
  <c r="AG23" i="45"/>
  <c r="AP23" i="45" s="1"/>
  <c r="AE23" i="45"/>
  <c r="W24" i="45"/>
  <c r="AJ4" i="67"/>
  <c r="AK4" i="67"/>
  <c r="AT4" i="67" s="1"/>
  <c r="AT25" i="67" s="1"/>
  <c r="AJ18" i="13"/>
  <c r="AK18" i="13"/>
  <c r="AT18" i="13" s="1"/>
  <c r="AJ12" i="13"/>
  <c r="AK12" i="13"/>
  <c r="AT12" i="13" s="1"/>
  <c r="AJ6" i="13"/>
  <c r="AK6" i="13"/>
  <c r="AT6" i="13" s="1"/>
  <c r="AE23" i="12"/>
  <c r="AG23" i="12"/>
  <c r="AP23" i="12" s="1"/>
  <c r="AP25" i="12" s="1"/>
  <c r="AF23" i="12"/>
  <c r="AO23" i="12" s="1"/>
  <c r="AO25" i="12" s="1"/>
  <c r="W24" i="32"/>
  <c r="AG23" i="32"/>
  <c r="AP23" i="32" s="1"/>
  <c r="AF23" i="32"/>
  <c r="AO23" i="32" s="1"/>
  <c r="AE23" i="32"/>
  <c r="AS16" i="61"/>
  <c r="AL16" i="61"/>
  <c r="AU16" i="61" s="1"/>
  <c r="W24" i="39"/>
  <c r="AG23" i="39"/>
  <c r="AP23" i="39" s="1"/>
  <c r="AF23" i="39"/>
  <c r="AO23" i="39" s="1"/>
  <c r="AE23" i="39"/>
  <c r="AK23" i="50"/>
  <c r="AT23" i="50" s="1"/>
  <c r="AX23" i="14"/>
  <c r="S23" i="14" s="1"/>
  <c r="AC23" i="14" s="1"/>
  <c r="AX3" i="14"/>
  <c r="S3" i="14" s="1"/>
  <c r="AC3" i="14" s="1"/>
  <c r="AX4" i="14"/>
  <c r="S4" i="14" s="1"/>
  <c r="AC4" i="14" s="1"/>
  <c r="AB5" i="14" s="1"/>
  <c r="AX5" i="14"/>
  <c r="S5" i="14" s="1"/>
  <c r="AC5" i="14" s="1"/>
  <c r="AB6" i="14" s="1"/>
  <c r="AX6" i="14"/>
  <c r="S6" i="14" s="1"/>
  <c r="AC6" i="14" s="1"/>
  <c r="AB7" i="14" s="1"/>
  <c r="AX7" i="14"/>
  <c r="S7" i="14" s="1"/>
  <c r="AC7" i="14" s="1"/>
  <c r="AB8" i="14" s="1"/>
  <c r="AX8" i="14"/>
  <c r="S8" i="14" s="1"/>
  <c r="AC8" i="14" s="1"/>
  <c r="AB9" i="14" s="1"/>
  <c r="AX9" i="14"/>
  <c r="S9" i="14" s="1"/>
  <c r="AC9" i="14" s="1"/>
  <c r="AB10" i="14" s="1"/>
  <c r="AX10" i="14"/>
  <c r="S10" i="14" s="1"/>
  <c r="AC10" i="14" s="1"/>
  <c r="AB11" i="14" s="1"/>
  <c r="AX11" i="14"/>
  <c r="S11" i="14" s="1"/>
  <c r="AC11" i="14" s="1"/>
  <c r="AB12" i="14" s="1"/>
  <c r="AX12" i="14"/>
  <c r="S12" i="14" s="1"/>
  <c r="AC12" i="14" s="1"/>
  <c r="AB13" i="14" s="1"/>
  <c r="AX13" i="14"/>
  <c r="S13" i="14" s="1"/>
  <c r="AC13" i="14" s="1"/>
  <c r="AB14" i="14" s="1"/>
  <c r="AX14" i="14"/>
  <c r="S14" i="14" s="1"/>
  <c r="AC14" i="14" s="1"/>
  <c r="AB15" i="14" s="1"/>
  <c r="AX15" i="14"/>
  <c r="S15" i="14" s="1"/>
  <c r="AC15" i="14" s="1"/>
  <c r="AB16" i="14" s="1"/>
  <c r="AX16" i="14"/>
  <c r="S16" i="14" s="1"/>
  <c r="AC16" i="14" s="1"/>
  <c r="AB17" i="14" s="1"/>
  <c r="AX17" i="14"/>
  <c r="S17" i="14" s="1"/>
  <c r="AC17" i="14" s="1"/>
  <c r="AB18" i="14" s="1"/>
  <c r="AX18" i="14"/>
  <c r="S18" i="14" s="1"/>
  <c r="AC18" i="14" s="1"/>
  <c r="AB19" i="14" s="1"/>
  <c r="AX19" i="14"/>
  <c r="S19" i="14" s="1"/>
  <c r="AC19" i="14" s="1"/>
  <c r="AB20" i="14" s="1"/>
  <c r="AX20" i="14"/>
  <c r="S20" i="14" s="1"/>
  <c r="AC20" i="14" s="1"/>
  <c r="AB21" i="14" s="1"/>
  <c r="AX21" i="14"/>
  <c r="S21" i="14" s="1"/>
  <c r="AC21" i="14" s="1"/>
  <c r="AB22" i="14" s="1"/>
  <c r="AJ23" i="12"/>
  <c r="AS23" i="12" s="1"/>
  <c r="W24" i="36"/>
  <c r="AG23" i="36"/>
  <c r="AP23" i="36" s="1"/>
  <c r="AF23" i="36"/>
  <c r="AO23" i="36" s="1"/>
  <c r="AE23" i="36"/>
  <c r="AR22" i="47"/>
  <c r="Y23" i="33"/>
  <c r="X23" i="33"/>
  <c r="Z24" i="42"/>
  <c r="AH22" i="72"/>
  <c r="AQ22" i="72" s="1"/>
  <c r="AJ18" i="17"/>
  <c r="AK18" i="17"/>
  <c r="AT18" i="17" s="1"/>
  <c r="AJ12" i="17"/>
  <c r="AK12" i="17"/>
  <c r="AT12" i="17" s="1"/>
  <c r="AJ6" i="17"/>
  <c r="AK6" i="17"/>
  <c r="AT6" i="17" s="1"/>
  <c r="AJ19" i="64"/>
  <c r="AK19" i="64"/>
  <c r="AT19" i="64" s="1"/>
  <c r="AJ13" i="64"/>
  <c r="AK13" i="64"/>
  <c r="AT13" i="64" s="1"/>
  <c r="AJ7" i="64"/>
  <c r="AK7" i="64"/>
  <c r="AT7" i="64" s="1"/>
  <c r="AJ21" i="50"/>
  <c r="AK21" i="50"/>
  <c r="AT21" i="50" s="1"/>
  <c r="AJ15" i="50"/>
  <c r="AK15" i="50"/>
  <c r="AT15" i="50" s="1"/>
  <c r="AJ9" i="50"/>
  <c r="AK9" i="50"/>
  <c r="AT9" i="50" s="1"/>
  <c r="AL23" i="67"/>
  <c r="AU23" i="67" s="1"/>
  <c r="AS18" i="67"/>
  <c r="AL18" i="67"/>
  <c r="AU18" i="67" s="1"/>
  <c r="AH22" i="78"/>
  <c r="AQ22" i="78" s="1"/>
  <c r="AR22" i="21"/>
  <c r="AJ21" i="69"/>
  <c r="AK21" i="69"/>
  <c r="AT21" i="69" s="1"/>
  <c r="AJ15" i="69"/>
  <c r="AK15" i="69"/>
  <c r="AT15" i="69" s="1"/>
  <c r="AJ9" i="69"/>
  <c r="AK9" i="69"/>
  <c r="AT9" i="69" s="1"/>
  <c r="AI22" i="16"/>
  <c r="AN22" i="16"/>
  <c r="AI22" i="43"/>
  <c r="AN22" i="43"/>
  <c r="AJ12" i="62"/>
  <c r="AK12" i="62"/>
  <c r="AT12" i="62" s="1"/>
  <c r="AJ15" i="68"/>
  <c r="AK15" i="68"/>
  <c r="AT15" i="68" s="1"/>
  <c r="AS20" i="67"/>
  <c r="AL20" i="67"/>
  <c r="AU20" i="67" s="1"/>
  <c r="AR22" i="23"/>
  <c r="AS22" i="53"/>
  <c r="AL22" i="53"/>
  <c r="AU22" i="53" s="1"/>
  <c r="AR21" i="63"/>
  <c r="AS21" i="67"/>
  <c r="AL21" i="67"/>
  <c r="AU21" i="67" s="1"/>
  <c r="AN22" i="66"/>
  <c r="AI22" i="66"/>
  <c r="AH23" i="24"/>
  <c r="AQ23" i="24" s="1"/>
  <c r="AQ25" i="24" s="1"/>
  <c r="AZ3" i="24"/>
  <c r="AS11" i="53"/>
  <c r="AL11" i="53"/>
  <c r="AU11" i="53" s="1"/>
  <c r="AJ3" i="13"/>
  <c r="AB4" i="13"/>
  <c r="AR21" i="22"/>
  <c r="W23" i="11"/>
  <c r="AG22" i="11"/>
  <c r="AP22" i="11" s="1"/>
  <c r="AF22" i="11"/>
  <c r="AO22" i="11" s="1"/>
  <c r="AE22" i="11"/>
  <c r="AJ22" i="17"/>
  <c r="AK22" i="17"/>
  <c r="AT22" i="17" s="1"/>
  <c r="AJ16" i="17"/>
  <c r="AK16" i="17"/>
  <c r="AT16" i="17" s="1"/>
  <c r="W25" i="79"/>
  <c r="AG24" i="79"/>
  <c r="AP24" i="79" s="1"/>
  <c r="AF24" i="79"/>
  <c r="AO24" i="79" s="1"/>
  <c r="AE24" i="79"/>
  <c r="AJ11" i="64"/>
  <c r="AK11" i="64"/>
  <c r="AT11" i="64" s="1"/>
  <c r="AJ19" i="50"/>
  <c r="AK19" i="50"/>
  <c r="AT19" i="50" s="1"/>
  <c r="AH23" i="1"/>
  <c r="AQ23" i="1" s="1"/>
  <c r="AQ25" i="1" s="1"/>
  <c r="AZ3" i="1"/>
  <c r="AX22" i="1" s="1"/>
  <c r="W24" i="25"/>
  <c r="AG23" i="25"/>
  <c r="AP23" i="25" s="1"/>
  <c r="AF23" i="25"/>
  <c r="AO23" i="25" s="1"/>
  <c r="AE23" i="25"/>
  <c r="W23" i="38"/>
  <c r="AG22" i="38"/>
  <c r="AP22" i="38" s="1"/>
  <c r="AF22" i="38"/>
  <c r="AO22" i="38" s="1"/>
  <c r="AE22" i="38"/>
  <c r="AK14" i="62"/>
  <c r="AT14" i="62" s="1"/>
  <c r="AJ14" i="62"/>
  <c r="AJ8" i="62"/>
  <c r="AK8" i="62"/>
  <c r="AT8" i="62" s="1"/>
  <c r="AJ11" i="68"/>
  <c r="AK11" i="68"/>
  <c r="AT11" i="68" s="1"/>
  <c r="AH22" i="22"/>
  <c r="AQ22" i="22" s="1"/>
  <c r="AR22" i="39"/>
  <c r="AS9" i="53"/>
  <c r="AL9" i="53"/>
  <c r="AU9" i="53" s="1"/>
  <c r="Z23" i="81"/>
  <c r="Z23" i="56"/>
  <c r="AJ19" i="62"/>
  <c r="AK19" i="62"/>
  <c r="AT19" i="62" s="1"/>
  <c r="AJ13" i="62"/>
  <c r="AK13" i="62"/>
  <c r="AT13" i="62" s="1"/>
  <c r="AJ7" i="62"/>
  <c r="AK7" i="62"/>
  <c r="AT7" i="62" s="1"/>
  <c r="AN24" i="26"/>
  <c r="AI24" i="26"/>
  <c r="AJ22" i="68"/>
  <c r="AK22" i="68"/>
  <c r="AT22" i="68" s="1"/>
  <c r="AJ16" i="68"/>
  <c r="AK16" i="68"/>
  <c r="AT16" i="68" s="1"/>
  <c r="AJ10" i="68"/>
  <c r="AK10" i="68"/>
  <c r="AT10" i="68" s="1"/>
  <c r="AB4" i="68"/>
  <c r="AJ3" i="68"/>
  <c r="AF23" i="46"/>
  <c r="AO23" i="46" s="1"/>
  <c r="AG23" i="46"/>
  <c r="AP23" i="46" s="1"/>
  <c r="W24" i="46"/>
  <c r="AE23" i="46"/>
  <c r="Y23" i="10"/>
  <c r="X23" i="10"/>
  <c r="AL23" i="13"/>
  <c r="AU23" i="13" s="1"/>
  <c r="AR23" i="13"/>
  <c r="AR25" i="13" s="1"/>
  <c r="AX23" i="19"/>
  <c r="S23" i="19" s="1"/>
  <c r="AC23" i="19" s="1"/>
  <c r="AJ23" i="19" s="1"/>
  <c r="AS23" i="19" s="1"/>
  <c r="AX3" i="19"/>
  <c r="S3" i="19" s="1"/>
  <c r="AC3" i="19" s="1"/>
  <c r="AX4" i="19"/>
  <c r="S4" i="19" s="1"/>
  <c r="AC4" i="19" s="1"/>
  <c r="AB5" i="19" s="1"/>
  <c r="AX5" i="19"/>
  <c r="S5" i="19" s="1"/>
  <c r="AC5" i="19" s="1"/>
  <c r="AB6" i="19" s="1"/>
  <c r="AX6" i="19"/>
  <c r="S6" i="19" s="1"/>
  <c r="AC6" i="19" s="1"/>
  <c r="AB7" i="19" s="1"/>
  <c r="AX7" i="19"/>
  <c r="S7" i="19" s="1"/>
  <c r="AC7" i="19" s="1"/>
  <c r="AB8" i="19" s="1"/>
  <c r="AX8" i="19"/>
  <c r="S8" i="19" s="1"/>
  <c r="AC8" i="19" s="1"/>
  <c r="AB9" i="19" s="1"/>
  <c r="AX9" i="19"/>
  <c r="S9" i="19" s="1"/>
  <c r="AC9" i="19" s="1"/>
  <c r="AB10" i="19" s="1"/>
  <c r="AX10" i="19"/>
  <c r="S10" i="19" s="1"/>
  <c r="AC10" i="19" s="1"/>
  <c r="AB11" i="19" s="1"/>
  <c r="AX11" i="19"/>
  <c r="S11" i="19" s="1"/>
  <c r="AC11" i="19" s="1"/>
  <c r="AB12" i="19" s="1"/>
  <c r="AX12" i="19"/>
  <c r="S12" i="19" s="1"/>
  <c r="AC12" i="19" s="1"/>
  <c r="AB13" i="19" s="1"/>
  <c r="AX13" i="19"/>
  <c r="S13" i="19" s="1"/>
  <c r="AC13" i="19" s="1"/>
  <c r="AB14" i="19" s="1"/>
  <c r="AX14" i="19"/>
  <c r="S14" i="19" s="1"/>
  <c r="AC14" i="19" s="1"/>
  <c r="AB15" i="19" s="1"/>
  <c r="AX15" i="19"/>
  <c r="S15" i="19" s="1"/>
  <c r="AC15" i="19" s="1"/>
  <c r="AB16" i="19" s="1"/>
  <c r="AX16" i="19"/>
  <c r="S16" i="19" s="1"/>
  <c r="AC16" i="19" s="1"/>
  <c r="AB17" i="19" s="1"/>
  <c r="AX17" i="19"/>
  <c r="S17" i="19" s="1"/>
  <c r="AC17" i="19" s="1"/>
  <c r="AB18" i="19" s="1"/>
  <c r="AX18" i="19"/>
  <c r="S18" i="19" s="1"/>
  <c r="AC18" i="19" s="1"/>
  <c r="AB19" i="19" s="1"/>
  <c r="AX19" i="19"/>
  <c r="S19" i="19" s="1"/>
  <c r="AC19" i="19" s="1"/>
  <c r="AB20" i="19" s="1"/>
  <c r="AX20" i="19"/>
  <c r="S20" i="19" s="1"/>
  <c r="AC20" i="19" s="1"/>
  <c r="AB21" i="19" s="1"/>
  <c r="AX21" i="19"/>
  <c r="S21" i="19" s="1"/>
  <c r="AC21" i="19" s="1"/>
  <c r="AB22" i="19" s="1"/>
  <c r="AS13" i="61"/>
  <c r="AL13" i="61"/>
  <c r="AU13" i="61" s="1"/>
  <c r="AR22" i="24"/>
  <c r="AH23" i="44"/>
  <c r="AQ23" i="44" s="1"/>
  <c r="AR23" i="79"/>
  <c r="W23" i="93"/>
  <c r="AG22" i="93"/>
  <c r="AP22" i="93" s="1"/>
  <c r="AF22" i="93"/>
  <c r="AO22" i="93" s="1"/>
  <c r="AE22" i="93"/>
  <c r="Y22" i="15"/>
  <c r="X22" i="15"/>
  <c r="AS15" i="61"/>
  <c r="AL15" i="61"/>
  <c r="AU15" i="61" s="1"/>
  <c r="X23" i="87"/>
  <c r="Y23" i="87"/>
  <c r="AN24" i="96"/>
  <c r="AI24" i="96"/>
  <c r="AH24" i="30"/>
  <c r="AQ24" i="30" s="1"/>
  <c r="Z24" i="41"/>
  <c r="AR22" i="25"/>
  <c r="Z23" i="57"/>
  <c r="AS3" i="67"/>
  <c r="AL3" i="67"/>
  <c r="AU3" i="67" s="1"/>
  <c r="AS22" i="67"/>
  <c r="AL22" i="67"/>
  <c r="AU22" i="67" s="1"/>
  <c r="AJ17" i="13"/>
  <c r="AK17" i="13"/>
  <c r="AT17" i="13" s="1"/>
  <c r="AJ11" i="13"/>
  <c r="AK11" i="13"/>
  <c r="AT11" i="13" s="1"/>
  <c r="AJ5" i="13"/>
  <c r="AK5" i="13"/>
  <c r="AT5" i="13" s="1"/>
  <c r="Z23" i="91"/>
  <c r="AR22" i="4"/>
  <c r="AS18" i="53"/>
  <c r="AL18" i="53"/>
  <c r="AU18" i="53" s="1"/>
  <c r="AR21" i="38"/>
  <c r="AX22" i="14"/>
  <c r="S22" i="14" s="1"/>
  <c r="AC22" i="14" s="1"/>
  <c r="AB23" i="14" s="1"/>
  <c r="AS11" i="67"/>
  <c r="AL11" i="67"/>
  <c r="AU11" i="67" s="1"/>
  <c r="Y23" i="77"/>
  <c r="X23" i="77"/>
  <c r="AG21" i="58"/>
  <c r="AP21" i="58" s="1"/>
  <c r="AF21" i="58"/>
  <c r="AO21" i="58" s="1"/>
  <c r="AE21" i="58"/>
  <c r="W22" i="58"/>
  <c r="AH23" i="3"/>
  <c r="AQ23" i="3" s="1"/>
  <c r="AQ25" i="3" s="1"/>
  <c r="AZ3" i="3"/>
  <c r="AH23" i="4"/>
  <c r="AQ23" i="4" s="1"/>
  <c r="AQ25" i="4" s="1"/>
  <c r="AZ3" i="4"/>
  <c r="AX22" i="4" s="1"/>
  <c r="S22" i="4" s="1"/>
  <c r="AC22" i="4" s="1"/>
  <c r="AB23" i="4" s="1"/>
  <c r="AS4" i="9"/>
  <c r="AS25" i="9" s="1"/>
  <c r="AL4" i="9"/>
  <c r="AU4" i="9" s="1"/>
  <c r="AU25" i="9" s="1"/>
  <c r="C11" i="9" s="1"/>
  <c r="AS19" i="53"/>
  <c r="AL19" i="53"/>
  <c r="AU19" i="53" s="1"/>
  <c r="AJ17" i="17"/>
  <c r="AK17" i="17"/>
  <c r="AT17" i="17" s="1"/>
  <c r="AJ11" i="17"/>
  <c r="AK11" i="17"/>
  <c r="AT11" i="17" s="1"/>
  <c r="AJ5" i="17"/>
  <c r="AK5" i="17"/>
  <c r="AT5" i="17" s="1"/>
  <c r="AH24" i="79"/>
  <c r="AQ24" i="79" s="1"/>
  <c r="AJ18" i="64"/>
  <c r="AK18" i="64"/>
  <c r="AT18" i="64" s="1"/>
  <c r="AJ12" i="64"/>
  <c r="AK12" i="64"/>
  <c r="AT12" i="64" s="1"/>
  <c r="AJ6" i="64"/>
  <c r="AK6" i="64"/>
  <c r="AT6" i="64" s="1"/>
  <c r="AJ20" i="50"/>
  <c r="AK20" i="50"/>
  <c r="AT20" i="50" s="1"/>
  <c r="AJ14" i="50"/>
  <c r="AK14" i="50"/>
  <c r="AT14" i="50" s="1"/>
  <c r="AJ8" i="50"/>
  <c r="AK8" i="50"/>
  <c r="AT8" i="50" s="1"/>
  <c r="AJ23" i="69"/>
  <c r="AS23" i="69" s="1"/>
  <c r="AK23" i="69"/>
  <c r="AT23" i="69" s="1"/>
  <c r="AS6" i="61"/>
  <c r="AL6" i="61"/>
  <c r="AU6" i="61" s="1"/>
  <c r="AR21" i="7"/>
  <c r="AS14" i="53"/>
  <c r="AL14" i="53"/>
  <c r="AU14" i="53" s="1"/>
  <c r="Y23" i="8"/>
  <c r="X23" i="8"/>
  <c r="AJ20" i="69"/>
  <c r="AK20" i="69"/>
  <c r="AT20" i="69" s="1"/>
  <c r="AJ14" i="69"/>
  <c r="AK14" i="69"/>
  <c r="AT14" i="69" s="1"/>
  <c r="AJ8" i="69"/>
  <c r="AK8" i="69"/>
  <c r="AT8" i="69" s="1"/>
  <c r="AI23" i="73"/>
  <c r="AN23" i="73"/>
  <c r="AR22" i="35"/>
  <c r="Y23" i="5"/>
  <c r="X23" i="5"/>
  <c r="Y23" i="59"/>
  <c r="X23" i="59"/>
  <c r="AI22" i="34"/>
  <c r="AN22" i="34"/>
  <c r="AI23" i="27"/>
  <c r="AN23" i="27"/>
  <c r="Z23" i="8" l="1"/>
  <c r="Z23" i="95"/>
  <c r="Z25" i="26"/>
  <c r="Z23" i="16"/>
  <c r="Z22" i="85"/>
  <c r="AG23" i="44"/>
  <c r="AP23" i="44" s="1"/>
  <c r="Z23" i="59"/>
  <c r="Z23" i="51"/>
  <c r="Z23" i="5"/>
  <c r="Z23" i="87"/>
  <c r="Z23" i="20"/>
  <c r="Z23" i="55"/>
  <c r="Z23" i="10"/>
  <c r="Z24" i="27"/>
  <c r="Z23" i="2"/>
  <c r="Z25" i="37"/>
  <c r="AG23" i="18"/>
  <c r="AP23" i="18" s="1"/>
  <c r="AP25" i="18" s="1"/>
  <c r="Z23" i="76"/>
  <c r="AK23" i="12"/>
  <c r="AT23" i="12" s="1"/>
  <c r="Z24" i="40"/>
  <c r="AE24" i="40" s="1"/>
  <c r="Z23" i="43"/>
  <c r="AF23" i="43" s="1"/>
  <c r="AO23" i="43" s="1"/>
  <c r="Z23" i="77"/>
  <c r="AF23" i="77" s="1"/>
  <c r="AO23" i="77" s="1"/>
  <c r="Z23" i="83"/>
  <c r="W24" i="83" s="1"/>
  <c r="AF25" i="26"/>
  <c r="AO25" i="26" s="1"/>
  <c r="AE25" i="26"/>
  <c r="W26" i="26"/>
  <c r="AG25" i="26"/>
  <c r="AP25" i="26" s="1"/>
  <c r="AF24" i="40"/>
  <c r="AO24" i="40" s="1"/>
  <c r="W24" i="43"/>
  <c r="AG23" i="43"/>
  <c r="AP23" i="43" s="1"/>
  <c r="AF23" i="83"/>
  <c r="AO23" i="83" s="1"/>
  <c r="AE23" i="83"/>
  <c r="W24" i="77"/>
  <c r="AG23" i="77"/>
  <c r="AP23" i="77" s="1"/>
  <c r="AG23" i="8"/>
  <c r="AP23" i="8" s="1"/>
  <c r="AP25" i="8" s="1"/>
  <c r="AF23" i="8"/>
  <c r="AO23" i="8" s="1"/>
  <c r="AO25" i="8" s="1"/>
  <c r="AE23" i="8"/>
  <c r="W25" i="27"/>
  <c r="AG24" i="27"/>
  <c r="AP24" i="27" s="1"/>
  <c r="AF24" i="27"/>
  <c r="AO24" i="27" s="1"/>
  <c r="AE24" i="27"/>
  <c r="AF23" i="87"/>
  <c r="AO23" i="87" s="1"/>
  <c r="AE23" i="87"/>
  <c r="W24" i="87"/>
  <c r="AG23" i="87"/>
  <c r="AP23" i="87" s="1"/>
  <c r="AR22" i="34"/>
  <c r="AJ19" i="14"/>
  <c r="AK19" i="14"/>
  <c r="AT19" i="14" s="1"/>
  <c r="AS10" i="50"/>
  <c r="AL10" i="50"/>
  <c r="AU10" i="50" s="1"/>
  <c r="AJ17" i="12"/>
  <c r="AK17" i="12"/>
  <c r="AT17" i="12" s="1"/>
  <c r="AR24" i="37"/>
  <c r="AH24" i="73"/>
  <c r="AQ24" i="73" s="1"/>
  <c r="AR22" i="77"/>
  <c r="AG25" i="37"/>
  <c r="AP25" i="37" s="1"/>
  <c r="AF25" i="37"/>
  <c r="AO25" i="37" s="1"/>
  <c r="W26" i="37"/>
  <c r="AE25" i="37"/>
  <c r="AG23" i="55"/>
  <c r="AP23" i="55" s="1"/>
  <c r="AP25" i="55" s="1"/>
  <c r="AF23" i="55"/>
  <c r="AO23" i="55" s="1"/>
  <c r="AO25" i="55" s="1"/>
  <c r="AE23" i="55"/>
  <c r="AS18" i="69"/>
  <c r="AL18" i="69"/>
  <c r="AU18" i="69" s="1"/>
  <c r="W23" i="28"/>
  <c r="AG22" i="28"/>
  <c r="AP22" i="28" s="1"/>
  <c r="AF22" i="28"/>
  <c r="AO22" i="28" s="1"/>
  <c r="AE22" i="28"/>
  <c r="AS18" i="50"/>
  <c r="AL18" i="50"/>
  <c r="AU18" i="50" s="1"/>
  <c r="AS16" i="64"/>
  <c r="AL16" i="64"/>
  <c r="AU16" i="64" s="1"/>
  <c r="AS21" i="13"/>
  <c r="AL21" i="13"/>
  <c r="AU21" i="13" s="1"/>
  <c r="AK23" i="23"/>
  <c r="AT23" i="23" s="1"/>
  <c r="W23" i="85"/>
  <c r="AG22" i="85"/>
  <c r="AP22" i="85" s="1"/>
  <c r="AF22" i="85"/>
  <c r="AO22" i="85" s="1"/>
  <c r="AE22" i="85"/>
  <c r="AF23" i="52"/>
  <c r="AO23" i="52" s="1"/>
  <c r="AO25" i="52" s="1"/>
  <c r="AE23" i="52"/>
  <c r="AG23" i="52"/>
  <c r="AP23" i="52" s="1"/>
  <c r="AP25" i="52" s="1"/>
  <c r="AS20" i="68"/>
  <c r="AL20" i="68"/>
  <c r="AU20" i="68" s="1"/>
  <c r="AS17" i="62"/>
  <c r="AL17" i="62"/>
  <c r="AU17" i="62" s="1"/>
  <c r="AG23" i="20"/>
  <c r="AP23" i="20" s="1"/>
  <c r="AP25" i="20" s="1"/>
  <c r="AF23" i="20"/>
  <c r="AO23" i="20" s="1"/>
  <c r="AO25" i="20" s="1"/>
  <c r="AE23" i="20"/>
  <c r="AS13" i="50"/>
  <c r="AL13" i="50"/>
  <c r="AU13" i="50" s="1"/>
  <c r="AS9" i="68"/>
  <c r="AL9" i="68"/>
  <c r="AU9" i="68" s="1"/>
  <c r="AI23" i="35"/>
  <c r="AN23" i="35"/>
  <c r="Y25" i="82"/>
  <c r="X25" i="82"/>
  <c r="X24" i="94"/>
  <c r="Z24" i="94" s="1"/>
  <c r="Y24" i="94"/>
  <c r="X25" i="84"/>
  <c r="Y25" i="84"/>
  <c r="AH23" i="59"/>
  <c r="AQ23" i="59" s="1"/>
  <c r="AQ25" i="59" s="1"/>
  <c r="AZ3" i="59"/>
  <c r="AX22" i="59" s="1"/>
  <c r="S22" i="59" s="1"/>
  <c r="AC22" i="59" s="1"/>
  <c r="AB23" i="59" s="1"/>
  <c r="AS14" i="50"/>
  <c r="AL14" i="50"/>
  <c r="AU14" i="50" s="1"/>
  <c r="AS12" i="64"/>
  <c r="AL12" i="64"/>
  <c r="AU12" i="64" s="1"/>
  <c r="AX23" i="4"/>
  <c r="S23" i="4" s="1"/>
  <c r="AC23" i="4" s="1"/>
  <c r="AX3" i="4"/>
  <c r="S3" i="4" s="1"/>
  <c r="AC3" i="4" s="1"/>
  <c r="AX4" i="4"/>
  <c r="S4" i="4" s="1"/>
  <c r="AC4" i="4" s="1"/>
  <c r="AB5" i="4" s="1"/>
  <c r="AX5" i="4"/>
  <c r="S5" i="4" s="1"/>
  <c r="AC5" i="4" s="1"/>
  <c r="AB6" i="4" s="1"/>
  <c r="AX6" i="4"/>
  <c r="S6" i="4" s="1"/>
  <c r="AC6" i="4" s="1"/>
  <c r="AB7" i="4" s="1"/>
  <c r="AX7" i="4"/>
  <c r="S7" i="4" s="1"/>
  <c r="AC7" i="4" s="1"/>
  <c r="AB8" i="4" s="1"/>
  <c r="AX8" i="4"/>
  <c r="S8" i="4" s="1"/>
  <c r="AC8" i="4" s="1"/>
  <c r="AB9" i="4" s="1"/>
  <c r="AX9" i="4"/>
  <c r="S9" i="4" s="1"/>
  <c r="AC9" i="4" s="1"/>
  <c r="AB10" i="4" s="1"/>
  <c r="AX10" i="4"/>
  <c r="S10" i="4" s="1"/>
  <c r="AC10" i="4" s="1"/>
  <c r="AB11" i="4" s="1"/>
  <c r="AX11" i="4"/>
  <c r="S11" i="4" s="1"/>
  <c r="AC11" i="4" s="1"/>
  <c r="AB12" i="4" s="1"/>
  <c r="AX12" i="4"/>
  <c r="S12" i="4" s="1"/>
  <c r="AC12" i="4" s="1"/>
  <c r="AB13" i="4" s="1"/>
  <c r="AX13" i="4"/>
  <c r="S13" i="4" s="1"/>
  <c r="AC13" i="4" s="1"/>
  <c r="AB14" i="4" s="1"/>
  <c r="AX14" i="4"/>
  <c r="S14" i="4" s="1"/>
  <c r="AC14" i="4" s="1"/>
  <c r="AB15" i="4" s="1"/>
  <c r="AX15" i="4"/>
  <c r="S15" i="4" s="1"/>
  <c r="AC15" i="4" s="1"/>
  <c r="AB16" i="4" s="1"/>
  <c r="AX16" i="4"/>
  <c r="S16" i="4" s="1"/>
  <c r="AC16" i="4" s="1"/>
  <c r="AB17" i="4" s="1"/>
  <c r="AX17" i="4"/>
  <c r="S17" i="4" s="1"/>
  <c r="AC17" i="4" s="1"/>
  <c r="AB18" i="4" s="1"/>
  <c r="AX18" i="4"/>
  <c r="S18" i="4" s="1"/>
  <c r="AC18" i="4" s="1"/>
  <c r="AB19" i="4" s="1"/>
  <c r="AX19" i="4"/>
  <c r="S19" i="4" s="1"/>
  <c r="AC19" i="4" s="1"/>
  <c r="AB20" i="4" s="1"/>
  <c r="AX20" i="4"/>
  <c r="S20" i="4" s="1"/>
  <c r="AC20" i="4" s="1"/>
  <c r="AB21" i="4" s="1"/>
  <c r="AX21" i="4"/>
  <c r="S21" i="4" s="1"/>
  <c r="AC21" i="4" s="1"/>
  <c r="AB22" i="4" s="1"/>
  <c r="Y22" i="58"/>
  <c r="X22" i="58"/>
  <c r="Z22" i="58" s="1"/>
  <c r="AS5" i="13"/>
  <c r="AL5" i="13"/>
  <c r="AU5" i="13" s="1"/>
  <c r="AF24" i="41"/>
  <c r="AO24" i="41" s="1"/>
  <c r="AE24" i="41"/>
  <c r="W25" i="41"/>
  <c r="AG24" i="41"/>
  <c r="AP24" i="41" s="1"/>
  <c r="AR24" i="96"/>
  <c r="AJ18" i="19"/>
  <c r="AK18" i="19"/>
  <c r="AT18" i="19" s="1"/>
  <c r="AJ12" i="19"/>
  <c r="AK12" i="19"/>
  <c r="AT12" i="19" s="1"/>
  <c r="AJ6" i="19"/>
  <c r="AK6" i="19"/>
  <c r="AT6" i="19" s="1"/>
  <c r="AH23" i="10"/>
  <c r="AQ23" i="10" s="1"/>
  <c r="AQ25" i="10" s="1"/>
  <c r="AZ3" i="10"/>
  <c r="AG23" i="56"/>
  <c r="AP23" i="56" s="1"/>
  <c r="AP25" i="56" s="1"/>
  <c r="AF23" i="56"/>
  <c r="AO23" i="56" s="1"/>
  <c r="AO25" i="56" s="1"/>
  <c r="AE23" i="56"/>
  <c r="AS14" i="62"/>
  <c r="AL14" i="62"/>
  <c r="AU14" i="62" s="1"/>
  <c r="Y23" i="38"/>
  <c r="X23" i="38"/>
  <c r="AX23" i="1"/>
  <c r="AX3" i="1"/>
  <c r="S3" i="1" s="1"/>
  <c r="AX4" i="1"/>
  <c r="AX5" i="1"/>
  <c r="AX6" i="1"/>
  <c r="AX7" i="1"/>
  <c r="AX8" i="1"/>
  <c r="AX9" i="1"/>
  <c r="AX10" i="1"/>
  <c r="AX11" i="1"/>
  <c r="AX12" i="1"/>
  <c r="AX13" i="1"/>
  <c r="AX14" i="1"/>
  <c r="AX15" i="1"/>
  <c r="AX16" i="1"/>
  <c r="AX17" i="1"/>
  <c r="AX18" i="1"/>
  <c r="AX19" i="1"/>
  <c r="AX20" i="1"/>
  <c r="AX21" i="1"/>
  <c r="AS11" i="64"/>
  <c r="AL11" i="64"/>
  <c r="AU11" i="64" s="1"/>
  <c r="AS15" i="68"/>
  <c r="AL15" i="68"/>
  <c r="AU15" i="68" s="1"/>
  <c r="AR22" i="16"/>
  <c r="AS21" i="69"/>
  <c r="AL21" i="69"/>
  <c r="AU21" i="69" s="1"/>
  <c r="AS9" i="50"/>
  <c r="AL9" i="50"/>
  <c r="AU9" i="50" s="1"/>
  <c r="AS7" i="64"/>
  <c r="AL7" i="64"/>
  <c r="AU7" i="64" s="1"/>
  <c r="AS6" i="17"/>
  <c r="AL6" i="17"/>
  <c r="AU6" i="17" s="1"/>
  <c r="AJ18" i="14"/>
  <c r="AK18" i="14"/>
  <c r="AT18" i="14" s="1"/>
  <c r="AJ12" i="14"/>
  <c r="AK12" i="14"/>
  <c r="AT12" i="14" s="1"/>
  <c r="AJ6" i="14"/>
  <c r="AK6" i="14"/>
  <c r="AT6" i="14" s="1"/>
  <c r="AN23" i="39"/>
  <c r="AI23" i="39"/>
  <c r="AI23" i="32"/>
  <c r="AN23" i="32"/>
  <c r="AS10" i="17"/>
  <c r="AL10" i="17"/>
  <c r="AU10" i="17" s="1"/>
  <c r="X25" i="30"/>
  <c r="Z25" i="30" s="1"/>
  <c r="Y25" i="30"/>
  <c r="AS10" i="69"/>
  <c r="AL10" i="69"/>
  <c r="AU10" i="69" s="1"/>
  <c r="AJ22" i="12"/>
  <c r="AK22" i="12"/>
  <c r="AT22" i="12" s="1"/>
  <c r="AJ16" i="12"/>
  <c r="AK16" i="12"/>
  <c r="AT16" i="12" s="1"/>
  <c r="AJ10" i="12"/>
  <c r="AK10" i="12"/>
  <c r="AT10" i="12" s="1"/>
  <c r="AJ3" i="12"/>
  <c r="AB4" i="12"/>
  <c r="AC21" i="49"/>
  <c r="AB22" i="49" s="1"/>
  <c r="S22" i="49"/>
  <c r="AS19" i="13"/>
  <c r="AL19" i="13"/>
  <c r="AU19" i="13" s="1"/>
  <c r="Y25" i="92"/>
  <c r="X25" i="92"/>
  <c r="AL23" i="64"/>
  <c r="AU23" i="64" s="1"/>
  <c r="AR23" i="64"/>
  <c r="AR25" i="64" s="1"/>
  <c r="AH23" i="76"/>
  <c r="AQ23" i="76" s="1"/>
  <c r="AS12" i="68"/>
  <c r="AL12" i="68"/>
  <c r="AU12" i="68" s="1"/>
  <c r="AS9" i="62"/>
  <c r="AL9" i="62"/>
  <c r="AU9" i="62" s="1"/>
  <c r="AI23" i="86"/>
  <c r="AN23" i="86"/>
  <c r="AH23" i="43"/>
  <c r="AQ23" i="43" s="1"/>
  <c r="Z24" i="73"/>
  <c r="AF22" i="63"/>
  <c r="AO22" i="63" s="1"/>
  <c r="AE22" i="63"/>
  <c r="W23" i="63"/>
  <c r="AG22" i="63"/>
  <c r="AP22" i="63" s="1"/>
  <c r="AS17" i="50"/>
  <c r="AL17" i="50"/>
  <c r="AU17" i="50" s="1"/>
  <c r="AS21" i="64"/>
  <c r="AL21" i="64"/>
  <c r="AU21" i="64" s="1"/>
  <c r="AS20" i="17"/>
  <c r="AL20" i="17"/>
  <c r="AU20" i="17" s="1"/>
  <c r="AH23" i="95"/>
  <c r="AQ23" i="95" s="1"/>
  <c r="S18" i="49"/>
  <c r="AC17" i="49"/>
  <c r="AB18" i="49" s="1"/>
  <c r="S12" i="49"/>
  <c r="AC11" i="49"/>
  <c r="AB12" i="49" s="1"/>
  <c r="S6" i="49"/>
  <c r="AC5" i="49"/>
  <c r="AB6" i="49" s="1"/>
  <c r="AS14" i="13"/>
  <c r="AL14" i="13"/>
  <c r="AU14" i="13" s="1"/>
  <c r="AE23" i="47"/>
  <c r="AG23" i="47"/>
  <c r="AP23" i="47" s="1"/>
  <c r="AF23" i="47"/>
  <c r="AO23" i="47" s="1"/>
  <c r="W24" i="47"/>
  <c r="AR22" i="52"/>
  <c r="AS22" i="62"/>
  <c r="AL22" i="62"/>
  <c r="AU22" i="62" s="1"/>
  <c r="AH23" i="16"/>
  <c r="AQ23" i="16" s="1"/>
  <c r="AQ25" i="16" s="1"/>
  <c r="AZ3" i="16"/>
  <c r="AX22" i="16" s="1"/>
  <c r="S22" i="16" s="1"/>
  <c r="AC22" i="16" s="1"/>
  <c r="AB23" i="16" s="1"/>
  <c r="AJ4" i="64"/>
  <c r="AK4" i="64"/>
  <c r="AT4" i="64" s="1"/>
  <c r="AT25" i="64" s="1"/>
  <c r="AS21" i="17"/>
  <c r="AL21" i="17"/>
  <c r="AU21" i="17" s="1"/>
  <c r="AX23" i="18"/>
  <c r="S23" i="18" s="1"/>
  <c r="AC23" i="18" s="1"/>
  <c r="AX3" i="18"/>
  <c r="S3" i="18" s="1"/>
  <c r="AC3" i="18" s="1"/>
  <c r="AX4" i="18"/>
  <c r="S4" i="18" s="1"/>
  <c r="AC4" i="18" s="1"/>
  <c r="AB5" i="18" s="1"/>
  <c r="AX5" i="18"/>
  <c r="S5" i="18" s="1"/>
  <c r="AC5" i="18" s="1"/>
  <c r="AB6" i="18" s="1"/>
  <c r="AX6" i="18"/>
  <c r="S6" i="18" s="1"/>
  <c r="AC6" i="18" s="1"/>
  <c r="AB7" i="18" s="1"/>
  <c r="AX7" i="18"/>
  <c r="S7" i="18" s="1"/>
  <c r="AC7" i="18" s="1"/>
  <c r="AB8" i="18" s="1"/>
  <c r="AX8" i="18"/>
  <c r="S8" i="18" s="1"/>
  <c r="AC8" i="18" s="1"/>
  <c r="AB9" i="18" s="1"/>
  <c r="AX9" i="18"/>
  <c r="S9" i="18" s="1"/>
  <c r="AC9" i="18" s="1"/>
  <c r="AB10" i="18" s="1"/>
  <c r="AX10" i="18"/>
  <c r="S10" i="18" s="1"/>
  <c r="AC10" i="18" s="1"/>
  <c r="AB11" i="18" s="1"/>
  <c r="AX11" i="18"/>
  <c r="S11" i="18" s="1"/>
  <c r="AC11" i="18" s="1"/>
  <c r="AB12" i="18" s="1"/>
  <c r="AX12" i="18"/>
  <c r="S12" i="18" s="1"/>
  <c r="AC12" i="18" s="1"/>
  <c r="AB13" i="18" s="1"/>
  <c r="AX13" i="18"/>
  <c r="S13" i="18" s="1"/>
  <c r="AC13" i="18" s="1"/>
  <c r="AB14" i="18" s="1"/>
  <c r="AX14" i="18"/>
  <c r="S14" i="18" s="1"/>
  <c r="AC14" i="18" s="1"/>
  <c r="AB15" i="18" s="1"/>
  <c r="AX15" i="18"/>
  <c r="S15" i="18" s="1"/>
  <c r="AC15" i="18" s="1"/>
  <c r="AB16" i="18" s="1"/>
  <c r="AX16" i="18"/>
  <c r="S16" i="18" s="1"/>
  <c r="AC16" i="18" s="1"/>
  <c r="AB17" i="18" s="1"/>
  <c r="AX17" i="18"/>
  <c r="S17" i="18" s="1"/>
  <c r="AC17" i="18" s="1"/>
  <c r="AB18" i="18" s="1"/>
  <c r="AX18" i="18"/>
  <c r="S18" i="18" s="1"/>
  <c r="AC18" i="18" s="1"/>
  <c r="AB19" i="18" s="1"/>
  <c r="AX19" i="18"/>
  <c r="S19" i="18" s="1"/>
  <c r="AC19" i="18" s="1"/>
  <c r="AB20" i="18" s="1"/>
  <c r="AX20" i="18"/>
  <c r="S20" i="18" s="1"/>
  <c r="AC20" i="18" s="1"/>
  <c r="AB21" i="18" s="1"/>
  <c r="AX21" i="18"/>
  <c r="S21" i="18" s="1"/>
  <c r="AC21" i="18" s="1"/>
  <c r="AB22" i="18" s="1"/>
  <c r="AR22" i="5"/>
  <c r="AS7" i="69"/>
  <c r="AL7" i="69"/>
  <c r="AU7" i="69" s="1"/>
  <c r="AN22" i="78"/>
  <c r="AI22" i="78"/>
  <c r="AR22" i="83"/>
  <c r="Y23" i="72"/>
  <c r="X23" i="72"/>
  <c r="AI24" i="48"/>
  <c r="AN24" i="48"/>
  <c r="AN23" i="18"/>
  <c r="AN25" i="18" s="1"/>
  <c r="AI23" i="18"/>
  <c r="AI23" i="44"/>
  <c r="AN23" i="44"/>
  <c r="AJ7" i="19"/>
  <c r="AK7" i="19"/>
  <c r="AT7" i="19" s="1"/>
  <c r="AJ7" i="14"/>
  <c r="AK7" i="14"/>
  <c r="AT7" i="14" s="1"/>
  <c r="AS12" i="13"/>
  <c r="AL12" i="13"/>
  <c r="AU12" i="13" s="1"/>
  <c r="AI23" i="88"/>
  <c r="AN23" i="88"/>
  <c r="AL23" i="50"/>
  <c r="AU23" i="50" s="1"/>
  <c r="AR23" i="50"/>
  <c r="AR25" i="50" s="1"/>
  <c r="AJ5" i="12"/>
  <c r="AK5" i="12"/>
  <c r="AT5" i="12" s="1"/>
  <c r="AS7" i="68"/>
  <c r="AL7" i="68"/>
  <c r="AU7" i="68" s="1"/>
  <c r="AS14" i="69"/>
  <c r="AL14" i="69"/>
  <c r="AU14" i="69" s="1"/>
  <c r="AS17" i="17"/>
  <c r="AL17" i="17"/>
  <c r="AU17" i="17" s="1"/>
  <c r="AJ23" i="4"/>
  <c r="AS23" i="4" s="1"/>
  <c r="AK23" i="4"/>
  <c r="AT23" i="4" s="1"/>
  <c r="AN21" i="58"/>
  <c r="AI21" i="58"/>
  <c r="AH22" i="15"/>
  <c r="AQ22" i="15" s="1"/>
  <c r="AJ17" i="19"/>
  <c r="AK17" i="19"/>
  <c r="AT17" i="19" s="1"/>
  <c r="AJ11" i="19"/>
  <c r="AK11" i="19"/>
  <c r="AT11" i="19" s="1"/>
  <c r="AJ5" i="19"/>
  <c r="AK5" i="19"/>
  <c r="AT5" i="19" s="1"/>
  <c r="AS16" i="68"/>
  <c r="AL16" i="68"/>
  <c r="AU16" i="68" s="1"/>
  <c r="AS7" i="62"/>
  <c r="AL7" i="62"/>
  <c r="AU7" i="62" s="1"/>
  <c r="AF23" i="81"/>
  <c r="AO23" i="81" s="1"/>
  <c r="W24" i="81"/>
  <c r="AE23" i="81"/>
  <c r="AG23" i="81"/>
  <c r="AP23" i="81" s="1"/>
  <c r="AN23" i="25"/>
  <c r="AI23" i="25"/>
  <c r="AC21" i="1"/>
  <c r="AB22" i="1" s="1"/>
  <c r="S22" i="1"/>
  <c r="AS16" i="17"/>
  <c r="AL16" i="17"/>
  <c r="AU16" i="17" s="1"/>
  <c r="X23" i="11"/>
  <c r="Y23" i="11"/>
  <c r="W25" i="42"/>
  <c r="AG24" i="42"/>
  <c r="AP24" i="42" s="1"/>
  <c r="AF24" i="42"/>
  <c r="AO24" i="42" s="1"/>
  <c r="AE24" i="42"/>
  <c r="AI23" i="36"/>
  <c r="AN23" i="36"/>
  <c r="AJ17" i="14"/>
  <c r="AK17" i="14"/>
  <c r="AT17" i="14" s="1"/>
  <c r="AJ11" i="14"/>
  <c r="AK11" i="14"/>
  <c r="AT11" i="14" s="1"/>
  <c r="AJ5" i="14"/>
  <c r="AK5" i="14"/>
  <c r="AT5" i="14" s="1"/>
  <c r="AI23" i="12"/>
  <c r="AN23" i="12"/>
  <c r="AN25" i="12" s="1"/>
  <c r="AS18" i="13"/>
  <c r="AL18" i="13"/>
  <c r="AU18" i="13" s="1"/>
  <c r="AN23" i="75"/>
  <c r="AI23" i="75"/>
  <c r="AR23" i="80"/>
  <c r="AI23" i="4"/>
  <c r="AN23" i="4"/>
  <c r="AN25" i="4" s="1"/>
  <c r="AS21" i="68"/>
  <c r="AL21" i="68"/>
  <c r="AU21" i="68" s="1"/>
  <c r="AS16" i="50"/>
  <c r="AL16" i="50"/>
  <c r="AU16" i="50" s="1"/>
  <c r="AS14" i="64"/>
  <c r="AL14" i="64"/>
  <c r="AU14" i="64" s="1"/>
  <c r="AS13" i="17"/>
  <c r="AL13" i="17"/>
  <c r="AU13" i="17" s="1"/>
  <c r="AJ21" i="12"/>
  <c r="AK21" i="12"/>
  <c r="AT21" i="12" s="1"/>
  <c r="AJ15" i="12"/>
  <c r="AK15" i="12"/>
  <c r="AT15" i="12" s="1"/>
  <c r="AJ9" i="12"/>
  <c r="AK9" i="12"/>
  <c r="AT9" i="12" s="1"/>
  <c r="W24" i="74"/>
  <c r="AG23" i="74"/>
  <c r="AP23" i="74" s="1"/>
  <c r="AF23" i="74"/>
  <c r="AO23" i="74" s="1"/>
  <c r="AE23" i="74"/>
  <c r="AS17" i="69"/>
  <c r="AL17" i="69"/>
  <c r="AU17" i="69" s="1"/>
  <c r="S17" i="49"/>
  <c r="AC16" i="49"/>
  <c r="AB17" i="49" s="1"/>
  <c r="S11" i="49"/>
  <c r="AC10" i="49"/>
  <c r="AB11" i="49" s="1"/>
  <c r="AC4" i="49"/>
  <c r="AB5" i="49" s="1"/>
  <c r="S5" i="49"/>
  <c r="AS13" i="68"/>
  <c r="AL13" i="68"/>
  <c r="AU13" i="68" s="1"/>
  <c r="AS10" i="62"/>
  <c r="AL10" i="62"/>
  <c r="AU10" i="62" s="1"/>
  <c r="AS22" i="13"/>
  <c r="AL22" i="13"/>
  <c r="AU22" i="13" s="1"/>
  <c r="AS6" i="69"/>
  <c r="AL6" i="69"/>
  <c r="AU6" i="69" s="1"/>
  <c r="AS6" i="50"/>
  <c r="AL6" i="50"/>
  <c r="AU6" i="50" s="1"/>
  <c r="AS3" i="64"/>
  <c r="AL3" i="64"/>
  <c r="AU3" i="64" s="1"/>
  <c r="AS22" i="64"/>
  <c r="AL22" i="64"/>
  <c r="AU22" i="64" s="1"/>
  <c r="AJ23" i="18"/>
  <c r="AS23" i="18" s="1"/>
  <c r="AK23" i="18"/>
  <c r="AT23" i="18" s="1"/>
  <c r="AS9" i="13"/>
  <c r="AL9" i="13"/>
  <c r="AU9" i="13" s="1"/>
  <c r="AR22" i="87"/>
  <c r="AH24" i="80"/>
  <c r="AQ24" i="80" s="1"/>
  <c r="AL23" i="68"/>
  <c r="AU23" i="68" s="1"/>
  <c r="AR23" i="68"/>
  <c r="AR25" i="68" s="1"/>
  <c r="AS8" i="68"/>
  <c r="AL8" i="68"/>
  <c r="AU8" i="68" s="1"/>
  <c r="AS5" i="62"/>
  <c r="AL5" i="62"/>
  <c r="AU5" i="62" s="1"/>
  <c r="AS17" i="64"/>
  <c r="AL17" i="64"/>
  <c r="AU17" i="64" s="1"/>
  <c r="AI22" i="72"/>
  <c r="AN22" i="72"/>
  <c r="AI23" i="70"/>
  <c r="AN23" i="70"/>
  <c r="AN25" i="70" s="1"/>
  <c r="AN24" i="84"/>
  <c r="AI24" i="84"/>
  <c r="X24" i="90"/>
  <c r="Y24" i="90"/>
  <c r="AS8" i="69"/>
  <c r="AL8" i="69"/>
  <c r="AU8" i="69" s="1"/>
  <c r="AN22" i="93"/>
  <c r="AI22" i="93"/>
  <c r="AS19" i="62"/>
  <c r="AL19" i="62"/>
  <c r="AU19" i="62" s="1"/>
  <c r="AS3" i="13"/>
  <c r="AL3" i="13"/>
  <c r="AU3" i="13" s="1"/>
  <c r="AJ13" i="14"/>
  <c r="AK13" i="14"/>
  <c r="AT13" i="14" s="1"/>
  <c r="AN23" i="45"/>
  <c r="AI23" i="45"/>
  <c r="AS20" i="62"/>
  <c r="AL20" i="62"/>
  <c r="AU20" i="62" s="1"/>
  <c r="AR22" i="10"/>
  <c r="AS20" i="50"/>
  <c r="AL20" i="50"/>
  <c r="AU20" i="50" s="1"/>
  <c r="AS11" i="13"/>
  <c r="AL11" i="13"/>
  <c r="AU11" i="13" s="1"/>
  <c r="X23" i="93"/>
  <c r="Y23" i="93"/>
  <c r="AJ22" i="19"/>
  <c r="AK22" i="19"/>
  <c r="AT22" i="19" s="1"/>
  <c r="AJ16" i="19"/>
  <c r="AK16" i="19"/>
  <c r="AT16" i="19" s="1"/>
  <c r="AJ10" i="19"/>
  <c r="AK10" i="19"/>
  <c r="AT10" i="19" s="1"/>
  <c r="AJ3" i="19"/>
  <c r="AB4" i="19"/>
  <c r="AE23" i="10"/>
  <c r="AG23" i="10"/>
  <c r="AP23" i="10" s="1"/>
  <c r="AP25" i="10" s="1"/>
  <c r="AF23" i="10"/>
  <c r="AO23" i="10" s="1"/>
  <c r="AO25" i="10" s="1"/>
  <c r="AS3" i="68"/>
  <c r="AL3" i="68"/>
  <c r="AU3" i="68" s="1"/>
  <c r="AN24" i="79"/>
  <c r="AI24" i="79"/>
  <c r="AX23" i="24"/>
  <c r="S23" i="24" s="1"/>
  <c r="AC23" i="24" s="1"/>
  <c r="AX3" i="24"/>
  <c r="S3" i="24" s="1"/>
  <c r="AC3" i="24" s="1"/>
  <c r="AX4" i="24"/>
  <c r="S4" i="24" s="1"/>
  <c r="AC4" i="24" s="1"/>
  <c r="AB5" i="24" s="1"/>
  <c r="AX5" i="24"/>
  <c r="S5" i="24" s="1"/>
  <c r="AC5" i="24" s="1"/>
  <c r="AB6" i="24" s="1"/>
  <c r="AX6" i="24"/>
  <c r="S6" i="24" s="1"/>
  <c r="AC6" i="24" s="1"/>
  <c r="AB7" i="24" s="1"/>
  <c r="AX7" i="24"/>
  <c r="S7" i="24" s="1"/>
  <c r="AC7" i="24" s="1"/>
  <c r="AB8" i="24" s="1"/>
  <c r="AX8" i="24"/>
  <c r="S8" i="24" s="1"/>
  <c r="AC8" i="24" s="1"/>
  <c r="AB9" i="24" s="1"/>
  <c r="AX9" i="24"/>
  <c r="S9" i="24" s="1"/>
  <c r="AC9" i="24" s="1"/>
  <c r="AB10" i="24" s="1"/>
  <c r="AX10" i="24"/>
  <c r="S10" i="24" s="1"/>
  <c r="AC10" i="24" s="1"/>
  <c r="AB11" i="24" s="1"/>
  <c r="AX11" i="24"/>
  <c r="S11" i="24" s="1"/>
  <c r="AC11" i="24" s="1"/>
  <c r="AB12" i="24" s="1"/>
  <c r="AX12" i="24"/>
  <c r="S12" i="24" s="1"/>
  <c r="AC12" i="24" s="1"/>
  <c r="AB13" i="24" s="1"/>
  <c r="AX13" i="24"/>
  <c r="S13" i="24" s="1"/>
  <c r="AC13" i="24" s="1"/>
  <c r="AB14" i="24" s="1"/>
  <c r="AX14" i="24"/>
  <c r="S14" i="24" s="1"/>
  <c r="AC14" i="24" s="1"/>
  <c r="AB15" i="24" s="1"/>
  <c r="AX15" i="24"/>
  <c r="S15" i="24" s="1"/>
  <c r="AC15" i="24" s="1"/>
  <c r="AB16" i="24" s="1"/>
  <c r="AX16" i="24"/>
  <c r="S16" i="24" s="1"/>
  <c r="AC16" i="24" s="1"/>
  <c r="AB17" i="24" s="1"/>
  <c r="AX17" i="24"/>
  <c r="S17" i="24" s="1"/>
  <c r="AC17" i="24" s="1"/>
  <c r="AB18" i="24" s="1"/>
  <c r="AX18" i="24"/>
  <c r="S18" i="24" s="1"/>
  <c r="AC18" i="24" s="1"/>
  <c r="AB19" i="24" s="1"/>
  <c r="AX19" i="24"/>
  <c r="S19" i="24" s="1"/>
  <c r="AC19" i="24" s="1"/>
  <c r="AB20" i="24" s="1"/>
  <c r="AX20" i="24"/>
  <c r="S20" i="24" s="1"/>
  <c r="AC20" i="24" s="1"/>
  <c r="AB21" i="24" s="1"/>
  <c r="AX21" i="24"/>
  <c r="S21" i="24" s="1"/>
  <c r="AC21" i="24" s="1"/>
  <c r="AB22" i="24" s="1"/>
  <c r="AS12" i="62"/>
  <c r="AL12" i="62"/>
  <c r="AU12" i="62" s="1"/>
  <c r="AS9" i="69"/>
  <c r="AL9" i="69"/>
  <c r="AU9" i="69" s="1"/>
  <c r="AS15" i="50"/>
  <c r="AL15" i="50"/>
  <c r="AU15" i="50" s="1"/>
  <c r="AS13" i="64"/>
  <c r="AL13" i="64"/>
  <c r="AU13" i="64" s="1"/>
  <c r="AS12" i="17"/>
  <c r="AL12" i="17"/>
  <c r="AU12" i="17" s="1"/>
  <c r="AH23" i="33"/>
  <c r="AQ23" i="33" s="1"/>
  <c r="AJ22" i="14"/>
  <c r="AK22" i="14"/>
  <c r="AT22" i="14" s="1"/>
  <c r="AJ16" i="14"/>
  <c r="AK16" i="14"/>
  <c r="AT16" i="14" s="1"/>
  <c r="AJ10" i="14"/>
  <c r="AK10" i="14"/>
  <c r="AT10" i="14" s="1"/>
  <c r="AJ3" i="14"/>
  <c r="AB4" i="14"/>
  <c r="X24" i="88"/>
  <c r="Y24" i="88"/>
  <c r="AS5" i="68"/>
  <c r="AL5" i="68"/>
  <c r="AU5" i="68" s="1"/>
  <c r="AS19" i="69"/>
  <c r="AL19" i="69"/>
  <c r="AU19" i="69" s="1"/>
  <c r="AS16" i="13"/>
  <c r="AL16" i="13"/>
  <c r="AU16" i="13" s="1"/>
  <c r="AR21" i="15"/>
  <c r="AR22" i="51"/>
  <c r="AR21" i="71"/>
  <c r="AS16" i="69"/>
  <c r="AL16" i="69"/>
  <c r="AU16" i="69" s="1"/>
  <c r="AS3" i="50"/>
  <c r="AL3" i="50"/>
  <c r="AU3" i="50" s="1"/>
  <c r="AJ20" i="12"/>
  <c r="AK20" i="12"/>
  <c r="AT20" i="12" s="1"/>
  <c r="AJ14" i="12"/>
  <c r="AK14" i="12"/>
  <c r="AT14" i="12" s="1"/>
  <c r="AJ8" i="12"/>
  <c r="AK8" i="12"/>
  <c r="AT8" i="12" s="1"/>
  <c r="AS7" i="13"/>
  <c r="AL7" i="13"/>
  <c r="AU7" i="13" s="1"/>
  <c r="AX23" i="57"/>
  <c r="S23" i="57" s="1"/>
  <c r="AC23" i="57" s="1"/>
  <c r="AX3" i="57"/>
  <c r="S3" i="57" s="1"/>
  <c r="AC3" i="57" s="1"/>
  <c r="AX4" i="57"/>
  <c r="S4" i="57" s="1"/>
  <c r="AC4" i="57" s="1"/>
  <c r="AB5" i="57" s="1"/>
  <c r="AX5" i="57"/>
  <c r="S5" i="57" s="1"/>
  <c r="AC5" i="57" s="1"/>
  <c r="AB6" i="57" s="1"/>
  <c r="AX6" i="57"/>
  <c r="S6" i="57" s="1"/>
  <c r="AC6" i="57" s="1"/>
  <c r="AB7" i="57" s="1"/>
  <c r="AX7" i="57"/>
  <c r="S7" i="57" s="1"/>
  <c r="AC7" i="57" s="1"/>
  <c r="AB8" i="57" s="1"/>
  <c r="AX8" i="57"/>
  <c r="S8" i="57" s="1"/>
  <c r="AC8" i="57" s="1"/>
  <c r="AB9" i="57" s="1"/>
  <c r="AX9" i="57"/>
  <c r="S9" i="57" s="1"/>
  <c r="AC9" i="57" s="1"/>
  <c r="AB10" i="57" s="1"/>
  <c r="AX10" i="57"/>
  <c r="S10" i="57" s="1"/>
  <c r="AC10" i="57" s="1"/>
  <c r="AB11" i="57" s="1"/>
  <c r="AX11" i="57"/>
  <c r="S11" i="57" s="1"/>
  <c r="AC11" i="57" s="1"/>
  <c r="AB12" i="57" s="1"/>
  <c r="AX12" i="57"/>
  <c r="S12" i="57" s="1"/>
  <c r="AC12" i="57" s="1"/>
  <c r="AB13" i="57" s="1"/>
  <c r="AX13" i="57"/>
  <c r="S13" i="57" s="1"/>
  <c r="AC13" i="57" s="1"/>
  <c r="AB14" i="57" s="1"/>
  <c r="AX14" i="57"/>
  <c r="S14" i="57" s="1"/>
  <c r="AC14" i="57" s="1"/>
  <c r="AB15" i="57" s="1"/>
  <c r="AX15" i="57"/>
  <c r="S15" i="57" s="1"/>
  <c r="AC15" i="57" s="1"/>
  <c r="AB16" i="57" s="1"/>
  <c r="AX16" i="57"/>
  <c r="S16" i="57" s="1"/>
  <c r="AC16" i="57" s="1"/>
  <c r="AB17" i="57" s="1"/>
  <c r="AX17" i="57"/>
  <c r="S17" i="57" s="1"/>
  <c r="AC17" i="57" s="1"/>
  <c r="AB18" i="57" s="1"/>
  <c r="AX18" i="57"/>
  <c r="S18" i="57" s="1"/>
  <c r="AC18" i="57" s="1"/>
  <c r="AB19" i="57" s="1"/>
  <c r="AX19" i="57"/>
  <c r="S19" i="57" s="1"/>
  <c r="AC19" i="57" s="1"/>
  <c r="AB20" i="57" s="1"/>
  <c r="AX20" i="57"/>
  <c r="S20" i="57" s="1"/>
  <c r="AC20" i="57" s="1"/>
  <c r="AB21" i="57" s="1"/>
  <c r="AX21" i="57"/>
  <c r="S21" i="57" s="1"/>
  <c r="AC21" i="57" s="1"/>
  <c r="AB22" i="57" s="1"/>
  <c r="AH25" i="96"/>
  <c r="AQ25" i="96" s="1"/>
  <c r="AR23" i="40"/>
  <c r="AL23" i="62"/>
  <c r="AU23" i="62" s="1"/>
  <c r="AR23" i="62"/>
  <c r="AR25" i="62" s="1"/>
  <c r="W24" i="76"/>
  <c r="AG23" i="76"/>
  <c r="AP23" i="76" s="1"/>
  <c r="AF23" i="76"/>
  <c r="AO23" i="76" s="1"/>
  <c r="AE23" i="76"/>
  <c r="AS18" i="68"/>
  <c r="AL18" i="68"/>
  <c r="AU18" i="68" s="1"/>
  <c r="AS15" i="62"/>
  <c r="AL15" i="62"/>
  <c r="AU15" i="62" s="1"/>
  <c r="X23" i="22"/>
  <c r="Y23" i="22"/>
  <c r="AR22" i="59"/>
  <c r="AX23" i="70"/>
  <c r="S23" i="70" s="1"/>
  <c r="AC23" i="70" s="1"/>
  <c r="AX3" i="70"/>
  <c r="S3" i="70" s="1"/>
  <c r="AC3" i="70" s="1"/>
  <c r="AX4" i="70"/>
  <c r="S4" i="70" s="1"/>
  <c r="AC4" i="70" s="1"/>
  <c r="AB5" i="70" s="1"/>
  <c r="AX5" i="70"/>
  <c r="S5" i="70" s="1"/>
  <c r="AC5" i="70" s="1"/>
  <c r="AB6" i="70" s="1"/>
  <c r="AX6" i="70"/>
  <c r="S6" i="70" s="1"/>
  <c r="AC6" i="70" s="1"/>
  <c r="AB7" i="70" s="1"/>
  <c r="AX7" i="70"/>
  <c r="S7" i="70" s="1"/>
  <c r="AC7" i="70" s="1"/>
  <c r="AB8" i="70" s="1"/>
  <c r="AX8" i="70"/>
  <c r="S8" i="70" s="1"/>
  <c r="AC8" i="70" s="1"/>
  <c r="AB9" i="70" s="1"/>
  <c r="AX9" i="70"/>
  <c r="S9" i="70" s="1"/>
  <c r="AC9" i="70" s="1"/>
  <c r="AB10" i="70" s="1"/>
  <c r="AX10" i="70"/>
  <c r="S10" i="70" s="1"/>
  <c r="AC10" i="70" s="1"/>
  <c r="AB11" i="70" s="1"/>
  <c r="AX11" i="70"/>
  <c r="S11" i="70" s="1"/>
  <c r="AC11" i="70" s="1"/>
  <c r="AB12" i="70" s="1"/>
  <c r="AX12" i="70"/>
  <c r="S12" i="70" s="1"/>
  <c r="AC12" i="70" s="1"/>
  <c r="AB13" i="70" s="1"/>
  <c r="AX13" i="70"/>
  <c r="S13" i="70" s="1"/>
  <c r="AC13" i="70" s="1"/>
  <c r="AB14" i="70" s="1"/>
  <c r="AX14" i="70"/>
  <c r="S14" i="70" s="1"/>
  <c r="AC14" i="70" s="1"/>
  <c r="AB15" i="70" s="1"/>
  <c r="AX15" i="70"/>
  <c r="S15" i="70" s="1"/>
  <c r="AC15" i="70" s="1"/>
  <c r="AB16" i="70" s="1"/>
  <c r="AX16" i="70"/>
  <c r="S16" i="70" s="1"/>
  <c r="AC16" i="70" s="1"/>
  <c r="AB17" i="70" s="1"/>
  <c r="AX17" i="70"/>
  <c r="S17" i="70" s="1"/>
  <c r="AC17" i="70" s="1"/>
  <c r="AB18" i="70" s="1"/>
  <c r="AX18" i="70"/>
  <c r="S18" i="70" s="1"/>
  <c r="AC18" i="70" s="1"/>
  <c r="AB19" i="70" s="1"/>
  <c r="AX19" i="70"/>
  <c r="S19" i="70" s="1"/>
  <c r="AC19" i="70" s="1"/>
  <c r="AB20" i="70" s="1"/>
  <c r="AX20" i="70"/>
  <c r="S20" i="70" s="1"/>
  <c r="AC20" i="70" s="1"/>
  <c r="AB21" i="70" s="1"/>
  <c r="AX21" i="70"/>
  <c r="S21" i="70" s="1"/>
  <c r="AC21" i="70" s="1"/>
  <c r="AB22" i="70" s="1"/>
  <c r="AS5" i="50"/>
  <c r="AL5" i="50"/>
  <c r="AU5" i="50" s="1"/>
  <c r="AS9" i="64"/>
  <c r="AL9" i="64"/>
  <c r="AU9" i="64" s="1"/>
  <c r="AS8" i="17"/>
  <c r="AL8" i="17"/>
  <c r="AU8" i="17" s="1"/>
  <c r="W24" i="95"/>
  <c r="AF23" i="95"/>
  <c r="AO23" i="95" s="1"/>
  <c r="AE23" i="95"/>
  <c r="AG23" i="95"/>
  <c r="AP23" i="95" s="1"/>
  <c r="AC15" i="49"/>
  <c r="AB16" i="49" s="1"/>
  <c r="S16" i="49"/>
  <c r="S10" i="49"/>
  <c r="AC9" i="49"/>
  <c r="AB10" i="49" s="1"/>
  <c r="S4" i="49"/>
  <c r="AC3" i="49"/>
  <c r="AS4" i="61"/>
  <c r="AL4" i="61"/>
  <c r="AU4" i="61" s="1"/>
  <c r="AU25" i="61" s="1"/>
  <c r="C11" i="61" s="1"/>
  <c r="F14" i="97" s="1"/>
  <c r="AS20" i="13"/>
  <c r="AL20" i="13"/>
  <c r="AU20" i="13" s="1"/>
  <c r="AH23" i="66"/>
  <c r="AQ23" i="66" s="1"/>
  <c r="AQ25" i="66" s="1"/>
  <c r="AZ3" i="66"/>
  <c r="AN23" i="29"/>
  <c r="AI23" i="29"/>
  <c r="AR21" i="85"/>
  <c r="AR22" i="20"/>
  <c r="AF23" i="16"/>
  <c r="AO23" i="16" s="1"/>
  <c r="AO25" i="16" s="1"/>
  <c r="AE23" i="16"/>
  <c r="AG23" i="16"/>
  <c r="AP23" i="16" s="1"/>
  <c r="AP25" i="16" s="1"/>
  <c r="AS9" i="17"/>
  <c r="AL9" i="17"/>
  <c r="AU9" i="17" s="1"/>
  <c r="AH23" i="65"/>
  <c r="AQ23" i="65" s="1"/>
  <c r="AQ25" i="65" s="1"/>
  <c r="AZ3" i="65"/>
  <c r="AX22" i="65" s="1"/>
  <c r="S22" i="65" s="1"/>
  <c r="AC22" i="65" s="1"/>
  <c r="AB23" i="65" s="1"/>
  <c r="AG24" i="80"/>
  <c r="AP24" i="80" s="1"/>
  <c r="AF24" i="80"/>
  <c r="AO24" i="80" s="1"/>
  <c r="AE24" i="80"/>
  <c r="W25" i="80"/>
  <c r="AH22" i="71"/>
  <c r="AQ22" i="71" s="1"/>
  <c r="AS13" i="69"/>
  <c r="AL13" i="69"/>
  <c r="AU13" i="69" s="1"/>
  <c r="AK4" i="17"/>
  <c r="AT4" i="17" s="1"/>
  <c r="AT25" i="17" s="1"/>
  <c r="AJ4" i="17"/>
  <c r="X24" i="35"/>
  <c r="Y24" i="35"/>
  <c r="AI23" i="94"/>
  <c r="AN23" i="94"/>
  <c r="AN23" i="23"/>
  <c r="AN25" i="23" s="1"/>
  <c r="AI23" i="23"/>
  <c r="AJ13" i="19"/>
  <c r="AK13" i="19"/>
  <c r="AT13" i="19" s="1"/>
  <c r="AS10" i="68"/>
  <c r="AL10" i="68"/>
  <c r="AU10" i="68" s="1"/>
  <c r="AS8" i="62"/>
  <c r="AL8" i="62"/>
  <c r="AU8" i="62" s="1"/>
  <c r="AR22" i="66"/>
  <c r="AR22" i="55"/>
  <c r="AH23" i="83"/>
  <c r="AQ23" i="83" s="1"/>
  <c r="AS8" i="64"/>
  <c r="AL8" i="64"/>
  <c r="AU8" i="64" s="1"/>
  <c r="AJ11" i="12"/>
  <c r="AK11" i="12"/>
  <c r="AT11" i="12" s="1"/>
  <c r="AH24" i="40"/>
  <c r="AQ24" i="40" s="1"/>
  <c r="S7" i="49"/>
  <c r="AC6" i="49"/>
  <c r="AB7" i="49" s="1"/>
  <c r="AR23" i="27"/>
  <c r="AH23" i="5"/>
  <c r="AQ23" i="5" s="1"/>
  <c r="AQ25" i="5" s="1"/>
  <c r="AZ3" i="5"/>
  <c r="AR23" i="73"/>
  <c r="AS20" i="69"/>
  <c r="AL20" i="69"/>
  <c r="AU20" i="69" s="1"/>
  <c r="AS5" i="17"/>
  <c r="AL5" i="17"/>
  <c r="AU5" i="17" s="1"/>
  <c r="AX23" i="3"/>
  <c r="S23" i="3" s="1"/>
  <c r="AC23" i="3" s="1"/>
  <c r="AX3" i="3"/>
  <c r="S3" i="3" s="1"/>
  <c r="AC3" i="3" s="1"/>
  <c r="AX4" i="3"/>
  <c r="S4" i="3" s="1"/>
  <c r="AC4" i="3" s="1"/>
  <c r="AB5" i="3" s="1"/>
  <c r="AX5" i="3"/>
  <c r="S5" i="3" s="1"/>
  <c r="AC5" i="3" s="1"/>
  <c r="AB6" i="3" s="1"/>
  <c r="AX6" i="3"/>
  <c r="S6" i="3" s="1"/>
  <c r="AC6" i="3" s="1"/>
  <c r="AB7" i="3" s="1"/>
  <c r="AX7" i="3"/>
  <c r="S7" i="3" s="1"/>
  <c r="AC7" i="3" s="1"/>
  <c r="AB8" i="3" s="1"/>
  <c r="AX8" i="3"/>
  <c r="S8" i="3" s="1"/>
  <c r="AC8" i="3" s="1"/>
  <c r="AB9" i="3" s="1"/>
  <c r="AX9" i="3"/>
  <c r="S9" i="3" s="1"/>
  <c r="AC9" i="3" s="1"/>
  <c r="AB10" i="3" s="1"/>
  <c r="AX10" i="3"/>
  <c r="S10" i="3" s="1"/>
  <c r="AC10" i="3" s="1"/>
  <c r="AB11" i="3" s="1"/>
  <c r="AX11" i="3"/>
  <c r="S11" i="3" s="1"/>
  <c r="AC11" i="3" s="1"/>
  <c r="AB12" i="3" s="1"/>
  <c r="AX12" i="3"/>
  <c r="S12" i="3" s="1"/>
  <c r="AC12" i="3" s="1"/>
  <c r="AB13" i="3" s="1"/>
  <c r="AX13" i="3"/>
  <c r="S13" i="3" s="1"/>
  <c r="AC13" i="3" s="1"/>
  <c r="AB14" i="3" s="1"/>
  <c r="AX14" i="3"/>
  <c r="S14" i="3" s="1"/>
  <c r="AC14" i="3" s="1"/>
  <c r="AB15" i="3" s="1"/>
  <c r="AX15" i="3"/>
  <c r="S15" i="3" s="1"/>
  <c r="AC15" i="3" s="1"/>
  <c r="AB16" i="3" s="1"/>
  <c r="AX16" i="3"/>
  <c r="S16" i="3" s="1"/>
  <c r="AC16" i="3" s="1"/>
  <c r="AB17" i="3" s="1"/>
  <c r="AX17" i="3"/>
  <c r="S17" i="3" s="1"/>
  <c r="AC17" i="3" s="1"/>
  <c r="AB18" i="3" s="1"/>
  <c r="AX18" i="3"/>
  <c r="S18" i="3" s="1"/>
  <c r="AC18" i="3" s="1"/>
  <c r="AB19" i="3" s="1"/>
  <c r="AX19" i="3"/>
  <c r="S19" i="3" s="1"/>
  <c r="AC19" i="3" s="1"/>
  <c r="AB20" i="3" s="1"/>
  <c r="AX20" i="3"/>
  <c r="S20" i="3" s="1"/>
  <c r="AC20" i="3" s="1"/>
  <c r="AB21" i="3" s="1"/>
  <c r="AX21" i="3"/>
  <c r="S21" i="3" s="1"/>
  <c r="AC21" i="3" s="1"/>
  <c r="AB22" i="3" s="1"/>
  <c r="AJ23" i="14"/>
  <c r="AS23" i="14" s="1"/>
  <c r="AK23" i="14"/>
  <c r="AT23" i="14" s="1"/>
  <c r="AG23" i="57"/>
  <c r="AP23" i="57" s="1"/>
  <c r="AP25" i="57" s="1"/>
  <c r="AF23" i="57"/>
  <c r="AO23" i="57" s="1"/>
  <c r="AO25" i="57" s="1"/>
  <c r="AE23" i="57"/>
  <c r="AH23" i="87"/>
  <c r="AQ23" i="87" s="1"/>
  <c r="Z22" i="15"/>
  <c r="AJ21" i="19"/>
  <c r="AK21" i="19"/>
  <c r="AT21" i="19" s="1"/>
  <c r="AJ15" i="19"/>
  <c r="AK15" i="19"/>
  <c r="AT15" i="19" s="1"/>
  <c r="AJ9" i="19"/>
  <c r="AK9" i="19"/>
  <c r="AT9" i="19" s="1"/>
  <c r="AI23" i="46"/>
  <c r="AN23" i="46"/>
  <c r="AJ4" i="68"/>
  <c r="AK4" i="68"/>
  <c r="AT4" i="68" s="1"/>
  <c r="AT25" i="68" s="1"/>
  <c r="AS22" i="68"/>
  <c r="AL22" i="68"/>
  <c r="AU22" i="68" s="1"/>
  <c r="AS13" i="62"/>
  <c r="AL13" i="62"/>
  <c r="AU13" i="62" s="1"/>
  <c r="AS11" i="68"/>
  <c r="AL11" i="68"/>
  <c r="AU11" i="68" s="1"/>
  <c r="AN22" i="38"/>
  <c r="AI22" i="38"/>
  <c r="AS22" i="17"/>
  <c r="AL22" i="17"/>
  <c r="AU22" i="17" s="1"/>
  <c r="AX22" i="24"/>
  <c r="S22" i="24" s="1"/>
  <c r="AC22" i="24" s="1"/>
  <c r="AB23" i="24" s="1"/>
  <c r="AJ21" i="14"/>
  <c r="AK21" i="14"/>
  <c r="AT21" i="14" s="1"/>
  <c r="AJ15" i="14"/>
  <c r="AK15" i="14"/>
  <c r="AT15" i="14" s="1"/>
  <c r="AJ9" i="14"/>
  <c r="AK9" i="14"/>
  <c r="AT9" i="14" s="1"/>
  <c r="Y24" i="39"/>
  <c r="X24" i="39"/>
  <c r="Y24" i="32"/>
  <c r="X24" i="32"/>
  <c r="AS6" i="13"/>
  <c r="AL6" i="13"/>
  <c r="AU6" i="13" s="1"/>
  <c r="AS4" i="67"/>
  <c r="AS25" i="67" s="1"/>
  <c r="AL4" i="67"/>
  <c r="AU4" i="67" s="1"/>
  <c r="AU25" i="67" s="1"/>
  <c r="C11" i="67" s="1"/>
  <c r="F20" i="97" s="1"/>
  <c r="AR22" i="2"/>
  <c r="AI24" i="30"/>
  <c r="AN24" i="30"/>
  <c r="AS18" i="62"/>
  <c r="AL18" i="62"/>
  <c r="AU18" i="62" s="1"/>
  <c r="AL23" i="19"/>
  <c r="AU23" i="19" s="1"/>
  <c r="AR23" i="19"/>
  <c r="AR25" i="19" s="1"/>
  <c r="AS3" i="69"/>
  <c r="AL3" i="69"/>
  <c r="AU3" i="69" s="1"/>
  <c r="AJ4" i="50"/>
  <c r="AK4" i="50"/>
  <c r="AT4" i="50" s="1"/>
  <c r="AT25" i="50" s="1"/>
  <c r="AS22" i="50"/>
  <c r="AL22" i="50"/>
  <c r="AU22" i="50" s="1"/>
  <c r="AS20" i="64"/>
  <c r="AL20" i="64"/>
  <c r="AU20" i="64" s="1"/>
  <c r="AS19" i="17"/>
  <c r="AL19" i="17"/>
  <c r="AU19" i="17" s="1"/>
  <c r="AJ19" i="12"/>
  <c r="AK19" i="12"/>
  <c r="AT19" i="12" s="1"/>
  <c r="AJ13" i="12"/>
  <c r="AK13" i="12"/>
  <c r="AT13" i="12" s="1"/>
  <c r="AJ7" i="12"/>
  <c r="AK7" i="12"/>
  <c r="AT7" i="12" s="1"/>
  <c r="AI24" i="92"/>
  <c r="AN24" i="92"/>
  <c r="AX22" i="57"/>
  <c r="S22" i="57" s="1"/>
  <c r="AC22" i="57" s="1"/>
  <c r="AB23" i="57" s="1"/>
  <c r="AR22" i="65"/>
  <c r="AS3" i="62"/>
  <c r="AL3" i="62"/>
  <c r="AU3" i="62" s="1"/>
  <c r="AS4" i="53"/>
  <c r="AS25" i="53" s="1"/>
  <c r="AL4" i="53"/>
  <c r="AU4" i="53" s="1"/>
  <c r="AU25" i="53" s="1"/>
  <c r="C11" i="53" s="1"/>
  <c r="F6" i="97" s="1"/>
  <c r="X24" i="86"/>
  <c r="Y24" i="86"/>
  <c r="AI22" i="22"/>
  <c r="AN22" i="22"/>
  <c r="AH23" i="34"/>
  <c r="AQ23" i="34" s="1"/>
  <c r="AH23" i="51"/>
  <c r="AQ23" i="51" s="1"/>
  <c r="AQ25" i="51" s="1"/>
  <c r="AZ3" i="51"/>
  <c r="AX22" i="70"/>
  <c r="S22" i="70" s="1"/>
  <c r="AC22" i="70" s="1"/>
  <c r="AB23" i="70" s="1"/>
  <c r="AS5" i="69"/>
  <c r="AL5" i="69"/>
  <c r="AU5" i="69" s="1"/>
  <c r="AH23" i="54"/>
  <c r="AQ23" i="54" s="1"/>
  <c r="AQ25" i="54" s="1"/>
  <c r="AZ3" i="54"/>
  <c r="S21" i="49"/>
  <c r="AC20" i="49"/>
  <c r="AB21" i="49" s="1"/>
  <c r="S15" i="49"/>
  <c r="AC14" i="49"/>
  <c r="AB15" i="49" s="1"/>
  <c r="AC8" i="49"/>
  <c r="AB9" i="49" s="1"/>
  <c r="S9" i="49"/>
  <c r="Z23" i="66"/>
  <c r="AR22" i="76"/>
  <c r="AS19" i="68"/>
  <c r="AL19" i="68"/>
  <c r="AU19" i="68" s="1"/>
  <c r="AS6" i="62"/>
  <c r="AL6" i="62"/>
  <c r="AU6" i="62" s="1"/>
  <c r="AH25" i="37"/>
  <c r="AQ25" i="37" s="1"/>
  <c r="AS12" i="69"/>
  <c r="AL12" i="69"/>
  <c r="AU12" i="69" s="1"/>
  <c r="AS12" i="50"/>
  <c r="AL12" i="50"/>
  <c r="AU12" i="50" s="1"/>
  <c r="AS10" i="64"/>
  <c r="AL10" i="64"/>
  <c r="AU10" i="64" s="1"/>
  <c r="X23" i="60"/>
  <c r="Y23" i="60"/>
  <c r="W24" i="31"/>
  <c r="AG23" i="31"/>
  <c r="AP23" i="31" s="1"/>
  <c r="AF23" i="31"/>
  <c r="AO23" i="31" s="1"/>
  <c r="AE23" i="31"/>
  <c r="AS25" i="61"/>
  <c r="AS15" i="13"/>
  <c r="AL15" i="13"/>
  <c r="AU15" i="13" s="1"/>
  <c r="AS14" i="68"/>
  <c r="AL14" i="68"/>
  <c r="AU14" i="68" s="1"/>
  <c r="AS11" i="62"/>
  <c r="AL11" i="62"/>
  <c r="AU11" i="62" s="1"/>
  <c r="AR22" i="8"/>
  <c r="X23" i="78"/>
  <c r="Y23" i="78"/>
  <c r="AS7" i="50"/>
  <c r="AL7" i="50"/>
  <c r="AU7" i="50" s="1"/>
  <c r="AS3" i="17"/>
  <c r="AL3" i="17"/>
  <c r="AU3" i="17" s="1"/>
  <c r="X25" i="48"/>
  <c r="Y25" i="48"/>
  <c r="AN23" i="21"/>
  <c r="AN25" i="21" s="1"/>
  <c r="AI23" i="21"/>
  <c r="AI23" i="3"/>
  <c r="AN23" i="3"/>
  <c r="AN25" i="3" s="1"/>
  <c r="AN23" i="24"/>
  <c r="AN25" i="24" s="1"/>
  <c r="AI23" i="24"/>
  <c r="Y24" i="44"/>
  <c r="X24" i="44"/>
  <c r="AG23" i="5"/>
  <c r="AP23" i="5" s="1"/>
  <c r="AP25" i="5" s="1"/>
  <c r="AF23" i="5"/>
  <c r="AO23" i="5" s="1"/>
  <c r="AO25" i="5" s="1"/>
  <c r="AE23" i="5"/>
  <c r="AS11" i="17"/>
  <c r="AL11" i="17"/>
  <c r="AU11" i="17" s="1"/>
  <c r="AJ19" i="19"/>
  <c r="AK19" i="19"/>
  <c r="AT19" i="19" s="1"/>
  <c r="X24" i="25"/>
  <c r="Y24" i="25"/>
  <c r="X25" i="79"/>
  <c r="Y25" i="79"/>
  <c r="AS7" i="17"/>
  <c r="AL7" i="17"/>
  <c r="AU7" i="17" s="1"/>
  <c r="AF22" i="89"/>
  <c r="AO22" i="89" s="1"/>
  <c r="AE22" i="89"/>
  <c r="W23" i="89"/>
  <c r="AG22" i="89"/>
  <c r="AP22" i="89" s="1"/>
  <c r="AG23" i="2"/>
  <c r="AP23" i="2" s="1"/>
  <c r="AP25" i="2" s="1"/>
  <c r="AF23" i="2"/>
  <c r="AO23" i="2" s="1"/>
  <c r="AO25" i="2" s="1"/>
  <c r="AE23" i="2"/>
  <c r="AX23" i="56"/>
  <c r="S23" i="56" s="1"/>
  <c r="AC23" i="56" s="1"/>
  <c r="AJ23" i="56" s="1"/>
  <c r="AS23" i="56" s="1"/>
  <c r="AX3" i="56"/>
  <c r="S3" i="56" s="1"/>
  <c r="AC3" i="56" s="1"/>
  <c r="AX4" i="56"/>
  <c r="S4" i="56" s="1"/>
  <c r="AC4" i="56" s="1"/>
  <c r="AB5" i="56" s="1"/>
  <c r="AX5" i="56"/>
  <c r="S5" i="56" s="1"/>
  <c r="AC5" i="56" s="1"/>
  <c r="AB6" i="56" s="1"/>
  <c r="AX6" i="56"/>
  <c r="S6" i="56" s="1"/>
  <c r="AC6" i="56" s="1"/>
  <c r="AB7" i="56" s="1"/>
  <c r="AX7" i="56"/>
  <c r="S7" i="56" s="1"/>
  <c r="AC7" i="56" s="1"/>
  <c r="AB8" i="56" s="1"/>
  <c r="AX8" i="56"/>
  <c r="S8" i="56" s="1"/>
  <c r="AC8" i="56" s="1"/>
  <c r="AB9" i="56" s="1"/>
  <c r="AX9" i="56"/>
  <c r="S9" i="56" s="1"/>
  <c r="AC9" i="56" s="1"/>
  <c r="AB10" i="56" s="1"/>
  <c r="AX10" i="56"/>
  <c r="S10" i="56" s="1"/>
  <c r="AC10" i="56" s="1"/>
  <c r="AB11" i="56" s="1"/>
  <c r="AX11" i="56"/>
  <c r="S11" i="56" s="1"/>
  <c r="AC11" i="56" s="1"/>
  <c r="AB12" i="56" s="1"/>
  <c r="AX12" i="56"/>
  <c r="S12" i="56" s="1"/>
  <c r="AC12" i="56" s="1"/>
  <c r="AB13" i="56" s="1"/>
  <c r="AX13" i="56"/>
  <c r="S13" i="56" s="1"/>
  <c r="AC13" i="56" s="1"/>
  <c r="AB14" i="56" s="1"/>
  <c r="AX14" i="56"/>
  <c r="S14" i="56" s="1"/>
  <c r="AC14" i="56" s="1"/>
  <c r="AB15" i="56" s="1"/>
  <c r="AX15" i="56"/>
  <c r="S15" i="56" s="1"/>
  <c r="AC15" i="56" s="1"/>
  <c r="AB16" i="56" s="1"/>
  <c r="AX16" i="56"/>
  <c r="S16" i="56" s="1"/>
  <c r="AC16" i="56" s="1"/>
  <c r="AB17" i="56" s="1"/>
  <c r="AX17" i="56"/>
  <c r="S17" i="56" s="1"/>
  <c r="AC17" i="56" s="1"/>
  <c r="AB18" i="56" s="1"/>
  <c r="AX18" i="56"/>
  <c r="S18" i="56" s="1"/>
  <c r="AC18" i="56" s="1"/>
  <c r="AB19" i="56" s="1"/>
  <c r="AX19" i="56"/>
  <c r="S19" i="56" s="1"/>
  <c r="AC19" i="56" s="1"/>
  <c r="AB20" i="56" s="1"/>
  <c r="AX20" i="56"/>
  <c r="S20" i="56" s="1"/>
  <c r="AC20" i="56" s="1"/>
  <c r="AB21" i="56" s="1"/>
  <c r="AX21" i="56"/>
  <c r="S21" i="56" s="1"/>
  <c r="AC21" i="56" s="1"/>
  <c r="AB22" i="56" s="1"/>
  <c r="AK23" i="21"/>
  <c r="AT23" i="21" s="1"/>
  <c r="AG23" i="51"/>
  <c r="AP23" i="51" s="1"/>
  <c r="AP25" i="51" s="1"/>
  <c r="AF23" i="51"/>
  <c r="AO23" i="51" s="1"/>
  <c r="AO25" i="51" s="1"/>
  <c r="AE23" i="51"/>
  <c r="AS11" i="69"/>
  <c r="AL11" i="69"/>
  <c r="AU11" i="69" s="1"/>
  <c r="AC18" i="49"/>
  <c r="AB19" i="49" s="1"/>
  <c r="S19" i="49"/>
  <c r="AC12" i="49"/>
  <c r="AB13" i="49" s="1"/>
  <c r="S13" i="49"/>
  <c r="AK23" i="6"/>
  <c r="AT23" i="6" s="1"/>
  <c r="Y24" i="29"/>
  <c r="X24" i="29"/>
  <c r="AH25" i="26"/>
  <c r="AQ25" i="26" s="1"/>
  <c r="AE23" i="59"/>
  <c r="AG23" i="59"/>
  <c r="AP23" i="59" s="1"/>
  <c r="AP25" i="59" s="1"/>
  <c r="AF23" i="59"/>
  <c r="AO23" i="59" s="1"/>
  <c r="AO25" i="59" s="1"/>
  <c r="AS18" i="64"/>
  <c r="AL18" i="64"/>
  <c r="AU18" i="64" s="1"/>
  <c r="AH23" i="8"/>
  <c r="AQ23" i="8" s="1"/>
  <c r="AQ25" i="8" s="1"/>
  <c r="AZ3" i="8"/>
  <c r="AS8" i="50"/>
  <c r="AL8" i="50"/>
  <c r="AU8" i="50" s="1"/>
  <c r="AS6" i="64"/>
  <c r="AL6" i="64"/>
  <c r="AU6" i="64" s="1"/>
  <c r="AX22" i="3"/>
  <c r="S22" i="3" s="1"/>
  <c r="AC22" i="3" s="1"/>
  <c r="AB23" i="3" s="1"/>
  <c r="AH23" i="77"/>
  <c r="AQ23" i="77" s="1"/>
  <c r="W24" i="91"/>
  <c r="AG23" i="91"/>
  <c r="AP23" i="91" s="1"/>
  <c r="AF23" i="91"/>
  <c r="AO23" i="91" s="1"/>
  <c r="AE23" i="91"/>
  <c r="AS17" i="13"/>
  <c r="AL17" i="13"/>
  <c r="AU17" i="13" s="1"/>
  <c r="AJ20" i="19"/>
  <c r="AK20" i="19"/>
  <c r="AT20" i="19" s="1"/>
  <c r="AJ14" i="19"/>
  <c r="AK14" i="19"/>
  <c r="AT14" i="19" s="1"/>
  <c r="AJ8" i="19"/>
  <c r="AK8" i="19"/>
  <c r="AT8" i="19" s="1"/>
  <c r="Y24" i="46"/>
  <c r="X24" i="46"/>
  <c r="AR24" i="26"/>
  <c r="AS19" i="50"/>
  <c r="AL19" i="50"/>
  <c r="AU19" i="50" s="1"/>
  <c r="AI22" i="11"/>
  <c r="AN22" i="11"/>
  <c r="AJ4" i="13"/>
  <c r="AK4" i="13"/>
  <c r="AT4" i="13" s="1"/>
  <c r="AT25" i="13" s="1"/>
  <c r="AR22" i="43"/>
  <c r="AS15" i="69"/>
  <c r="AL15" i="69"/>
  <c r="AU15" i="69" s="1"/>
  <c r="AS21" i="50"/>
  <c r="AL21" i="50"/>
  <c r="AU21" i="50" s="1"/>
  <c r="AS19" i="64"/>
  <c r="AL19" i="64"/>
  <c r="AU19" i="64" s="1"/>
  <c r="AS18" i="17"/>
  <c r="AL18" i="17"/>
  <c r="AU18" i="17" s="1"/>
  <c r="Z23" i="33"/>
  <c r="Y24" i="36"/>
  <c r="X24" i="36"/>
  <c r="AJ20" i="14"/>
  <c r="AK20" i="14"/>
  <c r="AT20" i="14" s="1"/>
  <c r="AJ14" i="14"/>
  <c r="AK14" i="14"/>
  <c r="AT14" i="14" s="1"/>
  <c r="AJ8" i="14"/>
  <c r="AK8" i="14"/>
  <c r="AT8" i="14" s="1"/>
  <c r="X24" i="45"/>
  <c r="Y24" i="45"/>
  <c r="AI23" i="6"/>
  <c r="AN23" i="6"/>
  <c r="AN25" i="6" s="1"/>
  <c r="X24" i="75"/>
  <c r="Y24" i="75"/>
  <c r="Z24" i="75" s="1"/>
  <c r="AS17" i="68"/>
  <c r="AL17" i="68"/>
  <c r="AU17" i="68" s="1"/>
  <c r="AS5" i="64"/>
  <c r="AL5" i="64"/>
  <c r="AU5" i="64" s="1"/>
  <c r="AR22" i="33"/>
  <c r="AH24" i="27"/>
  <c r="AQ24" i="27" s="1"/>
  <c r="AJ4" i="69"/>
  <c r="AK4" i="69"/>
  <c r="AT4" i="69" s="1"/>
  <c r="AT25" i="69" s="1"/>
  <c r="AS22" i="69"/>
  <c r="AL22" i="69"/>
  <c r="AU22" i="69" s="1"/>
  <c r="AR22" i="54"/>
  <c r="AJ18" i="12"/>
  <c r="AK18" i="12"/>
  <c r="AT18" i="12" s="1"/>
  <c r="AJ12" i="12"/>
  <c r="AK12" i="12"/>
  <c r="AT12" i="12" s="1"/>
  <c r="AJ6" i="12"/>
  <c r="AK6" i="12"/>
  <c r="AT6" i="12" s="1"/>
  <c r="AR22" i="95"/>
  <c r="AS13" i="13"/>
  <c r="AL13" i="13"/>
  <c r="AU13" i="13" s="1"/>
  <c r="Z25" i="96"/>
  <c r="AI23" i="49"/>
  <c r="AN23" i="49"/>
  <c r="AN25" i="49" s="1"/>
  <c r="AH23" i="2"/>
  <c r="AQ23" i="2" s="1"/>
  <c r="AQ25" i="2" s="1"/>
  <c r="AZ3" i="2"/>
  <c r="AS6" i="68"/>
  <c r="AL6" i="68"/>
  <c r="AU6" i="68" s="1"/>
  <c r="AJ4" i="62"/>
  <c r="AK4" i="62"/>
  <c r="AT4" i="62" s="1"/>
  <c r="AT25" i="62" s="1"/>
  <c r="AS21" i="62"/>
  <c r="AL21" i="62"/>
  <c r="AU21" i="62" s="1"/>
  <c r="AG22" i="7"/>
  <c r="AP22" i="7" s="1"/>
  <c r="AF22" i="7"/>
  <c r="AO22" i="7" s="1"/>
  <c r="AE22" i="7"/>
  <c r="W23" i="7"/>
  <c r="AX23" i="21"/>
  <c r="S23" i="21" s="1"/>
  <c r="AC23" i="21" s="1"/>
  <c r="AJ23" i="21" s="1"/>
  <c r="AS23" i="21" s="1"/>
  <c r="AX3" i="21"/>
  <c r="S3" i="21" s="1"/>
  <c r="AC3" i="21" s="1"/>
  <c r="AX4" i="21"/>
  <c r="S4" i="21" s="1"/>
  <c r="AC4" i="21" s="1"/>
  <c r="AB5" i="21" s="1"/>
  <c r="AX5" i="21"/>
  <c r="S5" i="21" s="1"/>
  <c r="AC5" i="21" s="1"/>
  <c r="AB6" i="21" s="1"/>
  <c r="AX6" i="21"/>
  <c r="S6" i="21" s="1"/>
  <c r="AC6" i="21" s="1"/>
  <c r="AB7" i="21" s="1"/>
  <c r="AX7" i="21"/>
  <c r="S7" i="21" s="1"/>
  <c r="AC7" i="21" s="1"/>
  <c r="AB8" i="21" s="1"/>
  <c r="AX8" i="21"/>
  <c r="S8" i="21" s="1"/>
  <c r="AC8" i="21" s="1"/>
  <c r="AB9" i="21" s="1"/>
  <c r="AX9" i="21"/>
  <c r="S9" i="21" s="1"/>
  <c r="AC9" i="21" s="1"/>
  <c r="AB10" i="21" s="1"/>
  <c r="AX10" i="21"/>
  <c r="S10" i="21" s="1"/>
  <c r="AC10" i="21" s="1"/>
  <c r="AB11" i="21" s="1"/>
  <c r="AX11" i="21"/>
  <c r="S11" i="21" s="1"/>
  <c r="AC11" i="21" s="1"/>
  <c r="AB12" i="21" s="1"/>
  <c r="AX12" i="21"/>
  <c r="S12" i="21" s="1"/>
  <c r="AC12" i="21" s="1"/>
  <c r="AB13" i="21" s="1"/>
  <c r="AX13" i="21"/>
  <c r="S13" i="21" s="1"/>
  <c r="AC13" i="21" s="1"/>
  <c r="AB14" i="21" s="1"/>
  <c r="AX14" i="21"/>
  <c r="S14" i="21" s="1"/>
  <c r="AC14" i="21" s="1"/>
  <c r="AB15" i="21" s="1"/>
  <c r="AX15" i="21"/>
  <c r="S15" i="21" s="1"/>
  <c r="AC15" i="21" s="1"/>
  <c r="AB16" i="21" s="1"/>
  <c r="AX16" i="21"/>
  <c r="S16" i="21" s="1"/>
  <c r="AC16" i="21" s="1"/>
  <c r="AB17" i="21" s="1"/>
  <c r="AX17" i="21"/>
  <c r="S17" i="21" s="1"/>
  <c r="AC17" i="21" s="1"/>
  <c r="AB18" i="21" s="1"/>
  <c r="AX18" i="21"/>
  <c r="S18" i="21" s="1"/>
  <c r="AC18" i="21" s="1"/>
  <c r="AB19" i="21" s="1"/>
  <c r="AX19" i="21"/>
  <c r="S19" i="21" s="1"/>
  <c r="AC19" i="21" s="1"/>
  <c r="AB20" i="21" s="1"/>
  <c r="AX20" i="21"/>
  <c r="S20" i="21" s="1"/>
  <c r="AC20" i="21" s="1"/>
  <c r="AB21" i="21" s="1"/>
  <c r="AX21" i="21"/>
  <c r="S21" i="21" s="1"/>
  <c r="AC21" i="21" s="1"/>
  <c r="AB22" i="21" s="1"/>
  <c r="Z23" i="34"/>
  <c r="AS11" i="50"/>
  <c r="AL11" i="50"/>
  <c r="AU11" i="50" s="1"/>
  <c r="AS15" i="64"/>
  <c r="AL15" i="64"/>
  <c r="AU15" i="64" s="1"/>
  <c r="AS14" i="17"/>
  <c r="AL14" i="17"/>
  <c r="AU14" i="17" s="1"/>
  <c r="Z23" i="54"/>
  <c r="S20" i="49"/>
  <c r="AC19" i="49"/>
  <c r="AB20" i="49" s="1"/>
  <c r="S14" i="49"/>
  <c r="AC13" i="49"/>
  <c r="AB14" i="49" s="1"/>
  <c r="AC7" i="49"/>
  <c r="AB8" i="49" s="1"/>
  <c r="S8" i="49"/>
  <c r="S23" i="49"/>
  <c r="AC22" i="49"/>
  <c r="AB23" i="49" s="1"/>
  <c r="AS8" i="13"/>
  <c r="AL8" i="13"/>
  <c r="AU8" i="13" s="1"/>
  <c r="AI23" i="14"/>
  <c r="AN23" i="14"/>
  <c r="AN25" i="14" s="1"/>
  <c r="AX23" i="6"/>
  <c r="S23" i="6" s="1"/>
  <c r="AC23" i="6" s="1"/>
  <c r="AJ23" i="6" s="1"/>
  <c r="AS23" i="6" s="1"/>
  <c r="AX3" i="6"/>
  <c r="S3" i="6" s="1"/>
  <c r="AC3" i="6" s="1"/>
  <c r="AX4" i="6"/>
  <c r="S4" i="6" s="1"/>
  <c r="AC4" i="6" s="1"/>
  <c r="AB5" i="6" s="1"/>
  <c r="AX5" i="6"/>
  <c r="S5" i="6" s="1"/>
  <c r="AC5" i="6" s="1"/>
  <c r="AB6" i="6" s="1"/>
  <c r="AX6" i="6"/>
  <c r="S6" i="6" s="1"/>
  <c r="AC6" i="6" s="1"/>
  <c r="AB7" i="6" s="1"/>
  <c r="AX7" i="6"/>
  <c r="S7" i="6" s="1"/>
  <c r="AC7" i="6" s="1"/>
  <c r="AB8" i="6" s="1"/>
  <c r="AX8" i="6"/>
  <c r="S8" i="6" s="1"/>
  <c r="AC8" i="6" s="1"/>
  <c r="AB9" i="6" s="1"/>
  <c r="AX9" i="6"/>
  <c r="S9" i="6" s="1"/>
  <c r="AC9" i="6" s="1"/>
  <c r="AB10" i="6" s="1"/>
  <c r="AX10" i="6"/>
  <c r="S10" i="6" s="1"/>
  <c r="AC10" i="6" s="1"/>
  <c r="AB11" i="6" s="1"/>
  <c r="AX11" i="6"/>
  <c r="S11" i="6" s="1"/>
  <c r="AC11" i="6" s="1"/>
  <c r="AB12" i="6" s="1"/>
  <c r="AX12" i="6"/>
  <c r="S12" i="6" s="1"/>
  <c r="AC12" i="6" s="1"/>
  <c r="AB13" i="6" s="1"/>
  <c r="AX13" i="6"/>
  <c r="S13" i="6" s="1"/>
  <c r="AC13" i="6" s="1"/>
  <c r="AB14" i="6" s="1"/>
  <c r="AX14" i="6"/>
  <c r="S14" i="6" s="1"/>
  <c r="AC14" i="6" s="1"/>
  <c r="AB15" i="6" s="1"/>
  <c r="AX15" i="6"/>
  <c r="S15" i="6" s="1"/>
  <c r="AC15" i="6" s="1"/>
  <c r="AB16" i="6" s="1"/>
  <c r="AX16" i="6"/>
  <c r="S16" i="6" s="1"/>
  <c r="AC16" i="6" s="1"/>
  <c r="AB17" i="6" s="1"/>
  <c r="AX17" i="6"/>
  <c r="S17" i="6" s="1"/>
  <c r="AC17" i="6" s="1"/>
  <c r="AB18" i="6" s="1"/>
  <c r="AX18" i="6"/>
  <c r="S18" i="6" s="1"/>
  <c r="AC18" i="6" s="1"/>
  <c r="AB19" i="6" s="1"/>
  <c r="AX19" i="6"/>
  <c r="S19" i="6" s="1"/>
  <c r="AC19" i="6" s="1"/>
  <c r="AB20" i="6" s="1"/>
  <c r="AX20" i="6"/>
  <c r="S20" i="6" s="1"/>
  <c r="AC20" i="6" s="1"/>
  <c r="AB21" i="6" s="1"/>
  <c r="AX21" i="6"/>
  <c r="S21" i="6" s="1"/>
  <c r="AC21" i="6" s="1"/>
  <c r="AB22" i="6" s="1"/>
  <c r="AS16" i="62"/>
  <c r="AL16" i="62"/>
  <c r="AU16" i="62" s="1"/>
  <c r="AI23" i="1"/>
  <c r="AN23" i="1"/>
  <c r="AN25" i="1" s="1"/>
  <c r="AH23" i="55"/>
  <c r="AQ23" i="55" s="1"/>
  <c r="AQ25" i="55" s="1"/>
  <c r="AZ3" i="55"/>
  <c r="AS15" i="17"/>
  <c r="AL15" i="17"/>
  <c r="AU15" i="17" s="1"/>
  <c r="AN22" i="60"/>
  <c r="AI22" i="60"/>
  <c r="AL23" i="69"/>
  <c r="AU23" i="69" s="1"/>
  <c r="AR23" i="69"/>
  <c r="AR25" i="69" s="1"/>
  <c r="AX23" i="23"/>
  <c r="S23" i="23" s="1"/>
  <c r="AC23" i="23" s="1"/>
  <c r="AJ23" i="23" s="1"/>
  <c r="AS23" i="23" s="1"/>
  <c r="AX3" i="23"/>
  <c r="S3" i="23" s="1"/>
  <c r="AC3" i="23" s="1"/>
  <c r="AX4" i="23"/>
  <c r="S4" i="23" s="1"/>
  <c r="AC4" i="23" s="1"/>
  <c r="AB5" i="23" s="1"/>
  <c r="AX5" i="23"/>
  <c r="S5" i="23" s="1"/>
  <c r="AC5" i="23" s="1"/>
  <c r="AB6" i="23" s="1"/>
  <c r="AX6" i="23"/>
  <c r="S6" i="23" s="1"/>
  <c r="AC6" i="23" s="1"/>
  <c r="AB7" i="23" s="1"/>
  <c r="AX7" i="23"/>
  <c r="S7" i="23" s="1"/>
  <c r="AC7" i="23" s="1"/>
  <c r="AB8" i="23" s="1"/>
  <c r="AX8" i="23"/>
  <c r="S8" i="23" s="1"/>
  <c r="AC8" i="23" s="1"/>
  <c r="AB9" i="23" s="1"/>
  <c r="AX9" i="23"/>
  <c r="S9" i="23" s="1"/>
  <c r="AC9" i="23" s="1"/>
  <c r="AB10" i="23" s="1"/>
  <c r="AX10" i="23"/>
  <c r="S10" i="23" s="1"/>
  <c r="AC10" i="23" s="1"/>
  <c r="AB11" i="23" s="1"/>
  <c r="AX11" i="23"/>
  <c r="S11" i="23" s="1"/>
  <c r="AC11" i="23" s="1"/>
  <c r="AB12" i="23" s="1"/>
  <c r="AX12" i="23"/>
  <c r="S12" i="23" s="1"/>
  <c r="AC12" i="23" s="1"/>
  <c r="AB13" i="23" s="1"/>
  <c r="AX13" i="23"/>
  <c r="S13" i="23" s="1"/>
  <c r="AC13" i="23" s="1"/>
  <c r="AB14" i="23" s="1"/>
  <c r="AX14" i="23"/>
  <c r="S14" i="23" s="1"/>
  <c r="AC14" i="23" s="1"/>
  <c r="AB15" i="23" s="1"/>
  <c r="AX15" i="23"/>
  <c r="S15" i="23" s="1"/>
  <c r="AC15" i="23" s="1"/>
  <c r="AB16" i="23" s="1"/>
  <c r="AX16" i="23"/>
  <c r="S16" i="23" s="1"/>
  <c r="AC16" i="23" s="1"/>
  <c r="AB17" i="23" s="1"/>
  <c r="AX17" i="23"/>
  <c r="S17" i="23" s="1"/>
  <c r="AC17" i="23" s="1"/>
  <c r="AB18" i="23" s="1"/>
  <c r="AX18" i="23"/>
  <c r="S18" i="23" s="1"/>
  <c r="AC18" i="23" s="1"/>
  <c r="AB19" i="23" s="1"/>
  <c r="AX19" i="23"/>
  <c r="S19" i="23" s="1"/>
  <c r="AC19" i="23" s="1"/>
  <c r="AB20" i="23" s="1"/>
  <c r="AX20" i="23"/>
  <c r="S20" i="23" s="1"/>
  <c r="AC20" i="23" s="1"/>
  <c r="AB21" i="23" s="1"/>
  <c r="AX21" i="23"/>
  <c r="S21" i="23" s="1"/>
  <c r="AC21" i="23" s="1"/>
  <c r="AB22" i="23" s="1"/>
  <c r="AG23" i="65"/>
  <c r="AP23" i="65" s="1"/>
  <c r="AP25" i="65" s="1"/>
  <c r="AF23" i="65"/>
  <c r="AO23" i="65" s="1"/>
  <c r="AO25" i="65" s="1"/>
  <c r="AE23" i="65"/>
  <c r="AH22" i="85"/>
  <c r="AQ22" i="85" s="1"/>
  <c r="AH23" i="52"/>
  <c r="AQ23" i="52" s="1"/>
  <c r="AQ25" i="52" s="1"/>
  <c r="AZ3" i="52"/>
  <c r="AH23" i="20"/>
  <c r="AQ23" i="20" s="1"/>
  <c r="AQ25" i="20" s="1"/>
  <c r="AZ3" i="20"/>
  <c r="AX22" i="20" s="1"/>
  <c r="S22" i="20" s="1"/>
  <c r="AC22" i="20" s="1"/>
  <c r="AB23" i="20" s="1"/>
  <c r="AF22" i="71"/>
  <c r="AO22" i="71" s="1"/>
  <c r="AE22" i="71"/>
  <c r="W23" i="71"/>
  <c r="AG22" i="71"/>
  <c r="AP22" i="71" s="1"/>
  <c r="AS10" i="13"/>
  <c r="AL10" i="13"/>
  <c r="AU10" i="13" s="1"/>
  <c r="AI24" i="82"/>
  <c r="AN24" i="82"/>
  <c r="AN23" i="90"/>
  <c r="AI23" i="90"/>
  <c r="Z23" i="38" l="1"/>
  <c r="Z25" i="84"/>
  <c r="AE23" i="77"/>
  <c r="AE23" i="43"/>
  <c r="Z24" i="29"/>
  <c r="Z25" i="82"/>
  <c r="Z23" i="78"/>
  <c r="AG24" i="40"/>
  <c r="AP24" i="40" s="1"/>
  <c r="Z23" i="93"/>
  <c r="W25" i="40"/>
  <c r="Z24" i="32"/>
  <c r="AE24" i="32" s="1"/>
  <c r="Z24" i="46"/>
  <c r="Z25" i="48"/>
  <c r="Z25" i="92"/>
  <c r="Z24" i="25"/>
  <c r="AF24" i="25" s="1"/>
  <c r="AO24" i="25" s="1"/>
  <c r="Z23" i="60"/>
  <c r="AG23" i="60" s="1"/>
  <c r="AP23" i="60" s="1"/>
  <c r="AP25" i="60" s="1"/>
  <c r="Z24" i="88"/>
  <c r="AG24" i="88" s="1"/>
  <c r="AP24" i="88" s="1"/>
  <c r="Z24" i="90"/>
  <c r="AE24" i="90" s="1"/>
  <c r="AG23" i="83"/>
  <c r="AP23" i="83" s="1"/>
  <c r="Z24" i="45"/>
  <c r="W25" i="45" s="1"/>
  <c r="AK23" i="20"/>
  <c r="AT23" i="20" s="1"/>
  <c r="AE24" i="25"/>
  <c r="W25" i="88"/>
  <c r="AE24" i="88"/>
  <c r="AG24" i="90"/>
  <c r="AP24" i="90" s="1"/>
  <c r="AF24" i="90"/>
  <c r="AO24" i="90" s="1"/>
  <c r="AE24" i="45"/>
  <c r="AF24" i="45"/>
  <c r="AO24" i="45" s="1"/>
  <c r="AG24" i="45"/>
  <c r="AP24" i="45" s="1"/>
  <c r="AE23" i="38"/>
  <c r="W24" i="38"/>
  <c r="AG23" i="38"/>
  <c r="AP23" i="38" s="1"/>
  <c r="AF23" i="38"/>
  <c r="AO23" i="38" s="1"/>
  <c r="AF24" i="75"/>
  <c r="AO24" i="75" s="1"/>
  <c r="AE24" i="75"/>
  <c r="AG24" i="75"/>
  <c r="AP24" i="75" s="1"/>
  <c r="W25" i="75"/>
  <c r="AF24" i="32"/>
  <c r="AO24" i="32" s="1"/>
  <c r="W25" i="32"/>
  <c r="AG24" i="32"/>
  <c r="AP24" i="32" s="1"/>
  <c r="W25" i="46"/>
  <c r="AG24" i="46"/>
  <c r="AP24" i="46" s="1"/>
  <c r="AF24" i="46"/>
  <c r="AO24" i="46" s="1"/>
  <c r="AE24" i="46"/>
  <c r="W26" i="48"/>
  <c r="AG25" i="48"/>
  <c r="AP25" i="48" s="1"/>
  <c r="AF25" i="48"/>
  <c r="AO25" i="48" s="1"/>
  <c r="AE25" i="48"/>
  <c r="W26" i="92"/>
  <c r="AG25" i="92"/>
  <c r="AP25" i="92" s="1"/>
  <c r="AF25" i="92"/>
  <c r="AO25" i="92" s="1"/>
  <c r="AE25" i="92"/>
  <c r="AJ6" i="23"/>
  <c r="AK6" i="23"/>
  <c r="AT6" i="23" s="1"/>
  <c r="AR22" i="60"/>
  <c r="AJ19" i="49"/>
  <c r="AK19" i="49"/>
  <c r="AT19" i="49" s="1"/>
  <c r="AR23" i="24"/>
  <c r="AR25" i="24" s="1"/>
  <c r="AJ23" i="24"/>
  <c r="AS23" i="24" s="1"/>
  <c r="AK23" i="24"/>
  <c r="AT23" i="24" s="1"/>
  <c r="AS15" i="19"/>
  <c r="AL15" i="19"/>
  <c r="AU15" i="19" s="1"/>
  <c r="X25" i="80"/>
  <c r="Y25" i="80"/>
  <c r="AJ19" i="70"/>
  <c r="AK19" i="70"/>
  <c r="AT19" i="70" s="1"/>
  <c r="AJ14" i="57"/>
  <c r="AK14" i="57"/>
  <c r="AT14" i="57" s="1"/>
  <c r="AS10" i="14"/>
  <c r="AL10" i="14"/>
  <c r="AU10" i="14" s="1"/>
  <c r="AJ6" i="24"/>
  <c r="AK6" i="24"/>
  <c r="AT6" i="24" s="1"/>
  <c r="AS3" i="19"/>
  <c r="AL3" i="19"/>
  <c r="AU3" i="19" s="1"/>
  <c r="AR23" i="45"/>
  <c r="AS21" i="12"/>
  <c r="AL21" i="12"/>
  <c r="AU21" i="12" s="1"/>
  <c r="AR23" i="12"/>
  <c r="AR25" i="12" s="1"/>
  <c r="AL23" i="12"/>
  <c r="AU23" i="12" s="1"/>
  <c r="AJ12" i="18"/>
  <c r="AK12" i="18"/>
  <c r="AT12" i="18" s="1"/>
  <c r="AS10" i="12"/>
  <c r="AL10" i="12"/>
  <c r="AU10" i="12" s="1"/>
  <c r="S21" i="1"/>
  <c r="AC20" i="1"/>
  <c r="AB21" i="1" s="1"/>
  <c r="S15" i="1"/>
  <c r="AC14" i="1"/>
  <c r="AB15" i="1" s="1"/>
  <c r="AC8" i="1"/>
  <c r="AB9" i="1" s="1"/>
  <c r="S9" i="1"/>
  <c r="AS18" i="19"/>
  <c r="AL18" i="19"/>
  <c r="AU18" i="19" s="1"/>
  <c r="W23" i="58"/>
  <c r="AG22" i="58"/>
  <c r="AP22" i="58" s="1"/>
  <c r="AF22" i="58"/>
  <c r="AO22" i="58" s="1"/>
  <c r="AE22" i="58"/>
  <c r="AJ11" i="4"/>
  <c r="AK11" i="4"/>
  <c r="AT11" i="4" s="1"/>
  <c r="AJ5" i="4"/>
  <c r="AK5" i="4"/>
  <c r="AT5" i="4" s="1"/>
  <c r="AE25" i="84"/>
  <c r="AG25" i="84"/>
  <c r="AP25" i="84" s="1"/>
  <c r="AF25" i="84"/>
  <c r="AO25" i="84" s="1"/>
  <c r="W26" i="84"/>
  <c r="W26" i="82"/>
  <c r="AG25" i="82"/>
  <c r="AP25" i="82" s="1"/>
  <c r="AF25" i="82"/>
  <c r="AO25" i="82" s="1"/>
  <c r="AE25" i="82"/>
  <c r="Y26" i="37"/>
  <c r="X26" i="37"/>
  <c r="Z26" i="37" s="1"/>
  <c r="AI23" i="87"/>
  <c r="AN23" i="87"/>
  <c r="Y25" i="27"/>
  <c r="X25" i="27"/>
  <c r="AN23" i="77"/>
  <c r="AI23" i="77"/>
  <c r="X24" i="83"/>
  <c r="Y24" i="83"/>
  <c r="X24" i="43"/>
  <c r="Y24" i="43"/>
  <c r="AI24" i="40"/>
  <c r="AN24" i="40"/>
  <c r="AJ17" i="23"/>
  <c r="AK17" i="23"/>
  <c r="AT17" i="23" s="1"/>
  <c r="AJ11" i="23"/>
  <c r="AK11" i="23"/>
  <c r="AT11" i="23" s="1"/>
  <c r="AJ5" i="23"/>
  <c r="AK5" i="23"/>
  <c r="AT5" i="23" s="1"/>
  <c r="AJ20" i="6"/>
  <c r="AK20" i="6"/>
  <c r="AT20" i="6" s="1"/>
  <c r="AJ14" i="6"/>
  <c r="AK14" i="6"/>
  <c r="AT14" i="6" s="1"/>
  <c r="AJ8" i="6"/>
  <c r="AK8" i="6"/>
  <c r="AT8" i="6" s="1"/>
  <c r="AG23" i="54"/>
  <c r="AP23" i="54" s="1"/>
  <c r="AP25" i="54" s="1"/>
  <c r="AE23" i="54"/>
  <c r="AF23" i="54"/>
  <c r="AO23" i="54" s="1"/>
  <c r="AO25" i="54" s="1"/>
  <c r="AJ18" i="21"/>
  <c r="AK18" i="21"/>
  <c r="AT18" i="21" s="1"/>
  <c r="AJ12" i="21"/>
  <c r="AK12" i="21"/>
  <c r="AT12" i="21" s="1"/>
  <c r="AJ6" i="21"/>
  <c r="AK6" i="21"/>
  <c r="AT6" i="21" s="1"/>
  <c r="AR23" i="49"/>
  <c r="AR25" i="49" s="1"/>
  <c r="AH24" i="75"/>
  <c r="AQ24" i="75" s="1"/>
  <c r="AS20" i="14"/>
  <c r="AL20" i="14"/>
  <c r="AU20" i="14" s="1"/>
  <c r="AR22" i="11"/>
  <c r="AJ17" i="56"/>
  <c r="AK17" i="56"/>
  <c r="AT17" i="56" s="1"/>
  <c r="AJ11" i="56"/>
  <c r="AK11" i="56"/>
  <c r="AT11" i="56" s="1"/>
  <c r="AJ5" i="56"/>
  <c r="AK5" i="56"/>
  <c r="AT5" i="56" s="1"/>
  <c r="AH25" i="48"/>
  <c r="AQ25" i="48" s="1"/>
  <c r="AH23" i="60"/>
  <c r="AQ23" i="60" s="1"/>
  <c r="AQ25" i="60" s="1"/>
  <c r="AZ3" i="60"/>
  <c r="AR22" i="22"/>
  <c r="AR24" i="92"/>
  <c r="AS19" i="12"/>
  <c r="AL19" i="12"/>
  <c r="AU19" i="12" s="1"/>
  <c r="AS9" i="14"/>
  <c r="AL9" i="14"/>
  <c r="AU9" i="14" s="1"/>
  <c r="AJ17" i="3"/>
  <c r="AK17" i="3"/>
  <c r="AT17" i="3" s="1"/>
  <c r="AJ11" i="3"/>
  <c r="AK11" i="3"/>
  <c r="AT11" i="3" s="1"/>
  <c r="AJ5" i="3"/>
  <c r="AK5" i="3"/>
  <c r="AT5" i="3" s="1"/>
  <c r="AN24" i="80"/>
  <c r="AI24" i="80"/>
  <c r="AR23" i="29"/>
  <c r="AJ18" i="70"/>
  <c r="AK18" i="70"/>
  <c r="AT18" i="70" s="1"/>
  <c r="AJ12" i="70"/>
  <c r="AK12" i="70"/>
  <c r="AT12" i="70" s="1"/>
  <c r="AJ6" i="70"/>
  <c r="AK6" i="70"/>
  <c r="AT6" i="70" s="1"/>
  <c r="AJ19" i="57"/>
  <c r="AK19" i="57"/>
  <c r="AT19" i="57" s="1"/>
  <c r="AJ13" i="57"/>
  <c r="AK13" i="57"/>
  <c r="AT13" i="57" s="1"/>
  <c r="AJ7" i="57"/>
  <c r="AK7" i="57"/>
  <c r="AT7" i="57" s="1"/>
  <c r="AS20" i="12"/>
  <c r="AL20" i="12"/>
  <c r="AU20" i="12" s="1"/>
  <c r="AH24" i="88"/>
  <c r="AQ24" i="88" s="1"/>
  <c r="AJ17" i="24"/>
  <c r="AK17" i="24"/>
  <c r="AT17" i="24" s="1"/>
  <c r="AJ11" i="24"/>
  <c r="AK11" i="24"/>
  <c r="AT11" i="24" s="1"/>
  <c r="AJ5" i="24"/>
  <c r="AK5" i="24"/>
  <c r="AT5" i="24" s="1"/>
  <c r="AH24" i="90"/>
  <c r="AQ24" i="90" s="1"/>
  <c r="AJ5" i="49"/>
  <c r="AK5" i="49"/>
  <c r="AT5" i="49" s="1"/>
  <c r="AR23" i="75"/>
  <c r="Y25" i="42"/>
  <c r="X25" i="42"/>
  <c r="X24" i="81"/>
  <c r="Y24" i="81"/>
  <c r="AS17" i="19"/>
  <c r="AL17" i="19"/>
  <c r="AU17" i="19" s="1"/>
  <c r="AJ17" i="18"/>
  <c r="AK17" i="18"/>
  <c r="AT17" i="18" s="1"/>
  <c r="AJ11" i="18"/>
  <c r="AK11" i="18"/>
  <c r="AT11" i="18" s="1"/>
  <c r="AJ5" i="18"/>
  <c r="AK5" i="18"/>
  <c r="AT5" i="18" s="1"/>
  <c r="AS4" i="64"/>
  <c r="AS25" i="64" s="1"/>
  <c r="AL4" i="64"/>
  <c r="AU4" i="64" s="1"/>
  <c r="AI23" i="47"/>
  <c r="AN23" i="47"/>
  <c r="W25" i="73"/>
  <c r="AG24" i="73"/>
  <c r="AP24" i="73" s="1"/>
  <c r="AF24" i="73"/>
  <c r="AO24" i="73" s="1"/>
  <c r="AE24" i="73"/>
  <c r="AR23" i="32"/>
  <c r="AS12" i="14"/>
  <c r="AL12" i="14"/>
  <c r="AU12" i="14" s="1"/>
  <c r="S20" i="1"/>
  <c r="AC19" i="1"/>
  <c r="AB20" i="1" s="1"/>
  <c r="S14" i="1"/>
  <c r="AC13" i="1"/>
  <c r="AB14" i="1" s="1"/>
  <c r="S8" i="1"/>
  <c r="AC7" i="1"/>
  <c r="AB8" i="1" s="1"/>
  <c r="S23" i="1"/>
  <c r="AC22" i="1"/>
  <c r="AB23" i="1" s="1"/>
  <c r="AN23" i="56"/>
  <c r="AN25" i="56" s="1"/>
  <c r="AI23" i="56"/>
  <c r="AJ22" i="4"/>
  <c r="AK22" i="4"/>
  <c r="AT22" i="4" s="1"/>
  <c r="AJ16" i="4"/>
  <c r="AK16" i="4"/>
  <c r="AT16" i="4" s="1"/>
  <c r="AJ10" i="4"/>
  <c r="AK10" i="4"/>
  <c r="AT10" i="4" s="1"/>
  <c r="AB4" i="4"/>
  <c r="AJ3" i="4"/>
  <c r="AX23" i="59"/>
  <c r="S23" i="59" s="1"/>
  <c r="AC23" i="59" s="1"/>
  <c r="AX3" i="59"/>
  <c r="S3" i="59" s="1"/>
  <c r="AC3" i="59" s="1"/>
  <c r="AX4" i="59"/>
  <c r="S4" i="59" s="1"/>
  <c r="AC4" i="59" s="1"/>
  <c r="AB5" i="59" s="1"/>
  <c r="AX5" i="59"/>
  <c r="S5" i="59" s="1"/>
  <c r="AC5" i="59" s="1"/>
  <c r="AB6" i="59" s="1"/>
  <c r="AX6" i="59"/>
  <c r="S6" i="59" s="1"/>
  <c r="AC6" i="59" s="1"/>
  <c r="AB7" i="59" s="1"/>
  <c r="AX7" i="59"/>
  <c r="S7" i="59" s="1"/>
  <c r="AC7" i="59" s="1"/>
  <c r="AB8" i="59" s="1"/>
  <c r="AX8" i="59"/>
  <c r="S8" i="59" s="1"/>
  <c r="AC8" i="59" s="1"/>
  <c r="AB9" i="59" s="1"/>
  <c r="AX9" i="59"/>
  <c r="S9" i="59" s="1"/>
  <c r="AC9" i="59" s="1"/>
  <c r="AB10" i="59" s="1"/>
  <c r="AX10" i="59"/>
  <c r="S10" i="59" s="1"/>
  <c r="AC10" i="59" s="1"/>
  <c r="AB11" i="59" s="1"/>
  <c r="AX11" i="59"/>
  <c r="S11" i="59" s="1"/>
  <c r="AC11" i="59" s="1"/>
  <c r="AB12" i="59" s="1"/>
  <c r="AX12" i="59"/>
  <c r="S12" i="59" s="1"/>
  <c r="AC12" i="59" s="1"/>
  <c r="AB13" i="59" s="1"/>
  <c r="AX13" i="59"/>
  <c r="S13" i="59" s="1"/>
  <c r="AC13" i="59" s="1"/>
  <c r="AB14" i="59" s="1"/>
  <c r="AX14" i="59"/>
  <c r="S14" i="59" s="1"/>
  <c r="AC14" i="59" s="1"/>
  <c r="AB15" i="59" s="1"/>
  <c r="AX15" i="59"/>
  <c r="S15" i="59" s="1"/>
  <c r="AC15" i="59" s="1"/>
  <c r="AB16" i="59" s="1"/>
  <c r="AX16" i="59"/>
  <c r="S16" i="59" s="1"/>
  <c r="AC16" i="59" s="1"/>
  <c r="AB17" i="59" s="1"/>
  <c r="AX17" i="59"/>
  <c r="S17" i="59" s="1"/>
  <c r="AC17" i="59" s="1"/>
  <c r="AB18" i="59" s="1"/>
  <c r="AX18" i="59"/>
  <c r="S18" i="59" s="1"/>
  <c r="AC18" i="59" s="1"/>
  <c r="AB19" i="59" s="1"/>
  <c r="AX19" i="59"/>
  <c r="S19" i="59" s="1"/>
  <c r="AC19" i="59" s="1"/>
  <c r="AB20" i="59" s="1"/>
  <c r="AX20" i="59"/>
  <c r="S20" i="59" s="1"/>
  <c r="AC20" i="59" s="1"/>
  <c r="AB21" i="59" s="1"/>
  <c r="AX21" i="59"/>
  <c r="S21" i="59" s="1"/>
  <c r="AC21" i="59" s="1"/>
  <c r="AB22" i="59" s="1"/>
  <c r="AN23" i="20"/>
  <c r="AN25" i="20" s="1"/>
  <c r="AI23" i="20"/>
  <c r="AN22" i="28"/>
  <c r="AI22" i="28"/>
  <c r="AN23" i="55"/>
  <c r="AN25" i="55" s="1"/>
  <c r="AI23" i="55"/>
  <c r="AS17" i="12"/>
  <c r="AL17" i="12"/>
  <c r="AU17" i="12" s="1"/>
  <c r="AN23" i="83"/>
  <c r="AI23" i="83"/>
  <c r="AX23" i="20"/>
  <c r="S23" i="20" s="1"/>
  <c r="AC23" i="20" s="1"/>
  <c r="AJ23" i="20" s="1"/>
  <c r="AS23" i="20" s="1"/>
  <c r="AX3" i="20"/>
  <c r="S3" i="20" s="1"/>
  <c r="AC3" i="20" s="1"/>
  <c r="AX4" i="20"/>
  <c r="S4" i="20" s="1"/>
  <c r="AC4" i="20" s="1"/>
  <c r="AB5" i="20" s="1"/>
  <c r="AX5" i="20"/>
  <c r="S5" i="20" s="1"/>
  <c r="AC5" i="20" s="1"/>
  <c r="AB6" i="20" s="1"/>
  <c r="AX6" i="20"/>
  <c r="S6" i="20" s="1"/>
  <c r="AC6" i="20" s="1"/>
  <c r="AB7" i="20" s="1"/>
  <c r="AX7" i="20"/>
  <c r="S7" i="20" s="1"/>
  <c r="AC7" i="20" s="1"/>
  <c r="AB8" i="20" s="1"/>
  <c r="AX8" i="20"/>
  <c r="S8" i="20" s="1"/>
  <c r="AC8" i="20" s="1"/>
  <c r="AB9" i="20" s="1"/>
  <c r="AX9" i="20"/>
  <c r="S9" i="20" s="1"/>
  <c r="AC9" i="20" s="1"/>
  <c r="AB10" i="20" s="1"/>
  <c r="AX10" i="20"/>
  <c r="S10" i="20" s="1"/>
  <c r="AC10" i="20" s="1"/>
  <c r="AB11" i="20" s="1"/>
  <c r="AX11" i="20"/>
  <c r="S11" i="20" s="1"/>
  <c r="AC11" i="20" s="1"/>
  <c r="AB12" i="20" s="1"/>
  <c r="AX12" i="20"/>
  <c r="S12" i="20" s="1"/>
  <c r="AC12" i="20" s="1"/>
  <c r="AB13" i="20" s="1"/>
  <c r="AX13" i="20"/>
  <c r="S13" i="20" s="1"/>
  <c r="AC13" i="20" s="1"/>
  <c r="AB14" i="20" s="1"/>
  <c r="AX14" i="20"/>
  <c r="S14" i="20" s="1"/>
  <c r="AC14" i="20" s="1"/>
  <c r="AB15" i="20" s="1"/>
  <c r="AX15" i="20"/>
  <c r="S15" i="20" s="1"/>
  <c r="AC15" i="20" s="1"/>
  <c r="AB16" i="20" s="1"/>
  <c r="AX16" i="20"/>
  <c r="S16" i="20" s="1"/>
  <c r="AC16" i="20" s="1"/>
  <c r="AB17" i="20" s="1"/>
  <c r="AX17" i="20"/>
  <c r="S17" i="20" s="1"/>
  <c r="AC17" i="20" s="1"/>
  <c r="AB18" i="20" s="1"/>
  <c r="AX18" i="20"/>
  <c r="S18" i="20" s="1"/>
  <c r="AC18" i="20" s="1"/>
  <c r="AB19" i="20" s="1"/>
  <c r="AX19" i="20"/>
  <c r="S19" i="20" s="1"/>
  <c r="AC19" i="20" s="1"/>
  <c r="AB20" i="20" s="1"/>
  <c r="AX20" i="20"/>
  <c r="S20" i="20" s="1"/>
  <c r="AC20" i="20" s="1"/>
  <c r="AB21" i="20" s="1"/>
  <c r="AX21" i="20"/>
  <c r="S21" i="20" s="1"/>
  <c r="AC21" i="20" s="1"/>
  <c r="AB22" i="20" s="1"/>
  <c r="AJ18" i="23"/>
  <c r="AK18" i="23"/>
  <c r="AT18" i="23" s="1"/>
  <c r="AJ9" i="6"/>
  <c r="AK9" i="6"/>
  <c r="AT9" i="6" s="1"/>
  <c r="AJ6" i="56"/>
  <c r="AK6" i="56"/>
  <c r="AT6" i="56" s="1"/>
  <c r="AH24" i="25"/>
  <c r="AQ24" i="25" s="1"/>
  <c r="AJ18" i="3"/>
  <c r="AK18" i="3"/>
  <c r="AT18" i="3" s="1"/>
  <c r="AR23" i="90"/>
  <c r="AJ22" i="23"/>
  <c r="AK22" i="23"/>
  <c r="AT22" i="23" s="1"/>
  <c r="AJ16" i="23"/>
  <c r="AK16" i="23"/>
  <c r="AT16" i="23" s="1"/>
  <c r="AJ10" i="23"/>
  <c r="AK10" i="23"/>
  <c r="AT10" i="23" s="1"/>
  <c r="AB4" i="23"/>
  <c r="AJ3" i="23"/>
  <c r="AR23" i="1"/>
  <c r="AR25" i="1" s="1"/>
  <c r="AJ19" i="6"/>
  <c r="AK19" i="6"/>
  <c r="AT19" i="6" s="1"/>
  <c r="AJ13" i="6"/>
  <c r="AK13" i="6"/>
  <c r="AT13" i="6" s="1"/>
  <c r="AJ7" i="6"/>
  <c r="AK7" i="6"/>
  <c r="AT7" i="6" s="1"/>
  <c r="AL23" i="14"/>
  <c r="AU23" i="14" s="1"/>
  <c r="AR23" i="14"/>
  <c r="AR25" i="14" s="1"/>
  <c r="AJ8" i="49"/>
  <c r="AK8" i="49"/>
  <c r="AT8" i="49" s="1"/>
  <c r="W24" i="34"/>
  <c r="AG23" i="34"/>
  <c r="AP23" i="34" s="1"/>
  <c r="AF23" i="34"/>
  <c r="AO23" i="34" s="1"/>
  <c r="AE23" i="34"/>
  <c r="AJ17" i="21"/>
  <c r="AK17" i="21"/>
  <c r="AT17" i="21" s="1"/>
  <c r="AJ11" i="21"/>
  <c r="AK11" i="21"/>
  <c r="AT11" i="21" s="1"/>
  <c r="AJ5" i="21"/>
  <c r="AK5" i="21"/>
  <c r="AT5" i="21" s="1"/>
  <c r="AG25" i="96"/>
  <c r="AP25" i="96" s="1"/>
  <c r="AF25" i="96"/>
  <c r="AO25" i="96" s="1"/>
  <c r="W26" i="96"/>
  <c r="AE25" i="96"/>
  <c r="AS6" i="12"/>
  <c r="AL6" i="12"/>
  <c r="AU6" i="12" s="1"/>
  <c r="AH24" i="36"/>
  <c r="AQ24" i="36" s="1"/>
  <c r="AS20" i="19"/>
  <c r="AL20" i="19"/>
  <c r="AU20" i="19" s="1"/>
  <c r="AX23" i="8"/>
  <c r="S23" i="8" s="1"/>
  <c r="AC23" i="8" s="1"/>
  <c r="AX3" i="8"/>
  <c r="S3" i="8" s="1"/>
  <c r="AC3" i="8" s="1"/>
  <c r="AX4" i="8"/>
  <c r="S4" i="8" s="1"/>
  <c r="AC4" i="8" s="1"/>
  <c r="AB5" i="8" s="1"/>
  <c r="AX5" i="8"/>
  <c r="S5" i="8" s="1"/>
  <c r="AC5" i="8" s="1"/>
  <c r="AB6" i="8" s="1"/>
  <c r="AX6" i="8"/>
  <c r="S6" i="8" s="1"/>
  <c r="AC6" i="8" s="1"/>
  <c r="AB7" i="8" s="1"/>
  <c r="AX7" i="8"/>
  <c r="S7" i="8" s="1"/>
  <c r="AC7" i="8" s="1"/>
  <c r="AB8" i="8" s="1"/>
  <c r="AX8" i="8"/>
  <c r="S8" i="8" s="1"/>
  <c r="AC8" i="8" s="1"/>
  <c r="AB9" i="8" s="1"/>
  <c r="AX9" i="8"/>
  <c r="S9" i="8" s="1"/>
  <c r="AC9" i="8" s="1"/>
  <c r="AB10" i="8" s="1"/>
  <c r="AX10" i="8"/>
  <c r="S10" i="8" s="1"/>
  <c r="AC10" i="8" s="1"/>
  <c r="AB11" i="8" s="1"/>
  <c r="AX11" i="8"/>
  <c r="S11" i="8" s="1"/>
  <c r="AC11" i="8" s="1"/>
  <c r="AB12" i="8" s="1"/>
  <c r="AX12" i="8"/>
  <c r="S12" i="8" s="1"/>
  <c r="AC12" i="8" s="1"/>
  <c r="AB13" i="8" s="1"/>
  <c r="AX13" i="8"/>
  <c r="S13" i="8" s="1"/>
  <c r="AC13" i="8" s="1"/>
  <c r="AB14" i="8" s="1"/>
  <c r="AX14" i="8"/>
  <c r="S14" i="8" s="1"/>
  <c r="AC14" i="8" s="1"/>
  <c r="AB15" i="8" s="1"/>
  <c r="AX15" i="8"/>
  <c r="S15" i="8" s="1"/>
  <c r="AC15" i="8" s="1"/>
  <c r="AB16" i="8" s="1"/>
  <c r="AX16" i="8"/>
  <c r="S16" i="8" s="1"/>
  <c r="AC16" i="8" s="1"/>
  <c r="AB17" i="8" s="1"/>
  <c r="AX17" i="8"/>
  <c r="S17" i="8" s="1"/>
  <c r="AC17" i="8" s="1"/>
  <c r="AB18" i="8" s="1"/>
  <c r="AX18" i="8"/>
  <c r="S18" i="8" s="1"/>
  <c r="AC18" i="8" s="1"/>
  <c r="AB19" i="8" s="1"/>
  <c r="AX19" i="8"/>
  <c r="S19" i="8" s="1"/>
  <c r="AC19" i="8" s="1"/>
  <c r="AB20" i="8" s="1"/>
  <c r="AX20" i="8"/>
  <c r="S20" i="8" s="1"/>
  <c r="AC20" i="8" s="1"/>
  <c r="AB21" i="8" s="1"/>
  <c r="AX21" i="8"/>
  <c r="S21" i="8" s="1"/>
  <c r="AC21" i="8" s="1"/>
  <c r="AB22" i="8" s="1"/>
  <c r="AJ22" i="56"/>
  <c r="AK22" i="56"/>
  <c r="AT22" i="56" s="1"/>
  <c r="AJ16" i="56"/>
  <c r="AK16" i="56"/>
  <c r="AT16" i="56" s="1"/>
  <c r="AJ10" i="56"/>
  <c r="AK10" i="56"/>
  <c r="AT10" i="56" s="1"/>
  <c r="AJ3" i="56"/>
  <c r="AB4" i="56"/>
  <c r="X23" i="89"/>
  <c r="Y23" i="89"/>
  <c r="AH23" i="78"/>
  <c r="AQ23" i="78" s="1"/>
  <c r="AN23" i="31"/>
  <c r="AI23" i="31"/>
  <c r="AJ21" i="49"/>
  <c r="AK21" i="49"/>
  <c r="AT21" i="49" s="1"/>
  <c r="AR23" i="46"/>
  <c r="AS21" i="19"/>
  <c r="AL21" i="19"/>
  <c r="AU21" i="19" s="1"/>
  <c r="AJ22" i="3"/>
  <c r="AK22" i="3"/>
  <c r="AT22" i="3" s="1"/>
  <c r="AJ16" i="3"/>
  <c r="AK16" i="3"/>
  <c r="AT16" i="3" s="1"/>
  <c r="AJ10" i="3"/>
  <c r="AK10" i="3"/>
  <c r="AT10" i="3" s="1"/>
  <c r="AB4" i="3"/>
  <c r="AJ3" i="3"/>
  <c r="AR23" i="94"/>
  <c r="X24" i="95"/>
  <c r="Y24" i="95"/>
  <c r="AJ17" i="70"/>
  <c r="AK17" i="70"/>
  <c r="AT17" i="70" s="1"/>
  <c r="AJ11" i="70"/>
  <c r="AK11" i="70"/>
  <c r="AT11" i="70" s="1"/>
  <c r="AJ5" i="70"/>
  <c r="AK5" i="70"/>
  <c r="AT5" i="70" s="1"/>
  <c r="AH23" i="22"/>
  <c r="AQ23" i="22" s="1"/>
  <c r="AQ25" i="22" s="1"/>
  <c r="AZ3" i="22"/>
  <c r="AX22" i="22" s="1"/>
  <c r="S22" i="22" s="1"/>
  <c r="AC22" i="22" s="1"/>
  <c r="AB23" i="22" s="1"/>
  <c r="AN23" i="76"/>
  <c r="AI23" i="76"/>
  <c r="AJ18" i="57"/>
  <c r="AK18" i="57"/>
  <c r="AT18" i="57" s="1"/>
  <c r="AJ12" i="57"/>
  <c r="AK12" i="57"/>
  <c r="AT12" i="57" s="1"/>
  <c r="AJ6" i="57"/>
  <c r="AK6" i="57"/>
  <c r="AT6" i="57" s="1"/>
  <c r="AS16" i="14"/>
  <c r="AL16" i="14"/>
  <c r="AU16" i="14" s="1"/>
  <c r="AJ22" i="24"/>
  <c r="AK22" i="24"/>
  <c r="AT22" i="24" s="1"/>
  <c r="AJ16" i="24"/>
  <c r="AK16" i="24"/>
  <c r="AT16" i="24" s="1"/>
  <c r="AJ10" i="24"/>
  <c r="AK10" i="24"/>
  <c r="AT10" i="24" s="1"/>
  <c r="AB4" i="24"/>
  <c r="AJ3" i="24"/>
  <c r="AS10" i="19"/>
  <c r="AL10" i="19"/>
  <c r="AU10" i="19" s="1"/>
  <c r="AH23" i="93"/>
  <c r="AQ23" i="93" s="1"/>
  <c r="AR22" i="93"/>
  <c r="AR22" i="72"/>
  <c r="AJ11" i="49"/>
  <c r="AK11" i="49"/>
  <c r="AT11" i="49" s="1"/>
  <c r="AS9" i="12"/>
  <c r="AL9" i="12"/>
  <c r="AU9" i="12" s="1"/>
  <c r="AS5" i="14"/>
  <c r="AL5" i="14"/>
  <c r="AU5" i="14" s="1"/>
  <c r="AR23" i="36"/>
  <c r="AK22" i="1"/>
  <c r="AT22" i="1" s="1"/>
  <c r="AR23" i="88"/>
  <c r="AS7" i="19"/>
  <c r="AL7" i="19"/>
  <c r="AU7" i="19" s="1"/>
  <c r="AR24" i="48"/>
  <c r="AR22" i="78"/>
  <c r="AJ22" i="18"/>
  <c r="AK22" i="18"/>
  <c r="AT22" i="18" s="1"/>
  <c r="AJ16" i="18"/>
  <c r="AK16" i="18"/>
  <c r="AT16" i="18" s="1"/>
  <c r="AJ10" i="18"/>
  <c r="AK10" i="18"/>
  <c r="AT10" i="18" s="1"/>
  <c r="AJ3" i="18"/>
  <c r="AB4" i="18"/>
  <c r="AX23" i="16"/>
  <c r="S23" i="16" s="1"/>
  <c r="AC23" i="16" s="1"/>
  <c r="AJ23" i="16" s="1"/>
  <c r="AS23" i="16" s="1"/>
  <c r="AX3" i="16"/>
  <c r="S3" i="16" s="1"/>
  <c r="AC3" i="16" s="1"/>
  <c r="AX4" i="16"/>
  <c r="S4" i="16" s="1"/>
  <c r="AC4" i="16" s="1"/>
  <c r="AB5" i="16" s="1"/>
  <c r="AX5" i="16"/>
  <c r="S5" i="16" s="1"/>
  <c r="AC5" i="16" s="1"/>
  <c r="AB6" i="16" s="1"/>
  <c r="AX6" i="16"/>
  <c r="S6" i="16" s="1"/>
  <c r="AC6" i="16" s="1"/>
  <c r="AB7" i="16" s="1"/>
  <c r="AX7" i="16"/>
  <c r="S7" i="16" s="1"/>
  <c r="AC7" i="16" s="1"/>
  <c r="AB8" i="16" s="1"/>
  <c r="AX8" i="16"/>
  <c r="S8" i="16" s="1"/>
  <c r="AC8" i="16" s="1"/>
  <c r="AB9" i="16" s="1"/>
  <c r="AX9" i="16"/>
  <c r="S9" i="16" s="1"/>
  <c r="AC9" i="16" s="1"/>
  <c r="AB10" i="16" s="1"/>
  <c r="AX10" i="16"/>
  <c r="S10" i="16" s="1"/>
  <c r="AC10" i="16" s="1"/>
  <c r="AB11" i="16" s="1"/>
  <c r="AX11" i="16"/>
  <c r="S11" i="16" s="1"/>
  <c r="AC11" i="16" s="1"/>
  <c r="AB12" i="16" s="1"/>
  <c r="AX12" i="16"/>
  <c r="S12" i="16" s="1"/>
  <c r="AC12" i="16" s="1"/>
  <c r="AB13" i="16" s="1"/>
  <c r="AX13" i="16"/>
  <c r="S13" i="16" s="1"/>
  <c r="AC13" i="16" s="1"/>
  <c r="AB14" i="16" s="1"/>
  <c r="AX14" i="16"/>
  <c r="S14" i="16" s="1"/>
  <c r="AC14" i="16" s="1"/>
  <c r="AB15" i="16" s="1"/>
  <c r="AX15" i="16"/>
  <c r="S15" i="16" s="1"/>
  <c r="AC15" i="16" s="1"/>
  <c r="AB16" i="16" s="1"/>
  <c r="AX16" i="16"/>
  <c r="S16" i="16" s="1"/>
  <c r="AC16" i="16" s="1"/>
  <c r="AB17" i="16" s="1"/>
  <c r="AX17" i="16"/>
  <c r="S17" i="16" s="1"/>
  <c r="AC17" i="16" s="1"/>
  <c r="AB18" i="16" s="1"/>
  <c r="AX18" i="16"/>
  <c r="S18" i="16" s="1"/>
  <c r="AC18" i="16" s="1"/>
  <c r="AB19" i="16" s="1"/>
  <c r="AX19" i="16"/>
  <c r="S19" i="16" s="1"/>
  <c r="AC19" i="16" s="1"/>
  <c r="AB20" i="16" s="1"/>
  <c r="AX20" i="16"/>
  <c r="S20" i="16" s="1"/>
  <c r="AC20" i="16" s="1"/>
  <c r="AB21" i="16" s="1"/>
  <c r="AX21" i="16"/>
  <c r="S21" i="16" s="1"/>
  <c r="AC21" i="16" s="1"/>
  <c r="AB22" i="16" s="1"/>
  <c r="AJ18" i="49"/>
  <c r="AK18" i="49"/>
  <c r="AT18" i="49" s="1"/>
  <c r="AR23" i="86"/>
  <c r="AH25" i="92"/>
  <c r="AQ25" i="92" s="1"/>
  <c r="AJ22" i="49"/>
  <c r="AK22" i="49"/>
  <c r="AT22" i="49" s="1"/>
  <c r="AS16" i="12"/>
  <c r="AL16" i="12"/>
  <c r="AU16" i="12" s="1"/>
  <c r="AH25" i="30"/>
  <c r="AQ25" i="30" s="1"/>
  <c r="AR23" i="39"/>
  <c r="AC18" i="1"/>
  <c r="AB19" i="1" s="1"/>
  <c r="S19" i="1"/>
  <c r="AC12" i="1"/>
  <c r="AB13" i="1" s="1"/>
  <c r="S13" i="1"/>
  <c r="S7" i="1"/>
  <c r="AC6" i="1"/>
  <c r="AB7" i="1" s="1"/>
  <c r="AH23" i="38"/>
  <c r="AQ23" i="38" s="1"/>
  <c r="AS6" i="19"/>
  <c r="AL6" i="19"/>
  <c r="AU6" i="19" s="1"/>
  <c r="AJ21" i="4"/>
  <c r="AK21" i="4"/>
  <c r="AT21" i="4" s="1"/>
  <c r="AJ15" i="4"/>
  <c r="AK15" i="4"/>
  <c r="AT15" i="4" s="1"/>
  <c r="AJ9" i="4"/>
  <c r="AK9" i="4"/>
  <c r="AT9" i="4" s="1"/>
  <c r="AJ23" i="59"/>
  <c r="AS23" i="59" s="1"/>
  <c r="AK23" i="59"/>
  <c r="AT23" i="59" s="1"/>
  <c r="AH24" i="94"/>
  <c r="AQ24" i="94" s="1"/>
  <c r="AR23" i="35"/>
  <c r="X23" i="85"/>
  <c r="Z23" i="85" s="1"/>
  <c r="Y23" i="85"/>
  <c r="AK23" i="56"/>
  <c r="AT23" i="56" s="1"/>
  <c r="AI23" i="8"/>
  <c r="AN23" i="8"/>
  <c r="AN25" i="8" s="1"/>
  <c r="X26" i="26"/>
  <c r="Y26" i="26"/>
  <c r="AJ12" i="23"/>
  <c r="AK12" i="23"/>
  <c r="AT12" i="23" s="1"/>
  <c r="AJ15" i="6"/>
  <c r="AK15" i="6"/>
  <c r="AT15" i="6" s="1"/>
  <c r="AJ19" i="21"/>
  <c r="AK19" i="21"/>
  <c r="AT19" i="21" s="1"/>
  <c r="AN22" i="7"/>
  <c r="AI22" i="7"/>
  <c r="AS4" i="69"/>
  <c r="AL4" i="69"/>
  <c r="AU4" i="69" s="1"/>
  <c r="AU25" i="69" s="1"/>
  <c r="C11" i="69" s="1"/>
  <c r="F22" i="97" s="1"/>
  <c r="AH24" i="45"/>
  <c r="AQ24" i="45" s="1"/>
  <c r="AH24" i="46"/>
  <c r="AQ24" i="46" s="1"/>
  <c r="AE24" i="29"/>
  <c r="W25" i="29"/>
  <c r="AG24" i="29"/>
  <c r="AP24" i="29" s="1"/>
  <c r="AF24" i="29"/>
  <c r="AO24" i="29" s="1"/>
  <c r="Y23" i="71"/>
  <c r="X23" i="71"/>
  <c r="Z23" i="71" s="1"/>
  <c r="AJ9" i="23"/>
  <c r="AK9" i="23"/>
  <c r="AT9" i="23" s="1"/>
  <c r="AJ6" i="6"/>
  <c r="AK6" i="6"/>
  <c r="AT6" i="6" s="1"/>
  <c r="AJ14" i="49"/>
  <c r="AK14" i="49"/>
  <c r="AT14" i="49" s="1"/>
  <c r="AJ16" i="21"/>
  <c r="AK16" i="21"/>
  <c r="AT16" i="21" s="1"/>
  <c r="AJ10" i="21"/>
  <c r="AK10" i="21"/>
  <c r="AT10" i="21" s="1"/>
  <c r="AJ3" i="21"/>
  <c r="AB4" i="21"/>
  <c r="AX23" i="2"/>
  <c r="S23" i="2" s="1"/>
  <c r="AC23" i="2" s="1"/>
  <c r="AX3" i="2"/>
  <c r="S3" i="2" s="1"/>
  <c r="AC3" i="2" s="1"/>
  <c r="AX4" i="2"/>
  <c r="S4" i="2" s="1"/>
  <c r="AC4" i="2" s="1"/>
  <c r="AB5" i="2" s="1"/>
  <c r="AX5" i="2"/>
  <c r="S5" i="2" s="1"/>
  <c r="AC5" i="2" s="1"/>
  <c r="AB6" i="2" s="1"/>
  <c r="AX6" i="2"/>
  <c r="S6" i="2" s="1"/>
  <c r="AC6" i="2" s="1"/>
  <c r="AB7" i="2" s="1"/>
  <c r="AX7" i="2"/>
  <c r="S7" i="2" s="1"/>
  <c r="AC7" i="2" s="1"/>
  <c r="AB8" i="2" s="1"/>
  <c r="AX8" i="2"/>
  <c r="S8" i="2" s="1"/>
  <c r="AC8" i="2" s="1"/>
  <c r="AB9" i="2" s="1"/>
  <c r="AX9" i="2"/>
  <c r="S9" i="2" s="1"/>
  <c r="AC9" i="2" s="1"/>
  <c r="AB10" i="2" s="1"/>
  <c r="AX10" i="2"/>
  <c r="S10" i="2" s="1"/>
  <c r="AC10" i="2" s="1"/>
  <c r="AB11" i="2" s="1"/>
  <c r="AX11" i="2"/>
  <c r="S11" i="2" s="1"/>
  <c r="AC11" i="2" s="1"/>
  <c r="AB12" i="2" s="1"/>
  <c r="AX12" i="2"/>
  <c r="S12" i="2" s="1"/>
  <c r="AC12" i="2" s="1"/>
  <c r="AB13" i="2" s="1"/>
  <c r="AX13" i="2"/>
  <c r="S13" i="2" s="1"/>
  <c r="AC13" i="2" s="1"/>
  <c r="AB14" i="2" s="1"/>
  <c r="AX14" i="2"/>
  <c r="S14" i="2" s="1"/>
  <c r="AC14" i="2" s="1"/>
  <c r="AB15" i="2" s="1"/>
  <c r="AX15" i="2"/>
  <c r="S15" i="2" s="1"/>
  <c r="AC15" i="2" s="1"/>
  <c r="AB16" i="2" s="1"/>
  <c r="AX16" i="2"/>
  <c r="S16" i="2" s="1"/>
  <c r="AC16" i="2" s="1"/>
  <c r="AB17" i="2" s="1"/>
  <c r="AX17" i="2"/>
  <c r="S17" i="2" s="1"/>
  <c r="AC17" i="2" s="1"/>
  <c r="AB18" i="2" s="1"/>
  <c r="AX18" i="2"/>
  <c r="S18" i="2" s="1"/>
  <c r="AC18" i="2" s="1"/>
  <c r="AB19" i="2" s="1"/>
  <c r="AX19" i="2"/>
  <c r="S19" i="2" s="1"/>
  <c r="AC19" i="2" s="1"/>
  <c r="AB20" i="2" s="1"/>
  <c r="AX20" i="2"/>
  <c r="S20" i="2" s="1"/>
  <c r="AC20" i="2" s="1"/>
  <c r="AB21" i="2" s="1"/>
  <c r="AX21" i="2"/>
  <c r="S21" i="2" s="1"/>
  <c r="AC21" i="2" s="1"/>
  <c r="AB22" i="2" s="1"/>
  <c r="AS8" i="14"/>
  <c r="AL8" i="14"/>
  <c r="AU8" i="14" s="1"/>
  <c r="X24" i="91"/>
  <c r="Y24" i="91"/>
  <c r="AJ23" i="3"/>
  <c r="AS23" i="3" s="1"/>
  <c r="AK23" i="3"/>
  <c r="AT23" i="3" s="1"/>
  <c r="AX22" i="8"/>
  <c r="S22" i="8" s="1"/>
  <c r="AC22" i="8" s="1"/>
  <c r="AB23" i="8" s="1"/>
  <c r="AN23" i="51"/>
  <c r="AN25" i="51" s="1"/>
  <c r="AI23" i="51"/>
  <c r="AJ21" i="56"/>
  <c r="AK21" i="56"/>
  <c r="AT21" i="56" s="1"/>
  <c r="AJ15" i="56"/>
  <c r="AK15" i="56"/>
  <c r="AT15" i="56" s="1"/>
  <c r="AJ9" i="56"/>
  <c r="AK9" i="56"/>
  <c r="AT9" i="56" s="1"/>
  <c r="AH25" i="79"/>
  <c r="AQ25" i="79" s="1"/>
  <c r="AS19" i="19"/>
  <c r="AL19" i="19"/>
  <c r="AU19" i="19" s="1"/>
  <c r="AH24" i="44"/>
  <c r="AQ24" i="44" s="1"/>
  <c r="AR23" i="3"/>
  <c r="AR25" i="3" s="1"/>
  <c r="AE23" i="78"/>
  <c r="W24" i="78"/>
  <c r="AG23" i="78"/>
  <c r="AP23" i="78" s="1"/>
  <c r="AF23" i="78"/>
  <c r="AO23" i="78" s="1"/>
  <c r="AF23" i="66"/>
  <c r="AO23" i="66" s="1"/>
  <c r="AO25" i="66" s="1"/>
  <c r="AG23" i="66"/>
  <c r="AP23" i="66" s="1"/>
  <c r="AP25" i="66" s="1"/>
  <c r="AE23" i="66"/>
  <c r="AJ23" i="70"/>
  <c r="AS23" i="70" s="1"/>
  <c r="AK23" i="70"/>
  <c r="AT23" i="70" s="1"/>
  <c r="AH24" i="86"/>
  <c r="AQ24" i="86" s="1"/>
  <c r="AS7" i="12"/>
  <c r="AL7" i="12"/>
  <c r="AU7" i="12" s="1"/>
  <c r="AS4" i="50"/>
  <c r="AS25" i="50" s="1"/>
  <c r="AL4" i="50"/>
  <c r="AU4" i="50" s="1"/>
  <c r="AU25" i="50" s="1"/>
  <c r="C11" i="50" s="1"/>
  <c r="F3" i="97" s="1"/>
  <c r="AH24" i="39"/>
  <c r="AQ24" i="39" s="1"/>
  <c r="AS15" i="14"/>
  <c r="AL15" i="14"/>
  <c r="AU15" i="14" s="1"/>
  <c r="AR22" i="38"/>
  <c r="W23" i="15"/>
  <c r="AG22" i="15"/>
  <c r="AP22" i="15" s="1"/>
  <c r="AF22" i="15"/>
  <c r="AO22" i="15" s="1"/>
  <c r="AE22" i="15"/>
  <c r="AN23" i="57"/>
  <c r="AN25" i="57" s="1"/>
  <c r="AI23" i="57"/>
  <c r="AJ21" i="3"/>
  <c r="AK21" i="3"/>
  <c r="AT21" i="3" s="1"/>
  <c r="AJ15" i="3"/>
  <c r="AK15" i="3"/>
  <c r="AT15" i="3" s="1"/>
  <c r="AJ9" i="3"/>
  <c r="AK9" i="3"/>
  <c r="AT9" i="3" s="1"/>
  <c r="AJ7" i="49"/>
  <c r="AK7" i="49"/>
  <c r="AT7" i="49" s="1"/>
  <c r="AX23" i="66"/>
  <c r="S23" i="66" s="1"/>
  <c r="AC23" i="66" s="1"/>
  <c r="AX3" i="66"/>
  <c r="S3" i="66" s="1"/>
  <c r="AC3" i="66" s="1"/>
  <c r="AX4" i="66"/>
  <c r="S4" i="66" s="1"/>
  <c r="AC4" i="66" s="1"/>
  <c r="AB5" i="66" s="1"/>
  <c r="AX5" i="66"/>
  <c r="S5" i="66" s="1"/>
  <c r="AC5" i="66" s="1"/>
  <c r="AB6" i="66" s="1"/>
  <c r="AX6" i="66"/>
  <c r="S6" i="66" s="1"/>
  <c r="AC6" i="66" s="1"/>
  <c r="AB7" i="66" s="1"/>
  <c r="AX7" i="66"/>
  <c r="S7" i="66" s="1"/>
  <c r="AC7" i="66" s="1"/>
  <c r="AB8" i="66" s="1"/>
  <c r="AX8" i="66"/>
  <c r="S8" i="66" s="1"/>
  <c r="AC8" i="66" s="1"/>
  <c r="AB9" i="66" s="1"/>
  <c r="AX9" i="66"/>
  <c r="S9" i="66" s="1"/>
  <c r="AC9" i="66" s="1"/>
  <c r="AB10" i="66" s="1"/>
  <c r="AX10" i="66"/>
  <c r="S10" i="66" s="1"/>
  <c r="AC10" i="66" s="1"/>
  <c r="AB11" i="66" s="1"/>
  <c r="AX11" i="66"/>
  <c r="S11" i="66" s="1"/>
  <c r="AC11" i="66" s="1"/>
  <c r="AB12" i="66" s="1"/>
  <c r="AX12" i="66"/>
  <c r="S12" i="66" s="1"/>
  <c r="AC12" i="66" s="1"/>
  <c r="AB13" i="66" s="1"/>
  <c r="AX13" i="66"/>
  <c r="S13" i="66" s="1"/>
  <c r="AC13" i="66" s="1"/>
  <c r="AB14" i="66" s="1"/>
  <c r="AX14" i="66"/>
  <c r="S14" i="66" s="1"/>
  <c r="AC14" i="66" s="1"/>
  <c r="AB15" i="66" s="1"/>
  <c r="AX15" i="66"/>
  <c r="S15" i="66" s="1"/>
  <c r="AC15" i="66" s="1"/>
  <c r="AB16" i="66" s="1"/>
  <c r="AX16" i="66"/>
  <c r="S16" i="66" s="1"/>
  <c r="AC16" i="66" s="1"/>
  <c r="AB17" i="66" s="1"/>
  <c r="AX17" i="66"/>
  <c r="S17" i="66" s="1"/>
  <c r="AC17" i="66" s="1"/>
  <c r="AB18" i="66" s="1"/>
  <c r="AX18" i="66"/>
  <c r="S18" i="66" s="1"/>
  <c r="AC18" i="66" s="1"/>
  <c r="AB19" i="66" s="1"/>
  <c r="AX19" i="66"/>
  <c r="S19" i="66" s="1"/>
  <c r="AC19" i="66" s="1"/>
  <c r="AB20" i="66" s="1"/>
  <c r="AX20" i="66"/>
  <c r="S20" i="66" s="1"/>
  <c r="AC20" i="66" s="1"/>
  <c r="AB21" i="66" s="1"/>
  <c r="AX21" i="66"/>
  <c r="S21" i="66" s="1"/>
  <c r="AC21" i="66" s="1"/>
  <c r="AB22" i="66" s="1"/>
  <c r="AJ16" i="49"/>
  <c r="AK16" i="49"/>
  <c r="AT16" i="49" s="1"/>
  <c r="AJ22" i="70"/>
  <c r="AK22" i="70"/>
  <c r="AT22" i="70" s="1"/>
  <c r="AJ16" i="70"/>
  <c r="AK16" i="70"/>
  <c r="AT16" i="70" s="1"/>
  <c r="AJ10" i="70"/>
  <c r="AK10" i="70"/>
  <c r="AT10" i="70" s="1"/>
  <c r="AB4" i="70"/>
  <c r="AJ3" i="70"/>
  <c r="Z23" i="22"/>
  <c r="AJ17" i="57"/>
  <c r="AK17" i="57"/>
  <c r="AT17" i="57" s="1"/>
  <c r="AJ11" i="57"/>
  <c r="AK11" i="57"/>
  <c r="AT11" i="57" s="1"/>
  <c r="AJ5" i="57"/>
  <c r="AK5" i="57"/>
  <c r="AT5" i="57" s="1"/>
  <c r="AS8" i="12"/>
  <c r="AL8" i="12"/>
  <c r="AU8" i="12" s="1"/>
  <c r="AJ4" i="14"/>
  <c r="AK4" i="14"/>
  <c r="AT4" i="14" s="1"/>
  <c r="AT25" i="14" s="1"/>
  <c r="AJ21" i="24"/>
  <c r="AK21" i="24"/>
  <c r="AT21" i="24" s="1"/>
  <c r="AJ15" i="24"/>
  <c r="AK15" i="24"/>
  <c r="AT15" i="24" s="1"/>
  <c r="AJ9" i="24"/>
  <c r="AK9" i="24"/>
  <c r="AT9" i="24" s="1"/>
  <c r="AF23" i="93"/>
  <c r="AO23" i="93" s="1"/>
  <c r="AE23" i="93"/>
  <c r="W24" i="93"/>
  <c r="AG23" i="93"/>
  <c r="AP23" i="93" s="1"/>
  <c r="AS13" i="14"/>
  <c r="AL13" i="14"/>
  <c r="AU13" i="14" s="1"/>
  <c r="AR24" i="84"/>
  <c r="AN23" i="74"/>
  <c r="AI23" i="74"/>
  <c r="AH23" i="11"/>
  <c r="AQ23" i="11" s="1"/>
  <c r="AQ25" i="11" s="1"/>
  <c r="AZ3" i="11"/>
  <c r="AX22" i="11" s="1"/>
  <c r="S22" i="11" s="1"/>
  <c r="AC22" i="11" s="1"/>
  <c r="AB23" i="11" s="1"/>
  <c r="AR23" i="25"/>
  <c r="AS5" i="19"/>
  <c r="AL5" i="19"/>
  <c r="AU5" i="19" s="1"/>
  <c r="AH23" i="72"/>
  <c r="AQ23" i="72" s="1"/>
  <c r="AQ25" i="72" s="1"/>
  <c r="AZ3" i="72"/>
  <c r="AX22" i="72" s="1"/>
  <c r="S22" i="72" s="1"/>
  <c r="AC22" i="72" s="1"/>
  <c r="AB23" i="72" s="1"/>
  <c r="AJ21" i="18"/>
  <c r="AK21" i="18"/>
  <c r="AT21" i="18" s="1"/>
  <c r="AJ15" i="18"/>
  <c r="AK15" i="18"/>
  <c r="AT15" i="18" s="1"/>
  <c r="AJ9" i="18"/>
  <c r="AK9" i="18"/>
  <c r="AT9" i="18" s="1"/>
  <c r="AK23" i="16"/>
  <c r="AT23" i="16" s="1"/>
  <c r="X24" i="47"/>
  <c r="Y24" i="47"/>
  <c r="AJ4" i="12"/>
  <c r="AK4" i="12"/>
  <c r="AT4" i="12" s="1"/>
  <c r="AT25" i="12" s="1"/>
  <c r="W26" i="30"/>
  <c r="AG25" i="30"/>
  <c r="AP25" i="30" s="1"/>
  <c r="AF25" i="30"/>
  <c r="AO25" i="30" s="1"/>
  <c r="AE25" i="30"/>
  <c r="AS18" i="14"/>
  <c r="AL18" i="14"/>
  <c r="AU18" i="14" s="1"/>
  <c r="S18" i="1"/>
  <c r="AC17" i="1"/>
  <c r="AB18" i="1" s="1"/>
  <c r="S12" i="1"/>
  <c r="AC11" i="1"/>
  <c r="AB12" i="1" s="1"/>
  <c r="AC5" i="1"/>
  <c r="AB6" i="1" s="1"/>
  <c r="S6" i="1"/>
  <c r="AJ20" i="4"/>
  <c r="AK20" i="4"/>
  <c r="AT20" i="4" s="1"/>
  <c r="AJ14" i="4"/>
  <c r="AK14" i="4"/>
  <c r="AT14" i="4" s="1"/>
  <c r="AJ8" i="4"/>
  <c r="AK8" i="4"/>
  <c r="AT8" i="4" s="1"/>
  <c r="W25" i="94"/>
  <c r="AG24" i="94"/>
  <c r="AP24" i="94" s="1"/>
  <c r="AF24" i="94"/>
  <c r="AO24" i="94" s="1"/>
  <c r="AE24" i="94"/>
  <c r="AI23" i="52"/>
  <c r="AN23" i="52"/>
  <c r="AN25" i="52" s="1"/>
  <c r="AI24" i="27"/>
  <c r="AN24" i="27"/>
  <c r="Y24" i="77"/>
  <c r="X24" i="77"/>
  <c r="AI23" i="43"/>
  <c r="AN23" i="43"/>
  <c r="AJ7" i="21"/>
  <c r="AK7" i="21"/>
  <c r="AT7" i="21" s="1"/>
  <c r="AS4" i="62"/>
  <c r="AS25" i="62" s="1"/>
  <c r="AL4" i="62"/>
  <c r="AU4" i="62" s="1"/>
  <c r="AU25" i="62" s="1"/>
  <c r="C11" i="62" s="1"/>
  <c r="F15" i="97" s="1"/>
  <c r="AS18" i="12"/>
  <c r="AL18" i="12"/>
  <c r="AU18" i="12" s="1"/>
  <c r="AS14" i="19"/>
  <c r="AL14" i="19"/>
  <c r="AU14" i="19" s="1"/>
  <c r="AN23" i="91"/>
  <c r="AI23" i="91"/>
  <c r="AJ18" i="56"/>
  <c r="AK18" i="56"/>
  <c r="AT18" i="56" s="1"/>
  <c r="AI23" i="5"/>
  <c r="AN23" i="5"/>
  <c r="AN25" i="5" s="1"/>
  <c r="AJ15" i="49"/>
  <c r="AK15" i="49"/>
  <c r="AT15" i="49" s="1"/>
  <c r="AH24" i="32"/>
  <c r="AQ24" i="32" s="1"/>
  <c r="AS4" i="68"/>
  <c r="AS25" i="68" s="1"/>
  <c r="AL4" i="68"/>
  <c r="AU4" i="68" s="1"/>
  <c r="AU25" i="68" s="1"/>
  <c r="C11" i="68" s="1"/>
  <c r="F21" i="97" s="1"/>
  <c r="AJ12" i="3"/>
  <c r="AK12" i="3"/>
  <c r="AT12" i="3" s="1"/>
  <c r="AK23" i="65"/>
  <c r="AT23" i="65" s="1"/>
  <c r="AI23" i="16"/>
  <c r="AN23" i="16"/>
  <c r="AN25" i="16" s="1"/>
  <c r="AI23" i="95"/>
  <c r="AN23" i="95"/>
  <c r="AJ7" i="70"/>
  <c r="AK7" i="70"/>
  <c r="AT7" i="70" s="1"/>
  <c r="X24" i="76"/>
  <c r="Y24" i="76"/>
  <c r="AJ8" i="57"/>
  <c r="AK8" i="57"/>
  <c r="AT8" i="57" s="1"/>
  <c r="AJ12" i="24"/>
  <c r="AK12" i="24"/>
  <c r="AT12" i="24" s="1"/>
  <c r="AS22" i="19"/>
  <c r="AL22" i="19"/>
  <c r="AU22" i="19" s="1"/>
  <c r="AR23" i="70"/>
  <c r="AR25" i="70" s="1"/>
  <c r="AU25" i="64"/>
  <c r="C11" i="64" s="1"/>
  <c r="F17" i="97" s="1"/>
  <c r="AS17" i="14"/>
  <c r="AL17" i="14"/>
  <c r="AU17" i="14" s="1"/>
  <c r="AI23" i="81"/>
  <c r="AN23" i="81"/>
  <c r="AJ6" i="18"/>
  <c r="AK6" i="18"/>
  <c r="AT6" i="18" s="1"/>
  <c r="AJ17" i="4"/>
  <c r="AK17" i="4"/>
  <c r="AT17" i="4" s="1"/>
  <c r="AJ12" i="6"/>
  <c r="AK12" i="6"/>
  <c r="AT12" i="6" s="1"/>
  <c r="AJ20" i="23"/>
  <c r="AK20" i="23"/>
  <c r="AT20" i="23" s="1"/>
  <c r="AJ8" i="23"/>
  <c r="AK8" i="23"/>
  <c r="AT8" i="23" s="1"/>
  <c r="AX23" i="55"/>
  <c r="S23" i="55" s="1"/>
  <c r="AC23" i="55" s="1"/>
  <c r="AX3" i="55"/>
  <c r="S3" i="55" s="1"/>
  <c r="AC3" i="55" s="1"/>
  <c r="AX4" i="55"/>
  <c r="S4" i="55" s="1"/>
  <c r="AC4" i="55" s="1"/>
  <c r="AB5" i="55" s="1"/>
  <c r="AX5" i="55"/>
  <c r="S5" i="55" s="1"/>
  <c r="AC5" i="55" s="1"/>
  <c r="AB6" i="55" s="1"/>
  <c r="AX6" i="55"/>
  <c r="S6" i="55" s="1"/>
  <c r="AC6" i="55" s="1"/>
  <c r="AB7" i="55" s="1"/>
  <c r="AX7" i="55"/>
  <c r="S7" i="55" s="1"/>
  <c r="AC7" i="55" s="1"/>
  <c r="AB8" i="55" s="1"/>
  <c r="AX8" i="55"/>
  <c r="S8" i="55" s="1"/>
  <c r="AC8" i="55" s="1"/>
  <c r="AB9" i="55" s="1"/>
  <c r="AX9" i="55"/>
  <c r="S9" i="55" s="1"/>
  <c r="AC9" i="55" s="1"/>
  <c r="AB10" i="55" s="1"/>
  <c r="AX10" i="55"/>
  <c r="S10" i="55" s="1"/>
  <c r="AC10" i="55" s="1"/>
  <c r="AB11" i="55" s="1"/>
  <c r="AX11" i="55"/>
  <c r="S11" i="55" s="1"/>
  <c r="AC11" i="55" s="1"/>
  <c r="AB12" i="55" s="1"/>
  <c r="AX12" i="55"/>
  <c r="S12" i="55" s="1"/>
  <c r="AC12" i="55" s="1"/>
  <c r="AB13" i="55" s="1"/>
  <c r="AX13" i="55"/>
  <c r="S13" i="55" s="1"/>
  <c r="AC13" i="55" s="1"/>
  <c r="AB14" i="55" s="1"/>
  <c r="AX14" i="55"/>
  <c r="S14" i="55" s="1"/>
  <c r="AC14" i="55" s="1"/>
  <c r="AB15" i="55" s="1"/>
  <c r="AX15" i="55"/>
  <c r="S15" i="55" s="1"/>
  <c r="AC15" i="55" s="1"/>
  <c r="AB16" i="55" s="1"/>
  <c r="AX16" i="55"/>
  <c r="S16" i="55" s="1"/>
  <c r="AC16" i="55" s="1"/>
  <c r="AB17" i="55" s="1"/>
  <c r="AX17" i="55"/>
  <c r="S17" i="55" s="1"/>
  <c r="AC17" i="55" s="1"/>
  <c r="AB18" i="55" s="1"/>
  <c r="AX18" i="55"/>
  <c r="S18" i="55" s="1"/>
  <c r="AC18" i="55" s="1"/>
  <c r="AB19" i="55" s="1"/>
  <c r="AX19" i="55"/>
  <c r="S19" i="55" s="1"/>
  <c r="AC19" i="55" s="1"/>
  <c r="AB20" i="55" s="1"/>
  <c r="AX20" i="55"/>
  <c r="S20" i="55" s="1"/>
  <c r="AC20" i="55" s="1"/>
  <c r="AB21" i="55" s="1"/>
  <c r="AX21" i="55"/>
  <c r="S21" i="55" s="1"/>
  <c r="AC21" i="55" s="1"/>
  <c r="AB22" i="55" s="1"/>
  <c r="AJ11" i="6"/>
  <c r="AK11" i="6"/>
  <c r="AT11" i="6" s="1"/>
  <c r="AJ5" i="6"/>
  <c r="AK5" i="6"/>
  <c r="AT5" i="6" s="1"/>
  <c r="AJ21" i="21"/>
  <c r="AK21" i="21"/>
  <c r="AT21" i="21" s="1"/>
  <c r="AJ15" i="21"/>
  <c r="AK15" i="21"/>
  <c r="AT15" i="21" s="1"/>
  <c r="AJ9" i="21"/>
  <c r="AK9" i="21"/>
  <c r="AT9" i="21" s="1"/>
  <c r="AX22" i="2"/>
  <c r="S22" i="2" s="1"/>
  <c r="AC22" i="2" s="1"/>
  <c r="AB23" i="2" s="1"/>
  <c r="AS12" i="12"/>
  <c r="AL12" i="12"/>
  <c r="AU12" i="12" s="1"/>
  <c r="AL23" i="6"/>
  <c r="AU23" i="6" s="1"/>
  <c r="AR23" i="6"/>
  <c r="AR25" i="6" s="1"/>
  <c r="Z24" i="36"/>
  <c r="AS8" i="19"/>
  <c r="AL8" i="19"/>
  <c r="AU8" i="19" s="1"/>
  <c r="AI23" i="59"/>
  <c r="AN23" i="59"/>
  <c r="AN25" i="59" s="1"/>
  <c r="AH24" i="29"/>
  <c r="AQ24" i="29" s="1"/>
  <c r="AJ13" i="49"/>
  <c r="AK13" i="49"/>
  <c r="AT13" i="49" s="1"/>
  <c r="AJ20" i="56"/>
  <c r="AK20" i="56"/>
  <c r="AT20" i="56" s="1"/>
  <c r="AJ14" i="56"/>
  <c r="AK14" i="56"/>
  <c r="AT14" i="56" s="1"/>
  <c r="AJ8" i="56"/>
  <c r="AK8" i="56"/>
  <c r="AT8" i="56" s="1"/>
  <c r="AI23" i="2"/>
  <c r="AN23" i="2"/>
  <c r="AN25" i="2" s="1"/>
  <c r="AI22" i="89"/>
  <c r="AN22" i="89"/>
  <c r="Z25" i="79"/>
  <c r="AL23" i="21"/>
  <c r="AU23" i="21" s="1"/>
  <c r="AR23" i="21"/>
  <c r="AR25" i="21" s="1"/>
  <c r="AX3" i="54"/>
  <c r="S3" i="54" s="1"/>
  <c r="AC3" i="54" s="1"/>
  <c r="AX23" i="54"/>
  <c r="S23" i="54" s="1"/>
  <c r="AC23" i="54" s="1"/>
  <c r="AX4" i="54"/>
  <c r="S4" i="54" s="1"/>
  <c r="AC4" i="54" s="1"/>
  <c r="AB5" i="54" s="1"/>
  <c r="AX5" i="54"/>
  <c r="S5" i="54" s="1"/>
  <c r="AC5" i="54" s="1"/>
  <c r="AB6" i="54" s="1"/>
  <c r="AX6" i="54"/>
  <c r="S6" i="54" s="1"/>
  <c r="AC6" i="54" s="1"/>
  <c r="AB7" i="54" s="1"/>
  <c r="AX7" i="54"/>
  <c r="S7" i="54" s="1"/>
  <c r="AC7" i="54" s="1"/>
  <c r="AB8" i="54" s="1"/>
  <c r="AX8" i="54"/>
  <c r="S8" i="54" s="1"/>
  <c r="AC8" i="54" s="1"/>
  <c r="AB9" i="54" s="1"/>
  <c r="AX9" i="54"/>
  <c r="S9" i="54" s="1"/>
  <c r="AC9" i="54" s="1"/>
  <c r="AB10" i="54" s="1"/>
  <c r="AX10" i="54"/>
  <c r="S10" i="54" s="1"/>
  <c r="AC10" i="54" s="1"/>
  <c r="AB11" i="54" s="1"/>
  <c r="AX11" i="54"/>
  <c r="S11" i="54" s="1"/>
  <c r="AC11" i="54" s="1"/>
  <c r="AB12" i="54" s="1"/>
  <c r="AX12" i="54"/>
  <c r="S12" i="54" s="1"/>
  <c r="AC12" i="54" s="1"/>
  <c r="AB13" i="54" s="1"/>
  <c r="AX13" i="54"/>
  <c r="S13" i="54" s="1"/>
  <c r="AC13" i="54" s="1"/>
  <c r="AB14" i="54" s="1"/>
  <c r="AX14" i="54"/>
  <c r="S14" i="54" s="1"/>
  <c r="AC14" i="54" s="1"/>
  <c r="AB15" i="54" s="1"/>
  <c r="AX15" i="54"/>
  <c r="S15" i="54" s="1"/>
  <c r="AC15" i="54" s="1"/>
  <c r="AB16" i="54" s="1"/>
  <c r="AX16" i="54"/>
  <c r="S16" i="54" s="1"/>
  <c r="AC16" i="54" s="1"/>
  <c r="AB17" i="54" s="1"/>
  <c r="AX17" i="54"/>
  <c r="S17" i="54" s="1"/>
  <c r="AC17" i="54" s="1"/>
  <c r="AB18" i="54" s="1"/>
  <c r="AX18" i="54"/>
  <c r="S18" i="54" s="1"/>
  <c r="AC18" i="54" s="1"/>
  <c r="AB19" i="54" s="1"/>
  <c r="AX19" i="54"/>
  <c r="S19" i="54" s="1"/>
  <c r="AC19" i="54" s="1"/>
  <c r="AB20" i="54" s="1"/>
  <c r="AX20" i="54"/>
  <c r="S20" i="54" s="1"/>
  <c r="AC20" i="54" s="1"/>
  <c r="AB21" i="54" s="1"/>
  <c r="AX21" i="54"/>
  <c r="S21" i="54" s="1"/>
  <c r="AC21" i="54" s="1"/>
  <c r="AB22" i="54" s="1"/>
  <c r="AX23" i="51"/>
  <c r="S23" i="51" s="1"/>
  <c r="AC23" i="51" s="1"/>
  <c r="AX3" i="51"/>
  <c r="S3" i="51" s="1"/>
  <c r="AC3" i="51" s="1"/>
  <c r="AX4" i="51"/>
  <c r="S4" i="51" s="1"/>
  <c r="AC4" i="51" s="1"/>
  <c r="AB5" i="51" s="1"/>
  <c r="AX5" i="51"/>
  <c r="S5" i="51" s="1"/>
  <c r="AC5" i="51" s="1"/>
  <c r="AB6" i="51" s="1"/>
  <c r="AX6" i="51"/>
  <c r="S6" i="51" s="1"/>
  <c r="AC6" i="51" s="1"/>
  <c r="AB7" i="51" s="1"/>
  <c r="AX7" i="51"/>
  <c r="S7" i="51" s="1"/>
  <c r="AC7" i="51" s="1"/>
  <c r="AB8" i="51" s="1"/>
  <c r="AX8" i="51"/>
  <c r="S8" i="51" s="1"/>
  <c r="AC8" i="51" s="1"/>
  <c r="AB9" i="51" s="1"/>
  <c r="AX9" i="51"/>
  <c r="S9" i="51" s="1"/>
  <c r="AC9" i="51" s="1"/>
  <c r="AB10" i="51" s="1"/>
  <c r="AX10" i="51"/>
  <c r="S10" i="51" s="1"/>
  <c r="AC10" i="51" s="1"/>
  <c r="AB11" i="51" s="1"/>
  <c r="AX11" i="51"/>
  <c r="S11" i="51" s="1"/>
  <c r="AC11" i="51" s="1"/>
  <c r="AB12" i="51" s="1"/>
  <c r="AX12" i="51"/>
  <c r="S12" i="51" s="1"/>
  <c r="AC12" i="51" s="1"/>
  <c r="AB13" i="51" s="1"/>
  <c r="AX13" i="51"/>
  <c r="S13" i="51" s="1"/>
  <c r="AC13" i="51" s="1"/>
  <c r="AB14" i="51" s="1"/>
  <c r="AX14" i="51"/>
  <c r="S14" i="51" s="1"/>
  <c r="AC14" i="51" s="1"/>
  <c r="AB15" i="51" s="1"/>
  <c r="AX15" i="51"/>
  <c r="S15" i="51" s="1"/>
  <c r="AC15" i="51" s="1"/>
  <c r="AB16" i="51" s="1"/>
  <c r="AX16" i="51"/>
  <c r="S16" i="51" s="1"/>
  <c r="AC16" i="51" s="1"/>
  <c r="AB17" i="51" s="1"/>
  <c r="AX17" i="51"/>
  <c r="S17" i="51" s="1"/>
  <c r="AC17" i="51" s="1"/>
  <c r="AB18" i="51" s="1"/>
  <c r="AX18" i="51"/>
  <c r="S18" i="51" s="1"/>
  <c r="AC18" i="51" s="1"/>
  <c r="AB19" i="51" s="1"/>
  <c r="AX19" i="51"/>
  <c r="S19" i="51" s="1"/>
  <c r="AC19" i="51" s="1"/>
  <c r="AB20" i="51" s="1"/>
  <c r="AX20" i="51"/>
  <c r="S20" i="51" s="1"/>
  <c r="AC20" i="51" s="1"/>
  <c r="AB21" i="51" s="1"/>
  <c r="AX21" i="51"/>
  <c r="S21" i="51" s="1"/>
  <c r="AC21" i="51" s="1"/>
  <c r="AB22" i="51" s="1"/>
  <c r="Z24" i="86"/>
  <c r="AS9" i="19"/>
  <c r="AL9" i="19"/>
  <c r="AU9" i="19" s="1"/>
  <c r="AJ20" i="3"/>
  <c r="AK20" i="3"/>
  <c r="AT20" i="3" s="1"/>
  <c r="AJ14" i="3"/>
  <c r="AK14" i="3"/>
  <c r="AT14" i="3" s="1"/>
  <c r="AJ8" i="3"/>
  <c r="AK8" i="3"/>
  <c r="AT8" i="3" s="1"/>
  <c r="AX23" i="5"/>
  <c r="S23" i="5" s="1"/>
  <c r="AC23" i="5" s="1"/>
  <c r="AX3" i="5"/>
  <c r="S3" i="5" s="1"/>
  <c r="AC3" i="5" s="1"/>
  <c r="AX4" i="5"/>
  <c r="S4" i="5" s="1"/>
  <c r="AC4" i="5" s="1"/>
  <c r="AB5" i="5" s="1"/>
  <c r="AX5" i="5"/>
  <c r="S5" i="5" s="1"/>
  <c r="AC5" i="5" s="1"/>
  <c r="AB6" i="5" s="1"/>
  <c r="AX6" i="5"/>
  <c r="S6" i="5" s="1"/>
  <c r="AC6" i="5" s="1"/>
  <c r="AB7" i="5" s="1"/>
  <c r="AX7" i="5"/>
  <c r="S7" i="5" s="1"/>
  <c r="AC7" i="5" s="1"/>
  <c r="AB8" i="5" s="1"/>
  <c r="AX8" i="5"/>
  <c r="S8" i="5" s="1"/>
  <c r="AC8" i="5" s="1"/>
  <c r="AB9" i="5" s="1"/>
  <c r="AX9" i="5"/>
  <c r="S9" i="5" s="1"/>
  <c r="AC9" i="5" s="1"/>
  <c r="AB10" i="5" s="1"/>
  <c r="AX10" i="5"/>
  <c r="S10" i="5" s="1"/>
  <c r="AC10" i="5" s="1"/>
  <c r="AB11" i="5" s="1"/>
  <c r="AX11" i="5"/>
  <c r="S11" i="5" s="1"/>
  <c r="AC11" i="5" s="1"/>
  <c r="AB12" i="5" s="1"/>
  <c r="AX12" i="5"/>
  <c r="S12" i="5" s="1"/>
  <c r="AC12" i="5" s="1"/>
  <c r="AB13" i="5" s="1"/>
  <c r="AX13" i="5"/>
  <c r="S13" i="5" s="1"/>
  <c r="AC13" i="5" s="1"/>
  <c r="AB14" i="5" s="1"/>
  <c r="AX14" i="5"/>
  <c r="S14" i="5" s="1"/>
  <c r="AC14" i="5" s="1"/>
  <c r="AB15" i="5" s="1"/>
  <c r="AX15" i="5"/>
  <c r="S15" i="5" s="1"/>
  <c r="AC15" i="5" s="1"/>
  <c r="AB16" i="5" s="1"/>
  <c r="AX16" i="5"/>
  <c r="S16" i="5" s="1"/>
  <c r="AC16" i="5" s="1"/>
  <c r="AB17" i="5" s="1"/>
  <c r="AX17" i="5"/>
  <c r="S17" i="5" s="1"/>
  <c r="AC17" i="5" s="1"/>
  <c r="AB18" i="5" s="1"/>
  <c r="AX18" i="5"/>
  <c r="S18" i="5" s="1"/>
  <c r="AC18" i="5" s="1"/>
  <c r="AB19" i="5" s="1"/>
  <c r="AX19" i="5"/>
  <c r="S19" i="5" s="1"/>
  <c r="AC19" i="5" s="1"/>
  <c r="AB20" i="5" s="1"/>
  <c r="AX20" i="5"/>
  <c r="S20" i="5" s="1"/>
  <c r="AC20" i="5" s="1"/>
  <c r="AB21" i="5" s="1"/>
  <c r="AX21" i="5"/>
  <c r="S21" i="5" s="1"/>
  <c r="AC21" i="5" s="1"/>
  <c r="AB22" i="5" s="1"/>
  <c r="AS13" i="19"/>
  <c r="AL13" i="19"/>
  <c r="AU13" i="19" s="1"/>
  <c r="AH24" i="35"/>
  <c r="AQ24" i="35" s="1"/>
  <c r="AX22" i="66"/>
  <c r="S22" i="66" s="1"/>
  <c r="AC22" i="66" s="1"/>
  <c r="AB23" i="66" s="1"/>
  <c r="AB4" i="49"/>
  <c r="AJ3" i="49"/>
  <c r="AJ21" i="70"/>
  <c r="AK21" i="70"/>
  <c r="AT21" i="70" s="1"/>
  <c r="AJ15" i="70"/>
  <c r="AK15" i="70"/>
  <c r="AT15" i="70" s="1"/>
  <c r="AJ9" i="70"/>
  <c r="AK9" i="70"/>
  <c r="AT9" i="70" s="1"/>
  <c r="AJ22" i="57"/>
  <c r="AK22" i="57"/>
  <c r="AT22" i="57" s="1"/>
  <c r="AJ16" i="57"/>
  <c r="AK16" i="57"/>
  <c r="AT16" i="57" s="1"/>
  <c r="AJ10" i="57"/>
  <c r="AK10" i="57"/>
  <c r="AT10" i="57" s="1"/>
  <c r="AJ3" i="57"/>
  <c r="AB4" i="57"/>
  <c r="AS3" i="14"/>
  <c r="AL3" i="14"/>
  <c r="AU3" i="14" s="1"/>
  <c r="AS22" i="14"/>
  <c r="AL22" i="14"/>
  <c r="AU22" i="14" s="1"/>
  <c r="AJ20" i="24"/>
  <c r="AK20" i="24"/>
  <c r="AT20" i="24" s="1"/>
  <c r="AJ14" i="24"/>
  <c r="AK14" i="24"/>
  <c r="AT14" i="24" s="1"/>
  <c r="AJ8" i="24"/>
  <c r="AK8" i="24"/>
  <c r="AT8" i="24" s="1"/>
  <c r="AR24" i="79"/>
  <c r="AI23" i="10"/>
  <c r="AN23" i="10"/>
  <c r="AN25" i="10" s="1"/>
  <c r="AS16" i="19"/>
  <c r="AL16" i="19"/>
  <c r="AU16" i="19" s="1"/>
  <c r="AJ17" i="49"/>
  <c r="AK17" i="49"/>
  <c r="AT17" i="49" s="1"/>
  <c r="AS15" i="12"/>
  <c r="AL15" i="12"/>
  <c r="AU15" i="12" s="1"/>
  <c r="AL23" i="4"/>
  <c r="AU23" i="4" s="1"/>
  <c r="AR23" i="4"/>
  <c r="AR25" i="4" s="1"/>
  <c r="AS11" i="14"/>
  <c r="AL11" i="14"/>
  <c r="AU11" i="14" s="1"/>
  <c r="AN24" i="42"/>
  <c r="AI24" i="42"/>
  <c r="Z23" i="11"/>
  <c r="AS5" i="12"/>
  <c r="AL5" i="12"/>
  <c r="AU5" i="12" s="1"/>
  <c r="AR23" i="44"/>
  <c r="AJ20" i="18"/>
  <c r="AK20" i="18"/>
  <c r="AT20" i="18" s="1"/>
  <c r="AJ14" i="18"/>
  <c r="AK14" i="18"/>
  <c r="AT14" i="18" s="1"/>
  <c r="AJ8" i="18"/>
  <c r="AK8" i="18"/>
  <c r="AT8" i="18" s="1"/>
  <c r="AK6" i="49"/>
  <c r="AT6" i="49" s="1"/>
  <c r="AJ6" i="49"/>
  <c r="Y23" i="63"/>
  <c r="X23" i="63"/>
  <c r="AS3" i="12"/>
  <c r="AL3" i="12"/>
  <c r="AU3" i="12" s="1"/>
  <c r="AS22" i="12"/>
  <c r="AL22" i="12"/>
  <c r="AU22" i="12" s="1"/>
  <c r="S17" i="1"/>
  <c r="AC16" i="1"/>
  <c r="AB17" i="1" s="1"/>
  <c r="S11" i="1"/>
  <c r="AC10" i="1"/>
  <c r="AB11" i="1" s="1"/>
  <c r="S5" i="1"/>
  <c r="AC4" i="1"/>
  <c r="AB5" i="1" s="1"/>
  <c r="AX23" i="10"/>
  <c r="S23" i="10" s="1"/>
  <c r="AC23" i="10" s="1"/>
  <c r="AX3" i="10"/>
  <c r="S3" i="10" s="1"/>
  <c r="AC3" i="10" s="1"/>
  <c r="AX4" i="10"/>
  <c r="S4" i="10" s="1"/>
  <c r="AC4" i="10" s="1"/>
  <c r="AB5" i="10" s="1"/>
  <c r="AX5" i="10"/>
  <c r="S5" i="10" s="1"/>
  <c r="AC5" i="10" s="1"/>
  <c r="AB6" i="10" s="1"/>
  <c r="AX6" i="10"/>
  <c r="S6" i="10" s="1"/>
  <c r="AC6" i="10" s="1"/>
  <c r="AB7" i="10" s="1"/>
  <c r="AX7" i="10"/>
  <c r="S7" i="10" s="1"/>
  <c r="AC7" i="10" s="1"/>
  <c r="AB8" i="10" s="1"/>
  <c r="AX8" i="10"/>
  <c r="S8" i="10" s="1"/>
  <c r="AC8" i="10" s="1"/>
  <c r="AB9" i="10" s="1"/>
  <c r="AX9" i="10"/>
  <c r="S9" i="10" s="1"/>
  <c r="AC9" i="10" s="1"/>
  <c r="AB10" i="10" s="1"/>
  <c r="AX10" i="10"/>
  <c r="S10" i="10" s="1"/>
  <c r="AC10" i="10" s="1"/>
  <c r="AB11" i="10" s="1"/>
  <c r="AX11" i="10"/>
  <c r="S11" i="10" s="1"/>
  <c r="AC11" i="10" s="1"/>
  <c r="AB12" i="10" s="1"/>
  <c r="AX12" i="10"/>
  <c r="S12" i="10" s="1"/>
  <c r="AC12" i="10" s="1"/>
  <c r="AB13" i="10" s="1"/>
  <c r="AX13" i="10"/>
  <c r="S13" i="10" s="1"/>
  <c r="AC13" i="10" s="1"/>
  <c r="AB14" i="10" s="1"/>
  <c r="AX14" i="10"/>
  <c r="S14" i="10" s="1"/>
  <c r="AC14" i="10" s="1"/>
  <c r="AB15" i="10" s="1"/>
  <c r="AX15" i="10"/>
  <c r="S15" i="10" s="1"/>
  <c r="AC15" i="10" s="1"/>
  <c r="AB16" i="10" s="1"/>
  <c r="AX16" i="10"/>
  <c r="S16" i="10" s="1"/>
  <c r="AC16" i="10" s="1"/>
  <c r="AB17" i="10" s="1"/>
  <c r="AX17" i="10"/>
  <c r="S17" i="10" s="1"/>
  <c r="AC17" i="10" s="1"/>
  <c r="AB18" i="10" s="1"/>
  <c r="AX18" i="10"/>
  <c r="S18" i="10" s="1"/>
  <c r="AC18" i="10" s="1"/>
  <c r="AB19" i="10" s="1"/>
  <c r="AX19" i="10"/>
  <c r="S19" i="10" s="1"/>
  <c r="AC19" i="10" s="1"/>
  <c r="AB20" i="10" s="1"/>
  <c r="AX20" i="10"/>
  <c r="S20" i="10" s="1"/>
  <c r="AC20" i="10" s="1"/>
  <c r="AB21" i="10" s="1"/>
  <c r="AX21" i="10"/>
  <c r="S21" i="10" s="1"/>
  <c r="AC21" i="10" s="1"/>
  <c r="AB22" i="10" s="1"/>
  <c r="AS12" i="19"/>
  <c r="AL12" i="19"/>
  <c r="AU12" i="19" s="1"/>
  <c r="X25" i="41"/>
  <c r="Y25" i="41"/>
  <c r="AH22" i="58"/>
  <c r="AQ22" i="58" s="1"/>
  <c r="AJ19" i="4"/>
  <c r="AK19" i="4"/>
  <c r="AT19" i="4" s="1"/>
  <c r="AJ13" i="4"/>
  <c r="AK13" i="4"/>
  <c r="AT13" i="4" s="1"/>
  <c r="AJ7" i="4"/>
  <c r="AK7" i="4"/>
  <c r="AT7" i="4" s="1"/>
  <c r="AH25" i="82"/>
  <c r="AQ25" i="82" s="1"/>
  <c r="X23" i="28"/>
  <c r="Y23" i="28"/>
  <c r="Y25" i="40"/>
  <c r="X25" i="40"/>
  <c r="AI25" i="26"/>
  <c r="AN25" i="26"/>
  <c r="AJ21" i="6"/>
  <c r="AK21" i="6"/>
  <c r="AT21" i="6" s="1"/>
  <c r="AJ13" i="21"/>
  <c r="AK13" i="21"/>
  <c r="AT13" i="21" s="1"/>
  <c r="AJ12" i="56"/>
  <c r="AK12" i="56"/>
  <c r="AT12" i="56" s="1"/>
  <c r="AJ6" i="3"/>
  <c r="AK6" i="3"/>
  <c r="AT6" i="3" s="1"/>
  <c r="AS4" i="17"/>
  <c r="AS25" i="17" s="1"/>
  <c r="AL4" i="17"/>
  <c r="AU4" i="17" s="1"/>
  <c r="AU25" i="17" s="1"/>
  <c r="C11" i="17" s="1"/>
  <c r="AJ10" i="49"/>
  <c r="AK10" i="49"/>
  <c r="AT10" i="49" s="1"/>
  <c r="AJ13" i="70"/>
  <c r="AK13" i="70"/>
  <c r="AT13" i="70" s="1"/>
  <c r="AJ20" i="57"/>
  <c r="AK20" i="57"/>
  <c r="AT20" i="57" s="1"/>
  <c r="AJ18" i="24"/>
  <c r="AK18" i="24"/>
  <c r="AT18" i="24" s="1"/>
  <c r="X24" i="74"/>
  <c r="Y24" i="74"/>
  <c r="AS7" i="14"/>
  <c r="AL7" i="14"/>
  <c r="AU7" i="14" s="1"/>
  <c r="AJ18" i="18"/>
  <c r="AK18" i="18"/>
  <c r="AT18" i="18" s="1"/>
  <c r="AJ12" i="49"/>
  <c r="AK12" i="49"/>
  <c r="AT12" i="49" s="1"/>
  <c r="AI24" i="41"/>
  <c r="AN24" i="41"/>
  <c r="AX23" i="52"/>
  <c r="S23" i="52" s="1"/>
  <c r="AC23" i="52" s="1"/>
  <c r="AX3" i="52"/>
  <c r="S3" i="52" s="1"/>
  <c r="AC3" i="52" s="1"/>
  <c r="AX4" i="52"/>
  <c r="S4" i="52" s="1"/>
  <c r="AC4" i="52" s="1"/>
  <c r="AB5" i="52" s="1"/>
  <c r="AX5" i="52"/>
  <c r="S5" i="52" s="1"/>
  <c r="AC5" i="52" s="1"/>
  <c r="AB6" i="52" s="1"/>
  <c r="AX6" i="52"/>
  <c r="S6" i="52" s="1"/>
  <c r="AC6" i="52" s="1"/>
  <c r="AB7" i="52" s="1"/>
  <c r="AX7" i="52"/>
  <c r="S7" i="52" s="1"/>
  <c r="AC7" i="52" s="1"/>
  <c r="AB8" i="52" s="1"/>
  <c r="AX8" i="52"/>
  <c r="S8" i="52" s="1"/>
  <c r="AC8" i="52" s="1"/>
  <c r="AB9" i="52" s="1"/>
  <c r="AX9" i="52"/>
  <c r="S9" i="52" s="1"/>
  <c r="AC9" i="52" s="1"/>
  <c r="AB10" i="52" s="1"/>
  <c r="AX10" i="52"/>
  <c r="S10" i="52" s="1"/>
  <c r="AC10" i="52" s="1"/>
  <c r="AB11" i="52" s="1"/>
  <c r="AX11" i="52"/>
  <c r="S11" i="52" s="1"/>
  <c r="AC11" i="52" s="1"/>
  <c r="AB12" i="52" s="1"/>
  <c r="AX12" i="52"/>
  <c r="S12" i="52" s="1"/>
  <c r="AC12" i="52" s="1"/>
  <c r="AB13" i="52" s="1"/>
  <c r="AX13" i="52"/>
  <c r="S13" i="52" s="1"/>
  <c r="AC13" i="52" s="1"/>
  <c r="AB14" i="52" s="1"/>
  <c r="AX14" i="52"/>
  <c r="S14" i="52" s="1"/>
  <c r="AC14" i="52" s="1"/>
  <c r="AB15" i="52" s="1"/>
  <c r="AX15" i="52"/>
  <c r="S15" i="52" s="1"/>
  <c r="AC15" i="52" s="1"/>
  <c r="AB16" i="52" s="1"/>
  <c r="AX16" i="52"/>
  <c r="S16" i="52" s="1"/>
  <c r="AC16" i="52" s="1"/>
  <c r="AB17" i="52" s="1"/>
  <c r="AX17" i="52"/>
  <c r="S17" i="52" s="1"/>
  <c r="AC17" i="52" s="1"/>
  <c r="AB18" i="52" s="1"/>
  <c r="AX18" i="52"/>
  <c r="S18" i="52" s="1"/>
  <c r="AC18" i="52" s="1"/>
  <c r="AB19" i="52" s="1"/>
  <c r="AX19" i="52"/>
  <c r="S19" i="52" s="1"/>
  <c r="AC19" i="52" s="1"/>
  <c r="AB20" i="52" s="1"/>
  <c r="AX20" i="52"/>
  <c r="S20" i="52" s="1"/>
  <c r="AC20" i="52" s="1"/>
  <c r="AB21" i="52" s="1"/>
  <c r="AX21" i="52"/>
  <c r="S21" i="52" s="1"/>
  <c r="AC21" i="52" s="1"/>
  <c r="AB22" i="52" s="1"/>
  <c r="AJ21" i="23"/>
  <c r="AK21" i="23"/>
  <c r="AT21" i="23" s="1"/>
  <c r="AJ15" i="23"/>
  <c r="AK15" i="23"/>
  <c r="AT15" i="23" s="1"/>
  <c r="AJ18" i="6"/>
  <c r="AK18" i="6"/>
  <c r="AT18" i="6" s="1"/>
  <c r="AJ22" i="21"/>
  <c r="AK22" i="21"/>
  <c r="AT22" i="21" s="1"/>
  <c r="AI22" i="71"/>
  <c r="AN22" i="71"/>
  <c r="AX22" i="52"/>
  <c r="S22" i="52" s="1"/>
  <c r="AC22" i="52" s="1"/>
  <c r="AB23" i="52" s="1"/>
  <c r="AJ14" i="23"/>
  <c r="AK14" i="23"/>
  <c r="AT14" i="23" s="1"/>
  <c r="AJ17" i="6"/>
  <c r="AK17" i="6"/>
  <c r="AT17" i="6" s="1"/>
  <c r="AR24" i="82"/>
  <c r="AN23" i="65"/>
  <c r="AN25" i="65" s="1"/>
  <c r="AI23" i="65"/>
  <c r="AJ19" i="23"/>
  <c r="AK19" i="23"/>
  <c r="AT19" i="23" s="1"/>
  <c r="AJ13" i="23"/>
  <c r="AK13" i="23"/>
  <c r="AT13" i="23" s="1"/>
  <c r="AJ7" i="23"/>
  <c r="AK7" i="23"/>
  <c r="AT7" i="23" s="1"/>
  <c r="AX22" i="55"/>
  <c r="S22" i="55" s="1"/>
  <c r="AC22" i="55" s="1"/>
  <c r="AB23" i="55" s="1"/>
  <c r="AJ22" i="6"/>
  <c r="AK22" i="6"/>
  <c r="AT22" i="6" s="1"/>
  <c r="AJ16" i="6"/>
  <c r="AK16" i="6"/>
  <c r="AT16" i="6" s="1"/>
  <c r="AJ10" i="6"/>
  <c r="AK10" i="6"/>
  <c r="AT10" i="6" s="1"/>
  <c r="AB4" i="6"/>
  <c r="AJ3" i="6"/>
  <c r="AJ23" i="49"/>
  <c r="AS23" i="49" s="1"/>
  <c r="AK23" i="49"/>
  <c r="AT23" i="49" s="1"/>
  <c r="AJ20" i="49"/>
  <c r="AK20" i="49"/>
  <c r="AT20" i="49" s="1"/>
  <c r="AK20" i="21"/>
  <c r="AT20" i="21" s="1"/>
  <c r="AJ20" i="21"/>
  <c r="AK14" i="21"/>
  <c r="AT14" i="21" s="1"/>
  <c r="AJ14" i="21"/>
  <c r="AK8" i="21"/>
  <c r="AT8" i="21" s="1"/>
  <c r="AJ8" i="21"/>
  <c r="Y23" i="7"/>
  <c r="X23" i="7"/>
  <c r="AS14" i="14"/>
  <c r="AL14" i="14"/>
  <c r="AU14" i="14" s="1"/>
  <c r="W24" i="33"/>
  <c r="AG23" i="33"/>
  <c r="AP23" i="33" s="1"/>
  <c r="AF23" i="33"/>
  <c r="AO23" i="33" s="1"/>
  <c r="AE23" i="33"/>
  <c r="AS4" i="13"/>
  <c r="AL4" i="13"/>
  <c r="AU4" i="13" s="1"/>
  <c r="AU25" i="13" s="1"/>
  <c r="C11" i="13" s="1"/>
  <c r="AJ19" i="56"/>
  <c r="AK19" i="56"/>
  <c r="AT19" i="56" s="1"/>
  <c r="AJ13" i="56"/>
  <c r="AK13" i="56"/>
  <c r="AT13" i="56" s="1"/>
  <c r="AJ7" i="56"/>
  <c r="AK7" i="56"/>
  <c r="AT7" i="56" s="1"/>
  <c r="Z24" i="44"/>
  <c r="Y24" i="31"/>
  <c r="X24" i="31"/>
  <c r="AJ9" i="49"/>
  <c r="AK9" i="49"/>
  <c r="AT9" i="49" s="1"/>
  <c r="AX22" i="54"/>
  <c r="S22" i="54" s="1"/>
  <c r="AC22" i="54" s="1"/>
  <c r="AB23" i="54" s="1"/>
  <c r="AX22" i="51"/>
  <c r="S22" i="51" s="1"/>
  <c r="AC22" i="51" s="1"/>
  <c r="AB23" i="51" s="1"/>
  <c r="AJ23" i="57"/>
  <c r="AS23" i="57" s="1"/>
  <c r="AK23" i="57"/>
  <c r="AT23" i="57" s="1"/>
  <c r="AS13" i="12"/>
  <c r="AL13" i="12"/>
  <c r="AU13" i="12" s="1"/>
  <c r="AS25" i="69"/>
  <c r="AR24" i="30"/>
  <c r="Z24" i="39"/>
  <c r="AS21" i="14"/>
  <c r="AL21" i="14"/>
  <c r="AU21" i="14" s="1"/>
  <c r="AJ19" i="3"/>
  <c r="AK19" i="3"/>
  <c r="AT19" i="3" s="1"/>
  <c r="AJ13" i="3"/>
  <c r="AK13" i="3"/>
  <c r="AT13" i="3" s="1"/>
  <c r="AJ7" i="3"/>
  <c r="AK7" i="3"/>
  <c r="AT7" i="3" s="1"/>
  <c r="AX22" i="5"/>
  <c r="S22" i="5" s="1"/>
  <c r="AC22" i="5" s="1"/>
  <c r="AB23" i="5" s="1"/>
  <c r="AS11" i="12"/>
  <c r="AL11" i="12"/>
  <c r="AU11" i="12" s="1"/>
  <c r="AL23" i="23"/>
  <c r="AU23" i="23" s="1"/>
  <c r="AR23" i="23"/>
  <c r="AR25" i="23" s="1"/>
  <c r="Z24" i="35"/>
  <c r="AX23" i="65"/>
  <c r="S23" i="65" s="1"/>
  <c r="AC23" i="65" s="1"/>
  <c r="AJ23" i="65" s="1"/>
  <c r="AS23" i="65" s="1"/>
  <c r="AX3" i="65"/>
  <c r="S3" i="65" s="1"/>
  <c r="AC3" i="65" s="1"/>
  <c r="AX4" i="65"/>
  <c r="S4" i="65" s="1"/>
  <c r="AC4" i="65" s="1"/>
  <c r="AB5" i="65" s="1"/>
  <c r="AX5" i="65"/>
  <c r="S5" i="65" s="1"/>
  <c r="AC5" i="65" s="1"/>
  <c r="AB6" i="65" s="1"/>
  <c r="AX6" i="65"/>
  <c r="S6" i="65" s="1"/>
  <c r="AC6" i="65" s="1"/>
  <c r="AB7" i="65" s="1"/>
  <c r="AX7" i="65"/>
  <c r="S7" i="65" s="1"/>
  <c r="AC7" i="65" s="1"/>
  <c r="AB8" i="65" s="1"/>
  <c r="AX8" i="65"/>
  <c r="S8" i="65" s="1"/>
  <c r="AC8" i="65" s="1"/>
  <c r="AB9" i="65" s="1"/>
  <c r="AX9" i="65"/>
  <c r="S9" i="65" s="1"/>
  <c r="AC9" i="65" s="1"/>
  <c r="AB10" i="65" s="1"/>
  <c r="AX10" i="65"/>
  <c r="S10" i="65" s="1"/>
  <c r="AC10" i="65" s="1"/>
  <c r="AB11" i="65" s="1"/>
  <c r="AX11" i="65"/>
  <c r="S11" i="65" s="1"/>
  <c r="AC11" i="65" s="1"/>
  <c r="AB12" i="65" s="1"/>
  <c r="AX12" i="65"/>
  <c r="S12" i="65" s="1"/>
  <c r="AC12" i="65" s="1"/>
  <c r="AB13" i="65" s="1"/>
  <c r="AX13" i="65"/>
  <c r="S13" i="65" s="1"/>
  <c r="AC13" i="65" s="1"/>
  <c r="AB14" i="65" s="1"/>
  <c r="AX14" i="65"/>
  <c r="S14" i="65" s="1"/>
  <c r="AC14" i="65" s="1"/>
  <c r="AB15" i="65" s="1"/>
  <c r="AX15" i="65"/>
  <c r="S15" i="65" s="1"/>
  <c r="AC15" i="65" s="1"/>
  <c r="AB16" i="65" s="1"/>
  <c r="AX16" i="65"/>
  <c r="S16" i="65" s="1"/>
  <c r="AC16" i="65" s="1"/>
  <c r="AB17" i="65" s="1"/>
  <c r="AX17" i="65"/>
  <c r="S17" i="65" s="1"/>
  <c r="AC17" i="65" s="1"/>
  <c r="AB18" i="65" s="1"/>
  <c r="AX18" i="65"/>
  <c r="S18" i="65" s="1"/>
  <c r="AC18" i="65" s="1"/>
  <c r="AB19" i="65" s="1"/>
  <c r="AX19" i="65"/>
  <c r="S19" i="65" s="1"/>
  <c r="AC19" i="65" s="1"/>
  <c r="AB20" i="65" s="1"/>
  <c r="AX20" i="65"/>
  <c r="S20" i="65" s="1"/>
  <c r="AC20" i="65" s="1"/>
  <c r="AB21" i="65" s="1"/>
  <c r="AX21" i="65"/>
  <c r="S21" i="65" s="1"/>
  <c r="AC21" i="65" s="1"/>
  <c r="AB22" i="65" s="1"/>
  <c r="AJ20" i="70"/>
  <c r="AK20" i="70"/>
  <c r="AT20" i="70" s="1"/>
  <c r="AJ14" i="70"/>
  <c r="AK14" i="70"/>
  <c r="AT14" i="70" s="1"/>
  <c r="AJ8" i="70"/>
  <c r="AK8" i="70"/>
  <c r="AT8" i="70" s="1"/>
  <c r="AJ21" i="57"/>
  <c r="AK21" i="57"/>
  <c r="AT21" i="57" s="1"/>
  <c r="AJ15" i="57"/>
  <c r="AK15" i="57"/>
  <c r="AT15" i="57" s="1"/>
  <c r="AJ9" i="57"/>
  <c r="AK9" i="57"/>
  <c r="AT9" i="57" s="1"/>
  <c r="AS14" i="12"/>
  <c r="AL14" i="12"/>
  <c r="AU14" i="12" s="1"/>
  <c r="AJ19" i="24"/>
  <c r="AK19" i="24"/>
  <c r="AT19" i="24" s="1"/>
  <c r="AJ13" i="24"/>
  <c r="AK13" i="24"/>
  <c r="AT13" i="24" s="1"/>
  <c r="AJ7" i="24"/>
  <c r="AK7" i="24"/>
  <c r="AT7" i="24" s="1"/>
  <c r="AJ4" i="19"/>
  <c r="AK4" i="19"/>
  <c r="AT4" i="19" s="1"/>
  <c r="AT25" i="19" s="1"/>
  <c r="AS25" i="13"/>
  <c r="AS11" i="19"/>
  <c r="AL11" i="19"/>
  <c r="AU11" i="19" s="1"/>
  <c r="AR21" i="58"/>
  <c r="AL23" i="18"/>
  <c r="AU23" i="18" s="1"/>
  <c r="AR23" i="18"/>
  <c r="AR25" i="18" s="1"/>
  <c r="Z23" i="72"/>
  <c r="AJ19" i="18"/>
  <c r="AK19" i="18"/>
  <c r="AT19" i="18" s="1"/>
  <c r="AJ13" i="18"/>
  <c r="AK13" i="18"/>
  <c r="AT13" i="18" s="1"/>
  <c r="AJ7" i="18"/>
  <c r="AK7" i="18"/>
  <c r="AT7" i="18" s="1"/>
  <c r="AI22" i="63"/>
  <c r="AN22" i="63"/>
  <c r="AS6" i="14"/>
  <c r="AL6" i="14"/>
  <c r="AU6" i="14" s="1"/>
  <c r="AC15" i="1"/>
  <c r="AB16" i="1" s="1"/>
  <c r="S16" i="1"/>
  <c r="S10" i="1"/>
  <c r="AC9" i="1"/>
  <c r="AB10" i="1" s="1"/>
  <c r="S4" i="1"/>
  <c r="AC3" i="1"/>
  <c r="AX22" i="10"/>
  <c r="S22" i="10" s="1"/>
  <c r="AC22" i="10" s="1"/>
  <c r="AB23" i="10" s="1"/>
  <c r="AJ18" i="4"/>
  <c r="AK18" i="4"/>
  <c r="AT18" i="4" s="1"/>
  <c r="AJ12" i="4"/>
  <c r="AK12" i="4"/>
  <c r="AT12" i="4" s="1"/>
  <c r="AJ6" i="4"/>
  <c r="AK6" i="4"/>
  <c r="AT6" i="4" s="1"/>
  <c r="AH25" i="84"/>
  <c r="AQ25" i="84" s="1"/>
  <c r="AI22" i="85"/>
  <c r="AN22" i="85"/>
  <c r="AI25" i="37"/>
  <c r="AN25" i="37"/>
  <c r="AS19" i="14"/>
  <c r="AL19" i="14"/>
  <c r="AU19" i="14" s="1"/>
  <c r="X24" i="87"/>
  <c r="Y24" i="87"/>
  <c r="Z24" i="83" l="1"/>
  <c r="W25" i="90"/>
  <c r="Z23" i="89"/>
  <c r="AE23" i="60"/>
  <c r="Z24" i="77"/>
  <c r="Z24" i="91"/>
  <c r="Z26" i="26"/>
  <c r="AF23" i="60"/>
  <c r="AO23" i="60" s="1"/>
  <c r="AO25" i="60" s="1"/>
  <c r="AG24" i="25"/>
  <c r="AP24" i="25" s="1"/>
  <c r="AL23" i="70"/>
  <c r="AU23" i="70" s="1"/>
  <c r="Z23" i="7"/>
  <c r="Z23" i="28"/>
  <c r="AF23" i="28" s="1"/>
  <c r="AO23" i="28" s="1"/>
  <c r="Z24" i="87"/>
  <c r="AG24" i="87" s="1"/>
  <c r="AP24" i="87" s="1"/>
  <c r="Z24" i="95"/>
  <c r="AG24" i="95" s="1"/>
  <c r="AP24" i="95" s="1"/>
  <c r="AF24" i="88"/>
  <c r="AO24" i="88" s="1"/>
  <c r="W25" i="25"/>
  <c r="Z24" i="31"/>
  <c r="AG24" i="31" s="1"/>
  <c r="AP24" i="31" s="1"/>
  <c r="Z24" i="43"/>
  <c r="AF24" i="43" s="1"/>
  <c r="AO24" i="43" s="1"/>
  <c r="W25" i="31"/>
  <c r="W24" i="28"/>
  <c r="AG23" i="28"/>
  <c r="AP23" i="28" s="1"/>
  <c r="W25" i="87"/>
  <c r="AE24" i="95"/>
  <c r="W25" i="95"/>
  <c r="W24" i="89"/>
  <c r="AG23" i="89"/>
  <c r="AP23" i="89" s="1"/>
  <c r="AF23" i="89"/>
  <c r="AO23" i="89" s="1"/>
  <c r="AE23" i="89"/>
  <c r="AG23" i="7"/>
  <c r="AP23" i="7" s="1"/>
  <c r="AP25" i="7" s="1"/>
  <c r="AF23" i="7"/>
  <c r="AO23" i="7" s="1"/>
  <c r="AO25" i="7" s="1"/>
  <c r="AE23" i="7"/>
  <c r="AG23" i="71"/>
  <c r="AP23" i="71" s="1"/>
  <c r="AP25" i="71" s="1"/>
  <c r="AF23" i="71"/>
  <c r="AO23" i="71" s="1"/>
  <c r="AO25" i="71" s="1"/>
  <c r="AE23" i="71"/>
  <c r="W25" i="83"/>
  <c r="AG24" i="83"/>
  <c r="AP24" i="83" s="1"/>
  <c r="AF24" i="83"/>
  <c r="AO24" i="83" s="1"/>
  <c r="AE24" i="83"/>
  <c r="AE24" i="91"/>
  <c r="AF24" i="91"/>
  <c r="AO24" i="91" s="1"/>
  <c r="W25" i="91"/>
  <c r="AG24" i="91"/>
  <c r="AP24" i="91" s="1"/>
  <c r="AR22" i="63"/>
  <c r="AS20" i="70"/>
  <c r="AL20" i="70"/>
  <c r="AU20" i="70" s="1"/>
  <c r="AJ23" i="52"/>
  <c r="AS23" i="52" s="1"/>
  <c r="AK23" i="52"/>
  <c r="AT23" i="52" s="1"/>
  <c r="AS18" i="6"/>
  <c r="AL18" i="6"/>
  <c r="AU18" i="6" s="1"/>
  <c r="AS18" i="18"/>
  <c r="AL18" i="18"/>
  <c r="AU18" i="18" s="1"/>
  <c r="AJ6" i="10"/>
  <c r="AK6" i="10"/>
  <c r="AT6" i="10" s="1"/>
  <c r="AS20" i="18"/>
  <c r="AL20" i="18"/>
  <c r="AU20" i="18" s="1"/>
  <c r="AS9" i="70"/>
  <c r="AL9" i="70"/>
  <c r="AU9" i="70" s="1"/>
  <c r="AJ4" i="49"/>
  <c r="AK4" i="49"/>
  <c r="AT4" i="49" s="1"/>
  <c r="AT25" i="49" s="1"/>
  <c r="AJ19" i="51"/>
  <c r="AK19" i="51"/>
  <c r="AT19" i="51" s="1"/>
  <c r="AJ9" i="54"/>
  <c r="AK9" i="54"/>
  <c r="AT9" i="54" s="1"/>
  <c r="AJ16" i="55"/>
  <c r="AK16" i="55"/>
  <c r="AT16" i="55" s="1"/>
  <c r="AS7" i="70"/>
  <c r="AL7" i="70"/>
  <c r="AU7" i="70" s="1"/>
  <c r="AJ11" i="66"/>
  <c r="AK11" i="66"/>
  <c r="AT11" i="66" s="1"/>
  <c r="Y24" i="78"/>
  <c r="X24" i="78"/>
  <c r="AJ8" i="2"/>
  <c r="AK8" i="2"/>
  <c r="AT8" i="2" s="1"/>
  <c r="AJ17" i="16"/>
  <c r="AK17" i="16"/>
  <c r="AT17" i="16" s="1"/>
  <c r="AS16" i="3"/>
  <c r="AL16" i="3"/>
  <c r="AU16" i="3" s="1"/>
  <c r="AJ8" i="8"/>
  <c r="AK8" i="8"/>
  <c r="AT8" i="8" s="1"/>
  <c r="AS7" i="6"/>
  <c r="AL7" i="6"/>
  <c r="AU7" i="6" s="1"/>
  <c r="AS16" i="23"/>
  <c r="AL16" i="23"/>
  <c r="AU16" i="23" s="1"/>
  <c r="AJ10" i="20"/>
  <c r="AK10" i="20"/>
  <c r="AT10" i="20" s="1"/>
  <c r="AR23" i="55"/>
  <c r="AR25" i="55" s="1"/>
  <c r="AJ10" i="59"/>
  <c r="AK10" i="59"/>
  <c r="AT10" i="59" s="1"/>
  <c r="AJ3" i="59"/>
  <c r="AB4" i="59"/>
  <c r="AJ23" i="1"/>
  <c r="AK23" i="1"/>
  <c r="AT23" i="1" s="1"/>
  <c r="AJ20" i="1"/>
  <c r="AK20" i="1"/>
  <c r="AT20" i="1" s="1"/>
  <c r="AR23" i="47"/>
  <c r="AS11" i="18"/>
  <c r="AL11" i="18"/>
  <c r="AU11" i="18" s="1"/>
  <c r="AH24" i="81"/>
  <c r="AQ24" i="81" s="1"/>
  <c r="AS7" i="57"/>
  <c r="AL7" i="57"/>
  <c r="AU7" i="57" s="1"/>
  <c r="AS11" i="3"/>
  <c r="AL11" i="3"/>
  <c r="AU11" i="3" s="1"/>
  <c r="AX23" i="60"/>
  <c r="S23" i="60" s="1"/>
  <c r="AC23" i="60" s="1"/>
  <c r="AX3" i="60"/>
  <c r="S3" i="60" s="1"/>
  <c r="AC3" i="60" s="1"/>
  <c r="AX4" i="60"/>
  <c r="S4" i="60" s="1"/>
  <c r="AC4" i="60" s="1"/>
  <c r="AB5" i="60" s="1"/>
  <c r="AX5" i="60"/>
  <c r="S5" i="60" s="1"/>
  <c r="AC5" i="60" s="1"/>
  <c r="AB6" i="60" s="1"/>
  <c r="AX6" i="60"/>
  <c r="S6" i="60" s="1"/>
  <c r="AC6" i="60" s="1"/>
  <c r="AB7" i="60" s="1"/>
  <c r="AX7" i="60"/>
  <c r="S7" i="60" s="1"/>
  <c r="AC7" i="60" s="1"/>
  <c r="AB8" i="60" s="1"/>
  <c r="AX8" i="60"/>
  <c r="S8" i="60" s="1"/>
  <c r="AC8" i="60" s="1"/>
  <c r="AB9" i="60" s="1"/>
  <c r="AX9" i="60"/>
  <c r="S9" i="60" s="1"/>
  <c r="AC9" i="60" s="1"/>
  <c r="AB10" i="60" s="1"/>
  <c r="AX10" i="60"/>
  <c r="S10" i="60" s="1"/>
  <c r="AC10" i="60" s="1"/>
  <c r="AB11" i="60" s="1"/>
  <c r="AX11" i="60"/>
  <c r="S11" i="60" s="1"/>
  <c r="AC11" i="60" s="1"/>
  <c r="AB12" i="60" s="1"/>
  <c r="AX12" i="60"/>
  <c r="S12" i="60" s="1"/>
  <c r="AC12" i="60" s="1"/>
  <c r="AB13" i="60" s="1"/>
  <c r="AX13" i="60"/>
  <c r="S13" i="60" s="1"/>
  <c r="AC13" i="60" s="1"/>
  <c r="AB14" i="60" s="1"/>
  <c r="AX14" i="60"/>
  <c r="S14" i="60" s="1"/>
  <c r="AC14" i="60" s="1"/>
  <c r="AB15" i="60" s="1"/>
  <c r="AX15" i="60"/>
  <c r="S15" i="60" s="1"/>
  <c r="AC15" i="60" s="1"/>
  <c r="AB16" i="60" s="1"/>
  <c r="AX16" i="60"/>
  <c r="S16" i="60" s="1"/>
  <c r="AC16" i="60" s="1"/>
  <c r="AB17" i="60" s="1"/>
  <c r="AX17" i="60"/>
  <c r="S17" i="60" s="1"/>
  <c r="AC17" i="60" s="1"/>
  <c r="AB18" i="60" s="1"/>
  <c r="AX18" i="60"/>
  <c r="S18" i="60" s="1"/>
  <c r="AC18" i="60" s="1"/>
  <c r="AB19" i="60" s="1"/>
  <c r="AX19" i="60"/>
  <c r="S19" i="60" s="1"/>
  <c r="AC19" i="60" s="1"/>
  <c r="AB20" i="60" s="1"/>
  <c r="AX20" i="60"/>
  <c r="S20" i="60" s="1"/>
  <c r="AC20" i="60" s="1"/>
  <c r="AB21" i="60" s="1"/>
  <c r="AX21" i="60"/>
  <c r="S21" i="60" s="1"/>
  <c r="AC21" i="60" s="1"/>
  <c r="AB22" i="60" s="1"/>
  <c r="AL23" i="49"/>
  <c r="AU23" i="49" s="1"/>
  <c r="AS18" i="21"/>
  <c r="AL18" i="21"/>
  <c r="AU18" i="21" s="1"/>
  <c r="AR23" i="77"/>
  <c r="AR23" i="87"/>
  <c r="AI25" i="84"/>
  <c r="AN25" i="84"/>
  <c r="AI22" i="58"/>
  <c r="AN22" i="58"/>
  <c r="AS19" i="49"/>
  <c r="AL19" i="49"/>
  <c r="AU19" i="49" s="1"/>
  <c r="AN25" i="92"/>
  <c r="AI25" i="92"/>
  <c r="Y25" i="90"/>
  <c r="X25" i="90"/>
  <c r="AH24" i="87"/>
  <c r="AQ24" i="87" s="1"/>
  <c r="AS18" i="4"/>
  <c r="AL18" i="4"/>
  <c r="AU18" i="4" s="1"/>
  <c r="AG23" i="72"/>
  <c r="AP23" i="72" s="1"/>
  <c r="AP25" i="72" s="1"/>
  <c r="AF23" i="72"/>
  <c r="AO23" i="72" s="1"/>
  <c r="AO25" i="72" s="1"/>
  <c r="AE23" i="72"/>
  <c r="AJ22" i="65"/>
  <c r="AK22" i="65"/>
  <c r="AT22" i="65" s="1"/>
  <c r="AJ16" i="65"/>
  <c r="AK16" i="65"/>
  <c r="AT16" i="65" s="1"/>
  <c r="AJ10" i="65"/>
  <c r="AK10" i="65"/>
  <c r="AT10" i="65" s="1"/>
  <c r="AJ3" i="65"/>
  <c r="AB4" i="65"/>
  <c r="AJ23" i="51"/>
  <c r="AS23" i="51" s="1"/>
  <c r="AK23" i="51"/>
  <c r="AT23" i="51" s="1"/>
  <c r="AS20" i="21"/>
  <c r="AL20" i="21"/>
  <c r="AU20" i="21" s="1"/>
  <c r="AS3" i="6"/>
  <c r="AL3" i="6"/>
  <c r="AU3" i="6" s="1"/>
  <c r="AS13" i="23"/>
  <c r="AL13" i="23"/>
  <c r="AU13" i="23" s="1"/>
  <c r="AJ20" i="52"/>
  <c r="AK20" i="52"/>
  <c r="AT20" i="52" s="1"/>
  <c r="AJ14" i="52"/>
  <c r="AK14" i="52"/>
  <c r="AT14" i="52" s="1"/>
  <c r="AJ8" i="52"/>
  <c r="AK8" i="52"/>
  <c r="AT8" i="52" s="1"/>
  <c r="AS18" i="24"/>
  <c r="AL18" i="24"/>
  <c r="AU18" i="24" s="1"/>
  <c r="AS10" i="49"/>
  <c r="AL10" i="49"/>
  <c r="AU10" i="49" s="1"/>
  <c r="AS12" i="56"/>
  <c r="AL12" i="56"/>
  <c r="AU12" i="56" s="1"/>
  <c r="AR25" i="26"/>
  <c r="AJ17" i="10"/>
  <c r="AK17" i="10"/>
  <c r="AT17" i="10" s="1"/>
  <c r="AJ11" i="10"/>
  <c r="AK11" i="10"/>
  <c r="AT11" i="10" s="1"/>
  <c r="AJ5" i="10"/>
  <c r="AK5" i="10"/>
  <c r="AT5" i="10" s="1"/>
  <c r="AJ23" i="66"/>
  <c r="AS23" i="66" s="1"/>
  <c r="AK23" i="66"/>
  <c r="AT23" i="66" s="1"/>
  <c r="AJ18" i="5"/>
  <c r="AK18" i="5"/>
  <c r="AT18" i="5" s="1"/>
  <c r="AJ12" i="5"/>
  <c r="AK12" i="5"/>
  <c r="AT12" i="5" s="1"/>
  <c r="AJ6" i="5"/>
  <c r="AK6" i="5"/>
  <c r="AT6" i="5" s="1"/>
  <c r="AJ18" i="51"/>
  <c r="AK18" i="51"/>
  <c r="AT18" i="51" s="1"/>
  <c r="AJ12" i="51"/>
  <c r="AK12" i="51"/>
  <c r="AT12" i="51" s="1"/>
  <c r="AJ6" i="51"/>
  <c r="AK6" i="51"/>
  <c r="AT6" i="51" s="1"/>
  <c r="AJ20" i="54"/>
  <c r="AK20" i="54"/>
  <c r="AT20" i="54" s="1"/>
  <c r="AJ14" i="54"/>
  <c r="AK14" i="54"/>
  <c r="AT14" i="54" s="1"/>
  <c r="AJ8" i="54"/>
  <c r="AK8" i="54"/>
  <c r="AT8" i="54" s="1"/>
  <c r="AJ23" i="2"/>
  <c r="AS23" i="2" s="1"/>
  <c r="AK23" i="2"/>
  <c r="AT23" i="2" s="1"/>
  <c r="AS21" i="21"/>
  <c r="AL21" i="21"/>
  <c r="AU21" i="21" s="1"/>
  <c r="AJ21" i="55"/>
  <c r="AK21" i="55"/>
  <c r="AT21" i="55" s="1"/>
  <c r="AJ15" i="55"/>
  <c r="AK15" i="55"/>
  <c r="AT15" i="55" s="1"/>
  <c r="AJ9" i="55"/>
  <c r="AK9" i="55"/>
  <c r="AT9" i="55" s="1"/>
  <c r="AS12" i="6"/>
  <c r="AL12" i="6"/>
  <c r="AU12" i="6" s="1"/>
  <c r="AR23" i="81"/>
  <c r="AS8" i="57"/>
  <c r="AL8" i="57"/>
  <c r="AU8" i="57" s="1"/>
  <c r="AR23" i="5"/>
  <c r="AR25" i="5" s="1"/>
  <c r="AS7" i="21"/>
  <c r="AL7" i="21"/>
  <c r="AU7" i="21" s="1"/>
  <c r="AS14" i="4"/>
  <c r="AL14" i="4"/>
  <c r="AU14" i="4" s="1"/>
  <c r="AN25" i="30"/>
  <c r="AI25" i="30"/>
  <c r="AS9" i="18"/>
  <c r="AL9" i="18"/>
  <c r="AU9" i="18" s="1"/>
  <c r="AX23" i="11"/>
  <c r="S23" i="11" s="1"/>
  <c r="AC23" i="11" s="1"/>
  <c r="AX3" i="11"/>
  <c r="S3" i="11" s="1"/>
  <c r="AC3" i="11" s="1"/>
  <c r="AX4" i="11"/>
  <c r="S4" i="11" s="1"/>
  <c r="AC4" i="11" s="1"/>
  <c r="AB5" i="11" s="1"/>
  <c r="AX5" i="11"/>
  <c r="S5" i="11" s="1"/>
  <c r="AC5" i="11" s="1"/>
  <c r="AB6" i="11" s="1"/>
  <c r="AX6" i="11"/>
  <c r="S6" i="11" s="1"/>
  <c r="AC6" i="11" s="1"/>
  <c r="AB7" i="11" s="1"/>
  <c r="AX7" i="11"/>
  <c r="S7" i="11" s="1"/>
  <c r="AC7" i="11" s="1"/>
  <c r="AB8" i="11" s="1"/>
  <c r="AX8" i="11"/>
  <c r="S8" i="11" s="1"/>
  <c r="AC8" i="11" s="1"/>
  <c r="AB9" i="11" s="1"/>
  <c r="AX9" i="11"/>
  <c r="S9" i="11" s="1"/>
  <c r="AC9" i="11" s="1"/>
  <c r="AB10" i="11" s="1"/>
  <c r="AX10" i="11"/>
  <c r="S10" i="11" s="1"/>
  <c r="AC10" i="11" s="1"/>
  <c r="AB11" i="11" s="1"/>
  <c r="AX11" i="11"/>
  <c r="S11" i="11" s="1"/>
  <c r="AC11" i="11" s="1"/>
  <c r="AB12" i="11" s="1"/>
  <c r="AX12" i="11"/>
  <c r="S12" i="11" s="1"/>
  <c r="AC12" i="11" s="1"/>
  <c r="AB13" i="11" s="1"/>
  <c r="AX13" i="11"/>
  <c r="S13" i="11" s="1"/>
  <c r="AC13" i="11" s="1"/>
  <c r="AB14" i="11" s="1"/>
  <c r="AX14" i="11"/>
  <c r="S14" i="11" s="1"/>
  <c r="AC14" i="11" s="1"/>
  <c r="AB15" i="11" s="1"/>
  <c r="AX15" i="11"/>
  <c r="S15" i="11" s="1"/>
  <c r="AC15" i="11" s="1"/>
  <c r="AB16" i="11" s="1"/>
  <c r="AX16" i="11"/>
  <c r="S16" i="11" s="1"/>
  <c r="AC16" i="11" s="1"/>
  <c r="AB17" i="11" s="1"/>
  <c r="AX17" i="11"/>
  <c r="S17" i="11" s="1"/>
  <c r="AC17" i="11" s="1"/>
  <c r="AB18" i="11" s="1"/>
  <c r="AX18" i="11"/>
  <c r="S18" i="11" s="1"/>
  <c r="AC18" i="11" s="1"/>
  <c r="AB19" i="11" s="1"/>
  <c r="AX19" i="11"/>
  <c r="S19" i="11" s="1"/>
  <c r="AC19" i="11" s="1"/>
  <c r="AB20" i="11" s="1"/>
  <c r="AX20" i="11"/>
  <c r="S20" i="11" s="1"/>
  <c r="AC20" i="11" s="1"/>
  <c r="AB21" i="11" s="1"/>
  <c r="AX21" i="11"/>
  <c r="S21" i="11" s="1"/>
  <c r="AC21" i="11" s="1"/>
  <c r="AB22" i="11" s="1"/>
  <c r="AI23" i="93"/>
  <c r="AN23" i="93"/>
  <c r="AS17" i="57"/>
  <c r="AL17" i="57"/>
  <c r="AU17" i="57" s="1"/>
  <c r="AJ22" i="66"/>
  <c r="AK22" i="66"/>
  <c r="AT22" i="66" s="1"/>
  <c r="AJ16" i="66"/>
  <c r="AK16" i="66"/>
  <c r="AT16" i="66" s="1"/>
  <c r="AJ10" i="66"/>
  <c r="AK10" i="66"/>
  <c r="AT10" i="66" s="1"/>
  <c r="AB4" i="66"/>
  <c r="AJ3" i="66"/>
  <c r="AI22" i="15"/>
  <c r="AN22" i="15"/>
  <c r="AI23" i="66"/>
  <c r="AN23" i="66"/>
  <c r="AN25" i="66" s="1"/>
  <c r="AS9" i="56"/>
  <c r="AL9" i="56"/>
  <c r="AU9" i="56" s="1"/>
  <c r="AJ19" i="2"/>
  <c r="AK19" i="2"/>
  <c r="AT19" i="2" s="1"/>
  <c r="AJ13" i="2"/>
  <c r="AK13" i="2"/>
  <c r="AT13" i="2" s="1"/>
  <c r="AJ7" i="2"/>
  <c r="AK7" i="2"/>
  <c r="AT7" i="2" s="1"/>
  <c r="AS3" i="21"/>
  <c r="AL3" i="21"/>
  <c r="AU3" i="21" s="1"/>
  <c r="AS14" i="49"/>
  <c r="AL14" i="49"/>
  <c r="AU14" i="49" s="1"/>
  <c r="AI24" i="29"/>
  <c r="AN24" i="29"/>
  <c r="AS15" i="6"/>
  <c r="AL15" i="6"/>
  <c r="AU15" i="6" s="1"/>
  <c r="AS15" i="4"/>
  <c r="AL15" i="4"/>
  <c r="AU15" i="4" s="1"/>
  <c r="AJ22" i="16"/>
  <c r="AK22" i="16"/>
  <c r="AT22" i="16" s="1"/>
  <c r="AJ16" i="16"/>
  <c r="AK16" i="16"/>
  <c r="AT16" i="16" s="1"/>
  <c r="AJ10" i="16"/>
  <c r="AK10" i="16"/>
  <c r="AT10" i="16" s="1"/>
  <c r="AJ3" i="16"/>
  <c r="AB4" i="16"/>
  <c r="AS10" i="24"/>
  <c r="AL10" i="24"/>
  <c r="AU10" i="24" s="1"/>
  <c r="AS17" i="70"/>
  <c r="AL17" i="70"/>
  <c r="AU17" i="70" s="1"/>
  <c r="AS3" i="3"/>
  <c r="AL3" i="3"/>
  <c r="AU3" i="3" s="1"/>
  <c r="AS16" i="56"/>
  <c r="AL16" i="56"/>
  <c r="AU16" i="56" s="1"/>
  <c r="AJ19" i="8"/>
  <c r="AK19" i="8"/>
  <c r="AT19" i="8" s="1"/>
  <c r="AJ13" i="8"/>
  <c r="AK13" i="8"/>
  <c r="AT13" i="8" s="1"/>
  <c r="AJ7" i="8"/>
  <c r="AK7" i="8"/>
  <c r="AT7" i="8" s="1"/>
  <c r="AS17" i="21"/>
  <c r="AL17" i="21"/>
  <c r="AU17" i="21" s="1"/>
  <c r="AS3" i="23"/>
  <c r="AL3" i="23"/>
  <c r="AU3" i="23" s="1"/>
  <c r="AS6" i="56"/>
  <c r="AL6" i="56"/>
  <c r="AU6" i="56" s="1"/>
  <c r="AJ21" i="20"/>
  <c r="AK21" i="20"/>
  <c r="AT21" i="20" s="1"/>
  <c r="AJ15" i="20"/>
  <c r="AK15" i="20"/>
  <c r="AT15" i="20" s="1"/>
  <c r="AJ9" i="20"/>
  <c r="AK9" i="20"/>
  <c r="AT9" i="20" s="1"/>
  <c r="AJ21" i="59"/>
  <c r="AK21" i="59"/>
  <c r="AT21" i="59" s="1"/>
  <c r="AJ15" i="59"/>
  <c r="AK15" i="59"/>
  <c r="AT15" i="59" s="1"/>
  <c r="AJ9" i="59"/>
  <c r="AK9" i="59"/>
  <c r="AT9" i="59" s="1"/>
  <c r="AS16" i="4"/>
  <c r="AL16" i="4"/>
  <c r="AU16" i="4" s="1"/>
  <c r="AN24" i="73"/>
  <c r="AI24" i="73"/>
  <c r="Z24" i="81"/>
  <c r="AS11" i="24"/>
  <c r="AL11" i="24"/>
  <c r="AU11" i="24" s="1"/>
  <c r="AR24" i="80"/>
  <c r="AX22" i="60"/>
  <c r="S22" i="60" s="1"/>
  <c r="AC22" i="60" s="1"/>
  <c r="AB23" i="60" s="1"/>
  <c r="AS17" i="56"/>
  <c r="AL17" i="56"/>
  <c r="AU17" i="56" s="1"/>
  <c r="AS14" i="6"/>
  <c r="AL14" i="6"/>
  <c r="AU14" i="6" s="1"/>
  <c r="AS11" i="23"/>
  <c r="AL11" i="23"/>
  <c r="AU11" i="23" s="1"/>
  <c r="AH24" i="43"/>
  <c r="AQ24" i="43" s="1"/>
  <c r="AH26" i="37"/>
  <c r="AQ26" i="37" s="1"/>
  <c r="AJ9" i="1"/>
  <c r="AK9" i="1"/>
  <c r="AT9" i="1" s="1"/>
  <c r="AS6" i="24"/>
  <c r="AL6" i="24"/>
  <c r="AU6" i="24" s="1"/>
  <c r="AS19" i="70"/>
  <c r="AL19" i="70"/>
  <c r="AU19" i="70" s="1"/>
  <c r="Y25" i="46"/>
  <c r="X25" i="46"/>
  <c r="X25" i="75"/>
  <c r="Y25" i="75"/>
  <c r="X25" i="88"/>
  <c r="Z25" i="88" s="1"/>
  <c r="Y25" i="88"/>
  <c r="AJ5" i="65"/>
  <c r="AK5" i="65"/>
  <c r="AT5" i="65" s="1"/>
  <c r="AS16" i="6"/>
  <c r="AL16" i="6"/>
  <c r="AU16" i="6" s="1"/>
  <c r="AJ21" i="52"/>
  <c r="AK21" i="52"/>
  <c r="AT21" i="52" s="1"/>
  <c r="AS19" i="4"/>
  <c r="AL19" i="4"/>
  <c r="AU19" i="4" s="1"/>
  <c r="AJ11" i="1"/>
  <c r="AK11" i="1"/>
  <c r="AT11" i="1" s="1"/>
  <c r="AJ19" i="5"/>
  <c r="AK19" i="5"/>
  <c r="AT19" i="5" s="1"/>
  <c r="AJ7" i="51"/>
  <c r="AK7" i="51"/>
  <c r="AT7" i="51" s="1"/>
  <c r="AJ21" i="54"/>
  <c r="AK21" i="54"/>
  <c r="AT21" i="54" s="1"/>
  <c r="AR22" i="89"/>
  <c r="AJ22" i="55"/>
  <c r="AK22" i="55"/>
  <c r="AT22" i="55" s="1"/>
  <c r="AS16" i="49"/>
  <c r="AL16" i="49"/>
  <c r="AU16" i="49" s="1"/>
  <c r="AH23" i="89"/>
  <c r="AQ23" i="89" s="1"/>
  <c r="AR22" i="85"/>
  <c r="AS7" i="18"/>
  <c r="AL7" i="18"/>
  <c r="AU7" i="18" s="1"/>
  <c r="AS13" i="24"/>
  <c r="AL13" i="24"/>
  <c r="AU13" i="24" s="1"/>
  <c r="AS9" i="57"/>
  <c r="AL9" i="57"/>
  <c r="AU9" i="57" s="1"/>
  <c r="AS8" i="70"/>
  <c r="AL8" i="70"/>
  <c r="AU8" i="70" s="1"/>
  <c r="AJ21" i="65"/>
  <c r="AK21" i="65"/>
  <c r="AT21" i="65" s="1"/>
  <c r="AJ15" i="65"/>
  <c r="AK15" i="65"/>
  <c r="AT15" i="65" s="1"/>
  <c r="AJ9" i="65"/>
  <c r="AK9" i="65"/>
  <c r="AT9" i="65" s="1"/>
  <c r="AJ23" i="5"/>
  <c r="AS23" i="5" s="1"/>
  <c r="AK23" i="5"/>
  <c r="AT23" i="5" s="1"/>
  <c r="AS19" i="3"/>
  <c r="AL19" i="3"/>
  <c r="AU19" i="3" s="1"/>
  <c r="AJ23" i="54"/>
  <c r="AS23" i="54" s="1"/>
  <c r="AK23" i="54"/>
  <c r="AT23" i="54" s="1"/>
  <c r="W25" i="44"/>
  <c r="AG24" i="44"/>
  <c r="AP24" i="44" s="1"/>
  <c r="AF24" i="44"/>
  <c r="AO24" i="44" s="1"/>
  <c r="AE24" i="44"/>
  <c r="AS19" i="56"/>
  <c r="AL19" i="56"/>
  <c r="AU19" i="56" s="1"/>
  <c r="X24" i="33"/>
  <c r="Y24" i="33"/>
  <c r="AJ4" i="6"/>
  <c r="AK4" i="6"/>
  <c r="AT4" i="6" s="1"/>
  <c r="AT25" i="6" s="1"/>
  <c r="AS22" i="6"/>
  <c r="AL22" i="6"/>
  <c r="AU22" i="6" s="1"/>
  <c r="AR22" i="71"/>
  <c r="AS15" i="23"/>
  <c r="AL15" i="23"/>
  <c r="AU15" i="23" s="1"/>
  <c r="AJ19" i="52"/>
  <c r="AK19" i="52"/>
  <c r="AT19" i="52" s="1"/>
  <c r="AJ13" i="52"/>
  <c r="AK13" i="52"/>
  <c r="AT13" i="52" s="1"/>
  <c r="AJ7" i="52"/>
  <c r="AK7" i="52"/>
  <c r="AT7" i="52" s="1"/>
  <c r="AR24" i="41"/>
  <c r="AH25" i="40"/>
  <c r="AQ25" i="40" s="1"/>
  <c r="AS7" i="4"/>
  <c r="AL7" i="4"/>
  <c r="AU7" i="4" s="1"/>
  <c r="AJ22" i="10"/>
  <c r="AK22" i="10"/>
  <c r="AT22" i="10" s="1"/>
  <c r="AJ16" i="10"/>
  <c r="AK16" i="10"/>
  <c r="AT16" i="10" s="1"/>
  <c r="AJ10" i="10"/>
  <c r="AK10" i="10"/>
  <c r="AT10" i="10" s="1"/>
  <c r="AJ3" i="10"/>
  <c r="AB4" i="10"/>
  <c r="AJ17" i="1"/>
  <c r="AK17" i="1"/>
  <c r="AT17" i="1" s="1"/>
  <c r="AH23" i="63"/>
  <c r="AQ23" i="63" s="1"/>
  <c r="AQ25" i="63" s="1"/>
  <c r="AZ3" i="63"/>
  <c r="AS8" i="18"/>
  <c r="AL8" i="18"/>
  <c r="AU8" i="18" s="1"/>
  <c r="AR23" i="10"/>
  <c r="AR25" i="10" s="1"/>
  <c r="AS14" i="24"/>
  <c r="AL14" i="24"/>
  <c r="AU14" i="24" s="1"/>
  <c r="AS16" i="57"/>
  <c r="AL16" i="57"/>
  <c r="AU16" i="57" s="1"/>
  <c r="AS15" i="70"/>
  <c r="AL15" i="70"/>
  <c r="AU15" i="70" s="1"/>
  <c r="AJ17" i="5"/>
  <c r="AK17" i="5"/>
  <c r="AT17" i="5" s="1"/>
  <c r="AJ11" i="5"/>
  <c r="AK11" i="5"/>
  <c r="AT11" i="5" s="1"/>
  <c r="AJ5" i="5"/>
  <c r="AK5" i="5"/>
  <c r="AT5" i="5" s="1"/>
  <c r="AS14" i="3"/>
  <c r="AL14" i="3"/>
  <c r="AU14" i="3" s="1"/>
  <c r="W25" i="86"/>
  <c r="AG24" i="86"/>
  <c r="AP24" i="86" s="1"/>
  <c r="AF24" i="86"/>
  <c r="AO24" i="86" s="1"/>
  <c r="AE24" i="86"/>
  <c r="AJ17" i="51"/>
  <c r="AK17" i="51"/>
  <c r="AT17" i="51" s="1"/>
  <c r="AJ11" i="51"/>
  <c r="AK11" i="51"/>
  <c r="AT11" i="51" s="1"/>
  <c r="AJ5" i="51"/>
  <c r="AK5" i="51"/>
  <c r="AT5" i="51" s="1"/>
  <c r="AJ19" i="54"/>
  <c r="AK19" i="54"/>
  <c r="AT19" i="54" s="1"/>
  <c r="AJ13" i="54"/>
  <c r="AK13" i="54"/>
  <c r="AT13" i="54" s="1"/>
  <c r="AJ7" i="54"/>
  <c r="AK7" i="54"/>
  <c r="AT7" i="54" s="1"/>
  <c r="AL23" i="2"/>
  <c r="AU23" i="2" s="1"/>
  <c r="AR23" i="2"/>
  <c r="AR25" i="2" s="1"/>
  <c r="AS20" i="56"/>
  <c r="AL20" i="56"/>
  <c r="AU20" i="56" s="1"/>
  <c r="W25" i="36"/>
  <c r="AG24" i="36"/>
  <c r="AP24" i="36" s="1"/>
  <c r="AF24" i="36"/>
  <c r="AO24" i="36" s="1"/>
  <c r="AE24" i="36"/>
  <c r="AJ20" i="55"/>
  <c r="AK20" i="55"/>
  <c r="AT20" i="55" s="1"/>
  <c r="AJ14" i="55"/>
  <c r="AK14" i="55"/>
  <c r="AT14" i="55" s="1"/>
  <c r="AJ8" i="55"/>
  <c r="AK8" i="55"/>
  <c r="AT8" i="55" s="1"/>
  <c r="AR23" i="95"/>
  <c r="AS12" i="3"/>
  <c r="AL12" i="3"/>
  <c r="AU12" i="3" s="1"/>
  <c r="AR24" i="27"/>
  <c r="Y25" i="94"/>
  <c r="X25" i="94"/>
  <c r="Z25" i="94" s="1"/>
  <c r="AJ18" i="1"/>
  <c r="AK18" i="1"/>
  <c r="AT18" i="1" s="1"/>
  <c r="AH24" i="47"/>
  <c r="AQ24" i="47" s="1"/>
  <c r="AJ23" i="11"/>
  <c r="AS23" i="11" s="1"/>
  <c r="AS21" i="24"/>
  <c r="AL21" i="24"/>
  <c r="AU21" i="24" s="1"/>
  <c r="AG23" i="22"/>
  <c r="AP23" i="22" s="1"/>
  <c r="AP25" i="22" s="1"/>
  <c r="AF23" i="22"/>
  <c r="AO23" i="22" s="1"/>
  <c r="AO25" i="22" s="1"/>
  <c r="AE23" i="22"/>
  <c r="AS16" i="70"/>
  <c r="AL16" i="70"/>
  <c r="AU16" i="70" s="1"/>
  <c r="AJ21" i="66"/>
  <c r="AK21" i="66"/>
  <c r="AT21" i="66" s="1"/>
  <c r="AJ15" i="66"/>
  <c r="AK15" i="66"/>
  <c r="AT15" i="66" s="1"/>
  <c r="AJ9" i="66"/>
  <c r="AK9" i="66"/>
  <c r="AT9" i="66" s="1"/>
  <c r="AS15" i="3"/>
  <c r="AL15" i="3"/>
  <c r="AU15" i="3" s="1"/>
  <c r="AI23" i="78"/>
  <c r="AN23" i="78"/>
  <c r="AJ23" i="8"/>
  <c r="AS23" i="8" s="1"/>
  <c r="AK23" i="8"/>
  <c r="AT23" i="8" s="1"/>
  <c r="AJ18" i="2"/>
  <c r="AK18" i="2"/>
  <c r="AT18" i="2" s="1"/>
  <c r="AJ12" i="2"/>
  <c r="AK12" i="2"/>
  <c r="AT12" i="2" s="1"/>
  <c r="AJ6" i="2"/>
  <c r="AK6" i="2"/>
  <c r="AT6" i="2" s="1"/>
  <c r="AR22" i="7"/>
  <c r="AR23" i="8"/>
  <c r="AR25" i="8" s="1"/>
  <c r="AJ13" i="1"/>
  <c r="AK13" i="1"/>
  <c r="AT13" i="1" s="1"/>
  <c r="AJ21" i="16"/>
  <c r="AK21" i="16"/>
  <c r="AT21" i="16" s="1"/>
  <c r="AJ15" i="16"/>
  <c r="AK15" i="16"/>
  <c r="AT15" i="16" s="1"/>
  <c r="AJ9" i="16"/>
  <c r="AK9" i="16"/>
  <c r="AT9" i="16" s="1"/>
  <c r="AS16" i="18"/>
  <c r="AL16" i="18"/>
  <c r="AU16" i="18" s="1"/>
  <c r="AJ22" i="1"/>
  <c r="AS18" i="57"/>
  <c r="AL18" i="57"/>
  <c r="AU18" i="57" s="1"/>
  <c r="AJ4" i="3"/>
  <c r="AK4" i="3"/>
  <c r="AT4" i="3" s="1"/>
  <c r="AT25" i="3" s="1"/>
  <c r="AS22" i="3"/>
  <c r="AL22" i="3"/>
  <c r="AU22" i="3" s="1"/>
  <c r="AJ4" i="56"/>
  <c r="AK4" i="56"/>
  <c r="AT4" i="56" s="1"/>
  <c r="AT25" i="56" s="1"/>
  <c r="AJ18" i="8"/>
  <c r="AK18" i="8"/>
  <c r="AT18" i="8" s="1"/>
  <c r="AJ12" i="8"/>
  <c r="AK12" i="8"/>
  <c r="AT12" i="8" s="1"/>
  <c r="AJ6" i="8"/>
  <c r="AK6" i="8"/>
  <c r="AT6" i="8" s="1"/>
  <c r="AS8" i="49"/>
  <c r="AL8" i="49"/>
  <c r="AU8" i="49" s="1"/>
  <c r="AS13" i="6"/>
  <c r="AL13" i="6"/>
  <c r="AU13" i="6" s="1"/>
  <c r="AJ4" i="23"/>
  <c r="AK4" i="23"/>
  <c r="AT4" i="23" s="1"/>
  <c r="AT25" i="23" s="1"/>
  <c r="AS22" i="23"/>
  <c r="AL22" i="23"/>
  <c r="AU22" i="23" s="1"/>
  <c r="AJ20" i="20"/>
  <c r="AK20" i="20"/>
  <c r="AT20" i="20" s="1"/>
  <c r="AJ14" i="20"/>
  <c r="AK14" i="20"/>
  <c r="AT14" i="20" s="1"/>
  <c r="AJ8" i="20"/>
  <c r="AK8" i="20"/>
  <c r="AT8" i="20" s="1"/>
  <c r="AR23" i="83"/>
  <c r="AR22" i="28"/>
  <c r="AJ20" i="59"/>
  <c r="AK20" i="59"/>
  <c r="AT20" i="59" s="1"/>
  <c r="AJ14" i="59"/>
  <c r="AK14" i="59"/>
  <c r="AT14" i="59" s="1"/>
  <c r="AJ8" i="59"/>
  <c r="AK8" i="59"/>
  <c r="AT8" i="59" s="1"/>
  <c r="AS3" i="4"/>
  <c r="AL3" i="4"/>
  <c r="AU3" i="4" s="1"/>
  <c r="AJ8" i="1"/>
  <c r="AK8" i="1"/>
  <c r="AT8" i="1" s="1"/>
  <c r="AS17" i="18"/>
  <c r="AL17" i="18"/>
  <c r="AU17" i="18" s="1"/>
  <c r="AH25" i="42"/>
  <c r="AQ25" i="42" s="1"/>
  <c r="AS5" i="49"/>
  <c r="AL5" i="49"/>
  <c r="AU5" i="49" s="1"/>
  <c r="AS13" i="57"/>
  <c r="AL13" i="57"/>
  <c r="AU13" i="57" s="1"/>
  <c r="AS12" i="70"/>
  <c r="AL12" i="70"/>
  <c r="AU12" i="70" s="1"/>
  <c r="AS17" i="3"/>
  <c r="AL17" i="3"/>
  <c r="AU17" i="3" s="1"/>
  <c r="AS6" i="21"/>
  <c r="AL6" i="21"/>
  <c r="AU6" i="21" s="1"/>
  <c r="AI23" i="54"/>
  <c r="AN23" i="54"/>
  <c r="AN25" i="54" s="1"/>
  <c r="AH25" i="27"/>
  <c r="AQ25" i="27" s="1"/>
  <c r="Y26" i="82"/>
  <c r="X26" i="82"/>
  <c r="AJ15" i="1"/>
  <c r="AK15" i="1"/>
  <c r="AT15" i="1" s="1"/>
  <c r="X26" i="48"/>
  <c r="Y26" i="48"/>
  <c r="Y24" i="38"/>
  <c r="X24" i="38"/>
  <c r="Z24" i="38" s="1"/>
  <c r="AN24" i="45"/>
  <c r="AI24" i="45"/>
  <c r="AI24" i="90"/>
  <c r="AN24" i="90"/>
  <c r="AI23" i="60"/>
  <c r="AN23" i="60"/>
  <c r="AN25" i="60" s="1"/>
  <c r="AS19" i="18"/>
  <c r="AL19" i="18"/>
  <c r="AU19" i="18" s="1"/>
  <c r="AS7" i="24"/>
  <c r="AL7" i="24"/>
  <c r="AU7" i="24" s="1"/>
  <c r="AS21" i="57"/>
  <c r="AL21" i="57"/>
  <c r="AU21" i="57" s="1"/>
  <c r="AJ9" i="52"/>
  <c r="AK9" i="52"/>
  <c r="AT9" i="52" s="1"/>
  <c r="AJ12" i="10"/>
  <c r="AK12" i="10"/>
  <c r="AT12" i="10" s="1"/>
  <c r="AR24" i="42"/>
  <c r="AJ7" i="5"/>
  <c r="AK7" i="5"/>
  <c r="AT7" i="5" s="1"/>
  <c r="AB4" i="54"/>
  <c r="AJ3" i="54"/>
  <c r="AJ10" i="55"/>
  <c r="AK10" i="55"/>
  <c r="AT10" i="55" s="1"/>
  <c r="AX23" i="72"/>
  <c r="S23" i="72" s="1"/>
  <c r="AC23" i="72" s="1"/>
  <c r="AJ23" i="72" s="1"/>
  <c r="AS23" i="72" s="1"/>
  <c r="AX3" i="72"/>
  <c r="S3" i="72" s="1"/>
  <c r="AC3" i="72" s="1"/>
  <c r="AX4" i="72"/>
  <c r="S4" i="72" s="1"/>
  <c r="AC4" i="72" s="1"/>
  <c r="AB5" i="72" s="1"/>
  <c r="AX5" i="72"/>
  <c r="S5" i="72" s="1"/>
  <c r="AC5" i="72" s="1"/>
  <c r="AB6" i="72" s="1"/>
  <c r="AX6" i="72"/>
  <c r="S6" i="72" s="1"/>
  <c r="AC6" i="72" s="1"/>
  <c r="AB7" i="72" s="1"/>
  <c r="AX7" i="72"/>
  <c r="S7" i="72" s="1"/>
  <c r="AC7" i="72" s="1"/>
  <c r="AB8" i="72" s="1"/>
  <c r="AX8" i="72"/>
  <c r="S8" i="72" s="1"/>
  <c r="AC8" i="72" s="1"/>
  <c r="AB9" i="72" s="1"/>
  <c r="AX9" i="72"/>
  <c r="S9" i="72" s="1"/>
  <c r="AC9" i="72" s="1"/>
  <c r="AB10" i="72" s="1"/>
  <c r="AX10" i="72"/>
  <c r="S10" i="72" s="1"/>
  <c r="AC10" i="72" s="1"/>
  <c r="AB11" i="72" s="1"/>
  <c r="AX11" i="72"/>
  <c r="S11" i="72" s="1"/>
  <c r="AC11" i="72" s="1"/>
  <c r="AB12" i="72" s="1"/>
  <c r="AX12" i="72"/>
  <c r="S12" i="72" s="1"/>
  <c r="AC12" i="72" s="1"/>
  <c r="AB13" i="72" s="1"/>
  <c r="AX13" i="72"/>
  <c r="S13" i="72" s="1"/>
  <c r="AC13" i="72" s="1"/>
  <c r="AB14" i="72" s="1"/>
  <c r="AX14" i="72"/>
  <c r="S14" i="72" s="1"/>
  <c r="AC14" i="72" s="1"/>
  <c r="AB15" i="72" s="1"/>
  <c r="AX15" i="72"/>
  <c r="S15" i="72" s="1"/>
  <c r="AC15" i="72" s="1"/>
  <c r="AB16" i="72" s="1"/>
  <c r="AX16" i="72"/>
  <c r="S16" i="72" s="1"/>
  <c r="AC16" i="72" s="1"/>
  <c r="AB17" i="72" s="1"/>
  <c r="AX17" i="72"/>
  <c r="S17" i="72" s="1"/>
  <c r="AC17" i="72" s="1"/>
  <c r="AB18" i="72" s="1"/>
  <c r="AX18" i="72"/>
  <c r="S18" i="72" s="1"/>
  <c r="AC18" i="72" s="1"/>
  <c r="AB19" i="72" s="1"/>
  <c r="AX19" i="72"/>
  <c r="S19" i="72" s="1"/>
  <c r="AC19" i="72" s="1"/>
  <c r="AB20" i="72" s="1"/>
  <c r="AX20" i="72"/>
  <c r="S20" i="72" s="1"/>
  <c r="AC20" i="72" s="1"/>
  <c r="AB21" i="72" s="1"/>
  <c r="AX21" i="72"/>
  <c r="S21" i="72" s="1"/>
  <c r="AC21" i="72" s="1"/>
  <c r="AB22" i="72" s="1"/>
  <c r="AS10" i="70"/>
  <c r="AL10" i="70"/>
  <c r="AU10" i="70" s="1"/>
  <c r="AJ14" i="65"/>
  <c r="AK14" i="65"/>
  <c r="AT14" i="65" s="1"/>
  <c r="AS19" i="23"/>
  <c r="AL19" i="23"/>
  <c r="AU19" i="23" s="1"/>
  <c r="AS17" i="6"/>
  <c r="AL17" i="6"/>
  <c r="AU17" i="6" s="1"/>
  <c r="AJ18" i="52"/>
  <c r="AK18" i="52"/>
  <c r="AT18" i="52" s="1"/>
  <c r="AJ6" i="52"/>
  <c r="AK6" i="52"/>
  <c r="AT6" i="52" s="1"/>
  <c r="AS20" i="57"/>
  <c r="AL20" i="57"/>
  <c r="AU20" i="57" s="1"/>
  <c r="AS13" i="21"/>
  <c r="AL13" i="21"/>
  <c r="AU13" i="21" s="1"/>
  <c r="AJ21" i="10"/>
  <c r="AK21" i="10"/>
  <c r="AT21" i="10" s="1"/>
  <c r="AJ15" i="10"/>
  <c r="AK15" i="10"/>
  <c r="AT15" i="10" s="1"/>
  <c r="AJ9" i="10"/>
  <c r="AK9" i="10"/>
  <c r="AT9" i="10" s="1"/>
  <c r="AS17" i="49"/>
  <c r="AL17" i="49"/>
  <c r="AU17" i="49" s="1"/>
  <c r="AJ4" i="57"/>
  <c r="AK4" i="57"/>
  <c r="AT4" i="57" s="1"/>
  <c r="AT25" i="57" s="1"/>
  <c r="AJ22" i="5"/>
  <c r="AK22" i="5"/>
  <c r="AT22" i="5" s="1"/>
  <c r="AJ16" i="5"/>
  <c r="AK16" i="5"/>
  <c r="AT16" i="5" s="1"/>
  <c r="AJ10" i="5"/>
  <c r="AK10" i="5"/>
  <c r="AT10" i="5" s="1"/>
  <c r="AB4" i="5"/>
  <c r="AJ3" i="5"/>
  <c r="AJ22" i="51"/>
  <c r="AK22" i="51"/>
  <c r="AT22" i="51" s="1"/>
  <c r="AJ16" i="51"/>
  <c r="AK16" i="51"/>
  <c r="AT16" i="51" s="1"/>
  <c r="AJ10" i="51"/>
  <c r="AK10" i="51"/>
  <c r="AT10" i="51" s="1"/>
  <c r="AJ3" i="51"/>
  <c r="AB4" i="51"/>
  <c r="AJ18" i="54"/>
  <c r="AK18" i="54"/>
  <c r="AT18" i="54" s="1"/>
  <c r="AJ12" i="54"/>
  <c r="AK12" i="54"/>
  <c r="AT12" i="54" s="1"/>
  <c r="AJ6" i="54"/>
  <c r="AK6" i="54"/>
  <c r="AT6" i="54" s="1"/>
  <c r="AS9" i="21"/>
  <c r="AL9" i="21"/>
  <c r="AU9" i="21" s="1"/>
  <c r="AS5" i="6"/>
  <c r="AL5" i="6"/>
  <c r="AU5" i="6" s="1"/>
  <c r="AJ19" i="55"/>
  <c r="AK19" i="55"/>
  <c r="AT19" i="55" s="1"/>
  <c r="AJ13" i="55"/>
  <c r="AK13" i="55"/>
  <c r="AT13" i="55" s="1"/>
  <c r="AJ7" i="55"/>
  <c r="AK7" i="55"/>
  <c r="AT7" i="55" s="1"/>
  <c r="AS8" i="23"/>
  <c r="AL8" i="23"/>
  <c r="AU8" i="23" s="1"/>
  <c r="AS17" i="4"/>
  <c r="AL17" i="4"/>
  <c r="AU17" i="4" s="1"/>
  <c r="AH24" i="76"/>
  <c r="AQ24" i="76" s="1"/>
  <c r="AS18" i="56"/>
  <c r="AL18" i="56"/>
  <c r="AU18" i="56" s="1"/>
  <c r="AR23" i="43"/>
  <c r="AS20" i="4"/>
  <c r="AL20" i="4"/>
  <c r="AU20" i="4" s="1"/>
  <c r="Z24" i="47"/>
  <c r="AS15" i="18"/>
  <c r="AL15" i="18"/>
  <c r="AU15" i="18" s="1"/>
  <c r="AS5" i="57"/>
  <c r="AL5" i="57"/>
  <c r="AU5" i="57" s="1"/>
  <c r="AS3" i="70"/>
  <c r="AL3" i="70"/>
  <c r="AU3" i="70" s="1"/>
  <c r="AJ20" i="66"/>
  <c r="AK20" i="66"/>
  <c r="AT20" i="66" s="1"/>
  <c r="AJ14" i="66"/>
  <c r="AK14" i="66"/>
  <c r="AT14" i="66" s="1"/>
  <c r="AJ8" i="66"/>
  <c r="AK8" i="66"/>
  <c r="AT8" i="66" s="1"/>
  <c r="AS15" i="56"/>
  <c r="AL15" i="56"/>
  <c r="AU15" i="56" s="1"/>
  <c r="AJ17" i="2"/>
  <c r="AK17" i="2"/>
  <c r="AT17" i="2" s="1"/>
  <c r="AJ11" i="2"/>
  <c r="AK11" i="2"/>
  <c r="AT11" i="2" s="1"/>
  <c r="AJ5" i="2"/>
  <c r="AK5" i="2"/>
  <c r="AT5" i="2" s="1"/>
  <c r="AS10" i="21"/>
  <c r="AL10" i="21"/>
  <c r="AU10" i="21" s="1"/>
  <c r="AS6" i="6"/>
  <c r="AL6" i="6"/>
  <c r="AU6" i="6" s="1"/>
  <c r="AS12" i="23"/>
  <c r="AL12" i="23"/>
  <c r="AU12" i="23" s="1"/>
  <c r="AS21" i="4"/>
  <c r="AL21" i="4"/>
  <c r="AU21" i="4" s="1"/>
  <c r="AS22" i="49"/>
  <c r="AL22" i="49"/>
  <c r="AU22" i="49" s="1"/>
  <c r="AJ20" i="16"/>
  <c r="AK20" i="16"/>
  <c r="AT20" i="16" s="1"/>
  <c r="AJ14" i="16"/>
  <c r="AK14" i="16"/>
  <c r="AT14" i="16" s="1"/>
  <c r="AJ8" i="16"/>
  <c r="AK8" i="16"/>
  <c r="AT8" i="16" s="1"/>
  <c r="AJ4" i="18"/>
  <c r="AK4" i="18"/>
  <c r="AT4" i="18" s="1"/>
  <c r="AT25" i="18" s="1"/>
  <c r="AS16" i="24"/>
  <c r="AL16" i="24"/>
  <c r="AU16" i="24" s="1"/>
  <c r="AR23" i="76"/>
  <c r="AS5" i="70"/>
  <c r="AL5" i="70"/>
  <c r="AU5" i="70" s="1"/>
  <c r="AH24" i="95"/>
  <c r="AQ24" i="95" s="1"/>
  <c r="AS21" i="49"/>
  <c r="AL21" i="49"/>
  <c r="AU21" i="49" s="1"/>
  <c r="AS3" i="56"/>
  <c r="AL3" i="56"/>
  <c r="AU3" i="56" s="1"/>
  <c r="AS22" i="56"/>
  <c r="AL22" i="56"/>
  <c r="AU22" i="56" s="1"/>
  <c r="AJ17" i="8"/>
  <c r="AK17" i="8"/>
  <c r="AT17" i="8" s="1"/>
  <c r="AJ11" i="8"/>
  <c r="AK11" i="8"/>
  <c r="AT11" i="8" s="1"/>
  <c r="AJ5" i="8"/>
  <c r="AK5" i="8"/>
  <c r="AT5" i="8" s="1"/>
  <c r="AI25" i="96"/>
  <c r="AN25" i="96"/>
  <c r="AS5" i="21"/>
  <c r="AL5" i="21"/>
  <c r="AU5" i="21" s="1"/>
  <c r="AN23" i="34"/>
  <c r="AI23" i="34"/>
  <c r="AS9" i="6"/>
  <c r="AL9" i="6"/>
  <c r="AU9" i="6" s="1"/>
  <c r="AJ19" i="20"/>
  <c r="AK19" i="20"/>
  <c r="AT19" i="20" s="1"/>
  <c r="AJ13" i="20"/>
  <c r="AK13" i="20"/>
  <c r="AT13" i="20" s="1"/>
  <c r="AJ7" i="20"/>
  <c r="AK7" i="20"/>
  <c r="AT7" i="20" s="1"/>
  <c r="AJ19" i="59"/>
  <c r="AK19" i="59"/>
  <c r="AT19" i="59" s="1"/>
  <c r="AJ13" i="59"/>
  <c r="AK13" i="59"/>
  <c r="AT13" i="59" s="1"/>
  <c r="AJ7" i="59"/>
  <c r="AK7" i="59"/>
  <c r="AT7" i="59" s="1"/>
  <c r="AJ4" i="4"/>
  <c r="AK4" i="4"/>
  <c r="AT4" i="4" s="1"/>
  <c r="AT25" i="4" s="1"/>
  <c r="AS22" i="4"/>
  <c r="AL22" i="4"/>
  <c r="AU22" i="4" s="1"/>
  <c r="AS17" i="24"/>
  <c r="AL17" i="24"/>
  <c r="AU17" i="24" s="1"/>
  <c r="AS5" i="56"/>
  <c r="AL5" i="56"/>
  <c r="AU5" i="56" s="1"/>
  <c r="AS20" i="6"/>
  <c r="AL20" i="6"/>
  <c r="AU20" i="6" s="1"/>
  <c r="AS17" i="23"/>
  <c r="AL17" i="23"/>
  <c r="AU17" i="23" s="1"/>
  <c r="AF26" i="37"/>
  <c r="AO26" i="37" s="1"/>
  <c r="AE26" i="37"/>
  <c r="W27" i="37"/>
  <c r="AG26" i="37"/>
  <c r="AP26" i="37" s="1"/>
  <c r="Y26" i="84"/>
  <c r="X26" i="84"/>
  <c r="AS5" i="4"/>
  <c r="AL5" i="4"/>
  <c r="AU5" i="4" s="1"/>
  <c r="Y23" i="58"/>
  <c r="X23" i="58"/>
  <c r="Z23" i="58" s="1"/>
  <c r="AS12" i="18"/>
  <c r="AL12" i="18"/>
  <c r="AU12" i="18" s="1"/>
  <c r="AH25" i="80"/>
  <c r="AQ25" i="80" s="1"/>
  <c r="X26" i="92"/>
  <c r="Y26" i="92"/>
  <c r="AN24" i="32"/>
  <c r="AI24" i="32"/>
  <c r="Y25" i="45"/>
  <c r="X25" i="45"/>
  <c r="AN24" i="25"/>
  <c r="AI24" i="25"/>
  <c r="AR25" i="37"/>
  <c r="AJ11" i="65"/>
  <c r="AK11" i="65"/>
  <c r="AT11" i="65" s="1"/>
  <c r="AJ15" i="52"/>
  <c r="AK15" i="52"/>
  <c r="AT15" i="52" s="1"/>
  <c r="AJ18" i="10"/>
  <c r="AK18" i="10"/>
  <c r="AT18" i="10" s="1"/>
  <c r="AS8" i="24"/>
  <c r="AL8" i="24"/>
  <c r="AU8" i="24" s="1"/>
  <c r="AS10" i="57"/>
  <c r="AL10" i="57"/>
  <c r="AU10" i="57" s="1"/>
  <c r="AJ13" i="51"/>
  <c r="AK13" i="51"/>
  <c r="AT13" i="51" s="1"/>
  <c r="AJ15" i="54"/>
  <c r="AK15" i="54"/>
  <c r="AT15" i="54" s="1"/>
  <c r="AS14" i="56"/>
  <c r="AL14" i="56"/>
  <c r="AU14" i="56" s="1"/>
  <c r="AE24" i="77"/>
  <c r="W25" i="77"/>
  <c r="AG24" i="77"/>
  <c r="AP24" i="77" s="1"/>
  <c r="AF24" i="77"/>
  <c r="AO24" i="77" s="1"/>
  <c r="AS4" i="12"/>
  <c r="AS25" i="12" s="1"/>
  <c r="AL4" i="12"/>
  <c r="AU4" i="12" s="1"/>
  <c r="AU25" i="12" s="1"/>
  <c r="C11" i="12" s="1"/>
  <c r="AS15" i="24"/>
  <c r="AL15" i="24"/>
  <c r="AU15" i="24" s="1"/>
  <c r="AJ17" i="66"/>
  <c r="AK17" i="66"/>
  <c r="AT17" i="66" s="1"/>
  <c r="AJ20" i="2"/>
  <c r="AK20" i="2"/>
  <c r="AT20" i="2" s="1"/>
  <c r="W27" i="26"/>
  <c r="AG26" i="26"/>
  <c r="AP26" i="26" s="1"/>
  <c r="AF26" i="26"/>
  <c r="AO26" i="26" s="1"/>
  <c r="AE26" i="26"/>
  <c r="W24" i="85"/>
  <c r="AG23" i="85"/>
  <c r="AP23" i="85" s="1"/>
  <c r="AF23" i="85"/>
  <c r="AO23" i="85" s="1"/>
  <c r="AE23" i="85"/>
  <c r="AJ5" i="16"/>
  <c r="AK5" i="16"/>
  <c r="AT5" i="16" s="1"/>
  <c r="AS10" i="18"/>
  <c r="AL10" i="18"/>
  <c r="AU10" i="18" s="1"/>
  <c r="AS12" i="57"/>
  <c r="AL12" i="57"/>
  <c r="AU12" i="57" s="1"/>
  <c r="AJ14" i="8"/>
  <c r="AK14" i="8"/>
  <c r="AT14" i="8" s="1"/>
  <c r="Y24" i="34"/>
  <c r="X24" i="34"/>
  <c r="AJ22" i="20"/>
  <c r="AK22" i="20"/>
  <c r="AT22" i="20" s="1"/>
  <c r="AJ16" i="20"/>
  <c r="AK16" i="20"/>
  <c r="AT16" i="20" s="1"/>
  <c r="AJ16" i="59"/>
  <c r="AK16" i="59"/>
  <c r="AT16" i="59" s="1"/>
  <c r="AJ16" i="1"/>
  <c r="AK16" i="1"/>
  <c r="AT16" i="1" s="1"/>
  <c r="AB4" i="1"/>
  <c r="AJ3" i="1"/>
  <c r="AS13" i="18"/>
  <c r="AL13" i="18"/>
  <c r="AU13" i="18" s="1"/>
  <c r="AS4" i="19"/>
  <c r="AL4" i="19"/>
  <c r="AU4" i="19" s="1"/>
  <c r="AS19" i="24"/>
  <c r="AL19" i="24"/>
  <c r="AU19" i="24" s="1"/>
  <c r="AS15" i="57"/>
  <c r="AL15" i="57"/>
  <c r="AU15" i="57" s="1"/>
  <c r="AS14" i="70"/>
  <c r="AL14" i="70"/>
  <c r="AU14" i="70" s="1"/>
  <c r="AJ7" i="65"/>
  <c r="AK7" i="65"/>
  <c r="AT7" i="65" s="1"/>
  <c r="AS7" i="3"/>
  <c r="AL7" i="3"/>
  <c r="AU7" i="3" s="1"/>
  <c r="AS9" i="49"/>
  <c r="AL9" i="49"/>
  <c r="AU9" i="49" s="1"/>
  <c r="AJ17" i="52"/>
  <c r="AK17" i="52"/>
  <c r="AT17" i="52" s="1"/>
  <c r="AJ11" i="52"/>
  <c r="AK11" i="52"/>
  <c r="AT11" i="52" s="1"/>
  <c r="AJ5" i="52"/>
  <c r="AK5" i="52"/>
  <c r="AT5" i="52" s="1"/>
  <c r="AH24" i="74"/>
  <c r="AQ24" i="74" s="1"/>
  <c r="Z25" i="40"/>
  <c r="AS13" i="4"/>
  <c r="AL13" i="4"/>
  <c r="AU13" i="4" s="1"/>
  <c r="AH25" i="41"/>
  <c r="AQ25" i="41" s="1"/>
  <c r="AJ20" i="10"/>
  <c r="AK20" i="10"/>
  <c r="AT20" i="10" s="1"/>
  <c r="AJ14" i="10"/>
  <c r="AK14" i="10"/>
  <c r="AT14" i="10" s="1"/>
  <c r="AJ8" i="10"/>
  <c r="AK8" i="10"/>
  <c r="AT8" i="10" s="1"/>
  <c r="AJ5" i="1"/>
  <c r="AK5" i="1"/>
  <c r="AT5" i="1" s="1"/>
  <c r="Z23" i="63"/>
  <c r="AS14" i="18"/>
  <c r="AL14" i="18"/>
  <c r="AU14" i="18" s="1"/>
  <c r="AS20" i="24"/>
  <c r="AL20" i="24"/>
  <c r="AU20" i="24" s="1"/>
  <c r="AS3" i="57"/>
  <c r="AL3" i="57"/>
  <c r="AU3" i="57" s="1"/>
  <c r="AS22" i="57"/>
  <c r="AL22" i="57"/>
  <c r="AU22" i="57" s="1"/>
  <c r="AS21" i="70"/>
  <c r="AL21" i="70"/>
  <c r="AU21" i="70" s="1"/>
  <c r="AJ21" i="5"/>
  <c r="AK21" i="5"/>
  <c r="AT21" i="5" s="1"/>
  <c r="AJ15" i="5"/>
  <c r="AK15" i="5"/>
  <c r="AT15" i="5" s="1"/>
  <c r="AJ9" i="5"/>
  <c r="AK9" i="5"/>
  <c r="AT9" i="5" s="1"/>
  <c r="AS20" i="3"/>
  <c r="AL20" i="3"/>
  <c r="AU20" i="3" s="1"/>
  <c r="AJ21" i="51"/>
  <c r="AK21" i="51"/>
  <c r="AT21" i="51" s="1"/>
  <c r="AJ15" i="51"/>
  <c r="AK15" i="51"/>
  <c r="AT15" i="51" s="1"/>
  <c r="AJ9" i="51"/>
  <c r="AK9" i="51"/>
  <c r="AT9" i="51" s="1"/>
  <c r="AK17" i="54"/>
  <c r="AT17" i="54" s="1"/>
  <c r="AJ17" i="54"/>
  <c r="AJ11" i="54"/>
  <c r="AK11" i="54"/>
  <c r="AT11" i="54" s="1"/>
  <c r="AJ5" i="54"/>
  <c r="AK5" i="54"/>
  <c r="AT5" i="54" s="1"/>
  <c r="AF25" i="79"/>
  <c r="AO25" i="79" s="1"/>
  <c r="AE25" i="79"/>
  <c r="W26" i="79"/>
  <c r="AG25" i="79"/>
  <c r="AP25" i="79" s="1"/>
  <c r="AS8" i="56"/>
  <c r="AL8" i="56"/>
  <c r="AU8" i="56" s="1"/>
  <c r="AS13" i="49"/>
  <c r="AL13" i="49"/>
  <c r="AU13" i="49" s="1"/>
  <c r="AJ18" i="55"/>
  <c r="AK18" i="55"/>
  <c r="AT18" i="55" s="1"/>
  <c r="AJ12" i="55"/>
  <c r="AK12" i="55"/>
  <c r="AT12" i="55" s="1"/>
  <c r="AJ6" i="55"/>
  <c r="AK6" i="55"/>
  <c r="AT6" i="55" s="1"/>
  <c r="Z24" i="76"/>
  <c r="AL23" i="16"/>
  <c r="AU23" i="16" s="1"/>
  <c r="AR23" i="16"/>
  <c r="AR25" i="16" s="1"/>
  <c r="AR23" i="91"/>
  <c r="AH24" i="77"/>
  <c r="AQ24" i="77" s="1"/>
  <c r="AR23" i="52"/>
  <c r="AR25" i="52" s="1"/>
  <c r="X26" i="30"/>
  <c r="Y26" i="30"/>
  <c r="AR23" i="74"/>
  <c r="AS9" i="24"/>
  <c r="AL9" i="24"/>
  <c r="AU9" i="24" s="1"/>
  <c r="AS4" i="14"/>
  <c r="AS25" i="14" s="1"/>
  <c r="AL4" i="14"/>
  <c r="AU4" i="14" s="1"/>
  <c r="AU25" i="14" s="1"/>
  <c r="C11" i="14" s="1"/>
  <c r="AJ4" i="70"/>
  <c r="AK4" i="70"/>
  <c r="AT4" i="70" s="1"/>
  <c r="AT25" i="70" s="1"/>
  <c r="AS22" i="70"/>
  <c r="AL22" i="70"/>
  <c r="AU22" i="70" s="1"/>
  <c r="AJ19" i="66"/>
  <c r="AK19" i="66"/>
  <c r="AT19" i="66" s="1"/>
  <c r="AJ13" i="66"/>
  <c r="AK13" i="66"/>
  <c r="AT13" i="66" s="1"/>
  <c r="AJ7" i="66"/>
  <c r="AK7" i="66"/>
  <c r="AT7" i="66" s="1"/>
  <c r="AS7" i="49"/>
  <c r="AL7" i="49"/>
  <c r="AU7" i="49" s="1"/>
  <c r="AS21" i="3"/>
  <c r="AL21" i="3"/>
  <c r="AU21" i="3" s="1"/>
  <c r="X23" i="15"/>
  <c r="Y23" i="15"/>
  <c r="AJ22" i="2"/>
  <c r="AK22" i="2"/>
  <c r="AT22" i="2" s="1"/>
  <c r="AJ16" i="2"/>
  <c r="AK16" i="2"/>
  <c r="AT16" i="2" s="1"/>
  <c r="AJ10" i="2"/>
  <c r="AK10" i="2"/>
  <c r="AT10" i="2" s="1"/>
  <c r="AB4" i="2"/>
  <c r="AJ3" i="2"/>
  <c r="AJ19" i="1"/>
  <c r="AK19" i="1"/>
  <c r="AT19" i="1" s="1"/>
  <c r="AJ19" i="16"/>
  <c r="AK19" i="16"/>
  <c r="AT19" i="16" s="1"/>
  <c r="AJ13" i="16"/>
  <c r="AK13" i="16"/>
  <c r="AT13" i="16" s="1"/>
  <c r="AJ7" i="16"/>
  <c r="AK7" i="16"/>
  <c r="AT7" i="16" s="1"/>
  <c r="AS3" i="18"/>
  <c r="AL3" i="18"/>
  <c r="AU3" i="18" s="1"/>
  <c r="AS22" i="18"/>
  <c r="AL22" i="18"/>
  <c r="AU22" i="18" s="1"/>
  <c r="AS11" i="49"/>
  <c r="AL11" i="49"/>
  <c r="AU11" i="49" s="1"/>
  <c r="AS3" i="24"/>
  <c r="AL3" i="24"/>
  <c r="AU3" i="24" s="1"/>
  <c r="AS6" i="57"/>
  <c r="AL6" i="57"/>
  <c r="AU6" i="57" s="1"/>
  <c r="AS10" i="3"/>
  <c r="AL10" i="3"/>
  <c r="AU10" i="3" s="1"/>
  <c r="AR23" i="31"/>
  <c r="AJ22" i="8"/>
  <c r="AK22" i="8"/>
  <c r="AT22" i="8" s="1"/>
  <c r="AJ16" i="8"/>
  <c r="AK16" i="8"/>
  <c r="AT16" i="8" s="1"/>
  <c r="AJ10" i="8"/>
  <c r="AK10" i="8"/>
  <c r="AT10" i="8" s="1"/>
  <c r="AB4" i="8"/>
  <c r="AJ3" i="8"/>
  <c r="X26" i="96"/>
  <c r="Y26" i="96"/>
  <c r="AS19" i="6"/>
  <c r="AL19" i="6"/>
  <c r="AU19" i="6" s="1"/>
  <c r="AS10" i="23"/>
  <c r="AL10" i="23"/>
  <c r="AU10" i="23" s="1"/>
  <c r="AJ18" i="20"/>
  <c r="AK18" i="20"/>
  <c r="AT18" i="20" s="1"/>
  <c r="AJ12" i="20"/>
  <c r="AK12" i="20"/>
  <c r="AT12" i="20" s="1"/>
  <c r="AJ6" i="20"/>
  <c r="AK6" i="20"/>
  <c r="AT6" i="20" s="1"/>
  <c r="AL23" i="20"/>
  <c r="AU23" i="20" s="1"/>
  <c r="AR23" i="20"/>
  <c r="AR25" i="20" s="1"/>
  <c r="AJ18" i="59"/>
  <c r="AK18" i="59"/>
  <c r="AT18" i="59" s="1"/>
  <c r="AJ12" i="59"/>
  <c r="AK12" i="59"/>
  <c r="AT12" i="59" s="1"/>
  <c r="AJ6" i="59"/>
  <c r="AK6" i="59"/>
  <c r="AT6" i="59" s="1"/>
  <c r="AL23" i="56"/>
  <c r="AU23" i="56" s="1"/>
  <c r="AR23" i="56"/>
  <c r="AR25" i="56" s="1"/>
  <c r="AJ14" i="1"/>
  <c r="AK14" i="1"/>
  <c r="AT14" i="1" s="1"/>
  <c r="Y25" i="73"/>
  <c r="X25" i="73"/>
  <c r="AS5" i="18"/>
  <c r="AL5" i="18"/>
  <c r="AU5" i="18" s="1"/>
  <c r="Z25" i="42"/>
  <c r="AS19" i="57"/>
  <c r="AL19" i="57"/>
  <c r="AU19" i="57" s="1"/>
  <c r="AS18" i="70"/>
  <c r="AL18" i="70"/>
  <c r="AU18" i="70" s="1"/>
  <c r="AS5" i="3"/>
  <c r="AL5" i="3"/>
  <c r="AU5" i="3" s="1"/>
  <c r="AS12" i="21"/>
  <c r="AL12" i="21"/>
  <c r="AU12" i="21" s="1"/>
  <c r="AH24" i="83"/>
  <c r="AQ24" i="83" s="1"/>
  <c r="Z25" i="27"/>
  <c r="AN25" i="82"/>
  <c r="AI25" i="82"/>
  <c r="AJ21" i="1"/>
  <c r="AK21" i="1"/>
  <c r="AT21" i="1" s="1"/>
  <c r="AU25" i="19"/>
  <c r="C11" i="19" s="1"/>
  <c r="Z25" i="80"/>
  <c r="AL23" i="24"/>
  <c r="AU23" i="24" s="1"/>
  <c r="AS6" i="23"/>
  <c r="AL6" i="23"/>
  <c r="AU6" i="23" s="1"/>
  <c r="AN24" i="46"/>
  <c r="AI24" i="46"/>
  <c r="AI24" i="75"/>
  <c r="AN24" i="75"/>
  <c r="AI23" i="38"/>
  <c r="AN23" i="38"/>
  <c r="AN24" i="88"/>
  <c r="AI24" i="88"/>
  <c r="AJ17" i="65"/>
  <c r="AK17" i="65"/>
  <c r="AT17" i="65" s="1"/>
  <c r="AS13" i="3"/>
  <c r="AL13" i="3"/>
  <c r="AU13" i="3" s="1"/>
  <c r="AS13" i="56"/>
  <c r="AL13" i="56"/>
  <c r="AU13" i="56" s="1"/>
  <c r="AH23" i="7"/>
  <c r="AQ23" i="7" s="1"/>
  <c r="AQ25" i="7" s="1"/>
  <c r="AZ3" i="7"/>
  <c r="AX22" i="7" s="1"/>
  <c r="S22" i="7" s="1"/>
  <c r="AC22" i="7" s="1"/>
  <c r="AB23" i="7" s="1"/>
  <c r="AH23" i="28"/>
  <c r="AQ23" i="28" s="1"/>
  <c r="AJ13" i="5"/>
  <c r="AK13" i="5"/>
  <c r="AT13" i="5" s="1"/>
  <c r="AS8" i="3"/>
  <c r="AL8" i="3"/>
  <c r="AU8" i="3" s="1"/>
  <c r="AB4" i="55"/>
  <c r="AJ3" i="55"/>
  <c r="AJ12" i="1"/>
  <c r="AK12" i="1"/>
  <c r="AT12" i="1" s="1"/>
  <c r="AJ5" i="66"/>
  <c r="AK5" i="66"/>
  <c r="AT5" i="66" s="1"/>
  <c r="AS9" i="3"/>
  <c r="AL9" i="3"/>
  <c r="AU9" i="3" s="1"/>
  <c r="AL23" i="51"/>
  <c r="AU23" i="51" s="1"/>
  <c r="AR23" i="51"/>
  <c r="AR25" i="51" s="1"/>
  <c r="AH24" i="91"/>
  <c r="AQ24" i="91" s="1"/>
  <c r="AJ14" i="2"/>
  <c r="AK14" i="2"/>
  <c r="AT14" i="2" s="1"/>
  <c r="AJ4" i="21"/>
  <c r="AK4" i="21"/>
  <c r="AT4" i="21" s="1"/>
  <c r="AT25" i="21" s="1"/>
  <c r="AH23" i="71"/>
  <c r="AQ23" i="71" s="1"/>
  <c r="AQ25" i="71" s="1"/>
  <c r="AZ3" i="71"/>
  <c r="AX22" i="71" s="1"/>
  <c r="S22" i="71" s="1"/>
  <c r="AC22" i="71" s="1"/>
  <c r="AB23" i="71" s="1"/>
  <c r="AS18" i="49"/>
  <c r="AL18" i="49"/>
  <c r="AU18" i="49" s="1"/>
  <c r="AJ11" i="16"/>
  <c r="AK11" i="16"/>
  <c r="AT11" i="16" s="1"/>
  <c r="AJ20" i="8"/>
  <c r="AK20" i="8"/>
  <c r="AT20" i="8" s="1"/>
  <c r="AS18" i="3"/>
  <c r="AL18" i="3"/>
  <c r="AU18" i="3" s="1"/>
  <c r="AJ3" i="20"/>
  <c r="AB4" i="20"/>
  <c r="AJ22" i="59"/>
  <c r="AK22" i="59"/>
  <c r="AT22" i="59" s="1"/>
  <c r="AS6" i="70"/>
  <c r="AL6" i="70"/>
  <c r="AU6" i="70" s="1"/>
  <c r="AJ23" i="10"/>
  <c r="AS23" i="10" s="1"/>
  <c r="AK23" i="10"/>
  <c r="AT23" i="10" s="1"/>
  <c r="AS6" i="4"/>
  <c r="AL6" i="4"/>
  <c r="AU6" i="4" s="1"/>
  <c r="AJ20" i="65"/>
  <c r="AK20" i="65"/>
  <c r="AT20" i="65" s="1"/>
  <c r="AJ8" i="65"/>
  <c r="AK8" i="65"/>
  <c r="AT8" i="65" s="1"/>
  <c r="W25" i="35"/>
  <c r="AG24" i="35"/>
  <c r="AP24" i="35" s="1"/>
  <c r="AF24" i="35"/>
  <c r="AO24" i="35" s="1"/>
  <c r="AE24" i="35"/>
  <c r="AS8" i="21"/>
  <c r="AL8" i="21"/>
  <c r="AU8" i="21" s="1"/>
  <c r="AJ23" i="55"/>
  <c r="AS23" i="55" s="1"/>
  <c r="AK23" i="55"/>
  <c r="AT23" i="55" s="1"/>
  <c r="AJ12" i="52"/>
  <c r="AK12" i="52"/>
  <c r="AT12" i="52" s="1"/>
  <c r="AJ19" i="65"/>
  <c r="AK19" i="65"/>
  <c r="AT19" i="65" s="1"/>
  <c r="AJ13" i="65"/>
  <c r="AK13" i="65"/>
  <c r="AT13" i="65" s="1"/>
  <c r="AS7" i="56"/>
  <c r="AL7" i="56"/>
  <c r="AU7" i="56" s="1"/>
  <c r="AS20" i="49"/>
  <c r="AL20" i="49"/>
  <c r="AU20" i="49" s="1"/>
  <c r="AS10" i="6"/>
  <c r="AL10" i="6"/>
  <c r="AU10" i="6" s="1"/>
  <c r="AR23" i="65"/>
  <c r="AR25" i="65" s="1"/>
  <c r="AL23" i="65"/>
  <c r="AU23" i="65" s="1"/>
  <c r="AS22" i="21"/>
  <c r="AL22" i="21"/>
  <c r="AU22" i="21" s="1"/>
  <c r="AS21" i="23"/>
  <c r="AL21" i="23"/>
  <c r="AU21" i="23" s="1"/>
  <c r="AS12" i="49"/>
  <c r="AL12" i="49"/>
  <c r="AU12" i="49" s="1"/>
  <c r="AS12" i="4"/>
  <c r="AL12" i="4"/>
  <c r="AU12" i="4" s="1"/>
  <c r="AJ10" i="1"/>
  <c r="AK10" i="1"/>
  <c r="AT10" i="1" s="1"/>
  <c r="AJ18" i="65"/>
  <c r="AK18" i="65"/>
  <c r="AT18" i="65" s="1"/>
  <c r="AJ12" i="65"/>
  <c r="AK12" i="65"/>
  <c r="AT12" i="65" s="1"/>
  <c r="AJ6" i="65"/>
  <c r="AK6" i="65"/>
  <c r="AT6" i="65" s="1"/>
  <c r="AE24" i="39"/>
  <c r="W25" i="39"/>
  <c r="AG24" i="39"/>
  <c r="AP24" i="39" s="1"/>
  <c r="AF24" i="39"/>
  <c r="AO24" i="39" s="1"/>
  <c r="AH24" i="31"/>
  <c r="AQ24" i="31" s="1"/>
  <c r="AI23" i="33"/>
  <c r="AN23" i="33"/>
  <c r="AS14" i="21"/>
  <c r="AL14" i="21"/>
  <c r="AU14" i="21" s="1"/>
  <c r="AS7" i="23"/>
  <c r="AL7" i="23"/>
  <c r="AU7" i="23" s="1"/>
  <c r="AS14" i="23"/>
  <c r="AL14" i="23"/>
  <c r="AU14" i="23" s="1"/>
  <c r="AJ22" i="52"/>
  <c r="AK22" i="52"/>
  <c r="AT22" i="52" s="1"/>
  <c r="AJ16" i="52"/>
  <c r="AK16" i="52"/>
  <c r="AT16" i="52" s="1"/>
  <c r="AJ10" i="52"/>
  <c r="AK10" i="52"/>
  <c r="AT10" i="52" s="1"/>
  <c r="AJ3" i="52"/>
  <c r="AB4" i="52"/>
  <c r="Z24" i="74"/>
  <c r="AS13" i="70"/>
  <c r="AL13" i="70"/>
  <c r="AU13" i="70" s="1"/>
  <c r="AS6" i="3"/>
  <c r="AL6" i="3"/>
  <c r="AU6" i="3" s="1"/>
  <c r="AS21" i="6"/>
  <c r="AL21" i="6"/>
  <c r="AU21" i="6" s="1"/>
  <c r="Z25" i="41"/>
  <c r="AJ19" i="10"/>
  <c r="AK19" i="10"/>
  <c r="AT19" i="10" s="1"/>
  <c r="AJ13" i="10"/>
  <c r="AK13" i="10"/>
  <c r="AT13" i="10" s="1"/>
  <c r="AJ7" i="10"/>
  <c r="AK7" i="10"/>
  <c r="AT7" i="10" s="1"/>
  <c r="AS6" i="49"/>
  <c r="AL6" i="49"/>
  <c r="AU6" i="49" s="1"/>
  <c r="AE23" i="11"/>
  <c r="AG23" i="11"/>
  <c r="AP23" i="11" s="1"/>
  <c r="AP25" i="11" s="1"/>
  <c r="AF23" i="11"/>
  <c r="AO23" i="11" s="1"/>
  <c r="AO25" i="11" s="1"/>
  <c r="AS3" i="49"/>
  <c r="AL3" i="49"/>
  <c r="AU3" i="49" s="1"/>
  <c r="AJ20" i="5"/>
  <c r="AK20" i="5"/>
  <c r="AT20" i="5" s="1"/>
  <c r="AJ14" i="5"/>
  <c r="AK14" i="5"/>
  <c r="AT14" i="5" s="1"/>
  <c r="AJ8" i="5"/>
  <c r="AK8" i="5"/>
  <c r="AT8" i="5" s="1"/>
  <c r="AJ20" i="51"/>
  <c r="AK20" i="51"/>
  <c r="AT20" i="51" s="1"/>
  <c r="AJ14" i="51"/>
  <c r="AK14" i="51"/>
  <c r="AT14" i="51" s="1"/>
  <c r="AJ8" i="51"/>
  <c r="AK8" i="51"/>
  <c r="AT8" i="51" s="1"/>
  <c r="AJ22" i="54"/>
  <c r="AK22" i="54"/>
  <c r="AT22" i="54" s="1"/>
  <c r="AJ16" i="54"/>
  <c r="AK16" i="54"/>
  <c r="AT16" i="54" s="1"/>
  <c r="AK10" i="54"/>
  <c r="AT10" i="54" s="1"/>
  <c r="AJ10" i="54"/>
  <c r="AR23" i="59"/>
  <c r="AR25" i="59" s="1"/>
  <c r="AL23" i="59"/>
  <c r="AU23" i="59" s="1"/>
  <c r="AS15" i="21"/>
  <c r="AL15" i="21"/>
  <c r="AU15" i="21" s="1"/>
  <c r="AS11" i="6"/>
  <c r="AL11" i="6"/>
  <c r="AU11" i="6" s="1"/>
  <c r="AJ17" i="55"/>
  <c r="AK17" i="55"/>
  <c r="AT17" i="55" s="1"/>
  <c r="AJ11" i="55"/>
  <c r="AK11" i="55"/>
  <c r="AT11" i="55" s="1"/>
  <c r="AJ5" i="55"/>
  <c r="AK5" i="55"/>
  <c r="AT5" i="55" s="1"/>
  <c r="AS20" i="23"/>
  <c r="AL20" i="23"/>
  <c r="AU20" i="23" s="1"/>
  <c r="AS6" i="18"/>
  <c r="AL6" i="18"/>
  <c r="AU6" i="18" s="1"/>
  <c r="AS12" i="24"/>
  <c r="AL12" i="24"/>
  <c r="AU12" i="24" s="1"/>
  <c r="AS15" i="49"/>
  <c r="AL15" i="49"/>
  <c r="AU15" i="49" s="1"/>
  <c r="AI24" i="94"/>
  <c r="AN24" i="94"/>
  <c r="AS8" i="4"/>
  <c r="AL8" i="4"/>
  <c r="AU8" i="4" s="1"/>
  <c r="AJ6" i="1"/>
  <c r="AK6" i="1"/>
  <c r="AT6" i="1" s="1"/>
  <c r="AS21" i="18"/>
  <c r="AL21" i="18"/>
  <c r="AU21" i="18" s="1"/>
  <c r="X24" i="93"/>
  <c r="Y24" i="93"/>
  <c r="AS11" i="57"/>
  <c r="AL11" i="57"/>
  <c r="AU11" i="57" s="1"/>
  <c r="AJ18" i="66"/>
  <c r="AK18" i="66"/>
  <c r="AT18" i="66" s="1"/>
  <c r="AJ12" i="66"/>
  <c r="AK12" i="66"/>
  <c r="AT12" i="66" s="1"/>
  <c r="AJ6" i="66"/>
  <c r="AK6" i="66"/>
  <c r="AT6" i="66" s="1"/>
  <c r="AL23" i="57"/>
  <c r="AU23" i="57" s="1"/>
  <c r="AR23" i="57"/>
  <c r="AR25" i="57" s="1"/>
  <c r="AL23" i="3"/>
  <c r="AU23" i="3" s="1"/>
  <c r="AS21" i="56"/>
  <c r="AL21" i="56"/>
  <c r="AU21" i="56" s="1"/>
  <c r="AJ21" i="2"/>
  <c r="AK21" i="2"/>
  <c r="AT21" i="2" s="1"/>
  <c r="AJ15" i="2"/>
  <c r="AK15" i="2"/>
  <c r="AT15" i="2" s="1"/>
  <c r="AJ9" i="2"/>
  <c r="AK9" i="2"/>
  <c r="AT9" i="2" s="1"/>
  <c r="AS16" i="21"/>
  <c r="AL16" i="21"/>
  <c r="AU16" i="21" s="1"/>
  <c r="AS9" i="23"/>
  <c r="AL9" i="23"/>
  <c r="AU9" i="23" s="1"/>
  <c r="X25" i="29"/>
  <c r="Y25" i="29"/>
  <c r="AS19" i="21"/>
  <c r="AL19" i="21"/>
  <c r="AU19" i="21" s="1"/>
  <c r="AH26" i="26"/>
  <c r="AQ26" i="26" s="1"/>
  <c r="AH23" i="85"/>
  <c r="AQ23" i="85" s="1"/>
  <c r="AS9" i="4"/>
  <c r="AL9" i="4"/>
  <c r="AU9" i="4" s="1"/>
  <c r="AJ7" i="1"/>
  <c r="AK7" i="1"/>
  <c r="AT7" i="1" s="1"/>
  <c r="AJ18" i="16"/>
  <c r="AK18" i="16"/>
  <c r="AT18" i="16" s="1"/>
  <c r="AJ12" i="16"/>
  <c r="AK12" i="16"/>
  <c r="AT12" i="16" s="1"/>
  <c r="AJ6" i="16"/>
  <c r="AK6" i="16"/>
  <c r="AT6" i="16" s="1"/>
  <c r="AJ4" i="24"/>
  <c r="AK4" i="24"/>
  <c r="AT4" i="24" s="1"/>
  <c r="AT25" i="24" s="1"/>
  <c r="AS22" i="24"/>
  <c r="AL22" i="24"/>
  <c r="AU22" i="24" s="1"/>
  <c r="AX23" i="22"/>
  <c r="S23" i="22" s="1"/>
  <c r="AC23" i="22" s="1"/>
  <c r="AJ23" i="22" s="1"/>
  <c r="AS23" i="22" s="1"/>
  <c r="AX3" i="22"/>
  <c r="S3" i="22" s="1"/>
  <c r="AC3" i="22" s="1"/>
  <c r="AX4" i="22"/>
  <c r="S4" i="22" s="1"/>
  <c r="AC4" i="22" s="1"/>
  <c r="AB5" i="22" s="1"/>
  <c r="AX5" i="22"/>
  <c r="S5" i="22" s="1"/>
  <c r="AC5" i="22" s="1"/>
  <c r="AB6" i="22" s="1"/>
  <c r="AX6" i="22"/>
  <c r="S6" i="22" s="1"/>
  <c r="AC6" i="22" s="1"/>
  <c r="AB7" i="22" s="1"/>
  <c r="AX7" i="22"/>
  <c r="S7" i="22" s="1"/>
  <c r="AC7" i="22" s="1"/>
  <c r="AB8" i="22" s="1"/>
  <c r="AX8" i="22"/>
  <c r="S8" i="22" s="1"/>
  <c r="AC8" i="22" s="1"/>
  <c r="AB9" i="22" s="1"/>
  <c r="AX9" i="22"/>
  <c r="S9" i="22" s="1"/>
  <c r="AC9" i="22" s="1"/>
  <c r="AB10" i="22" s="1"/>
  <c r="AX10" i="22"/>
  <c r="S10" i="22" s="1"/>
  <c r="AC10" i="22" s="1"/>
  <c r="AB11" i="22" s="1"/>
  <c r="AX11" i="22"/>
  <c r="S11" i="22" s="1"/>
  <c r="AC11" i="22" s="1"/>
  <c r="AB12" i="22" s="1"/>
  <c r="AX12" i="22"/>
  <c r="S12" i="22" s="1"/>
  <c r="AC12" i="22" s="1"/>
  <c r="AB13" i="22" s="1"/>
  <c r="AX13" i="22"/>
  <c r="S13" i="22" s="1"/>
  <c r="AC13" i="22" s="1"/>
  <c r="AB14" i="22" s="1"/>
  <c r="AX14" i="22"/>
  <c r="S14" i="22" s="1"/>
  <c r="AC14" i="22" s="1"/>
  <c r="AB15" i="22" s="1"/>
  <c r="AX15" i="22"/>
  <c r="S15" i="22" s="1"/>
  <c r="AC15" i="22" s="1"/>
  <c r="AB16" i="22" s="1"/>
  <c r="AX16" i="22"/>
  <c r="S16" i="22" s="1"/>
  <c r="AC16" i="22" s="1"/>
  <c r="AB17" i="22" s="1"/>
  <c r="AX17" i="22"/>
  <c r="S17" i="22" s="1"/>
  <c r="AC17" i="22" s="1"/>
  <c r="AB18" i="22" s="1"/>
  <c r="AX18" i="22"/>
  <c r="S18" i="22" s="1"/>
  <c r="AC18" i="22" s="1"/>
  <c r="AB19" i="22" s="1"/>
  <c r="AX19" i="22"/>
  <c r="S19" i="22" s="1"/>
  <c r="AC19" i="22" s="1"/>
  <c r="AB20" i="22" s="1"/>
  <c r="AX20" i="22"/>
  <c r="S20" i="22" s="1"/>
  <c r="AC20" i="22" s="1"/>
  <c r="AB21" i="22" s="1"/>
  <c r="AX21" i="22"/>
  <c r="S21" i="22" s="1"/>
  <c r="AC21" i="22" s="1"/>
  <c r="AB22" i="22" s="1"/>
  <c r="AS11" i="70"/>
  <c r="AL11" i="70"/>
  <c r="AU11" i="70" s="1"/>
  <c r="AS10" i="56"/>
  <c r="AL10" i="56"/>
  <c r="AU10" i="56" s="1"/>
  <c r="AJ21" i="8"/>
  <c r="AK21" i="8"/>
  <c r="AT21" i="8" s="1"/>
  <c r="AJ15" i="8"/>
  <c r="AK15" i="8"/>
  <c r="AT15" i="8" s="1"/>
  <c r="AJ9" i="8"/>
  <c r="AK9" i="8"/>
  <c r="AT9" i="8" s="1"/>
  <c r="AS11" i="21"/>
  <c r="AL11" i="21"/>
  <c r="AU11" i="21" s="1"/>
  <c r="AS18" i="23"/>
  <c r="AL18" i="23"/>
  <c r="AU18" i="23" s="1"/>
  <c r="AJ17" i="20"/>
  <c r="AK17" i="20"/>
  <c r="AT17" i="20" s="1"/>
  <c r="AJ11" i="20"/>
  <c r="AK11" i="20"/>
  <c r="AT11" i="20" s="1"/>
  <c r="AJ5" i="20"/>
  <c r="AK5" i="20"/>
  <c r="AT5" i="20" s="1"/>
  <c r="AJ17" i="59"/>
  <c r="AK17" i="59"/>
  <c r="AT17" i="59" s="1"/>
  <c r="AJ11" i="59"/>
  <c r="AK11" i="59"/>
  <c r="AT11" i="59" s="1"/>
  <c r="AJ5" i="59"/>
  <c r="AK5" i="59"/>
  <c r="AT5" i="59" s="1"/>
  <c r="AS10" i="4"/>
  <c r="AL10" i="4"/>
  <c r="AU10" i="4" s="1"/>
  <c r="AS5" i="24"/>
  <c r="AL5" i="24"/>
  <c r="AU5" i="24" s="1"/>
  <c r="AS11" i="56"/>
  <c r="AL11" i="56"/>
  <c r="AU11" i="56" s="1"/>
  <c r="AS8" i="6"/>
  <c r="AL8" i="6"/>
  <c r="AU8" i="6" s="1"/>
  <c r="AS5" i="23"/>
  <c r="AL5" i="23"/>
  <c r="AU5" i="23" s="1"/>
  <c r="AR24" i="40"/>
  <c r="AS11" i="4"/>
  <c r="AL11" i="4"/>
  <c r="AU11" i="4" s="1"/>
  <c r="AS25" i="19"/>
  <c r="AS14" i="57"/>
  <c r="AL14" i="57"/>
  <c r="AU14" i="57" s="1"/>
  <c r="AN25" i="48"/>
  <c r="AI25" i="48"/>
  <c r="X25" i="32"/>
  <c r="Y25" i="32"/>
  <c r="Y25" i="25"/>
  <c r="X25" i="25"/>
  <c r="Z25" i="32" l="1"/>
  <c r="AG24" i="43"/>
  <c r="AP24" i="43" s="1"/>
  <c r="W25" i="43"/>
  <c r="AE23" i="28"/>
  <c r="AE24" i="31"/>
  <c r="AF24" i="31"/>
  <c r="AO24" i="31" s="1"/>
  <c r="Z24" i="93"/>
  <c r="AE24" i="43"/>
  <c r="AF24" i="95"/>
  <c r="AO24" i="95" s="1"/>
  <c r="AE24" i="87"/>
  <c r="AK23" i="72"/>
  <c r="AT23" i="72" s="1"/>
  <c r="Z25" i="46"/>
  <c r="AF25" i="46" s="1"/>
  <c r="AO25" i="46" s="1"/>
  <c r="Z24" i="78"/>
  <c r="Z24" i="34"/>
  <c r="AF24" i="34" s="1"/>
  <c r="AO24" i="34" s="1"/>
  <c r="AL23" i="55"/>
  <c r="AU23" i="55" s="1"/>
  <c r="AF24" i="87"/>
  <c r="AO24" i="87" s="1"/>
  <c r="AK23" i="11"/>
  <c r="AT23" i="11" s="1"/>
  <c r="Z23" i="15"/>
  <c r="AF23" i="15" s="1"/>
  <c r="AO23" i="15" s="1"/>
  <c r="AO25" i="15" s="1"/>
  <c r="AE24" i="34"/>
  <c r="W25" i="34"/>
  <c r="AG24" i="34"/>
  <c r="AP24" i="34" s="1"/>
  <c r="W26" i="94"/>
  <c r="AG25" i="94"/>
  <c r="AP25" i="94" s="1"/>
  <c r="AF25" i="94"/>
  <c r="AO25" i="94" s="1"/>
  <c r="AE25" i="94"/>
  <c r="W26" i="46"/>
  <c r="AK23" i="7"/>
  <c r="AT23" i="7" s="1"/>
  <c r="W25" i="38"/>
  <c r="AG24" i="38"/>
  <c r="AP24" i="38" s="1"/>
  <c r="AF24" i="38"/>
  <c r="AO24" i="38" s="1"/>
  <c r="AE24" i="38"/>
  <c r="AE25" i="88"/>
  <c r="W26" i="88"/>
  <c r="AG25" i="88"/>
  <c r="AP25" i="88" s="1"/>
  <c r="AF25" i="88"/>
  <c r="AO25" i="88" s="1"/>
  <c r="W25" i="78"/>
  <c r="AG24" i="78"/>
  <c r="AP24" i="78" s="1"/>
  <c r="AF24" i="78"/>
  <c r="AO24" i="78" s="1"/>
  <c r="AE24" i="78"/>
  <c r="AJ14" i="22"/>
  <c r="AK14" i="22"/>
  <c r="AT14" i="22" s="1"/>
  <c r="W25" i="93"/>
  <c r="AG24" i="93"/>
  <c r="AP24" i="93" s="1"/>
  <c r="AF24" i="93"/>
  <c r="AO24" i="93" s="1"/>
  <c r="AE24" i="93"/>
  <c r="AS8" i="5"/>
  <c r="AL8" i="5"/>
  <c r="AU8" i="5" s="1"/>
  <c r="X25" i="35"/>
  <c r="Y25" i="35"/>
  <c r="AS22" i="59"/>
  <c r="AL22" i="59"/>
  <c r="AU22" i="59" s="1"/>
  <c r="AS20" i="8"/>
  <c r="AL20" i="8"/>
  <c r="AU20" i="8" s="1"/>
  <c r="AS13" i="5"/>
  <c r="AL13" i="5"/>
  <c r="AU13" i="5" s="1"/>
  <c r="AJ4" i="8"/>
  <c r="AK4" i="8"/>
  <c r="AT4" i="8" s="1"/>
  <c r="AT25" i="8" s="1"/>
  <c r="AS17" i="66"/>
  <c r="AL17" i="66"/>
  <c r="AU17" i="66" s="1"/>
  <c r="AF23" i="58"/>
  <c r="AO23" i="58" s="1"/>
  <c r="AO25" i="58" s="1"/>
  <c r="AE23" i="58"/>
  <c r="AG23" i="58"/>
  <c r="AP23" i="58" s="1"/>
  <c r="AP25" i="58" s="1"/>
  <c r="AS7" i="20"/>
  <c r="AL7" i="20"/>
  <c r="AU7" i="20" s="1"/>
  <c r="AJ8" i="72"/>
  <c r="AK8" i="72"/>
  <c r="AT8" i="72" s="1"/>
  <c r="AS8" i="1"/>
  <c r="AL8" i="1"/>
  <c r="AU8" i="1" s="1"/>
  <c r="AS20" i="20"/>
  <c r="AL20" i="20"/>
  <c r="AU20" i="20" s="1"/>
  <c r="AX23" i="63"/>
  <c r="S23" i="63" s="1"/>
  <c r="AC23" i="63" s="1"/>
  <c r="AX3" i="63"/>
  <c r="S3" i="63" s="1"/>
  <c r="AC3" i="63" s="1"/>
  <c r="AX4" i="63"/>
  <c r="S4" i="63" s="1"/>
  <c r="AC4" i="63" s="1"/>
  <c r="AB5" i="63" s="1"/>
  <c r="AX5" i="63"/>
  <c r="S5" i="63" s="1"/>
  <c r="AC5" i="63" s="1"/>
  <c r="AB6" i="63" s="1"/>
  <c r="AX6" i="63"/>
  <c r="S6" i="63" s="1"/>
  <c r="AC6" i="63" s="1"/>
  <c r="AB7" i="63" s="1"/>
  <c r="AX7" i="63"/>
  <c r="S7" i="63" s="1"/>
  <c r="AC7" i="63" s="1"/>
  <c r="AB8" i="63" s="1"/>
  <c r="AX8" i="63"/>
  <c r="S8" i="63" s="1"/>
  <c r="AC8" i="63" s="1"/>
  <c r="AB9" i="63" s="1"/>
  <c r="AX9" i="63"/>
  <c r="S9" i="63" s="1"/>
  <c r="AC9" i="63" s="1"/>
  <c r="AB10" i="63" s="1"/>
  <c r="AX10" i="63"/>
  <c r="S10" i="63" s="1"/>
  <c r="AC10" i="63" s="1"/>
  <c r="AB11" i="63" s="1"/>
  <c r="AX11" i="63"/>
  <c r="S11" i="63" s="1"/>
  <c r="AC11" i="63" s="1"/>
  <c r="AB12" i="63" s="1"/>
  <c r="AX12" i="63"/>
  <c r="S12" i="63" s="1"/>
  <c r="AC12" i="63" s="1"/>
  <c r="AB13" i="63" s="1"/>
  <c r="AX13" i="63"/>
  <c r="S13" i="63" s="1"/>
  <c r="AC13" i="63" s="1"/>
  <c r="AB14" i="63" s="1"/>
  <c r="AX14" i="63"/>
  <c r="S14" i="63" s="1"/>
  <c r="AC14" i="63" s="1"/>
  <c r="AB15" i="63" s="1"/>
  <c r="AX15" i="63"/>
  <c r="S15" i="63" s="1"/>
  <c r="AC15" i="63" s="1"/>
  <c r="AB16" i="63" s="1"/>
  <c r="AX16" i="63"/>
  <c r="S16" i="63" s="1"/>
  <c r="AC16" i="63" s="1"/>
  <c r="AB17" i="63" s="1"/>
  <c r="AX17" i="63"/>
  <c r="S17" i="63" s="1"/>
  <c r="AC17" i="63" s="1"/>
  <c r="AB18" i="63" s="1"/>
  <c r="AX18" i="63"/>
  <c r="S18" i="63" s="1"/>
  <c r="AC18" i="63" s="1"/>
  <c r="AB19" i="63" s="1"/>
  <c r="AX19" i="63"/>
  <c r="S19" i="63" s="1"/>
  <c r="AC19" i="63" s="1"/>
  <c r="AB20" i="63" s="1"/>
  <c r="AX20" i="63"/>
  <c r="S20" i="63" s="1"/>
  <c r="AC20" i="63" s="1"/>
  <c r="AB21" i="63" s="1"/>
  <c r="AX21" i="63"/>
  <c r="S21" i="63" s="1"/>
  <c r="AC21" i="63" s="1"/>
  <c r="AB22" i="63" s="1"/>
  <c r="AR24" i="73"/>
  <c r="AS3" i="66"/>
  <c r="AL3" i="66"/>
  <c r="AU3" i="66" s="1"/>
  <c r="AH25" i="90"/>
  <c r="AQ25" i="90" s="1"/>
  <c r="AJ16" i="60"/>
  <c r="AK16" i="60"/>
  <c r="AT16" i="60" s="1"/>
  <c r="AS18" i="66"/>
  <c r="AL18" i="66"/>
  <c r="AU18" i="66" s="1"/>
  <c r="AE24" i="74"/>
  <c r="AG24" i="74"/>
  <c r="AP24" i="74" s="1"/>
  <c r="AF24" i="74"/>
  <c r="AO24" i="74" s="1"/>
  <c r="W25" i="74"/>
  <c r="AS16" i="52"/>
  <c r="AL16" i="52"/>
  <c r="AU16" i="52" s="1"/>
  <c r="AS12" i="65"/>
  <c r="AL12" i="65"/>
  <c r="AU12" i="65" s="1"/>
  <c r="AS3" i="55"/>
  <c r="AL3" i="55"/>
  <c r="AU3" i="55" s="1"/>
  <c r="AH25" i="73"/>
  <c r="AQ25" i="73" s="1"/>
  <c r="AS18" i="59"/>
  <c r="AL18" i="59"/>
  <c r="AU18" i="59" s="1"/>
  <c r="AS12" i="20"/>
  <c r="AL12" i="20"/>
  <c r="AU12" i="20" s="1"/>
  <c r="AS19" i="66"/>
  <c r="AL19" i="66"/>
  <c r="AU19" i="66" s="1"/>
  <c r="AH26" i="30"/>
  <c r="AQ26" i="30" s="1"/>
  <c r="AS5" i="54"/>
  <c r="AL5" i="54"/>
  <c r="AU5" i="54" s="1"/>
  <c r="AS9" i="51"/>
  <c r="AL9" i="51"/>
  <c r="AU9" i="51" s="1"/>
  <c r="AS21" i="5"/>
  <c r="AL21" i="5"/>
  <c r="AU21" i="5" s="1"/>
  <c r="AS11" i="52"/>
  <c r="AL11" i="52"/>
  <c r="AU11" i="52" s="1"/>
  <c r="AS16" i="59"/>
  <c r="AL16" i="59"/>
  <c r="AU16" i="59" s="1"/>
  <c r="X27" i="26"/>
  <c r="Y27" i="26"/>
  <c r="X25" i="77"/>
  <c r="Y25" i="77"/>
  <c r="AS15" i="54"/>
  <c r="AL15" i="54"/>
  <c r="AU15" i="54" s="1"/>
  <c r="AH25" i="45"/>
  <c r="AQ25" i="45" s="1"/>
  <c r="AH26" i="92"/>
  <c r="AQ26" i="92" s="1"/>
  <c r="AR23" i="34"/>
  <c r="AS4" i="18"/>
  <c r="AL4" i="18"/>
  <c r="AU4" i="18" s="1"/>
  <c r="AU25" i="18" s="1"/>
  <c r="C11" i="18" s="1"/>
  <c r="AS20" i="16"/>
  <c r="AL20" i="16"/>
  <c r="AU20" i="16" s="1"/>
  <c r="AS5" i="2"/>
  <c r="AL5" i="2"/>
  <c r="AU5" i="2" s="1"/>
  <c r="AS20" i="66"/>
  <c r="AL20" i="66"/>
  <c r="AU20" i="66" s="1"/>
  <c r="AS7" i="55"/>
  <c r="AL7" i="55"/>
  <c r="AU7" i="55" s="1"/>
  <c r="AS12" i="54"/>
  <c r="AL12" i="54"/>
  <c r="AU12" i="54" s="1"/>
  <c r="AS10" i="51"/>
  <c r="AL10" i="51"/>
  <c r="AU10" i="51" s="1"/>
  <c r="AJ4" i="5"/>
  <c r="AK4" i="5"/>
  <c r="AT4" i="5" s="1"/>
  <c r="AT25" i="5" s="1"/>
  <c r="AS22" i="5"/>
  <c r="AL22" i="5"/>
  <c r="AU22" i="5" s="1"/>
  <c r="AS9" i="10"/>
  <c r="AL9" i="10"/>
  <c r="AU9" i="10" s="1"/>
  <c r="AS18" i="52"/>
  <c r="AL18" i="52"/>
  <c r="AU18" i="52" s="1"/>
  <c r="AS14" i="65"/>
  <c r="AL14" i="65"/>
  <c r="AU14" i="65" s="1"/>
  <c r="AJ19" i="72"/>
  <c r="AK19" i="72"/>
  <c r="AT19" i="72" s="1"/>
  <c r="AJ13" i="72"/>
  <c r="AK13" i="72"/>
  <c r="AT13" i="72" s="1"/>
  <c r="AJ7" i="72"/>
  <c r="AK7" i="72"/>
  <c r="AT7" i="72" s="1"/>
  <c r="AS10" i="55"/>
  <c r="AL10" i="55"/>
  <c r="AU10" i="55" s="1"/>
  <c r="AR23" i="60"/>
  <c r="AR25" i="60" s="1"/>
  <c r="AS15" i="1"/>
  <c r="AL15" i="1"/>
  <c r="AU15" i="1" s="1"/>
  <c r="AS21" i="16"/>
  <c r="AL21" i="16"/>
  <c r="AU21" i="16" s="1"/>
  <c r="AS18" i="2"/>
  <c r="AL18" i="2"/>
  <c r="AU18" i="2" s="1"/>
  <c r="AS21" i="66"/>
  <c r="AL21" i="66"/>
  <c r="AU21" i="66" s="1"/>
  <c r="X25" i="36"/>
  <c r="Y25" i="36"/>
  <c r="AS7" i="54"/>
  <c r="AL7" i="54"/>
  <c r="AU7" i="54" s="1"/>
  <c r="AS5" i="51"/>
  <c r="AL5" i="51"/>
  <c r="AU5" i="51" s="1"/>
  <c r="AN24" i="86"/>
  <c r="AI24" i="86"/>
  <c r="AX22" i="63"/>
  <c r="S22" i="63" s="1"/>
  <c r="AC22" i="63" s="1"/>
  <c r="AB23" i="63" s="1"/>
  <c r="AS13" i="52"/>
  <c r="AL13" i="52"/>
  <c r="AU13" i="52" s="1"/>
  <c r="AH24" i="33"/>
  <c r="AQ24" i="33" s="1"/>
  <c r="AS15" i="65"/>
  <c r="AL15" i="65"/>
  <c r="AU15" i="65" s="1"/>
  <c r="AS9" i="1"/>
  <c r="AL9" i="1"/>
  <c r="AU9" i="1" s="1"/>
  <c r="AS15" i="59"/>
  <c r="AL15" i="59"/>
  <c r="AU15" i="59" s="1"/>
  <c r="AS15" i="20"/>
  <c r="AL15" i="20"/>
  <c r="AU15" i="20" s="1"/>
  <c r="AS13" i="8"/>
  <c r="AL13" i="8"/>
  <c r="AU13" i="8" s="1"/>
  <c r="AS3" i="16"/>
  <c r="AL3" i="16"/>
  <c r="AU3" i="16" s="1"/>
  <c r="AS22" i="16"/>
  <c r="AL22" i="16"/>
  <c r="AU22" i="16" s="1"/>
  <c r="AR24" i="29"/>
  <c r="AS7" i="2"/>
  <c r="AL7" i="2"/>
  <c r="AU7" i="2" s="1"/>
  <c r="AJ4" i="66"/>
  <c r="AK4" i="66"/>
  <c r="AT4" i="66" s="1"/>
  <c r="AT25" i="66" s="1"/>
  <c r="AS22" i="66"/>
  <c r="AL22" i="66"/>
  <c r="AU22" i="66" s="1"/>
  <c r="AJ21" i="11"/>
  <c r="AK21" i="11"/>
  <c r="AT21" i="11" s="1"/>
  <c r="AJ15" i="11"/>
  <c r="AK15" i="11"/>
  <c r="AT15" i="11" s="1"/>
  <c r="AJ9" i="11"/>
  <c r="AK9" i="11"/>
  <c r="AT9" i="11" s="1"/>
  <c r="AS9" i="55"/>
  <c r="AL9" i="55"/>
  <c r="AU9" i="55" s="1"/>
  <c r="AS14" i="54"/>
  <c r="AL14" i="54"/>
  <c r="AU14" i="54" s="1"/>
  <c r="AS12" i="51"/>
  <c r="AL12" i="51"/>
  <c r="AU12" i="51" s="1"/>
  <c r="AS12" i="5"/>
  <c r="AL12" i="5"/>
  <c r="AU12" i="5" s="1"/>
  <c r="AS17" i="10"/>
  <c r="AL17" i="10"/>
  <c r="AU17" i="10" s="1"/>
  <c r="AS14" i="52"/>
  <c r="AL14" i="52"/>
  <c r="AU14" i="52" s="1"/>
  <c r="AS3" i="65"/>
  <c r="AL3" i="65"/>
  <c r="AU3" i="65" s="1"/>
  <c r="AS22" i="65"/>
  <c r="AL22" i="65"/>
  <c r="AU22" i="65" s="1"/>
  <c r="AJ21" i="60"/>
  <c r="AK21" i="60"/>
  <c r="AT21" i="60" s="1"/>
  <c r="AJ15" i="60"/>
  <c r="AK15" i="60"/>
  <c r="AT15" i="60" s="1"/>
  <c r="AJ9" i="60"/>
  <c r="AK9" i="60"/>
  <c r="AT9" i="60" s="1"/>
  <c r="AJ4" i="59"/>
  <c r="AK4" i="59"/>
  <c r="AT4" i="59" s="1"/>
  <c r="AT25" i="59" s="1"/>
  <c r="AS16" i="55"/>
  <c r="AL16" i="55"/>
  <c r="AU16" i="55" s="1"/>
  <c r="AS4" i="49"/>
  <c r="AL4" i="49"/>
  <c r="AU4" i="49" s="1"/>
  <c r="AS6" i="10"/>
  <c r="AL6" i="10"/>
  <c r="AU6" i="10" s="1"/>
  <c r="AI23" i="7"/>
  <c r="AN23" i="7"/>
  <c r="AN25" i="7" s="1"/>
  <c r="Y24" i="89"/>
  <c r="X24" i="89"/>
  <c r="X25" i="43"/>
  <c r="Y25" i="43"/>
  <c r="Z25" i="43" s="1"/>
  <c r="AN24" i="87"/>
  <c r="AI24" i="87"/>
  <c r="AJ8" i="22"/>
  <c r="AK8" i="22"/>
  <c r="AT8" i="22" s="1"/>
  <c r="AS8" i="51"/>
  <c r="AL8" i="51"/>
  <c r="AU8" i="51" s="1"/>
  <c r="W26" i="41"/>
  <c r="AG25" i="41"/>
  <c r="AP25" i="41" s="1"/>
  <c r="AF25" i="41"/>
  <c r="AO25" i="41" s="1"/>
  <c r="AE25" i="41"/>
  <c r="AS22" i="8"/>
  <c r="AL22" i="8"/>
  <c r="AU22" i="8" s="1"/>
  <c r="AS13" i="16"/>
  <c r="AL13" i="16"/>
  <c r="AU13" i="16" s="1"/>
  <c r="AS22" i="2"/>
  <c r="AL22" i="2"/>
  <c r="AU22" i="2" s="1"/>
  <c r="AS15" i="52"/>
  <c r="AL15" i="52"/>
  <c r="AU15" i="52" s="1"/>
  <c r="AS17" i="8"/>
  <c r="AL17" i="8"/>
  <c r="AU17" i="8" s="1"/>
  <c r="AS17" i="5"/>
  <c r="AL17" i="5"/>
  <c r="AU17" i="5" s="1"/>
  <c r="AS3" i="10"/>
  <c r="AL3" i="10"/>
  <c r="AU3" i="10" s="1"/>
  <c r="AJ23" i="60"/>
  <c r="AS23" i="60" s="1"/>
  <c r="AK23" i="60"/>
  <c r="AT23" i="60" s="1"/>
  <c r="AJ4" i="16"/>
  <c r="AK4" i="16"/>
  <c r="AT4" i="16" s="1"/>
  <c r="AT25" i="16" s="1"/>
  <c r="AJ16" i="11"/>
  <c r="AK16" i="11"/>
  <c r="AT16" i="11" s="1"/>
  <c r="AJ4" i="65"/>
  <c r="AK4" i="65"/>
  <c r="AT4" i="65" s="1"/>
  <c r="AT25" i="65" s="1"/>
  <c r="AJ22" i="60"/>
  <c r="AK22" i="60"/>
  <c r="AT22" i="60" s="1"/>
  <c r="AB4" i="60"/>
  <c r="AJ3" i="60"/>
  <c r="AH25" i="25"/>
  <c r="AQ25" i="25" s="1"/>
  <c r="AR25" i="48"/>
  <c r="AS17" i="59"/>
  <c r="AL17" i="59"/>
  <c r="AU17" i="59" s="1"/>
  <c r="AS17" i="20"/>
  <c r="AL17" i="20"/>
  <c r="AU17" i="20" s="1"/>
  <c r="AS9" i="8"/>
  <c r="AL9" i="8"/>
  <c r="AU9" i="8" s="1"/>
  <c r="AJ7" i="22"/>
  <c r="AK7" i="22"/>
  <c r="AT7" i="22" s="1"/>
  <c r="AS12" i="16"/>
  <c r="AL12" i="16"/>
  <c r="AU12" i="16" s="1"/>
  <c r="AS7" i="10"/>
  <c r="AL7" i="10"/>
  <c r="AU7" i="10" s="1"/>
  <c r="X25" i="39"/>
  <c r="Y25" i="39"/>
  <c r="AS19" i="65"/>
  <c r="AL19" i="65"/>
  <c r="AU19" i="65" s="1"/>
  <c r="AJ4" i="20"/>
  <c r="AK4" i="20"/>
  <c r="AT4" i="20" s="1"/>
  <c r="AT25" i="20" s="1"/>
  <c r="AJ18" i="22"/>
  <c r="AK18" i="22"/>
  <c r="AT18" i="22" s="1"/>
  <c r="AJ12" i="22"/>
  <c r="AK12" i="22"/>
  <c r="AT12" i="22" s="1"/>
  <c r="AJ6" i="22"/>
  <c r="AK6" i="22"/>
  <c r="AT6" i="22" s="1"/>
  <c r="AS21" i="2"/>
  <c r="AL21" i="2"/>
  <c r="AU21" i="2" s="1"/>
  <c r="AR24" i="94"/>
  <c r="AS11" i="55"/>
  <c r="AL11" i="55"/>
  <c r="AU11" i="55" s="1"/>
  <c r="AS16" i="54"/>
  <c r="AL16" i="54"/>
  <c r="AU16" i="54" s="1"/>
  <c r="AS14" i="51"/>
  <c r="AL14" i="51"/>
  <c r="AU14" i="51" s="1"/>
  <c r="AS14" i="5"/>
  <c r="AL14" i="5"/>
  <c r="AU14" i="5" s="1"/>
  <c r="AJ4" i="52"/>
  <c r="AK4" i="52"/>
  <c r="AT4" i="52" s="1"/>
  <c r="AT25" i="52" s="1"/>
  <c r="AS8" i="65"/>
  <c r="AL8" i="65"/>
  <c r="AU8" i="65" s="1"/>
  <c r="AS3" i="20"/>
  <c r="AL3" i="20"/>
  <c r="AU3" i="20" s="1"/>
  <c r="AS11" i="16"/>
  <c r="AL11" i="16"/>
  <c r="AU11" i="16" s="1"/>
  <c r="AJ4" i="55"/>
  <c r="AK4" i="55"/>
  <c r="AT4" i="55" s="1"/>
  <c r="AT25" i="55" s="1"/>
  <c r="AS17" i="65"/>
  <c r="AL17" i="65"/>
  <c r="AU17" i="65" s="1"/>
  <c r="AR24" i="75"/>
  <c r="AE25" i="80"/>
  <c r="W26" i="80"/>
  <c r="AG25" i="80"/>
  <c r="AP25" i="80" s="1"/>
  <c r="AF25" i="80"/>
  <c r="AO25" i="80" s="1"/>
  <c r="W26" i="27"/>
  <c r="AG25" i="27"/>
  <c r="AP25" i="27" s="1"/>
  <c r="AF25" i="27"/>
  <c r="AO25" i="27" s="1"/>
  <c r="AE25" i="27"/>
  <c r="AS10" i="8"/>
  <c r="AL10" i="8"/>
  <c r="AU10" i="8" s="1"/>
  <c r="AS25" i="18"/>
  <c r="AS19" i="16"/>
  <c r="AL19" i="16"/>
  <c r="AU19" i="16" s="1"/>
  <c r="AS10" i="2"/>
  <c r="AL10" i="2"/>
  <c r="AU10" i="2" s="1"/>
  <c r="AH23" i="15"/>
  <c r="AQ23" i="15" s="1"/>
  <c r="AQ25" i="15" s="1"/>
  <c r="AZ3" i="15"/>
  <c r="Z26" i="30"/>
  <c r="AE24" i="76"/>
  <c r="AG24" i="76"/>
  <c r="AP24" i="76" s="1"/>
  <c r="AF24" i="76"/>
  <c r="AO24" i="76" s="1"/>
  <c r="W25" i="76"/>
  <c r="AS18" i="55"/>
  <c r="AL18" i="55"/>
  <c r="AU18" i="55" s="1"/>
  <c r="X26" i="79"/>
  <c r="Y26" i="79"/>
  <c r="AS5" i="1"/>
  <c r="AL5" i="1"/>
  <c r="AU5" i="1" s="1"/>
  <c r="AS20" i="10"/>
  <c r="AL20" i="10"/>
  <c r="AU20" i="10" s="1"/>
  <c r="AS3" i="1"/>
  <c r="AL3" i="1"/>
  <c r="AU3" i="1" s="1"/>
  <c r="AS11" i="65"/>
  <c r="AL11" i="65"/>
  <c r="AU11" i="65" s="1"/>
  <c r="Z26" i="92"/>
  <c r="Y27" i="37"/>
  <c r="X27" i="37"/>
  <c r="AS13" i="59"/>
  <c r="AL13" i="59"/>
  <c r="AU13" i="59" s="1"/>
  <c r="AS13" i="20"/>
  <c r="AL13" i="20"/>
  <c r="AU13" i="20" s="1"/>
  <c r="AS5" i="8"/>
  <c r="AL5" i="8"/>
  <c r="AU5" i="8" s="1"/>
  <c r="W25" i="47"/>
  <c r="AG24" i="47"/>
  <c r="AP24" i="47" s="1"/>
  <c r="AF24" i="47"/>
  <c r="AO24" i="47" s="1"/>
  <c r="AE24" i="47"/>
  <c r="AJ18" i="72"/>
  <c r="AK18" i="72"/>
  <c r="AT18" i="72" s="1"/>
  <c r="AJ12" i="72"/>
  <c r="AK12" i="72"/>
  <c r="AT12" i="72" s="1"/>
  <c r="AJ6" i="72"/>
  <c r="AK6" i="72"/>
  <c r="AT6" i="72" s="1"/>
  <c r="AS3" i="54"/>
  <c r="AL3" i="54"/>
  <c r="AU3" i="54" s="1"/>
  <c r="AH26" i="82"/>
  <c r="AQ26" i="82" s="1"/>
  <c r="AS20" i="59"/>
  <c r="AL20" i="59"/>
  <c r="AU20" i="59" s="1"/>
  <c r="AS8" i="20"/>
  <c r="AL8" i="20"/>
  <c r="AU8" i="20" s="1"/>
  <c r="AS18" i="8"/>
  <c r="AL18" i="8"/>
  <c r="AU18" i="8" s="1"/>
  <c r="AS4" i="3"/>
  <c r="AS25" i="3" s="1"/>
  <c r="AL4" i="3"/>
  <c r="AU4" i="3" s="1"/>
  <c r="AS20" i="55"/>
  <c r="AL20" i="55"/>
  <c r="AU20" i="55" s="1"/>
  <c r="AS5" i="5"/>
  <c r="AL5" i="5"/>
  <c r="AU5" i="5" s="1"/>
  <c r="AL23" i="10"/>
  <c r="AU23" i="10" s="1"/>
  <c r="AS10" i="10"/>
  <c r="AL10" i="10"/>
  <c r="AU10" i="10" s="1"/>
  <c r="Z24" i="33"/>
  <c r="AS21" i="54"/>
  <c r="AL21" i="54"/>
  <c r="AU21" i="54" s="1"/>
  <c r="AS11" i="1"/>
  <c r="AL11" i="1"/>
  <c r="AU11" i="1" s="1"/>
  <c r="AJ20" i="11"/>
  <c r="AK20" i="11"/>
  <c r="AT20" i="11" s="1"/>
  <c r="AJ14" i="11"/>
  <c r="AK14" i="11"/>
  <c r="AT14" i="11" s="1"/>
  <c r="AJ8" i="11"/>
  <c r="AK8" i="11"/>
  <c r="AT8" i="11" s="1"/>
  <c r="AN23" i="72"/>
  <c r="AN25" i="72" s="1"/>
  <c r="AI23" i="72"/>
  <c r="Z25" i="90"/>
  <c r="AR22" i="58"/>
  <c r="AJ20" i="60"/>
  <c r="AK20" i="60"/>
  <c r="AT20" i="60" s="1"/>
  <c r="AJ14" i="60"/>
  <c r="AK14" i="60"/>
  <c r="AT14" i="60" s="1"/>
  <c r="AJ8" i="60"/>
  <c r="AK8" i="60"/>
  <c r="AT8" i="60" s="1"/>
  <c r="AS3" i="59"/>
  <c r="AL3" i="59"/>
  <c r="AU3" i="59" s="1"/>
  <c r="AS10" i="20"/>
  <c r="AL10" i="20"/>
  <c r="AU10" i="20" s="1"/>
  <c r="AS8" i="8"/>
  <c r="AL8" i="8"/>
  <c r="AU8" i="8" s="1"/>
  <c r="AS17" i="16"/>
  <c r="AL17" i="16"/>
  <c r="AU17" i="16" s="1"/>
  <c r="X25" i="91"/>
  <c r="Y25" i="91"/>
  <c r="X25" i="83"/>
  <c r="Y25" i="83"/>
  <c r="X25" i="31"/>
  <c r="Y25" i="31"/>
  <c r="AS15" i="2"/>
  <c r="AL15" i="2"/>
  <c r="AU15" i="2" s="1"/>
  <c r="AS5" i="55"/>
  <c r="AL5" i="55"/>
  <c r="AU5" i="55" s="1"/>
  <c r="AX23" i="7"/>
  <c r="S23" i="7" s="1"/>
  <c r="AC23" i="7" s="1"/>
  <c r="AJ23" i="7" s="1"/>
  <c r="AS23" i="7" s="1"/>
  <c r="AX3" i="7"/>
  <c r="S3" i="7" s="1"/>
  <c r="AC3" i="7" s="1"/>
  <c r="AX4" i="7"/>
  <c r="S4" i="7" s="1"/>
  <c r="AC4" i="7" s="1"/>
  <c r="AB5" i="7" s="1"/>
  <c r="AX5" i="7"/>
  <c r="S5" i="7" s="1"/>
  <c r="AC5" i="7" s="1"/>
  <c r="AB6" i="7" s="1"/>
  <c r="AX6" i="7"/>
  <c r="S6" i="7" s="1"/>
  <c r="AC6" i="7" s="1"/>
  <c r="AB7" i="7" s="1"/>
  <c r="AX7" i="7"/>
  <c r="S7" i="7" s="1"/>
  <c r="AC7" i="7" s="1"/>
  <c r="AB8" i="7" s="1"/>
  <c r="AX8" i="7"/>
  <c r="S8" i="7" s="1"/>
  <c r="AC8" i="7" s="1"/>
  <c r="AB9" i="7" s="1"/>
  <c r="AX9" i="7"/>
  <c r="S9" i="7" s="1"/>
  <c r="AC9" i="7" s="1"/>
  <c r="AB10" i="7" s="1"/>
  <c r="AX10" i="7"/>
  <c r="S10" i="7" s="1"/>
  <c r="AC10" i="7" s="1"/>
  <c r="AB11" i="7" s="1"/>
  <c r="AX11" i="7"/>
  <c r="S11" i="7" s="1"/>
  <c r="AC11" i="7" s="1"/>
  <c r="AB12" i="7" s="1"/>
  <c r="AX12" i="7"/>
  <c r="S12" i="7" s="1"/>
  <c r="AC12" i="7" s="1"/>
  <c r="AB13" i="7" s="1"/>
  <c r="AX13" i="7"/>
  <c r="S13" i="7" s="1"/>
  <c r="AC13" i="7" s="1"/>
  <c r="AB14" i="7" s="1"/>
  <c r="AX14" i="7"/>
  <c r="S14" i="7" s="1"/>
  <c r="AC14" i="7" s="1"/>
  <c r="AB15" i="7" s="1"/>
  <c r="AX15" i="7"/>
  <c r="S15" i="7" s="1"/>
  <c r="AC15" i="7" s="1"/>
  <c r="AB16" i="7" s="1"/>
  <c r="AX16" i="7"/>
  <c r="S16" i="7" s="1"/>
  <c r="AC16" i="7" s="1"/>
  <c r="AB17" i="7" s="1"/>
  <c r="AX17" i="7"/>
  <c r="S17" i="7" s="1"/>
  <c r="AC17" i="7" s="1"/>
  <c r="AB18" i="7" s="1"/>
  <c r="AX18" i="7"/>
  <c r="S18" i="7" s="1"/>
  <c r="AC18" i="7" s="1"/>
  <c r="AB19" i="7" s="1"/>
  <c r="AX19" i="7"/>
  <c r="S19" i="7" s="1"/>
  <c r="AC19" i="7" s="1"/>
  <c r="AB20" i="7" s="1"/>
  <c r="AX20" i="7"/>
  <c r="S20" i="7" s="1"/>
  <c r="AC20" i="7" s="1"/>
  <c r="AB21" i="7" s="1"/>
  <c r="AX21" i="7"/>
  <c r="S21" i="7" s="1"/>
  <c r="AC21" i="7" s="1"/>
  <c r="AB22" i="7" s="1"/>
  <c r="AG23" i="63"/>
  <c r="AP23" i="63" s="1"/>
  <c r="AP25" i="63" s="1"/>
  <c r="AF23" i="63"/>
  <c r="AO23" i="63" s="1"/>
  <c r="AO25" i="63" s="1"/>
  <c r="AE23" i="63"/>
  <c r="AJ14" i="72"/>
  <c r="AK14" i="72"/>
  <c r="AT14" i="72" s="1"/>
  <c r="AH24" i="38"/>
  <c r="AQ24" i="38" s="1"/>
  <c r="AS12" i="8"/>
  <c r="AL12" i="8"/>
  <c r="AU12" i="8" s="1"/>
  <c r="AN24" i="44"/>
  <c r="AI24" i="44"/>
  <c r="AH25" i="88"/>
  <c r="AQ25" i="88" s="1"/>
  <c r="AJ10" i="11"/>
  <c r="AK10" i="11"/>
  <c r="AT10" i="11" s="1"/>
  <c r="AJ10" i="60"/>
  <c r="AK10" i="60"/>
  <c r="AT10" i="60" s="1"/>
  <c r="AJ17" i="22"/>
  <c r="AK17" i="22"/>
  <c r="AT17" i="22" s="1"/>
  <c r="AS18" i="16"/>
  <c r="AL18" i="16"/>
  <c r="AU18" i="16" s="1"/>
  <c r="AS3" i="52"/>
  <c r="AL3" i="52"/>
  <c r="AU3" i="52" s="1"/>
  <c r="AS22" i="52"/>
  <c r="AL22" i="52"/>
  <c r="AU22" i="52" s="1"/>
  <c r="AS18" i="65"/>
  <c r="AL18" i="65"/>
  <c r="AU18" i="65" s="1"/>
  <c r="AS12" i="52"/>
  <c r="AL12" i="52"/>
  <c r="AU12" i="52" s="1"/>
  <c r="AN24" i="35"/>
  <c r="AI24" i="35"/>
  <c r="AR24" i="88"/>
  <c r="AR24" i="46"/>
  <c r="Z25" i="73"/>
  <c r="AS6" i="59"/>
  <c r="AL6" i="59"/>
  <c r="AU6" i="59" s="1"/>
  <c r="AS18" i="20"/>
  <c r="AL18" i="20"/>
  <c r="AU18" i="20" s="1"/>
  <c r="AH26" i="96"/>
  <c r="AQ26" i="96" s="1"/>
  <c r="AS7" i="66"/>
  <c r="AL7" i="66"/>
  <c r="AU7" i="66" s="1"/>
  <c r="AL23" i="52"/>
  <c r="AU23" i="52" s="1"/>
  <c r="AS11" i="54"/>
  <c r="AL11" i="54"/>
  <c r="AU11" i="54" s="1"/>
  <c r="AS15" i="51"/>
  <c r="AL15" i="51"/>
  <c r="AU15" i="51" s="1"/>
  <c r="AS9" i="5"/>
  <c r="AL9" i="5"/>
  <c r="AU9" i="5" s="1"/>
  <c r="AS17" i="52"/>
  <c r="AL17" i="52"/>
  <c r="AU17" i="52" s="1"/>
  <c r="AS7" i="65"/>
  <c r="AL7" i="65"/>
  <c r="AU7" i="65" s="1"/>
  <c r="AJ4" i="1"/>
  <c r="AK4" i="1"/>
  <c r="AT4" i="1" s="1"/>
  <c r="AT25" i="1" s="1"/>
  <c r="AS16" i="20"/>
  <c r="AL16" i="20"/>
  <c r="AU16" i="20" s="1"/>
  <c r="Y24" i="85"/>
  <c r="X24" i="85"/>
  <c r="AI24" i="77"/>
  <c r="AN24" i="77"/>
  <c r="AS13" i="51"/>
  <c r="AL13" i="51"/>
  <c r="AU13" i="51" s="1"/>
  <c r="Z25" i="45"/>
  <c r="AH26" i="84"/>
  <c r="AQ26" i="84" s="1"/>
  <c r="AN26" i="37"/>
  <c r="AI26" i="37"/>
  <c r="AS8" i="16"/>
  <c r="AL8" i="16"/>
  <c r="AU8" i="16" s="1"/>
  <c r="AS11" i="2"/>
  <c r="AL11" i="2"/>
  <c r="AU11" i="2" s="1"/>
  <c r="AS8" i="66"/>
  <c r="AL8" i="66"/>
  <c r="AU8" i="66" s="1"/>
  <c r="AS13" i="55"/>
  <c r="AL13" i="55"/>
  <c r="AU13" i="55" s="1"/>
  <c r="AS18" i="54"/>
  <c r="AL18" i="54"/>
  <c r="AU18" i="54" s="1"/>
  <c r="AS16" i="51"/>
  <c r="AL16" i="51"/>
  <c r="AU16" i="51" s="1"/>
  <c r="AS10" i="5"/>
  <c r="AL10" i="5"/>
  <c r="AU10" i="5" s="1"/>
  <c r="AS4" i="57"/>
  <c r="AS25" i="57" s="1"/>
  <c r="AL4" i="57"/>
  <c r="AU4" i="57" s="1"/>
  <c r="AS15" i="10"/>
  <c r="AL15" i="10"/>
  <c r="AU15" i="10" s="1"/>
  <c r="AJ17" i="72"/>
  <c r="AK17" i="72"/>
  <c r="AT17" i="72" s="1"/>
  <c r="AJ11" i="72"/>
  <c r="AK11" i="72"/>
  <c r="AT11" i="72" s="1"/>
  <c r="AJ5" i="72"/>
  <c r="AK5" i="72"/>
  <c r="AT5" i="72" s="1"/>
  <c r="AJ4" i="54"/>
  <c r="AK4" i="54"/>
  <c r="AT4" i="54" s="1"/>
  <c r="AT25" i="54" s="1"/>
  <c r="AS12" i="10"/>
  <c r="AL12" i="10"/>
  <c r="AU12" i="10" s="1"/>
  <c r="AR24" i="90"/>
  <c r="AS9" i="16"/>
  <c r="AL9" i="16"/>
  <c r="AU9" i="16" s="1"/>
  <c r="AS13" i="1"/>
  <c r="AL13" i="1"/>
  <c r="AU13" i="1" s="1"/>
  <c r="AS6" i="2"/>
  <c r="AL6" i="2"/>
  <c r="AU6" i="2" s="1"/>
  <c r="AS9" i="66"/>
  <c r="AL9" i="66"/>
  <c r="AU9" i="66" s="1"/>
  <c r="AS13" i="54"/>
  <c r="AL13" i="54"/>
  <c r="AU13" i="54" s="1"/>
  <c r="AS11" i="51"/>
  <c r="AL11" i="51"/>
  <c r="AU11" i="51" s="1"/>
  <c r="AS19" i="52"/>
  <c r="AL19" i="52"/>
  <c r="AU19" i="52" s="1"/>
  <c r="X25" i="44"/>
  <c r="Y25" i="44"/>
  <c r="AS21" i="65"/>
  <c r="AL21" i="65"/>
  <c r="AU21" i="65" s="1"/>
  <c r="AH25" i="75"/>
  <c r="AQ25" i="75" s="1"/>
  <c r="AS21" i="59"/>
  <c r="AL21" i="59"/>
  <c r="AU21" i="59" s="1"/>
  <c r="AS21" i="20"/>
  <c r="AL21" i="20"/>
  <c r="AU21" i="20" s="1"/>
  <c r="AS19" i="8"/>
  <c r="AL19" i="8"/>
  <c r="AU19" i="8" s="1"/>
  <c r="AS10" i="16"/>
  <c r="AL10" i="16"/>
  <c r="AU10" i="16" s="1"/>
  <c r="AS13" i="2"/>
  <c r="AL13" i="2"/>
  <c r="AU13" i="2" s="1"/>
  <c r="AL23" i="66"/>
  <c r="AU23" i="66" s="1"/>
  <c r="AR23" i="66"/>
  <c r="AR25" i="66" s="1"/>
  <c r="AS10" i="66"/>
  <c r="AL10" i="66"/>
  <c r="AU10" i="66" s="1"/>
  <c r="AJ19" i="11"/>
  <c r="AK19" i="11"/>
  <c r="AT19" i="11" s="1"/>
  <c r="AJ13" i="11"/>
  <c r="AK13" i="11"/>
  <c r="AT13" i="11" s="1"/>
  <c r="AJ7" i="11"/>
  <c r="AK7" i="11"/>
  <c r="AT7" i="11" s="1"/>
  <c r="AS15" i="55"/>
  <c r="AL15" i="55"/>
  <c r="AU15" i="55" s="1"/>
  <c r="AS20" i="54"/>
  <c r="AL20" i="54"/>
  <c r="AU20" i="54" s="1"/>
  <c r="AS18" i="51"/>
  <c r="AL18" i="51"/>
  <c r="AU18" i="51" s="1"/>
  <c r="AS18" i="5"/>
  <c r="AL18" i="5"/>
  <c r="AU18" i="5" s="1"/>
  <c r="AS5" i="10"/>
  <c r="AL5" i="10"/>
  <c r="AU5" i="10" s="1"/>
  <c r="AS20" i="52"/>
  <c r="AL20" i="52"/>
  <c r="AU20" i="52" s="1"/>
  <c r="AS10" i="65"/>
  <c r="AL10" i="65"/>
  <c r="AU10" i="65" s="1"/>
  <c r="AR25" i="92"/>
  <c r="AJ19" i="60"/>
  <c r="AK19" i="60"/>
  <c r="AT19" i="60" s="1"/>
  <c r="AJ13" i="60"/>
  <c r="AK13" i="60"/>
  <c r="AT13" i="60" s="1"/>
  <c r="AJ7" i="60"/>
  <c r="AK7" i="60"/>
  <c r="AT7" i="60" s="1"/>
  <c r="AS11" i="66"/>
  <c r="AL11" i="66"/>
  <c r="AU11" i="66" s="1"/>
  <c r="AS9" i="54"/>
  <c r="AL9" i="54"/>
  <c r="AU9" i="54" s="1"/>
  <c r="X25" i="95"/>
  <c r="Y25" i="95"/>
  <c r="X24" i="28"/>
  <c r="Y24" i="28"/>
  <c r="AJ20" i="22"/>
  <c r="AK20" i="22"/>
  <c r="AT20" i="22" s="1"/>
  <c r="AS25" i="49"/>
  <c r="AK23" i="71"/>
  <c r="AT23" i="71" s="1"/>
  <c r="AR25" i="82"/>
  <c r="AJ4" i="2"/>
  <c r="AK4" i="2"/>
  <c r="AT4" i="2" s="1"/>
  <c r="AT25" i="2" s="1"/>
  <c r="AS12" i="55"/>
  <c r="AL12" i="55"/>
  <c r="AU12" i="55" s="1"/>
  <c r="AU25" i="57"/>
  <c r="C11" i="57" s="1"/>
  <c r="F10" i="97" s="1"/>
  <c r="AS14" i="10"/>
  <c r="AL14" i="10"/>
  <c r="AU14" i="10" s="1"/>
  <c r="AS3" i="5"/>
  <c r="AL3" i="5"/>
  <c r="AU3" i="5" s="1"/>
  <c r="AJ20" i="72"/>
  <c r="AK20" i="72"/>
  <c r="AT20" i="72" s="1"/>
  <c r="AS14" i="55"/>
  <c r="AL14" i="55"/>
  <c r="AU14" i="55" s="1"/>
  <c r="AS19" i="5"/>
  <c r="AL19" i="5"/>
  <c r="AU19" i="5" s="1"/>
  <c r="AJ3" i="11"/>
  <c r="AB4" i="11"/>
  <c r="AJ13" i="22"/>
  <c r="AK13" i="22"/>
  <c r="AT13" i="22" s="1"/>
  <c r="AS5" i="20"/>
  <c r="AL5" i="20"/>
  <c r="AU5" i="20" s="1"/>
  <c r="AJ5" i="22"/>
  <c r="AK5" i="22"/>
  <c r="AT5" i="22" s="1"/>
  <c r="AH25" i="29"/>
  <c r="AQ25" i="29" s="1"/>
  <c r="AI23" i="11"/>
  <c r="AN23" i="11"/>
  <c r="AN25" i="11" s="1"/>
  <c r="AJ22" i="22"/>
  <c r="AK22" i="22"/>
  <c r="AT22" i="22" s="1"/>
  <c r="AB4" i="22"/>
  <c r="AJ3" i="22"/>
  <c r="Z25" i="29"/>
  <c r="AS9" i="2"/>
  <c r="AL9" i="2"/>
  <c r="AU9" i="2" s="1"/>
  <c r="AS6" i="1"/>
  <c r="AL6" i="1"/>
  <c r="AU6" i="1" s="1"/>
  <c r="AS22" i="54"/>
  <c r="AL22" i="54"/>
  <c r="AU22" i="54" s="1"/>
  <c r="AS20" i="51"/>
  <c r="AL20" i="51"/>
  <c r="AU20" i="51" s="1"/>
  <c r="AS20" i="5"/>
  <c r="AL20" i="5"/>
  <c r="AU20" i="5" s="1"/>
  <c r="AS20" i="65"/>
  <c r="AL20" i="65"/>
  <c r="AU20" i="65" s="1"/>
  <c r="AS5" i="66"/>
  <c r="AL5" i="66"/>
  <c r="AU5" i="66" s="1"/>
  <c r="AF25" i="42"/>
  <c r="AO25" i="42" s="1"/>
  <c r="AE25" i="42"/>
  <c r="W26" i="42"/>
  <c r="AG25" i="42"/>
  <c r="AP25" i="42" s="1"/>
  <c r="Z26" i="96"/>
  <c r="AS16" i="8"/>
  <c r="AL16" i="8"/>
  <c r="AU16" i="8" s="1"/>
  <c r="AS7" i="16"/>
  <c r="AL7" i="16"/>
  <c r="AU7" i="16" s="1"/>
  <c r="AS19" i="1"/>
  <c r="AL19" i="1"/>
  <c r="AU19" i="1" s="1"/>
  <c r="AS16" i="2"/>
  <c r="AL16" i="2"/>
  <c r="AU16" i="2" s="1"/>
  <c r="AS6" i="55"/>
  <c r="AL6" i="55"/>
  <c r="AU6" i="55" s="1"/>
  <c r="AI25" i="79"/>
  <c r="AN25" i="79"/>
  <c r="AS17" i="54"/>
  <c r="AL17" i="54"/>
  <c r="AU17" i="54" s="1"/>
  <c r="AS8" i="10"/>
  <c r="AL8" i="10"/>
  <c r="AU8" i="10" s="1"/>
  <c r="W26" i="40"/>
  <c r="AG25" i="40"/>
  <c r="AP25" i="40" s="1"/>
  <c r="AF25" i="40"/>
  <c r="AO25" i="40" s="1"/>
  <c r="AE25" i="40"/>
  <c r="AS14" i="8"/>
  <c r="AL14" i="8"/>
  <c r="AU14" i="8" s="1"/>
  <c r="AS5" i="16"/>
  <c r="AL5" i="16"/>
  <c r="AU5" i="16" s="1"/>
  <c r="AI26" i="26"/>
  <c r="AN26" i="26"/>
  <c r="AS20" i="2"/>
  <c r="AL20" i="2"/>
  <c r="AU20" i="2" s="1"/>
  <c r="AS18" i="10"/>
  <c r="AL18" i="10"/>
  <c r="AU18" i="10" s="1"/>
  <c r="AR24" i="32"/>
  <c r="AH23" i="58"/>
  <c r="AQ23" i="58" s="1"/>
  <c r="AQ25" i="58" s="1"/>
  <c r="AZ3" i="58"/>
  <c r="AX22" i="58" s="1"/>
  <c r="S22" i="58" s="1"/>
  <c r="AC22" i="58" s="1"/>
  <c r="AB23" i="58" s="1"/>
  <c r="AS4" i="4"/>
  <c r="AS25" i="4" s="1"/>
  <c r="AL4" i="4"/>
  <c r="AU4" i="4" s="1"/>
  <c r="AU25" i="4" s="1"/>
  <c r="C11" i="4" s="1"/>
  <c r="AS19" i="59"/>
  <c r="AL19" i="59"/>
  <c r="AU19" i="59" s="1"/>
  <c r="AS19" i="20"/>
  <c r="AL19" i="20"/>
  <c r="AU19" i="20" s="1"/>
  <c r="AS11" i="8"/>
  <c r="AL11" i="8"/>
  <c r="AU11" i="8" s="1"/>
  <c r="AJ4" i="51"/>
  <c r="AK4" i="51"/>
  <c r="AT4" i="51" s="1"/>
  <c r="AT25" i="51" s="1"/>
  <c r="AJ22" i="72"/>
  <c r="AK22" i="72"/>
  <c r="AT22" i="72" s="1"/>
  <c r="AJ16" i="72"/>
  <c r="AK16" i="72"/>
  <c r="AT16" i="72" s="1"/>
  <c r="AJ10" i="72"/>
  <c r="AK10" i="72"/>
  <c r="AT10" i="72" s="1"/>
  <c r="AJ3" i="72"/>
  <c r="AB4" i="72"/>
  <c r="AR24" i="45"/>
  <c r="AH26" i="48"/>
  <c r="AQ26" i="48" s="1"/>
  <c r="Z26" i="82"/>
  <c r="AS8" i="59"/>
  <c r="AL8" i="59"/>
  <c r="AU8" i="59" s="1"/>
  <c r="AS14" i="20"/>
  <c r="AL14" i="20"/>
  <c r="AU14" i="20" s="1"/>
  <c r="AS4" i="23"/>
  <c r="AS25" i="23" s="1"/>
  <c r="AL4" i="23"/>
  <c r="AU4" i="23" s="1"/>
  <c r="AU25" i="23" s="1"/>
  <c r="C11" i="23" s="1"/>
  <c r="AS6" i="8"/>
  <c r="AL6" i="8"/>
  <c r="AU6" i="8" s="1"/>
  <c r="AS4" i="56"/>
  <c r="AS25" i="56" s="1"/>
  <c r="AL4" i="56"/>
  <c r="AU4" i="56" s="1"/>
  <c r="AU25" i="56" s="1"/>
  <c r="C11" i="56" s="1"/>
  <c r="F9" i="97" s="1"/>
  <c r="AN23" i="22"/>
  <c r="AN25" i="22" s="1"/>
  <c r="AI23" i="22"/>
  <c r="AS8" i="55"/>
  <c r="AL8" i="55"/>
  <c r="AU8" i="55" s="1"/>
  <c r="AN24" i="36"/>
  <c r="AI24" i="36"/>
  <c r="X25" i="86"/>
  <c r="Y25" i="86"/>
  <c r="Z25" i="86" s="1"/>
  <c r="AS11" i="5"/>
  <c r="AL11" i="5"/>
  <c r="AU11" i="5" s="1"/>
  <c r="AS17" i="1"/>
  <c r="AL17" i="1"/>
  <c r="AU17" i="1" s="1"/>
  <c r="AS16" i="10"/>
  <c r="AL16" i="10"/>
  <c r="AU16" i="10" s="1"/>
  <c r="AS22" i="55"/>
  <c r="AL22" i="55"/>
  <c r="AU22" i="55" s="1"/>
  <c r="AS7" i="51"/>
  <c r="AL7" i="51"/>
  <c r="AU7" i="51" s="1"/>
  <c r="AS5" i="65"/>
  <c r="AL5" i="65"/>
  <c r="AU5" i="65" s="1"/>
  <c r="Z25" i="75"/>
  <c r="AJ18" i="11"/>
  <c r="AK18" i="11"/>
  <c r="AT18" i="11" s="1"/>
  <c r="AJ12" i="11"/>
  <c r="AK12" i="11"/>
  <c r="AT12" i="11" s="1"/>
  <c r="AJ6" i="11"/>
  <c r="AK6" i="11"/>
  <c r="AT6" i="11" s="1"/>
  <c r="AR25" i="30"/>
  <c r="AR25" i="84"/>
  <c r="AJ18" i="60"/>
  <c r="AK18" i="60"/>
  <c r="AT18" i="60" s="1"/>
  <c r="AJ12" i="60"/>
  <c r="AK12" i="60"/>
  <c r="AT12" i="60" s="1"/>
  <c r="AJ6" i="60"/>
  <c r="AK6" i="60"/>
  <c r="AT6" i="60" s="1"/>
  <c r="AS20" i="1"/>
  <c r="AL20" i="1"/>
  <c r="AU20" i="1" s="1"/>
  <c r="AS10" i="59"/>
  <c r="AL10" i="59"/>
  <c r="AU10" i="59" s="1"/>
  <c r="AS8" i="2"/>
  <c r="AL8" i="2"/>
  <c r="AU8" i="2" s="1"/>
  <c r="AN24" i="91"/>
  <c r="AI24" i="91"/>
  <c r="AN23" i="71"/>
  <c r="AN25" i="71" s="1"/>
  <c r="AI23" i="71"/>
  <c r="AI23" i="89"/>
  <c r="AN23" i="89"/>
  <c r="AN24" i="43"/>
  <c r="AI24" i="43"/>
  <c r="AN24" i="95"/>
  <c r="AI24" i="95"/>
  <c r="AI24" i="31"/>
  <c r="AN24" i="31"/>
  <c r="AF25" i="32"/>
  <c r="AO25" i="32" s="1"/>
  <c r="AE25" i="32"/>
  <c r="W26" i="32"/>
  <c r="AG25" i="32"/>
  <c r="AP25" i="32" s="1"/>
  <c r="AS12" i="1"/>
  <c r="AL12" i="1"/>
  <c r="AU12" i="1" s="1"/>
  <c r="AR23" i="38"/>
  <c r="AH24" i="34"/>
  <c r="AQ24" i="34" s="1"/>
  <c r="AS7" i="59"/>
  <c r="AL7" i="59"/>
  <c r="AU7" i="59" s="1"/>
  <c r="AR25" i="96"/>
  <c r="AS14" i="59"/>
  <c r="AL14" i="59"/>
  <c r="AU14" i="59" s="1"/>
  <c r="AH25" i="94"/>
  <c r="AQ25" i="94" s="1"/>
  <c r="AS22" i="10"/>
  <c r="AL22" i="10"/>
  <c r="AU22" i="10" s="1"/>
  <c r="AS21" i="52"/>
  <c r="AL21" i="52"/>
  <c r="AU21" i="52" s="1"/>
  <c r="AU25" i="3"/>
  <c r="C11" i="3" s="1"/>
  <c r="AJ22" i="11"/>
  <c r="AK22" i="11"/>
  <c r="AT22" i="11" s="1"/>
  <c r="AS23" i="1"/>
  <c r="AL23" i="1"/>
  <c r="AU23" i="1" s="1"/>
  <c r="AJ19" i="22"/>
  <c r="AK19" i="22"/>
  <c r="AT19" i="22" s="1"/>
  <c r="Z25" i="25"/>
  <c r="AS5" i="59"/>
  <c r="AL5" i="59"/>
  <c r="AU5" i="59" s="1"/>
  <c r="AS15" i="8"/>
  <c r="AL15" i="8"/>
  <c r="AU15" i="8" s="1"/>
  <c r="AJ11" i="22"/>
  <c r="AK11" i="22"/>
  <c r="AT11" i="22" s="1"/>
  <c r="AS4" i="24"/>
  <c r="AS25" i="24" s="1"/>
  <c r="AL4" i="24"/>
  <c r="AU4" i="24" s="1"/>
  <c r="AU25" i="24" s="1"/>
  <c r="C11" i="24" s="1"/>
  <c r="AS6" i="66"/>
  <c r="AL6" i="66"/>
  <c r="AU6" i="66" s="1"/>
  <c r="AS13" i="10"/>
  <c r="AL13" i="10"/>
  <c r="AU13" i="10" s="1"/>
  <c r="AI24" i="39"/>
  <c r="AN24" i="39"/>
  <c r="AS4" i="21"/>
  <c r="AS25" i="21" s="1"/>
  <c r="AL4" i="21"/>
  <c r="AU4" i="21" s="1"/>
  <c r="AU25" i="21" s="1"/>
  <c r="C11" i="21" s="1"/>
  <c r="AJ16" i="22"/>
  <c r="AK16" i="22"/>
  <c r="AT16" i="22" s="1"/>
  <c r="AJ10" i="22"/>
  <c r="AK10" i="22"/>
  <c r="AT10" i="22" s="1"/>
  <c r="AS17" i="55"/>
  <c r="AL17" i="55"/>
  <c r="AU17" i="55" s="1"/>
  <c r="AH25" i="32"/>
  <c r="AQ25" i="32" s="1"/>
  <c r="AS11" i="59"/>
  <c r="AL11" i="59"/>
  <c r="AU11" i="59" s="1"/>
  <c r="AS11" i="20"/>
  <c r="AL11" i="20"/>
  <c r="AU11" i="20" s="1"/>
  <c r="AS21" i="8"/>
  <c r="AL21" i="8"/>
  <c r="AU21" i="8" s="1"/>
  <c r="AJ21" i="22"/>
  <c r="AK21" i="22"/>
  <c r="AT21" i="22" s="1"/>
  <c r="AJ15" i="22"/>
  <c r="AK15" i="22"/>
  <c r="AT15" i="22" s="1"/>
  <c r="AJ9" i="22"/>
  <c r="AK9" i="22"/>
  <c r="AT9" i="22" s="1"/>
  <c r="AS6" i="16"/>
  <c r="AL6" i="16"/>
  <c r="AU6" i="16" s="1"/>
  <c r="AS7" i="1"/>
  <c r="AL7" i="1"/>
  <c r="AU7" i="1" s="1"/>
  <c r="AS12" i="66"/>
  <c r="AL12" i="66"/>
  <c r="AU12" i="66" s="1"/>
  <c r="AH24" i="93"/>
  <c r="AQ24" i="93" s="1"/>
  <c r="AS10" i="54"/>
  <c r="AL10" i="54"/>
  <c r="AU10" i="54" s="1"/>
  <c r="AU25" i="49"/>
  <c r="C11" i="49" s="1"/>
  <c r="F2" i="97" s="1"/>
  <c r="AS19" i="10"/>
  <c r="AL19" i="10"/>
  <c r="AU19" i="10" s="1"/>
  <c r="AS10" i="52"/>
  <c r="AL10" i="52"/>
  <c r="AU10" i="52" s="1"/>
  <c r="AR23" i="33"/>
  <c r="AS6" i="65"/>
  <c r="AL6" i="65"/>
  <c r="AU6" i="65" s="1"/>
  <c r="AS10" i="1"/>
  <c r="AL10" i="1"/>
  <c r="AU10" i="1" s="1"/>
  <c r="AS13" i="65"/>
  <c r="AL13" i="65"/>
  <c r="AU13" i="65" s="1"/>
  <c r="AX23" i="71"/>
  <c r="S23" i="71" s="1"/>
  <c r="AC23" i="71" s="1"/>
  <c r="AJ23" i="71" s="1"/>
  <c r="AS23" i="71" s="1"/>
  <c r="AX3" i="71"/>
  <c r="S3" i="71" s="1"/>
  <c r="AC3" i="71" s="1"/>
  <c r="AX4" i="71"/>
  <c r="S4" i="71" s="1"/>
  <c r="AC4" i="71" s="1"/>
  <c r="AB5" i="71" s="1"/>
  <c r="AX5" i="71"/>
  <c r="S5" i="71" s="1"/>
  <c r="AC5" i="71" s="1"/>
  <c r="AB6" i="71" s="1"/>
  <c r="AX6" i="71"/>
  <c r="S6" i="71" s="1"/>
  <c r="AC6" i="71" s="1"/>
  <c r="AB7" i="71" s="1"/>
  <c r="AX7" i="71"/>
  <c r="S7" i="71" s="1"/>
  <c r="AC7" i="71" s="1"/>
  <c r="AB8" i="71" s="1"/>
  <c r="AX8" i="71"/>
  <c r="S8" i="71" s="1"/>
  <c r="AC8" i="71" s="1"/>
  <c r="AB9" i="71" s="1"/>
  <c r="AX9" i="71"/>
  <c r="S9" i="71" s="1"/>
  <c r="AC9" i="71" s="1"/>
  <c r="AB10" i="71" s="1"/>
  <c r="AX10" i="71"/>
  <c r="S10" i="71" s="1"/>
  <c r="AC10" i="71" s="1"/>
  <c r="AB11" i="71" s="1"/>
  <c r="AX11" i="71"/>
  <c r="S11" i="71" s="1"/>
  <c r="AC11" i="71" s="1"/>
  <c r="AB12" i="71" s="1"/>
  <c r="AX12" i="71"/>
  <c r="S12" i="71" s="1"/>
  <c r="AC12" i="71" s="1"/>
  <c r="AB13" i="71" s="1"/>
  <c r="AX13" i="71"/>
  <c r="S13" i="71" s="1"/>
  <c r="AC13" i="71" s="1"/>
  <c r="AB14" i="71" s="1"/>
  <c r="AX14" i="71"/>
  <c r="S14" i="71" s="1"/>
  <c r="AC14" i="71" s="1"/>
  <c r="AB15" i="71" s="1"/>
  <c r="AX15" i="71"/>
  <c r="S15" i="71" s="1"/>
  <c r="AC15" i="71" s="1"/>
  <c r="AB16" i="71" s="1"/>
  <c r="AX16" i="71"/>
  <c r="S16" i="71" s="1"/>
  <c r="AC16" i="71" s="1"/>
  <c r="AB17" i="71" s="1"/>
  <c r="AX17" i="71"/>
  <c r="S17" i="71" s="1"/>
  <c r="AC17" i="71" s="1"/>
  <c r="AB18" i="71" s="1"/>
  <c r="AX18" i="71"/>
  <c r="S18" i="71" s="1"/>
  <c r="AC18" i="71" s="1"/>
  <c r="AB19" i="71" s="1"/>
  <c r="AX19" i="71"/>
  <c r="S19" i="71" s="1"/>
  <c r="AC19" i="71" s="1"/>
  <c r="AB20" i="71" s="1"/>
  <c r="AX20" i="71"/>
  <c r="S20" i="71" s="1"/>
  <c r="AC20" i="71" s="1"/>
  <c r="AB21" i="71" s="1"/>
  <c r="AX21" i="71"/>
  <c r="S21" i="71" s="1"/>
  <c r="AC21" i="71" s="1"/>
  <c r="AB22" i="71" s="1"/>
  <c r="AS14" i="2"/>
  <c r="AL14" i="2"/>
  <c r="AU14" i="2" s="1"/>
  <c r="AS21" i="1"/>
  <c r="AL21" i="1"/>
  <c r="AU21" i="1" s="1"/>
  <c r="AS14" i="1"/>
  <c r="AL14" i="1"/>
  <c r="AU14" i="1" s="1"/>
  <c r="AS12" i="59"/>
  <c r="AL12" i="59"/>
  <c r="AU12" i="59" s="1"/>
  <c r="AS6" i="20"/>
  <c r="AL6" i="20"/>
  <c r="AU6" i="20" s="1"/>
  <c r="AS3" i="8"/>
  <c r="AL3" i="8"/>
  <c r="AU3" i="8" s="1"/>
  <c r="AS3" i="2"/>
  <c r="AL3" i="2"/>
  <c r="AU3" i="2" s="1"/>
  <c r="AS13" i="66"/>
  <c r="AL13" i="66"/>
  <c r="AU13" i="66" s="1"/>
  <c r="AS4" i="70"/>
  <c r="AS25" i="70" s="1"/>
  <c r="AL4" i="70"/>
  <c r="AU4" i="70" s="1"/>
  <c r="AU25" i="70" s="1"/>
  <c r="C11" i="70" s="1"/>
  <c r="F23" i="97" s="1"/>
  <c r="AS21" i="51"/>
  <c r="AL21" i="51"/>
  <c r="AU21" i="51" s="1"/>
  <c r="AS15" i="5"/>
  <c r="AL15" i="5"/>
  <c r="AU15" i="5" s="1"/>
  <c r="AS5" i="52"/>
  <c r="AL5" i="52"/>
  <c r="AU5" i="52" s="1"/>
  <c r="AS16" i="1"/>
  <c r="AL16" i="1"/>
  <c r="AU16" i="1" s="1"/>
  <c r="AS22" i="20"/>
  <c r="AL22" i="20"/>
  <c r="AU22" i="20" s="1"/>
  <c r="AN23" i="85"/>
  <c r="AI23" i="85"/>
  <c r="AR24" i="25"/>
  <c r="Z26" i="84"/>
  <c r="AS14" i="16"/>
  <c r="AL14" i="16"/>
  <c r="AU14" i="16" s="1"/>
  <c r="AS17" i="2"/>
  <c r="AL17" i="2"/>
  <c r="AU17" i="2" s="1"/>
  <c r="AS14" i="66"/>
  <c r="AL14" i="66"/>
  <c r="AU14" i="66" s="1"/>
  <c r="AS19" i="55"/>
  <c r="AL19" i="55"/>
  <c r="AU19" i="55" s="1"/>
  <c r="AS6" i="54"/>
  <c r="AL6" i="54"/>
  <c r="AU6" i="54" s="1"/>
  <c r="AS3" i="51"/>
  <c r="AL3" i="51"/>
  <c r="AU3" i="51" s="1"/>
  <c r="AS22" i="51"/>
  <c r="AL22" i="51"/>
  <c r="AU22" i="51" s="1"/>
  <c r="AS16" i="5"/>
  <c r="AL16" i="5"/>
  <c r="AU16" i="5" s="1"/>
  <c r="AS21" i="10"/>
  <c r="AL21" i="10"/>
  <c r="AU21" i="10" s="1"/>
  <c r="AS6" i="52"/>
  <c r="AL6" i="52"/>
  <c r="AU6" i="52" s="1"/>
  <c r="AJ21" i="72"/>
  <c r="AK21" i="72"/>
  <c r="AT21" i="72" s="1"/>
  <c r="AJ15" i="72"/>
  <c r="AK15" i="72"/>
  <c r="AT15" i="72" s="1"/>
  <c r="AJ9" i="72"/>
  <c r="AK9" i="72"/>
  <c r="AT9" i="72" s="1"/>
  <c r="AS7" i="5"/>
  <c r="AL7" i="5"/>
  <c r="AU7" i="5" s="1"/>
  <c r="AS9" i="52"/>
  <c r="AL9" i="52"/>
  <c r="AU9" i="52" s="1"/>
  <c r="Z26" i="48"/>
  <c r="AL23" i="54"/>
  <c r="AU23" i="54" s="1"/>
  <c r="AR23" i="54"/>
  <c r="AR25" i="54" s="1"/>
  <c r="AS22" i="1"/>
  <c r="AL22" i="1"/>
  <c r="AU22" i="1" s="1"/>
  <c r="AS15" i="16"/>
  <c r="AL15" i="16"/>
  <c r="AU15" i="16" s="1"/>
  <c r="AL23" i="8"/>
  <c r="AU23" i="8" s="1"/>
  <c r="AS12" i="2"/>
  <c r="AL12" i="2"/>
  <c r="AU12" i="2" s="1"/>
  <c r="AR23" i="78"/>
  <c r="AS15" i="66"/>
  <c r="AL15" i="66"/>
  <c r="AU15" i="66" s="1"/>
  <c r="AS18" i="1"/>
  <c r="AL18" i="1"/>
  <c r="AU18" i="1" s="1"/>
  <c r="AS19" i="54"/>
  <c r="AL19" i="54"/>
  <c r="AU19" i="54" s="1"/>
  <c r="AS17" i="51"/>
  <c r="AL17" i="51"/>
  <c r="AU17" i="51" s="1"/>
  <c r="AJ4" i="10"/>
  <c r="AK4" i="10"/>
  <c r="AT4" i="10" s="1"/>
  <c r="AT25" i="10" s="1"/>
  <c r="AS7" i="52"/>
  <c r="AL7" i="52"/>
  <c r="AU7" i="52" s="1"/>
  <c r="AS4" i="6"/>
  <c r="AS25" i="6" s="1"/>
  <c r="AL4" i="6"/>
  <c r="AU4" i="6" s="1"/>
  <c r="AU25" i="6" s="1"/>
  <c r="C11" i="6" s="1"/>
  <c r="AS9" i="65"/>
  <c r="AL9" i="65"/>
  <c r="AU9" i="65" s="1"/>
  <c r="AH25" i="46"/>
  <c r="AQ25" i="46" s="1"/>
  <c r="W25" i="81"/>
  <c r="AG24" i="81"/>
  <c r="AP24" i="81" s="1"/>
  <c r="AF24" i="81"/>
  <c r="AO24" i="81" s="1"/>
  <c r="AE24" i="81"/>
  <c r="AS9" i="59"/>
  <c r="AL9" i="59"/>
  <c r="AU9" i="59" s="1"/>
  <c r="AS9" i="20"/>
  <c r="AL9" i="20"/>
  <c r="AU9" i="20" s="1"/>
  <c r="AS7" i="8"/>
  <c r="AL7" i="8"/>
  <c r="AU7" i="8" s="1"/>
  <c r="AS16" i="16"/>
  <c r="AL16" i="16"/>
  <c r="AU16" i="16" s="1"/>
  <c r="AS19" i="2"/>
  <c r="AL19" i="2"/>
  <c r="AU19" i="2" s="1"/>
  <c r="AR22" i="15"/>
  <c r="AS16" i="66"/>
  <c r="AL16" i="66"/>
  <c r="AU16" i="66" s="1"/>
  <c r="AR23" i="93"/>
  <c r="AJ17" i="11"/>
  <c r="AK17" i="11"/>
  <c r="AT17" i="11" s="1"/>
  <c r="AJ11" i="11"/>
  <c r="AK11" i="11"/>
  <c r="AT11" i="11" s="1"/>
  <c r="AJ5" i="11"/>
  <c r="AK5" i="11"/>
  <c r="AT5" i="11" s="1"/>
  <c r="AL23" i="5"/>
  <c r="AU23" i="5" s="1"/>
  <c r="AS21" i="55"/>
  <c r="AL21" i="55"/>
  <c r="AU21" i="55" s="1"/>
  <c r="AS8" i="54"/>
  <c r="AL8" i="54"/>
  <c r="AU8" i="54" s="1"/>
  <c r="AS6" i="51"/>
  <c r="AL6" i="51"/>
  <c r="AU6" i="51" s="1"/>
  <c r="AS6" i="5"/>
  <c r="AL6" i="5"/>
  <c r="AU6" i="5" s="1"/>
  <c r="AS11" i="10"/>
  <c r="AL11" i="10"/>
  <c r="AU11" i="10" s="1"/>
  <c r="AS8" i="52"/>
  <c r="AL8" i="52"/>
  <c r="AU8" i="52" s="1"/>
  <c r="AS16" i="65"/>
  <c r="AL16" i="65"/>
  <c r="AU16" i="65" s="1"/>
  <c r="AJ17" i="60"/>
  <c r="AK17" i="60"/>
  <c r="AT17" i="60" s="1"/>
  <c r="AJ11" i="60"/>
  <c r="AK11" i="60"/>
  <c r="AT11" i="60" s="1"/>
  <c r="AJ5" i="60"/>
  <c r="AK5" i="60"/>
  <c r="AT5" i="60" s="1"/>
  <c r="AK23" i="22"/>
  <c r="AT23" i="22" s="1"/>
  <c r="AH24" i="78"/>
  <c r="AQ24" i="78" s="1"/>
  <c r="AS19" i="51"/>
  <c r="AL19" i="51"/>
  <c r="AU19" i="51" s="1"/>
  <c r="AI24" i="83"/>
  <c r="AN24" i="83"/>
  <c r="X25" i="87"/>
  <c r="Y25" i="87"/>
  <c r="AI23" i="28"/>
  <c r="AN23" i="28"/>
  <c r="Z25" i="39" l="1"/>
  <c r="AG23" i="15"/>
  <c r="AP23" i="15" s="1"/>
  <c r="AP25" i="15" s="1"/>
  <c r="AE25" i="46"/>
  <c r="AE23" i="15"/>
  <c r="Z24" i="28"/>
  <c r="W25" i="28" s="1"/>
  <c r="Z25" i="83"/>
  <c r="AE25" i="83" s="1"/>
  <c r="Z25" i="95"/>
  <c r="AG25" i="46"/>
  <c r="AP25" i="46" s="1"/>
  <c r="Z25" i="35"/>
  <c r="AF25" i="35" s="1"/>
  <c r="AO25" i="35" s="1"/>
  <c r="W26" i="83"/>
  <c r="AG25" i="83"/>
  <c r="AP25" i="83" s="1"/>
  <c r="AF25" i="83"/>
  <c r="AO25" i="83" s="1"/>
  <c r="AF25" i="43"/>
  <c r="AO25" i="43" s="1"/>
  <c r="AE25" i="43"/>
  <c r="W26" i="43"/>
  <c r="AG25" i="43"/>
  <c r="AP25" i="43" s="1"/>
  <c r="W26" i="35"/>
  <c r="AG24" i="28"/>
  <c r="AP24" i="28" s="1"/>
  <c r="AF24" i="28"/>
  <c r="AO24" i="28" s="1"/>
  <c r="AE24" i="28"/>
  <c r="AR24" i="83"/>
  <c r="AS9" i="72"/>
  <c r="AL9" i="72"/>
  <c r="AU9" i="72" s="1"/>
  <c r="AK23" i="58"/>
  <c r="AT23" i="58" s="1"/>
  <c r="AR25" i="79"/>
  <c r="AS20" i="22"/>
  <c r="AL20" i="22"/>
  <c r="AU20" i="22" s="1"/>
  <c r="AS7" i="60"/>
  <c r="AL7" i="60"/>
  <c r="AU7" i="60" s="1"/>
  <c r="AS13" i="11"/>
  <c r="AL13" i="11"/>
  <c r="AU13" i="11" s="1"/>
  <c r="AE25" i="73"/>
  <c r="W26" i="73"/>
  <c r="AG25" i="73"/>
  <c r="AP25" i="73" s="1"/>
  <c r="AF25" i="73"/>
  <c r="AO25" i="73" s="1"/>
  <c r="AS17" i="22"/>
  <c r="AL17" i="22"/>
  <c r="AU17" i="22" s="1"/>
  <c r="AJ10" i="7"/>
  <c r="AK10" i="7"/>
  <c r="AT10" i="7" s="1"/>
  <c r="AS8" i="60"/>
  <c r="AL8" i="60"/>
  <c r="AU8" i="60" s="1"/>
  <c r="W26" i="39"/>
  <c r="AG25" i="39"/>
  <c r="AP25" i="39" s="1"/>
  <c r="AF25" i="39"/>
  <c r="AO25" i="39" s="1"/>
  <c r="AE25" i="39"/>
  <c r="AH24" i="89"/>
  <c r="AQ24" i="89" s="1"/>
  <c r="AS4" i="59"/>
  <c r="AL4" i="59"/>
  <c r="AU4" i="59" s="1"/>
  <c r="AH27" i="26"/>
  <c r="AQ27" i="26" s="1"/>
  <c r="AJ12" i="63"/>
  <c r="AK12" i="63"/>
  <c r="AT12" i="63" s="1"/>
  <c r="AN25" i="94"/>
  <c r="AI25" i="94"/>
  <c r="AR23" i="28"/>
  <c r="AS5" i="11"/>
  <c r="AL5" i="11"/>
  <c r="AU5" i="11" s="1"/>
  <c r="W27" i="84"/>
  <c r="AG26" i="84"/>
  <c r="AP26" i="84" s="1"/>
  <c r="AF26" i="84"/>
  <c r="AO26" i="84" s="1"/>
  <c r="AE26" i="84"/>
  <c r="AJ19" i="71"/>
  <c r="AK19" i="71"/>
  <c r="AT19" i="71" s="1"/>
  <c r="AJ13" i="71"/>
  <c r="AK13" i="71"/>
  <c r="AT13" i="71" s="1"/>
  <c r="AJ7" i="71"/>
  <c r="AK7" i="71"/>
  <c r="AT7" i="71" s="1"/>
  <c r="AS21" i="22"/>
  <c r="AL21" i="22"/>
  <c r="AU21" i="22" s="1"/>
  <c r="AS19" i="22"/>
  <c r="AL19" i="22"/>
  <c r="AU19" i="22" s="1"/>
  <c r="AS10" i="72"/>
  <c r="AL10" i="72"/>
  <c r="AU10" i="72" s="1"/>
  <c r="AS4" i="51"/>
  <c r="AS25" i="51" s="1"/>
  <c r="AL4" i="51"/>
  <c r="AU4" i="51" s="1"/>
  <c r="AU25" i="51" s="1"/>
  <c r="C11" i="51" s="1"/>
  <c r="F4" i="97" s="1"/>
  <c r="W26" i="29"/>
  <c r="AG25" i="29"/>
  <c r="AP25" i="29" s="1"/>
  <c r="AF25" i="29"/>
  <c r="AO25" i="29" s="1"/>
  <c r="AE25" i="29"/>
  <c r="AR23" i="11"/>
  <c r="AR25" i="11" s="1"/>
  <c r="AL23" i="11"/>
  <c r="AU23" i="11" s="1"/>
  <c r="AJ4" i="11"/>
  <c r="AK4" i="11"/>
  <c r="AT4" i="11" s="1"/>
  <c r="AT25" i="11" s="1"/>
  <c r="AH25" i="44"/>
  <c r="AQ25" i="44" s="1"/>
  <c r="AR26" i="37"/>
  <c r="AH24" i="85"/>
  <c r="AQ24" i="85" s="1"/>
  <c r="AS4" i="1"/>
  <c r="AL4" i="1"/>
  <c r="AU4" i="1" s="1"/>
  <c r="AU25" i="1" s="1"/>
  <c r="C11" i="1" s="1"/>
  <c r="AJ21" i="7"/>
  <c r="AK21" i="7"/>
  <c r="AT21" i="7" s="1"/>
  <c r="AJ15" i="7"/>
  <c r="AK15" i="7"/>
  <c r="AT15" i="7" s="1"/>
  <c r="AJ9" i="7"/>
  <c r="AK9" i="7"/>
  <c r="AT9" i="7" s="1"/>
  <c r="AH25" i="31"/>
  <c r="AQ25" i="31" s="1"/>
  <c r="AH25" i="91"/>
  <c r="AQ25" i="91" s="1"/>
  <c r="W26" i="90"/>
  <c r="AG25" i="90"/>
  <c r="AP25" i="90" s="1"/>
  <c r="AF25" i="90"/>
  <c r="AO25" i="90" s="1"/>
  <c r="AE25" i="90"/>
  <c r="AS14" i="11"/>
  <c r="AL14" i="11"/>
  <c r="AU14" i="11" s="1"/>
  <c r="AS18" i="72"/>
  <c r="AL18" i="72"/>
  <c r="AU18" i="72" s="1"/>
  <c r="AX23" i="15"/>
  <c r="S23" i="15" s="1"/>
  <c r="AC23" i="15" s="1"/>
  <c r="AX3" i="15"/>
  <c r="S3" i="15" s="1"/>
  <c r="AC3" i="15" s="1"/>
  <c r="AX4" i="15"/>
  <c r="S4" i="15" s="1"/>
  <c r="AC4" i="15" s="1"/>
  <c r="AB5" i="15" s="1"/>
  <c r="AX5" i="15"/>
  <c r="S5" i="15" s="1"/>
  <c r="AC5" i="15" s="1"/>
  <c r="AB6" i="15" s="1"/>
  <c r="AX6" i="15"/>
  <c r="S6" i="15" s="1"/>
  <c r="AC6" i="15" s="1"/>
  <c r="AB7" i="15" s="1"/>
  <c r="AX7" i="15"/>
  <c r="S7" i="15" s="1"/>
  <c r="AC7" i="15" s="1"/>
  <c r="AB8" i="15" s="1"/>
  <c r="AX8" i="15"/>
  <c r="S8" i="15" s="1"/>
  <c r="AC8" i="15" s="1"/>
  <c r="AB9" i="15" s="1"/>
  <c r="AX9" i="15"/>
  <c r="S9" i="15" s="1"/>
  <c r="AC9" i="15" s="1"/>
  <c r="AB10" i="15" s="1"/>
  <c r="AX10" i="15"/>
  <c r="S10" i="15" s="1"/>
  <c r="AC10" i="15" s="1"/>
  <c r="AB11" i="15" s="1"/>
  <c r="AX11" i="15"/>
  <c r="S11" i="15" s="1"/>
  <c r="AC11" i="15" s="1"/>
  <c r="AB12" i="15" s="1"/>
  <c r="AX12" i="15"/>
  <c r="S12" i="15" s="1"/>
  <c r="AC12" i="15" s="1"/>
  <c r="AB13" i="15" s="1"/>
  <c r="AX13" i="15"/>
  <c r="S13" i="15" s="1"/>
  <c r="AC13" i="15" s="1"/>
  <c r="AB14" i="15" s="1"/>
  <c r="AX14" i="15"/>
  <c r="S14" i="15" s="1"/>
  <c r="AC14" i="15" s="1"/>
  <c r="AB15" i="15" s="1"/>
  <c r="AX15" i="15"/>
  <c r="S15" i="15" s="1"/>
  <c r="AC15" i="15" s="1"/>
  <c r="AB16" i="15" s="1"/>
  <c r="AX16" i="15"/>
  <c r="S16" i="15" s="1"/>
  <c r="AC16" i="15" s="1"/>
  <c r="AB17" i="15" s="1"/>
  <c r="AX17" i="15"/>
  <c r="S17" i="15" s="1"/>
  <c r="AC17" i="15" s="1"/>
  <c r="AB18" i="15" s="1"/>
  <c r="AX18" i="15"/>
  <c r="S18" i="15" s="1"/>
  <c r="AC18" i="15" s="1"/>
  <c r="AB19" i="15" s="1"/>
  <c r="AX19" i="15"/>
  <c r="S19" i="15" s="1"/>
  <c r="AC19" i="15" s="1"/>
  <c r="AB20" i="15" s="1"/>
  <c r="AX20" i="15"/>
  <c r="S20" i="15" s="1"/>
  <c r="AC20" i="15" s="1"/>
  <c r="AB21" i="15" s="1"/>
  <c r="AX21" i="15"/>
  <c r="S21" i="15" s="1"/>
  <c r="AC21" i="15" s="1"/>
  <c r="AB22" i="15" s="1"/>
  <c r="AN25" i="27"/>
  <c r="AI25" i="27"/>
  <c r="AS6" i="22"/>
  <c r="AL6" i="22"/>
  <c r="AU6" i="22" s="1"/>
  <c r="AS4" i="20"/>
  <c r="AS25" i="20" s="1"/>
  <c r="AL4" i="20"/>
  <c r="AU4" i="20" s="1"/>
  <c r="AU25" i="20" s="1"/>
  <c r="C11" i="20" s="1"/>
  <c r="AS4" i="65"/>
  <c r="AL4" i="65"/>
  <c r="AU4" i="65" s="1"/>
  <c r="X26" i="41"/>
  <c r="Y26" i="41"/>
  <c r="AR24" i="87"/>
  <c r="AS9" i="11"/>
  <c r="AL9" i="11"/>
  <c r="AU9" i="11" s="1"/>
  <c r="AJ23" i="63"/>
  <c r="AS23" i="63" s="1"/>
  <c r="AK23" i="63"/>
  <c r="AT23" i="63" s="1"/>
  <c r="AS7" i="72"/>
  <c r="AL7" i="72"/>
  <c r="AU7" i="72" s="1"/>
  <c r="Z27" i="26"/>
  <c r="Y25" i="74"/>
  <c r="X25" i="74"/>
  <c r="Z25" i="74" s="1"/>
  <c r="AJ17" i="63"/>
  <c r="AK17" i="63"/>
  <c r="AT17" i="63" s="1"/>
  <c r="AJ11" i="63"/>
  <c r="AK11" i="63"/>
  <c r="AT11" i="63" s="1"/>
  <c r="AJ5" i="63"/>
  <c r="AK5" i="63"/>
  <c r="AT5" i="63" s="1"/>
  <c r="AI23" i="58"/>
  <c r="AN23" i="58"/>
  <c r="AN25" i="58" s="1"/>
  <c r="AI24" i="78"/>
  <c r="AN24" i="78"/>
  <c r="AJ8" i="71"/>
  <c r="AK8" i="71"/>
  <c r="AT8" i="71" s="1"/>
  <c r="AS6" i="11"/>
  <c r="AL6" i="11"/>
  <c r="AU6" i="11" s="1"/>
  <c r="AS5" i="72"/>
  <c r="AL5" i="72"/>
  <c r="AU5" i="72" s="1"/>
  <c r="AR24" i="77"/>
  <c r="AB4" i="7"/>
  <c r="AJ3" i="7"/>
  <c r="AF26" i="30"/>
  <c r="AO26" i="30" s="1"/>
  <c r="AE26" i="30"/>
  <c r="W27" i="30"/>
  <c r="AG26" i="30"/>
  <c r="AP26" i="30" s="1"/>
  <c r="AS7" i="22"/>
  <c r="AL7" i="22"/>
  <c r="AU7" i="22" s="1"/>
  <c r="AS8" i="22"/>
  <c r="AL8" i="22"/>
  <c r="AU8" i="22" s="1"/>
  <c r="AS21" i="60"/>
  <c r="AL21" i="60"/>
  <c r="AU21" i="60" s="1"/>
  <c r="AJ18" i="63"/>
  <c r="AK18" i="63"/>
  <c r="AT18" i="63" s="1"/>
  <c r="AS17" i="60"/>
  <c r="AL17" i="60"/>
  <c r="AU17" i="60" s="1"/>
  <c r="AS15" i="72"/>
  <c r="AL15" i="72"/>
  <c r="AU15" i="72" s="1"/>
  <c r="AJ18" i="71"/>
  <c r="AK18" i="71"/>
  <c r="AT18" i="71" s="1"/>
  <c r="AJ12" i="71"/>
  <c r="AK12" i="71"/>
  <c r="AT12" i="71" s="1"/>
  <c r="AJ6" i="71"/>
  <c r="AK6" i="71"/>
  <c r="AT6" i="71" s="1"/>
  <c r="AR24" i="31"/>
  <c r="AR23" i="89"/>
  <c r="AS6" i="60"/>
  <c r="AL6" i="60"/>
  <c r="AU6" i="60" s="1"/>
  <c r="AS12" i="11"/>
  <c r="AL12" i="11"/>
  <c r="AU12" i="11" s="1"/>
  <c r="AH25" i="86"/>
  <c r="AQ25" i="86" s="1"/>
  <c r="AL23" i="22"/>
  <c r="AU23" i="22" s="1"/>
  <c r="AR23" i="22"/>
  <c r="AR25" i="22" s="1"/>
  <c r="AE26" i="82"/>
  <c r="AG26" i="82"/>
  <c r="AP26" i="82" s="1"/>
  <c r="AF26" i="82"/>
  <c r="AO26" i="82" s="1"/>
  <c r="W27" i="82"/>
  <c r="AI25" i="40"/>
  <c r="AN25" i="40"/>
  <c r="X26" i="42"/>
  <c r="Y26" i="42"/>
  <c r="AS3" i="22"/>
  <c r="AL3" i="22"/>
  <c r="AU3" i="22" s="1"/>
  <c r="AS5" i="22"/>
  <c r="AL5" i="22"/>
  <c r="AU5" i="22" s="1"/>
  <c r="AS3" i="11"/>
  <c r="AL3" i="11"/>
  <c r="AU3" i="11" s="1"/>
  <c r="AS20" i="72"/>
  <c r="AL20" i="72"/>
  <c r="AU20" i="72" s="1"/>
  <c r="AH24" i="28"/>
  <c r="AQ24" i="28" s="1"/>
  <c r="AS13" i="60"/>
  <c r="AL13" i="60"/>
  <c r="AU13" i="60" s="1"/>
  <c r="AS19" i="11"/>
  <c r="AL19" i="11"/>
  <c r="AU19" i="11" s="1"/>
  <c r="Z25" i="44"/>
  <c r="AS11" i="72"/>
  <c r="AL11" i="72"/>
  <c r="AU11" i="72" s="1"/>
  <c r="AF25" i="45"/>
  <c r="AO25" i="45" s="1"/>
  <c r="AG25" i="45"/>
  <c r="AP25" i="45" s="1"/>
  <c r="W26" i="45"/>
  <c r="AE25" i="45"/>
  <c r="AS10" i="60"/>
  <c r="AL10" i="60"/>
  <c r="AU10" i="60" s="1"/>
  <c r="AS14" i="72"/>
  <c r="AL14" i="72"/>
  <c r="AU14" i="72" s="1"/>
  <c r="AJ20" i="7"/>
  <c r="AK20" i="7"/>
  <c r="AT20" i="7" s="1"/>
  <c r="AJ14" i="7"/>
  <c r="AK14" i="7"/>
  <c r="AT14" i="7" s="1"/>
  <c r="AJ8" i="7"/>
  <c r="AK8" i="7"/>
  <c r="AT8" i="7" s="1"/>
  <c r="Z25" i="31"/>
  <c r="Z25" i="91"/>
  <c r="AS14" i="60"/>
  <c r="AL14" i="60"/>
  <c r="AU14" i="60" s="1"/>
  <c r="AL23" i="72"/>
  <c r="AU23" i="72" s="1"/>
  <c r="AR23" i="72"/>
  <c r="AR25" i="72" s="1"/>
  <c r="W25" i="33"/>
  <c r="AG24" i="33"/>
  <c r="AP24" i="33" s="1"/>
  <c r="AF24" i="33"/>
  <c r="AO24" i="33" s="1"/>
  <c r="AE24" i="33"/>
  <c r="AI24" i="47"/>
  <c r="AN24" i="47"/>
  <c r="AH27" i="37"/>
  <c r="AQ27" i="37" s="1"/>
  <c r="Y25" i="76"/>
  <c r="X25" i="76"/>
  <c r="AX22" i="15"/>
  <c r="S22" i="15" s="1"/>
  <c r="AC22" i="15" s="1"/>
  <c r="AB23" i="15" s="1"/>
  <c r="Y26" i="80"/>
  <c r="X26" i="80"/>
  <c r="AS3" i="60"/>
  <c r="AL3" i="60"/>
  <c r="AU3" i="60" s="1"/>
  <c r="Z24" i="89"/>
  <c r="AS9" i="60"/>
  <c r="AL9" i="60"/>
  <c r="AU9" i="60" s="1"/>
  <c r="AR24" i="86"/>
  <c r="AJ22" i="63"/>
  <c r="AK22" i="63"/>
  <c r="AT22" i="63" s="1"/>
  <c r="AJ16" i="63"/>
  <c r="AK16" i="63"/>
  <c r="AT16" i="63" s="1"/>
  <c r="AJ10" i="63"/>
  <c r="AK10" i="63"/>
  <c r="AT10" i="63" s="1"/>
  <c r="AB4" i="63"/>
  <c r="AJ3" i="63"/>
  <c r="AH25" i="35"/>
  <c r="AQ25" i="35" s="1"/>
  <c r="Y26" i="88"/>
  <c r="X26" i="88"/>
  <c r="Z26" i="88" s="1"/>
  <c r="X25" i="38"/>
  <c r="Z25" i="38" s="1"/>
  <c r="Y25" i="38"/>
  <c r="X25" i="34"/>
  <c r="Y25" i="34"/>
  <c r="AS11" i="60"/>
  <c r="AL11" i="60"/>
  <c r="AU11" i="60" s="1"/>
  <c r="AN24" i="81"/>
  <c r="AI24" i="81"/>
  <c r="AJ20" i="71"/>
  <c r="AK20" i="71"/>
  <c r="AT20" i="71" s="1"/>
  <c r="AS22" i="11"/>
  <c r="AL22" i="11"/>
  <c r="AU22" i="11" s="1"/>
  <c r="W26" i="75"/>
  <c r="AG25" i="75"/>
  <c r="AP25" i="75" s="1"/>
  <c r="AF25" i="75"/>
  <c r="AO25" i="75" s="1"/>
  <c r="AE25" i="75"/>
  <c r="AH25" i="87"/>
  <c r="AQ25" i="87" s="1"/>
  <c r="AJ11" i="71"/>
  <c r="AK11" i="71"/>
  <c r="AT11" i="71" s="1"/>
  <c r="AS9" i="22"/>
  <c r="AL9" i="22"/>
  <c r="AU9" i="22" s="1"/>
  <c r="AS16" i="72"/>
  <c r="AL16" i="72"/>
  <c r="AU16" i="72" s="1"/>
  <c r="AR26" i="26"/>
  <c r="AN25" i="42"/>
  <c r="AI25" i="42"/>
  <c r="AJ4" i="22"/>
  <c r="AK4" i="22"/>
  <c r="AT4" i="22" s="1"/>
  <c r="AT25" i="22" s="1"/>
  <c r="Z24" i="85"/>
  <c r="AN23" i="63"/>
  <c r="AN25" i="63" s="1"/>
  <c r="AI23" i="63"/>
  <c r="AJ19" i="7"/>
  <c r="AK19" i="7"/>
  <c r="AT19" i="7" s="1"/>
  <c r="AJ13" i="7"/>
  <c r="AK13" i="7"/>
  <c r="AT13" i="7" s="1"/>
  <c r="AJ7" i="7"/>
  <c r="AK7" i="7"/>
  <c r="AT7" i="7" s="1"/>
  <c r="AU25" i="59"/>
  <c r="C11" i="59" s="1"/>
  <c r="F12" i="97" s="1"/>
  <c r="AS20" i="11"/>
  <c r="AL20" i="11"/>
  <c r="AU20" i="11" s="1"/>
  <c r="AS6" i="72"/>
  <c r="AL6" i="72"/>
  <c r="AU6" i="72" s="1"/>
  <c r="AS25" i="1"/>
  <c r="AH26" i="79"/>
  <c r="AQ26" i="79" s="1"/>
  <c r="AI25" i="80"/>
  <c r="AN25" i="80"/>
  <c r="AS4" i="55"/>
  <c r="AS25" i="55" s="1"/>
  <c r="AL4" i="55"/>
  <c r="AU4" i="55" s="1"/>
  <c r="AU25" i="55" s="1"/>
  <c r="C11" i="55" s="1"/>
  <c r="F8" i="97" s="1"/>
  <c r="AS12" i="22"/>
  <c r="AL12" i="22"/>
  <c r="AU12" i="22" s="1"/>
  <c r="AJ4" i="60"/>
  <c r="AK4" i="60"/>
  <c r="AT4" i="60" s="1"/>
  <c r="AT25" i="60" s="1"/>
  <c r="AS16" i="11"/>
  <c r="AL16" i="11"/>
  <c r="AU16" i="11" s="1"/>
  <c r="AU25" i="65"/>
  <c r="C11" i="65" s="1"/>
  <c r="F18" i="97" s="1"/>
  <c r="AS15" i="11"/>
  <c r="AL15" i="11"/>
  <c r="AU15" i="11" s="1"/>
  <c r="AS4" i="66"/>
  <c r="AL4" i="66"/>
  <c r="AU4" i="66" s="1"/>
  <c r="AU25" i="66" s="1"/>
  <c r="C11" i="66" s="1"/>
  <c r="F19" i="97" s="1"/>
  <c r="AH25" i="36"/>
  <c r="AQ25" i="36" s="1"/>
  <c r="AL23" i="60"/>
  <c r="AU23" i="60" s="1"/>
  <c r="AS13" i="72"/>
  <c r="AL13" i="72"/>
  <c r="AU13" i="72" s="1"/>
  <c r="AS4" i="5"/>
  <c r="AS25" i="5" s="1"/>
  <c r="AL4" i="5"/>
  <c r="AU4" i="5" s="1"/>
  <c r="AU25" i="5" s="1"/>
  <c r="C11" i="5" s="1"/>
  <c r="AH25" i="77"/>
  <c r="AQ25" i="77" s="1"/>
  <c r="AS16" i="60"/>
  <c r="AL16" i="60"/>
  <c r="AU16" i="60" s="1"/>
  <c r="AJ21" i="63"/>
  <c r="AK21" i="63"/>
  <c r="AT21" i="63" s="1"/>
  <c r="AJ15" i="63"/>
  <c r="AK15" i="63"/>
  <c r="AT15" i="63" s="1"/>
  <c r="AJ9" i="63"/>
  <c r="AK9" i="63"/>
  <c r="AT9" i="63" s="1"/>
  <c r="AS8" i="72"/>
  <c r="AL8" i="72"/>
  <c r="AU8" i="72" s="1"/>
  <c r="X25" i="93"/>
  <c r="Y25" i="93"/>
  <c r="Z25" i="93" s="1"/>
  <c r="Y26" i="46"/>
  <c r="X26" i="46"/>
  <c r="X26" i="94"/>
  <c r="Y26" i="94"/>
  <c r="AE26" i="48"/>
  <c r="W27" i="48"/>
  <c r="AG26" i="48"/>
  <c r="AP26" i="48" s="1"/>
  <c r="AF26" i="48"/>
  <c r="AO26" i="48" s="1"/>
  <c r="AJ14" i="71"/>
  <c r="AK14" i="71"/>
  <c r="AT14" i="71" s="1"/>
  <c r="AS18" i="60"/>
  <c r="AL18" i="60"/>
  <c r="AU18" i="60" s="1"/>
  <c r="AF25" i="95"/>
  <c r="AO25" i="95" s="1"/>
  <c r="W26" i="95"/>
  <c r="AG25" i="95"/>
  <c r="AP25" i="95" s="1"/>
  <c r="AE25" i="95"/>
  <c r="AJ22" i="7"/>
  <c r="AK22" i="7"/>
  <c r="AT22" i="7" s="1"/>
  <c r="AJ16" i="7"/>
  <c r="AK16" i="7"/>
  <c r="AT16" i="7" s="1"/>
  <c r="AJ6" i="63"/>
  <c r="AK6" i="63"/>
  <c r="AT6" i="63" s="1"/>
  <c r="AS4" i="8"/>
  <c r="AL4" i="8"/>
  <c r="AU4" i="8" s="1"/>
  <c r="AU25" i="8" s="1"/>
  <c r="C11" i="8" s="1"/>
  <c r="AI24" i="93"/>
  <c r="AN24" i="93"/>
  <c r="AS14" i="22"/>
  <c r="AL14" i="22"/>
  <c r="AU14" i="22" s="1"/>
  <c r="AS11" i="11"/>
  <c r="AL11" i="11"/>
  <c r="AU11" i="11" s="1"/>
  <c r="Y25" i="81"/>
  <c r="X25" i="81"/>
  <c r="AJ17" i="71"/>
  <c r="AK17" i="71"/>
  <c r="AT17" i="71" s="1"/>
  <c r="AJ5" i="71"/>
  <c r="AK5" i="71"/>
  <c r="AT5" i="71" s="1"/>
  <c r="X26" i="32"/>
  <c r="Y26" i="32"/>
  <c r="AR24" i="95"/>
  <c r="AL23" i="71"/>
  <c r="AU23" i="71" s="1"/>
  <c r="AR23" i="71"/>
  <c r="AR25" i="71" s="1"/>
  <c r="AE25" i="86"/>
  <c r="AF25" i="86"/>
  <c r="AO25" i="86" s="1"/>
  <c r="AG25" i="86"/>
  <c r="AP25" i="86" s="1"/>
  <c r="W26" i="86"/>
  <c r="Z25" i="87"/>
  <c r="AS5" i="60"/>
  <c r="AL5" i="60"/>
  <c r="AU5" i="60" s="1"/>
  <c r="AS4" i="10"/>
  <c r="AS25" i="10" s="1"/>
  <c r="AL4" i="10"/>
  <c r="AU4" i="10" s="1"/>
  <c r="AU25" i="10" s="1"/>
  <c r="C11" i="10" s="1"/>
  <c r="AS21" i="72"/>
  <c r="AL21" i="72"/>
  <c r="AU21" i="72" s="1"/>
  <c r="AR23" i="85"/>
  <c r="AJ22" i="71"/>
  <c r="AK22" i="71"/>
  <c r="AT22" i="71" s="1"/>
  <c r="AJ16" i="71"/>
  <c r="AK16" i="71"/>
  <c r="AT16" i="71" s="1"/>
  <c r="AJ10" i="71"/>
  <c r="AK10" i="71"/>
  <c r="AT10" i="71" s="1"/>
  <c r="AB4" i="71"/>
  <c r="AJ3" i="71"/>
  <c r="AS10" i="22"/>
  <c r="AL10" i="22"/>
  <c r="AU10" i="22" s="1"/>
  <c r="AR24" i="39"/>
  <c r="AS12" i="60"/>
  <c r="AL12" i="60"/>
  <c r="AU12" i="60" s="1"/>
  <c r="AS18" i="11"/>
  <c r="AL18" i="11"/>
  <c r="AU18" i="11" s="1"/>
  <c r="AR24" i="36"/>
  <c r="AJ4" i="72"/>
  <c r="AK4" i="72"/>
  <c r="AT4" i="72" s="1"/>
  <c r="AT25" i="72" s="1"/>
  <c r="AS19" i="60"/>
  <c r="AL19" i="60"/>
  <c r="AU19" i="60" s="1"/>
  <c r="AS7" i="11"/>
  <c r="AL7" i="11"/>
  <c r="AU7" i="11" s="1"/>
  <c r="AS4" i="54"/>
  <c r="AS25" i="54" s="1"/>
  <c r="AL4" i="54"/>
  <c r="AU4" i="54" s="1"/>
  <c r="AU25" i="54" s="1"/>
  <c r="C11" i="54" s="1"/>
  <c r="F7" i="97" s="1"/>
  <c r="AS17" i="72"/>
  <c r="AL17" i="72"/>
  <c r="AU17" i="72" s="1"/>
  <c r="AS10" i="11"/>
  <c r="AL10" i="11"/>
  <c r="AU10" i="11" s="1"/>
  <c r="AR24" i="44"/>
  <c r="AJ18" i="7"/>
  <c r="AK18" i="7"/>
  <c r="AT18" i="7" s="1"/>
  <c r="AJ12" i="7"/>
  <c r="AK12" i="7"/>
  <c r="AT12" i="7" s="1"/>
  <c r="AJ6" i="7"/>
  <c r="AK6" i="7"/>
  <c r="AT6" i="7" s="1"/>
  <c r="AH25" i="83"/>
  <c r="AQ25" i="83" s="1"/>
  <c r="AS25" i="59"/>
  <c r="AS20" i="60"/>
  <c r="AL20" i="60"/>
  <c r="AU20" i="60" s="1"/>
  <c r="Z27" i="37"/>
  <c r="Z26" i="79"/>
  <c r="X26" i="27"/>
  <c r="Y26" i="27"/>
  <c r="AI25" i="41"/>
  <c r="AN25" i="41"/>
  <c r="AH25" i="43"/>
  <c r="AQ25" i="43" s="1"/>
  <c r="AL23" i="7"/>
  <c r="AU23" i="7" s="1"/>
  <c r="AR23" i="7"/>
  <c r="AR25" i="7" s="1"/>
  <c r="AS15" i="60"/>
  <c r="AL15" i="60"/>
  <c r="AU15" i="60" s="1"/>
  <c r="AS25" i="65"/>
  <c r="Z25" i="36"/>
  <c r="Z25" i="77"/>
  <c r="AS25" i="66"/>
  <c r="AJ20" i="63"/>
  <c r="AK20" i="63"/>
  <c r="AT20" i="63" s="1"/>
  <c r="AJ14" i="63"/>
  <c r="AK14" i="63"/>
  <c r="AT14" i="63" s="1"/>
  <c r="AJ8" i="63"/>
  <c r="AK8" i="63"/>
  <c r="AT8" i="63" s="1"/>
  <c r="Y25" i="78"/>
  <c r="X25" i="78"/>
  <c r="AI25" i="88"/>
  <c r="AN25" i="88"/>
  <c r="AN25" i="46"/>
  <c r="AI25" i="46"/>
  <c r="AI24" i="34"/>
  <c r="AN24" i="34"/>
  <c r="AS16" i="22"/>
  <c r="AL16" i="22"/>
  <c r="AU16" i="22" s="1"/>
  <c r="AS11" i="22"/>
  <c r="AL11" i="22"/>
  <c r="AU11" i="22" s="1"/>
  <c r="AS13" i="22"/>
  <c r="AL13" i="22"/>
  <c r="AU13" i="22" s="1"/>
  <c r="AS17" i="11"/>
  <c r="AL17" i="11"/>
  <c r="AU17" i="11" s="1"/>
  <c r="AS25" i="8"/>
  <c r="AJ21" i="71"/>
  <c r="AK21" i="71"/>
  <c r="AT21" i="71" s="1"/>
  <c r="AJ15" i="71"/>
  <c r="AK15" i="71"/>
  <c r="AT15" i="71" s="1"/>
  <c r="AJ9" i="71"/>
  <c r="AK9" i="71"/>
  <c r="AT9" i="71" s="1"/>
  <c r="AS15" i="22"/>
  <c r="AL15" i="22"/>
  <c r="AU15" i="22" s="1"/>
  <c r="W26" i="25"/>
  <c r="AG25" i="25"/>
  <c r="AP25" i="25" s="1"/>
  <c r="AF25" i="25"/>
  <c r="AO25" i="25" s="1"/>
  <c r="AE25" i="25"/>
  <c r="AI25" i="32"/>
  <c r="AN25" i="32"/>
  <c r="AR24" i="43"/>
  <c r="AR24" i="91"/>
  <c r="AS3" i="72"/>
  <c r="AL3" i="72"/>
  <c r="AU3" i="72" s="1"/>
  <c r="AS22" i="72"/>
  <c r="AL22" i="72"/>
  <c r="AU22" i="72" s="1"/>
  <c r="AX23" i="58"/>
  <c r="S23" i="58" s="1"/>
  <c r="AC23" i="58" s="1"/>
  <c r="AJ23" i="58" s="1"/>
  <c r="AS23" i="58" s="1"/>
  <c r="AX3" i="58"/>
  <c r="S3" i="58" s="1"/>
  <c r="AC3" i="58" s="1"/>
  <c r="AX4" i="58"/>
  <c r="S4" i="58" s="1"/>
  <c r="AC4" i="58" s="1"/>
  <c r="AB5" i="58" s="1"/>
  <c r="AX5" i="58"/>
  <c r="S5" i="58" s="1"/>
  <c r="AC5" i="58" s="1"/>
  <c r="AB6" i="58" s="1"/>
  <c r="AX6" i="58"/>
  <c r="S6" i="58" s="1"/>
  <c r="AC6" i="58" s="1"/>
  <c r="AB7" i="58" s="1"/>
  <c r="AX7" i="58"/>
  <c r="S7" i="58" s="1"/>
  <c r="AC7" i="58" s="1"/>
  <c r="AB8" i="58" s="1"/>
  <c r="AX8" i="58"/>
  <c r="S8" i="58" s="1"/>
  <c r="AC8" i="58" s="1"/>
  <c r="AB9" i="58" s="1"/>
  <c r="AX9" i="58"/>
  <c r="S9" i="58" s="1"/>
  <c r="AC9" i="58" s="1"/>
  <c r="AB10" i="58" s="1"/>
  <c r="AX10" i="58"/>
  <c r="S10" i="58" s="1"/>
  <c r="AC10" i="58" s="1"/>
  <c r="AB11" i="58" s="1"/>
  <c r="AX11" i="58"/>
  <c r="S11" i="58" s="1"/>
  <c r="AC11" i="58" s="1"/>
  <c r="AB12" i="58" s="1"/>
  <c r="AX12" i="58"/>
  <c r="S12" i="58" s="1"/>
  <c r="AC12" i="58" s="1"/>
  <c r="AB13" i="58" s="1"/>
  <c r="AX13" i="58"/>
  <c r="S13" i="58" s="1"/>
  <c r="AC13" i="58" s="1"/>
  <c r="AB14" i="58" s="1"/>
  <c r="AX14" i="58"/>
  <c r="S14" i="58" s="1"/>
  <c r="AC14" i="58" s="1"/>
  <c r="AB15" i="58" s="1"/>
  <c r="AX15" i="58"/>
  <c r="S15" i="58" s="1"/>
  <c r="AC15" i="58" s="1"/>
  <c r="AB16" i="58" s="1"/>
  <c r="AX16" i="58"/>
  <c r="S16" i="58" s="1"/>
  <c r="AC16" i="58" s="1"/>
  <c r="AB17" i="58" s="1"/>
  <c r="AX17" i="58"/>
  <c r="S17" i="58" s="1"/>
  <c r="AC17" i="58" s="1"/>
  <c r="AB18" i="58" s="1"/>
  <c r="AX18" i="58"/>
  <c r="S18" i="58" s="1"/>
  <c r="AC18" i="58" s="1"/>
  <c r="AB19" i="58" s="1"/>
  <c r="AX19" i="58"/>
  <c r="S19" i="58" s="1"/>
  <c r="AC19" i="58" s="1"/>
  <c r="AB20" i="58" s="1"/>
  <c r="AX20" i="58"/>
  <c r="S20" i="58" s="1"/>
  <c r="AC20" i="58" s="1"/>
  <c r="AB21" i="58" s="1"/>
  <c r="AX21" i="58"/>
  <c r="S21" i="58" s="1"/>
  <c r="AC21" i="58" s="1"/>
  <c r="AB22" i="58" s="1"/>
  <c r="Y26" i="40"/>
  <c r="X26" i="40"/>
  <c r="Z26" i="40" s="1"/>
  <c r="W27" i="96"/>
  <c r="AG26" i="96"/>
  <c r="AP26" i="96" s="1"/>
  <c r="AF26" i="96"/>
  <c r="AO26" i="96" s="1"/>
  <c r="AE26" i="96"/>
  <c r="AS22" i="22"/>
  <c r="AL22" i="22"/>
  <c r="AU22" i="22" s="1"/>
  <c r="AS4" i="2"/>
  <c r="AS25" i="2" s="1"/>
  <c r="AL4" i="2"/>
  <c r="AU4" i="2" s="1"/>
  <c r="AU25" i="2" s="1"/>
  <c r="C11" i="2" s="1"/>
  <c r="AH25" i="95"/>
  <c r="AQ25" i="95" s="1"/>
  <c r="AR24" i="35"/>
  <c r="AJ17" i="7"/>
  <c r="AK17" i="7"/>
  <c r="AT17" i="7" s="1"/>
  <c r="AJ11" i="7"/>
  <c r="AK11" i="7"/>
  <c r="AT11" i="7" s="1"/>
  <c r="AJ5" i="7"/>
  <c r="AK5" i="7"/>
  <c r="AT5" i="7" s="1"/>
  <c r="AS8" i="11"/>
  <c r="AL8" i="11"/>
  <c r="AU8" i="11" s="1"/>
  <c r="AS12" i="72"/>
  <c r="AL12" i="72"/>
  <c r="AU12" i="72" s="1"/>
  <c r="X25" i="47"/>
  <c r="Y25" i="47"/>
  <c r="AF26" i="92"/>
  <c r="AO26" i="92" s="1"/>
  <c r="AE26" i="92"/>
  <c r="W27" i="92"/>
  <c r="AG26" i="92"/>
  <c r="AP26" i="92" s="1"/>
  <c r="AN24" i="76"/>
  <c r="AI24" i="76"/>
  <c r="AS4" i="52"/>
  <c r="AS25" i="52" s="1"/>
  <c r="AL4" i="52"/>
  <c r="AU4" i="52" s="1"/>
  <c r="AU25" i="52" s="1"/>
  <c r="C11" i="52" s="1"/>
  <c r="F5" i="97" s="1"/>
  <c r="AS18" i="22"/>
  <c r="AL18" i="22"/>
  <c r="AU18" i="22" s="1"/>
  <c r="AH25" i="39"/>
  <c r="AQ25" i="39" s="1"/>
  <c r="AS22" i="60"/>
  <c r="AL22" i="60"/>
  <c r="AU22" i="60" s="1"/>
  <c r="AS4" i="16"/>
  <c r="AS25" i="16" s="1"/>
  <c r="AL4" i="16"/>
  <c r="AU4" i="16" s="1"/>
  <c r="AU25" i="16" s="1"/>
  <c r="C11" i="16" s="1"/>
  <c r="AS21" i="11"/>
  <c r="AL21" i="11"/>
  <c r="AU21" i="11" s="1"/>
  <c r="AS19" i="72"/>
  <c r="AL19" i="72"/>
  <c r="AU19" i="72" s="1"/>
  <c r="AI24" i="74"/>
  <c r="AN24" i="74"/>
  <c r="AJ19" i="63"/>
  <c r="AK19" i="63"/>
  <c r="AT19" i="63" s="1"/>
  <c r="AJ13" i="63"/>
  <c r="AK13" i="63"/>
  <c r="AT13" i="63" s="1"/>
  <c r="AJ7" i="63"/>
  <c r="AK7" i="63"/>
  <c r="AT7" i="63" s="1"/>
  <c r="AI24" i="38"/>
  <c r="AN24" i="38"/>
  <c r="AI23" i="15"/>
  <c r="AN23" i="15"/>
  <c r="AN25" i="15" s="1"/>
  <c r="Z26" i="42" l="1"/>
  <c r="Z25" i="78"/>
  <c r="Z26" i="27"/>
  <c r="Z26" i="41"/>
  <c r="Z25" i="34"/>
  <c r="Z26" i="46"/>
  <c r="AG25" i="35"/>
  <c r="AP25" i="35" s="1"/>
  <c r="Z25" i="47"/>
  <c r="AE25" i="35"/>
  <c r="Z26" i="94"/>
  <c r="AE26" i="94" s="1"/>
  <c r="Z26" i="80"/>
  <c r="AF26" i="80" s="1"/>
  <c r="AO26" i="80" s="1"/>
  <c r="W27" i="40"/>
  <c r="AG26" i="40"/>
  <c r="AP26" i="40" s="1"/>
  <c r="AF26" i="40"/>
  <c r="AO26" i="40" s="1"/>
  <c r="AE26" i="40"/>
  <c r="W26" i="74"/>
  <c r="AG25" i="74"/>
  <c r="AP25" i="74" s="1"/>
  <c r="AF25" i="74"/>
  <c r="AO25" i="74" s="1"/>
  <c r="AE25" i="74"/>
  <c r="AE26" i="80"/>
  <c r="W26" i="78"/>
  <c r="AG25" i="78"/>
  <c r="AP25" i="78" s="1"/>
  <c r="AF25" i="78"/>
  <c r="AO25" i="78" s="1"/>
  <c r="AE25" i="78"/>
  <c r="AJ13" i="58"/>
  <c r="AK13" i="58"/>
  <c r="AT13" i="58" s="1"/>
  <c r="AF25" i="36"/>
  <c r="AO25" i="36" s="1"/>
  <c r="AE25" i="36"/>
  <c r="W26" i="36"/>
  <c r="AG25" i="36"/>
  <c r="AP25" i="36" s="1"/>
  <c r="AF27" i="37"/>
  <c r="AO27" i="37" s="1"/>
  <c r="AG27" i="37"/>
  <c r="AP27" i="37" s="1"/>
  <c r="AE27" i="37"/>
  <c r="W28" i="37"/>
  <c r="AF26" i="94"/>
  <c r="AO26" i="94" s="1"/>
  <c r="AG26" i="94"/>
  <c r="AP26" i="94" s="1"/>
  <c r="W26" i="93"/>
  <c r="AG25" i="93"/>
  <c r="AP25" i="93" s="1"/>
  <c r="AF25" i="93"/>
  <c r="AO25" i="93" s="1"/>
  <c r="AE25" i="93"/>
  <c r="AS15" i="63"/>
  <c r="AL15" i="63"/>
  <c r="AU15" i="63" s="1"/>
  <c r="W26" i="34"/>
  <c r="AG25" i="34"/>
  <c r="AP25" i="34" s="1"/>
  <c r="AF25" i="34"/>
  <c r="AO25" i="34" s="1"/>
  <c r="AE25" i="34"/>
  <c r="Y25" i="33"/>
  <c r="X25" i="33"/>
  <c r="AS20" i="7"/>
  <c r="AL20" i="7"/>
  <c r="AU20" i="7" s="1"/>
  <c r="AJ11" i="15"/>
  <c r="AK11" i="15"/>
  <c r="AT11" i="15" s="1"/>
  <c r="AS9" i="7"/>
  <c r="AL9" i="7"/>
  <c r="AU9" i="7" s="1"/>
  <c r="AI25" i="29"/>
  <c r="AN25" i="29"/>
  <c r="AS19" i="71"/>
  <c r="AL19" i="71"/>
  <c r="AU19" i="71" s="1"/>
  <c r="Y26" i="39"/>
  <c r="X26" i="39"/>
  <c r="AS10" i="7"/>
  <c r="AL10" i="7"/>
  <c r="AU10" i="7" s="1"/>
  <c r="AI25" i="35"/>
  <c r="AN25" i="35"/>
  <c r="AR23" i="15"/>
  <c r="AR25" i="15" s="1"/>
  <c r="AS13" i="63"/>
  <c r="AL13" i="63"/>
  <c r="AU13" i="63" s="1"/>
  <c r="AS17" i="7"/>
  <c r="AL17" i="7"/>
  <c r="AU17" i="7" s="1"/>
  <c r="AJ18" i="58"/>
  <c r="AK18" i="58"/>
  <c r="AT18" i="58" s="1"/>
  <c r="AJ12" i="58"/>
  <c r="AK12" i="58"/>
  <c r="AT12" i="58" s="1"/>
  <c r="AJ6" i="58"/>
  <c r="AK6" i="58"/>
  <c r="AT6" i="58" s="1"/>
  <c r="AS15" i="71"/>
  <c r="AL15" i="71"/>
  <c r="AU15" i="71" s="1"/>
  <c r="AH25" i="78"/>
  <c r="AQ25" i="78" s="1"/>
  <c r="AS14" i="63"/>
  <c r="AL14" i="63"/>
  <c r="AU14" i="63" s="1"/>
  <c r="AR25" i="41"/>
  <c r="AS10" i="71"/>
  <c r="AL10" i="71"/>
  <c r="AU10" i="71" s="1"/>
  <c r="AS17" i="71"/>
  <c r="AL17" i="71"/>
  <c r="AU17" i="71" s="1"/>
  <c r="AS22" i="7"/>
  <c r="AL22" i="7"/>
  <c r="AU22" i="7" s="1"/>
  <c r="Y27" i="48"/>
  <c r="X27" i="48"/>
  <c r="AH26" i="46"/>
  <c r="AQ26" i="46" s="1"/>
  <c r="AS7" i="7"/>
  <c r="AL7" i="7"/>
  <c r="AU7" i="7" s="1"/>
  <c r="AJ4" i="63"/>
  <c r="AK4" i="63"/>
  <c r="AT4" i="63" s="1"/>
  <c r="AT25" i="63" s="1"/>
  <c r="AS22" i="63"/>
  <c r="AL22" i="63"/>
  <c r="AU22" i="63" s="1"/>
  <c r="W25" i="89"/>
  <c r="AG24" i="89"/>
  <c r="AP24" i="89" s="1"/>
  <c r="AF24" i="89"/>
  <c r="AO24" i="89" s="1"/>
  <c r="AE24" i="89"/>
  <c r="AR24" i="47"/>
  <c r="X26" i="45"/>
  <c r="Y26" i="45"/>
  <c r="AF25" i="44"/>
  <c r="AO25" i="44" s="1"/>
  <c r="AE25" i="44"/>
  <c r="W26" i="44"/>
  <c r="AG25" i="44"/>
  <c r="AP25" i="44" s="1"/>
  <c r="AS18" i="71"/>
  <c r="AL18" i="71"/>
  <c r="AU18" i="71" s="1"/>
  <c r="AS8" i="71"/>
  <c r="AL8" i="71"/>
  <c r="AU8" i="71" s="1"/>
  <c r="AS5" i="63"/>
  <c r="AL5" i="63"/>
  <c r="AU5" i="63" s="1"/>
  <c r="AJ22" i="15"/>
  <c r="AK22" i="15"/>
  <c r="AT22" i="15" s="1"/>
  <c r="AJ16" i="15"/>
  <c r="AK16" i="15"/>
  <c r="AT16" i="15" s="1"/>
  <c r="AJ10" i="15"/>
  <c r="AK10" i="15"/>
  <c r="AT10" i="15" s="1"/>
  <c r="AJ3" i="15"/>
  <c r="AB4" i="15"/>
  <c r="AN26" i="84"/>
  <c r="AI26" i="84"/>
  <c r="AI25" i="73"/>
  <c r="AN25" i="73"/>
  <c r="X25" i="28"/>
  <c r="Y25" i="28"/>
  <c r="AN25" i="83"/>
  <c r="AI25" i="83"/>
  <c r="AJ19" i="58"/>
  <c r="AK19" i="58"/>
  <c r="AT19" i="58" s="1"/>
  <c r="AH25" i="47"/>
  <c r="AQ25" i="47" s="1"/>
  <c r="AN26" i="96"/>
  <c r="AI26" i="96"/>
  <c r="AJ17" i="58"/>
  <c r="AK17" i="58"/>
  <c r="AT17" i="58" s="1"/>
  <c r="AJ11" i="58"/>
  <c r="AK11" i="58"/>
  <c r="AT11" i="58" s="1"/>
  <c r="AJ5" i="58"/>
  <c r="AK5" i="58"/>
  <c r="AT5" i="58" s="1"/>
  <c r="AR25" i="32"/>
  <c r="AR24" i="34"/>
  <c r="AS18" i="7"/>
  <c r="AL18" i="7"/>
  <c r="AU18" i="7" s="1"/>
  <c r="AI25" i="86"/>
  <c r="AN25" i="86"/>
  <c r="AH26" i="32"/>
  <c r="AQ26" i="32" s="1"/>
  <c r="AI25" i="95"/>
  <c r="AN25" i="95"/>
  <c r="AS21" i="63"/>
  <c r="AL21" i="63"/>
  <c r="AU21" i="63" s="1"/>
  <c r="AF24" i="85"/>
  <c r="AO24" i="85" s="1"/>
  <c r="AE24" i="85"/>
  <c r="AG24" i="85"/>
  <c r="AP24" i="85" s="1"/>
  <c r="W25" i="85"/>
  <c r="AH25" i="38"/>
  <c r="AQ25" i="38" s="1"/>
  <c r="AJ23" i="15"/>
  <c r="AS23" i="15" s="1"/>
  <c r="AK23" i="15"/>
  <c r="AT23" i="15" s="1"/>
  <c r="AS8" i="7"/>
  <c r="AL8" i="7"/>
  <c r="AU8" i="7" s="1"/>
  <c r="AH26" i="42"/>
  <c r="AQ26" i="42" s="1"/>
  <c r="AI26" i="30"/>
  <c r="AN26" i="30"/>
  <c r="AH26" i="41"/>
  <c r="AQ26" i="41" s="1"/>
  <c r="AJ21" i="15"/>
  <c r="AK21" i="15"/>
  <c r="AT21" i="15" s="1"/>
  <c r="AJ15" i="15"/>
  <c r="AK15" i="15"/>
  <c r="AT15" i="15" s="1"/>
  <c r="AJ9" i="15"/>
  <c r="AK9" i="15"/>
  <c r="AT9" i="15" s="1"/>
  <c r="AI25" i="90"/>
  <c r="AN25" i="90"/>
  <c r="AS15" i="7"/>
  <c r="AL15" i="7"/>
  <c r="AU15" i="7" s="1"/>
  <c r="AS7" i="71"/>
  <c r="AL7" i="71"/>
  <c r="AU7" i="71" s="1"/>
  <c r="AS12" i="63"/>
  <c r="AL12" i="63"/>
  <c r="AU12" i="63" s="1"/>
  <c r="AH26" i="40"/>
  <c r="AQ26" i="40" s="1"/>
  <c r="AR25" i="88"/>
  <c r="AR24" i="38"/>
  <c r="AS19" i="63"/>
  <c r="AL19" i="63"/>
  <c r="AU19" i="63" s="1"/>
  <c r="X27" i="92"/>
  <c r="Y27" i="92"/>
  <c r="W26" i="47"/>
  <c r="AG25" i="47"/>
  <c r="AP25" i="47" s="1"/>
  <c r="AF25" i="47"/>
  <c r="AO25" i="47" s="1"/>
  <c r="AE25" i="47"/>
  <c r="AS5" i="7"/>
  <c r="AL5" i="7"/>
  <c r="AU5" i="7" s="1"/>
  <c r="AJ22" i="58"/>
  <c r="AK22" i="58"/>
  <c r="AT22" i="58" s="1"/>
  <c r="AJ16" i="58"/>
  <c r="AK16" i="58"/>
  <c r="AT16" i="58" s="1"/>
  <c r="AJ10" i="58"/>
  <c r="AK10" i="58"/>
  <c r="AT10" i="58" s="1"/>
  <c r="AJ3" i="58"/>
  <c r="AB4" i="58"/>
  <c r="AI25" i="25"/>
  <c r="AN25" i="25"/>
  <c r="AS21" i="71"/>
  <c r="AL21" i="71"/>
  <c r="AU21" i="71" s="1"/>
  <c r="AR25" i="46"/>
  <c r="AS20" i="63"/>
  <c r="AL20" i="63"/>
  <c r="AU20" i="63" s="1"/>
  <c r="AH26" i="27"/>
  <c r="AQ26" i="27" s="1"/>
  <c r="AS16" i="71"/>
  <c r="AL16" i="71"/>
  <c r="AU16" i="71" s="1"/>
  <c r="AF25" i="87"/>
  <c r="AO25" i="87" s="1"/>
  <c r="AE25" i="87"/>
  <c r="W26" i="87"/>
  <c r="AG25" i="87"/>
  <c r="AP25" i="87" s="1"/>
  <c r="Z26" i="32"/>
  <c r="AH25" i="81"/>
  <c r="AQ25" i="81" s="1"/>
  <c r="AS6" i="63"/>
  <c r="AL6" i="63"/>
  <c r="AU6" i="63" s="1"/>
  <c r="AI26" i="48"/>
  <c r="AN26" i="48"/>
  <c r="AF26" i="46"/>
  <c r="AO26" i="46" s="1"/>
  <c r="AG26" i="46"/>
  <c r="AP26" i="46" s="1"/>
  <c r="W27" i="46"/>
  <c r="AE26" i="46"/>
  <c r="AS13" i="7"/>
  <c r="AL13" i="7"/>
  <c r="AU13" i="7" s="1"/>
  <c r="AS11" i="71"/>
  <c r="AL11" i="71"/>
  <c r="AU11" i="71" s="1"/>
  <c r="AI25" i="75"/>
  <c r="AN25" i="75"/>
  <c r="W26" i="38"/>
  <c r="AG25" i="38"/>
  <c r="AP25" i="38" s="1"/>
  <c r="AF25" i="38"/>
  <c r="AO25" i="38" s="1"/>
  <c r="AE25" i="38"/>
  <c r="AS10" i="63"/>
  <c r="AL10" i="63"/>
  <c r="AU10" i="63" s="1"/>
  <c r="AH25" i="76"/>
  <c r="AQ25" i="76" s="1"/>
  <c r="AN24" i="33"/>
  <c r="AI24" i="33"/>
  <c r="AG26" i="42"/>
  <c r="AP26" i="42" s="1"/>
  <c r="AF26" i="42"/>
  <c r="AO26" i="42" s="1"/>
  <c r="W27" i="42"/>
  <c r="AE26" i="42"/>
  <c r="AS6" i="71"/>
  <c r="AL6" i="71"/>
  <c r="AU6" i="71" s="1"/>
  <c r="AS18" i="63"/>
  <c r="AL18" i="63"/>
  <c r="AU18" i="63" s="1"/>
  <c r="AR24" i="78"/>
  <c r="AS11" i="63"/>
  <c r="AL11" i="63"/>
  <c r="AU11" i="63" s="1"/>
  <c r="W27" i="41"/>
  <c r="AG26" i="41"/>
  <c r="AP26" i="41" s="1"/>
  <c r="AF26" i="41"/>
  <c r="AO26" i="41" s="1"/>
  <c r="AE26" i="41"/>
  <c r="AJ20" i="15"/>
  <c r="AK20" i="15"/>
  <c r="AT20" i="15" s="1"/>
  <c r="AJ14" i="15"/>
  <c r="AK14" i="15"/>
  <c r="AT14" i="15" s="1"/>
  <c r="AJ8" i="15"/>
  <c r="AK8" i="15"/>
  <c r="AT8" i="15" s="1"/>
  <c r="AS4" i="11"/>
  <c r="AS25" i="11" s="1"/>
  <c r="AL4" i="11"/>
  <c r="AU4" i="11" s="1"/>
  <c r="AU25" i="11" s="1"/>
  <c r="C11" i="11" s="1"/>
  <c r="Y26" i="29"/>
  <c r="X26" i="29"/>
  <c r="AI25" i="39"/>
  <c r="AN25" i="39"/>
  <c r="X26" i="43"/>
  <c r="Y26" i="43"/>
  <c r="AJ7" i="58"/>
  <c r="AK7" i="58"/>
  <c r="AT7" i="58" s="1"/>
  <c r="X26" i="25"/>
  <c r="Z26" i="25" s="1"/>
  <c r="Y26" i="25"/>
  <c r="AS12" i="7"/>
  <c r="AL12" i="7"/>
  <c r="AU12" i="7" s="1"/>
  <c r="AS4" i="60"/>
  <c r="AL4" i="60"/>
  <c r="AU4" i="60" s="1"/>
  <c r="AU25" i="60" s="1"/>
  <c r="C11" i="60" s="1"/>
  <c r="F13" i="97" s="1"/>
  <c r="AL23" i="63"/>
  <c r="AU23" i="63" s="1"/>
  <c r="AR23" i="63"/>
  <c r="AR25" i="63" s="1"/>
  <c r="AR24" i="81"/>
  <c r="Y27" i="82"/>
  <c r="X27" i="82"/>
  <c r="X27" i="30"/>
  <c r="Y27" i="30"/>
  <c r="AJ17" i="15"/>
  <c r="AK17" i="15"/>
  <c r="AT17" i="15" s="1"/>
  <c r="AJ21" i="58"/>
  <c r="AK21" i="58"/>
  <c r="AT21" i="58" s="1"/>
  <c r="AJ9" i="58"/>
  <c r="AK9" i="58"/>
  <c r="AT9" i="58" s="1"/>
  <c r="X26" i="86"/>
  <c r="Y26" i="86"/>
  <c r="AS14" i="71"/>
  <c r="AL14" i="71"/>
  <c r="AU14" i="71" s="1"/>
  <c r="AS9" i="63"/>
  <c r="AL9" i="63"/>
  <c r="AU9" i="63" s="1"/>
  <c r="AH26" i="88"/>
  <c r="AQ26" i="88" s="1"/>
  <c r="AS25" i="60"/>
  <c r="AS14" i="7"/>
  <c r="AL14" i="7"/>
  <c r="AU14" i="7" s="1"/>
  <c r="AN26" i="82"/>
  <c r="AI26" i="82"/>
  <c r="AS3" i="7"/>
  <c r="AL3" i="7"/>
  <c r="AU3" i="7" s="1"/>
  <c r="W28" i="26"/>
  <c r="AG27" i="26"/>
  <c r="AP27" i="26" s="1"/>
  <c r="AF27" i="26"/>
  <c r="AO27" i="26" s="1"/>
  <c r="AE27" i="26"/>
  <c r="AJ19" i="15"/>
  <c r="AK19" i="15"/>
  <c r="AT19" i="15" s="1"/>
  <c r="AJ13" i="15"/>
  <c r="AK13" i="15"/>
  <c r="AT13" i="15" s="1"/>
  <c r="AJ7" i="15"/>
  <c r="AK7" i="15"/>
  <c r="AT7" i="15" s="1"/>
  <c r="AS21" i="7"/>
  <c r="AL21" i="7"/>
  <c r="AU21" i="7" s="1"/>
  <c r="AS13" i="71"/>
  <c r="AL13" i="71"/>
  <c r="AU13" i="71" s="1"/>
  <c r="AI24" i="28"/>
  <c r="AN24" i="28"/>
  <c r="X26" i="35"/>
  <c r="Y26" i="35"/>
  <c r="AR24" i="76"/>
  <c r="AR25" i="80"/>
  <c r="AR25" i="42"/>
  <c r="Y26" i="75"/>
  <c r="X26" i="75"/>
  <c r="W27" i="88"/>
  <c r="AG26" i="88"/>
  <c r="AP26" i="88" s="1"/>
  <c r="AF26" i="88"/>
  <c r="AO26" i="88" s="1"/>
  <c r="AE26" i="88"/>
  <c r="AS3" i="63"/>
  <c r="AL3" i="63"/>
  <c r="AU3" i="63" s="1"/>
  <c r="W26" i="31"/>
  <c r="AG25" i="31"/>
  <c r="AP25" i="31" s="1"/>
  <c r="AF25" i="31"/>
  <c r="AO25" i="31" s="1"/>
  <c r="AE25" i="31"/>
  <c r="AI25" i="45"/>
  <c r="AN25" i="45"/>
  <c r="AH25" i="74"/>
  <c r="AQ25" i="74" s="1"/>
  <c r="AJ5" i="15"/>
  <c r="AK5" i="15"/>
  <c r="AT5" i="15" s="1"/>
  <c r="AJ15" i="58"/>
  <c r="AK15" i="58"/>
  <c r="AT15" i="58" s="1"/>
  <c r="AF26" i="27"/>
  <c r="AO26" i="27" s="1"/>
  <c r="AE26" i="27"/>
  <c r="W27" i="27"/>
  <c r="AG26" i="27"/>
  <c r="AP26" i="27" s="1"/>
  <c r="AS6" i="7"/>
  <c r="AL6" i="7"/>
  <c r="AU6" i="7" s="1"/>
  <c r="AS3" i="71"/>
  <c r="AL3" i="71"/>
  <c r="AU3" i="71" s="1"/>
  <c r="AS7" i="63"/>
  <c r="AL7" i="63"/>
  <c r="AU7" i="63" s="1"/>
  <c r="AR24" i="74"/>
  <c r="AI26" i="92"/>
  <c r="AN26" i="92"/>
  <c r="AS11" i="7"/>
  <c r="AL11" i="7"/>
  <c r="AU11" i="7" s="1"/>
  <c r="Y27" i="96"/>
  <c r="X27" i="96"/>
  <c r="AJ20" i="58"/>
  <c r="AK20" i="58"/>
  <c r="AT20" i="58" s="1"/>
  <c r="AJ14" i="58"/>
  <c r="AK14" i="58"/>
  <c r="AT14" i="58" s="1"/>
  <c r="AJ8" i="58"/>
  <c r="AK8" i="58"/>
  <c r="AT8" i="58" s="1"/>
  <c r="AS9" i="71"/>
  <c r="AL9" i="71"/>
  <c r="AU9" i="71" s="1"/>
  <c r="AS8" i="63"/>
  <c r="AL8" i="63"/>
  <c r="AU8" i="63" s="1"/>
  <c r="W26" i="77"/>
  <c r="AG25" i="77"/>
  <c r="AP25" i="77" s="1"/>
  <c r="AF25" i="77"/>
  <c r="AO25" i="77" s="1"/>
  <c r="AE25" i="77"/>
  <c r="W27" i="79"/>
  <c r="AG26" i="79"/>
  <c r="AP26" i="79" s="1"/>
  <c r="AF26" i="79"/>
  <c r="AO26" i="79" s="1"/>
  <c r="AE26" i="79"/>
  <c r="AS4" i="72"/>
  <c r="AS25" i="72" s="1"/>
  <c r="AL4" i="72"/>
  <c r="AU4" i="72" s="1"/>
  <c r="AU25" i="72" s="1"/>
  <c r="C11" i="72" s="1"/>
  <c r="F25" i="97" s="1"/>
  <c r="AJ4" i="71"/>
  <c r="AK4" i="71"/>
  <c r="AT4" i="71" s="1"/>
  <c r="AT25" i="71" s="1"/>
  <c r="AS22" i="71"/>
  <c r="AL22" i="71"/>
  <c r="AU22" i="71" s="1"/>
  <c r="AS5" i="71"/>
  <c r="AL5" i="71"/>
  <c r="AU5" i="71" s="1"/>
  <c r="Z25" i="81"/>
  <c r="AR24" i="93"/>
  <c r="AS16" i="7"/>
  <c r="AL16" i="7"/>
  <c r="AU16" i="7" s="1"/>
  <c r="Y26" i="95"/>
  <c r="X26" i="95"/>
  <c r="Z26" i="95" s="1"/>
  <c r="AH26" i="94"/>
  <c r="AQ26" i="94" s="1"/>
  <c r="AH25" i="93"/>
  <c r="AQ25" i="93" s="1"/>
  <c r="AS19" i="7"/>
  <c r="AL19" i="7"/>
  <c r="AU19" i="7" s="1"/>
  <c r="AS4" i="22"/>
  <c r="AS25" i="22" s="1"/>
  <c r="AL4" i="22"/>
  <c r="AU4" i="22" s="1"/>
  <c r="AU25" i="22" s="1"/>
  <c r="C11" i="22" s="1"/>
  <c r="AS20" i="71"/>
  <c r="AL20" i="71"/>
  <c r="AU20" i="71" s="1"/>
  <c r="AH25" i="34"/>
  <c r="AQ25" i="34" s="1"/>
  <c r="AS16" i="63"/>
  <c r="AL16" i="63"/>
  <c r="AU16" i="63" s="1"/>
  <c r="AH26" i="80"/>
  <c r="AQ26" i="80" s="1"/>
  <c r="Z25" i="76"/>
  <c r="AG25" i="91"/>
  <c r="AP25" i="91" s="1"/>
  <c r="AF25" i="91"/>
  <c r="AO25" i="91" s="1"/>
  <c r="W26" i="91"/>
  <c r="AE25" i="91"/>
  <c r="AR25" i="40"/>
  <c r="AS12" i="71"/>
  <c r="AL12" i="71"/>
  <c r="AU12" i="71" s="1"/>
  <c r="AJ4" i="7"/>
  <c r="AK4" i="7"/>
  <c r="AT4" i="7" s="1"/>
  <c r="AT25" i="7" s="1"/>
  <c r="AL23" i="58"/>
  <c r="AU23" i="58" s="1"/>
  <c r="AR23" i="58"/>
  <c r="AR25" i="58" s="1"/>
  <c r="AS17" i="63"/>
  <c r="AL17" i="63"/>
  <c r="AU17" i="63" s="1"/>
  <c r="AR25" i="27"/>
  <c r="AJ18" i="15"/>
  <c r="AK18" i="15"/>
  <c r="AT18" i="15" s="1"/>
  <c r="AJ12" i="15"/>
  <c r="AK12" i="15"/>
  <c r="AT12" i="15" s="1"/>
  <c r="AJ6" i="15"/>
  <c r="AK6" i="15"/>
  <c r="AT6" i="15" s="1"/>
  <c r="X26" i="90"/>
  <c r="Y26" i="90"/>
  <c r="X27" i="84"/>
  <c r="Y27" i="84"/>
  <c r="AR25" i="94"/>
  <c r="Y26" i="73"/>
  <c r="X26" i="73"/>
  <c r="AI25" i="43"/>
  <c r="AN25" i="43"/>
  <c r="X26" i="83"/>
  <c r="Y26" i="83"/>
  <c r="W27" i="94" l="1"/>
  <c r="AG26" i="80"/>
  <c r="AP26" i="80" s="1"/>
  <c r="Z26" i="35"/>
  <c r="AE26" i="35" s="1"/>
  <c r="Z26" i="86"/>
  <c r="W27" i="86" s="1"/>
  <c r="Z27" i="30"/>
  <c r="AG27" i="30" s="1"/>
  <c r="AP27" i="30" s="1"/>
  <c r="Z25" i="33"/>
  <c r="AF25" i="33" s="1"/>
  <c r="AO25" i="33" s="1"/>
  <c r="Z26" i="90"/>
  <c r="W27" i="80"/>
  <c r="Z27" i="84"/>
  <c r="AF27" i="84" s="1"/>
  <c r="AO27" i="84" s="1"/>
  <c r="Z27" i="96"/>
  <c r="AE27" i="96" s="1"/>
  <c r="Z27" i="82"/>
  <c r="AF27" i="82" s="1"/>
  <c r="AO27" i="82" s="1"/>
  <c r="Z27" i="92"/>
  <c r="W28" i="92" s="1"/>
  <c r="AE25" i="33"/>
  <c r="W26" i="33"/>
  <c r="AG25" i="33"/>
  <c r="AP25" i="33" s="1"/>
  <c r="AF26" i="86"/>
  <c r="AO26" i="86" s="1"/>
  <c r="AE26" i="86"/>
  <c r="W28" i="30"/>
  <c r="AF27" i="30"/>
  <c r="AO27" i="30" s="1"/>
  <c r="AE27" i="84"/>
  <c r="W28" i="84"/>
  <c r="AG27" i="84"/>
  <c r="AP27" i="84" s="1"/>
  <c r="AG26" i="95"/>
  <c r="AP26" i="95" s="1"/>
  <c r="AF26" i="95"/>
  <c r="AO26" i="95" s="1"/>
  <c r="AE26" i="95"/>
  <c r="W27" i="95"/>
  <c r="W27" i="35"/>
  <c r="AG26" i="35"/>
  <c r="AP26" i="35" s="1"/>
  <c r="AF26" i="35"/>
  <c r="AO26" i="35" s="1"/>
  <c r="AG27" i="96"/>
  <c r="AP27" i="96" s="1"/>
  <c r="W28" i="96"/>
  <c r="AF27" i="96"/>
  <c r="AO27" i="96" s="1"/>
  <c r="W27" i="90"/>
  <c r="AG26" i="90"/>
  <c r="AP26" i="90" s="1"/>
  <c r="AF26" i="90"/>
  <c r="AO26" i="90" s="1"/>
  <c r="AE26" i="90"/>
  <c r="Y26" i="77"/>
  <c r="X26" i="77"/>
  <c r="W27" i="25"/>
  <c r="AG26" i="25"/>
  <c r="AP26" i="25" s="1"/>
  <c r="AF26" i="25"/>
  <c r="AO26" i="25" s="1"/>
  <c r="AE26" i="25"/>
  <c r="AS20" i="15"/>
  <c r="AL20" i="15"/>
  <c r="AU20" i="15" s="1"/>
  <c r="AN25" i="38"/>
  <c r="AI25" i="38"/>
  <c r="AS16" i="15"/>
  <c r="AL16" i="15"/>
  <c r="AU16" i="15" s="1"/>
  <c r="X25" i="89"/>
  <c r="Y25" i="89"/>
  <c r="AH27" i="48"/>
  <c r="AQ27" i="48" s="1"/>
  <c r="AS12" i="58"/>
  <c r="AL12" i="58"/>
  <c r="AU12" i="58" s="1"/>
  <c r="X27" i="94"/>
  <c r="Y27" i="94"/>
  <c r="Z27" i="94" s="1"/>
  <c r="AI27" i="37"/>
  <c r="AN27" i="37"/>
  <c r="AI25" i="36"/>
  <c r="AN25" i="36"/>
  <c r="X27" i="80"/>
  <c r="Y27" i="80"/>
  <c r="AR25" i="43"/>
  <c r="AG25" i="76"/>
  <c r="AP25" i="76" s="1"/>
  <c r="AF25" i="76"/>
  <c r="AO25" i="76" s="1"/>
  <c r="W26" i="76"/>
  <c r="AE25" i="76"/>
  <c r="AE25" i="81"/>
  <c r="AG25" i="81"/>
  <c r="AP25" i="81" s="1"/>
  <c r="AF25" i="81"/>
  <c r="AO25" i="81" s="1"/>
  <c r="W26" i="81"/>
  <c r="AS4" i="71"/>
  <c r="AS25" i="71" s="1"/>
  <c r="AL4" i="71"/>
  <c r="AU4" i="71" s="1"/>
  <c r="Y27" i="79"/>
  <c r="X27" i="79"/>
  <c r="AS8" i="58"/>
  <c r="AL8" i="58"/>
  <c r="AU8" i="58" s="1"/>
  <c r="AR25" i="45"/>
  <c r="AS19" i="15"/>
  <c r="AL19" i="15"/>
  <c r="AU19" i="15" s="1"/>
  <c r="AS17" i="15"/>
  <c r="AL17" i="15"/>
  <c r="AU17" i="15" s="1"/>
  <c r="AR25" i="39"/>
  <c r="AR24" i="33"/>
  <c r="AH27" i="92"/>
  <c r="AQ27" i="92" s="1"/>
  <c r="AS15" i="15"/>
  <c r="AL15" i="15"/>
  <c r="AU15" i="15" s="1"/>
  <c r="AR26" i="96"/>
  <c r="AH25" i="28"/>
  <c r="AQ25" i="28" s="1"/>
  <c r="AJ4" i="15"/>
  <c r="AK4" i="15"/>
  <c r="AT4" i="15" s="1"/>
  <c r="AT25" i="15" s="1"/>
  <c r="AI25" i="44"/>
  <c r="AN25" i="44"/>
  <c r="AH26" i="39"/>
  <c r="AQ26" i="39" s="1"/>
  <c r="AR25" i="29"/>
  <c r="AN25" i="93"/>
  <c r="AI25" i="93"/>
  <c r="AS18" i="15"/>
  <c r="AL18" i="15"/>
  <c r="AU18" i="15" s="1"/>
  <c r="AS10" i="58"/>
  <c r="AL10" i="58"/>
  <c r="AU10" i="58" s="1"/>
  <c r="AS17" i="58"/>
  <c r="AL17" i="58"/>
  <c r="AU17" i="58" s="1"/>
  <c r="AS6" i="15"/>
  <c r="AL6" i="15"/>
  <c r="AU6" i="15" s="1"/>
  <c r="AS4" i="7"/>
  <c r="AS25" i="7" s="1"/>
  <c r="AL4" i="7"/>
  <c r="AU4" i="7" s="1"/>
  <c r="AU25" i="7" s="1"/>
  <c r="C11" i="7" s="1"/>
  <c r="AI25" i="91"/>
  <c r="AN25" i="91"/>
  <c r="AI25" i="31"/>
  <c r="AN25" i="31"/>
  <c r="AH26" i="75"/>
  <c r="AQ26" i="75" s="1"/>
  <c r="AS7" i="58"/>
  <c r="AL7" i="58"/>
  <c r="AU7" i="58" s="1"/>
  <c r="AH26" i="29"/>
  <c r="AQ26" i="29" s="1"/>
  <c r="AS8" i="15"/>
  <c r="AL8" i="15"/>
  <c r="AU8" i="15" s="1"/>
  <c r="AN26" i="41"/>
  <c r="AI26" i="41"/>
  <c r="AI26" i="42"/>
  <c r="AN26" i="42"/>
  <c r="Y26" i="87"/>
  <c r="X26" i="87"/>
  <c r="AR25" i="25"/>
  <c r="AS16" i="58"/>
  <c r="AL16" i="58"/>
  <c r="AU16" i="58" s="1"/>
  <c r="AN25" i="47"/>
  <c r="AI25" i="47"/>
  <c r="Y25" i="85"/>
  <c r="X25" i="85"/>
  <c r="AS5" i="58"/>
  <c r="AL5" i="58"/>
  <c r="AU5" i="58" s="1"/>
  <c r="Z25" i="28"/>
  <c r="AS3" i="15"/>
  <c r="AL3" i="15"/>
  <c r="AU3" i="15" s="1"/>
  <c r="AS22" i="15"/>
  <c r="AL22" i="15"/>
  <c r="AU22" i="15" s="1"/>
  <c r="Z27" i="48"/>
  <c r="AS18" i="58"/>
  <c r="AL18" i="58"/>
  <c r="AU18" i="58" s="1"/>
  <c r="AL23" i="15"/>
  <c r="AU23" i="15" s="1"/>
  <c r="AH25" i="33"/>
  <c r="AQ25" i="33" s="1"/>
  <c r="X26" i="34"/>
  <c r="Y26" i="34"/>
  <c r="AI26" i="94"/>
  <c r="AN26" i="94"/>
  <c r="Y26" i="78"/>
  <c r="X26" i="78"/>
  <c r="AI25" i="74"/>
  <c r="AN25" i="74"/>
  <c r="AN26" i="40"/>
  <c r="AI26" i="40"/>
  <c r="AH26" i="95"/>
  <c r="AQ26" i="95" s="1"/>
  <c r="AR26" i="92"/>
  <c r="W27" i="32"/>
  <c r="AG26" i="32"/>
  <c r="AP26" i="32" s="1"/>
  <c r="AF26" i="32"/>
  <c r="AO26" i="32" s="1"/>
  <c r="AE26" i="32"/>
  <c r="Y26" i="91"/>
  <c r="X26" i="91"/>
  <c r="AI25" i="77"/>
  <c r="AN25" i="77"/>
  <c r="AS14" i="58"/>
  <c r="AL14" i="58"/>
  <c r="AU14" i="58" s="1"/>
  <c r="AS15" i="58"/>
  <c r="AL15" i="58"/>
  <c r="AU15" i="58" s="1"/>
  <c r="AI26" i="88"/>
  <c r="AN26" i="88"/>
  <c r="AR24" i="28"/>
  <c r="AS7" i="15"/>
  <c r="AL7" i="15"/>
  <c r="AU7" i="15" s="1"/>
  <c r="AN27" i="26"/>
  <c r="AI27" i="26"/>
  <c r="AR26" i="82"/>
  <c r="AS9" i="58"/>
  <c r="AL9" i="58"/>
  <c r="AU9" i="58" s="1"/>
  <c r="AH27" i="30"/>
  <c r="AQ27" i="30" s="1"/>
  <c r="Y27" i="42"/>
  <c r="X27" i="42"/>
  <c r="X26" i="38"/>
  <c r="Y26" i="38"/>
  <c r="AJ4" i="58"/>
  <c r="AK4" i="58"/>
  <c r="AT4" i="58" s="1"/>
  <c r="AT25" i="58" s="1"/>
  <c r="AR25" i="90"/>
  <c r="AS21" i="15"/>
  <c r="AL21" i="15"/>
  <c r="AU21" i="15" s="1"/>
  <c r="AS19" i="58"/>
  <c r="AL19" i="58"/>
  <c r="AU19" i="58" s="1"/>
  <c r="AN24" i="89"/>
  <c r="AI24" i="89"/>
  <c r="Z26" i="39"/>
  <c r="AS13" i="58"/>
  <c r="AL13" i="58"/>
  <c r="AU13" i="58" s="1"/>
  <c r="AI26" i="80"/>
  <c r="AN26" i="80"/>
  <c r="AH27" i="96"/>
  <c r="AQ27" i="96" s="1"/>
  <c r="AI26" i="27"/>
  <c r="AN26" i="27"/>
  <c r="Y27" i="88"/>
  <c r="X27" i="88"/>
  <c r="AH26" i="73"/>
  <c r="AQ26" i="73" s="1"/>
  <c r="AS12" i="15"/>
  <c r="AL12" i="15"/>
  <c r="AU12" i="15" s="1"/>
  <c r="AI26" i="79"/>
  <c r="AN26" i="79"/>
  <c r="Y27" i="27"/>
  <c r="X27" i="27"/>
  <c r="Z26" i="75"/>
  <c r="AH26" i="43"/>
  <c r="AQ26" i="43" s="1"/>
  <c r="Z26" i="29"/>
  <c r="AS14" i="15"/>
  <c r="AL14" i="15"/>
  <c r="AU14" i="15" s="1"/>
  <c r="AI26" i="46"/>
  <c r="AN26" i="46"/>
  <c r="AR26" i="48"/>
  <c r="AN25" i="87"/>
  <c r="AI25" i="87"/>
  <c r="AS3" i="58"/>
  <c r="AL3" i="58"/>
  <c r="AU3" i="58" s="1"/>
  <c r="AS22" i="58"/>
  <c r="AL22" i="58"/>
  <c r="AU22" i="58" s="1"/>
  <c r="AR26" i="30"/>
  <c r="AR25" i="95"/>
  <c r="AS11" i="58"/>
  <c r="AL11" i="58"/>
  <c r="AU11" i="58" s="1"/>
  <c r="AR25" i="83"/>
  <c r="AR25" i="73"/>
  <c r="AS10" i="15"/>
  <c r="AL10" i="15"/>
  <c r="AU10" i="15" s="1"/>
  <c r="AH26" i="45"/>
  <c r="AQ26" i="45" s="1"/>
  <c r="AS4" i="63"/>
  <c r="AS25" i="63" s="1"/>
  <c r="AL4" i="63"/>
  <c r="AU4" i="63" s="1"/>
  <c r="AU25" i="63" s="1"/>
  <c r="C11" i="63" s="1"/>
  <c r="F16" i="97" s="1"/>
  <c r="AS6" i="58"/>
  <c r="AL6" i="58"/>
  <c r="AU6" i="58" s="1"/>
  <c r="AR25" i="35"/>
  <c r="X26" i="93"/>
  <c r="Y26" i="93"/>
  <c r="Y26" i="36"/>
  <c r="X26" i="36"/>
  <c r="AH26" i="35"/>
  <c r="AQ26" i="35" s="1"/>
  <c r="X28" i="26"/>
  <c r="Y28" i="26"/>
  <c r="AH26" i="86"/>
  <c r="AQ26" i="86" s="1"/>
  <c r="AH27" i="84"/>
  <c r="AQ27" i="84" s="1"/>
  <c r="AH26" i="83"/>
  <c r="AQ26" i="83" s="1"/>
  <c r="Z26" i="73"/>
  <c r="Z26" i="83"/>
  <c r="AH26" i="90"/>
  <c r="AQ26" i="90" s="1"/>
  <c r="AS20" i="58"/>
  <c r="AL20" i="58"/>
  <c r="AU20" i="58" s="1"/>
  <c r="AU25" i="71"/>
  <c r="C11" i="71" s="1"/>
  <c r="F24" i="97" s="1"/>
  <c r="AS5" i="15"/>
  <c r="AL5" i="15"/>
  <c r="AU5" i="15" s="1"/>
  <c r="X26" i="31"/>
  <c r="Y26" i="31"/>
  <c r="AS13" i="15"/>
  <c r="AL13" i="15"/>
  <c r="AU13" i="15" s="1"/>
  <c r="AS21" i="58"/>
  <c r="AL21" i="58"/>
  <c r="AU21" i="58" s="1"/>
  <c r="AH27" i="82"/>
  <c r="AQ27" i="82" s="1"/>
  <c r="AH26" i="25"/>
  <c r="AQ26" i="25" s="1"/>
  <c r="Z26" i="43"/>
  <c r="Y27" i="41"/>
  <c r="X27" i="41"/>
  <c r="AR25" i="75"/>
  <c r="Y27" i="46"/>
  <c r="X27" i="46"/>
  <c r="X26" i="47"/>
  <c r="Y26" i="47"/>
  <c r="AS9" i="15"/>
  <c r="AL9" i="15"/>
  <c r="AU9" i="15" s="1"/>
  <c r="AN24" i="85"/>
  <c r="AI24" i="85"/>
  <c r="AR25" i="86"/>
  <c r="AR26" i="84"/>
  <c r="Y26" i="44"/>
  <c r="X26" i="44"/>
  <c r="Z26" i="44" s="1"/>
  <c r="Z26" i="45"/>
  <c r="AS11" i="15"/>
  <c r="AL11" i="15"/>
  <c r="AU11" i="15" s="1"/>
  <c r="AI25" i="34"/>
  <c r="AN25" i="34"/>
  <c r="Y28" i="37"/>
  <c r="X28" i="37"/>
  <c r="AN25" i="78"/>
  <c r="AI25" i="78"/>
  <c r="X26" i="74"/>
  <c r="Y26" i="74"/>
  <c r="Y27" i="40"/>
  <c r="X27" i="40"/>
  <c r="Z25" i="89" l="1"/>
  <c r="AE27" i="92"/>
  <c r="Z26" i="74"/>
  <c r="AG26" i="86"/>
  <c r="AP26" i="86" s="1"/>
  <c r="AG27" i="82"/>
  <c r="AP27" i="82" s="1"/>
  <c r="Z26" i="78"/>
  <c r="Z25" i="85"/>
  <c r="AE27" i="30"/>
  <c r="W28" i="82"/>
  <c r="Z26" i="47"/>
  <c r="Z27" i="46"/>
  <c r="Z26" i="31"/>
  <c r="AF26" i="31" s="1"/>
  <c r="AO26" i="31" s="1"/>
  <c r="AF27" i="92"/>
  <c r="AO27" i="92" s="1"/>
  <c r="Z28" i="37"/>
  <c r="Z28" i="26"/>
  <c r="W29" i="26" s="1"/>
  <c r="Z27" i="79"/>
  <c r="AG27" i="92"/>
  <c r="AP27" i="92" s="1"/>
  <c r="Z27" i="42"/>
  <c r="AF27" i="42" s="1"/>
  <c r="AO27" i="42" s="1"/>
  <c r="Z26" i="77"/>
  <c r="AG26" i="77" s="1"/>
  <c r="AP26" i="77" s="1"/>
  <c r="Z27" i="40"/>
  <c r="Z26" i="93"/>
  <c r="AE26" i="93" s="1"/>
  <c r="AE27" i="82"/>
  <c r="Z26" i="38"/>
  <c r="AF26" i="38" s="1"/>
  <c r="AO26" i="38" s="1"/>
  <c r="Z26" i="87"/>
  <c r="AG26" i="87" s="1"/>
  <c r="AP26" i="87" s="1"/>
  <c r="W27" i="44"/>
  <c r="AG26" i="44"/>
  <c r="AP26" i="44" s="1"/>
  <c r="AF26" i="44"/>
  <c r="AO26" i="44" s="1"/>
  <c r="AE26" i="44"/>
  <c r="W27" i="31"/>
  <c r="AG26" i="31"/>
  <c r="AP26" i="31" s="1"/>
  <c r="W27" i="77"/>
  <c r="AE26" i="77"/>
  <c r="AE26" i="87"/>
  <c r="AE26" i="38"/>
  <c r="W27" i="38"/>
  <c r="AG26" i="38"/>
  <c r="AP26" i="38" s="1"/>
  <c r="W28" i="79"/>
  <c r="AG27" i="79"/>
  <c r="AP27" i="79" s="1"/>
  <c r="AF27" i="79"/>
  <c r="AO27" i="79" s="1"/>
  <c r="AE27" i="79"/>
  <c r="AF28" i="26"/>
  <c r="AO28" i="26" s="1"/>
  <c r="AE28" i="26"/>
  <c r="AG28" i="26"/>
  <c r="AP28" i="26" s="1"/>
  <c r="AE27" i="40"/>
  <c r="W28" i="40"/>
  <c r="AG27" i="40"/>
  <c r="AP27" i="40" s="1"/>
  <c r="AF27" i="40"/>
  <c r="AO27" i="40" s="1"/>
  <c r="W28" i="42"/>
  <c r="AG27" i="42"/>
  <c r="AP27" i="42" s="1"/>
  <c r="W28" i="94"/>
  <c r="AG27" i="94"/>
  <c r="AP27" i="94" s="1"/>
  <c r="AE27" i="94"/>
  <c r="AF27" i="94"/>
  <c r="AO27" i="94" s="1"/>
  <c r="AR27" i="26"/>
  <c r="AH27" i="80"/>
  <c r="AQ27" i="80" s="1"/>
  <c r="AF25" i="89"/>
  <c r="AO25" i="89" s="1"/>
  <c r="AE25" i="89"/>
  <c r="W26" i="89"/>
  <c r="AG25" i="89"/>
  <c r="AP25" i="89" s="1"/>
  <c r="AH27" i="40"/>
  <c r="AQ27" i="40" s="1"/>
  <c r="AR25" i="78"/>
  <c r="AR25" i="34"/>
  <c r="AH27" i="46"/>
  <c r="AQ27" i="46" s="1"/>
  <c r="AH26" i="31"/>
  <c r="AQ26" i="31" s="1"/>
  <c r="AF26" i="83"/>
  <c r="AO26" i="83" s="1"/>
  <c r="AE26" i="83"/>
  <c r="W27" i="83"/>
  <c r="AG26" i="83"/>
  <c r="AP26" i="83" s="1"/>
  <c r="AH28" i="26"/>
  <c r="AQ28" i="26" s="1"/>
  <c r="W27" i="29"/>
  <c r="AG26" i="29"/>
  <c r="AP26" i="29" s="1"/>
  <c r="AF26" i="29"/>
  <c r="AO26" i="29" s="1"/>
  <c r="AE26" i="29"/>
  <c r="W27" i="75"/>
  <c r="AG26" i="75"/>
  <c r="AP26" i="75" s="1"/>
  <c r="AF26" i="75"/>
  <c r="AO26" i="75" s="1"/>
  <c r="AE26" i="75"/>
  <c r="AR26" i="80"/>
  <c r="AR26" i="88"/>
  <c r="AR25" i="77"/>
  <c r="AR26" i="94"/>
  <c r="W28" i="48"/>
  <c r="AG27" i="48"/>
  <c r="AP27" i="48" s="1"/>
  <c r="AF27" i="48"/>
  <c r="AO27" i="48" s="1"/>
  <c r="AE27" i="48"/>
  <c r="AR25" i="93"/>
  <c r="AS4" i="15"/>
  <c r="AL4" i="15"/>
  <c r="AU4" i="15" s="1"/>
  <c r="Z27" i="80"/>
  <c r="AH27" i="94"/>
  <c r="AQ27" i="94" s="1"/>
  <c r="AH26" i="77"/>
  <c r="AQ26" i="77" s="1"/>
  <c r="AI27" i="96"/>
  <c r="AN27" i="96"/>
  <c r="Y27" i="95"/>
  <c r="X27" i="95"/>
  <c r="Y28" i="84"/>
  <c r="X28" i="84"/>
  <c r="X27" i="86"/>
  <c r="Y27" i="86"/>
  <c r="AI25" i="33"/>
  <c r="AN25" i="33"/>
  <c r="AI27" i="82"/>
  <c r="AN27" i="82"/>
  <c r="W27" i="74"/>
  <c r="AG26" i="74"/>
  <c r="AP26" i="74" s="1"/>
  <c r="AF26" i="74"/>
  <c r="AO26" i="74" s="1"/>
  <c r="AE26" i="74"/>
  <c r="AE26" i="47"/>
  <c r="AF26" i="47"/>
  <c r="AO26" i="47" s="1"/>
  <c r="AG26" i="47"/>
  <c r="AP26" i="47" s="1"/>
  <c r="W27" i="47"/>
  <c r="AH27" i="41"/>
  <c r="AQ27" i="41" s="1"/>
  <c r="AH26" i="93"/>
  <c r="AQ26" i="93" s="1"/>
  <c r="Z27" i="41"/>
  <c r="W27" i="73"/>
  <c r="AG26" i="73"/>
  <c r="AP26" i="73" s="1"/>
  <c r="AF26" i="73"/>
  <c r="AO26" i="73" s="1"/>
  <c r="AE26" i="73"/>
  <c r="AH26" i="36"/>
  <c r="AQ26" i="36" s="1"/>
  <c r="AH27" i="27"/>
  <c r="AQ27" i="27" s="1"/>
  <c r="AH27" i="88"/>
  <c r="AQ27" i="88" s="1"/>
  <c r="AS4" i="58"/>
  <c r="AS25" i="58" s="1"/>
  <c r="AL4" i="58"/>
  <c r="AU4" i="58" s="1"/>
  <c r="AU25" i="58" s="1"/>
  <c r="C11" i="58" s="1"/>
  <c r="F11" i="97" s="1"/>
  <c r="AH26" i="91"/>
  <c r="AQ26" i="91" s="1"/>
  <c r="Y27" i="32"/>
  <c r="X27" i="32"/>
  <c r="AR25" i="74"/>
  <c r="AR25" i="91"/>
  <c r="AN26" i="25"/>
  <c r="AI26" i="25"/>
  <c r="Y27" i="90"/>
  <c r="X27" i="90"/>
  <c r="AI26" i="35"/>
  <c r="AN26" i="35"/>
  <c r="AN26" i="95"/>
  <c r="AI26" i="95"/>
  <c r="X28" i="30"/>
  <c r="Y28" i="30"/>
  <c r="AI27" i="92"/>
  <c r="AN27" i="92"/>
  <c r="AR24" i="85"/>
  <c r="AR26" i="27"/>
  <c r="AH27" i="42"/>
  <c r="AQ27" i="42" s="1"/>
  <c r="AR25" i="31"/>
  <c r="W27" i="43"/>
  <c r="AG26" i="43"/>
  <c r="AP26" i="43" s="1"/>
  <c r="AF26" i="43"/>
  <c r="AO26" i="43" s="1"/>
  <c r="AE26" i="43"/>
  <c r="AH26" i="78"/>
  <c r="AQ26" i="78" s="1"/>
  <c r="AH26" i="34"/>
  <c r="AQ26" i="34" s="1"/>
  <c r="AH25" i="85"/>
  <c r="AQ25" i="85" s="1"/>
  <c r="AI25" i="81"/>
  <c r="AN25" i="81"/>
  <c r="AR25" i="36"/>
  <c r="AR25" i="38"/>
  <c r="AN27" i="84"/>
  <c r="AI27" i="84"/>
  <c r="AR26" i="79"/>
  <c r="W26" i="28"/>
  <c r="AG25" i="28"/>
  <c r="AP25" i="28" s="1"/>
  <c r="AF25" i="28"/>
  <c r="AO25" i="28" s="1"/>
  <c r="AE25" i="28"/>
  <c r="AH26" i="87"/>
  <c r="AQ26" i="87" s="1"/>
  <c r="AH28" i="37"/>
  <c r="AQ28" i="37" s="1"/>
  <c r="W28" i="46"/>
  <c r="AG27" i="46"/>
  <c r="AP27" i="46" s="1"/>
  <c r="AF27" i="46"/>
  <c r="AO27" i="46" s="1"/>
  <c r="AE27" i="46"/>
  <c r="AF26" i="45"/>
  <c r="AO26" i="45" s="1"/>
  <c r="AE26" i="45"/>
  <c r="W27" i="45"/>
  <c r="AG26" i="45"/>
  <c r="AP26" i="45" s="1"/>
  <c r="Z26" i="36"/>
  <c r="AR26" i="46"/>
  <c r="Z27" i="27"/>
  <c r="Z27" i="88"/>
  <c r="W27" i="39"/>
  <c r="AG26" i="39"/>
  <c r="AP26" i="39" s="1"/>
  <c r="AF26" i="39"/>
  <c r="AO26" i="39" s="1"/>
  <c r="AE26" i="39"/>
  <c r="AH26" i="38"/>
  <c r="AQ26" i="38" s="1"/>
  <c r="Z26" i="91"/>
  <c r="Z26" i="34"/>
  <c r="AU25" i="15"/>
  <c r="C11" i="15" s="1"/>
  <c r="AR26" i="42"/>
  <c r="AI25" i="76"/>
  <c r="AN25" i="76"/>
  <c r="AI26" i="86"/>
  <c r="AN26" i="86"/>
  <c r="X28" i="82"/>
  <c r="Y28" i="82"/>
  <c r="AR25" i="47"/>
  <c r="AH27" i="79"/>
  <c r="AQ27" i="79" s="1"/>
  <c r="AH26" i="74"/>
  <c r="AQ26" i="74" s="1"/>
  <c r="W29" i="37"/>
  <c r="AE28" i="37"/>
  <c r="AG28" i="37"/>
  <c r="AP28" i="37" s="1"/>
  <c r="AF28" i="37"/>
  <c r="AO28" i="37" s="1"/>
  <c r="AH26" i="44"/>
  <c r="AQ26" i="44" s="1"/>
  <c r="AH26" i="47"/>
  <c r="AQ26" i="47" s="1"/>
  <c r="AR25" i="87"/>
  <c r="AR24" i="89"/>
  <c r="AI26" i="32"/>
  <c r="AN26" i="32"/>
  <c r="AR26" i="40"/>
  <c r="AE26" i="78"/>
  <c r="W27" i="78"/>
  <c r="AG26" i="78"/>
  <c r="AP26" i="78" s="1"/>
  <c r="AF26" i="78"/>
  <c r="AO26" i="78" s="1"/>
  <c r="AS25" i="15"/>
  <c r="AG25" i="85"/>
  <c r="AP25" i="85" s="1"/>
  <c r="AF25" i="85"/>
  <c r="AO25" i="85" s="1"/>
  <c r="AE25" i="85"/>
  <c r="W26" i="85"/>
  <c r="AR26" i="41"/>
  <c r="AR25" i="44"/>
  <c r="Y26" i="81"/>
  <c r="X26" i="81"/>
  <c r="Y26" i="76"/>
  <c r="X26" i="76"/>
  <c r="AR27" i="37"/>
  <c r="AH25" i="89"/>
  <c r="AQ25" i="89" s="1"/>
  <c r="Y27" i="25"/>
  <c r="X27" i="25"/>
  <c r="AN26" i="90"/>
  <c r="AI26" i="90"/>
  <c r="X28" i="96"/>
  <c r="Y28" i="96"/>
  <c r="Y27" i="35"/>
  <c r="X27" i="35"/>
  <c r="AI27" i="30"/>
  <c r="AN27" i="30"/>
  <c r="Y26" i="33"/>
  <c r="X26" i="33"/>
  <c r="Z26" i="33" s="1"/>
  <c r="Y28" i="92"/>
  <c r="X28" i="92"/>
  <c r="AF26" i="87" l="1"/>
  <c r="AO26" i="87" s="1"/>
  <c r="AE27" i="42"/>
  <c r="AG26" i="93"/>
  <c r="AP26" i="93" s="1"/>
  <c r="AE26" i="31"/>
  <c r="Z27" i="32"/>
  <c r="AF27" i="32" s="1"/>
  <c r="AO27" i="32" s="1"/>
  <c r="W27" i="87"/>
  <c r="Z28" i="84"/>
  <c r="Z28" i="96"/>
  <c r="AF26" i="93"/>
  <c r="AO26" i="93" s="1"/>
  <c r="AF26" i="77"/>
  <c r="AO26" i="77" s="1"/>
  <c r="Z28" i="82"/>
  <c r="W29" i="82" s="1"/>
  <c r="Z27" i="25"/>
  <c r="AF27" i="25" s="1"/>
  <c r="AO27" i="25" s="1"/>
  <c r="Z27" i="95"/>
  <c r="AF27" i="95" s="1"/>
  <c r="AO27" i="95" s="1"/>
  <c r="W27" i="93"/>
  <c r="AF28" i="96"/>
  <c r="AO28" i="96" s="1"/>
  <c r="W29" i="96"/>
  <c r="AE28" i="96"/>
  <c r="AG28" i="96"/>
  <c r="AP28" i="96" s="1"/>
  <c r="W28" i="95"/>
  <c r="AG27" i="95"/>
  <c r="AP27" i="95" s="1"/>
  <c r="W27" i="33"/>
  <c r="AG26" i="33"/>
  <c r="AP26" i="33" s="1"/>
  <c r="AF26" i="33"/>
  <c r="AO26" i="33" s="1"/>
  <c r="AE26" i="33"/>
  <c r="AN26" i="45"/>
  <c r="AI26" i="45"/>
  <c r="Y28" i="46"/>
  <c r="X28" i="46"/>
  <c r="Z28" i="46" s="1"/>
  <c r="AG27" i="32"/>
  <c r="AP27" i="32" s="1"/>
  <c r="AE27" i="32"/>
  <c r="AH27" i="86"/>
  <c r="AQ27" i="86" s="1"/>
  <c r="AI27" i="94"/>
  <c r="AN27" i="94"/>
  <c r="AI26" i="87"/>
  <c r="AN26" i="87"/>
  <c r="AR25" i="81"/>
  <c r="AH28" i="30"/>
  <c r="AQ28" i="30" s="1"/>
  <c r="AH27" i="90"/>
  <c r="AQ27" i="90" s="1"/>
  <c r="AI26" i="47"/>
  <c r="AN26" i="47"/>
  <c r="Z27" i="86"/>
  <c r="AI27" i="48"/>
  <c r="AN27" i="48"/>
  <c r="X27" i="83"/>
  <c r="Y27" i="83"/>
  <c r="AI27" i="40"/>
  <c r="AN27" i="40"/>
  <c r="X27" i="77"/>
  <c r="Y27" i="77"/>
  <c r="Z27" i="77" s="1"/>
  <c r="AI26" i="44"/>
  <c r="AN26" i="44"/>
  <c r="AH26" i="81"/>
  <c r="AQ26" i="81" s="1"/>
  <c r="AI26" i="43"/>
  <c r="AN26" i="43"/>
  <c r="AR26" i="35"/>
  <c r="AH28" i="92"/>
  <c r="AQ28" i="92" s="1"/>
  <c r="X26" i="85"/>
  <c r="Y26" i="85"/>
  <c r="AR27" i="30"/>
  <c r="Z26" i="81"/>
  <c r="AI25" i="85"/>
  <c r="AN25" i="85"/>
  <c r="Y27" i="39"/>
  <c r="X27" i="39"/>
  <c r="W27" i="36"/>
  <c r="AG26" i="36"/>
  <c r="AP26" i="36" s="1"/>
  <c r="AF26" i="36"/>
  <c r="AO26" i="36" s="1"/>
  <c r="AE26" i="36"/>
  <c r="Z28" i="30"/>
  <c r="Y27" i="73"/>
  <c r="X27" i="73"/>
  <c r="AR27" i="82"/>
  <c r="AH28" i="84"/>
  <c r="AQ28" i="84" s="1"/>
  <c r="AF27" i="80"/>
  <c r="AO27" i="80" s="1"/>
  <c r="AE27" i="80"/>
  <c r="W28" i="80"/>
  <c r="AG27" i="80"/>
  <c r="AP27" i="80" s="1"/>
  <c r="AN26" i="29"/>
  <c r="AI26" i="29"/>
  <c r="AN26" i="83"/>
  <c r="AI26" i="83"/>
  <c r="AI25" i="89"/>
  <c r="AN25" i="89"/>
  <c r="Y28" i="94"/>
  <c r="X28" i="94"/>
  <c r="Z28" i="94" s="1"/>
  <c r="X28" i="42"/>
  <c r="Z28" i="42" s="1"/>
  <c r="Y28" i="42"/>
  <c r="AN27" i="79"/>
  <c r="AI27" i="79"/>
  <c r="Y27" i="38"/>
  <c r="X27" i="38"/>
  <c r="Z27" i="38" s="1"/>
  <c r="AI26" i="93"/>
  <c r="AN26" i="93"/>
  <c r="AR27" i="84"/>
  <c r="Y27" i="93"/>
  <c r="X27" i="93"/>
  <c r="Z27" i="93" s="1"/>
  <c r="AH26" i="76"/>
  <c r="AQ26" i="76" s="1"/>
  <c r="Y27" i="78"/>
  <c r="X27" i="78"/>
  <c r="AR26" i="32"/>
  <c r="AN28" i="37"/>
  <c r="AI28" i="37"/>
  <c r="AR26" i="86"/>
  <c r="W27" i="34"/>
  <c r="AG26" i="34"/>
  <c r="AP26" i="34" s="1"/>
  <c r="AF26" i="34"/>
  <c r="AO26" i="34" s="1"/>
  <c r="AE26" i="34"/>
  <c r="W28" i="88"/>
  <c r="AG27" i="88"/>
  <c r="AP27" i="88" s="1"/>
  <c r="AF27" i="88"/>
  <c r="AO27" i="88" s="1"/>
  <c r="AE27" i="88"/>
  <c r="AN27" i="46"/>
  <c r="AI27" i="46"/>
  <c r="X26" i="28"/>
  <c r="Y26" i="28"/>
  <c r="Y27" i="43"/>
  <c r="X27" i="43"/>
  <c r="AR26" i="95"/>
  <c r="Z27" i="90"/>
  <c r="X27" i="47"/>
  <c r="Y27" i="47"/>
  <c r="AN26" i="74"/>
  <c r="AI26" i="74"/>
  <c r="AR27" i="96"/>
  <c r="AN26" i="75"/>
  <c r="AI26" i="75"/>
  <c r="X29" i="26"/>
  <c r="Y29" i="26"/>
  <c r="AN26" i="31"/>
  <c r="AI26" i="31"/>
  <c r="X27" i="74"/>
  <c r="Y27" i="74"/>
  <c r="Y29" i="37"/>
  <c r="X29" i="37"/>
  <c r="AR26" i="25"/>
  <c r="AH27" i="32"/>
  <c r="AQ27" i="32" s="1"/>
  <c r="AF27" i="41"/>
  <c r="AO27" i="41" s="1"/>
  <c r="AE27" i="41"/>
  <c r="W28" i="41"/>
  <c r="AG27" i="41"/>
  <c r="AP27" i="41" s="1"/>
  <c r="AR25" i="33"/>
  <c r="AE28" i="84"/>
  <c r="W29" i="84"/>
  <c r="AG28" i="84"/>
  <c r="AP28" i="84" s="1"/>
  <c r="AF28" i="84"/>
  <c r="AO28" i="84" s="1"/>
  <c r="X28" i="48"/>
  <c r="Y28" i="48"/>
  <c r="AN27" i="42"/>
  <c r="AI27" i="42"/>
  <c r="AI26" i="38"/>
  <c r="AN26" i="38"/>
  <c r="AN26" i="77"/>
  <c r="AI26" i="77"/>
  <c r="X27" i="44"/>
  <c r="Y27" i="44"/>
  <c r="AH28" i="82"/>
  <c r="AQ28" i="82" s="1"/>
  <c r="AN25" i="28"/>
  <c r="AI25" i="28"/>
  <c r="X27" i="75"/>
  <c r="Z27" i="75" s="1"/>
  <c r="Y27" i="75"/>
  <c r="X26" i="89"/>
  <c r="Z26" i="89" s="1"/>
  <c r="Y26" i="89"/>
  <c r="Y27" i="31"/>
  <c r="X27" i="31"/>
  <c r="AH28" i="96"/>
  <c r="AQ28" i="96" s="1"/>
  <c r="Z28" i="92"/>
  <c r="AH27" i="35"/>
  <c r="AQ27" i="35" s="1"/>
  <c r="AR26" i="90"/>
  <c r="AH26" i="33"/>
  <c r="AQ26" i="33" s="1"/>
  <c r="W27" i="91"/>
  <c r="AG26" i="91"/>
  <c r="AP26" i="91" s="1"/>
  <c r="AF26" i="91"/>
  <c r="AO26" i="91" s="1"/>
  <c r="AE26" i="91"/>
  <c r="W28" i="27"/>
  <c r="AG27" i="27"/>
  <c r="AP27" i="27" s="1"/>
  <c r="AF27" i="27"/>
  <c r="AO27" i="27" s="1"/>
  <c r="AE27" i="27"/>
  <c r="Z27" i="35"/>
  <c r="AH27" i="25"/>
  <c r="AQ27" i="25" s="1"/>
  <c r="Z26" i="76"/>
  <c r="AI26" i="78"/>
  <c r="AN26" i="78"/>
  <c r="AR25" i="76"/>
  <c r="AN26" i="39"/>
  <c r="AI26" i="39"/>
  <c r="Y27" i="45"/>
  <c r="X27" i="45"/>
  <c r="Z27" i="45" s="1"/>
  <c r="AR27" i="92"/>
  <c r="AI26" i="73"/>
  <c r="AN26" i="73"/>
  <c r="AH27" i="95"/>
  <c r="AQ27" i="95" s="1"/>
  <c r="Y27" i="29"/>
  <c r="X27" i="29"/>
  <c r="Z27" i="29" s="1"/>
  <c r="Y28" i="40"/>
  <c r="X28" i="40"/>
  <c r="AI28" i="26"/>
  <c r="AN28" i="26"/>
  <c r="X28" i="79"/>
  <c r="Y28" i="79"/>
  <c r="Y27" i="87"/>
  <c r="X27" i="87"/>
  <c r="Z27" i="87" s="1"/>
  <c r="Z27" i="47" l="1"/>
  <c r="W28" i="32"/>
  <c r="AG27" i="25"/>
  <c r="AP27" i="25" s="1"/>
  <c r="Z27" i="31"/>
  <c r="Z27" i="43"/>
  <c r="Z27" i="78"/>
  <c r="AE27" i="25"/>
  <c r="Z27" i="44"/>
  <c r="AE28" i="82"/>
  <c r="AF28" i="82"/>
  <c r="AO28" i="82" s="1"/>
  <c r="Z28" i="48"/>
  <c r="AG28" i="48" s="1"/>
  <c r="AP28" i="48" s="1"/>
  <c r="Z27" i="39"/>
  <c r="W28" i="25"/>
  <c r="AG28" i="82"/>
  <c r="AP28" i="82" s="1"/>
  <c r="Z28" i="40"/>
  <c r="AE28" i="40" s="1"/>
  <c r="AE27" i="95"/>
  <c r="W29" i="40"/>
  <c r="AG28" i="40"/>
  <c r="AP28" i="40" s="1"/>
  <c r="W28" i="38"/>
  <c r="AG27" i="38"/>
  <c r="AP27" i="38" s="1"/>
  <c r="AF27" i="38"/>
  <c r="AO27" i="38" s="1"/>
  <c r="AE27" i="38"/>
  <c r="W29" i="48"/>
  <c r="AH29" i="26"/>
  <c r="AQ29" i="26" s="1"/>
  <c r="AR26" i="74"/>
  <c r="AH26" i="28"/>
  <c r="AQ26" i="28" s="1"/>
  <c r="AH28" i="79"/>
  <c r="AQ28" i="79" s="1"/>
  <c r="AR25" i="28"/>
  <c r="AH27" i="74"/>
  <c r="AQ27" i="74" s="1"/>
  <c r="Z29" i="26"/>
  <c r="Z26" i="28"/>
  <c r="Y27" i="34"/>
  <c r="X27" i="34"/>
  <c r="Z27" i="34" s="1"/>
  <c r="AH28" i="94"/>
  <c r="AQ28" i="94" s="1"/>
  <c r="AN27" i="80"/>
  <c r="AI27" i="80"/>
  <c r="W29" i="30"/>
  <c r="AG28" i="30"/>
  <c r="AP28" i="30" s="1"/>
  <c r="AF28" i="30"/>
  <c r="AO28" i="30" s="1"/>
  <c r="AE28" i="30"/>
  <c r="AH27" i="39"/>
  <c r="AQ27" i="39" s="1"/>
  <c r="AR27" i="48"/>
  <c r="AH28" i="46"/>
  <c r="AQ28" i="46" s="1"/>
  <c r="X29" i="82"/>
  <c r="Y29" i="82"/>
  <c r="AH28" i="48"/>
  <c r="AQ28" i="48" s="1"/>
  <c r="Z28" i="79"/>
  <c r="AH27" i="29"/>
  <c r="AQ27" i="29" s="1"/>
  <c r="AH27" i="45"/>
  <c r="AQ27" i="45" s="1"/>
  <c r="AH26" i="89"/>
  <c r="AQ26" i="89" s="1"/>
  <c r="AR26" i="38"/>
  <c r="Z27" i="74"/>
  <c r="AR26" i="75"/>
  <c r="AH27" i="43"/>
  <c r="AQ27" i="43" s="1"/>
  <c r="AR27" i="46"/>
  <c r="X28" i="88"/>
  <c r="Y28" i="88"/>
  <c r="Z28" i="88" s="1"/>
  <c r="AH27" i="78"/>
  <c r="AQ27" i="78" s="1"/>
  <c r="AR27" i="79"/>
  <c r="AR26" i="29"/>
  <c r="AI26" i="36"/>
  <c r="AN26" i="36"/>
  <c r="AR26" i="43"/>
  <c r="AR27" i="40"/>
  <c r="W28" i="86"/>
  <c r="AG27" i="86"/>
  <c r="AP27" i="86" s="1"/>
  <c r="AF27" i="86"/>
  <c r="AO27" i="86" s="1"/>
  <c r="AE27" i="86"/>
  <c r="AR27" i="94"/>
  <c r="AI27" i="25"/>
  <c r="AN27" i="25"/>
  <c r="AI27" i="27"/>
  <c r="AN27" i="27"/>
  <c r="AH27" i="87"/>
  <c r="AQ27" i="87" s="1"/>
  <c r="X28" i="27"/>
  <c r="Z28" i="27" s="1"/>
  <c r="Y28" i="27"/>
  <c r="X27" i="91"/>
  <c r="Y27" i="91"/>
  <c r="W27" i="89"/>
  <c r="AG26" i="89"/>
  <c r="AP26" i="89" s="1"/>
  <c r="AF26" i="89"/>
  <c r="AO26" i="89" s="1"/>
  <c r="AE26" i="89"/>
  <c r="AH27" i="44"/>
  <c r="AQ27" i="44" s="1"/>
  <c r="AR27" i="42"/>
  <c r="AH29" i="37"/>
  <c r="AQ29" i="37" s="1"/>
  <c r="AR26" i="31"/>
  <c r="AH27" i="47"/>
  <c r="AQ27" i="47" s="1"/>
  <c r="W29" i="94"/>
  <c r="AG28" i="94"/>
  <c r="AP28" i="94" s="1"/>
  <c r="AF28" i="94"/>
  <c r="AO28" i="94" s="1"/>
  <c r="AE28" i="94"/>
  <c r="AE27" i="39"/>
  <c r="W28" i="39"/>
  <c r="AG27" i="39"/>
  <c r="AP27" i="39" s="1"/>
  <c r="AF27" i="39"/>
  <c r="AO27" i="39" s="1"/>
  <c r="AR26" i="44"/>
  <c r="AN27" i="32"/>
  <c r="AI27" i="32"/>
  <c r="AE28" i="46"/>
  <c r="W29" i="46"/>
  <c r="AF28" i="46"/>
  <c r="AO28" i="46" s="1"/>
  <c r="AG28" i="46"/>
  <c r="AP28" i="46" s="1"/>
  <c r="Y27" i="33"/>
  <c r="Z27" i="33" s="1"/>
  <c r="X27" i="33"/>
  <c r="X28" i="95"/>
  <c r="Y28" i="95"/>
  <c r="AI28" i="96"/>
  <c r="AN28" i="96"/>
  <c r="AR28" i="26"/>
  <c r="AE27" i="29"/>
  <c r="W28" i="29"/>
  <c r="AG27" i="29"/>
  <c r="AP27" i="29" s="1"/>
  <c r="AF27" i="29"/>
  <c r="AO27" i="29" s="1"/>
  <c r="AG27" i="45"/>
  <c r="AP27" i="45" s="1"/>
  <c r="W28" i="45"/>
  <c r="AE27" i="45"/>
  <c r="AF27" i="45"/>
  <c r="AO27" i="45" s="1"/>
  <c r="AR26" i="78"/>
  <c r="W29" i="92"/>
  <c r="AG28" i="92"/>
  <c r="AP28" i="92" s="1"/>
  <c r="AF28" i="92"/>
  <c r="AO28" i="92" s="1"/>
  <c r="AE28" i="92"/>
  <c r="AH27" i="31"/>
  <c r="AQ27" i="31" s="1"/>
  <c r="W28" i="44"/>
  <c r="AG27" i="44"/>
  <c r="AP27" i="44" s="1"/>
  <c r="AF27" i="44"/>
  <c r="AO27" i="44" s="1"/>
  <c r="AE27" i="44"/>
  <c r="Y29" i="84"/>
  <c r="X29" i="84"/>
  <c r="X28" i="41"/>
  <c r="Y28" i="41"/>
  <c r="W28" i="47"/>
  <c r="AG27" i="47"/>
  <c r="AP27" i="47" s="1"/>
  <c r="AF27" i="47"/>
  <c r="AO27" i="47" s="1"/>
  <c r="AE27" i="47"/>
  <c r="W28" i="43"/>
  <c r="AG27" i="43"/>
  <c r="AP27" i="43" s="1"/>
  <c r="AF27" i="43"/>
  <c r="AO27" i="43" s="1"/>
  <c r="AE27" i="43"/>
  <c r="AN26" i="34"/>
  <c r="AI26" i="34"/>
  <c r="AR28" i="37"/>
  <c r="W28" i="78"/>
  <c r="AG27" i="78"/>
  <c r="AP27" i="78" s="1"/>
  <c r="AF27" i="78"/>
  <c r="AO27" i="78" s="1"/>
  <c r="AE27" i="78"/>
  <c r="AH27" i="93"/>
  <c r="AQ27" i="93" s="1"/>
  <c r="AR26" i="93"/>
  <c r="AH27" i="73"/>
  <c r="AQ27" i="73" s="1"/>
  <c r="AH26" i="85"/>
  <c r="AQ26" i="85" s="1"/>
  <c r="AH27" i="83"/>
  <c r="AQ27" i="83" s="1"/>
  <c r="AR26" i="47"/>
  <c r="AR26" i="45"/>
  <c r="AN28" i="82"/>
  <c r="AI28" i="82"/>
  <c r="X29" i="96"/>
  <c r="Y29" i="96"/>
  <c r="W28" i="87"/>
  <c r="AG27" i="87"/>
  <c r="AP27" i="87" s="1"/>
  <c r="AF27" i="87"/>
  <c r="AO27" i="87" s="1"/>
  <c r="AE27" i="87"/>
  <c r="AH28" i="40"/>
  <c r="AQ28" i="40" s="1"/>
  <c r="AR26" i="73"/>
  <c r="AR26" i="39"/>
  <c r="W27" i="76"/>
  <c r="AG26" i="76"/>
  <c r="AP26" i="76" s="1"/>
  <c r="AF26" i="76"/>
  <c r="AO26" i="76" s="1"/>
  <c r="AE26" i="76"/>
  <c r="W28" i="35"/>
  <c r="AG27" i="35"/>
  <c r="AP27" i="35" s="1"/>
  <c r="AF27" i="35"/>
  <c r="AO27" i="35" s="1"/>
  <c r="AE27" i="35"/>
  <c r="AN26" i="91"/>
  <c r="AI26" i="91"/>
  <c r="AH27" i="75"/>
  <c r="AQ27" i="75" s="1"/>
  <c r="AR26" i="77"/>
  <c r="AI28" i="84"/>
  <c r="AN28" i="84"/>
  <c r="Z29" i="37"/>
  <c r="AE27" i="90"/>
  <c r="AG27" i="90"/>
  <c r="AP27" i="90" s="1"/>
  <c r="AF27" i="90"/>
  <c r="AO27" i="90" s="1"/>
  <c r="W28" i="90"/>
  <c r="AN27" i="88"/>
  <c r="AI27" i="88"/>
  <c r="AH27" i="38"/>
  <c r="AQ27" i="38" s="1"/>
  <c r="AH28" i="42"/>
  <c r="AQ28" i="42" s="1"/>
  <c r="AR25" i="89"/>
  <c r="Z27" i="73"/>
  <c r="Y27" i="36"/>
  <c r="X27" i="36"/>
  <c r="Z27" i="36" s="1"/>
  <c r="AR25" i="85"/>
  <c r="Z26" i="85"/>
  <c r="AH27" i="77"/>
  <c r="AQ27" i="77" s="1"/>
  <c r="Z27" i="83"/>
  <c r="X28" i="32"/>
  <c r="Y28" i="32"/>
  <c r="Z28" i="32" s="1"/>
  <c r="AI27" i="95"/>
  <c r="AN27" i="95"/>
  <c r="Y28" i="25"/>
  <c r="X28" i="25"/>
  <c r="AF27" i="31"/>
  <c r="AO27" i="31" s="1"/>
  <c r="AE27" i="31"/>
  <c r="W28" i="31"/>
  <c r="AG27" i="31"/>
  <c r="AP27" i="31" s="1"/>
  <c r="AF27" i="75"/>
  <c r="AO27" i="75" s="1"/>
  <c r="AE27" i="75"/>
  <c r="W28" i="75"/>
  <c r="AG27" i="75"/>
  <c r="AP27" i="75" s="1"/>
  <c r="AI27" i="41"/>
  <c r="AN27" i="41"/>
  <c r="W28" i="93"/>
  <c r="AG27" i="93"/>
  <c r="AP27" i="93" s="1"/>
  <c r="AF27" i="93"/>
  <c r="AO27" i="93" s="1"/>
  <c r="AE27" i="93"/>
  <c r="AF28" i="42"/>
  <c r="AO28" i="42" s="1"/>
  <c r="AE28" i="42"/>
  <c r="AG28" i="42"/>
  <c r="AP28" i="42" s="1"/>
  <c r="W29" i="42"/>
  <c r="AR26" i="83"/>
  <c r="Y28" i="80"/>
  <c r="X28" i="80"/>
  <c r="AF26" i="81"/>
  <c r="AO26" i="81" s="1"/>
  <c r="AG26" i="81"/>
  <c r="AP26" i="81" s="1"/>
  <c r="W27" i="81"/>
  <c r="AE26" i="81"/>
  <c r="AE27" i="77"/>
  <c r="W28" i="77"/>
  <c r="AG27" i="77"/>
  <c r="AP27" i="77" s="1"/>
  <c r="AF27" i="77"/>
  <c r="AO27" i="77" s="1"/>
  <c r="AR26" i="87"/>
  <c r="AI26" i="33"/>
  <c r="AN26" i="33"/>
  <c r="Z28" i="41" l="1"/>
  <c r="AE28" i="48"/>
  <c r="AF28" i="40"/>
  <c r="AO28" i="40" s="1"/>
  <c r="AF28" i="48"/>
  <c r="AO28" i="48" s="1"/>
  <c r="Z28" i="80"/>
  <c r="Z29" i="96"/>
  <c r="Z28" i="25"/>
  <c r="AE28" i="25" s="1"/>
  <c r="Z29" i="82"/>
  <c r="AE29" i="82" s="1"/>
  <c r="AF28" i="25"/>
  <c r="AO28" i="25" s="1"/>
  <c r="W28" i="33"/>
  <c r="AG27" i="33"/>
  <c r="AP27" i="33" s="1"/>
  <c r="AF27" i="33"/>
  <c r="AO27" i="33" s="1"/>
  <c r="AE27" i="33"/>
  <c r="AG29" i="82"/>
  <c r="AP29" i="82" s="1"/>
  <c r="AF29" i="82"/>
  <c r="AO29" i="82" s="1"/>
  <c r="W30" i="82"/>
  <c r="X28" i="78"/>
  <c r="Y28" i="78"/>
  <c r="W29" i="41"/>
  <c r="AG28" i="41"/>
  <c r="AP28" i="41" s="1"/>
  <c r="AF28" i="41"/>
  <c r="AO28" i="41" s="1"/>
  <c r="AE28" i="41"/>
  <c r="Y29" i="92"/>
  <c r="X29" i="92"/>
  <c r="X28" i="45"/>
  <c r="Y28" i="45"/>
  <c r="AI27" i="29"/>
  <c r="AN27" i="29"/>
  <c r="AH28" i="95"/>
  <c r="AQ28" i="95" s="1"/>
  <c r="AI27" i="39"/>
  <c r="AN27" i="39"/>
  <c r="AR27" i="27"/>
  <c r="AN27" i="86"/>
  <c r="AI27" i="86"/>
  <c r="AF27" i="34"/>
  <c r="AO27" i="34" s="1"/>
  <c r="AE27" i="34"/>
  <c r="W28" i="34"/>
  <c r="AG27" i="34"/>
  <c r="AP27" i="34" s="1"/>
  <c r="X28" i="35"/>
  <c r="Z28" i="35" s="1"/>
  <c r="Y28" i="35"/>
  <c r="AI27" i="77"/>
  <c r="AN27" i="77"/>
  <c r="X29" i="42"/>
  <c r="Y29" i="42"/>
  <c r="X28" i="87"/>
  <c r="Y28" i="87"/>
  <c r="AN27" i="43"/>
  <c r="AI27" i="43"/>
  <c r="AH29" i="84"/>
  <c r="AQ29" i="84" s="1"/>
  <c r="Z28" i="95"/>
  <c r="AI26" i="89"/>
  <c r="AN26" i="89"/>
  <c r="AH27" i="91"/>
  <c r="AQ27" i="91" s="1"/>
  <c r="AE27" i="74"/>
  <c r="W28" i="74"/>
  <c r="AG27" i="74"/>
  <c r="AP27" i="74" s="1"/>
  <c r="AF27" i="74"/>
  <c r="AO27" i="74" s="1"/>
  <c r="AF28" i="79"/>
  <c r="AO28" i="79" s="1"/>
  <c r="AE28" i="79"/>
  <c r="AG28" i="79"/>
  <c r="AP28" i="79" s="1"/>
  <c r="W29" i="79"/>
  <c r="AF26" i="28"/>
  <c r="AO26" i="28" s="1"/>
  <c r="AE26" i="28"/>
  <c r="W27" i="28"/>
  <c r="AG26" i="28"/>
  <c r="AP26" i="28" s="1"/>
  <c r="X29" i="48"/>
  <c r="Z29" i="48" s="1"/>
  <c r="Y29" i="48"/>
  <c r="AI28" i="40"/>
  <c r="AN28" i="40"/>
  <c r="X28" i="31"/>
  <c r="Y28" i="31"/>
  <c r="Z28" i="31" s="1"/>
  <c r="W28" i="83"/>
  <c r="AG27" i="83"/>
  <c r="AP27" i="83" s="1"/>
  <c r="AF27" i="83"/>
  <c r="AO27" i="83" s="1"/>
  <c r="AE27" i="83"/>
  <c r="W27" i="85"/>
  <c r="AG26" i="85"/>
  <c r="AP26" i="85" s="1"/>
  <c r="AF26" i="85"/>
  <c r="AO26" i="85" s="1"/>
  <c r="AE26" i="85"/>
  <c r="W28" i="73"/>
  <c r="AG27" i="73"/>
  <c r="AP27" i="73" s="1"/>
  <c r="AF27" i="73"/>
  <c r="AO27" i="73" s="1"/>
  <c r="AE27" i="73"/>
  <c r="AR26" i="91"/>
  <c r="AH28" i="80"/>
  <c r="AQ28" i="80" s="1"/>
  <c r="Y28" i="75"/>
  <c r="X28" i="75"/>
  <c r="AR27" i="88"/>
  <c r="AI27" i="90"/>
  <c r="AN27" i="90"/>
  <c r="AI26" i="81"/>
  <c r="AN26" i="81"/>
  <c r="Y28" i="93"/>
  <c r="X28" i="93"/>
  <c r="AI27" i="31"/>
  <c r="AN27" i="31"/>
  <c r="AR27" i="95"/>
  <c r="AF29" i="37"/>
  <c r="AO29" i="37" s="1"/>
  <c r="AG29" i="37"/>
  <c r="AP29" i="37" s="1"/>
  <c r="AE29" i="37"/>
  <c r="W30" i="37"/>
  <c r="AN26" i="76"/>
  <c r="AI26" i="76"/>
  <c r="Y28" i="47"/>
  <c r="X28" i="47"/>
  <c r="X28" i="44"/>
  <c r="Y28" i="44"/>
  <c r="Z28" i="44" s="1"/>
  <c r="AH27" i="33"/>
  <c r="AQ27" i="33" s="1"/>
  <c r="Y29" i="46"/>
  <c r="X29" i="46"/>
  <c r="Z29" i="46" s="1"/>
  <c r="AN28" i="94"/>
  <c r="AI28" i="94"/>
  <c r="Z27" i="91"/>
  <c r="AR27" i="25"/>
  <c r="AH28" i="88"/>
  <c r="AQ28" i="88" s="1"/>
  <c r="AH29" i="82"/>
  <c r="AQ29" i="82" s="1"/>
  <c r="X29" i="30"/>
  <c r="Z29" i="30" s="1"/>
  <c r="Y29" i="30"/>
  <c r="W30" i="26"/>
  <c r="AG29" i="26"/>
  <c r="AP29" i="26" s="1"/>
  <c r="AF29" i="26"/>
  <c r="AO29" i="26" s="1"/>
  <c r="AE29" i="26"/>
  <c r="AI27" i="38"/>
  <c r="AN27" i="38"/>
  <c r="Y28" i="77"/>
  <c r="X28" i="77"/>
  <c r="AR26" i="33"/>
  <c r="X27" i="81"/>
  <c r="Y27" i="81"/>
  <c r="W29" i="80"/>
  <c r="AG28" i="80"/>
  <c r="AP28" i="80" s="1"/>
  <c r="AF28" i="80"/>
  <c r="AO28" i="80" s="1"/>
  <c r="AE28" i="80"/>
  <c r="AN28" i="42"/>
  <c r="AI28" i="42"/>
  <c r="AI27" i="75"/>
  <c r="AN27" i="75"/>
  <c r="AH27" i="36"/>
  <c r="AQ27" i="36" s="1"/>
  <c r="Y28" i="90"/>
  <c r="X28" i="90"/>
  <c r="Z28" i="90" s="1"/>
  <c r="AN27" i="35"/>
  <c r="AI27" i="35"/>
  <c r="AN27" i="87"/>
  <c r="AI27" i="87"/>
  <c r="AH29" i="96"/>
  <c r="AQ29" i="96" s="1"/>
  <c r="AI27" i="78"/>
  <c r="AN27" i="78"/>
  <c r="Z29" i="84"/>
  <c r="AN28" i="92"/>
  <c r="AI28" i="92"/>
  <c r="AN28" i="46"/>
  <c r="AI28" i="46"/>
  <c r="X28" i="86"/>
  <c r="Y28" i="86"/>
  <c r="Z28" i="86" s="1"/>
  <c r="AR26" i="36"/>
  <c r="AE28" i="88"/>
  <c r="W29" i="88"/>
  <c r="AG28" i="88"/>
  <c r="AP28" i="88" s="1"/>
  <c r="AF28" i="88"/>
  <c r="AO28" i="88" s="1"/>
  <c r="AR27" i="80"/>
  <c r="AH28" i="25"/>
  <c r="AQ28" i="25" s="1"/>
  <c r="AH28" i="32"/>
  <c r="AQ28" i="32" s="1"/>
  <c r="AR28" i="84"/>
  <c r="W30" i="96"/>
  <c r="AG29" i="96"/>
  <c r="AP29" i="96" s="1"/>
  <c r="AF29" i="96"/>
  <c r="AO29" i="96" s="1"/>
  <c r="AE29" i="96"/>
  <c r="AR26" i="34"/>
  <c r="X28" i="43"/>
  <c r="Y28" i="43"/>
  <c r="X28" i="29"/>
  <c r="Y28" i="29"/>
  <c r="Z28" i="29" s="1"/>
  <c r="AR28" i="96"/>
  <c r="AR27" i="32"/>
  <c r="Y28" i="39"/>
  <c r="X28" i="39"/>
  <c r="Y27" i="89"/>
  <c r="X27" i="89"/>
  <c r="AH28" i="27"/>
  <c r="AQ28" i="27" s="1"/>
  <c r="AH27" i="34"/>
  <c r="AQ27" i="34" s="1"/>
  <c r="AN28" i="48"/>
  <c r="AI28" i="48"/>
  <c r="Y29" i="40"/>
  <c r="X29" i="40"/>
  <c r="Z29" i="40" s="1"/>
  <c r="AI27" i="93"/>
  <c r="AN27" i="93"/>
  <c r="AR27" i="41"/>
  <c r="AF28" i="32"/>
  <c r="AO28" i="32" s="1"/>
  <c r="AE28" i="32"/>
  <c r="W29" i="32"/>
  <c r="AG28" i="32"/>
  <c r="AP28" i="32" s="1"/>
  <c r="W28" i="36"/>
  <c r="AG27" i="36"/>
  <c r="AP27" i="36" s="1"/>
  <c r="AF27" i="36"/>
  <c r="AO27" i="36" s="1"/>
  <c r="AE27" i="36"/>
  <c r="X27" i="76"/>
  <c r="Y27" i="76"/>
  <c r="AR28" i="82"/>
  <c r="AI27" i="47"/>
  <c r="AN27" i="47"/>
  <c r="AH28" i="41"/>
  <c r="AQ28" i="41" s="1"/>
  <c r="AN27" i="44"/>
  <c r="AI27" i="44"/>
  <c r="AI27" i="45"/>
  <c r="AN27" i="45"/>
  <c r="Y29" i="94"/>
  <c r="X29" i="94"/>
  <c r="W29" i="27"/>
  <c r="AG28" i="27"/>
  <c r="AP28" i="27" s="1"/>
  <c r="AF28" i="27"/>
  <c r="AO28" i="27" s="1"/>
  <c r="AE28" i="27"/>
  <c r="AN28" i="30"/>
  <c r="AI28" i="30"/>
  <c r="X28" i="38"/>
  <c r="Y28" i="38"/>
  <c r="Z27" i="81" l="1"/>
  <c r="Z28" i="38"/>
  <c r="Z28" i="75"/>
  <c r="AG28" i="25"/>
  <c r="AP28" i="25" s="1"/>
  <c r="W29" i="25"/>
  <c r="Z29" i="94"/>
  <c r="AF29" i="94" s="1"/>
  <c r="AO29" i="94" s="1"/>
  <c r="Z27" i="76"/>
  <c r="Z29" i="92"/>
  <c r="Z28" i="78"/>
  <c r="Z28" i="39"/>
  <c r="Z28" i="43"/>
  <c r="AE28" i="43" s="1"/>
  <c r="W30" i="40"/>
  <c r="AG29" i="40"/>
  <c r="AP29" i="40" s="1"/>
  <c r="AF29" i="40"/>
  <c r="AO29" i="40" s="1"/>
  <c r="AE29" i="40"/>
  <c r="W29" i="29"/>
  <c r="AG28" i="29"/>
  <c r="AP28" i="29" s="1"/>
  <c r="AF28" i="29"/>
  <c r="AO28" i="29" s="1"/>
  <c r="AE28" i="29"/>
  <c r="AE29" i="48"/>
  <c r="AG29" i="48"/>
  <c r="AP29" i="48" s="1"/>
  <c r="AF29" i="48"/>
  <c r="AO29" i="48" s="1"/>
  <c r="W30" i="48"/>
  <c r="W29" i="31"/>
  <c r="AG28" i="31"/>
  <c r="AP28" i="31" s="1"/>
  <c r="AF28" i="31"/>
  <c r="AO28" i="31" s="1"/>
  <c r="AE28" i="31"/>
  <c r="AE29" i="94"/>
  <c r="W30" i="94"/>
  <c r="AG29" i="94"/>
  <c r="AP29" i="94" s="1"/>
  <c r="AG28" i="43"/>
  <c r="AP28" i="43" s="1"/>
  <c r="W29" i="90"/>
  <c r="AG28" i="90"/>
  <c r="AP28" i="90" s="1"/>
  <c r="AF28" i="90"/>
  <c r="AO28" i="90" s="1"/>
  <c r="AE28" i="90"/>
  <c r="W29" i="78"/>
  <c r="AG28" i="78"/>
  <c r="AP28" i="78" s="1"/>
  <c r="AF28" i="78"/>
  <c r="AO28" i="78" s="1"/>
  <c r="AE28" i="78"/>
  <c r="W29" i="39"/>
  <c r="AG28" i="39"/>
  <c r="AP28" i="39" s="1"/>
  <c r="AF28" i="39"/>
  <c r="AO28" i="39" s="1"/>
  <c r="AE28" i="39"/>
  <c r="AF28" i="44"/>
  <c r="AO28" i="44" s="1"/>
  <c r="AE28" i="44"/>
  <c r="W29" i="44"/>
  <c r="AG28" i="44"/>
  <c r="AP28" i="44" s="1"/>
  <c r="AE27" i="76"/>
  <c r="AG27" i="76"/>
  <c r="AP27" i="76" s="1"/>
  <c r="AF27" i="76"/>
  <c r="AO27" i="76" s="1"/>
  <c r="W28" i="76"/>
  <c r="W29" i="75"/>
  <c r="AG28" i="75"/>
  <c r="AP28" i="75" s="1"/>
  <c r="AE28" i="75"/>
  <c r="AF28" i="75"/>
  <c r="AO28" i="75" s="1"/>
  <c r="AR27" i="45"/>
  <c r="AE28" i="86"/>
  <c r="AF28" i="86"/>
  <c r="AO28" i="86" s="1"/>
  <c r="W29" i="86"/>
  <c r="AG28" i="86"/>
  <c r="AP28" i="86" s="1"/>
  <c r="W28" i="81"/>
  <c r="AG27" i="81"/>
  <c r="AP27" i="81" s="1"/>
  <c r="AF27" i="81"/>
  <c r="AO27" i="81" s="1"/>
  <c r="AE27" i="81"/>
  <c r="AH28" i="47"/>
  <c r="AQ28" i="47" s="1"/>
  <c r="AF28" i="95"/>
  <c r="AO28" i="95" s="1"/>
  <c r="AG28" i="95"/>
  <c r="AP28" i="95" s="1"/>
  <c r="AE28" i="95"/>
  <c r="W29" i="95"/>
  <c r="AR27" i="43"/>
  <c r="AH29" i="42"/>
  <c r="AQ29" i="42" s="1"/>
  <c r="AF28" i="35"/>
  <c r="AO28" i="35" s="1"/>
  <c r="AE28" i="35"/>
  <c r="W29" i="35"/>
  <c r="AG28" i="35"/>
  <c r="AP28" i="35" s="1"/>
  <c r="AR27" i="86"/>
  <c r="AR27" i="29"/>
  <c r="AF29" i="92"/>
  <c r="AO29" i="92" s="1"/>
  <c r="AE29" i="92"/>
  <c r="W30" i="92"/>
  <c r="AG29" i="92"/>
  <c r="AP29" i="92" s="1"/>
  <c r="Y28" i="33"/>
  <c r="X28" i="33"/>
  <c r="AR28" i="30"/>
  <c r="X29" i="27"/>
  <c r="Y29" i="27"/>
  <c r="AR27" i="44"/>
  <c r="AH27" i="76"/>
  <c r="AQ27" i="76" s="1"/>
  <c r="Y28" i="36"/>
  <c r="X28" i="36"/>
  <c r="AH28" i="29"/>
  <c r="AQ28" i="29" s="1"/>
  <c r="AI28" i="88"/>
  <c r="AN28" i="88"/>
  <c r="AR28" i="46"/>
  <c r="AR27" i="78"/>
  <c r="AR27" i="87"/>
  <c r="AR27" i="38"/>
  <c r="AH29" i="46"/>
  <c r="AQ29" i="46" s="1"/>
  <c r="AI29" i="37"/>
  <c r="AN29" i="37"/>
  <c r="AR27" i="31"/>
  <c r="Y28" i="73"/>
  <c r="X28" i="73"/>
  <c r="AI27" i="83"/>
  <c r="AN27" i="83"/>
  <c r="AH28" i="31"/>
  <c r="AQ28" i="31" s="1"/>
  <c r="X29" i="79"/>
  <c r="Y29" i="79"/>
  <c r="Z29" i="79" s="1"/>
  <c r="Z29" i="42"/>
  <c r="AI28" i="41"/>
  <c r="AN28" i="41"/>
  <c r="AH28" i="78"/>
  <c r="AQ28" i="78" s="1"/>
  <c r="AI29" i="82"/>
  <c r="AN29" i="82"/>
  <c r="W29" i="38"/>
  <c r="AG28" i="38"/>
  <c r="AP28" i="38" s="1"/>
  <c r="AF28" i="38"/>
  <c r="AO28" i="38" s="1"/>
  <c r="AE28" i="38"/>
  <c r="X30" i="96"/>
  <c r="Y30" i="96"/>
  <c r="Z30" i="96" s="1"/>
  <c r="Y30" i="37"/>
  <c r="X30" i="37"/>
  <c r="Z30" i="37" s="1"/>
  <c r="AR26" i="81"/>
  <c r="X27" i="85"/>
  <c r="Y27" i="85"/>
  <c r="AH29" i="48"/>
  <c r="AQ29" i="48" s="1"/>
  <c r="AH29" i="94"/>
  <c r="AQ29" i="94" s="1"/>
  <c r="AR28" i="48"/>
  <c r="AH27" i="89"/>
  <c r="AQ27" i="89" s="1"/>
  <c r="AR27" i="75"/>
  <c r="AI29" i="26"/>
  <c r="AN29" i="26"/>
  <c r="AH29" i="30"/>
  <c r="AQ29" i="30" s="1"/>
  <c r="Z28" i="47"/>
  <c r="AH28" i="93"/>
  <c r="AQ28" i="93" s="1"/>
  <c r="AR27" i="90"/>
  <c r="AN26" i="85"/>
  <c r="AI26" i="85"/>
  <c r="Y28" i="74"/>
  <c r="X28" i="74"/>
  <c r="X28" i="34"/>
  <c r="Y28" i="34"/>
  <c r="AH28" i="45"/>
  <c r="AQ28" i="45" s="1"/>
  <c r="Y29" i="25"/>
  <c r="X29" i="25"/>
  <c r="Y29" i="32"/>
  <c r="X29" i="32"/>
  <c r="AR27" i="35"/>
  <c r="AR28" i="42"/>
  <c r="X29" i="80"/>
  <c r="Y29" i="80"/>
  <c r="AH28" i="77"/>
  <c r="AQ28" i="77" s="1"/>
  <c r="AF29" i="30"/>
  <c r="AO29" i="30" s="1"/>
  <c r="AE29" i="30"/>
  <c r="W30" i="30"/>
  <c r="AG29" i="30"/>
  <c r="AP29" i="30" s="1"/>
  <c r="AF29" i="46"/>
  <c r="AO29" i="46" s="1"/>
  <c r="AG29" i="46"/>
  <c r="AP29" i="46" s="1"/>
  <c r="W30" i="46"/>
  <c r="AE29" i="46"/>
  <c r="X27" i="28"/>
  <c r="Y27" i="28"/>
  <c r="AH28" i="87"/>
  <c r="AQ28" i="87" s="1"/>
  <c r="AR27" i="77"/>
  <c r="Z28" i="45"/>
  <c r="Y30" i="82"/>
  <c r="X30" i="82"/>
  <c r="AN27" i="33"/>
  <c r="AI27" i="33"/>
  <c r="AI28" i="25"/>
  <c r="AN28" i="25"/>
  <c r="AN29" i="96"/>
  <c r="AI29" i="96"/>
  <c r="AR28" i="92"/>
  <c r="AR26" i="76"/>
  <c r="AN28" i="27"/>
  <c r="AI28" i="27"/>
  <c r="AN27" i="36"/>
  <c r="AI27" i="36"/>
  <c r="AI28" i="32"/>
  <c r="AN28" i="32"/>
  <c r="AR27" i="93"/>
  <c r="Z27" i="89"/>
  <c r="AH28" i="43"/>
  <c r="AQ28" i="43" s="1"/>
  <c r="AE27" i="91"/>
  <c r="AG27" i="91"/>
  <c r="AP27" i="91" s="1"/>
  <c r="AF27" i="91"/>
  <c r="AO27" i="91" s="1"/>
  <c r="W28" i="91"/>
  <c r="AH28" i="44"/>
  <c r="AQ28" i="44" s="1"/>
  <c r="Z28" i="93"/>
  <c r="AN27" i="73"/>
  <c r="AI27" i="73"/>
  <c r="Y28" i="83"/>
  <c r="X28" i="83"/>
  <c r="AR28" i="40"/>
  <c r="AI28" i="79"/>
  <c r="AN28" i="79"/>
  <c r="AI27" i="74"/>
  <c r="AN27" i="74"/>
  <c r="Z28" i="87"/>
  <c r="AI27" i="34"/>
  <c r="AN27" i="34"/>
  <c r="AH29" i="92"/>
  <c r="AQ29" i="92" s="1"/>
  <c r="X29" i="41"/>
  <c r="Y29" i="41"/>
  <c r="Z29" i="41" s="1"/>
  <c r="AR27" i="47"/>
  <c r="AH28" i="38"/>
  <c r="AQ28" i="38" s="1"/>
  <c r="AH29" i="40"/>
  <c r="AQ29" i="40" s="1"/>
  <c r="AH28" i="39"/>
  <c r="AQ28" i="39" s="1"/>
  <c r="X29" i="88"/>
  <c r="Y29" i="88"/>
  <c r="AH28" i="86"/>
  <c r="AQ28" i="86" s="1"/>
  <c r="W30" i="84"/>
  <c r="AG29" i="84"/>
  <c r="AP29" i="84" s="1"/>
  <c r="AF29" i="84"/>
  <c r="AO29" i="84" s="1"/>
  <c r="AE29" i="84"/>
  <c r="AH28" i="90"/>
  <c r="AQ28" i="90" s="1"/>
  <c r="AI28" i="80"/>
  <c r="AN28" i="80"/>
  <c r="AH27" i="81"/>
  <c r="AQ27" i="81" s="1"/>
  <c r="Z28" i="77"/>
  <c r="X30" i="26"/>
  <c r="Y30" i="26"/>
  <c r="AR28" i="94"/>
  <c r="AH28" i="75"/>
  <c r="AQ28" i="75" s="1"/>
  <c r="AI26" i="28"/>
  <c r="AN26" i="28"/>
  <c r="AR26" i="89"/>
  <c r="AH28" i="35"/>
  <c r="AQ28" i="35" s="1"/>
  <c r="AR27" i="39"/>
  <c r="W29" i="43" l="1"/>
  <c r="Z28" i="36"/>
  <c r="AF28" i="43"/>
  <c r="AO28" i="43" s="1"/>
  <c r="Z29" i="88"/>
  <c r="Z28" i="83"/>
  <c r="W29" i="83" s="1"/>
  <c r="Z28" i="74"/>
  <c r="W29" i="74" s="1"/>
  <c r="Z28" i="73"/>
  <c r="AF28" i="73" s="1"/>
  <c r="AO28" i="73" s="1"/>
  <c r="AE28" i="73"/>
  <c r="W29" i="73"/>
  <c r="AF28" i="36"/>
  <c r="AO28" i="36" s="1"/>
  <c r="AE28" i="36"/>
  <c r="W29" i="36"/>
  <c r="AG28" i="36"/>
  <c r="AP28" i="36" s="1"/>
  <c r="AF28" i="83"/>
  <c r="AO28" i="83" s="1"/>
  <c r="AE28" i="83"/>
  <c r="W30" i="41"/>
  <c r="AG29" i="41"/>
  <c r="AP29" i="41" s="1"/>
  <c r="AF29" i="41"/>
  <c r="AO29" i="41" s="1"/>
  <c r="AE29" i="41"/>
  <c r="AG28" i="74"/>
  <c r="AP28" i="74" s="1"/>
  <c r="AF28" i="74"/>
  <c r="AO28" i="74" s="1"/>
  <c r="AE28" i="74"/>
  <c r="AH29" i="25"/>
  <c r="AQ29" i="25" s="1"/>
  <c r="X29" i="86"/>
  <c r="Y29" i="86"/>
  <c r="X29" i="39"/>
  <c r="Y29" i="39"/>
  <c r="X29" i="78"/>
  <c r="Y29" i="78"/>
  <c r="X30" i="94"/>
  <c r="Y30" i="94"/>
  <c r="AH29" i="41"/>
  <c r="AQ29" i="41" s="1"/>
  <c r="AR27" i="36"/>
  <c r="AR27" i="33"/>
  <c r="AI29" i="30"/>
  <c r="AN29" i="30"/>
  <c r="AH30" i="37"/>
  <c r="AQ30" i="37" s="1"/>
  <c r="AR29" i="82"/>
  <c r="AR27" i="83"/>
  <c r="AN27" i="81"/>
  <c r="AI27" i="81"/>
  <c r="AI28" i="75"/>
  <c r="AN28" i="75"/>
  <c r="AI28" i="44"/>
  <c r="AN28" i="44"/>
  <c r="AI28" i="90"/>
  <c r="AN28" i="90"/>
  <c r="X29" i="43"/>
  <c r="Y29" i="43"/>
  <c r="X29" i="31"/>
  <c r="Y29" i="31"/>
  <c r="Z29" i="31" s="1"/>
  <c r="AI29" i="48"/>
  <c r="AN29" i="48"/>
  <c r="AE30" i="96"/>
  <c r="AF30" i="96"/>
  <c r="AO30" i="96" s="1"/>
  <c r="W31" i="96"/>
  <c r="AG30" i="96"/>
  <c r="AP30" i="96" s="1"/>
  <c r="W30" i="79"/>
  <c r="AG29" i="79"/>
  <c r="AP29" i="79" s="1"/>
  <c r="AF29" i="79"/>
  <c r="AO29" i="79" s="1"/>
  <c r="AE29" i="79"/>
  <c r="Y30" i="92"/>
  <c r="X30" i="92"/>
  <c r="AR28" i="79"/>
  <c r="AR27" i="73"/>
  <c r="AN27" i="91"/>
  <c r="AI27" i="91"/>
  <c r="W28" i="89"/>
  <c r="AG27" i="89"/>
  <c r="AP27" i="89" s="1"/>
  <c r="AF27" i="89"/>
  <c r="AO27" i="89" s="1"/>
  <c r="AE27" i="89"/>
  <c r="Z29" i="25"/>
  <c r="AR26" i="85"/>
  <c r="AN28" i="38"/>
  <c r="AI28" i="38"/>
  <c r="AR28" i="41"/>
  <c r="AH28" i="73"/>
  <c r="AQ28" i="73" s="1"/>
  <c r="AR29" i="37"/>
  <c r="AH28" i="33"/>
  <c r="AQ28" i="33" s="1"/>
  <c r="AI29" i="92"/>
  <c r="AN29" i="92"/>
  <c r="X29" i="95"/>
  <c r="Y29" i="95"/>
  <c r="AI29" i="94"/>
  <c r="AN29" i="94"/>
  <c r="AI28" i="29"/>
  <c r="AN28" i="29"/>
  <c r="AN29" i="40"/>
  <c r="AI29" i="40"/>
  <c r="AN29" i="84"/>
  <c r="AI29" i="84"/>
  <c r="AR27" i="74"/>
  <c r="AR28" i="32"/>
  <c r="AR28" i="25"/>
  <c r="AF28" i="45"/>
  <c r="AO28" i="45" s="1"/>
  <c r="AG28" i="45"/>
  <c r="AP28" i="45" s="1"/>
  <c r="AE28" i="45"/>
  <c r="W29" i="45"/>
  <c r="Y30" i="46"/>
  <c r="X30" i="46"/>
  <c r="AH30" i="26"/>
  <c r="AQ30" i="26" s="1"/>
  <c r="AH27" i="28"/>
  <c r="AQ27" i="28" s="1"/>
  <c r="AH29" i="80"/>
  <c r="AQ29" i="80" s="1"/>
  <c r="AH29" i="32"/>
  <c r="AQ29" i="32" s="1"/>
  <c r="AH28" i="34"/>
  <c r="AQ28" i="34" s="1"/>
  <c r="AH27" i="85"/>
  <c r="AQ27" i="85" s="1"/>
  <c r="AF30" i="37"/>
  <c r="AO30" i="37" s="1"/>
  <c r="W31" i="37"/>
  <c r="AG30" i="37"/>
  <c r="AP30" i="37" s="1"/>
  <c r="AE30" i="37"/>
  <c r="AG29" i="42"/>
  <c r="AP29" i="42" s="1"/>
  <c r="AF29" i="42"/>
  <c r="AO29" i="42" s="1"/>
  <c r="W30" i="42"/>
  <c r="AE29" i="42"/>
  <c r="Y29" i="35"/>
  <c r="X29" i="35"/>
  <c r="Z29" i="35" s="1"/>
  <c r="AN28" i="95"/>
  <c r="AI28" i="95"/>
  <c r="AI28" i="86"/>
  <c r="AN28" i="86"/>
  <c r="Y29" i="75"/>
  <c r="X29" i="75"/>
  <c r="AI27" i="76"/>
  <c r="AN27" i="76"/>
  <c r="AI28" i="39"/>
  <c r="AN28" i="39"/>
  <c r="AN28" i="78"/>
  <c r="AI28" i="78"/>
  <c r="AI28" i="43"/>
  <c r="AN28" i="43"/>
  <c r="Y30" i="48"/>
  <c r="X30" i="48"/>
  <c r="AR27" i="34"/>
  <c r="AR29" i="96"/>
  <c r="Z30" i="26"/>
  <c r="AF28" i="87"/>
  <c r="AO28" i="87" s="1"/>
  <c r="AE28" i="87"/>
  <c r="W29" i="87"/>
  <c r="AG28" i="87"/>
  <c r="AP28" i="87" s="1"/>
  <c r="Z29" i="80"/>
  <c r="Z28" i="34"/>
  <c r="Z27" i="85"/>
  <c r="AH29" i="27"/>
  <c r="AQ29" i="27" s="1"/>
  <c r="Z28" i="33"/>
  <c r="Y28" i="81"/>
  <c r="X28" i="81"/>
  <c r="X29" i="90"/>
  <c r="Y29" i="90"/>
  <c r="AI28" i="31"/>
  <c r="AN28" i="31"/>
  <c r="AR26" i="28"/>
  <c r="AR28" i="80"/>
  <c r="W30" i="88"/>
  <c r="AG29" i="88"/>
  <c r="AP29" i="88" s="1"/>
  <c r="AF29" i="88"/>
  <c r="AO29" i="88" s="1"/>
  <c r="AE29" i="88"/>
  <c r="AR29" i="26"/>
  <c r="AR28" i="27"/>
  <c r="AH30" i="82"/>
  <c r="AQ30" i="82" s="1"/>
  <c r="X30" i="84"/>
  <c r="Y30" i="84"/>
  <c r="W29" i="93"/>
  <c r="AG28" i="93"/>
  <c r="AP28" i="93" s="1"/>
  <c r="AF28" i="93"/>
  <c r="AO28" i="93" s="1"/>
  <c r="AE28" i="93"/>
  <c r="Z27" i="28"/>
  <c r="W29" i="77"/>
  <c r="AG28" i="77"/>
  <c r="AP28" i="77" s="1"/>
  <c r="AF28" i="77"/>
  <c r="AO28" i="77" s="1"/>
  <c r="AE28" i="77"/>
  <c r="AH29" i="88"/>
  <c r="AQ29" i="88" s="1"/>
  <c r="AH28" i="83"/>
  <c r="AQ28" i="83" s="1"/>
  <c r="X28" i="91"/>
  <c r="Z28" i="91" s="1"/>
  <c r="Y28" i="91"/>
  <c r="Z30" i="82"/>
  <c r="AI29" i="46"/>
  <c r="AN29" i="46"/>
  <c r="Y30" i="30"/>
  <c r="X30" i="30"/>
  <c r="Z29" i="32"/>
  <c r="AH28" i="74"/>
  <c r="AQ28" i="74" s="1"/>
  <c r="W29" i="47"/>
  <c r="AG28" i="47"/>
  <c r="AP28" i="47" s="1"/>
  <c r="AF28" i="47"/>
  <c r="AO28" i="47" s="1"/>
  <c r="AE28" i="47"/>
  <c r="AH30" i="96"/>
  <c r="AQ30" i="96" s="1"/>
  <c r="X29" i="38"/>
  <c r="Y29" i="38"/>
  <c r="AH29" i="79"/>
  <c r="AQ29" i="79" s="1"/>
  <c r="AR28" i="88"/>
  <c r="AH28" i="36"/>
  <c r="AQ28" i="36" s="1"/>
  <c r="Z29" i="27"/>
  <c r="AI28" i="35"/>
  <c r="AN28" i="35"/>
  <c r="Y28" i="76"/>
  <c r="X28" i="76"/>
  <c r="X29" i="44"/>
  <c r="Y29" i="44"/>
  <c r="Y29" i="29"/>
  <c r="X29" i="29"/>
  <c r="Z29" i="29" s="1"/>
  <c r="Y30" i="40"/>
  <c r="X30" i="40"/>
  <c r="Z28" i="76" l="1"/>
  <c r="Z29" i="90"/>
  <c r="AG28" i="83"/>
  <c r="AP28" i="83" s="1"/>
  <c r="Z29" i="43"/>
  <c r="W30" i="43" s="1"/>
  <c r="Z30" i="30"/>
  <c r="Z30" i="84"/>
  <c r="Z30" i="48"/>
  <c r="AG28" i="73"/>
  <c r="AP28" i="73" s="1"/>
  <c r="Z30" i="92"/>
  <c r="W31" i="92" s="1"/>
  <c r="W30" i="29"/>
  <c r="AG29" i="29"/>
  <c r="AP29" i="29" s="1"/>
  <c r="AF29" i="29"/>
  <c r="AO29" i="29" s="1"/>
  <c r="AE29" i="29"/>
  <c r="AG29" i="43"/>
  <c r="AP29" i="43" s="1"/>
  <c r="AF29" i="43"/>
  <c r="AO29" i="43" s="1"/>
  <c r="AE29" i="43"/>
  <c r="AE30" i="92"/>
  <c r="W30" i="90"/>
  <c r="AG29" i="90"/>
  <c r="AP29" i="90" s="1"/>
  <c r="AF29" i="90"/>
  <c r="AO29" i="90" s="1"/>
  <c r="AE29" i="90"/>
  <c r="W29" i="76"/>
  <c r="AG28" i="76"/>
  <c r="AP28" i="76" s="1"/>
  <c r="AF28" i="76"/>
  <c r="AO28" i="76" s="1"/>
  <c r="AE28" i="76"/>
  <c r="X29" i="47"/>
  <c r="Z29" i="47" s="1"/>
  <c r="Y29" i="47"/>
  <c r="W30" i="32"/>
  <c r="AG29" i="32"/>
  <c r="AP29" i="32" s="1"/>
  <c r="AF29" i="32"/>
  <c r="AO29" i="32" s="1"/>
  <c r="AE29" i="32"/>
  <c r="W31" i="82"/>
  <c r="AG30" i="82"/>
  <c r="AP30" i="82" s="1"/>
  <c r="AF30" i="82"/>
  <c r="AO30" i="82" s="1"/>
  <c r="AE30" i="82"/>
  <c r="X29" i="93"/>
  <c r="Y29" i="93"/>
  <c r="Z29" i="93" s="1"/>
  <c r="AE28" i="33"/>
  <c r="W29" i="33"/>
  <c r="AG28" i="33"/>
  <c r="AP28" i="33" s="1"/>
  <c r="AF28" i="33"/>
  <c r="AO28" i="33" s="1"/>
  <c r="AI28" i="87"/>
  <c r="AN28" i="87"/>
  <c r="AH29" i="75"/>
  <c r="AQ29" i="75" s="1"/>
  <c r="Y31" i="37"/>
  <c r="X31" i="37"/>
  <c r="Z31" i="37" s="1"/>
  <c r="AH29" i="38"/>
  <c r="AQ29" i="38" s="1"/>
  <c r="AH30" i="30"/>
  <c r="AQ30" i="30" s="1"/>
  <c r="W28" i="28"/>
  <c r="AG27" i="28"/>
  <c r="AP27" i="28" s="1"/>
  <c r="AF27" i="28"/>
  <c r="AO27" i="28" s="1"/>
  <c r="AE27" i="28"/>
  <c r="AI29" i="88"/>
  <c r="AN29" i="88"/>
  <c r="AH29" i="90"/>
  <c r="AQ29" i="90" s="1"/>
  <c r="W29" i="34"/>
  <c r="AG28" i="34"/>
  <c r="AP28" i="34" s="1"/>
  <c r="AF28" i="34"/>
  <c r="AO28" i="34" s="1"/>
  <c r="AE28" i="34"/>
  <c r="AH30" i="48"/>
  <c r="AQ30" i="48" s="1"/>
  <c r="AH29" i="35"/>
  <c r="AQ29" i="35" s="1"/>
  <c r="AH29" i="95"/>
  <c r="AQ29" i="95" s="1"/>
  <c r="AR28" i="38"/>
  <c r="AN27" i="89"/>
  <c r="AI27" i="89"/>
  <c r="AR29" i="48"/>
  <c r="AR28" i="75"/>
  <c r="AH30" i="94"/>
  <c r="AQ30" i="94" s="1"/>
  <c r="AH29" i="39"/>
  <c r="AQ29" i="39" s="1"/>
  <c r="Y29" i="83"/>
  <c r="X29" i="83"/>
  <c r="Z29" i="38"/>
  <c r="AH28" i="91"/>
  <c r="AQ28" i="91" s="1"/>
  <c r="AI28" i="77"/>
  <c r="AN28" i="77"/>
  <c r="AH30" i="84"/>
  <c r="AQ30" i="84" s="1"/>
  <c r="AF29" i="80"/>
  <c r="AO29" i="80" s="1"/>
  <c r="AG29" i="80"/>
  <c r="AP29" i="80" s="1"/>
  <c r="AE29" i="80"/>
  <c r="W30" i="80"/>
  <c r="W31" i="26"/>
  <c r="AG30" i="26"/>
  <c r="AP30" i="26" s="1"/>
  <c r="AF30" i="26"/>
  <c r="AO30" i="26" s="1"/>
  <c r="AE30" i="26"/>
  <c r="Z29" i="75"/>
  <c r="AH30" i="46"/>
  <c r="AQ30" i="46" s="1"/>
  <c r="Z29" i="95"/>
  <c r="AI29" i="79"/>
  <c r="AN29" i="79"/>
  <c r="AR27" i="81"/>
  <c r="AR29" i="30"/>
  <c r="Z30" i="94"/>
  <c r="Z29" i="39"/>
  <c r="X29" i="74"/>
  <c r="Y29" i="74"/>
  <c r="X30" i="41"/>
  <c r="Y30" i="41"/>
  <c r="AF27" i="85"/>
  <c r="AO27" i="85" s="1"/>
  <c r="AE27" i="85"/>
  <c r="AG27" i="85"/>
  <c r="AP27" i="85" s="1"/>
  <c r="W28" i="85"/>
  <c r="AR29" i="40"/>
  <c r="AN28" i="47"/>
  <c r="AI28" i="47"/>
  <c r="AN28" i="93"/>
  <c r="AI28" i="93"/>
  <c r="AF30" i="84"/>
  <c r="AO30" i="84" s="1"/>
  <c r="AE30" i="84"/>
  <c r="W31" i="84"/>
  <c r="AG30" i="84"/>
  <c r="AP30" i="84" s="1"/>
  <c r="AH28" i="81"/>
  <c r="AQ28" i="81" s="1"/>
  <c r="W31" i="48"/>
  <c r="AG30" i="48"/>
  <c r="AP30" i="48" s="1"/>
  <c r="AF30" i="48"/>
  <c r="AO30" i="48" s="1"/>
  <c r="AE30" i="48"/>
  <c r="AR28" i="39"/>
  <c r="W30" i="35"/>
  <c r="AG29" i="35"/>
  <c r="AP29" i="35" s="1"/>
  <c r="AF29" i="35"/>
  <c r="AO29" i="35" s="1"/>
  <c r="AE29" i="35"/>
  <c r="AN30" i="37"/>
  <c r="AI30" i="37"/>
  <c r="AR28" i="29"/>
  <c r="X31" i="96"/>
  <c r="Y31" i="96"/>
  <c r="Z31" i="96" s="1"/>
  <c r="AH29" i="31"/>
  <c r="AQ29" i="31" s="1"/>
  <c r="AR28" i="90"/>
  <c r="AN28" i="83"/>
  <c r="AI28" i="83"/>
  <c r="X29" i="36"/>
  <c r="Y29" i="36"/>
  <c r="Z29" i="36" s="1"/>
  <c r="X29" i="73"/>
  <c r="Z29" i="73" s="1"/>
  <c r="Y29" i="73"/>
  <c r="AH29" i="29"/>
  <c r="AQ29" i="29" s="1"/>
  <c r="AR28" i="78"/>
  <c r="AN28" i="45"/>
  <c r="AI28" i="45"/>
  <c r="AH29" i="43"/>
  <c r="AQ29" i="43" s="1"/>
  <c r="AH30" i="40"/>
  <c r="AQ30" i="40" s="1"/>
  <c r="W31" i="30"/>
  <c r="AG30" i="30"/>
  <c r="AP30" i="30" s="1"/>
  <c r="AF30" i="30"/>
  <c r="AO30" i="30" s="1"/>
  <c r="AE30" i="30"/>
  <c r="AH29" i="44"/>
  <c r="AQ29" i="44" s="1"/>
  <c r="Y30" i="88"/>
  <c r="X30" i="88"/>
  <c r="Z30" i="46"/>
  <c r="AR29" i="84"/>
  <c r="AR29" i="92"/>
  <c r="X28" i="89"/>
  <c r="Y28" i="89"/>
  <c r="W30" i="31"/>
  <c r="AG29" i="31"/>
  <c r="AP29" i="31" s="1"/>
  <c r="AF29" i="31"/>
  <c r="AO29" i="31" s="1"/>
  <c r="AE29" i="31"/>
  <c r="AH29" i="78"/>
  <c r="AQ29" i="78" s="1"/>
  <c r="AH29" i="86"/>
  <c r="AQ29" i="86" s="1"/>
  <c r="AH28" i="76"/>
  <c r="AQ28" i="76" s="1"/>
  <c r="AG28" i="91"/>
  <c r="AP28" i="91" s="1"/>
  <c r="AF28" i="91"/>
  <c r="AO28" i="91" s="1"/>
  <c r="W29" i="91"/>
  <c r="AE28" i="91"/>
  <c r="AR28" i="35"/>
  <c r="X29" i="87"/>
  <c r="Y29" i="87"/>
  <c r="AR28" i="86"/>
  <c r="AI29" i="42"/>
  <c r="AN29" i="42"/>
  <c r="Z30" i="40"/>
  <c r="Z29" i="44"/>
  <c r="AF29" i="27"/>
  <c r="AO29" i="27" s="1"/>
  <c r="AE29" i="27"/>
  <c r="W30" i="27"/>
  <c r="AG29" i="27"/>
  <c r="AP29" i="27" s="1"/>
  <c r="AR29" i="46"/>
  <c r="X29" i="77"/>
  <c r="Y29" i="77"/>
  <c r="AR28" i="31"/>
  <c r="Z28" i="81"/>
  <c r="AR28" i="43"/>
  <c r="AR27" i="76"/>
  <c r="AR28" i="95"/>
  <c r="Y30" i="42"/>
  <c r="X30" i="42"/>
  <c r="X29" i="45"/>
  <c r="Y29" i="45"/>
  <c r="AR29" i="94"/>
  <c r="W30" i="25"/>
  <c r="AG29" i="25"/>
  <c r="AP29" i="25" s="1"/>
  <c r="AF29" i="25"/>
  <c r="AO29" i="25" s="1"/>
  <c r="AE29" i="25"/>
  <c r="AR27" i="91"/>
  <c r="AH30" i="92"/>
  <c r="AQ30" i="92" s="1"/>
  <c r="X30" i="79"/>
  <c r="Y30" i="79"/>
  <c r="AN30" i="96"/>
  <c r="AI30" i="96"/>
  <c r="AR28" i="44"/>
  <c r="Z29" i="78"/>
  <c r="Z29" i="86"/>
  <c r="AI28" i="74"/>
  <c r="AN28" i="74"/>
  <c r="AN29" i="41"/>
  <c r="AI29" i="41"/>
  <c r="AI28" i="36"/>
  <c r="AN28" i="36"/>
  <c r="AI28" i="73"/>
  <c r="AN28" i="73"/>
  <c r="Z29" i="74" l="1"/>
  <c r="Z30" i="42"/>
  <c r="AF30" i="92"/>
  <c r="AO30" i="92" s="1"/>
  <c r="Z29" i="77"/>
  <c r="Z30" i="88"/>
  <c r="AG30" i="92"/>
  <c r="AP30" i="92" s="1"/>
  <c r="Z29" i="45"/>
  <c r="W30" i="45" s="1"/>
  <c r="W30" i="36"/>
  <c r="AG29" i="36"/>
  <c r="AP29" i="36" s="1"/>
  <c r="AF29" i="36"/>
  <c r="AO29" i="36" s="1"/>
  <c r="AE29" i="36"/>
  <c r="AF31" i="96"/>
  <c r="AO31" i="96" s="1"/>
  <c r="W32" i="96"/>
  <c r="AG31" i="96"/>
  <c r="AP31" i="96" s="1"/>
  <c r="AE31" i="96"/>
  <c r="AF29" i="93"/>
  <c r="AO29" i="93" s="1"/>
  <c r="AE29" i="93"/>
  <c r="W30" i="93"/>
  <c r="AG29" i="93"/>
  <c r="AP29" i="93" s="1"/>
  <c r="AF29" i="45"/>
  <c r="AO29" i="45" s="1"/>
  <c r="AE29" i="45"/>
  <c r="W30" i="86"/>
  <c r="AG29" i="86"/>
  <c r="AP29" i="86" s="1"/>
  <c r="AF29" i="86"/>
  <c r="AO29" i="86" s="1"/>
  <c r="AE29" i="86"/>
  <c r="AR28" i="93"/>
  <c r="Y28" i="85"/>
  <c r="X28" i="85"/>
  <c r="AH30" i="41"/>
  <c r="AQ30" i="41" s="1"/>
  <c r="W31" i="94"/>
  <c r="AG30" i="94"/>
  <c r="AP30" i="94" s="1"/>
  <c r="AF30" i="94"/>
  <c r="AO30" i="94" s="1"/>
  <c r="AE30" i="94"/>
  <c r="AR29" i="79"/>
  <c r="X31" i="26"/>
  <c r="Y31" i="26"/>
  <c r="AE29" i="38"/>
  <c r="W30" i="38"/>
  <c r="AG29" i="38"/>
  <c r="AP29" i="38" s="1"/>
  <c r="AF29" i="38"/>
  <c r="AO29" i="38" s="1"/>
  <c r="AR27" i="89"/>
  <c r="AG31" i="37"/>
  <c r="AP31" i="37" s="1"/>
  <c r="AF31" i="37"/>
  <c r="AO31" i="37" s="1"/>
  <c r="W32" i="37"/>
  <c r="AE31" i="37"/>
  <c r="AI28" i="33"/>
  <c r="AN28" i="33"/>
  <c r="Y31" i="92"/>
  <c r="X31" i="92"/>
  <c r="AE29" i="78"/>
  <c r="W30" i="78"/>
  <c r="AG29" i="78"/>
  <c r="AP29" i="78" s="1"/>
  <c r="AF29" i="78"/>
  <c r="AO29" i="78" s="1"/>
  <c r="AH30" i="79"/>
  <c r="AQ30" i="79" s="1"/>
  <c r="AE30" i="40"/>
  <c r="W31" i="40"/>
  <c r="AG30" i="40"/>
  <c r="AP30" i="40" s="1"/>
  <c r="AF30" i="40"/>
  <c r="AO30" i="40" s="1"/>
  <c r="AH29" i="87"/>
  <c r="AQ29" i="87" s="1"/>
  <c r="AH28" i="89"/>
  <c r="AQ28" i="89" s="1"/>
  <c r="W31" i="46"/>
  <c r="AG30" i="46"/>
  <c r="AP30" i="46" s="1"/>
  <c r="AF30" i="46"/>
  <c r="AO30" i="46" s="1"/>
  <c r="AE30" i="46"/>
  <c r="Y31" i="30"/>
  <c r="X31" i="30"/>
  <c r="AR28" i="45"/>
  <c r="Z30" i="41"/>
  <c r="AE29" i="95"/>
  <c r="W30" i="95"/>
  <c r="AG29" i="95"/>
  <c r="AP29" i="95" s="1"/>
  <c r="AF29" i="95"/>
  <c r="AO29" i="95" s="1"/>
  <c r="W30" i="75"/>
  <c r="AG29" i="75"/>
  <c r="AP29" i="75" s="1"/>
  <c r="AF29" i="75"/>
  <c r="AO29" i="75" s="1"/>
  <c r="AE29" i="75"/>
  <c r="X30" i="80"/>
  <c r="Y30" i="80"/>
  <c r="AH29" i="83"/>
  <c r="AQ29" i="83" s="1"/>
  <c r="AI28" i="34"/>
  <c r="AN28" i="34"/>
  <c r="AI27" i="28"/>
  <c r="AN27" i="28"/>
  <c r="AR28" i="87"/>
  <c r="Y31" i="82"/>
  <c r="X31" i="82"/>
  <c r="Y30" i="32"/>
  <c r="X30" i="32"/>
  <c r="Z30" i="32" s="1"/>
  <c r="AH29" i="45"/>
  <c r="AQ29" i="45" s="1"/>
  <c r="W30" i="44"/>
  <c r="AG29" i="44"/>
  <c r="AP29" i="44" s="1"/>
  <c r="AF29" i="44"/>
  <c r="AO29" i="44" s="1"/>
  <c r="AE29" i="44"/>
  <c r="X29" i="91"/>
  <c r="Y29" i="91"/>
  <c r="Z29" i="91" s="1"/>
  <c r="AR30" i="37"/>
  <c r="X31" i="48"/>
  <c r="Y31" i="48"/>
  <c r="AR28" i="77"/>
  <c r="AR29" i="88"/>
  <c r="AR28" i="36"/>
  <c r="AR29" i="41"/>
  <c r="Z30" i="79"/>
  <c r="Y30" i="25"/>
  <c r="X30" i="25"/>
  <c r="AH30" i="42"/>
  <c r="AQ30" i="42" s="1"/>
  <c r="Y30" i="27"/>
  <c r="X30" i="27"/>
  <c r="Z29" i="87"/>
  <c r="AN29" i="31"/>
  <c r="AI29" i="31"/>
  <c r="Z28" i="89"/>
  <c r="AH30" i="88"/>
  <c r="AQ30" i="88" s="1"/>
  <c r="AH29" i="36"/>
  <c r="AQ29" i="36" s="1"/>
  <c r="AH31" i="96"/>
  <c r="AQ31" i="96" s="1"/>
  <c r="AI29" i="35"/>
  <c r="AN29" i="35"/>
  <c r="X31" i="84"/>
  <c r="Y31" i="84"/>
  <c r="AR28" i="47"/>
  <c r="AN29" i="80"/>
  <c r="AI29" i="80"/>
  <c r="AH29" i="93"/>
  <c r="AQ29" i="93" s="1"/>
  <c r="Y29" i="76"/>
  <c r="X29" i="76"/>
  <c r="X30" i="90"/>
  <c r="Y30" i="90"/>
  <c r="AI29" i="43"/>
  <c r="AN29" i="43"/>
  <c r="AN29" i="29"/>
  <c r="AI29" i="29"/>
  <c r="W30" i="73"/>
  <c r="AG29" i="73"/>
  <c r="AP29" i="73" s="1"/>
  <c r="AF29" i="73"/>
  <c r="AO29" i="73" s="1"/>
  <c r="AE29" i="73"/>
  <c r="AH29" i="77"/>
  <c r="AQ29" i="77" s="1"/>
  <c r="AR29" i="42"/>
  <c r="AI30" i="48"/>
  <c r="AN30" i="48"/>
  <c r="AN27" i="85"/>
  <c r="AI27" i="85"/>
  <c r="AH29" i="74"/>
  <c r="AQ29" i="74" s="1"/>
  <c r="AN30" i="26"/>
  <c r="AI30" i="26"/>
  <c r="Z29" i="83"/>
  <c r="AN29" i="32"/>
  <c r="AI29" i="32"/>
  <c r="AH29" i="47"/>
  <c r="AQ29" i="47" s="1"/>
  <c r="AI30" i="92"/>
  <c r="AN30" i="92"/>
  <c r="W30" i="77"/>
  <c r="AG29" i="77"/>
  <c r="AP29" i="77" s="1"/>
  <c r="AF29" i="77"/>
  <c r="AO29" i="77" s="1"/>
  <c r="AE29" i="77"/>
  <c r="AI29" i="27"/>
  <c r="AN29" i="27"/>
  <c r="W31" i="88"/>
  <c r="AG30" i="88"/>
  <c r="AP30" i="88" s="1"/>
  <c r="AF30" i="88"/>
  <c r="AO30" i="88" s="1"/>
  <c r="AE30" i="88"/>
  <c r="AI30" i="30"/>
  <c r="AN30" i="30"/>
  <c r="AR28" i="83"/>
  <c r="AN30" i="84"/>
  <c r="AI30" i="84"/>
  <c r="W30" i="74"/>
  <c r="AG29" i="74"/>
  <c r="AP29" i="74" s="1"/>
  <c r="AF29" i="74"/>
  <c r="AO29" i="74" s="1"/>
  <c r="AE29" i="74"/>
  <c r="Y29" i="34"/>
  <c r="X29" i="34"/>
  <c r="X28" i="28"/>
  <c r="Y28" i="28"/>
  <c r="AH31" i="37"/>
  <c r="AQ31" i="37" s="1"/>
  <c r="Y29" i="33"/>
  <c r="X29" i="33"/>
  <c r="AI30" i="82"/>
  <c r="AN30" i="82"/>
  <c r="AE29" i="47"/>
  <c r="W30" i="47"/>
  <c r="AG29" i="47"/>
  <c r="AP29" i="47" s="1"/>
  <c r="AF29" i="47"/>
  <c r="AO29" i="47" s="1"/>
  <c r="AR30" i="96"/>
  <c r="W31" i="42"/>
  <c r="AG30" i="42"/>
  <c r="AP30" i="42" s="1"/>
  <c r="AF30" i="42"/>
  <c r="AO30" i="42" s="1"/>
  <c r="AE30" i="42"/>
  <c r="AR28" i="73"/>
  <c r="AR28" i="74"/>
  <c r="AN29" i="25"/>
  <c r="AI29" i="25"/>
  <c r="AE28" i="81"/>
  <c r="W29" i="81"/>
  <c r="AG28" i="81"/>
  <c r="AP28" i="81" s="1"/>
  <c r="AF28" i="81"/>
  <c r="AO28" i="81" s="1"/>
  <c r="AI28" i="91"/>
  <c r="AN28" i="91"/>
  <c r="X30" i="31"/>
  <c r="Y30" i="31"/>
  <c r="AH29" i="73"/>
  <c r="AQ29" i="73" s="1"/>
  <c r="X30" i="35"/>
  <c r="Y30" i="35"/>
  <c r="W30" i="39"/>
  <c r="AG29" i="39"/>
  <c r="AP29" i="39" s="1"/>
  <c r="AF29" i="39"/>
  <c r="AO29" i="39" s="1"/>
  <c r="AE29" i="39"/>
  <c r="AI28" i="76"/>
  <c r="AN28" i="76"/>
  <c r="AN29" i="90"/>
  <c r="AI29" i="90"/>
  <c r="X30" i="43"/>
  <c r="Y30" i="43"/>
  <c r="Y30" i="29"/>
  <c r="X30" i="29"/>
  <c r="Z30" i="29" s="1"/>
  <c r="Z30" i="27" l="1"/>
  <c r="Z30" i="25"/>
  <c r="Z30" i="43"/>
  <c r="Z30" i="31"/>
  <c r="W31" i="31" s="1"/>
  <c r="Z31" i="48"/>
  <c r="Z31" i="82"/>
  <c r="Z31" i="92"/>
  <c r="AG29" i="45"/>
  <c r="AP29" i="45" s="1"/>
  <c r="Z30" i="35"/>
  <c r="Z31" i="30"/>
  <c r="Z31" i="26"/>
  <c r="W32" i="26" s="1"/>
  <c r="Z28" i="28"/>
  <c r="W29" i="28" s="1"/>
  <c r="Z29" i="34"/>
  <c r="W30" i="34" s="1"/>
  <c r="Z30" i="90"/>
  <c r="AF30" i="90" s="1"/>
  <c r="AO30" i="90" s="1"/>
  <c r="W31" i="27"/>
  <c r="AG30" i="27"/>
  <c r="AP30" i="27" s="1"/>
  <c r="AF30" i="27"/>
  <c r="AO30" i="27" s="1"/>
  <c r="AE30" i="27"/>
  <c r="W30" i="91"/>
  <c r="AG29" i="91"/>
  <c r="AP29" i="91" s="1"/>
  <c r="AF29" i="91"/>
  <c r="AO29" i="91" s="1"/>
  <c r="AE29" i="91"/>
  <c r="AE30" i="25"/>
  <c r="AG30" i="25"/>
  <c r="AP30" i="25" s="1"/>
  <c r="AF30" i="25"/>
  <c r="AO30" i="25" s="1"/>
  <c r="W31" i="25"/>
  <c r="AF29" i="34"/>
  <c r="AO29" i="34" s="1"/>
  <c r="AE29" i="34"/>
  <c r="AF30" i="31"/>
  <c r="AO30" i="31" s="1"/>
  <c r="AE30" i="31"/>
  <c r="AG30" i="31"/>
  <c r="AP30" i="31" s="1"/>
  <c r="AF31" i="26"/>
  <c r="AO31" i="26" s="1"/>
  <c r="AE31" i="26"/>
  <c r="AF30" i="32"/>
  <c r="AO30" i="32" s="1"/>
  <c r="AE30" i="32"/>
  <c r="W31" i="32"/>
  <c r="AG30" i="32"/>
  <c r="AP30" i="32" s="1"/>
  <c r="W32" i="92"/>
  <c r="AG31" i="92"/>
  <c r="AP31" i="92" s="1"/>
  <c r="AF31" i="92"/>
  <c r="AO31" i="92" s="1"/>
  <c r="AE31" i="92"/>
  <c r="Y30" i="38"/>
  <c r="X30" i="38"/>
  <c r="AH28" i="85"/>
  <c r="AQ28" i="85" s="1"/>
  <c r="AI29" i="93"/>
  <c r="AN29" i="93"/>
  <c r="AR28" i="91"/>
  <c r="AF29" i="83"/>
  <c r="AO29" i="83" s="1"/>
  <c r="AE29" i="83"/>
  <c r="W30" i="83"/>
  <c r="AG29" i="83"/>
  <c r="AP29" i="83" s="1"/>
  <c r="AR29" i="29"/>
  <c r="W30" i="87"/>
  <c r="AG29" i="87"/>
  <c r="AP29" i="87" s="1"/>
  <c r="AF29" i="87"/>
  <c r="AO29" i="87" s="1"/>
  <c r="AE29" i="87"/>
  <c r="W31" i="79"/>
  <c r="AG30" i="79"/>
  <c r="AP30" i="79" s="1"/>
  <c r="AF30" i="79"/>
  <c r="AO30" i="79" s="1"/>
  <c r="AE30" i="79"/>
  <c r="AH31" i="82"/>
  <c r="AQ31" i="82" s="1"/>
  <c r="AR27" i="28"/>
  <c r="AN29" i="75"/>
  <c r="AI29" i="75"/>
  <c r="Y30" i="95"/>
  <c r="X30" i="95"/>
  <c r="AH31" i="30"/>
  <c r="AQ31" i="30" s="1"/>
  <c r="Y30" i="78"/>
  <c r="X30" i="78"/>
  <c r="Z30" i="78" s="1"/>
  <c r="AI29" i="36"/>
  <c r="AN29" i="36"/>
  <c r="Y30" i="39"/>
  <c r="Z30" i="39" s="1"/>
  <c r="X30" i="39"/>
  <c r="AH30" i="90"/>
  <c r="AQ30" i="90" s="1"/>
  <c r="AR29" i="35"/>
  <c r="AR28" i="76"/>
  <c r="AR29" i="25"/>
  <c r="AH30" i="43"/>
  <c r="AQ30" i="43" s="1"/>
  <c r="AH30" i="35"/>
  <c r="AQ30" i="35" s="1"/>
  <c r="AN30" i="42"/>
  <c r="AI30" i="42"/>
  <c r="AR30" i="82"/>
  <c r="AH29" i="34"/>
  <c r="AQ29" i="34" s="1"/>
  <c r="X31" i="88"/>
  <c r="Y31" i="88"/>
  <c r="AR30" i="26"/>
  <c r="AI29" i="73"/>
  <c r="AN29" i="73"/>
  <c r="AH29" i="76"/>
  <c r="AQ29" i="76" s="1"/>
  <c r="AH30" i="27"/>
  <c r="AQ30" i="27" s="1"/>
  <c r="AI29" i="95"/>
  <c r="AN29" i="95"/>
  <c r="Y31" i="46"/>
  <c r="X31" i="46"/>
  <c r="AR28" i="33"/>
  <c r="AI29" i="38"/>
  <c r="AN29" i="38"/>
  <c r="AI30" i="94"/>
  <c r="AN30" i="94"/>
  <c r="Z28" i="85"/>
  <c r="X30" i="86"/>
  <c r="Y30" i="86"/>
  <c r="Z30" i="86" s="1"/>
  <c r="X30" i="45"/>
  <c r="Y30" i="45"/>
  <c r="AI31" i="96"/>
  <c r="AN31" i="96"/>
  <c r="AE30" i="29"/>
  <c r="W31" i="29"/>
  <c r="AG30" i="29"/>
  <c r="AP30" i="29" s="1"/>
  <c r="AF30" i="29"/>
  <c r="AO30" i="29" s="1"/>
  <c r="AN29" i="39"/>
  <c r="AI29" i="39"/>
  <c r="X30" i="74"/>
  <c r="Y30" i="74"/>
  <c r="AR30" i="30"/>
  <c r="X30" i="77"/>
  <c r="Y30" i="77"/>
  <c r="AH31" i="84"/>
  <c r="AQ31" i="84" s="1"/>
  <c r="Y30" i="44"/>
  <c r="X30" i="44"/>
  <c r="Z30" i="44" s="1"/>
  <c r="W32" i="82"/>
  <c r="AG31" i="82"/>
  <c r="AP31" i="82" s="1"/>
  <c r="AF31" i="82"/>
  <c r="AO31" i="82" s="1"/>
  <c r="AE31" i="82"/>
  <c r="AR28" i="34"/>
  <c r="W32" i="30"/>
  <c r="AG31" i="30"/>
  <c r="AP31" i="30" s="1"/>
  <c r="AF31" i="30"/>
  <c r="AO31" i="30" s="1"/>
  <c r="AE31" i="30"/>
  <c r="Y31" i="40"/>
  <c r="X31" i="40"/>
  <c r="AI29" i="78"/>
  <c r="AN29" i="78"/>
  <c r="AI29" i="47"/>
  <c r="AN29" i="47"/>
  <c r="AN29" i="74"/>
  <c r="AI29" i="74"/>
  <c r="AN29" i="77"/>
  <c r="AI29" i="77"/>
  <c r="AR30" i="48"/>
  <c r="W32" i="48"/>
  <c r="AG31" i="48"/>
  <c r="AP31" i="48" s="1"/>
  <c r="AF31" i="48"/>
  <c r="AO31" i="48" s="1"/>
  <c r="AE31" i="48"/>
  <c r="W31" i="43"/>
  <c r="AG30" i="43"/>
  <c r="AP30" i="43" s="1"/>
  <c r="AF30" i="43"/>
  <c r="AO30" i="43" s="1"/>
  <c r="AE30" i="43"/>
  <c r="W31" i="35"/>
  <c r="AG30" i="35"/>
  <c r="AP30" i="35" s="1"/>
  <c r="AF30" i="35"/>
  <c r="AO30" i="35" s="1"/>
  <c r="AE30" i="35"/>
  <c r="AH29" i="33"/>
  <c r="AQ29" i="33" s="1"/>
  <c r="AR27" i="85"/>
  <c r="AH30" i="29"/>
  <c r="AQ30" i="29" s="1"/>
  <c r="AR29" i="90"/>
  <c r="AH30" i="31"/>
  <c r="AQ30" i="31" s="1"/>
  <c r="X30" i="47"/>
  <c r="Y30" i="47"/>
  <c r="AR30" i="84"/>
  <c r="AR29" i="27"/>
  <c r="AR29" i="43"/>
  <c r="Z29" i="76"/>
  <c r="AR29" i="80"/>
  <c r="Z31" i="84"/>
  <c r="AF28" i="89"/>
  <c r="AO28" i="89" s="1"/>
  <c r="AE28" i="89"/>
  <c r="AG28" i="89"/>
  <c r="AP28" i="89" s="1"/>
  <c r="W29" i="89"/>
  <c r="AH30" i="25"/>
  <c r="AQ30" i="25" s="1"/>
  <c r="AH29" i="91"/>
  <c r="AQ29" i="91" s="1"/>
  <c r="AH30" i="32"/>
  <c r="AQ30" i="32" s="1"/>
  <c r="AH30" i="80"/>
  <c r="AQ30" i="80" s="1"/>
  <c r="X30" i="75"/>
  <c r="Y30" i="75"/>
  <c r="AF30" i="41"/>
  <c r="AO30" i="41" s="1"/>
  <c r="AE30" i="41"/>
  <c r="W31" i="41"/>
  <c r="AG30" i="41"/>
  <c r="AP30" i="41" s="1"/>
  <c r="AH31" i="92"/>
  <c r="AQ31" i="92" s="1"/>
  <c r="AN31" i="37"/>
  <c r="AI31" i="37"/>
  <c r="AH31" i="26"/>
  <c r="AQ31" i="26" s="1"/>
  <c r="AI29" i="45"/>
  <c r="AN29" i="45"/>
  <c r="X30" i="93"/>
  <c r="Y30" i="93"/>
  <c r="Y32" i="96"/>
  <c r="X32" i="96"/>
  <c r="X30" i="36"/>
  <c r="Y30" i="36"/>
  <c r="AN28" i="81"/>
  <c r="AI28" i="81"/>
  <c r="AH28" i="28"/>
  <c r="AQ28" i="28" s="1"/>
  <c r="AI29" i="44"/>
  <c r="AN29" i="44"/>
  <c r="Y29" i="81"/>
  <c r="X29" i="81"/>
  <c r="Y31" i="42"/>
  <c r="X31" i="42"/>
  <c r="Z29" i="33"/>
  <c r="AN30" i="88"/>
  <c r="AI30" i="88"/>
  <c r="AR30" i="92"/>
  <c r="AR29" i="32"/>
  <c r="Y30" i="73"/>
  <c r="X30" i="73"/>
  <c r="AR29" i="31"/>
  <c r="AH31" i="48"/>
  <c r="AQ31" i="48" s="1"/>
  <c r="Z30" i="80"/>
  <c r="AN30" i="46"/>
  <c r="AI30" i="46"/>
  <c r="AI30" i="40"/>
  <c r="AN30" i="40"/>
  <c r="X32" i="37"/>
  <c r="Y32" i="37"/>
  <c r="Y31" i="94"/>
  <c r="X31" i="94"/>
  <c r="AI29" i="86"/>
  <c r="AN29" i="86"/>
  <c r="AG31" i="26" l="1"/>
  <c r="AP31" i="26" s="1"/>
  <c r="AE28" i="28"/>
  <c r="AF28" i="28"/>
  <c r="AO28" i="28" s="1"/>
  <c r="Z32" i="96"/>
  <c r="Z30" i="47"/>
  <c r="W31" i="47" s="1"/>
  <c r="Z30" i="95"/>
  <c r="AE30" i="95" s="1"/>
  <c r="AG29" i="34"/>
  <c r="AP29" i="34" s="1"/>
  <c r="AG28" i="28"/>
  <c r="AP28" i="28" s="1"/>
  <c r="AG30" i="90"/>
  <c r="AP30" i="90" s="1"/>
  <c r="W31" i="90"/>
  <c r="AE30" i="90"/>
  <c r="Z31" i="42"/>
  <c r="AF31" i="42" s="1"/>
  <c r="AO31" i="42" s="1"/>
  <c r="AF30" i="47"/>
  <c r="AO30" i="47" s="1"/>
  <c r="AE30" i="47"/>
  <c r="W32" i="42"/>
  <c r="W33" i="96"/>
  <c r="AG32" i="96"/>
  <c r="AP32" i="96" s="1"/>
  <c r="AF32" i="96"/>
  <c r="AO32" i="96" s="1"/>
  <c r="AE32" i="96"/>
  <c r="W31" i="86"/>
  <c r="AG30" i="86"/>
  <c r="AP30" i="86" s="1"/>
  <c r="AF30" i="86"/>
  <c r="AO30" i="86" s="1"/>
  <c r="AE30" i="86"/>
  <c r="AN30" i="43"/>
  <c r="AI30" i="43"/>
  <c r="AR29" i="78"/>
  <c r="AN31" i="82"/>
  <c r="AI31" i="82"/>
  <c r="W31" i="44"/>
  <c r="AG30" i="44"/>
  <c r="AP30" i="44" s="1"/>
  <c r="AF30" i="44"/>
  <c r="AO30" i="44" s="1"/>
  <c r="AE30" i="44"/>
  <c r="AH30" i="74"/>
  <c r="AQ30" i="74" s="1"/>
  <c r="Y31" i="29"/>
  <c r="X31" i="29"/>
  <c r="Z31" i="29" s="1"/>
  <c r="AH30" i="45"/>
  <c r="AQ30" i="45" s="1"/>
  <c r="AH31" i="46"/>
  <c r="AQ31" i="46" s="1"/>
  <c r="AE30" i="39"/>
  <c r="W31" i="39"/>
  <c r="AG30" i="39"/>
  <c r="AP30" i="39" s="1"/>
  <c r="AF30" i="39"/>
  <c r="AO30" i="39" s="1"/>
  <c r="AN30" i="79"/>
  <c r="AI30" i="79"/>
  <c r="AN30" i="32"/>
  <c r="AI30" i="32"/>
  <c r="Y31" i="25"/>
  <c r="X31" i="25"/>
  <c r="Z31" i="25" s="1"/>
  <c r="AH32" i="37"/>
  <c r="AQ32" i="37" s="1"/>
  <c r="AH30" i="75"/>
  <c r="AQ30" i="75" s="1"/>
  <c r="W30" i="76"/>
  <c r="AG29" i="76"/>
  <c r="AP29" i="76" s="1"/>
  <c r="AF29" i="76"/>
  <c r="AO29" i="76" s="1"/>
  <c r="AE29" i="76"/>
  <c r="AN30" i="35"/>
  <c r="AI30" i="35"/>
  <c r="AR29" i="74"/>
  <c r="AH31" i="40"/>
  <c r="AQ31" i="40" s="1"/>
  <c r="AH30" i="77"/>
  <c r="AQ30" i="77" s="1"/>
  <c r="Z30" i="74"/>
  <c r="Z30" i="45"/>
  <c r="AR30" i="94"/>
  <c r="Y30" i="87"/>
  <c r="X30" i="87"/>
  <c r="Z30" i="87" s="1"/>
  <c r="X30" i="83"/>
  <c r="Y30" i="83"/>
  <c r="AR29" i="93"/>
  <c r="AH30" i="38"/>
  <c r="AQ30" i="38" s="1"/>
  <c r="AN29" i="34"/>
  <c r="AI29" i="34"/>
  <c r="X29" i="28"/>
  <c r="Y29" i="28"/>
  <c r="W31" i="80"/>
  <c r="AG30" i="80"/>
  <c r="AP30" i="80" s="1"/>
  <c r="AF30" i="80"/>
  <c r="AO30" i="80" s="1"/>
  <c r="AE30" i="80"/>
  <c r="AR29" i="86"/>
  <c r="AR29" i="44"/>
  <c r="AH31" i="94"/>
  <c r="AQ31" i="94" s="1"/>
  <c r="AR30" i="40"/>
  <c r="AR30" i="88"/>
  <c r="AH29" i="81"/>
  <c r="AQ29" i="81" s="1"/>
  <c r="X31" i="41"/>
  <c r="Z31" i="41" s="1"/>
  <c r="Y31" i="41"/>
  <c r="Z30" i="75"/>
  <c r="AI28" i="89"/>
  <c r="AN28" i="89"/>
  <c r="X32" i="48"/>
  <c r="Y32" i="48"/>
  <c r="X32" i="30"/>
  <c r="Y32" i="30"/>
  <c r="Z30" i="77"/>
  <c r="AR29" i="39"/>
  <c r="AI30" i="29"/>
  <c r="AN30" i="29"/>
  <c r="Z31" i="46"/>
  <c r="AH31" i="88"/>
  <c r="AQ31" i="88" s="1"/>
  <c r="AR29" i="36"/>
  <c r="AR29" i="75"/>
  <c r="AN29" i="83"/>
  <c r="AI29" i="83"/>
  <c r="Y32" i="92"/>
  <c r="X32" i="92"/>
  <c r="AN30" i="31"/>
  <c r="AI30" i="31"/>
  <c r="Y30" i="91"/>
  <c r="X30" i="91"/>
  <c r="AI30" i="27"/>
  <c r="AN30" i="27"/>
  <c r="Z32" i="37"/>
  <c r="AH30" i="73"/>
  <c r="AQ30" i="73" s="1"/>
  <c r="Z31" i="94"/>
  <c r="AR30" i="46"/>
  <c r="Z30" i="73"/>
  <c r="AH30" i="36"/>
  <c r="AQ30" i="36" s="1"/>
  <c r="AH30" i="93"/>
  <c r="AQ30" i="93" s="1"/>
  <c r="AH30" i="47"/>
  <c r="AQ30" i="47" s="1"/>
  <c r="X31" i="43"/>
  <c r="Y31" i="43"/>
  <c r="Z31" i="40"/>
  <c r="X32" i="82"/>
  <c r="Y32" i="82"/>
  <c r="AH30" i="86"/>
  <c r="AQ30" i="86" s="1"/>
  <c r="AR29" i="38"/>
  <c r="Z31" i="88"/>
  <c r="AH30" i="78"/>
  <c r="AQ30" i="78" s="1"/>
  <c r="X31" i="79"/>
  <c r="Y31" i="79"/>
  <c r="Z31" i="79" s="1"/>
  <c r="Z30" i="38"/>
  <c r="X32" i="26"/>
  <c r="Y32" i="26"/>
  <c r="AI30" i="25"/>
  <c r="AN30" i="25"/>
  <c r="X31" i="90"/>
  <c r="Z31" i="90" s="1"/>
  <c r="Y31" i="90"/>
  <c r="AR28" i="81"/>
  <c r="AR29" i="45"/>
  <c r="AR31" i="37"/>
  <c r="W30" i="33"/>
  <c r="AG29" i="33"/>
  <c r="AP29" i="33" s="1"/>
  <c r="AF29" i="33"/>
  <c r="AO29" i="33" s="1"/>
  <c r="AE29" i="33"/>
  <c r="Z29" i="81"/>
  <c r="Z30" i="36"/>
  <c r="Z30" i="93"/>
  <c r="AI30" i="41"/>
  <c r="AN30" i="41"/>
  <c r="AE31" i="84"/>
  <c r="AG31" i="84"/>
  <c r="AP31" i="84" s="1"/>
  <c r="AF31" i="84"/>
  <c r="AO31" i="84" s="1"/>
  <c r="W32" i="84"/>
  <c r="Z31" i="35"/>
  <c r="X31" i="35"/>
  <c r="Y31" i="35"/>
  <c r="AR29" i="47"/>
  <c r="AH30" i="44"/>
  <c r="AQ30" i="44" s="1"/>
  <c r="AR31" i="96"/>
  <c r="AR29" i="95"/>
  <c r="AR29" i="73"/>
  <c r="AH30" i="39"/>
  <c r="AQ30" i="39" s="1"/>
  <c r="AI29" i="87"/>
  <c r="AN29" i="87"/>
  <c r="Y30" i="34"/>
  <c r="X30" i="34"/>
  <c r="AN28" i="28"/>
  <c r="AI28" i="28"/>
  <c r="AH31" i="42"/>
  <c r="AQ31" i="42" s="1"/>
  <c r="AH32" i="96"/>
  <c r="AQ32" i="96" s="1"/>
  <c r="X29" i="89"/>
  <c r="Y29" i="89"/>
  <c r="AN31" i="48"/>
  <c r="AI31" i="48"/>
  <c r="AR29" i="77"/>
  <c r="AN31" i="30"/>
  <c r="AI31" i="30"/>
  <c r="AF28" i="85"/>
  <c r="AO28" i="85" s="1"/>
  <c r="AE28" i="85"/>
  <c r="W29" i="85"/>
  <c r="AG28" i="85"/>
  <c r="AP28" i="85" s="1"/>
  <c r="AR30" i="42"/>
  <c r="W31" i="78"/>
  <c r="AG30" i="78"/>
  <c r="AP30" i="78" s="1"/>
  <c r="AF30" i="78"/>
  <c r="AO30" i="78" s="1"/>
  <c r="AE30" i="78"/>
  <c r="AH30" i="95"/>
  <c r="AQ30" i="95" s="1"/>
  <c r="AN31" i="92"/>
  <c r="AI31" i="92"/>
  <c r="Z31" i="32"/>
  <c r="X31" i="32"/>
  <c r="Y31" i="32"/>
  <c r="AI31" i="26"/>
  <c r="AN31" i="26"/>
  <c r="X31" i="31"/>
  <c r="Y31" i="31"/>
  <c r="AN29" i="91"/>
  <c r="AI29" i="91"/>
  <c r="X31" i="27"/>
  <c r="Y31" i="27"/>
  <c r="Z31" i="27" s="1"/>
  <c r="AI30" i="90"/>
  <c r="AN30" i="90"/>
  <c r="AG31" i="42" l="1"/>
  <c r="AP31" i="42" s="1"/>
  <c r="AG30" i="95"/>
  <c r="AP30" i="95" s="1"/>
  <c r="AG30" i="47"/>
  <c r="AP30" i="47" s="1"/>
  <c r="AF30" i="95"/>
  <c r="AO30" i="95" s="1"/>
  <c r="Z32" i="82"/>
  <c r="AF32" i="82" s="1"/>
  <c r="AO32" i="82" s="1"/>
  <c r="Z32" i="30"/>
  <c r="W33" i="30" s="1"/>
  <c r="Z32" i="48"/>
  <c r="W31" i="95"/>
  <c r="AE31" i="42"/>
  <c r="Z30" i="34"/>
  <c r="W31" i="34" s="1"/>
  <c r="Z31" i="31"/>
  <c r="AE31" i="31" s="1"/>
  <c r="Z29" i="89"/>
  <c r="W30" i="89" s="1"/>
  <c r="AE31" i="25"/>
  <c r="W32" i="25"/>
  <c r="AG31" i="25"/>
  <c r="AP31" i="25" s="1"/>
  <c r="AF31" i="25"/>
  <c r="AO31" i="25" s="1"/>
  <c r="AF31" i="31"/>
  <c r="AO31" i="31" s="1"/>
  <c r="AG31" i="31"/>
  <c r="AP31" i="31" s="1"/>
  <c r="AE30" i="34"/>
  <c r="W32" i="27"/>
  <c r="AG31" i="27"/>
  <c r="AP31" i="27" s="1"/>
  <c r="AF31" i="27"/>
  <c r="AO31" i="27" s="1"/>
  <c r="AE31" i="27"/>
  <c r="AE29" i="89"/>
  <c r="AE32" i="82"/>
  <c r="AG32" i="82"/>
  <c r="AP32" i="82" s="1"/>
  <c r="W31" i="87"/>
  <c r="AG30" i="87"/>
  <c r="AP30" i="87" s="1"/>
  <c r="AF30" i="87"/>
  <c r="AO30" i="87" s="1"/>
  <c r="AE30" i="87"/>
  <c r="W32" i="90"/>
  <c r="AG31" i="90"/>
  <c r="AP31" i="90" s="1"/>
  <c r="AF31" i="90"/>
  <c r="AO31" i="90" s="1"/>
  <c r="AE31" i="90"/>
  <c r="AF32" i="30"/>
  <c r="AO32" i="30" s="1"/>
  <c r="AE32" i="30"/>
  <c r="AF30" i="75"/>
  <c r="AO30" i="75" s="1"/>
  <c r="AE30" i="75"/>
  <c r="W31" i="75"/>
  <c r="AG30" i="75"/>
  <c r="AP30" i="75" s="1"/>
  <c r="AR29" i="34"/>
  <c r="AE30" i="74"/>
  <c r="W31" i="74"/>
  <c r="AG30" i="74"/>
  <c r="AP30" i="74" s="1"/>
  <c r="AF30" i="74"/>
  <c r="AO30" i="74" s="1"/>
  <c r="AH31" i="27"/>
  <c r="AQ31" i="27" s="1"/>
  <c r="AR31" i="92"/>
  <c r="Y32" i="84"/>
  <c r="X32" i="84"/>
  <c r="AR30" i="41"/>
  <c r="AR30" i="35"/>
  <c r="X30" i="76"/>
  <c r="Y30" i="76"/>
  <c r="AN30" i="44"/>
  <c r="AI30" i="44"/>
  <c r="AI30" i="47"/>
  <c r="AN30" i="47"/>
  <c r="AI30" i="78"/>
  <c r="AN30" i="78"/>
  <c r="AR31" i="30"/>
  <c r="W31" i="93"/>
  <c r="AG30" i="93"/>
  <c r="AP30" i="93" s="1"/>
  <c r="AF30" i="93"/>
  <c r="AO30" i="93" s="1"/>
  <c r="AE30" i="93"/>
  <c r="Y30" i="33"/>
  <c r="X30" i="33"/>
  <c r="AR30" i="25"/>
  <c r="AH31" i="79"/>
  <c r="AQ31" i="79" s="1"/>
  <c r="W32" i="40"/>
  <c r="AG31" i="40"/>
  <c r="AP31" i="40" s="1"/>
  <c r="AF31" i="40"/>
  <c r="AO31" i="40" s="1"/>
  <c r="AE31" i="40"/>
  <c r="AR30" i="27"/>
  <c r="AH32" i="92"/>
  <c r="AQ32" i="92" s="1"/>
  <c r="AH32" i="48"/>
  <c r="AQ32" i="48" s="1"/>
  <c r="AH31" i="41"/>
  <c r="AQ31" i="41" s="1"/>
  <c r="X31" i="80"/>
  <c r="Z31" i="80" s="1"/>
  <c r="Y31" i="80"/>
  <c r="Y33" i="96"/>
  <c r="X33" i="96"/>
  <c r="AH31" i="31"/>
  <c r="AQ31" i="31" s="1"/>
  <c r="AF31" i="35"/>
  <c r="AO31" i="35" s="1"/>
  <c r="AE31" i="35"/>
  <c r="W32" i="35"/>
  <c r="AG31" i="35"/>
  <c r="AP31" i="35" s="1"/>
  <c r="W31" i="38"/>
  <c r="AG30" i="38"/>
  <c r="AP30" i="38" s="1"/>
  <c r="AF30" i="38"/>
  <c r="AO30" i="38" s="1"/>
  <c r="AE30" i="38"/>
  <c r="AH32" i="82"/>
  <c r="AQ32" i="82" s="1"/>
  <c r="AR31" i="26"/>
  <c r="AF31" i="79"/>
  <c r="AO31" i="79" s="1"/>
  <c r="AE31" i="79"/>
  <c r="W32" i="79"/>
  <c r="AG31" i="79"/>
  <c r="AP31" i="79" s="1"/>
  <c r="AE31" i="88"/>
  <c r="W32" i="88"/>
  <c r="AG31" i="88"/>
  <c r="AP31" i="88" s="1"/>
  <c r="AF31" i="88"/>
  <c r="AO31" i="88" s="1"/>
  <c r="AH30" i="91"/>
  <c r="AQ30" i="91" s="1"/>
  <c r="AE30" i="77"/>
  <c r="W31" i="77"/>
  <c r="AG30" i="77"/>
  <c r="AP30" i="77" s="1"/>
  <c r="AF30" i="77"/>
  <c r="AO30" i="77" s="1"/>
  <c r="AE32" i="48"/>
  <c r="W33" i="48"/>
  <c r="AG32" i="48"/>
  <c r="AP32" i="48" s="1"/>
  <c r="AF32" i="48"/>
  <c r="AO32" i="48" s="1"/>
  <c r="W32" i="41"/>
  <c r="AG31" i="41"/>
  <c r="AP31" i="41" s="1"/>
  <c r="AF31" i="41"/>
  <c r="AO31" i="41" s="1"/>
  <c r="AE31" i="41"/>
  <c r="AR30" i="32"/>
  <c r="X31" i="39"/>
  <c r="Y31" i="39"/>
  <c r="AR30" i="43"/>
  <c r="X31" i="86"/>
  <c r="Y31" i="86"/>
  <c r="Y32" i="42"/>
  <c r="X32" i="42"/>
  <c r="W32" i="32"/>
  <c r="AF31" i="32"/>
  <c r="AO31" i="32" s="1"/>
  <c r="AE31" i="32"/>
  <c r="AG31" i="32"/>
  <c r="AP31" i="32" s="1"/>
  <c r="AH30" i="87"/>
  <c r="AQ30" i="87" s="1"/>
  <c r="AH31" i="25"/>
  <c r="AQ31" i="25" s="1"/>
  <c r="AN30" i="86"/>
  <c r="AI30" i="86"/>
  <c r="W31" i="73"/>
  <c r="AG30" i="73"/>
  <c r="AP30" i="73" s="1"/>
  <c r="AF30" i="73"/>
  <c r="AO30" i="73" s="1"/>
  <c r="AE30" i="73"/>
  <c r="X29" i="85"/>
  <c r="Y29" i="85"/>
  <c r="AI31" i="84"/>
  <c r="AN31" i="84"/>
  <c r="AF29" i="81"/>
  <c r="AO29" i="81" s="1"/>
  <c r="AG29" i="81"/>
  <c r="AP29" i="81" s="1"/>
  <c r="W30" i="81"/>
  <c r="AE29" i="81"/>
  <c r="AH32" i="26"/>
  <c r="AQ32" i="26" s="1"/>
  <c r="AH31" i="43"/>
  <c r="AQ31" i="43" s="1"/>
  <c r="Z32" i="92"/>
  <c r="AE31" i="46"/>
  <c r="W32" i="46"/>
  <c r="AF31" i="46"/>
  <c r="AO31" i="46" s="1"/>
  <c r="AG31" i="46"/>
  <c r="AP31" i="46" s="1"/>
  <c r="AI30" i="80"/>
  <c r="AN30" i="80"/>
  <c r="AH29" i="28"/>
  <c r="AQ29" i="28" s="1"/>
  <c r="AH30" i="83"/>
  <c r="AQ30" i="83" s="1"/>
  <c r="AN29" i="76"/>
  <c r="AI29" i="76"/>
  <c r="AH31" i="29"/>
  <c r="AQ31" i="29" s="1"/>
  <c r="Y31" i="44"/>
  <c r="X31" i="44"/>
  <c r="Z31" i="44" s="1"/>
  <c r="X31" i="95"/>
  <c r="Z31" i="95" s="1"/>
  <c r="Y31" i="95"/>
  <c r="Z31" i="47"/>
  <c r="Y31" i="47"/>
  <c r="X31" i="47"/>
  <c r="AR31" i="48"/>
  <c r="W32" i="94"/>
  <c r="AG31" i="94"/>
  <c r="AP31" i="94" s="1"/>
  <c r="AF31" i="94"/>
  <c r="AO31" i="94" s="1"/>
  <c r="AE31" i="94"/>
  <c r="AF32" i="37"/>
  <c r="AO32" i="37" s="1"/>
  <c r="AG32" i="37"/>
  <c r="AP32" i="37" s="1"/>
  <c r="AE32" i="37"/>
  <c r="W33" i="37"/>
  <c r="AR30" i="31"/>
  <c r="AR30" i="29"/>
  <c r="W32" i="29"/>
  <c r="AG31" i="29"/>
  <c r="AP31" i="29" s="1"/>
  <c r="AF31" i="29"/>
  <c r="AO31" i="29" s="1"/>
  <c r="AE31" i="29"/>
  <c r="AR29" i="91"/>
  <c r="AH29" i="89"/>
  <c r="AQ29" i="89" s="1"/>
  <c r="AR28" i="28"/>
  <c r="AR29" i="87"/>
  <c r="W31" i="36"/>
  <c r="AG30" i="36"/>
  <c r="AP30" i="36" s="1"/>
  <c r="AF30" i="36"/>
  <c r="AO30" i="36" s="1"/>
  <c r="AE30" i="36"/>
  <c r="AR30" i="90"/>
  <c r="AH31" i="32"/>
  <c r="AQ31" i="32" s="1"/>
  <c r="Y31" i="78"/>
  <c r="X31" i="78"/>
  <c r="AI28" i="85"/>
  <c r="AN28" i="85"/>
  <c r="AH30" i="34"/>
  <c r="AQ30" i="34" s="1"/>
  <c r="AH31" i="35"/>
  <c r="AQ31" i="35" s="1"/>
  <c r="AI29" i="33"/>
  <c r="AN29" i="33"/>
  <c r="AH31" i="90"/>
  <c r="AQ31" i="90" s="1"/>
  <c r="Z32" i="26"/>
  <c r="Z31" i="43"/>
  <c r="Z30" i="91"/>
  <c r="AR29" i="83"/>
  <c r="AH32" i="30"/>
  <c r="AQ32" i="30" s="1"/>
  <c r="AR28" i="89"/>
  <c r="Z29" i="28"/>
  <c r="Z30" i="83"/>
  <c r="AE30" i="45"/>
  <c r="AG30" i="45"/>
  <c r="AP30" i="45" s="1"/>
  <c r="AF30" i="45"/>
  <c r="AO30" i="45" s="1"/>
  <c r="W31" i="45"/>
  <c r="AR30" i="79"/>
  <c r="AI30" i="39"/>
  <c r="AN30" i="39"/>
  <c r="AR31" i="82"/>
  <c r="AN32" i="96"/>
  <c r="AI32" i="96"/>
  <c r="AN30" i="95"/>
  <c r="AI30" i="95"/>
  <c r="AI31" i="42"/>
  <c r="AN31" i="42"/>
  <c r="AF29" i="89" l="1"/>
  <c r="AO29" i="89" s="1"/>
  <c r="AG32" i="30"/>
  <c r="AP32" i="30" s="1"/>
  <c r="W33" i="82"/>
  <c r="AG29" i="89"/>
  <c r="AP29" i="89" s="1"/>
  <c r="W32" i="31"/>
  <c r="Z30" i="76"/>
  <c r="AF30" i="34"/>
  <c r="AO30" i="34" s="1"/>
  <c r="Z29" i="85"/>
  <c r="Z31" i="39"/>
  <c r="Z32" i="84"/>
  <c r="AG32" i="84" s="1"/>
  <c r="AP32" i="84" s="1"/>
  <c r="AG30" i="34"/>
  <c r="AP30" i="34" s="1"/>
  <c r="Z31" i="78"/>
  <c r="W32" i="78" s="1"/>
  <c r="W33" i="84"/>
  <c r="AR30" i="39"/>
  <c r="W32" i="47"/>
  <c r="AG31" i="47"/>
  <c r="AP31" i="47" s="1"/>
  <c r="AF31" i="47"/>
  <c r="AO31" i="47" s="1"/>
  <c r="AE31" i="47"/>
  <c r="AN31" i="46"/>
  <c r="AI31" i="46"/>
  <c r="AI29" i="81"/>
  <c r="AN29" i="81"/>
  <c r="AR31" i="84"/>
  <c r="AH31" i="86"/>
  <c r="AQ31" i="86" s="1"/>
  <c r="AI31" i="35"/>
  <c r="AN31" i="35"/>
  <c r="AH30" i="33"/>
  <c r="AQ30" i="33" s="1"/>
  <c r="X31" i="93"/>
  <c r="Y31" i="93"/>
  <c r="AE30" i="76"/>
  <c r="W31" i="76"/>
  <c r="AG30" i="76"/>
  <c r="AP30" i="76" s="1"/>
  <c r="AF30" i="76"/>
  <c r="AO30" i="76" s="1"/>
  <c r="AI32" i="30"/>
  <c r="AN32" i="30"/>
  <c r="X32" i="90"/>
  <c r="Y32" i="90"/>
  <c r="Y33" i="82"/>
  <c r="X33" i="82"/>
  <c r="AN30" i="34"/>
  <c r="AR32" i="96"/>
  <c r="AN30" i="45"/>
  <c r="AI30" i="45"/>
  <c r="AE30" i="91"/>
  <c r="AG30" i="91"/>
  <c r="AP30" i="91" s="1"/>
  <c r="AF30" i="91"/>
  <c r="AO30" i="91" s="1"/>
  <c r="W31" i="91"/>
  <c r="X31" i="36"/>
  <c r="Y31" i="36"/>
  <c r="AI31" i="29"/>
  <c r="AN31" i="29"/>
  <c r="Y32" i="94"/>
  <c r="X32" i="94"/>
  <c r="AR30" i="80"/>
  <c r="AF32" i="92"/>
  <c r="AO32" i="92" s="1"/>
  <c r="AE32" i="92"/>
  <c r="W33" i="92"/>
  <c r="AG32" i="92"/>
  <c r="AP32" i="92" s="1"/>
  <c r="X30" i="81"/>
  <c r="Y30" i="81"/>
  <c r="Z31" i="86"/>
  <c r="Y32" i="88"/>
  <c r="X32" i="88"/>
  <c r="AI31" i="79"/>
  <c r="AN31" i="79"/>
  <c r="X31" i="38"/>
  <c r="Y31" i="38"/>
  <c r="AH33" i="96"/>
  <c r="AQ33" i="96" s="1"/>
  <c r="AR30" i="47"/>
  <c r="AI30" i="74"/>
  <c r="AN30" i="74"/>
  <c r="AI30" i="75"/>
  <c r="AN30" i="75"/>
  <c r="AR29" i="76"/>
  <c r="W31" i="83"/>
  <c r="AG30" i="83"/>
  <c r="AP30" i="83" s="1"/>
  <c r="AF30" i="83"/>
  <c r="AO30" i="83" s="1"/>
  <c r="AE30" i="83"/>
  <c r="AF31" i="43"/>
  <c r="AO31" i="43" s="1"/>
  <c r="AE31" i="43"/>
  <c r="W32" i="43"/>
  <c r="AG31" i="43"/>
  <c r="AP31" i="43" s="1"/>
  <c r="AH31" i="95"/>
  <c r="AQ31" i="95" s="1"/>
  <c r="AH29" i="85"/>
  <c r="AQ29" i="85" s="1"/>
  <c r="Y31" i="73"/>
  <c r="X31" i="73"/>
  <c r="Z31" i="73" s="1"/>
  <c r="AH32" i="42"/>
  <c r="AQ32" i="42" s="1"/>
  <c r="Z30" i="33"/>
  <c r="AR30" i="44"/>
  <c r="AN31" i="90"/>
  <c r="AI31" i="90"/>
  <c r="AN30" i="87"/>
  <c r="AI30" i="87"/>
  <c r="X30" i="89"/>
  <c r="Y30" i="89"/>
  <c r="X32" i="27"/>
  <c r="Z32" i="27" s="1"/>
  <c r="Y32" i="27"/>
  <c r="W32" i="39"/>
  <c r="AG31" i="39"/>
  <c r="AP31" i="39" s="1"/>
  <c r="AF31" i="39"/>
  <c r="AO31" i="39" s="1"/>
  <c r="AE31" i="39"/>
  <c r="X32" i="41"/>
  <c r="Y32" i="41"/>
  <c r="AI32" i="48"/>
  <c r="AN32" i="48"/>
  <c r="AG31" i="80"/>
  <c r="AP31" i="80" s="1"/>
  <c r="AF31" i="80"/>
  <c r="AO31" i="80" s="1"/>
  <c r="AE31" i="80"/>
  <c r="W32" i="80"/>
  <c r="AF29" i="28"/>
  <c r="AO29" i="28" s="1"/>
  <c r="AE29" i="28"/>
  <c r="W30" i="28"/>
  <c r="AG29" i="28"/>
  <c r="AP29" i="28" s="1"/>
  <c r="AF31" i="95"/>
  <c r="AO31" i="95" s="1"/>
  <c r="AG31" i="95"/>
  <c r="AP31" i="95" s="1"/>
  <c r="AE31" i="95"/>
  <c r="W32" i="95"/>
  <c r="W30" i="85"/>
  <c r="AG29" i="85"/>
  <c r="AP29" i="85" s="1"/>
  <c r="AF29" i="85"/>
  <c r="AO29" i="85" s="1"/>
  <c r="AE29" i="85"/>
  <c r="AR30" i="86"/>
  <c r="AI31" i="41"/>
  <c r="AN31" i="41"/>
  <c r="Y31" i="77"/>
  <c r="X31" i="77"/>
  <c r="AI31" i="88"/>
  <c r="AN31" i="88"/>
  <c r="Z33" i="96"/>
  <c r="Y32" i="40"/>
  <c r="X32" i="40"/>
  <c r="AI30" i="93"/>
  <c r="AN30" i="93"/>
  <c r="X32" i="31"/>
  <c r="Z32" i="31" s="1"/>
  <c r="Y32" i="31"/>
  <c r="X32" i="25"/>
  <c r="Y32" i="25"/>
  <c r="AR29" i="33"/>
  <c r="AN30" i="36"/>
  <c r="AI30" i="36"/>
  <c r="Y32" i="29"/>
  <c r="X32" i="29"/>
  <c r="X33" i="37"/>
  <c r="Y33" i="37"/>
  <c r="Z33" i="37" s="1"/>
  <c r="AN31" i="94"/>
  <c r="AI31" i="94"/>
  <c r="AH31" i="47"/>
  <c r="AQ31" i="47" s="1"/>
  <c r="AH31" i="44"/>
  <c r="AQ31" i="44" s="1"/>
  <c r="AI31" i="32"/>
  <c r="AN31" i="32"/>
  <c r="Z32" i="42"/>
  <c r="Y33" i="48"/>
  <c r="X33" i="48"/>
  <c r="AI30" i="38"/>
  <c r="AN30" i="38"/>
  <c r="X32" i="35"/>
  <c r="Y32" i="35"/>
  <c r="X33" i="30"/>
  <c r="Y33" i="30"/>
  <c r="AI32" i="82"/>
  <c r="AN32" i="82"/>
  <c r="X31" i="34"/>
  <c r="Y31" i="34"/>
  <c r="AN31" i="31"/>
  <c r="AI31" i="31"/>
  <c r="AI31" i="25"/>
  <c r="AN31" i="25"/>
  <c r="AF31" i="44"/>
  <c r="AO31" i="44" s="1"/>
  <c r="AE31" i="44"/>
  <c r="W32" i="44"/>
  <c r="AG31" i="44"/>
  <c r="AP31" i="44" s="1"/>
  <c r="X32" i="32"/>
  <c r="Y32" i="32"/>
  <c r="AI31" i="40"/>
  <c r="AN31" i="40"/>
  <c r="Y31" i="45"/>
  <c r="X31" i="45"/>
  <c r="W33" i="26"/>
  <c r="AG32" i="26"/>
  <c r="AP32" i="26" s="1"/>
  <c r="AF32" i="26"/>
  <c r="AO32" i="26" s="1"/>
  <c r="AE32" i="26"/>
  <c r="AR31" i="42"/>
  <c r="AR28" i="85"/>
  <c r="AR30" i="95"/>
  <c r="AH31" i="78"/>
  <c r="AQ31" i="78" s="1"/>
  <c r="AI32" i="37"/>
  <c r="AN32" i="37"/>
  <c r="X32" i="46"/>
  <c r="Z32" i="46" s="1"/>
  <c r="Y32" i="46"/>
  <c r="AN30" i="73"/>
  <c r="AI30" i="73"/>
  <c r="AH31" i="39"/>
  <c r="AQ31" i="39" s="1"/>
  <c r="AI30" i="77"/>
  <c r="AN30" i="77"/>
  <c r="X32" i="79"/>
  <c r="Y32" i="79"/>
  <c r="AH31" i="80"/>
  <c r="AQ31" i="80" s="1"/>
  <c r="AR30" i="78"/>
  <c r="AH30" i="76"/>
  <c r="AQ30" i="76" s="1"/>
  <c r="AH32" i="84"/>
  <c r="AQ32" i="84" s="1"/>
  <c r="X31" i="74"/>
  <c r="Y31" i="74"/>
  <c r="X31" i="75"/>
  <c r="Y31" i="75"/>
  <c r="X31" i="87"/>
  <c r="Y31" i="87"/>
  <c r="AI29" i="89"/>
  <c r="AN29" i="89"/>
  <c r="AN31" i="27"/>
  <c r="AI31" i="27"/>
  <c r="AE31" i="78" l="1"/>
  <c r="Z32" i="79"/>
  <c r="AF31" i="78"/>
  <c r="AO31" i="78" s="1"/>
  <c r="AI30" i="34"/>
  <c r="AG31" i="78"/>
  <c r="AP31" i="78" s="1"/>
  <c r="Z32" i="25"/>
  <c r="Z31" i="38"/>
  <c r="AE32" i="84"/>
  <c r="Z32" i="29"/>
  <c r="Z30" i="81"/>
  <c r="AF32" i="84"/>
  <c r="AO32" i="84" s="1"/>
  <c r="Z33" i="30"/>
  <c r="AE33" i="30" s="1"/>
  <c r="Z31" i="75"/>
  <c r="Z30" i="89"/>
  <c r="W31" i="89" s="1"/>
  <c r="Z31" i="93"/>
  <c r="W32" i="93" s="1"/>
  <c r="W34" i="30"/>
  <c r="AG33" i="30"/>
  <c r="AP33" i="30" s="1"/>
  <c r="AF33" i="30"/>
  <c r="AO33" i="30" s="1"/>
  <c r="W32" i="75"/>
  <c r="AG31" i="75"/>
  <c r="AP31" i="75" s="1"/>
  <c r="AF31" i="75"/>
  <c r="AO31" i="75" s="1"/>
  <c r="AE31" i="75"/>
  <c r="AF33" i="37"/>
  <c r="AO33" i="37" s="1"/>
  <c r="AG33" i="37"/>
  <c r="AP33" i="37" s="1"/>
  <c r="AE33" i="37"/>
  <c r="W34" i="37"/>
  <c r="AF31" i="93"/>
  <c r="AO31" i="93" s="1"/>
  <c r="AE31" i="93"/>
  <c r="W33" i="25"/>
  <c r="AG32" i="25"/>
  <c r="AP32" i="25" s="1"/>
  <c r="AF32" i="25"/>
  <c r="AO32" i="25" s="1"/>
  <c r="AE32" i="25"/>
  <c r="AR29" i="89"/>
  <c r="AH31" i="45"/>
  <c r="AQ31" i="45" s="1"/>
  <c r="AH32" i="32"/>
  <c r="AQ32" i="32" s="1"/>
  <c r="AH31" i="34"/>
  <c r="AQ31" i="34" s="1"/>
  <c r="AH33" i="48"/>
  <c r="AQ33" i="48" s="1"/>
  <c r="AR30" i="36"/>
  <c r="AH32" i="40"/>
  <c r="AQ32" i="40" s="1"/>
  <c r="AH31" i="77"/>
  <c r="AQ31" i="77" s="1"/>
  <c r="X32" i="95"/>
  <c r="Y32" i="95"/>
  <c r="X30" i="28"/>
  <c r="Y30" i="28"/>
  <c r="AH32" i="41"/>
  <c r="AQ32" i="41" s="1"/>
  <c r="AH32" i="88"/>
  <c r="AQ32" i="88" s="1"/>
  <c r="W31" i="81"/>
  <c r="AG30" i="81"/>
  <c r="AP30" i="81" s="1"/>
  <c r="AF30" i="81"/>
  <c r="AO30" i="81" s="1"/>
  <c r="AE30" i="81"/>
  <c r="AR31" i="29"/>
  <c r="X33" i="84"/>
  <c r="Y33" i="84"/>
  <c r="AR30" i="77"/>
  <c r="AR30" i="73"/>
  <c r="AR32" i="37"/>
  <c r="AI32" i="26"/>
  <c r="AN32" i="26"/>
  <c r="Z32" i="32"/>
  <c r="Z31" i="34"/>
  <c r="AH33" i="37"/>
  <c r="AQ33" i="37" s="1"/>
  <c r="AN29" i="85"/>
  <c r="AI29" i="85"/>
  <c r="AI31" i="95"/>
  <c r="AN31" i="95"/>
  <c r="Z32" i="41"/>
  <c r="AR30" i="87"/>
  <c r="W31" i="33"/>
  <c r="AG30" i="33"/>
  <c r="AP30" i="33" s="1"/>
  <c r="AF30" i="33"/>
  <c r="AO30" i="33" s="1"/>
  <c r="AE30" i="33"/>
  <c r="AH31" i="73"/>
  <c r="AQ31" i="73" s="1"/>
  <c r="AI30" i="83"/>
  <c r="AN30" i="83"/>
  <c r="AH32" i="90"/>
  <c r="AQ32" i="90" s="1"/>
  <c r="Y31" i="76"/>
  <c r="X31" i="76"/>
  <c r="AR31" i="35"/>
  <c r="AF32" i="46"/>
  <c r="AO32" i="46" s="1"/>
  <c r="AG32" i="46"/>
  <c r="AP32" i="46" s="1"/>
  <c r="W33" i="46"/>
  <c r="AE32" i="46"/>
  <c r="AH31" i="87"/>
  <c r="AQ31" i="87" s="1"/>
  <c r="AH31" i="74"/>
  <c r="AQ31" i="74" s="1"/>
  <c r="Z31" i="45"/>
  <c r="AR31" i="25"/>
  <c r="AH32" i="35"/>
  <c r="AQ32" i="35" s="1"/>
  <c r="Z33" i="48"/>
  <c r="AH32" i="31"/>
  <c r="AQ32" i="31" s="1"/>
  <c r="Z32" i="40"/>
  <c r="Z31" i="77"/>
  <c r="AI29" i="28"/>
  <c r="AN29" i="28"/>
  <c r="AI31" i="39"/>
  <c r="AN31" i="39"/>
  <c r="AH32" i="27"/>
  <c r="AQ32" i="27" s="1"/>
  <c r="AH31" i="38"/>
  <c r="AQ31" i="38" s="1"/>
  <c r="Z32" i="88"/>
  <c r="X33" i="92"/>
  <c r="Y33" i="92"/>
  <c r="Z33" i="92" s="1"/>
  <c r="AH32" i="94"/>
  <c r="AQ32" i="94" s="1"/>
  <c r="AH31" i="36"/>
  <c r="AQ31" i="36" s="1"/>
  <c r="AI30" i="91"/>
  <c r="AN30" i="91"/>
  <c r="AR30" i="34"/>
  <c r="Z32" i="90"/>
  <c r="AN31" i="47"/>
  <c r="AI31" i="47"/>
  <c r="AN32" i="84"/>
  <c r="AI32" i="84"/>
  <c r="AN31" i="78"/>
  <c r="AI31" i="78"/>
  <c r="AH31" i="75"/>
  <c r="AQ31" i="75" s="1"/>
  <c r="AR31" i="27"/>
  <c r="Z31" i="87"/>
  <c r="Z31" i="74"/>
  <c r="Y32" i="44"/>
  <c r="X32" i="44"/>
  <c r="AR31" i="31"/>
  <c r="AR32" i="82"/>
  <c r="Z32" i="35"/>
  <c r="AF32" i="42"/>
  <c r="AO32" i="42" s="1"/>
  <c r="W33" i="42"/>
  <c r="AE32" i="42"/>
  <c r="AG32" i="42"/>
  <c r="AP32" i="42" s="1"/>
  <c r="AH32" i="29"/>
  <c r="AQ32" i="29" s="1"/>
  <c r="AG32" i="31"/>
  <c r="AP32" i="31" s="1"/>
  <c r="AF32" i="31"/>
  <c r="AO32" i="31" s="1"/>
  <c r="W33" i="31"/>
  <c r="AE32" i="31"/>
  <c r="AE33" i="96"/>
  <c r="W34" i="96"/>
  <c r="AG33" i="96"/>
  <c r="AP33" i="96" s="1"/>
  <c r="AF33" i="96"/>
  <c r="AO33" i="96" s="1"/>
  <c r="AF32" i="27"/>
  <c r="AO32" i="27" s="1"/>
  <c r="AE32" i="27"/>
  <c r="W33" i="27"/>
  <c r="AG32" i="27"/>
  <c r="AP32" i="27" s="1"/>
  <c r="AR31" i="90"/>
  <c r="AE31" i="73"/>
  <c r="W32" i="73"/>
  <c r="AG31" i="73"/>
  <c r="AP31" i="73" s="1"/>
  <c r="AF31" i="73"/>
  <c r="AO31" i="73" s="1"/>
  <c r="X32" i="43"/>
  <c r="Y32" i="43"/>
  <c r="AR30" i="75"/>
  <c r="W32" i="38"/>
  <c r="AG31" i="38"/>
  <c r="AP31" i="38" s="1"/>
  <c r="AF31" i="38"/>
  <c r="AO31" i="38" s="1"/>
  <c r="AE31" i="38"/>
  <c r="AE31" i="86"/>
  <c r="AF31" i="86"/>
  <c r="AO31" i="86" s="1"/>
  <c r="W32" i="86"/>
  <c r="AG31" i="86"/>
  <c r="AP31" i="86" s="1"/>
  <c r="Z31" i="36"/>
  <c r="AR30" i="45"/>
  <c r="AH33" i="82"/>
  <c r="AQ33" i="82" s="1"/>
  <c r="AI30" i="76"/>
  <c r="AN30" i="76"/>
  <c r="AH32" i="79"/>
  <c r="AQ32" i="79" s="1"/>
  <c r="AH32" i="46"/>
  <c r="AQ32" i="46" s="1"/>
  <c r="Y33" i="26"/>
  <c r="X33" i="26"/>
  <c r="AR31" i="40"/>
  <c r="AR31" i="94"/>
  <c r="AR31" i="41"/>
  <c r="Y32" i="80"/>
  <c r="X32" i="80"/>
  <c r="AR32" i="48"/>
  <c r="X31" i="83"/>
  <c r="Y31" i="83"/>
  <c r="AI32" i="92"/>
  <c r="AN32" i="92"/>
  <c r="Z32" i="94"/>
  <c r="X31" i="91"/>
  <c r="Y31" i="91"/>
  <c r="AR32" i="30"/>
  <c r="AR29" i="81"/>
  <c r="W33" i="79"/>
  <c r="AG32" i="79"/>
  <c r="AP32" i="79" s="1"/>
  <c r="AF32" i="79"/>
  <c r="AO32" i="79" s="1"/>
  <c r="AE32" i="79"/>
  <c r="AI31" i="44"/>
  <c r="AN31" i="44"/>
  <c r="AH33" i="30"/>
  <c r="AQ33" i="30" s="1"/>
  <c r="AR30" i="38"/>
  <c r="AR31" i="32"/>
  <c r="W33" i="29"/>
  <c r="AG32" i="29"/>
  <c r="AP32" i="29" s="1"/>
  <c r="AF32" i="29"/>
  <c r="AO32" i="29" s="1"/>
  <c r="AE32" i="29"/>
  <c r="AH32" i="25"/>
  <c r="AQ32" i="25" s="1"/>
  <c r="AR30" i="93"/>
  <c r="AR31" i="88"/>
  <c r="Y30" i="85"/>
  <c r="X30" i="85"/>
  <c r="Z30" i="85" s="1"/>
  <c r="AN31" i="80"/>
  <c r="AI31" i="80"/>
  <c r="Y32" i="39"/>
  <c r="X32" i="39"/>
  <c r="AH30" i="89"/>
  <c r="AQ30" i="89" s="1"/>
  <c r="AI31" i="43"/>
  <c r="AN31" i="43"/>
  <c r="AR30" i="74"/>
  <c r="AR31" i="79"/>
  <c r="AH30" i="81"/>
  <c r="AQ30" i="81" s="1"/>
  <c r="Z33" i="82"/>
  <c r="AH31" i="93"/>
  <c r="AQ31" i="93" s="1"/>
  <c r="AR31" i="46"/>
  <c r="X32" i="47"/>
  <c r="Z32" i="47" s="1"/>
  <c r="Y32" i="47"/>
  <c r="Y32" i="78"/>
  <c r="X32" i="78"/>
  <c r="AG31" i="93" l="1"/>
  <c r="AP31" i="93" s="1"/>
  <c r="AE30" i="89"/>
  <c r="AF30" i="89"/>
  <c r="AO30" i="89" s="1"/>
  <c r="AG30" i="89"/>
  <c r="AP30" i="89" s="1"/>
  <c r="Z32" i="78"/>
  <c r="AF32" i="78" s="1"/>
  <c r="AO32" i="78" s="1"/>
  <c r="Z32" i="39"/>
  <c r="AE32" i="39" s="1"/>
  <c r="Z33" i="84"/>
  <c r="W34" i="84" s="1"/>
  <c r="AE33" i="84"/>
  <c r="AF30" i="85"/>
  <c r="AO30" i="85" s="1"/>
  <c r="AE30" i="85"/>
  <c r="W31" i="85"/>
  <c r="AG30" i="85"/>
  <c r="AP30" i="85" s="1"/>
  <c r="W34" i="92"/>
  <c r="AG33" i="92"/>
  <c r="AP33" i="92" s="1"/>
  <c r="AF33" i="92"/>
  <c r="AO33" i="92" s="1"/>
  <c r="AE33" i="92"/>
  <c r="AG32" i="78"/>
  <c r="AP32" i="78" s="1"/>
  <c r="AI31" i="86"/>
  <c r="AN31" i="86"/>
  <c r="AH32" i="44"/>
  <c r="AQ32" i="44" s="1"/>
  <c r="AR31" i="78"/>
  <c r="AF32" i="90"/>
  <c r="AO32" i="90" s="1"/>
  <c r="AE32" i="90"/>
  <c r="W33" i="90"/>
  <c r="AG32" i="90"/>
  <c r="AP32" i="90" s="1"/>
  <c r="W33" i="88"/>
  <c r="AG32" i="88"/>
  <c r="AP32" i="88" s="1"/>
  <c r="AF32" i="88"/>
  <c r="AO32" i="88" s="1"/>
  <c r="AE32" i="88"/>
  <c r="AR31" i="39"/>
  <c r="AF31" i="45"/>
  <c r="AO31" i="45" s="1"/>
  <c r="W32" i="45"/>
  <c r="AG31" i="45"/>
  <c r="AP31" i="45" s="1"/>
  <c r="AE31" i="45"/>
  <c r="Y33" i="46"/>
  <c r="X33" i="46"/>
  <c r="AH31" i="76"/>
  <c r="AQ31" i="76" s="1"/>
  <c r="AR31" i="95"/>
  <c r="AN30" i="81"/>
  <c r="AI30" i="81"/>
  <c r="AH32" i="95"/>
  <c r="AQ32" i="95" s="1"/>
  <c r="AN31" i="93"/>
  <c r="AI31" i="93"/>
  <c r="AN33" i="37"/>
  <c r="AI33" i="37"/>
  <c r="AR32" i="92"/>
  <c r="AH32" i="80"/>
  <c r="AQ32" i="80" s="1"/>
  <c r="AH32" i="78"/>
  <c r="AQ32" i="78" s="1"/>
  <c r="AR31" i="43"/>
  <c r="AH32" i="39"/>
  <c r="AQ32" i="39" s="1"/>
  <c r="AN32" i="29"/>
  <c r="AI32" i="29"/>
  <c r="Y33" i="79"/>
  <c r="X33" i="79"/>
  <c r="AF31" i="36"/>
  <c r="AO31" i="36" s="1"/>
  <c r="AE31" i="36"/>
  <c r="W32" i="36"/>
  <c r="AG31" i="36"/>
  <c r="AP31" i="36" s="1"/>
  <c r="Y32" i="73"/>
  <c r="X32" i="73"/>
  <c r="Z32" i="73" s="1"/>
  <c r="X33" i="27"/>
  <c r="Y33" i="27"/>
  <c r="Y34" i="96"/>
  <c r="X34" i="96"/>
  <c r="W33" i="35"/>
  <c r="AG32" i="35"/>
  <c r="AP32" i="35" s="1"/>
  <c r="AF32" i="35"/>
  <c r="AO32" i="35" s="1"/>
  <c r="AE32" i="35"/>
  <c r="X31" i="33"/>
  <c r="Y31" i="33"/>
  <c r="AR29" i="85"/>
  <c r="AH33" i="84"/>
  <c r="AQ33" i="84" s="1"/>
  <c r="Z32" i="95"/>
  <c r="AN32" i="25"/>
  <c r="AI32" i="25"/>
  <c r="Y31" i="89"/>
  <c r="X31" i="89"/>
  <c r="AI33" i="30"/>
  <c r="AN33" i="30"/>
  <c r="W34" i="82"/>
  <c r="AG33" i="82"/>
  <c r="AP33" i="82" s="1"/>
  <c r="AF33" i="82"/>
  <c r="AO33" i="82" s="1"/>
  <c r="AE33" i="82"/>
  <c r="AH31" i="91"/>
  <c r="AQ31" i="91" s="1"/>
  <c r="AH31" i="83"/>
  <c r="AQ31" i="83" s="1"/>
  <c r="Z32" i="80"/>
  <c r="AN31" i="38"/>
  <c r="AI31" i="38"/>
  <c r="Z32" i="44"/>
  <c r="AR32" i="84"/>
  <c r="AR29" i="28"/>
  <c r="Z31" i="76"/>
  <c r="W32" i="34"/>
  <c r="AG31" i="34"/>
  <c r="AP31" i="34" s="1"/>
  <c r="AF31" i="34"/>
  <c r="AO31" i="34" s="1"/>
  <c r="AE31" i="34"/>
  <c r="AI31" i="75"/>
  <c r="AN31" i="75"/>
  <c r="AR31" i="44"/>
  <c r="Z31" i="91"/>
  <c r="Z31" i="83"/>
  <c r="AH33" i="26"/>
  <c r="AQ33" i="26" s="1"/>
  <c r="X32" i="86"/>
  <c r="Z32" i="86" s="1"/>
  <c r="Y32" i="86"/>
  <c r="AH32" i="43"/>
  <c r="AQ32" i="43" s="1"/>
  <c r="AI31" i="73"/>
  <c r="AN31" i="73"/>
  <c r="AI32" i="27"/>
  <c r="AN32" i="27"/>
  <c r="AI33" i="96"/>
  <c r="AN33" i="96"/>
  <c r="AI32" i="42"/>
  <c r="AN32" i="42"/>
  <c r="W32" i="74"/>
  <c r="AG31" i="74"/>
  <c r="AP31" i="74" s="1"/>
  <c r="AF31" i="74"/>
  <c r="AO31" i="74" s="1"/>
  <c r="AE31" i="74"/>
  <c r="W32" i="77"/>
  <c r="AG31" i="77"/>
  <c r="AP31" i="77" s="1"/>
  <c r="AF31" i="77"/>
  <c r="AO31" i="77" s="1"/>
  <c r="AE31" i="77"/>
  <c r="AR30" i="83"/>
  <c r="W33" i="32"/>
  <c r="AG32" i="32"/>
  <c r="AP32" i="32" s="1"/>
  <c r="AF32" i="32"/>
  <c r="AO32" i="32" s="1"/>
  <c r="AE32" i="32"/>
  <c r="Y31" i="81"/>
  <c r="X31" i="81"/>
  <c r="AH30" i="28"/>
  <c r="AQ30" i="28" s="1"/>
  <c r="X32" i="93"/>
  <c r="Y32" i="93"/>
  <c r="AE32" i="47"/>
  <c r="W33" i="47"/>
  <c r="AG32" i="47"/>
  <c r="AP32" i="47" s="1"/>
  <c r="AF32" i="47"/>
  <c r="AO32" i="47" s="1"/>
  <c r="AH30" i="85"/>
  <c r="AQ30" i="85" s="1"/>
  <c r="AR31" i="80"/>
  <c r="Y33" i="29"/>
  <c r="X33" i="29"/>
  <c r="AI32" i="79"/>
  <c r="AN32" i="79"/>
  <c r="AF32" i="94"/>
  <c r="AO32" i="94" s="1"/>
  <c r="AE32" i="94"/>
  <c r="AG32" i="94"/>
  <c r="AP32" i="94" s="1"/>
  <c r="W33" i="94"/>
  <c r="Z32" i="43"/>
  <c r="AI32" i="31"/>
  <c r="AN32" i="31"/>
  <c r="Y33" i="42"/>
  <c r="X33" i="42"/>
  <c r="Z33" i="42" s="1"/>
  <c r="AF31" i="87"/>
  <c r="AO31" i="87" s="1"/>
  <c r="AE31" i="87"/>
  <c r="W32" i="87"/>
  <c r="AG31" i="87"/>
  <c r="AP31" i="87" s="1"/>
  <c r="AR31" i="47"/>
  <c r="AR30" i="91"/>
  <c r="AH33" i="92"/>
  <c r="AQ33" i="92" s="1"/>
  <c r="W33" i="40"/>
  <c r="AG32" i="40"/>
  <c r="AP32" i="40" s="1"/>
  <c r="AF32" i="40"/>
  <c r="AO32" i="40" s="1"/>
  <c r="AE32" i="40"/>
  <c r="W34" i="48"/>
  <c r="AG33" i="48"/>
  <c r="AP33" i="48" s="1"/>
  <c r="AF33" i="48"/>
  <c r="AO33" i="48" s="1"/>
  <c r="AE33" i="48"/>
  <c r="AN30" i="33"/>
  <c r="AI30" i="33"/>
  <c r="W33" i="41"/>
  <c r="AG32" i="41"/>
  <c r="AP32" i="41" s="1"/>
  <c r="AF32" i="41"/>
  <c r="AO32" i="41" s="1"/>
  <c r="AE32" i="41"/>
  <c r="Z30" i="28"/>
  <c r="Y33" i="25"/>
  <c r="X33" i="25"/>
  <c r="AN30" i="89"/>
  <c r="AI30" i="89"/>
  <c r="X34" i="30"/>
  <c r="Y34" i="30"/>
  <c r="AH32" i="47"/>
  <c r="AQ32" i="47" s="1"/>
  <c r="Z33" i="26"/>
  <c r="AR30" i="76"/>
  <c r="Y32" i="38"/>
  <c r="Z32" i="38" s="1"/>
  <c r="X32" i="38"/>
  <c r="X33" i="31"/>
  <c r="Y33" i="31"/>
  <c r="AI32" i="46"/>
  <c r="AN32" i="46"/>
  <c r="AR32" i="26"/>
  <c r="X34" i="37"/>
  <c r="Y34" i="37"/>
  <c r="X32" i="75"/>
  <c r="Y32" i="75"/>
  <c r="AF32" i="39" l="1"/>
  <c r="AO32" i="39" s="1"/>
  <c r="AG32" i="39"/>
  <c r="AP32" i="39" s="1"/>
  <c r="W33" i="78"/>
  <c r="Z34" i="96"/>
  <c r="AE32" i="78"/>
  <c r="W33" i="39"/>
  <c r="AF33" i="84"/>
  <c r="AO33" i="84" s="1"/>
  <c r="AG33" i="84"/>
  <c r="AP33" i="84" s="1"/>
  <c r="Z33" i="31"/>
  <c r="W34" i="31" s="1"/>
  <c r="Z33" i="46"/>
  <c r="AG33" i="46" s="1"/>
  <c r="AP33" i="46" s="1"/>
  <c r="W34" i="42"/>
  <c r="AG33" i="42"/>
  <c r="AP33" i="42" s="1"/>
  <c r="AF33" i="42"/>
  <c r="AO33" i="42" s="1"/>
  <c r="AE33" i="42"/>
  <c r="AF33" i="31"/>
  <c r="AO33" i="31" s="1"/>
  <c r="AG33" i="31"/>
  <c r="AP33" i="31" s="1"/>
  <c r="AE33" i="31"/>
  <c r="AH32" i="93"/>
  <c r="AQ32" i="93" s="1"/>
  <c r="AI31" i="34"/>
  <c r="AN31" i="34"/>
  <c r="AI33" i="82"/>
  <c r="AN33" i="82"/>
  <c r="W33" i="73"/>
  <c r="AG32" i="73"/>
  <c r="AP32" i="73" s="1"/>
  <c r="AF32" i="73"/>
  <c r="AO32" i="73" s="1"/>
  <c r="AE32" i="73"/>
  <c r="AN32" i="90"/>
  <c r="AI32" i="90"/>
  <c r="AN32" i="41"/>
  <c r="AI32" i="41"/>
  <c r="AI33" i="48"/>
  <c r="AN33" i="48"/>
  <c r="AN32" i="40"/>
  <c r="AI32" i="40"/>
  <c r="X33" i="94"/>
  <c r="Y33" i="94"/>
  <c r="AR32" i="79"/>
  <c r="Z32" i="93"/>
  <c r="AH31" i="81"/>
  <c r="AQ31" i="81" s="1"/>
  <c r="X32" i="74"/>
  <c r="Y32" i="74"/>
  <c r="AF31" i="91"/>
  <c r="AO31" i="91" s="1"/>
  <c r="W32" i="91"/>
  <c r="AE31" i="91"/>
  <c r="AG31" i="91"/>
  <c r="AP31" i="91" s="1"/>
  <c r="AF32" i="80"/>
  <c r="AO32" i="80" s="1"/>
  <c r="W33" i="80"/>
  <c r="AG32" i="80"/>
  <c r="AP32" i="80" s="1"/>
  <c r="AE32" i="80"/>
  <c r="AH31" i="89"/>
  <c r="AQ31" i="89" s="1"/>
  <c r="Y33" i="88"/>
  <c r="X33" i="88"/>
  <c r="Y33" i="78"/>
  <c r="X33" i="78"/>
  <c r="Y34" i="92"/>
  <c r="X34" i="92"/>
  <c r="AR32" i="46"/>
  <c r="AE32" i="38"/>
  <c r="W33" i="38"/>
  <c r="AG32" i="38"/>
  <c r="AP32" i="38" s="1"/>
  <c r="AF32" i="38"/>
  <c r="AO32" i="38" s="1"/>
  <c r="AR30" i="89"/>
  <c r="AR33" i="30"/>
  <c r="AF34" i="96"/>
  <c r="AO34" i="96" s="1"/>
  <c r="W35" i="96"/>
  <c r="AG34" i="96"/>
  <c r="AP34" i="96" s="1"/>
  <c r="AE34" i="96"/>
  <c r="AH33" i="79"/>
  <c r="AQ33" i="79" s="1"/>
  <c r="AR33" i="37"/>
  <c r="AH34" i="37"/>
  <c r="AQ34" i="37" s="1"/>
  <c r="Z34" i="37"/>
  <c r="AH33" i="25"/>
  <c r="AQ33" i="25" s="1"/>
  <c r="AH33" i="29"/>
  <c r="AQ33" i="29" s="1"/>
  <c r="X33" i="47"/>
  <c r="Y33" i="47"/>
  <c r="Y33" i="32"/>
  <c r="X33" i="32"/>
  <c r="Z33" i="32" s="1"/>
  <c r="Y32" i="77"/>
  <c r="X32" i="77"/>
  <c r="AR32" i="27"/>
  <c r="X33" i="35"/>
  <c r="Y33" i="35"/>
  <c r="AH33" i="27"/>
  <c r="AQ33" i="27" s="1"/>
  <c r="Y32" i="36"/>
  <c r="X32" i="36"/>
  <c r="Z33" i="79"/>
  <c r="AR31" i="93"/>
  <c r="X34" i="84"/>
  <c r="Y34" i="84"/>
  <c r="AR33" i="96"/>
  <c r="AF32" i="95"/>
  <c r="AO32" i="95" s="1"/>
  <c r="W33" i="95"/>
  <c r="AE32" i="95"/>
  <c r="AG32" i="95"/>
  <c r="AP32" i="95" s="1"/>
  <c r="Y33" i="39"/>
  <c r="X33" i="39"/>
  <c r="W34" i="26"/>
  <c r="AG33" i="26"/>
  <c r="AP33" i="26" s="1"/>
  <c r="AF33" i="26"/>
  <c r="AO33" i="26" s="1"/>
  <c r="AE33" i="26"/>
  <c r="Y32" i="87"/>
  <c r="X32" i="87"/>
  <c r="Z31" i="81"/>
  <c r="Y32" i="34"/>
  <c r="X32" i="34"/>
  <c r="Y34" i="82"/>
  <c r="X34" i="82"/>
  <c r="Z31" i="89"/>
  <c r="AH31" i="33"/>
  <c r="AQ31" i="33" s="1"/>
  <c r="Z33" i="27"/>
  <c r="AR32" i="29"/>
  <c r="AR30" i="81"/>
  <c r="AI31" i="45"/>
  <c r="AN31" i="45"/>
  <c r="AI32" i="78"/>
  <c r="AN32" i="78"/>
  <c r="AN32" i="39"/>
  <c r="AI32" i="39"/>
  <c r="W33" i="43"/>
  <c r="AG32" i="43"/>
  <c r="AP32" i="43" s="1"/>
  <c r="AF32" i="43"/>
  <c r="AO32" i="43" s="1"/>
  <c r="AE32" i="43"/>
  <c r="W32" i="83"/>
  <c r="AG31" i="83"/>
  <c r="AP31" i="83" s="1"/>
  <c r="AF31" i="83"/>
  <c r="AO31" i="83" s="1"/>
  <c r="AE31" i="83"/>
  <c r="AN30" i="85"/>
  <c r="AI30" i="85"/>
  <c r="AH33" i="42"/>
  <c r="AQ33" i="42" s="1"/>
  <c r="AH32" i="75"/>
  <c r="AQ32" i="75" s="1"/>
  <c r="AH32" i="38"/>
  <c r="AQ32" i="38" s="1"/>
  <c r="AH34" i="30"/>
  <c r="AQ34" i="30" s="1"/>
  <c r="Z33" i="25"/>
  <c r="X33" i="41"/>
  <c r="Y33" i="41"/>
  <c r="X34" i="48"/>
  <c r="Y34" i="48"/>
  <c r="Y33" i="40"/>
  <c r="X33" i="40"/>
  <c r="AI32" i="94"/>
  <c r="AN32" i="94"/>
  <c r="Z33" i="29"/>
  <c r="AI32" i="47"/>
  <c r="AN32" i="47"/>
  <c r="AI31" i="74"/>
  <c r="AN31" i="74"/>
  <c r="AR32" i="42"/>
  <c r="AR31" i="73"/>
  <c r="W33" i="44"/>
  <c r="AG32" i="44"/>
  <c r="AP32" i="44" s="1"/>
  <c r="AF32" i="44"/>
  <c r="AO32" i="44" s="1"/>
  <c r="AE32" i="44"/>
  <c r="AR32" i="25"/>
  <c r="Z31" i="33"/>
  <c r="AH34" i="96"/>
  <c r="AQ34" i="96" s="1"/>
  <c r="AH32" i="73"/>
  <c r="AQ32" i="73" s="1"/>
  <c r="AI31" i="36"/>
  <c r="AN31" i="36"/>
  <c r="AI32" i="88"/>
  <c r="AN32" i="88"/>
  <c r="X33" i="90"/>
  <c r="Y33" i="90"/>
  <c r="AR31" i="86"/>
  <c r="AI33" i="92"/>
  <c r="AN33" i="92"/>
  <c r="X31" i="85"/>
  <c r="Z31" i="85" s="1"/>
  <c r="Y31" i="85"/>
  <c r="AN33" i="84"/>
  <c r="AI33" i="84"/>
  <c r="W33" i="86"/>
  <c r="AG32" i="86"/>
  <c r="AP32" i="86" s="1"/>
  <c r="AF32" i="86"/>
  <c r="AO32" i="86" s="1"/>
  <c r="AE32" i="86"/>
  <c r="AH33" i="46"/>
  <c r="AQ33" i="46" s="1"/>
  <c r="X32" i="45"/>
  <c r="Z32" i="45" s="1"/>
  <c r="Y32" i="45"/>
  <c r="AH33" i="31"/>
  <c r="AQ33" i="31" s="1"/>
  <c r="Z32" i="75"/>
  <c r="Z34" i="30"/>
  <c r="W31" i="28"/>
  <c r="AG30" i="28"/>
  <c r="AP30" i="28" s="1"/>
  <c r="AF30" i="28"/>
  <c r="AO30" i="28" s="1"/>
  <c r="AE30" i="28"/>
  <c r="AR30" i="33"/>
  <c r="AI31" i="87"/>
  <c r="AN31" i="87"/>
  <c r="AR32" i="31"/>
  <c r="AN32" i="32"/>
  <c r="AI32" i="32"/>
  <c r="AI31" i="77"/>
  <c r="AN31" i="77"/>
  <c r="AH32" i="86"/>
  <c r="AQ32" i="86" s="1"/>
  <c r="AR31" i="75"/>
  <c r="W32" i="76"/>
  <c r="AG31" i="76"/>
  <c r="AP31" i="76" s="1"/>
  <c r="AF31" i="76"/>
  <c r="AO31" i="76" s="1"/>
  <c r="AE31" i="76"/>
  <c r="AR31" i="38"/>
  <c r="AI32" i="35"/>
  <c r="AN32" i="35"/>
  <c r="Z32" i="74" l="1"/>
  <c r="Z33" i="35"/>
  <c r="Z33" i="39"/>
  <c r="AE33" i="46"/>
  <c r="Z34" i="48"/>
  <c r="AF34" i="48" s="1"/>
  <c r="AO34" i="48" s="1"/>
  <c r="Z34" i="82"/>
  <c r="W34" i="46"/>
  <c r="Z32" i="34"/>
  <c r="AF33" i="46"/>
  <c r="AO33" i="46" s="1"/>
  <c r="Z33" i="47"/>
  <c r="W34" i="47" s="1"/>
  <c r="AF33" i="32"/>
  <c r="AO33" i="32" s="1"/>
  <c r="AE33" i="32"/>
  <c r="W34" i="32"/>
  <c r="AG33" i="32"/>
  <c r="AP33" i="32" s="1"/>
  <c r="W33" i="74"/>
  <c r="AG32" i="74"/>
  <c r="AP32" i="74" s="1"/>
  <c r="AF32" i="74"/>
  <c r="AO32" i="74" s="1"/>
  <c r="AE32" i="74"/>
  <c r="AF33" i="47"/>
  <c r="AO33" i="47" s="1"/>
  <c r="AE33" i="47"/>
  <c r="W35" i="48"/>
  <c r="AG34" i="48"/>
  <c r="AP34" i="48" s="1"/>
  <c r="AI31" i="76"/>
  <c r="AN31" i="76"/>
  <c r="AI32" i="86"/>
  <c r="AN32" i="86"/>
  <c r="AH33" i="78"/>
  <c r="AQ33" i="78" s="1"/>
  <c r="AR32" i="88"/>
  <c r="X33" i="43"/>
  <c r="Y33" i="43"/>
  <c r="AF31" i="89"/>
  <c r="AO31" i="89" s="1"/>
  <c r="AE31" i="89"/>
  <c r="AG31" i="89"/>
  <c r="AP31" i="89" s="1"/>
  <c r="W32" i="89"/>
  <c r="AE31" i="33"/>
  <c r="W32" i="33"/>
  <c r="AG31" i="33"/>
  <c r="AP31" i="33" s="1"/>
  <c r="AF31" i="33"/>
  <c r="AO31" i="33" s="1"/>
  <c r="X33" i="44"/>
  <c r="Y33" i="44"/>
  <c r="AR32" i="94"/>
  <c r="AR31" i="45"/>
  <c r="AH34" i="82"/>
  <c r="AQ34" i="82" s="1"/>
  <c r="AE31" i="81"/>
  <c r="AF31" i="81"/>
  <c r="AO31" i="81" s="1"/>
  <c r="W32" i="81"/>
  <c r="AG31" i="81"/>
  <c r="AP31" i="81" s="1"/>
  <c r="W34" i="79"/>
  <c r="AG33" i="79"/>
  <c r="AP33" i="79" s="1"/>
  <c r="AF33" i="79"/>
  <c r="AO33" i="79" s="1"/>
  <c r="AE33" i="79"/>
  <c r="X35" i="96"/>
  <c r="Y35" i="96"/>
  <c r="AI32" i="73"/>
  <c r="AN32" i="73"/>
  <c r="AR33" i="82"/>
  <c r="Y34" i="46"/>
  <c r="Z34" i="46" s="1"/>
  <c r="X34" i="46"/>
  <c r="W34" i="27"/>
  <c r="AG33" i="27"/>
  <c r="AP33" i="27" s="1"/>
  <c r="AF33" i="27"/>
  <c r="AO33" i="27" s="1"/>
  <c r="AE33" i="27"/>
  <c r="AN33" i="26"/>
  <c r="AI33" i="26"/>
  <c r="AI32" i="38"/>
  <c r="AN32" i="38"/>
  <c r="X31" i="28"/>
  <c r="Y31" i="28"/>
  <c r="AR32" i="32"/>
  <c r="AH31" i="85"/>
  <c r="AQ31" i="85" s="1"/>
  <c r="AR31" i="36"/>
  <c r="AR31" i="74"/>
  <c r="AH33" i="40"/>
  <c r="AQ33" i="40" s="1"/>
  <c r="AR30" i="85"/>
  <c r="X32" i="83"/>
  <c r="Y32" i="83"/>
  <c r="AR32" i="39"/>
  <c r="AH32" i="87"/>
  <c r="AQ32" i="87" s="1"/>
  <c r="AH32" i="36"/>
  <c r="AQ32" i="36" s="1"/>
  <c r="Z33" i="78"/>
  <c r="Y33" i="80"/>
  <c r="X33" i="80"/>
  <c r="AR33" i="48"/>
  <c r="AN33" i="42"/>
  <c r="AI33" i="42"/>
  <c r="Y33" i="86"/>
  <c r="X33" i="86"/>
  <c r="AI32" i="43"/>
  <c r="AN32" i="43"/>
  <c r="W35" i="82"/>
  <c r="AG34" i="82"/>
  <c r="AP34" i="82" s="1"/>
  <c r="AF34" i="82"/>
  <c r="AO34" i="82" s="1"/>
  <c r="AE34" i="82"/>
  <c r="X34" i="26"/>
  <c r="Y34" i="26"/>
  <c r="AN32" i="95"/>
  <c r="AI32" i="95"/>
  <c r="AH34" i="84"/>
  <c r="AQ34" i="84" s="1"/>
  <c r="AH32" i="77"/>
  <c r="AQ32" i="77" s="1"/>
  <c r="AH34" i="92"/>
  <c r="AQ34" i="92" s="1"/>
  <c r="AH33" i="88"/>
  <c r="AQ33" i="88" s="1"/>
  <c r="AH33" i="94"/>
  <c r="AQ33" i="94" s="1"/>
  <c r="AR32" i="41"/>
  <c r="AR31" i="34"/>
  <c r="X34" i="31"/>
  <c r="Z34" i="31" s="1"/>
  <c r="Y34" i="31"/>
  <c r="AF32" i="45"/>
  <c r="AO32" i="45" s="1"/>
  <c r="AG32" i="45"/>
  <c r="AP32" i="45" s="1"/>
  <c r="AE32" i="45"/>
  <c r="W33" i="45"/>
  <c r="AE33" i="39"/>
  <c r="W34" i="39"/>
  <c r="AG33" i="39"/>
  <c r="AP33" i="39" s="1"/>
  <c r="AF33" i="39"/>
  <c r="AO33" i="39" s="1"/>
  <c r="W34" i="35"/>
  <c r="AG33" i="35"/>
  <c r="AP33" i="35" s="1"/>
  <c r="AF33" i="35"/>
  <c r="AO33" i="35" s="1"/>
  <c r="AE33" i="35"/>
  <c r="AH33" i="32"/>
  <c r="AQ33" i="32" s="1"/>
  <c r="Y32" i="91"/>
  <c r="X32" i="91"/>
  <c r="W35" i="30"/>
  <c r="AG34" i="30"/>
  <c r="AP34" i="30" s="1"/>
  <c r="AF34" i="30"/>
  <c r="AO34" i="30" s="1"/>
  <c r="AE34" i="30"/>
  <c r="AE31" i="85"/>
  <c r="W32" i="85"/>
  <c r="AG31" i="85"/>
  <c r="AP31" i="85" s="1"/>
  <c r="AF31" i="85"/>
  <c r="AO31" i="85" s="1"/>
  <c r="AH33" i="90"/>
  <c r="AQ33" i="90" s="1"/>
  <c r="AH33" i="41"/>
  <c r="AQ33" i="41" s="1"/>
  <c r="AI30" i="28"/>
  <c r="AN30" i="28"/>
  <c r="W33" i="75"/>
  <c r="AG32" i="75"/>
  <c r="AP32" i="75" s="1"/>
  <c r="AF32" i="75"/>
  <c r="AO32" i="75" s="1"/>
  <c r="AE32" i="75"/>
  <c r="Z33" i="90"/>
  <c r="AI32" i="44"/>
  <c r="AN32" i="44"/>
  <c r="AR32" i="47"/>
  <c r="Z33" i="40"/>
  <c r="Z33" i="41"/>
  <c r="AH32" i="34"/>
  <c r="AQ32" i="34" s="1"/>
  <c r="Z32" i="87"/>
  <c r="AH33" i="39"/>
  <c r="AQ33" i="39" s="1"/>
  <c r="X33" i="95"/>
  <c r="Y33" i="95"/>
  <c r="Z34" i="84"/>
  <c r="Z32" i="36"/>
  <c r="AH33" i="47"/>
  <c r="AQ33" i="47" s="1"/>
  <c r="AG34" i="37"/>
  <c r="AP34" i="37" s="1"/>
  <c r="AF34" i="37"/>
  <c r="AO34" i="37" s="1"/>
  <c r="W35" i="37"/>
  <c r="AE34" i="37"/>
  <c r="Y33" i="38"/>
  <c r="X33" i="38"/>
  <c r="Z33" i="38" s="1"/>
  <c r="AH32" i="74"/>
  <c r="AQ32" i="74" s="1"/>
  <c r="Z33" i="94"/>
  <c r="Y33" i="73"/>
  <c r="X33" i="73"/>
  <c r="AN33" i="46"/>
  <c r="AI33" i="46"/>
  <c r="AN33" i="31"/>
  <c r="AI33" i="31"/>
  <c r="AH34" i="48"/>
  <c r="AQ34" i="48" s="1"/>
  <c r="W33" i="34"/>
  <c r="AG32" i="34"/>
  <c r="AP32" i="34" s="1"/>
  <c r="AF32" i="34"/>
  <c r="AO32" i="34" s="1"/>
  <c r="AE32" i="34"/>
  <c r="AR31" i="77"/>
  <c r="AR31" i="87"/>
  <c r="AR32" i="35"/>
  <c r="Y32" i="76"/>
  <c r="X32" i="76"/>
  <c r="AH32" i="45"/>
  <c r="AQ32" i="45" s="1"/>
  <c r="AR33" i="84"/>
  <c r="AR33" i="92"/>
  <c r="AE33" i="29"/>
  <c r="W34" i="29"/>
  <c r="AG33" i="29"/>
  <c r="AP33" i="29" s="1"/>
  <c r="AF33" i="29"/>
  <c r="AO33" i="29" s="1"/>
  <c r="AE33" i="25"/>
  <c r="AG33" i="25"/>
  <c r="AP33" i="25" s="1"/>
  <c r="AF33" i="25"/>
  <c r="AO33" i="25" s="1"/>
  <c r="W34" i="25"/>
  <c r="AN31" i="83"/>
  <c r="AI31" i="83"/>
  <c r="AR32" i="78"/>
  <c r="AH33" i="35"/>
  <c r="AQ33" i="35" s="1"/>
  <c r="Z32" i="77"/>
  <c r="AI34" i="96"/>
  <c r="AN34" i="96"/>
  <c r="Z34" i="92"/>
  <c r="Z33" i="88"/>
  <c r="AI32" i="80"/>
  <c r="AN32" i="80"/>
  <c r="AI31" i="91"/>
  <c r="AN31" i="91"/>
  <c r="AF32" i="93"/>
  <c r="AO32" i="93" s="1"/>
  <c r="AE32" i="93"/>
  <c r="W33" i="93"/>
  <c r="AG32" i="93"/>
  <c r="AP32" i="93" s="1"/>
  <c r="AR32" i="40"/>
  <c r="AR32" i="90"/>
  <c r="Y34" i="42"/>
  <c r="X34" i="42"/>
  <c r="Z31" i="28" l="1"/>
  <c r="AE34" i="48"/>
  <c r="AG33" i="47"/>
  <c r="AP33" i="47" s="1"/>
  <c r="Z34" i="26"/>
  <c r="Z34" i="42"/>
  <c r="AE34" i="42" s="1"/>
  <c r="Z32" i="83"/>
  <c r="Z33" i="73"/>
  <c r="AE33" i="73" s="1"/>
  <c r="Z32" i="91"/>
  <c r="AG32" i="91" s="1"/>
  <c r="AP32" i="91" s="1"/>
  <c r="W34" i="73"/>
  <c r="AG33" i="73"/>
  <c r="AP33" i="73" s="1"/>
  <c r="AF33" i="73"/>
  <c r="AO33" i="73" s="1"/>
  <c r="AF34" i="42"/>
  <c r="AO34" i="42" s="1"/>
  <c r="AF34" i="31"/>
  <c r="AO34" i="31" s="1"/>
  <c r="AG34" i="31"/>
  <c r="AP34" i="31" s="1"/>
  <c r="AE34" i="31"/>
  <c r="W35" i="31"/>
  <c r="AR31" i="91"/>
  <c r="AR34" i="96"/>
  <c r="Y34" i="25"/>
  <c r="X34" i="25"/>
  <c r="X34" i="29"/>
  <c r="Y34" i="29"/>
  <c r="AH32" i="76"/>
  <c r="AQ32" i="76" s="1"/>
  <c r="AI34" i="37"/>
  <c r="AN34" i="37"/>
  <c r="AH33" i="95"/>
  <c r="AQ33" i="95" s="1"/>
  <c r="AR32" i="44"/>
  <c r="X33" i="75"/>
  <c r="Y33" i="75"/>
  <c r="AN32" i="45"/>
  <c r="AI32" i="45"/>
  <c r="AR32" i="95"/>
  <c r="AN34" i="82"/>
  <c r="AI34" i="82"/>
  <c r="AH33" i="86"/>
  <c r="AQ33" i="86" s="1"/>
  <c r="AH32" i="83"/>
  <c r="AQ32" i="83" s="1"/>
  <c r="AR32" i="38"/>
  <c r="X34" i="27"/>
  <c r="Z34" i="27" s="1"/>
  <c r="Y34" i="27"/>
  <c r="Y32" i="33"/>
  <c r="X32" i="33"/>
  <c r="AI31" i="89"/>
  <c r="AN31" i="89"/>
  <c r="Y34" i="47"/>
  <c r="Z34" i="47" s="1"/>
  <c r="X34" i="47"/>
  <c r="X33" i="74"/>
  <c r="Y33" i="74"/>
  <c r="AH33" i="73"/>
  <c r="AQ33" i="73" s="1"/>
  <c r="Y33" i="93"/>
  <c r="X33" i="93"/>
  <c r="W33" i="77"/>
  <c r="AG32" i="77"/>
  <c r="AP32" i="77" s="1"/>
  <c r="AF32" i="77"/>
  <c r="AO32" i="77" s="1"/>
  <c r="AE32" i="77"/>
  <c r="Y33" i="34"/>
  <c r="X33" i="34"/>
  <c r="AR33" i="31"/>
  <c r="X35" i="37"/>
  <c r="Y35" i="37"/>
  <c r="Z33" i="95"/>
  <c r="W33" i="87"/>
  <c r="AG32" i="87"/>
  <c r="AP32" i="87" s="1"/>
  <c r="AF32" i="87"/>
  <c r="AO32" i="87" s="1"/>
  <c r="AE32" i="87"/>
  <c r="AF33" i="41"/>
  <c r="AO33" i="41" s="1"/>
  <c r="AE33" i="41"/>
  <c r="W34" i="41"/>
  <c r="AG33" i="41"/>
  <c r="AP33" i="41" s="1"/>
  <c r="AE33" i="90"/>
  <c r="AG33" i="90"/>
  <c r="AP33" i="90" s="1"/>
  <c r="AF33" i="90"/>
  <c r="AO33" i="90" s="1"/>
  <c r="W34" i="90"/>
  <c r="AN34" i="30"/>
  <c r="AI34" i="30"/>
  <c r="AH33" i="80"/>
  <c r="AQ33" i="80" s="1"/>
  <c r="AF32" i="83"/>
  <c r="AO32" i="83" s="1"/>
  <c r="AE32" i="83"/>
  <c r="W33" i="83"/>
  <c r="AG32" i="83"/>
  <c r="AP32" i="83" s="1"/>
  <c r="AR33" i="26"/>
  <c r="AN33" i="79"/>
  <c r="AI33" i="79"/>
  <c r="Y32" i="81"/>
  <c r="X32" i="81"/>
  <c r="AR32" i="86"/>
  <c r="AR32" i="80"/>
  <c r="AI33" i="29"/>
  <c r="AN33" i="29"/>
  <c r="Z32" i="76"/>
  <c r="W34" i="94"/>
  <c r="AG33" i="94"/>
  <c r="AP33" i="94" s="1"/>
  <c r="AF33" i="94"/>
  <c r="AO33" i="94" s="1"/>
  <c r="AE33" i="94"/>
  <c r="AH33" i="38"/>
  <c r="AQ33" i="38" s="1"/>
  <c r="AE33" i="40"/>
  <c r="W34" i="40"/>
  <c r="AG33" i="40"/>
  <c r="AP33" i="40" s="1"/>
  <c r="AF33" i="40"/>
  <c r="AO33" i="40" s="1"/>
  <c r="AR30" i="28"/>
  <c r="AN33" i="35"/>
  <c r="AI33" i="35"/>
  <c r="Y34" i="39"/>
  <c r="X34" i="39"/>
  <c r="Z34" i="39" s="1"/>
  <c r="Z33" i="86"/>
  <c r="AH34" i="46"/>
  <c r="AQ34" i="46" s="1"/>
  <c r="AR32" i="73"/>
  <c r="AH33" i="44"/>
  <c r="AQ33" i="44" s="1"/>
  <c r="AI31" i="33"/>
  <c r="AN31" i="33"/>
  <c r="X35" i="48"/>
  <c r="Z35" i="48" s="1"/>
  <c r="Y35" i="48"/>
  <c r="X34" i="32"/>
  <c r="Z34" i="32" s="1"/>
  <c r="Y34" i="32"/>
  <c r="AH34" i="42"/>
  <c r="AQ34" i="42" s="1"/>
  <c r="AI32" i="93"/>
  <c r="AN32" i="93"/>
  <c r="W34" i="88"/>
  <c r="AG33" i="88"/>
  <c r="AP33" i="88" s="1"/>
  <c r="AF33" i="88"/>
  <c r="AO33" i="88" s="1"/>
  <c r="AE33" i="88"/>
  <c r="AR31" i="83"/>
  <c r="AN33" i="25"/>
  <c r="AI33" i="25"/>
  <c r="AR33" i="46"/>
  <c r="W33" i="36"/>
  <c r="AG32" i="36"/>
  <c r="AP32" i="36" s="1"/>
  <c r="AF32" i="36"/>
  <c r="AO32" i="36" s="1"/>
  <c r="AE32" i="36"/>
  <c r="AN32" i="75"/>
  <c r="AI32" i="75"/>
  <c r="X32" i="85"/>
  <c r="Y32" i="85"/>
  <c r="AH34" i="26"/>
  <c r="AQ34" i="26" s="1"/>
  <c r="X35" i="82"/>
  <c r="Y35" i="82"/>
  <c r="AR33" i="42"/>
  <c r="Z33" i="80"/>
  <c r="AH31" i="28"/>
  <c r="AQ31" i="28" s="1"/>
  <c r="AI33" i="27"/>
  <c r="AN33" i="27"/>
  <c r="AN31" i="81"/>
  <c r="AI31" i="81"/>
  <c r="Z33" i="44"/>
  <c r="X32" i="89"/>
  <c r="Y32" i="89"/>
  <c r="AH33" i="43"/>
  <c r="AQ33" i="43" s="1"/>
  <c r="AR31" i="76"/>
  <c r="AI33" i="47"/>
  <c r="AN33" i="47"/>
  <c r="AN32" i="74"/>
  <c r="AI32" i="74"/>
  <c r="W35" i="92"/>
  <c r="AG34" i="92"/>
  <c r="AP34" i="92" s="1"/>
  <c r="AF34" i="92"/>
  <c r="AO34" i="92" s="1"/>
  <c r="AE34" i="92"/>
  <c r="AN32" i="34"/>
  <c r="AI32" i="34"/>
  <c r="W34" i="38"/>
  <c r="AG33" i="38"/>
  <c r="AP33" i="38" s="1"/>
  <c r="AF33" i="38"/>
  <c r="AO33" i="38" s="1"/>
  <c r="AE33" i="38"/>
  <c r="AE34" i="84"/>
  <c r="AG34" i="84"/>
  <c r="AP34" i="84" s="1"/>
  <c r="AF34" i="84"/>
  <c r="AO34" i="84" s="1"/>
  <c r="W35" i="84"/>
  <c r="AI31" i="85"/>
  <c r="AN31" i="85"/>
  <c r="Y35" i="30"/>
  <c r="X35" i="30"/>
  <c r="AI33" i="39"/>
  <c r="AN33" i="39"/>
  <c r="AF34" i="26"/>
  <c r="AO34" i="26" s="1"/>
  <c r="AE34" i="26"/>
  <c r="W35" i="26"/>
  <c r="AG34" i="26"/>
  <c r="AP34" i="26" s="1"/>
  <c r="W34" i="78"/>
  <c r="AG33" i="78"/>
  <c r="AP33" i="78" s="1"/>
  <c r="AF33" i="78"/>
  <c r="AO33" i="78" s="1"/>
  <c r="AE33" i="78"/>
  <c r="W32" i="28"/>
  <c r="AG31" i="28"/>
  <c r="AP31" i="28" s="1"/>
  <c r="AF31" i="28"/>
  <c r="AO31" i="28" s="1"/>
  <c r="AE31" i="28"/>
  <c r="AE34" i="46"/>
  <c r="W35" i="46"/>
  <c r="AF34" i="46"/>
  <c r="AO34" i="46" s="1"/>
  <c r="AG34" i="46"/>
  <c r="AP34" i="46" s="1"/>
  <c r="AH35" i="96"/>
  <c r="AQ35" i="96" s="1"/>
  <c r="X34" i="79"/>
  <c r="Y34" i="79"/>
  <c r="Z33" i="43"/>
  <c r="AI33" i="32"/>
  <c r="AN33" i="32"/>
  <c r="AH32" i="91"/>
  <c r="AQ32" i="91" s="1"/>
  <c r="X34" i="35"/>
  <c r="Y34" i="35"/>
  <c r="X33" i="45"/>
  <c r="Y33" i="45"/>
  <c r="AH34" i="31"/>
  <c r="AQ34" i="31" s="1"/>
  <c r="AR32" i="43"/>
  <c r="Z35" i="96"/>
  <c r="AN34" i="48"/>
  <c r="AI34" i="48"/>
  <c r="AG34" i="42" l="1"/>
  <c r="AP34" i="42" s="1"/>
  <c r="Z33" i="45"/>
  <c r="W35" i="42"/>
  <c r="W33" i="91"/>
  <c r="AE32" i="91"/>
  <c r="Z34" i="35"/>
  <c r="Z35" i="82"/>
  <c r="AF32" i="91"/>
  <c r="AO32" i="91" s="1"/>
  <c r="Z33" i="34"/>
  <c r="Z33" i="75"/>
  <c r="AF33" i="75" s="1"/>
  <c r="AO33" i="75" s="1"/>
  <c r="AE33" i="75"/>
  <c r="AG33" i="75"/>
  <c r="AP33" i="75" s="1"/>
  <c r="W35" i="47"/>
  <c r="AG34" i="47"/>
  <c r="AP34" i="47" s="1"/>
  <c r="AF34" i="47"/>
  <c r="AO34" i="47" s="1"/>
  <c r="AE34" i="47"/>
  <c r="Y34" i="94"/>
  <c r="X34" i="94"/>
  <c r="AR33" i="79"/>
  <c r="X33" i="83"/>
  <c r="Y33" i="83"/>
  <c r="AI33" i="41"/>
  <c r="AN33" i="41"/>
  <c r="AH33" i="74"/>
  <c r="AQ33" i="74" s="1"/>
  <c r="AR31" i="89"/>
  <c r="W35" i="27"/>
  <c r="AG34" i="27"/>
  <c r="AP34" i="27" s="1"/>
  <c r="AF34" i="27"/>
  <c r="AO34" i="27" s="1"/>
  <c r="AE34" i="27"/>
  <c r="AR34" i="37"/>
  <c r="AI34" i="31"/>
  <c r="AN34" i="31"/>
  <c r="AN34" i="42"/>
  <c r="AI34" i="42"/>
  <c r="Y34" i="73"/>
  <c r="X34" i="73"/>
  <c r="AI33" i="78"/>
  <c r="AN33" i="78"/>
  <c r="X35" i="26"/>
  <c r="Y35" i="26"/>
  <c r="AN34" i="92"/>
  <c r="AI34" i="92"/>
  <c r="W34" i="44"/>
  <c r="AG33" i="44"/>
  <c r="AP33" i="44" s="1"/>
  <c r="AF33" i="44"/>
  <c r="AO33" i="44" s="1"/>
  <c r="AE33" i="44"/>
  <c r="AR32" i="75"/>
  <c r="AE35" i="48"/>
  <c r="W36" i="48"/>
  <c r="AG35" i="48"/>
  <c r="AP35" i="48" s="1"/>
  <c r="AF35" i="48"/>
  <c r="AO35" i="48" s="1"/>
  <c r="W35" i="39"/>
  <c r="AG34" i="39"/>
  <c r="AP34" i="39" s="1"/>
  <c r="AF34" i="39"/>
  <c r="AO34" i="39" s="1"/>
  <c r="AE34" i="39"/>
  <c r="Y34" i="38"/>
  <c r="X34" i="38"/>
  <c r="AR31" i="81"/>
  <c r="AR32" i="93"/>
  <c r="AR33" i="35"/>
  <c r="Y34" i="40"/>
  <c r="X34" i="40"/>
  <c r="AN32" i="83"/>
  <c r="AI32" i="83"/>
  <c r="AI33" i="90"/>
  <c r="AN33" i="90"/>
  <c r="AF33" i="95"/>
  <c r="AO33" i="95" s="1"/>
  <c r="AG33" i="95"/>
  <c r="AP33" i="95" s="1"/>
  <c r="AE33" i="95"/>
  <c r="W34" i="95"/>
  <c r="AH33" i="34"/>
  <c r="AQ33" i="34" s="1"/>
  <c r="Z33" i="74"/>
  <c r="AH32" i="33"/>
  <c r="AQ32" i="33" s="1"/>
  <c r="AR34" i="82"/>
  <c r="AH34" i="29"/>
  <c r="AQ34" i="29" s="1"/>
  <c r="AN34" i="46"/>
  <c r="AI34" i="46"/>
  <c r="AH35" i="30"/>
  <c r="AQ35" i="30" s="1"/>
  <c r="AH34" i="79"/>
  <c r="AQ34" i="79" s="1"/>
  <c r="AR33" i="47"/>
  <c r="W36" i="96"/>
  <c r="AG35" i="96"/>
  <c r="AP35" i="96" s="1"/>
  <c r="AF35" i="96"/>
  <c r="AO35" i="96" s="1"/>
  <c r="AE35" i="96"/>
  <c r="AH34" i="35"/>
  <c r="AQ34" i="35" s="1"/>
  <c r="Z34" i="79"/>
  <c r="AN31" i="28"/>
  <c r="AI31" i="28"/>
  <c r="AI34" i="26"/>
  <c r="AN34" i="26"/>
  <c r="Z35" i="30"/>
  <c r="AI34" i="84"/>
  <c r="AN34" i="84"/>
  <c r="AH35" i="82"/>
  <c r="AQ35" i="82" s="1"/>
  <c r="AI32" i="36"/>
  <c r="AN32" i="36"/>
  <c r="AN33" i="88"/>
  <c r="AI33" i="88"/>
  <c r="AH34" i="32"/>
  <c r="AQ34" i="32" s="1"/>
  <c r="AR31" i="33"/>
  <c r="W33" i="76"/>
  <c r="AG32" i="76"/>
  <c r="AP32" i="76" s="1"/>
  <c r="AF32" i="76"/>
  <c r="AO32" i="76" s="1"/>
  <c r="AE32" i="76"/>
  <c r="AR34" i="30"/>
  <c r="AI32" i="87"/>
  <c r="AN32" i="87"/>
  <c r="Y33" i="77"/>
  <c r="Z33" i="77" s="1"/>
  <c r="X33" i="77"/>
  <c r="AH34" i="47"/>
  <c r="AQ34" i="47" s="1"/>
  <c r="AH33" i="75"/>
  <c r="AQ33" i="75" s="1"/>
  <c r="Z34" i="29"/>
  <c r="AN32" i="91"/>
  <c r="AI32" i="91"/>
  <c r="AR34" i="48"/>
  <c r="AF34" i="35"/>
  <c r="AO34" i="35" s="1"/>
  <c r="AE34" i="35"/>
  <c r="W35" i="35"/>
  <c r="AG34" i="35"/>
  <c r="AP34" i="35" s="1"/>
  <c r="X34" i="78"/>
  <c r="Y34" i="78"/>
  <c r="AR32" i="34"/>
  <c r="X35" i="92"/>
  <c r="Y35" i="92"/>
  <c r="AE35" i="82"/>
  <c r="W36" i="82"/>
  <c r="AG35" i="82"/>
  <c r="AP35" i="82" s="1"/>
  <c r="AF35" i="82"/>
  <c r="AO35" i="82" s="1"/>
  <c r="AR33" i="25"/>
  <c r="W35" i="32"/>
  <c r="AG34" i="32"/>
  <c r="AP34" i="32" s="1"/>
  <c r="AF34" i="32"/>
  <c r="AO34" i="32" s="1"/>
  <c r="AE34" i="32"/>
  <c r="W34" i="86"/>
  <c r="AG33" i="86"/>
  <c r="AP33" i="86" s="1"/>
  <c r="AF33" i="86"/>
  <c r="AO33" i="86" s="1"/>
  <c r="AE33" i="86"/>
  <c r="AI33" i="40"/>
  <c r="AN33" i="40"/>
  <c r="AI33" i="94"/>
  <c r="AN33" i="94"/>
  <c r="AH32" i="81"/>
  <c r="AQ32" i="81" s="1"/>
  <c r="AH35" i="37"/>
  <c r="AQ35" i="37" s="1"/>
  <c r="AF33" i="34"/>
  <c r="AO33" i="34" s="1"/>
  <c r="AE33" i="34"/>
  <c r="W34" i="34"/>
  <c r="AG33" i="34"/>
  <c r="AP33" i="34" s="1"/>
  <c r="AH33" i="93"/>
  <c r="AQ33" i="93" s="1"/>
  <c r="Z32" i="33"/>
  <c r="AH34" i="25"/>
  <c r="AQ34" i="25" s="1"/>
  <c r="AN33" i="73"/>
  <c r="AI33" i="73"/>
  <c r="AR33" i="32"/>
  <c r="AR31" i="85"/>
  <c r="AR32" i="74"/>
  <c r="AH32" i="89"/>
  <c r="AQ32" i="89" s="1"/>
  <c r="AR33" i="27"/>
  <c r="AG33" i="80"/>
  <c r="AP33" i="80" s="1"/>
  <c r="AF33" i="80"/>
  <c r="AO33" i="80" s="1"/>
  <c r="AE33" i="80"/>
  <c r="W34" i="80"/>
  <c r="AH32" i="85"/>
  <c r="AQ32" i="85" s="1"/>
  <c r="AH34" i="39"/>
  <c r="AQ34" i="39" s="1"/>
  <c r="AR33" i="29"/>
  <c r="Y34" i="90"/>
  <c r="X34" i="90"/>
  <c r="X34" i="41"/>
  <c r="Y34" i="41"/>
  <c r="Z35" i="37"/>
  <c r="W34" i="45"/>
  <c r="AE33" i="45"/>
  <c r="AG33" i="45"/>
  <c r="AP33" i="45" s="1"/>
  <c r="AF33" i="45"/>
  <c r="AO33" i="45" s="1"/>
  <c r="AI33" i="38"/>
  <c r="AN33" i="38"/>
  <c r="AH33" i="45"/>
  <c r="AQ33" i="45" s="1"/>
  <c r="W34" i="43"/>
  <c r="AG33" i="43"/>
  <c r="AP33" i="43" s="1"/>
  <c r="AF33" i="43"/>
  <c r="AO33" i="43" s="1"/>
  <c r="AE33" i="43"/>
  <c r="Y35" i="46"/>
  <c r="X35" i="46"/>
  <c r="X32" i="28"/>
  <c r="Y32" i="28"/>
  <c r="AR33" i="39"/>
  <c r="Y35" i="84"/>
  <c r="X35" i="84"/>
  <c r="Z32" i="89"/>
  <c r="Z32" i="85"/>
  <c r="X33" i="36"/>
  <c r="Y33" i="36"/>
  <c r="X34" i="88"/>
  <c r="Y34" i="88"/>
  <c r="AH35" i="48"/>
  <c r="AQ35" i="48" s="1"/>
  <c r="Z32" i="81"/>
  <c r="Y33" i="87"/>
  <c r="X33" i="87"/>
  <c r="AN32" i="77"/>
  <c r="AI32" i="77"/>
  <c r="Z33" i="93"/>
  <c r="AH34" i="27"/>
  <c r="AQ34" i="27" s="1"/>
  <c r="AR32" i="45"/>
  <c r="Z34" i="25"/>
  <c r="X35" i="31"/>
  <c r="Y35" i="31"/>
  <c r="Y35" i="42"/>
  <c r="X35" i="42"/>
  <c r="Z35" i="42" s="1"/>
  <c r="Y33" i="91"/>
  <c r="X33" i="91"/>
  <c r="W34" i="75" l="1"/>
  <c r="Z33" i="91"/>
  <c r="Z34" i="38"/>
  <c r="Z34" i="88"/>
  <c r="Z32" i="28"/>
  <c r="AF32" i="28" s="1"/>
  <c r="AO32" i="28" s="1"/>
  <c r="Z35" i="92"/>
  <c r="AF35" i="92" s="1"/>
  <c r="AO35" i="92" s="1"/>
  <c r="Z34" i="94"/>
  <c r="W35" i="94" s="1"/>
  <c r="Z33" i="36"/>
  <c r="AG33" i="36" s="1"/>
  <c r="AP33" i="36" s="1"/>
  <c r="Z33" i="87"/>
  <c r="AG33" i="87" s="1"/>
  <c r="AP33" i="87" s="1"/>
  <c r="W33" i="28"/>
  <c r="AG32" i="28"/>
  <c r="AP32" i="28" s="1"/>
  <c r="AE33" i="91"/>
  <c r="AF33" i="91"/>
  <c r="AO33" i="91" s="1"/>
  <c r="W34" i="91"/>
  <c r="AG33" i="91"/>
  <c r="AP33" i="91" s="1"/>
  <c r="W34" i="36"/>
  <c r="AE33" i="36"/>
  <c r="AG34" i="94"/>
  <c r="AP34" i="94" s="1"/>
  <c r="AF34" i="94"/>
  <c r="AO34" i="94" s="1"/>
  <c r="AG35" i="42"/>
  <c r="AP35" i="42" s="1"/>
  <c r="AF35" i="42"/>
  <c r="AO35" i="42" s="1"/>
  <c r="W36" i="42"/>
  <c r="AE35" i="42"/>
  <c r="AR34" i="26"/>
  <c r="AI33" i="95"/>
  <c r="AN33" i="95"/>
  <c r="W35" i="38"/>
  <c r="AG34" i="38"/>
  <c r="AP34" i="38" s="1"/>
  <c r="AF34" i="38"/>
  <c r="AO34" i="38" s="1"/>
  <c r="AE34" i="38"/>
  <c r="AR34" i="92"/>
  <c r="AR33" i="78"/>
  <c r="X35" i="47"/>
  <c r="Y35" i="47"/>
  <c r="AH35" i="84"/>
  <c r="AQ35" i="84" s="1"/>
  <c r="AR33" i="40"/>
  <c r="AH34" i="78"/>
  <c r="AQ34" i="78" s="1"/>
  <c r="X36" i="96"/>
  <c r="Y36" i="96"/>
  <c r="AH34" i="40"/>
  <c r="AQ34" i="40" s="1"/>
  <c r="AI34" i="39"/>
  <c r="AN34" i="39"/>
  <c r="AH34" i="73"/>
  <c r="AQ34" i="73" s="1"/>
  <c r="AR34" i="31"/>
  <c r="AH33" i="83"/>
  <c r="AQ33" i="83" s="1"/>
  <c r="X34" i="75"/>
  <c r="Y34" i="75"/>
  <c r="AH34" i="41"/>
  <c r="AQ34" i="41" s="1"/>
  <c r="AN33" i="80"/>
  <c r="AI33" i="80"/>
  <c r="W33" i="33"/>
  <c r="AG32" i="33"/>
  <c r="AP32" i="33" s="1"/>
  <c r="AF32" i="33"/>
  <c r="AO32" i="33" s="1"/>
  <c r="AE32" i="33"/>
  <c r="AN32" i="76"/>
  <c r="AI32" i="76"/>
  <c r="AN33" i="45"/>
  <c r="AI33" i="45"/>
  <c r="AN33" i="86"/>
  <c r="AI33" i="86"/>
  <c r="AR32" i="87"/>
  <c r="AR32" i="36"/>
  <c r="AR34" i="46"/>
  <c r="Y36" i="48"/>
  <c r="X36" i="48"/>
  <c r="AN33" i="44"/>
  <c r="AI33" i="44"/>
  <c r="Y35" i="27"/>
  <c r="X35" i="27"/>
  <c r="Z33" i="83"/>
  <c r="AE34" i="88"/>
  <c r="W35" i="88"/>
  <c r="AG34" i="88"/>
  <c r="AP34" i="88" s="1"/>
  <c r="AF34" i="88"/>
  <c r="AO34" i="88" s="1"/>
  <c r="AN33" i="43"/>
  <c r="AI33" i="43"/>
  <c r="AI34" i="32"/>
  <c r="AN34" i="32"/>
  <c r="AE33" i="77"/>
  <c r="W34" i="77"/>
  <c r="AG33" i="77"/>
  <c r="AP33" i="77" s="1"/>
  <c r="AF33" i="77"/>
  <c r="AO33" i="77" s="1"/>
  <c r="Z34" i="78"/>
  <c r="AR31" i="28"/>
  <c r="W35" i="25"/>
  <c r="AG34" i="25"/>
  <c r="AP34" i="25" s="1"/>
  <c r="AF34" i="25"/>
  <c r="AO34" i="25" s="1"/>
  <c r="AE34" i="25"/>
  <c r="Y34" i="43"/>
  <c r="X34" i="43"/>
  <c r="Y34" i="45"/>
  <c r="X34" i="45"/>
  <c r="AI33" i="34"/>
  <c r="AN33" i="34"/>
  <c r="X35" i="32"/>
  <c r="Z35" i="32" s="1"/>
  <c r="Y35" i="32"/>
  <c r="Y36" i="82"/>
  <c r="X36" i="82"/>
  <c r="Z36" i="82" s="1"/>
  <c r="X35" i="35"/>
  <c r="Y35" i="35"/>
  <c r="AR32" i="91"/>
  <c r="X33" i="76"/>
  <c r="Y33" i="76"/>
  <c r="AR34" i="84"/>
  <c r="AF34" i="79"/>
  <c r="AO34" i="79" s="1"/>
  <c r="AE34" i="79"/>
  <c r="W35" i="79"/>
  <c r="AG34" i="79"/>
  <c r="AP34" i="79" s="1"/>
  <c r="Z34" i="40"/>
  <c r="AH35" i="26"/>
  <c r="AQ35" i="26" s="1"/>
  <c r="Z34" i="73"/>
  <c r="AN34" i="47"/>
  <c r="AI34" i="47"/>
  <c r="AH35" i="31"/>
  <c r="AQ35" i="31" s="1"/>
  <c r="AH35" i="92"/>
  <c r="AQ35" i="92" s="1"/>
  <c r="AH33" i="36"/>
  <c r="AQ33" i="36" s="1"/>
  <c r="Z35" i="84"/>
  <c r="AH35" i="46"/>
  <c r="AQ35" i="46" s="1"/>
  <c r="AH34" i="90"/>
  <c r="AQ34" i="90" s="1"/>
  <c r="W34" i="93"/>
  <c r="AG33" i="93"/>
  <c r="AP33" i="93" s="1"/>
  <c r="AF33" i="93"/>
  <c r="AO33" i="93" s="1"/>
  <c r="AE33" i="93"/>
  <c r="AF32" i="81"/>
  <c r="AO32" i="81" s="1"/>
  <c r="AG32" i="81"/>
  <c r="AP32" i="81" s="1"/>
  <c r="W33" i="81"/>
  <c r="AE32" i="81"/>
  <c r="W33" i="85"/>
  <c r="AG32" i="85"/>
  <c r="AP32" i="85" s="1"/>
  <c r="AF32" i="85"/>
  <c r="AO32" i="85" s="1"/>
  <c r="AE32" i="85"/>
  <c r="Z35" i="46"/>
  <c r="AR33" i="38"/>
  <c r="AF35" i="37"/>
  <c r="AO35" i="37" s="1"/>
  <c r="AE35" i="37"/>
  <c r="W36" i="37"/>
  <c r="AG35" i="37"/>
  <c r="AP35" i="37" s="1"/>
  <c r="Z34" i="90"/>
  <c r="AR33" i="94"/>
  <c r="AH33" i="77"/>
  <c r="AQ33" i="77" s="1"/>
  <c r="AF35" i="30"/>
  <c r="AO35" i="30" s="1"/>
  <c r="AE35" i="30"/>
  <c r="W36" i="30"/>
  <c r="AG35" i="30"/>
  <c r="AP35" i="30" s="1"/>
  <c r="AN35" i="96"/>
  <c r="AI35" i="96"/>
  <c r="AE33" i="74"/>
  <c r="AG33" i="74"/>
  <c r="AP33" i="74" s="1"/>
  <c r="AF33" i="74"/>
  <c r="AO33" i="74" s="1"/>
  <c r="W34" i="74"/>
  <c r="AR33" i="90"/>
  <c r="AH34" i="38"/>
  <c r="AQ34" i="38" s="1"/>
  <c r="X35" i="39"/>
  <c r="Y35" i="39"/>
  <c r="AI35" i="48"/>
  <c r="AN35" i="48"/>
  <c r="Z35" i="26"/>
  <c r="AR34" i="42"/>
  <c r="AI33" i="75"/>
  <c r="AN33" i="75"/>
  <c r="AH32" i="28"/>
  <c r="AQ32" i="28" s="1"/>
  <c r="Z35" i="31"/>
  <c r="AH33" i="87"/>
  <c r="AQ33" i="87" s="1"/>
  <c r="Z34" i="41"/>
  <c r="Y34" i="34"/>
  <c r="X34" i="34"/>
  <c r="AH35" i="42"/>
  <c r="AQ35" i="42" s="1"/>
  <c r="AH33" i="91"/>
  <c r="AQ33" i="91" s="1"/>
  <c r="AR32" i="77"/>
  <c r="AH34" i="88"/>
  <c r="AQ34" i="88" s="1"/>
  <c r="W33" i="89"/>
  <c r="AG32" i="89"/>
  <c r="AP32" i="89" s="1"/>
  <c r="AF32" i="89"/>
  <c r="AO32" i="89" s="1"/>
  <c r="AE32" i="89"/>
  <c r="X34" i="80"/>
  <c r="Y34" i="80"/>
  <c r="AR33" i="73"/>
  <c r="X34" i="86"/>
  <c r="Y34" i="86"/>
  <c r="AI35" i="82"/>
  <c r="AN35" i="82"/>
  <c r="AI34" i="35"/>
  <c r="AN34" i="35"/>
  <c r="W35" i="29"/>
  <c r="AG34" i="29"/>
  <c r="AP34" i="29" s="1"/>
  <c r="AF34" i="29"/>
  <c r="AO34" i="29" s="1"/>
  <c r="AE34" i="29"/>
  <c r="AR33" i="88"/>
  <c r="X34" i="95"/>
  <c r="Y34" i="95"/>
  <c r="AR32" i="83"/>
  <c r="Y34" i="44"/>
  <c r="X34" i="44"/>
  <c r="Z34" i="44" s="1"/>
  <c r="AN34" i="27"/>
  <c r="AI34" i="27"/>
  <c r="AR33" i="41"/>
  <c r="AH34" i="94"/>
  <c r="AQ34" i="94" s="1"/>
  <c r="Z34" i="80" l="1"/>
  <c r="AE32" i="28"/>
  <c r="Z34" i="43"/>
  <c r="AF34" i="43" s="1"/>
  <c r="AO34" i="43" s="1"/>
  <c r="AG35" i="92"/>
  <c r="AP35" i="92" s="1"/>
  <c r="Z35" i="35"/>
  <c r="Z34" i="75"/>
  <c r="W36" i="92"/>
  <c r="Z36" i="48"/>
  <c r="Z34" i="95"/>
  <c r="W35" i="95" s="1"/>
  <c r="AE35" i="92"/>
  <c r="AE34" i="94"/>
  <c r="W34" i="87"/>
  <c r="AE33" i="87"/>
  <c r="Z35" i="39"/>
  <c r="AE35" i="39" s="1"/>
  <c r="AF33" i="36"/>
  <c r="AO33" i="36" s="1"/>
  <c r="AF33" i="87"/>
  <c r="AO33" i="87" s="1"/>
  <c r="AF34" i="95"/>
  <c r="AO34" i="95" s="1"/>
  <c r="AE34" i="95"/>
  <c r="W36" i="39"/>
  <c r="AG35" i="39"/>
  <c r="AP35" i="39" s="1"/>
  <c r="AF35" i="39"/>
  <c r="AO35" i="39" s="1"/>
  <c r="Y35" i="29"/>
  <c r="X35" i="29"/>
  <c r="AH34" i="80"/>
  <c r="AQ34" i="80" s="1"/>
  <c r="AH34" i="34"/>
  <c r="AQ34" i="34" s="1"/>
  <c r="AI33" i="74"/>
  <c r="AN33" i="74"/>
  <c r="AI35" i="30"/>
  <c r="AN35" i="30"/>
  <c r="Y36" i="37"/>
  <c r="X36" i="37"/>
  <c r="Y33" i="81"/>
  <c r="X33" i="81"/>
  <c r="AR33" i="34"/>
  <c r="AE34" i="43"/>
  <c r="W35" i="43"/>
  <c r="AG34" i="43"/>
  <c r="AP34" i="43" s="1"/>
  <c r="AH35" i="27"/>
  <c r="AQ35" i="27" s="1"/>
  <c r="AR32" i="76"/>
  <c r="AR34" i="39"/>
  <c r="X36" i="92"/>
  <c r="Y36" i="92"/>
  <c r="Z36" i="92" s="1"/>
  <c r="AH34" i="86"/>
  <c r="AQ34" i="86" s="1"/>
  <c r="AE34" i="80"/>
  <c r="W35" i="80"/>
  <c r="AG34" i="80"/>
  <c r="AP34" i="80" s="1"/>
  <c r="AF34" i="80"/>
  <c r="AO34" i="80" s="1"/>
  <c r="W36" i="26"/>
  <c r="AG35" i="26"/>
  <c r="AP35" i="26" s="1"/>
  <c r="AF35" i="26"/>
  <c r="AO35" i="26" s="1"/>
  <c r="AE35" i="26"/>
  <c r="AR35" i="96"/>
  <c r="AN35" i="37"/>
  <c r="AI35" i="37"/>
  <c r="AN32" i="85"/>
  <c r="AI32" i="85"/>
  <c r="Y34" i="93"/>
  <c r="X34" i="93"/>
  <c r="W36" i="84"/>
  <c r="AG35" i="84"/>
  <c r="AP35" i="84" s="1"/>
  <c r="AF35" i="84"/>
  <c r="AO35" i="84" s="1"/>
  <c r="AE35" i="84"/>
  <c r="AE34" i="73"/>
  <c r="W35" i="73"/>
  <c r="AG34" i="73"/>
  <c r="AP34" i="73" s="1"/>
  <c r="AF34" i="73"/>
  <c r="AO34" i="73" s="1"/>
  <c r="W35" i="40"/>
  <c r="AG34" i="40"/>
  <c r="AP34" i="40" s="1"/>
  <c r="AF34" i="40"/>
  <c r="AO34" i="40" s="1"/>
  <c r="AE34" i="40"/>
  <c r="W37" i="82"/>
  <c r="AG36" i="82"/>
  <c r="AP36" i="82" s="1"/>
  <c r="AF36" i="82"/>
  <c r="AO36" i="82" s="1"/>
  <c r="AE36" i="82"/>
  <c r="AH34" i="45"/>
  <c r="AQ34" i="45" s="1"/>
  <c r="AI34" i="25"/>
  <c r="AN34" i="25"/>
  <c r="AI33" i="77"/>
  <c r="AN33" i="77"/>
  <c r="W37" i="48"/>
  <c r="AG36" i="48"/>
  <c r="AP36" i="48" s="1"/>
  <c r="AF36" i="48"/>
  <c r="AO36" i="48" s="1"/>
  <c r="AE36" i="48"/>
  <c r="AR33" i="80"/>
  <c r="AH36" i="96"/>
  <c r="AQ36" i="96" s="1"/>
  <c r="AI35" i="42"/>
  <c r="AN35" i="42"/>
  <c r="AN34" i="94"/>
  <c r="AI34" i="94"/>
  <c r="AN33" i="91"/>
  <c r="AI33" i="91"/>
  <c r="AF34" i="44"/>
  <c r="AO34" i="44" s="1"/>
  <c r="AE34" i="44"/>
  <c r="W35" i="44"/>
  <c r="AG34" i="44"/>
  <c r="AP34" i="44" s="1"/>
  <c r="Z34" i="86"/>
  <c r="AI32" i="89"/>
  <c r="AN32" i="89"/>
  <c r="Z34" i="34"/>
  <c r="Y34" i="74"/>
  <c r="X34" i="74"/>
  <c r="W35" i="78"/>
  <c r="AG34" i="78"/>
  <c r="AP34" i="78" s="1"/>
  <c r="AF34" i="78"/>
  <c r="AO34" i="78" s="1"/>
  <c r="AE34" i="78"/>
  <c r="X35" i="88"/>
  <c r="Y35" i="88"/>
  <c r="Z35" i="27"/>
  <c r="AR33" i="86"/>
  <c r="AI32" i="33"/>
  <c r="AN32" i="33"/>
  <c r="Z36" i="96"/>
  <c r="X35" i="38"/>
  <c r="Y35" i="38"/>
  <c r="X36" i="42"/>
  <c r="Z36" i="42" s="1"/>
  <c r="Y36" i="42"/>
  <c r="AI35" i="92"/>
  <c r="AN35" i="92"/>
  <c r="X34" i="36"/>
  <c r="Y34" i="36"/>
  <c r="AN33" i="87"/>
  <c r="AI33" i="87"/>
  <c r="AR34" i="27"/>
  <c r="AI34" i="29"/>
  <c r="AN34" i="29"/>
  <c r="AR34" i="35"/>
  <c r="W35" i="41"/>
  <c r="AG34" i="41"/>
  <c r="AP34" i="41" s="1"/>
  <c r="AF34" i="41"/>
  <c r="AO34" i="41" s="1"/>
  <c r="AE34" i="41"/>
  <c r="AF35" i="31"/>
  <c r="AO35" i="31" s="1"/>
  <c r="W36" i="31"/>
  <c r="AE35" i="31"/>
  <c r="AG35" i="31"/>
  <c r="AP35" i="31" s="1"/>
  <c r="AR35" i="48"/>
  <c r="W35" i="90"/>
  <c r="AG34" i="90"/>
  <c r="AP34" i="90" s="1"/>
  <c r="AF34" i="90"/>
  <c r="AO34" i="90" s="1"/>
  <c r="AE34" i="90"/>
  <c r="X35" i="79"/>
  <c r="Z35" i="79" s="1"/>
  <c r="Y35" i="79"/>
  <c r="AH35" i="35"/>
  <c r="AQ35" i="35" s="1"/>
  <c r="AH35" i="32"/>
  <c r="AQ35" i="32" s="1"/>
  <c r="Z34" i="45"/>
  <c r="AR34" i="32"/>
  <c r="AR33" i="44"/>
  <c r="AH34" i="75"/>
  <c r="AQ34" i="75" s="1"/>
  <c r="Y33" i="28"/>
  <c r="X33" i="28"/>
  <c r="AR33" i="75"/>
  <c r="Y36" i="30"/>
  <c r="X36" i="30"/>
  <c r="Z36" i="30" s="1"/>
  <c r="X33" i="85"/>
  <c r="Y33" i="85"/>
  <c r="AI33" i="93"/>
  <c r="AN33" i="93"/>
  <c r="AH33" i="76"/>
  <c r="AQ33" i="76" s="1"/>
  <c r="W36" i="35"/>
  <c r="AG35" i="35"/>
  <c r="AP35" i="35" s="1"/>
  <c r="AF35" i="35"/>
  <c r="AO35" i="35" s="1"/>
  <c r="AE35" i="35"/>
  <c r="W36" i="32"/>
  <c r="AG35" i="32"/>
  <c r="AP35" i="32" s="1"/>
  <c r="AF35" i="32"/>
  <c r="AO35" i="32" s="1"/>
  <c r="AE35" i="32"/>
  <c r="AH34" i="43"/>
  <c r="AQ34" i="43" s="1"/>
  <c r="Y35" i="25"/>
  <c r="X35" i="25"/>
  <c r="AR33" i="43"/>
  <c r="AI34" i="88"/>
  <c r="AN34" i="88"/>
  <c r="AR33" i="45"/>
  <c r="W35" i="75"/>
  <c r="AG34" i="75"/>
  <c r="AP34" i="75" s="1"/>
  <c r="AF34" i="75"/>
  <c r="AO34" i="75" s="1"/>
  <c r="AE34" i="75"/>
  <c r="AH35" i="47"/>
  <c r="AQ35" i="47" s="1"/>
  <c r="AR33" i="95"/>
  <c r="Y35" i="94"/>
  <c r="X35" i="94"/>
  <c r="AH34" i="44"/>
  <c r="AQ34" i="44" s="1"/>
  <c r="AH34" i="95"/>
  <c r="AQ34" i="95" s="1"/>
  <c r="AR35" i="82"/>
  <c r="Y33" i="89"/>
  <c r="X33" i="89"/>
  <c r="AH35" i="39"/>
  <c r="AQ35" i="39" s="1"/>
  <c r="AF35" i="46"/>
  <c r="AO35" i="46" s="1"/>
  <c r="AG35" i="46"/>
  <c r="AP35" i="46" s="1"/>
  <c r="W36" i="46"/>
  <c r="AE35" i="46"/>
  <c r="AI32" i="81"/>
  <c r="AN32" i="81"/>
  <c r="AR34" i="47"/>
  <c r="AI34" i="79"/>
  <c r="AN34" i="79"/>
  <c r="Z33" i="76"/>
  <c r="AH36" i="82"/>
  <c r="AQ36" i="82" s="1"/>
  <c r="Y34" i="77"/>
  <c r="X34" i="77"/>
  <c r="W34" i="83"/>
  <c r="AG33" i="83"/>
  <c r="AP33" i="83" s="1"/>
  <c r="AF33" i="83"/>
  <c r="AO33" i="83" s="1"/>
  <c r="AE33" i="83"/>
  <c r="AH36" i="48"/>
  <c r="AQ36" i="48" s="1"/>
  <c r="Y33" i="33"/>
  <c r="X33" i="33"/>
  <c r="Z35" i="47"/>
  <c r="AN34" i="38"/>
  <c r="AI34" i="38"/>
  <c r="AN33" i="36"/>
  <c r="AI33" i="36"/>
  <c r="X34" i="91"/>
  <c r="Z34" i="91" s="1"/>
  <c r="Y34" i="91"/>
  <c r="AI32" i="28"/>
  <c r="AN32" i="28"/>
  <c r="X34" i="87"/>
  <c r="Y34" i="87"/>
  <c r="Z34" i="36" l="1"/>
  <c r="Z35" i="38"/>
  <c r="AG34" i="95"/>
  <c r="AP34" i="95" s="1"/>
  <c r="Z35" i="88"/>
  <c r="Z34" i="77"/>
  <c r="Z35" i="25"/>
  <c r="Z35" i="94"/>
  <c r="AF35" i="94" s="1"/>
  <c r="AO35" i="94" s="1"/>
  <c r="Z33" i="28"/>
  <c r="AF33" i="28" s="1"/>
  <c r="AO33" i="28" s="1"/>
  <c r="Z34" i="93"/>
  <c r="W35" i="93" s="1"/>
  <c r="Z35" i="29"/>
  <c r="AG35" i="29" s="1"/>
  <c r="AP35" i="29" s="1"/>
  <c r="Z33" i="89"/>
  <c r="AE33" i="89" s="1"/>
  <c r="AE35" i="94"/>
  <c r="W36" i="94"/>
  <c r="AG35" i="94"/>
  <c r="AP35" i="94" s="1"/>
  <c r="W36" i="29"/>
  <c r="AE35" i="29"/>
  <c r="W37" i="92"/>
  <c r="AG36" i="92"/>
  <c r="AP36" i="92" s="1"/>
  <c r="AF36" i="92"/>
  <c r="AO36" i="92" s="1"/>
  <c r="AE36" i="92"/>
  <c r="W34" i="28"/>
  <c r="AG33" i="28"/>
  <c r="AP33" i="28" s="1"/>
  <c r="W37" i="30"/>
  <c r="AG36" i="30"/>
  <c r="AP36" i="30" s="1"/>
  <c r="AF36" i="30"/>
  <c r="AO36" i="30" s="1"/>
  <c r="AE36" i="30"/>
  <c r="AH34" i="87"/>
  <c r="AQ34" i="87" s="1"/>
  <c r="Z34" i="87"/>
  <c r="AR33" i="36"/>
  <c r="AH34" i="77"/>
  <c r="AQ34" i="77" s="1"/>
  <c r="AN34" i="90"/>
  <c r="AI34" i="90"/>
  <c r="AI34" i="41"/>
  <c r="AN34" i="41"/>
  <c r="AE36" i="96"/>
  <c r="AF36" i="96"/>
  <c r="AO36" i="96" s="1"/>
  <c r="W37" i="96"/>
  <c r="AG36" i="96"/>
  <c r="AP36" i="96" s="1"/>
  <c r="AI34" i="44"/>
  <c r="AN34" i="44"/>
  <c r="X37" i="48"/>
  <c r="Y37" i="48"/>
  <c r="Y36" i="84"/>
  <c r="X36" i="84"/>
  <c r="AR35" i="37"/>
  <c r="Y35" i="80"/>
  <c r="X35" i="80"/>
  <c r="AG34" i="91"/>
  <c r="AP34" i="91" s="1"/>
  <c r="AF34" i="91"/>
  <c r="AO34" i="91" s="1"/>
  <c r="W35" i="91"/>
  <c r="AE34" i="91"/>
  <c r="AH33" i="33"/>
  <c r="AQ33" i="33" s="1"/>
  <c r="AR35" i="92"/>
  <c r="AE35" i="38"/>
  <c r="W36" i="38"/>
  <c r="AG35" i="38"/>
  <c r="AP35" i="38" s="1"/>
  <c r="AF35" i="38"/>
  <c r="AO35" i="38" s="1"/>
  <c r="W35" i="34"/>
  <c r="AG34" i="34"/>
  <c r="AP34" i="34" s="1"/>
  <c r="AF34" i="34"/>
  <c r="AO34" i="34" s="1"/>
  <c r="AE34" i="34"/>
  <c r="AI36" i="82"/>
  <c r="AN36" i="82"/>
  <c r="AH36" i="37"/>
  <c r="AQ36" i="37" s="1"/>
  <c r="AR33" i="74"/>
  <c r="Y36" i="39"/>
  <c r="X36" i="39"/>
  <c r="Z36" i="39" s="1"/>
  <c r="Z33" i="33"/>
  <c r="AI33" i="83"/>
  <c r="AN33" i="83"/>
  <c r="AH33" i="89"/>
  <c r="AQ33" i="89" s="1"/>
  <c r="AH35" i="25"/>
  <c r="AQ35" i="25" s="1"/>
  <c r="Y36" i="32"/>
  <c r="X36" i="32"/>
  <c r="AR33" i="93"/>
  <c r="AH36" i="42"/>
  <c r="AQ36" i="42" s="1"/>
  <c r="AH35" i="88"/>
  <c r="AQ35" i="88" s="1"/>
  <c r="Y35" i="78"/>
  <c r="X35" i="78"/>
  <c r="AR32" i="89"/>
  <c r="AR35" i="42"/>
  <c r="Y35" i="40"/>
  <c r="X35" i="40"/>
  <c r="AI34" i="73"/>
  <c r="AN34" i="73"/>
  <c r="AH34" i="93"/>
  <c r="AQ34" i="93" s="1"/>
  <c r="X36" i="26"/>
  <c r="Y36" i="26"/>
  <c r="AI34" i="80"/>
  <c r="AN34" i="80"/>
  <c r="Z36" i="37"/>
  <c r="Y35" i="75"/>
  <c r="X35" i="75"/>
  <c r="X36" i="35"/>
  <c r="Y36" i="35"/>
  <c r="AH36" i="30"/>
  <c r="AQ36" i="30" s="1"/>
  <c r="W36" i="79"/>
  <c r="AG35" i="79"/>
  <c r="AP35" i="79" s="1"/>
  <c r="AF35" i="79"/>
  <c r="AO35" i="79" s="1"/>
  <c r="AE35" i="79"/>
  <c r="AR33" i="87"/>
  <c r="AF35" i="27"/>
  <c r="AO35" i="27" s="1"/>
  <c r="AE35" i="27"/>
  <c r="W36" i="27"/>
  <c r="AG35" i="27"/>
  <c r="AP35" i="27" s="1"/>
  <c r="AR32" i="28"/>
  <c r="W35" i="77"/>
  <c r="AG34" i="77"/>
  <c r="AP34" i="77" s="1"/>
  <c r="AF34" i="77"/>
  <c r="AO34" i="77" s="1"/>
  <c r="AE34" i="77"/>
  <c r="AE33" i="76"/>
  <c r="W34" i="76"/>
  <c r="AG33" i="76"/>
  <c r="AP33" i="76" s="1"/>
  <c r="AF33" i="76"/>
  <c r="AO33" i="76" s="1"/>
  <c r="AR32" i="81"/>
  <c r="AI34" i="75"/>
  <c r="AN34" i="75"/>
  <c r="AI35" i="35"/>
  <c r="AN35" i="35"/>
  <c r="AR34" i="29"/>
  <c r="AH34" i="36"/>
  <c r="AQ34" i="36" s="1"/>
  <c r="W37" i="42"/>
  <c r="AG36" i="42"/>
  <c r="AP36" i="42" s="1"/>
  <c r="AF36" i="42"/>
  <c r="AO36" i="42" s="1"/>
  <c r="AE36" i="42"/>
  <c r="AR32" i="33"/>
  <c r="W36" i="88"/>
  <c r="AG35" i="88"/>
  <c r="AP35" i="88" s="1"/>
  <c r="AF35" i="88"/>
  <c r="AO35" i="88" s="1"/>
  <c r="AE35" i="88"/>
  <c r="AH34" i="74"/>
  <c r="AQ34" i="74" s="1"/>
  <c r="AE34" i="86"/>
  <c r="AF34" i="86"/>
  <c r="AO34" i="86" s="1"/>
  <c r="AG34" i="86"/>
  <c r="AP34" i="86" s="1"/>
  <c r="W35" i="86"/>
  <c r="AR33" i="91"/>
  <c r="X37" i="82"/>
  <c r="Y37" i="82"/>
  <c r="AN35" i="84"/>
  <c r="AI35" i="84"/>
  <c r="AH36" i="92"/>
  <c r="AQ36" i="92" s="1"/>
  <c r="Y35" i="43"/>
  <c r="X35" i="43"/>
  <c r="AH33" i="81"/>
  <c r="AQ33" i="81" s="1"/>
  <c r="AN35" i="39"/>
  <c r="AI35" i="39"/>
  <c r="X35" i="95"/>
  <c r="Y35" i="95"/>
  <c r="Z35" i="95" s="1"/>
  <c r="AR34" i="25"/>
  <c r="AI35" i="46"/>
  <c r="AN35" i="46"/>
  <c r="W36" i="25"/>
  <c r="AG35" i="25"/>
  <c r="AP35" i="25" s="1"/>
  <c r="AF35" i="25"/>
  <c r="AO35" i="25" s="1"/>
  <c r="AE35" i="25"/>
  <c r="AH33" i="85"/>
  <c r="AQ33" i="85" s="1"/>
  <c r="AN35" i="31"/>
  <c r="AI35" i="31"/>
  <c r="X35" i="41"/>
  <c r="Y35" i="41"/>
  <c r="AF34" i="36"/>
  <c r="AO34" i="36" s="1"/>
  <c r="AE34" i="36"/>
  <c r="W35" i="36"/>
  <c r="AG34" i="36"/>
  <c r="AP34" i="36" s="1"/>
  <c r="AI36" i="48"/>
  <c r="AN36" i="48"/>
  <c r="AR33" i="77"/>
  <c r="AR35" i="30"/>
  <c r="AN34" i="95"/>
  <c r="AI34" i="95"/>
  <c r="X35" i="73"/>
  <c r="Y35" i="73"/>
  <c r="AR34" i="38"/>
  <c r="AH34" i="91"/>
  <c r="AQ34" i="91" s="1"/>
  <c r="AE35" i="47"/>
  <c r="W36" i="47"/>
  <c r="AG35" i="47"/>
  <c r="AP35" i="47" s="1"/>
  <c r="AF35" i="47"/>
  <c r="AO35" i="47" s="1"/>
  <c r="Y34" i="83"/>
  <c r="X34" i="83"/>
  <c r="AR34" i="79"/>
  <c r="Y36" i="46"/>
  <c r="X36" i="46"/>
  <c r="AH35" i="94"/>
  <c r="AQ35" i="94" s="1"/>
  <c r="AR34" i="88"/>
  <c r="AN35" i="32"/>
  <c r="AI35" i="32"/>
  <c r="Z33" i="85"/>
  <c r="AH33" i="28"/>
  <c r="AQ33" i="28" s="1"/>
  <c r="AF34" i="45"/>
  <c r="AO34" i="45" s="1"/>
  <c r="AG34" i="45"/>
  <c r="AP34" i="45" s="1"/>
  <c r="W35" i="45"/>
  <c r="AE34" i="45"/>
  <c r="AH35" i="79"/>
  <c r="AQ35" i="79" s="1"/>
  <c r="X35" i="90"/>
  <c r="Y35" i="90"/>
  <c r="Y36" i="31"/>
  <c r="X36" i="31"/>
  <c r="AH35" i="38"/>
  <c r="AQ35" i="38" s="1"/>
  <c r="AN34" i="78"/>
  <c r="AI34" i="78"/>
  <c r="Z34" i="74"/>
  <c r="X35" i="44"/>
  <c r="Y35" i="44"/>
  <c r="AR34" i="94"/>
  <c r="AI34" i="40"/>
  <c r="AN34" i="40"/>
  <c r="AR32" i="85"/>
  <c r="AI35" i="26"/>
  <c r="AN35" i="26"/>
  <c r="AI34" i="43"/>
  <c r="AN34" i="43"/>
  <c r="Z33" i="81"/>
  <c r="AH35" i="29"/>
  <c r="AQ35" i="29" s="1"/>
  <c r="Z36" i="46" l="1"/>
  <c r="AF33" i="89"/>
  <c r="AO33" i="89" s="1"/>
  <c r="AG33" i="89"/>
  <c r="AP33" i="89" s="1"/>
  <c r="Z36" i="35"/>
  <c r="Z37" i="48"/>
  <c r="AE34" i="93"/>
  <c r="Z35" i="80"/>
  <c r="AF34" i="93"/>
  <c r="AO34" i="93" s="1"/>
  <c r="Z35" i="41"/>
  <c r="Z35" i="75"/>
  <c r="AF35" i="75" s="1"/>
  <c r="AO35" i="75" s="1"/>
  <c r="Z36" i="26"/>
  <c r="W37" i="26" s="1"/>
  <c r="AE33" i="28"/>
  <c r="AG34" i="93"/>
  <c r="AP34" i="93" s="1"/>
  <c r="Z35" i="44"/>
  <c r="Z36" i="84"/>
  <c r="W34" i="89"/>
  <c r="Y34" i="89" s="1"/>
  <c r="Z35" i="40"/>
  <c r="AF35" i="40" s="1"/>
  <c r="AO35" i="40" s="1"/>
  <c r="AF35" i="29"/>
  <c r="AO35" i="29" s="1"/>
  <c r="Z37" i="82"/>
  <c r="W38" i="82" s="1"/>
  <c r="AG37" i="82"/>
  <c r="AP37" i="82" s="1"/>
  <c r="AE37" i="82"/>
  <c r="AF35" i="80"/>
  <c r="AO35" i="80" s="1"/>
  <c r="AE35" i="80"/>
  <c r="W36" i="80"/>
  <c r="AG35" i="80"/>
  <c r="AP35" i="80" s="1"/>
  <c r="X35" i="45"/>
  <c r="Y35" i="45"/>
  <c r="Z35" i="45" s="1"/>
  <c r="AH34" i="83"/>
  <c r="AQ34" i="83" s="1"/>
  <c r="AH35" i="43"/>
  <c r="AQ35" i="43" s="1"/>
  <c r="Y37" i="42"/>
  <c r="X37" i="42"/>
  <c r="AI33" i="76"/>
  <c r="AN33" i="76"/>
  <c r="X36" i="79"/>
  <c r="Y36" i="79"/>
  <c r="W36" i="75"/>
  <c r="AG36" i="26"/>
  <c r="AP36" i="26" s="1"/>
  <c r="AF36" i="26"/>
  <c r="AO36" i="26" s="1"/>
  <c r="AE36" i="26"/>
  <c r="AH36" i="32"/>
  <c r="AQ36" i="32" s="1"/>
  <c r="AE36" i="39"/>
  <c r="W37" i="39"/>
  <c r="AG36" i="39"/>
  <c r="AP36" i="39" s="1"/>
  <c r="AF36" i="39"/>
  <c r="AO36" i="39" s="1"/>
  <c r="W38" i="48"/>
  <c r="AG37" i="48"/>
  <c r="AP37" i="48" s="1"/>
  <c r="AF37" i="48"/>
  <c r="AO37" i="48" s="1"/>
  <c r="AE37" i="48"/>
  <c r="AI33" i="28"/>
  <c r="AN33" i="28"/>
  <c r="X34" i="89"/>
  <c r="AR34" i="43"/>
  <c r="AR34" i="40"/>
  <c r="AR35" i="26"/>
  <c r="AH36" i="31"/>
  <c r="AQ36" i="31" s="1"/>
  <c r="AR34" i="95"/>
  <c r="AH36" i="46"/>
  <c r="AQ36" i="46" s="1"/>
  <c r="AI35" i="47"/>
  <c r="AN35" i="47"/>
  <c r="AR36" i="48"/>
  <c r="AI34" i="86"/>
  <c r="AN34" i="86"/>
  <c r="AI35" i="88"/>
  <c r="AN35" i="88"/>
  <c r="AI34" i="77"/>
  <c r="AN34" i="77"/>
  <c r="AF36" i="37"/>
  <c r="AO36" i="37" s="1"/>
  <c r="AG36" i="37"/>
  <c r="AP36" i="37" s="1"/>
  <c r="AE36" i="37"/>
  <c r="W37" i="37"/>
  <c r="AR34" i="73"/>
  <c r="X35" i="34"/>
  <c r="Y35" i="34"/>
  <c r="AI35" i="38"/>
  <c r="AN35" i="38"/>
  <c r="AH36" i="84"/>
  <c r="AQ36" i="84" s="1"/>
  <c r="AI36" i="96"/>
  <c r="AN36" i="96"/>
  <c r="AF34" i="87"/>
  <c r="AO34" i="87" s="1"/>
  <c r="AE34" i="87"/>
  <c r="W35" i="87"/>
  <c r="AG34" i="87"/>
  <c r="AP34" i="87" s="1"/>
  <c r="AI36" i="30"/>
  <c r="AN36" i="30"/>
  <c r="Y35" i="93"/>
  <c r="X35" i="93"/>
  <c r="W35" i="74"/>
  <c r="AG34" i="74"/>
  <c r="AP34" i="74" s="1"/>
  <c r="AF34" i="74"/>
  <c r="AO34" i="74" s="1"/>
  <c r="AE34" i="74"/>
  <c r="W34" i="81"/>
  <c r="AG33" i="81"/>
  <c r="AP33" i="81" s="1"/>
  <c r="AF33" i="81"/>
  <c r="AO33" i="81" s="1"/>
  <c r="AE33" i="81"/>
  <c r="AH35" i="44"/>
  <c r="AQ35" i="44" s="1"/>
  <c r="Z36" i="31"/>
  <c r="Z34" i="83"/>
  <c r="AH35" i="41"/>
  <c r="AQ35" i="41" s="1"/>
  <c r="Z35" i="43"/>
  <c r="AR35" i="84"/>
  <c r="AN36" i="42"/>
  <c r="AI36" i="42"/>
  <c r="AH36" i="35"/>
  <c r="AQ36" i="35" s="1"/>
  <c r="AH35" i="40"/>
  <c r="AQ35" i="40" s="1"/>
  <c r="Z36" i="32"/>
  <c r="AR33" i="83"/>
  <c r="AH35" i="80"/>
  <c r="AQ35" i="80" s="1"/>
  <c r="AR34" i="44"/>
  <c r="Y37" i="92"/>
  <c r="X37" i="92"/>
  <c r="Z37" i="92" s="1"/>
  <c r="Y36" i="29"/>
  <c r="X36" i="29"/>
  <c r="Y36" i="94"/>
  <c r="X36" i="94"/>
  <c r="Z36" i="94" s="1"/>
  <c r="W36" i="44"/>
  <c r="AG35" i="44"/>
  <c r="AP35" i="44" s="1"/>
  <c r="AF35" i="44"/>
  <c r="AO35" i="44" s="1"/>
  <c r="AE35" i="44"/>
  <c r="AF33" i="85"/>
  <c r="AO33" i="85" s="1"/>
  <c r="AE33" i="85"/>
  <c r="W34" i="85"/>
  <c r="AG33" i="85"/>
  <c r="AP33" i="85" s="1"/>
  <c r="W37" i="46"/>
  <c r="AG36" i="46"/>
  <c r="AP36" i="46" s="1"/>
  <c r="AF36" i="46"/>
  <c r="AO36" i="46" s="1"/>
  <c r="AE36" i="46"/>
  <c r="Y35" i="36"/>
  <c r="X35" i="36"/>
  <c r="Z35" i="36" s="1"/>
  <c r="W36" i="41"/>
  <c r="AG35" i="41"/>
  <c r="AP35" i="41" s="1"/>
  <c r="AF35" i="41"/>
  <c r="AO35" i="41" s="1"/>
  <c r="AE35" i="41"/>
  <c r="Y36" i="25"/>
  <c r="X36" i="25"/>
  <c r="AH35" i="95"/>
  <c r="AQ35" i="95" s="1"/>
  <c r="X35" i="86"/>
  <c r="Y35" i="86"/>
  <c r="AR35" i="35"/>
  <c r="X36" i="27"/>
  <c r="Y36" i="27"/>
  <c r="AI35" i="79"/>
  <c r="AN35" i="79"/>
  <c r="W37" i="35"/>
  <c r="AG36" i="35"/>
  <c r="AP36" i="35" s="1"/>
  <c r="AF36" i="35"/>
  <c r="AO36" i="35" s="1"/>
  <c r="AE36" i="35"/>
  <c r="AR34" i="80"/>
  <c r="AH35" i="78"/>
  <c r="AQ35" i="78" s="1"/>
  <c r="W34" i="33"/>
  <c r="AG33" i="33"/>
  <c r="AP33" i="33" s="1"/>
  <c r="AF33" i="33"/>
  <c r="AO33" i="33" s="1"/>
  <c r="AE33" i="33"/>
  <c r="AR36" i="82"/>
  <c r="AI34" i="91"/>
  <c r="AN34" i="91"/>
  <c r="AF36" i="84"/>
  <c r="AO36" i="84" s="1"/>
  <c r="AE36" i="84"/>
  <c r="W37" i="84"/>
  <c r="AG36" i="84"/>
  <c r="AP36" i="84" s="1"/>
  <c r="AR34" i="41"/>
  <c r="X34" i="28"/>
  <c r="Y34" i="28"/>
  <c r="AN33" i="89"/>
  <c r="AI33" i="89"/>
  <c r="AR35" i="32"/>
  <c r="AH35" i="73"/>
  <c r="AQ35" i="73" s="1"/>
  <c r="AR35" i="31"/>
  <c r="AG35" i="95"/>
  <c r="AP35" i="95" s="1"/>
  <c r="AF35" i="95"/>
  <c r="AO35" i="95" s="1"/>
  <c r="W36" i="95"/>
  <c r="AE35" i="95"/>
  <c r="X36" i="88"/>
  <c r="Y36" i="88"/>
  <c r="Z36" i="88" s="1"/>
  <c r="X34" i="76"/>
  <c r="Y34" i="76"/>
  <c r="X35" i="77"/>
  <c r="Y35" i="77"/>
  <c r="AH35" i="75"/>
  <c r="AQ35" i="75" s="1"/>
  <c r="AH36" i="39"/>
  <c r="AQ36" i="39" s="1"/>
  <c r="AI34" i="34"/>
  <c r="AN34" i="34"/>
  <c r="Y35" i="91"/>
  <c r="X35" i="91"/>
  <c r="Y37" i="96"/>
  <c r="X37" i="96"/>
  <c r="Z37" i="96" s="1"/>
  <c r="AR34" i="90"/>
  <c r="X37" i="30"/>
  <c r="Y37" i="30"/>
  <c r="AN34" i="93"/>
  <c r="AI34" i="93"/>
  <c r="AI35" i="94"/>
  <c r="AN35" i="94"/>
  <c r="AH35" i="90"/>
  <c r="AQ35" i="90" s="1"/>
  <c r="AR34" i="78"/>
  <c r="Z35" i="90"/>
  <c r="AI34" i="45"/>
  <c r="AN34" i="45"/>
  <c r="Y36" i="47"/>
  <c r="X36" i="47"/>
  <c r="Z35" i="73"/>
  <c r="AI34" i="36"/>
  <c r="AN34" i="36"/>
  <c r="AN35" i="25"/>
  <c r="AI35" i="25"/>
  <c r="AR35" i="46"/>
  <c r="AR35" i="39"/>
  <c r="AH37" i="82"/>
  <c r="AQ37" i="82" s="1"/>
  <c r="AR34" i="75"/>
  <c r="AI35" i="27"/>
  <c r="AN35" i="27"/>
  <c r="AH36" i="26"/>
  <c r="AQ36" i="26" s="1"/>
  <c r="Z35" i="78"/>
  <c r="Y36" i="38"/>
  <c r="X36" i="38"/>
  <c r="AH37" i="48"/>
  <c r="AQ37" i="48" s="1"/>
  <c r="AI36" i="92"/>
  <c r="AN36" i="92"/>
  <c r="AN35" i="29"/>
  <c r="AI35" i="29"/>
  <c r="Z36" i="79" l="1"/>
  <c r="Z34" i="89"/>
  <c r="Z35" i="34"/>
  <c r="AG35" i="75"/>
  <c r="AP35" i="75" s="1"/>
  <c r="Z37" i="30"/>
  <c r="Z36" i="27"/>
  <c r="AE35" i="40"/>
  <c r="AG35" i="40"/>
  <c r="AP35" i="40" s="1"/>
  <c r="Z34" i="28"/>
  <c r="W36" i="40"/>
  <c r="Z36" i="29"/>
  <c r="AE35" i="75"/>
  <c r="Z35" i="77"/>
  <c r="AF37" i="82"/>
  <c r="AO37" i="82" s="1"/>
  <c r="Z37" i="42"/>
  <c r="AF37" i="42" s="1"/>
  <c r="AO37" i="42" s="1"/>
  <c r="Z36" i="25"/>
  <c r="W37" i="25" s="1"/>
  <c r="Z36" i="38"/>
  <c r="AF36" i="38" s="1"/>
  <c r="AO36" i="38" s="1"/>
  <c r="W38" i="42"/>
  <c r="W38" i="96"/>
  <c r="AG37" i="96"/>
  <c r="AP37" i="96" s="1"/>
  <c r="AF37" i="96"/>
  <c r="AO37" i="96" s="1"/>
  <c r="AE37" i="96"/>
  <c r="AG36" i="25"/>
  <c r="AP36" i="25" s="1"/>
  <c r="AF36" i="25"/>
  <c r="AO36" i="25" s="1"/>
  <c r="W37" i="79"/>
  <c r="AG36" i="79"/>
  <c r="AP36" i="79" s="1"/>
  <c r="AF36" i="79"/>
  <c r="AO36" i="79" s="1"/>
  <c r="AE36" i="79"/>
  <c r="W37" i="88"/>
  <c r="AG36" i="88"/>
  <c r="AP36" i="88" s="1"/>
  <c r="AF36" i="88"/>
  <c r="AO36" i="88" s="1"/>
  <c r="AE36" i="88"/>
  <c r="W36" i="77"/>
  <c r="AG35" i="77"/>
  <c r="AP35" i="77" s="1"/>
  <c r="AF35" i="77"/>
  <c r="AO35" i="77" s="1"/>
  <c r="AE35" i="77"/>
  <c r="W36" i="45"/>
  <c r="AG35" i="45"/>
  <c r="AP35" i="45" s="1"/>
  <c r="AE35" i="45"/>
  <c r="AF35" i="45"/>
  <c r="AO35" i="45" s="1"/>
  <c r="W37" i="38"/>
  <c r="AG36" i="38"/>
  <c r="AP36" i="38" s="1"/>
  <c r="AF34" i="89"/>
  <c r="AO34" i="89" s="1"/>
  <c r="AE34" i="89"/>
  <c r="AG34" i="89"/>
  <c r="AP34" i="89" s="1"/>
  <c r="W35" i="89"/>
  <c r="W37" i="27"/>
  <c r="AG36" i="27"/>
  <c r="AP36" i="27" s="1"/>
  <c r="AF36" i="27"/>
  <c r="AO36" i="27" s="1"/>
  <c r="AE36" i="27"/>
  <c r="AI33" i="85"/>
  <c r="AN33" i="85"/>
  <c r="AE36" i="29"/>
  <c r="W37" i="29"/>
  <c r="AG36" i="29"/>
  <c r="AP36" i="29" s="1"/>
  <c r="AF36" i="29"/>
  <c r="AO36" i="29" s="1"/>
  <c r="W36" i="34"/>
  <c r="AG35" i="34"/>
  <c r="AP35" i="34" s="1"/>
  <c r="AF35" i="34"/>
  <c r="AO35" i="34" s="1"/>
  <c r="AE35" i="34"/>
  <c r="AN37" i="48"/>
  <c r="AI37" i="48"/>
  <c r="X37" i="39"/>
  <c r="Y37" i="39"/>
  <c r="X37" i="26"/>
  <c r="Y37" i="26"/>
  <c r="Y38" i="82"/>
  <c r="X38" i="82"/>
  <c r="AR34" i="91"/>
  <c r="X36" i="41"/>
  <c r="Y36" i="41"/>
  <c r="AR36" i="42"/>
  <c r="W36" i="73"/>
  <c r="AG35" i="73"/>
  <c r="AP35" i="73" s="1"/>
  <c r="AF35" i="73"/>
  <c r="AO35" i="73" s="1"/>
  <c r="AE35" i="73"/>
  <c r="AF35" i="90"/>
  <c r="AO35" i="90" s="1"/>
  <c r="AE35" i="90"/>
  <c r="W36" i="90"/>
  <c r="AG35" i="90"/>
  <c r="AP35" i="90" s="1"/>
  <c r="AR34" i="34"/>
  <c r="AH35" i="77"/>
  <c r="AQ35" i="77" s="1"/>
  <c r="AH36" i="88"/>
  <c r="AQ36" i="88" s="1"/>
  <c r="Y37" i="84"/>
  <c r="X37" i="84"/>
  <c r="Y34" i="33"/>
  <c r="X34" i="33"/>
  <c r="X37" i="35"/>
  <c r="Y37" i="35"/>
  <c r="AH35" i="36"/>
  <c r="AQ35" i="36" s="1"/>
  <c r="AH36" i="94"/>
  <c r="AQ36" i="94" s="1"/>
  <c r="AH37" i="92"/>
  <c r="AQ37" i="92" s="1"/>
  <c r="AF36" i="32"/>
  <c r="AO36" i="32" s="1"/>
  <c r="AE36" i="32"/>
  <c r="W37" i="32"/>
  <c r="AG36" i="32"/>
  <c r="AP36" i="32" s="1"/>
  <c r="X35" i="74"/>
  <c r="Y35" i="74"/>
  <c r="AR36" i="30"/>
  <c r="AR34" i="86"/>
  <c r="AH34" i="89"/>
  <c r="AQ34" i="89" s="1"/>
  <c r="AH36" i="79"/>
  <c r="AQ36" i="79" s="1"/>
  <c r="AH35" i="45"/>
  <c r="AQ35" i="45" s="1"/>
  <c r="AR34" i="36"/>
  <c r="AR35" i="29"/>
  <c r="AE35" i="78"/>
  <c r="W36" i="78"/>
  <c r="AG35" i="78"/>
  <c r="AP35" i="78" s="1"/>
  <c r="AF35" i="78"/>
  <c r="AO35" i="78" s="1"/>
  <c r="AH36" i="47"/>
  <c r="AQ36" i="47" s="1"/>
  <c r="AH37" i="30"/>
  <c r="AQ37" i="30" s="1"/>
  <c r="AH34" i="28"/>
  <c r="AQ34" i="28" s="1"/>
  <c r="Y37" i="46"/>
  <c r="X37" i="46"/>
  <c r="AI35" i="44"/>
  <c r="AN35" i="44"/>
  <c r="AR36" i="96"/>
  <c r="AI36" i="39"/>
  <c r="AN36" i="39"/>
  <c r="AN35" i="75"/>
  <c r="AI35" i="75"/>
  <c r="AN35" i="40"/>
  <c r="AI35" i="40"/>
  <c r="AR34" i="45"/>
  <c r="AR35" i="27"/>
  <c r="AN35" i="41"/>
  <c r="AI35" i="41"/>
  <c r="W36" i="36"/>
  <c r="AG35" i="36"/>
  <c r="AP35" i="36" s="1"/>
  <c r="AF35" i="36"/>
  <c r="AO35" i="36" s="1"/>
  <c r="AE35" i="36"/>
  <c r="W38" i="92"/>
  <c r="AG37" i="92"/>
  <c r="AP37" i="92" s="1"/>
  <c r="AF37" i="92"/>
  <c r="AO37" i="92" s="1"/>
  <c r="AE37" i="92"/>
  <c r="Y34" i="81"/>
  <c r="Z34" i="81" s="1"/>
  <c r="X34" i="81"/>
  <c r="AH35" i="93"/>
  <c r="AQ35" i="93" s="1"/>
  <c r="X35" i="87"/>
  <c r="Y35" i="87"/>
  <c r="AR35" i="38"/>
  <c r="AR34" i="77"/>
  <c r="X38" i="48"/>
  <c r="Y38" i="48"/>
  <c r="AN36" i="26"/>
  <c r="AI36" i="26"/>
  <c r="AN37" i="82"/>
  <c r="AI37" i="82"/>
  <c r="AH37" i="96"/>
  <c r="AQ37" i="96" s="1"/>
  <c r="AR35" i="25"/>
  <c r="W38" i="30"/>
  <c r="AG37" i="30"/>
  <c r="AP37" i="30" s="1"/>
  <c r="AF37" i="30"/>
  <c r="AO37" i="30" s="1"/>
  <c r="AE37" i="30"/>
  <c r="Z36" i="47"/>
  <c r="AR35" i="94"/>
  <c r="AH34" i="76"/>
  <c r="AQ34" i="76" s="1"/>
  <c r="AI35" i="95"/>
  <c r="AN35" i="95"/>
  <c r="AN33" i="33"/>
  <c r="AI33" i="33"/>
  <c r="AN36" i="35"/>
  <c r="AI36" i="35"/>
  <c r="AH35" i="86"/>
  <c r="AQ35" i="86" s="1"/>
  <c r="AN36" i="46"/>
  <c r="AI36" i="46"/>
  <c r="X34" i="85"/>
  <c r="Y34" i="85"/>
  <c r="AH36" i="29"/>
  <c r="AQ36" i="29" s="1"/>
  <c r="W36" i="43"/>
  <c r="AG35" i="43"/>
  <c r="AP35" i="43" s="1"/>
  <c r="AF35" i="43"/>
  <c r="AO35" i="43" s="1"/>
  <c r="AE35" i="43"/>
  <c r="W35" i="83"/>
  <c r="AG34" i="83"/>
  <c r="AP34" i="83" s="1"/>
  <c r="AF34" i="83"/>
  <c r="AO34" i="83" s="1"/>
  <c r="AE34" i="83"/>
  <c r="AI34" i="74"/>
  <c r="AN34" i="74"/>
  <c r="X37" i="37"/>
  <c r="Y37" i="37"/>
  <c r="AR33" i="28"/>
  <c r="AR33" i="76"/>
  <c r="X36" i="80"/>
  <c r="Y36" i="80"/>
  <c r="AH35" i="91"/>
  <c r="AQ35" i="91" s="1"/>
  <c r="W35" i="28"/>
  <c r="AG34" i="28"/>
  <c r="AP34" i="28" s="1"/>
  <c r="AF34" i="28"/>
  <c r="AO34" i="28" s="1"/>
  <c r="AE34" i="28"/>
  <c r="AN36" i="84"/>
  <c r="AI36" i="84"/>
  <c r="AR35" i="79"/>
  <c r="W37" i="94"/>
  <c r="AG36" i="94"/>
  <c r="AP36" i="94" s="1"/>
  <c r="AE36" i="94"/>
  <c r="AF36" i="94"/>
  <c r="AO36" i="94" s="1"/>
  <c r="AR36" i="92"/>
  <c r="AH36" i="38"/>
  <c r="AQ36" i="38" s="1"/>
  <c r="AR34" i="93"/>
  <c r="Z35" i="91"/>
  <c r="Z34" i="76"/>
  <c r="Y36" i="95"/>
  <c r="X36" i="95"/>
  <c r="AR33" i="89"/>
  <c r="AH36" i="27"/>
  <c r="AQ36" i="27" s="1"/>
  <c r="Z35" i="86"/>
  <c r="AH36" i="25"/>
  <c r="AQ36" i="25" s="1"/>
  <c r="X36" i="44"/>
  <c r="Y36" i="44"/>
  <c r="AF36" i="31"/>
  <c r="AO36" i="31" s="1"/>
  <c r="AG36" i="31"/>
  <c r="AP36" i="31" s="1"/>
  <c r="AE36" i="31"/>
  <c r="W37" i="31"/>
  <c r="AN33" i="81"/>
  <c r="AI33" i="81"/>
  <c r="Z35" i="93"/>
  <c r="AI34" i="87"/>
  <c r="AN34" i="87"/>
  <c r="AH35" i="34"/>
  <c r="AQ35" i="34" s="1"/>
  <c r="AI36" i="37"/>
  <c r="AN36" i="37"/>
  <c r="AR35" i="88"/>
  <c r="AR35" i="47"/>
  <c r="X36" i="75"/>
  <c r="Y36" i="75"/>
  <c r="AH37" i="42"/>
  <c r="AQ37" i="42" s="1"/>
  <c r="AI35" i="80"/>
  <c r="AN35" i="80"/>
  <c r="Y36" i="40"/>
  <c r="X36" i="40"/>
  <c r="Z36" i="40" s="1"/>
  <c r="Z37" i="37" l="1"/>
  <c r="Z34" i="85"/>
  <c r="AE36" i="38"/>
  <c r="Z35" i="74"/>
  <c r="AE36" i="25"/>
  <c r="AG37" i="42"/>
  <c r="AP37" i="42" s="1"/>
  <c r="AE37" i="42"/>
  <c r="Z36" i="44"/>
  <c r="Z38" i="48"/>
  <c r="Z37" i="26"/>
  <c r="Z36" i="75"/>
  <c r="AG36" i="75" s="1"/>
  <c r="AP36" i="75" s="1"/>
  <c r="Z37" i="39"/>
  <c r="AE37" i="39" s="1"/>
  <c r="Z37" i="46"/>
  <c r="W38" i="46" s="1"/>
  <c r="Z38" i="82"/>
  <c r="AE38" i="82" s="1"/>
  <c r="W35" i="85"/>
  <c r="AG34" i="85"/>
  <c r="AP34" i="85" s="1"/>
  <c r="AF34" i="85"/>
  <c r="AO34" i="85" s="1"/>
  <c r="AE34" i="85"/>
  <c r="AF36" i="75"/>
  <c r="AO36" i="75" s="1"/>
  <c r="AE36" i="75"/>
  <c r="W37" i="75"/>
  <c r="AE37" i="46"/>
  <c r="AG37" i="46"/>
  <c r="AP37" i="46" s="1"/>
  <c r="AG38" i="82"/>
  <c r="AP38" i="82" s="1"/>
  <c r="AF38" i="82"/>
  <c r="AO38" i="82" s="1"/>
  <c r="W39" i="82"/>
  <c r="AF35" i="93"/>
  <c r="AO35" i="93" s="1"/>
  <c r="AE35" i="93"/>
  <c r="W36" i="93"/>
  <c r="AG35" i="93"/>
  <c r="AP35" i="93" s="1"/>
  <c r="AR33" i="33"/>
  <c r="AH35" i="87"/>
  <c r="AQ35" i="87" s="1"/>
  <c r="W36" i="74"/>
  <c r="AG35" i="74"/>
  <c r="AP35" i="74" s="1"/>
  <c r="AF35" i="74"/>
  <c r="AO35" i="74" s="1"/>
  <c r="AE35" i="74"/>
  <c r="AH34" i="33"/>
  <c r="AQ34" i="33" s="1"/>
  <c r="AN36" i="88"/>
  <c r="AI36" i="88"/>
  <c r="AR33" i="81"/>
  <c r="Y35" i="83"/>
  <c r="X35" i="83"/>
  <c r="AH34" i="85"/>
  <c r="AQ34" i="85" s="1"/>
  <c r="AN37" i="30"/>
  <c r="AI37" i="30"/>
  <c r="Z35" i="87"/>
  <c r="AH34" i="81"/>
  <c r="AQ34" i="81" s="1"/>
  <c r="AR36" i="39"/>
  <c r="X36" i="90"/>
  <c r="Y36" i="90"/>
  <c r="Z36" i="90" s="1"/>
  <c r="AH36" i="41"/>
  <c r="AQ36" i="41" s="1"/>
  <c r="AI36" i="29"/>
  <c r="AN36" i="29"/>
  <c r="X37" i="27"/>
  <c r="Y37" i="27"/>
  <c r="AN35" i="77"/>
  <c r="AI35" i="77"/>
  <c r="AN36" i="25"/>
  <c r="AI36" i="25"/>
  <c r="AH36" i="95"/>
  <c r="AQ36" i="95" s="1"/>
  <c r="AN34" i="28"/>
  <c r="AI34" i="28"/>
  <c r="AR35" i="80"/>
  <c r="Z36" i="95"/>
  <c r="AR34" i="74"/>
  <c r="AI35" i="43"/>
  <c r="AN35" i="43"/>
  <c r="AR36" i="26"/>
  <c r="X38" i="92"/>
  <c r="Y38" i="92"/>
  <c r="AR35" i="41"/>
  <c r="AR35" i="40"/>
  <c r="Y36" i="78"/>
  <c r="X36" i="78"/>
  <c r="X37" i="32"/>
  <c r="Y37" i="32"/>
  <c r="Z34" i="33"/>
  <c r="Y36" i="73"/>
  <c r="X36" i="73"/>
  <c r="Z36" i="41"/>
  <c r="AR37" i="48"/>
  <c r="Y36" i="34"/>
  <c r="X36" i="34"/>
  <c r="AI36" i="38"/>
  <c r="AN36" i="38"/>
  <c r="X37" i="79"/>
  <c r="Y37" i="79"/>
  <c r="AI37" i="96"/>
  <c r="AN37" i="96"/>
  <c r="X38" i="42"/>
  <c r="Y38" i="42"/>
  <c r="AE36" i="40"/>
  <c r="W37" i="40"/>
  <c r="AG36" i="40"/>
  <c r="AP36" i="40" s="1"/>
  <c r="AF36" i="40"/>
  <c r="AO36" i="40" s="1"/>
  <c r="AH36" i="75"/>
  <c r="AQ36" i="75" s="1"/>
  <c r="AH36" i="44"/>
  <c r="AQ36" i="44" s="1"/>
  <c r="W35" i="76"/>
  <c r="AG34" i="76"/>
  <c r="AP34" i="76" s="1"/>
  <c r="AE34" i="76"/>
  <c r="AF34" i="76"/>
  <c r="AO34" i="76" s="1"/>
  <c r="AI36" i="94"/>
  <c r="AN36" i="94"/>
  <c r="AR36" i="84"/>
  <c r="X35" i="28"/>
  <c r="Y35" i="28"/>
  <c r="AN34" i="83"/>
  <c r="AI34" i="83"/>
  <c r="AR36" i="46"/>
  <c r="AR35" i="95"/>
  <c r="AE34" i="81"/>
  <c r="AG34" i="81"/>
  <c r="AP34" i="81" s="1"/>
  <c r="AF34" i="81"/>
  <c r="AO34" i="81" s="1"/>
  <c r="W35" i="81"/>
  <c r="AI35" i="36"/>
  <c r="AN35" i="36"/>
  <c r="AH37" i="84"/>
  <c r="AQ37" i="84" s="1"/>
  <c r="AN35" i="90"/>
  <c r="AI35" i="90"/>
  <c r="AH37" i="26"/>
  <c r="AQ37" i="26" s="1"/>
  <c r="AR33" i="85"/>
  <c r="X35" i="89"/>
  <c r="Y35" i="89"/>
  <c r="AN35" i="45"/>
  <c r="AI35" i="45"/>
  <c r="X37" i="88"/>
  <c r="Y37" i="88"/>
  <c r="W38" i="37"/>
  <c r="AE37" i="37"/>
  <c r="AG37" i="37"/>
  <c r="AP37" i="37" s="1"/>
  <c r="AF37" i="37"/>
  <c r="AO37" i="37" s="1"/>
  <c r="AR37" i="82"/>
  <c r="AE38" i="48"/>
  <c r="AG38" i="48"/>
  <c r="AP38" i="48" s="1"/>
  <c r="AF38" i="48"/>
  <c r="AO38" i="48" s="1"/>
  <c r="W39" i="48"/>
  <c r="Y36" i="36"/>
  <c r="X36" i="36"/>
  <c r="Z36" i="36" s="1"/>
  <c r="AH37" i="46"/>
  <c r="AQ37" i="46" s="1"/>
  <c r="AH37" i="39"/>
  <c r="AQ37" i="39" s="1"/>
  <c r="AI34" i="89"/>
  <c r="AN34" i="89"/>
  <c r="AR36" i="37"/>
  <c r="X37" i="31"/>
  <c r="Y37" i="31"/>
  <c r="W37" i="44"/>
  <c r="AG36" i="44"/>
  <c r="AP36" i="44" s="1"/>
  <c r="AF36" i="44"/>
  <c r="AO36" i="44" s="1"/>
  <c r="AE36" i="44"/>
  <c r="W36" i="86"/>
  <c r="AG35" i="86"/>
  <c r="AP35" i="86" s="1"/>
  <c r="AF35" i="86"/>
  <c r="AO35" i="86" s="1"/>
  <c r="AE35" i="86"/>
  <c r="W36" i="91"/>
  <c r="AG35" i="91"/>
  <c r="AP35" i="91" s="1"/>
  <c r="AF35" i="91"/>
  <c r="AO35" i="91" s="1"/>
  <c r="AE35" i="91"/>
  <c r="AR36" i="35"/>
  <c r="X38" i="30"/>
  <c r="Y38" i="30"/>
  <c r="AN37" i="92"/>
  <c r="AI37" i="92"/>
  <c r="AR35" i="75"/>
  <c r="AI35" i="78"/>
  <c r="AN35" i="78"/>
  <c r="AI36" i="32"/>
  <c r="AN36" i="32"/>
  <c r="AH37" i="35"/>
  <c r="AQ37" i="35" s="1"/>
  <c r="AF37" i="26"/>
  <c r="AO37" i="26" s="1"/>
  <c r="AE37" i="26"/>
  <c r="W38" i="26"/>
  <c r="AG37" i="26"/>
  <c r="AP37" i="26" s="1"/>
  <c r="AI36" i="27"/>
  <c r="AN36" i="27"/>
  <c r="X36" i="77"/>
  <c r="Y36" i="77"/>
  <c r="Y37" i="25"/>
  <c r="X37" i="25"/>
  <c r="AN37" i="42"/>
  <c r="AI37" i="42"/>
  <c r="AH36" i="40"/>
  <c r="AQ36" i="40" s="1"/>
  <c r="AH36" i="80"/>
  <c r="AQ36" i="80" s="1"/>
  <c r="AR34" i="87"/>
  <c r="AI36" i="31"/>
  <c r="AN36" i="31"/>
  <c r="Y37" i="94"/>
  <c r="X37" i="94"/>
  <c r="Z36" i="80"/>
  <c r="AH37" i="37"/>
  <c r="AQ37" i="37" s="1"/>
  <c r="X36" i="43"/>
  <c r="Y36" i="43"/>
  <c r="W37" i="47"/>
  <c r="AG36" i="47"/>
  <c r="AP36" i="47" s="1"/>
  <c r="AF36" i="47"/>
  <c r="AO36" i="47" s="1"/>
  <c r="AE36" i="47"/>
  <c r="AH38" i="48"/>
  <c r="AQ38" i="48" s="1"/>
  <c r="AR35" i="44"/>
  <c r="AH35" i="74"/>
  <c r="AQ35" i="74" s="1"/>
  <c r="Z37" i="35"/>
  <c r="Z37" i="84"/>
  <c r="AI35" i="73"/>
  <c r="AN35" i="73"/>
  <c r="AH38" i="82"/>
  <c r="AQ38" i="82" s="1"/>
  <c r="AN35" i="34"/>
  <c r="AI35" i="34"/>
  <c r="X37" i="29"/>
  <c r="Y37" i="29"/>
  <c r="Y37" i="38"/>
  <c r="X37" i="38"/>
  <c r="Y36" i="45"/>
  <c r="X36" i="45"/>
  <c r="AN36" i="79"/>
  <c r="AI36" i="79"/>
  <c r="Y38" i="96"/>
  <c r="X38" i="96"/>
  <c r="Z38" i="96" s="1"/>
  <c r="Z36" i="77" l="1"/>
  <c r="AF37" i="39"/>
  <c r="AO37" i="39" s="1"/>
  <c r="Z36" i="43"/>
  <c r="Z35" i="28"/>
  <c r="AF35" i="28" s="1"/>
  <c r="AO35" i="28" s="1"/>
  <c r="AG37" i="39"/>
  <c r="AP37" i="39" s="1"/>
  <c r="Z35" i="89"/>
  <c r="W36" i="89" s="1"/>
  <c r="Z38" i="92"/>
  <c r="W38" i="39"/>
  <c r="Z38" i="42"/>
  <c r="Z38" i="30"/>
  <c r="AF37" i="46"/>
  <c r="AO37" i="46" s="1"/>
  <c r="Z37" i="38"/>
  <c r="AF37" i="38" s="1"/>
  <c r="AO37" i="38" s="1"/>
  <c r="AG35" i="89"/>
  <c r="AP35" i="89" s="1"/>
  <c r="AF35" i="89"/>
  <c r="AO35" i="89" s="1"/>
  <c r="AE35" i="89"/>
  <c r="AE35" i="28"/>
  <c r="W36" i="28"/>
  <c r="AG35" i="28"/>
  <c r="AP35" i="28" s="1"/>
  <c r="AE36" i="90"/>
  <c r="W37" i="90"/>
  <c r="AG36" i="90"/>
  <c r="AP36" i="90" s="1"/>
  <c r="AF36" i="90"/>
  <c r="AO36" i="90" s="1"/>
  <c r="AH37" i="94"/>
  <c r="AQ37" i="94" s="1"/>
  <c r="AE36" i="77"/>
  <c r="W37" i="77"/>
  <c r="AG36" i="77"/>
  <c r="AP36" i="77" s="1"/>
  <c r="AF36" i="77"/>
  <c r="AO36" i="77" s="1"/>
  <c r="AI37" i="26"/>
  <c r="AN37" i="26"/>
  <c r="X36" i="91"/>
  <c r="Y36" i="91"/>
  <c r="AH37" i="31"/>
  <c r="AQ37" i="31" s="1"/>
  <c r="W37" i="36"/>
  <c r="AG36" i="36"/>
  <c r="AP36" i="36" s="1"/>
  <c r="AF36" i="36"/>
  <c r="AO36" i="36" s="1"/>
  <c r="AE36" i="36"/>
  <c r="X38" i="37"/>
  <c r="Y38" i="37"/>
  <c r="AR35" i="36"/>
  <c r="AR36" i="94"/>
  <c r="Y37" i="40"/>
  <c r="X37" i="40"/>
  <c r="AR36" i="38"/>
  <c r="AF36" i="41"/>
  <c r="AO36" i="41" s="1"/>
  <c r="AE36" i="41"/>
  <c r="W37" i="41"/>
  <c r="AG36" i="41"/>
  <c r="AP36" i="41" s="1"/>
  <c r="AH37" i="32"/>
  <c r="AQ37" i="32" s="1"/>
  <c r="AF36" i="95"/>
  <c r="AO36" i="95" s="1"/>
  <c r="W37" i="95"/>
  <c r="AG36" i="95"/>
  <c r="AP36" i="95" s="1"/>
  <c r="AE36" i="95"/>
  <c r="AR35" i="77"/>
  <c r="AR36" i="29"/>
  <c r="AH35" i="83"/>
  <c r="AQ35" i="83" s="1"/>
  <c r="AI36" i="75"/>
  <c r="AN36" i="75"/>
  <c r="AR35" i="73"/>
  <c r="Y37" i="47"/>
  <c r="X37" i="47"/>
  <c r="AH37" i="25"/>
  <c r="AQ37" i="25" s="1"/>
  <c r="AR37" i="92"/>
  <c r="AI35" i="86"/>
  <c r="AN35" i="86"/>
  <c r="AN36" i="44"/>
  <c r="AI36" i="44"/>
  <c r="Z37" i="31"/>
  <c r="Y39" i="48"/>
  <c r="Z39" i="48" s="1"/>
  <c r="X39" i="48"/>
  <c r="AH35" i="89"/>
  <c r="AQ35" i="89" s="1"/>
  <c r="AH35" i="28"/>
  <c r="AQ35" i="28" s="1"/>
  <c r="AR37" i="96"/>
  <c r="AH36" i="34"/>
  <c r="AQ36" i="34" s="1"/>
  <c r="AH36" i="73"/>
  <c r="AQ36" i="73" s="1"/>
  <c r="Z37" i="32"/>
  <c r="AH36" i="90"/>
  <c r="AQ36" i="90" s="1"/>
  <c r="AN35" i="74"/>
  <c r="AI35" i="74"/>
  <c r="X36" i="93"/>
  <c r="Y36" i="93"/>
  <c r="Y38" i="46"/>
  <c r="X38" i="46"/>
  <c r="AI34" i="85"/>
  <c r="AN34" i="85"/>
  <c r="AE37" i="84"/>
  <c r="W38" i="84"/>
  <c r="AG37" i="84"/>
  <c r="AP37" i="84" s="1"/>
  <c r="AF37" i="84"/>
  <c r="AO37" i="84" s="1"/>
  <c r="Z37" i="94"/>
  <c r="AR36" i="27"/>
  <c r="AR36" i="32"/>
  <c r="AN35" i="91"/>
  <c r="AI35" i="91"/>
  <c r="AH37" i="88"/>
  <c r="AQ37" i="88" s="1"/>
  <c r="Y35" i="81"/>
  <c r="X35" i="81"/>
  <c r="AI34" i="76"/>
  <c r="AN34" i="76"/>
  <c r="AI36" i="40"/>
  <c r="AN36" i="40"/>
  <c r="AH36" i="78"/>
  <c r="AQ36" i="78" s="1"/>
  <c r="Z35" i="83"/>
  <c r="AN37" i="46"/>
  <c r="AI37" i="46"/>
  <c r="AI37" i="39"/>
  <c r="AN37" i="39"/>
  <c r="AH36" i="45"/>
  <c r="AQ36" i="45" s="1"/>
  <c r="AH38" i="96"/>
  <c r="AQ38" i="96" s="1"/>
  <c r="AH37" i="29"/>
  <c r="AQ37" i="29" s="1"/>
  <c r="AF37" i="35"/>
  <c r="AO37" i="35" s="1"/>
  <c r="AE37" i="35"/>
  <c r="W38" i="35"/>
  <c r="AG37" i="35"/>
  <c r="AP37" i="35" s="1"/>
  <c r="Z37" i="25"/>
  <c r="Z37" i="88"/>
  <c r="AH37" i="79"/>
  <c r="AQ37" i="79" s="1"/>
  <c r="Z36" i="34"/>
  <c r="Z36" i="73"/>
  <c r="AR35" i="43"/>
  <c r="AR34" i="28"/>
  <c r="AH37" i="27"/>
  <c r="AQ37" i="27" s="1"/>
  <c r="AI35" i="93"/>
  <c r="AN35" i="93"/>
  <c r="AI38" i="82"/>
  <c r="AN38" i="82"/>
  <c r="Z36" i="45"/>
  <c r="Z37" i="29"/>
  <c r="AI36" i="47"/>
  <c r="AN36" i="47"/>
  <c r="AH36" i="43"/>
  <c r="AQ36" i="43" s="1"/>
  <c r="AR36" i="31"/>
  <c r="X38" i="26"/>
  <c r="Y38" i="26"/>
  <c r="AR35" i="78"/>
  <c r="AH38" i="30"/>
  <c r="AQ38" i="30" s="1"/>
  <c r="X36" i="86"/>
  <c r="Y36" i="86"/>
  <c r="X37" i="44"/>
  <c r="Y37" i="44"/>
  <c r="AH36" i="36"/>
  <c r="AQ36" i="36" s="1"/>
  <c r="AR35" i="45"/>
  <c r="AR35" i="90"/>
  <c r="AR34" i="83"/>
  <c r="Y35" i="76"/>
  <c r="X35" i="76"/>
  <c r="AH38" i="42"/>
  <c r="AQ38" i="42" s="1"/>
  <c r="Z37" i="79"/>
  <c r="AE34" i="33"/>
  <c r="W35" i="33"/>
  <c r="AG34" i="33"/>
  <c r="AP34" i="33" s="1"/>
  <c r="AF34" i="33"/>
  <c r="AO34" i="33" s="1"/>
  <c r="Z36" i="78"/>
  <c r="AH38" i="92"/>
  <c r="AQ38" i="92" s="1"/>
  <c r="AR36" i="25"/>
  <c r="Z37" i="27"/>
  <c r="W36" i="87"/>
  <c r="AG35" i="87"/>
  <c r="AP35" i="87" s="1"/>
  <c r="AF35" i="87"/>
  <c r="AO35" i="87" s="1"/>
  <c r="AE35" i="87"/>
  <c r="X36" i="74"/>
  <c r="Y36" i="74"/>
  <c r="X37" i="75"/>
  <c r="Y37" i="75"/>
  <c r="X35" i="85"/>
  <c r="Y35" i="85"/>
  <c r="AR36" i="79"/>
  <c r="W39" i="96"/>
  <c r="AG38" i="96"/>
  <c r="AP38" i="96" s="1"/>
  <c r="AF38" i="96"/>
  <c r="AO38" i="96" s="1"/>
  <c r="AE38" i="96"/>
  <c r="AH37" i="38"/>
  <c r="AQ37" i="38" s="1"/>
  <c r="AR35" i="34"/>
  <c r="W37" i="43"/>
  <c r="AG36" i="43"/>
  <c r="AP36" i="43" s="1"/>
  <c r="AF36" i="43"/>
  <c r="AO36" i="43" s="1"/>
  <c r="AE36" i="43"/>
  <c r="W37" i="80"/>
  <c r="AG36" i="80"/>
  <c r="AP36" i="80" s="1"/>
  <c r="AF36" i="80"/>
  <c r="AO36" i="80" s="1"/>
  <c r="AE36" i="80"/>
  <c r="AR37" i="42"/>
  <c r="AH36" i="77"/>
  <c r="AQ36" i="77" s="1"/>
  <c r="AF38" i="30"/>
  <c r="AO38" i="30" s="1"/>
  <c r="AE38" i="30"/>
  <c r="W39" i="30"/>
  <c r="AG38" i="30"/>
  <c r="AP38" i="30" s="1"/>
  <c r="AR34" i="89"/>
  <c r="AI38" i="48"/>
  <c r="AN38" i="48"/>
  <c r="AN37" i="37"/>
  <c r="AI37" i="37"/>
  <c r="AN34" i="81"/>
  <c r="AI34" i="81"/>
  <c r="AG38" i="42"/>
  <c r="AP38" i="42" s="1"/>
  <c r="AF38" i="42"/>
  <c r="AO38" i="42" s="1"/>
  <c r="W39" i="42"/>
  <c r="AE38" i="42"/>
  <c r="AF38" i="92"/>
  <c r="AO38" i="92" s="1"/>
  <c r="AE38" i="92"/>
  <c r="AG38" i="92"/>
  <c r="AP38" i="92" s="1"/>
  <c r="W39" i="92"/>
  <c r="AR37" i="30"/>
  <c r="AR36" i="88"/>
  <c r="Y39" i="82"/>
  <c r="X39" i="82"/>
  <c r="Y38" i="39"/>
  <c r="X38" i="39"/>
  <c r="Z37" i="40" l="1"/>
  <c r="AG37" i="38"/>
  <c r="AP37" i="38" s="1"/>
  <c r="Z38" i="46"/>
  <c r="W39" i="46" s="1"/>
  <c r="W38" i="38"/>
  <c r="AE37" i="38"/>
  <c r="Z38" i="39"/>
  <c r="W39" i="39" s="1"/>
  <c r="W38" i="40"/>
  <c r="AG37" i="40"/>
  <c r="AP37" i="40" s="1"/>
  <c r="AF37" i="40"/>
  <c r="AO37" i="40" s="1"/>
  <c r="AE37" i="40"/>
  <c r="AF38" i="46"/>
  <c r="AO38" i="46" s="1"/>
  <c r="AG38" i="46"/>
  <c r="AP38" i="46" s="1"/>
  <c r="W40" i="48"/>
  <c r="AG39" i="48"/>
  <c r="AP39" i="48" s="1"/>
  <c r="AF39" i="48"/>
  <c r="AO39" i="48" s="1"/>
  <c r="AE39" i="48"/>
  <c r="AF38" i="39"/>
  <c r="AO38" i="39" s="1"/>
  <c r="AE38" i="39"/>
  <c r="X37" i="80"/>
  <c r="Y37" i="80"/>
  <c r="Z37" i="80" s="1"/>
  <c r="AH37" i="75"/>
  <c r="AQ37" i="75" s="1"/>
  <c r="W37" i="78"/>
  <c r="AG36" i="78"/>
  <c r="AP36" i="78" s="1"/>
  <c r="AF36" i="78"/>
  <c r="AO36" i="78" s="1"/>
  <c r="AE36" i="78"/>
  <c r="AH35" i="76"/>
  <c r="AQ35" i="76" s="1"/>
  <c r="AN36" i="95"/>
  <c r="AI36" i="95"/>
  <c r="AH35" i="81"/>
  <c r="AQ35" i="81" s="1"/>
  <c r="AI37" i="84"/>
  <c r="AN37" i="84"/>
  <c r="AI36" i="41"/>
  <c r="AN36" i="41"/>
  <c r="AH38" i="37"/>
  <c r="AQ38" i="37" s="1"/>
  <c r="Y37" i="36"/>
  <c r="X37" i="36"/>
  <c r="AI36" i="90"/>
  <c r="AN36" i="90"/>
  <c r="AR37" i="39"/>
  <c r="AR35" i="86"/>
  <c r="X37" i="90"/>
  <c r="Y37" i="90"/>
  <c r="AE37" i="88"/>
  <c r="W38" i="88"/>
  <c r="AG37" i="88"/>
  <c r="AP37" i="88" s="1"/>
  <c r="AF37" i="88"/>
  <c r="AO37" i="88" s="1"/>
  <c r="Y39" i="42"/>
  <c r="X39" i="42"/>
  <c r="Z39" i="42" s="1"/>
  <c r="AN36" i="43"/>
  <c r="AI36" i="43"/>
  <c r="AN38" i="96"/>
  <c r="AI38" i="96"/>
  <c r="X36" i="87"/>
  <c r="Y36" i="87"/>
  <c r="Z35" i="76"/>
  <c r="AR36" i="47"/>
  <c r="AR35" i="93"/>
  <c r="W38" i="25"/>
  <c r="AG37" i="25"/>
  <c r="AP37" i="25" s="1"/>
  <c r="AF37" i="25"/>
  <c r="AO37" i="25" s="1"/>
  <c r="AE37" i="25"/>
  <c r="AF37" i="31"/>
  <c r="AO37" i="31" s="1"/>
  <c r="AE37" i="31"/>
  <c r="W38" i="31"/>
  <c r="AG37" i="31"/>
  <c r="AP37" i="31" s="1"/>
  <c r="AH37" i="47"/>
  <c r="AQ37" i="47" s="1"/>
  <c r="AR36" i="75"/>
  <c r="Z38" i="37"/>
  <c r="AH36" i="91"/>
  <c r="AQ36" i="91" s="1"/>
  <c r="X37" i="77"/>
  <c r="Y37" i="77"/>
  <c r="AI35" i="89"/>
  <c r="AN35" i="89"/>
  <c r="AN37" i="38"/>
  <c r="AI37" i="38"/>
  <c r="X38" i="84"/>
  <c r="Y38" i="84"/>
  <c r="Z38" i="84" s="1"/>
  <c r="Z37" i="75"/>
  <c r="AN36" i="80"/>
  <c r="AI36" i="80"/>
  <c r="AH35" i="85"/>
  <c r="AQ35" i="85" s="1"/>
  <c r="AH36" i="74"/>
  <c r="AQ36" i="74" s="1"/>
  <c r="X35" i="33"/>
  <c r="Y35" i="33"/>
  <c r="AH37" i="44"/>
  <c r="AQ37" i="44" s="1"/>
  <c r="W38" i="29"/>
  <c r="AG37" i="29"/>
  <c r="AP37" i="29" s="1"/>
  <c r="AF37" i="29"/>
  <c r="AO37" i="29" s="1"/>
  <c r="AE37" i="29"/>
  <c r="AF35" i="83"/>
  <c r="AO35" i="83" s="1"/>
  <c r="AE35" i="83"/>
  <c r="W36" i="83"/>
  <c r="AG35" i="83"/>
  <c r="AP35" i="83" s="1"/>
  <c r="Z35" i="81"/>
  <c r="AR35" i="91"/>
  <c r="W38" i="94"/>
  <c r="AG37" i="94"/>
  <c r="AP37" i="94" s="1"/>
  <c r="AF37" i="94"/>
  <c r="AO37" i="94" s="1"/>
  <c r="AE37" i="94"/>
  <c r="AH36" i="93"/>
  <c r="AQ36" i="93" s="1"/>
  <c r="AR36" i="44"/>
  <c r="Y37" i="95"/>
  <c r="X37" i="95"/>
  <c r="Z36" i="91"/>
  <c r="AR34" i="81"/>
  <c r="AR38" i="82"/>
  <c r="W37" i="73"/>
  <c r="AG36" i="73"/>
  <c r="AP36" i="73" s="1"/>
  <c r="AF36" i="73"/>
  <c r="AO36" i="73" s="1"/>
  <c r="AE36" i="73"/>
  <c r="AI37" i="35"/>
  <c r="AN37" i="35"/>
  <c r="AR34" i="76"/>
  <c r="AH38" i="39"/>
  <c r="AQ38" i="39" s="1"/>
  <c r="W38" i="27"/>
  <c r="AG37" i="27"/>
  <c r="AP37" i="27" s="1"/>
  <c r="AF37" i="27"/>
  <c r="AO37" i="27" s="1"/>
  <c r="AE37" i="27"/>
  <c r="Z37" i="44"/>
  <c r="AH38" i="26"/>
  <c r="AQ38" i="26" s="1"/>
  <c r="AE36" i="45"/>
  <c r="W37" i="45"/>
  <c r="AG36" i="45"/>
  <c r="AP36" i="45" s="1"/>
  <c r="AF36" i="45"/>
  <c r="AO36" i="45" s="1"/>
  <c r="X38" i="35"/>
  <c r="Y38" i="35"/>
  <c r="AR36" i="40"/>
  <c r="AR34" i="85"/>
  <c r="Z36" i="93"/>
  <c r="Z37" i="47"/>
  <c r="AN36" i="36"/>
  <c r="AI36" i="36"/>
  <c r="AI36" i="77"/>
  <c r="AN36" i="77"/>
  <c r="X36" i="28"/>
  <c r="Y36" i="28"/>
  <c r="AF37" i="79"/>
  <c r="AO37" i="79" s="1"/>
  <c r="AE37" i="79"/>
  <c r="W38" i="79"/>
  <c r="AG37" i="79"/>
  <c r="AP37" i="79" s="1"/>
  <c r="AH36" i="86"/>
  <c r="AQ36" i="86" s="1"/>
  <c r="W38" i="32"/>
  <c r="AG37" i="32"/>
  <c r="AP37" i="32" s="1"/>
  <c r="AF37" i="32"/>
  <c r="AO37" i="32" s="1"/>
  <c r="AE37" i="32"/>
  <c r="AI35" i="28"/>
  <c r="AN35" i="28"/>
  <c r="AH39" i="82"/>
  <c r="AQ39" i="82" s="1"/>
  <c r="AI38" i="42"/>
  <c r="AN38" i="42"/>
  <c r="Z36" i="86"/>
  <c r="AF36" i="34"/>
  <c r="AO36" i="34" s="1"/>
  <c r="AE36" i="34"/>
  <c r="W37" i="34"/>
  <c r="AG36" i="34"/>
  <c r="AP36" i="34" s="1"/>
  <c r="AR37" i="46"/>
  <c r="X39" i="92"/>
  <c r="Y39" i="92"/>
  <c r="AR37" i="37"/>
  <c r="Z39" i="82"/>
  <c r="Y39" i="30"/>
  <c r="X39" i="30"/>
  <c r="Z35" i="85"/>
  <c r="Z36" i="74"/>
  <c r="AN38" i="92"/>
  <c r="AI38" i="92"/>
  <c r="AR38" i="48"/>
  <c r="AI38" i="30"/>
  <c r="AN38" i="30"/>
  <c r="X37" i="43"/>
  <c r="Y37" i="43"/>
  <c r="Y39" i="96"/>
  <c r="X39" i="96"/>
  <c r="AI35" i="87"/>
  <c r="AN35" i="87"/>
  <c r="AI34" i="33"/>
  <c r="AN34" i="33"/>
  <c r="Z38" i="26"/>
  <c r="AH38" i="46"/>
  <c r="AQ38" i="46" s="1"/>
  <c r="AR35" i="74"/>
  <c r="AH39" i="48"/>
  <c r="AQ39" i="48" s="1"/>
  <c r="Y37" i="41"/>
  <c r="X37" i="41"/>
  <c r="AH37" i="40"/>
  <c r="AQ37" i="40" s="1"/>
  <c r="AR37" i="26"/>
  <c r="X36" i="89"/>
  <c r="Y36" i="89"/>
  <c r="X38" i="38"/>
  <c r="Y38" i="38"/>
  <c r="Z39" i="30" l="1"/>
  <c r="AG38" i="39"/>
  <c r="AP38" i="39" s="1"/>
  <c r="AE38" i="46"/>
  <c r="Z39" i="96"/>
  <c r="AE39" i="96" s="1"/>
  <c r="Z38" i="35"/>
  <c r="Z39" i="92"/>
  <c r="Z37" i="95"/>
  <c r="W38" i="95" s="1"/>
  <c r="Z38" i="38"/>
  <c r="AF38" i="38" s="1"/>
  <c r="AO38" i="38" s="1"/>
  <c r="W40" i="96"/>
  <c r="AG39" i="96"/>
  <c r="AP39" i="96" s="1"/>
  <c r="AF39" i="96"/>
  <c r="AO39" i="96" s="1"/>
  <c r="AF37" i="95"/>
  <c r="AO37" i="95" s="1"/>
  <c r="AG37" i="95"/>
  <c r="AP37" i="95" s="1"/>
  <c r="AE37" i="95"/>
  <c r="AE37" i="80"/>
  <c r="W38" i="80"/>
  <c r="AG37" i="80"/>
  <c r="AP37" i="80" s="1"/>
  <c r="AF37" i="80"/>
  <c r="AO37" i="80" s="1"/>
  <c r="W39" i="84"/>
  <c r="AG38" i="84"/>
  <c r="AP38" i="84" s="1"/>
  <c r="AF38" i="84"/>
  <c r="AO38" i="84" s="1"/>
  <c r="AE38" i="84"/>
  <c r="AE38" i="38"/>
  <c r="W39" i="38"/>
  <c r="AG38" i="38"/>
  <c r="AP38" i="38" s="1"/>
  <c r="AH37" i="41"/>
  <c r="AQ37" i="41" s="1"/>
  <c r="Y37" i="73"/>
  <c r="X37" i="73"/>
  <c r="AR36" i="41"/>
  <c r="X37" i="78"/>
  <c r="Z37" i="78" s="1"/>
  <c r="Y37" i="78"/>
  <c r="AR35" i="89"/>
  <c r="AH37" i="90"/>
  <c r="AQ37" i="90" s="1"/>
  <c r="AI37" i="40"/>
  <c r="AN37" i="40"/>
  <c r="AI37" i="32"/>
  <c r="AN37" i="32"/>
  <c r="W39" i="35"/>
  <c r="AG38" i="35"/>
  <c r="AP38" i="35" s="1"/>
  <c r="AF38" i="35"/>
  <c r="AO38" i="35" s="1"/>
  <c r="AE38" i="35"/>
  <c r="AR38" i="96"/>
  <c r="X40" i="48"/>
  <c r="Y40" i="48"/>
  <c r="AR37" i="35"/>
  <c r="Z37" i="41"/>
  <c r="AH39" i="96"/>
  <c r="AQ39" i="96" s="1"/>
  <c r="AE36" i="74"/>
  <c r="W37" i="74"/>
  <c r="AG36" i="74"/>
  <c r="AP36" i="74" s="1"/>
  <c r="AF36" i="74"/>
  <c r="AO36" i="74" s="1"/>
  <c r="W37" i="86"/>
  <c r="AG36" i="86"/>
  <c r="AP36" i="86" s="1"/>
  <c r="AF36" i="86"/>
  <c r="AO36" i="86" s="1"/>
  <c r="AE36" i="86"/>
  <c r="AR36" i="36"/>
  <c r="X38" i="94"/>
  <c r="Z38" i="94" s="1"/>
  <c r="Y38" i="94"/>
  <c r="X36" i="83"/>
  <c r="Z36" i="83" s="1"/>
  <c r="Y36" i="83"/>
  <c r="Y38" i="29"/>
  <c r="X38" i="29"/>
  <c r="AH38" i="84"/>
  <c r="AQ38" i="84" s="1"/>
  <c r="X38" i="31"/>
  <c r="Y38" i="31"/>
  <c r="X38" i="25"/>
  <c r="Y38" i="25"/>
  <c r="W36" i="76"/>
  <c r="AG35" i="76"/>
  <c r="AP35" i="76" s="1"/>
  <c r="AF35" i="76"/>
  <c r="AO35" i="76" s="1"/>
  <c r="AE35" i="76"/>
  <c r="AR36" i="43"/>
  <c r="Z37" i="90"/>
  <c r="AR36" i="90"/>
  <c r="AR37" i="84"/>
  <c r="AR36" i="95"/>
  <c r="AH37" i="80"/>
  <c r="AQ37" i="80" s="1"/>
  <c r="Y39" i="39"/>
  <c r="X39" i="39"/>
  <c r="AI38" i="46"/>
  <c r="AN38" i="46"/>
  <c r="AH37" i="43"/>
  <c r="AQ37" i="43" s="1"/>
  <c r="W40" i="92"/>
  <c r="AG39" i="92"/>
  <c r="AP39" i="92" s="1"/>
  <c r="AF39" i="92"/>
  <c r="AO39" i="92" s="1"/>
  <c r="AE39" i="92"/>
  <c r="W38" i="75"/>
  <c r="AG37" i="75"/>
  <c r="AP37" i="75" s="1"/>
  <c r="AE37" i="75"/>
  <c r="AF37" i="75"/>
  <c r="AO37" i="75" s="1"/>
  <c r="W40" i="42"/>
  <c r="AG39" i="42"/>
  <c r="AP39" i="42" s="1"/>
  <c r="AF39" i="42"/>
  <c r="AO39" i="42" s="1"/>
  <c r="AE39" i="42"/>
  <c r="Z37" i="43"/>
  <c r="AR36" i="77"/>
  <c r="AH36" i="89"/>
  <c r="AQ36" i="89" s="1"/>
  <c r="W39" i="26"/>
  <c r="AG38" i="26"/>
  <c r="AP38" i="26" s="1"/>
  <c r="AF38" i="26"/>
  <c r="AO38" i="26" s="1"/>
  <c r="AE38" i="26"/>
  <c r="AR38" i="30"/>
  <c r="W36" i="85"/>
  <c r="AG35" i="85"/>
  <c r="AP35" i="85" s="1"/>
  <c r="AF35" i="85"/>
  <c r="AO35" i="85" s="1"/>
  <c r="AE35" i="85"/>
  <c r="X38" i="32"/>
  <c r="Z38" i="32" s="1"/>
  <c r="Y38" i="32"/>
  <c r="X37" i="45"/>
  <c r="Y37" i="45"/>
  <c r="AN36" i="73"/>
  <c r="AI36" i="73"/>
  <c r="AN35" i="83"/>
  <c r="AI35" i="83"/>
  <c r="AH37" i="77"/>
  <c r="AQ37" i="77" s="1"/>
  <c r="AN37" i="31"/>
  <c r="AI37" i="31"/>
  <c r="Y38" i="88"/>
  <c r="X38" i="88"/>
  <c r="AH37" i="36"/>
  <c r="AQ37" i="36" s="1"/>
  <c r="AI36" i="78"/>
  <c r="AN36" i="78"/>
  <c r="AI39" i="48"/>
  <c r="AN39" i="48"/>
  <c r="Y39" i="46"/>
  <c r="X39" i="46"/>
  <c r="AR38" i="92"/>
  <c r="W40" i="30"/>
  <c r="AG39" i="30"/>
  <c r="AP39" i="30" s="1"/>
  <c r="AF39" i="30"/>
  <c r="AO39" i="30" s="1"/>
  <c r="AE39" i="30"/>
  <c r="AI36" i="34"/>
  <c r="AN36" i="34"/>
  <c r="AR35" i="87"/>
  <c r="AI37" i="79"/>
  <c r="AN37" i="79"/>
  <c r="Z36" i="89"/>
  <c r="AH39" i="30"/>
  <c r="AQ39" i="30" s="1"/>
  <c r="X37" i="34"/>
  <c r="Y37" i="34"/>
  <c r="AR38" i="42"/>
  <c r="AH36" i="28"/>
  <c r="AQ36" i="28" s="1"/>
  <c r="W38" i="47"/>
  <c r="AG37" i="47"/>
  <c r="AP37" i="47" s="1"/>
  <c r="AF37" i="47"/>
  <c r="AO37" i="47" s="1"/>
  <c r="AE37" i="47"/>
  <c r="X38" i="27"/>
  <c r="Y38" i="27"/>
  <c r="AH35" i="33"/>
  <c r="AQ35" i="33" s="1"/>
  <c r="AR36" i="80"/>
  <c r="AR37" i="38"/>
  <c r="Z37" i="77"/>
  <c r="AF38" i="37"/>
  <c r="AO38" i="37" s="1"/>
  <c r="AG38" i="37"/>
  <c r="AP38" i="37" s="1"/>
  <c r="AE38" i="37"/>
  <c r="W39" i="37"/>
  <c r="AH36" i="87"/>
  <c r="AQ36" i="87" s="1"/>
  <c r="AH39" i="42"/>
  <c r="AQ39" i="42" s="1"/>
  <c r="Y38" i="40"/>
  <c r="X38" i="40"/>
  <c r="Z38" i="40" s="1"/>
  <c r="AH38" i="38"/>
  <c r="AQ38" i="38" s="1"/>
  <c r="AH37" i="95"/>
  <c r="AQ37" i="95" s="1"/>
  <c r="W40" i="82"/>
  <c r="AG39" i="82"/>
  <c r="AP39" i="82" s="1"/>
  <c r="AF39" i="82"/>
  <c r="AO39" i="82" s="1"/>
  <c r="AE39" i="82"/>
  <c r="AN37" i="27"/>
  <c r="AI37" i="27"/>
  <c r="AR34" i="33"/>
  <c r="AH39" i="92"/>
  <c r="AQ39" i="92" s="1"/>
  <c r="AR35" i="28"/>
  <c r="Y38" i="79"/>
  <c r="X38" i="79"/>
  <c r="Z36" i="28"/>
  <c r="W37" i="93"/>
  <c r="AG36" i="93"/>
  <c r="AP36" i="93" s="1"/>
  <c r="AF36" i="93"/>
  <c r="AO36" i="93" s="1"/>
  <c r="AE36" i="93"/>
  <c r="AH38" i="35"/>
  <c r="AQ38" i="35" s="1"/>
  <c r="AI36" i="45"/>
  <c r="AN36" i="45"/>
  <c r="AF37" i="44"/>
  <c r="AO37" i="44" s="1"/>
  <c r="AE37" i="44"/>
  <c r="W38" i="44"/>
  <c r="AG37" i="44"/>
  <c r="AP37" i="44" s="1"/>
  <c r="AE36" i="91"/>
  <c r="AG36" i="91"/>
  <c r="AP36" i="91" s="1"/>
  <c r="AF36" i="91"/>
  <c r="AO36" i="91" s="1"/>
  <c r="W37" i="91"/>
  <c r="AN37" i="94"/>
  <c r="AI37" i="94"/>
  <c r="AF35" i="81"/>
  <c r="AO35" i="81" s="1"/>
  <c r="AG35" i="81"/>
  <c r="AP35" i="81" s="1"/>
  <c r="W36" i="81"/>
  <c r="AE35" i="81"/>
  <c r="AI37" i="29"/>
  <c r="AN37" i="29"/>
  <c r="Z35" i="33"/>
  <c r="AI37" i="25"/>
  <c r="AN37" i="25"/>
  <c r="Z36" i="87"/>
  <c r="AI37" i="88"/>
  <c r="AN37" i="88"/>
  <c r="Z37" i="36"/>
  <c r="AN38" i="39"/>
  <c r="AI38" i="39"/>
  <c r="Z38" i="79" l="1"/>
  <c r="Z38" i="27"/>
  <c r="Z37" i="34"/>
  <c r="W38" i="34" s="1"/>
  <c r="Z37" i="45"/>
  <c r="W38" i="45" s="1"/>
  <c r="Z38" i="29"/>
  <c r="Z39" i="39"/>
  <c r="AE39" i="39" s="1"/>
  <c r="AG37" i="45"/>
  <c r="AP37" i="45" s="1"/>
  <c r="W39" i="79"/>
  <c r="AG38" i="79"/>
  <c r="AP38" i="79" s="1"/>
  <c r="AF38" i="79"/>
  <c r="AO38" i="79" s="1"/>
  <c r="AE38" i="79"/>
  <c r="AF39" i="39"/>
  <c r="AO39" i="39" s="1"/>
  <c r="W37" i="83"/>
  <c r="AG36" i="83"/>
  <c r="AP36" i="83" s="1"/>
  <c r="AF36" i="83"/>
  <c r="AO36" i="83" s="1"/>
  <c r="AE36" i="83"/>
  <c r="W37" i="89"/>
  <c r="AG36" i="89"/>
  <c r="AP36" i="89" s="1"/>
  <c r="AF36" i="89"/>
  <c r="AO36" i="89" s="1"/>
  <c r="AE36" i="89"/>
  <c r="AR36" i="34"/>
  <c r="AR39" i="48"/>
  <c r="AR35" i="83"/>
  <c r="AI37" i="75"/>
  <c r="AN37" i="75"/>
  <c r="W38" i="90"/>
  <c r="AG37" i="90"/>
  <c r="AP37" i="90" s="1"/>
  <c r="AF37" i="90"/>
  <c r="AO37" i="90" s="1"/>
  <c r="AE37" i="90"/>
  <c r="AH38" i="31"/>
  <c r="AQ38" i="31" s="1"/>
  <c r="Y39" i="38"/>
  <c r="X39" i="38"/>
  <c r="AN37" i="80"/>
  <c r="AI37" i="80"/>
  <c r="X38" i="44"/>
  <c r="Y38" i="44"/>
  <c r="AR37" i="25"/>
  <c r="X37" i="91"/>
  <c r="Y37" i="91"/>
  <c r="AI39" i="82"/>
  <c r="AN39" i="82"/>
  <c r="AI38" i="37"/>
  <c r="AN38" i="37"/>
  <c r="AF37" i="36"/>
  <c r="AO37" i="36" s="1"/>
  <c r="AE37" i="36"/>
  <c r="W38" i="36"/>
  <c r="AG37" i="36"/>
  <c r="AP37" i="36" s="1"/>
  <c r="W36" i="33"/>
  <c r="AG35" i="33"/>
  <c r="AP35" i="33" s="1"/>
  <c r="AF35" i="33"/>
  <c r="AO35" i="33" s="1"/>
  <c r="AE35" i="33"/>
  <c r="AI37" i="44"/>
  <c r="AN37" i="44"/>
  <c r="X37" i="93"/>
  <c r="Y37" i="93"/>
  <c r="AI39" i="30"/>
  <c r="AN39" i="30"/>
  <c r="AN39" i="42"/>
  <c r="AI39" i="42"/>
  <c r="Y40" i="92"/>
  <c r="X40" i="92"/>
  <c r="Y36" i="76"/>
  <c r="X36" i="76"/>
  <c r="Z38" i="31"/>
  <c r="AH38" i="29"/>
  <c r="AQ38" i="29" s="1"/>
  <c r="AN36" i="86"/>
  <c r="AI36" i="86"/>
  <c r="Y37" i="74"/>
  <c r="X37" i="74"/>
  <c r="AH40" i="48"/>
  <c r="AQ40" i="48" s="1"/>
  <c r="AR37" i="40"/>
  <c r="Y39" i="84"/>
  <c r="X39" i="84"/>
  <c r="AR38" i="39"/>
  <c r="AI38" i="35"/>
  <c r="AN38" i="35"/>
  <c r="AH38" i="27"/>
  <c r="AQ38" i="27" s="1"/>
  <c r="Y38" i="47"/>
  <c r="X38" i="47"/>
  <c r="AR37" i="79"/>
  <c r="AH39" i="46"/>
  <c r="AQ39" i="46" s="1"/>
  <c r="AR36" i="78"/>
  <c r="AH38" i="88"/>
  <c r="AQ38" i="88" s="1"/>
  <c r="AR36" i="73"/>
  <c r="AH38" i="32"/>
  <c r="AQ38" i="32" s="1"/>
  <c r="X36" i="85"/>
  <c r="Y36" i="85"/>
  <c r="X39" i="26"/>
  <c r="Y39" i="26"/>
  <c r="Y38" i="75"/>
  <c r="X38" i="75"/>
  <c r="AH38" i="94"/>
  <c r="AQ38" i="94" s="1"/>
  <c r="Z40" i="48"/>
  <c r="Y39" i="35"/>
  <c r="X39" i="35"/>
  <c r="AH37" i="73"/>
  <c r="AQ37" i="73" s="1"/>
  <c r="AI38" i="38"/>
  <c r="AN38" i="38"/>
  <c r="X38" i="95"/>
  <c r="Y38" i="95"/>
  <c r="Y40" i="96"/>
  <c r="X40" i="96"/>
  <c r="AN37" i="47"/>
  <c r="AI37" i="47"/>
  <c r="AH37" i="34"/>
  <c r="AQ37" i="34" s="1"/>
  <c r="AH37" i="45"/>
  <c r="AQ37" i="45" s="1"/>
  <c r="AI38" i="26"/>
  <c r="AN38" i="26"/>
  <c r="AH36" i="83"/>
  <c r="AQ36" i="83" s="1"/>
  <c r="W38" i="78"/>
  <c r="AG37" i="78"/>
  <c r="AP37" i="78" s="1"/>
  <c r="AF37" i="78"/>
  <c r="AO37" i="78" s="1"/>
  <c r="AE37" i="78"/>
  <c r="X38" i="80"/>
  <c r="Y38" i="80"/>
  <c r="AR37" i="88"/>
  <c r="AN36" i="91"/>
  <c r="AI36" i="91"/>
  <c r="Y40" i="82"/>
  <c r="X40" i="82"/>
  <c r="AH38" i="40"/>
  <c r="AQ38" i="40" s="1"/>
  <c r="W38" i="77"/>
  <c r="AG37" i="77"/>
  <c r="AP37" i="77" s="1"/>
  <c r="AF37" i="77"/>
  <c r="AO37" i="77" s="1"/>
  <c r="AE37" i="77"/>
  <c r="AF38" i="27"/>
  <c r="AO38" i="27" s="1"/>
  <c r="AE38" i="27"/>
  <c r="W39" i="27"/>
  <c r="AG38" i="27"/>
  <c r="AP38" i="27" s="1"/>
  <c r="W39" i="32"/>
  <c r="AG38" i="32"/>
  <c r="AP38" i="32" s="1"/>
  <c r="AF38" i="32"/>
  <c r="AO38" i="32" s="1"/>
  <c r="AE38" i="32"/>
  <c r="AR38" i="46"/>
  <c r="AH38" i="25"/>
  <c r="AQ38" i="25" s="1"/>
  <c r="W39" i="29"/>
  <c r="AG38" i="29"/>
  <c r="AP38" i="29" s="1"/>
  <c r="AF38" i="29"/>
  <c r="AO38" i="29" s="1"/>
  <c r="AE38" i="29"/>
  <c r="AF38" i="94"/>
  <c r="AO38" i="94" s="1"/>
  <c r="AE38" i="94"/>
  <c r="W39" i="94"/>
  <c r="AG38" i="94"/>
  <c r="AP38" i="94" s="1"/>
  <c r="AI36" i="74"/>
  <c r="AN36" i="74"/>
  <c r="W38" i="41"/>
  <c r="AG37" i="41"/>
  <c r="AP37" i="41" s="1"/>
  <c r="AF37" i="41"/>
  <c r="AO37" i="41" s="1"/>
  <c r="AE37" i="41"/>
  <c r="AN38" i="84"/>
  <c r="AI38" i="84"/>
  <c r="AN37" i="95"/>
  <c r="AI37" i="95"/>
  <c r="X36" i="81"/>
  <c r="Y36" i="81"/>
  <c r="W39" i="40"/>
  <c r="AG38" i="40"/>
  <c r="AP38" i="40" s="1"/>
  <c r="AF38" i="40"/>
  <c r="AO38" i="40" s="1"/>
  <c r="AE38" i="40"/>
  <c r="X39" i="37"/>
  <c r="Y39" i="37"/>
  <c r="AR37" i="31"/>
  <c r="AN35" i="85"/>
  <c r="AI35" i="85"/>
  <c r="AF37" i="43"/>
  <c r="AO37" i="43" s="1"/>
  <c r="AE37" i="43"/>
  <c r="W38" i="43"/>
  <c r="AG37" i="43"/>
  <c r="AP37" i="43" s="1"/>
  <c r="AR37" i="32"/>
  <c r="AR37" i="29"/>
  <c r="AR37" i="94"/>
  <c r="W37" i="28"/>
  <c r="AG36" i="28"/>
  <c r="AP36" i="28" s="1"/>
  <c r="AF36" i="28"/>
  <c r="AO36" i="28" s="1"/>
  <c r="AE36" i="28"/>
  <c r="W37" i="87"/>
  <c r="AG36" i="87"/>
  <c r="AP36" i="87" s="1"/>
  <c r="AF36" i="87"/>
  <c r="AO36" i="87" s="1"/>
  <c r="AE36" i="87"/>
  <c r="AI35" i="81"/>
  <c r="AN35" i="81"/>
  <c r="AR36" i="45"/>
  <c r="AI36" i="93"/>
  <c r="AN36" i="93"/>
  <c r="AH38" i="79"/>
  <c r="AQ38" i="79" s="1"/>
  <c r="AR37" i="27"/>
  <c r="Y40" i="30"/>
  <c r="X40" i="30"/>
  <c r="Z39" i="46"/>
  <c r="Z38" i="88"/>
  <c r="Y40" i="42"/>
  <c r="X40" i="42"/>
  <c r="Z40" i="42" s="1"/>
  <c r="AI39" i="92"/>
  <c r="AN39" i="92"/>
  <c r="AH39" i="39"/>
  <c r="AQ39" i="39" s="1"/>
  <c r="AN35" i="76"/>
  <c r="AI35" i="76"/>
  <c r="Z38" i="25"/>
  <c r="X37" i="86"/>
  <c r="Y37" i="86"/>
  <c r="AH37" i="78"/>
  <c r="AQ37" i="78" s="1"/>
  <c r="Z37" i="73"/>
  <c r="AI39" i="96"/>
  <c r="AN39" i="96"/>
  <c r="Z37" i="93" l="1"/>
  <c r="Z38" i="44"/>
  <c r="AG39" i="39"/>
  <c r="AP39" i="39" s="1"/>
  <c r="AF37" i="45"/>
  <c r="AO37" i="45" s="1"/>
  <c r="Z36" i="81"/>
  <c r="AE37" i="34"/>
  <c r="AF37" i="34"/>
  <c r="AO37" i="34" s="1"/>
  <c r="Z37" i="74"/>
  <c r="Z36" i="76"/>
  <c r="W37" i="76" s="1"/>
  <c r="W40" i="39"/>
  <c r="AE37" i="45"/>
  <c r="AG37" i="34"/>
  <c r="AP37" i="34" s="1"/>
  <c r="Z37" i="91"/>
  <c r="AG37" i="91" s="1"/>
  <c r="AP37" i="91" s="1"/>
  <c r="Z40" i="96"/>
  <c r="W41" i="96" s="1"/>
  <c r="AG40" i="96"/>
  <c r="AP40" i="96" s="1"/>
  <c r="AF40" i="96"/>
  <c r="AO40" i="96" s="1"/>
  <c r="AE40" i="96"/>
  <c r="AE36" i="76"/>
  <c r="AF36" i="76"/>
  <c r="AO36" i="76" s="1"/>
  <c r="AE37" i="91"/>
  <c r="W38" i="91"/>
  <c r="W39" i="25"/>
  <c r="AG38" i="25"/>
  <c r="AP38" i="25" s="1"/>
  <c r="AF38" i="25"/>
  <c r="AO38" i="25" s="1"/>
  <c r="AE38" i="25"/>
  <c r="AI36" i="28"/>
  <c r="AN36" i="28"/>
  <c r="W37" i="81"/>
  <c r="AG36" i="81"/>
  <c r="AP36" i="81" s="1"/>
  <c r="AE36" i="81"/>
  <c r="AF36" i="81"/>
  <c r="AO36" i="81" s="1"/>
  <c r="Y40" i="39"/>
  <c r="X40" i="39"/>
  <c r="AR35" i="76"/>
  <c r="W39" i="88"/>
  <c r="AG38" i="88"/>
  <c r="AP38" i="88" s="1"/>
  <c r="AF38" i="88"/>
  <c r="AO38" i="88" s="1"/>
  <c r="AE38" i="88"/>
  <c r="AR37" i="95"/>
  <c r="X39" i="94"/>
  <c r="Y39" i="94"/>
  <c r="AI38" i="27"/>
  <c r="AN38" i="27"/>
  <c r="AH40" i="82"/>
  <c r="AQ40" i="82" s="1"/>
  <c r="AH39" i="26"/>
  <c r="AQ39" i="26" s="1"/>
  <c r="AH37" i="74"/>
  <c r="AQ37" i="74" s="1"/>
  <c r="AR37" i="80"/>
  <c r="AN36" i="89"/>
  <c r="AI36" i="89"/>
  <c r="AI37" i="34"/>
  <c r="AN37" i="34"/>
  <c r="X38" i="43"/>
  <c r="Z38" i="43" s="1"/>
  <c r="Y38" i="43"/>
  <c r="AN38" i="40"/>
  <c r="AI38" i="40"/>
  <c r="AN38" i="32"/>
  <c r="AI38" i="32"/>
  <c r="AH39" i="35"/>
  <c r="AQ39" i="35" s="1"/>
  <c r="Y39" i="79"/>
  <c r="X39" i="79"/>
  <c r="AR39" i="96"/>
  <c r="W40" i="46"/>
  <c r="AG39" i="46"/>
  <c r="AP39" i="46" s="1"/>
  <c r="AF39" i="46"/>
  <c r="AO39" i="46" s="1"/>
  <c r="AE39" i="46"/>
  <c r="AR36" i="93"/>
  <c r="AN36" i="87"/>
  <c r="AI36" i="87"/>
  <c r="AI37" i="43"/>
  <c r="AN37" i="43"/>
  <c r="X38" i="41"/>
  <c r="Y38" i="41"/>
  <c r="Z39" i="35"/>
  <c r="Z39" i="26"/>
  <c r="AR37" i="44"/>
  <c r="AR38" i="37"/>
  <c r="X37" i="83"/>
  <c r="Y37" i="83"/>
  <c r="AI39" i="39"/>
  <c r="AN39" i="39"/>
  <c r="AI37" i="45"/>
  <c r="AN37" i="45"/>
  <c r="AR35" i="81"/>
  <c r="AN38" i="29"/>
  <c r="AI38" i="29"/>
  <c r="AR38" i="38"/>
  <c r="AE37" i="73"/>
  <c r="W38" i="73"/>
  <c r="AG37" i="73"/>
  <c r="AP37" i="73" s="1"/>
  <c r="AF37" i="73"/>
  <c r="AO37" i="73" s="1"/>
  <c r="AR39" i="92"/>
  <c r="AH40" i="30"/>
  <c r="AQ40" i="30" s="1"/>
  <c r="X37" i="28"/>
  <c r="Y37" i="28"/>
  <c r="AH39" i="37"/>
  <c r="AQ39" i="37" s="1"/>
  <c r="Y39" i="40"/>
  <c r="X39" i="40"/>
  <c r="AR38" i="84"/>
  <c r="AI38" i="94"/>
  <c r="AN38" i="94"/>
  <c r="Y39" i="29"/>
  <c r="X39" i="29"/>
  <c r="Y39" i="32"/>
  <c r="X39" i="32"/>
  <c r="Z39" i="32" s="1"/>
  <c r="AI37" i="77"/>
  <c r="AN37" i="77"/>
  <c r="Z40" i="82"/>
  <c r="AH38" i="80"/>
  <c r="AQ38" i="80" s="1"/>
  <c r="X38" i="78"/>
  <c r="Y38" i="78"/>
  <c r="AR37" i="47"/>
  <c r="AH38" i="95"/>
  <c r="AQ38" i="95" s="1"/>
  <c r="W41" i="48"/>
  <c r="AG40" i="48"/>
  <c r="AP40" i="48" s="1"/>
  <c r="AF40" i="48"/>
  <c r="AO40" i="48" s="1"/>
  <c r="AE40" i="48"/>
  <c r="AH38" i="75"/>
  <c r="AQ38" i="75" s="1"/>
  <c r="AH38" i="47"/>
  <c r="AQ38" i="47" s="1"/>
  <c r="AH39" i="84"/>
  <c r="AQ39" i="84" s="1"/>
  <c r="W38" i="74"/>
  <c r="AG37" i="74"/>
  <c r="AP37" i="74" s="1"/>
  <c r="AF37" i="74"/>
  <c r="AO37" i="74" s="1"/>
  <c r="AE37" i="74"/>
  <c r="AH40" i="92"/>
  <c r="AQ40" i="92" s="1"/>
  <c r="AR39" i="30"/>
  <c r="AI35" i="33"/>
  <c r="AN35" i="33"/>
  <c r="X38" i="36"/>
  <c r="Y38" i="36"/>
  <c r="Z38" i="36" s="1"/>
  <c r="AH39" i="38"/>
  <c r="AQ39" i="38" s="1"/>
  <c r="X38" i="90"/>
  <c r="Y38" i="90"/>
  <c r="AI38" i="79"/>
  <c r="AN38" i="79"/>
  <c r="X38" i="45"/>
  <c r="Y38" i="45"/>
  <c r="AF40" i="42"/>
  <c r="AO40" i="42" s="1"/>
  <c r="AE40" i="42"/>
  <c r="AG40" i="42"/>
  <c r="AP40" i="42" s="1"/>
  <c r="W41" i="42"/>
  <c r="Z38" i="77"/>
  <c r="Y38" i="77"/>
  <c r="X38" i="77"/>
  <c r="AN37" i="78"/>
  <c r="AI37" i="78"/>
  <c r="AH40" i="42"/>
  <c r="AQ40" i="42" s="1"/>
  <c r="AR35" i="85"/>
  <c r="Z39" i="37"/>
  <c r="AR36" i="91"/>
  <c r="Z38" i="80"/>
  <c r="AR38" i="26"/>
  <c r="Z38" i="95"/>
  <c r="AH36" i="85"/>
  <c r="AQ36" i="85" s="1"/>
  <c r="AR36" i="86"/>
  <c r="AR39" i="82"/>
  <c r="X37" i="89"/>
  <c r="Y37" i="89"/>
  <c r="Y38" i="34"/>
  <c r="X38" i="34"/>
  <c r="AR38" i="35"/>
  <c r="AH36" i="76"/>
  <c r="AQ36" i="76" s="1"/>
  <c r="AR39" i="42"/>
  <c r="W38" i="93"/>
  <c r="AG37" i="93"/>
  <c r="AP37" i="93" s="1"/>
  <c r="AF37" i="93"/>
  <c r="AO37" i="93" s="1"/>
  <c r="AE37" i="93"/>
  <c r="Y36" i="33"/>
  <c r="X36" i="33"/>
  <c r="AH37" i="91"/>
  <c r="AQ37" i="91" s="1"/>
  <c r="W39" i="44"/>
  <c r="AG38" i="44"/>
  <c r="AP38" i="44" s="1"/>
  <c r="AF38" i="44"/>
  <c r="AO38" i="44" s="1"/>
  <c r="AE38" i="44"/>
  <c r="AH37" i="86"/>
  <c r="AQ37" i="86" s="1"/>
  <c r="Z37" i="86"/>
  <c r="Z40" i="30"/>
  <c r="X37" i="87"/>
  <c r="Y37" i="87"/>
  <c r="AH36" i="81"/>
  <c r="AQ36" i="81" s="1"/>
  <c r="AI37" i="41"/>
  <c r="AN37" i="41"/>
  <c r="AR36" i="74"/>
  <c r="X39" i="27"/>
  <c r="Y39" i="27"/>
  <c r="AH40" i="96"/>
  <c r="AQ40" i="96" s="1"/>
  <c r="Z38" i="75"/>
  <c r="Z36" i="85"/>
  <c r="Z38" i="47"/>
  <c r="Z39" i="84"/>
  <c r="AG38" i="31"/>
  <c r="AP38" i="31" s="1"/>
  <c r="AF38" i="31"/>
  <c r="AO38" i="31" s="1"/>
  <c r="W39" i="31"/>
  <c r="AE38" i="31"/>
  <c r="Z40" i="92"/>
  <c r="AH37" i="93"/>
  <c r="AQ37" i="93" s="1"/>
  <c r="AI37" i="36"/>
  <c r="AN37" i="36"/>
  <c r="AH38" i="44"/>
  <c r="AQ38" i="44" s="1"/>
  <c r="Z39" i="38"/>
  <c r="AN37" i="90"/>
  <c r="AI37" i="90"/>
  <c r="AR37" i="75"/>
  <c r="AI36" i="83"/>
  <c r="AN36" i="83"/>
  <c r="Z36" i="33" l="1"/>
  <c r="AG36" i="76"/>
  <c r="AP36" i="76" s="1"/>
  <c r="AF37" i="91"/>
  <c r="AO37" i="91" s="1"/>
  <c r="Z39" i="79"/>
  <c r="Z37" i="28"/>
  <c r="Z37" i="89"/>
  <c r="W38" i="89" s="1"/>
  <c r="Z39" i="29"/>
  <c r="W40" i="29" s="1"/>
  <c r="AE39" i="29"/>
  <c r="W39" i="36"/>
  <c r="AG38" i="36"/>
  <c r="AP38" i="36" s="1"/>
  <c r="AF38" i="36"/>
  <c r="AO38" i="36" s="1"/>
  <c r="AE38" i="36"/>
  <c r="AH40" i="39"/>
  <c r="AQ40" i="39" s="1"/>
  <c r="AI38" i="31"/>
  <c r="AN38" i="31"/>
  <c r="AI37" i="74"/>
  <c r="AN37" i="74"/>
  <c r="AR37" i="77"/>
  <c r="AR38" i="29"/>
  <c r="AH38" i="41"/>
  <c r="AQ38" i="41" s="1"/>
  <c r="X40" i="46"/>
  <c r="Y40" i="46"/>
  <c r="AH39" i="94"/>
  <c r="AQ39" i="94" s="1"/>
  <c r="Y37" i="81"/>
  <c r="X37" i="81"/>
  <c r="Z37" i="81" s="1"/>
  <c r="AI40" i="96"/>
  <c r="AN40" i="96"/>
  <c r="AE37" i="86"/>
  <c r="AF37" i="86"/>
  <c r="AO37" i="86" s="1"/>
  <c r="W38" i="86"/>
  <c r="AG37" i="86"/>
  <c r="AP37" i="86" s="1"/>
  <c r="AI38" i="44"/>
  <c r="AN38" i="44"/>
  <c r="W37" i="33"/>
  <c r="AG36" i="33"/>
  <c r="AP36" i="33" s="1"/>
  <c r="AF36" i="33"/>
  <c r="AO36" i="33" s="1"/>
  <c r="AE36" i="33"/>
  <c r="AG38" i="95"/>
  <c r="AP38" i="95" s="1"/>
  <c r="W39" i="95"/>
  <c r="AF38" i="95"/>
  <c r="AO38" i="95" s="1"/>
  <c r="AE38" i="95"/>
  <c r="W39" i="77"/>
  <c r="AG38" i="77"/>
  <c r="AP38" i="77" s="1"/>
  <c r="AF38" i="77"/>
  <c r="AO38" i="77" s="1"/>
  <c r="AE38" i="77"/>
  <c r="AH38" i="90"/>
  <c r="AQ38" i="90" s="1"/>
  <c r="AH39" i="40"/>
  <c r="AQ39" i="40" s="1"/>
  <c r="W40" i="79"/>
  <c r="AG39" i="79"/>
  <c r="AP39" i="79" s="1"/>
  <c r="AF39" i="79"/>
  <c r="AO39" i="79" s="1"/>
  <c r="AE39" i="79"/>
  <c r="AH38" i="45"/>
  <c r="AQ38" i="45" s="1"/>
  <c r="Z38" i="90"/>
  <c r="X41" i="48"/>
  <c r="Y41" i="48"/>
  <c r="AR37" i="90"/>
  <c r="X39" i="31"/>
  <c r="Y39" i="31"/>
  <c r="W39" i="75"/>
  <c r="AG38" i="75"/>
  <c r="AP38" i="75" s="1"/>
  <c r="AF38" i="75"/>
  <c r="AO38" i="75" s="1"/>
  <c r="AE38" i="75"/>
  <c r="AR37" i="41"/>
  <c r="AN37" i="93"/>
  <c r="AI37" i="93"/>
  <c r="AR37" i="78"/>
  <c r="X41" i="42"/>
  <c r="Y41" i="42"/>
  <c r="Z38" i="45"/>
  <c r="AH38" i="36"/>
  <c r="AQ38" i="36" s="1"/>
  <c r="AH39" i="32"/>
  <c r="AQ39" i="32" s="1"/>
  <c r="Z39" i="40"/>
  <c r="Y38" i="73"/>
  <c r="X38" i="73"/>
  <c r="AR39" i="39"/>
  <c r="Z38" i="41"/>
  <c r="AR38" i="40"/>
  <c r="AR37" i="34"/>
  <c r="Z39" i="94"/>
  <c r="Y39" i="88"/>
  <c r="X39" i="88"/>
  <c r="Z40" i="39"/>
  <c r="Y39" i="25"/>
  <c r="X39" i="25"/>
  <c r="AE38" i="47"/>
  <c r="AG38" i="47"/>
  <c r="AP38" i="47" s="1"/>
  <c r="AF38" i="47"/>
  <c r="AO38" i="47" s="1"/>
  <c r="W39" i="47"/>
  <c r="AF39" i="37"/>
  <c r="AO39" i="37" s="1"/>
  <c r="W40" i="37"/>
  <c r="AG39" i="37"/>
  <c r="AP39" i="37" s="1"/>
  <c r="AE39" i="37"/>
  <c r="AH37" i="87"/>
  <c r="AQ37" i="87" s="1"/>
  <c r="Y39" i="44"/>
  <c r="X39" i="44"/>
  <c r="AH38" i="34"/>
  <c r="AQ38" i="34" s="1"/>
  <c r="AF38" i="80"/>
  <c r="AO38" i="80" s="1"/>
  <c r="AG38" i="80"/>
  <c r="AP38" i="80" s="1"/>
  <c r="AE38" i="80"/>
  <c r="W39" i="80"/>
  <c r="AR38" i="94"/>
  <c r="AH37" i="28"/>
  <c r="AQ37" i="28" s="1"/>
  <c r="AN39" i="46"/>
  <c r="AI39" i="46"/>
  <c r="AR36" i="89"/>
  <c r="AR36" i="28"/>
  <c r="Y38" i="91"/>
  <c r="X38" i="91"/>
  <c r="AR37" i="45"/>
  <c r="W39" i="43"/>
  <c r="AG38" i="43"/>
  <c r="AP38" i="43" s="1"/>
  <c r="AF38" i="43"/>
  <c r="AO38" i="43" s="1"/>
  <c r="AE38" i="43"/>
  <c r="AH39" i="27"/>
  <c r="AQ39" i="27" s="1"/>
  <c r="W40" i="38"/>
  <c r="AG39" i="38"/>
  <c r="AP39" i="38" s="1"/>
  <c r="AF39" i="38"/>
  <c r="AO39" i="38" s="1"/>
  <c r="AE39" i="38"/>
  <c r="Z37" i="87"/>
  <c r="AH36" i="33"/>
  <c r="AQ36" i="33" s="1"/>
  <c r="AH38" i="77"/>
  <c r="AQ38" i="77" s="1"/>
  <c r="AI40" i="42"/>
  <c r="AN40" i="42"/>
  <c r="AR38" i="79"/>
  <c r="Y38" i="74"/>
  <c r="X38" i="74"/>
  <c r="Z38" i="74" s="1"/>
  <c r="AN40" i="48"/>
  <c r="AI40" i="48"/>
  <c r="AH38" i="78"/>
  <c r="AQ38" i="78" s="1"/>
  <c r="AF39" i="32"/>
  <c r="AO39" i="32" s="1"/>
  <c r="AE39" i="32"/>
  <c r="W40" i="32"/>
  <c r="AG39" i="32"/>
  <c r="AP39" i="32" s="1"/>
  <c r="W38" i="28"/>
  <c r="AG37" i="28"/>
  <c r="AP37" i="28" s="1"/>
  <c r="AF37" i="28"/>
  <c r="AO37" i="28" s="1"/>
  <c r="AE37" i="28"/>
  <c r="AI37" i="73"/>
  <c r="AN37" i="73"/>
  <c r="AH37" i="83"/>
  <c r="AQ37" i="83" s="1"/>
  <c r="W40" i="26"/>
  <c r="AG39" i="26"/>
  <c r="AP39" i="26" s="1"/>
  <c r="AF39" i="26"/>
  <c r="AO39" i="26" s="1"/>
  <c r="AE39" i="26"/>
  <c r="AR37" i="43"/>
  <c r="AH39" i="79"/>
  <c r="AQ39" i="79" s="1"/>
  <c r="AN38" i="25"/>
  <c r="AI38" i="25"/>
  <c r="AI37" i="91"/>
  <c r="AN37" i="91"/>
  <c r="Y37" i="76"/>
  <c r="X37" i="76"/>
  <c r="Y41" i="96"/>
  <c r="X41" i="96"/>
  <c r="Z41" i="96" s="1"/>
  <c r="AR38" i="32"/>
  <c r="AI36" i="76"/>
  <c r="AN36" i="76"/>
  <c r="AF36" i="85"/>
  <c r="AO36" i="85" s="1"/>
  <c r="AE36" i="85"/>
  <c r="W37" i="85"/>
  <c r="AG36" i="85"/>
  <c r="AP36" i="85" s="1"/>
  <c r="AH37" i="89"/>
  <c r="AQ37" i="89" s="1"/>
  <c r="Z39" i="27"/>
  <c r="AR36" i="83"/>
  <c r="AR37" i="36"/>
  <c r="W41" i="92"/>
  <c r="AG40" i="92"/>
  <c r="AP40" i="92" s="1"/>
  <c r="AF40" i="92"/>
  <c r="AO40" i="92" s="1"/>
  <c r="AE40" i="92"/>
  <c r="AF39" i="84"/>
  <c r="AO39" i="84" s="1"/>
  <c r="AE39" i="84"/>
  <c r="W40" i="84"/>
  <c r="AG39" i="84"/>
  <c r="AP39" i="84" s="1"/>
  <c r="W41" i="30"/>
  <c r="AG40" i="30"/>
  <c r="AP40" i="30" s="1"/>
  <c r="AF40" i="30"/>
  <c r="AO40" i="30" s="1"/>
  <c r="AE40" i="30"/>
  <c r="X38" i="93"/>
  <c r="Y38" i="93"/>
  <c r="Z38" i="34"/>
  <c r="AR35" i="33"/>
  <c r="Z38" i="78"/>
  <c r="W41" i="82"/>
  <c r="AG40" i="82"/>
  <c r="AP40" i="82" s="1"/>
  <c r="AF40" i="82"/>
  <c r="AO40" i="82" s="1"/>
  <c r="AE40" i="82"/>
  <c r="AH39" i="29"/>
  <c r="AQ39" i="29" s="1"/>
  <c r="Z37" i="83"/>
  <c r="W40" i="35"/>
  <c r="AG39" i="35"/>
  <c r="AP39" i="35" s="1"/>
  <c r="AF39" i="35"/>
  <c r="AO39" i="35" s="1"/>
  <c r="AE39" i="35"/>
  <c r="AR36" i="87"/>
  <c r="AH38" i="43"/>
  <c r="AQ38" i="43" s="1"/>
  <c r="AR38" i="27"/>
  <c r="AI38" i="88"/>
  <c r="AN38" i="88"/>
  <c r="AN36" i="81"/>
  <c r="AI36" i="81"/>
  <c r="Z41" i="48" l="1"/>
  <c r="AG37" i="89"/>
  <c r="AP37" i="89" s="1"/>
  <c r="AE37" i="89"/>
  <c r="Z39" i="25"/>
  <c r="AF39" i="25" s="1"/>
  <c r="AO39" i="25" s="1"/>
  <c r="AF39" i="29"/>
  <c r="AO39" i="29" s="1"/>
  <c r="AF37" i="89"/>
  <c r="AO37" i="89" s="1"/>
  <c r="AG39" i="29"/>
  <c r="AP39" i="29" s="1"/>
  <c r="Z38" i="73"/>
  <c r="AF38" i="73" s="1"/>
  <c r="AO38" i="73" s="1"/>
  <c r="Z39" i="44"/>
  <c r="W40" i="44" s="1"/>
  <c r="W39" i="73"/>
  <c r="AG38" i="73"/>
  <c r="AP38" i="73" s="1"/>
  <c r="AE39" i="25"/>
  <c r="AG39" i="25"/>
  <c r="AP39" i="25" s="1"/>
  <c r="AH39" i="31"/>
  <c r="AQ39" i="31" s="1"/>
  <c r="W40" i="27"/>
  <c r="AG39" i="27"/>
  <c r="AP39" i="27" s="1"/>
  <c r="AF39" i="27"/>
  <c r="AO39" i="27" s="1"/>
  <c r="AE39" i="27"/>
  <c r="AF37" i="87"/>
  <c r="AO37" i="87" s="1"/>
  <c r="AE37" i="87"/>
  <c r="W38" i="87"/>
  <c r="AG37" i="87"/>
  <c r="AP37" i="87" s="1"/>
  <c r="AI37" i="86"/>
  <c r="AN37" i="86"/>
  <c r="AH40" i="46"/>
  <c r="AQ40" i="46" s="1"/>
  <c r="AR37" i="74"/>
  <c r="W38" i="83"/>
  <c r="AG37" i="83"/>
  <c r="AP37" i="83" s="1"/>
  <c r="AF37" i="83"/>
  <c r="AO37" i="83" s="1"/>
  <c r="AE37" i="83"/>
  <c r="X40" i="84"/>
  <c r="Y40" i="84"/>
  <c r="AI38" i="80"/>
  <c r="AN38" i="80"/>
  <c r="Y37" i="33"/>
  <c r="X37" i="33"/>
  <c r="AE37" i="81"/>
  <c r="AG37" i="81"/>
  <c r="AP37" i="81" s="1"/>
  <c r="AF37" i="81"/>
  <c r="AO37" i="81" s="1"/>
  <c r="W38" i="81"/>
  <c r="AI37" i="89"/>
  <c r="AN37" i="89"/>
  <c r="AN40" i="82"/>
  <c r="AI40" i="82"/>
  <c r="AR36" i="76"/>
  <c r="AH37" i="76"/>
  <c r="AQ37" i="76" s="1"/>
  <c r="X40" i="26"/>
  <c r="Y40" i="26"/>
  <c r="X38" i="28"/>
  <c r="Z38" i="28" s="1"/>
  <c r="Y38" i="28"/>
  <c r="AH38" i="91"/>
  <c r="AQ38" i="91" s="1"/>
  <c r="AH39" i="88"/>
  <c r="AQ39" i="88" s="1"/>
  <c r="AN38" i="75"/>
  <c r="AI38" i="75"/>
  <c r="Z39" i="31"/>
  <c r="AF38" i="90"/>
  <c r="AO38" i="90" s="1"/>
  <c r="AE38" i="90"/>
  <c r="W39" i="90"/>
  <c r="AG38" i="90"/>
  <c r="AP38" i="90" s="1"/>
  <c r="AN39" i="35"/>
  <c r="AI39" i="35"/>
  <c r="W39" i="34"/>
  <c r="AG38" i="34"/>
  <c r="AP38" i="34" s="1"/>
  <c r="AF38" i="34"/>
  <c r="AO38" i="34" s="1"/>
  <c r="AE38" i="34"/>
  <c r="AN39" i="84"/>
  <c r="AI39" i="84"/>
  <c r="X41" i="92"/>
  <c r="Y41" i="92"/>
  <c r="AR37" i="73"/>
  <c r="AH38" i="74"/>
  <c r="AQ38" i="74" s="1"/>
  <c r="AR40" i="42"/>
  <c r="AI39" i="38"/>
  <c r="AN39" i="38"/>
  <c r="AR39" i="46"/>
  <c r="Y40" i="37"/>
  <c r="X40" i="37"/>
  <c r="AI38" i="47"/>
  <c r="AN38" i="47"/>
  <c r="W39" i="45"/>
  <c r="AG38" i="45"/>
  <c r="AP38" i="45" s="1"/>
  <c r="AF38" i="45"/>
  <c r="AO38" i="45" s="1"/>
  <c r="AE38" i="45"/>
  <c r="AR37" i="93"/>
  <c r="AN39" i="79"/>
  <c r="AI39" i="79"/>
  <c r="X39" i="77"/>
  <c r="Y39" i="77"/>
  <c r="AR38" i="44"/>
  <c r="Z40" i="46"/>
  <c r="AI38" i="36"/>
  <c r="AN38" i="36"/>
  <c r="AR38" i="25"/>
  <c r="W41" i="39"/>
  <c r="AG40" i="39"/>
  <c r="AP40" i="39" s="1"/>
  <c r="AF40" i="39"/>
  <c r="AO40" i="39" s="1"/>
  <c r="AE40" i="39"/>
  <c r="AN40" i="30"/>
  <c r="AI40" i="30"/>
  <c r="AR38" i="88"/>
  <c r="X37" i="85"/>
  <c r="Y37" i="85"/>
  <c r="Z37" i="76"/>
  <c r="X40" i="32"/>
  <c r="Y40" i="32"/>
  <c r="Y39" i="43"/>
  <c r="X39" i="43"/>
  <c r="Z38" i="91"/>
  <c r="AH39" i="44"/>
  <c r="AQ39" i="44" s="1"/>
  <c r="AH39" i="25"/>
  <c r="AQ39" i="25" s="1"/>
  <c r="Z39" i="88"/>
  <c r="W39" i="41"/>
  <c r="AG38" i="41"/>
  <c r="AP38" i="41" s="1"/>
  <c r="AF38" i="41"/>
  <c r="AO38" i="41" s="1"/>
  <c r="AE38" i="41"/>
  <c r="AE39" i="40"/>
  <c r="W40" i="40"/>
  <c r="AG39" i="40"/>
  <c r="AP39" i="40" s="1"/>
  <c r="AF39" i="40"/>
  <c r="AO39" i="40" s="1"/>
  <c r="AI38" i="95"/>
  <c r="AN38" i="95"/>
  <c r="AN36" i="33"/>
  <c r="AI36" i="33"/>
  <c r="AR40" i="96"/>
  <c r="AR38" i="31"/>
  <c r="X38" i="89"/>
  <c r="Y38" i="89"/>
  <c r="X40" i="29"/>
  <c r="Y40" i="29"/>
  <c r="Z40" i="29" s="1"/>
  <c r="AR36" i="81"/>
  <c r="W42" i="96"/>
  <c r="AG41" i="96"/>
  <c r="AP41" i="96" s="1"/>
  <c r="AF41" i="96"/>
  <c r="AO41" i="96" s="1"/>
  <c r="AE41" i="96"/>
  <c r="AR40" i="48"/>
  <c r="AH38" i="73"/>
  <c r="AQ38" i="73" s="1"/>
  <c r="X41" i="82"/>
  <c r="Y41" i="82"/>
  <c r="Y41" i="30"/>
  <c r="X41" i="30"/>
  <c r="AN40" i="92"/>
  <c r="AI40" i="92"/>
  <c r="AN39" i="26"/>
  <c r="AI39" i="26"/>
  <c r="Y39" i="47"/>
  <c r="Z39" i="47" s="1"/>
  <c r="X39" i="47"/>
  <c r="W40" i="94"/>
  <c r="AG39" i="94"/>
  <c r="AP39" i="94" s="1"/>
  <c r="AF39" i="94"/>
  <c r="AO39" i="94" s="1"/>
  <c r="AE39" i="94"/>
  <c r="AH41" i="42"/>
  <c r="AQ41" i="42" s="1"/>
  <c r="X39" i="75"/>
  <c r="Y39" i="75"/>
  <c r="Z39" i="75" s="1"/>
  <c r="X38" i="86"/>
  <c r="Z38" i="86" s="1"/>
  <c r="Y38" i="86"/>
  <c r="AH37" i="81"/>
  <c r="AQ37" i="81" s="1"/>
  <c r="AI38" i="43"/>
  <c r="AN38" i="43"/>
  <c r="AE41" i="48"/>
  <c r="W42" i="48"/>
  <c r="AG41" i="48"/>
  <c r="AP41" i="48" s="1"/>
  <c r="AF41" i="48"/>
  <c r="AO41" i="48" s="1"/>
  <c r="AH38" i="93"/>
  <c r="AQ38" i="93" s="1"/>
  <c r="AI36" i="85"/>
  <c r="AN36" i="85"/>
  <c r="AH41" i="96"/>
  <c r="AQ41" i="96" s="1"/>
  <c r="AN37" i="28"/>
  <c r="AI37" i="28"/>
  <c r="W39" i="74"/>
  <c r="AG38" i="74"/>
  <c r="AP38" i="74" s="1"/>
  <c r="AF38" i="74"/>
  <c r="AO38" i="74" s="1"/>
  <c r="AE38" i="74"/>
  <c r="X40" i="35"/>
  <c r="Y40" i="35"/>
  <c r="AE38" i="78"/>
  <c r="W39" i="78"/>
  <c r="AG38" i="78"/>
  <c r="AP38" i="78" s="1"/>
  <c r="AF38" i="78"/>
  <c r="AO38" i="78" s="1"/>
  <c r="Z38" i="93"/>
  <c r="AR37" i="91"/>
  <c r="AI39" i="32"/>
  <c r="AN39" i="32"/>
  <c r="Y40" i="38"/>
  <c r="X40" i="38"/>
  <c r="Z40" i="38" s="1"/>
  <c r="X39" i="80"/>
  <c r="Y39" i="80"/>
  <c r="AN39" i="37"/>
  <c r="AI39" i="37"/>
  <c r="Z41" i="42"/>
  <c r="AH41" i="48"/>
  <c r="AQ41" i="48" s="1"/>
  <c r="X40" i="79"/>
  <c r="Y40" i="79"/>
  <c r="AN38" i="77"/>
  <c r="AI38" i="77"/>
  <c r="X39" i="95"/>
  <c r="Y39" i="95"/>
  <c r="Y39" i="36"/>
  <c r="X39" i="36"/>
  <c r="Z39" i="36" s="1"/>
  <c r="AI39" i="29"/>
  <c r="AN39" i="29"/>
  <c r="Z41" i="92" l="1"/>
  <c r="W40" i="25"/>
  <c r="Z39" i="43"/>
  <c r="Z39" i="80"/>
  <c r="AF39" i="80" s="1"/>
  <c r="AO39" i="80" s="1"/>
  <c r="AE39" i="44"/>
  <c r="AF39" i="44"/>
  <c r="AO39" i="44" s="1"/>
  <c r="Z39" i="77"/>
  <c r="AE38" i="73"/>
  <c r="AG39" i="44"/>
  <c r="AP39" i="44" s="1"/>
  <c r="Z39" i="95"/>
  <c r="Z38" i="89"/>
  <c r="W39" i="89" s="1"/>
  <c r="Z40" i="79"/>
  <c r="AF40" i="79" s="1"/>
  <c r="AO40" i="79" s="1"/>
  <c r="Z41" i="30"/>
  <c r="AG41" i="30" s="1"/>
  <c r="AP41" i="30" s="1"/>
  <c r="W40" i="47"/>
  <c r="AG39" i="47"/>
  <c r="AP39" i="47" s="1"/>
  <c r="AF39" i="47"/>
  <c r="AO39" i="47" s="1"/>
  <c r="AE39" i="47"/>
  <c r="AE38" i="89"/>
  <c r="W40" i="80"/>
  <c r="AG39" i="80"/>
  <c r="AP39" i="80" s="1"/>
  <c r="W41" i="79"/>
  <c r="AG40" i="79"/>
  <c r="AP40" i="79" s="1"/>
  <c r="W40" i="36"/>
  <c r="AG39" i="36"/>
  <c r="AP39" i="36" s="1"/>
  <c r="AF39" i="36"/>
  <c r="AO39" i="36" s="1"/>
  <c r="AE39" i="36"/>
  <c r="AH40" i="32"/>
  <c r="AQ40" i="32" s="1"/>
  <c r="AR38" i="36"/>
  <c r="AH40" i="37"/>
  <c r="AQ40" i="37" s="1"/>
  <c r="AR39" i="38"/>
  <c r="AR38" i="80"/>
  <c r="AH40" i="79"/>
  <c r="AQ40" i="79" s="1"/>
  <c r="AN38" i="74"/>
  <c r="AI38" i="74"/>
  <c r="AR36" i="85"/>
  <c r="AR38" i="43"/>
  <c r="Y39" i="41"/>
  <c r="X39" i="41"/>
  <c r="W39" i="91"/>
  <c r="AG38" i="91"/>
  <c r="AP38" i="91" s="1"/>
  <c r="AF38" i="91"/>
  <c r="AO38" i="91" s="1"/>
  <c r="AE38" i="91"/>
  <c r="Z40" i="32"/>
  <c r="Y41" i="39"/>
  <c r="X41" i="39"/>
  <c r="AE40" i="46"/>
  <c r="W41" i="46"/>
  <c r="AF40" i="46"/>
  <c r="AO40" i="46" s="1"/>
  <c r="AG40" i="46"/>
  <c r="AP40" i="46" s="1"/>
  <c r="AR39" i="79"/>
  <c r="AR39" i="84"/>
  <c r="Y39" i="34"/>
  <c r="X39" i="34"/>
  <c r="AN38" i="90"/>
  <c r="AI38" i="90"/>
  <c r="AI37" i="81"/>
  <c r="AN37" i="81"/>
  <c r="X38" i="87"/>
  <c r="Y38" i="87"/>
  <c r="AN39" i="25"/>
  <c r="AI39" i="25"/>
  <c r="AH39" i="80"/>
  <c r="AQ39" i="80" s="1"/>
  <c r="AR36" i="33"/>
  <c r="AE39" i="77"/>
  <c r="W40" i="77"/>
  <c r="AG39" i="77"/>
  <c r="AP39" i="77" s="1"/>
  <c r="AF39" i="77"/>
  <c r="AO39" i="77" s="1"/>
  <c r="AH39" i="95"/>
  <c r="AQ39" i="95" s="1"/>
  <c r="AF41" i="42"/>
  <c r="AO41" i="42" s="1"/>
  <c r="W42" i="42"/>
  <c r="AE41" i="42"/>
  <c r="AG41" i="42"/>
  <c r="AP41" i="42" s="1"/>
  <c r="AH40" i="38"/>
  <c r="AQ40" i="38" s="1"/>
  <c r="AI38" i="78"/>
  <c r="AN38" i="78"/>
  <c r="AH38" i="86"/>
  <c r="AQ38" i="86" s="1"/>
  <c r="AR39" i="26"/>
  <c r="AN41" i="96"/>
  <c r="AI41" i="96"/>
  <c r="AI39" i="40"/>
  <c r="AN39" i="40"/>
  <c r="W40" i="88"/>
  <c r="AG39" i="88"/>
  <c r="AP39" i="88" s="1"/>
  <c r="AF39" i="88"/>
  <c r="AO39" i="88" s="1"/>
  <c r="AE39" i="88"/>
  <c r="AH39" i="43"/>
  <c r="AQ39" i="43" s="1"/>
  <c r="W38" i="76"/>
  <c r="AG37" i="76"/>
  <c r="AP37" i="76" s="1"/>
  <c r="AE37" i="76"/>
  <c r="AF37" i="76"/>
  <c r="AO37" i="76" s="1"/>
  <c r="AR40" i="30"/>
  <c r="Z40" i="37"/>
  <c r="AR39" i="35"/>
  <c r="AH40" i="26"/>
  <c r="AQ40" i="26" s="1"/>
  <c r="AR37" i="89"/>
  <c r="AH37" i="33"/>
  <c r="AQ37" i="33" s="1"/>
  <c r="AH40" i="84"/>
  <c r="AQ40" i="84" s="1"/>
  <c r="X38" i="83"/>
  <c r="Y38" i="83"/>
  <c r="X40" i="27"/>
  <c r="Y40" i="27"/>
  <c r="AI38" i="73"/>
  <c r="AN38" i="73"/>
  <c r="AN39" i="44"/>
  <c r="AI39" i="44"/>
  <c r="Y39" i="78"/>
  <c r="X39" i="78"/>
  <c r="AI39" i="94"/>
  <c r="AN39" i="94"/>
  <c r="AH38" i="89"/>
  <c r="AQ38" i="89" s="1"/>
  <c r="AF41" i="92"/>
  <c r="AO41" i="92" s="1"/>
  <c r="AE41" i="92"/>
  <c r="W42" i="92"/>
  <c r="AG41" i="92"/>
  <c r="AP41" i="92" s="1"/>
  <c r="AR39" i="29"/>
  <c r="AF39" i="95"/>
  <c r="AO39" i="95" s="1"/>
  <c r="AG39" i="95"/>
  <c r="AP39" i="95" s="1"/>
  <c r="AE39" i="95"/>
  <c r="W40" i="95"/>
  <c r="AR39" i="37"/>
  <c r="AF38" i="93"/>
  <c r="AO38" i="93" s="1"/>
  <c r="AE38" i="93"/>
  <c r="W39" i="93"/>
  <c r="AG38" i="93"/>
  <c r="AP38" i="93" s="1"/>
  <c r="Y42" i="48"/>
  <c r="X42" i="48"/>
  <c r="W39" i="86"/>
  <c r="AG38" i="86"/>
  <c r="AP38" i="86" s="1"/>
  <c r="AF38" i="86"/>
  <c r="AO38" i="86" s="1"/>
  <c r="AE38" i="86"/>
  <c r="X40" i="94"/>
  <c r="Y40" i="94"/>
  <c r="AH40" i="29"/>
  <c r="AQ40" i="29" s="1"/>
  <c r="AR38" i="95"/>
  <c r="Y39" i="45"/>
  <c r="X39" i="45"/>
  <c r="Z39" i="45" s="1"/>
  <c r="AF39" i="31"/>
  <c r="AO39" i="31" s="1"/>
  <c r="W40" i="31"/>
  <c r="AG39" i="31"/>
  <c r="AP39" i="31" s="1"/>
  <c r="AE39" i="31"/>
  <c r="Z40" i="26"/>
  <c r="Z40" i="84"/>
  <c r="AI37" i="87"/>
  <c r="AN37" i="87"/>
  <c r="AR39" i="32"/>
  <c r="AF39" i="75"/>
  <c r="AO39" i="75" s="1"/>
  <c r="AE39" i="75"/>
  <c r="W40" i="75"/>
  <c r="AG39" i="75"/>
  <c r="AP39" i="75" s="1"/>
  <c r="AH41" i="30"/>
  <c r="AQ41" i="30" s="1"/>
  <c r="Y40" i="40"/>
  <c r="X40" i="40"/>
  <c r="AN38" i="45"/>
  <c r="AI38" i="45"/>
  <c r="AH39" i="36"/>
  <c r="AQ39" i="36" s="1"/>
  <c r="AR38" i="77"/>
  <c r="AR40" i="92"/>
  <c r="AH41" i="82"/>
  <c r="AQ41" i="82" s="1"/>
  <c r="W41" i="29"/>
  <c r="AG40" i="29"/>
  <c r="AP40" i="29" s="1"/>
  <c r="AF40" i="29"/>
  <c r="AO40" i="29" s="1"/>
  <c r="AE40" i="29"/>
  <c r="AN38" i="41"/>
  <c r="AI38" i="41"/>
  <c r="W40" i="43"/>
  <c r="AG39" i="43"/>
  <c r="AP39" i="43" s="1"/>
  <c r="AF39" i="43"/>
  <c r="AO39" i="43" s="1"/>
  <c r="AE39" i="43"/>
  <c r="AH37" i="85"/>
  <c r="AQ37" i="85" s="1"/>
  <c r="AI40" i="39"/>
  <c r="AN40" i="39"/>
  <c r="AN38" i="34"/>
  <c r="AI38" i="34"/>
  <c r="AR38" i="75"/>
  <c r="Y38" i="81"/>
  <c r="X38" i="81"/>
  <c r="Z38" i="81" s="1"/>
  <c r="Z37" i="33"/>
  <c r="AN37" i="83"/>
  <c r="AI37" i="83"/>
  <c r="AF38" i="28"/>
  <c r="AO38" i="28" s="1"/>
  <c r="AE38" i="28"/>
  <c r="W39" i="28"/>
  <c r="AG38" i="28"/>
  <c r="AP38" i="28" s="1"/>
  <c r="W41" i="38"/>
  <c r="AG40" i="38"/>
  <c r="AP40" i="38" s="1"/>
  <c r="AF40" i="38"/>
  <c r="AO40" i="38" s="1"/>
  <c r="AE40" i="38"/>
  <c r="AH40" i="35"/>
  <c r="AQ40" i="35" s="1"/>
  <c r="Y39" i="74"/>
  <c r="X39" i="74"/>
  <c r="Z40" i="35"/>
  <c r="AR37" i="28"/>
  <c r="AI41" i="48"/>
  <c r="AN41" i="48"/>
  <c r="AH39" i="75"/>
  <c r="AQ39" i="75" s="1"/>
  <c r="AH39" i="47"/>
  <c r="AQ39" i="47" s="1"/>
  <c r="Z41" i="82"/>
  <c r="Y42" i="96"/>
  <c r="X42" i="96"/>
  <c r="Z37" i="85"/>
  <c r="AH39" i="77"/>
  <c r="AQ39" i="77" s="1"/>
  <c r="AR38" i="47"/>
  <c r="AH41" i="92"/>
  <c r="AQ41" i="92" s="1"/>
  <c r="X39" i="90"/>
  <c r="Z39" i="90" s="1"/>
  <c r="Y39" i="90"/>
  <c r="AH38" i="28"/>
  <c r="AQ38" i="28" s="1"/>
  <c r="AR40" i="82"/>
  <c r="AR37" i="86"/>
  <c r="AI39" i="27"/>
  <c r="AN39" i="27"/>
  <c r="Y40" i="25"/>
  <c r="X40" i="25"/>
  <c r="Y39" i="73"/>
  <c r="X39" i="73"/>
  <c r="Y40" i="44"/>
  <c r="X40" i="44"/>
  <c r="Z40" i="27" l="1"/>
  <c r="AE40" i="79"/>
  <c r="AF38" i="89"/>
  <c r="AO38" i="89" s="1"/>
  <c r="AE39" i="80"/>
  <c r="AG38" i="89"/>
  <c r="AP38" i="89" s="1"/>
  <c r="AE41" i="30"/>
  <c r="AF41" i="30"/>
  <c r="AO41" i="30" s="1"/>
  <c r="Z38" i="83"/>
  <c r="Z42" i="48"/>
  <c r="Z39" i="74"/>
  <c r="AG39" i="74" s="1"/>
  <c r="AP39" i="74" s="1"/>
  <c r="W42" i="30"/>
  <c r="AE39" i="90"/>
  <c r="AG39" i="90"/>
  <c r="AP39" i="90" s="1"/>
  <c r="AF39" i="90"/>
  <c r="AO39" i="90" s="1"/>
  <c r="W40" i="90"/>
  <c r="AR41" i="48"/>
  <c r="AE39" i="74"/>
  <c r="W40" i="74"/>
  <c r="X39" i="28"/>
  <c r="Y39" i="28"/>
  <c r="Z39" i="28" s="1"/>
  <c r="AE37" i="33"/>
  <c r="W38" i="33"/>
  <c r="AG37" i="33"/>
  <c r="AP37" i="33" s="1"/>
  <c r="AF37" i="33"/>
  <c r="AO37" i="33" s="1"/>
  <c r="AR38" i="34"/>
  <c r="AI39" i="75"/>
  <c r="AN39" i="75"/>
  <c r="AE40" i="84"/>
  <c r="AG40" i="84"/>
  <c r="AP40" i="84" s="1"/>
  <c r="AF40" i="84"/>
  <c r="AO40" i="84" s="1"/>
  <c r="W41" i="84"/>
  <c r="AH40" i="94"/>
  <c r="AQ40" i="94" s="1"/>
  <c r="X40" i="95"/>
  <c r="Y40" i="95"/>
  <c r="AH39" i="78"/>
  <c r="AQ39" i="78" s="1"/>
  <c r="AR38" i="73"/>
  <c r="AF38" i="83"/>
  <c r="AO38" i="83" s="1"/>
  <c r="AE38" i="83"/>
  <c r="W39" i="83"/>
  <c r="AG38" i="83"/>
  <c r="AP38" i="83" s="1"/>
  <c r="AI37" i="76"/>
  <c r="AN37" i="76"/>
  <c r="AR39" i="25"/>
  <c r="AR37" i="81"/>
  <c r="W41" i="32"/>
  <c r="AG40" i="32"/>
  <c r="AP40" i="32" s="1"/>
  <c r="AF40" i="32"/>
  <c r="AO40" i="32" s="1"/>
  <c r="AE40" i="32"/>
  <c r="AH39" i="41"/>
  <c r="AQ39" i="41" s="1"/>
  <c r="X41" i="79"/>
  <c r="Y41" i="79"/>
  <c r="Y39" i="89"/>
  <c r="X39" i="89"/>
  <c r="AN40" i="38"/>
  <c r="AI40" i="38"/>
  <c r="AH38" i="81"/>
  <c r="AQ38" i="81" s="1"/>
  <c r="X40" i="43"/>
  <c r="Y40" i="43"/>
  <c r="Z40" i="43" s="1"/>
  <c r="Y41" i="29"/>
  <c r="X41" i="29"/>
  <c r="AH40" i="40"/>
  <c r="AQ40" i="40" s="1"/>
  <c r="AF40" i="26"/>
  <c r="AO40" i="26" s="1"/>
  <c r="AE40" i="26"/>
  <c r="W41" i="26"/>
  <c r="AG40" i="26"/>
  <c r="AP40" i="26" s="1"/>
  <c r="AH39" i="45"/>
  <c r="AQ39" i="45" s="1"/>
  <c r="Z40" i="94"/>
  <c r="AH42" i="48"/>
  <c r="AQ42" i="48" s="1"/>
  <c r="AI38" i="93"/>
  <c r="AN38" i="93"/>
  <c r="AN39" i="95"/>
  <c r="AI39" i="95"/>
  <c r="X42" i="92"/>
  <c r="Y42" i="92"/>
  <c r="X40" i="88"/>
  <c r="Y40" i="88"/>
  <c r="AR38" i="90"/>
  <c r="Y41" i="46"/>
  <c r="X41" i="46"/>
  <c r="AR38" i="74"/>
  <c r="AN39" i="36"/>
  <c r="AI39" i="36"/>
  <c r="AH39" i="73"/>
  <c r="AQ39" i="73" s="1"/>
  <c r="AI38" i="28"/>
  <c r="AN38" i="28"/>
  <c r="AR38" i="41"/>
  <c r="AN39" i="31"/>
  <c r="AI39" i="31"/>
  <c r="AI38" i="86"/>
  <c r="AN38" i="86"/>
  <c r="Z39" i="78"/>
  <c r="AH40" i="27"/>
  <c r="AQ40" i="27" s="1"/>
  <c r="AG40" i="37"/>
  <c r="AP40" i="37" s="1"/>
  <c r="AF40" i="37"/>
  <c r="AO40" i="37" s="1"/>
  <c r="W41" i="37"/>
  <c r="AE40" i="37"/>
  <c r="X38" i="76"/>
  <c r="Y38" i="76"/>
  <c r="AR38" i="78"/>
  <c r="Y40" i="77"/>
  <c r="X40" i="77"/>
  <c r="AN40" i="46"/>
  <c r="AI40" i="46"/>
  <c r="AN38" i="91"/>
  <c r="AI38" i="91"/>
  <c r="Z39" i="41"/>
  <c r="AI40" i="79"/>
  <c r="AN40" i="79"/>
  <c r="Y40" i="80"/>
  <c r="Z40" i="80" s="1"/>
  <c r="X40" i="80"/>
  <c r="AI39" i="47"/>
  <c r="AN39" i="47"/>
  <c r="X42" i="30"/>
  <c r="Y42" i="30"/>
  <c r="Z40" i="40"/>
  <c r="AE39" i="45"/>
  <c r="W40" i="45"/>
  <c r="AG39" i="45"/>
  <c r="AP39" i="45" s="1"/>
  <c r="AF39" i="45"/>
  <c r="AO39" i="45" s="1"/>
  <c r="W43" i="48"/>
  <c r="AG42" i="48"/>
  <c r="AP42" i="48" s="1"/>
  <c r="AF42" i="48"/>
  <c r="AO42" i="48" s="1"/>
  <c r="AE42" i="48"/>
  <c r="AN41" i="92"/>
  <c r="AI41" i="92"/>
  <c r="AR39" i="44"/>
  <c r="W41" i="27"/>
  <c r="AG40" i="27"/>
  <c r="AP40" i="27" s="1"/>
  <c r="AF40" i="27"/>
  <c r="AO40" i="27" s="1"/>
  <c r="AE40" i="27"/>
  <c r="AR39" i="40"/>
  <c r="AI41" i="42"/>
  <c r="AN41" i="42"/>
  <c r="AH38" i="87"/>
  <c r="AQ38" i="87" s="1"/>
  <c r="AH39" i="34"/>
  <c r="AQ39" i="34" s="1"/>
  <c r="AH41" i="39"/>
  <c r="AQ41" i="39" s="1"/>
  <c r="AI38" i="89"/>
  <c r="AN38" i="89"/>
  <c r="AR39" i="27"/>
  <c r="Z39" i="73"/>
  <c r="W38" i="85"/>
  <c r="AG37" i="85"/>
  <c r="AP37" i="85" s="1"/>
  <c r="AF37" i="85"/>
  <c r="AO37" i="85" s="1"/>
  <c r="AE37" i="85"/>
  <c r="AH40" i="44"/>
  <c r="AQ40" i="44" s="1"/>
  <c r="AF40" i="35"/>
  <c r="AO40" i="35" s="1"/>
  <c r="AE40" i="35"/>
  <c r="W41" i="35"/>
  <c r="AG40" i="35"/>
  <c r="AP40" i="35" s="1"/>
  <c r="AF38" i="81"/>
  <c r="AO38" i="81" s="1"/>
  <c r="AG38" i="81"/>
  <c r="AP38" i="81" s="1"/>
  <c r="W39" i="81"/>
  <c r="AE38" i="81"/>
  <c r="AH39" i="74"/>
  <c r="AQ39" i="74" s="1"/>
  <c r="Y41" i="38"/>
  <c r="X41" i="38"/>
  <c r="AR37" i="83"/>
  <c r="AN39" i="43"/>
  <c r="AI39" i="43"/>
  <c r="AI40" i="29"/>
  <c r="AN40" i="29"/>
  <c r="Y40" i="75"/>
  <c r="X40" i="75"/>
  <c r="AN39" i="88"/>
  <c r="AI39" i="88"/>
  <c r="AR41" i="96"/>
  <c r="Y42" i="42"/>
  <c r="X42" i="42"/>
  <c r="AI39" i="77"/>
  <c r="AN39" i="77"/>
  <c r="Z38" i="87"/>
  <c r="Y40" i="36"/>
  <c r="X40" i="36"/>
  <c r="AN39" i="80"/>
  <c r="AI39" i="80"/>
  <c r="AI41" i="30"/>
  <c r="AN41" i="30"/>
  <c r="AH39" i="90"/>
  <c r="AQ39" i="90" s="1"/>
  <c r="AE41" i="82"/>
  <c r="AG41" i="82"/>
  <c r="AP41" i="82" s="1"/>
  <c r="AF41" i="82"/>
  <c r="AO41" i="82" s="1"/>
  <c r="W42" i="82"/>
  <c r="AH40" i="25"/>
  <c r="AQ40" i="25" s="1"/>
  <c r="AH42" i="96"/>
  <c r="AQ42" i="96" s="1"/>
  <c r="AR40" i="39"/>
  <c r="Z40" i="44"/>
  <c r="Z40" i="25"/>
  <c r="Z42" i="96"/>
  <c r="AR38" i="45"/>
  <c r="AR37" i="87"/>
  <c r="X40" i="31"/>
  <c r="Y40" i="31"/>
  <c r="X39" i="86"/>
  <c r="Y39" i="86"/>
  <c r="Y39" i="93"/>
  <c r="X39" i="93"/>
  <c r="AR39" i="94"/>
  <c r="AH38" i="83"/>
  <c r="AQ38" i="83" s="1"/>
  <c r="Z39" i="34"/>
  <c r="Z41" i="39"/>
  <c r="X39" i="91"/>
  <c r="Y39" i="91"/>
  <c r="X40" i="47"/>
  <c r="Y40" i="47"/>
  <c r="Z42" i="42" l="1"/>
  <c r="Z41" i="29"/>
  <c r="Z41" i="79"/>
  <c r="Z41" i="46"/>
  <c r="AF39" i="74"/>
  <c r="AO39" i="74" s="1"/>
  <c r="Z40" i="77"/>
  <c r="Z39" i="89"/>
  <c r="Z40" i="36"/>
  <c r="AF40" i="36" s="1"/>
  <c r="AO40" i="36" s="1"/>
  <c r="Z39" i="93"/>
  <c r="AG39" i="93" s="1"/>
  <c r="AP39" i="93" s="1"/>
  <c r="Z39" i="91"/>
  <c r="AE39" i="91" s="1"/>
  <c r="Z40" i="95"/>
  <c r="W41" i="95" s="1"/>
  <c r="W41" i="36"/>
  <c r="W43" i="42"/>
  <c r="AG42" i="42"/>
  <c r="AP42" i="42" s="1"/>
  <c r="AF42" i="42"/>
  <c r="AO42" i="42" s="1"/>
  <c r="AE42" i="42"/>
  <c r="W40" i="91"/>
  <c r="W42" i="29"/>
  <c r="AG41" i="29"/>
  <c r="AP41" i="29" s="1"/>
  <c r="AF41" i="29"/>
  <c r="AO41" i="29" s="1"/>
  <c r="AE41" i="29"/>
  <c r="W40" i="28"/>
  <c r="AG39" i="28"/>
  <c r="AP39" i="28" s="1"/>
  <c r="AF39" i="28"/>
  <c r="AO39" i="28" s="1"/>
  <c r="AE39" i="28"/>
  <c r="AF40" i="43"/>
  <c r="AO40" i="43" s="1"/>
  <c r="AE40" i="43"/>
  <c r="W41" i="43"/>
  <c r="AG40" i="43"/>
  <c r="AP40" i="43" s="1"/>
  <c r="W42" i="79"/>
  <c r="AG41" i="79"/>
  <c r="AP41" i="79" s="1"/>
  <c r="AF41" i="79"/>
  <c r="AO41" i="79" s="1"/>
  <c r="AE41" i="79"/>
  <c r="AE40" i="80"/>
  <c r="AG40" i="80"/>
  <c r="AP40" i="80" s="1"/>
  <c r="AF40" i="80"/>
  <c r="AO40" i="80" s="1"/>
  <c r="W41" i="80"/>
  <c r="AF40" i="95"/>
  <c r="AO40" i="95" s="1"/>
  <c r="AG40" i="95"/>
  <c r="AP40" i="95" s="1"/>
  <c r="AH40" i="31"/>
  <c r="AQ40" i="31" s="1"/>
  <c r="AE42" i="96"/>
  <c r="AG42" i="96"/>
  <c r="AP42" i="96" s="1"/>
  <c r="AF42" i="96"/>
  <c r="AO42" i="96" s="1"/>
  <c r="W43" i="96"/>
  <c r="AH40" i="75"/>
  <c r="AQ40" i="75" s="1"/>
  <c r="Y39" i="81"/>
  <c r="X39" i="81"/>
  <c r="Z39" i="81" s="1"/>
  <c r="Z40" i="45"/>
  <c r="X40" i="45"/>
  <c r="Y40" i="45"/>
  <c r="AR40" i="79"/>
  <c r="AH40" i="77"/>
  <c r="AQ40" i="77" s="1"/>
  <c r="AH38" i="76"/>
  <c r="AQ38" i="76" s="1"/>
  <c r="W40" i="78"/>
  <c r="AG39" i="78"/>
  <c r="AP39" i="78" s="1"/>
  <c r="AF39" i="78"/>
  <c r="AO39" i="78" s="1"/>
  <c r="AE39" i="78"/>
  <c r="AH41" i="46"/>
  <c r="AQ41" i="46" s="1"/>
  <c r="AH40" i="88"/>
  <c r="AQ40" i="88" s="1"/>
  <c r="AH41" i="29"/>
  <c r="AQ41" i="29" s="1"/>
  <c r="AI40" i="32"/>
  <c r="AN40" i="32"/>
  <c r="AH40" i="95"/>
  <c r="AQ40" i="95" s="1"/>
  <c r="Y38" i="33"/>
  <c r="X38" i="33"/>
  <c r="Z38" i="33" s="1"/>
  <c r="Z40" i="31"/>
  <c r="W41" i="25"/>
  <c r="AG40" i="25"/>
  <c r="AP40" i="25" s="1"/>
  <c r="AF40" i="25"/>
  <c r="AO40" i="25" s="1"/>
  <c r="AE40" i="25"/>
  <c r="AI41" i="82"/>
  <c r="AN41" i="82"/>
  <c r="AI40" i="35"/>
  <c r="AN40" i="35"/>
  <c r="W40" i="73"/>
  <c r="AG39" i="73"/>
  <c r="AP39" i="73" s="1"/>
  <c r="AF39" i="73"/>
  <c r="AO39" i="73" s="1"/>
  <c r="AE39" i="73"/>
  <c r="X43" i="48"/>
  <c r="Z43" i="48" s="1"/>
  <c r="Y43" i="48"/>
  <c r="AN39" i="45"/>
  <c r="AI39" i="45"/>
  <c r="AR39" i="47"/>
  <c r="AF39" i="41"/>
  <c r="AO39" i="41" s="1"/>
  <c r="AE39" i="41"/>
  <c r="W40" i="41"/>
  <c r="AG39" i="41"/>
  <c r="AP39" i="41" s="1"/>
  <c r="Z38" i="76"/>
  <c r="Z40" i="88"/>
  <c r="AH39" i="89"/>
  <c r="AQ39" i="89" s="1"/>
  <c r="X39" i="83"/>
  <c r="Y39" i="83"/>
  <c r="Y41" i="84"/>
  <c r="X41" i="84"/>
  <c r="AR39" i="75"/>
  <c r="Y40" i="90"/>
  <c r="X40" i="90"/>
  <c r="W42" i="39"/>
  <c r="AG41" i="39"/>
  <c r="AP41" i="39" s="1"/>
  <c r="AF41" i="39"/>
  <c r="AO41" i="39" s="1"/>
  <c r="AE41" i="39"/>
  <c r="AF40" i="44"/>
  <c r="AO40" i="44" s="1"/>
  <c r="AE40" i="44"/>
  <c r="W41" i="44"/>
  <c r="AG40" i="44"/>
  <c r="AP40" i="44" s="1"/>
  <c r="AR41" i="30"/>
  <c r="W39" i="87"/>
  <c r="AG38" i="87"/>
  <c r="AP38" i="87" s="1"/>
  <c r="AF38" i="87"/>
  <c r="AO38" i="87" s="1"/>
  <c r="AE38" i="87"/>
  <c r="Z40" i="75"/>
  <c r="AI37" i="85"/>
  <c r="AN37" i="85"/>
  <c r="AN40" i="27"/>
  <c r="AI40" i="27"/>
  <c r="AR41" i="92"/>
  <c r="W41" i="40"/>
  <c r="AG40" i="40"/>
  <c r="AP40" i="40" s="1"/>
  <c r="AF40" i="40"/>
  <c r="AO40" i="40" s="1"/>
  <c r="AE40" i="40"/>
  <c r="AH40" i="80"/>
  <c r="AQ40" i="80" s="1"/>
  <c r="AR38" i="91"/>
  <c r="W41" i="77"/>
  <c r="AG40" i="77"/>
  <c r="AP40" i="77" s="1"/>
  <c r="AF40" i="77"/>
  <c r="AO40" i="77" s="1"/>
  <c r="AE40" i="77"/>
  <c r="AR38" i="86"/>
  <c r="AR38" i="28"/>
  <c r="AR39" i="36"/>
  <c r="AF41" i="46"/>
  <c r="AO41" i="46" s="1"/>
  <c r="AG41" i="46"/>
  <c r="AP41" i="46" s="1"/>
  <c r="AE41" i="46"/>
  <c r="W42" i="46"/>
  <c r="AR38" i="93"/>
  <c r="W41" i="94"/>
  <c r="AG40" i="94"/>
  <c r="AP40" i="94" s="1"/>
  <c r="AF40" i="94"/>
  <c r="AO40" i="94" s="1"/>
  <c r="AE40" i="94"/>
  <c r="AN38" i="83"/>
  <c r="AI38" i="83"/>
  <c r="AI37" i="33"/>
  <c r="AN37" i="33"/>
  <c r="X40" i="74"/>
  <c r="Y40" i="74"/>
  <c r="AH40" i="47"/>
  <c r="AQ40" i="47" s="1"/>
  <c r="AF39" i="34"/>
  <c r="AO39" i="34" s="1"/>
  <c r="AE39" i="34"/>
  <c r="W40" i="34"/>
  <c r="AG39" i="34"/>
  <c r="AP39" i="34" s="1"/>
  <c r="AH39" i="86"/>
  <c r="AQ39" i="86" s="1"/>
  <c r="Y42" i="82"/>
  <c r="Z42" i="82" s="1"/>
  <c r="X42" i="82"/>
  <c r="AR39" i="80"/>
  <c r="AH41" i="38"/>
  <c r="AQ41" i="38" s="1"/>
  <c r="AN40" i="37"/>
  <c r="AI40" i="37"/>
  <c r="AR39" i="31"/>
  <c r="AH42" i="92"/>
  <c r="AQ42" i="92" s="1"/>
  <c r="X41" i="26"/>
  <c r="Y41" i="26"/>
  <c r="W40" i="89"/>
  <c r="AG39" i="89"/>
  <c r="AP39" i="89" s="1"/>
  <c r="AF39" i="89"/>
  <c r="AO39" i="89" s="1"/>
  <c r="AE39" i="89"/>
  <c r="Y41" i="32"/>
  <c r="X41" i="32"/>
  <c r="Z41" i="32" s="1"/>
  <c r="Z40" i="47"/>
  <c r="Z39" i="86"/>
  <c r="AR39" i="77"/>
  <c r="AR39" i="88"/>
  <c r="AR40" i="29"/>
  <c r="AR41" i="42"/>
  <c r="AI42" i="48"/>
  <c r="AN42" i="48"/>
  <c r="AH42" i="30"/>
  <c r="AQ42" i="30" s="1"/>
  <c r="AR40" i="46"/>
  <c r="Y41" i="37"/>
  <c r="X41" i="37"/>
  <c r="Z42" i="92"/>
  <c r="AH40" i="43"/>
  <c r="AQ40" i="43" s="1"/>
  <c r="AR37" i="76"/>
  <c r="AI40" i="84"/>
  <c r="AN40" i="84"/>
  <c r="AH39" i="28"/>
  <c r="AQ39" i="28" s="1"/>
  <c r="AI39" i="74"/>
  <c r="AN39" i="74"/>
  <c r="AI39" i="90"/>
  <c r="AN39" i="90"/>
  <c r="AH39" i="91"/>
  <c r="AQ39" i="91" s="1"/>
  <c r="AH39" i="93"/>
  <c r="AQ39" i="93" s="1"/>
  <c r="AH40" i="36"/>
  <c r="AQ40" i="36" s="1"/>
  <c r="AH42" i="42"/>
  <c r="AQ42" i="42" s="1"/>
  <c r="AR39" i="43"/>
  <c r="Z41" i="38"/>
  <c r="AI38" i="81"/>
  <c r="AN38" i="81"/>
  <c r="Y41" i="35"/>
  <c r="X41" i="35"/>
  <c r="X38" i="85"/>
  <c r="Z38" i="85" s="1"/>
  <c r="Y38" i="85"/>
  <c r="AR38" i="89"/>
  <c r="X41" i="27"/>
  <c r="Y41" i="27"/>
  <c r="Z42" i="30"/>
  <c r="AR39" i="95"/>
  <c r="AI40" i="26"/>
  <c r="AN40" i="26"/>
  <c r="AR40" i="38"/>
  <c r="AH41" i="79"/>
  <c r="AQ41" i="79" s="1"/>
  <c r="AE40" i="95" l="1"/>
  <c r="AE39" i="93"/>
  <c r="W40" i="93"/>
  <c r="AG40" i="36"/>
  <c r="AP40" i="36" s="1"/>
  <c r="Z41" i="35"/>
  <c r="Z40" i="74"/>
  <c r="AF40" i="74" s="1"/>
  <c r="AO40" i="74" s="1"/>
  <c r="AF39" i="91"/>
  <c r="AO39" i="91" s="1"/>
  <c r="AE40" i="36"/>
  <c r="Z41" i="27"/>
  <c r="AF41" i="27" s="1"/>
  <c r="AO41" i="27" s="1"/>
  <c r="AF39" i="93"/>
  <c r="AO39" i="93" s="1"/>
  <c r="Z40" i="90"/>
  <c r="AE40" i="90" s="1"/>
  <c r="AG39" i="91"/>
  <c r="AP39" i="91" s="1"/>
  <c r="W41" i="47"/>
  <c r="AG40" i="47"/>
  <c r="AP40" i="47" s="1"/>
  <c r="AF40" i="47"/>
  <c r="AO40" i="47" s="1"/>
  <c r="AE40" i="47"/>
  <c r="W43" i="82"/>
  <c r="AG42" i="82"/>
  <c r="AP42" i="82" s="1"/>
  <c r="AF42" i="82"/>
  <c r="AO42" i="82" s="1"/>
  <c r="AE42" i="82"/>
  <c r="W41" i="74"/>
  <c r="AG40" i="74"/>
  <c r="AP40" i="74" s="1"/>
  <c r="AR40" i="27"/>
  <c r="W40" i="81"/>
  <c r="AG39" i="81"/>
  <c r="AP39" i="81" s="1"/>
  <c r="AF39" i="81"/>
  <c r="AO39" i="81" s="1"/>
  <c r="AE39" i="81"/>
  <c r="Y43" i="96"/>
  <c r="X43" i="96"/>
  <c r="AI39" i="28"/>
  <c r="AN39" i="28"/>
  <c r="AN41" i="29"/>
  <c r="AI41" i="29"/>
  <c r="X43" i="42"/>
  <c r="Y43" i="42"/>
  <c r="W41" i="90"/>
  <c r="AG40" i="90"/>
  <c r="AP40" i="90" s="1"/>
  <c r="AF40" i="90"/>
  <c r="AO40" i="90" s="1"/>
  <c r="AR41" i="82"/>
  <c r="AF40" i="31"/>
  <c r="AO40" i="31" s="1"/>
  <c r="AG40" i="31"/>
  <c r="AP40" i="31" s="1"/>
  <c r="AE40" i="31"/>
  <c r="W41" i="31"/>
  <c r="W43" i="30"/>
  <c r="AG42" i="30"/>
  <c r="AP42" i="30" s="1"/>
  <c r="AF42" i="30"/>
  <c r="AO42" i="30" s="1"/>
  <c r="AE42" i="30"/>
  <c r="AH41" i="32"/>
  <c r="AQ41" i="32" s="1"/>
  <c r="AR40" i="37"/>
  <c r="Y40" i="34"/>
  <c r="X40" i="34"/>
  <c r="Z40" i="34" s="1"/>
  <c r="AI41" i="46"/>
  <c r="AN41" i="46"/>
  <c r="X41" i="44"/>
  <c r="Y41" i="44"/>
  <c r="AH39" i="83"/>
  <c r="AQ39" i="83" s="1"/>
  <c r="AI39" i="41"/>
  <c r="AN39" i="41"/>
  <c r="AI40" i="25"/>
  <c r="AN40" i="25"/>
  <c r="AH38" i="33"/>
  <c r="AQ38" i="33" s="1"/>
  <c r="AN40" i="80"/>
  <c r="AI40" i="80"/>
  <c r="Y40" i="93"/>
  <c r="X40" i="93"/>
  <c r="AI39" i="91"/>
  <c r="AN39" i="91"/>
  <c r="AN40" i="94"/>
  <c r="AI40" i="94"/>
  <c r="Y42" i="46"/>
  <c r="X42" i="46"/>
  <c r="AN41" i="39"/>
  <c r="AI41" i="39"/>
  <c r="AH38" i="85"/>
  <c r="AQ38" i="85" s="1"/>
  <c r="AR38" i="81"/>
  <c r="W43" i="92"/>
  <c r="AG42" i="92"/>
  <c r="AP42" i="92" s="1"/>
  <c r="AF42" i="92"/>
  <c r="AO42" i="92" s="1"/>
  <c r="AE42" i="92"/>
  <c r="AR42" i="48"/>
  <c r="X40" i="89"/>
  <c r="Y40" i="89"/>
  <c r="AR37" i="33"/>
  <c r="X41" i="77"/>
  <c r="Y41" i="77"/>
  <c r="Y41" i="40"/>
  <c r="Z41" i="40" s="1"/>
  <c r="X41" i="40"/>
  <c r="Y39" i="87"/>
  <c r="X39" i="87"/>
  <c r="Z39" i="83"/>
  <c r="AE40" i="88"/>
  <c r="W41" i="88"/>
  <c r="AG40" i="88"/>
  <c r="AP40" i="88" s="1"/>
  <c r="AF40" i="88"/>
  <c r="AO40" i="88" s="1"/>
  <c r="AH43" i="48"/>
  <c r="AQ43" i="48" s="1"/>
  <c r="Y40" i="73"/>
  <c r="X40" i="73"/>
  <c r="AI39" i="78"/>
  <c r="AN39" i="78"/>
  <c r="AH40" i="45"/>
  <c r="AQ40" i="45" s="1"/>
  <c r="AI41" i="79"/>
  <c r="AN41" i="79"/>
  <c r="Y41" i="43"/>
  <c r="X41" i="43"/>
  <c r="Y41" i="36"/>
  <c r="X41" i="36"/>
  <c r="AH41" i="37"/>
  <c r="AQ41" i="37" s="1"/>
  <c r="AI39" i="34"/>
  <c r="AN39" i="34"/>
  <c r="AR38" i="83"/>
  <c r="X41" i="94"/>
  <c r="Y41" i="94"/>
  <c r="Z41" i="94" s="1"/>
  <c r="AR37" i="85"/>
  <c r="AI40" i="44"/>
  <c r="AN40" i="44"/>
  <c r="Y42" i="39"/>
  <c r="X42" i="39"/>
  <c r="AH41" i="84"/>
  <c r="AQ41" i="84" s="1"/>
  <c r="W39" i="76"/>
  <c r="AG38" i="76"/>
  <c r="AP38" i="76" s="1"/>
  <c r="AF38" i="76"/>
  <c r="AO38" i="76" s="1"/>
  <c r="AE38" i="76"/>
  <c r="W44" i="48"/>
  <c r="AG43" i="48"/>
  <c r="AP43" i="48" s="1"/>
  <c r="AF43" i="48"/>
  <c r="AO43" i="48" s="1"/>
  <c r="AE43" i="48"/>
  <c r="W39" i="33"/>
  <c r="AG38" i="33"/>
  <c r="AP38" i="33" s="1"/>
  <c r="AF38" i="33"/>
  <c r="AO38" i="33" s="1"/>
  <c r="AE38" i="33"/>
  <c r="AF40" i="45"/>
  <c r="AO40" i="45" s="1"/>
  <c r="W41" i="45"/>
  <c r="AE40" i="45"/>
  <c r="AG40" i="45"/>
  <c r="AP40" i="45" s="1"/>
  <c r="X40" i="28"/>
  <c r="Y40" i="28"/>
  <c r="Y42" i="29"/>
  <c r="X42" i="29"/>
  <c r="AN42" i="42"/>
  <c r="AI42" i="42"/>
  <c r="AR40" i="26"/>
  <c r="AH41" i="35"/>
  <c r="AQ41" i="35" s="1"/>
  <c r="AH41" i="26"/>
  <c r="AQ41" i="26" s="1"/>
  <c r="AH42" i="82"/>
  <c r="AQ42" i="82" s="1"/>
  <c r="W41" i="75"/>
  <c r="AG40" i="75"/>
  <c r="AP40" i="75" s="1"/>
  <c r="AF40" i="75"/>
  <c r="AO40" i="75" s="1"/>
  <c r="AE40" i="75"/>
  <c r="AH40" i="90"/>
  <c r="AQ40" i="90" s="1"/>
  <c r="AR40" i="35"/>
  <c r="Y41" i="25"/>
  <c r="X41" i="25"/>
  <c r="AR40" i="32"/>
  <c r="AH39" i="81"/>
  <c r="AQ39" i="81" s="1"/>
  <c r="AI42" i="96"/>
  <c r="AN42" i="96"/>
  <c r="AI40" i="95"/>
  <c r="AN40" i="95"/>
  <c r="Y41" i="80"/>
  <c r="X41" i="80"/>
  <c r="AI40" i="43"/>
  <c r="AN40" i="43"/>
  <c r="AI39" i="93"/>
  <c r="AN39" i="93"/>
  <c r="X40" i="91"/>
  <c r="Y40" i="91"/>
  <c r="AI40" i="36"/>
  <c r="AN40" i="36"/>
  <c r="W42" i="35"/>
  <c r="AG41" i="35"/>
  <c r="AP41" i="35" s="1"/>
  <c r="AF41" i="35"/>
  <c r="AO41" i="35" s="1"/>
  <c r="AE41" i="35"/>
  <c r="AR40" i="84"/>
  <c r="AH41" i="27"/>
  <c r="AQ41" i="27" s="1"/>
  <c r="W39" i="85"/>
  <c r="AG38" i="85"/>
  <c r="AP38" i="85" s="1"/>
  <c r="AF38" i="85"/>
  <c r="AO38" i="85" s="1"/>
  <c r="AE38" i="85"/>
  <c r="AE41" i="38"/>
  <c r="W42" i="38"/>
  <c r="AG41" i="38"/>
  <c r="AP41" i="38" s="1"/>
  <c r="AF41" i="38"/>
  <c r="AO41" i="38" s="1"/>
  <c r="AR39" i="90"/>
  <c r="W42" i="32"/>
  <c r="AG41" i="32"/>
  <c r="AP41" i="32" s="1"/>
  <c r="AF41" i="32"/>
  <c r="AO41" i="32" s="1"/>
  <c r="AE41" i="32"/>
  <c r="AR39" i="74"/>
  <c r="Z41" i="37"/>
  <c r="W40" i="86"/>
  <c r="AG39" i="86"/>
  <c r="AP39" i="86" s="1"/>
  <c r="AF39" i="86"/>
  <c r="AO39" i="86" s="1"/>
  <c r="AE39" i="86"/>
  <c r="AN39" i="89"/>
  <c r="AI39" i="89"/>
  <c r="Z41" i="26"/>
  <c r="AH40" i="74"/>
  <c r="AQ40" i="74" s="1"/>
  <c r="AI40" i="77"/>
  <c r="AN40" i="77"/>
  <c r="AI40" i="40"/>
  <c r="AN40" i="40"/>
  <c r="AI38" i="87"/>
  <c r="AN38" i="87"/>
  <c r="Z41" i="84"/>
  <c r="X40" i="41"/>
  <c r="Y40" i="41"/>
  <c r="AR39" i="45"/>
  <c r="AN39" i="73"/>
  <c r="AI39" i="73"/>
  <c r="X40" i="78"/>
  <c r="Y40" i="78"/>
  <c r="Z40" i="78" s="1"/>
  <c r="X41" i="95"/>
  <c r="Z41" i="95" s="1"/>
  <c r="Y41" i="95"/>
  <c r="X42" i="79"/>
  <c r="Y42" i="79"/>
  <c r="Z42" i="79" s="1"/>
  <c r="Z40" i="73" l="1"/>
  <c r="AE40" i="74"/>
  <c r="AG41" i="27"/>
  <c r="AP41" i="27" s="1"/>
  <c r="Z41" i="25"/>
  <c r="W42" i="27"/>
  <c r="Z41" i="43"/>
  <c r="AF41" i="43" s="1"/>
  <c r="AO41" i="43" s="1"/>
  <c r="Z41" i="77"/>
  <c r="AE41" i="27"/>
  <c r="Z41" i="36"/>
  <c r="Z40" i="93"/>
  <c r="AG41" i="43"/>
  <c r="AP41" i="43" s="1"/>
  <c r="AE40" i="73"/>
  <c r="W41" i="73"/>
  <c r="AG40" i="73"/>
  <c r="AP40" i="73" s="1"/>
  <c r="AF40" i="73"/>
  <c r="AO40" i="73" s="1"/>
  <c r="W42" i="77"/>
  <c r="AG41" i="77"/>
  <c r="AP41" i="77" s="1"/>
  <c r="AF41" i="77"/>
  <c r="AO41" i="77" s="1"/>
  <c r="AE41" i="77"/>
  <c r="W41" i="78"/>
  <c r="AG40" i="78"/>
  <c r="AP40" i="78" s="1"/>
  <c r="AF40" i="78"/>
  <c r="AO40" i="78" s="1"/>
  <c r="AE40" i="78"/>
  <c r="W43" i="79"/>
  <c r="AG42" i="79"/>
  <c r="AP42" i="79" s="1"/>
  <c r="AF42" i="79"/>
  <c r="AO42" i="79" s="1"/>
  <c r="AE42" i="79"/>
  <c r="W42" i="95"/>
  <c r="AG41" i="95"/>
  <c r="AP41" i="95" s="1"/>
  <c r="AF41" i="95"/>
  <c r="AO41" i="95" s="1"/>
  <c r="AE41" i="95"/>
  <c r="AR39" i="89"/>
  <c r="AH41" i="80"/>
  <c r="AQ41" i="80" s="1"/>
  <c r="AI40" i="75"/>
  <c r="AN40" i="75"/>
  <c r="AH42" i="29"/>
  <c r="AQ42" i="29" s="1"/>
  <c r="AH43" i="96"/>
  <c r="AQ43" i="96" s="1"/>
  <c r="AH39" i="87"/>
  <c r="AQ39" i="87" s="1"/>
  <c r="AH40" i="89"/>
  <c r="AQ40" i="89" s="1"/>
  <c r="AH42" i="46"/>
  <c r="AQ42" i="46" s="1"/>
  <c r="AR39" i="91"/>
  <c r="AR40" i="25"/>
  <c r="AR41" i="46"/>
  <c r="W42" i="40"/>
  <c r="AG41" i="40"/>
  <c r="AP41" i="40" s="1"/>
  <c r="AF41" i="40"/>
  <c r="AO41" i="40" s="1"/>
  <c r="AE41" i="40"/>
  <c r="AI42" i="30"/>
  <c r="AN42" i="30"/>
  <c r="X41" i="31"/>
  <c r="Y41" i="31"/>
  <c r="AH43" i="42"/>
  <c r="AQ43" i="42" s="1"/>
  <c r="X43" i="82"/>
  <c r="Y43" i="82"/>
  <c r="AF41" i="37"/>
  <c r="AO41" i="37" s="1"/>
  <c r="AG41" i="37"/>
  <c r="AP41" i="37" s="1"/>
  <c r="AE41" i="37"/>
  <c r="W42" i="37"/>
  <c r="Y42" i="38"/>
  <c r="X42" i="38"/>
  <c r="X42" i="35"/>
  <c r="Y42" i="35"/>
  <c r="AH42" i="39"/>
  <c r="AQ42" i="39" s="1"/>
  <c r="AN40" i="31"/>
  <c r="AI40" i="31"/>
  <c r="Z43" i="42"/>
  <c r="Y40" i="81"/>
  <c r="X40" i="81"/>
  <c r="Z40" i="81" s="1"/>
  <c r="X41" i="74"/>
  <c r="Y41" i="74"/>
  <c r="AH42" i="79"/>
  <c r="AQ42" i="79" s="1"/>
  <c r="AH40" i="78"/>
  <c r="AQ40" i="78" s="1"/>
  <c r="Y42" i="32"/>
  <c r="X42" i="32"/>
  <c r="Z42" i="32" s="1"/>
  <c r="X39" i="85"/>
  <c r="Y39" i="85"/>
  <c r="Z41" i="80"/>
  <c r="AH41" i="25"/>
  <c r="AQ41" i="25" s="1"/>
  <c r="Z42" i="29"/>
  <c r="X41" i="45"/>
  <c r="Y41" i="45"/>
  <c r="Y39" i="33"/>
  <c r="X39" i="33"/>
  <c r="Z39" i="33" s="1"/>
  <c r="X44" i="48"/>
  <c r="Y44" i="48"/>
  <c r="AR39" i="34"/>
  <c r="AH41" i="36"/>
  <c r="AQ41" i="36" s="1"/>
  <c r="AH41" i="77"/>
  <c r="AQ41" i="77" s="1"/>
  <c r="Z40" i="89"/>
  <c r="Y43" i="92"/>
  <c r="X43" i="92"/>
  <c r="Z43" i="92" s="1"/>
  <c r="AH40" i="93"/>
  <c r="AQ40" i="93" s="1"/>
  <c r="AH40" i="34"/>
  <c r="AQ40" i="34" s="1"/>
  <c r="AR41" i="29"/>
  <c r="Z43" i="96"/>
  <c r="X42" i="27"/>
  <c r="Y42" i="27"/>
  <c r="W40" i="83"/>
  <c r="AG39" i="83"/>
  <c r="AP39" i="83" s="1"/>
  <c r="AF39" i="83"/>
  <c r="AO39" i="83" s="1"/>
  <c r="AE39" i="83"/>
  <c r="AH40" i="41"/>
  <c r="AQ40" i="41" s="1"/>
  <c r="AR40" i="40"/>
  <c r="AN39" i="86"/>
  <c r="AI39" i="86"/>
  <c r="AI41" i="38"/>
  <c r="AN41" i="38"/>
  <c r="AR39" i="93"/>
  <c r="Y41" i="75"/>
  <c r="X41" i="75"/>
  <c r="Z42" i="39"/>
  <c r="AH41" i="94"/>
  <c r="AQ41" i="94" s="1"/>
  <c r="AR41" i="79"/>
  <c r="X41" i="88"/>
  <c r="Y41" i="88"/>
  <c r="Z39" i="87"/>
  <c r="Z42" i="46"/>
  <c r="AR39" i="41"/>
  <c r="X43" i="30"/>
  <c r="Y43" i="30"/>
  <c r="Z43" i="30" s="1"/>
  <c r="AI42" i="82"/>
  <c r="AN42" i="82"/>
  <c r="AN40" i="47"/>
  <c r="AI40" i="47"/>
  <c r="AR42" i="96"/>
  <c r="AN40" i="90"/>
  <c r="AI40" i="90"/>
  <c r="Y41" i="47"/>
  <c r="X41" i="47"/>
  <c r="AR38" i="87"/>
  <c r="AR39" i="73"/>
  <c r="AI41" i="35"/>
  <c r="AN41" i="35"/>
  <c r="AR40" i="36"/>
  <c r="AR40" i="95"/>
  <c r="W42" i="25"/>
  <c r="AG41" i="25"/>
  <c r="AP41" i="25" s="1"/>
  <c r="AF41" i="25"/>
  <c r="AO41" i="25" s="1"/>
  <c r="AE41" i="25"/>
  <c r="AF41" i="94"/>
  <c r="AO41" i="94" s="1"/>
  <c r="AE41" i="94"/>
  <c r="AG41" i="94"/>
  <c r="AP41" i="94" s="1"/>
  <c r="W42" i="94"/>
  <c r="AH41" i="40"/>
  <c r="AQ41" i="40" s="1"/>
  <c r="AR40" i="94"/>
  <c r="W41" i="93"/>
  <c r="AG40" i="93"/>
  <c r="AP40" i="93" s="1"/>
  <c r="AF40" i="93"/>
  <c r="AO40" i="93" s="1"/>
  <c r="AE40" i="93"/>
  <c r="AH41" i="44"/>
  <c r="AQ41" i="44" s="1"/>
  <c r="W41" i="34"/>
  <c r="AG40" i="34"/>
  <c r="AP40" i="34" s="1"/>
  <c r="AF40" i="34"/>
  <c r="AO40" i="34" s="1"/>
  <c r="AE40" i="34"/>
  <c r="X41" i="90"/>
  <c r="Y41" i="90"/>
  <c r="AN39" i="81"/>
  <c r="AI39" i="81"/>
  <c r="AI40" i="74"/>
  <c r="AN40" i="74"/>
  <c r="AI41" i="27"/>
  <c r="AN41" i="27"/>
  <c r="X40" i="86"/>
  <c r="Y40" i="86"/>
  <c r="AH40" i="91"/>
  <c r="AQ40" i="91" s="1"/>
  <c r="Z40" i="91"/>
  <c r="AI40" i="45"/>
  <c r="AN40" i="45"/>
  <c r="X39" i="76"/>
  <c r="Z39" i="76" s="1"/>
  <c r="Y39" i="76"/>
  <c r="Z40" i="41"/>
  <c r="AN38" i="85"/>
  <c r="AI38" i="85"/>
  <c r="AR42" i="42"/>
  <c r="AH40" i="28"/>
  <c r="AQ40" i="28" s="1"/>
  <c r="AN38" i="76"/>
  <c r="AI38" i="76"/>
  <c r="W42" i="36"/>
  <c r="AG41" i="36"/>
  <c r="AP41" i="36" s="1"/>
  <c r="AF41" i="36"/>
  <c r="AO41" i="36" s="1"/>
  <c r="AE41" i="36"/>
  <c r="AR39" i="78"/>
  <c r="AH41" i="95"/>
  <c r="AQ41" i="95" s="1"/>
  <c r="W42" i="84"/>
  <c r="AG41" i="84"/>
  <c r="AP41" i="84" s="1"/>
  <c r="AF41" i="84"/>
  <c r="AO41" i="84" s="1"/>
  <c r="AE41" i="84"/>
  <c r="AR40" i="77"/>
  <c r="W42" i="26"/>
  <c r="AG41" i="26"/>
  <c r="AP41" i="26" s="1"/>
  <c r="AF41" i="26"/>
  <c r="AO41" i="26" s="1"/>
  <c r="AE41" i="26"/>
  <c r="AN41" i="32"/>
  <c r="AI41" i="32"/>
  <c r="AR40" i="43"/>
  <c r="Z40" i="28"/>
  <c r="AI38" i="33"/>
  <c r="AN38" i="33"/>
  <c r="AN43" i="48"/>
  <c r="AI43" i="48"/>
  <c r="AR40" i="44"/>
  <c r="AH41" i="43"/>
  <c r="AQ41" i="43" s="1"/>
  <c r="AH40" i="73"/>
  <c r="AQ40" i="73" s="1"/>
  <c r="AI40" i="88"/>
  <c r="AN40" i="88"/>
  <c r="AI42" i="92"/>
  <c r="AN42" i="92"/>
  <c r="AR41" i="39"/>
  <c r="AR40" i="80"/>
  <c r="Z41" i="44"/>
  <c r="AR39" i="28"/>
  <c r="Z41" i="47" l="1"/>
  <c r="Z41" i="31"/>
  <c r="W42" i="43"/>
  <c r="AE41" i="43"/>
  <c r="Z42" i="35"/>
  <c r="Z41" i="90"/>
  <c r="Z41" i="75"/>
  <c r="W42" i="75" s="1"/>
  <c r="Z42" i="38"/>
  <c r="AG42" i="38" s="1"/>
  <c r="AP42" i="38" s="1"/>
  <c r="Z41" i="45"/>
  <c r="W42" i="45" s="1"/>
  <c r="W43" i="38"/>
  <c r="W44" i="30"/>
  <c r="AG43" i="30"/>
  <c r="AP43" i="30" s="1"/>
  <c r="AF43" i="30"/>
  <c r="AO43" i="30" s="1"/>
  <c r="AE43" i="30"/>
  <c r="AF41" i="45"/>
  <c r="AO41" i="45" s="1"/>
  <c r="AE41" i="45"/>
  <c r="AF42" i="32"/>
  <c r="AO42" i="32" s="1"/>
  <c r="AE42" i="32"/>
  <c r="W43" i="32"/>
  <c r="AG42" i="32"/>
  <c r="AP42" i="32" s="1"/>
  <c r="AE41" i="47"/>
  <c r="W42" i="47"/>
  <c r="AG41" i="47"/>
  <c r="AP41" i="47" s="1"/>
  <c r="AF41" i="47"/>
  <c r="AO41" i="47" s="1"/>
  <c r="AG41" i="75"/>
  <c r="AP41" i="75" s="1"/>
  <c r="AF41" i="75"/>
  <c r="AO41" i="75" s="1"/>
  <c r="AE41" i="75"/>
  <c r="W40" i="87"/>
  <c r="AG39" i="87"/>
  <c r="AP39" i="87" s="1"/>
  <c r="AF39" i="87"/>
  <c r="AO39" i="87" s="1"/>
  <c r="AE39" i="87"/>
  <c r="AH44" i="48"/>
  <c r="AQ44" i="48" s="1"/>
  <c r="AG41" i="31"/>
  <c r="AP41" i="31" s="1"/>
  <c r="AF41" i="31"/>
  <c r="AO41" i="31" s="1"/>
  <c r="W42" i="31"/>
  <c r="AE41" i="31"/>
  <c r="AN42" i="79"/>
  <c r="AI42" i="79"/>
  <c r="AI40" i="73"/>
  <c r="AN40" i="73"/>
  <c r="Y42" i="84"/>
  <c r="X42" i="84"/>
  <c r="W41" i="41"/>
  <c r="AG40" i="41"/>
  <c r="AP40" i="41" s="1"/>
  <c r="AF40" i="41"/>
  <c r="AO40" i="41" s="1"/>
  <c r="AE40" i="41"/>
  <c r="AF40" i="91"/>
  <c r="AO40" i="91" s="1"/>
  <c r="W41" i="91"/>
  <c r="AE40" i="91"/>
  <c r="AG40" i="91"/>
  <c r="AP40" i="91" s="1"/>
  <c r="AR40" i="74"/>
  <c r="AI40" i="34"/>
  <c r="AN40" i="34"/>
  <c r="AH41" i="47"/>
  <c r="AQ41" i="47" s="1"/>
  <c r="AH43" i="30"/>
  <c r="AQ43" i="30" s="1"/>
  <c r="AR39" i="86"/>
  <c r="Y40" i="83"/>
  <c r="X40" i="83"/>
  <c r="AH43" i="92"/>
  <c r="AQ43" i="92" s="1"/>
  <c r="Z44" i="48"/>
  <c r="AF43" i="42"/>
  <c r="AO43" i="42" s="1"/>
  <c r="AE43" i="42"/>
  <c r="W44" i="42"/>
  <c r="AG43" i="42"/>
  <c r="AP43" i="42" s="1"/>
  <c r="Y42" i="40"/>
  <c r="X42" i="40"/>
  <c r="AN41" i="95"/>
  <c r="AI41" i="95"/>
  <c r="Y42" i="77"/>
  <c r="X42" i="77"/>
  <c r="AI41" i="43"/>
  <c r="AN41" i="43"/>
  <c r="AE40" i="81"/>
  <c r="AG40" i="81"/>
  <c r="AP40" i="81" s="1"/>
  <c r="AF40" i="81"/>
  <c r="AO40" i="81" s="1"/>
  <c r="W41" i="81"/>
  <c r="W42" i="44"/>
  <c r="AG41" i="44"/>
  <c r="AP41" i="44" s="1"/>
  <c r="AF41" i="44"/>
  <c r="AO41" i="44" s="1"/>
  <c r="AE41" i="44"/>
  <c r="AR42" i="92"/>
  <c r="AR38" i="33"/>
  <c r="AI41" i="26"/>
  <c r="AN41" i="26"/>
  <c r="AR38" i="76"/>
  <c r="AH40" i="86"/>
  <c r="AQ40" i="86" s="1"/>
  <c r="AR39" i="81"/>
  <c r="AI41" i="94"/>
  <c r="AN41" i="94"/>
  <c r="Y42" i="25"/>
  <c r="X42" i="25"/>
  <c r="AR41" i="35"/>
  <c r="AR40" i="47"/>
  <c r="AH41" i="88"/>
  <c r="AQ41" i="88" s="1"/>
  <c r="AH39" i="33"/>
  <c r="AQ39" i="33" s="1"/>
  <c r="AE42" i="29"/>
  <c r="W43" i="29"/>
  <c r="AG42" i="29"/>
  <c r="AP42" i="29" s="1"/>
  <c r="AF42" i="29"/>
  <c r="AO42" i="29" s="1"/>
  <c r="AF41" i="80"/>
  <c r="AO41" i="80" s="1"/>
  <c r="AG41" i="80"/>
  <c r="AP41" i="80" s="1"/>
  <c r="AE41" i="80"/>
  <c r="W42" i="80"/>
  <c r="AH41" i="74"/>
  <c r="AQ41" i="74" s="1"/>
  <c r="AR40" i="31"/>
  <c r="AR42" i="30"/>
  <c r="Y41" i="78"/>
  <c r="X41" i="78"/>
  <c r="AH42" i="32"/>
  <c r="AQ42" i="32" s="1"/>
  <c r="W41" i="28"/>
  <c r="AG40" i="28"/>
  <c r="AP40" i="28" s="1"/>
  <c r="AF40" i="28"/>
  <c r="AO40" i="28" s="1"/>
  <c r="AE40" i="28"/>
  <c r="AN41" i="84"/>
  <c r="AI41" i="84"/>
  <c r="AI41" i="36"/>
  <c r="AN41" i="36"/>
  <c r="AH39" i="76"/>
  <c r="AQ39" i="76" s="1"/>
  <c r="Z40" i="86"/>
  <c r="X41" i="93"/>
  <c r="Y41" i="93"/>
  <c r="Z41" i="88"/>
  <c r="W44" i="92"/>
  <c r="AG43" i="92"/>
  <c r="AP43" i="92" s="1"/>
  <c r="AF43" i="92"/>
  <c r="AO43" i="92" s="1"/>
  <c r="AE43" i="92"/>
  <c r="Z41" i="74"/>
  <c r="Y42" i="37"/>
  <c r="X42" i="37"/>
  <c r="AH43" i="82"/>
  <c r="AQ43" i="82" s="1"/>
  <c r="X43" i="79"/>
  <c r="Y43" i="79"/>
  <c r="AR41" i="38"/>
  <c r="AH41" i="45"/>
  <c r="AQ41" i="45" s="1"/>
  <c r="AH42" i="38"/>
  <c r="AQ42" i="38" s="1"/>
  <c r="AR40" i="88"/>
  <c r="AE39" i="76"/>
  <c r="W40" i="76"/>
  <c r="AG39" i="76"/>
  <c r="AP39" i="76" s="1"/>
  <c r="AF39" i="76"/>
  <c r="AO39" i="76" s="1"/>
  <c r="X41" i="34"/>
  <c r="Y41" i="34"/>
  <c r="AR40" i="90"/>
  <c r="AI39" i="83"/>
  <c r="AN39" i="83"/>
  <c r="AH42" i="27"/>
  <c r="AQ42" i="27" s="1"/>
  <c r="AF40" i="89"/>
  <c r="AO40" i="89" s="1"/>
  <c r="AE40" i="89"/>
  <c r="AG40" i="89"/>
  <c r="AP40" i="89" s="1"/>
  <c r="W41" i="89"/>
  <c r="W40" i="33"/>
  <c r="AG39" i="33"/>
  <c r="AP39" i="33" s="1"/>
  <c r="AF39" i="33"/>
  <c r="AO39" i="33" s="1"/>
  <c r="AE39" i="33"/>
  <c r="AH39" i="85"/>
  <c r="AQ39" i="85" s="1"/>
  <c r="AH40" i="81"/>
  <c r="AQ40" i="81" s="1"/>
  <c r="AH42" i="35"/>
  <c r="AQ42" i="35" s="1"/>
  <c r="AI41" i="37"/>
  <c r="AN41" i="37"/>
  <c r="Z43" i="82"/>
  <c r="AN41" i="40"/>
  <c r="AI41" i="40"/>
  <c r="AR40" i="75"/>
  <c r="X42" i="95"/>
  <c r="Y42" i="95"/>
  <c r="AN41" i="77"/>
  <c r="AI41" i="77"/>
  <c r="Y41" i="73"/>
  <c r="X41" i="73"/>
  <c r="X42" i="43"/>
  <c r="Y42" i="43"/>
  <c r="Z42" i="43" s="1"/>
  <c r="AR41" i="32"/>
  <c r="X42" i="36"/>
  <c r="Y42" i="36"/>
  <c r="AR40" i="45"/>
  <c r="AF41" i="90"/>
  <c r="AO41" i="90" s="1"/>
  <c r="AE41" i="90"/>
  <c r="W42" i="90"/>
  <c r="AG41" i="90"/>
  <c r="AP41" i="90" s="1"/>
  <c r="AN40" i="93"/>
  <c r="AI40" i="93"/>
  <c r="AH41" i="75"/>
  <c r="AQ41" i="75" s="1"/>
  <c r="AE43" i="96"/>
  <c r="W44" i="96"/>
  <c r="AG43" i="96"/>
  <c r="AP43" i="96" s="1"/>
  <c r="AF43" i="96"/>
  <c r="AO43" i="96" s="1"/>
  <c r="AR43" i="48"/>
  <c r="X42" i="26"/>
  <c r="Y42" i="26"/>
  <c r="AR38" i="85"/>
  <c r="AR41" i="27"/>
  <c r="AH41" i="90"/>
  <c r="AQ41" i="90" s="1"/>
  <c r="Y42" i="94"/>
  <c r="X42" i="94"/>
  <c r="AN41" i="25"/>
  <c r="AI41" i="25"/>
  <c r="AR42" i="82"/>
  <c r="W43" i="46"/>
  <c r="AG42" i="46"/>
  <c r="AP42" i="46" s="1"/>
  <c r="AF42" i="46"/>
  <c r="AO42" i="46" s="1"/>
  <c r="AE42" i="46"/>
  <c r="AE42" i="39"/>
  <c r="W43" i="39"/>
  <c r="AG42" i="39"/>
  <c r="AP42" i="39" s="1"/>
  <c r="AF42" i="39"/>
  <c r="AO42" i="39" s="1"/>
  <c r="Z42" i="27"/>
  <c r="Z39" i="85"/>
  <c r="W43" i="35"/>
  <c r="AG42" i="35"/>
  <c r="AP42" i="35" s="1"/>
  <c r="AF42" i="35"/>
  <c r="AO42" i="35" s="1"/>
  <c r="AE42" i="35"/>
  <c r="AH41" i="31"/>
  <c r="AQ41" i="31" s="1"/>
  <c r="AN40" i="78"/>
  <c r="AI40" i="78"/>
  <c r="Z42" i="36" l="1"/>
  <c r="Z41" i="78"/>
  <c r="AG41" i="45"/>
  <c r="AP41" i="45" s="1"/>
  <c r="AE42" i="38"/>
  <c r="AF42" i="38"/>
  <c r="AO42" i="38" s="1"/>
  <c r="Z42" i="25"/>
  <c r="AE42" i="25" s="1"/>
  <c r="Z42" i="26"/>
  <c r="AF42" i="26" s="1"/>
  <c r="AO42" i="26" s="1"/>
  <c r="Z42" i="94"/>
  <c r="AG42" i="94" s="1"/>
  <c r="AP42" i="94" s="1"/>
  <c r="AE41" i="78"/>
  <c r="W42" i="78"/>
  <c r="AG41" i="78"/>
  <c r="AP41" i="78" s="1"/>
  <c r="AF41" i="78"/>
  <c r="AO41" i="78" s="1"/>
  <c r="AE42" i="94"/>
  <c r="W43" i="26"/>
  <c r="AG42" i="26"/>
  <c r="AP42" i="26" s="1"/>
  <c r="Y43" i="39"/>
  <c r="X43" i="39"/>
  <c r="AH42" i="94"/>
  <c r="AQ42" i="94" s="1"/>
  <c r="X42" i="90"/>
  <c r="Y42" i="90"/>
  <c r="AH42" i="43"/>
  <c r="AQ42" i="43" s="1"/>
  <c r="AR41" i="40"/>
  <c r="Y40" i="33"/>
  <c r="X40" i="33"/>
  <c r="AR39" i="83"/>
  <c r="W42" i="74"/>
  <c r="AG41" i="74"/>
  <c r="AP41" i="74" s="1"/>
  <c r="AF41" i="74"/>
  <c r="AO41" i="74" s="1"/>
  <c r="AE41" i="74"/>
  <c r="W42" i="88"/>
  <c r="AG41" i="88"/>
  <c r="AP41" i="88" s="1"/>
  <c r="AF41" i="88"/>
  <c r="AO41" i="88" s="1"/>
  <c r="AE41" i="88"/>
  <c r="AR41" i="84"/>
  <c r="X41" i="28"/>
  <c r="Y41" i="28"/>
  <c r="AH41" i="78"/>
  <c r="AQ41" i="78" s="1"/>
  <c r="X42" i="80"/>
  <c r="Y42" i="80"/>
  <c r="AH42" i="25"/>
  <c r="AQ42" i="25" s="1"/>
  <c r="X44" i="42"/>
  <c r="Y44" i="42"/>
  <c r="X41" i="91"/>
  <c r="Y41" i="91"/>
  <c r="X41" i="41"/>
  <c r="Y41" i="41"/>
  <c r="AR40" i="73"/>
  <c r="Y44" i="30"/>
  <c r="X44" i="30"/>
  <c r="AH42" i="36"/>
  <c r="AQ42" i="36" s="1"/>
  <c r="W43" i="43"/>
  <c r="AG42" i="43"/>
  <c r="AP42" i="43" s="1"/>
  <c r="AF42" i="43"/>
  <c r="AO42" i="43" s="1"/>
  <c r="AE42" i="43"/>
  <c r="X41" i="89"/>
  <c r="Y41" i="89"/>
  <c r="AN43" i="92"/>
  <c r="AI43" i="92"/>
  <c r="AI41" i="80"/>
  <c r="AN41" i="80"/>
  <c r="Y43" i="29"/>
  <c r="X43" i="29"/>
  <c r="AR41" i="43"/>
  <c r="AH42" i="40"/>
  <c r="AQ42" i="40" s="1"/>
  <c r="AN43" i="42"/>
  <c r="AI43" i="42"/>
  <c r="AR40" i="34"/>
  <c r="AR42" i="79"/>
  <c r="AN41" i="75"/>
  <c r="AI41" i="75"/>
  <c r="X42" i="47"/>
  <c r="Y42" i="47"/>
  <c r="AI42" i="32"/>
  <c r="AN42" i="32"/>
  <c r="Y42" i="45"/>
  <c r="X42" i="45"/>
  <c r="Z42" i="45" s="1"/>
  <c r="AI42" i="38"/>
  <c r="AN42" i="38"/>
  <c r="X43" i="35"/>
  <c r="Y43" i="35"/>
  <c r="AR40" i="78"/>
  <c r="AI42" i="39"/>
  <c r="AN42" i="39"/>
  <c r="Y44" i="96"/>
  <c r="X44" i="96"/>
  <c r="Z44" i="96" s="1"/>
  <c r="AN41" i="90"/>
  <c r="AI41" i="90"/>
  <c r="W43" i="36"/>
  <c r="AG42" i="36"/>
  <c r="AP42" i="36" s="1"/>
  <c r="AF42" i="36"/>
  <c r="AO42" i="36" s="1"/>
  <c r="AE42" i="36"/>
  <c r="AH41" i="73"/>
  <c r="AQ41" i="73" s="1"/>
  <c r="AH42" i="95"/>
  <c r="AQ42" i="95" s="1"/>
  <c r="W44" i="82"/>
  <c r="AG43" i="82"/>
  <c r="AP43" i="82" s="1"/>
  <c r="AF43" i="82"/>
  <c r="AO43" i="82" s="1"/>
  <c r="AE43" i="82"/>
  <c r="Y40" i="76"/>
  <c r="X40" i="76"/>
  <c r="AH43" i="79"/>
  <c r="AQ43" i="79" s="1"/>
  <c r="AH41" i="93"/>
  <c r="AQ41" i="93" s="1"/>
  <c r="AI41" i="44"/>
  <c r="AN41" i="44"/>
  <c r="Y41" i="81"/>
  <c r="X41" i="81"/>
  <c r="AH42" i="77"/>
  <c r="AQ42" i="77" s="1"/>
  <c r="AH42" i="84"/>
  <c r="AQ42" i="84" s="1"/>
  <c r="AN39" i="87"/>
  <c r="AI39" i="87"/>
  <c r="W43" i="27"/>
  <c r="AG42" i="27"/>
  <c r="AP42" i="27" s="1"/>
  <c r="AF42" i="27"/>
  <c r="AO42" i="27" s="1"/>
  <c r="AE42" i="27"/>
  <c r="AN42" i="46"/>
  <c r="AI42" i="46"/>
  <c r="AI43" i="96"/>
  <c r="AN43" i="96"/>
  <c r="AR40" i="93"/>
  <c r="Z42" i="95"/>
  <c r="AN39" i="33"/>
  <c r="AI39" i="33"/>
  <c r="Z43" i="79"/>
  <c r="AH42" i="37"/>
  <c r="AQ42" i="37" s="1"/>
  <c r="Z41" i="93"/>
  <c r="AN40" i="28"/>
  <c r="AI40" i="28"/>
  <c r="AI42" i="29"/>
  <c r="AN42" i="29"/>
  <c r="AR41" i="26"/>
  <c r="Z42" i="40"/>
  <c r="AE44" i="48"/>
  <c r="W45" i="48"/>
  <c r="AG44" i="48"/>
  <c r="AP44" i="48" s="1"/>
  <c r="AF44" i="48"/>
  <c r="AO44" i="48" s="1"/>
  <c r="AH40" i="83"/>
  <c r="AQ40" i="83" s="1"/>
  <c r="AI40" i="41"/>
  <c r="AN40" i="41"/>
  <c r="AI41" i="31"/>
  <c r="AN41" i="31"/>
  <c r="AI41" i="47"/>
  <c r="AN41" i="47"/>
  <c r="AN43" i="30"/>
  <c r="AI43" i="30"/>
  <c r="Z41" i="73"/>
  <c r="AR41" i="37"/>
  <c r="AI40" i="89"/>
  <c r="AN40" i="89"/>
  <c r="AH41" i="34"/>
  <c r="AQ41" i="34" s="1"/>
  <c r="AI39" i="76"/>
  <c r="AN39" i="76"/>
  <c r="AE40" i="86"/>
  <c r="AF40" i="86"/>
  <c r="AO40" i="86" s="1"/>
  <c r="W41" i="86"/>
  <c r="AG40" i="86"/>
  <c r="AP40" i="86" s="1"/>
  <c r="AR41" i="94"/>
  <c r="Z42" i="77"/>
  <c r="Z42" i="84"/>
  <c r="X42" i="31"/>
  <c r="Y42" i="31"/>
  <c r="X42" i="75"/>
  <c r="Y42" i="75"/>
  <c r="AN41" i="45"/>
  <c r="AI41" i="45"/>
  <c r="Y43" i="38"/>
  <c r="X43" i="38"/>
  <c r="Y43" i="46"/>
  <c r="X43" i="46"/>
  <c r="AH42" i="26"/>
  <c r="AQ42" i="26" s="1"/>
  <c r="AF39" i="85"/>
  <c r="AO39" i="85" s="1"/>
  <c r="AE39" i="85"/>
  <c r="W40" i="85"/>
  <c r="AG39" i="85"/>
  <c r="AP39" i="85" s="1"/>
  <c r="AN42" i="35"/>
  <c r="AI42" i="35"/>
  <c r="AR41" i="25"/>
  <c r="AR41" i="77"/>
  <c r="Z41" i="34"/>
  <c r="Z42" i="37"/>
  <c r="Y44" i="92"/>
  <c r="X44" i="92"/>
  <c r="AR41" i="36"/>
  <c r="Y42" i="44"/>
  <c r="X42" i="44"/>
  <c r="AI40" i="81"/>
  <c r="AN40" i="81"/>
  <c r="AR41" i="95"/>
  <c r="Z40" i="83"/>
  <c r="AI40" i="91"/>
  <c r="AN40" i="91"/>
  <c r="X40" i="87"/>
  <c r="Y40" i="87"/>
  <c r="X43" i="32"/>
  <c r="Y43" i="32"/>
  <c r="Z43" i="46" l="1"/>
  <c r="AF42" i="25"/>
  <c r="AO42" i="25" s="1"/>
  <c r="Z44" i="42"/>
  <c r="Z44" i="30"/>
  <c r="W43" i="94"/>
  <c r="AG42" i="25"/>
  <c r="AP42" i="25" s="1"/>
  <c r="Z43" i="38"/>
  <c r="Z42" i="31"/>
  <c r="AG42" i="31" s="1"/>
  <c r="AP42" i="31" s="1"/>
  <c r="Z41" i="81"/>
  <c r="AG41" i="81" s="1"/>
  <c r="AP41" i="81" s="1"/>
  <c r="Z41" i="41"/>
  <c r="AE42" i="26"/>
  <c r="W43" i="25"/>
  <c r="Z40" i="87"/>
  <c r="Z41" i="89"/>
  <c r="Z43" i="32"/>
  <c r="AE43" i="32" s="1"/>
  <c r="AF42" i="94"/>
  <c r="AO42" i="94" s="1"/>
  <c r="Z41" i="91"/>
  <c r="W42" i="91" s="1"/>
  <c r="W44" i="38"/>
  <c r="AG43" i="38"/>
  <c r="AP43" i="38" s="1"/>
  <c r="AF43" i="38"/>
  <c r="AO43" i="38" s="1"/>
  <c r="AE43" i="38"/>
  <c r="AG41" i="91"/>
  <c r="AP41" i="91" s="1"/>
  <c r="AF41" i="91"/>
  <c r="AO41" i="91" s="1"/>
  <c r="AE41" i="91"/>
  <c r="AE41" i="81"/>
  <c r="AF44" i="30"/>
  <c r="AO44" i="30" s="1"/>
  <c r="AE44" i="30"/>
  <c r="W45" i="30"/>
  <c r="AG44" i="30"/>
  <c r="AP44" i="30" s="1"/>
  <c r="AF42" i="31"/>
  <c r="AO42" i="31" s="1"/>
  <c r="W43" i="31"/>
  <c r="W44" i="32"/>
  <c r="AG43" i="32"/>
  <c r="AP43" i="32" s="1"/>
  <c r="AF43" i="32"/>
  <c r="AO43" i="32" s="1"/>
  <c r="AR40" i="81"/>
  <c r="AG44" i="96"/>
  <c r="AP44" i="96" s="1"/>
  <c r="AF44" i="96"/>
  <c r="AO44" i="96" s="1"/>
  <c r="AE44" i="96"/>
  <c r="W45" i="96"/>
  <c r="AH43" i="35"/>
  <c r="AQ43" i="35" s="1"/>
  <c r="AE42" i="45"/>
  <c r="AF42" i="45"/>
  <c r="AO42" i="45" s="1"/>
  <c r="W43" i="45"/>
  <c r="AG42" i="45"/>
  <c r="AP42" i="45" s="1"/>
  <c r="AR43" i="42"/>
  <c r="W42" i="41"/>
  <c r="AG41" i="41"/>
  <c r="AP41" i="41" s="1"/>
  <c r="AF41" i="41"/>
  <c r="AO41" i="41" s="1"/>
  <c r="AE41" i="41"/>
  <c r="AG44" i="42"/>
  <c r="AP44" i="42" s="1"/>
  <c r="AF44" i="42"/>
  <c r="AO44" i="42" s="1"/>
  <c r="W45" i="42"/>
  <c r="AE44" i="42"/>
  <c r="AH42" i="90"/>
  <c r="AQ42" i="90" s="1"/>
  <c r="Y43" i="94"/>
  <c r="X43" i="94"/>
  <c r="AI41" i="78"/>
  <c r="AN41" i="78"/>
  <c r="X40" i="85"/>
  <c r="Y40" i="85"/>
  <c r="Z40" i="85" s="1"/>
  <c r="AN43" i="82"/>
  <c r="AI43" i="82"/>
  <c r="X43" i="36"/>
  <c r="Y43" i="36"/>
  <c r="Z43" i="35"/>
  <c r="AR41" i="80"/>
  <c r="AH42" i="80"/>
  <c r="AQ42" i="80" s="1"/>
  <c r="AI41" i="88"/>
  <c r="AN41" i="88"/>
  <c r="AN41" i="74"/>
  <c r="AI41" i="74"/>
  <c r="AH40" i="33"/>
  <c r="AQ40" i="33" s="1"/>
  <c r="Z42" i="90"/>
  <c r="AH43" i="39"/>
  <c r="AQ43" i="39" s="1"/>
  <c r="W42" i="89"/>
  <c r="AG41" i="89"/>
  <c r="AP41" i="89" s="1"/>
  <c r="AF41" i="89"/>
  <c r="AO41" i="89" s="1"/>
  <c r="AE41" i="89"/>
  <c r="AR40" i="91"/>
  <c r="AI40" i="86"/>
  <c r="AN40" i="86"/>
  <c r="AE42" i="40"/>
  <c r="W43" i="40"/>
  <c r="AG42" i="40"/>
  <c r="AP42" i="40" s="1"/>
  <c r="AF42" i="40"/>
  <c r="AO42" i="40" s="1"/>
  <c r="AR41" i="90"/>
  <c r="AR42" i="39"/>
  <c r="AR42" i="32"/>
  <c r="AR43" i="92"/>
  <c r="AN42" i="43"/>
  <c r="AI42" i="43"/>
  <c r="AH41" i="91"/>
  <c r="AQ41" i="91" s="1"/>
  <c r="Z42" i="80"/>
  <c r="X43" i="26"/>
  <c r="Y43" i="26"/>
  <c r="AH44" i="92"/>
  <c r="AQ44" i="92" s="1"/>
  <c r="AR42" i="29"/>
  <c r="AF42" i="95"/>
  <c r="AO42" i="95" s="1"/>
  <c r="AE42" i="95"/>
  <c r="W43" i="95"/>
  <c r="AG42" i="95"/>
  <c r="AP42" i="95" s="1"/>
  <c r="AR39" i="87"/>
  <c r="AH41" i="81"/>
  <c r="AQ41" i="81" s="1"/>
  <c r="AH42" i="44"/>
  <c r="AQ42" i="44" s="1"/>
  <c r="AI44" i="48"/>
  <c r="AN44" i="48"/>
  <c r="AR40" i="28"/>
  <c r="AI42" i="27"/>
  <c r="AN42" i="27"/>
  <c r="W41" i="83"/>
  <c r="AG40" i="83"/>
  <c r="AP40" i="83" s="1"/>
  <c r="AF40" i="83"/>
  <c r="AO40" i="83" s="1"/>
  <c r="AE40" i="83"/>
  <c r="Z44" i="92"/>
  <c r="AN39" i="85"/>
  <c r="AI39" i="85"/>
  <c r="AR43" i="30"/>
  <c r="Z42" i="44"/>
  <c r="AF42" i="37"/>
  <c r="AO42" i="37" s="1"/>
  <c r="AG42" i="37"/>
  <c r="AP42" i="37" s="1"/>
  <c r="AE42" i="37"/>
  <c r="W43" i="37"/>
  <c r="AR42" i="35"/>
  <c r="AH43" i="46"/>
  <c r="AQ43" i="46" s="1"/>
  <c r="AR41" i="45"/>
  <c r="AH42" i="31"/>
  <c r="AQ42" i="31" s="1"/>
  <c r="AR39" i="76"/>
  <c r="AR40" i="41"/>
  <c r="AF41" i="93"/>
  <c r="AO41" i="93" s="1"/>
  <c r="AE41" i="93"/>
  <c r="W42" i="93"/>
  <c r="AG41" i="93"/>
  <c r="AP41" i="93" s="1"/>
  <c r="AF43" i="79"/>
  <c r="AO43" i="79" s="1"/>
  <c r="AE43" i="79"/>
  <c r="W44" i="79"/>
  <c r="AG43" i="79"/>
  <c r="AP43" i="79" s="1"/>
  <c r="AH40" i="76"/>
  <c r="AQ40" i="76" s="1"/>
  <c r="AR42" i="38"/>
  <c r="AH43" i="29"/>
  <c r="AQ43" i="29" s="1"/>
  <c r="AH41" i="28"/>
  <c r="AQ41" i="28" s="1"/>
  <c r="Z40" i="33"/>
  <c r="Z43" i="39"/>
  <c r="AI42" i="94"/>
  <c r="AN42" i="94"/>
  <c r="AH43" i="38"/>
  <c r="AQ43" i="38" s="1"/>
  <c r="AH42" i="75"/>
  <c r="AQ42" i="75" s="1"/>
  <c r="AE42" i="77"/>
  <c r="W43" i="77"/>
  <c r="AG42" i="77"/>
  <c r="AP42" i="77" s="1"/>
  <c r="AF42" i="77"/>
  <c r="AO42" i="77" s="1"/>
  <c r="AR41" i="75"/>
  <c r="Z42" i="75"/>
  <c r="W42" i="73"/>
  <c r="AG41" i="73"/>
  <c r="AP41" i="73" s="1"/>
  <c r="AF41" i="73"/>
  <c r="AO41" i="73" s="1"/>
  <c r="AE41" i="73"/>
  <c r="AH40" i="87"/>
  <c r="AQ40" i="87" s="1"/>
  <c r="W42" i="34"/>
  <c r="AG41" i="34"/>
  <c r="AP41" i="34" s="1"/>
  <c r="AF41" i="34"/>
  <c r="AO41" i="34" s="1"/>
  <c r="AE41" i="34"/>
  <c r="X41" i="86"/>
  <c r="Y41" i="86"/>
  <c r="Z41" i="86" s="1"/>
  <c r="AR40" i="89"/>
  <c r="AR39" i="33"/>
  <c r="AR43" i="96"/>
  <c r="X43" i="27"/>
  <c r="Y43" i="27"/>
  <c r="Z43" i="27" s="1"/>
  <c r="AR41" i="44"/>
  <c r="Y44" i="82"/>
  <c r="X44" i="82"/>
  <c r="AN42" i="36"/>
  <c r="AI42" i="36"/>
  <c r="AH44" i="96"/>
  <c r="AQ44" i="96" s="1"/>
  <c r="AH42" i="45"/>
  <c r="AQ42" i="45" s="1"/>
  <c r="AH42" i="47"/>
  <c r="AQ42" i="47" s="1"/>
  <c r="Z41" i="28"/>
  <c r="X42" i="88"/>
  <c r="Y42" i="88"/>
  <c r="X42" i="74"/>
  <c r="Y42" i="74"/>
  <c r="Y42" i="78"/>
  <c r="X42" i="78"/>
  <c r="Y43" i="25"/>
  <c r="X43" i="25"/>
  <c r="AH43" i="32"/>
  <c r="AQ43" i="32" s="1"/>
  <c r="AR41" i="31"/>
  <c r="AF40" i="87"/>
  <c r="AO40" i="87" s="1"/>
  <c r="AE40" i="87"/>
  <c r="W41" i="87"/>
  <c r="AG40" i="87"/>
  <c r="AP40" i="87" s="1"/>
  <c r="AE43" i="46"/>
  <c r="W44" i="46"/>
  <c r="AF43" i="46"/>
  <c r="AO43" i="46" s="1"/>
  <c r="AG43" i="46"/>
  <c r="AP43" i="46" s="1"/>
  <c r="AF42" i="84"/>
  <c r="AO42" i="84" s="1"/>
  <c r="AE42" i="84"/>
  <c r="W43" i="84"/>
  <c r="AG42" i="84"/>
  <c r="AP42" i="84" s="1"/>
  <c r="AR41" i="47"/>
  <c r="Y45" i="48"/>
  <c r="X45" i="48"/>
  <c r="AR42" i="46"/>
  <c r="Z40" i="76"/>
  <c r="Z42" i="47"/>
  <c r="Z43" i="29"/>
  <c r="AH41" i="89"/>
  <c r="AQ41" i="89" s="1"/>
  <c r="X43" i="43"/>
  <c r="Y43" i="43"/>
  <c r="AH44" i="30"/>
  <c r="AQ44" i="30" s="1"/>
  <c r="AH41" i="41"/>
  <c r="AQ41" i="41" s="1"/>
  <c r="AH44" i="42"/>
  <c r="AQ44" i="42" s="1"/>
  <c r="AN42" i="26"/>
  <c r="AI42" i="26"/>
  <c r="AN42" i="25"/>
  <c r="AI42" i="25"/>
  <c r="W42" i="81" l="1"/>
  <c r="AF41" i="81"/>
  <c r="AO41" i="81" s="1"/>
  <c r="Z43" i="94"/>
  <c r="AF43" i="94" s="1"/>
  <c r="AO43" i="94" s="1"/>
  <c r="Z42" i="74"/>
  <c r="AE42" i="74" s="1"/>
  <c r="AE42" i="31"/>
  <c r="Z43" i="25"/>
  <c r="W44" i="25" s="1"/>
  <c r="Z44" i="82"/>
  <c r="W45" i="82" s="1"/>
  <c r="AE44" i="82"/>
  <c r="AG42" i="74"/>
  <c r="AP42" i="74" s="1"/>
  <c r="AF42" i="74"/>
  <c r="AO42" i="74" s="1"/>
  <c r="W43" i="74"/>
  <c r="W42" i="86"/>
  <c r="AG41" i="86"/>
  <c r="AP41" i="86" s="1"/>
  <c r="AF41" i="86"/>
  <c r="AO41" i="86" s="1"/>
  <c r="AE41" i="86"/>
  <c r="W44" i="94"/>
  <c r="AG43" i="94"/>
  <c r="AP43" i="94" s="1"/>
  <c r="W41" i="85"/>
  <c r="AG40" i="85"/>
  <c r="AP40" i="85" s="1"/>
  <c r="AF40" i="85"/>
  <c r="AO40" i="85" s="1"/>
  <c r="AE40" i="85"/>
  <c r="AE43" i="25"/>
  <c r="AF42" i="75"/>
  <c r="AO42" i="75" s="1"/>
  <c r="AE42" i="75"/>
  <c r="AG42" i="75"/>
  <c r="AP42" i="75" s="1"/>
  <c r="W43" i="75"/>
  <c r="AI43" i="79"/>
  <c r="AN43" i="79"/>
  <c r="W43" i="44"/>
  <c r="AG42" i="44"/>
  <c r="AP42" i="44" s="1"/>
  <c r="AF42" i="44"/>
  <c r="AO42" i="44" s="1"/>
  <c r="AE42" i="44"/>
  <c r="AR42" i="27"/>
  <c r="X43" i="95"/>
  <c r="Y43" i="95"/>
  <c r="AH43" i="26"/>
  <c r="AQ43" i="26" s="1"/>
  <c r="AR40" i="86"/>
  <c r="X42" i="89"/>
  <c r="Y42" i="89"/>
  <c r="AF43" i="35"/>
  <c r="AO43" i="35" s="1"/>
  <c r="AE43" i="35"/>
  <c r="W44" i="35"/>
  <c r="AG43" i="35"/>
  <c r="AP43" i="35" s="1"/>
  <c r="AI44" i="96"/>
  <c r="AN44" i="96"/>
  <c r="AI43" i="32"/>
  <c r="AN43" i="32"/>
  <c r="X43" i="31"/>
  <c r="Y43" i="31"/>
  <c r="X42" i="91"/>
  <c r="Y42" i="91"/>
  <c r="AR42" i="25"/>
  <c r="AH42" i="74"/>
  <c r="AQ42" i="74" s="1"/>
  <c r="AR42" i="26"/>
  <c r="AH43" i="43"/>
  <c r="AQ43" i="43" s="1"/>
  <c r="AH45" i="48"/>
  <c r="AQ45" i="48" s="1"/>
  <c r="X43" i="84"/>
  <c r="Y43" i="84"/>
  <c r="AI40" i="87"/>
  <c r="AN40" i="87"/>
  <c r="AH42" i="78"/>
  <c r="AQ42" i="78" s="1"/>
  <c r="AH41" i="86"/>
  <c r="AQ41" i="86" s="1"/>
  <c r="Y42" i="34"/>
  <c r="X42" i="34"/>
  <c r="Z42" i="34" s="1"/>
  <c r="AI41" i="73"/>
  <c r="AN41" i="73"/>
  <c r="AI42" i="77"/>
  <c r="AN42" i="77"/>
  <c r="AR42" i="94"/>
  <c r="AN40" i="83"/>
  <c r="AI40" i="83"/>
  <c r="Z43" i="26"/>
  <c r="AE42" i="90"/>
  <c r="AG42" i="90"/>
  <c r="AP42" i="90" s="1"/>
  <c r="AF42" i="90"/>
  <c r="AO42" i="90" s="1"/>
  <c r="W43" i="90"/>
  <c r="AR41" i="74"/>
  <c r="AH40" i="85"/>
  <c r="AQ40" i="85" s="1"/>
  <c r="AI44" i="42"/>
  <c r="AN44" i="42"/>
  <c r="AN41" i="41"/>
  <c r="AI41" i="41"/>
  <c r="AN42" i="31"/>
  <c r="AI42" i="31"/>
  <c r="AI44" i="30"/>
  <c r="AN44" i="30"/>
  <c r="Z43" i="43"/>
  <c r="W44" i="29"/>
  <c r="AG43" i="29"/>
  <c r="AP43" i="29" s="1"/>
  <c r="AF43" i="29"/>
  <c r="AO43" i="29" s="1"/>
  <c r="AE43" i="29"/>
  <c r="Y44" i="46"/>
  <c r="X44" i="46"/>
  <c r="AH42" i="88"/>
  <c r="AQ42" i="88" s="1"/>
  <c r="AR42" i="36"/>
  <c r="W44" i="39"/>
  <c r="AG43" i="39"/>
  <c r="AP43" i="39" s="1"/>
  <c r="AF43" i="39"/>
  <c r="AO43" i="39" s="1"/>
  <c r="AE43" i="39"/>
  <c r="X43" i="37"/>
  <c r="Y43" i="37"/>
  <c r="AI42" i="95"/>
  <c r="AN42" i="95"/>
  <c r="W43" i="80"/>
  <c r="AG42" i="80"/>
  <c r="AP42" i="80" s="1"/>
  <c r="AF42" i="80"/>
  <c r="AO42" i="80" s="1"/>
  <c r="AE42" i="80"/>
  <c r="AR42" i="43"/>
  <c r="Y43" i="40"/>
  <c r="X43" i="40"/>
  <c r="AH43" i="36"/>
  <c r="AQ43" i="36" s="1"/>
  <c r="X45" i="42"/>
  <c r="Y45" i="42"/>
  <c r="Z45" i="42" s="1"/>
  <c r="X43" i="45"/>
  <c r="Y43" i="45"/>
  <c r="Z43" i="45" s="1"/>
  <c r="AN43" i="38"/>
  <c r="AI43" i="38"/>
  <c r="W43" i="47"/>
  <c r="AG42" i="47"/>
  <c r="AP42" i="47" s="1"/>
  <c r="AF42" i="47"/>
  <c r="AO42" i="47" s="1"/>
  <c r="AE42" i="47"/>
  <c r="Z45" i="48"/>
  <c r="AN42" i="84"/>
  <c r="AI42" i="84"/>
  <c r="AN43" i="46"/>
  <c r="AI43" i="46"/>
  <c r="Z42" i="78"/>
  <c r="Z42" i="88"/>
  <c r="AE40" i="33"/>
  <c r="W41" i="33"/>
  <c r="AG40" i="33"/>
  <c r="AP40" i="33" s="1"/>
  <c r="AF40" i="33"/>
  <c r="AO40" i="33" s="1"/>
  <c r="X42" i="93"/>
  <c r="Y42" i="93"/>
  <c r="AN42" i="37"/>
  <c r="AI42" i="37"/>
  <c r="AR39" i="85"/>
  <c r="AI41" i="89"/>
  <c r="AN41" i="89"/>
  <c r="Z43" i="36"/>
  <c r="X44" i="32"/>
  <c r="Y44" i="32"/>
  <c r="AN41" i="91"/>
  <c r="AI41" i="91"/>
  <c r="W41" i="76"/>
  <c r="AG40" i="76"/>
  <c r="AP40" i="76" s="1"/>
  <c r="AE40" i="76"/>
  <c r="AF40" i="76"/>
  <c r="AO40" i="76" s="1"/>
  <c r="AH43" i="25"/>
  <c r="AQ43" i="25" s="1"/>
  <c r="AF41" i="28"/>
  <c r="AO41" i="28" s="1"/>
  <c r="AE41" i="28"/>
  <c r="W42" i="28"/>
  <c r="AG41" i="28"/>
  <c r="AP41" i="28" s="1"/>
  <c r="AH44" i="82"/>
  <c r="AQ44" i="82" s="1"/>
  <c r="AH43" i="27"/>
  <c r="AQ43" i="27" s="1"/>
  <c r="AN41" i="34"/>
  <c r="AI41" i="34"/>
  <c r="Y42" i="73"/>
  <c r="X42" i="73"/>
  <c r="Y44" i="79"/>
  <c r="X44" i="79"/>
  <c r="X41" i="83"/>
  <c r="Y41" i="83"/>
  <c r="AR44" i="48"/>
  <c r="AI42" i="40"/>
  <c r="AN42" i="40"/>
  <c r="AR41" i="88"/>
  <c r="AR43" i="82"/>
  <c r="AR41" i="78"/>
  <c r="X42" i="41"/>
  <c r="Z42" i="41" s="1"/>
  <c r="Y42" i="41"/>
  <c r="AI41" i="81"/>
  <c r="AN41" i="81"/>
  <c r="X41" i="87"/>
  <c r="Y41" i="87"/>
  <c r="W44" i="27"/>
  <c r="AG43" i="27"/>
  <c r="AP43" i="27" s="1"/>
  <c r="AF43" i="27"/>
  <c r="AO43" i="27" s="1"/>
  <c r="AE43" i="27"/>
  <c r="Y43" i="77"/>
  <c r="X43" i="77"/>
  <c r="Z43" i="77" s="1"/>
  <c r="AI41" i="93"/>
  <c r="AN41" i="93"/>
  <c r="AF44" i="92"/>
  <c r="AO44" i="92" s="1"/>
  <c r="AE44" i="92"/>
  <c r="W45" i="92"/>
  <c r="AG44" i="92"/>
  <c r="AP44" i="92" s="1"/>
  <c r="AH43" i="94"/>
  <c r="AQ43" i="94" s="1"/>
  <c r="AN42" i="45"/>
  <c r="AI42" i="45"/>
  <c r="X45" i="96"/>
  <c r="Y45" i="96"/>
  <c r="Y45" i="30"/>
  <c r="X45" i="30"/>
  <c r="X42" i="81"/>
  <c r="Y42" i="81"/>
  <c r="X44" i="38"/>
  <c r="Y44" i="38"/>
  <c r="Z44" i="38" l="1"/>
  <c r="AF43" i="25"/>
  <c r="AO43" i="25" s="1"/>
  <c r="AE43" i="94"/>
  <c r="Z45" i="96"/>
  <c r="AG45" i="96" s="1"/>
  <c r="AP45" i="96" s="1"/>
  <c r="AG43" i="25"/>
  <c r="AP43" i="25" s="1"/>
  <c r="Z43" i="95"/>
  <c r="AF44" i="82"/>
  <c r="AO44" i="82" s="1"/>
  <c r="AG44" i="82"/>
  <c r="AP44" i="82" s="1"/>
  <c r="Z44" i="32"/>
  <c r="W45" i="32" s="1"/>
  <c r="Z42" i="81"/>
  <c r="W43" i="81" s="1"/>
  <c r="Z45" i="30"/>
  <c r="W46" i="30" s="1"/>
  <c r="W46" i="96"/>
  <c r="AE45" i="96"/>
  <c r="AE44" i="38"/>
  <c r="W45" i="38"/>
  <c r="AG44" i="38"/>
  <c r="AP44" i="38" s="1"/>
  <c r="AF44" i="38"/>
  <c r="AO44" i="38" s="1"/>
  <c r="AF42" i="81"/>
  <c r="AO42" i="81" s="1"/>
  <c r="AE42" i="81"/>
  <c r="AF44" i="32"/>
  <c r="AO44" i="32" s="1"/>
  <c r="AE44" i="32"/>
  <c r="AF42" i="41"/>
  <c r="AO42" i="41" s="1"/>
  <c r="AE42" i="41"/>
  <c r="W43" i="41"/>
  <c r="AG42" i="41"/>
  <c r="AP42" i="41" s="1"/>
  <c r="AF42" i="34"/>
  <c r="AO42" i="34" s="1"/>
  <c r="AE42" i="34"/>
  <c r="W43" i="34"/>
  <c r="AG42" i="34"/>
  <c r="AP42" i="34" s="1"/>
  <c r="AH44" i="79"/>
  <c r="AQ44" i="79" s="1"/>
  <c r="W43" i="78"/>
  <c r="AG42" i="78"/>
  <c r="AP42" i="78" s="1"/>
  <c r="AF42" i="78"/>
  <c r="AO42" i="78" s="1"/>
  <c r="AE42" i="78"/>
  <c r="W46" i="42"/>
  <c r="AG45" i="42"/>
  <c r="AP45" i="42" s="1"/>
  <c r="AF45" i="42"/>
  <c r="AO45" i="42" s="1"/>
  <c r="AE45" i="42"/>
  <c r="AH43" i="40"/>
  <c r="AQ43" i="40" s="1"/>
  <c r="Y44" i="39"/>
  <c r="X44" i="39"/>
  <c r="AR43" i="79"/>
  <c r="AI43" i="25"/>
  <c r="AN43" i="25"/>
  <c r="X42" i="86"/>
  <c r="Y42" i="86"/>
  <c r="AI42" i="74"/>
  <c r="AN42" i="74"/>
  <c r="Y45" i="92"/>
  <c r="X45" i="92"/>
  <c r="AH43" i="77"/>
  <c r="AQ43" i="77" s="1"/>
  <c r="AR41" i="81"/>
  <c r="X42" i="28"/>
  <c r="Y42" i="28"/>
  <c r="Z42" i="28" s="1"/>
  <c r="Y41" i="76"/>
  <c r="X41" i="76"/>
  <c r="AR42" i="37"/>
  <c r="AR43" i="46"/>
  <c r="AH43" i="37"/>
  <c r="AQ43" i="37" s="1"/>
  <c r="AR44" i="30"/>
  <c r="AR44" i="42"/>
  <c r="AR40" i="87"/>
  <c r="AH42" i="91"/>
  <c r="AQ42" i="91" s="1"/>
  <c r="AR43" i="32"/>
  <c r="AI43" i="35"/>
  <c r="AN43" i="35"/>
  <c r="AN42" i="44"/>
  <c r="AI42" i="44"/>
  <c r="Y43" i="75"/>
  <c r="X43" i="75"/>
  <c r="AH44" i="32"/>
  <c r="AQ44" i="32" s="1"/>
  <c r="AI42" i="47"/>
  <c r="AN42" i="47"/>
  <c r="AI43" i="29"/>
  <c r="AN43" i="29"/>
  <c r="AI42" i="90"/>
  <c r="AN42" i="90"/>
  <c r="X44" i="27"/>
  <c r="Y44" i="27"/>
  <c r="Z44" i="79"/>
  <c r="AF43" i="36"/>
  <c r="AO43" i="36" s="1"/>
  <c r="AE43" i="36"/>
  <c r="W44" i="36"/>
  <c r="AG43" i="36"/>
  <c r="AP43" i="36" s="1"/>
  <c r="X41" i="33"/>
  <c r="Y41" i="33"/>
  <c r="AH43" i="45"/>
  <c r="AQ43" i="45" s="1"/>
  <c r="Z43" i="40"/>
  <c r="Z43" i="37"/>
  <c r="AR42" i="31"/>
  <c r="AF43" i="26"/>
  <c r="AO43" i="26" s="1"/>
  <c r="AE43" i="26"/>
  <c r="W44" i="26"/>
  <c r="AG43" i="26"/>
  <c r="AP43" i="26" s="1"/>
  <c r="AR42" i="77"/>
  <c r="Z42" i="91"/>
  <c r="AH43" i="95"/>
  <c r="AQ43" i="95" s="1"/>
  <c r="X41" i="85"/>
  <c r="Y41" i="85"/>
  <c r="Y44" i="94"/>
  <c r="X44" i="94"/>
  <c r="Y43" i="74"/>
  <c r="X43" i="74"/>
  <c r="AR42" i="40"/>
  <c r="W44" i="77"/>
  <c r="AG43" i="77"/>
  <c r="AP43" i="77" s="1"/>
  <c r="AF43" i="77"/>
  <c r="AO43" i="77" s="1"/>
  <c r="AE43" i="77"/>
  <c r="AI41" i="28"/>
  <c r="AN41" i="28"/>
  <c r="AR41" i="91"/>
  <c r="AR42" i="84"/>
  <c r="X43" i="47"/>
  <c r="Z43" i="47" s="1"/>
  <c r="Y43" i="47"/>
  <c r="AF43" i="45"/>
  <c r="AO43" i="45" s="1"/>
  <c r="AG43" i="45"/>
  <c r="AP43" i="45" s="1"/>
  <c r="W44" i="45"/>
  <c r="AE43" i="45"/>
  <c r="X43" i="80"/>
  <c r="Y43" i="80"/>
  <c r="AI43" i="39"/>
  <c r="AN43" i="39"/>
  <c r="AH44" i="46"/>
  <c r="AQ44" i="46" s="1"/>
  <c r="Y44" i="29"/>
  <c r="X44" i="29"/>
  <c r="Z44" i="29" s="1"/>
  <c r="Y43" i="90"/>
  <c r="X43" i="90"/>
  <c r="AR40" i="83"/>
  <c r="AH43" i="84"/>
  <c r="AQ43" i="84" s="1"/>
  <c r="AR44" i="96"/>
  <c r="AF43" i="95"/>
  <c r="AO43" i="95" s="1"/>
  <c r="AG43" i="95"/>
  <c r="AP43" i="95" s="1"/>
  <c r="AE43" i="95"/>
  <c r="W44" i="95"/>
  <c r="X44" i="25"/>
  <c r="Y44" i="25"/>
  <c r="AI41" i="86"/>
  <c r="AN41" i="86"/>
  <c r="Y45" i="82"/>
  <c r="X45" i="82"/>
  <c r="AH44" i="38"/>
  <c r="AQ44" i="38" s="1"/>
  <c r="AR41" i="93"/>
  <c r="AR41" i="34"/>
  <c r="AH41" i="83"/>
  <c r="AQ41" i="83" s="1"/>
  <c r="AR41" i="89"/>
  <c r="AI40" i="33"/>
  <c r="AN40" i="33"/>
  <c r="AR41" i="41"/>
  <c r="AR41" i="73"/>
  <c r="Z43" i="84"/>
  <c r="AH43" i="31"/>
  <c r="AQ43" i="31" s="1"/>
  <c r="AH42" i="89"/>
  <c r="AQ42" i="89" s="1"/>
  <c r="Y43" i="44"/>
  <c r="X43" i="44"/>
  <c r="AI42" i="75"/>
  <c r="AN42" i="75"/>
  <c r="AN42" i="80"/>
  <c r="AI42" i="80"/>
  <c r="AH42" i="81"/>
  <c r="AQ42" i="81" s="1"/>
  <c r="AH45" i="96"/>
  <c r="AQ45" i="96" s="1"/>
  <c r="AN44" i="92"/>
  <c r="AI44" i="92"/>
  <c r="AH42" i="41"/>
  <c r="AQ42" i="41" s="1"/>
  <c r="AH42" i="73"/>
  <c r="AQ42" i="73" s="1"/>
  <c r="AH41" i="87"/>
  <c r="AQ41" i="87" s="1"/>
  <c r="AH42" i="93"/>
  <c r="AQ42" i="93" s="1"/>
  <c r="AH45" i="30"/>
  <c r="AQ45" i="30" s="1"/>
  <c r="AR42" i="45"/>
  <c r="AN43" i="27"/>
  <c r="AI43" i="27"/>
  <c r="Z41" i="87"/>
  <c r="Z41" i="83"/>
  <c r="Z42" i="73"/>
  <c r="AI40" i="76"/>
  <c r="AN40" i="76"/>
  <c r="Z42" i="93"/>
  <c r="W43" i="88"/>
  <c r="AG42" i="88"/>
  <c r="AP42" i="88" s="1"/>
  <c r="AF42" i="88"/>
  <c r="AO42" i="88" s="1"/>
  <c r="AE42" i="88"/>
  <c r="W46" i="48"/>
  <c r="AG45" i="48"/>
  <c r="AP45" i="48" s="1"/>
  <c r="AF45" i="48"/>
  <c r="AO45" i="48" s="1"/>
  <c r="AE45" i="48"/>
  <c r="AR43" i="38"/>
  <c r="AH45" i="42"/>
  <c r="AQ45" i="42" s="1"/>
  <c r="AR42" i="95"/>
  <c r="Z44" i="46"/>
  <c r="AF43" i="43"/>
  <c r="AO43" i="43" s="1"/>
  <c r="AE43" i="43"/>
  <c r="W44" i="43"/>
  <c r="AG43" i="43"/>
  <c r="AP43" i="43" s="1"/>
  <c r="AH42" i="34"/>
  <c r="AQ42" i="34" s="1"/>
  <c r="Z43" i="31"/>
  <c r="X44" i="35"/>
  <c r="Y44" i="35"/>
  <c r="Z42" i="89"/>
  <c r="AI40" i="85"/>
  <c r="AN40" i="85"/>
  <c r="AN43" i="94"/>
  <c r="AI43" i="94"/>
  <c r="AI44" i="82"/>
  <c r="AN44" i="82"/>
  <c r="AF45" i="30" l="1"/>
  <c r="AO45" i="30" s="1"/>
  <c r="AG42" i="81"/>
  <c r="AP42" i="81" s="1"/>
  <c r="AF45" i="96"/>
  <c r="AO45" i="96" s="1"/>
  <c r="Z41" i="33"/>
  <c r="AF41" i="33" s="1"/>
  <c r="AO41" i="33" s="1"/>
  <c r="Z41" i="76"/>
  <c r="AG45" i="30"/>
  <c r="AP45" i="30" s="1"/>
  <c r="Z42" i="86"/>
  <c r="AG44" i="32"/>
  <c r="AP44" i="32" s="1"/>
  <c r="AE45" i="30"/>
  <c r="Z44" i="94"/>
  <c r="AF44" i="94" s="1"/>
  <c r="AO44" i="94" s="1"/>
  <c r="AE44" i="94"/>
  <c r="W45" i="94"/>
  <c r="W43" i="86"/>
  <c r="AG42" i="86"/>
  <c r="AP42" i="86" s="1"/>
  <c r="AF42" i="86"/>
  <c r="AO42" i="86" s="1"/>
  <c r="AE42" i="86"/>
  <c r="W42" i="33"/>
  <c r="AG41" i="33"/>
  <c r="AP41" i="33" s="1"/>
  <c r="AI43" i="95"/>
  <c r="AN43" i="95"/>
  <c r="AR41" i="86"/>
  <c r="AH43" i="90"/>
  <c r="AQ43" i="90" s="1"/>
  <c r="AR43" i="39"/>
  <c r="AI43" i="77"/>
  <c r="AN43" i="77"/>
  <c r="Y44" i="36"/>
  <c r="X44" i="36"/>
  <c r="AH44" i="27"/>
  <c r="AQ44" i="27" s="1"/>
  <c r="AH41" i="76"/>
  <c r="AQ41" i="76" s="1"/>
  <c r="Y43" i="41"/>
  <c r="X43" i="41"/>
  <c r="Z43" i="41" s="1"/>
  <c r="X43" i="81"/>
  <c r="Y43" i="81"/>
  <c r="AR40" i="85"/>
  <c r="W43" i="93"/>
  <c r="AG42" i="93"/>
  <c r="AP42" i="93" s="1"/>
  <c r="AF42" i="93"/>
  <c r="AO42" i="93" s="1"/>
  <c r="AE42" i="93"/>
  <c r="AR43" i="29"/>
  <c r="AR42" i="74"/>
  <c r="AR44" i="82"/>
  <c r="AI43" i="43"/>
  <c r="AN43" i="43"/>
  <c r="AI45" i="48"/>
  <c r="AN45" i="48"/>
  <c r="AN42" i="88"/>
  <c r="AI42" i="88"/>
  <c r="AR40" i="76"/>
  <c r="AR42" i="75"/>
  <c r="AH43" i="74"/>
  <c r="AQ43" i="74" s="1"/>
  <c r="X44" i="26"/>
  <c r="Y44" i="26"/>
  <c r="AG43" i="37"/>
  <c r="AP43" i="37" s="1"/>
  <c r="AF43" i="37"/>
  <c r="AO43" i="37" s="1"/>
  <c r="W44" i="37"/>
  <c r="AE43" i="37"/>
  <c r="Z44" i="27"/>
  <c r="AR42" i="47"/>
  <c r="AH43" i="75"/>
  <c r="AQ43" i="75" s="1"/>
  <c r="AR43" i="35"/>
  <c r="AH45" i="92"/>
  <c r="AQ45" i="92" s="1"/>
  <c r="AH42" i="86"/>
  <c r="AQ42" i="86" s="1"/>
  <c r="AH44" i="39"/>
  <c r="AQ44" i="39" s="1"/>
  <c r="X46" i="42"/>
  <c r="Y46" i="42"/>
  <c r="Y43" i="34"/>
  <c r="X43" i="34"/>
  <c r="Y46" i="30"/>
  <c r="X46" i="30"/>
  <c r="Y45" i="32"/>
  <c r="X45" i="32"/>
  <c r="AN45" i="96"/>
  <c r="AI45" i="96"/>
  <c r="AR43" i="27"/>
  <c r="W45" i="29"/>
  <c r="AG44" i="29"/>
  <c r="AP44" i="29" s="1"/>
  <c r="AF44" i="29"/>
  <c r="AO44" i="29" s="1"/>
  <c r="AE44" i="29"/>
  <c r="AR41" i="28"/>
  <c r="W43" i="73"/>
  <c r="AG42" i="73"/>
  <c r="AP42" i="73" s="1"/>
  <c r="AF42" i="73"/>
  <c r="AO42" i="73" s="1"/>
  <c r="AE42" i="73"/>
  <c r="AH43" i="44"/>
  <c r="AQ43" i="44" s="1"/>
  <c r="AH45" i="82"/>
  <c r="AQ45" i="82" s="1"/>
  <c r="AH44" i="25"/>
  <c r="AQ44" i="25" s="1"/>
  <c r="Z43" i="90"/>
  <c r="AH43" i="80"/>
  <c r="AQ43" i="80" s="1"/>
  <c r="AH41" i="85"/>
  <c r="AQ41" i="85" s="1"/>
  <c r="W44" i="40"/>
  <c r="AG43" i="40"/>
  <c r="AP43" i="40" s="1"/>
  <c r="AF43" i="40"/>
  <c r="AO43" i="40" s="1"/>
  <c r="AE43" i="40"/>
  <c r="AI43" i="36"/>
  <c r="AN43" i="36"/>
  <c r="W42" i="76"/>
  <c r="AG41" i="76"/>
  <c r="AP41" i="76" s="1"/>
  <c r="AF41" i="76"/>
  <c r="AO41" i="76" s="1"/>
  <c r="AE41" i="76"/>
  <c r="AI42" i="78"/>
  <c r="AN42" i="78"/>
  <c r="AI42" i="41"/>
  <c r="AN42" i="41"/>
  <c r="X44" i="43"/>
  <c r="Y44" i="43"/>
  <c r="X44" i="45"/>
  <c r="Y44" i="45"/>
  <c r="W44" i="47"/>
  <c r="AG43" i="47"/>
  <c r="AP43" i="47" s="1"/>
  <c r="AF43" i="47"/>
  <c r="AO43" i="47" s="1"/>
  <c r="AE43" i="47"/>
  <c r="X43" i="78"/>
  <c r="Y43" i="78"/>
  <c r="AI44" i="38"/>
  <c r="AN44" i="38"/>
  <c r="W43" i="89"/>
  <c r="AG42" i="89"/>
  <c r="AP42" i="89" s="1"/>
  <c r="AF42" i="89"/>
  <c r="AO42" i="89" s="1"/>
  <c r="AE42" i="89"/>
  <c r="AR43" i="94"/>
  <c r="AH44" i="35"/>
  <c r="AQ44" i="35" s="1"/>
  <c r="Z44" i="35"/>
  <c r="AF44" i="46"/>
  <c r="AO44" i="46" s="1"/>
  <c r="AG44" i="46"/>
  <c r="AP44" i="46" s="1"/>
  <c r="W45" i="46"/>
  <c r="AE44" i="46"/>
  <c r="AE43" i="84"/>
  <c r="AG43" i="84"/>
  <c r="AP43" i="84" s="1"/>
  <c r="AF43" i="84"/>
  <c r="AO43" i="84" s="1"/>
  <c r="W44" i="84"/>
  <c r="AR40" i="33"/>
  <c r="Z44" i="25"/>
  <c r="AH44" i="29"/>
  <c r="AQ44" i="29" s="1"/>
  <c r="Z43" i="80"/>
  <c r="Y44" i="77"/>
  <c r="X44" i="77"/>
  <c r="Z43" i="74"/>
  <c r="Z41" i="85"/>
  <c r="AE42" i="91"/>
  <c r="AF42" i="91"/>
  <c r="AO42" i="91" s="1"/>
  <c r="W43" i="91"/>
  <c r="AG42" i="91"/>
  <c r="AP42" i="91" s="1"/>
  <c r="AI43" i="26"/>
  <c r="AN43" i="26"/>
  <c r="AH41" i="33"/>
  <c r="AQ41" i="33" s="1"/>
  <c r="AR42" i="90"/>
  <c r="Z43" i="75"/>
  <c r="Z45" i="92"/>
  <c r="Z44" i="39"/>
  <c r="AN45" i="42"/>
  <c r="AI45" i="42"/>
  <c r="AI42" i="34"/>
  <c r="AN42" i="34"/>
  <c r="AN42" i="81"/>
  <c r="AI42" i="81"/>
  <c r="Y45" i="38"/>
  <c r="X45" i="38"/>
  <c r="Z45" i="38" s="1"/>
  <c r="W43" i="28"/>
  <c r="AG42" i="28"/>
  <c r="AP42" i="28" s="1"/>
  <c r="AF42" i="28"/>
  <c r="AO42" i="28" s="1"/>
  <c r="AE42" i="28"/>
  <c r="AF41" i="83"/>
  <c r="AO41" i="83" s="1"/>
  <c r="AE41" i="83"/>
  <c r="W42" i="83"/>
  <c r="AG41" i="83"/>
  <c r="AP41" i="83" s="1"/>
  <c r="AF43" i="31"/>
  <c r="AO43" i="31" s="1"/>
  <c r="AG43" i="31"/>
  <c r="AP43" i="31" s="1"/>
  <c r="AE43" i="31"/>
  <c r="W44" i="31"/>
  <c r="X46" i="48"/>
  <c r="Y46" i="48"/>
  <c r="X43" i="88"/>
  <c r="Z43" i="88" s="1"/>
  <c r="Y43" i="88"/>
  <c r="W42" i="87"/>
  <c r="AG41" i="87"/>
  <c r="AP41" i="87" s="1"/>
  <c r="AF41" i="87"/>
  <c r="AO41" i="87" s="1"/>
  <c r="AE41" i="87"/>
  <c r="AR44" i="92"/>
  <c r="AR42" i="80"/>
  <c r="Z43" i="44"/>
  <c r="Z45" i="82"/>
  <c r="X44" i="95"/>
  <c r="Y44" i="95"/>
  <c r="AI43" i="45"/>
  <c r="AN43" i="45"/>
  <c r="AH43" i="47"/>
  <c r="AQ43" i="47" s="1"/>
  <c r="AH44" i="94"/>
  <c r="AQ44" i="94" s="1"/>
  <c r="W45" i="79"/>
  <c r="AG44" i="79"/>
  <c r="AP44" i="79" s="1"/>
  <c r="AF44" i="79"/>
  <c r="AO44" i="79" s="1"/>
  <c r="AE44" i="79"/>
  <c r="AR42" i="44"/>
  <c r="AH42" i="28"/>
  <c r="AQ42" i="28" s="1"/>
  <c r="AR43" i="25"/>
  <c r="AI45" i="30"/>
  <c r="AN45" i="30"/>
  <c r="AN44" i="32"/>
  <c r="AI44" i="32"/>
  <c r="Y46" i="96"/>
  <c r="X46" i="96"/>
  <c r="Z46" i="96" l="1"/>
  <c r="AE41" i="33"/>
  <c r="Z46" i="48"/>
  <c r="Z44" i="36"/>
  <c r="W45" i="36" s="1"/>
  <c r="AG44" i="94"/>
  <c r="AP44" i="94" s="1"/>
  <c r="Z44" i="26"/>
  <c r="W45" i="26" s="1"/>
  <c r="Z44" i="77"/>
  <c r="AG44" i="77" s="1"/>
  <c r="AP44" i="77" s="1"/>
  <c r="Z44" i="43"/>
  <c r="AF44" i="43" s="1"/>
  <c r="AO44" i="43" s="1"/>
  <c r="Z43" i="78"/>
  <c r="AF43" i="78" s="1"/>
  <c r="AO43" i="78" s="1"/>
  <c r="W44" i="78"/>
  <c r="AG43" i="78"/>
  <c r="AP43" i="78" s="1"/>
  <c r="AE46" i="96"/>
  <c r="AG46" i="96"/>
  <c r="AP46" i="96" s="1"/>
  <c r="AF46" i="96"/>
  <c r="AO46" i="96" s="1"/>
  <c r="W47" i="96"/>
  <c r="AG44" i="26"/>
  <c r="AP44" i="26" s="1"/>
  <c r="AF44" i="26"/>
  <c r="AO44" i="26" s="1"/>
  <c r="AE44" i="26"/>
  <c r="W45" i="43"/>
  <c r="AG44" i="36"/>
  <c r="AP44" i="36" s="1"/>
  <c r="AF44" i="36"/>
  <c r="AO44" i="36" s="1"/>
  <c r="AE44" i="36"/>
  <c r="W45" i="77"/>
  <c r="AE44" i="77"/>
  <c r="Y45" i="79"/>
  <c r="X45" i="79"/>
  <c r="Y43" i="73"/>
  <c r="X43" i="73"/>
  <c r="AH45" i="32"/>
  <c r="AQ45" i="32" s="1"/>
  <c r="AH43" i="34"/>
  <c r="AQ43" i="34" s="1"/>
  <c r="AF44" i="27"/>
  <c r="AO44" i="27" s="1"/>
  <c r="AE44" i="27"/>
  <c r="W45" i="27"/>
  <c r="AG44" i="27"/>
  <c r="AP44" i="27" s="1"/>
  <c r="AR42" i="88"/>
  <c r="W44" i="41"/>
  <c r="AG43" i="41"/>
  <c r="AP43" i="41" s="1"/>
  <c r="AF43" i="41"/>
  <c r="AO43" i="41" s="1"/>
  <c r="AE43" i="41"/>
  <c r="Y42" i="33"/>
  <c r="X42" i="33"/>
  <c r="X43" i="86"/>
  <c r="Y43" i="86"/>
  <c r="AR43" i="45"/>
  <c r="AH45" i="38"/>
  <c r="AQ45" i="38" s="1"/>
  <c r="AR42" i="34"/>
  <c r="AH43" i="78"/>
  <c r="AQ43" i="78" s="1"/>
  <c r="X44" i="47"/>
  <c r="Y44" i="47"/>
  <c r="AN41" i="76"/>
  <c r="AI41" i="76"/>
  <c r="AI43" i="40"/>
  <c r="AN43" i="40"/>
  <c r="Y45" i="29"/>
  <c r="X45" i="29"/>
  <c r="AH44" i="26"/>
  <c r="AQ44" i="26" s="1"/>
  <c r="AF43" i="44"/>
  <c r="AO43" i="44" s="1"/>
  <c r="AE43" i="44"/>
  <c r="W44" i="44"/>
  <c r="AG43" i="44"/>
  <c r="AP43" i="44" s="1"/>
  <c r="AI43" i="31"/>
  <c r="AN43" i="31"/>
  <c r="AN42" i="89"/>
  <c r="AI42" i="89"/>
  <c r="AH44" i="43"/>
  <c r="AQ44" i="43" s="1"/>
  <c r="AR43" i="36"/>
  <c r="AR44" i="32"/>
  <c r="X42" i="87"/>
  <c r="Y42" i="87"/>
  <c r="AH46" i="48"/>
  <c r="AQ46" i="48" s="1"/>
  <c r="AI42" i="28"/>
  <c r="AN42" i="28"/>
  <c r="AR45" i="42"/>
  <c r="AN42" i="91"/>
  <c r="AI42" i="91"/>
  <c r="AE43" i="80"/>
  <c r="AG43" i="80"/>
  <c r="AP43" i="80" s="1"/>
  <c r="AF43" i="80"/>
  <c r="AO43" i="80" s="1"/>
  <c r="W44" i="80"/>
  <c r="W45" i="25"/>
  <c r="AG44" i="25"/>
  <c r="AP44" i="25" s="1"/>
  <c r="AF44" i="25"/>
  <c r="AO44" i="25" s="1"/>
  <c r="AE44" i="25"/>
  <c r="AI43" i="84"/>
  <c r="AN43" i="84"/>
  <c r="Z45" i="32"/>
  <c r="Z43" i="34"/>
  <c r="AI43" i="37"/>
  <c r="AN43" i="37"/>
  <c r="AH43" i="81"/>
  <c r="AQ43" i="81" s="1"/>
  <c r="AR43" i="95"/>
  <c r="X45" i="94"/>
  <c r="Y45" i="94"/>
  <c r="AI44" i="79"/>
  <c r="AN44" i="79"/>
  <c r="W42" i="85"/>
  <c r="AG41" i="85"/>
  <c r="AP41" i="85" s="1"/>
  <c r="AF41" i="85"/>
  <c r="AO41" i="85" s="1"/>
  <c r="AE41" i="85"/>
  <c r="W45" i="35"/>
  <c r="AG44" i="35"/>
  <c r="AP44" i="35" s="1"/>
  <c r="AF44" i="35"/>
  <c r="AO44" i="35" s="1"/>
  <c r="AE44" i="35"/>
  <c r="Y43" i="89"/>
  <c r="X43" i="89"/>
  <c r="AH44" i="45"/>
  <c r="AQ44" i="45" s="1"/>
  <c r="AR42" i="41"/>
  <c r="AN42" i="73"/>
  <c r="AI42" i="73"/>
  <c r="AH46" i="30"/>
  <c r="AQ46" i="30" s="1"/>
  <c r="X44" i="37"/>
  <c r="Y44" i="37"/>
  <c r="AR45" i="48"/>
  <c r="X43" i="93"/>
  <c r="Z43" i="93" s="1"/>
  <c r="Y43" i="93"/>
  <c r="Z43" i="81"/>
  <c r="AR43" i="77"/>
  <c r="AI41" i="33"/>
  <c r="AN41" i="33"/>
  <c r="AN42" i="86"/>
  <c r="AI42" i="86"/>
  <c r="X43" i="91"/>
  <c r="Y43" i="91"/>
  <c r="AH44" i="95"/>
  <c r="AQ44" i="95" s="1"/>
  <c r="W47" i="48"/>
  <c r="AG46" i="48"/>
  <c r="AP46" i="48" s="1"/>
  <c r="AF46" i="48"/>
  <c r="AO46" i="48" s="1"/>
  <c r="AE46" i="48"/>
  <c r="AR42" i="81"/>
  <c r="W45" i="39"/>
  <c r="AG44" i="39"/>
  <c r="AP44" i="39" s="1"/>
  <c r="AF44" i="39"/>
  <c r="AO44" i="39" s="1"/>
  <c r="AE44" i="39"/>
  <c r="W44" i="74"/>
  <c r="AG43" i="74"/>
  <c r="AP43" i="74" s="1"/>
  <c r="AF43" i="74"/>
  <c r="AO43" i="74" s="1"/>
  <c r="AE43" i="74"/>
  <c r="AI44" i="46"/>
  <c r="AN44" i="46"/>
  <c r="AN43" i="47"/>
  <c r="AI43" i="47"/>
  <c r="Z44" i="45"/>
  <c r="X42" i="76"/>
  <c r="Y42" i="76"/>
  <c r="Y44" i="40"/>
  <c r="X44" i="40"/>
  <c r="W44" i="90"/>
  <c r="AG43" i="90"/>
  <c r="AP43" i="90" s="1"/>
  <c r="AF43" i="90"/>
  <c r="AO43" i="90" s="1"/>
  <c r="AE43" i="90"/>
  <c r="AN44" i="29"/>
  <c r="AI44" i="29"/>
  <c r="AR45" i="96"/>
  <c r="AH46" i="42"/>
  <c r="AQ46" i="42" s="1"/>
  <c r="AH43" i="41"/>
  <c r="AQ43" i="41" s="1"/>
  <c r="AI44" i="94"/>
  <c r="AN44" i="94"/>
  <c r="AE43" i="88"/>
  <c r="W44" i="88"/>
  <c r="AG43" i="88"/>
  <c r="AP43" i="88" s="1"/>
  <c r="AF43" i="88"/>
  <c r="AO43" i="88" s="1"/>
  <c r="AN41" i="83"/>
  <c r="AI41" i="83"/>
  <c r="W44" i="75"/>
  <c r="AG43" i="75"/>
  <c r="AP43" i="75" s="1"/>
  <c r="AF43" i="75"/>
  <c r="AO43" i="75" s="1"/>
  <c r="AE43" i="75"/>
  <c r="AI42" i="93"/>
  <c r="AN42" i="93"/>
  <c r="W46" i="38"/>
  <c r="AG45" i="38"/>
  <c r="AP45" i="38" s="1"/>
  <c r="AF45" i="38"/>
  <c r="AO45" i="38" s="1"/>
  <c r="AE45" i="38"/>
  <c r="AR43" i="26"/>
  <c r="Z44" i="95"/>
  <c r="AH46" i="96"/>
  <c r="AQ46" i="96" s="1"/>
  <c r="AR45" i="30"/>
  <c r="W46" i="82"/>
  <c r="AG45" i="82"/>
  <c r="AP45" i="82" s="1"/>
  <c r="AF45" i="82"/>
  <c r="AO45" i="82" s="1"/>
  <c r="AE45" i="82"/>
  <c r="AI41" i="87"/>
  <c r="AN41" i="87"/>
  <c r="AH43" i="88"/>
  <c r="AQ43" i="88" s="1"/>
  <c r="X44" i="31"/>
  <c r="Y44" i="31"/>
  <c r="X42" i="83"/>
  <c r="Y42" i="83"/>
  <c r="X43" i="28"/>
  <c r="Y43" i="28"/>
  <c r="W46" i="92"/>
  <c r="AG45" i="92"/>
  <c r="AP45" i="92" s="1"/>
  <c r="AF45" i="92"/>
  <c r="AO45" i="92" s="1"/>
  <c r="AE45" i="92"/>
  <c r="AH44" i="77"/>
  <c r="AQ44" i="77" s="1"/>
  <c r="X44" i="84"/>
  <c r="Y44" i="84"/>
  <c r="Y45" i="46"/>
  <c r="X45" i="46"/>
  <c r="AR44" i="38"/>
  <c r="AR42" i="78"/>
  <c r="Z46" i="30"/>
  <c r="Z46" i="42"/>
  <c r="AR43" i="43"/>
  <c r="AH44" i="36"/>
  <c r="AQ44" i="36" s="1"/>
  <c r="Z43" i="28" l="1"/>
  <c r="Z42" i="76"/>
  <c r="Z45" i="94"/>
  <c r="W46" i="94" s="1"/>
  <c r="Z42" i="83"/>
  <c r="AE42" i="83" s="1"/>
  <c r="Z44" i="31"/>
  <c r="AF44" i="77"/>
  <c r="AO44" i="77" s="1"/>
  <c r="AG44" i="43"/>
  <c r="AP44" i="43" s="1"/>
  <c r="Z43" i="91"/>
  <c r="W44" i="91" s="1"/>
  <c r="Z42" i="33"/>
  <c r="AG42" i="33" s="1"/>
  <c r="AP42" i="33" s="1"/>
  <c r="AE44" i="43"/>
  <c r="AE43" i="78"/>
  <c r="Z42" i="87"/>
  <c r="AE42" i="87" s="1"/>
  <c r="AE42" i="33"/>
  <c r="W43" i="83"/>
  <c r="AG42" i="83"/>
  <c r="AP42" i="83" s="1"/>
  <c r="AF42" i="83"/>
  <c r="AO42" i="83" s="1"/>
  <c r="AG45" i="94"/>
  <c r="AP45" i="94" s="1"/>
  <c r="AE45" i="94"/>
  <c r="AF45" i="94"/>
  <c r="AO45" i="94" s="1"/>
  <c r="AG43" i="91"/>
  <c r="AP43" i="91" s="1"/>
  <c r="AF43" i="91"/>
  <c r="AO43" i="91" s="1"/>
  <c r="AE42" i="76"/>
  <c r="W43" i="76"/>
  <c r="AG42" i="76"/>
  <c r="AP42" i="76" s="1"/>
  <c r="AF42" i="76"/>
  <c r="AO42" i="76" s="1"/>
  <c r="X47" i="48"/>
  <c r="Y47" i="48"/>
  <c r="W44" i="93"/>
  <c r="AG43" i="93"/>
  <c r="AP43" i="93" s="1"/>
  <c r="AF43" i="93"/>
  <c r="AO43" i="93" s="1"/>
  <c r="AE43" i="93"/>
  <c r="AR42" i="28"/>
  <c r="AR42" i="89"/>
  <c r="AI46" i="96"/>
  <c r="AN46" i="96"/>
  <c r="W47" i="30"/>
  <c r="AG46" i="30"/>
  <c r="AP46" i="30" s="1"/>
  <c r="AF46" i="30"/>
  <c r="AO46" i="30" s="1"/>
  <c r="AE46" i="30"/>
  <c r="AR41" i="87"/>
  <c r="AR44" i="94"/>
  <c r="AH42" i="76"/>
  <c r="AQ42" i="76" s="1"/>
  <c r="AR44" i="46"/>
  <c r="AH43" i="91"/>
  <c r="AQ43" i="91" s="1"/>
  <c r="Y45" i="25"/>
  <c r="X45" i="25"/>
  <c r="Z45" i="25" s="1"/>
  <c r="AR42" i="91"/>
  <c r="AH42" i="87"/>
  <c r="AQ42" i="87" s="1"/>
  <c r="AI43" i="44"/>
  <c r="AN43" i="44"/>
  <c r="AR41" i="76"/>
  <c r="AN44" i="77"/>
  <c r="AI44" i="77"/>
  <c r="X45" i="43"/>
  <c r="Y45" i="43"/>
  <c r="AH45" i="46"/>
  <c r="AQ45" i="46" s="1"/>
  <c r="W44" i="28"/>
  <c r="AG43" i="28"/>
  <c r="AP43" i="28" s="1"/>
  <c r="AF43" i="28"/>
  <c r="AO43" i="28" s="1"/>
  <c r="AE43" i="28"/>
  <c r="AH43" i="73"/>
  <c r="AQ43" i="73" s="1"/>
  <c r="Z45" i="46"/>
  <c r="Y46" i="92"/>
  <c r="X46" i="92"/>
  <c r="AI45" i="82"/>
  <c r="AN45" i="82"/>
  <c r="W45" i="95"/>
  <c r="AG44" i="95"/>
  <c r="AP44" i="95" s="1"/>
  <c r="AF44" i="95"/>
  <c r="AO44" i="95" s="1"/>
  <c r="AE44" i="95"/>
  <c r="Y46" i="38"/>
  <c r="X46" i="38"/>
  <c r="Z46" i="38" s="1"/>
  <c r="AR44" i="29"/>
  <c r="X44" i="90"/>
  <c r="Y44" i="90"/>
  <c r="AI43" i="74"/>
  <c r="AN43" i="74"/>
  <c r="AN44" i="39"/>
  <c r="AI44" i="39"/>
  <c r="AH43" i="89"/>
  <c r="AQ43" i="89" s="1"/>
  <c r="X45" i="35"/>
  <c r="Y45" i="35"/>
  <c r="Y42" i="85"/>
  <c r="X42" i="85"/>
  <c r="AR43" i="84"/>
  <c r="AH45" i="29"/>
  <c r="AQ45" i="29" s="1"/>
  <c r="AI43" i="41"/>
  <c r="AN43" i="41"/>
  <c r="Z43" i="73"/>
  <c r="Y45" i="36"/>
  <c r="X45" i="36"/>
  <c r="Y47" i="96"/>
  <c r="X47" i="96"/>
  <c r="AN43" i="78"/>
  <c r="AI43" i="78"/>
  <c r="AF44" i="31"/>
  <c r="AO44" i="31" s="1"/>
  <c r="W45" i="31"/>
  <c r="AE44" i="31"/>
  <c r="AG44" i="31"/>
  <c r="AP44" i="31" s="1"/>
  <c r="AH45" i="94"/>
  <c r="AQ45" i="94" s="1"/>
  <c r="AH44" i="40"/>
  <c r="AQ44" i="40" s="1"/>
  <c r="AN46" i="48"/>
  <c r="AI46" i="48"/>
  <c r="AR42" i="86"/>
  <c r="AE43" i="81"/>
  <c r="AG43" i="81"/>
  <c r="AP43" i="81" s="1"/>
  <c r="AF43" i="81"/>
  <c r="AO43" i="81" s="1"/>
  <c r="W44" i="81"/>
  <c r="Y44" i="80"/>
  <c r="X44" i="80"/>
  <c r="AR43" i="31"/>
  <c r="AH43" i="86"/>
  <c r="AQ43" i="86" s="1"/>
  <c r="AH45" i="79"/>
  <c r="AQ45" i="79" s="1"/>
  <c r="AI44" i="26"/>
  <c r="AN44" i="26"/>
  <c r="AF46" i="42"/>
  <c r="AO46" i="42" s="1"/>
  <c r="AE46" i="42"/>
  <c r="W47" i="42"/>
  <c r="AG46" i="42"/>
  <c r="AP46" i="42" s="1"/>
  <c r="AI43" i="75"/>
  <c r="AN43" i="75"/>
  <c r="AR41" i="33"/>
  <c r="AH42" i="83"/>
  <c r="AQ42" i="83" s="1"/>
  <c r="AN43" i="90"/>
  <c r="AI43" i="90"/>
  <c r="AR43" i="47"/>
  <c r="AH44" i="37"/>
  <c r="AQ44" i="37" s="1"/>
  <c r="Z43" i="89"/>
  <c r="AN41" i="85"/>
  <c r="AI41" i="85"/>
  <c r="AR44" i="79"/>
  <c r="AR43" i="37"/>
  <c r="AN44" i="25"/>
  <c r="AI44" i="25"/>
  <c r="Z45" i="29"/>
  <c r="AH44" i="47"/>
  <c r="AQ44" i="47" s="1"/>
  <c r="Z43" i="86"/>
  <c r="Y45" i="27"/>
  <c r="X45" i="27"/>
  <c r="X45" i="77"/>
  <c r="Y45" i="77"/>
  <c r="AI44" i="43"/>
  <c r="AN44" i="43"/>
  <c r="AF45" i="32"/>
  <c r="AO45" i="32" s="1"/>
  <c r="AE45" i="32"/>
  <c r="W46" i="32"/>
  <c r="AG45" i="32"/>
  <c r="AP45" i="32" s="1"/>
  <c r="AI43" i="80"/>
  <c r="AN43" i="80"/>
  <c r="AR43" i="40"/>
  <c r="AI44" i="27"/>
  <c r="AN44" i="27"/>
  <c r="X45" i="26"/>
  <c r="Y45" i="26"/>
  <c r="Y44" i="75"/>
  <c r="X44" i="75"/>
  <c r="Y44" i="88"/>
  <c r="X44" i="88"/>
  <c r="W45" i="45"/>
  <c r="AG44" i="45"/>
  <c r="AP44" i="45" s="1"/>
  <c r="AF44" i="45"/>
  <c r="AO44" i="45" s="1"/>
  <c r="AE44" i="45"/>
  <c r="AH44" i="84"/>
  <c r="AQ44" i="84" s="1"/>
  <c r="Z44" i="84"/>
  <c r="AI45" i="92"/>
  <c r="AN45" i="92"/>
  <c r="AH43" i="28"/>
  <c r="AQ43" i="28" s="1"/>
  <c r="AH44" i="31"/>
  <c r="AQ44" i="31" s="1"/>
  <c r="Y46" i="82"/>
  <c r="X46" i="82"/>
  <c r="AI45" i="38"/>
  <c r="AN45" i="38"/>
  <c r="AR42" i="93"/>
  <c r="AR41" i="83"/>
  <c r="AI43" i="88"/>
  <c r="AN43" i="88"/>
  <c r="Z44" i="40"/>
  <c r="X44" i="74"/>
  <c r="Y44" i="74"/>
  <c r="Y45" i="39"/>
  <c r="X45" i="39"/>
  <c r="AH43" i="93"/>
  <c r="AQ43" i="93" s="1"/>
  <c r="Z44" i="37"/>
  <c r="AR42" i="73"/>
  <c r="AI44" i="35"/>
  <c r="AN44" i="35"/>
  <c r="W44" i="34"/>
  <c r="AG43" i="34"/>
  <c r="AP43" i="34" s="1"/>
  <c r="AF43" i="34"/>
  <c r="AO43" i="34" s="1"/>
  <c r="AE43" i="34"/>
  <c r="Y44" i="44"/>
  <c r="X44" i="44"/>
  <c r="Z44" i="47"/>
  <c r="AH42" i="33"/>
  <c r="AQ42" i="33" s="1"/>
  <c r="X44" i="41"/>
  <c r="Y44" i="41"/>
  <c r="Z45" i="79"/>
  <c r="AI44" i="36"/>
  <c r="AN44" i="36"/>
  <c r="Y44" i="78"/>
  <c r="X44" i="78"/>
  <c r="Z45" i="36" l="1"/>
  <c r="AF42" i="33"/>
  <c r="AO42" i="33" s="1"/>
  <c r="W43" i="33"/>
  <c r="Z42" i="85"/>
  <c r="Z47" i="96"/>
  <c r="AE43" i="91"/>
  <c r="AG42" i="87"/>
  <c r="AP42" i="87" s="1"/>
  <c r="Z45" i="27"/>
  <c r="AG45" i="27" s="1"/>
  <c r="AP45" i="27" s="1"/>
  <c r="Z45" i="43"/>
  <c r="AE45" i="43" s="1"/>
  <c r="AF42" i="87"/>
  <c r="AO42" i="87" s="1"/>
  <c r="Z45" i="26"/>
  <c r="AF45" i="26" s="1"/>
  <c r="AO45" i="26" s="1"/>
  <c r="W43" i="87"/>
  <c r="Z44" i="88"/>
  <c r="W45" i="88" s="1"/>
  <c r="Z46" i="92"/>
  <c r="AF46" i="92" s="1"/>
  <c r="AO46" i="92" s="1"/>
  <c r="AF42" i="85"/>
  <c r="AO42" i="85" s="1"/>
  <c r="AE42" i="85"/>
  <c r="AG42" i="85"/>
  <c r="AP42" i="85" s="1"/>
  <c r="W43" i="85"/>
  <c r="W48" i="96"/>
  <c r="AF47" i="96"/>
  <c r="AO47" i="96" s="1"/>
  <c r="AE47" i="96"/>
  <c r="AG47" i="96"/>
  <c r="AP47" i="96" s="1"/>
  <c r="W47" i="92"/>
  <c r="AG46" i="92"/>
  <c r="AP46" i="92" s="1"/>
  <c r="W46" i="27"/>
  <c r="AE45" i="27"/>
  <c r="W46" i="43"/>
  <c r="AG45" i="43"/>
  <c r="AP45" i="43" s="1"/>
  <c r="AF45" i="43"/>
  <c r="AO45" i="43" s="1"/>
  <c r="W45" i="40"/>
  <c r="AG44" i="40"/>
  <c r="AP44" i="40" s="1"/>
  <c r="AF44" i="40"/>
  <c r="AO44" i="40" s="1"/>
  <c r="AE44" i="40"/>
  <c r="X44" i="28"/>
  <c r="Y44" i="28"/>
  <c r="AR43" i="80"/>
  <c r="AR44" i="26"/>
  <c r="AH47" i="96"/>
  <c r="AQ47" i="96" s="1"/>
  <c r="AE43" i="73"/>
  <c r="W44" i="73"/>
  <c r="AG43" i="73"/>
  <c r="AP43" i="73" s="1"/>
  <c r="AF43" i="73"/>
  <c r="AO43" i="73" s="1"/>
  <c r="AR43" i="74"/>
  <c r="AH46" i="38"/>
  <c r="AQ46" i="38" s="1"/>
  <c r="AH45" i="43"/>
  <c r="AQ45" i="43" s="1"/>
  <c r="Y46" i="94"/>
  <c r="X46" i="94"/>
  <c r="AH45" i="39"/>
  <c r="AQ45" i="39" s="1"/>
  <c r="AR46" i="48"/>
  <c r="AN46" i="30"/>
  <c r="AI46" i="30"/>
  <c r="Y44" i="91"/>
  <c r="X44" i="91"/>
  <c r="W46" i="79"/>
  <c r="AG45" i="79"/>
  <c r="AP45" i="79" s="1"/>
  <c r="AF45" i="79"/>
  <c r="AO45" i="79" s="1"/>
  <c r="AE45" i="79"/>
  <c r="AR43" i="88"/>
  <c r="AH44" i="75"/>
  <c r="AQ44" i="75" s="1"/>
  <c r="AR44" i="43"/>
  <c r="AR43" i="90"/>
  <c r="AH44" i="80"/>
  <c r="AQ44" i="80" s="1"/>
  <c r="AN44" i="31"/>
  <c r="AI44" i="31"/>
  <c r="X45" i="95"/>
  <c r="Y45" i="95"/>
  <c r="Z45" i="95" s="1"/>
  <c r="W46" i="46"/>
  <c r="AG45" i="46"/>
  <c r="AP45" i="46" s="1"/>
  <c r="AF45" i="46"/>
  <c r="AO45" i="46" s="1"/>
  <c r="AE45" i="46"/>
  <c r="AR43" i="44"/>
  <c r="X44" i="93"/>
  <c r="Y44" i="93"/>
  <c r="Y43" i="76"/>
  <c r="X43" i="76"/>
  <c r="AN42" i="33"/>
  <c r="AI42" i="33"/>
  <c r="AH45" i="26"/>
  <c r="AQ45" i="26" s="1"/>
  <c r="AH45" i="27"/>
  <c r="AQ45" i="27" s="1"/>
  <c r="AR43" i="75"/>
  <c r="AE45" i="25"/>
  <c r="AG45" i="25"/>
  <c r="AP45" i="25" s="1"/>
  <c r="AF45" i="25"/>
  <c r="AO45" i="25" s="1"/>
  <c r="W46" i="25"/>
  <c r="AR44" i="35"/>
  <c r="AR44" i="27"/>
  <c r="X46" i="32"/>
  <c r="Z46" i="32" s="1"/>
  <c r="Y46" i="32"/>
  <c r="AE43" i="86"/>
  <c r="AF43" i="86"/>
  <c r="AO43" i="86" s="1"/>
  <c r="AG43" i="86"/>
  <c r="AP43" i="86" s="1"/>
  <c r="W44" i="86"/>
  <c r="AE45" i="29"/>
  <c r="W46" i="29"/>
  <c r="AG45" i="29"/>
  <c r="AP45" i="29" s="1"/>
  <c r="AF45" i="29"/>
  <c r="AO45" i="29" s="1"/>
  <c r="Y47" i="42"/>
  <c r="X47" i="42"/>
  <c r="Z47" i="42" s="1"/>
  <c r="AI43" i="81"/>
  <c r="AN43" i="81"/>
  <c r="Y45" i="31"/>
  <c r="X45" i="31"/>
  <c r="Z45" i="31" s="1"/>
  <c r="AR43" i="41"/>
  <c r="AH45" i="35"/>
  <c r="AQ45" i="35" s="1"/>
  <c r="AH44" i="90"/>
  <c r="AQ44" i="90" s="1"/>
  <c r="W47" i="38"/>
  <c r="AG46" i="38"/>
  <c r="AP46" i="38" s="1"/>
  <c r="AF46" i="38"/>
  <c r="AO46" i="38" s="1"/>
  <c r="AE46" i="38"/>
  <c r="AN43" i="28"/>
  <c r="AI43" i="28"/>
  <c r="AR44" i="77"/>
  <c r="Y47" i="30"/>
  <c r="X47" i="30"/>
  <c r="Z47" i="30" s="1"/>
  <c r="AI42" i="83"/>
  <c r="AN42" i="83"/>
  <c r="AN42" i="87"/>
  <c r="AI42" i="87"/>
  <c r="AH44" i="44"/>
  <c r="AQ44" i="44" s="1"/>
  <c r="X44" i="34"/>
  <c r="Y44" i="34"/>
  <c r="AF44" i="37"/>
  <c r="AO44" i="37" s="1"/>
  <c r="AE44" i="37"/>
  <c r="W45" i="37"/>
  <c r="AG44" i="37"/>
  <c r="AP44" i="37" s="1"/>
  <c r="W45" i="84"/>
  <c r="AG44" i="84"/>
  <c r="AP44" i="84" s="1"/>
  <c r="AF44" i="84"/>
  <c r="AO44" i="84" s="1"/>
  <c r="AE44" i="84"/>
  <c r="AF43" i="89"/>
  <c r="AO43" i="89" s="1"/>
  <c r="AE43" i="89"/>
  <c r="AG43" i="89"/>
  <c r="AP43" i="89" s="1"/>
  <c r="W44" i="89"/>
  <c r="W46" i="36"/>
  <c r="AG45" i="36"/>
  <c r="AP45" i="36" s="1"/>
  <c r="AF45" i="36"/>
  <c r="AO45" i="36" s="1"/>
  <c r="AE45" i="36"/>
  <c r="X43" i="87"/>
  <c r="Y43" i="87"/>
  <c r="Z44" i="44"/>
  <c r="Z45" i="39"/>
  <c r="AI43" i="34"/>
  <c r="AN43" i="34"/>
  <c r="AR44" i="25"/>
  <c r="AR41" i="85"/>
  <c r="AN46" i="42"/>
  <c r="AI46" i="42"/>
  <c r="Z44" i="80"/>
  <c r="AH45" i="36"/>
  <c r="AQ45" i="36" s="1"/>
  <c r="Z45" i="35"/>
  <c r="AR44" i="39"/>
  <c r="Z44" i="90"/>
  <c r="AR45" i="82"/>
  <c r="AH45" i="25"/>
  <c r="AQ45" i="25" s="1"/>
  <c r="AH47" i="48"/>
  <c r="AQ47" i="48" s="1"/>
  <c r="AI42" i="76"/>
  <c r="AN42" i="76"/>
  <c r="AN44" i="45"/>
  <c r="AI44" i="45"/>
  <c r="X43" i="83"/>
  <c r="Y43" i="83"/>
  <c r="AR44" i="36"/>
  <c r="AR45" i="38"/>
  <c r="AH44" i="78"/>
  <c r="AQ44" i="78" s="1"/>
  <c r="AH46" i="82"/>
  <c r="AQ46" i="82" s="1"/>
  <c r="AH44" i="41"/>
  <c r="AQ44" i="41" s="1"/>
  <c r="AH44" i="74"/>
  <c r="AQ44" i="74" s="1"/>
  <c r="Y45" i="45"/>
  <c r="X45" i="45"/>
  <c r="Z44" i="75"/>
  <c r="AH45" i="77"/>
  <c r="AQ45" i="77" s="1"/>
  <c r="Z44" i="78"/>
  <c r="Z44" i="41"/>
  <c r="AE44" i="47"/>
  <c r="W45" i="47"/>
  <c r="AG44" i="47"/>
  <c r="AP44" i="47" s="1"/>
  <c r="AF44" i="47"/>
  <c r="AO44" i="47" s="1"/>
  <c r="Z44" i="74"/>
  <c r="Z46" i="82"/>
  <c r="AR45" i="92"/>
  <c r="AH44" i="88"/>
  <c r="AQ44" i="88" s="1"/>
  <c r="AI45" i="32"/>
  <c r="AN45" i="32"/>
  <c r="Z45" i="77"/>
  <c r="Y44" i="81"/>
  <c r="X44" i="81"/>
  <c r="AR43" i="78"/>
  <c r="AH42" i="85"/>
  <c r="AQ42" i="85" s="1"/>
  <c r="AN44" i="95"/>
  <c r="AI44" i="95"/>
  <c r="AH46" i="92"/>
  <c r="AQ46" i="92" s="1"/>
  <c r="AR46" i="96"/>
  <c r="AN43" i="93"/>
  <c r="AI43" i="93"/>
  <c r="Z47" i="48"/>
  <c r="AI43" i="91"/>
  <c r="AN43" i="91"/>
  <c r="AI45" i="94"/>
  <c r="AN45" i="94"/>
  <c r="X43" i="33"/>
  <c r="Y43" i="33"/>
  <c r="Z44" i="81" l="1"/>
  <c r="Z44" i="34"/>
  <c r="AG45" i="26"/>
  <c r="AP45" i="26" s="1"/>
  <c r="W46" i="26"/>
  <c r="AF45" i="27"/>
  <c r="AO45" i="27" s="1"/>
  <c r="AE44" i="88"/>
  <c r="AF44" i="88"/>
  <c r="AO44" i="88" s="1"/>
  <c r="Z43" i="83"/>
  <c r="W44" i="83" s="1"/>
  <c r="AE46" i="92"/>
  <c r="AG44" i="88"/>
  <c r="AP44" i="88" s="1"/>
  <c r="AE45" i="26"/>
  <c r="Z43" i="33"/>
  <c r="AE43" i="33" s="1"/>
  <c r="Z44" i="93"/>
  <c r="AF44" i="93" s="1"/>
  <c r="AO44" i="93" s="1"/>
  <c r="W48" i="42"/>
  <c r="AG47" i="42"/>
  <c r="AP47" i="42" s="1"/>
  <c r="AF47" i="42"/>
  <c r="AO47" i="42" s="1"/>
  <c r="AE47" i="42"/>
  <c r="AE43" i="83"/>
  <c r="AG43" i="33"/>
  <c r="AP43" i="33" s="1"/>
  <c r="AF43" i="33"/>
  <c r="AO43" i="33" s="1"/>
  <c r="AE44" i="93"/>
  <c r="W45" i="93"/>
  <c r="AG44" i="93"/>
  <c r="AP44" i="93" s="1"/>
  <c r="AR45" i="94"/>
  <c r="Y47" i="38"/>
  <c r="X47" i="38"/>
  <c r="AH44" i="91"/>
  <c r="AQ44" i="91" s="1"/>
  <c r="AH46" i="94"/>
  <c r="AQ46" i="94" s="1"/>
  <c r="AH44" i="28"/>
  <c r="AQ44" i="28" s="1"/>
  <c r="Y45" i="40"/>
  <c r="X45" i="40"/>
  <c r="AI45" i="27"/>
  <c r="AN45" i="27"/>
  <c r="Y48" i="96"/>
  <c r="X48" i="96"/>
  <c r="X46" i="26"/>
  <c r="Y46" i="26"/>
  <c r="AR44" i="95"/>
  <c r="AE45" i="77"/>
  <c r="W46" i="77"/>
  <c r="AG45" i="77"/>
  <c r="AP45" i="77" s="1"/>
  <c r="AF45" i="77"/>
  <c r="AO45" i="77" s="1"/>
  <c r="AE44" i="78"/>
  <c r="W45" i="78"/>
  <c r="AG44" i="78"/>
  <c r="AP44" i="78" s="1"/>
  <c r="AF44" i="78"/>
  <c r="AO44" i="78" s="1"/>
  <c r="W45" i="75"/>
  <c r="AG44" i="75"/>
  <c r="AP44" i="75" s="1"/>
  <c r="AF44" i="75"/>
  <c r="AO44" i="75" s="1"/>
  <c r="AE44" i="75"/>
  <c r="W45" i="44"/>
  <c r="AG44" i="44"/>
  <c r="AP44" i="44" s="1"/>
  <c r="AF44" i="44"/>
  <c r="AO44" i="44" s="1"/>
  <c r="AE44" i="44"/>
  <c r="AI43" i="89"/>
  <c r="AN43" i="89"/>
  <c r="X45" i="84"/>
  <c r="Y45" i="84"/>
  <c r="Z45" i="84" s="1"/>
  <c r="AH47" i="30"/>
  <c r="AQ47" i="30" s="1"/>
  <c r="AH45" i="31"/>
  <c r="AQ45" i="31" s="1"/>
  <c r="AI45" i="29"/>
  <c r="AN45" i="29"/>
  <c r="AR42" i="33"/>
  <c r="AH44" i="93"/>
  <c r="AQ44" i="93" s="1"/>
  <c r="AR44" i="31"/>
  <c r="AI43" i="73"/>
  <c r="AN43" i="73"/>
  <c r="Z44" i="28"/>
  <c r="Y45" i="88"/>
  <c r="X45" i="88"/>
  <c r="Y43" i="85"/>
  <c r="X43" i="85"/>
  <c r="AH43" i="83"/>
  <c r="AQ43" i="83" s="1"/>
  <c r="AF44" i="90"/>
  <c r="AO44" i="90" s="1"/>
  <c r="AE44" i="90"/>
  <c r="W45" i="90"/>
  <c r="AG44" i="90"/>
  <c r="AP44" i="90" s="1"/>
  <c r="AR43" i="28"/>
  <c r="AR43" i="91"/>
  <c r="AH45" i="45"/>
  <c r="AQ45" i="45" s="1"/>
  <c r="AR44" i="45"/>
  <c r="AH44" i="34"/>
  <c r="AQ44" i="34" s="1"/>
  <c r="X44" i="86"/>
  <c r="Y44" i="86"/>
  <c r="AH46" i="32"/>
  <c r="AQ46" i="32" s="1"/>
  <c r="AN45" i="79"/>
  <c r="AI45" i="79"/>
  <c r="Z44" i="91"/>
  <c r="Z46" i="94"/>
  <c r="AN45" i="43"/>
  <c r="AI45" i="43"/>
  <c r="AN45" i="36"/>
  <c r="AI45" i="36"/>
  <c r="AR42" i="83"/>
  <c r="AE47" i="48"/>
  <c r="AG47" i="48"/>
  <c r="AP47" i="48" s="1"/>
  <c r="AF47" i="48"/>
  <c r="AO47" i="48" s="1"/>
  <c r="W48" i="48"/>
  <c r="W46" i="35"/>
  <c r="AG45" i="35"/>
  <c r="AP45" i="35" s="1"/>
  <c r="AF45" i="35"/>
  <c r="AO45" i="35" s="1"/>
  <c r="AE45" i="35"/>
  <c r="X46" i="36"/>
  <c r="Y46" i="36"/>
  <c r="W45" i="34"/>
  <c r="AG44" i="34"/>
  <c r="AP44" i="34" s="1"/>
  <c r="AF44" i="34"/>
  <c r="AO44" i="34" s="1"/>
  <c r="AE44" i="34"/>
  <c r="AR42" i="87"/>
  <c r="AF47" i="30"/>
  <c r="AO47" i="30" s="1"/>
  <c r="AE47" i="30"/>
  <c r="W48" i="30"/>
  <c r="AG47" i="30"/>
  <c r="AP47" i="30" s="1"/>
  <c r="AN46" i="38"/>
  <c r="AI46" i="38"/>
  <c r="AF45" i="31"/>
  <c r="AO45" i="31" s="1"/>
  <c r="AG45" i="31"/>
  <c r="AP45" i="31" s="1"/>
  <c r="AE45" i="31"/>
  <c r="W46" i="31"/>
  <c r="W47" i="32"/>
  <c r="AG46" i="32"/>
  <c r="AP46" i="32" s="1"/>
  <c r="AF46" i="32"/>
  <c r="AO46" i="32" s="1"/>
  <c r="AE46" i="32"/>
  <c r="Y46" i="25"/>
  <c r="X46" i="25"/>
  <c r="AH43" i="76"/>
  <c r="AQ43" i="76" s="1"/>
  <c r="Y46" i="46"/>
  <c r="X46" i="46"/>
  <c r="AR46" i="30"/>
  <c r="AN44" i="40"/>
  <c r="AI44" i="40"/>
  <c r="X46" i="27"/>
  <c r="Y46" i="27"/>
  <c r="X47" i="92"/>
  <c r="Y47" i="92"/>
  <c r="Z47" i="92" s="1"/>
  <c r="AN45" i="26"/>
  <c r="AI45" i="26"/>
  <c r="AF44" i="81"/>
  <c r="AO44" i="81" s="1"/>
  <c r="AG44" i="81"/>
  <c r="AP44" i="81" s="1"/>
  <c r="W45" i="81"/>
  <c r="AE44" i="81"/>
  <c r="W45" i="74"/>
  <c r="AG44" i="74"/>
  <c r="AP44" i="74" s="1"/>
  <c r="AF44" i="74"/>
  <c r="AO44" i="74" s="1"/>
  <c r="AE44" i="74"/>
  <c r="W45" i="41"/>
  <c r="AG44" i="41"/>
  <c r="AP44" i="41" s="1"/>
  <c r="AF44" i="41"/>
  <c r="AO44" i="41" s="1"/>
  <c r="AE44" i="41"/>
  <c r="AE45" i="39"/>
  <c r="W46" i="39"/>
  <c r="AG45" i="39"/>
  <c r="AP45" i="39" s="1"/>
  <c r="AF45" i="39"/>
  <c r="AO45" i="39" s="1"/>
  <c r="AF45" i="95"/>
  <c r="AO45" i="95" s="1"/>
  <c r="AE45" i="95"/>
  <c r="W46" i="95"/>
  <c r="AG45" i="95"/>
  <c r="AP45" i="95" s="1"/>
  <c r="AH43" i="87"/>
  <c r="AQ43" i="87" s="1"/>
  <c r="AR43" i="93"/>
  <c r="AH44" i="81"/>
  <c r="AQ44" i="81" s="1"/>
  <c r="Z45" i="45"/>
  <c r="AR46" i="42"/>
  <c r="Z43" i="87"/>
  <c r="Y44" i="89"/>
  <c r="X44" i="89"/>
  <c r="Z44" i="89" s="1"/>
  <c r="X45" i="37"/>
  <c r="Y45" i="37"/>
  <c r="AI44" i="88"/>
  <c r="AN44" i="88"/>
  <c r="AI47" i="96"/>
  <c r="AN47" i="96"/>
  <c r="AN42" i="85"/>
  <c r="AI42" i="85"/>
  <c r="AH47" i="42"/>
  <c r="AQ47" i="42" s="1"/>
  <c r="AI43" i="86"/>
  <c r="AN43" i="86"/>
  <c r="AI45" i="25"/>
  <c r="AN45" i="25"/>
  <c r="AH43" i="33"/>
  <c r="AQ43" i="33" s="1"/>
  <c r="AR45" i="32"/>
  <c r="Y45" i="47"/>
  <c r="X45" i="47"/>
  <c r="AF44" i="80"/>
  <c r="AO44" i="80" s="1"/>
  <c r="AE44" i="80"/>
  <c r="W45" i="80"/>
  <c r="AG44" i="80"/>
  <c r="AP44" i="80" s="1"/>
  <c r="AN44" i="84"/>
  <c r="AI44" i="84"/>
  <c r="W47" i="82"/>
  <c r="AG46" i="82"/>
  <c r="AP46" i="82" s="1"/>
  <c r="AF46" i="82"/>
  <c r="AO46" i="82" s="1"/>
  <c r="AE46" i="82"/>
  <c r="AI44" i="47"/>
  <c r="AN44" i="47"/>
  <c r="AR42" i="76"/>
  <c r="AR43" i="34"/>
  <c r="AN44" i="37"/>
  <c r="AI44" i="37"/>
  <c r="AR43" i="81"/>
  <c r="X46" i="29"/>
  <c r="Y46" i="29"/>
  <c r="Z43" i="76"/>
  <c r="AN45" i="46"/>
  <c r="AI45" i="46"/>
  <c r="AH45" i="95"/>
  <c r="AQ45" i="95" s="1"/>
  <c r="X46" i="79"/>
  <c r="Y46" i="79"/>
  <c r="X44" i="73"/>
  <c r="Y44" i="73"/>
  <c r="X46" i="43"/>
  <c r="Y46" i="43"/>
  <c r="AN46" i="92"/>
  <c r="AI46" i="92"/>
  <c r="Z46" i="43" l="1"/>
  <c r="W44" i="33"/>
  <c r="Z46" i="79"/>
  <c r="Z46" i="25"/>
  <c r="AF46" i="25" s="1"/>
  <c r="AO46" i="25" s="1"/>
  <c r="Z45" i="47"/>
  <c r="Z46" i="46"/>
  <c r="AF43" i="83"/>
  <c r="AO43" i="83" s="1"/>
  <c r="Z47" i="38"/>
  <c r="AF47" i="38" s="1"/>
  <c r="AO47" i="38" s="1"/>
  <c r="AG43" i="83"/>
  <c r="AP43" i="83" s="1"/>
  <c r="Z45" i="40"/>
  <c r="AF45" i="40" s="1"/>
  <c r="AO45" i="40" s="1"/>
  <c r="AE47" i="38"/>
  <c r="W48" i="38"/>
  <c r="AE46" i="25"/>
  <c r="W47" i="25"/>
  <c r="AG46" i="25"/>
  <c r="AP46" i="25" s="1"/>
  <c r="AF47" i="92"/>
  <c r="AO47" i="92" s="1"/>
  <c r="AE47" i="92"/>
  <c r="AG47" i="92"/>
  <c r="AP47" i="92" s="1"/>
  <c r="W48" i="92"/>
  <c r="AF45" i="84"/>
  <c r="AO45" i="84" s="1"/>
  <c r="AE45" i="84"/>
  <c r="W46" i="84"/>
  <c r="AG45" i="84"/>
  <c r="AP45" i="84" s="1"/>
  <c r="AH45" i="37"/>
  <c r="AQ45" i="37" s="1"/>
  <c r="AR45" i="79"/>
  <c r="AH43" i="85"/>
  <c r="AQ43" i="85" s="1"/>
  <c r="AF44" i="28"/>
  <c r="AO44" i="28" s="1"/>
  <c r="AE44" i="28"/>
  <c r="W45" i="28"/>
  <c r="AG44" i="28"/>
  <c r="AP44" i="28" s="1"/>
  <c r="AI45" i="77"/>
  <c r="AN45" i="77"/>
  <c r="AH48" i="96"/>
  <c r="AQ48" i="96" s="1"/>
  <c r="X44" i="83"/>
  <c r="Y44" i="83"/>
  <c r="AI44" i="80"/>
  <c r="AN44" i="80"/>
  <c r="Z45" i="37"/>
  <c r="AN44" i="74"/>
  <c r="AI44" i="74"/>
  <c r="AH47" i="92"/>
  <c r="AQ47" i="92" s="1"/>
  <c r="AR46" i="38"/>
  <c r="AN45" i="35"/>
  <c r="AI45" i="35"/>
  <c r="AR45" i="29"/>
  <c r="AH45" i="84"/>
  <c r="AQ45" i="84" s="1"/>
  <c r="AI44" i="78"/>
  <c r="AN44" i="78"/>
  <c r="AI44" i="93"/>
  <c r="AN44" i="93"/>
  <c r="AI43" i="33"/>
  <c r="AN43" i="33"/>
  <c r="AI47" i="42"/>
  <c r="AN47" i="42"/>
  <c r="AI45" i="39"/>
  <c r="AN45" i="39"/>
  <c r="AR46" i="92"/>
  <c r="AH44" i="73"/>
  <c r="AQ44" i="73" s="1"/>
  <c r="W44" i="76"/>
  <c r="AG43" i="76"/>
  <c r="AP43" i="76" s="1"/>
  <c r="AE43" i="76"/>
  <c r="AF43" i="76"/>
  <c r="AO43" i="76" s="1"/>
  <c r="AR44" i="37"/>
  <c r="X47" i="82"/>
  <c r="Y47" i="82"/>
  <c r="AR47" i="96"/>
  <c r="AH44" i="89"/>
  <c r="AQ44" i="89" s="1"/>
  <c r="AE45" i="45"/>
  <c r="W46" i="45"/>
  <c r="AG45" i="45"/>
  <c r="AP45" i="45" s="1"/>
  <c r="AF45" i="45"/>
  <c r="AO45" i="45" s="1"/>
  <c r="AN44" i="41"/>
  <c r="AI44" i="41"/>
  <c r="Y45" i="34"/>
  <c r="X45" i="34"/>
  <c r="AR45" i="43"/>
  <c r="AH44" i="86"/>
  <c r="AQ44" i="86" s="1"/>
  <c r="Z43" i="85"/>
  <c r="AR43" i="73"/>
  <c r="X45" i="44"/>
  <c r="Y45" i="44"/>
  <c r="Y45" i="75"/>
  <c r="X45" i="75"/>
  <c r="Z48" i="96"/>
  <c r="AN43" i="83"/>
  <c r="AI43" i="83"/>
  <c r="AI45" i="95"/>
  <c r="AN45" i="95"/>
  <c r="AR44" i="40"/>
  <c r="AI47" i="30"/>
  <c r="AN47" i="30"/>
  <c r="Z44" i="73"/>
  <c r="AR44" i="47"/>
  <c r="AR44" i="84"/>
  <c r="AR45" i="25"/>
  <c r="AI46" i="32"/>
  <c r="AN46" i="32"/>
  <c r="X46" i="31"/>
  <c r="Y46" i="31"/>
  <c r="AI47" i="48"/>
  <c r="AN47" i="48"/>
  <c r="Z44" i="86"/>
  <c r="Y45" i="90"/>
  <c r="X45" i="90"/>
  <c r="AH45" i="88"/>
  <c r="AQ45" i="88" s="1"/>
  <c r="AF46" i="43"/>
  <c r="AO46" i="43" s="1"/>
  <c r="AE46" i="43"/>
  <c r="W47" i="43"/>
  <c r="AG46" i="43"/>
  <c r="AP46" i="43" s="1"/>
  <c r="AR45" i="46"/>
  <c r="W46" i="47"/>
  <c r="AG45" i="47"/>
  <c r="AP45" i="47" s="1"/>
  <c r="AF45" i="47"/>
  <c r="AO45" i="47" s="1"/>
  <c r="AE45" i="47"/>
  <c r="AE46" i="46"/>
  <c r="W47" i="46"/>
  <c r="AF46" i="46"/>
  <c r="AO46" i="46" s="1"/>
  <c r="AG46" i="46"/>
  <c r="AP46" i="46" s="1"/>
  <c r="X47" i="32"/>
  <c r="Y47" i="32"/>
  <c r="AR45" i="36"/>
  <c r="AH45" i="47"/>
  <c r="AQ45" i="47" s="1"/>
  <c r="W45" i="89"/>
  <c r="AG44" i="89"/>
  <c r="AP44" i="89" s="1"/>
  <c r="AF44" i="89"/>
  <c r="AO44" i="89" s="1"/>
  <c r="AE44" i="89"/>
  <c r="Y46" i="39"/>
  <c r="X46" i="39"/>
  <c r="Z46" i="39" s="1"/>
  <c r="Y45" i="74"/>
  <c r="X45" i="74"/>
  <c r="AR45" i="26"/>
  <c r="AH46" i="27"/>
  <c r="AQ46" i="27" s="1"/>
  <c r="AH46" i="46"/>
  <c r="AQ46" i="46" s="1"/>
  <c r="AI45" i="31"/>
  <c r="AN45" i="31"/>
  <c r="X48" i="30"/>
  <c r="Y48" i="30"/>
  <c r="X46" i="35"/>
  <c r="Y46" i="35"/>
  <c r="AG46" i="94"/>
  <c r="AP46" i="94" s="1"/>
  <c r="AF46" i="94"/>
  <c r="AO46" i="94" s="1"/>
  <c r="AE46" i="94"/>
  <c r="W47" i="94"/>
  <c r="AR43" i="89"/>
  <c r="Y46" i="77"/>
  <c r="X46" i="77"/>
  <c r="AH46" i="26"/>
  <c r="AQ46" i="26" s="1"/>
  <c r="AR45" i="27"/>
  <c r="Y48" i="42"/>
  <c r="X48" i="42"/>
  <c r="AF46" i="79"/>
  <c r="AO46" i="79" s="1"/>
  <c r="AE46" i="79"/>
  <c r="W47" i="79"/>
  <c r="AG46" i="79"/>
  <c r="AP46" i="79" s="1"/>
  <c r="Y45" i="80"/>
  <c r="X45" i="80"/>
  <c r="X45" i="81"/>
  <c r="Y45" i="81"/>
  <c r="Z45" i="81" s="1"/>
  <c r="AH46" i="25"/>
  <c r="AQ46" i="25" s="1"/>
  <c r="AH46" i="29"/>
  <c r="AQ46" i="29" s="1"/>
  <c r="AR44" i="88"/>
  <c r="X46" i="95"/>
  <c r="Y46" i="95"/>
  <c r="AH46" i="36"/>
  <c r="AQ46" i="36" s="1"/>
  <c r="AH46" i="43"/>
  <c r="AQ46" i="43" s="1"/>
  <c r="AH46" i="79"/>
  <c r="AQ46" i="79" s="1"/>
  <c r="Z46" i="29"/>
  <c r="AN46" i="82"/>
  <c r="AI46" i="82"/>
  <c r="AR43" i="86"/>
  <c r="AR42" i="85"/>
  <c r="AF43" i="87"/>
  <c r="AO43" i="87" s="1"/>
  <c r="AE43" i="87"/>
  <c r="AG43" i="87"/>
  <c r="AP43" i="87" s="1"/>
  <c r="W44" i="87"/>
  <c r="X45" i="41"/>
  <c r="Y45" i="41"/>
  <c r="AI44" i="81"/>
  <c r="AN44" i="81"/>
  <c r="Z46" i="27"/>
  <c r="AN44" i="34"/>
  <c r="AI44" i="34"/>
  <c r="Z46" i="36"/>
  <c r="Y48" i="48"/>
  <c r="X48" i="48"/>
  <c r="W45" i="91"/>
  <c r="AG44" i="91"/>
  <c r="AP44" i="91" s="1"/>
  <c r="AF44" i="91"/>
  <c r="AO44" i="91" s="1"/>
  <c r="AE44" i="91"/>
  <c r="AN44" i="90"/>
  <c r="AI44" i="90"/>
  <c r="Z45" i="88"/>
  <c r="AI44" i="44"/>
  <c r="AN44" i="44"/>
  <c r="AN44" i="75"/>
  <c r="AI44" i="75"/>
  <c r="Y45" i="78"/>
  <c r="X45" i="78"/>
  <c r="Z46" i="26"/>
  <c r="AH45" i="40"/>
  <c r="AQ45" i="40" s="1"/>
  <c r="AH47" i="38"/>
  <c r="AQ47" i="38" s="1"/>
  <c r="X45" i="93"/>
  <c r="Y45" i="93"/>
  <c r="Y44" i="33"/>
  <c r="X44" i="33"/>
  <c r="Z45" i="34" l="1"/>
  <c r="AG47" i="38"/>
  <c r="AP47" i="38" s="1"/>
  <c r="AG45" i="40"/>
  <c r="AP45" i="40" s="1"/>
  <c r="Z48" i="42"/>
  <c r="W46" i="40"/>
  <c r="Z48" i="48"/>
  <c r="W49" i="48" s="1"/>
  <c r="AE45" i="40"/>
  <c r="Z45" i="75"/>
  <c r="AF45" i="75" s="1"/>
  <c r="AO45" i="75" s="1"/>
  <c r="AH45" i="93"/>
  <c r="AQ45" i="93" s="1"/>
  <c r="AF46" i="26"/>
  <c r="AO46" i="26" s="1"/>
  <c r="AE46" i="26"/>
  <c r="W47" i="26"/>
  <c r="AG46" i="26"/>
  <c r="AP46" i="26" s="1"/>
  <c r="W46" i="81"/>
  <c r="AG45" i="81"/>
  <c r="AP45" i="81" s="1"/>
  <c r="AF45" i="81"/>
  <c r="AO45" i="81" s="1"/>
  <c r="AE45" i="81"/>
  <c r="X47" i="94"/>
  <c r="Y47" i="94"/>
  <c r="AH46" i="35"/>
  <c r="AQ46" i="35" s="1"/>
  <c r="AR45" i="31"/>
  <c r="W47" i="39"/>
  <c r="AG46" i="39"/>
  <c r="AP46" i="39" s="1"/>
  <c r="AF46" i="39"/>
  <c r="AO46" i="39" s="1"/>
  <c r="AE46" i="39"/>
  <c r="Y46" i="47"/>
  <c r="X46" i="47"/>
  <c r="AR46" i="32"/>
  <c r="AR44" i="41"/>
  <c r="AN45" i="45"/>
  <c r="AI45" i="45"/>
  <c r="AR43" i="33"/>
  <c r="AR45" i="35"/>
  <c r="X46" i="84"/>
  <c r="Y46" i="84"/>
  <c r="AI47" i="38"/>
  <c r="AN47" i="38"/>
  <c r="AG48" i="48"/>
  <c r="AP48" i="48" s="1"/>
  <c r="AF48" i="48"/>
  <c r="AO48" i="48" s="1"/>
  <c r="AE48" i="48"/>
  <c r="AR44" i="81"/>
  <c r="Z45" i="93"/>
  <c r="AH45" i="78"/>
  <c r="AQ45" i="78" s="1"/>
  <c r="AR44" i="44"/>
  <c r="AF46" i="36"/>
  <c r="AO46" i="36" s="1"/>
  <c r="AE46" i="36"/>
  <c r="W47" i="36"/>
  <c r="AG46" i="36"/>
  <c r="AP46" i="36" s="1"/>
  <c r="AI43" i="87"/>
  <c r="AN43" i="87"/>
  <c r="AR46" i="82"/>
  <c r="AH45" i="80"/>
  <c r="AQ45" i="80" s="1"/>
  <c r="AI46" i="79"/>
  <c r="AN46" i="79"/>
  <c r="AH46" i="77"/>
  <c r="AQ46" i="77" s="1"/>
  <c r="AN46" i="94"/>
  <c r="AI46" i="94"/>
  <c r="Z46" i="35"/>
  <c r="AH45" i="74"/>
  <c r="AQ45" i="74" s="1"/>
  <c r="AI44" i="89"/>
  <c r="AN44" i="89"/>
  <c r="Y47" i="46"/>
  <c r="X47" i="46"/>
  <c r="Z47" i="46" s="1"/>
  <c r="AI46" i="43"/>
  <c r="AN46" i="43"/>
  <c r="AR47" i="48"/>
  <c r="W45" i="73"/>
  <c r="AG44" i="73"/>
  <c r="AP44" i="73" s="1"/>
  <c r="AF44" i="73"/>
  <c r="AO44" i="73" s="1"/>
  <c r="AE44" i="73"/>
  <c r="AR45" i="95"/>
  <c r="AF43" i="85"/>
  <c r="AO43" i="85" s="1"/>
  <c r="AG43" i="85"/>
  <c r="AP43" i="85" s="1"/>
  <c r="AE43" i="85"/>
  <c r="W44" i="85"/>
  <c r="AR44" i="80"/>
  <c r="X45" i="28"/>
  <c r="Y45" i="28"/>
  <c r="AN47" i="92"/>
  <c r="AI47" i="92"/>
  <c r="AH45" i="41"/>
  <c r="AQ45" i="41" s="1"/>
  <c r="AH47" i="32"/>
  <c r="AQ47" i="32" s="1"/>
  <c r="AN46" i="46"/>
  <c r="AI46" i="46"/>
  <c r="AH45" i="90"/>
  <c r="AQ45" i="90" s="1"/>
  <c r="AR43" i="83"/>
  <c r="AI43" i="76"/>
  <c r="AN43" i="76"/>
  <c r="AR45" i="39"/>
  <c r="AR44" i="93"/>
  <c r="AN45" i="84"/>
  <c r="AI45" i="84"/>
  <c r="AR44" i="34"/>
  <c r="AH46" i="95"/>
  <c r="AQ46" i="95" s="1"/>
  <c r="Z45" i="78"/>
  <c r="AR44" i="90"/>
  <c r="X45" i="91"/>
  <c r="Y45" i="91"/>
  <c r="Z45" i="41"/>
  <c r="W47" i="29"/>
  <c r="AG46" i="29"/>
  <c r="AP46" i="29" s="1"/>
  <c r="AF46" i="29"/>
  <c r="AO46" i="29" s="1"/>
  <c r="AE46" i="29"/>
  <c r="Z46" i="95"/>
  <c r="Z45" i="80"/>
  <c r="AH48" i="42"/>
  <c r="AQ48" i="42" s="1"/>
  <c r="Z46" i="77"/>
  <c r="AH48" i="30"/>
  <c r="AQ48" i="30" s="1"/>
  <c r="Z45" i="74"/>
  <c r="Z47" i="32"/>
  <c r="AI45" i="47"/>
  <c r="AN45" i="47"/>
  <c r="AH46" i="31"/>
  <c r="AQ46" i="31" s="1"/>
  <c r="AR47" i="30"/>
  <c r="AH45" i="44"/>
  <c r="AQ45" i="44" s="1"/>
  <c r="AH45" i="34"/>
  <c r="AQ45" i="34" s="1"/>
  <c r="AH47" i="82"/>
  <c r="AQ47" i="82" s="1"/>
  <c r="AR44" i="74"/>
  <c r="AH44" i="83"/>
  <c r="AQ44" i="83" s="1"/>
  <c r="AI44" i="28"/>
  <c r="AN44" i="28"/>
  <c r="Y46" i="40"/>
  <c r="X46" i="40"/>
  <c r="Z46" i="40" s="1"/>
  <c r="AH44" i="33"/>
  <c r="AQ44" i="33" s="1"/>
  <c r="W46" i="88"/>
  <c r="AG45" i="88"/>
  <c r="AP45" i="88" s="1"/>
  <c r="AF45" i="88"/>
  <c r="AO45" i="88" s="1"/>
  <c r="AE45" i="88"/>
  <c r="Z44" i="33"/>
  <c r="AR44" i="75"/>
  <c r="AH48" i="48"/>
  <c r="AQ48" i="48" s="1"/>
  <c r="W47" i="27"/>
  <c r="AG46" i="27"/>
  <c r="AP46" i="27" s="1"/>
  <c r="AF46" i="27"/>
  <c r="AO46" i="27" s="1"/>
  <c r="AE46" i="27"/>
  <c r="Y44" i="87"/>
  <c r="X44" i="87"/>
  <c r="Z48" i="30"/>
  <c r="AH46" i="39"/>
  <c r="AQ46" i="39" s="1"/>
  <c r="Y45" i="89"/>
  <c r="X45" i="89"/>
  <c r="Z45" i="90"/>
  <c r="Z46" i="31"/>
  <c r="W49" i="96"/>
  <c r="AG48" i="96"/>
  <c r="AP48" i="96" s="1"/>
  <c r="AE48" i="96"/>
  <c r="AF48" i="96"/>
  <c r="AO48" i="96" s="1"/>
  <c r="Z45" i="44"/>
  <c r="Z47" i="82"/>
  <c r="Y44" i="76"/>
  <c r="X44" i="76"/>
  <c r="AR47" i="42"/>
  <c r="AR44" i="78"/>
  <c r="Z44" i="83"/>
  <c r="Y48" i="92"/>
  <c r="X48" i="92"/>
  <c r="X47" i="25"/>
  <c r="Y47" i="25"/>
  <c r="X48" i="38"/>
  <c r="Y48" i="38"/>
  <c r="AN44" i="91"/>
  <c r="AI44" i="91"/>
  <c r="AH45" i="81"/>
  <c r="AQ45" i="81" s="1"/>
  <c r="X47" i="79"/>
  <c r="Y47" i="79"/>
  <c r="AF48" i="42"/>
  <c r="AO48" i="42" s="1"/>
  <c r="W49" i="42"/>
  <c r="AG48" i="42"/>
  <c r="AP48" i="42" s="1"/>
  <c r="AE48" i="42"/>
  <c r="Y47" i="43"/>
  <c r="X47" i="43"/>
  <c r="Z47" i="43" s="1"/>
  <c r="W45" i="86"/>
  <c r="AG44" i="86"/>
  <c r="AP44" i="86" s="1"/>
  <c r="AF44" i="86"/>
  <c r="AO44" i="86" s="1"/>
  <c r="AE44" i="86"/>
  <c r="AH45" i="75"/>
  <c r="AQ45" i="75" s="1"/>
  <c r="AF45" i="34"/>
  <c r="AO45" i="34" s="1"/>
  <c r="AE45" i="34"/>
  <c r="W46" i="34"/>
  <c r="AG45" i="34"/>
  <c r="AP45" i="34" s="1"/>
  <c r="X46" i="45"/>
  <c r="Y46" i="45"/>
  <c r="AF45" i="37"/>
  <c r="AO45" i="37" s="1"/>
  <c r="AG45" i="37"/>
  <c r="AP45" i="37" s="1"/>
  <c r="AE45" i="37"/>
  <c r="W46" i="37"/>
  <c r="AR45" i="77"/>
  <c r="AI46" i="25"/>
  <c r="AN46" i="25"/>
  <c r="AI45" i="40"/>
  <c r="AN45" i="40"/>
  <c r="Z44" i="87" l="1"/>
  <c r="Z45" i="91"/>
  <c r="Z46" i="84"/>
  <c r="AG45" i="75"/>
  <c r="AP45" i="75" s="1"/>
  <c r="W46" i="75"/>
  <c r="Z47" i="94"/>
  <c r="AE45" i="75"/>
  <c r="Z45" i="28"/>
  <c r="AG45" i="28" s="1"/>
  <c r="AP45" i="28" s="1"/>
  <c r="Z46" i="47"/>
  <c r="W47" i="47" s="1"/>
  <c r="W45" i="87"/>
  <c r="AG44" i="87"/>
  <c r="AP44" i="87" s="1"/>
  <c r="AF44" i="87"/>
  <c r="AO44" i="87" s="1"/>
  <c r="AE44" i="87"/>
  <c r="W46" i="28"/>
  <c r="W48" i="43"/>
  <c r="AG47" i="43"/>
  <c r="AP47" i="43" s="1"/>
  <c r="AF47" i="43"/>
  <c r="AO47" i="43" s="1"/>
  <c r="AE47" i="43"/>
  <c r="AF46" i="47"/>
  <c r="AO46" i="47" s="1"/>
  <c r="AE46" i="47"/>
  <c r="X49" i="42"/>
  <c r="Y49" i="42"/>
  <c r="AH48" i="92"/>
  <c r="AQ48" i="92" s="1"/>
  <c r="AH46" i="45"/>
  <c r="AQ46" i="45" s="1"/>
  <c r="AI44" i="86"/>
  <c r="AN44" i="86"/>
  <c r="AH48" i="38"/>
  <c r="AQ48" i="38" s="1"/>
  <c r="AE45" i="90"/>
  <c r="W46" i="90"/>
  <c r="AG45" i="90"/>
  <c r="AP45" i="90" s="1"/>
  <c r="AF45" i="90"/>
  <c r="AO45" i="90" s="1"/>
  <c r="X46" i="88"/>
  <c r="Y46" i="88"/>
  <c r="AH46" i="40"/>
  <c r="AQ46" i="40" s="1"/>
  <c r="W48" i="32"/>
  <c r="AG47" i="32"/>
  <c r="AP47" i="32" s="1"/>
  <c r="AF47" i="32"/>
  <c r="AO47" i="32" s="1"/>
  <c r="AE47" i="32"/>
  <c r="Y47" i="29"/>
  <c r="X47" i="29"/>
  <c r="Y45" i="73"/>
  <c r="X45" i="73"/>
  <c r="AH47" i="46"/>
  <c r="AQ47" i="46" s="1"/>
  <c r="X47" i="36"/>
  <c r="Y47" i="36"/>
  <c r="AI46" i="26"/>
  <c r="AN46" i="26"/>
  <c r="AR45" i="40"/>
  <c r="Y46" i="37"/>
  <c r="X46" i="37"/>
  <c r="Z46" i="45"/>
  <c r="Z48" i="38"/>
  <c r="Z48" i="92"/>
  <c r="AH44" i="76"/>
  <c r="AQ44" i="76" s="1"/>
  <c r="AH45" i="89"/>
  <c r="AQ45" i="89" s="1"/>
  <c r="W45" i="33"/>
  <c r="AG44" i="33"/>
  <c r="AP44" i="33" s="1"/>
  <c r="AF44" i="33"/>
  <c r="AO44" i="33" s="1"/>
  <c r="AE44" i="33"/>
  <c r="AE45" i="74"/>
  <c r="W46" i="74"/>
  <c r="AG45" i="74"/>
  <c r="AP45" i="74" s="1"/>
  <c r="AF45" i="74"/>
  <c r="AO45" i="74" s="1"/>
  <c r="W47" i="77"/>
  <c r="AG46" i="77"/>
  <c r="AP46" i="77" s="1"/>
  <c r="AF46" i="77"/>
  <c r="AO46" i="77" s="1"/>
  <c r="AE46" i="77"/>
  <c r="W46" i="80"/>
  <c r="AG45" i="80"/>
  <c r="AP45" i="80" s="1"/>
  <c r="AF45" i="80"/>
  <c r="AO45" i="80" s="1"/>
  <c r="AE45" i="80"/>
  <c r="AR46" i="46"/>
  <c r="AR47" i="92"/>
  <c r="AR46" i="79"/>
  <c r="AI46" i="39"/>
  <c r="AN46" i="39"/>
  <c r="AH47" i="43"/>
  <c r="AQ47" i="43" s="1"/>
  <c r="X47" i="27"/>
  <c r="Y47" i="27"/>
  <c r="AI45" i="37"/>
  <c r="AN45" i="37"/>
  <c r="AN48" i="42"/>
  <c r="AI48" i="42"/>
  <c r="AH47" i="79"/>
  <c r="AQ47" i="79" s="1"/>
  <c r="AF44" i="83"/>
  <c r="AO44" i="83" s="1"/>
  <c r="AE44" i="83"/>
  <c r="W45" i="83"/>
  <c r="AG44" i="83"/>
  <c r="AP44" i="83" s="1"/>
  <c r="AN48" i="96"/>
  <c r="AI48" i="96"/>
  <c r="AN46" i="27"/>
  <c r="AI46" i="27"/>
  <c r="W47" i="40"/>
  <c r="AG46" i="40"/>
  <c r="AP46" i="40" s="1"/>
  <c r="AF46" i="40"/>
  <c r="AO46" i="40" s="1"/>
  <c r="AE46" i="40"/>
  <c r="AF46" i="95"/>
  <c r="AO46" i="95" s="1"/>
  <c r="W47" i="95"/>
  <c r="AE46" i="95"/>
  <c r="AG46" i="95"/>
  <c r="AP46" i="95" s="1"/>
  <c r="AF45" i="41"/>
  <c r="AO45" i="41" s="1"/>
  <c r="AE45" i="41"/>
  <c r="W46" i="41"/>
  <c r="AG45" i="41"/>
  <c r="AP45" i="41" s="1"/>
  <c r="W46" i="78"/>
  <c r="AG45" i="78"/>
  <c r="AP45" i="78" s="1"/>
  <c r="AF45" i="78"/>
  <c r="AO45" i="78" s="1"/>
  <c r="AE45" i="78"/>
  <c r="X44" i="85"/>
  <c r="Z44" i="85" s="1"/>
  <c r="Y44" i="85"/>
  <c r="AF47" i="46"/>
  <c r="AO47" i="46" s="1"/>
  <c r="AG47" i="46"/>
  <c r="AP47" i="46" s="1"/>
  <c r="W48" i="46"/>
  <c r="AE47" i="46"/>
  <c r="AI46" i="36"/>
  <c r="AN46" i="36"/>
  <c r="AI48" i="48"/>
  <c r="AN48" i="48"/>
  <c r="AR47" i="38"/>
  <c r="AH47" i="94"/>
  <c r="AQ47" i="94" s="1"/>
  <c r="X46" i="81"/>
  <c r="Y46" i="81"/>
  <c r="X46" i="75"/>
  <c r="Y46" i="75"/>
  <c r="W46" i="44"/>
  <c r="AG45" i="44"/>
  <c r="AP45" i="44" s="1"/>
  <c r="AF45" i="44"/>
  <c r="AO45" i="44" s="1"/>
  <c r="AE45" i="44"/>
  <c r="AR46" i="25"/>
  <c r="Y46" i="34"/>
  <c r="X46" i="34"/>
  <c r="X45" i="86"/>
  <c r="Y45" i="86"/>
  <c r="Z47" i="79"/>
  <c r="AR44" i="91"/>
  <c r="AH47" i="25"/>
  <c r="AQ47" i="25" s="1"/>
  <c r="Z44" i="76"/>
  <c r="Z45" i="89"/>
  <c r="W49" i="30"/>
  <c r="AG48" i="30"/>
  <c r="AP48" i="30" s="1"/>
  <c r="AF48" i="30"/>
  <c r="AO48" i="30" s="1"/>
  <c r="AE48" i="30"/>
  <c r="AN45" i="88"/>
  <c r="AI45" i="88"/>
  <c r="AI46" i="29"/>
  <c r="AN46" i="29"/>
  <c r="AI43" i="85"/>
  <c r="AN43" i="85"/>
  <c r="AI44" i="73"/>
  <c r="AN44" i="73"/>
  <c r="W48" i="94"/>
  <c r="AG47" i="94"/>
  <c r="AP47" i="94" s="1"/>
  <c r="AF47" i="94"/>
  <c r="AO47" i="94" s="1"/>
  <c r="AE47" i="94"/>
  <c r="AI45" i="34"/>
  <c r="AN45" i="34"/>
  <c r="AF46" i="31"/>
  <c r="AO46" i="31" s="1"/>
  <c r="AE46" i="31"/>
  <c r="W47" i="31"/>
  <c r="AG46" i="31"/>
  <c r="AP46" i="31" s="1"/>
  <c r="Z47" i="25"/>
  <c r="AE47" i="82"/>
  <c r="AG47" i="82"/>
  <c r="AP47" i="82" s="1"/>
  <c r="AF47" i="82"/>
  <c r="AO47" i="82" s="1"/>
  <c r="W48" i="82"/>
  <c r="Y49" i="96"/>
  <c r="X49" i="96"/>
  <c r="AH44" i="87"/>
  <c r="AQ44" i="87" s="1"/>
  <c r="AR44" i="28"/>
  <c r="AH45" i="91"/>
  <c r="AQ45" i="91" s="1"/>
  <c r="AR45" i="84"/>
  <c r="AH45" i="28"/>
  <c r="AQ45" i="28" s="1"/>
  <c r="AR44" i="89"/>
  <c r="AF46" i="35"/>
  <c r="AO46" i="35" s="1"/>
  <c r="AE46" i="35"/>
  <c r="W47" i="35"/>
  <c r="AG46" i="35"/>
  <c r="AP46" i="35" s="1"/>
  <c r="AR43" i="87"/>
  <c r="AH46" i="84"/>
  <c r="AQ46" i="84" s="1"/>
  <c r="AR45" i="45"/>
  <c r="AH46" i="47"/>
  <c r="AQ46" i="47" s="1"/>
  <c r="Y47" i="39"/>
  <c r="X47" i="39"/>
  <c r="X47" i="26"/>
  <c r="Y47" i="26"/>
  <c r="AI45" i="75"/>
  <c r="AN45" i="75"/>
  <c r="AR45" i="47"/>
  <c r="AE45" i="91"/>
  <c r="AG45" i="91"/>
  <c r="AP45" i="91" s="1"/>
  <c r="AF45" i="91"/>
  <c r="AO45" i="91" s="1"/>
  <c r="W46" i="91"/>
  <c r="AR43" i="76"/>
  <c r="AR46" i="43"/>
  <c r="AR46" i="94"/>
  <c r="W46" i="93"/>
  <c r="AG45" i="93"/>
  <c r="AP45" i="93" s="1"/>
  <c r="AF45" i="93"/>
  <c r="AO45" i="93" s="1"/>
  <c r="AE45" i="93"/>
  <c r="X49" i="48"/>
  <c r="Y49" i="48"/>
  <c r="AE46" i="84"/>
  <c r="W47" i="84"/>
  <c r="AF46" i="84"/>
  <c r="AO46" i="84" s="1"/>
  <c r="AG46" i="84"/>
  <c r="AP46" i="84" s="1"/>
  <c r="AN45" i="81"/>
  <c r="AI45" i="81"/>
  <c r="Z46" i="75" l="1"/>
  <c r="Z46" i="81"/>
  <c r="Z49" i="48"/>
  <c r="Z47" i="27"/>
  <c r="AG46" i="47"/>
  <c r="AP46" i="47" s="1"/>
  <c r="Z45" i="86"/>
  <c r="AE45" i="86" s="1"/>
  <c r="AE45" i="28"/>
  <c r="Z49" i="96"/>
  <c r="AF45" i="28"/>
  <c r="AO45" i="28" s="1"/>
  <c r="Z47" i="29"/>
  <c r="AF47" i="29" s="1"/>
  <c r="AO47" i="29" s="1"/>
  <c r="Z49" i="42"/>
  <c r="W50" i="42" s="1"/>
  <c r="Z46" i="37"/>
  <c r="AE46" i="37" s="1"/>
  <c r="Z47" i="26"/>
  <c r="Z47" i="36"/>
  <c r="W48" i="36" s="1"/>
  <c r="Z46" i="88"/>
  <c r="AG46" i="88" s="1"/>
  <c r="AP46" i="88" s="1"/>
  <c r="AF49" i="42"/>
  <c r="AO49" i="42" s="1"/>
  <c r="AE49" i="42"/>
  <c r="W48" i="26"/>
  <c r="AG47" i="26"/>
  <c r="AP47" i="26" s="1"/>
  <c r="AF47" i="26"/>
  <c r="AO47" i="26" s="1"/>
  <c r="AE47" i="26"/>
  <c r="AE46" i="88"/>
  <c r="W47" i="88"/>
  <c r="W47" i="37"/>
  <c r="AF46" i="37"/>
  <c r="AO46" i="37" s="1"/>
  <c r="W46" i="86"/>
  <c r="AG45" i="86"/>
  <c r="AP45" i="86" s="1"/>
  <c r="AF45" i="86"/>
  <c r="AO45" i="86" s="1"/>
  <c r="W45" i="85"/>
  <c r="AG44" i="85"/>
  <c r="AP44" i="85" s="1"/>
  <c r="AF44" i="85"/>
  <c r="AO44" i="85" s="1"/>
  <c r="AE44" i="85"/>
  <c r="W48" i="29"/>
  <c r="AE49" i="96"/>
  <c r="W50" i="96"/>
  <c r="AG49" i="96"/>
  <c r="AP49" i="96" s="1"/>
  <c r="AF49" i="96"/>
  <c r="AO49" i="96" s="1"/>
  <c r="AR46" i="29"/>
  <c r="AR48" i="96"/>
  <c r="AR48" i="42"/>
  <c r="AF47" i="27"/>
  <c r="AO47" i="27" s="1"/>
  <c r="AE47" i="27"/>
  <c r="W48" i="27"/>
  <c r="AG47" i="27"/>
  <c r="AP47" i="27" s="1"/>
  <c r="Y46" i="80"/>
  <c r="X46" i="80"/>
  <c r="X48" i="32"/>
  <c r="Z48" i="32" s="1"/>
  <c r="Y48" i="32"/>
  <c r="AI45" i="90"/>
  <c r="AN45" i="90"/>
  <c r="X48" i="43"/>
  <c r="Y48" i="43"/>
  <c r="X46" i="93"/>
  <c r="Y46" i="93"/>
  <c r="AN45" i="91"/>
  <c r="AI45" i="91"/>
  <c r="AH47" i="26"/>
  <c r="AQ47" i="26" s="1"/>
  <c r="Y48" i="82"/>
  <c r="X48" i="82"/>
  <c r="Z48" i="82" s="1"/>
  <c r="AR45" i="34"/>
  <c r="AR45" i="88"/>
  <c r="AH45" i="86"/>
  <c r="AQ45" i="86" s="1"/>
  <c r="Y48" i="46"/>
  <c r="X48" i="46"/>
  <c r="AI46" i="95"/>
  <c r="AN46" i="95"/>
  <c r="AR46" i="39"/>
  <c r="AI46" i="77"/>
  <c r="AN46" i="77"/>
  <c r="AH47" i="36"/>
  <c r="AQ47" i="36" s="1"/>
  <c r="AH46" i="88"/>
  <c r="AQ46" i="88" s="1"/>
  <c r="AI44" i="87"/>
  <c r="AN44" i="87"/>
  <c r="W48" i="25"/>
  <c r="AG47" i="25"/>
  <c r="AP47" i="25" s="1"/>
  <c r="AF47" i="25"/>
  <c r="AO47" i="25" s="1"/>
  <c r="AE47" i="25"/>
  <c r="Y48" i="94"/>
  <c r="X48" i="94"/>
  <c r="X46" i="44"/>
  <c r="Y46" i="44"/>
  <c r="W47" i="81"/>
  <c r="AE46" i="81"/>
  <c r="AG46" i="81"/>
  <c r="AP46" i="81" s="1"/>
  <c r="AF46" i="81"/>
  <c r="AO46" i="81" s="1"/>
  <c r="AI47" i="46"/>
  <c r="AN47" i="46"/>
  <c r="AH44" i="85"/>
  <c r="AQ44" i="85" s="1"/>
  <c r="AH49" i="48"/>
  <c r="AQ49" i="48" s="1"/>
  <c r="AN47" i="94"/>
  <c r="AI47" i="94"/>
  <c r="AR44" i="73"/>
  <c r="W46" i="89"/>
  <c r="AG45" i="89"/>
  <c r="AP45" i="89" s="1"/>
  <c r="AF45" i="89"/>
  <c r="AO45" i="89" s="1"/>
  <c r="AE45" i="89"/>
  <c r="AH46" i="75"/>
  <c r="AQ46" i="75" s="1"/>
  <c r="AI45" i="78"/>
  <c r="AN45" i="78"/>
  <c r="X46" i="41"/>
  <c r="Y46" i="41"/>
  <c r="X47" i="95"/>
  <c r="Y47" i="95"/>
  <c r="Y47" i="40"/>
  <c r="X47" i="40"/>
  <c r="Y46" i="74"/>
  <c r="X46" i="74"/>
  <c r="Y45" i="33"/>
  <c r="X45" i="33"/>
  <c r="W49" i="92"/>
  <c r="AG48" i="92"/>
  <c r="AP48" i="92" s="1"/>
  <c r="AF48" i="92"/>
  <c r="AO48" i="92" s="1"/>
  <c r="AE48" i="92"/>
  <c r="AH45" i="73"/>
  <c r="AQ45" i="73" s="1"/>
  <c r="AR44" i="86"/>
  <c r="AH49" i="42"/>
  <c r="AQ49" i="42" s="1"/>
  <c r="Y47" i="47"/>
  <c r="X47" i="47"/>
  <c r="AI45" i="28"/>
  <c r="AN45" i="28"/>
  <c r="AN45" i="80"/>
  <c r="AI45" i="80"/>
  <c r="W49" i="38"/>
  <c r="AG48" i="38"/>
  <c r="AP48" i="38" s="1"/>
  <c r="AF48" i="38"/>
  <c r="AO48" i="38" s="1"/>
  <c r="AE48" i="38"/>
  <c r="AN47" i="32"/>
  <c r="AI47" i="32"/>
  <c r="AI47" i="43"/>
  <c r="AN47" i="43"/>
  <c r="Y49" i="30"/>
  <c r="X49" i="30"/>
  <c r="AH47" i="39"/>
  <c r="AQ47" i="39" s="1"/>
  <c r="X47" i="31"/>
  <c r="Y47" i="31"/>
  <c r="AI48" i="30"/>
  <c r="AN48" i="30"/>
  <c r="W45" i="76"/>
  <c r="AG44" i="76"/>
  <c r="AP44" i="76" s="1"/>
  <c r="AF44" i="76"/>
  <c r="AO44" i="76" s="1"/>
  <c r="AE44" i="76"/>
  <c r="AH46" i="34"/>
  <c r="AQ46" i="34" s="1"/>
  <c r="AN45" i="44"/>
  <c r="AI45" i="44"/>
  <c r="W47" i="75"/>
  <c r="AG46" i="75"/>
  <c r="AP46" i="75" s="1"/>
  <c r="AE46" i="75"/>
  <c r="AF46" i="75"/>
  <c r="AO46" i="75" s="1"/>
  <c r="AN46" i="31"/>
  <c r="AI46" i="31"/>
  <c r="AR43" i="85"/>
  <c r="AI45" i="41"/>
  <c r="AN45" i="41"/>
  <c r="AR46" i="27"/>
  <c r="X45" i="83"/>
  <c r="Y45" i="83"/>
  <c r="X47" i="77"/>
  <c r="Y47" i="77"/>
  <c r="AI45" i="74"/>
  <c r="AN45" i="74"/>
  <c r="AF46" i="45"/>
  <c r="AO46" i="45" s="1"/>
  <c r="AE46" i="45"/>
  <c r="W47" i="45"/>
  <c r="AG46" i="45"/>
  <c r="AP46" i="45" s="1"/>
  <c r="Z45" i="73"/>
  <c r="Y45" i="87"/>
  <c r="X45" i="87"/>
  <c r="Z45" i="87" s="1"/>
  <c r="AR45" i="81"/>
  <c r="W50" i="48"/>
  <c r="AG49" i="48"/>
  <c r="AP49" i="48" s="1"/>
  <c r="AF49" i="48"/>
  <c r="AO49" i="48" s="1"/>
  <c r="AE49" i="48"/>
  <c r="Y47" i="35"/>
  <c r="X47" i="35"/>
  <c r="AR48" i="48"/>
  <c r="AR45" i="37"/>
  <c r="Y47" i="84"/>
  <c r="X47" i="84"/>
  <c r="AI45" i="93"/>
  <c r="AN45" i="93"/>
  <c r="Y46" i="91"/>
  <c r="X46" i="91"/>
  <c r="AH49" i="96"/>
  <c r="AQ49" i="96" s="1"/>
  <c r="AI46" i="84"/>
  <c r="AN46" i="84"/>
  <c r="AR45" i="75"/>
  <c r="Z47" i="39"/>
  <c r="AI46" i="35"/>
  <c r="AN46" i="35"/>
  <c r="AI47" i="82"/>
  <c r="AN47" i="82"/>
  <c r="W48" i="79"/>
  <c r="AG47" i="79"/>
  <c r="AP47" i="79" s="1"/>
  <c r="AF47" i="79"/>
  <c r="AO47" i="79" s="1"/>
  <c r="AE47" i="79"/>
  <c r="Z46" i="34"/>
  <c r="AH46" i="81"/>
  <c r="AQ46" i="81" s="1"/>
  <c r="AR46" i="36"/>
  <c r="Y46" i="78"/>
  <c r="X46" i="78"/>
  <c r="AI46" i="40"/>
  <c r="AN46" i="40"/>
  <c r="AN44" i="83"/>
  <c r="AI44" i="83"/>
  <c r="AH47" i="27"/>
  <c r="AQ47" i="27" s="1"/>
  <c r="AI44" i="33"/>
  <c r="AN44" i="33"/>
  <c r="AH46" i="37"/>
  <c r="AQ46" i="37" s="1"/>
  <c r="AR46" i="26"/>
  <c r="AH47" i="29"/>
  <c r="AQ47" i="29" s="1"/>
  <c r="Y46" i="90"/>
  <c r="X46" i="90"/>
  <c r="AN46" i="47"/>
  <c r="AI46" i="47"/>
  <c r="X46" i="28"/>
  <c r="Y46" i="28"/>
  <c r="Z48" i="46" l="1"/>
  <c r="AG46" i="37"/>
  <c r="AP46" i="37" s="1"/>
  <c r="AG47" i="29"/>
  <c r="AP47" i="29" s="1"/>
  <c r="Z45" i="33"/>
  <c r="AE47" i="29"/>
  <c r="AE47" i="36"/>
  <c r="AG49" i="42"/>
  <c r="AP49" i="42" s="1"/>
  <c r="Z46" i="90"/>
  <c r="AF47" i="36"/>
  <c r="AO47" i="36" s="1"/>
  <c r="Z49" i="30"/>
  <c r="AF49" i="30" s="1"/>
  <c r="AO49" i="30" s="1"/>
  <c r="Z46" i="41"/>
  <c r="Z47" i="40"/>
  <c r="W48" i="40" s="1"/>
  <c r="Z46" i="44"/>
  <c r="AE46" i="44" s="1"/>
  <c r="AF46" i="88"/>
  <c r="AO46" i="88" s="1"/>
  <c r="AG47" i="36"/>
  <c r="AP47" i="36" s="1"/>
  <c r="Z48" i="43"/>
  <c r="W49" i="43" s="1"/>
  <c r="AE47" i="40"/>
  <c r="AF46" i="44"/>
  <c r="AO46" i="44" s="1"/>
  <c r="AG46" i="44"/>
  <c r="AP46" i="44" s="1"/>
  <c r="W47" i="41"/>
  <c r="AG46" i="41"/>
  <c r="AP46" i="41" s="1"/>
  <c r="AF46" i="41"/>
  <c r="AO46" i="41" s="1"/>
  <c r="AE46" i="41"/>
  <c r="AF48" i="43"/>
  <c r="AO48" i="43" s="1"/>
  <c r="AE48" i="43"/>
  <c r="W50" i="30"/>
  <c r="AG49" i="30"/>
  <c r="AP49" i="30" s="1"/>
  <c r="W46" i="33"/>
  <c r="AG45" i="33"/>
  <c r="AP45" i="33" s="1"/>
  <c r="AF45" i="33"/>
  <c r="AO45" i="33" s="1"/>
  <c r="AE45" i="33"/>
  <c r="AR46" i="31"/>
  <c r="X45" i="76"/>
  <c r="Y45" i="76"/>
  <c r="W49" i="82"/>
  <c r="AG48" i="82"/>
  <c r="AP48" i="82" s="1"/>
  <c r="AF48" i="82"/>
  <c r="AO48" i="82" s="1"/>
  <c r="AE48" i="82"/>
  <c r="AF48" i="32"/>
  <c r="AO48" i="32" s="1"/>
  <c r="AE48" i="32"/>
  <c r="W49" i="32"/>
  <c r="AG48" i="32"/>
  <c r="AP48" i="32" s="1"/>
  <c r="AH46" i="90"/>
  <c r="AQ46" i="90" s="1"/>
  <c r="W47" i="34"/>
  <c r="AG46" i="34"/>
  <c r="AP46" i="34" s="1"/>
  <c r="AF46" i="34"/>
  <c r="AO46" i="34" s="1"/>
  <c r="AE46" i="34"/>
  <c r="AR45" i="93"/>
  <c r="AN49" i="48"/>
  <c r="AI49" i="48"/>
  <c r="AH45" i="87"/>
  <c r="AQ45" i="87" s="1"/>
  <c r="AI46" i="45"/>
  <c r="AN46" i="45"/>
  <c r="AH47" i="77"/>
  <c r="AQ47" i="77" s="1"/>
  <c r="AR45" i="44"/>
  <c r="X46" i="89"/>
  <c r="Y46" i="89"/>
  <c r="AH46" i="80"/>
  <c r="AQ46" i="80" s="1"/>
  <c r="AI47" i="27"/>
  <c r="AN47" i="27"/>
  <c r="AI49" i="96"/>
  <c r="AN49" i="96"/>
  <c r="AN45" i="86"/>
  <c r="AI45" i="86"/>
  <c r="AI48" i="92"/>
  <c r="AN48" i="92"/>
  <c r="AR46" i="40"/>
  <c r="AI47" i="79"/>
  <c r="AN47" i="79"/>
  <c r="AR47" i="82"/>
  <c r="AH47" i="84"/>
  <c r="AQ47" i="84" s="1"/>
  <c r="Z47" i="77"/>
  <c r="AR48" i="30"/>
  <c r="AR45" i="28"/>
  <c r="AH46" i="74"/>
  <c r="AQ46" i="74" s="1"/>
  <c r="AH48" i="94"/>
  <c r="AQ48" i="94" s="1"/>
  <c r="AN44" i="85"/>
  <c r="AI44" i="85"/>
  <c r="AN46" i="37"/>
  <c r="AI46" i="37"/>
  <c r="AI46" i="88"/>
  <c r="AN46" i="88"/>
  <c r="AI47" i="26"/>
  <c r="AN47" i="26"/>
  <c r="Y48" i="29"/>
  <c r="X48" i="29"/>
  <c r="AH46" i="28"/>
  <c r="AQ46" i="28" s="1"/>
  <c r="AH46" i="78"/>
  <c r="AQ46" i="78" s="1"/>
  <c r="AI46" i="75"/>
  <c r="AN46" i="75"/>
  <c r="AH47" i="95"/>
  <c r="AQ47" i="95" s="1"/>
  <c r="AN46" i="81"/>
  <c r="AI46" i="81"/>
  <c r="Y48" i="25"/>
  <c r="X48" i="25"/>
  <c r="AR46" i="95"/>
  <c r="AH46" i="93"/>
  <c r="AQ46" i="93" s="1"/>
  <c r="AR45" i="90"/>
  <c r="Z46" i="80"/>
  <c r="AN47" i="29"/>
  <c r="AI47" i="29"/>
  <c r="X47" i="37"/>
  <c r="Y47" i="37"/>
  <c r="AI47" i="36"/>
  <c r="AN47" i="36"/>
  <c r="X50" i="42"/>
  <c r="Y50" i="42"/>
  <c r="AI48" i="38"/>
  <c r="AN48" i="38"/>
  <c r="AH46" i="41"/>
  <c r="AQ46" i="41" s="1"/>
  <c r="AR45" i="91"/>
  <c r="AH48" i="43"/>
  <c r="AQ48" i="43" s="1"/>
  <c r="Y48" i="36"/>
  <c r="X48" i="36"/>
  <c r="W47" i="90"/>
  <c r="AG46" i="90"/>
  <c r="AP46" i="90" s="1"/>
  <c r="AF46" i="90"/>
  <c r="AO46" i="90" s="1"/>
  <c r="AE46" i="90"/>
  <c r="AH46" i="91"/>
  <c r="AQ46" i="91" s="1"/>
  <c r="AH47" i="35"/>
  <c r="AQ47" i="35" s="1"/>
  <c r="AR45" i="41"/>
  <c r="AR47" i="43"/>
  <c r="X49" i="38"/>
  <c r="Y49" i="38"/>
  <c r="AH47" i="47"/>
  <c r="AQ47" i="47" s="1"/>
  <c r="AH47" i="31"/>
  <c r="AQ47" i="31" s="1"/>
  <c r="AR47" i="32"/>
  <c r="Z46" i="74"/>
  <c r="Z47" i="95"/>
  <c r="AN45" i="89"/>
  <c r="AI45" i="89"/>
  <c r="AR47" i="94"/>
  <c r="Y47" i="81"/>
  <c r="X47" i="81"/>
  <c r="Z48" i="94"/>
  <c r="AH48" i="46"/>
  <c r="AQ48" i="46" s="1"/>
  <c r="AH48" i="82"/>
  <c r="AQ48" i="82" s="1"/>
  <c r="Z46" i="93"/>
  <c r="X46" i="86"/>
  <c r="Y46" i="86"/>
  <c r="AN49" i="42"/>
  <c r="AI49" i="42"/>
  <c r="X47" i="45"/>
  <c r="Z47" i="45" s="1"/>
  <c r="Y47" i="45"/>
  <c r="AH46" i="44"/>
  <c r="AQ46" i="44" s="1"/>
  <c r="AN47" i="25"/>
  <c r="AI47" i="25"/>
  <c r="W49" i="46"/>
  <c r="AG48" i="46"/>
  <c r="AP48" i="46" s="1"/>
  <c r="AF48" i="46"/>
  <c r="AO48" i="46" s="1"/>
  <c r="AE48" i="46"/>
  <c r="Y47" i="88"/>
  <c r="X47" i="88"/>
  <c r="AR46" i="84"/>
  <c r="W46" i="87"/>
  <c r="AG45" i="87"/>
  <c r="AP45" i="87" s="1"/>
  <c r="AF45" i="87"/>
  <c r="AO45" i="87" s="1"/>
  <c r="AE45" i="87"/>
  <c r="AN44" i="76"/>
  <c r="AI44" i="76"/>
  <c r="Y49" i="92"/>
  <c r="X49" i="92"/>
  <c r="AR45" i="78"/>
  <c r="Z46" i="28"/>
  <c r="AR46" i="35"/>
  <c r="Z47" i="84"/>
  <c r="X50" i="48"/>
  <c r="Y50" i="48"/>
  <c r="W46" i="73"/>
  <c r="AG45" i="73"/>
  <c r="AP45" i="73" s="1"/>
  <c r="AF45" i="73"/>
  <c r="AO45" i="73" s="1"/>
  <c r="AE45" i="73"/>
  <c r="AH45" i="83"/>
  <c r="AQ45" i="83" s="1"/>
  <c r="AR46" i="47"/>
  <c r="AR44" i="33"/>
  <c r="AR44" i="83"/>
  <c r="Z46" i="78"/>
  <c r="Y48" i="79"/>
  <c r="X48" i="79"/>
  <c r="W48" i="39"/>
  <c r="AG47" i="39"/>
  <c r="AP47" i="39" s="1"/>
  <c r="AF47" i="39"/>
  <c r="AO47" i="39" s="1"/>
  <c r="AE47" i="39"/>
  <c r="Z46" i="91"/>
  <c r="Z47" i="35"/>
  <c r="AR45" i="74"/>
  <c r="Z45" i="83"/>
  <c r="Y47" i="75"/>
  <c r="X47" i="75"/>
  <c r="Z47" i="31"/>
  <c r="AH49" i="30"/>
  <c r="AQ49" i="30" s="1"/>
  <c r="AR45" i="80"/>
  <c r="Z47" i="47"/>
  <c r="AH45" i="33"/>
  <c r="AQ45" i="33" s="1"/>
  <c r="AH47" i="40"/>
  <c r="AQ47" i="40" s="1"/>
  <c r="AR47" i="46"/>
  <c r="AR44" i="87"/>
  <c r="AR46" i="77"/>
  <c r="AH48" i="32"/>
  <c r="AQ48" i="32" s="1"/>
  <c r="X48" i="27"/>
  <c r="Z48" i="27" s="1"/>
  <c r="Y48" i="27"/>
  <c r="X50" i="96"/>
  <c r="Y50" i="96"/>
  <c r="Z50" i="96" s="1"/>
  <c r="X45" i="85"/>
  <c r="Y45" i="85"/>
  <c r="X48" i="26"/>
  <c r="Y48" i="26"/>
  <c r="AF47" i="40" l="1"/>
  <c r="AO47" i="40" s="1"/>
  <c r="AE49" i="30"/>
  <c r="AG48" i="43"/>
  <c r="AP48" i="43" s="1"/>
  <c r="Z47" i="81"/>
  <c r="AF47" i="81" s="1"/>
  <c r="AO47" i="81" s="1"/>
  <c r="Z48" i="29"/>
  <c r="AG48" i="29" s="1"/>
  <c r="AP48" i="29" s="1"/>
  <c r="Z46" i="89"/>
  <c r="Z45" i="85"/>
  <c r="Z50" i="48"/>
  <c r="Z48" i="79"/>
  <c r="AE48" i="79" s="1"/>
  <c r="AG47" i="40"/>
  <c r="AP47" i="40" s="1"/>
  <c r="Z45" i="76"/>
  <c r="W46" i="76" s="1"/>
  <c r="Z48" i="25"/>
  <c r="AG48" i="25" s="1"/>
  <c r="AP48" i="25" s="1"/>
  <c r="Z48" i="26"/>
  <c r="W47" i="44"/>
  <c r="W49" i="79"/>
  <c r="AG48" i="79"/>
  <c r="AP48" i="79" s="1"/>
  <c r="AF48" i="79"/>
  <c r="AO48" i="79" s="1"/>
  <c r="AE48" i="25"/>
  <c r="AE45" i="76"/>
  <c r="AE48" i="29"/>
  <c r="W49" i="29"/>
  <c r="W51" i="96"/>
  <c r="AG50" i="96"/>
  <c r="AP50" i="96" s="1"/>
  <c r="AF50" i="96"/>
  <c r="AO50" i="96" s="1"/>
  <c r="AE50" i="96"/>
  <c r="W48" i="81"/>
  <c r="AG47" i="81"/>
  <c r="AP47" i="81" s="1"/>
  <c r="W49" i="26"/>
  <c r="AG48" i="26"/>
  <c r="AP48" i="26" s="1"/>
  <c r="AF48" i="26"/>
  <c r="AO48" i="26" s="1"/>
  <c r="AE48" i="26"/>
  <c r="W49" i="27"/>
  <c r="AG48" i="27"/>
  <c r="AP48" i="27" s="1"/>
  <c r="AF48" i="27"/>
  <c r="AO48" i="27" s="1"/>
  <c r="AE48" i="27"/>
  <c r="AH47" i="37"/>
  <c r="AQ47" i="37" s="1"/>
  <c r="AI48" i="32"/>
  <c r="AN48" i="32"/>
  <c r="AN49" i="30"/>
  <c r="AI49" i="30"/>
  <c r="AH47" i="75"/>
  <c r="AQ47" i="75" s="1"/>
  <c r="W48" i="35"/>
  <c r="AG47" i="35"/>
  <c r="AP47" i="35" s="1"/>
  <c r="AF47" i="35"/>
  <c r="AO47" i="35" s="1"/>
  <c r="AE47" i="35"/>
  <c r="Y48" i="39"/>
  <c r="X48" i="39"/>
  <c r="Z48" i="39" s="1"/>
  <c r="W48" i="84"/>
  <c r="AG47" i="84"/>
  <c r="AP47" i="84" s="1"/>
  <c r="AF47" i="84"/>
  <c r="AO47" i="84" s="1"/>
  <c r="AE47" i="84"/>
  <c r="W48" i="95"/>
  <c r="AG47" i="95"/>
  <c r="AP47" i="95" s="1"/>
  <c r="AF47" i="95"/>
  <c r="AO47" i="95" s="1"/>
  <c r="AE47" i="95"/>
  <c r="AH48" i="36"/>
  <c r="AQ48" i="36" s="1"/>
  <c r="AH50" i="42"/>
  <c r="AQ50" i="42" s="1"/>
  <c r="Z47" i="37"/>
  <c r="AR46" i="75"/>
  <c r="AR46" i="37"/>
  <c r="W48" i="77"/>
  <c r="AG47" i="77"/>
  <c r="AP47" i="77" s="1"/>
  <c r="AF47" i="77"/>
  <c r="AO47" i="77" s="1"/>
  <c r="AE47" i="77"/>
  <c r="AR46" i="45"/>
  <c r="AR49" i="48"/>
  <c r="AN45" i="33"/>
  <c r="AI45" i="33"/>
  <c r="W48" i="45"/>
  <c r="AG47" i="45"/>
  <c r="AP47" i="45" s="1"/>
  <c r="AE47" i="45"/>
  <c r="AF47" i="45"/>
  <c r="AO47" i="45" s="1"/>
  <c r="AR49" i="96"/>
  <c r="X47" i="41"/>
  <c r="Y47" i="41"/>
  <c r="AH49" i="92"/>
  <c r="AQ49" i="92" s="1"/>
  <c r="AN45" i="87"/>
  <c r="AI45" i="87"/>
  <c r="AH47" i="88"/>
  <c r="AQ47" i="88" s="1"/>
  <c r="AR49" i="42"/>
  <c r="AH48" i="26"/>
  <c r="AQ48" i="26" s="1"/>
  <c r="AH50" i="96"/>
  <c r="AQ50" i="96" s="1"/>
  <c r="AG46" i="91"/>
  <c r="AP46" i="91" s="1"/>
  <c r="AF46" i="91"/>
  <c r="AO46" i="91" s="1"/>
  <c r="W47" i="91"/>
  <c r="AE46" i="91"/>
  <c r="AH48" i="79"/>
  <c r="AQ48" i="79" s="1"/>
  <c r="Y49" i="46"/>
  <c r="X49" i="46"/>
  <c r="W47" i="74"/>
  <c r="AG46" i="74"/>
  <c r="AP46" i="74" s="1"/>
  <c r="AF46" i="74"/>
  <c r="AO46" i="74" s="1"/>
  <c r="AE46" i="74"/>
  <c r="AN46" i="90"/>
  <c r="AI46" i="90"/>
  <c r="Z50" i="42"/>
  <c r="AR47" i="29"/>
  <c r="AH48" i="25"/>
  <c r="AQ48" i="25" s="1"/>
  <c r="AR48" i="92"/>
  <c r="AR47" i="27"/>
  <c r="X47" i="34"/>
  <c r="Y47" i="34"/>
  <c r="AI48" i="82"/>
  <c r="AN48" i="82"/>
  <c r="AH45" i="76"/>
  <c r="AQ45" i="76" s="1"/>
  <c r="X49" i="43"/>
  <c r="Y49" i="43"/>
  <c r="AN47" i="40"/>
  <c r="AI47" i="40"/>
  <c r="AF45" i="85"/>
  <c r="AO45" i="85" s="1"/>
  <c r="AE45" i="85"/>
  <c r="W46" i="85"/>
  <c r="AG45" i="85"/>
  <c r="AP45" i="85" s="1"/>
  <c r="AE50" i="48"/>
  <c r="W51" i="48"/>
  <c r="AG50" i="48"/>
  <c r="AP50" i="48" s="1"/>
  <c r="AF50" i="48"/>
  <c r="AO50" i="48" s="1"/>
  <c r="X47" i="90"/>
  <c r="Y47" i="90"/>
  <c r="Z47" i="90" s="1"/>
  <c r="AH48" i="29"/>
  <c r="AQ48" i="29" s="1"/>
  <c r="Z47" i="75"/>
  <c r="Y46" i="73"/>
  <c r="X46" i="73"/>
  <c r="Z49" i="92"/>
  <c r="Z47" i="88"/>
  <c r="AR47" i="25"/>
  <c r="Z48" i="36"/>
  <c r="AR44" i="85"/>
  <c r="AR45" i="86"/>
  <c r="AH46" i="89"/>
  <c r="AQ46" i="89" s="1"/>
  <c r="X50" i="30"/>
  <c r="Z50" i="30" s="1"/>
  <c r="Y50" i="30"/>
  <c r="AI46" i="41"/>
  <c r="AN46" i="41"/>
  <c r="X47" i="44"/>
  <c r="Y47" i="44"/>
  <c r="W47" i="93"/>
  <c r="AG46" i="93"/>
  <c r="AP46" i="93" s="1"/>
  <c r="AF46" i="93"/>
  <c r="AO46" i="93" s="1"/>
  <c r="AE46" i="93"/>
  <c r="AH47" i="81"/>
  <c r="AQ47" i="81" s="1"/>
  <c r="AE47" i="47"/>
  <c r="AG47" i="47"/>
  <c r="AP47" i="47" s="1"/>
  <c r="AF47" i="47"/>
  <c r="AO47" i="47" s="1"/>
  <c r="W48" i="47"/>
  <c r="W46" i="83"/>
  <c r="AG45" i="83"/>
  <c r="AP45" i="83" s="1"/>
  <c r="AF45" i="83"/>
  <c r="AO45" i="83" s="1"/>
  <c r="AE45" i="83"/>
  <c r="AN47" i="39"/>
  <c r="AI47" i="39"/>
  <c r="W47" i="28"/>
  <c r="AG46" i="28"/>
  <c r="AP46" i="28" s="1"/>
  <c r="AF46" i="28"/>
  <c r="AO46" i="28" s="1"/>
  <c r="AE46" i="28"/>
  <c r="AR44" i="76"/>
  <c r="X46" i="87"/>
  <c r="Y46" i="87"/>
  <c r="AN48" i="46"/>
  <c r="AI48" i="46"/>
  <c r="AH46" i="86"/>
  <c r="AQ46" i="86" s="1"/>
  <c r="AH49" i="38"/>
  <c r="AQ49" i="38" s="1"/>
  <c r="AR47" i="36"/>
  <c r="AE46" i="80"/>
  <c r="W47" i="80"/>
  <c r="AG46" i="80"/>
  <c r="AP46" i="80" s="1"/>
  <c r="AF46" i="80"/>
  <c r="AO46" i="80" s="1"/>
  <c r="AR47" i="26"/>
  <c r="AR47" i="79"/>
  <c r="AF46" i="89"/>
  <c r="AO46" i="89" s="1"/>
  <c r="W47" i="89"/>
  <c r="AE46" i="89"/>
  <c r="AG46" i="89"/>
  <c r="AP46" i="89" s="1"/>
  <c r="X49" i="32"/>
  <c r="Y49" i="32"/>
  <c r="Y46" i="33"/>
  <c r="X46" i="33"/>
  <c r="AG47" i="31"/>
  <c r="AP47" i="31" s="1"/>
  <c r="AF47" i="31"/>
  <c r="AO47" i="31" s="1"/>
  <c r="W48" i="31"/>
  <c r="AE47" i="31"/>
  <c r="AN45" i="73"/>
  <c r="AI45" i="73"/>
  <c r="AR46" i="88"/>
  <c r="AH45" i="85"/>
  <c r="AQ45" i="85" s="1"/>
  <c r="AH48" i="27"/>
  <c r="AQ48" i="27" s="1"/>
  <c r="W47" i="78"/>
  <c r="AG46" i="78"/>
  <c r="AP46" i="78" s="1"/>
  <c r="AF46" i="78"/>
  <c r="AO46" i="78" s="1"/>
  <c r="AE46" i="78"/>
  <c r="AH50" i="48"/>
  <c r="AQ50" i="48" s="1"/>
  <c r="AH47" i="45"/>
  <c r="AQ47" i="45" s="1"/>
  <c r="Z46" i="86"/>
  <c r="AE48" i="94"/>
  <c r="AG48" i="94"/>
  <c r="AP48" i="94" s="1"/>
  <c r="AF48" i="94"/>
  <c r="AO48" i="94" s="1"/>
  <c r="W49" i="94"/>
  <c r="AR45" i="89"/>
  <c r="Z49" i="38"/>
  <c r="AR48" i="38"/>
  <c r="AR46" i="81"/>
  <c r="AI46" i="34"/>
  <c r="AN46" i="34"/>
  <c r="Y49" i="82"/>
  <c r="X49" i="82"/>
  <c r="AN48" i="43"/>
  <c r="AI48" i="43"/>
  <c r="AI46" i="44"/>
  <c r="AN46" i="44"/>
  <c r="Y48" i="40"/>
  <c r="X48" i="40"/>
  <c r="W49" i="25" l="1"/>
  <c r="AE47" i="81"/>
  <c r="AF48" i="29"/>
  <c r="AO48" i="29" s="1"/>
  <c r="AF48" i="25"/>
  <c r="AO48" i="25" s="1"/>
  <c r="AF45" i="76"/>
  <c r="AO45" i="76" s="1"/>
  <c r="Z48" i="40"/>
  <c r="Z49" i="32"/>
  <c r="W50" i="32" s="1"/>
  <c r="AG45" i="76"/>
  <c r="AP45" i="76" s="1"/>
  <c r="Z46" i="33"/>
  <c r="W47" i="33" s="1"/>
  <c r="Z49" i="46"/>
  <c r="AG49" i="46" s="1"/>
  <c r="AP49" i="46" s="1"/>
  <c r="Z49" i="82"/>
  <c r="AE49" i="82" s="1"/>
  <c r="AG49" i="32"/>
  <c r="AP49" i="32" s="1"/>
  <c r="AF49" i="32"/>
  <c r="AO49" i="32" s="1"/>
  <c r="AE49" i="32"/>
  <c r="AF47" i="90"/>
  <c r="AO47" i="90" s="1"/>
  <c r="AE47" i="90"/>
  <c r="W48" i="90"/>
  <c r="AG47" i="90"/>
  <c r="AP47" i="90" s="1"/>
  <c r="AF49" i="46"/>
  <c r="AO49" i="46" s="1"/>
  <c r="W50" i="82"/>
  <c r="AG49" i="82"/>
  <c r="AP49" i="82" s="1"/>
  <c r="AF49" i="82"/>
  <c r="AO49" i="82" s="1"/>
  <c r="AF46" i="33"/>
  <c r="AO46" i="33" s="1"/>
  <c r="AN46" i="80"/>
  <c r="AI46" i="80"/>
  <c r="X47" i="28"/>
  <c r="Y47" i="28"/>
  <c r="X46" i="83"/>
  <c r="Y46" i="83"/>
  <c r="AI47" i="47"/>
  <c r="AN47" i="47"/>
  <c r="AH47" i="44"/>
  <c r="AQ47" i="44" s="1"/>
  <c r="AF50" i="30"/>
  <c r="AO50" i="30" s="1"/>
  <c r="AE50" i="30"/>
  <c r="W51" i="30"/>
  <c r="AG50" i="30"/>
  <c r="AP50" i="30" s="1"/>
  <c r="W48" i="75"/>
  <c r="AG47" i="75"/>
  <c r="AP47" i="75" s="1"/>
  <c r="AF47" i="75"/>
  <c r="AO47" i="75" s="1"/>
  <c r="AE47" i="75"/>
  <c r="AR48" i="82"/>
  <c r="AI46" i="74"/>
  <c r="AN46" i="74"/>
  <c r="AE48" i="39"/>
  <c r="W49" i="39"/>
  <c r="AG48" i="39"/>
  <c r="AP48" i="39" s="1"/>
  <c r="AF48" i="39"/>
  <c r="AO48" i="39" s="1"/>
  <c r="X49" i="29"/>
  <c r="Y49" i="29"/>
  <c r="Z49" i="29" s="1"/>
  <c r="AI48" i="25"/>
  <c r="AN48" i="25"/>
  <c r="AH48" i="40"/>
  <c r="AQ48" i="40" s="1"/>
  <c r="AE46" i="86"/>
  <c r="AF46" i="86"/>
  <c r="AO46" i="86" s="1"/>
  <c r="W47" i="86"/>
  <c r="AG46" i="86"/>
  <c r="AP46" i="86" s="1"/>
  <c r="AN46" i="78"/>
  <c r="AI46" i="78"/>
  <c r="AH49" i="82"/>
  <c r="AQ49" i="82" s="1"/>
  <c r="X49" i="94"/>
  <c r="Y49" i="94"/>
  <c r="AI47" i="31"/>
  <c r="AN47" i="31"/>
  <c r="AI46" i="89"/>
  <c r="AN46" i="89"/>
  <c r="AR48" i="46"/>
  <c r="AR47" i="39"/>
  <c r="AN46" i="93"/>
  <c r="AI46" i="93"/>
  <c r="Z47" i="44"/>
  <c r="W48" i="88"/>
  <c r="AG47" i="88"/>
  <c r="AP47" i="88" s="1"/>
  <c r="AF47" i="88"/>
  <c r="AO47" i="88" s="1"/>
  <c r="AE47" i="88"/>
  <c r="AH47" i="90"/>
  <c r="AQ47" i="90" s="1"/>
  <c r="AI50" i="48"/>
  <c r="AN50" i="48"/>
  <c r="AR47" i="40"/>
  <c r="AI46" i="91"/>
  <c r="AN46" i="91"/>
  <c r="AH47" i="41"/>
  <c r="AQ47" i="41" s="1"/>
  <c r="AN47" i="45"/>
  <c r="AI47" i="45"/>
  <c r="AF47" i="37"/>
  <c r="AO47" i="37" s="1"/>
  <c r="AG47" i="37"/>
  <c r="AP47" i="37" s="1"/>
  <c r="AE47" i="37"/>
  <c r="W48" i="37"/>
  <c r="AN47" i="95"/>
  <c r="AI47" i="95"/>
  <c r="AI47" i="35"/>
  <c r="AN47" i="35"/>
  <c r="Y48" i="81"/>
  <c r="X48" i="81"/>
  <c r="AI45" i="76"/>
  <c r="AN45" i="76"/>
  <c r="AE48" i="40"/>
  <c r="W49" i="40"/>
  <c r="AG48" i="40"/>
  <c r="AP48" i="40" s="1"/>
  <c r="AF48" i="40"/>
  <c r="AO48" i="40" s="1"/>
  <c r="X48" i="31"/>
  <c r="Y48" i="31"/>
  <c r="X47" i="89"/>
  <c r="Y47" i="89"/>
  <c r="X48" i="47"/>
  <c r="Y48" i="47"/>
  <c r="W50" i="92"/>
  <c r="AG49" i="92"/>
  <c r="AP49" i="92" s="1"/>
  <c r="AF49" i="92"/>
  <c r="AO49" i="92" s="1"/>
  <c r="AE49" i="92"/>
  <c r="AH47" i="34"/>
  <c r="AQ47" i="34" s="1"/>
  <c r="Y47" i="91"/>
  <c r="X47" i="91"/>
  <c r="Z47" i="41"/>
  <c r="X48" i="77"/>
  <c r="Z48" i="77" s="1"/>
  <c r="Y48" i="77"/>
  <c r="AR48" i="32"/>
  <c r="AI48" i="27"/>
  <c r="AN48" i="27"/>
  <c r="AN48" i="26"/>
  <c r="AI48" i="26"/>
  <c r="X51" i="96"/>
  <c r="Y51" i="96"/>
  <c r="AI48" i="29"/>
  <c r="AN48" i="29"/>
  <c r="AN48" i="79"/>
  <c r="AI48" i="79"/>
  <c r="Y47" i="78"/>
  <c r="X47" i="78"/>
  <c r="AH49" i="32"/>
  <c r="AQ49" i="32" s="1"/>
  <c r="AN46" i="28"/>
  <c r="AI46" i="28"/>
  <c r="AI45" i="83"/>
  <c r="AN45" i="83"/>
  <c r="AR46" i="41"/>
  <c r="AH46" i="73"/>
  <c r="AQ46" i="73" s="1"/>
  <c r="X46" i="85"/>
  <c r="Y46" i="85"/>
  <c r="Z47" i="34"/>
  <c r="W51" i="42"/>
  <c r="AG50" i="42"/>
  <c r="AP50" i="42" s="1"/>
  <c r="AF50" i="42"/>
  <c r="AO50" i="42" s="1"/>
  <c r="AE50" i="42"/>
  <c r="X47" i="74"/>
  <c r="Y47" i="74"/>
  <c r="X48" i="45"/>
  <c r="Y48" i="45"/>
  <c r="Y48" i="84"/>
  <c r="X48" i="84"/>
  <c r="AI47" i="81"/>
  <c r="AN47" i="81"/>
  <c r="Y49" i="25"/>
  <c r="X49" i="25"/>
  <c r="AR46" i="44"/>
  <c r="W50" i="38"/>
  <c r="AG49" i="38"/>
  <c r="AP49" i="38" s="1"/>
  <c r="AF49" i="38"/>
  <c r="AO49" i="38" s="1"/>
  <c r="AE49" i="38"/>
  <c r="AR45" i="73"/>
  <c r="AH46" i="87"/>
  <c r="AQ46" i="87" s="1"/>
  <c r="X47" i="93"/>
  <c r="Y47" i="93"/>
  <c r="W49" i="36"/>
  <c r="AG48" i="36"/>
  <c r="AP48" i="36" s="1"/>
  <c r="AF48" i="36"/>
  <c r="AO48" i="36" s="1"/>
  <c r="AE48" i="36"/>
  <c r="AH49" i="43"/>
  <c r="AQ49" i="43" s="1"/>
  <c r="AR46" i="90"/>
  <c r="AR45" i="33"/>
  <c r="X48" i="95"/>
  <c r="Y48" i="95"/>
  <c r="AH48" i="39"/>
  <c r="AQ48" i="39" s="1"/>
  <c r="X48" i="35"/>
  <c r="Y48" i="35"/>
  <c r="AR48" i="43"/>
  <c r="AR46" i="34"/>
  <c r="AN48" i="94"/>
  <c r="AI48" i="94"/>
  <c r="AH46" i="33"/>
  <c r="AQ46" i="33" s="1"/>
  <c r="X47" i="80"/>
  <c r="Y47" i="80"/>
  <c r="Z46" i="87"/>
  <c r="AH50" i="30"/>
  <c r="AQ50" i="30" s="1"/>
  <c r="Z46" i="73"/>
  <c r="Y51" i="48"/>
  <c r="X51" i="48"/>
  <c r="AI45" i="85"/>
  <c r="AN45" i="85"/>
  <c r="Z49" i="43"/>
  <c r="AH49" i="46"/>
  <c r="AQ49" i="46" s="1"/>
  <c r="AR45" i="87"/>
  <c r="AN47" i="77"/>
  <c r="AI47" i="77"/>
  <c r="AN47" i="84"/>
  <c r="AI47" i="84"/>
  <c r="AR49" i="30"/>
  <c r="Y49" i="27"/>
  <c r="X49" i="27"/>
  <c r="X49" i="26"/>
  <c r="Y49" i="26"/>
  <c r="AI50" i="96"/>
  <c r="AN50" i="96"/>
  <c r="Y46" i="76"/>
  <c r="X46" i="76"/>
  <c r="Y49" i="79"/>
  <c r="X49" i="79"/>
  <c r="Z49" i="25" l="1"/>
  <c r="Z51" i="96"/>
  <c r="Z46" i="76"/>
  <c r="Z48" i="35"/>
  <c r="Z48" i="31"/>
  <c r="AE46" i="33"/>
  <c r="W50" i="46"/>
  <c r="Z47" i="91"/>
  <c r="AE49" i="46"/>
  <c r="Z47" i="80"/>
  <c r="Z48" i="84"/>
  <c r="W49" i="84" s="1"/>
  <c r="Z51" i="48"/>
  <c r="Z48" i="47"/>
  <c r="Z48" i="81"/>
  <c r="AG46" i="33"/>
  <c r="AP46" i="33" s="1"/>
  <c r="Z49" i="79"/>
  <c r="Z49" i="26"/>
  <c r="W50" i="26" s="1"/>
  <c r="Z47" i="89"/>
  <c r="W48" i="89" s="1"/>
  <c r="Z47" i="93"/>
  <c r="AF47" i="93" s="1"/>
  <c r="AO47" i="93" s="1"/>
  <c r="Z48" i="95"/>
  <c r="AE48" i="95" s="1"/>
  <c r="W47" i="76"/>
  <c r="AG46" i="76"/>
  <c r="AP46" i="76" s="1"/>
  <c r="AE46" i="76"/>
  <c r="AF46" i="76"/>
  <c r="AO46" i="76" s="1"/>
  <c r="W48" i="91"/>
  <c r="AG47" i="91"/>
  <c r="AP47" i="91" s="1"/>
  <c r="AF47" i="91"/>
  <c r="AO47" i="91" s="1"/>
  <c r="AE47" i="91"/>
  <c r="AF48" i="84"/>
  <c r="AO48" i="84" s="1"/>
  <c r="AE48" i="84"/>
  <c r="AF48" i="95"/>
  <c r="AO48" i="95" s="1"/>
  <c r="AG48" i="95"/>
  <c r="AP48" i="95" s="1"/>
  <c r="AF49" i="26"/>
  <c r="AO49" i="26" s="1"/>
  <c r="AE49" i="26"/>
  <c r="AE47" i="93"/>
  <c r="W48" i="93"/>
  <c r="AG47" i="93"/>
  <c r="AP47" i="93" s="1"/>
  <c r="AE48" i="77"/>
  <c r="W49" i="77"/>
  <c r="AG48" i="77"/>
  <c r="AP48" i="77" s="1"/>
  <c r="AF48" i="77"/>
  <c r="AO48" i="77" s="1"/>
  <c r="AF47" i="89"/>
  <c r="AO47" i="89" s="1"/>
  <c r="AG47" i="89"/>
  <c r="AP47" i="89" s="1"/>
  <c r="AE47" i="89"/>
  <c r="AF49" i="79"/>
  <c r="AO49" i="79" s="1"/>
  <c r="AE49" i="79"/>
  <c r="W50" i="79"/>
  <c r="AG49" i="79"/>
  <c r="AP49" i="79" s="1"/>
  <c r="AE49" i="25"/>
  <c r="W50" i="25"/>
  <c r="AG49" i="25"/>
  <c r="AP49" i="25" s="1"/>
  <c r="AF49" i="25"/>
  <c r="AO49" i="25" s="1"/>
  <c r="AR47" i="35"/>
  <c r="W50" i="29"/>
  <c r="AG49" i="29"/>
  <c r="AP49" i="29" s="1"/>
  <c r="AF49" i="29"/>
  <c r="AO49" i="29" s="1"/>
  <c r="AE49" i="29"/>
  <c r="AI50" i="30"/>
  <c r="AN50" i="30"/>
  <c r="Y50" i="46"/>
  <c r="X50" i="46"/>
  <c r="AH46" i="76"/>
  <c r="AQ46" i="76" s="1"/>
  <c r="AH49" i="26"/>
  <c r="AQ49" i="26" s="1"/>
  <c r="AF49" i="43"/>
  <c r="AO49" i="43" s="1"/>
  <c r="AE49" i="43"/>
  <c r="W50" i="43"/>
  <c r="AG49" i="43"/>
  <c r="AP49" i="43" s="1"/>
  <c r="AE46" i="73"/>
  <c r="W47" i="73"/>
  <c r="AG46" i="73"/>
  <c r="AP46" i="73" s="1"/>
  <c r="AF46" i="73"/>
  <c r="AO46" i="73" s="1"/>
  <c r="AF46" i="87"/>
  <c r="AO46" i="87" s="1"/>
  <c r="AE46" i="87"/>
  <c r="W47" i="87"/>
  <c r="AG46" i="87"/>
  <c r="AP46" i="87" s="1"/>
  <c r="AH48" i="95"/>
  <c r="AQ48" i="95" s="1"/>
  <c r="AN48" i="36"/>
  <c r="AI48" i="36"/>
  <c r="X50" i="38"/>
  <c r="Z50" i="38" s="1"/>
  <c r="Y50" i="38"/>
  <c r="AH48" i="45"/>
  <c r="AQ48" i="45" s="1"/>
  <c r="AH46" i="85"/>
  <c r="AQ46" i="85" s="1"/>
  <c r="AH47" i="78"/>
  <c r="AQ47" i="78" s="1"/>
  <c r="AR48" i="29"/>
  <c r="AR45" i="76"/>
  <c r="AR47" i="95"/>
  <c r="W48" i="44"/>
  <c r="AG47" i="44"/>
  <c r="AP47" i="44" s="1"/>
  <c r="AF47" i="44"/>
  <c r="AO47" i="44" s="1"/>
  <c r="AE47" i="44"/>
  <c r="AH49" i="94"/>
  <c r="AQ49" i="94" s="1"/>
  <c r="AR46" i="74"/>
  <c r="AH47" i="28"/>
  <c r="AQ47" i="28" s="1"/>
  <c r="X47" i="33"/>
  <c r="Y47" i="33"/>
  <c r="AN49" i="46"/>
  <c r="AI49" i="46"/>
  <c r="AI49" i="32"/>
  <c r="AN49" i="32"/>
  <c r="AR47" i="81"/>
  <c r="Z48" i="45"/>
  <c r="Z46" i="85"/>
  <c r="AR48" i="27"/>
  <c r="W48" i="41"/>
  <c r="AG47" i="41"/>
  <c r="AP47" i="41" s="1"/>
  <c r="AF47" i="41"/>
  <c r="AO47" i="41" s="1"/>
  <c r="AE47" i="41"/>
  <c r="AH47" i="89"/>
  <c r="AQ47" i="89" s="1"/>
  <c r="AH48" i="81"/>
  <c r="AQ48" i="81" s="1"/>
  <c r="AR47" i="45"/>
  <c r="AR50" i="48"/>
  <c r="AI47" i="88"/>
  <c r="AN47" i="88"/>
  <c r="AR46" i="93"/>
  <c r="Z49" i="94"/>
  <c r="AR46" i="78"/>
  <c r="AI46" i="86"/>
  <c r="AN46" i="86"/>
  <c r="Y48" i="75"/>
  <c r="X48" i="75"/>
  <c r="Z48" i="75" s="1"/>
  <c r="AR47" i="47"/>
  <c r="Z47" i="28"/>
  <c r="Y50" i="82"/>
  <c r="X50" i="82"/>
  <c r="Z50" i="82" s="1"/>
  <c r="W52" i="48"/>
  <c r="AG51" i="48"/>
  <c r="AP51" i="48" s="1"/>
  <c r="AF51" i="48"/>
  <c r="AO51" i="48" s="1"/>
  <c r="AE51" i="48"/>
  <c r="AH48" i="77"/>
  <c r="AQ48" i="77" s="1"/>
  <c r="W49" i="47"/>
  <c r="AG48" i="47"/>
  <c r="AP48" i="47" s="1"/>
  <c r="AF48" i="47"/>
  <c r="AO48" i="47" s="1"/>
  <c r="AE48" i="47"/>
  <c r="AH49" i="27"/>
  <c r="AQ49" i="27" s="1"/>
  <c r="AR45" i="85"/>
  <c r="AH47" i="80"/>
  <c r="AQ47" i="80" s="1"/>
  <c r="AH48" i="84"/>
  <c r="AQ48" i="84" s="1"/>
  <c r="Y51" i="42"/>
  <c r="X51" i="42"/>
  <c r="Z47" i="78"/>
  <c r="AH51" i="96"/>
  <c r="AQ51" i="96" s="1"/>
  <c r="AH47" i="91"/>
  <c r="AQ47" i="91" s="1"/>
  <c r="X50" i="92"/>
  <c r="Y50" i="92"/>
  <c r="Y49" i="40"/>
  <c r="X49" i="40"/>
  <c r="AR46" i="89"/>
  <c r="AR48" i="25"/>
  <c r="Y49" i="39"/>
  <c r="X49" i="39"/>
  <c r="AR46" i="80"/>
  <c r="AI46" i="33"/>
  <c r="AN46" i="33"/>
  <c r="X48" i="90"/>
  <c r="Y48" i="90"/>
  <c r="AI50" i="42"/>
  <c r="AN50" i="42"/>
  <c r="AR46" i="28"/>
  <c r="AH51" i="48"/>
  <c r="AQ51" i="48" s="1"/>
  <c r="AF47" i="80"/>
  <c r="AO47" i="80" s="1"/>
  <c r="AG47" i="80"/>
  <c r="AP47" i="80" s="1"/>
  <c r="AE47" i="80"/>
  <c r="W48" i="80"/>
  <c r="AR48" i="94"/>
  <c r="Y49" i="36"/>
  <c r="X49" i="36"/>
  <c r="AN49" i="38"/>
  <c r="AI49" i="38"/>
  <c r="AH49" i="25"/>
  <c r="AQ49" i="25" s="1"/>
  <c r="AH47" i="74"/>
  <c r="AQ47" i="74" s="1"/>
  <c r="AR48" i="79"/>
  <c r="AG51" i="96"/>
  <c r="AP51" i="96" s="1"/>
  <c r="AE51" i="96"/>
  <c r="AF51" i="96"/>
  <c r="AO51" i="96" s="1"/>
  <c r="W52" i="96"/>
  <c r="W49" i="81"/>
  <c r="AG48" i="81"/>
  <c r="AP48" i="81" s="1"/>
  <c r="AF48" i="81"/>
  <c r="AO48" i="81" s="1"/>
  <c r="AE48" i="81"/>
  <c r="Y48" i="37"/>
  <c r="X48" i="37"/>
  <c r="AR46" i="91"/>
  <c r="Y51" i="30"/>
  <c r="X51" i="30"/>
  <c r="Z51" i="30" s="1"/>
  <c r="AH46" i="83"/>
  <c r="AQ46" i="83" s="1"/>
  <c r="X50" i="32"/>
  <c r="Y50" i="32"/>
  <c r="W49" i="35"/>
  <c r="AG48" i="35"/>
  <c r="AP48" i="35" s="1"/>
  <c r="AF48" i="35"/>
  <c r="AO48" i="35" s="1"/>
  <c r="AE48" i="35"/>
  <c r="AH47" i="93"/>
  <c r="AQ47" i="93" s="1"/>
  <c r="AF48" i="31"/>
  <c r="AO48" i="31" s="1"/>
  <c r="W49" i="31"/>
  <c r="AG48" i="31"/>
  <c r="AP48" i="31" s="1"/>
  <c r="AE48" i="31"/>
  <c r="AR47" i="84"/>
  <c r="AH49" i="79"/>
  <c r="AQ49" i="79" s="1"/>
  <c r="AR47" i="77"/>
  <c r="AR50" i="96"/>
  <c r="Z49" i="27"/>
  <c r="AH48" i="35"/>
  <c r="AQ48" i="35" s="1"/>
  <c r="Z47" i="74"/>
  <c r="W48" i="34"/>
  <c r="AG47" i="34"/>
  <c r="AP47" i="34" s="1"/>
  <c r="AF47" i="34"/>
  <c r="AO47" i="34" s="1"/>
  <c r="AE47" i="34"/>
  <c r="AR45" i="83"/>
  <c r="AR48" i="26"/>
  <c r="AN49" i="92"/>
  <c r="AI49" i="92"/>
  <c r="AH48" i="47"/>
  <c r="AQ48" i="47" s="1"/>
  <c r="AH48" i="31"/>
  <c r="AQ48" i="31" s="1"/>
  <c r="AI48" i="40"/>
  <c r="AN48" i="40"/>
  <c r="AI47" i="37"/>
  <c r="AN47" i="37"/>
  <c r="Y48" i="88"/>
  <c r="X48" i="88"/>
  <c r="AR47" i="31"/>
  <c r="X47" i="86"/>
  <c r="Y47" i="86"/>
  <c r="AH49" i="29"/>
  <c r="AQ49" i="29" s="1"/>
  <c r="AI48" i="39"/>
  <c r="AN48" i="39"/>
  <c r="AN47" i="75"/>
  <c r="AI47" i="75"/>
  <c r="Z46" i="83"/>
  <c r="AN49" i="82"/>
  <c r="AI49" i="82"/>
  <c r="AN47" i="90"/>
  <c r="AI47" i="90"/>
  <c r="Z48" i="90" l="1"/>
  <c r="AG49" i="26"/>
  <c r="AP49" i="26" s="1"/>
  <c r="AG48" i="84"/>
  <c r="AP48" i="84" s="1"/>
  <c r="W49" i="95"/>
  <c r="Z47" i="86"/>
  <c r="AG47" i="86" s="1"/>
  <c r="AP47" i="86" s="1"/>
  <c r="Z50" i="46"/>
  <c r="W51" i="46" s="1"/>
  <c r="Z47" i="33"/>
  <c r="W48" i="33" s="1"/>
  <c r="AF47" i="33"/>
  <c r="AO47" i="33" s="1"/>
  <c r="AE47" i="33"/>
  <c r="W48" i="86"/>
  <c r="AE50" i="38"/>
  <c r="W51" i="38"/>
  <c r="AG50" i="38"/>
  <c r="AP50" i="38" s="1"/>
  <c r="AF50" i="38"/>
  <c r="AO50" i="38" s="1"/>
  <c r="AI46" i="73"/>
  <c r="AN46" i="73"/>
  <c r="AN47" i="34"/>
  <c r="AI47" i="34"/>
  <c r="AH50" i="92"/>
  <c r="AQ50" i="92" s="1"/>
  <c r="AE47" i="78"/>
  <c r="W48" i="78"/>
  <c r="AG47" i="78"/>
  <c r="AP47" i="78" s="1"/>
  <c r="AF47" i="78"/>
  <c r="AO47" i="78" s="1"/>
  <c r="Y49" i="47"/>
  <c r="X49" i="47"/>
  <c r="AH50" i="82"/>
  <c r="AQ50" i="82" s="1"/>
  <c r="AH48" i="75"/>
  <c r="AQ48" i="75" s="1"/>
  <c r="X48" i="41"/>
  <c r="Y48" i="41"/>
  <c r="Z48" i="41" s="1"/>
  <c r="AH47" i="33"/>
  <c r="AQ47" i="33" s="1"/>
  <c r="AI49" i="25"/>
  <c r="AN49" i="25"/>
  <c r="X48" i="93"/>
  <c r="Y48" i="93"/>
  <c r="AI48" i="95"/>
  <c r="AN48" i="95"/>
  <c r="W52" i="30"/>
  <c r="AG51" i="30"/>
  <c r="AP51" i="30" s="1"/>
  <c r="AF51" i="30"/>
  <c r="AO51" i="30" s="1"/>
  <c r="AE51" i="30"/>
  <c r="AH49" i="36"/>
  <c r="AQ49" i="36" s="1"/>
  <c r="Y50" i="25"/>
  <c r="X50" i="25"/>
  <c r="AN48" i="84"/>
  <c r="AI48" i="84"/>
  <c r="AH48" i="88"/>
  <c r="AQ48" i="88" s="1"/>
  <c r="X49" i="35"/>
  <c r="Y49" i="35"/>
  <c r="AR49" i="82"/>
  <c r="AR48" i="39"/>
  <c r="X49" i="31"/>
  <c r="Y49" i="31"/>
  <c r="Z49" i="31" s="1"/>
  <c r="AN51" i="96"/>
  <c r="AI51" i="96"/>
  <c r="Z49" i="36"/>
  <c r="AH48" i="90"/>
  <c r="AQ48" i="90" s="1"/>
  <c r="AH49" i="39"/>
  <c r="AQ49" i="39" s="1"/>
  <c r="Z50" i="92"/>
  <c r="AH51" i="42"/>
  <c r="AQ51" i="42" s="1"/>
  <c r="AI51" i="48"/>
  <c r="AN51" i="48"/>
  <c r="AE49" i="94"/>
  <c r="W50" i="94"/>
  <c r="AG49" i="94"/>
  <c r="AP49" i="94" s="1"/>
  <c r="AF49" i="94"/>
  <c r="AO49" i="94" s="1"/>
  <c r="AR48" i="36"/>
  <c r="X50" i="43"/>
  <c r="Y50" i="43"/>
  <c r="AR50" i="30"/>
  <c r="X48" i="89"/>
  <c r="Y48" i="89"/>
  <c r="AI49" i="26"/>
  <c r="AN49" i="26"/>
  <c r="AI46" i="76"/>
  <c r="AN46" i="76"/>
  <c r="AR49" i="92"/>
  <c r="AI47" i="80"/>
  <c r="AN47" i="80"/>
  <c r="X48" i="44"/>
  <c r="Z48" i="44" s="1"/>
  <c r="Y48" i="44"/>
  <c r="AH50" i="38"/>
  <c r="AQ50" i="38" s="1"/>
  <c r="Y50" i="29"/>
  <c r="X50" i="29"/>
  <c r="AI49" i="79"/>
  <c r="AN49" i="79"/>
  <c r="X50" i="26"/>
  <c r="Z50" i="26" s="1"/>
  <c r="Y50" i="26"/>
  <c r="AF48" i="75"/>
  <c r="AO48" i="75" s="1"/>
  <c r="AE48" i="75"/>
  <c r="W49" i="75"/>
  <c r="AG48" i="75"/>
  <c r="AP48" i="75" s="1"/>
  <c r="AR49" i="32"/>
  <c r="AI47" i="44"/>
  <c r="AN47" i="44"/>
  <c r="AI49" i="29"/>
  <c r="AN49" i="29"/>
  <c r="AN47" i="89"/>
  <c r="AI47" i="89"/>
  <c r="X49" i="77"/>
  <c r="Y49" i="77"/>
  <c r="AI47" i="93"/>
  <c r="AN47" i="93"/>
  <c r="AN47" i="91"/>
  <c r="AI47" i="91"/>
  <c r="AR47" i="90"/>
  <c r="AR47" i="88"/>
  <c r="Z48" i="88"/>
  <c r="AH50" i="32"/>
  <c r="AQ50" i="32" s="1"/>
  <c r="AH48" i="37"/>
  <c r="AQ48" i="37" s="1"/>
  <c r="Y49" i="81"/>
  <c r="X49" i="81"/>
  <c r="Z49" i="81" s="1"/>
  <c r="AE48" i="90"/>
  <c r="AG48" i="90"/>
  <c r="AP48" i="90" s="1"/>
  <c r="AF48" i="90"/>
  <c r="AO48" i="90" s="1"/>
  <c r="W49" i="90"/>
  <c r="AH49" i="40"/>
  <c r="AQ49" i="40" s="1"/>
  <c r="AE50" i="82"/>
  <c r="AG50" i="82"/>
  <c r="AP50" i="82" s="1"/>
  <c r="AF50" i="82"/>
  <c r="AO50" i="82" s="1"/>
  <c r="W51" i="82"/>
  <c r="W47" i="83"/>
  <c r="AG46" i="83"/>
  <c r="AP46" i="83" s="1"/>
  <c r="AF46" i="83"/>
  <c r="AO46" i="83" s="1"/>
  <c r="AE46" i="83"/>
  <c r="Y48" i="34"/>
  <c r="X48" i="34"/>
  <c r="AN48" i="35"/>
  <c r="AI48" i="35"/>
  <c r="Z50" i="32"/>
  <c r="AH51" i="30"/>
  <c r="AQ51" i="30" s="1"/>
  <c r="AR49" i="38"/>
  <c r="Z49" i="39"/>
  <c r="Z51" i="42"/>
  <c r="AI48" i="47"/>
  <c r="AN48" i="47"/>
  <c r="AF47" i="28"/>
  <c r="AO47" i="28" s="1"/>
  <c r="AE47" i="28"/>
  <c r="W48" i="28"/>
  <c r="AG47" i="28"/>
  <c r="AP47" i="28" s="1"/>
  <c r="AN47" i="41"/>
  <c r="AI47" i="41"/>
  <c r="W47" i="85"/>
  <c r="AG46" i="85"/>
  <c r="AP46" i="85" s="1"/>
  <c r="AF46" i="85"/>
  <c r="AO46" i="85" s="1"/>
  <c r="AE46" i="85"/>
  <c r="AR49" i="46"/>
  <c r="X47" i="87"/>
  <c r="Y47" i="87"/>
  <c r="X47" i="73"/>
  <c r="Y47" i="73"/>
  <c r="AI49" i="43"/>
  <c r="AN49" i="43"/>
  <c r="AH50" i="46"/>
  <c r="AQ50" i="46" s="1"/>
  <c r="X50" i="79"/>
  <c r="Y50" i="79"/>
  <c r="Y49" i="84"/>
  <c r="Z49" i="84" s="1"/>
  <c r="X49" i="84"/>
  <c r="Y47" i="76"/>
  <c r="X47" i="76"/>
  <c r="AI48" i="81"/>
  <c r="AN48" i="81"/>
  <c r="AR50" i="42"/>
  <c r="AI46" i="87"/>
  <c r="AN46" i="87"/>
  <c r="Y48" i="91"/>
  <c r="X48" i="91"/>
  <c r="Z48" i="91" s="1"/>
  <c r="AR48" i="40"/>
  <c r="AH47" i="86"/>
  <c r="AQ47" i="86" s="1"/>
  <c r="AR47" i="75"/>
  <c r="AR47" i="37"/>
  <c r="W48" i="74"/>
  <c r="AG47" i="74"/>
  <c r="AP47" i="74" s="1"/>
  <c r="AF47" i="74"/>
  <c r="AO47" i="74" s="1"/>
  <c r="AE47" i="74"/>
  <c r="W50" i="27"/>
  <c r="AG49" i="27"/>
  <c r="AP49" i="27" s="1"/>
  <c r="AF49" i="27"/>
  <c r="AO49" i="27" s="1"/>
  <c r="AE49" i="27"/>
  <c r="AN48" i="31"/>
  <c r="AI48" i="31"/>
  <c r="Z48" i="37"/>
  <c r="X52" i="96"/>
  <c r="Y52" i="96"/>
  <c r="Z52" i="96" s="1"/>
  <c r="X48" i="80"/>
  <c r="Y48" i="80"/>
  <c r="AR46" i="33"/>
  <c r="Z49" i="40"/>
  <c r="X52" i="48"/>
  <c r="Y52" i="48"/>
  <c r="AR46" i="86"/>
  <c r="AE48" i="45"/>
  <c r="AF48" i="45"/>
  <c r="AO48" i="45" s="1"/>
  <c r="AG48" i="45"/>
  <c r="AP48" i="45" s="1"/>
  <c r="W49" i="45"/>
  <c r="AI48" i="77"/>
  <c r="AN48" i="77"/>
  <c r="X49" i="95"/>
  <c r="Y49" i="95"/>
  <c r="AE47" i="86" l="1"/>
  <c r="AG50" i="46"/>
  <c r="AP50" i="46" s="1"/>
  <c r="AF47" i="86"/>
  <c r="AO47" i="86" s="1"/>
  <c r="AF50" i="46"/>
  <c r="AO50" i="46" s="1"/>
  <c r="Z49" i="95"/>
  <c r="Z48" i="80"/>
  <c r="Z49" i="47"/>
  <c r="Z48" i="89"/>
  <c r="AG47" i="33"/>
  <c r="AP47" i="33" s="1"/>
  <c r="Z47" i="87"/>
  <c r="AE50" i="46"/>
  <c r="Z52" i="48"/>
  <c r="Z49" i="77"/>
  <c r="W50" i="77"/>
  <c r="AG49" i="77"/>
  <c r="AP49" i="77" s="1"/>
  <c r="AF49" i="77"/>
  <c r="AO49" i="77" s="1"/>
  <c r="AE49" i="77"/>
  <c r="W50" i="47"/>
  <c r="AG49" i="47"/>
  <c r="AP49" i="47" s="1"/>
  <c r="AF49" i="47"/>
  <c r="AO49" i="47" s="1"/>
  <c r="AE49" i="47"/>
  <c r="W49" i="44"/>
  <c r="AG48" i="44"/>
  <c r="AP48" i="44" s="1"/>
  <c r="AF48" i="44"/>
  <c r="AO48" i="44" s="1"/>
  <c r="AE48" i="44"/>
  <c r="AF52" i="96"/>
  <c r="AO52" i="96" s="1"/>
  <c r="W53" i="96"/>
  <c r="AE52" i="96"/>
  <c r="AG52" i="96"/>
  <c r="AP52" i="96" s="1"/>
  <c r="AH47" i="73"/>
  <c r="AQ47" i="73" s="1"/>
  <c r="W51" i="32"/>
  <c r="AG50" i="32"/>
  <c r="AP50" i="32" s="1"/>
  <c r="AF50" i="32"/>
  <c r="AO50" i="32" s="1"/>
  <c r="AE50" i="32"/>
  <c r="AR49" i="29"/>
  <c r="AF49" i="31"/>
  <c r="AO49" i="31" s="1"/>
  <c r="AG49" i="31"/>
  <c r="AP49" i="31" s="1"/>
  <c r="AE49" i="31"/>
  <c r="W50" i="31"/>
  <c r="AH49" i="35"/>
  <c r="AQ49" i="35" s="1"/>
  <c r="AR47" i="34"/>
  <c r="AI48" i="45"/>
  <c r="AN48" i="45"/>
  <c r="W50" i="40"/>
  <c r="AG49" i="40"/>
  <c r="AP49" i="40" s="1"/>
  <c r="AF49" i="40"/>
  <c r="AO49" i="40" s="1"/>
  <c r="AE49" i="40"/>
  <c r="AN47" i="74"/>
  <c r="AI47" i="74"/>
  <c r="AH47" i="76"/>
  <c r="AQ47" i="76" s="1"/>
  <c r="Z47" i="73"/>
  <c r="AI46" i="85"/>
  <c r="AN46" i="85"/>
  <c r="AR48" i="35"/>
  <c r="AH49" i="77"/>
  <c r="AQ49" i="77" s="1"/>
  <c r="AR46" i="76"/>
  <c r="AF49" i="36"/>
  <c r="AO49" i="36" s="1"/>
  <c r="AE49" i="36"/>
  <c r="W50" i="36"/>
  <c r="AG49" i="36"/>
  <c r="AP49" i="36" s="1"/>
  <c r="Z49" i="35"/>
  <c r="AR48" i="84"/>
  <c r="AH48" i="93"/>
  <c r="AQ48" i="93" s="1"/>
  <c r="AI50" i="46"/>
  <c r="AN50" i="46"/>
  <c r="AE48" i="91"/>
  <c r="AG48" i="91"/>
  <c r="AP48" i="91" s="1"/>
  <c r="AF48" i="91"/>
  <c r="AO48" i="91" s="1"/>
  <c r="W49" i="91"/>
  <c r="AH48" i="44"/>
  <c r="AQ48" i="44" s="1"/>
  <c r="AE48" i="89"/>
  <c r="W49" i="89"/>
  <c r="AG48" i="89"/>
  <c r="AP48" i="89" s="1"/>
  <c r="AF48" i="89"/>
  <c r="AO48" i="89" s="1"/>
  <c r="X48" i="86"/>
  <c r="Y48" i="86"/>
  <c r="AR48" i="77"/>
  <c r="AH52" i="96"/>
  <c r="AQ52" i="96" s="1"/>
  <c r="AN49" i="27"/>
  <c r="AI49" i="27"/>
  <c r="AR46" i="87"/>
  <c r="AH50" i="79"/>
  <c r="AQ50" i="79" s="1"/>
  <c r="AR48" i="47"/>
  <c r="AH49" i="81"/>
  <c r="AQ49" i="81" s="1"/>
  <c r="AR47" i="91"/>
  <c r="AR47" i="44"/>
  <c r="AI48" i="75"/>
  <c r="AN48" i="75"/>
  <c r="AR49" i="79"/>
  <c r="AR51" i="48"/>
  <c r="AF50" i="92"/>
  <c r="AO50" i="92" s="1"/>
  <c r="AE50" i="92"/>
  <c r="W51" i="92"/>
  <c r="AG50" i="92"/>
  <c r="AP50" i="92" s="1"/>
  <c r="AR51" i="96"/>
  <c r="X52" i="30"/>
  <c r="Y52" i="30"/>
  <c r="Z48" i="93"/>
  <c r="AI50" i="38"/>
  <c r="AN50" i="38"/>
  <c r="AI47" i="33"/>
  <c r="AN47" i="33"/>
  <c r="Y51" i="46"/>
  <c r="X51" i="46"/>
  <c r="AR47" i="41"/>
  <c r="AN46" i="83"/>
  <c r="AI46" i="83"/>
  <c r="X49" i="45"/>
  <c r="Y49" i="45"/>
  <c r="Z47" i="76"/>
  <c r="Z50" i="79"/>
  <c r="AH47" i="87"/>
  <c r="AQ47" i="87" s="1"/>
  <c r="X48" i="28"/>
  <c r="Y48" i="28"/>
  <c r="AF51" i="42"/>
  <c r="AO51" i="42" s="1"/>
  <c r="W52" i="42"/>
  <c r="AG51" i="42"/>
  <c r="AP51" i="42" s="1"/>
  <c r="AE51" i="42"/>
  <c r="AH48" i="34"/>
  <c r="AQ48" i="34" s="1"/>
  <c r="AI50" i="82"/>
  <c r="AN50" i="82"/>
  <c r="Y49" i="90"/>
  <c r="X49" i="90"/>
  <c r="Z49" i="90" s="1"/>
  <c r="W49" i="88"/>
  <c r="AG48" i="88"/>
  <c r="AP48" i="88" s="1"/>
  <c r="AF48" i="88"/>
  <c r="AO48" i="88" s="1"/>
  <c r="AE48" i="88"/>
  <c r="AR47" i="89"/>
  <c r="AH50" i="29"/>
  <c r="AQ50" i="29" s="1"/>
  <c r="AR47" i="80"/>
  <c r="AR49" i="26"/>
  <c r="AH50" i="25"/>
  <c r="AQ50" i="25" s="1"/>
  <c r="AR46" i="73"/>
  <c r="AI47" i="86"/>
  <c r="AN47" i="86"/>
  <c r="W49" i="80"/>
  <c r="AG48" i="80"/>
  <c r="AP48" i="80" s="1"/>
  <c r="AF48" i="80"/>
  <c r="AO48" i="80" s="1"/>
  <c r="AE48" i="80"/>
  <c r="AR48" i="81"/>
  <c r="W51" i="26"/>
  <c r="AG50" i="26"/>
  <c r="AP50" i="26" s="1"/>
  <c r="AF50" i="26"/>
  <c r="AO50" i="26" s="1"/>
  <c r="AE50" i="26"/>
  <c r="X48" i="74"/>
  <c r="Y48" i="74"/>
  <c r="W50" i="39"/>
  <c r="AG49" i="39"/>
  <c r="AP49" i="39" s="1"/>
  <c r="AF49" i="39"/>
  <c r="AO49" i="39" s="1"/>
  <c r="AE49" i="39"/>
  <c r="W50" i="81"/>
  <c r="AG49" i="81"/>
  <c r="AP49" i="81" s="1"/>
  <c r="AF49" i="81"/>
  <c r="AO49" i="81" s="1"/>
  <c r="AE49" i="81"/>
  <c r="AH50" i="43"/>
  <c r="AQ50" i="43" s="1"/>
  <c r="X50" i="94"/>
  <c r="Y50" i="94"/>
  <c r="AR49" i="25"/>
  <c r="Y48" i="78"/>
  <c r="X48" i="78"/>
  <c r="Z48" i="78" s="1"/>
  <c r="AF49" i="95"/>
  <c r="AO49" i="95" s="1"/>
  <c r="AG49" i="95"/>
  <c r="AP49" i="95" s="1"/>
  <c r="AE49" i="95"/>
  <c r="W50" i="95"/>
  <c r="W53" i="48"/>
  <c r="AG52" i="48"/>
  <c r="AP52" i="48" s="1"/>
  <c r="AF52" i="48"/>
  <c r="AO52" i="48" s="1"/>
  <c r="AE52" i="48"/>
  <c r="AE49" i="84"/>
  <c r="AG49" i="84"/>
  <c r="AP49" i="84" s="1"/>
  <c r="AF49" i="84"/>
  <c r="AO49" i="84" s="1"/>
  <c r="W50" i="84"/>
  <c r="AI48" i="90"/>
  <c r="AN48" i="90"/>
  <c r="Y49" i="75"/>
  <c r="X49" i="75"/>
  <c r="AF48" i="41"/>
  <c r="AO48" i="41" s="1"/>
  <c r="AE48" i="41"/>
  <c r="W49" i="41"/>
  <c r="AG48" i="41"/>
  <c r="AP48" i="41" s="1"/>
  <c r="AI47" i="78"/>
  <c r="AN47" i="78"/>
  <c r="Y51" i="38"/>
  <c r="X51" i="38"/>
  <c r="AF48" i="37"/>
  <c r="AO48" i="37" s="1"/>
  <c r="W49" i="37"/>
  <c r="AG48" i="37"/>
  <c r="AP48" i="37" s="1"/>
  <c r="AE48" i="37"/>
  <c r="AH48" i="91"/>
  <c r="AQ48" i="91" s="1"/>
  <c r="AH49" i="84"/>
  <c r="AQ49" i="84" s="1"/>
  <c r="AR49" i="43"/>
  <c r="W48" i="87"/>
  <c r="AG47" i="87"/>
  <c r="AP47" i="87" s="1"/>
  <c r="AF47" i="87"/>
  <c r="AO47" i="87" s="1"/>
  <c r="AE47" i="87"/>
  <c r="X47" i="85"/>
  <c r="Y47" i="85"/>
  <c r="X47" i="83"/>
  <c r="Y47" i="83"/>
  <c r="AH49" i="95"/>
  <c r="AQ49" i="95" s="1"/>
  <c r="AH52" i="48"/>
  <c r="AQ52" i="48" s="1"/>
  <c r="AH48" i="80"/>
  <c r="AQ48" i="80" s="1"/>
  <c r="AR48" i="31"/>
  <c r="X50" i="27"/>
  <c r="Y50" i="27"/>
  <c r="AI47" i="28"/>
  <c r="AN47" i="28"/>
  <c r="Z48" i="34"/>
  <c r="Y51" i="82"/>
  <c r="X51" i="82"/>
  <c r="AR47" i="93"/>
  <c r="AH50" i="26"/>
  <c r="AQ50" i="26" s="1"/>
  <c r="Z50" i="29"/>
  <c r="AH48" i="89"/>
  <c r="AQ48" i="89" s="1"/>
  <c r="Z50" i="43"/>
  <c r="AI49" i="94"/>
  <c r="AN49" i="94"/>
  <c r="AH49" i="31"/>
  <c r="AQ49" i="31" s="1"/>
  <c r="Z50" i="25"/>
  <c r="AI51" i="30"/>
  <c r="AN51" i="30"/>
  <c r="AR48" i="95"/>
  <c r="AH48" i="41"/>
  <c r="AQ48" i="41" s="1"/>
  <c r="AH49" i="47"/>
  <c r="AQ49" i="47" s="1"/>
  <c r="Y48" i="33"/>
  <c r="X48" i="33"/>
  <c r="Z50" i="27" l="1"/>
  <c r="Z52" i="30"/>
  <c r="Z51" i="38"/>
  <c r="Z48" i="86"/>
  <c r="W49" i="86" s="1"/>
  <c r="Z47" i="83"/>
  <c r="W48" i="83" s="1"/>
  <c r="Z48" i="28"/>
  <c r="AF48" i="28" s="1"/>
  <c r="AO48" i="28" s="1"/>
  <c r="AF50" i="27"/>
  <c r="AO50" i="27" s="1"/>
  <c r="AE50" i="27"/>
  <c r="W51" i="27"/>
  <c r="AG50" i="27"/>
  <c r="AP50" i="27" s="1"/>
  <c r="W50" i="90"/>
  <c r="AG49" i="90"/>
  <c r="AP49" i="90" s="1"/>
  <c r="AF49" i="90"/>
  <c r="AO49" i="90" s="1"/>
  <c r="AE49" i="90"/>
  <c r="AF47" i="83"/>
  <c r="AO47" i="83" s="1"/>
  <c r="AE47" i="83"/>
  <c r="AF48" i="86"/>
  <c r="AO48" i="86" s="1"/>
  <c r="AE48" i="86"/>
  <c r="AR49" i="94"/>
  <c r="Y50" i="84"/>
  <c r="X50" i="84"/>
  <c r="AN48" i="80"/>
  <c r="AI48" i="80"/>
  <c r="AR47" i="86"/>
  <c r="AI49" i="36"/>
  <c r="AN49" i="36"/>
  <c r="AR46" i="85"/>
  <c r="Y53" i="96"/>
  <c r="X53" i="96"/>
  <c r="Z53" i="96" s="1"/>
  <c r="X50" i="47"/>
  <c r="Y50" i="47"/>
  <c r="W51" i="43"/>
  <c r="AG50" i="43"/>
  <c r="AP50" i="43" s="1"/>
  <c r="AF50" i="43"/>
  <c r="AO50" i="43" s="1"/>
  <c r="AE50" i="43"/>
  <c r="W51" i="29"/>
  <c r="AG50" i="29"/>
  <c r="AP50" i="29" s="1"/>
  <c r="AF50" i="29"/>
  <c r="AO50" i="29" s="1"/>
  <c r="AE50" i="29"/>
  <c r="Y49" i="37"/>
  <c r="X49" i="37"/>
  <c r="AR47" i="78"/>
  <c r="AH49" i="75"/>
  <c r="AQ49" i="75" s="1"/>
  <c r="X52" i="42"/>
  <c r="Y52" i="42"/>
  <c r="AR48" i="75"/>
  <c r="X49" i="91"/>
  <c r="Y49" i="91"/>
  <c r="W48" i="73"/>
  <c r="AG47" i="73"/>
  <c r="AP47" i="73" s="1"/>
  <c r="AF47" i="73"/>
  <c r="AO47" i="73" s="1"/>
  <c r="AE47" i="73"/>
  <c r="AR47" i="74"/>
  <c r="AN49" i="31"/>
  <c r="AI49" i="31"/>
  <c r="AN50" i="32"/>
  <c r="AI50" i="32"/>
  <c r="X49" i="44"/>
  <c r="Y49" i="44"/>
  <c r="AI49" i="77"/>
  <c r="AN49" i="77"/>
  <c r="AH47" i="83"/>
  <c r="AQ47" i="83" s="1"/>
  <c r="AN52" i="48"/>
  <c r="AI52" i="48"/>
  <c r="AR47" i="33"/>
  <c r="X48" i="87"/>
  <c r="Y48" i="87"/>
  <c r="Z48" i="87" s="1"/>
  <c r="Y50" i="81"/>
  <c r="X50" i="81"/>
  <c r="Z50" i="81" s="1"/>
  <c r="X51" i="26"/>
  <c r="Y51" i="26"/>
  <c r="AN48" i="88"/>
  <c r="AI48" i="88"/>
  <c r="AH49" i="45"/>
  <c r="AQ49" i="45" s="1"/>
  <c r="AH51" i="46"/>
  <c r="AQ51" i="46" s="1"/>
  <c r="AR50" i="38"/>
  <c r="AR49" i="27"/>
  <c r="AF49" i="35"/>
  <c r="AO49" i="35" s="1"/>
  <c r="AE49" i="35"/>
  <c r="W50" i="35"/>
  <c r="AG49" i="35"/>
  <c r="AP49" i="35" s="1"/>
  <c r="AH48" i="33"/>
  <c r="AQ48" i="33" s="1"/>
  <c r="X50" i="31"/>
  <c r="Y50" i="31"/>
  <c r="Z48" i="33"/>
  <c r="AH51" i="82"/>
  <c r="AQ51" i="82" s="1"/>
  <c r="AH47" i="85"/>
  <c r="AQ47" i="85" s="1"/>
  <c r="AH51" i="38"/>
  <c r="AQ51" i="38" s="1"/>
  <c r="Y49" i="41"/>
  <c r="X49" i="41"/>
  <c r="Z49" i="75"/>
  <c r="AI49" i="84"/>
  <c r="AN49" i="84"/>
  <c r="X53" i="48"/>
  <c r="Y53" i="48"/>
  <c r="Z53" i="48" s="1"/>
  <c r="AH48" i="78"/>
  <c r="AQ48" i="78" s="1"/>
  <c r="AH50" i="94"/>
  <c r="AQ50" i="94" s="1"/>
  <c r="AI49" i="39"/>
  <c r="AN49" i="39"/>
  <c r="AH48" i="74"/>
  <c r="AQ48" i="74" s="1"/>
  <c r="Z49" i="45"/>
  <c r="W49" i="93"/>
  <c r="AG48" i="93"/>
  <c r="AP48" i="93" s="1"/>
  <c r="AF48" i="93"/>
  <c r="AO48" i="93" s="1"/>
  <c r="AE48" i="93"/>
  <c r="AI49" i="40"/>
  <c r="AN49" i="40"/>
  <c r="AR48" i="45"/>
  <c r="AN49" i="47"/>
  <c r="AI49" i="47"/>
  <c r="AR47" i="28"/>
  <c r="AR51" i="30"/>
  <c r="AH50" i="27"/>
  <c r="AQ50" i="27" s="1"/>
  <c r="Z47" i="85"/>
  <c r="AN48" i="37"/>
  <c r="AI48" i="37"/>
  <c r="X50" i="95"/>
  <c r="Y50" i="95"/>
  <c r="Z50" i="94"/>
  <c r="Z48" i="74"/>
  <c r="X49" i="80"/>
  <c r="Y49" i="80"/>
  <c r="AR50" i="82"/>
  <c r="AN51" i="42"/>
  <c r="AI51" i="42"/>
  <c r="AH48" i="28"/>
  <c r="AQ48" i="28" s="1"/>
  <c r="AR46" i="83"/>
  <c r="Z51" i="46"/>
  <c r="X51" i="92"/>
  <c r="Y51" i="92"/>
  <c r="AI48" i="91"/>
  <c r="AN48" i="91"/>
  <c r="Y50" i="36"/>
  <c r="X50" i="36"/>
  <c r="Y51" i="32"/>
  <c r="X51" i="32"/>
  <c r="Z51" i="32" s="1"/>
  <c r="AN48" i="44"/>
  <c r="AI48" i="44"/>
  <c r="Y50" i="77"/>
  <c r="X50" i="77"/>
  <c r="AF48" i="34"/>
  <c r="AO48" i="34" s="1"/>
  <c r="AE48" i="34"/>
  <c r="W49" i="34"/>
  <c r="AG48" i="34"/>
  <c r="AP48" i="34" s="1"/>
  <c r="Y50" i="39"/>
  <c r="X50" i="39"/>
  <c r="AH49" i="90"/>
  <c r="AQ49" i="90" s="1"/>
  <c r="W48" i="76"/>
  <c r="AG47" i="76"/>
  <c r="AP47" i="76" s="1"/>
  <c r="AF47" i="76"/>
  <c r="AO47" i="76" s="1"/>
  <c r="AE47" i="76"/>
  <c r="W53" i="30"/>
  <c r="AG52" i="30"/>
  <c r="AP52" i="30" s="1"/>
  <c r="AF52" i="30"/>
  <c r="AO52" i="30" s="1"/>
  <c r="AE52" i="30"/>
  <c r="AN50" i="92"/>
  <c r="AI50" i="92"/>
  <c r="AH48" i="86"/>
  <c r="AQ48" i="86" s="1"/>
  <c r="AI48" i="89"/>
  <c r="AN48" i="89"/>
  <c r="AR50" i="46"/>
  <c r="Y50" i="40"/>
  <c r="X50" i="40"/>
  <c r="W51" i="25"/>
  <c r="AG50" i="25"/>
  <c r="AP50" i="25" s="1"/>
  <c r="AF50" i="25"/>
  <c r="AO50" i="25" s="1"/>
  <c r="AE50" i="25"/>
  <c r="Z51" i="82"/>
  <c r="AI47" i="87"/>
  <c r="AN47" i="87"/>
  <c r="W52" i="38"/>
  <c r="AG51" i="38"/>
  <c r="AP51" i="38" s="1"/>
  <c r="AF51" i="38"/>
  <c r="AO51" i="38" s="1"/>
  <c r="AE51" i="38"/>
  <c r="AI48" i="41"/>
  <c r="AN48" i="41"/>
  <c r="AR48" i="90"/>
  <c r="AI49" i="95"/>
  <c r="AN49" i="95"/>
  <c r="W49" i="78"/>
  <c r="AG48" i="78"/>
  <c r="AP48" i="78" s="1"/>
  <c r="AF48" i="78"/>
  <c r="AO48" i="78" s="1"/>
  <c r="AE48" i="78"/>
  <c r="AN49" i="81"/>
  <c r="AI49" i="81"/>
  <c r="AI50" i="26"/>
  <c r="AN50" i="26"/>
  <c r="X49" i="88"/>
  <c r="Y49" i="88"/>
  <c r="Z49" i="88" s="1"/>
  <c r="W51" i="79"/>
  <c r="AG50" i="79"/>
  <c r="AP50" i="79" s="1"/>
  <c r="AF50" i="79"/>
  <c r="AO50" i="79" s="1"/>
  <c r="AE50" i="79"/>
  <c r="AH52" i="30"/>
  <c r="AQ52" i="30" s="1"/>
  <c r="X49" i="89"/>
  <c r="Y49" i="89"/>
  <c r="AI52" i="96"/>
  <c r="AN52" i="96"/>
  <c r="Z49" i="91" l="1"/>
  <c r="Z49" i="44"/>
  <c r="AG48" i="86"/>
  <c r="AP48" i="86" s="1"/>
  <c r="AG48" i="28"/>
  <c r="AP48" i="28" s="1"/>
  <c r="Z50" i="39"/>
  <c r="W49" i="28"/>
  <c r="Z51" i="92"/>
  <c r="Z51" i="26"/>
  <c r="Z50" i="40"/>
  <c r="Z49" i="80"/>
  <c r="AG47" i="83"/>
  <c r="AP47" i="83" s="1"/>
  <c r="AE48" i="28"/>
  <c r="Z49" i="41"/>
  <c r="Z50" i="47"/>
  <c r="Z50" i="36"/>
  <c r="AE50" i="36" s="1"/>
  <c r="W51" i="36"/>
  <c r="AG50" i="36"/>
  <c r="AP50" i="36" s="1"/>
  <c r="AF50" i="36"/>
  <c r="AO50" i="36" s="1"/>
  <c r="AE50" i="47"/>
  <c r="W51" i="47"/>
  <c r="AG50" i="47"/>
  <c r="AP50" i="47" s="1"/>
  <c r="AF50" i="47"/>
  <c r="AO50" i="47" s="1"/>
  <c r="AF49" i="91"/>
  <c r="AO49" i="91" s="1"/>
  <c r="W50" i="91"/>
  <c r="AE49" i="91"/>
  <c r="AG49" i="91"/>
  <c r="AP49" i="91" s="1"/>
  <c r="AF50" i="81"/>
  <c r="AO50" i="81" s="1"/>
  <c r="AE50" i="81"/>
  <c r="W51" i="81"/>
  <c r="AG50" i="81"/>
  <c r="AP50" i="81" s="1"/>
  <c r="W52" i="92"/>
  <c r="AG51" i="92"/>
  <c r="AP51" i="92" s="1"/>
  <c r="AF51" i="92"/>
  <c r="AO51" i="92" s="1"/>
  <c r="AE51" i="92"/>
  <c r="AR49" i="84"/>
  <c r="X50" i="35"/>
  <c r="Y50" i="35"/>
  <c r="AR48" i="88"/>
  <c r="AF49" i="44"/>
  <c r="AO49" i="44" s="1"/>
  <c r="AE49" i="44"/>
  <c r="W50" i="44"/>
  <c r="AG49" i="44"/>
  <c r="AP49" i="44" s="1"/>
  <c r="AH52" i="42"/>
  <c r="AQ52" i="42" s="1"/>
  <c r="AH50" i="84"/>
  <c r="AQ50" i="84" s="1"/>
  <c r="AN48" i="86"/>
  <c r="AI48" i="86"/>
  <c r="X48" i="83"/>
  <c r="Y48" i="83"/>
  <c r="Y49" i="78"/>
  <c r="X49" i="78"/>
  <c r="Z49" i="78" s="1"/>
  <c r="AR49" i="81"/>
  <c r="AH49" i="89"/>
  <c r="AQ49" i="89" s="1"/>
  <c r="AI51" i="38"/>
  <c r="AN51" i="38"/>
  <c r="AR47" i="87"/>
  <c r="Y51" i="25"/>
  <c r="X51" i="25"/>
  <c r="Y48" i="76"/>
  <c r="X48" i="76"/>
  <c r="AH50" i="39"/>
  <c r="AQ50" i="39" s="1"/>
  <c r="AI48" i="34"/>
  <c r="AN48" i="34"/>
  <c r="W52" i="46"/>
  <c r="AG51" i="46"/>
  <c r="AP51" i="46" s="1"/>
  <c r="AE51" i="46"/>
  <c r="AF51" i="46"/>
  <c r="AO51" i="46" s="1"/>
  <c r="AH50" i="95"/>
  <c r="AQ50" i="95" s="1"/>
  <c r="W50" i="75"/>
  <c r="AG49" i="75"/>
  <c r="AP49" i="75" s="1"/>
  <c r="AF49" i="75"/>
  <c r="AO49" i="75" s="1"/>
  <c r="AE49" i="75"/>
  <c r="AR52" i="48"/>
  <c r="AR50" i="32"/>
  <c r="AI47" i="73"/>
  <c r="AN47" i="73"/>
  <c r="AH49" i="91"/>
  <c r="AQ49" i="91" s="1"/>
  <c r="Z52" i="42"/>
  <c r="AN50" i="29"/>
  <c r="AI50" i="29"/>
  <c r="AH53" i="96"/>
  <c r="AQ53" i="96" s="1"/>
  <c r="AR49" i="36"/>
  <c r="AN47" i="83"/>
  <c r="AI47" i="83"/>
  <c r="X50" i="90"/>
  <c r="Y50" i="90"/>
  <c r="AI48" i="28"/>
  <c r="AN48" i="28"/>
  <c r="W51" i="40"/>
  <c r="AG50" i="40"/>
  <c r="AP50" i="40" s="1"/>
  <c r="AF50" i="40"/>
  <c r="AO50" i="40" s="1"/>
  <c r="AE50" i="40"/>
  <c r="AR50" i="26"/>
  <c r="AR48" i="41"/>
  <c r="AR48" i="44"/>
  <c r="X49" i="93"/>
  <c r="Y49" i="93"/>
  <c r="Z49" i="89"/>
  <c r="AI50" i="79"/>
  <c r="AN50" i="79"/>
  <c r="AH49" i="88"/>
  <c r="AQ49" i="88" s="1"/>
  <c r="AI48" i="78"/>
  <c r="AN48" i="78"/>
  <c r="AR49" i="95"/>
  <c r="W52" i="82"/>
  <c r="AG51" i="82"/>
  <c r="AP51" i="82" s="1"/>
  <c r="AF51" i="82"/>
  <c r="AO51" i="82" s="1"/>
  <c r="AE51" i="82"/>
  <c r="AH50" i="40"/>
  <c r="AQ50" i="40" s="1"/>
  <c r="AR48" i="89"/>
  <c r="AR50" i="92"/>
  <c r="X53" i="30"/>
  <c r="Y53" i="30"/>
  <c r="Z53" i="30" s="1"/>
  <c r="AH51" i="32"/>
  <c r="AQ51" i="32" s="1"/>
  <c r="AH49" i="80"/>
  <c r="AQ49" i="80" s="1"/>
  <c r="Z50" i="95"/>
  <c r="AR49" i="40"/>
  <c r="AF49" i="45"/>
  <c r="AO49" i="45" s="1"/>
  <c r="AG49" i="45"/>
  <c r="AP49" i="45" s="1"/>
  <c r="AE49" i="45"/>
  <c r="W50" i="45"/>
  <c r="AH49" i="41"/>
  <c r="AQ49" i="41" s="1"/>
  <c r="W49" i="33"/>
  <c r="AG48" i="33"/>
  <c r="AP48" i="33" s="1"/>
  <c r="AF48" i="33"/>
  <c r="AO48" i="33" s="1"/>
  <c r="AE48" i="33"/>
  <c r="AI49" i="35"/>
  <c r="AN49" i="35"/>
  <c r="X51" i="43"/>
  <c r="Y51" i="43"/>
  <c r="Z50" i="84"/>
  <c r="AE49" i="88"/>
  <c r="W50" i="88"/>
  <c r="AG49" i="88"/>
  <c r="AP49" i="88" s="1"/>
  <c r="AF49" i="88"/>
  <c r="AO49" i="88" s="1"/>
  <c r="W51" i="39"/>
  <c r="AG50" i="39"/>
  <c r="AP50" i="39" s="1"/>
  <c r="AF50" i="39"/>
  <c r="AO50" i="39" s="1"/>
  <c r="AE50" i="39"/>
  <c r="AH50" i="77"/>
  <c r="AQ50" i="77" s="1"/>
  <c r="AR48" i="91"/>
  <c r="AR51" i="42"/>
  <c r="AE49" i="80"/>
  <c r="AG49" i="80"/>
  <c r="AP49" i="80" s="1"/>
  <c r="AF49" i="80"/>
  <c r="AO49" i="80" s="1"/>
  <c r="W50" i="80"/>
  <c r="AR48" i="37"/>
  <c r="AR49" i="47"/>
  <c r="AI48" i="93"/>
  <c r="AN48" i="93"/>
  <c r="AR49" i="39"/>
  <c r="AH53" i="48"/>
  <c r="AQ53" i="48" s="1"/>
  <c r="AH51" i="26"/>
  <c r="AQ51" i="26" s="1"/>
  <c r="AH48" i="87"/>
  <c r="AQ48" i="87" s="1"/>
  <c r="AR49" i="77"/>
  <c r="AR49" i="31"/>
  <c r="AH49" i="37"/>
  <c r="AQ49" i="37" s="1"/>
  <c r="W54" i="96"/>
  <c r="AG53" i="96"/>
  <c r="AP53" i="96" s="1"/>
  <c r="AF53" i="96"/>
  <c r="AO53" i="96" s="1"/>
  <c r="AE53" i="96"/>
  <c r="X49" i="86"/>
  <c r="Y49" i="86"/>
  <c r="AN49" i="90"/>
  <c r="AI49" i="90"/>
  <c r="Y51" i="27"/>
  <c r="X51" i="27"/>
  <c r="Z51" i="27" s="1"/>
  <c r="Y52" i="38"/>
  <c r="X52" i="38"/>
  <c r="AN50" i="25"/>
  <c r="AI50" i="25"/>
  <c r="AN47" i="76"/>
  <c r="AI47" i="76"/>
  <c r="AF51" i="32"/>
  <c r="AO51" i="32" s="1"/>
  <c r="AE51" i="32"/>
  <c r="W52" i="32"/>
  <c r="AG51" i="32"/>
  <c r="AP51" i="32" s="1"/>
  <c r="AE48" i="74"/>
  <c r="W49" i="74"/>
  <c r="AG48" i="74"/>
  <c r="AP48" i="74" s="1"/>
  <c r="AF48" i="74"/>
  <c r="AO48" i="74" s="1"/>
  <c r="AE53" i="48"/>
  <c r="W54" i="48"/>
  <c r="AG53" i="48"/>
  <c r="AP53" i="48" s="1"/>
  <c r="AF53" i="48"/>
  <c r="AO53" i="48" s="1"/>
  <c r="W50" i="41"/>
  <c r="AG49" i="41"/>
  <c r="AP49" i="41" s="1"/>
  <c r="AF49" i="41"/>
  <c r="AO49" i="41" s="1"/>
  <c r="AE49" i="41"/>
  <c r="AH50" i="31"/>
  <c r="AQ50" i="31" s="1"/>
  <c r="W52" i="26"/>
  <c r="AG51" i="26"/>
  <c r="AP51" i="26" s="1"/>
  <c r="AF51" i="26"/>
  <c r="AO51" i="26" s="1"/>
  <c r="AE51" i="26"/>
  <c r="W49" i="87"/>
  <c r="AG48" i="87"/>
  <c r="AP48" i="87" s="1"/>
  <c r="AF48" i="87"/>
  <c r="AO48" i="87" s="1"/>
  <c r="AE48" i="87"/>
  <c r="Y48" i="73"/>
  <c r="X48" i="73"/>
  <c r="Y51" i="29"/>
  <c r="X51" i="29"/>
  <c r="AR48" i="80"/>
  <c r="X49" i="28"/>
  <c r="Y49" i="28"/>
  <c r="AR52" i="96"/>
  <c r="Y51" i="79"/>
  <c r="X51" i="79"/>
  <c r="AN52" i="30"/>
  <c r="AI52" i="30"/>
  <c r="Y49" i="34"/>
  <c r="X49" i="34"/>
  <c r="Z50" i="77"/>
  <c r="AH50" i="36"/>
  <c r="AQ50" i="36" s="1"/>
  <c r="AH51" i="92"/>
  <c r="AQ51" i="92" s="1"/>
  <c r="W51" i="94"/>
  <c r="AG50" i="94"/>
  <c r="AP50" i="94" s="1"/>
  <c r="AF50" i="94"/>
  <c r="AO50" i="94" s="1"/>
  <c r="AE50" i="94"/>
  <c r="W48" i="85"/>
  <c r="AG47" i="85"/>
  <c r="AP47" i="85" s="1"/>
  <c r="AF47" i="85"/>
  <c r="AO47" i="85" s="1"/>
  <c r="AE47" i="85"/>
  <c r="Z50" i="31"/>
  <c r="AH50" i="81"/>
  <c r="AQ50" i="81" s="1"/>
  <c r="AH49" i="44"/>
  <c r="AQ49" i="44" s="1"/>
  <c r="Z49" i="37"/>
  <c r="AI50" i="43"/>
  <c r="AN50" i="43"/>
  <c r="AH50" i="47"/>
  <c r="AQ50" i="47" s="1"/>
  <c r="AI50" i="27"/>
  <c r="AN50" i="27"/>
  <c r="Z49" i="28" l="1"/>
  <c r="Z49" i="34"/>
  <c r="Z48" i="73"/>
  <c r="AE48" i="73" s="1"/>
  <c r="Z52" i="38"/>
  <c r="W53" i="38" s="1"/>
  <c r="Z51" i="79"/>
  <c r="AE51" i="79" s="1"/>
  <c r="Z49" i="86"/>
  <c r="AF49" i="86" s="1"/>
  <c r="AO49" i="86" s="1"/>
  <c r="W50" i="34"/>
  <c r="AG49" i="34"/>
  <c r="AP49" i="34" s="1"/>
  <c r="AF49" i="34"/>
  <c r="AO49" i="34" s="1"/>
  <c r="AE49" i="34"/>
  <c r="AG49" i="86"/>
  <c r="AP49" i="86" s="1"/>
  <c r="W49" i="73"/>
  <c r="AG48" i="73"/>
  <c r="AP48" i="73" s="1"/>
  <c r="AF48" i="73"/>
  <c r="AO48" i="73" s="1"/>
  <c r="AG52" i="38"/>
  <c r="AP52" i="38" s="1"/>
  <c r="AF52" i="38"/>
  <c r="AO52" i="38" s="1"/>
  <c r="AE52" i="38"/>
  <c r="Z48" i="85"/>
  <c r="Y48" i="85"/>
  <c r="X48" i="85"/>
  <c r="X49" i="87"/>
  <c r="Y49" i="87"/>
  <c r="Y54" i="48"/>
  <c r="X54" i="48"/>
  <c r="Z54" i="48" s="1"/>
  <c r="AR48" i="93"/>
  <c r="Y50" i="80"/>
  <c r="X50" i="80"/>
  <c r="AN48" i="33"/>
  <c r="AI48" i="33"/>
  <c r="Z52" i="82"/>
  <c r="Y52" i="82"/>
  <c r="X52" i="82"/>
  <c r="AR50" i="79"/>
  <c r="AN50" i="40"/>
  <c r="AI50" i="40"/>
  <c r="AR50" i="29"/>
  <c r="X50" i="75"/>
  <c r="Y50" i="75"/>
  <c r="AR48" i="34"/>
  <c r="AH48" i="76"/>
  <c r="AQ48" i="76" s="1"/>
  <c r="X50" i="44"/>
  <c r="Y50" i="44"/>
  <c r="AI50" i="47"/>
  <c r="AN50" i="47"/>
  <c r="AI48" i="74"/>
  <c r="AN48" i="74"/>
  <c r="AR47" i="76"/>
  <c r="AH51" i="43"/>
  <c r="AQ51" i="43" s="1"/>
  <c r="AG49" i="89"/>
  <c r="AP49" i="89" s="1"/>
  <c r="AF49" i="89"/>
  <c r="AO49" i="89" s="1"/>
  <c r="AE49" i="89"/>
  <c r="W50" i="89"/>
  <c r="AH50" i="90"/>
  <c r="AQ50" i="90" s="1"/>
  <c r="W50" i="78"/>
  <c r="AG49" i="78"/>
  <c r="AP49" i="78" s="1"/>
  <c r="AF49" i="78"/>
  <c r="AO49" i="78" s="1"/>
  <c r="AE49" i="78"/>
  <c r="AH50" i="35"/>
  <c r="AQ50" i="35" s="1"/>
  <c r="AI50" i="81"/>
  <c r="AN50" i="81"/>
  <c r="AI50" i="36"/>
  <c r="AN50" i="36"/>
  <c r="X49" i="74"/>
  <c r="Y49" i="74"/>
  <c r="AR50" i="43"/>
  <c r="AG49" i="37"/>
  <c r="AP49" i="37" s="1"/>
  <c r="AF49" i="37"/>
  <c r="AO49" i="37" s="1"/>
  <c r="W50" i="37"/>
  <c r="AE49" i="37"/>
  <c r="AR52" i="30"/>
  <c r="AH51" i="29"/>
  <c r="AQ51" i="29" s="1"/>
  <c r="AN51" i="26"/>
  <c r="AI51" i="26"/>
  <c r="X50" i="41"/>
  <c r="Y50" i="41"/>
  <c r="AI53" i="48"/>
  <c r="AN53" i="48"/>
  <c r="AH51" i="27"/>
  <c r="AQ51" i="27" s="1"/>
  <c r="AH49" i="86"/>
  <c r="AQ49" i="86" s="1"/>
  <c r="X54" i="96"/>
  <c r="Y54" i="96"/>
  <c r="AN50" i="39"/>
  <c r="AI50" i="39"/>
  <c r="Y50" i="88"/>
  <c r="X50" i="88"/>
  <c r="Z51" i="43"/>
  <c r="Z50" i="90"/>
  <c r="AF52" i="42"/>
  <c r="AO52" i="42" s="1"/>
  <c r="AE52" i="42"/>
  <c r="W53" i="42"/>
  <c r="AG52" i="42"/>
  <c r="AP52" i="42" s="1"/>
  <c r="AI49" i="75"/>
  <c r="AN49" i="75"/>
  <c r="AN51" i="46"/>
  <c r="AI51" i="46"/>
  <c r="Z48" i="76"/>
  <c r="AI49" i="44"/>
  <c r="AN49" i="44"/>
  <c r="Z50" i="35"/>
  <c r="Y52" i="92"/>
  <c r="X52" i="92"/>
  <c r="Z52" i="92" s="1"/>
  <c r="AG50" i="31"/>
  <c r="AP50" i="31" s="1"/>
  <c r="AF50" i="31"/>
  <c r="AO50" i="31" s="1"/>
  <c r="W51" i="31"/>
  <c r="AE50" i="31"/>
  <c r="AN47" i="85"/>
  <c r="AI47" i="85"/>
  <c r="AN48" i="87"/>
  <c r="AI48" i="87"/>
  <c r="X52" i="32"/>
  <c r="Y52" i="32"/>
  <c r="AR50" i="25"/>
  <c r="AN49" i="80"/>
  <c r="AI49" i="80"/>
  <c r="Y49" i="33"/>
  <c r="X49" i="33"/>
  <c r="X50" i="45"/>
  <c r="Y50" i="45"/>
  <c r="AI51" i="82"/>
  <c r="AN51" i="82"/>
  <c r="AH49" i="93"/>
  <c r="AQ49" i="93" s="1"/>
  <c r="Y51" i="40"/>
  <c r="X51" i="40"/>
  <c r="AR47" i="83"/>
  <c r="AR47" i="73"/>
  <c r="AH51" i="25"/>
  <c r="AQ51" i="25" s="1"/>
  <c r="AR51" i="38"/>
  <c r="AH48" i="83"/>
  <c r="AQ48" i="83" s="1"/>
  <c r="AI51" i="32"/>
  <c r="AN51" i="32"/>
  <c r="AR50" i="27"/>
  <c r="AN50" i="94"/>
  <c r="AI50" i="94"/>
  <c r="W51" i="77"/>
  <c r="AG50" i="77"/>
  <c r="AP50" i="77" s="1"/>
  <c r="AF50" i="77"/>
  <c r="AO50" i="77" s="1"/>
  <c r="AE50" i="77"/>
  <c r="AH51" i="79"/>
  <c r="AQ51" i="79" s="1"/>
  <c r="AH49" i="28"/>
  <c r="AQ49" i="28" s="1"/>
  <c r="Z51" i="29"/>
  <c r="W52" i="27"/>
  <c r="AG51" i="27"/>
  <c r="AP51" i="27" s="1"/>
  <c r="AF51" i="27"/>
  <c r="AO51" i="27" s="1"/>
  <c r="AE51" i="27"/>
  <c r="AN53" i="96"/>
  <c r="AI53" i="96"/>
  <c r="AI49" i="88"/>
  <c r="AN49" i="88"/>
  <c r="AR49" i="35"/>
  <c r="AI49" i="45"/>
  <c r="AN49" i="45"/>
  <c r="W51" i="95"/>
  <c r="AG50" i="95"/>
  <c r="AP50" i="95" s="1"/>
  <c r="AF50" i="95"/>
  <c r="AO50" i="95" s="1"/>
  <c r="AE50" i="95"/>
  <c r="AH53" i="30"/>
  <c r="AQ53" i="30" s="1"/>
  <c r="Z49" i="93"/>
  <c r="Y52" i="46"/>
  <c r="X52" i="46"/>
  <c r="Z52" i="46" s="1"/>
  <c r="Z48" i="83"/>
  <c r="AI49" i="91"/>
  <c r="AN49" i="91"/>
  <c r="X51" i="47"/>
  <c r="Y51" i="47"/>
  <c r="Y51" i="36"/>
  <c r="X51" i="36"/>
  <c r="X51" i="94"/>
  <c r="Y51" i="94"/>
  <c r="AH49" i="34"/>
  <c r="AQ49" i="34" s="1"/>
  <c r="W50" i="28"/>
  <c r="AG49" i="28"/>
  <c r="AP49" i="28" s="1"/>
  <c r="AF49" i="28"/>
  <c r="AO49" i="28" s="1"/>
  <c r="AE49" i="28"/>
  <c r="AH48" i="73"/>
  <c r="AQ48" i="73" s="1"/>
  <c r="X52" i="26"/>
  <c r="Y52" i="26"/>
  <c r="AI49" i="41"/>
  <c r="AN49" i="41"/>
  <c r="AH52" i="38"/>
  <c r="AQ52" i="38" s="1"/>
  <c r="AR49" i="90"/>
  <c r="Y51" i="39"/>
  <c r="X51" i="39"/>
  <c r="Z51" i="39" s="1"/>
  <c r="W51" i="84"/>
  <c r="AG50" i="84"/>
  <c r="AP50" i="84" s="1"/>
  <c r="AF50" i="84"/>
  <c r="AO50" i="84" s="1"/>
  <c r="AE50" i="84"/>
  <c r="AF53" i="30"/>
  <c r="AO53" i="30" s="1"/>
  <c r="AE53" i="30"/>
  <c r="W54" i="30"/>
  <c r="AG53" i="30"/>
  <c r="AP53" i="30" s="1"/>
  <c r="AR48" i="78"/>
  <c r="AR48" i="28"/>
  <c r="Z51" i="25"/>
  <c r="AH49" i="78"/>
  <c r="AQ49" i="78" s="1"/>
  <c r="AR48" i="86"/>
  <c r="AI51" i="92"/>
  <c r="AN51" i="92"/>
  <c r="X51" i="81"/>
  <c r="Y51" i="81"/>
  <c r="X50" i="91"/>
  <c r="Y50" i="91"/>
  <c r="AF51" i="79" l="1"/>
  <c r="AO51" i="79" s="1"/>
  <c r="Z52" i="26"/>
  <c r="Z51" i="47"/>
  <c r="Z52" i="32"/>
  <c r="AF52" i="32" s="1"/>
  <c r="AO52" i="32" s="1"/>
  <c r="AE49" i="86"/>
  <c r="AG51" i="79"/>
  <c r="AP51" i="79" s="1"/>
  <c r="W52" i="79"/>
  <c r="Z50" i="91"/>
  <c r="Z51" i="94"/>
  <c r="Z54" i="96"/>
  <c r="W50" i="86"/>
  <c r="Z50" i="88"/>
  <c r="W51" i="88" s="1"/>
  <c r="Z50" i="80"/>
  <c r="AF50" i="80" s="1"/>
  <c r="AO50" i="80" s="1"/>
  <c r="AN50" i="77"/>
  <c r="AI50" i="77"/>
  <c r="AR49" i="80"/>
  <c r="W53" i="32"/>
  <c r="AG52" i="32"/>
  <c r="AP52" i="32" s="1"/>
  <c r="Y51" i="31"/>
  <c r="X51" i="31"/>
  <c r="W53" i="92"/>
  <c r="AG52" i="92"/>
  <c r="AP52" i="92" s="1"/>
  <c r="AF52" i="92"/>
  <c r="AO52" i="92" s="1"/>
  <c r="AE52" i="92"/>
  <c r="AN52" i="42"/>
  <c r="AI52" i="42"/>
  <c r="AE50" i="88"/>
  <c r="AI49" i="89"/>
  <c r="AN49" i="89"/>
  <c r="AR48" i="74"/>
  <c r="AR50" i="40"/>
  <c r="W53" i="82"/>
  <c r="AG52" i="82"/>
  <c r="AP52" i="82" s="1"/>
  <c r="AF52" i="82"/>
  <c r="AO52" i="82" s="1"/>
  <c r="AE52" i="82"/>
  <c r="AH49" i="87"/>
  <c r="AQ49" i="87" s="1"/>
  <c r="AN52" i="38"/>
  <c r="AI52" i="38"/>
  <c r="Y54" i="30"/>
  <c r="X54" i="30"/>
  <c r="AR49" i="91"/>
  <c r="AN50" i="95"/>
  <c r="AI50" i="95"/>
  <c r="AI51" i="27"/>
  <c r="AN51" i="27"/>
  <c r="AH50" i="45"/>
  <c r="AQ50" i="45" s="1"/>
  <c r="AR48" i="87"/>
  <c r="W51" i="35"/>
  <c r="AG50" i="35"/>
  <c r="AP50" i="35" s="1"/>
  <c r="AF50" i="35"/>
  <c r="AO50" i="35" s="1"/>
  <c r="AE50" i="35"/>
  <c r="AR50" i="39"/>
  <c r="AH50" i="41"/>
  <c r="AQ50" i="41" s="1"/>
  <c r="AN49" i="37"/>
  <c r="AI49" i="37"/>
  <c r="AR50" i="81"/>
  <c r="AR48" i="33"/>
  <c r="Z49" i="87"/>
  <c r="AI49" i="86"/>
  <c r="AN49" i="86"/>
  <c r="AG48" i="83"/>
  <c r="AP48" i="83" s="1"/>
  <c r="AF48" i="83"/>
  <c r="AO48" i="83" s="1"/>
  <c r="AE48" i="83"/>
  <c r="W49" i="83"/>
  <c r="AH51" i="40"/>
  <c r="AQ51" i="40" s="1"/>
  <c r="Z50" i="45"/>
  <c r="AR49" i="75"/>
  <c r="AF50" i="90"/>
  <c r="AO50" i="90" s="1"/>
  <c r="AE50" i="90"/>
  <c r="W51" i="90"/>
  <c r="AG50" i="90"/>
  <c r="AP50" i="90" s="1"/>
  <c r="Z50" i="41"/>
  <c r="X50" i="37"/>
  <c r="Y50" i="37"/>
  <c r="AH49" i="74"/>
  <c r="AQ49" i="74" s="1"/>
  <c r="AN49" i="78"/>
  <c r="AI49" i="78"/>
  <c r="AR50" i="47"/>
  <c r="AH50" i="75"/>
  <c r="AQ50" i="75" s="1"/>
  <c r="AH54" i="48"/>
  <c r="AQ54" i="48" s="1"/>
  <c r="AH48" i="85"/>
  <c r="AQ48" i="85" s="1"/>
  <c r="Y49" i="73"/>
  <c r="X49" i="73"/>
  <c r="AI49" i="34"/>
  <c r="AN49" i="34"/>
  <c r="AN51" i="79"/>
  <c r="AI51" i="79"/>
  <c r="W50" i="93"/>
  <c r="AG49" i="93"/>
  <c r="AP49" i="93" s="1"/>
  <c r="AF49" i="93"/>
  <c r="AO49" i="93" s="1"/>
  <c r="AE49" i="93"/>
  <c r="AR49" i="45"/>
  <c r="AI53" i="30"/>
  <c r="AN53" i="30"/>
  <c r="X51" i="84"/>
  <c r="Y51" i="84"/>
  <c r="AR49" i="41"/>
  <c r="AH51" i="39"/>
  <c r="AQ51" i="39" s="1"/>
  <c r="X50" i="28"/>
  <c r="Y50" i="28"/>
  <c r="AH52" i="46"/>
  <c r="AQ52" i="46" s="1"/>
  <c r="X51" i="77"/>
  <c r="Y51" i="77"/>
  <c r="AR51" i="32"/>
  <c r="AH49" i="33"/>
  <c r="AQ49" i="33" s="1"/>
  <c r="AR47" i="85"/>
  <c r="AR49" i="44"/>
  <c r="W52" i="43"/>
  <c r="AG51" i="43"/>
  <c r="AP51" i="43" s="1"/>
  <c r="AF51" i="43"/>
  <c r="AO51" i="43" s="1"/>
  <c r="AE51" i="43"/>
  <c r="AR51" i="26"/>
  <c r="Z49" i="74"/>
  <c r="Z50" i="75"/>
  <c r="AH50" i="80"/>
  <c r="AQ50" i="80" s="1"/>
  <c r="Y53" i="38"/>
  <c r="X53" i="38"/>
  <c r="AN49" i="28"/>
  <c r="AI49" i="28"/>
  <c r="AH51" i="36"/>
  <c r="AQ51" i="36" s="1"/>
  <c r="AE51" i="29"/>
  <c r="W52" i="29"/>
  <c r="AG51" i="29"/>
  <c r="AP51" i="29" s="1"/>
  <c r="AF51" i="29"/>
  <c r="AO51" i="29" s="1"/>
  <c r="Z51" i="36"/>
  <c r="AH50" i="91"/>
  <c r="AQ50" i="91" s="1"/>
  <c r="AR51" i="92"/>
  <c r="AN50" i="84"/>
  <c r="AI50" i="84"/>
  <c r="AH52" i="26"/>
  <c r="AQ52" i="26" s="1"/>
  <c r="AH51" i="94"/>
  <c r="AQ51" i="94" s="1"/>
  <c r="AH51" i="47"/>
  <c r="AQ51" i="47" s="1"/>
  <c r="X51" i="95"/>
  <c r="Y51" i="95"/>
  <c r="AR49" i="88"/>
  <c r="X52" i="27"/>
  <c r="Y52" i="27"/>
  <c r="AR50" i="94"/>
  <c r="Z51" i="40"/>
  <c r="AH52" i="92"/>
  <c r="AQ52" i="92" s="1"/>
  <c r="AE48" i="76"/>
  <c r="W49" i="76"/>
  <c r="AG48" i="76"/>
  <c r="AP48" i="76" s="1"/>
  <c r="AF48" i="76"/>
  <c r="AO48" i="76" s="1"/>
  <c r="AH50" i="88"/>
  <c r="AQ50" i="88" s="1"/>
  <c r="AH54" i="96"/>
  <c r="AQ54" i="96" s="1"/>
  <c r="AH50" i="44"/>
  <c r="AQ50" i="44" s="1"/>
  <c r="AH52" i="82"/>
  <c r="AQ52" i="82" s="1"/>
  <c r="W55" i="48"/>
  <c r="AG54" i="48"/>
  <c r="AP54" i="48" s="1"/>
  <c r="AF54" i="48"/>
  <c r="AO54" i="48" s="1"/>
  <c r="AE54" i="48"/>
  <c r="AF48" i="85"/>
  <c r="AO48" i="85" s="1"/>
  <c r="AE48" i="85"/>
  <c r="W49" i="85"/>
  <c r="AG48" i="85"/>
  <c r="AP48" i="85" s="1"/>
  <c r="X50" i="86"/>
  <c r="Z50" i="86" s="1"/>
  <c r="Y50" i="86"/>
  <c r="AE51" i="25"/>
  <c r="AG51" i="25"/>
  <c r="AP51" i="25" s="1"/>
  <c r="AF51" i="25"/>
  <c r="AO51" i="25" s="1"/>
  <c r="W52" i="25"/>
  <c r="AH51" i="81"/>
  <c r="AQ51" i="81" s="1"/>
  <c r="Z51" i="81"/>
  <c r="W51" i="91"/>
  <c r="AG50" i="91"/>
  <c r="AP50" i="91" s="1"/>
  <c r="AF50" i="91"/>
  <c r="AO50" i="91" s="1"/>
  <c r="AE50" i="91"/>
  <c r="AE51" i="39"/>
  <c r="W52" i="39"/>
  <c r="AG51" i="39"/>
  <c r="AP51" i="39" s="1"/>
  <c r="AF51" i="39"/>
  <c r="AO51" i="39" s="1"/>
  <c r="AF52" i="26"/>
  <c r="AO52" i="26" s="1"/>
  <c r="AE52" i="26"/>
  <c r="W53" i="26"/>
  <c r="AG52" i="26"/>
  <c r="AP52" i="26" s="1"/>
  <c r="AE51" i="94"/>
  <c r="W52" i="94"/>
  <c r="AF51" i="94"/>
  <c r="AO51" i="94" s="1"/>
  <c r="AG51" i="94"/>
  <c r="AP51" i="94" s="1"/>
  <c r="W52" i="47"/>
  <c r="AG51" i="47"/>
  <c r="AP51" i="47" s="1"/>
  <c r="AF51" i="47"/>
  <c r="AO51" i="47" s="1"/>
  <c r="AE51" i="47"/>
  <c r="AE52" i="46"/>
  <c r="W53" i="46"/>
  <c r="AF52" i="46"/>
  <c r="AO52" i="46" s="1"/>
  <c r="AG52" i="46"/>
  <c r="AP52" i="46" s="1"/>
  <c r="AR53" i="96"/>
  <c r="AR51" i="82"/>
  <c r="Z49" i="33"/>
  <c r="AH52" i="32"/>
  <c r="AQ52" i="32" s="1"/>
  <c r="AI50" i="31"/>
  <c r="AN50" i="31"/>
  <c r="AR51" i="46"/>
  <c r="X53" i="42"/>
  <c r="Y53" i="42"/>
  <c r="AE54" i="96"/>
  <c r="AG54" i="96"/>
  <c r="AP54" i="96" s="1"/>
  <c r="AF54" i="96"/>
  <c r="AO54" i="96" s="1"/>
  <c r="W55" i="96"/>
  <c r="AR53" i="48"/>
  <c r="AR50" i="36"/>
  <c r="Y50" i="78"/>
  <c r="X50" i="78"/>
  <c r="Y50" i="89"/>
  <c r="X50" i="89"/>
  <c r="Z50" i="44"/>
  <c r="AN48" i="73"/>
  <c r="AI48" i="73"/>
  <c r="Y50" i="34"/>
  <c r="X50" i="34"/>
  <c r="X52" i="79"/>
  <c r="Z52" i="79" s="1"/>
  <c r="Y52" i="79"/>
  <c r="AF50" i="88" l="1"/>
  <c r="AO50" i="88" s="1"/>
  <c r="AE52" i="32"/>
  <c r="Z50" i="78"/>
  <c r="AE50" i="78" s="1"/>
  <c r="Z53" i="42"/>
  <c r="Z54" i="30"/>
  <c r="W51" i="80"/>
  <c r="AG50" i="88"/>
  <c r="AP50" i="88" s="1"/>
  <c r="AE50" i="80"/>
  <c r="Z52" i="27"/>
  <c r="AG52" i="27" s="1"/>
  <c r="AP52" i="27" s="1"/>
  <c r="AG50" i="80"/>
  <c r="AP50" i="80" s="1"/>
  <c r="Z51" i="95"/>
  <c r="AF51" i="95" s="1"/>
  <c r="AO51" i="95" s="1"/>
  <c r="Z49" i="73"/>
  <c r="AE49" i="73" s="1"/>
  <c r="AG49" i="73"/>
  <c r="AP49" i="73" s="1"/>
  <c r="AF49" i="73"/>
  <c r="AO49" i="73" s="1"/>
  <c r="AG50" i="78"/>
  <c r="AP50" i="78" s="1"/>
  <c r="AF50" i="78"/>
  <c r="AO50" i="78" s="1"/>
  <c r="X49" i="85"/>
  <c r="Y49" i="85"/>
  <c r="W50" i="74"/>
  <c r="AG49" i="74"/>
  <c r="AP49" i="74" s="1"/>
  <c r="AF49" i="74"/>
  <c r="AO49" i="74" s="1"/>
  <c r="AE49" i="74"/>
  <c r="AF52" i="79"/>
  <c r="AO52" i="79" s="1"/>
  <c r="AE52" i="79"/>
  <c r="AG52" i="79"/>
  <c r="AP52" i="79" s="1"/>
  <c r="W53" i="79"/>
  <c r="X55" i="96"/>
  <c r="Y55" i="96"/>
  <c r="AR50" i="95"/>
  <c r="AH50" i="34"/>
  <c r="AQ50" i="34" s="1"/>
  <c r="AH50" i="89"/>
  <c r="AQ50" i="89" s="1"/>
  <c r="AN52" i="46"/>
  <c r="AI52" i="46"/>
  <c r="X53" i="26"/>
  <c r="Y53" i="26"/>
  <c r="Y52" i="39"/>
  <c r="X52" i="39"/>
  <c r="AN51" i="25"/>
  <c r="AI51" i="25"/>
  <c r="X55" i="48"/>
  <c r="Y55" i="48"/>
  <c r="Y49" i="76"/>
  <c r="X49" i="76"/>
  <c r="AH52" i="27"/>
  <c r="AQ52" i="27" s="1"/>
  <c r="AI51" i="29"/>
  <c r="AN51" i="29"/>
  <c r="AR49" i="28"/>
  <c r="X52" i="43"/>
  <c r="Y52" i="43"/>
  <c r="AR51" i="79"/>
  <c r="AR49" i="78"/>
  <c r="X51" i="90"/>
  <c r="Y51" i="90"/>
  <c r="Z51" i="90" s="1"/>
  <c r="W51" i="45"/>
  <c r="AG50" i="45"/>
  <c r="AP50" i="45" s="1"/>
  <c r="AF50" i="45"/>
  <c r="AO50" i="45" s="1"/>
  <c r="AE50" i="45"/>
  <c r="Y49" i="83"/>
  <c r="X49" i="83"/>
  <c r="AR49" i="86"/>
  <c r="AR49" i="37"/>
  <c r="X51" i="35"/>
  <c r="Y51" i="35"/>
  <c r="AR52" i="38"/>
  <c r="AI50" i="88"/>
  <c r="AN50" i="88"/>
  <c r="AH51" i="31"/>
  <c r="AQ51" i="31" s="1"/>
  <c r="Y53" i="32"/>
  <c r="X53" i="32"/>
  <c r="Z53" i="32" s="1"/>
  <c r="Y51" i="80"/>
  <c r="X51" i="80"/>
  <c r="W51" i="44"/>
  <c r="AG50" i="44"/>
  <c r="AP50" i="44" s="1"/>
  <c r="AF50" i="44"/>
  <c r="AO50" i="44" s="1"/>
  <c r="AE50" i="44"/>
  <c r="W54" i="42"/>
  <c r="AG53" i="42"/>
  <c r="AP53" i="42" s="1"/>
  <c r="AF53" i="42"/>
  <c r="AO53" i="42" s="1"/>
  <c r="AE53" i="42"/>
  <c r="W55" i="30"/>
  <c r="AG54" i="30"/>
  <c r="AP54" i="30" s="1"/>
  <c r="AF54" i="30"/>
  <c r="AO54" i="30" s="1"/>
  <c r="AE54" i="30"/>
  <c r="X53" i="82"/>
  <c r="Y53" i="82"/>
  <c r="Y53" i="92"/>
  <c r="X53" i="92"/>
  <c r="Z53" i="92" s="1"/>
  <c r="W52" i="36"/>
  <c r="AG51" i="36"/>
  <c r="AP51" i="36" s="1"/>
  <c r="AF51" i="36"/>
  <c r="AO51" i="36" s="1"/>
  <c r="AE51" i="36"/>
  <c r="AH51" i="77"/>
  <c r="AQ51" i="77" s="1"/>
  <c r="AH51" i="84"/>
  <c r="AQ51" i="84" s="1"/>
  <c r="AI48" i="83"/>
  <c r="AN48" i="83"/>
  <c r="AF49" i="87"/>
  <c r="AO49" i="87" s="1"/>
  <c r="AE49" i="87"/>
  <c r="W50" i="87"/>
  <c r="AG49" i="87"/>
  <c r="AP49" i="87" s="1"/>
  <c r="AN52" i="92"/>
  <c r="AI52" i="92"/>
  <c r="AI50" i="80"/>
  <c r="AN50" i="80"/>
  <c r="Y53" i="46"/>
  <c r="X53" i="46"/>
  <c r="AI51" i="47"/>
  <c r="AN51" i="47"/>
  <c r="X51" i="91"/>
  <c r="Y51" i="91"/>
  <c r="AI48" i="85"/>
  <c r="AN48" i="85"/>
  <c r="Z50" i="34"/>
  <c r="Z50" i="89"/>
  <c r="AN54" i="96"/>
  <c r="AI54" i="96"/>
  <c r="AI52" i="26"/>
  <c r="AN52" i="26"/>
  <c r="AI51" i="39"/>
  <c r="AN51" i="39"/>
  <c r="W52" i="81"/>
  <c r="AG51" i="81"/>
  <c r="AP51" i="81" s="1"/>
  <c r="AF51" i="81"/>
  <c r="AO51" i="81" s="1"/>
  <c r="AE51" i="81"/>
  <c r="AH50" i="86"/>
  <c r="AQ50" i="86" s="1"/>
  <c r="AI48" i="76"/>
  <c r="AN48" i="76"/>
  <c r="AE51" i="40"/>
  <c r="W52" i="40"/>
  <c r="AG51" i="40"/>
  <c r="AP51" i="40" s="1"/>
  <c r="AF51" i="40"/>
  <c r="AO51" i="40" s="1"/>
  <c r="AH53" i="38"/>
  <c r="AQ53" i="38" s="1"/>
  <c r="Z51" i="77"/>
  <c r="Z51" i="84"/>
  <c r="AN49" i="93"/>
  <c r="AI49" i="93"/>
  <c r="AH50" i="37"/>
  <c r="AQ50" i="37" s="1"/>
  <c r="AN50" i="90"/>
  <c r="AI50" i="90"/>
  <c r="AN52" i="82"/>
  <c r="AI52" i="82"/>
  <c r="Z51" i="31"/>
  <c r="AH51" i="95"/>
  <c r="AQ51" i="95" s="1"/>
  <c r="AR49" i="89"/>
  <c r="AH50" i="78"/>
  <c r="AQ50" i="78" s="1"/>
  <c r="AR50" i="31"/>
  <c r="AE49" i="33"/>
  <c r="W50" i="33"/>
  <c r="AG49" i="33"/>
  <c r="AP49" i="33" s="1"/>
  <c r="AF49" i="33"/>
  <c r="AO49" i="33" s="1"/>
  <c r="Y52" i="25"/>
  <c r="X52" i="25"/>
  <c r="AI54" i="48"/>
  <c r="AN54" i="48"/>
  <c r="AN51" i="43"/>
  <c r="AI51" i="43"/>
  <c r="AH50" i="28"/>
  <c r="AQ50" i="28" s="1"/>
  <c r="AR49" i="34"/>
  <c r="Z50" i="37"/>
  <c r="AI50" i="35"/>
  <c r="AN50" i="35"/>
  <c r="AH54" i="30"/>
  <c r="AQ54" i="30" s="1"/>
  <c r="Y51" i="88"/>
  <c r="X51" i="88"/>
  <c r="AI52" i="32"/>
  <c r="AN52" i="32"/>
  <c r="X50" i="93"/>
  <c r="Y50" i="93"/>
  <c r="AR52" i="42"/>
  <c r="AR48" i="73"/>
  <c r="Y52" i="94"/>
  <c r="X52" i="94"/>
  <c r="Z52" i="94" s="1"/>
  <c r="W51" i="86"/>
  <c r="AG50" i="86"/>
  <c r="AP50" i="86" s="1"/>
  <c r="AF50" i="86"/>
  <c r="AO50" i="86" s="1"/>
  <c r="AE50" i="86"/>
  <c r="AH52" i="79"/>
  <c r="AQ52" i="79" s="1"/>
  <c r="AH53" i="42"/>
  <c r="AQ53" i="42" s="1"/>
  <c r="Y52" i="47"/>
  <c r="X52" i="47"/>
  <c r="Z52" i="47" s="1"/>
  <c r="AN51" i="94"/>
  <c r="AI51" i="94"/>
  <c r="AN50" i="91"/>
  <c r="AI50" i="91"/>
  <c r="AR50" i="84"/>
  <c r="Y52" i="29"/>
  <c r="X52" i="29"/>
  <c r="Z53" i="38"/>
  <c r="W51" i="75"/>
  <c r="AG50" i="75"/>
  <c r="AP50" i="75" s="1"/>
  <c r="AF50" i="75"/>
  <c r="AO50" i="75" s="1"/>
  <c r="AE50" i="75"/>
  <c r="Z50" i="28"/>
  <c r="AR53" i="30"/>
  <c r="AH49" i="73"/>
  <c r="AQ49" i="73" s="1"/>
  <c r="W51" i="41"/>
  <c r="AG50" i="41"/>
  <c r="AP50" i="41" s="1"/>
  <c r="AF50" i="41"/>
  <c r="AO50" i="41" s="1"/>
  <c r="AE50" i="41"/>
  <c r="AR51" i="27"/>
  <c r="AR50" i="77"/>
  <c r="W50" i="73" l="1"/>
  <c r="Z51" i="35"/>
  <c r="W51" i="78"/>
  <c r="W53" i="27"/>
  <c r="Z51" i="88"/>
  <c r="Z52" i="25"/>
  <c r="Z52" i="39"/>
  <c r="AG51" i="95"/>
  <c r="AP51" i="95" s="1"/>
  <c r="W52" i="95"/>
  <c r="AE52" i="27"/>
  <c r="AE51" i="95"/>
  <c r="Z50" i="93"/>
  <c r="AE50" i="93" s="1"/>
  <c r="AF52" i="27"/>
  <c r="AO52" i="27" s="1"/>
  <c r="Z53" i="46"/>
  <c r="AF53" i="46" s="1"/>
  <c r="AO53" i="46" s="1"/>
  <c r="Z51" i="91"/>
  <c r="AG51" i="91" s="1"/>
  <c r="AP51" i="91" s="1"/>
  <c r="Z49" i="83"/>
  <c r="Z55" i="48"/>
  <c r="W56" i="48" s="1"/>
  <c r="AE51" i="90"/>
  <c r="AG51" i="90"/>
  <c r="AP51" i="90" s="1"/>
  <c r="AF51" i="90"/>
  <c r="AO51" i="90" s="1"/>
  <c r="W52" i="90"/>
  <c r="AE51" i="91"/>
  <c r="AF51" i="91"/>
  <c r="AO51" i="91" s="1"/>
  <c r="W52" i="91"/>
  <c r="W53" i="47"/>
  <c r="AG52" i="47"/>
  <c r="AP52" i="47" s="1"/>
  <c r="AF52" i="47"/>
  <c r="AO52" i="47" s="1"/>
  <c r="AE52" i="47"/>
  <c r="W52" i="88"/>
  <c r="AG51" i="88"/>
  <c r="AP51" i="88" s="1"/>
  <c r="AF51" i="88"/>
  <c r="AO51" i="88" s="1"/>
  <c r="AE51" i="88"/>
  <c r="AG53" i="46"/>
  <c r="AP53" i="46" s="1"/>
  <c r="W54" i="46"/>
  <c r="AE53" i="46"/>
  <c r="W50" i="83"/>
  <c r="AG49" i="83"/>
  <c r="AP49" i="83" s="1"/>
  <c r="AF49" i="83"/>
  <c r="AO49" i="83" s="1"/>
  <c r="AE49" i="83"/>
  <c r="AG52" i="94"/>
  <c r="AP52" i="94" s="1"/>
  <c r="AF52" i="94"/>
  <c r="AO52" i="94" s="1"/>
  <c r="W53" i="94"/>
  <c r="AE52" i="94"/>
  <c r="AR49" i="93"/>
  <c r="AF53" i="92"/>
  <c r="AO53" i="92" s="1"/>
  <c r="AE53" i="92"/>
  <c r="W54" i="92"/>
  <c r="AG53" i="92"/>
  <c r="AP53" i="92" s="1"/>
  <c r="W54" i="32"/>
  <c r="AG53" i="32"/>
  <c r="AP53" i="32" s="1"/>
  <c r="AF53" i="32"/>
  <c r="AO53" i="32" s="1"/>
  <c r="AE53" i="32"/>
  <c r="X51" i="78"/>
  <c r="Y51" i="78"/>
  <c r="Y53" i="27"/>
  <c r="X53" i="27"/>
  <c r="X51" i="75"/>
  <c r="Y51" i="75"/>
  <c r="AI50" i="86"/>
  <c r="AN50" i="86"/>
  <c r="AI51" i="40"/>
  <c r="AN51" i="40"/>
  <c r="AH51" i="91"/>
  <c r="AQ51" i="91" s="1"/>
  <c r="X50" i="87"/>
  <c r="Y50" i="87"/>
  <c r="Y55" i="30"/>
  <c r="X55" i="30"/>
  <c r="AH51" i="80"/>
  <c r="AQ51" i="80" s="1"/>
  <c r="AR50" i="88"/>
  <c r="AH55" i="96"/>
  <c r="AQ55" i="96" s="1"/>
  <c r="AI49" i="73"/>
  <c r="AN49" i="73"/>
  <c r="W53" i="25"/>
  <c r="AG52" i="25"/>
  <c r="AP52" i="25" s="1"/>
  <c r="AF52" i="25"/>
  <c r="AO52" i="25" s="1"/>
  <c r="AE52" i="25"/>
  <c r="W53" i="39"/>
  <c r="AG52" i="39"/>
  <c r="AP52" i="39" s="1"/>
  <c r="AF52" i="39"/>
  <c r="AO52" i="39" s="1"/>
  <c r="AE52" i="39"/>
  <c r="AF50" i="28"/>
  <c r="AO50" i="28" s="1"/>
  <c r="AE50" i="28"/>
  <c r="W51" i="28"/>
  <c r="AG50" i="28"/>
  <c r="AP50" i="28" s="1"/>
  <c r="AE53" i="38"/>
  <c r="W54" i="38"/>
  <c r="AG53" i="38"/>
  <c r="AP53" i="38" s="1"/>
  <c r="AF53" i="38"/>
  <c r="AO53" i="38" s="1"/>
  <c r="AR50" i="91"/>
  <c r="AH50" i="93"/>
  <c r="AQ50" i="93" s="1"/>
  <c r="AF51" i="31"/>
  <c r="AO51" i="31" s="1"/>
  <c r="AG51" i="31"/>
  <c r="AP51" i="31" s="1"/>
  <c r="AE51" i="31"/>
  <c r="W52" i="31"/>
  <c r="AF51" i="84"/>
  <c r="AO51" i="84" s="1"/>
  <c r="AE51" i="84"/>
  <c r="W52" i="84"/>
  <c r="AG51" i="84"/>
  <c r="AP51" i="84" s="1"/>
  <c r="AF50" i="89"/>
  <c r="AO50" i="89" s="1"/>
  <c r="AE50" i="89"/>
  <c r="W51" i="89"/>
  <c r="AG50" i="89"/>
  <c r="AP50" i="89" s="1"/>
  <c r="AH53" i="82"/>
  <c r="AQ53" i="82" s="1"/>
  <c r="AI50" i="44"/>
  <c r="AN50" i="44"/>
  <c r="AN50" i="45"/>
  <c r="AI50" i="45"/>
  <c r="AH51" i="90"/>
  <c r="AQ51" i="90" s="1"/>
  <c r="AR51" i="29"/>
  <c r="AH49" i="76"/>
  <c r="AQ49" i="76" s="1"/>
  <c r="AR51" i="25"/>
  <c r="AH53" i="26"/>
  <c r="AQ53" i="26" s="1"/>
  <c r="Z55" i="96"/>
  <c r="AI49" i="74"/>
  <c r="AN49" i="74"/>
  <c r="AH49" i="85"/>
  <c r="AQ49" i="85" s="1"/>
  <c r="AI50" i="78"/>
  <c r="AN50" i="78"/>
  <c r="X52" i="95"/>
  <c r="Y52" i="95"/>
  <c r="AH52" i="47"/>
  <c r="AQ52" i="47" s="1"/>
  <c r="AH55" i="48"/>
  <c r="AQ55" i="48" s="1"/>
  <c r="AN50" i="41"/>
  <c r="AI50" i="41"/>
  <c r="AH52" i="29"/>
  <c r="AQ52" i="29" s="1"/>
  <c r="AR50" i="35"/>
  <c r="AR54" i="48"/>
  <c r="Y50" i="33"/>
  <c r="X50" i="33"/>
  <c r="AR52" i="82"/>
  <c r="AE51" i="77"/>
  <c r="W52" i="77"/>
  <c r="AG51" i="77"/>
  <c r="AP51" i="77" s="1"/>
  <c r="AF51" i="77"/>
  <c r="AO51" i="77" s="1"/>
  <c r="AR48" i="76"/>
  <c r="AI51" i="81"/>
  <c r="AN51" i="81"/>
  <c r="AR51" i="39"/>
  <c r="W51" i="34"/>
  <c r="AG50" i="34"/>
  <c r="AP50" i="34" s="1"/>
  <c r="AF50" i="34"/>
  <c r="AO50" i="34" s="1"/>
  <c r="AE50" i="34"/>
  <c r="AR50" i="80"/>
  <c r="AI49" i="87"/>
  <c r="AN49" i="87"/>
  <c r="Y52" i="36"/>
  <c r="X52" i="36"/>
  <c r="Z53" i="82"/>
  <c r="AI53" i="42"/>
  <c r="AN53" i="42"/>
  <c r="Z51" i="80"/>
  <c r="AH52" i="43"/>
  <c r="AQ52" i="43" s="1"/>
  <c r="Z53" i="26"/>
  <c r="X53" i="79"/>
  <c r="Y53" i="79"/>
  <c r="Z49" i="85"/>
  <c r="AN52" i="27"/>
  <c r="AI52" i="27"/>
  <c r="AH52" i="94"/>
  <c r="AQ52" i="94" s="1"/>
  <c r="AH51" i="88"/>
  <c r="AQ51" i="88" s="1"/>
  <c r="AR51" i="43"/>
  <c r="X52" i="81"/>
  <c r="Y52" i="81"/>
  <c r="AH52" i="25"/>
  <c r="AQ52" i="25" s="1"/>
  <c r="AR51" i="47"/>
  <c r="AR52" i="92"/>
  <c r="AH53" i="92"/>
  <c r="AQ53" i="92" s="1"/>
  <c r="AI54" i="30"/>
  <c r="AN54" i="30"/>
  <c r="AH53" i="32"/>
  <c r="AQ53" i="32" s="1"/>
  <c r="Z52" i="43"/>
  <c r="Z49" i="76"/>
  <c r="AH52" i="39"/>
  <c r="AQ52" i="39" s="1"/>
  <c r="AR52" i="46"/>
  <c r="AI51" i="95"/>
  <c r="AN51" i="95"/>
  <c r="X51" i="41"/>
  <c r="Y51" i="41"/>
  <c r="Z51" i="41" s="1"/>
  <c r="AR54" i="96"/>
  <c r="AR48" i="83"/>
  <c r="AN51" i="36"/>
  <c r="AI51" i="36"/>
  <c r="X54" i="42"/>
  <c r="Y54" i="42"/>
  <c r="W52" i="35"/>
  <c r="AG51" i="35"/>
  <c r="AP51" i="35" s="1"/>
  <c r="AF51" i="35"/>
  <c r="AO51" i="35" s="1"/>
  <c r="AE51" i="35"/>
  <c r="Y51" i="45"/>
  <c r="X51" i="45"/>
  <c r="Z51" i="45" s="1"/>
  <c r="AI52" i="79"/>
  <c r="AN52" i="79"/>
  <c r="AN50" i="75"/>
  <c r="AI50" i="75"/>
  <c r="AR51" i="94"/>
  <c r="X51" i="86"/>
  <c r="Y51" i="86"/>
  <c r="AF50" i="37"/>
  <c r="AO50" i="37" s="1"/>
  <c r="AG50" i="37"/>
  <c r="AP50" i="37" s="1"/>
  <c r="AE50" i="37"/>
  <c r="W51" i="37"/>
  <c r="Z52" i="29"/>
  <c r="AR52" i="32"/>
  <c r="AI49" i="33"/>
  <c r="AN49" i="33"/>
  <c r="AR50" i="90"/>
  <c r="Y52" i="40"/>
  <c r="X52" i="40"/>
  <c r="Z52" i="40" s="1"/>
  <c r="AR52" i="26"/>
  <c r="AR48" i="85"/>
  <c r="AH53" i="46"/>
  <c r="AQ53" i="46" s="1"/>
  <c r="Y51" i="44"/>
  <c r="X51" i="44"/>
  <c r="AH51" i="35"/>
  <c r="AQ51" i="35" s="1"/>
  <c r="AH49" i="83"/>
  <c r="AQ49" i="83" s="1"/>
  <c r="Y50" i="74"/>
  <c r="X50" i="74"/>
  <c r="Y50" i="73"/>
  <c r="X50" i="73"/>
  <c r="AG50" i="93" l="1"/>
  <c r="AP50" i="93" s="1"/>
  <c r="AF55" i="48"/>
  <c r="AO55" i="48" s="1"/>
  <c r="Z50" i="73"/>
  <c r="Z51" i="44"/>
  <c r="Z50" i="33"/>
  <c r="AF50" i="93"/>
  <c r="AO50" i="93" s="1"/>
  <c r="Z52" i="95"/>
  <c r="Z54" i="42"/>
  <c r="Z50" i="74"/>
  <c r="W51" i="93"/>
  <c r="X51" i="93" s="1"/>
  <c r="AE55" i="48"/>
  <c r="Z51" i="86"/>
  <c r="AG51" i="86" s="1"/>
  <c r="AP51" i="86" s="1"/>
  <c r="AG55" i="48"/>
  <c r="AP55" i="48" s="1"/>
  <c r="AF51" i="41"/>
  <c r="AO51" i="41" s="1"/>
  <c r="AE51" i="41"/>
  <c r="W52" i="41"/>
  <c r="AG51" i="41"/>
  <c r="AP51" i="41" s="1"/>
  <c r="W52" i="86"/>
  <c r="Y51" i="37"/>
  <c r="X51" i="37"/>
  <c r="AN51" i="35"/>
  <c r="AI51" i="35"/>
  <c r="Y51" i="34"/>
  <c r="X51" i="34"/>
  <c r="Z51" i="34" s="1"/>
  <c r="AR50" i="78"/>
  <c r="X52" i="31"/>
  <c r="Y52" i="31"/>
  <c r="Y53" i="39"/>
  <c r="X53" i="39"/>
  <c r="Z53" i="39" s="1"/>
  <c r="Y51" i="93"/>
  <c r="AH50" i="74"/>
  <c r="AQ50" i="74" s="1"/>
  <c r="AI50" i="37"/>
  <c r="AN50" i="37"/>
  <c r="AR52" i="79"/>
  <c r="AR51" i="36"/>
  <c r="W50" i="76"/>
  <c r="AG49" i="76"/>
  <c r="AP49" i="76" s="1"/>
  <c r="AE49" i="76"/>
  <c r="AF49" i="76"/>
  <c r="AO49" i="76" s="1"/>
  <c r="AH52" i="81"/>
  <c r="AQ52" i="81" s="1"/>
  <c r="AH53" i="79"/>
  <c r="AQ53" i="79" s="1"/>
  <c r="AH52" i="36"/>
  <c r="AQ52" i="36" s="1"/>
  <c r="AR49" i="74"/>
  <c r="AR50" i="44"/>
  <c r="X52" i="84"/>
  <c r="Y52" i="84"/>
  <c r="AN51" i="31"/>
  <c r="AI51" i="31"/>
  <c r="X54" i="38"/>
  <c r="Y54" i="38"/>
  <c r="AI50" i="28"/>
  <c r="AN50" i="28"/>
  <c r="AH50" i="87"/>
  <c r="AQ50" i="87" s="1"/>
  <c r="AH51" i="75"/>
  <c r="AQ51" i="75" s="1"/>
  <c r="AH51" i="78"/>
  <c r="AQ51" i="78" s="1"/>
  <c r="X54" i="32"/>
  <c r="Y54" i="32"/>
  <c r="AI53" i="46"/>
  <c r="AN53" i="46"/>
  <c r="AN51" i="88"/>
  <c r="AI51" i="88"/>
  <c r="X56" i="48"/>
  <c r="Y56" i="48"/>
  <c r="Y52" i="90"/>
  <c r="X52" i="90"/>
  <c r="W51" i="73"/>
  <c r="AG50" i="73"/>
  <c r="AP50" i="73" s="1"/>
  <c r="AF50" i="73"/>
  <c r="AO50" i="73" s="1"/>
  <c r="AE50" i="73"/>
  <c r="AF54" i="42"/>
  <c r="AO54" i="42" s="1"/>
  <c r="W55" i="42"/>
  <c r="AG54" i="42"/>
  <c r="AP54" i="42" s="1"/>
  <c r="AE54" i="42"/>
  <c r="AN51" i="91"/>
  <c r="AI51" i="91"/>
  <c r="AH51" i="44"/>
  <c r="AQ51" i="44" s="1"/>
  <c r="AH52" i="40"/>
  <c r="AQ52" i="40" s="1"/>
  <c r="AR49" i="33"/>
  <c r="AH51" i="45"/>
  <c r="AQ51" i="45" s="1"/>
  <c r="AH51" i="41"/>
  <c r="AQ51" i="41" s="1"/>
  <c r="AF52" i="43"/>
  <c r="AO52" i="43" s="1"/>
  <c r="AE52" i="43"/>
  <c r="W53" i="43"/>
  <c r="AG52" i="43"/>
  <c r="AP52" i="43" s="1"/>
  <c r="Z52" i="81"/>
  <c r="Z53" i="79"/>
  <c r="AH50" i="33"/>
  <c r="AQ50" i="33" s="1"/>
  <c r="AR50" i="41"/>
  <c r="AG55" i="96"/>
  <c r="AP55" i="96" s="1"/>
  <c r="AF55" i="96"/>
  <c r="AO55" i="96" s="1"/>
  <c r="W56" i="96"/>
  <c r="AE55" i="96"/>
  <c r="AI52" i="25"/>
  <c r="AN52" i="25"/>
  <c r="AR49" i="73"/>
  <c r="Z50" i="87"/>
  <c r="Z51" i="75"/>
  <c r="Z51" i="78"/>
  <c r="AI49" i="83"/>
  <c r="AN49" i="83"/>
  <c r="Y54" i="46"/>
  <c r="X54" i="46"/>
  <c r="AI50" i="93"/>
  <c r="AN50" i="93"/>
  <c r="X53" i="47"/>
  <c r="Y53" i="47"/>
  <c r="AH51" i="86"/>
  <c r="AQ51" i="86" s="1"/>
  <c r="W51" i="74"/>
  <c r="AG50" i="74"/>
  <c r="AP50" i="74" s="1"/>
  <c r="AF50" i="74"/>
  <c r="AO50" i="74" s="1"/>
  <c r="AE50" i="74"/>
  <c r="X52" i="35"/>
  <c r="Y52" i="35"/>
  <c r="AR54" i="30"/>
  <c r="AR52" i="27"/>
  <c r="W54" i="26"/>
  <c r="AG53" i="26"/>
  <c r="AP53" i="26" s="1"/>
  <c r="AF53" i="26"/>
  <c r="AO53" i="26" s="1"/>
  <c r="AE53" i="26"/>
  <c r="W52" i="80"/>
  <c r="AG51" i="80"/>
  <c r="AP51" i="80" s="1"/>
  <c r="AF51" i="80"/>
  <c r="AO51" i="80" s="1"/>
  <c r="AE51" i="80"/>
  <c r="Z52" i="36"/>
  <c r="AN50" i="34"/>
  <c r="AI50" i="34"/>
  <c r="Y52" i="77"/>
  <c r="X52" i="77"/>
  <c r="AH52" i="95"/>
  <c r="AQ52" i="95" s="1"/>
  <c r="X51" i="89"/>
  <c r="Y51" i="89"/>
  <c r="AN51" i="84"/>
  <c r="AI51" i="84"/>
  <c r="AI53" i="38"/>
  <c r="AN53" i="38"/>
  <c r="AI52" i="39"/>
  <c r="AN52" i="39"/>
  <c r="AH55" i="30"/>
  <c r="AQ55" i="30" s="1"/>
  <c r="AR51" i="40"/>
  <c r="AH53" i="27"/>
  <c r="AQ53" i="27" s="1"/>
  <c r="Y54" i="92"/>
  <c r="X54" i="92"/>
  <c r="AI52" i="94"/>
  <c r="AN52" i="94"/>
  <c r="W52" i="44"/>
  <c r="AG51" i="44"/>
  <c r="AP51" i="44" s="1"/>
  <c r="AF51" i="44"/>
  <c r="AO51" i="44" s="1"/>
  <c r="AE51" i="44"/>
  <c r="W53" i="40"/>
  <c r="AG52" i="40"/>
  <c r="AP52" i="40" s="1"/>
  <c r="AF52" i="40"/>
  <c r="AO52" i="40" s="1"/>
  <c r="AE52" i="40"/>
  <c r="AR50" i="75"/>
  <c r="AE51" i="45"/>
  <c r="AG51" i="45"/>
  <c r="AP51" i="45" s="1"/>
  <c r="AF51" i="45"/>
  <c r="AO51" i="45" s="1"/>
  <c r="W52" i="45"/>
  <c r="AR51" i="81"/>
  <c r="W51" i="33"/>
  <c r="AG50" i="33"/>
  <c r="AP50" i="33" s="1"/>
  <c r="AF50" i="33"/>
  <c r="AO50" i="33" s="1"/>
  <c r="AE50" i="33"/>
  <c r="AF52" i="95"/>
  <c r="AO52" i="95" s="1"/>
  <c r="AG52" i="95"/>
  <c r="AP52" i="95" s="1"/>
  <c r="AE52" i="95"/>
  <c r="W53" i="95"/>
  <c r="AR50" i="45"/>
  <c r="AN50" i="89"/>
  <c r="AI50" i="89"/>
  <c r="AN53" i="32"/>
  <c r="AI53" i="32"/>
  <c r="Y53" i="94"/>
  <c r="X53" i="94"/>
  <c r="X52" i="88"/>
  <c r="Y52" i="88"/>
  <c r="AN55" i="48"/>
  <c r="AI55" i="48"/>
  <c r="X52" i="91"/>
  <c r="Y52" i="91"/>
  <c r="AI51" i="90"/>
  <c r="AN51" i="90"/>
  <c r="AE53" i="82"/>
  <c r="W54" i="82"/>
  <c r="AG53" i="82"/>
  <c r="AP53" i="82" s="1"/>
  <c r="AF53" i="82"/>
  <c r="AO53" i="82" s="1"/>
  <c r="AH50" i="73"/>
  <c r="AQ50" i="73" s="1"/>
  <c r="W53" i="29"/>
  <c r="AG52" i="29"/>
  <c r="AP52" i="29" s="1"/>
  <c r="AF52" i="29"/>
  <c r="AO52" i="29" s="1"/>
  <c r="AE52" i="29"/>
  <c r="AH54" i="42"/>
  <c r="AQ54" i="42" s="1"/>
  <c r="AR51" i="95"/>
  <c r="W50" i="85"/>
  <c r="AG49" i="85"/>
  <c r="AP49" i="85" s="1"/>
  <c r="AF49" i="85"/>
  <c r="AO49" i="85" s="1"/>
  <c r="AE49" i="85"/>
  <c r="AR53" i="42"/>
  <c r="AR49" i="87"/>
  <c r="AI51" i="77"/>
  <c r="AN51" i="77"/>
  <c r="X51" i="28"/>
  <c r="Y51" i="28"/>
  <c r="X53" i="25"/>
  <c r="Y53" i="25"/>
  <c r="Z55" i="30"/>
  <c r="AR50" i="86"/>
  <c r="Z53" i="27"/>
  <c r="AN53" i="92"/>
  <c r="AI53" i="92"/>
  <c r="X50" i="83"/>
  <c r="Y50" i="83"/>
  <c r="AN52" i="47"/>
  <c r="AI52" i="47"/>
  <c r="Z51" i="28" l="1"/>
  <c r="Z52" i="84"/>
  <c r="Z54" i="32"/>
  <c r="Z51" i="37"/>
  <c r="W52" i="37" s="1"/>
  <c r="AE51" i="86"/>
  <c r="Z53" i="25"/>
  <c r="W54" i="25" s="1"/>
  <c r="Z54" i="92"/>
  <c r="AF54" i="92" s="1"/>
  <c r="AO54" i="92" s="1"/>
  <c r="AF51" i="86"/>
  <c r="AO51" i="86" s="1"/>
  <c r="Z50" i="83"/>
  <c r="Z52" i="77"/>
  <c r="AG52" i="77" s="1"/>
  <c r="AP52" i="77" s="1"/>
  <c r="Z52" i="88"/>
  <c r="W53" i="88" s="1"/>
  <c r="AF53" i="25"/>
  <c r="AO53" i="25" s="1"/>
  <c r="AE53" i="25"/>
  <c r="AE52" i="88"/>
  <c r="AF52" i="88"/>
  <c r="AO52" i="88" s="1"/>
  <c r="AF51" i="37"/>
  <c r="AO51" i="37" s="1"/>
  <c r="AE51" i="37"/>
  <c r="AF51" i="34"/>
  <c r="AO51" i="34" s="1"/>
  <c r="AE51" i="34"/>
  <c r="W52" i="34"/>
  <c r="AG51" i="34"/>
  <c r="AP51" i="34" s="1"/>
  <c r="W55" i="92"/>
  <c r="AG54" i="92"/>
  <c r="AP54" i="92" s="1"/>
  <c r="AE52" i="84"/>
  <c r="AG52" i="84"/>
  <c r="AP52" i="84" s="1"/>
  <c r="AF52" i="84"/>
  <c r="AO52" i="84" s="1"/>
  <c r="W53" i="84"/>
  <c r="W56" i="30"/>
  <c r="AG55" i="30"/>
  <c r="AP55" i="30" s="1"/>
  <c r="AF55" i="30"/>
  <c r="AO55" i="30" s="1"/>
  <c r="AE55" i="30"/>
  <c r="AI52" i="95"/>
  <c r="AN52" i="95"/>
  <c r="AR53" i="38"/>
  <c r="AN51" i="80"/>
  <c r="AI51" i="80"/>
  <c r="AR50" i="93"/>
  <c r="AI52" i="43"/>
  <c r="AN52" i="43"/>
  <c r="AR51" i="91"/>
  <c r="AH52" i="90"/>
  <c r="AQ52" i="90" s="1"/>
  <c r="AR51" i="88"/>
  <c r="AF54" i="32"/>
  <c r="AO54" i="32" s="1"/>
  <c r="AE54" i="32"/>
  <c r="W55" i="32"/>
  <c r="AG54" i="32"/>
  <c r="AP54" i="32" s="1"/>
  <c r="W54" i="39"/>
  <c r="AG53" i="39"/>
  <c r="AP53" i="39" s="1"/>
  <c r="AF53" i="39"/>
  <c r="AO53" i="39" s="1"/>
  <c r="AE53" i="39"/>
  <c r="AR53" i="92"/>
  <c r="AI49" i="85"/>
  <c r="AN49" i="85"/>
  <c r="AI52" i="29"/>
  <c r="AN52" i="29"/>
  <c r="Y54" i="82"/>
  <c r="X54" i="82"/>
  <c r="AH52" i="91"/>
  <c r="AQ52" i="91" s="1"/>
  <c r="AR50" i="89"/>
  <c r="Y51" i="33"/>
  <c r="X51" i="33"/>
  <c r="Z51" i="33" s="1"/>
  <c r="AR51" i="84"/>
  <c r="X54" i="26"/>
  <c r="Y54" i="26"/>
  <c r="AH54" i="46"/>
  <c r="AQ54" i="46" s="1"/>
  <c r="AF51" i="75"/>
  <c r="AO51" i="75" s="1"/>
  <c r="AE51" i="75"/>
  <c r="AG51" i="75"/>
  <c r="AP51" i="75" s="1"/>
  <c r="W52" i="75"/>
  <c r="AI55" i="96"/>
  <c r="AN55" i="96"/>
  <c r="W54" i="79"/>
  <c r="AG53" i="79"/>
  <c r="AP53" i="79" s="1"/>
  <c r="AF53" i="79"/>
  <c r="AO53" i="79" s="1"/>
  <c r="AE53" i="79"/>
  <c r="AI50" i="73"/>
  <c r="AN50" i="73"/>
  <c r="AH54" i="38"/>
  <c r="AQ54" i="38" s="1"/>
  <c r="AR50" i="37"/>
  <c r="AH51" i="93"/>
  <c r="AQ51" i="93" s="1"/>
  <c r="W52" i="28"/>
  <c r="AG51" i="28"/>
  <c r="AP51" i="28" s="1"/>
  <c r="AF51" i="28"/>
  <c r="AO51" i="28" s="1"/>
  <c r="AE51" i="28"/>
  <c r="AI52" i="40"/>
  <c r="AN52" i="40"/>
  <c r="W52" i="78"/>
  <c r="AG51" i="78"/>
  <c r="AP51" i="78" s="1"/>
  <c r="AF51" i="78"/>
  <c r="AO51" i="78" s="1"/>
  <c r="AE51" i="78"/>
  <c r="AH52" i="84"/>
  <c r="AQ52" i="84" s="1"/>
  <c r="Z52" i="91"/>
  <c r="AH53" i="94"/>
  <c r="AQ53" i="94" s="1"/>
  <c r="AR50" i="34"/>
  <c r="AH52" i="35"/>
  <c r="AQ52" i="35" s="1"/>
  <c r="X51" i="74"/>
  <c r="Y51" i="74"/>
  <c r="W51" i="87"/>
  <c r="AG50" i="87"/>
  <c r="AP50" i="87" s="1"/>
  <c r="AF50" i="87"/>
  <c r="AO50" i="87" s="1"/>
  <c r="AE50" i="87"/>
  <c r="X56" i="96"/>
  <c r="Y56" i="96"/>
  <c r="W53" i="81"/>
  <c r="AG52" i="81"/>
  <c r="AP52" i="81" s="1"/>
  <c r="AF52" i="81"/>
  <c r="AO52" i="81" s="1"/>
  <c r="AE52" i="81"/>
  <c r="AN54" i="42"/>
  <c r="AI54" i="42"/>
  <c r="Z52" i="90"/>
  <c r="Z54" i="38"/>
  <c r="AH52" i="31"/>
  <c r="AQ52" i="31" s="1"/>
  <c r="X52" i="41"/>
  <c r="Y52" i="41"/>
  <c r="W51" i="83"/>
  <c r="AG50" i="83"/>
  <c r="AP50" i="83" s="1"/>
  <c r="AF50" i="83"/>
  <c r="AO50" i="83" s="1"/>
  <c r="AE50" i="83"/>
  <c r="AN51" i="44"/>
  <c r="AI51" i="44"/>
  <c r="AH51" i="34"/>
  <c r="AQ51" i="34" s="1"/>
  <c r="AF53" i="27"/>
  <c r="AO53" i="27" s="1"/>
  <c r="AE53" i="27"/>
  <c r="W54" i="27"/>
  <c r="AG53" i="27"/>
  <c r="AP53" i="27" s="1"/>
  <c r="AI53" i="82"/>
  <c r="AN53" i="82"/>
  <c r="AR55" i="48"/>
  <c r="AI51" i="45"/>
  <c r="AN51" i="45"/>
  <c r="Y53" i="40"/>
  <c r="X53" i="40"/>
  <c r="Z53" i="40" s="1"/>
  <c r="Y52" i="44"/>
  <c r="X52" i="44"/>
  <c r="Y52" i="80"/>
  <c r="X52" i="80"/>
  <c r="Z52" i="35"/>
  <c r="AH53" i="47"/>
  <c r="AQ53" i="47" s="1"/>
  <c r="Z54" i="46"/>
  <c r="AR53" i="46"/>
  <c r="AR51" i="31"/>
  <c r="Z51" i="93"/>
  <c r="Z52" i="31"/>
  <c r="AR51" i="35"/>
  <c r="AN51" i="86"/>
  <c r="AI51" i="86"/>
  <c r="AH52" i="88"/>
  <c r="AQ52" i="88" s="1"/>
  <c r="AH54" i="92"/>
  <c r="AQ54" i="92" s="1"/>
  <c r="X52" i="86"/>
  <c r="Y52" i="86"/>
  <c r="X50" i="85"/>
  <c r="Y50" i="85"/>
  <c r="Y53" i="29"/>
  <c r="Z53" i="29" s="1"/>
  <c r="X53" i="29"/>
  <c r="Z53" i="94"/>
  <c r="AI50" i="33"/>
  <c r="AN50" i="33"/>
  <c r="AR52" i="39"/>
  <c r="AH51" i="89"/>
  <c r="AQ51" i="89" s="1"/>
  <c r="AF52" i="36"/>
  <c r="AO52" i="36" s="1"/>
  <c r="AE52" i="36"/>
  <c r="W53" i="36"/>
  <c r="AG52" i="36"/>
  <c r="AP52" i="36" s="1"/>
  <c r="AI53" i="26"/>
  <c r="AN53" i="26"/>
  <c r="Z53" i="47"/>
  <c r="X53" i="43"/>
  <c r="Y53" i="43"/>
  <c r="Y51" i="73"/>
  <c r="X51" i="73"/>
  <c r="Z51" i="73" s="1"/>
  <c r="AH56" i="48"/>
  <c r="AQ56" i="48" s="1"/>
  <c r="AI49" i="76"/>
  <c r="AN49" i="76"/>
  <c r="AH53" i="39"/>
  <c r="AQ53" i="39" s="1"/>
  <c r="AI51" i="41"/>
  <c r="AN51" i="41"/>
  <c r="AR52" i="25"/>
  <c r="Y50" i="76"/>
  <c r="X50" i="76"/>
  <c r="AR52" i="47"/>
  <c r="AH53" i="25"/>
  <c r="AQ53" i="25" s="1"/>
  <c r="AR51" i="77"/>
  <c r="AH50" i="83"/>
  <c r="AQ50" i="83" s="1"/>
  <c r="AH51" i="28"/>
  <c r="AQ51" i="28" s="1"/>
  <c r="AR51" i="90"/>
  <c r="AR53" i="32"/>
  <c r="Y53" i="95"/>
  <c r="X53" i="95"/>
  <c r="X52" i="45"/>
  <c r="Y52" i="45"/>
  <c r="AR52" i="94"/>
  <c r="Z51" i="89"/>
  <c r="AH52" i="77"/>
  <c r="AQ52" i="77" s="1"/>
  <c r="AN50" i="74"/>
  <c r="AI50" i="74"/>
  <c r="AR49" i="83"/>
  <c r="Y55" i="42"/>
  <c r="X55" i="42"/>
  <c r="Z56" i="48"/>
  <c r="AH54" i="32"/>
  <c r="AQ54" i="32" s="1"/>
  <c r="AR50" i="28"/>
  <c r="AH51" i="37"/>
  <c r="AQ51" i="37" s="1"/>
  <c r="W53" i="77" l="1"/>
  <c r="AG51" i="37"/>
  <c r="AP51" i="37" s="1"/>
  <c r="Z52" i="44"/>
  <c r="AE52" i="77"/>
  <c r="AG52" i="88"/>
  <c r="AP52" i="88" s="1"/>
  <c r="AF52" i="77"/>
  <c r="AO52" i="77" s="1"/>
  <c r="Z52" i="86"/>
  <c r="Z52" i="45"/>
  <c r="Z52" i="41"/>
  <c r="AE54" i="92"/>
  <c r="AG53" i="25"/>
  <c r="AP53" i="25" s="1"/>
  <c r="Z52" i="80"/>
  <c r="Z54" i="82"/>
  <c r="AF54" i="82" s="1"/>
  <c r="AO54" i="82" s="1"/>
  <c r="Z51" i="74"/>
  <c r="Z50" i="85"/>
  <c r="W51" i="85" s="1"/>
  <c r="Z53" i="43"/>
  <c r="W54" i="43" s="1"/>
  <c r="Z53" i="95"/>
  <c r="W54" i="95" s="1"/>
  <c r="Z55" i="42"/>
  <c r="W56" i="42" s="1"/>
  <c r="AF52" i="44"/>
  <c r="AO52" i="44" s="1"/>
  <c r="AE52" i="44"/>
  <c r="W53" i="44"/>
  <c r="AG52" i="44"/>
  <c r="AP52" i="44" s="1"/>
  <c r="W55" i="82"/>
  <c r="AG54" i="82"/>
  <c r="AP54" i="82" s="1"/>
  <c r="AE51" i="74"/>
  <c r="AG51" i="74"/>
  <c r="AP51" i="74" s="1"/>
  <c r="AF51" i="74"/>
  <c r="AO51" i="74" s="1"/>
  <c r="W52" i="74"/>
  <c r="AE50" i="85"/>
  <c r="W55" i="38"/>
  <c r="AG54" i="38"/>
  <c r="AP54" i="38" s="1"/>
  <c r="AF54" i="38"/>
  <c r="AO54" i="38" s="1"/>
  <c r="AE54" i="38"/>
  <c r="AI54" i="92"/>
  <c r="AN54" i="92"/>
  <c r="AF52" i="35"/>
  <c r="AO52" i="35" s="1"/>
  <c r="AE52" i="35"/>
  <c r="W53" i="35"/>
  <c r="AG52" i="35"/>
  <c r="AP52" i="35" s="1"/>
  <c r="W53" i="90"/>
  <c r="AG52" i="90"/>
  <c r="AP52" i="90" s="1"/>
  <c r="AF52" i="90"/>
  <c r="AO52" i="90" s="1"/>
  <c r="AE52" i="90"/>
  <c r="X54" i="79"/>
  <c r="Y54" i="79"/>
  <c r="Y54" i="39"/>
  <c r="X54" i="39"/>
  <c r="AR52" i="95"/>
  <c r="Y53" i="84"/>
  <c r="X53" i="84"/>
  <c r="AI52" i="88"/>
  <c r="AN52" i="88"/>
  <c r="AI52" i="77"/>
  <c r="AN52" i="77"/>
  <c r="X54" i="27"/>
  <c r="Y54" i="27"/>
  <c r="AR49" i="85"/>
  <c r="X56" i="30"/>
  <c r="Y56" i="30"/>
  <c r="AN51" i="37"/>
  <c r="AI51" i="37"/>
  <c r="AH50" i="76"/>
  <c r="AQ50" i="76" s="1"/>
  <c r="AR51" i="41"/>
  <c r="W54" i="94"/>
  <c r="AG53" i="94"/>
  <c r="AP53" i="94" s="1"/>
  <c r="AF53" i="94"/>
  <c r="AO53" i="94" s="1"/>
  <c r="AE53" i="94"/>
  <c r="AF52" i="31"/>
  <c r="AO52" i="31" s="1"/>
  <c r="AG52" i="31"/>
  <c r="AP52" i="31" s="1"/>
  <c r="AE52" i="31"/>
  <c r="W53" i="31"/>
  <c r="W55" i="46"/>
  <c r="AG54" i="46"/>
  <c r="AP54" i="46" s="1"/>
  <c r="AF54" i="46"/>
  <c r="AO54" i="46" s="1"/>
  <c r="AE54" i="46"/>
  <c r="AR49" i="76"/>
  <c r="AH51" i="73"/>
  <c r="AQ51" i="73" s="1"/>
  <c r="AE53" i="47"/>
  <c r="W54" i="47"/>
  <c r="AG53" i="47"/>
  <c r="AP53" i="47" s="1"/>
  <c r="AF53" i="47"/>
  <c r="AO53" i="47" s="1"/>
  <c r="AI52" i="36"/>
  <c r="AN52" i="36"/>
  <c r="AH53" i="29"/>
  <c r="AQ53" i="29" s="1"/>
  <c r="W52" i="93"/>
  <c r="AG51" i="93"/>
  <c r="AP51" i="93" s="1"/>
  <c r="AF51" i="93"/>
  <c r="AO51" i="93" s="1"/>
  <c r="AE51" i="93"/>
  <c r="AH52" i="80"/>
  <c r="AQ52" i="80" s="1"/>
  <c r="AH53" i="40"/>
  <c r="AQ53" i="40" s="1"/>
  <c r="AI53" i="27"/>
  <c r="AN53" i="27"/>
  <c r="AR54" i="42"/>
  <c r="Y53" i="81"/>
  <c r="X53" i="81"/>
  <c r="Z53" i="81" s="1"/>
  <c r="AG52" i="91"/>
  <c r="AP52" i="91" s="1"/>
  <c r="AF52" i="91"/>
  <c r="AO52" i="91" s="1"/>
  <c r="W53" i="91"/>
  <c r="AE52" i="91"/>
  <c r="AI51" i="78"/>
  <c r="AN51" i="78"/>
  <c r="AR52" i="40"/>
  <c r="AI51" i="75"/>
  <c r="AN51" i="75"/>
  <c r="AH51" i="33"/>
  <c r="AQ51" i="33" s="1"/>
  <c r="AR51" i="80"/>
  <c r="AI51" i="34"/>
  <c r="AN51" i="34"/>
  <c r="AN53" i="25"/>
  <c r="AI53" i="25"/>
  <c r="AH51" i="74"/>
  <c r="AQ51" i="74" s="1"/>
  <c r="Y52" i="75"/>
  <c r="X52" i="75"/>
  <c r="Z52" i="75" s="1"/>
  <c r="AH54" i="82"/>
  <c r="AQ54" i="82" s="1"/>
  <c r="X52" i="34"/>
  <c r="Y52" i="34"/>
  <c r="AH52" i="45"/>
  <c r="AQ52" i="45" s="1"/>
  <c r="Z50" i="76"/>
  <c r="AH52" i="86"/>
  <c r="AQ52" i="86" s="1"/>
  <c r="AR51" i="86"/>
  <c r="AR51" i="44"/>
  <c r="X51" i="83"/>
  <c r="Y51" i="83"/>
  <c r="Y51" i="87"/>
  <c r="X51" i="87"/>
  <c r="AI51" i="28"/>
  <c r="AN51" i="28"/>
  <c r="AR50" i="73"/>
  <c r="X55" i="32"/>
  <c r="Z55" i="32" s="1"/>
  <c r="Y55" i="32"/>
  <c r="AN55" i="30"/>
  <c r="AI55" i="30"/>
  <c r="Y55" i="92"/>
  <c r="X55" i="92"/>
  <c r="Z55" i="92" s="1"/>
  <c r="AH53" i="43"/>
  <c r="AQ53" i="43" s="1"/>
  <c r="Y53" i="36"/>
  <c r="X53" i="36"/>
  <c r="AR50" i="33"/>
  <c r="AH50" i="85"/>
  <c r="AQ50" i="85" s="1"/>
  <c r="AR51" i="45"/>
  <c r="AN50" i="83"/>
  <c r="AI50" i="83"/>
  <c r="AI50" i="87"/>
  <c r="AN50" i="87"/>
  <c r="X52" i="28"/>
  <c r="Y52" i="28"/>
  <c r="Y54" i="25"/>
  <c r="X54" i="25"/>
  <c r="AE56" i="48"/>
  <c r="AG56" i="48"/>
  <c r="AP56" i="48" s="1"/>
  <c r="AF56" i="48"/>
  <c r="AO56" i="48" s="1"/>
  <c r="W57" i="48"/>
  <c r="AF52" i="45"/>
  <c r="AO52" i="45" s="1"/>
  <c r="W53" i="45"/>
  <c r="AE52" i="45"/>
  <c r="AG52" i="45"/>
  <c r="AP52" i="45" s="1"/>
  <c r="W52" i="73"/>
  <c r="AG51" i="73"/>
  <c r="AP51" i="73" s="1"/>
  <c r="AF51" i="73"/>
  <c r="AO51" i="73" s="1"/>
  <c r="AE51" i="73"/>
  <c r="W54" i="29"/>
  <c r="AG53" i="29"/>
  <c r="AP53" i="29" s="1"/>
  <c r="AF53" i="29"/>
  <c r="AO53" i="29" s="1"/>
  <c r="AE53" i="29"/>
  <c r="AE52" i="86"/>
  <c r="AF52" i="86"/>
  <c r="AO52" i="86" s="1"/>
  <c r="AG52" i="86"/>
  <c r="AP52" i="86" s="1"/>
  <c r="W53" i="86"/>
  <c r="AE52" i="80"/>
  <c r="AG52" i="80"/>
  <c r="AP52" i="80" s="1"/>
  <c r="AF52" i="80"/>
  <c r="AO52" i="80" s="1"/>
  <c r="W53" i="80"/>
  <c r="W54" i="40"/>
  <c r="AG53" i="40"/>
  <c r="AP53" i="40" s="1"/>
  <c r="AF53" i="40"/>
  <c r="AO53" i="40" s="1"/>
  <c r="AE53" i="40"/>
  <c r="AR53" i="82"/>
  <c r="AH56" i="96"/>
  <c r="AQ56" i="96" s="1"/>
  <c r="AI53" i="79"/>
  <c r="AN53" i="79"/>
  <c r="AR55" i="96"/>
  <c r="AH54" i="26"/>
  <c r="AQ54" i="26" s="1"/>
  <c r="W52" i="33"/>
  <c r="AG51" i="33"/>
  <c r="AP51" i="33" s="1"/>
  <c r="AF51" i="33"/>
  <c r="AO51" i="33" s="1"/>
  <c r="AE51" i="33"/>
  <c r="AR52" i="29"/>
  <c r="AN53" i="39"/>
  <c r="AI53" i="39"/>
  <c r="AI52" i="84"/>
  <c r="AN52" i="84"/>
  <c r="Y53" i="77"/>
  <c r="X53" i="77"/>
  <c r="W53" i="41"/>
  <c r="AG52" i="41"/>
  <c r="AP52" i="41" s="1"/>
  <c r="AF52" i="41"/>
  <c r="AO52" i="41" s="1"/>
  <c r="AE52" i="41"/>
  <c r="AR50" i="74"/>
  <c r="AR53" i="26"/>
  <c r="AH55" i="42"/>
  <c r="AQ55" i="42" s="1"/>
  <c r="W52" i="89"/>
  <c r="AG51" i="89"/>
  <c r="AP51" i="89" s="1"/>
  <c r="AF51" i="89"/>
  <c r="AO51" i="89" s="1"/>
  <c r="AE51" i="89"/>
  <c r="AH53" i="95"/>
  <c r="AQ53" i="95" s="1"/>
  <c r="AH52" i="44"/>
  <c r="AQ52" i="44" s="1"/>
  <c r="AH52" i="41"/>
  <c r="AQ52" i="41" s="1"/>
  <c r="AN52" i="81"/>
  <c r="AI52" i="81"/>
  <c r="Z56" i="96"/>
  <c r="X52" i="78"/>
  <c r="Y52" i="78"/>
  <c r="Z54" i="26"/>
  <c r="AI54" i="32"/>
  <c r="AN54" i="32"/>
  <c r="AR52" i="43"/>
  <c r="X52" i="37"/>
  <c r="Y52" i="37"/>
  <c r="Y53" i="88"/>
  <c r="X53" i="88"/>
  <c r="Z53" i="88" l="1"/>
  <c r="AF50" i="85"/>
  <c r="AO50" i="85" s="1"/>
  <c r="AE55" i="42"/>
  <c r="AG50" i="85"/>
  <c r="AP50" i="85" s="1"/>
  <c r="AE53" i="43"/>
  <c r="Z54" i="39"/>
  <c r="AE54" i="39" s="1"/>
  <c r="AF55" i="42"/>
  <c r="AO55" i="42" s="1"/>
  <c r="AE54" i="82"/>
  <c r="Z51" i="87"/>
  <c r="AG51" i="87" s="1"/>
  <c r="AP51" i="87" s="1"/>
  <c r="Z54" i="25"/>
  <c r="W55" i="25" s="1"/>
  <c r="AE53" i="95"/>
  <c r="AF53" i="95"/>
  <c r="AO53" i="95" s="1"/>
  <c r="AF53" i="43"/>
  <c r="AO53" i="43" s="1"/>
  <c r="Z52" i="28"/>
  <c r="AF52" i="28" s="1"/>
  <c r="AO52" i="28" s="1"/>
  <c r="AG55" i="42"/>
  <c r="AP55" i="42" s="1"/>
  <c r="AG53" i="95"/>
  <c r="AP53" i="95" s="1"/>
  <c r="AG53" i="43"/>
  <c r="AP53" i="43" s="1"/>
  <c r="Z52" i="78"/>
  <c r="W53" i="78" s="1"/>
  <c r="W54" i="88"/>
  <c r="AG53" i="88"/>
  <c r="AP53" i="88" s="1"/>
  <c r="AF53" i="88"/>
  <c r="AO53" i="88" s="1"/>
  <c r="AE53" i="88"/>
  <c r="W52" i="87"/>
  <c r="AE51" i="87"/>
  <c r="AF54" i="25"/>
  <c r="AO54" i="25" s="1"/>
  <c r="W56" i="92"/>
  <c r="AG55" i="92"/>
  <c r="AP55" i="92" s="1"/>
  <c r="AF55" i="92"/>
  <c r="AO55" i="92" s="1"/>
  <c r="AE55" i="92"/>
  <c r="W55" i="39"/>
  <c r="AG54" i="39"/>
  <c r="AP54" i="39" s="1"/>
  <c r="AF54" i="39"/>
  <c r="AO54" i="39" s="1"/>
  <c r="AF52" i="78"/>
  <c r="AO52" i="78" s="1"/>
  <c r="W53" i="28"/>
  <c r="AG52" i="28"/>
  <c r="AP52" i="28" s="1"/>
  <c r="X52" i="89"/>
  <c r="Y52" i="89"/>
  <c r="AN51" i="73"/>
  <c r="AI51" i="73"/>
  <c r="X53" i="45"/>
  <c r="Y53" i="45"/>
  <c r="AR52" i="77"/>
  <c r="AH54" i="79"/>
  <c r="AQ54" i="79" s="1"/>
  <c r="X53" i="90"/>
  <c r="Y53" i="90"/>
  <c r="X53" i="41"/>
  <c r="Y53" i="41"/>
  <c r="AR52" i="84"/>
  <c r="AN51" i="33"/>
  <c r="AI51" i="33"/>
  <c r="AR53" i="79"/>
  <c r="Y54" i="40"/>
  <c r="X54" i="40"/>
  <c r="X53" i="86"/>
  <c r="Y53" i="86"/>
  <c r="AN53" i="29"/>
  <c r="AI53" i="29"/>
  <c r="AI56" i="48"/>
  <c r="AN56" i="48"/>
  <c r="AI53" i="47"/>
  <c r="AN53" i="47"/>
  <c r="Y55" i="46"/>
  <c r="X55" i="46"/>
  <c r="AN53" i="94"/>
  <c r="AI53" i="94"/>
  <c r="AR51" i="37"/>
  <c r="Z54" i="79"/>
  <c r="AR54" i="92"/>
  <c r="X56" i="42"/>
  <c r="Y56" i="42"/>
  <c r="AI53" i="43"/>
  <c r="AN53" i="43"/>
  <c r="AH52" i="78"/>
  <c r="AQ52" i="78" s="1"/>
  <c r="AI52" i="80"/>
  <c r="AN52" i="80"/>
  <c r="AF53" i="81"/>
  <c r="AO53" i="81" s="1"/>
  <c r="AE53" i="81"/>
  <c r="W54" i="81"/>
  <c r="AG53" i="81"/>
  <c r="AP53" i="81" s="1"/>
  <c r="Y52" i="93"/>
  <c r="X52" i="93"/>
  <c r="Y52" i="74"/>
  <c r="X52" i="74"/>
  <c r="X55" i="82"/>
  <c r="Y55" i="82"/>
  <c r="W57" i="96"/>
  <c r="AG56" i="96"/>
  <c r="AP56" i="96" s="1"/>
  <c r="AF56" i="96"/>
  <c r="AO56" i="96" s="1"/>
  <c r="AE56" i="96"/>
  <c r="AI51" i="89"/>
  <c r="AN51" i="89"/>
  <c r="AR53" i="39"/>
  <c r="AH54" i="25"/>
  <c r="AQ54" i="25" s="1"/>
  <c r="AR55" i="30"/>
  <c r="W51" i="76"/>
  <c r="AG50" i="76"/>
  <c r="AP50" i="76" s="1"/>
  <c r="AF50" i="76"/>
  <c r="AO50" i="76" s="1"/>
  <c r="AE50" i="76"/>
  <c r="AR52" i="36"/>
  <c r="AR52" i="88"/>
  <c r="AH54" i="39"/>
  <c r="AQ54" i="39" s="1"/>
  <c r="AN52" i="90"/>
  <c r="AI52" i="90"/>
  <c r="X53" i="35"/>
  <c r="Y53" i="35"/>
  <c r="AI54" i="38"/>
  <c r="AN54" i="38"/>
  <c r="AN50" i="85"/>
  <c r="AI50" i="85"/>
  <c r="AN55" i="42"/>
  <c r="AI55" i="42"/>
  <c r="Y54" i="95"/>
  <c r="X54" i="95"/>
  <c r="AR54" i="32"/>
  <c r="AR52" i="81"/>
  <c r="AH53" i="77"/>
  <c r="AQ53" i="77" s="1"/>
  <c r="Y53" i="80"/>
  <c r="X53" i="80"/>
  <c r="Y52" i="73"/>
  <c r="X52" i="73"/>
  <c r="Y57" i="48"/>
  <c r="X57" i="48"/>
  <c r="AR50" i="87"/>
  <c r="AH53" i="36"/>
  <c r="AQ53" i="36" s="1"/>
  <c r="AH51" i="83"/>
  <c r="AQ51" i="83" s="1"/>
  <c r="AH52" i="34"/>
  <c r="AQ52" i="34" s="1"/>
  <c r="AR51" i="34"/>
  <c r="AI51" i="93"/>
  <c r="AN51" i="93"/>
  <c r="AN54" i="46"/>
  <c r="AI54" i="46"/>
  <c r="X53" i="31"/>
  <c r="Y53" i="31"/>
  <c r="AH54" i="27"/>
  <c r="AQ54" i="27" s="1"/>
  <c r="AH53" i="84"/>
  <c r="AQ53" i="84" s="1"/>
  <c r="AI54" i="82"/>
  <c r="AN54" i="82"/>
  <c r="X53" i="44"/>
  <c r="Z53" i="44" s="1"/>
  <c r="Y53" i="44"/>
  <c r="AI52" i="41"/>
  <c r="AN52" i="41"/>
  <c r="Y52" i="33"/>
  <c r="X52" i="33"/>
  <c r="AN53" i="40"/>
  <c r="AI53" i="40"/>
  <c r="Y54" i="29"/>
  <c r="X54" i="29"/>
  <c r="AR50" i="83"/>
  <c r="AR51" i="28"/>
  <c r="Z51" i="83"/>
  <c r="Z52" i="34"/>
  <c r="AH52" i="75"/>
  <c r="AQ52" i="75" s="1"/>
  <c r="AR51" i="78"/>
  <c r="AH53" i="81"/>
  <c r="AQ53" i="81" s="1"/>
  <c r="AR53" i="27"/>
  <c r="AI52" i="31"/>
  <c r="AN52" i="31"/>
  <c r="AH56" i="30"/>
  <c r="AQ56" i="30" s="1"/>
  <c r="Z54" i="27"/>
  <c r="AI52" i="35"/>
  <c r="AN52" i="35"/>
  <c r="AI51" i="74"/>
  <c r="AN51" i="74"/>
  <c r="X54" i="43"/>
  <c r="Y54" i="43"/>
  <c r="AH53" i="88"/>
  <c r="AQ53" i="88" s="1"/>
  <c r="AH52" i="28"/>
  <c r="AQ52" i="28" s="1"/>
  <c r="W56" i="32"/>
  <c r="AG55" i="32"/>
  <c r="AP55" i="32" s="1"/>
  <c r="AF55" i="32"/>
  <c r="AO55" i="32" s="1"/>
  <c r="AE55" i="32"/>
  <c r="AF52" i="75"/>
  <c r="AO52" i="75" s="1"/>
  <c r="W53" i="75"/>
  <c r="AE52" i="75"/>
  <c r="AG52" i="75"/>
  <c r="AP52" i="75" s="1"/>
  <c r="AR53" i="25"/>
  <c r="AR51" i="75"/>
  <c r="X53" i="91"/>
  <c r="Y53" i="91"/>
  <c r="AH52" i="37"/>
  <c r="AQ52" i="37" s="1"/>
  <c r="W55" i="26"/>
  <c r="AG54" i="26"/>
  <c r="AP54" i="26" s="1"/>
  <c r="AF54" i="26"/>
  <c r="AO54" i="26" s="1"/>
  <c r="AE54" i="26"/>
  <c r="Z52" i="37"/>
  <c r="Z53" i="77"/>
  <c r="AI52" i="86"/>
  <c r="AN52" i="86"/>
  <c r="AI52" i="45"/>
  <c r="AN52" i="45"/>
  <c r="Z53" i="36"/>
  <c r="AH55" i="92"/>
  <c r="AQ55" i="92" s="1"/>
  <c r="AH55" i="32"/>
  <c r="AQ55" i="32" s="1"/>
  <c r="AH51" i="87"/>
  <c r="AQ51" i="87" s="1"/>
  <c r="AI52" i="91"/>
  <c r="AN52" i="91"/>
  <c r="X54" i="47"/>
  <c r="Y54" i="47"/>
  <c r="Z54" i="47" s="1"/>
  <c r="X54" i="94"/>
  <c r="Y54" i="94"/>
  <c r="Z56" i="30"/>
  <c r="Z53" i="84"/>
  <c r="Y55" i="38"/>
  <c r="X55" i="38"/>
  <c r="Z55" i="38" s="1"/>
  <c r="Y51" i="85"/>
  <c r="X51" i="85"/>
  <c r="Z51" i="85" s="1"/>
  <c r="AN53" i="95"/>
  <c r="AI53" i="95"/>
  <c r="AI52" i="44"/>
  <c r="AN52" i="44"/>
  <c r="Z53" i="91" l="1"/>
  <c r="Z53" i="41"/>
  <c r="AG54" i="25"/>
  <c r="AP54" i="25" s="1"/>
  <c r="Z52" i="93"/>
  <c r="AE52" i="78"/>
  <c r="AE54" i="25"/>
  <c r="Z54" i="43"/>
  <c r="Z56" i="42"/>
  <c r="Z52" i="33"/>
  <c r="Z55" i="82"/>
  <c r="Z53" i="86"/>
  <c r="Z52" i="89"/>
  <c r="AF51" i="87"/>
  <c r="AO51" i="87" s="1"/>
  <c r="Z54" i="40"/>
  <c r="Z52" i="73"/>
  <c r="AE52" i="73" s="1"/>
  <c r="Z53" i="45"/>
  <c r="AG53" i="45" s="1"/>
  <c r="AP53" i="45" s="1"/>
  <c r="AE52" i="28"/>
  <c r="AG52" i="78"/>
  <c r="AP52" i="78" s="1"/>
  <c r="Z54" i="29"/>
  <c r="W55" i="29" s="1"/>
  <c r="AG52" i="73"/>
  <c r="AP52" i="73" s="1"/>
  <c r="AF52" i="73"/>
  <c r="AO52" i="73" s="1"/>
  <c r="W54" i="45"/>
  <c r="AF53" i="45"/>
  <c r="AO53" i="45" s="1"/>
  <c r="W55" i="43"/>
  <c r="AG54" i="43"/>
  <c r="AP54" i="43" s="1"/>
  <c r="AF54" i="43"/>
  <c r="AO54" i="43" s="1"/>
  <c r="AE54" i="43"/>
  <c r="AE54" i="29"/>
  <c r="AE54" i="40"/>
  <c r="W55" i="40"/>
  <c r="AG54" i="40"/>
  <c r="AP54" i="40" s="1"/>
  <c r="AF54" i="40"/>
  <c r="AO54" i="40" s="1"/>
  <c r="W56" i="38"/>
  <c r="AG55" i="38"/>
  <c r="AP55" i="38" s="1"/>
  <c r="AF55" i="38"/>
  <c r="AO55" i="38" s="1"/>
  <c r="AE55" i="38"/>
  <c r="W55" i="47"/>
  <c r="AG54" i="47"/>
  <c r="AP54" i="47" s="1"/>
  <c r="AF54" i="47"/>
  <c r="AO54" i="47" s="1"/>
  <c r="AE54" i="47"/>
  <c r="AH53" i="35"/>
  <c r="AQ53" i="35" s="1"/>
  <c r="AN56" i="96"/>
  <c r="AI56" i="96"/>
  <c r="W55" i="27"/>
  <c r="AG54" i="27"/>
  <c r="AP54" i="27" s="1"/>
  <c r="AF54" i="27"/>
  <c r="AO54" i="27" s="1"/>
  <c r="AE54" i="27"/>
  <c r="AH53" i="31"/>
  <c r="AQ53" i="31" s="1"/>
  <c r="AR50" i="85"/>
  <c r="Z53" i="35"/>
  <c r="AH52" i="74"/>
  <c r="AQ52" i="74" s="1"/>
  <c r="AR52" i="80"/>
  <c r="AH55" i="46"/>
  <c r="AQ55" i="46" s="1"/>
  <c r="AN52" i="78"/>
  <c r="Y55" i="39"/>
  <c r="X55" i="39"/>
  <c r="AN54" i="25"/>
  <c r="AI54" i="25"/>
  <c r="AI53" i="88"/>
  <c r="AN53" i="88"/>
  <c r="AH54" i="94"/>
  <c r="AQ54" i="94" s="1"/>
  <c r="Z54" i="94"/>
  <c r="AR54" i="82"/>
  <c r="AR52" i="86"/>
  <c r="AR52" i="31"/>
  <c r="AR53" i="40"/>
  <c r="AR52" i="41"/>
  <c r="Z53" i="31"/>
  <c r="AH57" i="48"/>
  <c r="AQ57" i="48" s="1"/>
  <c r="AH53" i="80"/>
  <c r="AQ53" i="80" s="1"/>
  <c r="AH54" i="95"/>
  <c r="AQ54" i="95" s="1"/>
  <c r="AR52" i="90"/>
  <c r="AN50" i="76"/>
  <c r="AI50" i="76"/>
  <c r="X54" i="81"/>
  <c r="Y54" i="81"/>
  <c r="AR53" i="43"/>
  <c r="W55" i="79"/>
  <c r="AG54" i="79"/>
  <c r="AP54" i="79" s="1"/>
  <c r="AF54" i="79"/>
  <c r="AO54" i="79" s="1"/>
  <c r="AE54" i="79"/>
  <c r="AR53" i="29"/>
  <c r="AH53" i="90"/>
  <c r="AQ53" i="90" s="1"/>
  <c r="AR51" i="73"/>
  <c r="AN52" i="28"/>
  <c r="AI52" i="28"/>
  <c r="X56" i="92"/>
  <c r="Y56" i="92"/>
  <c r="Z56" i="92" s="1"/>
  <c r="AR52" i="45"/>
  <c r="X53" i="75"/>
  <c r="Y53" i="75"/>
  <c r="AR52" i="35"/>
  <c r="AE52" i="33"/>
  <c r="W53" i="33"/>
  <c r="AG52" i="33"/>
  <c r="AP52" i="33" s="1"/>
  <c r="AF52" i="33"/>
  <c r="AO52" i="33" s="1"/>
  <c r="AR51" i="93"/>
  <c r="W53" i="93"/>
  <c r="AG52" i="93"/>
  <c r="AP52" i="93" s="1"/>
  <c r="AF52" i="93"/>
  <c r="AO52" i="93" s="1"/>
  <c r="AE52" i="93"/>
  <c r="W54" i="41"/>
  <c r="AG53" i="41"/>
  <c r="AP53" i="41" s="1"/>
  <c r="AF53" i="41"/>
  <c r="AO53" i="41" s="1"/>
  <c r="AE53" i="41"/>
  <c r="AR56" i="48"/>
  <c r="AH51" i="85"/>
  <c r="AQ51" i="85" s="1"/>
  <c r="W54" i="84"/>
  <c r="AG53" i="84"/>
  <c r="AP53" i="84" s="1"/>
  <c r="AF53" i="84"/>
  <c r="AO53" i="84" s="1"/>
  <c r="AE53" i="84"/>
  <c r="AH54" i="47"/>
  <c r="AQ54" i="47" s="1"/>
  <c r="W54" i="77"/>
  <c r="AG53" i="77"/>
  <c r="AP53" i="77" s="1"/>
  <c r="AF53" i="77"/>
  <c r="AO53" i="77" s="1"/>
  <c r="AE53" i="77"/>
  <c r="X55" i="26"/>
  <c r="Y55" i="26"/>
  <c r="AI55" i="32"/>
  <c r="AN55" i="32"/>
  <c r="AR54" i="46"/>
  <c r="X57" i="96"/>
  <c r="Y57" i="96"/>
  <c r="Z52" i="74"/>
  <c r="Z55" i="46"/>
  <c r="Z53" i="90"/>
  <c r="AI54" i="39"/>
  <c r="AN54" i="39"/>
  <c r="AN51" i="87"/>
  <c r="AI51" i="87"/>
  <c r="AR52" i="44"/>
  <c r="AH55" i="38"/>
  <c r="AQ55" i="38" s="1"/>
  <c r="AR52" i="91"/>
  <c r="AN54" i="26"/>
  <c r="AI54" i="26"/>
  <c r="AF52" i="89"/>
  <c r="AO52" i="89" s="1"/>
  <c r="AE52" i="89"/>
  <c r="W53" i="89"/>
  <c r="AG52" i="89"/>
  <c r="AP52" i="89" s="1"/>
  <c r="X52" i="87"/>
  <c r="Y52" i="87"/>
  <c r="Z52" i="87" s="1"/>
  <c r="AH54" i="43"/>
  <c r="AQ54" i="43" s="1"/>
  <c r="AH54" i="40"/>
  <c r="AQ54" i="40" s="1"/>
  <c r="AF56" i="30"/>
  <c r="AO56" i="30" s="1"/>
  <c r="AE56" i="30"/>
  <c r="W57" i="30"/>
  <c r="AG56" i="30"/>
  <c r="AP56" i="30" s="1"/>
  <c r="W54" i="36"/>
  <c r="AG53" i="36"/>
  <c r="AP53" i="36" s="1"/>
  <c r="AF53" i="36"/>
  <c r="AO53" i="36" s="1"/>
  <c r="AE53" i="36"/>
  <c r="AG52" i="37"/>
  <c r="AP52" i="37" s="1"/>
  <c r="AF52" i="37"/>
  <c r="AO52" i="37" s="1"/>
  <c r="W53" i="37"/>
  <c r="AE52" i="37"/>
  <c r="AH53" i="91"/>
  <c r="AQ53" i="91" s="1"/>
  <c r="AR51" i="74"/>
  <c r="AH52" i="33"/>
  <c r="AQ52" i="33" s="1"/>
  <c r="AH53" i="44"/>
  <c r="AQ53" i="44" s="1"/>
  <c r="Z57" i="48"/>
  <c r="Z53" i="80"/>
  <c r="Z54" i="95"/>
  <c r="AR54" i="38"/>
  <c r="AR51" i="89"/>
  <c r="AH52" i="93"/>
  <c r="AQ52" i="93" s="1"/>
  <c r="AI53" i="81"/>
  <c r="AN53" i="81"/>
  <c r="AH56" i="42"/>
  <c r="AQ56" i="42" s="1"/>
  <c r="Y53" i="78"/>
  <c r="X53" i="78"/>
  <c r="AN55" i="92"/>
  <c r="AI55" i="92"/>
  <c r="X55" i="25"/>
  <c r="Y55" i="25"/>
  <c r="Z55" i="25" s="1"/>
  <c r="X54" i="88"/>
  <c r="Y54" i="88"/>
  <c r="X56" i="32"/>
  <c r="Y56" i="32"/>
  <c r="AE51" i="83"/>
  <c r="W52" i="83"/>
  <c r="AG51" i="83"/>
  <c r="AP51" i="83" s="1"/>
  <c r="AF51" i="83"/>
  <c r="AO51" i="83" s="1"/>
  <c r="W56" i="82"/>
  <c r="AG55" i="82"/>
  <c r="AP55" i="82" s="1"/>
  <c r="AF55" i="82"/>
  <c r="AO55" i="82" s="1"/>
  <c r="AE55" i="82"/>
  <c r="W54" i="86"/>
  <c r="AG53" i="86"/>
  <c r="AP53" i="86" s="1"/>
  <c r="AF53" i="86"/>
  <c r="AO53" i="86" s="1"/>
  <c r="AE53" i="86"/>
  <c r="AR51" i="33"/>
  <c r="AH53" i="45"/>
  <c r="AQ53" i="45" s="1"/>
  <c r="AR53" i="95"/>
  <c r="AF51" i="85"/>
  <c r="AO51" i="85" s="1"/>
  <c r="AE51" i="85"/>
  <c r="W52" i="85"/>
  <c r="AG51" i="85"/>
  <c r="AP51" i="85" s="1"/>
  <c r="W54" i="91"/>
  <c r="AG53" i="91"/>
  <c r="AP53" i="91" s="1"/>
  <c r="AF53" i="91"/>
  <c r="AO53" i="91" s="1"/>
  <c r="AE53" i="91"/>
  <c r="AI52" i="75"/>
  <c r="AN52" i="75"/>
  <c r="W53" i="34"/>
  <c r="AG52" i="34"/>
  <c r="AP52" i="34" s="1"/>
  <c r="AF52" i="34"/>
  <c r="AO52" i="34" s="1"/>
  <c r="AE52" i="34"/>
  <c r="AH54" i="29"/>
  <c r="AQ54" i="29" s="1"/>
  <c r="W54" i="44"/>
  <c r="AG53" i="44"/>
  <c r="AP53" i="44" s="1"/>
  <c r="AF53" i="44"/>
  <c r="AO53" i="44" s="1"/>
  <c r="AE53" i="44"/>
  <c r="AH52" i="73"/>
  <c r="AQ52" i="73" s="1"/>
  <c r="AR55" i="42"/>
  <c r="X51" i="76"/>
  <c r="Y51" i="76"/>
  <c r="AH55" i="82"/>
  <c r="AQ55" i="82" s="1"/>
  <c r="W57" i="42"/>
  <c r="AG56" i="42"/>
  <c r="AP56" i="42" s="1"/>
  <c r="AF56" i="42"/>
  <c r="AO56" i="42" s="1"/>
  <c r="AE56" i="42"/>
  <c r="AR53" i="94"/>
  <c r="AR53" i="47"/>
  <c r="AH53" i="86"/>
  <c r="AQ53" i="86" s="1"/>
  <c r="AH53" i="41"/>
  <c r="AQ53" i="41" s="1"/>
  <c r="AH52" i="89"/>
  <c r="AQ52" i="89" s="1"/>
  <c r="X53" i="28"/>
  <c r="Y53" i="28"/>
  <c r="Z53" i="75" l="1"/>
  <c r="AI52" i="78"/>
  <c r="W53" i="73"/>
  <c r="Z53" i="28"/>
  <c r="Z54" i="88"/>
  <c r="AG54" i="88" s="1"/>
  <c r="AP54" i="88" s="1"/>
  <c r="Z54" i="81"/>
  <c r="AG54" i="81" s="1"/>
  <c r="AP54" i="81" s="1"/>
  <c r="AE53" i="45"/>
  <c r="AF54" i="29"/>
  <c r="AO54" i="29" s="1"/>
  <c r="AG54" i="29"/>
  <c r="AP54" i="29" s="1"/>
  <c r="Z56" i="32"/>
  <c r="AE56" i="32" s="1"/>
  <c r="AF56" i="92"/>
  <c r="AO56" i="92" s="1"/>
  <c r="AE56" i="92"/>
  <c r="AG56" i="92"/>
  <c r="AP56" i="92" s="1"/>
  <c r="W57" i="92"/>
  <c r="W55" i="81"/>
  <c r="AE54" i="81"/>
  <c r="W56" i="25"/>
  <c r="AG55" i="25"/>
  <c r="AP55" i="25" s="1"/>
  <c r="AF55" i="25"/>
  <c r="AO55" i="25" s="1"/>
  <c r="AE55" i="25"/>
  <c r="W57" i="32"/>
  <c r="AG56" i="32"/>
  <c r="AP56" i="32" s="1"/>
  <c r="AF56" i="32"/>
  <c r="AO56" i="32" s="1"/>
  <c r="W55" i="88"/>
  <c r="AE54" i="88"/>
  <c r="AH53" i="78"/>
  <c r="AQ53" i="78" s="1"/>
  <c r="AR54" i="26"/>
  <c r="Y54" i="84"/>
  <c r="X54" i="84"/>
  <c r="AI52" i="33"/>
  <c r="AN52" i="33"/>
  <c r="AH55" i="39"/>
  <c r="AQ55" i="39" s="1"/>
  <c r="AH51" i="76"/>
  <c r="AQ51" i="76" s="1"/>
  <c r="X54" i="44"/>
  <c r="Y54" i="44"/>
  <c r="AH57" i="96"/>
  <c r="AQ57" i="96" s="1"/>
  <c r="AI54" i="27"/>
  <c r="AN54" i="27"/>
  <c r="AI54" i="47"/>
  <c r="AN54" i="47"/>
  <c r="AN55" i="38"/>
  <c r="AI55" i="38"/>
  <c r="Y55" i="40"/>
  <c r="X55" i="40"/>
  <c r="X55" i="43"/>
  <c r="Y55" i="43"/>
  <c r="X54" i="41"/>
  <c r="Y54" i="41"/>
  <c r="Y54" i="91"/>
  <c r="X54" i="91"/>
  <c r="AF54" i="95"/>
  <c r="AO54" i="95" s="1"/>
  <c r="AE54" i="95"/>
  <c r="W55" i="95"/>
  <c r="AG54" i="95"/>
  <c r="AP54" i="95" s="1"/>
  <c r="AI56" i="42"/>
  <c r="AN56" i="42"/>
  <c r="Z51" i="76"/>
  <c r="AI52" i="34"/>
  <c r="AN52" i="34"/>
  <c r="AR52" i="75"/>
  <c r="AH56" i="32"/>
  <c r="AQ56" i="32" s="1"/>
  <c r="AH55" i="25"/>
  <c r="AQ55" i="25" s="1"/>
  <c r="Z53" i="78"/>
  <c r="AF53" i="80"/>
  <c r="AO53" i="80" s="1"/>
  <c r="AE53" i="80"/>
  <c r="W54" i="80"/>
  <c r="AG53" i="80"/>
  <c r="AP53" i="80" s="1"/>
  <c r="AI53" i="36"/>
  <c r="AN53" i="36"/>
  <c r="X57" i="30"/>
  <c r="Y57" i="30"/>
  <c r="X53" i="89"/>
  <c r="Y53" i="89"/>
  <c r="AR54" i="39"/>
  <c r="Z57" i="96"/>
  <c r="AH55" i="26"/>
  <c r="AQ55" i="26" s="1"/>
  <c r="Y54" i="77"/>
  <c r="X54" i="77"/>
  <c r="AN53" i="84"/>
  <c r="AI53" i="84"/>
  <c r="AN52" i="93"/>
  <c r="AI52" i="93"/>
  <c r="X55" i="79"/>
  <c r="Y55" i="79"/>
  <c r="AR50" i="76"/>
  <c r="AF54" i="94"/>
  <c r="AO54" i="94" s="1"/>
  <c r="AE54" i="94"/>
  <c r="AG54" i="94"/>
  <c r="AP54" i="94" s="1"/>
  <c r="W55" i="94"/>
  <c r="Z55" i="39"/>
  <c r="AI54" i="29"/>
  <c r="AN54" i="29"/>
  <c r="AF52" i="87"/>
  <c r="AO52" i="87" s="1"/>
  <c r="AE52" i="87"/>
  <c r="W53" i="87"/>
  <c r="AG52" i="87"/>
  <c r="AP52" i="87" s="1"/>
  <c r="Y55" i="29"/>
  <c r="X55" i="29"/>
  <c r="X54" i="86"/>
  <c r="Y54" i="86"/>
  <c r="AN53" i="91"/>
  <c r="AI53" i="91"/>
  <c r="X52" i="85"/>
  <c r="Y52" i="85"/>
  <c r="AR53" i="81"/>
  <c r="W58" i="48"/>
  <c r="AG57" i="48"/>
  <c r="AP57" i="48" s="1"/>
  <c r="AF57" i="48"/>
  <c r="AO57" i="48" s="1"/>
  <c r="AE57" i="48"/>
  <c r="AN52" i="89"/>
  <c r="AI52" i="89"/>
  <c r="AF53" i="90"/>
  <c r="AO53" i="90" s="1"/>
  <c r="AE53" i="90"/>
  <c r="W54" i="90"/>
  <c r="AG53" i="90"/>
  <c r="AP53" i="90" s="1"/>
  <c r="Z55" i="26"/>
  <c r="AN53" i="41"/>
  <c r="AI53" i="41"/>
  <c r="AH56" i="92"/>
  <c r="AQ56" i="92" s="1"/>
  <c r="AF53" i="31"/>
  <c r="AO53" i="31" s="1"/>
  <c r="W54" i="31"/>
  <c r="AE53" i="31"/>
  <c r="AG53" i="31"/>
  <c r="AP53" i="31" s="1"/>
  <c r="AR53" i="88"/>
  <c r="AR52" i="78"/>
  <c r="AI54" i="40"/>
  <c r="AN54" i="40"/>
  <c r="Y53" i="73"/>
  <c r="X53" i="73"/>
  <c r="AF53" i="28"/>
  <c r="AO53" i="28" s="1"/>
  <c r="AE53" i="28"/>
  <c r="W54" i="28"/>
  <c r="AG53" i="28"/>
  <c r="AP53" i="28" s="1"/>
  <c r="Y56" i="82"/>
  <c r="X56" i="82"/>
  <c r="Z56" i="82" s="1"/>
  <c r="AI53" i="44"/>
  <c r="AN53" i="44"/>
  <c r="AI53" i="86"/>
  <c r="AN53" i="86"/>
  <c r="AN55" i="82"/>
  <c r="AI55" i="82"/>
  <c r="Y52" i="83"/>
  <c r="X52" i="83"/>
  <c r="AR55" i="92"/>
  <c r="AI52" i="37"/>
  <c r="AN52" i="37"/>
  <c r="AI56" i="30"/>
  <c r="AN56" i="30"/>
  <c r="AE55" i="46"/>
  <c r="AF55" i="46"/>
  <c r="AO55" i="46" s="1"/>
  <c r="W56" i="46"/>
  <c r="AG55" i="46"/>
  <c r="AP55" i="46" s="1"/>
  <c r="X53" i="33"/>
  <c r="Y53" i="33"/>
  <c r="AH53" i="75"/>
  <c r="AQ53" i="75" s="1"/>
  <c r="AR54" i="25"/>
  <c r="Y55" i="27"/>
  <c r="X55" i="27"/>
  <c r="Z55" i="27" s="1"/>
  <c r="Y55" i="47"/>
  <c r="X55" i="47"/>
  <c r="Y56" i="38"/>
  <c r="X56" i="38"/>
  <c r="AN54" i="43"/>
  <c r="AI54" i="43"/>
  <c r="AN53" i="45"/>
  <c r="AI53" i="45"/>
  <c r="AI51" i="83"/>
  <c r="AN51" i="83"/>
  <c r="AR55" i="32"/>
  <c r="AH54" i="81"/>
  <c r="AQ54" i="81" s="1"/>
  <c r="AR56" i="96"/>
  <c r="X54" i="45"/>
  <c r="Z54" i="45" s="1"/>
  <c r="Y54" i="45"/>
  <c r="AH53" i="28"/>
  <c r="AQ53" i="28" s="1"/>
  <c r="X57" i="42"/>
  <c r="Y57" i="42"/>
  <c r="Y53" i="34"/>
  <c r="X53" i="34"/>
  <c r="AI51" i="85"/>
  <c r="AN51" i="85"/>
  <c r="AH54" i="88"/>
  <c r="AQ54" i="88" s="1"/>
  <c r="Y53" i="37"/>
  <c r="X53" i="37"/>
  <c r="Z53" i="37" s="1"/>
  <c r="X54" i="36"/>
  <c r="Z54" i="36" s="1"/>
  <c r="Y54" i="36"/>
  <c r="AH52" i="87"/>
  <c r="AQ52" i="87" s="1"/>
  <c r="AR51" i="87"/>
  <c r="W53" i="74"/>
  <c r="AG52" i="74"/>
  <c r="AP52" i="74" s="1"/>
  <c r="AF52" i="74"/>
  <c r="AO52" i="74" s="1"/>
  <c r="AE52" i="74"/>
  <c r="AN53" i="77"/>
  <c r="AI53" i="77"/>
  <c r="X53" i="93"/>
  <c r="Y53" i="93"/>
  <c r="W54" i="75"/>
  <c r="AG53" i="75"/>
  <c r="AP53" i="75" s="1"/>
  <c r="AF53" i="75"/>
  <c r="AO53" i="75" s="1"/>
  <c r="AE53" i="75"/>
  <c r="AR52" i="28"/>
  <c r="AN54" i="79"/>
  <c r="AI54" i="79"/>
  <c r="W54" i="35"/>
  <c r="AG53" i="35"/>
  <c r="AP53" i="35" s="1"/>
  <c r="AF53" i="35"/>
  <c r="AO53" i="35" s="1"/>
  <c r="AE53" i="35"/>
  <c r="AI52" i="73"/>
  <c r="AN52" i="73"/>
  <c r="Z55" i="47" l="1"/>
  <c r="AF54" i="88"/>
  <c r="AO54" i="88" s="1"/>
  <c r="Z54" i="44"/>
  <c r="Z54" i="84"/>
  <c r="Z52" i="83"/>
  <c r="AF52" i="83" s="1"/>
  <c r="AO52" i="83" s="1"/>
  <c r="Z56" i="38"/>
  <c r="Z55" i="29"/>
  <c r="AF55" i="29" s="1"/>
  <c r="AO55" i="29" s="1"/>
  <c r="Z54" i="91"/>
  <c r="AE54" i="91" s="1"/>
  <c r="AF54" i="81"/>
  <c r="AO54" i="81" s="1"/>
  <c r="Z53" i="34"/>
  <c r="W54" i="34" s="1"/>
  <c r="W56" i="29"/>
  <c r="AG55" i="29"/>
  <c r="AP55" i="29" s="1"/>
  <c r="AG54" i="91"/>
  <c r="AP54" i="91" s="1"/>
  <c r="AF54" i="91"/>
  <c r="AO54" i="91" s="1"/>
  <c r="W55" i="91"/>
  <c r="AH53" i="93"/>
  <c r="AQ53" i="93" s="1"/>
  <c r="W53" i="83"/>
  <c r="AG52" i="83"/>
  <c r="AP52" i="83" s="1"/>
  <c r="AR53" i="44"/>
  <c r="AR53" i="91"/>
  <c r="AH55" i="79"/>
  <c r="AQ55" i="79" s="1"/>
  <c r="AH54" i="77"/>
  <c r="AQ54" i="77" s="1"/>
  <c r="AH53" i="89"/>
  <c r="AQ53" i="89" s="1"/>
  <c r="AR53" i="36"/>
  <c r="AE53" i="78"/>
  <c r="W54" i="78"/>
  <c r="AG53" i="78"/>
  <c r="AP53" i="78" s="1"/>
  <c r="AF53" i="78"/>
  <c r="AO53" i="78" s="1"/>
  <c r="AH55" i="43"/>
  <c r="AQ55" i="43" s="1"/>
  <c r="W55" i="44"/>
  <c r="AG54" i="44"/>
  <c r="AP54" i="44" s="1"/>
  <c r="AF54" i="44"/>
  <c r="AO54" i="44" s="1"/>
  <c r="AE54" i="44"/>
  <c r="AR52" i="33"/>
  <c r="AN54" i="88"/>
  <c r="AI54" i="88"/>
  <c r="Y56" i="25"/>
  <c r="X56" i="25"/>
  <c r="AN53" i="75"/>
  <c r="AI53" i="75"/>
  <c r="Z53" i="93"/>
  <c r="X53" i="74"/>
  <c r="Y53" i="74"/>
  <c r="AH53" i="37"/>
  <c r="AQ53" i="37" s="1"/>
  <c r="AH55" i="47"/>
  <c r="AQ55" i="47" s="1"/>
  <c r="Y56" i="46"/>
  <c r="X56" i="46"/>
  <c r="AR52" i="37"/>
  <c r="AR55" i="82"/>
  <c r="AH56" i="82"/>
  <c r="AQ56" i="82" s="1"/>
  <c r="AI53" i="28"/>
  <c r="AN53" i="28"/>
  <c r="AR54" i="40"/>
  <c r="AN54" i="94"/>
  <c r="AI54" i="94"/>
  <c r="Z55" i="79"/>
  <c r="Z53" i="89"/>
  <c r="Y55" i="95"/>
  <c r="X55" i="95"/>
  <c r="Z55" i="43"/>
  <c r="AH54" i="84"/>
  <c r="AQ54" i="84" s="1"/>
  <c r="X57" i="92"/>
  <c r="Y57" i="92"/>
  <c r="X54" i="35"/>
  <c r="Y54" i="35"/>
  <c r="AR53" i="45"/>
  <c r="AR52" i="73"/>
  <c r="AR54" i="79"/>
  <c r="AR53" i="77"/>
  <c r="AR54" i="43"/>
  <c r="AN53" i="31"/>
  <c r="AI53" i="31"/>
  <c r="X54" i="90"/>
  <c r="Y54" i="90"/>
  <c r="AI57" i="48"/>
  <c r="AN57" i="48"/>
  <c r="AR54" i="29"/>
  <c r="AR52" i="93"/>
  <c r="Z54" i="77"/>
  <c r="AE57" i="96"/>
  <c r="AG57" i="96"/>
  <c r="AP57" i="96" s="1"/>
  <c r="W58" i="96"/>
  <c r="AF57" i="96"/>
  <c r="AO57" i="96" s="1"/>
  <c r="X54" i="80"/>
  <c r="Y54" i="80"/>
  <c r="AR52" i="34"/>
  <c r="AH55" i="40"/>
  <c r="AQ55" i="40" s="1"/>
  <c r="AR54" i="47"/>
  <c r="Y57" i="32"/>
  <c r="X57" i="32"/>
  <c r="AI54" i="81"/>
  <c r="AN54" i="81"/>
  <c r="AI53" i="35"/>
  <c r="AN53" i="35"/>
  <c r="AF53" i="37"/>
  <c r="AO53" i="37" s="1"/>
  <c r="AE53" i="37"/>
  <c r="W54" i="37"/>
  <c r="AG53" i="37"/>
  <c r="AP53" i="37" s="1"/>
  <c r="AH57" i="42"/>
  <c r="AQ57" i="42" s="1"/>
  <c r="W56" i="47"/>
  <c r="AG55" i="47"/>
  <c r="AP55" i="47" s="1"/>
  <c r="AF55" i="47"/>
  <c r="AO55" i="47" s="1"/>
  <c r="AE55" i="47"/>
  <c r="AH53" i="33"/>
  <c r="AQ53" i="33" s="1"/>
  <c r="AN55" i="46"/>
  <c r="AI55" i="46"/>
  <c r="AE56" i="82"/>
  <c r="AG56" i="82"/>
  <c r="AP56" i="82" s="1"/>
  <c r="AF56" i="82"/>
  <c r="AO56" i="82" s="1"/>
  <c r="W57" i="82"/>
  <c r="AH53" i="73"/>
  <c r="AQ53" i="73" s="1"/>
  <c r="X54" i="31"/>
  <c r="Z54" i="31" s="1"/>
  <c r="Y54" i="31"/>
  <c r="AH54" i="86"/>
  <c r="AQ54" i="86" s="1"/>
  <c r="X53" i="87"/>
  <c r="Y53" i="87"/>
  <c r="W56" i="39"/>
  <c r="AG55" i="39"/>
  <c r="AP55" i="39" s="1"/>
  <c r="AF55" i="39"/>
  <c r="AO55" i="39" s="1"/>
  <c r="AE55" i="39"/>
  <c r="AH57" i="30"/>
  <c r="AQ57" i="30" s="1"/>
  <c r="AI53" i="80"/>
  <c r="AN53" i="80"/>
  <c r="AE51" i="76"/>
  <c r="W52" i="76"/>
  <c r="AG51" i="76"/>
  <c r="AP51" i="76" s="1"/>
  <c r="AF51" i="76"/>
  <c r="AO51" i="76" s="1"/>
  <c r="AI54" i="95"/>
  <c r="AN54" i="95"/>
  <c r="AH54" i="41"/>
  <c r="AQ54" i="41" s="1"/>
  <c r="AF54" i="84"/>
  <c r="AO54" i="84" s="1"/>
  <c r="AE54" i="84"/>
  <c r="W55" i="84"/>
  <c r="AG54" i="84"/>
  <c r="AP54" i="84" s="1"/>
  <c r="X55" i="88"/>
  <c r="Y55" i="88"/>
  <c r="AI55" i="25"/>
  <c r="AN55" i="25"/>
  <c r="AE56" i="38"/>
  <c r="W57" i="38"/>
  <c r="AG56" i="38"/>
  <c r="AP56" i="38" s="1"/>
  <c r="AF56" i="38"/>
  <c r="AO56" i="38" s="1"/>
  <c r="AF55" i="26"/>
  <c r="AO55" i="26" s="1"/>
  <c r="AE55" i="26"/>
  <c r="W56" i="26"/>
  <c r="AG55" i="26"/>
  <c r="AP55" i="26" s="1"/>
  <c r="AI52" i="74"/>
  <c r="AN52" i="74"/>
  <c r="AH56" i="38"/>
  <c r="AQ56" i="38" s="1"/>
  <c r="AH55" i="27"/>
  <c r="AQ55" i="27" s="1"/>
  <c r="Z53" i="33"/>
  <c r="AH52" i="83"/>
  <c r="AQ52" i="83" s="1"/>
  <c r="AR53" i="86"/>
  <c r="AR53" i="41"/>
  <c r="AN53" i="90"/>
  <c r="AI53" i="90"/>
  <c r="AH52" i="85"/>
  <c r="AQ52" i="85" s="1"/>
  <c r="Z54" i="86"/>
  <c r="AR53" i="84"/>
  <c r="Z57" i="30"/>
  <c r="Z54" i="41"/>
  <c r="Z55" i="40"/>
  <c r="AR54" i="27"/>
  <c r="AN56" i="92"/>
  <c r="AI56" i="92"/>
  <c r="W55" i="36"/>
  <c r="AG54" i="36"/>
  <c r="AP54" i="36" s="1"/>
  <c r="AF54" i="36"/>
  <c r="AO54" i="36" s="1"/>
  <c r="AE54" i="36"/>
  <c r="AE54" i="45"/>
  <c r="W55" i="45"/>
  <c r="AG54" i="45"/>
  <c r="AP54" i="45" s="1"/>
  <c r="AF54" i="45"/>
  <c r="AO54" i="45" s="1"/>
  <c r="W56" i="27"/>
  <c r="AG55" i="27"/>
  <c r="AP55" i="27" s="1"/>
  <c r="AF55" i="27"/>
  <c r="AO55" i="27" s="1"/>
  <c r="AE55" i="27"/>
  <c r="AR52" i="89"/>
  <c r="Y54" i="75"/>
  <c r="X54" i="75"/>
  <c r="AR51" i="85"/>
  <c r="Z57" i="42"/>
  <c r="AH54" i="36"/>
  <c r="AQ54" i="36" s="1"/>
  <c r="AH53" i="34"/>
  <c r="AQ53" i="34" s="1"/>
  <c r="AH54" i="45"/>
  <c r="AQ54" i="45" s="1"/>
  <c r="AR51" i="83"/>
  <c r="AR56" i="30"/>
  <c r="X54" i="28"/>
  <c r="Y54" i="28"/>
  <c r="Z53" i="73"/>
  <c r="X58" i="48"/>
  <c r="Y58" i="48"/>
  <c r="Z52" i="85"/>
  <c r="AH55" i="29"/>
  <c r="AQ55" i="29" s="1"/>
  <c r="AI52" i="87"/>
  <c r="AN52" i="87"/>
  <c r="X55" i="94"/>
  <c r="Y55" i="94"/>
  <c r="AR56" i="42"/>
  <c r="AH54" i="91"/>
  <c r="AQ54" i="91" s="1"/>
  <c r="AR55" i="38"/>
  <c r="AH54" i="44"/>
  <c r="AQ54" i="44" s="1"/>
  <c r="AN56" i="32"/>
  <c r="AI56" i="32"/>
  <c r="Y55" i="81"/>
  <c r="X55" i="81"/>
  <c r="AE52" i="83" l="1"/>
  <c r="Z56" i="46"/>
  <c r="Z53" i="74"/>
  <c r="AE53" i="34"/>
  <c r="AF53" i="34"/>
  <c r="AO53" i="34" s="1"/>
  <c r="Z55" i="94"/>
  <c r="Z57" i="92"/>
  <c r="W58" i="92" s="1"/>
  <c r="AE55" i="29"/>
  <c r="AG53" i="34"/>
  <c r="AP53" i="34" s="1"/>
  <c r="Z56" i="25"/>
  <c r="Z54" i="90"/>
  <c r="W55" i="90" s="1"/>
  <c r="AF54" i="31"/>
  <c r="AO54" i="31" s="1"/>
  <c r="AG54" i="31"/>
  <c r="AP54" i="31" s="1"/>
  <c r="AE54" i="31"/>
  <c r="W55" i="31"/>
  <c r="AF57" i="92"/>
  <c r="AO57" i="92" s="1"/>
  <c r="AE57" i="92"/>
  <c r="AE54" i="90"/>
  <c r="W55" i="86"/>
  <c r="AG54" i="86"/>
  <c r="AP54" i="86" s="1"/>
  <c r="AF54" i="86"/>
  <c r="AO54" i="86" s="1"/>
  <c r="AE54" i="86"/>
  <c r="AR53" i="90"/>
  <c r="AN54" i="84"/>
  <c r="AI54" i="84"/>
  <c r="Y56" i="39"/>
  <c r="X56" i="39"/>
  <c r="Y57" i="82"/>
  <c r="X57" i="82"/>
  <c r="Y54" i="37"/>
  <c r="X54" i="37"/>
  <c r="AR54" i="81"/>
  <c r="Y58" i="96"/>
  <c r="X58" i="96"/>
  <c r="AF55" i="43"/>
  <c r="AO55" i="43" s="1"/>
  <c r="AE55" i="43"/>
  <c r="W56" i="43"/>
  <c r="AG55" i="43"/>
  <c r="AP55" i="43" s="1"/>
  <c r="AR54" i="94"/>
  <c r="W54" i="74"/>
  <c r="AG53" i="74"/>
  <c r="AP53" i="74" s="1"/>
  <c r="AF53" i="74"/>
  <c r="AO53" i="74" s="1"/>
  <c r="AE53" i="74"/>
  <c r="W57" i="25"/>
  <c r="AG56" i="25"/>
  <c r="AP56" i="25" s="1"/>
  <c r="AF56" i="25"/>
  <c r="AO56" i="25" s="1"/>
  <c r="AE56" i="25"/>
  <c r="AN54" i="44"/>
  <c r="AI54" i="44"/>
  <c r="AR52" i="87"/>
  <c r="W53" i="85"/>
  <c r="AG52" i="85"/>
  <c r="AP52" i="85" s="1"/>
  <c r="AF52" i="85"/>
  <c r="AO52" i="85" s="1"/>
  <c r="AE52" i="85"/>
  <c r="AH54" i="28"/>
  <c r="AQ54" i="28" s="1"/>
  <c r="AH54" i="75"/>
  <c r="AQ54" i="75" s="1"/>
  <c r="AN55" i="27"/>
  <c r="AI55" i="27"/>
  <c r="X55" i="45"/>
  <c r="Y55" i="45"/>
  <c r="W56" i="40"/>
  <c r="AG55" i="40"/>
  <c r="AP55" i="40" s="1"/>
  <c r="AF55" i="40"/>
  <c r="AO55" i="40" s="1"/>
  <c r="AE55" i="40"/>
  <c r="X56" i="26"/>
  <c r="Y56" i="26"/>
  <c r="Y57" i="38"/>
  <c r="X57" i="38"/>
  <c r="AH55" i="88"/>
  <c r="AQ55" i="88" s="1"/>
  <c r="AI51" i="76"/>
  <c r="AN51" i="76"/>
  <c r="AN55" i="47"/>
  <c r="AI55" i="47"/>
  <c r="AN53" i="37"/>
  <c r="AI53" i="37"/>
  <c r="AH57" i="32"/>
  <c r="AQ57" i="32" s="1"/>
  <c r="AR53" i="31"/>
  <c r="AH55" i="95"/>
  <c r="AQ55" i="95" s="1"/>
  <c r="AF53" i="93"/>
  <c r="AO53" i="93" s="1"/>
  <c r="AE53" i="93"/>
  <c r="W54" i="93"/>
  <c r="AG53" i="93"/>
  <c r="AP53" i="93" s="1"/>
  <c r="AR54" i="88"/>
  <c r="AI53" i="78"/>
  <c r="AN53" i="78"/>
  <c r="AN54" i="91"/>
  <c r="AI54" i="91"/>
  <c r="AR56" i="32"/>
  <c r="X55" i="36"/>
  <c r="Y55" i="36"/>
  <c r="AF54" i="41"/>
  <c r="AO54" i="41" s="1"/>
  <c r="AE54" i="41"/>
  <c r="W55" i="41"/>
  <c r="AG54" i="41"/>
  <c r="AP54" i="41" s="1"/>
  <c r="Z55" i="88"/>
  <c r="AR54" i="95"/>
  <c r="AH54" i="80"/>
  <c r="AQ54" i="80" s="1"/>
  <c r="AI57" i="96"/>
  <c r="AN57" i="96"/>
  <c r="AH54" i="35"/>
  <c r="AQ54" i="35" s="1"/>
  <c r="AR53" i="75"/>
  <c r="Y53" i="83"/>
  <c r="X53" i="83"/>
  <c r="Z53" i="83" s="1"/>
  <c r="AI55" i="29"/>
  <c r="AN55" i="29"/>
  <c r="AN53" i="34"/>
  <c r="AI53" i="34"/>
  <c r="Z54" i="28"/>
  <c r="AH58" i="48"/>
  <c r="AQ58" i="48" s="1"/>
  <c r="Z54" i="75"/>
  <c r="AI54" i="45"/>
  <c r="AN54" i="45"/>
  <c r="AR56" i="92"/>
  <c r="W58" i="30"/>
  <c r="AG57" i="30"/>
  <c r="AP57" i="30" s="1"/>
  <c r="AF57" i="30"/>
  <c r="AO57" i="30" s="1"/>
  <c r="AE57" i="30"/>
  <c r="AI55" i="26"/>
  <c r="AN55" i="26"/>
  <c r="AI56" i="38"/>
  <c r="AN56" i="38"/>
  <c r="AR53" i="80"/>
  <c r="AI55" i="39"/>
  <c r="AN55" i="39"/>
  <c r="AH53" i="87"/>
  <c r="AQ53" i="87" s="1"/>
  <c r="Z57" i="32"/>
  <c r="Z54" i="80"/>
  <c r="AE54" i="77"/>
  <c r="W55" i="77"/>
  <c r="AG54" i="77"/>
  <c r="AP54" i="77" s="1"/>
  <c r="AF54" i="77"/>
  <c r="AO54" i="77" s="1"/>
  <c r="AR57" i="48"/>
  <c r="Z54" i="35"/>
  <c r="Z55" i="95"/>
  <c r="AH56" i="46"/>
  <c r="AQ56" i="46" s="1"/>
  <c r="X55" i="44"/>
  <c r="Y55" i="44"/>
  <c r="AH55" i="81"/>
  <c r="AQ55" i="81" s="1"/>
  <c r="Z55" i="81"/>
  <c r="AH55" i="94"/>
  <c r="AQ55" i="94" s="1"/>
  <c r="Z58" i="48"/>
  <c r="AF57" i="42"/>
  <c r="AO57" i="42" s="1"/>
  <c r="W58" i="42"/>
  <c r="AG57" i="42"/>
  <c r="AP57" i="42" s="1"/>
  <c r="AE57" i="42"/>
  <c r="X56" i="27"/>
  <c r="Z56" i="27" s="1"/>
  <c r="Y56" i="27"/>
  <c r="X55" i="84"/>
  <c r="Y55" i="84"/>
  <c r="Z53" i="87"/>
  <c r="AI56" i="82"/>
  <c r="AN56" i="82"/>
  <c r="Y56" i="47"/>
  <c r="X56" i="47"/>
  <c r="AR53" i="35"/>
  <c r="AF53" i="89"/>
  <c r="AO53" i="89" s="1"/>
  <c r="W54" i="89"/>
  <c r="AG53" i="89"/>
  <c r="AP53" i="89" s="1"/>
  <c r="AE53" i="89"/>
  <c r="AH56" i="25"/>
  <c r="AQ56" i="25" s="1"/>
  <c r="X55" i="91"/>
  <c r="Y55" i="91"/>
  <c r="AG55" i="94"/>
  <c r="AP55" i="94" s="1"/>
  <c r="AF55" i="94"/>
  <c r="AO55" i="94" s="1"/>
  <c r="AE55" i="94"/>
  <c r="W56" i="94"/>
  <c r="W54" i="73"/>
  <c r="AG53" i="73"/>
  <c r="AP53" i="73" s="1"/>
  <c r="AF53" i="73"/>
  <c r="AO53" i="73" s="1"/>
  <c r="AE53" i="73"/>
  <c r="AN54" i="36"/>
  <c r="AI54" i="36"/>
  <c r="W54" i="33"/>
  <c r="AG53" i="33"/>
  <c r="AP53" i="33" s="1"/>
  <c r="AF53" i="33"/>
  <c r="AO53" i="33" s="1"/>
  <c r="AE53" i="33"/>
  <c r="AR52" i="74"/>
  <c r="AR55" i="25"/>
  <c r="X52" i="76"/>
  <c r="Y52" i="76"/>
  <c r="AH54" i="31"/>
  <c r="AQ54" i="31" s="1"/>
  <c r="AR55" i="46"/>
  <c r="AH54" i="90"/>
  <c r="AQ54" i="90" s="1"/>
  <c r="AH57" i="92"/>
  <c r="AQ57" i="92" s="1"/>
  <c r="AF55" i="79"/>
  <c r="AO55" i="79" s="1"/>
  <c r="AE55" i="79"/>
  <c r="W56" i="79"/>
  <c r="AG55" i="79"/>
  <c r="AP55" i="79" s="1"/>
  <c r="AR53" i="28"/>
  <c r="AF56" i="46"/>
  <c r="AO56" i="46" s="1"/>
  <c r="W57" i="46"/>
  <c r="AG56" i="46"/>
  <c r="AP56" i="46" s="1"/>
  <c r="AE56" i="46"/>
  <c r="AH53" i="74"/>
  <c r="AQ53" i="74" s="1"/>
  <c r="Y54" i="78"/>
  <c r="X54" i="78"/>
  <c r="AI52" i="83"/>
  <c r="AN52" i="83"/>
  <c r="Y56" i="29"/>
  <c r="X56" i="29"/>
  <c r="Y54" i="34"/>
  <c r="X54" i="34"/>
  <c r="Z58" i="96" l="1"/>
  <c r="Z52" i="76"/>
  <c r="Z55" i="91"/>
  <c r="W56" i="91" s="1"/>
  <c r="AF54" i="90"/>
  <c r="AO54" i="90" s="1"/>
  <c r="AG57" i="92"/>
  <c r="AP57" i="92" s="1"/>
  <c r="Z55" i="44"/>
  <c r="AF55" i="44" s="1"/>
  <c r="AO55" i="44" s="1"/>
  <c r="AG54" i="90"/>
  <c r="AP54" i="90" s="1"/>
  <c r="Z54" i="34"/>
  <c r="AF54" i="34" s="1"/>
  <c r="AO54" i="34" s="1"/>
  <c r="Z56" i="47"/>
  <c r="AG56" i="47" s="1"/>
  <c r="AP56" i="47" s="1"/>
  <c r="W53" i="76"/>
  <c r="AG52" i="76"/>
  <c r="AP52" i="76" s="1"/>
  <c r="AE52" i="76"/>
  <c r="AF52" i="76"/>
  <c r="AO52" i="76" s="1"/>
  <c r="AG55" i="91"/>
  <c r="AP55" i="91" s="1"/>
  <c r="AF55" i="91"/>
  <c r="AO55" i="91" s="1"/>
  <c r="AE55" i="91"/>
  <c r="AE54" i="34"/>
  <c r="W55" i="34"/>
  <c r="AG54" i="34"/>
  <c r="AP54" i="34" s="1"/>
  <c r="AE56" i="47"/>
  <c r="AH55" i="84"/>
  <c r="AQ55" i="84" s="1"/>
  <c r="AR51" i="76"/>
  <c r="AH57" i="38"/>
  <c r="AQ57" i="38" s="1"/>
  <c r="AI55" i="40"/>
  <c r="AN55" i="40"/>
  <c r="AH55" i="45"/>
  <c r="AQ55" i="45" s="1"/>
  <c r="X56" i="43"/>
  <c r="Y56" i="43"/>
  <c r="W59" i="96"/>
  <c r="AG58" i="96"/>
  <c r="AP58" i="96" s="1"/>
  <c r="AF58" i="96"/>
  <c r="AO58" i="96" s="1"/>
  <c r="AE58" i="96"/>
  <c r="AH57" i="82"/>
  <c r="AQ57" i="82" s="1"/>
  <c r="AR54" i="84"/>
  <c r="AI54" i="90"/>
  <c r="AN54" i="90"/>
  <c r="AE55" i="44"/>
  <c r="W56" i="44"/>
  <c r="AG55" i="44"/>
  <c r="AP55" i="44" s="1"/>
  <c r="X54" i="89"/>
  <c r="Z54" i="89" s="1"/>
  <c r="Y54" i="89"/>
  <c r="Z55" i="84"/>
  <c r="W55" i="35"/>
  <c r="AG54" i="35"/>
  <c r="AP54" i="35" s="1"/>
  <c r="AF54" i="35"/>
  <c r="AO54" i="35" s="1"/>
  <c r="AE54" i="35"/>
  <c r="AR55" i="29"/>
  <c r="AR57" i="96"/>
  <c r="AI54" i="41"/>
  <c r="AN54" i="41"/>
  <c r="AR53" i="37"/>
  <c r="Z55" i="45"/>
  <c r="AI57" i="30"/>
  <c r="AN57" i="30"/>
  <c r="AH54" i="78"/>
  <c r="AQ54" i="78" s="1"/>
  <c r="AR54" i="36"/>
  <c r="Y58" i="42"/>
  <c r="X58" i="42"/>
  <c r="Z58" i="42" s="1"/>
  <c r="AI54" i="77"/>
  <c r="AN54" i="77"/>
  <c r="AR54" i="45"/>
  <c r="AH53" i="83"/>
  <c r="AQ53" i="83" s="1"/>
  <c r="AR54" i="91"/>
  <c r="Z57" i="38"/>
  <c r="AR55" i="27"/>
  <c r="AI52" i="85"/>
  <c r="AN52" i="85"/>
  <c r="X54" i="74"/>
  <c r="Y54" i="74"/>
  <c r="AI55" i="43"/>
  <c r="AN55" i="43"/>
  <c r="Z57" i="82"/>
  <c r="X55" i="86"/>
  <c r="Y55" i="86"/>
  <c r="AI57" i="92"/>
  <c r="AN57" i="92"/>
  <c r="X55" i="31"/>
  <c r="Y55" i="31"/>
  <c r="AR52" i="83"/>
  <c r="AH56" i="29"/>
  <c r="AQ56" i="29" s="1"/>
  <c r="Z54" i="78"/>
  <c r="AI56" i="46"/>
  <c r="AN56" i="46"/>
  <c r="AH52" i="76"/>
  <c r="AQ52" i="76" s="1"/>
  <c r="AI53" i="33"/>
  <c r="AN53" i="33"/>
  <c r="Y56" i="94"/>
  <c r="X56" i="94"/>
  <c r="AH55" i="91"/>
  <c r="AQ55" i="91" s="1"/>
  <c r="AR56" i="82"/>
  <c r="AH56" i="27"/>
  <c r="AQ56" i="27" s="1"/>
  <c r="W55" i="80"/>
  <c r="AG54" i="80"/>
  <c r="AP54" i="80" s="1"/>
  <c r="AF54" i="80"/>
  <c r="AO54" i="80" s="1"/>
  <c r="AE54" i="80"/>
  <c r="AR56" i="38"/>
  <c r="X58" i="30"/>
  <c r="Z58" i="30" s="1"/>
  <c r="Y58" i="30"/>
  <c r="AF54" i="75"/>
  <c r="AO54" i="75" s="1"/>
  <c r="AE54" i="75"/>
  <c r="W55" i="75"/>
  <c r="AG54" i="75"/>
  <c r="AP54" i="75" s="1"/>
  <c r="W55" i="28"/>
  <c r="AG54" i="28"/>
  <c r="AP54" i="28" s="1"/>
  <c r="AF54" i="28"/>
  <c r="AO54" i="28" s="1"/>
  <c r="AE54" i="28"/>
  <c r="AE55" i="88"/>
  <c r="W56" i="88"/>
  <c r="AG55" i="88"/>
  <c r="AP55" i="88" s="1"/>
  <c r="AF55" i="88"/>
  <c r="AO55" i="88" s="1"/>
  <c r="X54" i="93"/>
  <c r="Y54" i="93"/>
  <c r="AR55" i="47"/>
  <c r="Y56" i="40"/>
  <c r="X56" i="40"/>
  <c r="AR54" i="44"/>
  <c r="Y57" i="25"/>
  <c r="X57" i="25"/>
  <c r="AH54" i="37"/>
  <c r="AQ54" i="37" s="1"/>
  <c r="AH56" i="39"/>
  <c r="AQ56" i="39" s="1"/>
  <c r="AI54" i="31"/>
  <c r="AN54" i="31"/>
  <c r="Y54" i="33"/>
  <c r="X54" i="33"/>
  <c r="AI55" i="94"/>
  <c r="AN55" i="94"/>
  <c r="AI53" i="89"/>
  <c r="AN53" i="89"/>
  <c r="W54" i="87"/>
  <c r="AG53" i="87"/>
  <c r="AP53" i="87" s="1"/>
  <c r="AF53" i="87"/>
  <c r="AO53" i="87" s="1"/>
  <c r="AE53" i="87"/>
  <c r="AF56" i="27"/>
  <c r="AO56" i="27" s="1"/>
  <c r="AE56" i="27"/>
  <c r="W57" i="27"/>
  <c r="AG56" i="27"/>
  <c r="AP56" i="27" s="1"/>
  <c r="W59" i="48"/>
  <c r="AG58" i="48"/>
  <c r="AP58" i="48" s="1"/>
  <c r="AF58" i="48"/>
  <c r="AO58" i="48" s="1"/>
  <c r="AE58" i="48"/>
  <c r="W56" i="81"/>
  <c r="AG55" i="81"/>
  <c r="AP55" i="81" s="1"/>
  <c r="AF55" i="81"/>
  <c r="AO55" i="81" s="1"/>
  <c r="AE55" i="81"/>
  <c r="AF57" i="32"/>
  <c r="AO57" i="32" s="1"/>
  <c r="AE57" i="32"/>
  <c r="W58" i="32"/>
  <c r="AG57" i="32"/>
  <c r="AP57" i="32" s="1"/>
  <c r="AR53" i="34"/>
  <c r="W54" i="83"/>
  <c r="AG53" i="83"/>
  <c r="AP53" i="83" s="1"/>
  <c r="AF53" i="83"/>
  <c r="AO53" i="83" s="1"/>
  <c r="AE53" i="83"/>
  <c r="AH55" i="36"/>
  <c r="AQ55" i="36" s="1"/>
  <c r="AH56" i="26"/>
  <c r="AQ56" i="26" s="1"/>
  <c r="AH58" i="96"/>
  <c r="AQ58" i="96" s="1"/>
  <c r="AF55" i="95"/>
  <c r="AO55" i="95" s="1"/>
  <c r="W56" i="95"/>
  <c r="AE55" i="95"/>
  <c r="AG55" i="95"/>
  <c r="AP55" i="95" s="1"/>
  <c r="Y55" i="77"/>
  <c r="X55" i="77"/>
  <c r="Z55" i="77" s="1"/>
  <c r="AI55" i="79"/>
  <c r="AN55" i="79"/>
  <c r="Y54" i="73"/>
  <c r="X54" i="73"/>
  <c r="Z56" i="29"/>
  <c r="AI53" i="73"/>
  <c r="AN53" i="73"/>
  <c r="AH54" i="34"/>
  <c r="AQ54" i="34" s="1"/>
  <c r="Y57" i="46"/>
  <c r="X57" i="46"/>
  <c r="Y56" i="79"/>
  <c r="X56" i="79"/>
  <c r="AH56" i="47"/>
  <c r="AQ56" i="47" s="1"/>
  <c r="AN57" i="42"/>
  <c r="AI57" i="42"/>
  <c r="AH55" i="44"/>
  <c r="AQ55" i="44" s="1"/>
  <c r="AR55" i="39"/>
  <c r="AR55" i="26"/>
  <c r="X55" i="41"/>
  <c r="Y55" i="41"/>
  <c r="Z55" i="36"/>
  <c r="AR53" i="78"/>
  <c r="AI53" i="93"/>
  <c r="AN53" i="93"/>
  <c r="Z56" i="26"/>
  <c r="X53" i="85"/>
  <c r="Y53" i="85"/>
  <c r="AN56" i="25"/>
  <c r="AI56" i="25"/>
  <c r="AN53" i="74"/>
  <c r="AI53" i="74"/>
  <c r="Z54" i="37"/>
  <c r="Z56" i="39"/>
  <c r="AN54" i="86"/>
  <c r="AI54" i="86"/>
  <c r="X55" i="90"/>
  <c r="Y55" i="90"/>
  <c r="Y58" i="92"/>
  <c r="X58" i="92"/>
  <c r="Z56" i="94" l="1"/>
  <c r="Z55" i="41"/>
  <c r="Z55" i="31"/>
  <c r="Z54" i="74"/>
  <c r="W57" i="47"/>
  <c r="Z56" i="79"/>
  <c r="AE56" i="79" s="1"/>
  <c r="AF56" i="47"/>
  <c r="AO56" i="47" s="1"/>
  <c r="Z57" i="46"/>
  <c r="AE57" i="46" s="1"/>
  <c r="Z54" i="73"/>
  <c r="Z54" i="93"/>
  <c r="Z58" i="92"/>
  <c r="AG58" i="92" s="1"/>
  <c r="AP58" i="92" s="1"/>
  <c r="Z54" i="33"/>
  <c r="AG54" i="33" s="1"/>
  <c r="AP54" i="33" s="1"/>
  <c r="Z55" i="86"/>
  <c r="AE55" i="86" s="1"/>
  <c r="Z53" i="85"/>
  <c r="W54" i="85" s="1"/>
  <c r="W57" i="79"/>
  <c r="AG56" i="79"/>
  <c r="AP56" i="79" s="1"/>
  <c r="AG55" i="86"/>
  <c r="AP55" i="86" s="1"/>
  <c r="W58" i="46"/>
  <c r="AG57" i="46"/>
  <c r="AP57" i="46" s="1"/>
  <c r="AF57" i="46"/>
  <c r="AO57" i="46" s="1"/>
  <c r="W59" i="92"/>
  <c r="AE58" i="92"/>
  <c r="AF53" i="85"/>
  <c r="AO53" i="85" s="1"/>
  <c r="AE54" i="74"/>
  <c r="W55" i="74"/>
  <c r="AG54" i="74"/>
  <c r="AP54" i="74" s="1"/>
  <c r="AF54" i="74"/>
  <c r="AO54" i="74" s="1"/>
  <c r="W57" i="39"/>
  <c r="AG56" i="39"/>
  <c r="AP56" i="39" s="1"/>
  <c r="AF56" i="39"/>
  <c r="AO56" i="39" s="1"/>
  <c r="AE56" i="39"/>
  <c r="AH54" i="73"/>
  <c r="AQ54" i="73" s="1"/>
  <c r="X58" i="32"/>
  <c r="Y58" i="32"/>
  <c r="AH56" i="40"/>
  <c r="AQ56" i="40" s="1"/>
  <c r="AH54" i="93"/>
  <c r="AQ54" i="93" s="1"/>
  <c r="AI55" i="88"/>
  <c r="AN55" i="88"/>
  <c r="AH58" i="30"/>
  <c r="AQ58" i="30" s="1"/>
  <c r="AH55" i="31"/>
  <c r="AQ55" i="31" s="1"/>
  <c r="X55" i="35"/>
  <c r="Y55" i="35"/>
  <c r="Y56" i="44"/>
  <c r="X56" i="44"/>
  <c r="AI54" i="34"/>
  <c r="AN54" i="34"/>
  <c r="W56" i="77"/>
  <c r="AG55" i="77"/>
  <c r="AP55" i="77" s="1"/>
  <c r="AF55" i="77"/>
  <c r="AO55" i="77" s="1"/>
  <c r="AE55" i="77"/>
  <c r="X59" i="48"/>
  <c r="Y59" i="48"/>
  <c r="AI53" i="87"/>
  <c r="AN53" i="87"/>
  <c r="AR53" i="89"/>
  <c r="AH57" i="25"/>
  <c r="AQ57" i="25" s="1"/>
  <c r="W59" i="30"/>
  <c r="AG58" i="30"/>
  <c r="AP58" i="30" s="1"/>
  <c r="AF58" i="30"/>
  <c r="AO58" i="30" s="1"/>
  <c r="AE58" i="30"/>
  <c r="AR53" i="33"/>
  <c r="AF55" i="31"/>
  <c r="AO55" i="31" s="1"/>
  <c r="AE55" i="31"/>
  <c r="W56" i="31"/>
  <c r="AG55" i="31"/>
  <c r="AP55" i="31" s="1"/>
  <c r="W58" i="82"/>
  <c r="AG57" i="82"/>
  <c r="AP57" i="82" s="1"/>
  <c r="AF57" i="82"/>
  <c r="AO57" i="82" s="1"/>
  <c r="AE57" i="82"/>
  <c r="AF58" i="42"/>
  <c r="AO58" i="42" s="1"/>
  <c r="AE58" i="42"/>
  <c r="W59" i="42"/>
  <c r="AG58" i="42"/>
  <c r="AP58" i="42" s="1"/>
  <c r="AE55" i="84"/>
  <c r="W56" i="84"/>
  <c r="AG55" i="84"/>
  <c r="AP55" i="84" s="1"/>
  <c r="AF55" i="84"/>
  <c r="AO55" i="84" s="1"/>
  <c r="AH56" i="43"/>
  <c r="AQ56" i="43" s="1"/>
  <c r="AI54" i="28"/>
  <c r="AN54" i="28"/>
  <c r="AH55" i="90"/>
  <c r="AQ55" i="90" s="1"/>
  <c r="AR53" i="74"/>
  <c r="AF55" i="36"/>
  <c r="AO55" i="36" s="1"/>
  <c r="AE55" i="36"/>
  <c r="W56" i="36"/>
  <c r="AG55" i="36"/>
  <c r="AP55" i="36" s="1"/>
  <c r="X54" i="83"/>
  <c r="Y54" i="83"/>
  <c r="AI57" i="32"/>
  <c r="AN57" i="32"/>
  <c r="Y56" i="81"/>
  <c r="X56" i="81"/>
  <c r="AR54" i="31"/>
  <c r="Z56" i="40"/>
  <c r="Y55" i="75"/>
  <c r="X55" i="75"/>
  <c r="X55" i="80"/>
  <c r="Z55" i="80" s="1"/>
  <c r="Y55" i="80"/>
  <c r="AR56" i="46"/>
  <c r="AR52" i="85"/>
  <c r="AI55" i="44"/>
  <c r="AN55" i="44"/>
  <c r="AN58" i="96"/>
  <c r="AI58" i="96"/>
  <c r="Z56" i="43"/>
  <c r="AI56" i="47"/>
  <c r="AN56" i="47"/>
  <c r="AI55" i="91"/>
  <c r="AN55" i="91"/>
  <c r="AI52" i="76"/>
  <c r="AN52" i="76"/>
  <c r="W55" i="93"/>
  <c r="AG54" i="93"/>
  <c r="AP54" i="93" s="1"/>
  <c r="AF54" i="93"/>
  <c r="AO54" i="93" s="1"/>
  <c r="AE54" i="93"/>
  <c r="Z55" i="90"/>
  <c r="W57" i="26"/>
  <c r="AG56" i="26"/>
  <c r="AP56" i="26" s="1"/>
  <c r="AF56" i="26"/>
  <c r="AO56" i="26" s="1"/>
  <c r="AE56" i="26"/>
  <c r="AR57" i="42"/>
  <c r="AI55" i="95"/>
  <c r="AN55" i="95"/>
  <c r="X57" i="27"/>
  <c r="Y57" i="27"/>
  <c r="AR55" i="94"/>
  <c r="Z57" i="25"/>
  <c r="AN54" i="75"/>
  <c r="AI54" i="75"/>
  <c r="AH56" i="94"/>
  <c r="AQ56" i="94" s="1"/>
  <c r="W55" i="78"/>
  <c r="AG54" i="78"/>
  <c r="AP54" i="78" s="1"/>
  <c r="AF54" i="78"/>
  <c r="AO54" i="78" s="1"/>
  <c r="AE54" i="78"/>
  <c r="AR57" i="92"/>
  <c r="AR55" i="43"/>
  <c r="AR54" i="41"/>
  <c r="AN54" i="35"/>
  <c r="AI54" i="35"/>
  <c r="AH54" i="89"/>
  <c r="AQ54" i="89" s="1"/>
  <c r="AR55" i="40"/>
  <c r="AF54" i="37"/>
  <c r="AO54" i="37" s="1"/>
  <c r="AG54" i="37"/>
  <c r="AP54" i="37" s="1"/>
  <c r="AE54" i="37"/>
  <c r="W55" i="37"/>
  <c r="AH53" i="85"/>
  <c r="AQ53" i="85" s="1"/>
  <c r="AH57" i="46"/>
  <c r="AQ57" i="46" s="1"/>
  <c r="W55" i="73"/>
  <c r="AG54" i="73"/>
  <c r="AP54" i="73" s="1"/>
  <c r="AF54" i="73"/>
  <c r="AO54" i="73" s="1"/>
  <c r="AE54" i="73"/>
  <c r="AH58" i="92"/>
  <c r="AQ58" i="92" s="1"/>
  <c r="AR54" i="86"/>
  <c r="AR56" i="25"/>
  <c r="AH55" i="41"/>
  <c r="AQ55" i="41" s="1"/>
  <c r="AH56" i="79"/>
  <c r="AQ56" i="79" s="1"/>
  <c r="AR53" i="73"/>
  <c r="AR55" i="79"/>
  <c r="Y56" i="95"/>
  <c r="X56" i="95"/>
  <c r="AN58" i="48"/>
  <c r="AI58" i="48"/>
  <c r="X54" i="87"/>
  <c r="Y54" i="87"/>
  <c r="AH54" i="33"/>
  <c r="AQ54" i="33" s="1"/>
  <c r="Y56" i="88"/>
  <c r="X56" i="88"/>
  <c r="X55" i="28"/>
  <c r="Y55" i="28"/>
  <c r="AR54" i="77"/>
  <c r="AR57" i="30"/>
  <c r="AG54" i="89"/>
  <c r="AP54" i="89" s="1"/>
  <c r="AF54" i="89"/>
  <c r="AO54" i="89" s="1"/>
  <c r="AE54" i="89"/>
  <c r="W55" i="89"/>
  <c r="Y57" i="47"/>
  <c r="X57" i="47"/>
  <c r="Y55" i="34"/>
  <c r="X55" i="34"/>
  <c r="Y53" i="76"/>
  <c r="X53" i="76"/>
  <c r="AR53" i="93"/>
  <c r="W56" i="41"/>
  <c r="AG55" i="41"/>
  <c r="AP55" i="41" s="1"/>
  <c r="AF55" i="41"/>
  <c r="AO55" i="41" s="1"/>
  <c r="AE55" i="41"/>
  <c r="W57" i="29"/>
  <c r="AG56" i="29"/>
  <c r="AP56" i="29" s="1"/>
  <c r="AF56" i="29"/>
  <c r="AO56" i="29" s="1"/>
  <c r="AE56" i="29"/>
  <c r="AH55" i="77"/>
  <c r="AQ55" i="77" s="1"/>
  <c r="AN53" i="83"/>
  <c r="AI53" i="83"/>
  <c r="AN55" i="81"/>
  <c r="AI55" i="81"/>
  <c r="AI56" i="27"/>
  <c r="AN56" i="27"/>
  <c r="AN54" i="80"/>
  <c r="AI54" i="80"/>
  <c r="W57" i="94"/>
  <c r="AG56" i="94"/>
  <c r="AP56" i="94" s="1"/>
  <c r="AE56" i="94"/>
  <c r="AF56" i="94"/>
  <c r="AO56" i="94" s="1"/>
  <c r="AH55" i="86"/>
  <c r="AQ55" i="86" s="1"/>
  <c r="AH54" i="74"/>
  <c r="AQ54" i="74" s="1"/>
  <c r="W58" i="38"/>
  <c r="AG57" i="38"/>
  <c r="AP57" i="38" s="1"/>
  <c r="AF57" i="38"/>
  <c r="AO57" i="38" s="1"/>
  <c r="AE57" i="38"/>
  <c r="AH58" i="42"/>
  <c r="AQ58" i="42" s="1"/>
  <c r="AF55" i="45"/>
  <c r="AO55" i="45" s="1"/>
  <c r="AG55" i="45"/>
  <c r="AP55" i="45" s="1"/>
  <c r="W56" i="45"/>
  <c r="AE55" i="45"/>
  <c r="AR54" i="90"/>
  <c r="Y59" i="96"/>
  <c r="X59" i="96"/>
  <c r="Y56" i="91"/>
  <c r="X56" i="91"/>
  <c r="AE54" i="33" l="1"/>
  <c r="W55" i="33"/>
  <c r="AF58" i="92"/>
  <c r="AO58" i="92" s="1"/>
  <c r="AF56" i="79"/>
  <c r="AO56" i="79" s="1"/>
  <c r="Z59" i="48"/>
  <c r="Z54" i="87"/>
  <c r="W56" i="86"/>
  <c r="AF54" i="33"/>
  <c r="AO54" i="33" s="1"/>
  <c r="AE53" i="85"/>
  <c r="Z57" i="47"/>
  <c r="W58" i="47" s="1"/>
  <c r="Z55" i="35"/>
  <c r="W56" i="35" s="1"/>
  <c r="Z59" i="96"/>
  <c r="AG59" i="96" s="1"/>
  <c r="AP59" i="96" s="1"/>
  <c r="Z53" i="76"/>
  <c r="AG53" i="76" s="1"/>
  <c r="AP53" i="76" s="1"/>
  <c r="Z55" i="28"/>
  <c r="AE55" i="28" s="1"/>
  <c r="AG53" i="85"/>
  <c r="AP53" i="85" s="1"/>
  <c r="AF55" i="86"/>
  <c r="AO55" i="86" s="1"/>
  <c r="AF55" i="35"/>
  <c r="AO55" i="35" s="1"/>
  <c r="AE55" i="35"/>
  <c r="W54" i="76"/>
  <c r="AE53" i="76"/>
  <c r="AG57" i="47"/>
  <c r="AP57" i="47" s="1"/>
  <c r="AF57" i="47"/>
  <c r="AO57" i="47" s="1"/>
  <c r="AE55" i="80"/>
  <c r="W56" i="80"/>
  <c r="AG55" i="80"/>
  <c r="AP55" i="80" s="1"/>
  <c r="AF55" i="80"/>
  <c r="AO55" i="80" s="1"/>
  <c r="Y56" i="84"/>
  <c r="X56" i="84"/>
  <c r="Y59" i="30"/>
  <c r="X59" i="30"/>
  <c r="AN56" i="94"/>
  <c r="AI56" i="94"/>
  <c r="AR56" i="27"/>
  <c r="X56" i="41"/>
  <c r="Y56" i="41"/>
  <c r="AR58" i="48"/>
  <c r="Y55" i="78"/>
  <c r="X55" i="78"/>
  <c r="W56" i="90"/>
  <c r="AG55" i="90"/>
  <c r="AP55" i="90" s="1"/>
  <c r="AF55" i="90"/>
  <c r="AO55" i="90" s="1"/>
  <c r="AE55" i="90"/>
  <c r="W57" i="43"/>
  <c r="AG56" i="43"/>
  <c r="AP56" i="43" s="1"/>
  <c r="AF56" i="43"/>
  <c r="AO56" i="43" s="1"/>
  <c r="AE56" i="43"/>
  <c r="AH55" i="75"/>
  <c r="AQ55" i="75" s="1"/>
  <c r="AH56" i="81"/>
  <c r="AQ56" i="81" s="1"/>
  <c r="AH54" i="83"/>
  <c r="AQ54" i="83" s="1"/>
  <c r="AI55" i="84"/>
  <c r="AN55" i="84"/>
  <c r="AI55" i="77"/>
  <c r="AN55" i="77"/>
  <c r="AR54" i="34"/>
  <c r="AR55" i="88"/>
  <c r="AH58" i="32"/>
  <c r="AQ58" i="32" s="1"/>
  <c r="AN53" i="85"/>
  <c r="AI53" i="85"/>
  <c r="AI55" i="86"/>
  <c r="AN55" i="86"/>
  <c r="AR56" i="47"/>
  <c r="AI55" i="36"/>
  <c r="AN55" i="36"/>
  <c r="AE59" i="48"/>
  <c r="W60" i="48"/>
  <c r="AG59" i="48"/>
  <c r="AP59" i="48" s="1"/>
  <c r="AF59" i="48"/>
  <c r="AO59" i="48" s="1"/>
  <c r="AH55" i="35"/>
  <c r="AQ55" i="35" s="1"/>
  <c r="Y57" i="39"/>
  <c r="X57" i="39"/>
  <c r="AH56" i="91"/>
  <c r="AQ56" i="91" s="1"/>
  <c r="AI57" i="38"/>
  <c r="AN57" i="38"/>
  <c r="AR55" i="81"/>
  <c r="AH55" i="34"/>
  <c r="AQ55" i="34" s="1"/>
  <c r="Y55" i="89"/>
  <c r="X55" i="89"/>
  <c r="AH56" i="88"/>
  <c r="AQ56" i="88" s="1"/>
  <c r="AR54" i="35"/>
  <c r="AR54" i="75"/>
  <c r="AH57" i="27"/>
  <c r="AQ57" i="27" s="1"/>
  <c r="AI56" i="26"/>
  <c r="AN56" i="26"/>
  <c r="AI54" i="93"/>
  <c r="AN54" i="93"/>
  <c r="AR52" i="76"/>
  <c r="AR58" i="96"/>
  <c r="Z54" i="83"/>
  <c r="AI57" i="82"/>
  <c r="AN57" i="82"/>
  <c r="AH56" i="44"/>
  <c r="AQ56" i="44" s="1"/>
  <c r="Z58" i="32"/>
  <c r="Y58" i="46"/>
  <c r="X58" i="46"/>
  <c r="Z58" i="46" s="1"/>
  <c r="AI56" i="79"/>
  <c r="AN56" i="79"/>
  <c r="AN54" i="33"/>
  <c r="AI54" i="33"/>
  <c r="AN56" i="29"/>
  <c r="AI56" i="29"/>
  <c r="Y57" i="94"/>
  <c r="X57" i="94"/>
  <c r="Y57" i="29"/>
  <c r="X57" i="29"/>
  <c r="AN54" i="89"/>
  <c r="AI54" i="89"/>
  <c r="AH56" i="95"/>
  <c r="AQ56" i="95" s="1"/>
  <c r="Y55" i="73"/>
  <c r="X55" i="73"/>
  <c r="X55" i="37"/>
  <c r="Z55" i="37" s="1"/>
  <c r="Y55" i="37"/>
  <c r="Z57" i="27"/>
  <c r="Z55" i="75"/>
  <c r="Z56" i="81"/>
  <c r="X56" i="31"/>
  <c r="Y56" i="31"/>
  <c r="AN58" i="30"/>
  <c r="AI58" i="30"/>
  <c r="AR53" i="87"/>
  <c r="AN56" i="39"/>
  <c r="AI56" i="39"/>
  <c r="Y55" i="74"/>
  <c r="X55" i="74"/>
  <c r="Y59" i="92"/>
  <c r="X59" i="92"/>
  <c r="Z59" i="92" s="1"/>
  <c r="AN54" i="73"/>
  <c r="AI54" i="73"/>
  <c r="Z56" i="91"/>
  <c r="AI55" i="45"/>
  <c r="AN55" i="45"/>
  <c r="AR54" i="80"/>
  <c r="AR53" i="83"/>
  <c r="AI55" i="41"/>
  <c r="AN55" i="41"/>
  <c r="Z55" i="34"/>
  <c r="Z56" i="88"/>
  <c r="AI54" i="37"/>
  <c r="AN54" i="37"/>
  <c r="AI54" i="78"/>
  <c r="AN54" i="78"/>
  <c r="AE57" i="25"/>
  <c r="AF57" i="25"/>
  <c r="AO57" i="25" s="1"/>
  <c r="W58" i="25"/>
  <c r="AG57" i="25"/>
  <c r="AP57" i="25" s="1"/>
  <c r="AR55" i="91"/>
  <c r="W57" i="40"/>
  <c r="AG56" i="40"/>
  <c r="AP56" i="40" s="1"/>
  <c r="AF56" i="40"/>
  <c r="AO56" i="40" s="1"/>
  <c r="AE56" i="40"/>
  <c r="Y56" i="36"/>
  <c r="X56" i="36"/>
  <c r="AR54" i="28"/>
  <c r="AN55" i="31"/>
  <c r="AI55" i="31"/>
  <c r="X56" i="77"/>
  <c r="Y56" i="77"/>
  <c r="Z56" i="44"/>
  <c r="Y54" i="85"/>
  <c r="X54" i="85"/>
  <c r="AN57" i="46"/>
  <c r="AI57" i="46"/>
  <c r="X56" i="86"/>
  <c r="Y56" i="86"/>
  <c r="AH55" i="28"/>
  <c r="AQ55" i="28" s="1"/>
  <c r="W55" i="87"/>
  <c r="AG54" i="87"/>
  <c r="AP54" i="87" s="1"/>
  <c r="AF54" i="87"/>
  <c r="AO54" i="87" s="1"/>
  <c r="AE54" i="87"/>
  <c r="AN58" i="42"/>
  <c r="AI58" i="42"/>
  <c r="AH59" i="96"/>
  <c r="AQ59" i="96" s="1"/>
  <c r="X56" i="45"/>
  <c r="Y56" i="45"/>
  <c r="Y58" i="38"/>
  <c r="X58" i="38"/>
  <c r="AH53" i="76"/>
  <c r="AQ53" i="76" s="1"/>
  <c r="AH57" i="47"/>
  <c r="AQ57" i="47" s="1"/>
  <c r="AH54" i="87"/>
  <c r="AQ54" i="87" s="1"/>
  <c r="Z56" i="95"/>
  <c r="AR55" i="95"/>
  <c r="Y57" i="26"/>
  <c r="X57" i="26"/>
  <c r="X55" i="93"/>
  <c r="Y55" i="93"/>
  <c r="AR55" i="44"/>
  <c r="AH55" i="80"/>
  <c r="AQ55" i="80" s="1"/>
  <c r="AR57" i="32"/>
  <c r="Y59" i="42"/>
  <c r="X59" i="42"/>
  <c r="X58" i="82"/>
  <c r="Y58" i="82"/>
  <c r="AH59" i="48"/>
  <c r="AQ59" i="48" s="1"/>
  <c r="AI54" i="74"/>
  <c r="AN54" i="74"/>
  <c r="AN58" i="92"/>
  <c r="AI58" i="92"/>
  <c r="Y57" i="79"/>
  <c r="X57" i="79"/>
  <c r="X55" i="33"/>
  <c r="Y55" i="33"/>
  <c r="Z58" i="38" l="1"/>
  <c r="Z56" i="86"/>
  <c r="AE59" i="96"/>
  <c r="Z55" i="93"/>
  <c r="AF59" i="96"/>
  <c r="AO59" i="96" s="1"/>
  <c r="AG55" i="35"/>
  <c r="AP55" i="35" s="1"/>
  <c r="Z55" i="33"/>
  <c r="Z56" i="31"/>
  <c r="Z57" i="29"/>
  <c r="AE57" i="47"/>
  <c r="Z56" i="41"/>
  <c r="W57" i="41" s="1"/>
  <c r="AF55" i="28"/>
  <c r="AO55" i="28" s="1"/>
  <c r="Z59" i="42"/>
  <c r="AG55" i="28"/>
  <c r="AP55" i="28" s="1"/>
  <c r="W56" i="28"/>
  <c r="W60" i="96"/>
  <c r="AF53" i="76"/>
  <c r="AO53" i="76" s="1"/>
  <c r="Z55" i="78"/>
  <c r="AF55" i="78" s="1"/>
  <c r="AO55" i="78" s="1"/>
  <c r="AF56" i="41"/>
  <c r="AO56" i="41" s="1"/>
  <c r="AE56" i="41"/>
  <c r="AF56" i="95"/>
  <c r="AO56" i="95" s="1"/>
  <c r="AG56" i="95"/>
  <c r="AP56" i="95" s="1"/>
  <c r="AE56" i="95"/>
  <c r="W57" i="95"/>
  <c r="AH55" i="74"/>
  <c r="AQ55" i="74" s="1"/>
  <c r="AH55" i="73"/>
  <c r="AQ55" i="73" s="1"/>
  <c r="AH56" i="77"/>
  <c r="AQ56" i="77" s="1"/>
  <c r="AH56" i="36"/>
  <c r="AQ56" i="36" s="1"/>
  <c r="Y58" i="25"/>
  <c r="X58" i="25"/>
  <c r="Z58" i="25" s="1"/>
  <c r="AR54" i="37"/>
  <c r="AR54" i="73"/>
  <c r="AR58" i="30"/>
  <c r="AG55" i="75"/>
  <c r="AP55" i="75" s="1"/>
  <c r="AF55" i="75"/>
  <c r="AO55" i="75" s="1"/>
  <c r="W56" i="75"/>
  <c r="AE55" i="75"/>
  <c r="AH57" i="94"/>
  <c r="AQ57" i="94" s="1"/>
  <c r="W59" i="32"/>
  <c r="AG58" i="32"/>
  <c r="AP58" i="32" s="1"/>
  <c r="AF58" i="32"/>
  <c r="AO58" i="32" s="1"/>
  <c r="AE58" i="32"/>
  <c r="AR57" i="38"/>
  <c r="AH57" i="39"/>
  <c r="AQ57" i="39" s="1"/>
  <c r="AI59" i="48"/>
  <c r="AN59" i="48"/>
  <c r="AR55" i="86"/>
  <c r="AN55" i="90"/>
  <c r="AI55" i="90"/>
  <c r="X60" i="96"/>
  <c r="Y60" i="96"/>
  <c r="X58" i="47"/>
  <c r="Y58" i="47"/>
  <c r="X56" i="28"/>
  <c r="Y56" i="28"/>
  <c r="W59" i="38"/>
  <c r="AG58" i="38"/>
  <c r="AP58" i="38" s="1"/>
  <c r="AF58" i="38"/>
  <c r="AO58" i="38" s="1"/>
  <c r="AE58" i="38"/>
  <c r="AN54" i="87"/>
  <c r="AI54" i="87"/>
  <c r="W57" i="91"/>
  <c r="AG56" i="91"/>
  <c r="AP56" i="91" s="1"/>
  <c r="AF56" i="91"/>
  <c r="AO56" i="91" s="1"/>
  <c r="AE56" i="91"/>
  <c r="AE57" i="29"/>
  <c r="W58" i="29"/>
  <c r="AG57" i="29"/>
  <c r="AP57" i="29" s="1"/>
  <c r="AF57" i="29"/>
  <c r="AO57" i="29" s="1"/>
  <c r="AE58" i="46"/>
  <c r="AG58" i="46"/>
  <c r="AP58" i="46" s="1"/>
  <c r="AF58" i="46"/>
  <c r="AO58" i="46" s="1"/>
  <c r="W59" i="46"/>
  <c r="AH56" i="41"/>
  <c r="AQ56" i="41" s="1"/>
  <c r="AH59" i="30"/>
  <c r="AQ59" i="30" s="1"/>
  <c r="X54" i="76"/>
  <c r="Y54" i="76"/>
  <c r="Z54" i="76" s="1"/>
  <c r="AR54" i="74"/>
  <c r="AH57" i="26"/>
  <c r="AQ57" i="26" s="1"/>
  <c r="AH58" i="82"/>
  <c r="AQ58" i="82" s="1"/>
  <c r="AH56" i="45"/>
  <c r="AQ56" i="45" s="1"/>
  <c r="AH54" i="85"/>
  <c r="AQ54" i="85" s="1"/>
  <c r="Z56" i="77"/>
  <c r="Y57" i="40"/>
  <c r="X57" i="40"/>
  <c r="W57" i="88"/>
  <c r="AG56" i="88"/>
  <c r="AP56" i="88" s="1"/>
  <c r="AF56" i="88"/>
  <c r="AO56" i="88" s="1"/>
  <c r="AE56" i="88"/>
  <c r="Z55" i="74"/>
  <c r="W58" i="27"/>
  <c r="AG57" i="27"/>
  <c r="AP57" i="27" s="1"/>
  <c r="AF57" i="27"/>
  <c r="AO57" i="27" s="1"/>
  <c r="AE57" i="27"/>
  <c r="Z55" i="73"/>
  <c r="AR54" i="89"/>
  <c r="AR57" i="82"/>
  <c r="AH55" i="89"/>
  <c r="AQ55" i="89" s="1"/>
  <c r="AR53" i="85"/>
  <c r="AR55" i="77"/>
  <c r="AI56" i="43"/>
  <c r="AN56" i="43"/>
  <c r="Z59" i="30"/>
  <c r="X56" i="35"/>
  <c r="Y56" i="35"/>
  <c r="W60" i="42"/>
  <c r="AG59" i="42"/>
  <c r="AP59" i="42" s="1"/>
  <c r="AF59" i="42"/>
  <c r="AO59" i="42" s="1"/>
  <c r="AE59" i="42"/>
  <c r="AF56" i="81"/>
  <c r="AO56" i="81" s="1"/>
  <c r="AE56" i="81"/>
  <c r="W57" i="81"/>
  <c r="AG56" i="81"/>
  <c r="AP56" i="81" s="1"/>
  <c r="AH57" i="79"/>
  <c r="AQ57" i="79" s="1"/>
  <c r="Z57" i="79"/>
  <c r="Z58" i="82"/>
  <c r="Z57" i="26"/>
  <c r="Z56" i="45"/>
  <c r="AR58" i="42"/>
  <c r="X55" i="87"/>
  <c r="Y55" i="87"/>
  <c r="AR55" i="31"/>
  <c r="Z56" i="36"/>
  <c r="AN57" i="25"/>
  <c r="AI57" i="25"/>
  <c r="W56" i="34"/>
  <c r="AG55" i="34"/>
  <c r="AP55" i="34" s="1"/>
  <c r="AF55" i="34"/>
  <c r="AO55" i="34" s="1"/>
  <c r="AE55" i="34"/>
  <c r="AH59" i="92"/>
  <c r="AQ59" i="92" s="1"/>
  <c r="AR56" i="39"/>
  <c r="Z57" i="94"/>
  <c r="AR56" i="79"/>
  <c r="AE54" i="83"/>
  <c r="W55" i="83"/>
  <c r="AG54" i="83"/>
  <c r="AP54" i="83" s="1"/>
  <c r="AF54" i="83"/>
  <c r="AO54" i="83" s="1"/>
  <c r="AR54" i="93"/>
  <c r="Z57" i="39"/>
  <c r="AR55" i="36"/>
  <c r="AH56" i="84"/>
  <c r="AQ56" i="84" s="1"/>
  <c r="Y56" i="80"/>
  <c r="X56" i="80"/>
  <c r="AN53" i="76"/>
  <c r="AI53" i="76"/>
  <c r="AI59" i="96"/>
  <c r="AN59" i="96"/>
  <c r="AR58" i="92"/>
  <c r="AH59" i="42"/>
  <c r="AQ59" i="42" s="1"/>
  <c r="AH58" i="38"/>
  <c r="AQ58" i="38" s="1"/>
  <c r="AH56" i="86"/>
  <c r="AQ56" i="86" s="1"/>
  <c r="Z54" i="85"/>
  <c r="AH56" i="31"/>
  <c r="AQ56" i="31" s="1"/>
  <c r="AH55" i="37"/>
  <c r="AQ55" i="37" s="1"/>
  <c r="AH57" i="29"/>
  <c r="AQ57" i="29" s="1"/>
  <c r="AR56" i="29"/>
  <c r="AH58" i="46"/>
  <c r="AQ58" i="46" s="1"/>
  <c r="Z55" i="89"/>
  <c r="AR55" i="84"/>
  <c r="AR56" i="94"/>
  <c r="AN55" i="80"/>
  <c r="AI55" i="80"/>
  <c r="AI57" i="47"/>
  <c r="AN57" i="47"/>
  <c r="AN55" i="28"/>
  <c r="AI55" i="28"/>
  <c r="AI55" i="35"/>
  <c r="AN55" i="35"/>
  <c r="AE55" i="33"/>
  <c r="W56" i="33"/>
  <c r="AG55" i="33"/>
  <c r="AP55" i="33" s="1"/>
  <c r="AF55" i="33"/>
  <c r="AO55" i="33" s="1"/>
  <c r="AG55" i="93"/>
  <c r="AP55" i="93" s="1"/>
  <c r="AF55" i="93"/>
  <c r="AO55" i="93" s="1"/>
  <c r="W56" i="93"/>
  <c r="AE55" i="93"/>
  <c r="AR57" i="46"/>
  <c r="AR54" i="33"/>
  <c r="AH55" i="78"/>
  <c r="AQ55" i="78" s="1"/>
  <c r="AH55" i="33"/>
  <c r="AQ55" i="33" s="1"/>
  <c r="AH55" i="93"/>
  <c r="AQ55" i="93" s="1"/>
  <c r="W57" i="86"/>
  <c r="AG56" i="86"/>
  <c r="AP56" i="86" s="1"/>
  <c r="AF56" i="86"/>
  <c r="AO56" i="86" s="1"/>
  <c r="AE56" i="86"/>
  <c r="W57" i="44"/>
  <c r="AG56" i="44"/>
  <c r="AP56" i="44" s="1"/>
  <c r="AF56" i="44"/>
  <c r="AO56" i="44" s="1"/>
  <c r="AE56" i="44"/>
  <c r="AN56" i="40"/>
  <c r="AI56" i="40"/>
  <c r="AR54" i="78"/>
  <c r="AR55" i="41"/>
  <c r="AR55" i="45"/>
  <c r="AF59" i="92"/>
  <c r="AO59" i="92" s="1"/>
  <c r="AE59" i="92"/>
  <c r="W60" i="92"/>
  <c r="AG59" i="92"/>
  <c r="AP59" i="92" s="1"/>
  <c r="AG56" i="31"/>
  <c r="AP56" i="31" s="1"/>
  <c r="AF56" i="31"/>
  <c r="AO56" i="31" s="1"/>
  <c r="W57" i="31"/>
  <c r="AE56" i="31"/>
  <c r="W56" i="37"/>
  <c r="AE55" i="37"/>
  <c r="AG55" i="37"/>
  <c r="AP55" i="37" s="1"/>
  <c r="AF55" i="37"/>
  <c r="AO55" i="37" s="1"/>
  <c r="AR56" i="26"/>
  <c r="Y60" i="48"/>
  <c r="X60" i="48"/>
  <c r="X57" i="43"/>
  <c r="Z57" i="43" s="1"/>
  <c r="Y57" i="43"/>
  <c r="X56" i="90"/>
  <c r="Y56" i="90"/>
  <c r="Z56" i="84"/>
  <c r="AG56" i="41" l="1"/>
  <c r="AP56" i="41" s="1"/>
  <c r="Z56" i="80"/>
  <c r="AG56" i="80" s="1"/>
  <c r="AP56" i="80" s="1"/>
  <c r="AG55" i="78"/>
  <c r="AP55" i="78" s="1"/>
  <c r="W56" i="78"/>
  <c r="AE55" i="78"/>
  <c r="AF56" i="80"/>
  <c r="AO56" i="80" s="1"/>
  <c r="AE56" i="80"/>
  <c r="W57" i="80"/>
  <c r="X56" i="34"/>
  <c r="Z56" i="34" s="1"/>
  <c r="Y56" i="34"/>
  <c r="AI56" i="81"/>
  <c r="AN56" i="81"/>
  <c r="X57" i="41"/>
  <c r="Y57" i="41"/>
  <c r="W58" i="43"/>
  <c r="AG57" i="43"/>
  <c r="AP57" i="43" s="1"/>
  <c r="AF57" i="43"/>
  <c r="AO57" i="43" s="1"/>
  <c r="AE57" i="43"/>
  <c r="W57" i="45"/>
  <c r="AG56" i="45"/>
  <c r="AP56" i="45" s="1"/>
  <c r="AF56" i="45"/>
  <c r="AO56" i="45" s="1"/>
  <c r="AE56" i="45"/>
  <c r="AE54" i="76"/>
  <c r="W55" i="76"/>
  <c r="AG54" i="76"/>
  <c r="AP54" i="76" s="1"/>
  <c r="AF54" i="76"/>
  <c r="AO54" i="76" s="1"/>
  <c r="W59" i="25"/>
  <c r="AG58" i="25"/>
  <c r="AP58" i="25" s="1"/>
  <c r="AF58" i="25"/>
  <c r="AO58" i="25" s="1"/>
  <c r="AE58" i="25"/>
  <c r="AH60" i="48"/>
  <c r="AQ60" i="48" s="1"/>
  <c r="AI55" i="33"/>
  <c r="AN55" i="33"/>
  <c r="AF54" i="85"/>
  <c r="AO54" i="85" s="1"/>
  <c r="AE54" i="85"/>
  <c r="W55" i="85"/>
  <c r="AG54" i="85"/>
  <c r="AP54" i="85" s="1"/>
  <c r="AF57" i="94"/>
  <c r="AO57" i="94" s="1"/>
  <c r="AE57" i="94"/>
  <c r="AG57" i="94"/>
  <c r="AP57" i="94" s="1"/>
  <c r="W58" i="94"/>
  <c r="W58" i="26"/>
  <c r="AG57" i="26"/>
  <c r="AP57" i="26" s="1"/>
  <c r="AF57" i="26"/>
  <c r="AO57" i="26" s="1"/>
  <c r="AE57" i="26"/>
  <c r="X57" i="91"/>
  <c r="Y57" i="91"/>
  <c r="AH58" i="47"/>
  <c r="AQ58" i="47" s="1"/>
  <c r="AI58" i="32"/>
  <c r="AN58" i="32"/>
  <c r="X58" i="27"/>
  <c r="Y58" i="27"/>
  <c r="AN59" i="92"/>
  <c r="AI59" i="92"/>
  <c r="Y57" i="86"/>
  <c r="X57" i="86"/>
  <c r="AR57" i="47"/>
  <c r="AH56" i="90"/>
  <c r="AQ56" i="90" s="1"/>
  <c r="X57" i="44"/>
  <c r="Y57" i="44"/>
  <c r="Z57" i="44" s="1"/>
  <c r="AR55" i="80"/>
  <c r="W56" i="89"/>
  <c r="AG55" i="89"/>
  <c r="AP55" i="89" s="1"/>
  <c r="AF55" i="89"/>
  <c r="AO55" i="89" s="1"/>
  <c r="AE55" i="89"/>
  <c r="AR59" i="96"/>
  <c r="X55" i="83"/>
  <c r="Y55" i="83"/>
  <c r="AR57" i="25"/>
  <c r="AH55" i="87"/>
  <c r="AQ55" i="87" s="1"/>
  <c r="W59" i="82"/>
  <c r="AG58" i="82"/>
  <c r="AP58" i="82" s="1"/>
  <c r="AF58" i="82"/>
  <c r="AO58" i="82" s="1"/>
  <c r="AE58" i="82"/>
  <c r="AI59" i="42"/>
  <c r="AN59" i="42"/>
  <c r="AH56" i="35"/>
  <c r="AQ56" i="35" s="1"/>
  <c r="AE55" i="73"/>
  <c r="W56" i="73"/>
  <c r="AG55" i="73"/>
  <c r="AP55" i="73" s="1"/>
  <c r="AF55" i="73"/>
  <c r="AO55" i="73" s="1"/>
  <c r="W56" i="74"/>
  <c r="AG55" i="74"/>
  <c r="AP55" i="74" s="1"/>
  <c r="AF55" i="74"/>
  <c r="AO55" i="74" s="1"/>
  <c r="AE55" i="74"/>
  <c r="AH57" i="40"/>
  <c r="AQ57" i="40" s="1"/>
  <c r="AI57" i="29"/>
  <c r="AN57" i="29"/>
  <c r="AR54" i="87"/>
  <c r="X59" i="38"/>
  <c r="Y59" i="38"/>
  <c r="Z58" i="47"/>
  <c r="AN55" i="78"/>
  <c r="AI55" i="78"/>
  <c r="X57" i="31"/>
  <c r="Y57" i="31"/>
  <c r="Z56" i="90"/>
  <c r="Z60" i="48"/>
  <c r="AN55" i="37"/>
  <c r="AI55" i="37"/>
  <c r="AR56" i="40"/>
  <c r="AR55" i="35"/>
  <c r="AR53" i="76"/>
  <c r="AE57" i="39"/>
  <c r="W58" i="39"/>
  <c r="AG57" i="39"/>
  <c r="AP57" i="39" s="1"/>
  <c r="AF57" i="39"/>
  <c r="AO57" i="39" s="1"/>
  <c r="AI55" i="34"/>
  <c r="AN55" i="34"/>
  <c r="Z55" i="87"/>
  <c r="W58" i="79"/>
  <c r="AG57" i="79"/>
  <c r="AP57" i="79" s="1"/>
  <c r="AF57" i="79"/>
  <c r="AO57" i="79" s="1"/>
  <c r="AE57" i="79"/>
  <c r="Z56" i="35"/>
  <c r="AI57" i="27"/>
  <c r="AN57" i="27"/>
  <c r="AI56" i="88"/>
  <c r="AN56" i="88"/>
  <c r="AN58" i="46"/>
  <c r="AI58" i="46"/>
  <c r="X57" i="95"/>
  <c r="Y57" i="95"/>
  <c r="AN56" i="41"/>
  <c r="AI56" i="41"/>
  <c r="W57" i="84"/>
  <c r="AG56" i="84"/>
  <c r="AP56" i="84" s="1"/>
  <c r="AF56" i="84"/>
  <c r="AO56" i="84" s="1"/>
  <c r="AE56" i="84"/>
  <c r="AI56" i="31"/>
  <c r="AN56" i="31"/>
  <c r="AR56" i="43"/>
  <c r="Y57" i="88"/>
  <c r="Z57" i="88" s="1"/>
  <c r="X57" i="88"/>
  <c r="X59" i="46"/>
  <c r="Y59" i="46"/>
  <c r="Y58" i="29"/>
  <c r="X58" i="29"/>
  <c r="Z58" i="29" s="1"/>
  <c r="AR55" i="90"/>
  <c r="X56" i="75"/>
  <c r="Z56" i="75" s="1"/>
  <c r="Y56" i="75"/>
  <c r="Y56" i="37"/>
  <c r="X56" i="37"/>
  <c r="AI56" i="86"/>
  <c r="AN56" i="86"/>
  <c r="AI54" i="83"/>
  <c r="AN54" i="83"/>
  <c r="W57" i="36"/>
  <c r="AG56" i="36"/>
  <c r="AP56" i="36" s="1"/>
  <c r="AF56" i="36"/>
  <c r="AO56" i="36" s="1"/>
  <c r="AE56" i="36"/>
  <c r="Y57" i="81"/>
  <c r="X57" i="81"/>
  <c r="AF59" i="30"/>
  <c r="AO59" i="30" s="1"/>
  <c r="AE59" i="30"/>
  <c r="W60" i="30"/>
  <c r="AG59" i="30"/>
  <c r="AP59" i="30" s="1"/>
  <c r="Z57" i="40"/>
  <c r="AN56" i="91"/>
  <c r="AI56" i="91"/>
  <c r="AH56" i="28"/>
  <c r="AQ56" i="28" s="1"/>
  <c r="AH60" i="96"/>
  <c r="AQ60" i="96" s="1"/>
  <c r="Y59" i="32"/>
  <c r="X59" i="32"/>
  <c r="Z59" i="32" s="1"/>
  <c r="AH58" i="25"/>
  <c r="AQ58" i="25" s="1"/>
  <c r="AI56" i="95"/>
  <c r="AN56" i="95"/>
  <c r="AN55" i="93"/>
  <c r="AI55" i="93"/>
  <c r="AR55" i="28"/>
  <c r="AH57" i="43"/>
  <c r="AQ57" i="43" s="1"/>
  <c r="X60" i="92"/>
  <c r="Y60" i="92"/>
  <c r="AI56" i="44"/>
  <c r="AN56" i="44"/>
  <c r="X56" i="93"/>
  <c r="Y56" i="93"/>
  <c r="X56" i="33"/>
  <c r="Y56" i="33"/>
  <c r="AH56" i="80"/>
  <c r="AQ56" i="80" s="1"/>
  <c r="Y60" i="42"/>
  <c r="X60" i="42"/>
  <c r="W57" i="77"/>
  <c r="AG56" i="77"/>
  <c r="AP56" i="77" s="1"/>
  <c r="AF56" i="77"/>
  <c r="AO56" i="77" s="1"/>
  <c r="AE56" i="77"/>
  <c r="AH54" i="76"/>
  <c r="AQ54" i="76" s="1"/>
  <c r="AN58" i="38"/>
  <c r="AI58" i="38"/>
  <c r="Z56" i="28"/>
  <c r="Z60" i="96"/>
  <c r="AR59" i="48"/>
  <c r="AI55" i="75"/>
  <c r="AN55" i="75"/>
  <c r="X56" i="78"/>
  <c r="Y56" i="78"/>
  <c r="Z59" i="38" l="1"/>
  <c r="Z56" i="93"/>
  <c r="Z57" i="31"/>
  <c r="Z57" i="95"/>
  <c r="W58" i="95" s="1"/>
  <c r="Z57" i="91"/>
  <c r="Z56" i="78"/>
  <c r="Z58" i="27"/>
  <c r="Z60" i="42"/>
  <c r="AF60" i="42" s="1"/>
  <c r="AO60" i="42" s="1"/>
  <c r="Z57" i="86"/>
  <c r="W58" i="86" s="1"/>
  <c r="W58" i="44"/>
  <c r="AG57" i="44"/>
  <c r="AP57" i="44" s="1"/>
  <c r="AF57" i="44"/>
  <c r="AO57" i="44" s="1"/>
  <c r="AE57" i="44"/>
  <c r="AE57" i="95"/>
  <c r="AG57" i="95"/>
  <c r="AP57" i="95" s="1"/>
  <c r="AF57" i="95"/>
  <c r="AO57" i="95" s="1"/>
  <c r="AF57" i="86"/>
  <c r="AO57" i="86" s="1"/>
  <c r="AG60" i="42"/>
  <c r="AP60" i="42" s="1"/>
  <c r="AE60" i="42"/>
  <c r="W61" i="48"/>
  <c r="AG60" i="48"/>
  <c r="AP60" i="48" s="1"/>
  <c r="AF60" i="48"/>
  <c r="AO60" i="48" s="1"/>
  <c r="AE60" i="48"/>
  <c r="AI55" i="89"/>
  <c r="AN55" i="89"/>
  <c r="AN57" i="26"/>
  <c r="AI57" i="26"/>
  <c r="AH57" i="41"/>
  <c r="AQ57" i="41" s="1"/>
  <c r="W57" i="34"/>
  <c r="AG56" i="34"/>
  <c r="AP56" i="34" s="1"/>
  <c r="AF56" i="34"/>
  <c r="AO56" i="34" s="1"/>
  <c r="AE56" i="34"/>
  <c r="AN56" i="77"/>
  <c r="AI56" i="77"/>
  <c r="AR55" i="93"/>
  <c r="AE57" i="40"/>
  <c r="W58" i="40"/>
  <c r="AG57" i="40"/>
  <c r="AP57" i="40" s="1"/>
  <c r="AF57" i="40"/>
  <c r="AO57" i="40" s="1"/>
  <c r="AH57" i="81"/>
  <c r="AQ57" i="81" s="1"/>
  <c r="Y57" i="36"/>
  <c r="X57" i="36"/>
  <c r="Z57" i="36" s="1"/>
  <c r="AH56" i="37"/>
  <c r="AQ56" i="37" s="1"/>
  <c r="AH59" i="46"/>
  <c r="AQ59" i="46" s="1"/>
  <c r="AR57" i="27"/>
  <c r="X58" i="79"/>
  <c r="Y58" i="79"/>
  <c r="Y58" i="39"/>
  <c r="X58" i="39"/>
  <c r="Z58" i="39" s="1"/>
  <c r="AF56" i="90"/>
  <c r="AO56" i="90" s="1"/>
  <c r="AE56" i="90"/>
  <c r="W57" i="90"/>
  <c r="AG56" i="90"/>
  <c r="AP56" i="90" s="1"/>
  <c r="W59" i="47"/>
  <c r="AG58" i="47"/>
  <c r="AP58" i="47" s="1"/>
  <c r="AF58" i="47"/>
  <c r="AO58" i="47" s="1"/>
  <c r="AE58" i="47"/>
  <c r="AI57" i="94"/>
  <c r="AN57" i="94"/>
  <c r="AN57" i="43"/>
  <c r="AI57" i="43"/>
  <c r="Z57" i="41"/>
  <c r="Y57" i="80"/>
  <c r="X57" i="80"/>
  <c r="W57" i="75"/>
  <c r="AG56" i="75"/>
  <c r="AP56" i="75" s="1"/>
  <c r="AE56" i="75"/>
  <c r="AF56" i="75"/>
  <c r="AO56" i="75" s="1"/>
  <c r="X59" i="25"/>
  <c r="Y59" i="25"/>
  <c r="AH56" i="33"/>
  <c r="AQ56" i="33" s="1"/>
  <c r="AR56" i="44"/>
  <c r="Z59" i="46"/>
  <c r="X57" i="84"/>
  <c r="Y57" i="84"/>
  <c r="AR58" i="46"/>
  <c r="W57" i="35"/>
  <c r="AG56" i="35"/>
  <c r="AP56" i="35" s="1"/>
  <c r="AF56" i="35"/>
  <c r="AO56" i="35" s="1"/>
  <c r="AE56" i="35"/>
  <c r="AF55" i="87"/>
  <c r="AO55" i="87" s="1"/>
  <c r="AE55" i="87"/>
  <c r="W56" i="87"/>
  <c r="AG55" i="87"/>
  <c r="AP55" i="87" s="1"/>
  <c r="AR57" i="29"/>
  <c r="AI55" i="74"/>
  <c r="AN55" i="74"/>
  <c r="AN58" i="82"/>
  <c r="AI58" i="82"/>
  <c r="AH55" i="83"/>
  <c r="AQ55" i="83" s="1"/>
  <c r="AH57" i="44"/>
  <c r="AQ57" i="44" s="1"/>
  <c r="AR59" i="92"/>
  <c r="AR58" i="32"/>
  <c r="AN56" i="45"/>
  <c r="AI56" i="45"/>
  <c r="AI56" i="80"/>
  <c r="AN56" i="80"/>
  <c r="AR55" i="75"/>
  <c r="AR56" i="86"/>
  <c r="AI54" i="76"/>
  <c r="AN54" i="76"/>
  <c r="AH56" i="78"/>
  <c r="AQ56" i="78" s="1"/>
  <c r="AG60" i="96"/>
  <c r="AP60" i="96" s="1"/>
  <c r="AE60" i="96"/>
  <c r="W61" i="96"/>
  <c r="AF60" i="96"/>
  <c r="AO60" i="96" s="1"/>
  <c r="Z56" i="33"/>
  <c r="Y60" i="30"/>
  <c r="X60" i="30"/>
  <c r="Z57" i="81"/>
  <c r="Z56" i="37"/>
  <c r="AH58" i="29"/>
  <c r="AQ58" i="29" s="1"/>
  <c r="AH57" i="88"/>
  <c r="AQ57" i="88" s="1"/>
  <c r="AR56" i="31"/>
  <c r="AR56" i="41"/>
  <c r="AI57" i="39"/>
  <c r="AN57" i="39"/>
  <c r="AH57" i="31"/>
  <c r="AQ57" i="31" s="1"/>
  <c r="AH59" i="38"/>
  <c r="AQ59" i="38" s="1"/>
  <c r="X56" i="73"/>
  <c r="Y56" i="73"/>
  <c r="Z55" i="83"/>
  <c r="AH57" i="91"/>
  <c r="AQ57" i="91" s="1"/>
  <c r="X58" i="26"/>
  <c r="Y58" i="26"/>
  <c r="AR55" i="33"/>
  <c r="AI58" i="25"/>
  <c r="AN58" i="25"/>
  <c r="AR56" i="81"/>
  <c r="W57" i="93"/>
  <c r="AG56" i="93"/>
  <c r="AP56" i="93" s="1"/>
  <c r="AF56" i="93"/>
  <c r="AO56" i="93" s="1"/>
  <c r="AE56" i="93"/>
  <c r="W60" i="32"/>
  <c r="AG59" i="32"/>
  <c r="AP59" i="32" s="1"/>
  <c r="AF59" i="32"/>
  <c r="AO59" i="32" s="1"/>
  <c r="AE59" i="32"/>
  <c r="AH57" i="95"/>
  <c r="AQ57" i="95" s="1"/>
  <c r="AR59" i="42"/>
  <c r="W59" i="27"/>
  <c r="AG58" i="27"/>
  <c r="AP58" i="27" s="1"/>
  <c r="AF58" i="27"/>
  <c r="AO58" i="27" s="1"/>
  <c r="AE58" i="27"/>
  <c r="AF56" i="28"/>
  <c r="AO56" i="28" s="1"/>
  <c r="AE56" i="28"/>
  <c r="W57" i="28"/>
  <c r="AG56" i="28"/>
  <c r="AP56" i="28" s="1"/>
  <c r="AI56" i="36"/>
  <c r="AN56" i="36"/>
  <c r="AR54" i="83"/>
  <c r="AN56" i="84"/>
  <c r="AI56" i="84"/>
  <c r="AN57" i="79"/>
  <c r="AI57" i="79"/>
  <c r="AR55" i="34"/>
  <c r="AR55" i="37"/>
  <c r="AF57" i="31"/>
  <c r="AO57" i="31" s="1"/>
  <c r="W58" i="31"/>
  <c r="AG57" i="31"/>
  <c r="AP57" i="31" s="1"/>
  <c r="AE57" i="31"/>
  <c r="AE59" i="38"/>
  <c r="W60" i="38"/>
  <c r="AG59" i="38"/>
  <c r="AP59" i="38" s="1"/>
  <c r="AF59" i="38"/>
  <c r="AO59" i="38" s="1"/>
  <c r="Y56" i="89"/>
  <c r="X56" i="89"/>
  <c r="AE57" i="91"/>
  <c r="W58" i="91"/>
  <c r="AG57" i="91"/>
  <c r="AP57" i="91" s="1"/>
  <c r="AF57" i="91"/>
  <c r="AO57" i="91" s="1"/>
  <c r="X55" i="85"/>
  <c r="Y55" i="85"/>
  <c r="Y55" i="76"/>
  <c r="X55" i="76"/>
  <c r="Z55" i="76" s="1"/>
  <c r="X58" i="43"/>
  <c r="Y58" i="43"/>
  <c r="Z58" i="43" s="1"/>
  <c r="AI54" i="85"/>
  <c r="AN54" i="85"/>
  <c r="AE56" i="78"/>
  <c r="W57" i="78"/>
  <c r="AG56" i="78"/>
  <c r="AP56" i="78" s="1"/>
  <c r="AF56" i="78"/>
  <c r="AO56" i="78" s="1"/>
  <c r="X57" i="77"/>
  <c r="Y57" i="77"/>
  <c r="AH60" i="92"/>
  <c r="AQ60" i="92" s="1"/>
  <c r="AR56" i="95"/>
  <c r="AH59" i="32"/>
  <c r="AQ59" i="32" s="1"/>
  <c r="AR58" i="38"/>
  <c r="AH60" i="42"/>
  <c r="AQ60" i="42" s="1"/>
  <c r="AH56" i="93"/>
  <c r="AQ56" i="93" s="1"/>
  <c r="Z60" i="92"/>
  <c r="AR56" i="91"/>
  <c r="AI59" i="30"/>
  <c r="AN59" i="30"/>
  <c r="AH56" i="75"/>
  <c r="AQ56" i="75" s="1"/>
  <c r="W59" i="29"/>
  <c r="AG58" i="29"/>
  <c r="AP58" i="29" s="1"/>
  <c r="AF58" i="29"/>
  <c r="AO58" i="29" s="1"/>
  <c r="AE58" i="29"/>
  <c r="W58" i="88"/>
  <c r="AG57" i="88"/>
  <c r="AP57" i="88" s="1"/>
  <c r="AF57" i="88"/>
  <c r="AO57" i="88" s="1"/>
  <c r="AE57" i="88"/>
  <c r="AR56" i="88"/>
  <c r="AR55" i="78"/>
  <c r="X56" i="74"/>
  <c r="Y56" i="74"/>
  <c r="AI55" i="73"/>
  <c r="AN55" i="73"/>
  <c r="Y59" i="82"/>
  <c r="X59" i="82"/>
  <c r="AH57" i="86"/>
  <c r="AQ57" i="86" s="1"/>
  <c r="AH58" i="27"/>
  <c r="AQ58" i="27" s="1"/>
  <c r="X58" i="94"/>
  <c r="Y58" i="94"/>
  <c r="Y57" i="45"/>
  <c r="X57" i="45"/>
  <c r="AH56" i="34"/>
  <c r="AQ56" i="34" s="1"/>
  <c r="AE57" i="86" l="1"/>
  <c r="AG57" i="86"/>
  <c r="AP57" i="86" s="1"/>
  <c r="Z55" i="85"/>
  <c r="AF55" i="85" s="1"/>
  <c r="AO55" i="85" s="1"/>
  <c r="Z57" i="80"/>
  <c r="Z58" i="79"/>
  <c r="AF58" i="79" s="1"/>
  <c r="AO58" i="79" s="1"/>
  <c r="W61" i="42"/>
  <c r="Z57" i="84"/>
  <c r="AG57" i="84" s="1"/>
  <c r="AP57" i="84" s="1"/>
  <c r="Z56" i="89"/>
  <c r="Z57" i="45"/>
  <c r="AG57" i="45" s="1"/>
  <c r="AP57" i="45" s="1"/>
  <c r="Z58" i="26"/>
  <c r="AG58" i="26" s="1"/>
  <c r="AP58" i="26" s="1"/>
  <c r="W56" i="85"/>
  <c r="AG55" i="85"/>
  <c r="AP55" i="85" s="1"/>
  <c r="W56" i="76"/>
  <c r="AG55" i="76"/>
  <c r="AP55" i="76" s="1"/>
  <c r="AE55" i="76"/>
  <c r="AF55" i="76"/>
  <c r="AO55" i="76" s="1"/>
  <c r="AF56" i="89"/>
  <c r="AO56" i="89" s="1"/>
  <c r="AG56" i="89"/>
  <c r="AP56" i="89" s="1"/>
  <c r="AE56" i="89"/>
  <c r="W57" i="89"/>
  <c r="AF57" i="84"/>
  <c r="AO57" i="84" s="1"/>
  <c r="AE57" i="84"/>
  <c r="W58" i="84"/>
  <c r="AG58" i="79"/>
  <c r="AP58" i="79" s="1"/>
  <c r="W59" i="79"/>
  <c r="AE57" i="45"/>
  <c r="W58" i="45"/>
  <c r="AF58" i="26"/>
  <c r="AO58" i="26" s="1"/>
  <c r="AE58" i="26"/>
  <c r="W59" i="26"/>
  <c r="AF58" i="43"/>
  <c r="AO58" i="43" s="1"/>
  <c r="AE58" i="43"/>
  <c r="W59" i="43"/>
  <c r="AG58" i="43"/>
  <c r="AP58" i="43" s="1"/>
  <c r="AH57" i="77"/>
  <c r="AQ57" i="77" s="1"/>
  <c r="AI59" i="38"/>
  <c r="AN59" i="38"/>
  <c r="AR56" i="84"/>
  <c r="AR55" i="74"/>
  <c r="AR55" i="73"/>
  <c r="AN57" i="31"/>
  <c r="AI57" i="31"/>
  <c r="Y57" i="28"/>
  <c r="X57" i="28"/>
  <c r="AH56" i="73"/>
  <c r="AQ56" i="73" s="1"/>
  <c r="AH60" i="30"/>
  <c r="AQ60" i="30" s="1"/>
  <c r="X61" i="96"/>
  <c r="Y61" i="96"/>
  <c r="AF57" i="41"/>
  <c r="AO57" i="41" s="1"/>
  <c r="AE57" i="41"/>
  <c r="W58" i="41"/>
  <c r="AG57" i="41"/>
  <c r="AP57" i="41" s="1"/>
  <c r="AN58" i="47"/>
  <c r="AI58" i="47"/>
  <c r="AR56" i="77"/>
  <c r="X57" i="34"/>
  <c r="Y57" i="34"/>
  <c r="Z57" i="34" s="1"/>
  <c r="AR57" i="26"/>
  <c r="X61" i="42"/>
  <c r="Z61" i="42" s="1"/>
  <c r="Y61" i="42"/>
  <c r="X58" i="86"/>
  <c r="Y58" i="86"/>
  <c r="Y58" i="88"/>
  <c r="X58" i="88"/>
  <c r="Z58" i="88" s="1"/>
  <c r="AR59" i="30"/>
  <c r="Z57" i="77"/>
  <c r="AI58" i="29"/>
  <c r="AN58" i="29"/>
  <c r="AR54" i="85"/>
  <c r="X58" i="91"/>
  <c r="Z58" i="91" s="1"/>
  <c r="Y58" i="91"/>
  <c r="Y57" i="93"/>
  <c r="X57" i="93"/>
  <c r="Z56" i="73"/>
  <c r="AR57" i="39"/>
  <c r="AI60" i="96"/>
  <c r="AN60" i="96"/>
  <c r="AI56" i="35"/>
  <c r="AN56" i="35"/>
  <c r="AR57" i="43"/>
  <c r="AN56" i="90"/>
  <c r="AI56" i="90"/>
  <c r="AH58" i="79"/>
  <c r="AQ58" i="79" s="1"/>
  <c r="Y58" i="40"/>
  <c r="X58" i="40"/>
  <c r="X61" i="48"/>
  <c r="Y61" i="48"/>
  <c r="AN57" i="44"/>
  <c r="AI57" i="44"/>
  <c r="AI56" i="78"/>
  <c r="AN56" i="78"/>
  <c r="AN58" i="27"/>
  <c r="AI58" i="27"/>
  <c r="AI55" i="87"/>
  <c r="AN55" i="87"/>
  <c r="AF59" i="46"/>
  <c r="AO59" i="46" s="1"/>
  <c r="AG59" i="46"/>
  <c r="AP59" i="46" s="1"/>
  <c r="AE59" i="46"/>
  <c r="W60" i="46"/>
  <c r="W58" i="80"/>
  <c r="AG57" i="80"/>
  <c r="AP57" i="80" s="1"/>
  <c r="AF57" i="80"/>
  <c r="AO57" i="80" s="1"/>
  <c r="AE57" i="80"/>
  <c r="X57" i="90"/>
  <c r="Y57" i="90"/>
  <c r="W58" i="36"/>
  <c r="AG57" i="36"/>
  <c r="AP57" i="36" s="1"/>
  <c r="AF57" i="36"/>
  <c r="AO57" i="36" s="1"/>
  <c r="AE57" i="36"/>
  <c r="Y60" i="32"/>
  <c r="X60" i="32"/>
  <c r="Z60" i="32" s="1"/>
  <c r="Z60" i="30"/>
  <c r="AR58" i="82"/>
  <c r="AH59" i="25"/>
  <c r="AQ59" i="25" s="1"/>
  <c r="X57" i="75"/>
  <c r="Y57" i="75"/>
  <c r="W58" i="81"/>
  <c r="AG57" i="81"/>
  <c r="AP57" i="81" s="1"/>
  <c r="AF57" i="81"/>
  <c r="AO57" i="81" s="1"/>
  <c r="AE57" i="81"/>
  <c r="AH58" i="94"/>
  <c r="AQ58" i="94" s="1"/>
  <c r="AH59" i="82"/>
  <c r="AQ59" i="82" s="1"/>
  <c r="AH56" i="74"/>
  <c r="AQ56" i="74" s="1"/>
  <c r="AI56" i="28"/>
  <c r="AN56" i="28"/>
  <c r="X59" i="27"/>
  <c r="Z59" i="27" s="1"/>
  <c r="Y59" i="27"/>
  <c r="Z58" i="94"/>
  <c r="Z56" i="74"/>
  <c r="AN57" i="88"/>
  <c r="AI57" i="88"/>
  <c r="W61" i="92"/>
  <c r="AG60" i="92"/>
  <c r="AP60" i="92" s="1"/>
  <c r="AF60" i="92"/>
  <c r="AO60" i="92" s="1"/>
  <c r="AE60" i="92"/>
  <c r="Y57" i="78"/>
  <c r="X57" i="78"/>
  <c r="AH58" i="43"/>
  <c r="AQ58" i="43" s="1"/>
  <c r="AH55" i="85"/>
  <c r="AQ55" i="85" s="1"/>
  <c r="AI57" i="91"/>
  <c r="AN57" i="91"/>
  <c r="X60" i="38"/>
  <c r="Y60" i="38"/>
  <c r="Z60" i="38" s="1"/>
  <c r="X58" i="31"/>
  <c r="Y58" i="31"/>
  <c r="AR57" i="79"/>
  <c r="AN56" i="93"/>
  <c r="AI56" i="93"/>
  <c r="AH58" i="26"/>
  <c r="AQ58" i="26" s="1"/>
  <c r="W57" i="33"/>
  <c r="AG56" i="33"/>
  <c r="AP56" i="33" s="1"/>
  <c r="AF56" i="33"/>
  <c r="AO56" i="33" s="1"/>
  <c r="AE56" i="33"/>
  <c r="AR54" i="76"/>
  <c r="AR56" i="80"/>
  <c r="Y56" i="87"/>
  <c r="X56" i="87"/>
  <c r="AH57" i="84"/>
  <c r="AQ57" i="84" s="1"/>
  <c r="Z59" i="25"/>
  <c r="AH57" i="80"/>
  <c r="AQ57" i="80" s="1"/>
  <c r="X59" i="47"/>
  <c r="Y59" i="47"/>
  <c r="AH58" i="39"/>
  <c r="AQ58" i="39" s="1"/>
  <c r="AH57" i="36"/>
  <c r="AQ57" i="36" s="1"/>
  <c r="AI57" i="40"/>
  <c r="AN57" i="40"/>
  <c r="AN56" i="34"/>
  <c r="AI56" i="34"/>
  <c r="AR55" i="89"/>
  <c r="AN60" i="42"/>
  <c r="AI60" i="42"/>
  <c r="AN57" i="86"/>
  <c r="AI57" i="86"/>
  <c r="AI57" i="95"/>
  <c r="AN57" i="95"/>
  <c r="AH55" i="76"/>
  <c r="AQ55" i="76" s="1"/>
  <c r="AN59" i="32"/>
  <c r="AI59" i="32"/>
  <c r="AR58" i="25"/>
  <c r="AN56" i="75"/>
  <c r="AI56" i="75"/>
  <c r="W59" i="39"/>
  <c r="AG58" i="39"/>
  <c r="AP58" i="39" s="1"/>
  <c r="AF58" i="39"/>
  <c r="AO58" i="39" s="1"/>
  <c r="AE58" i="39"/>
  <c r="AH57" i="45"/>
  <c r="AQ57" i="45" s="1"/>
  <c r="Z59" i="82"/>
  <c r="Y59" i="29"/>
  <c r="X59" i="29"/>
  <c r="AH56" i="89"/>
  <c r="AQ56" i="89" s="1"/>
  <c r="AR56" i="36"/>
  <c r="W56" i="83"/>
  <c r="AG55" i="83"/>
  <c r="AP55" i="83" s="1"/>
  <c r="AF55" i="83"/>
  <c r="AO55" i="83" s="1"/>
  <c r="AE55" i="83"/>
  <c r="AF56" i="37"/>
  <c r="AO56" i="37" s="1"/>
  <c r="AG56" i="37"/>
  <c r="AP56" i="37" s="1"/>
  <c r="AE56" i="37"/>
  <c r="W57" i="37"/>
  <c r="AR56" i="45"/>
  <c r="Y57" i="35"/>
  <c r="X57" i="35"/>
  <c r="AR57" i="94"/>
  <c r="AI60" i="48"/>
  <c r="AN60" i="48"/>
  <c r="X58" i="95"/>
  <c r="Z58" i="95" s="1"/>
  <c r="Y58" i="95"/>
  <c r="Y58" i="44"/>
  <c r="X58" i="44"/>
  <c r="Z58" i="44" s="1"/>
  <c r="Z56" i="87" l="1"/>
  <c r="Z58" i="31"/>
  <c r="Z57" i="78"/>
  <c r="AF57" i="45"/>
  <c r="AO57" i="45" s="1"/>
  <c r="AE58" i="79"/>
  <c r="AE55" i="85"/>
  <c r="Z57" i="28"/>
  <c r="Z59" i="47"/>
  <c r="Z59" i="29"/>
  <c r="AG59" i="29" s="1"/>
  <c r="AP59" i="29" s="1"/>
  <c r="Z61" i="96"/>
  <c r="AG61" i="96" s="1"/>
  <c r="AP61" i="96" s="1"/>
  <c r="Z58" i="86"/>
  <c r="AE58" i="86" s="1"/>
  <c r="Z57" i="35"/>
  <c r="W58" i="35" s="1"/>
  <c r="AE59" i="29"/>
  <c r="AF61" i="96"/>
  <c r="AO61" i="96" s="1"/>
  <c r="AE61" i="96"/>
  <c r="W62" i="96"/>
  <c r="AF57" i="34"/>
  <c r="AO57" i="34" s="1"/>
  <c r="AE57" i="34"/>
  <c r="W58" i="34"/>
  <c r="AG57" i="34"/>
  <c r="AP57" i="34" s="1"/>
  <c r="AE59" i="47"/>
  <c r="W60" i="47"/>
  <c r="AG59" i="47"/>
  <c r="AP59" i="47" s="1"/>
  <c r="AF59" i="47"/>
  <c r="AO59" i="47" s="1"/>
  <c r="AF58" i="86"/>
  <c r="AO58" i="86" s="1"/>
  <c r="W59" i="86"/>
  <c r="AI57" i="81"/>
  <c r="AN57" i="81"/>
  <c r="AH57" i="75"/>
  <c r="AQ57" i="75" s="1"/>
  <c r="AF60" i="32"/>
  <c r="AO60" i="32" s="1"/>
  <c r="AE60" i="32"/>
  <c r="W61" i="32"/>
  <c r="AG60" i="32"/>
  <c r="AP60" i="32" s="1"/>
  <c r="AR56" i="78"/>
  <c r="AH58" i="40"/>
  <c r="AQ58" i="40" s="1"/>
  <c r="W57" i="73"/>
  <c r="AG56" i="73"/>
  <c r="AP56" i="73" s="1"/>
  <c r="AF56" i="73"/>
  <c r="AO56" i="73" s="1"/>
  <c r="AE56" i="73"/>
  <c r="W60" i="25"/>
  <c r="AG59" i="25"/>
  <c r="AP59" i="25" s="1"/>
  <c r="AF59" i="25"/>
  <c r="AO59" i="25" s="1"/>
  <c r="AE59" i="25"/>
  <c r="AH56" i="87"/>
  <c r="AQ56" i="87" s="1"/>
  <c r="AI60" i="92"/>
  <c r="AN60" i="92"/>
  <c r="Z57" i="75"/>
  <c r="AH57" i="90"/>
  <c r="AQ57" i="90" s="1"/>
  <c r="Y58" i="80"/>
  <c r="X58" i="80"/>
  <c r="AR57" i="44"/>
  <c r="AR56" i="35"/>
  <c r="AH57" i="93"/>
  <c r="AQ57" i="93" s="1"/>
  <c r="AN57" i="84"/>
  <c r="AI57" i="84"/>
  <c r="AI55" i="85"/>
  <c r="AN55" i="85"/>
  <c r="AR57" i="40"/>
  <c r="W58" i="78"/>
  <c r="AG57" i="78"/>
  <c r="AP57" i="78" s="1"/>
  <c r="AF57" i="78"/>
  <c r="AO57" i="78" s="1"/>
  <c r="AE57" i="78"/>
  <c r="AF59" i="27"/>
  <c r="AO59" i="27" s="1"/>
  <c r="AE59" i="27"/>
  <c r="W60" i="27"/>
  <c r="AG59" i="27"/>
  <c r="AP59" i="27" s="1"/>
  <c r="W59" i="91"/>
  <c r="AG58" i="91"/>
  <c r="AP58" i="91" s="1"/>
  <c r="AF58" i="91"/>
  <c r="AO58" i="91" s="1"/>
  <c r="AE58" i="91"/>
  <c r="AH58" i="86"/>
  <c r="AQ58" i="86" s="1"/>
  <c r="AR58" i="47"/>
  <c r="AH58" i="95"/>
  <c r="AQ58" i="95" s="1"/>
  <c r="AH57" i="35"/>
  <c r="AQ57" i="35" s="1"/>
  <c r="X57" i="37"/>
  <c r="Y57" i="37"/>
  <c r="AR56" i="75"/>
  <c r="AR57" i="95"/>
  <c r="AI56" i="33"/>
  <c r="AN56" i="33"/>
  <c r="AH60" i="38"/>
  <c r="AQ60" i="38" s="1"/>
  <c r="W57" i="74"/>
  <c r="AG56" i="74"/>
  <c r="AP56" i="74" s="1"/>
  <c r="AF56" i="74"/>
  <c r="AO56" i="74" s="1"/>
  <c r="AE56" i="74"/>
  <c r="AR56" i="28"/>
  <c r="AN57" i="36"/>
  <c r="AI57" i="36"/>
  <c r="Z57" i="90"/>
  <c r="X60" i="46"/>
  <c r="Y60" i="46"/>
  <c r="AR55" i="87"/>
  <c r="Z58" i="40"/>
  <c r="AR56" i="90"/>
  <c r="AH58" i="88"/>
  <c r="AQ58" i="88" s="1"/>
  <c r="AH57" i="34"/>
  <c r="AQ57" i="34" s="1"/>
  <c r="AH61" i="96"/>
  <c r="AQ61" i="96" s="1"/>
  <c r="AH57" i="28"/>
  <c r="AQ57" i="28" s="1"/>
  <c r="AR59" i="38"/>
  <c r="X59" i="26"/>
  <c r="Z59" i="26" s="1"/>
  <c r="Y59" i="26"/>
  <c r="AI58" i="79"/>
  <c r="AN58" i="79"/>
  <c r="AI55" i="83"/>
  <c r="AN55" i="83"/>
  <c r="AH59" i="29"/>
  <c r="AQ59" i="29" s="1"/>
  <c r="AR59" i="32"/>
  <c r="AH59" i="47"/>
  <c r="AQ59" i="47" s="1"/>
  <c r="AR56" i="93"/>
  <c r="W59" i="95"/>
  <c r="AG58" i="95"/>
  <c r="AP58" i="95" s="1"/>
  <c r="AE58" i="95"/>
  <c r="AF58" i="95"/>
  <c r="AO58" i="95" s="1"/>
  <c r="AI56" i="37"/>
  <c r="AN56" i="37"/>
  <c r="X56" i="83"/>
  <c r="Y56" i="83"/>
  <c r="AE59" i="82"/>
  <c r="AG59" i="82"/>
  <c r="AP59" i="82" s="1"/>
  <c r="AF59" i="82"/>
  <c r="AO59" i="82" s="1"/>
  <c r="W60" i="82"/>
  <c r="AI58" i="39"/>
  <c r="AN58" i="39"/>
  <c r="AR57" i="86"/>
  <c r="AR56" i="34"/>
  <c r="W57" i="87"/>
  <c r="AG56" i="87"/>
  <c r="AP56" i="87" s="1"/>
  <c r="AF56" i="87"/>
  <c r="AO56" i="87" s="1"/>
  <c r="AE56" i="87"/>
  <c r="W61" i="38"/>
  <c r="AG60" i="38"/>
  <c r="AP60" i="38" s="1"/>
  <c r="AF60" i="38"/>
  <c r="AO60" i="38" s="1"/>
  <c r="AE60" i="38"/>
  <c r="W59" i="94"/>
  <c r="AE58" i="94"/>
  <c r="AG58" i="94"/>
  <c r="AP58" i="94" s="1"/>
  <c r="AF58" i="94"/>
  <c r="AO58" i="94" s="1"/>
  <c r="Y58" i="81"/>
  <c r="X58" i="81"/>
  <c r="W61" i="30"/>
  <c r="AG60" i="30"/>
  <c r="AP60" i="30" s="1"/>
  <c r="AF60" i="30"/>
  <c r="AO60" i="30" s="1"/>
  <c r="AE60" i="30"/>
  <c r="AN57" i="80"/>
  <c r="AI57" i="80"/>
  <c r="AI59" i="46"/>
  <c r="AN59" i="46"/>
  <c r="AR58" i="27"/>
  <c r="AR60" i="96"/>
  <c r="Z57" i="93"/>
  <c r="AH61" i="42"/>
  <c r="AQ61" i="42" s="1"/>
  <c r="X58" i="41"/>
  <c r="Y58" i="41"/>
  <c r="Y59" i="43"/>
  <c r="X59" i="43"/>
  <c r="X58" i="45"/>
  <c r="Y58" i="45"/>
  <c r="X57" i="89"/>
  <c r="Y57" i="89"/>
  <c r="AI55" i="76"/>
  <c r="AN55" i="76"/>
  <c r="AF58" i="44"/>
  <c r="AO58" i="44" s="1"/>
  <c r="AE58" i="44"/>
  <c r="W59" i="44"/>
  <c r="AG58" i="44"/>
  <c r="AP58" i="44" s="1"/>
  <c r="X59" i="39"/>
  <c r="Y59" i="39"/>
  <c r="AF58" i="31"/>
  <c r="AO58" i="31" s="1"/>
  <c r="AG58" i="31"/>
  <c r="AP58" i="31" s="1"/>
  <c r="AE58" i="31"/>
  <c r="W59" i="31"/>
  <c r="AR57" i="88"/>
  <c r="AH57" i="78"/>
  <c r="AQ57" i="78" s="1"/>
  <c r="Y61" i="92"/>
  <c r="X61" i="92"/>
  <c r="AH60" i="32"/>
  <c r="AQ60" i="32" s="1"/>
  <c r="AH61" i="48"/>
  <c r="AQ61" i="48" s="1"/>
  <c r="AR58" i="29"/>
  <c r="AE58" i="88"/>
  <c r="AG58" i="88"/>
  <c r="AP58" i="88" s="1"/>
  <c r="AF58" i="88"/>
  <c r="AO58" i="88" s="1"/>
  <c r="W59" i="88"/>
  <c r="AF61" i="42"/>
  <c r="AO61" i="42" s="1"/>
  <c r="AE61" i="42"/>
  <c r="W62" i="42"/>
  <c r="AG61" i="42"/>
  <c r="AP61" i="42" s="1"/>
  <c r="W58" i="28"/>
  <c r="AG57" i="28"/>
  <c r="AP57" i="28" s="1"/>
  <c r="AF57" i="28"/>
  <c r="AO57" i="28" s="1"/>
  <c r="AE57" i="28"/>
  <c r="AI58" i="26"/>
  <c r="AN58" i="26"/>
  <c r="AN57" i="45"/>
  <c r="AI57" i="45"/>
  <c r="AN56" i="89"/>
  <c r="AI56" i="89"/>
  <c r="X56" i="85"/>
  <c r="Y56" i="85"/>
  <c r="AH58" i="44"/>
  <c r="AQ58" i="44" s="1"/>
  <c r="AR60" i="48"/>
  <c r="AR60" i="42"/>
  <c r="Y57" i="33"/>
  <c r="X57" i="33"/>
  <c r="AH58" i="31"/>
  <c r="AQ58" i="31" s="1"/>
  <c r="AR57" i="91"/>
  <c r="AH59" i="27"/>
  <c r="AQ59" i="27" s="1"/>
  <c r="Y58" i="36"/>
  <c r="X58" i="36"/>
  <c r="Z61" i="48"/>
  <c r="AH58" i="91"/>
  <c r="AQ58" i="91" s="1"/>
  <c r="AE57" i="77"/>
  <c r="W58" i="77"/>
  <c r="AG57" i="77"/>
  <c r="AP57" i="77" s="1"/>
  <c r="AF57" i="77"/>
  <c r="AO57" i="77" s="1"/>
  <c r="AI57" i="41"/>
  <c r="AN57" i="41"/>
  <c r="AR57" i="31"/>
  <c r="AI58" i="43"/>
  <c r="AN58" i="43"/>
  <c r="X59" i="79"/>
  <c r="Y59" i="79"/>
  <c r="Z59" i="79" s="1"/>
  <c r="X58" i="84"/>
  <c r="Y58" i="84"/>
  <c r="Y56" i="76"/>
  <c r="X56" i="76"/>
  <c r="Z58" i="84" l="1"/>
  <c r="Z58" i="45"/>
  <c r="Z58" i="81"/>
  <c r="Z60" i="46"/>
  <c r="AE57" i="35"/>
  <c r="AF59" i="29"/>
  <c r="AO59" i="29" s="1"/>
  <c r="AG58" i="86"/>
  <c r="AP58" i="86" s="1"/>
  <c r="AF57" i="35"/>
  <c r="AO57" i="35" s="1"/>
  <c r="W60" i="29"/>
  <c r="AG57" i="35"/>
  <c r="AP57" i="35" s="1"/>
  <c r="Z56" i="83"/>
  <c r="W57" i="83" s="1"/>
  <c r="Z57" i="37"/>
  <c r="Z58" i="36"/>
  <c r="AF58" i="36" s="1"/>
  <c r="AO58" i="36" s="1"/>
  <c r="Z57" i="89"/>
  <c r="AG57" i="89" s="1"/>
  <c r="AP57" i="89" s="1"/>
  <c r="Z58" i="41"/>
  <c r="AG58" i="41" s="1"/>
  <c r="AP58" i="41" s="1"/>
  <c r="AG58" i="36"/>
  <c r="AP58" i="36" s="1"/>
  <c r="AE57" i="89"/>
  <c r="W58" i="89"/>
  <c r="AG56" i="83"/>
  <c r="AP56" i="83" s="1"/>
  <c r="AF56" i="83"/>
  <c r="AO56" i="83" s="1"/>
  <c r="AE56" i="83"/>
  <c r="AE58" i="84"/>
  <c r="AG58" i="84"/>
  <c r="AP58" i="84" s="1"/>
  <c r="AF58" i="84"/>
  <c r="AO58" i="84" s="1"/>
  <c r="W59" i="84"/>
  <c r="AF58" i="45"/>
  <c r="AO58" i="45" s="1"/>
  <c r="W59" i="45"/>
  <c r="AE58" i="45"/>
  <c r="AG58" i="45"/>
  <c r="AP58" i="45" s="1"/>
  <c r="W60" i="79"/>
  <c r="AG59" i="79"/>
  <c r="AP59" i="79" s="1"/>
  <c r="AF59" i="79"/>
  <c r="AO59" i="79" s="1"/>
  <c r="AE59" i="79"/>
  <c r="AH59" i="39"/>
  <c r="AQ59" i="39" s="1"/>
  <c r="W59" i="81"/>
  <c r="AG58" i="81"/>
  <c r="AP58" i="81" s="1"/>
  <c r="AF58" i="81"/>
  <c r="AO58" i="81" s="1"/>
  <c r="AE58" i="81"/>
  <c r="AH58" i="84"/>
  <c r="AQ58" i="84" s="1"/>
  <c r="AR58" i="43"/>
  <c r="AR57" i="45"/>
  <c r="AN61" i="42"/>
  <c r="AI61" i="42"/>
  <c r="AN58" i="88"/>
  <c r="AI58" i="88"/>
  <c r="X59" i="31"/>
  <c r="Y59" i="31"/>
  <c r="Z59" i="39"/>
  <c r="AH58" i="45"/>
  <c r="AQ58" i="45" s="1"/>
  <c r="AH58" i="41"/>
  <c r="AQ58" i="41" s="1"/>
  <c r="AR56" i="37"/>
  <c r="X57" i="74"/>
  <c r="Z57" i="74" s="1"/>
  <c r="Y57" i="74"/>
  <c r="AI57" i="78"/>
  <c r="AN57" i="78"/>
  <c r="AR60" i="92"/>
  <c r="X61" i="32"/>
  <c r="Y61" i="32"/>
  <c r="X59" i="86"/>
  <c r="Y59" i="86"/>
  <c r="X60" i="47"/>
  <c r="Y60" i="47"/>
  <c r="AI57" i="34"/>
  <c r="AN57" i="34"/>
  <c r="X58" i="35"/>
  <c r="Z58" i="35" s="1"/>
  <c r="Y58" i="35"/>
  <c r="AR58" i="79"/>
  <c r="Y58" i="77"/>
  <c r="X58" i="77"/>
  <c r="AH57" i="33"/>
  <c r="AQ57" i="33" s="1"/>
  <c r="X58" i="28"/>
  <c r="Y58" i="28"/>
  <c r="AH61" i="92"/>
  <c r="AQ61" i="92" s="1"/>
  <c r="AN58" i="31"/>
  <c r="AI58" i="31"/>
  <c r="AR55" i="76"/>
  <c r="AE57" i="93"/>
  <c r="AG57" i="93"/>
  <c r="AP57" i="93" s="1"/>
  <c r="AF57" i="93"/>
  <c r="AO57" i="93" s="1"/>
  <c r="W58" i="93"/>
  <c r="AR59" i="46"/>
  <c r="Y61" i="30"/>
  <c r="X61" i="30"/>
  <c r="Y57" i="87"/>
  <c r="X57" i="87"/>
  <c r="AI59" i="82"/>
  <c r="AN59" i="82"/>
  <c r="AH59" i="26"/>
  <c r="AQ59" i="26" s="1"/>
  <c r="AH60" i="46"/>
  <c r="AQ60" i="46" s="1"/>
  <c r="AR56" i="33"/>
  <c r="AH57" i="37"/>
  <c r="AQ57" i="37" s="1"/>
  <c r="AN59" i="25"/>
  <c r="AI59" i="25"/>
  <c r="AN59" i="29"/>
  <c r="AI59" i="29"/>
  <c r="X62" i="42"/>
  <c r="Y62" i="42"/>
  <c r="AI60" i="38"/>
  <c r="AN60" i="38"/>
  <c r="X59" i="95"/>
  <c r="Z59" i="95" s="1"/>
  <c r="Y59" i="95"/>
  <c r="AH56" i="85"/>
  <c r="AQ56" i="85" s="1"/>
  <c r="Y59" i="44"/>
  <c r="X59" i="44"/>
  <c r="AH59" i="43"/>
  <c r="AQ59" i="43" s="1"/>
  <c r="AR57" i="80"/>
  <c r="AI58" i="94"/>
  <c r="AN58" i="94"/>
  <c r="Y61" i="38"/>
  <c r="X61" i="38"/>
  <c r="AR58" i="39"/>
  <c r="W60" i="26"/>
  <c r="AG59" i="26"/>
  <c r="AP59" i="26" s="1"/>
  <c r="AF59" i="26"/>
  <c r="AO59" i="26" s="1"/>
  <c r="AE59" i="26"/>
  <c r="W61" i="46"/>
  <c r="AG60" i="46"/>
  <c r="AP60" i="46" s="1"/>
  <c r="AF60" i="46"/>
  <c r="AO60" i="46" s="1"/>
  <c r="AE60" i="46"/>
  <c r="AF57" i="37"/>
  <c r="AO57" i="37" s="1"/>
  <c r="W58" i="37"/>
  <c r="AG57" i="37"/>
  <c r="AP57" i="37" s="1"/>
  <c r="AE57" i="37"/>
  <c r="AI58" i="91"/>
  <c r="AN58" i="91"/>
  <c r="X60" i="27"/>
  <c r="Y60" i="27"/>
  <c r="AR55" i="85"/>
  <c r="AH58" i="80"/>
  <c r="AQ58" i="80" s="1"/>
  <c r="Y57" i="73"/>
  <c r="X57" i="73"/>
  <c r="AI60" i="32"/>
  <c r="AN60" i="32"/>
  <c r="AI59" i="47"/>
  <c r="AN59" i="47"/>
  <c r="AI56" i="73"/>
  <c r="AN56" i="73"/>
  <c r="AH56" i="76"/>
  <c r="AQ56" i="76" s="1"/>
  <c r="AH59" i="79"/>
  <c r="AQ59" i="79" s="1"/>
  <c r="AI57" i="77"/>
  <c r="AN57" i="77"/>
  <c r="W62" i="48"/>
  <c r="AG61" i="48"/>
  <c r="AP61" i="48" s="1"/>
  <c r="AF61" i="48"/>
  <c r="AO61" i="48" s="1"/>
  <c r="AE61" i="48"/>
  <c r="Z57" i="33"/>
  <c r="Z56" i="85"/>
  <c r="AR58" i="26"/>
  <c r="Y59" i="88"/>
  <c r="X59" i="88"/>
  <c r="Z61" i="92"/>
  <c r="AH57" i="89"/>
  <c r="AQ57" i="89" s="1"/>
  <c r="AH58" i="81"/>
  <c r="AQ58" i="81" s="1"/>
  <c r="Y59" i="94"/>
  <c r="X59" i="94"/>
  <c r="Y60" i="82"/>
  <c r="X60" i="82"/>
  <c r="AH56" i="83"/>
  <c r="AQ56" i="83" s="1"/>
  <c r="AN58" i="95"/>
  <c r="AI58" i="95"/>
  <c r="AR55" i="83"/>
  <c r="W59" i="40"/>
  <c r="AG58" i="40"/>
  <c r="AP58" i="40" s="1"/>
  <c r="AF58" i="40"/>
  <c r="AO58" i="40" s="1"/>
  <c r="AE58" i="40"/>
  <c r="AE57" i="90"/>
  <c r="AG57" i="90"/>
  <c r="AP57" i="90" s="1"/>
  <c r="AF57" i="90"/>
  <c r="AO57" i="90" s="1"/>
  <c r="W58" i="90"/>
  <c r="AN56" i="74"/>
  <c r="AI56" i="74"/>
  <c r="Y58" i="78"/>
  <c r="X58" i="78"/>
  <c r="AR57" i="84"/>
  <c r="AI58" i="86"/>
  <c r="AN58" i="86"/>
  <c r="AN57" i="35"/>
  <c r="AI57" i="35"/>
  <c r="Y62" i="96"/>
  <c r="X62" i="96"/>
  <c r="Z62" i="96" s="1"/>
  <c r="X59" i="91"/>
  <c r="Y59" i="91"/>
  <c r="Z56" i="76"/>
  <c r="AR57" i="41"/>
  <c r="AH58" i="36"/>
  <c r="AQ58" i="36" s="1"/>
  <c r="AR56" i="89"/>
  <c r="AI57" i="28"/>
  <c r="AN57" i="28"/>
  <c r="AI58" i="44"/>
  <c r="AN58" i="44"/>
  <c r="Z59" i="43"/>
  <c r="AI60" i="30"/>
  <c r="AN60" i="30"/>
  <c r="AI56" i="87"/>
  <c r="AN56" i="87"/>
  <c r="AR57" i="36"/>
  <c r="AI59" i="27"/>
  <c r="AN59" i="27"/>
  <c r="Z58" i="80"/>
  <c r="AF57" i="75"/>
  <c r="AO57" i="75" s="1"/>
  <c r="AE57" i="75"/>
  <c r="AG57" i="75"/>
  <c r="AP57" i="75" s="1"/>
  <c r="W58" i="75"/>
  <c r="Y60" i="25"/>
  <c r="X60" i="25"/>
  <c r="AR57" i="81"/>
  <c r="Y58" i="34"/>
  <c r="X58" i="34"/>
  <c r="AN61" i="96"/>
  <c r="AI61" i="96"/>
  <c r="Y60" i="29"/>
  <c r="X60" i="29"/>
  <c r="Z59" i="91" l="1"/>
  <c r="Z58" i="78"/>
  <c r="Z59" i="94"/>
  <c r="AE58" i="41"/>
  <c r="Z60" i="27"/>
  <c r="Z57" i="87"/>
  <c r="W58" i="87" s="1"/>
  <c r="W59" i="41"/>
  <c r="W59" i="36"/>
  <c r="Z60" i="29"/>
  <c r="AF57" i="89"/>
  <c r="AO57" i="89" s="1"/>
  <c r="AE58" i="36"/>
  <c r="Z60" i="82"/>
  <c r="AG60" i="82" s="1"/>
  <c r="AP60" i="82" s="1"/>
  <c r="Z61" i="30"/>
  <c r="W62" i="30" s="1"/>
  <c r="Z61" i="38"/>
  <c r="Z59" i="44"/>
  <c r="AF59" i="44" s="1"/>
  <c r="AO59" i="44" s="1"/>
  <c r="Z58" i="77"/>
  <c r="W59" i="77" s="1"/>
  <c r="AF58" i="41"/>
  <c r="AO58" i="41" s="1"/>
  <c r="Z60" i="25"/>
  <c r="AG60" i="25" s="1"/>
  <c r="AP60" i="25" s="1"/>
  <c r="W62" i="38"/>
  <c r="AG61" i="38"/>
  <c r="AP61" i="38" s="1"/>
  <c r="AF61" i="38"/>
  <c r="AO61" i="38" s="1"/>
  <c r="AE61" i="38"/>
  <c r="AF58" i="77"/>
  <c r="AO58" i="77" s="1"/>
  <c r="AE58" i="77"/>
  <c r="AF57" i="87"/>
  <c r="AO57" i="87" s="1"/>
  <c r="AE57" i="87"/>
  <c r="W61" i="25"/>
  <c r="AG61" i="30"/>
  <c r="AP61" i="30" s="1"/>
  <c r="AF61" i="30"/>
  <c r="AO61" i="30" s="1"/>
  <c r="AE61" i="30"/>
  <c r="Y58" i="75"/>
  <c r="X58" i="75"/>
  <c r="W59" i="78"/>
  <c r="AG58" i="78"/>
  <c r="AP58" i="78" s="1"/>
  <c r="AF58" i="78"/>
  <c r="AO58" i="78" s="1"/>
  <c r="AE58" i="78"/>
  <c r="AI57" i="90"/>
  <c r="AN57" i="90"/>
  <c r="W61" i="82"/>
  <c r="AE60" i="82"/>
  <c r="AR59" i="47"/>
  <c r="AN57" i="37"/>
  <c r="AI57" i="37"/>
  <c r="AN60" i="46"/>
  <c r="AI60" i="46"/>
  <c r="AR57" i="78"/>
  <c r="AH59" i="31"/>
  <c r="AQ59" i="31" s="1"/>
  <c r="X59" i="41"/>
  <c r="Y59" i="41"/>
  <c r="AI57" i="89"/>
  <c r="AN57" i="89"/>
  <c r="AR60" i="30"/>
  <c r="AR61" i="96"/>
  <c r="W60" i="43"/>
  <c r="AG59" i="43"/>
  <c r="AP59" i="43" s="1"/>
  <c r="AF59" i="43"/>
  <c r="AO59" i="43" s="1"/>
  <c r="AE59" i="43"/>
  <c r="AH62" i="96"/>
  <c r="AQ62" i="96" s="1"/>
  <c r="AR58" i="86"/>
  <c r="AR56" i="74"/>
  <c r="AH59" i="94"/>
  <c r="AQ59" i="94" s="1"/>
  <c r="X60" i="26"/>
  <c r="Y60" i="26"/>
  <c r="AH62" i="42"/>
  <c r="AQ62" i="42" s="1"/>
  <c r="AR59" i="82"/>
  <c r="AH58" i="28"/>
  <c r="AQ58" i="28" s="1"/>
  <c r="AH60" i="47"/>
  <c r="AQ60" i="47" s="1"/>
  <c r="AH61" i="32"/>
  <c r="AQ61" i="32" s="1"/>
  <c r="Z59" i="31"/>
  <c r="Y59" i="81"/>
  <c r="X59" i="81"/>
  <c r="AI59" i="79"/>
  <c r="AN59" i="79"/>
  <c r="AI58" i="45"/>
  <c r="AN58" i="45"/>
  <c r="AE60" i="29"/>
  <c r="W61" i="29"/>
  <c r="AG60" i="29"/>
  <c r="AP60" i="29" s="1"/>
  <c r="AF60" i="29"/>
  <c r="AO60" i="29" s="1"/>
  <c r="AR59" i="27"/>
  <c r="W60" i="91"/>
  <c r="AG59" i="91"/>
  <c r="AP59" i="91" s="1"/>
  <c r="AF59" i="91"/>
  <c r="AO59" i="91" s="1"/>
  <c r="AE59" i="91"/>
  <c r="AH60" i="25"/>
  <c r="AQ60" i="25" s="1"/>
  <c r="AN57" i="75"/>
  <c r="AI57" i="75"/>
  <c r="AI58" i="40"/>
  <c r="AN58" i="40"/>
  <c r="W62" i="92"/>
  <c r="AG61" i="92"/>
  <c r="AP61" i="92" s="1"/>
  <c r="AF61" i="92"/>
  <c r="AO61" i="92" s="1"/>
  <c r="AE61" i="92"/>
  <c r="W57" i="85"/>
  <c r="AG56" i="85"/>
  <c r="AP56" i="85" s="1"/>
  <c r="AF56" i="85"/>
  <c r="AO56" i="85" s="1"/>
  <c r="AE56" i="85"/>
  <c r="X62" i="48"/>
  <c r="Y62" i="48"/>
  <c r="AR60" i="32"/>
  <c r="AH60" i="27"/>
  <c r="AQ60" i="27" s="1"/>
  <c r="AH59" i="95"/>
  <c r="AQ59" i="95" s="1"/>
  <c r="Z62" i="42"/>
  <c r="AH57" i="87"/>
  <c r="AQ57" i="87" s="1"/>
  <c r="AN57" i="93"/>
  <c r="AI57" i="93"/>
  <c r="Z58" i="28"/>
  <c r="AH58" i="77"/>
  <c r="AQ58" i="77" s="1"/>
  <c r="AH58" i="35"/>
  <c r="AQ58" i="35" s="1"/>
  <c r="Z60" i="47"/>
  <c r="Z61" i="32"/>
  <c r="AH57" i="74"/>
  <c r="AQ57" i="74" s="1"/>
  <c r="AR58" i="88"/>
  <c r="X59" i="45"/>
  <c r="Y59" i="45"/>
  <c r="AI58" i="84"/>
  <c r="AN58" i="84"/>
  <c r="Y57" i="83"/>
  <c r="X57" i="83"/>
  <c r="X59" i="36"/>
  <c r="Y59" i="36"/>
  <c r="AR58" i="44"/>
  <c r="W57" i="76"/>
  <c r="AG56" i="76"/>
  <c r="AP56" i="76" s="1"/>
  <c r="AF56" i="76"/>
  <c r="AO56" i="76" s="1"/>
  <c r="AE56" i="76"/>
  <c r="AF62" i="96"/>
  <c r="AO62" i="96" s="1"/>
  <c r="AE62" i="96"/>
  <c r="W63" i="96"/>
  <c r="AG62" i="96"/>
  <c r="AP62" i="96" s="1"/>
  <c r="Y58" i="90"/>
  <c r="X58" i="90"/>
  <c r="AR58" i="95"/>
  <c r="W60" i="94"/>
  <c r="AG59" i="94"/>
  <c r="AP59" i="94" s="1"/>
  <c r="AF59" i="94"/>
  <c r="AO59" i="94" s="1"/>
  <c r="AE59" i="94"/>
  <c r="AH59" i="88"/>
  <c r="AQ59" i="88" s="1"/>
  <c r="W58" i="33"/>
  <c r="AG57" i="33"/>
  <c r="AP57" i="33" s="1"/>
  <c r="AF57" i="33"/>
  <c r="AO57" i="33" s="1"/>
  <c r="AE57" i="33"/>
  <c r="AH57" i="73"/>
  <c r="AQ57" i="73" s="1"/>
  <c r="W61" i="27"/>
  <c r="AG60" i="27"/>
  <c r="AP60" i="27" s="1"/>
  <c r="AF60" i="27"/>
  <c r="AO60" i="27" s="1"/>
  <c r="AE60" i="27"/>
  <c r="Y58" i="37"/>
  <c r="X58" i="37"/>
  <c r="Y61" i="46"/>
  <c r="X61" i="46"/>
  <c r="AR58" i="94"/>
  <c r="AF59" i="95"/>
  <c r="AO59" i="95" s="1"/>
  <c r="AE59" i="95"/>
  <c r="W60" i="95"/>
  <c r="AG59" i="95"/>
  <c r="AP59" i="95" s="1"/>
  <c r="AR59" i="29"/>
  <c r="AF58" i="35"/>
  <c r="AO58" i="35" s="1"/>
  <c r="AE58" i="35"/>
  <c r="W59" i="35"/>
  <c r="AG58" i="35"/>
  <c r="AP58" i="35" s="1"/>
  <c r="AE57" i="74"/>
  <c r="W58" i="74"/>
  <c r="AG57" i="74"/>
  <c r="AP57" i="74" s="1"/>
  <c r="AF57" i="74"/>
  <c r="AO57" i="74" s="1"/>
  <c r="AI58" i="41"/>
  <c r="AN58" i="41"/>
  <c r="AH60" i="29"/>
  <c r="AQ60" i="29" s="1"/>
  <c r="AR57" i="35"/>
  <c r="AH60" i="82"/>
  <c r="AQ60" i="82" s="1"/>
  <c r="AR57" i="77"/>
  <c r="AR56" i="73"/>
  <c r="Z57" i="73"/>
  <c r="AI59" i="26"/>
  <c r="AN59" i="26"/>
  <c r="Y58" i="93"/>
  <c r="X58" i="93"/>
  <c r="AH59" i="86"/>
  <c r="AQ59" i="86" s="1"/>
  <c r="W60" i="39"/>
  <c r="AG59" i="39"/>
  <c r="AP59" i="39" s="1"/>
  <c r="AF59" i="39"/>
  <c r="AO59" i="39" s="1"/>
  <c r="AE59" i="39"/>
  <c r="AR61" i="42"/>
  <c r="AN58" i="81"/>
  <c r="AI58" i="81"/>
  <c r="X60" i="79"/>
  <c r="Y60" i="79"/>
  <c r="AI58" i="36"/>
  <c r="AN58" i="36"/>
  <c r="AH58" i="34"/>
  <c r="AQ58" i="34" s="1"/>
  <c r="AE58" i="80"/>
  <c r="AG58" i="80"/>
  <c r="AP58" i="80" s="1"/>
  <c r="AF58" i="80"/>
  <c r="AO58" i="80" s="1"/>
  <c r="W59" i="80"/>
  <c r="AR56" i="87"/>
  <c r="AH58" i="78"/>
  <c r="AQ58" i="78" s="1"/>
  <c r="Z58" i="34"/>
  <c r="AR57" i="28"/>
  <c r="AH59" i="91"/>
  <c r="AQ59" i="91" s="1"/>
  <c r="Y59" i="40"/>
  <c r="X59" i="40"/>
  <c r="Z59" i="40" s="1"/>
  <c r="Z59" i="88"/>
  <c r="AN61" i="48"/>
  <c r="AI61" i="48"/>
  <c r="AR58" i="91"/>
  <c r="AH61" i="38"/>
  <c r="AQ61" i="38" s="1"/>
  <c r="AH59" i="44"/>
  <c r="AQ59" i="44" s="1"/>
  <c r="AR60" i="38"/>
  <c r="AR59" i="25"/>
  <c r="AH61" i="30"/>
  <c r="AQ61" i="30" s="1"/>
  <c r="AR58" i="31"/>
  <c r="AR57" i="34"/>
  <c r="Z59" i="86"/>
  <c r="Y59" i="84"/>
  <c r="X59" i="84"/>
  <c r="Z59" i="84" s="1"/>
  <c r="AN56" i="83"/>
  <c r="AI56" i="83"/>
  <c r="X58" i="89"/>
  <c r="Y58" i="89"/>
  <c r="AE60" i="25" l="1"/>
  <c r="AF60" i="82"/>
  <c r="AO60" i="82" s="1"/>
  <c r="AG57" i="87"/>
  <c r="AP57" i="87" s="1"/>
  <c r="Z59" i="81"/>
  <c r="AE59" i="81" s="1"/>
  <c r="AG58" i="77"/>
  <c r="AP58" i="77" s="1"/>
  <c r="Z58" i="93"/>
  <c r="AG58" i="93" s="1"/>
  <c r="AP58" i="93" s="1"/>
  <c r="AG59" i="44"/>
  <c r="AP59" i="44" s="1"/>
  <c r="W60" i="44"/>
  <c r="Z59" i="41"/>
  <c r="AE59" i="41" s="1"/>
  <c r="AF60" i="25"/>
  <c r="AO60" i="25" s="1"/>
  <c r="AE59" i="44"/>
  <c r="AF59" i="81"/>
  <c r="AO59" i="81" s="1"/>
  <c r="AG59" i="81"/>
  <c r="AP59" i="81" s="1"/>
  <c r="W60" i="40"/>
  <c r="AG59" i="40"/>
  <c r="AP59" i="40" s="1"/>
  <c r="AF59" i="40"/>
  <c r="AO59" i="40" s="1"/>
  <c r="AE59" i="40"/>
  <c r="W59" i="93"/>
  <c r="W60" i="41"/>
  <c r="AG59" i="41"/>
  <c r="AP59" i="41" s="1"/>
  <c r="AF59" i="41"/>
  <c r="AO59" i="41" s="1"/>
  <c r="W60" i="84"/>
  <c r="AG59" i="84"/>
  <c r="AP59" i="84" s="1"/>
  <c r="AF59" i="84"/>
  <c r="AO59" i="84" s="1"/>
  <c r="AE59" i="84"/>
  <c r="AI60" i="27"/>
  <c r="AN60" i="27"/>
  <c r="Y61" i="82"/>
  <c r="X61" i="82"/>
  <c r="AH60" i="79"/>
  <c r="AQ60" i="79" s="1"/>
  <c r="X58" i="74"/>
  <c r="Y58" i="74"/>
  <c r="AH61" i="46"/>
  <c r="AQ61" i="46" s="1"/>
  <c r="Y59" i="77"/>
  <c r="X59" i="77"/>
  <c r="W60" i="86"/>
  <c r="AG59" i="86"/>
  <c r="AP59" i="86" s="1"/>
  <c r="AF59" i="86"/>
  <c r="AO59" i="86" s="1"/>
  <c r="AE59" i="86"/>
  <c r="Y63" i="96"/>
  <c r="X63" i="96"/>
  <c r="AH59" i="36"/>
  <c r="AQ59" i="36" s="1"/>
  <c r="AR58" i="84"/>
  <c r="W61" i="47"/>
  <c r="AG60" i="47"/>
  <c r="AP60" i="47" s="1"/>
  <c r="AF60" i="47"/>
  <c r="AO60" i="47" s="1"/>
  <c r="AE60" i="47"/>
  <c r="AR57" i="93"/>
  <c r="AN56" i="85"/>
  <c r="AI56" i="85"/>
  <c r="Z60" i="79"/>
  <c r="AN59" i="39"/>
  <c r="AI59" i="39"/>
  <c r="AN59" i="95"/>
  <c r="AI59" i="95"/>
  <c r="Z61" i="46"/>
  <c r="Y58" i="33"/>
  <c r="X58" i="33"/>
  <c r="AI62" i="96"/>
  <c r="AN62" i="96"/>
  <c r="Z59" i="36"/>
  <c r="W63" i="42"/>
  <c r="AG62" i="42"/>
  <c r="AP62" i="42" s="1"/>
  <c r="AF62" i="42"/>
  <c r="AO62" i="42" s="1"/>
  <c r="AE62" i="42"/>
  <c r="AN59" i="91"/>
  <c r="AI59" i="91"/>
  <c r="AR58" i="45"/>
  <c r="AG59" i="31"/>
  <c r="AP59" i="31" s="1"/>
  <c r="AF59" i="31"/>
  <c r="AO59" i="31" s="1"/>
  <c r="W60" i="31"/>
  <c r="AE59" i="31"/>
  <c r="AH60" i="26"/>
  <c r="AQ60" i="26" s="1"/>
  <c r="X59" i="78"/>
  <c r="Y59" i="78"/>
  <c r="X61" i="25"/>
  <c r="Y61" i="25"/>
  <c r="X58" i="87"/>
  <c r="Y58" i="87"/>
  <c r="AI59" i="44"/>
  <c r="AN59" i="44"/>
  <c r="AN61" i="38"/>
  <c r="AI61" i="38"/>
  <c r="AR57" i="75"/>
  <c r="AI60" i="29"/>
  <c r="AN60" i="29"/>
  <c r="AI59" i="43"/>
  <c r="AN59" i="43"/>
  <c r="AH59" i="41"/>
  <c r="AQ59" i="41" s="1"/>
  <c r="AR61" i="48"/>
  <c r="AR58" i="81"/>
  <c r="AR59" i="26"/>
  <c r="AI57" i="74"/>
  <c r="AN57" i="74"/>
  <c r="AH58" i="37"/>
  <c r="AQ58" i="37" s="1"/>
  <c r="X61" i="27"/>
  <c r="Y61" i="27"/>
  <c r="AN59" i="94"/>
  <c r="AI59" i="94"/>
  <c r="AH58" i="90"/>
  <c r="AQ58" i="90" s="1"/>
  <c r="Y57" i="76"/>
  <c r="X57" i="76"/>
  <c r="Z57" i="76" s="1"/>
  <c r="AH57" i="83"/>
  <c r="AQ57" i="83" s="1"/>
  <c r="AH59" i="45"/>
  <c r="AQ59" i="45" s="1"/>
  <c r="Y62" i="92"/>
  <c r="X62" i="92"/>
  <c r="Z60" i="26"/>
  <c r="X60" i="43"/>
  <c r="Y60" i="43"/>
  <c r="Z60" i="43" s="1"/>
  <c r="AR60" i="46"/>
  <c r="AI60" i="82"/>
  <c r="AN60" i="82"/>
  <c r="AR57" i="90"/>
  <c r="AH58" i="75"/>
  <c r="AQ58" i="75" s="1"/>
  <c r="AN60" i="25"/>
  <c r="AI60" i="25"/>
  <c r="AI58" i="77"/>
  <c r="AN58" i="77"/>
  <c r="AH59" i="40"/>
  <c r="AQ59" i="40" s="1"/>
  <c r="X60" i="94"/>
  <c r="Y60" i="94"/>
  <c r="AN56" i="76"/>
  <c r="AI56" i="76"/>
  <c r="W62" i="32"/>
  <c r="AG61" i="32"/>
  <c r="AP61" i="32" s="1"/>
  <c r="AF61" i="32"/>
  <c r="AO61" i="32" s="1"/>
  <c r="AE61" i="32"/>
  <c r="AI58" i="35"/>
  <c r="AN58" i="35"/>
  <c r="AN58" i="80"/>
  <c r="AI58" i="80"/>
  <c r="W58" i="73"/>
  <c r="AG57" i="73"/>
  <c r="AP57" i="73" s="1"/>
  <c r="AF57" i="73"/>
  <c r="AO57" i="73" s="1"/>
  <c r="AE57" i="73"/>
  <c r="AR58" i="41"/>
  <c r="Z59" i="45"/>
  <c r="AH62" i="48"/>
  <c r="AQ62" i="48" s="1"/>
  <c r="X57" i="85"/>
  <c r="Y57" i="85"/>
  <c r="X61" i="29"/>
  <c r="Y61" i="29"/>
  <c r="AR59" i="79"/>
  <c r="AR57" i="89"/>
  <c r="Y62" i="30"/>
  <c r="X62" i="30"/>
  <c r="AH58" i="89"/>
  <c r="AQ58" i="89" s="1"/>
  <c r="W59" i="28"/>
  <c r="AG58" i="28"/>
  <c r="AP58" i="28" s="1"/>
  <c r="AF58" i="28"/>
  <c r="AO58" i="28" s="1"/>
  <c r="AE58" i="28"/>
  <c r="Z58" i="89"/>
  <c r="X59" i="80"/>
  <c r="Y59" i="80"/>
  <c r="X60" i="95"/>
  <c r="Y60" i="95"/>
  <c r="AN61" i="30"/>
  <c r="AI61" i="30"/>
  <c r="AR56" i="83"/>
  <c r="AH59" i="84"/>
  <c r="AQ59" i="84" s="1"/>
  <c r="W59" i="34"/>
  <c r="AG58" i="34"/>
  <c r="AP58" i="34" s="1"/>
  <c r="AF58" i="34"/>
  <c r="AO58" i="34" s="1"/>
  <c r="AE58" i="34"/>
  <c r="AG59" i="88"/>
  <c r="AP59" i="88" s="1"/>
  <c r="AF59" i="88"/>
  <c r="AO59" i="88" s="1"/>
  <c r="W60" i="88"/>
  <c r="AE59" i="88"/>
  <c r="AR58" i="36"/>
  <c r="Y60" i="39"/>
  <c r="X60" i="39"/>
  <c r="AH58" i="93"/>
  <c r="AQ58" i="93" s="1"/>
  <c r="Y59" i="35"/>
  <c r="X59" i="35"/>
  <c r="Z59" i="35" s="1"/>
  <c r="Z58" i="37"/>
  <c r="AN57" i="33"/>
  <c r="AI57" i="33"/>
  <c r="Z58" i="90"/>
  <c r="Z57" i="83"/>
  <c r="Z62" i="48"/>
  <c r="AN61" i="92"/>
  <c r="AI61" i="92"/>
  <c r="AR58" i="40"/>
  <c r="Y60" i="91"/>
  <c r="X60" i="91"/>
  <c r="AH59" i="81"/>
  <c r="AQ59" i="81" s="1"/>
  <c r="AR57" i="37"/>
  <c r="AN58" i="78"/>
  <c r="AI58" i="78"/>
  <c r="Z58" i="75"/>
  <c r="AN57" i="87"/>
  <c r="AI57" i="87"/>
  <c r="Y60" i="44"/>
  <c r="X60" i="44"/>
  <c r="Y62" i="38"/>
  <c r="X62" i="38"/>
  <c r="Z58" i="74" l="1"/>
  <c r="Z59" i="80"/>
  <c r="AE58" i="93"/>
  <c r="W60" i="81"/>
  <c r="Z62" i="92"/>
  <c r="W63" i="92" s="1"/>
  <c r="AF58" i="93"/>
  <c r="AO58" i="93" s="1"/>
  <c r="Z62" i="30"/>
  <c r="Z57" i="85"/>
  <c r="W58" i="85" s="1"/>
  <c r="Z59" i="78"/>
  <c r="W60" i="78" s="1"/>
  <c r="Z58" i="87"/>
  <c r="AF58" i="87" s="1"/>
  <c r="AO58" i="87" s="1"/>
  <c r="Z58" i="33"/>
  <c r="AE58" i="33" s="1"/>
  <c r="Z60" i="44"/>
  <c r="AG60" i="44" s="1"/>
  <c r="AP60" i="44" s="1"/>
  <c r="Z60" i="39"/>
  <c r="AF60" i="39" s="1"/>
  <c r="AO60" i="39" s="1"/>
  <c r="Z62" i="38"/>
  <c r="AF62" i="38" s="1"/>
  <c r="AO62" i="38" s="1"/>
  <c r="AF57" i="85"/>
  <c r="AO57" i="85" s="1"/>
  <c r="AE57" i="85"/>
  <c r="AF59" i="80"/>
  <c r="AO59" i="80" s="1"/>
  <c r="AG59" i="80"/>
  <c r="AP59" i="80" s="1"/>
  <c r="AE59" i="80"/>
  <c r="W60" i="80"/>
  <c r="AE58" i="87"/>
  <c r="W59" i="87"/>
  <c r="AG58" i="87"/>
  <c r="AP58" i="87" s="1"/>
  <c r="AE59" i="78"/>
  <c r="W59" i="33"/>
  <c r="AG58" i="33"/>
  <c r="AP58" i="33" s="1"/>
  <c r="AF58" i="33"/>
  <c r="AO58" i="33" s="1"/>
  <c r="W61" i="44"/>
  <c r="AE60" i="39"/>
  <c r="W61" i="39"/>
  <c r="AG60" i="39"/>
  <c r="AP60" i="39" s="1"/>
  <c r="AF62" i="92"/>
  <c r="AO62" i="92" s="1"/>
  <c r="AE62" i="92"/>
  <c r="AG62" i="92"/>
  <c r="AP62" i="92" s="1"/>
  <c r="AR57" i="87"/>
  <c r="AH60" i="91"/>
  <c r="AQ60" i="91" s="1"/>
  <c r="AE62" i="48"/>
  <c r="W63" i="48"/>
  <c r="AG62" i="48"/>
  <c r="AP62" i="48" s="1"/>
  <c r="AF62" i="48"/>
  <c r="AO62" i="48" s="1"/>
  <c r="AH59" i="35"/>
  <c r="AQ59" i="35" s="1"/>
  <c r="AG58" i="75"/>
  <c r="AP58" i="75" s="1"/>
  <c r="AF58" i="75"/>
  <c r="AO58" i="75" s="1"/>
  <c r="W59" i="75"/>
  <c r="AE58" i="75"/>
  <c r="Z60" i="91"/>
  <c r="AE57" i="83"/>
  <c r="AG57" i="83"/>
  <c r="AP57" i="83" s="1"/>
  <c r="AF57" i="83"/>
  <c r="AO57" i="83" s="1"/>
  <c r="W58" i="83"/>
  <c r="AI59" i="88"/>
  <c r="AN59" i="88"/>
  <c r="X59" i="28"/>
  <c r="Y59" i="28"/>
  <c r="AH62" i="30"/>
  <c r="AQ62" i="30" s="1"/>
  <c r="W60" i="45"/>
  <c r="AG59" i="45"/>
  <c r="AP59" i="45" s="1"/>
  <c r="AF59" i="45"/>
  <c r="AO59" i="45" s="1"/>
  <c r="AE59" i="45"/>
  <c r="AI61" i="32"/>
  <c r="AN61" i="32"/>
  <c r="AR57" i="74"/>
  <c r="AR61" i="38"/>
  <c r="AI59" i="31"/>
  <c r="AN59" i="31"/>
  <c r="X63" i="42"/>
  <c r="Y63" i="42"/>
  <c r="AI60" i="47"/>
  <c r="AN60" i="47"/>
  <c r="AH63" i="96"/>
  <c r="AQ63" i="96" s="1"/>
  <c r="X60" i="86"/>
  <c r="Y60" i="86"/>
  <c r="W59" i="74"/>
  <c r="AG58" i="74"/>
  <c r="AP58" i="74" s="1"/>
  <c r="AF58" i="74"/>
  <c r="AO58" i="74" s="1"/>
  <c r="AE58" i="74"/>
  <c r="AH61" i="82"/>
  <c r="AQ61" i="82" s="1"/>
  <c r="Y60" i="40"/>
  <c r="X60" i="40"/>
  <c r="AH60" i="44"/>
  <c r="AQ60" i="44" s="1"/>
  <c r="AR58" i="78"/>
  <c r="W59" i="90"/>
  <c r="AG58" i="90"/>
  <c r="AP58" i="90" s="1"/>
  <c r="AF58" i="90"/>
  <c r="AO58" i="90" s="1"/>
  <c r="AE58" i="90"/>
  <c r="W60" i="35"/>
  <c r="AG59" i="35"/>
  <c r="AP59" i="35" s="1"/>
  <c r="AF59" i="35"/>
  <c r="AO59" i="35" s="1"/>
  <c r="AE59" i="35"/>
  <c r="AH60" i="39"/>
  <c r="AQ60" i="39" s="1"/>
  <c r="Y60" i="88"/>
  <c r="X60" i="88"/>
  <c r="AG58" i="89"/>
  <c r="AP58" i="89" s="1"/>
  <c r="AF58" i="89"/>
  <c r="AO58" i="89" s="1"/>
  <c r="AE58" i="89"/>
  <c r="W59" i="89"/>
  <c r="Y58" i="73"/>
  <c r="X58" i="73"/>
  <c r="AH60" i="43"/>
  <c r="AQ60" i="43" s="1"/>
  <c r="AE57" i="76"/>
  <c r="W58" i="76"/>
  <c r="AG57" i="76"/>
  <c r="AP57" i="76" s="1"/>
  <c r="AF57" i="76"/>
  <c r="AO57" i="76" s="1"/>
  <c r="AR59" i="94"/>
  <c r="AR59" i="43"/>
  <c r="X60" i="31"/>
  <c r="Y60" i="31"/>
  <c r="AR59" i="91"/>
  <c r="W61" i="79"/>
  <c r="AG60" i="79"/>
  <c r="AP60" i="79" s="1"/>
  <c r="AF60" i="79"/>
  <c r="AO60" i="79" s="1"/>
  <c r="AE60" i="79"/>
  <c r="AI58" i="93"/>
  <c r="AN58" i="93"/>
  <c r="AR57" i="33"/>
  <c r="X59" i="34"/>
  <c r="Y59" i="34"/>
  <c r="AH60" i="95"/>
  <c r="AQ60" i="95" s="1"/>
  <c r="AF62" i="30"/>
  <c r="AO62" i="30" s="1"/>
  <c r="AE62" i="30"/>
  <c r="W63" i="30"/>
  <c r="AG62" i="30"/>
  <c r="AP62" i="30" s="1"/>
  <c r="AH61" i="29"/>
  <c r="AQ61" i="29" s="1"/>
  <c r="AR58" i="80"/>
  <c r="AH60" i="94"/>
  <c r="AQ60" i="94" s="1"/>
  <c r="W61" i="43"/>
  <c r="AG60" i="43"/>
  <c r="AP60" i="43" s="1"/>
  <c r="AF60" i="43"/>
  <c r="AO60" i="43" s="1"/>
  <c r="AE60" i="43"/>
  <c r="AH61" i="25"/>
  <c r="AQ61" i="25" s="1"/>
  <c r="W60" i="36"/>
  <c r="AG59" i="36"/>
  <c r="AP59" i="36" s="1"/>
  <c r="AF59" i="36"/>
  <c r="AO59" i="36" s="1"/>
  <c r="AE59" i="36"/>
  <c r="AE61" i="46"/>
  <c r="AG61" i="46"/>
  <c r="AP61" i="46" s="1"/>
  <c r="W62" i="46"/>
  <c r="AF61" i="46"/>
  <c r="AO61" i="46" s="1"/>
  <c r="AR56" i="85"/>
  <c r="Z63" i="96"/>
  <c r="AH59" i="77"/>
  <c r="AQ59" i="77" s="1"/>
  <c r="Z61" i="82"/>
  <c r="X60" i="41"/>
  <c r="Y60" i="41"/>
  <c r="X60" i="81"/>
  <c r="Y60" i="81"/>
  <c r="AR61" i="92"/>
  <c r="Z60" i="95"/>
  <c r="AN58" i="28"/>
  <c r="AI58" i="28"/>
  <c r="Z61" i="29"/>
  <c r="X62" i="32"/>
  <c r="Y62" i="32"/>
  <c r="Z60" i="94"/>
  <c r="AR60" i="82"/>
  <c r="W61" i="26"/>
  <c r="AG60" i="26"/>
  <c r="AP60" i="26" s="1"/>
  <c r="AF60" i="26"/>
  <c r="AO60" i="26" s="1"/>
  <c r="AE60" i="26"/>
  <c r="AR60" i="29"/>
  <c r="AR59" i="44"/>
  <c r="Z61" i="25"/>
  <c r="AI62" i="42"/>
  <c r="AN62" i="42"/>
  <c r="AR59" i="95"/>
  <c r="X61" i="47"/>
  <c r="Y61" i="47"/>
  <c r="Z61" i="47" s="1"/>
  <c r="AI59" i="86"/>
  <c r="AN59" i="86"/>
  <c r="Y60" i="84"/>
  <c r="X60" i="84"/>
  <c r="AN59" i="40"/>
  <c r="AI59" i="40"/>
  <c r="AH62" i="38"/>
  <c r="AQ62" i="38" s="1"/>
  <c r="AG58" i="37"/>
  <c r="AP58" i="37" s="1"/>
  <c r="AF58" i="37"/>
  <c r="AO58" i="37" s="1"/>
  <c r="W59" i="37"/>
  <c r="AE58" i="37"/>
  <c r="AN57" i="73"/>
  <c r="AI57" i="73"/>
  <c r="AR58" i="77"/>
  <c r="AH62" i="92"/>
  <c r="AQ62" i="92" s="1"/>
  <c r="AH61" i="27"/>
  <c r="AQ61" i="27" s="1"/>
  <c r="AR62" i="96"/>
  <c r="Z59" i="77"/>
  <c r="AR60" i="27"/>
  <c r="AI59" i="81"/>
  <c r="AN59" i="81"/>
  <c r="AI58" i="34"/>
  <c r="AN58" i="34"/>
  <c r="AR61" i="30"/>
  <c r="AH59" i="80"/>
  <c r="AQ59" i="80" s="1"/>
  <c r="AH57" i="85"/>
  <c r="AQ57" i="85" s="1"/>
  <c r="AR58" i="35"/>
  <c r="AR56" i="76"/>
  <c r="AR60" i="25"/>
  <c r="AH57" i="76"/>
  <c r="AQ57" i="76" s="1"/>
  <c r="Z61" i="27"/>
  <c r="AH58" i="87"/>
  <c r="AQ58" i="87" s="1"/>
  <c r="AH59" i="78"/>
  <c r="AQ59" i="78" s="1"/>
  <c r="AH58" i="33"/>
  <c r="AQ58" i="33" s="1"/>
  <c r="AR59" i="39"/>
  <c r="AH58" i="74"/>
  <c r="AQ58" i="74" s="1"/>
  <c r="AN59" i="84"/>
  <c r="AI59" i="84"/>
  <c r="AN59" i="41"/>
  <c r="AI59" i="41"/>
  <c r="Y59" i="93"/>
  <c r="X59" i="93"/>
  <c r="Z59" i="93" s="1"/>
  <c r="AE60" i="44" l="1"/>
  <c r="AF59" i="78"/>
  <c r="AO59" i="78" s="1"/>
  <c r="W63" i="38"/>
  <c r="AG59" i="78"/>
  <c r="AP59" i="78" s="1"/>
  <c r="AG57" i="85"/>
  <c r="AP57" i="85" s="1"/>
  <c r="Z60" i="40"/>
  <c r="AE60" i="40" s="1"/>
  <c r="Z63" i="42"/>
  <c r="AF63" i="42" s="1"/>
  <c r="AO63" i="42" s="1"/>
  <c r="AG62" i="38"/>
  <c r="AP62" i="38" s="1"/>
  <c r="Z60" i="84"/>
  <c r="W61" i="84" s="1"/>
  <c r="AE62" i="38"/>
  <c r="AF60" i="44"/>
  <c r="AO60" i="44" s="1"/>
  <c r="AF60" i="84"/>
  <c r="AO60" i="84" s="1"/>
  <c r="AE63" i="42"/>
  <c r="AR59" i="84"/>
  <c r="W62" i="27"/>
  <c r="AG61" i="27"/>
  <c r="AP61" i="27" s="1"/>
  <c r="AF61" i="27"/>
  <c r="AO61" i="27" s="1"/>
  <c r="AE61" i="27"/>
  <c r="W60" i="77"/>
  <c r="AG59" i="77"/>
  <c r="AP59" i="77" s="1"/>
  <c r="AF59" i="77"/>
  <c r="AO59" i="77" s="1"/>
  <c r="AE59" i="77"/>
  <c r="AN58" i="37"/>
  <c r="AI58" i="37"/>
  <c r="W62" i="47"/>
  <c r="AG61" i="47"/>
  <c r="AP61" i="47" s="1"/>
  <c r="AF61" i="47"/>
  <c r="AO61" i="47" s="1"/>
  <c r="AE61" i="47"/>
  <c r="AG60" i="95"/>
  <c r="AP60" i="95" s="1"/>
  <c r="W61" i="95"/>
  <c r="AE60" i="95"/>
  <c r="AF60" i="95"/>
  <c r="AO60" i="95" s="1"/>
  <c r="AR58" i="93"/>
  <c r="W61" i="40"/>
  <c r="AI58" i="74"/>
  <c r="AN58" i="74"/>
  <c r="AH60" i="86"/>
  <c r="AQ60" i="86" s="1"/>
  <c r="Y60" i="45"/>
  <c r="X60" i="45"/>
  <c r="X59" i="75"/>
  <c r="Y59" i="75"/>
  <c r="AN62" i="92"/>
  <c r="AI62" i="92"/>
  <c r="AI60" i="39"/>
  <c r="AN60" i="39"/>
  <c r="AI62" i="38"/>
  <c r="AN62" i="38"/>
  <c r="AH59" i="93"/>
  <c r="AQ59" i="93" s="1"/>
  <c r="AR58" i="34"/>
  <c r="X59" i="37"/>
  <c r="Y59" i="37"/>
  <c r="AH62" i="32"/>
  <c r="AQ62" i="32" s="1"/>
  <c r="AH60" i="41"/>
  <c r="AQ60" i="41" s="1"/>
  <c r="X61" i="43"/>
  <c r="Y61" i="43"/>
  <c r="AH59" i="34"/>
  <c r="AQ59" i="34" s="1"/>
  <c r="AI57" i="76"/>
  <c r="AN57" i="76"/>
  <c r="AH58" i="73"/>
  <c r="AQ58" i="73" s="1"/>
  <c r="Z60" i="86"/>
  <c r="AR59" i="31"/>
  <c r="AR61" i="32"/>
  <c r="AH59" i="28"/>
  <c r="AQ59" i="28" s="1"/>
  <c r="AI62" i="48"/>
  <c r="AN62" i="48"/>
  <c r="Y60" i="78"/>
  <c r="X60" i="78"/>
  <c r="AI58" i="87"/>
  <c r="AN58" i="87"/>
  <c r="X61" i="26"/>
  <c r="Y61" i="26"/>
  <c r="Z62" i="32"/>
  <c r="Z60" i="41"/>
  <c r="X62" i="46"/>
  <c r="Y62" i="46"/>
  <c r="Y60" i="36"/>
  <c r="X60" i="36"/>
  <c r="Z59" i="34"/>
  <c r="AN60" i="79"/>
  <c r="AI60" i="79"/>
  <c r="X60" i="35"/>
  <c r="Y60" i="35"/>
  <c r="X59" i="90"/>
  <c r="Y59" i="90"/>
  <c r="Z59" i="90" s="1"/>
  <c r="AR60" i="47"/>
  <c r="Z59" i="28"/>
  <c r="AN60" i="44"/>
  <c r="AI60" i="44"/>
  <c r="X59" i="33"/>
  <c r="Y59" i="33"/>
  <c r="X58" i="85"/>
  <c r="Y58" i="85"/>
  <c r="W60" i="93"/>
  <c r="AG59" i="93"/>
  <c r="AP59" i="93" s="1"/>
  <c r="AF59" i="93"/>
  <c r="AO59" i="93" s="1"/>
  <c r="AE59" i="93"/>
  <c r="AR59" i="81"/>
  <c r="AR57" i="73"/>
  <c r="AR59" i="40"/>
  <c r="AR59" i="86"/>
  <c r="W62" i="29"/>
  <c r="AG61" i="29"/>
  <c r="AP61" i="29" s="1"/>
  <c r="AF61" i="29"/>
  <c r="AO61" i="29" s="1"/>
  <c r="AE61" i="29"/>
  <c r="W62" i="82"/>
  <c r="AG61" i="82"/>
  <c r="AP61" i="82" s="1"/>
  <c r="AF61" i="82"/>
  <c r="AO61" i="82" s="1"/>
  <c r="AE61" i="82"/>
  <c r="W64" i="96"/>
  <c r="AE63" i="96"/>
  <c r="AG63" i="96"/>
  <c r="AP63" i="96" s="1"/>
  <c r="AF63" i="96"/>
  <c r="AO63" i="96" s="1"/>
  <c r="X63" i="30"/>
  <c r="Y63" i="30"/>
  <c r="AH60" i="31"/>
  <c r="AQ60" i="31" s="1"/>
  <c r="Z58" i="73"/>
  <c r="AH60" i="88"/>
  <c r="AQ60" i="88" s="1"/>
  <c r="X59" i="74"/>
  <c r="Y59" i="74"/>
  <c r="AN59" i="45"/>
  <c r="AI59" i="45"/>
  <c r="AI57" i="83"/>
  <c r="AN57" i="83"/>
  <c r="AI59" i="78"/>
  <c r="AN59" i="78"/>
  <c r="X60" i="80"/>
  <c r="Y60" i="80"/>
  <c r="AR59" i="41"/>
  <c r="AR62" i="42"/>
  <c r="AR58" i="28"/>
  <c r="AH60" i="81"/>
  <c r="AQ60" i="81" s="1"/>
  <c r="AI61" i="46"/>
  <c r="AN61" i="46"/>
  <c r="AN60" i="43"/>
  <c r="AI60" i="43"/>
  <c r="Z60" i="31"/>
  <c r="X59" i="89"/>
  <c r="Y59" i="89"/>
  <c r="Z59" i="89" s="1"/>
  <c r="AN58" i="90"/>
  <c r="AI58" i="90"/>
  <c r="AH60" i="40"/>
  <c r="AQ60" i="40" s="1"/>
  <c r="AH63" i="42"/>
  <c r="AQ63" i="42" s="1"/>
  <c r="AR59" i="88"/>
  <c r="AE60" i="91"/>
  <c r="W61" i="91"/>
  <c r="AG60" i="91"/>
  <c r="AP60" i="91" s="1"/>
  <c r="AF60" i="91"/>
  <c r="AO60" i="91" s="1"/>
  <c r="X63" i="92"/>
  <c r="Y63" i="92"/>
  <c r="X61" i="39"/>
  <c r="Y61" i="39"/>
  <c r="AI58" i="33"/>
  <c r="AN58" i="33"/>
  <c r="AI59" i="80"/>
  <c r="AN59" i="80"/>
  <c r="X63" i="38"/>
  <c r="Z63" i="38" s="1"/>
  <c r="Y63" i="38"/>
  <c r="AI57" i="85"/>
  <c r="AN57" i="85"/>
  <c r="AH60" i="84"/>
  <c r="AQ60" i="84" s="1"/>
  <c r="AH61" i="47"/>
  <c r="AQ61" i="47" s="1"/>
  <c r="W62" i="25"/>
  <c r="AG61" i="25"/>
  <c r="AP61" i="25" s="1"/>
  <c r="AF61" i="25"/>
  <c r="AO61" i="25" s="1"/>
  <c r="AE61" i="25"/>
  <c r="AN60" i="26"/>
  <c r="AI60" i="26"/>
  <c r="AF60" i="94"/>
  <c r="AO60" i="94" s="1"/>
  <c r="AE60" i="94"/>
  <c r="W61" i="94"/>
  <c r="AG60" i="94"/>
  <c r="AP60" i="94" s="1"/>
  <c r="Z60" i="81"/>
  <c r="AI59" i="36"/>
  <c r="AN59" i="36"/>
  <c r="AI62" i="30"/>
  <c r="AN62" i="30"/>
  <c r="Y61" i="79"/>
  <c r="X61" i="79"/>
  <c r="Y58" i="76"/>
  <c r="X58" i="76"/>
  <c r="AI58" i="89"/>
  <c r="AN58" i="89"/>
  <c r="Z60" i="88"/>
  <c r="AI59" i="35"/>
  <c r="AN59" i="35"/>
  <c r="Y58" i="83"/>
  <c r="X58" i="83"/>
  <c r="AI58" i="75"/>
  <c r="AN58" i="75"/>
  <c r="Y63" i="48"/>
  <c r="X63" i="48"/>
  <c r="Z63" i="48" s="1"/>
  <c r="Y61" i="44"/>
  <c r="X61" i="44"/>
  <c r="X59" i="87"/>
  <c r="Y59" i="87"/>
  <c r="Z61" i="79" l="1"/>
  <c r="Z59" i="74"/>
  <c r="AF60" i="40"/>
  <c r="AO60" i="40" s="1"/>
  <c r="AG60" i="84"/>
  <c r="AP60" i="84" s="1"/>
  <c r="AG60" i="40"/>
  <c r="AP60" i="40" s="1"/>
  <c r="AE60" i="84"/>
  <c r="Z59" i="33"/>
  <c r="Z61" i="26"/>
  <c r="AG63" i="42"/>
  <c r="AP63" i="42" s="1"/>
  <c r="Z59" i="87"/>
  <c r="W64" i="42"/>
  <c r="Z60" i="78"/>
  <c r="Z58" i="76"/>
  <c r="Z61" i="39"/>
  <c r="Z63" i="30"/>
  <c r="W64" i="30" s="1"/>
  <c r="AF61" i="79"/>
  <c r="AO61" i="79" s="1"/>
  <c r="AE61" i="79"/>
  <c r="AG61" i="79"/>
  <c r="AP61" i="79" s="1"/>
  <c r="W62" i="79"/>
  <c r="AE63" i="30"/>
  <c r="AF59" i="90"/>
  <c r="AO59" i="90" s="1"/>
  <c r="AE59" i="90"/>
  <c r="W60" i="90"/>
  <c r="AG59" i="90"/>
  <c r="AP59" i="90" s="1"/>
  <c r="AF61" i="26"/>
  <c r="AO61" i="26" s="1"/>
  <c r="AE61" i="26"/>
  <c r="W62" i="26"/>
  <c r="AG61" i="26"/>
  <c r="AP61" i="26" s="1"/>
  <c r="W59" i="76"/>
  <c r="AG58" i="76"/>
  <c r="AP58" i="76" s="1"/>
  <c r="AE58" i="76"/>
  <c r="AF58" i="76"/>
  <c r="AO58" i="76" s="1"/>
  <c r="W62" i="39"/>
  <c r="AG61" i="39"/>
  <c r="AP61" i="39" s="1"/>
  <c r="AF61" i="39"/>
  <c r="AO61" i="39" s="1"/>
  <c r="AE61" i="39"/>
  <c r="AF59" i="89"/>
  <c r="AO59" i="89" s="1"/>
  <c r="AE59" i="89"/>
  <c r="W60" i="89"/>
  <c r="AG59" i="89"/>
  <c r="AP59" i="89" s="1"/>
  <c r="W60" i="74"/>
  <c r="AG59" i="74"/>
  <c r="AP59" i="74" s="1"/>
  <c r="AF59" i="74"/>
  <c r="AO59" i="74" s="1"/>
  <c r="AE59" i="74"/>
  <c r="W60" i="33"/>
  <c r="AG59" i="33"/>
  <c r="AP59" i="33" s="1"/>
  <c r="AF59" i="33"/>
  <c r="AO59" i="33" s="1"/>
  <c r="AE59" i="33"/>
  <c r="W61" i="78"/>
  <c r="AG60" i="78"/>
  <c r="AP60" i="78" s="1"/>
  <c r="AF60" i="78"/>
  <c r="AO60" i="78" s="1"/>
  <c r="AE60" i="78"/>
  <c r="W61" i="86"/>
  <c r="AG60" i="86"/>
  <c r="AP60" i="86" s="1"/>
  <c r="AF60" i="86"/>
  <c r="AO60" i="86" s="1"/>
  <c r="AE60" i="86"/>
  <c r="AR58" i="74"/>
  <c r="AR58" i="37"/>
  <c r="X60" i="77"/>
  <c r="Z60" i="77" s="1"/>
  <c r="Y60" i="77"/>
  <c r="W64" i="48"/>
  <c r="AG63" i="48"/>
  <c r="AP63" i="48" s="1"/>
  <c r="AF63" i="48"/>
  <c r="AO63" i="48" s="1"/>
  <c r="AE63" i="48"/>
  <c r="AR62" i="30"/>
  <c r="W64" i="38"/>
  <c r="AG63" i="38"/>
  <c r="AP63" i="38" s="1"/>
  <c r="AF63" i="38"/>
  <c r="AO63" i="38" s="1"/>
  <c r="AE63" i="38"/>
  <c r="X61" i="91"/>
  <c r="Y61" i="91"/>
  <c r="AH59" i="89"/>
  <c r="AQ59" i="89" s="1"/>
  <c r="AR61" i="46"/>
  <c r="AR57" i="83"/>
  <c r="AH63" i="30"/>
  <c r="AQ63" i="30" s="1"/>
  <c r="Y64" i="96"/>
  <c r="X64" i="96"/>
  <c r="AI61" i="29"/>
  <c r="AN61" i="29"/>
  <c r="AR60" i="44"/>
  <c r="AH59" i="90"/>
  <c r="AQ59" i="90" s="1"/>
  <c r="AH62" i="46"/>
  <c r="AQ62" i="46" s="1"/>
  <c r="AR57" i="76"/>
  <c r="AR62" i="38"/>
  <c r="AH59" i="75"/>
  <c r="AQ59" i="75" s="1"/>
  <c r="W60" i="87"/>
  <c r="AG59" i="87"/>
  <c r="AP59" i="87" s="1"/>
  <c r="AF59" i="87"/>
  <c r="AO59" i="87" s="1"/>
  <c r="AE59" i="87"/>
  <c r="Y62" i="82"/>
  <c r="X62" i="82"/>
  <c r="AR59" i="36"/>
  <c r="AH60" i="80"/>
  <c r="AQ60" i="80" s="1"/>
  <c r="AR59" i="45"/>
  <c r="AI59" i="93"/>
  <c r="AN59" i="93"/>
  <c r="AH58" i="85"/>
  <c r="AQ58" i="85" s="1"/>
  <c r="W60" i="34"/>
  <c r="AG59" i="34"/>
  <c r="AP59" i="34" s="1"/>
  <c r="AF59" i="34"/>
  <c r="AO59" i="34" s="1"/>
  <c r="AE59" i="34"/>
  <c r="Z62" i="46"/>
  <c r="AR62" i="48"/>
  <c r="AH61" i="43"/>
  <c r="AQ61" i="43" s="1"/>
  <c r="Z59" i="75"/>
  <c r="AN61" i="47"/>
  <c r="AI61" i="47"/>
  <c r="AN61" i="27"/>
  <c r="AI61" i="27"/>
  <c r="AN63" i="42"/>
  <c r="AI63" i="42"/>
  <c r="X61" i="84"/>
  <c r="Y61" i="84"/>
  <c r="AN63" i="96"/>
  <c r="AI63" i="96"/>
  <c r="AR60" i="79"/>
  <c r="AH61" i="44"/>
  <c r="AQ61" i="44" s="1"/>
  <c r="AN60" i="94"/>
  <c r="AI60" i="94"/>
  <c r="W61" i="88"/>
  <c r="AG60" i="88"/>
  <c r="AP60" i="88" s="1"/>
  <c r="AF60" i="88"/>
  <c r="AO60" i="88" s="1"/>
  <c r="AE60" i="88"/>
  <c r="X62" i="25"/>
  <c r="Y62" i="25"/>
  <c r="Z61" i="44"/>
  <c r="AH58" i="83"/>
  <c r="AQ58" i="83" s="1"/>
  <c r="W61" i="81"/>
  <c r="AG60" i="81"/>
  <c r="AP60" i="81" s="1"/>
  <c r="AF60" i="81"/>
  <c r="AO60" i="81" s="1"/>
  <c r="AE60" i="81"/>
  <c r="AR60" i="26"/>
  <c r="AR57" i="85"/>
  <c r="AH63" i="92"/>
  <c r="AQ63" i="92" s="1"/>
  <c r="AI60" i="91"/>
  <c r="AN60" i="91"/>
  <c r="AF60" i="31"/>
  <c r="AO60" i="31" s="1"/>
  <c r="W61" i="31"/>
  <c r="AG60" i="31"/>
  <c r="AP60" i="31" s="1"/>
  <c r="AE60" i="31"/>
  <c r="Z60" i="80"/>
  <c r="AN61" i="82"/>
  <c r="AI61" i="82"/>
  <c r="Z58" i="85"/>
  <c r="AF59" i="28"/>
  <c r="AO59" i="28" s="1"/>
  <c r="AE59" i="28"/>
  <c r="W60" i="28"/>
  <c r="AG59" i="28"/>
  <c r="AP59" i="28" s="1"/>
  <c r="AH60" i="36"/>
  <c r="AQ60" i="36" s="1"/>
  <c r="AF60" i="41"/>
  <c r="AO60" i="41" s="1"/>
  <c r="AE60" i="41"/>
  <c r="W61" i="41"/>
  <c r="AG60" i="41"/>
  <c r="AP60" i="41" s="1"/>
  <c r="AR58" i="87"/>
  <c r="Z61" i="43"/>
  <c r="AH59" i="37"/>
  <c r="AQ59" i="37" s="1"/>
  <c r="AR60" i="39"/>
  <c r="AH60" i="45"/>
  <c r="AQ60" i="45" s="1"/>
  <c r="Y61" i="40"/>
  <c r="X61" i="40"/>
  <c r="Z61" i="40" s="1"/>
  <c r="AI60" i="95"/>
  <c r="AN60" i="95"/>
  <c r="AN59" i="77"/>
  <c r="AI59" i="77"/>
  <c r="AH61" i="39"/>
  <c r="AQ61" i="39" s="1"/>
  <c r="AE58" i="73"/>
  <c r="W59" i="73"/>
  <c r="AG58" i="73"/>
  <c r="AP58" i="73" s="1"/>
  <c r="AF58" i="73"/>
  <c r="AO58" i="73" s="1"/>
  <c r="AH61" i="26"/>
  <c r="AQ61" i="26" s="1"/>
  <c r="AR59" i="35"/>
  <c r="AH63" i="48"/>
  <c r="AQ63" i="48" s="1"/>
  <c r="AR58" i="89"/>
  <c r="AR58" i="33"/>
  <c r="Z63" i="92"/>
  <c r="AR58" i="90"/>
  <c r="AR60" i="43"/>
  <c r="Y62" i="29"/>
  <c r="X62" i="29"/>
  <c r="AH60" i="35"/>
  <c r="AQ60" i="35" s="1"/>
  <c r="W63" i="32"/>
  <c r="AG62" i="32"/>
  <c r="AP62" i="32" s="1"/>
  <c r="AF62" i="32"/>
  <c r="AO62" i="32" s="1"/>
  <c r="AE62" i="32"/>
  <c r="AH60" i="78"/>
  <c r="AQ60" i="78" s="1"/>
  <c r="Z59" i="37"/>
  <c r="AR62" i="92"/>
  <c r="X61" i="95"/>
  <c r="Y61" i="95"/>
  <c r="AN60" i="84"/>
  <c r="AI60" i="84"/>
  <c r="X61" i="94"/>
  <c r="Y61" i="94"/>
  <c r="AR58" i="75"/>
  <c r="AH61" i="79"/>
  <c r="AQ61" i="79" s="1"/>
  <c r="AR59" i="80"/>
  <c r="AH59" i="87"/>
  <c r="AQ59" i="87" s="1"/>
  <c r="Z58" i="83"/>
  <c r="AH58" i="76"/>
  <c r="AQ58" i="76" s="1"/>
  <c r="AI61" i="25"/>
  <c r="AN61" i="25"/>
  <c r="AH63" i="38"/>
  <c r="AQ63" i="38" s="1"/>
  <c r="AR59" i="78"/>
  <c r="AH59" i="74"/>
  <c r="AQ59" i="74" s="1"/>
  <c r="X60" i="93"/>
  <c r="Y60" i="93"/>
  <c r="AH59" i="33"/>
  <c r="AQ59" i="33" s="1"/>
  <c r="Z60" i="35"/>
  <c r="Z60" i="36"/>
  <c r="Z60" i="45"/>
  <c r="AI60" i="40"/>
  <c r="AN60" i="40"/>
  <c r="Y62" i="47"/>
  <c r="X62" i="47"/>
  <c r="X62" i="27"/>
  <c r="Y62" i="27"/>
  <c r="Y64" i="42"/>
  <c r="X64" i="42"/>
  <c r="Z64" i="42" s="1"/>
  <c r="Z62" i="25" l="1"/>
  <c r="AF63" i="30"/>
  <c r="AO63" i="30" s="1"/>
  <c r="Z61" i="95"/>
  <c r="Z60" i="93"/>
  <c r="Z62" i="27"/>
  <c r="AF62" i="27" s="1"/>
  <c r="AO62" i="27" s="1"/>
  <c r="AG63" i="30"/>
  <c r="AP63" i="30" s="1"/>
  <c r="Z62" i="29"/>
  <c r="Z62" i="82"/>
  <c r="AG62" i="82" s="1"/>
  <c r="AP62" i="82" s="1"/>
  <c r="Z61" i="84"/>
  <c r="AF61" i="84" s="1"/>
  <c r="AO61" i="84" s="1"/>
  <c r="W63" i="27"/>
  <c r="AG62" i="27"/>
  <c r="AP62" i="27" s="1"/>
  <c r="W62" i="40"/>
  <c r="AG61" i="40"/>
  <c r="AP61" i="40" s="1"/>
  <c r="AF61" i="40"/>
  <c r="AO61" i="40" s="1"/>
  <c r="AE61" i="40"/>
  <c r="AF64" i="42"/>
  <c r="AO64" i="42" s="1"/>
  <c r="AE64" i="42"/>
  <c r="W65" i="42"/>
  <c r="AG64" i="42"/>
  <c r="AP64" i="42" s="1"/>
  <c r="AE62" i="82"/>
  <c r="W63" i="82"/>
  <c r="AF59" i="37"/>
  <c r="AO59" i="37" s="1"/>
  <c r="AG59" i="37"/>
  <c r="AP59" i="37" s="1"/>
  <c r="AE59" i="37"/>
  <c r="W60" i="37"/>
  <c r="AN62" i="32"/>
  <c r="AI62" i="32"/>
  <c r="X61" i="41"/>
  <c r="Y61" i="41"/>
  <c r="Z61" i="41" s="1"/>
  <c r="AI59" i="28"/>
  <c r="AN59" i="28"/>
  <c r="AN60" i="31"/>
  <c r="AI60" i="31"/>
  <c r="AR60" i="91"/>
  <c r="AE60" i="77"/>
  <c r="W61" i="77"/>
  <c r="AG60" i="77"/>
  <c r="AP60" i="77" s="1"/>
  <c r="AF60" i="77"/>
  <c r="AO60" i="77" s="1"/>
  <c r="AN60" i="86"/>
  <c r="AI60" i="86"/>
  <c r="Y60" i="33"/>
  <c r="X60" i="33"/>
  <c r="X60" i="74"/>
  <c r="Y60" i="74"/>
  <c r="AI61" i="39"/>
  <c r="AN61" i="39"/>
  <c r="AI58" i="76"/>
  <c r="AN58" i="76"/>
  <c r="AN59" i="90"/>
  <c r="AI59" i="90"/>
  <c r="AH62" i="47"/>
  <c r="AQ62" i="47" s="1"/>
  <c r="W63" i="29"/>
  <c r="AG62" i="29"/>
  <c r="AP62" i="29" s="1"/>
  <c r="AF62" i="29"/>
  <c r="AO62" i="29" s="1"/>
  <c r="AE62" i="29"/>
  <c r="W61" i="35"/>
  <c r="AG60" i="35"/>
  <c r="AP60" i="35" s="1"/>
  <c r="AF60" i="35"/>
  <c r="AO60" i="35" s="1"/>
  <c r="AE60" i="35"/>
  <c r="Z62" i="47"/>
  <c r="AH60" i="93"/>
  <c r="AQ60" i="93" s="1"/>
  <c r="AH61" i="95"/>
  <c r="AQ61" i="95" s="1"/>
  <c r="AI58" i="73"/>
  <c r="AN58" i="73"/>
  <c r="AR59" i="77"/>
  <c r="Y61" i="81"/>
  <c r="X61" i="81"/>
  <c r="AN60" i="88"/>
  <c r="AI60" i="88"/>
  <c r="AR63" i="42"/>
  <c r="W60" i="75"/>
  <c r="AG59" i="75"/>
  <c r="AP59" i="75" s="1"/>
  <c r="AF59" i="75"/>
  <c r="AO59" i="75" s="1"/>
  <c r="AE59" i="75"/>
  <c r="AH62" i="82"/>
  <c r="AQ62" i="82" s="1"/>
  <c r="X60" i="87"/>
  <c r="Y60" i="87"/>
  <c r="AR61" i="29"/>
  <c r="X64" i="38"/>
  <c r="Y64" i="38"/>
  <c r="Y61" i="78"/>
  <c r="X61" i="78"/>
  <c r="AI61" i="26"/>
  <c r="AN61" i="26"/>
  <c r="Y62" i="79"/>
  <c r="X62" i="79"/>
  <c r="AH61" i="94"/>
  <c r="AQ61" i="94" s="1"/>
  <c r="W62" i="95"/>
  <c r="AG61" i="95"/>
  <c r="AP61" i="95" s="1"/>
  <c r="AF61" i="95"/>
  <c r="AO61" i="95" s="1"/>
  <c r="AE61" i="95"/>
  <c r="AF61" i="43"/>
  <c r="AO61" i="43" s="1"/>
  <c r="AE61" i="43"/>
  <c r="W62" i="43"/>
  <c r="AG61" i="43"/>
  <c r="AP61" i="43" s="1"/>
  <c r="AI60" i="41"/>
  <c r="AN60" i="41"/>
  <c r="W59" i="85"/>
  <c r="AG58" i="85"/>
  <c r="AP58" i="85" s="1"/>
  <c r="AF58" i="85"/>
  <c r="AO58" i="85" s="1"/>
  <c r="AE58" i="85"/>
  <c r="W62" i="44"/>
  <c r="AF61" i="44"/>
  <c r="AO61" i="44" s="1"/>
  <c r="AE61" i="44"/>
  <c r="AG61" i="44"/>
  <c r="AP61" i="44" s="1"/>
  <c r="AR63" i="96"/>
  <c r="X60" i="34"/>
  <c r="Y60" i="34"/>
  <c r="Z60" i="34" s="1"/>
  <c r="AH64" i="96"/>
  <c r="AQ64" i="96" s="1"/>
  <c r="AH61" i="91"/>
  <c r="AQ61" i="91" s="1"/>
  <c r="X64" i="48"/>
  <c r="Y64" i="48"/>
  <c r="X59" i="76"/>
  <c r="Y59" i="76"/>
  <c r="AI63" i="30"/>
  <c r="AN63" i="30"/>
  <c r="W61" i="36"/>
  <c r="AG60" i="36"/>
  <c r="AP60" i="36" s="1"/>
  <c r="AF60" i="36"/>
  <c r="AO60" i="36" s="1"/>
  <c r="AE60" i="36"/>
  <c r="W61" i="93"/>
  <c r="AG60" i="93"/>
  <c r="AP60" i="93" s="1"/>
  <c r="AE60" i="93"/>
  <c r="AF60" i="93"/>
  <c r="AO60" i="93" s="1"/>
  <c r="AH62" i="27"/>
  <c r="AQ62" i="27" s="1"/>
  <c r="AR60" i="40"/>
  <c r="Z61" i="94"/>
  <c r="Y63" i="32"/>
  <c r="Z63" i="32" s="1"/>
  <c r="X63" i="32"/>
  <c r="AH62" i="29"/>
  <c r="AQ62" i="29" s="1"/>
  <c r="AR61" i="82"/>
  <c r="X61" i="31"/>
  <c r="Y61" i="31"/>
  <c r="AR61" i="27"/>
  <c r="AF62" i="46"/>
  <c r="AO62" i="46" s="1"/>
  <c r="AE62" i="46"/>
  <c r="W63" i="46"/>
  <c r="AG62" i="46"/>
  <c r="AP62" i="46" s="1"/>
  <c r="AR59" i="93"/>
  <c r="Z61" i="91"/>
  <c r="X61" i="86"/>
  <c r="Y61" i="86"/>
  <c r="AI59" i="33"/>
  <c r="AN59" i="33"/>
  <c r="AN59" i="74"/>
  <c r="AI59" i="74"/>
  <c r="X60" i="89"/>
  <c r="Y60" i="89"/>
  <c r="Y62" i="39"/>
  <c r="X62" i="39"/>
  <c r="Z62" i="39" s="1"/>
  <c r="AH64" i="42"/>
  <c r="AQ64" i="42" s="1"/>
  <c r="AE60" i="45"/>
  <c r="AF60" i="45"/>
  <c r="AO60" i="45" s="1"/>
  <c r="W61" i="45"/>
  <c r="AG60" i="45"/>
  <c r="AP60" i="45" s="1"/>
  <c r="AR61" i="25"/>
  <c r="W59" i="83"/>
  <c r="AG58" i="83"/>
  <c r="AP58" i="83" s="1"/>
  <c r="AF58" i="83"/>
  <c r="AO58" i="83" s="1"/>
  <c r="AE58" i="83"/>
  <c r="AR60" i="84"/>
  <c r="W64" i="92"/>
  <c r="AG63" i="92"/>
  <c r="AP63" i="92" s="1"/>
  <c r="AF63" i="92"/>
  <c r="AO63" i="92" s="1"/>
  <c r="AE63" i="92"/>
  <c r="AR60" i="95"/>
  <c r="X60" i="28"/>
  <c r="Y60" i="28"/>
  <c r="AI60" i="81"/>
  <c r="AN60" i="81"/>
  <c r="AH62" i="25"/>
  <c r="AQ62" i="25" s="1"/>
  <c r="X61" i="88"/>
  <c r="Y61" i="88"/>
  <c r="AI59" i="87"/>
  <c r="AN59" i="87"/>
  <c r="Z64" i="96"/>
  <c r="AI63" i="38"/>
  <c r="AN63" i="38"/>
  <c r="AI60" i="78"/>
  <c r="AN60" i="78"/>
  <c r="AN59" i="89"/>
  <c r="AI59" i="89"/>
  <c r="X60" i="90"/>
  <c r="Y60" i="90"/>
  <c r="AI61" i="79"/>
  <c r="AN61" i="79"/>
  <c r="X59" i="73"/>
  <c r="Y59" i="73"/>
  <c r="AH61" i="40"/>
  <c r="AQ61" i="40" s="1"/>
  <c r="W61" i="80"/>
  <c r="AG60" i="80"/>
  <c r="AP60" i="80" s="1"/>
  <c r="AF60" i="80"/>
  <c r="AO60" i="80" s="1"/>
  <c r="AE60" i="80"/>
  <c r="W63" i="25"/>
  <c r="AG62" i="25"/>
  <c r="AP62" i="25" s="1"/>
  <c r="AF62" i="25"/>
  <c r="AO62" i="25" s="1"/>
  <c r="AE62" i="25"/>
  <c r="AR60" i="94"/>
  <c r="AH61" i="84"/>
  <c r="AQ61" i="84" s="1"/>
  <c r="AR61" i="47"/>
  <c r="AN59" i="34"/>
  <c r="AI59" i="34"/>
  <c r="AI63" i="48"/>
  <c r="AN63" i="48"/>
  <c r="AH60" i="77"/>
  <c r="AQ60" i="77" s="1"/>
  <c r="X62" i="26"/>
  <c r="Y62" i="26"/>
  <c r="X64" i="30"/>
  <c r="Y64" i="30"/>
  <c r="AE62" i="27" l="1"/>
  <c r="AG61" i="84"/>
  <c r="AP61" i="84" s="1"/>
  <c r="Z60" i="89"/>
  <c r="AE61" i="84"/>
  <c r="Z60" i="87"/>
  <c r="Z60" i="90"/>
  <c r="AF62" i="82"/>
  <c r="AO62" i="82" s="1"/>
  <c r="W62" i="84"/>
  <c r="Z61" i="88"/>
  <c r="Z61" i="78"/>
  <c r="AF61" i="78" s="1"/>
  <c r="AO61" i="78" s="1"/>
  <c r="Z62" i="26"/>
  <c r="AF62" i="26" s="1"/>
  <c r="AO62" i="26" s="1"/>
  <c r="W62" i="41"/>
  <c r="AG61" i="41"/>
  <c r="AP61" i="41" s="1"/>
  <c r="AF61" i="41"/>
  <c r="AO61" i="41" s="1"/>
  <c r="AE61" i="41"/>
  <c r="AG61" i="78"/>
  <c r="AP61" i="78" s="1"/>
  <c r="W63" i="26"/>
  <c r="AG62" i="26"/>
  <c r="AP62" i="26" s="1"/>
  <c r="AH59" i="73"/>
  <c r="AQ59" i="73" s="1"/>
  <c r="Y63" i="29"/>
  <c r="X63" i="29"/>
  <c r="AR59" i="90"/>
  <c r="AR60" i="86"/>
  <c r="AI60" i="77"/>
  <c r="AN60" i="77"/>
  <c r="AR59" i="28"/>
  <c r="Y60" i="37"/>
  <c r="X60" i="37"/>
  <c r="Y65" i="42"/>
  <c r="X65" i="42"/>
  <c r="X62" i="40"/>
  <c r="Y62" i="40"/>
  <c r="Z62" i="40" s="1"/>
  <c r="Y63" i="25"/>
  <c r="X63" i="25"/>
  <c r="W61" i="89"/>
  <c r="AG60" i="89"/>
  <c r="AP60" i="89" s="1"/>
  <c r="AF60" i="89"/>
  <c r="AO60" i="89" s="1"/>
  <c r="AE60" i="89"/>
  <c r="AH61" i="86"/>
  <c r="AQ61" i="86" s="1"/>
  <c r="Y63" i="46"/>
  <c r="Z63" i="46" s="1"/>
  <c r="X63" i="46"/>
  <c r="Y61" i="36"/>
  <c r="X61" i="36"/>
  <c r="AH64" i="38"/>
  <c r="AQ64" i="38" s="1"/>
  <c r="Z59" i="73"/>
  <c r="AR59" i="89"/>
  <c r="AF64" i="96"/>
  <c r="AO64" i="96" s="1"/>
  <c r="AG64" i="96"/>
  <c r="AP64" i="96" s="1"/>
  <c r="W65" i="96"/>
  <c r="AE64" i="96"/>
  <c r="AR60" i="81"/>
  <c r="AI63" i="92"/>
  <c r="AN63" i="92"/>
  <c r="AN60" i="45"/>
  <c r="AI60" i="45"/>
  <c r="AH62" i="39"/>
  <c r="AQ62" i="39" s="1"/>
  <c r="AR59" i="74"/>
  <c r="Z61" i="86"/>
  <c r="AI62" i="46"/>
  <c r="AN62" i="46"/>
  <c r="AH61" i="31"/>
  <c r="AQ61" i="31" s="1"/>
  <c r="W62" i="94"/>
  <c r="AG61" i="94"/>
  <c r="AP61" i="94" s="1"/>
  <c r="AF61" i="94"/>
  <c r="AO61" i="94" s="1"/>
  <c r="AE61" i="94"/>
  <c r="X61" i="93"/>
  <c r="Y61" i="93"/>
  <c r="AH64" i="48"/>
  <c r="AQ64" i="48" s="1"/>
  <c r="X62" i="43"/>
  <c r="Y62" i="43"/>
  <c r="AR61" i="26"/>
  <c r="Z64" i="38"/>
  <c r="AN59" i="75"/>
  <c r="AI59" i="75"/>
  <c r="AR60" i="88"/>
  <c r="X61" i="35"/>
  <c r="Y61" i="35"/>
  <c r="AH60" i="74"/>
  <c r="AQ60" i="74" s="1"/>
  <c r="AI59" i="37"/>
  <c r="AN59" i="37"/>
  <c r="Y63" i="82"/>
  <c r="X63" i="82"/>
  <c r="AN64" i="42"/>
  <c r="AI64" i="42"/>
  <c r="AE60" i="90"/>
  <c r="AG60" i="90"/>
  <c r="AP60" i="90" s="1"/>
  <c r="AF60" i="90"/>
  <c r="AO60" i="90" s="1"/>
  <c r="W61" i="90"/>
  <c r="AR63" i="38"/>
  <c r="W61" i="87"/>
  <c r="AG60" i="87"/>
  <c r="AP60" i="87" s="1"/>
  <c r="AF60" i="87"/>
  <c r="AO60" i="87" s="1"/>
  <c r="AE60" i="87"/>
  <c r="AR63" i="48"/>
  <c r="AN60" i="80"/>
  <c r="AI60" i="80"/>
  <c r="AI58" i="83"/>
  <c r="AN58" i="83"/>
  <c r="W62" i="91"/>
  <c r="AG61" i="91"/>
  <c r="AP61" i="91" s="1"/>
  <c r="AF61" i="91"/>
  <c r="AO61" i="91" s="1"/>
  <c r="AE61" i="91"/>
  <c r="Z61" i="31"/>
  <c r="AR63" i="30"/>
  <c r="Z64" i="48"/>
  <c r="AH60" i="34"/>
  <c r="AQ60" i="34" s="1"/>
  <c r="AI61" i="44"/>
  <c r="AN61" i="44"/>
  <c r="Y59" i="85"/>
  <c r="X59" i="85"/>
  <c r="Z59" i="85" s="1"/>
  <c r="AH61" i="78"/>
  <c r="AQ61" i="78" s="1"/>
  <c r="AE62" i="47"/>
  <c r="W63" i="47"/>
  <c r="AG62" i="47"/>
  <c r="AP62" i="47" s="1"/>
  <c r="AF62" i="47"/>
  <c r="AO62" i="47" s="1"/>
  <c r="Z60" i="74"/>
  <c r="AH61" i="41"/>
  <c r="AQ61" i="41" s="1"/>
  <c r="X62" i="84"/>
  <c r="Y62" i="84"/>
  <c r="X63" i="27"/>
  <c r="Y63" i="27"/>
  <c r="AF61" i="88"/>
  <c r="AO61" i="88" s="1"/>
  <c r="AE61" i="88"/>
  <c r="W62" i="88"/>
  <c r="AG61" i="88"/>
  <c r="AP61" i="88" s="1"/>
  <c r="AH64" i="30"/>
  <c r="AQ64" i="30" s="1"/>
  <c r="AR61" i="79"/>
  <c r="AR59" i="87"/>
  <c r="AH60" i="28"/>
  <c r="AQ60" i="28" s="1"/>
  <c r="W63" i="39"/>
  <c r="AG62" i="39"/>
  <c r="AP62" i="39" s="1"/>
  <c r="AF62" i="39"/>
  <c r="AO62" i="39" s="1"/>
  <c r="AE62" i="39"/>
  <c r="AN60" i="36"/>
  <c r="AI60" i="36"/>
  <c r="AF60" i="34"/>
  <c r="AO60" i="34" s="1"/>
  <c r="AE60" i="34"/>
  <c r="W61" i="34"/>
  <c r="AG60" i="34"/>
  <c r="AP60" i="34" s="1"/>
  <c r="AI61" i="43"/>
  <c r="AN61" i="43"/>
  <c r="Y62" i="95"/>
  <c r="X62" i="95"/>
  <c r="AH62" i="79"/>
  <c r="AQ62" i="79" s="1"/>
  <c r="AH61" i="81"/>
  <c r="AQ61" i="81" s="1"/>
  <c r="AR58" i="73"/>
  <c r="AN62" i="29"/>
  <c r="AI62" i="29"/>
  <c r="AR58" i="76"/>
  <c r="AH60" i="33"/>
  <c r="AQ60" i="33" s="1"/>
  <c r="AR60" i="31"/>
  <c r="AI62" i="82"/>
  <c r="AN62" i="82"/>
  <c r="AI61" i="40"/>
  <c r="AN61" i="40"/>
  <c r="AH62" i="26"/>
  <c r="AQ62" i="26" s="1"/>
  <c r="Z60" i="28"/>
  <c r="X64" i="92"/>
  <c r="Y64" i="92"/>
  <c r="X61" i="45"/>
  <c r="Y61" i="45"/>
  <c r="AR59" i="33"/>
  <c r="AH63" i="32"/>
  <c r="AQ63" i="32" s="1"/>
  <c r="AH59" i="76"/>
  <c r="AQ59" i="76" s="1"/>
  <c r="Y62" i="44"/>
  <c r="X62" i="44"/>
  <c r="X60" i="75"/>
  <c r="Y60" i="75"/>
  <c r="AN60" i="35"/>
  <c r="AI60" i="35"/>
  <c r="Y61" i="77"/>
  <c r="X61" i="77"/>
  <c r="AR62" i="32"/>
  <c r="AI62" i="27"/>
  <c r="AN62" i="27"/>
  <c r="AF63" i="32"/>
  <c r="AO63" i="32" s="1"/>
  <c r="AE63" i="32"/>
  <c r="W64" i="32"/>
  <c r="AG63" i="32"/>
  <c r="AP63" i="32" s="1"/>
  <c r="AR59" i="34"/>
  <c r="AN62" i="25"/>
  <c r="AI62" i="25"/>
  <c r="Z64" i="30"/>
  <c r="AR60" i="78"/>
  <c r="X61" i="80"/>
  <c r="Y61" i="80"/>
  <c r="AH60" i="90"/>
  <c r="AQ60" i="90" s="1"/>
  <c r="AH61" i="88"/>
  <c r="AQ61" i="88" s="1"/>
  <c r="Y59" i="83"/>
  <c r="X59" i="83"/>
  <c r="AH60" i="89"/>
  <c r="AQ60" i="89" s="1"/>
  <c r="AN60" i="93"/>
  <c r="AI60" i="93"/>
  <c r="Z59" i="76"/>
  <c r="AI58" i="85"/>
  <c r="AN58" i="85"/>
  <c r="AR60" i="41"/>
  <c r="AN61" i="95"/>
  <c r="AI61" i="95"/>
  <c r="Z62" i="79"/>
  <c r="AH60" i="87"/>
  <c r="AQ60" i="87" s="1"/>
  <c r="Z61" i="81"/>
  <c r="AR61" i="39"/>
  <c r="Z60" i="33"/>
  <c r="AI61" i="84"/>
  <c r="AN61" i="84"/>
  <c r="Z63" i="82" l="1"/>
  <c r="AE62" i="26"/>
  <c r="Z63" i="25"/>
  <c r="W62" i="78"/>
  <c r="Z59" i="83"/>
  <c r="AG59" i="83" s="1"/>
  <c r="AP59" i="83" s="1"/>
  <c r="Z61" i="77"/>
  <c r="AE61" i="78"/>
  <c r="Z65" i="42"/>
  <c r="W66" i="42" s="1"/>
  <c r="AE63" i="25"/>
  <c r="AG63" i="25"/>
  <c r="AP63" i="25" s="1"/>
  <c r="AF63" i="25"/>
  <c r="AO63" i="25" s="1"/>
  <c r="W64" i="25"/>
  <c r="W63" i="40"/>
  <c r="AG62" i="40"/>
  <c r="AP62" i="40" s="1"/>
  <c r="AF62" i="40"/>
  <c r="AO62" i="40" s="1"/>
  <c r="AE62" i="40"/>
  <c r="W60" i="83"/>
  <c r="AE59" i="83"/>
  <c r="AR62" i="25"/>
  <c r="AH61" i="80"/>
  <c r="AQ61" i="80" s="1"/>
  <c r="AI63" i="32"/>
  <c r="AN63" i="32"/>
  <c r="AH61" i="77"/>
  <c r="AQ61" i="77" s="1"/>
  <c r="AH60" i="75"/>
  <c r="AQ60" i="75" s="1"/>
  <c r="AH61" i="45"/>
  <c r="AQ61" i="45" s="1"/>
  <c r="AR61" i="40"/>
  <c r="AR62" i="29"/>
  <c r="AR61" i="43"/>
  <c r="AR60" i="36"/>
  <c r="Y63" i="39"/>
  <c r="X63" i="39"/>
  <c r="AN61" i="88"/>
  <c r="AI61" i="88"/>
  <c r="AH62" i="84"/>
  <c r="AQ62" i="84" s="1"/>
  <c r="AI62" i="47"/>
  <c r="AN62" i="47"/>
  <c r="AH59" i="85"/>
  <c r="AQ59" i="85" s="1"/>
  <c r="AR59" i="75"/>
  <c r="AH62" i="43"/>
  <c r="AQ62" i="43" s="1"/>
  <c r="AR60" i="45"/>
  <c r="W64" i="46"/>
  <c r="AG63" i="46"/>
  <c r="AP63" i="46" s="1"/>
  <c r="AE63" i="46"/>
  <c r="AF63" i="46"/>
  <c r="AO63" i="46" s="1"/>
  <c r="AI60" i="89"/>
  <c r="AN60" i="89"/>
  <c r="Y63" i="26"/>
  <c r="X63" i="26"/>
  <c r="Z63" i="26" s="1"/>
  <c r="W62" i="81"/>
  <c r="AG61" i="81"/>
  <c r="AP61" i="81" s="1"/>
  <c r="AF61" i="81"/>
  <c r="AO61" i="81" s="1"/>
  <c r="AE61" i="81"/>
  <c r="W63" i="79"/>
  <c r="AG62" i="79"/>
  <c r="AP62" i="79" s="1"/>
  <c r="AF62" i="79"/>
  <c r="AO62" i="79" s="1"/>
  <c r="AE62" i="79"/>
  <c r="AR58" i="85"/>
  <c r="Z61" i="80"/>
  <c r="Z60" i="75"/>
  <c r="Z61" i="45"/>
  <c r="Z62" i="84"/>
  <c r="AE60" i="74"/>
  <c r="AG60" i="74"/>
  <c r="AP60" i="74" s="1"/>
  <c r="AF60" i="74"/>
  <c r="AO60" i="74" s="1"/>
  <c r="W61" i="74"/>
  <c r="AF61" i="31"/>
  <c r="AO61" i="31" s="1"/>
  <c r="AE61" i="31"/>
  <c r="W62" i="31"/>
  <c r="AG61" i="31"/>
  <c r="AP61" i="31" s="1"/>
  <c r="AR64" i="42"/>
  <c r="AR59" i="37"/>
  <c r="Z62" i="43"/>
  <c r="X62" i="94"/>
  <c r="Y62" i="94"/>
  <c r="AI64" i="96"/>
  <c r="AN64" i="96"/>
  <c r="W60" i="73"/>
  <c r="AG59" i="73"/>
  <c r="AP59" i="73" s="1"/>
  <c r="AF59" i="73"/>
  <c r="AO59" i="73" s="1"/>
  <c r="AE59" i="73"/>
  <c r="AH61" i="36"/>
  <c r="AQ61" i="36" s="1"/>
  <c r="AH63" i="29"/>
  <c r="AQ63" i="29" s="1"/>
  <c r="AI61" i="41"/>
  <c r="AN61" i="41"/>
  <c r="AR61" i="95"/>
  <c r="W60" i="76"/>
  <c r="AG59" i="76"/>
  <c r="AP59" i="76" s="1"/>
  <c r="AF59" i="76"/>
  <c r="AO59" i="76" s="1"/>
  <c r="AE59" i="76"/>
  <c r="W62" i="77"/>
  <c r="AG61" i="77"/>
  <c r="AP61" i="77" s="1"/>
  <c r="AF61" i="77"/>
  <c r="AO61" i="77" s="1"/>
  <c r="AE61" i="77"/>
  <c r="AH62" i="44"/>
  <c r="AQ62" i="44" s="1"/>
  <c r="AR62" i="82"/>
  <c r="AH62" i="95"/>
  <c r="AQ62" i="95" s="1"/>
  <c r="Y61" i="34"/>
  <c r="X61" i="34"/>
  <c r="W60" i="85"/>
  <c r="AG59" i="85"/>
  <c r="AP59" i="85" s="1"/>
  <c r="AF59" i="85"/>
  <c r="AO59" i="85" s="1"/>
  <c r="AE59" i="85"/>
  <c r="AI61" i="91"/>
  <c r="AN61" i="91"/>
  <c r="AR58" i="83"/>
  <c r="AN60" i="87"/>
  <c r="AI60" i="87"/>
  <c r="Y61" i="90"/>
  <c r="X61" i="90"/>
  <c r="AH61" i="35"/>
  <c r="AQ61" i="35" s="1"/>
  <c r="W65" i="38"/>
  <c r="AG64" i="38"/>
  <c r="AP64" i="38" s="1"/>
  <c r="AF64" i="38"/>
  <c r="AO64" i="38" s="1"/>
  <c r="AE64" i="38"/>
  <c r="AH61" i="93"/>
  <c r="AQ61" i="93" s="1"/>
  <c r="Y65" i="96"/>
  <c r="X65" i="96"/>
  <c r="Z65" i="96" s="1"/>
  <c r="AH60" i="37"/>
  <c r="AQ60" i="37" s="1"/>
  <c r="AR60" i="77"/>
  <c r="AR61" i="84"/>
  <c r="AR60" i="93"/>
  <c r="AR62" i="27"/>
  <c r="AR60" i="35"/>
  <c r="AH64" i="92"/>
  <c r="AQ64" i="92" s="1"/>
  <c r="AN62" i="39"/>
  <c r="AI62" i="39"/>
  <c r="AH63" i="27"/>
  <c r="AQ63" i="27" s="1"/>
  <c r="AR60" i="80"/>
  <c r="AH63" i="82"/>
  <c r="AQ63" i="82" s="1"/>
  <c r="Z61" i="35"/>
  <c r="Z61" i="93"/>
  <c r="AR62" i="46"/>
  <c r="AR63" i="92"/>
  <c r="Z61" i="36"/>
  <c r="AH62" i="40"/>
  <c r="AQ62" i="40" s="1"/>
  <c r="Z63" i="29"/>
  <c r="AI62" i="26"/>
  <c r="AN62" i="26"/>
  <c r="Y62" i="78"/>
  <c r="X62" i="78"/>
  <c r="W61" i="33"/>
  <c r="AG60" i="33"/>
  <c r="AP60" i="33" s="1"/>
  <c r="AF60" i="33"/>
  <c r="AO60" i="33" s="1"/>
  <c r="AE60" i="33"/>
  <c r="AH59" i="83"/>
  <c r="AQ59" i="83" s="1"/>
  <c r="W65" i="30"/>
  <c r="AG64" i="30"/>
  <c r="AP64" i="30" s="1"/>
  <c r="AF64" i="30"/>
  <c r="AO64" i="30" s="1"/>
  <c r="AE64" i="30"/>
  <c r="X64" i="32"/>
  <c r="Y64" i="32"/>
  <c r="Z62" i="44"/>
  <c r="Z64" i="92"/>
  <c r="Z62" i="95"/>
  <c r="AI60" i="34"/>
  <c r="AN60" i="34"/>
  <c r="Y62" i="88"/>
  <c r="X62" i="88"/>
  <c r="Z63" i="27"/>
  <c r="Y63" i="47"/>
  <c r="X63" i="47"/>
  <c r="AR61" i="44"/>
  <c r="W65" i="48"/>
  <c r="AG64" i="48"/>
  <c r="AP64" i="48" s="1"/>
  <c r="AF64" i="48"/>
  <c r="AO64" i="48" s="1"/>
  <c r="AE64" i="48"/>
  <c r="AI61" i="94"/>
  <c r="AN61" i="94"/>
  <c r="AE61" i="86"/>
  <c r="AF61" i="86"/>
  <c r="AO61" i="86" s="1"/>
  <c r="AG61" i="86"/>
  <c r="AP61" i="86" s="1"/>
  <c r="W62" i="86"/>
  <c r="AH63" i="46"/>
  <c r="AQ63" i="46" s="1"/>
  <c r="X61" i="89"/>
  <c r="Y61" i="89"/>
  <c r="Z60" i="37"/>
  <c r="AN61" i="78"/>
  <c r="AI61" i="78"/>
  <c r="X62" i="41"/>
  <c r="Y62" i="41"/>
  <c r="W61" i="28"/>
  <c r="AG60" i="28"/>
  <c r="AP60" i="28" s="1"/>
  <c r="AF60" i="28"/>
  <c r="AO60" i="28" s="1"/>
  <c r="AE60" i="28"/>
  <c r="X62" i="91"/>
  <c r="Y62" i="91"/>
  <c r="X61" i="87"/>
  <c r="Y61" i="87"/>
  <c r="Z61" i="87" s="1"/>
  <c r="AI60" i="90"/>
  <c r="AN60" i="90"/>
  <c r="W64" i="82"/>
  <c r="AG63" i="82"/>
  <c r="AP63" i="82" s="1"/>
  <c r="AF63" i="82"/>
  <c r="AO63" i="82" s="1"/>
  <c r="AE63" i="82"/>
  <c r="AH63" i="25"/>
  <c r="AQ63" i="25" s="1"/>
  <c r="AH65" i="42"/>
  <c r="AQ65" i="42" s="1"/>
  <c r="Z62" i="94" l="1"/>
  <c r="Z64" i="32"/>
  <c r="Z63" i="39"/>
  <c r="AE63" i="39" s="1"/>
  <c r="Z62" i="88"/>
  <c r="Z61" i="90"/>
  <c r="AE65" i="42"/>
  <c r="AF59" i="83"/>
  <c r="AO59" i="83" s="1"/>
  <c r="AF65" i="42"/>
  <c r="AO65" i="42" s="1"/>
  <c r="AG65" i="42"/>
  <c r="AP65" i="42" s="1"/>
  <c r="AF61" i="87"/>
  <c r="AO61" i="87" s="1"/>
  <c r="AE61" i="87"/>
  <c r="W62" i="87"/>
  <c r="AG61" i="87"/>
  <c r="AP61" i="87" s="1"/>
  <c r="W64" i="39"/>
  <c r="AG63" i="39"/>
  <c r="AP63" i="39" s="1"/>
  <c r="AF63" i="39"/>
  <c r="AO63" i="39" s="1"/>
  <c r="W65" i="32"/>
  <c r="AG64" i="32"/>
  <c r="AP64" i="32" s="1"/>
  <c r="AF64" i="32"/>
  <c r="AO64" i="32" s="1"/>
  <c r="AE64" i="32"/>
  <c r="AR62" i="39"/>
  <c r="AF65" i="96"/>
  <c r="AO65" i="96" s="1"/>
  <c r="W66" i="96"/>
  <c r="AG65" i="96"/>
  <c r="AP65" i="96" s="1"/>
  <c r="AE65" i="96"/>
  <c r="W62" i="90"/>
  <c r="AG61" i="90"/>
  <c r="AP61" i="90" s="1"/>
  <c r="AF61" i="90"/>
  <c r="AO61" i="90" s="1"/>
  <c r="AE61" i="90"/>
  <c r="AR61" i="91"/>
  <c r="AH61" i="34"/>
  <c r="AQ61" i="34" s="1"/>
  <c r="Y62" i="77"/>
  <c r="Z62" i="77" s="1"/>
  <c r="X62" i="77"/>
  <c r="X60" i="76"/>
  <c r="Y60" i="76"/>
  <c r="Y60" i="73"/>
  <c r="X60" i="73"/>
  <c r="Z60" i="73" s="1"/>
  <c r="W63" i="94"/>
  <c r="AG62" i="94"/>
  <c r="AP62" i="94" s="1"/>
  <c r="AF62" i="94"/>
  <c r="AO62" i="94" s="1"/>
  <c r="AE62" i="94"/>
  <c r="AF60" i="75"/>
  <c r="AO60" i="75" s="1"/>
  <c r="AE60" i="75"/>
  <c r="AG60" i="75"/>
  <c r="AP60" i="75" s="1"/>
  <c r="W61" i="75"/>
  <c r="AR60" i="89"/>
  <c r="AI63" i="25"/>
  <c r="AN63" i="25"/>
  <c r="X61" i="28"/>
  <c r="Y61" i="28"/>
  <c r="AE62" i="88"/>
  <c r="W63" i="88"/>
  <c r="AG62" i="88"/>
  <c r="AP62" i="88" s="1"/>
  <c r="AF62" i="88"/>
  <c r="AO62" i="88" s="1"/>
  <c r="AH62" i="91"/>
  <c r="AQ62" i="91" s="1"/>
  <c r="AF60" i="37"/>
  <c r="AO60" i="37" s="1"/>
  <c r="AG60" i="37"/>
  <c r="AP60" i="37" s="1"/>
  <c r="AE60" i="37"/>
  <c r="W61" i="37"/>
  <c r="AH64" i="32"/>
  <c r="AQ64" i="32" s="1"/>
  <c r="X65" i="30"/>
  <c r="Y65" i="30"/>
  <c r="AN64" i="38"/>
  <c r="AI64" i="38"/>
  <c r="AR60" i="87"/>
  <c r="W63" i="43"/>
  <c r="AG62" i="43"/>
  <c r="AP62" i="43" s="1"/>
  <c r="AF62" i="43"/>
  <c r="AO62" i="43" s="1"/>
  <c r="AE62" i="43"/>
  <c r="X62" i="31"/>
  <c r="Y62" i="31"/>
  <c r="AE61" i="80"/>
  <c r="AG61" i="80"/>
  <c r="AP61" i="80" s="1"/>
  <c r="AF61" i="80"/>
  <c r="AO61" i="80" s="1"/>
  <c r="W62" i="80"/>
  <c r="X63" i="79"/>
  <c r="Y63" i="79"/>
  <c r="Y62" i="81"/>
  <c r="X62" i="81"/>
  <c r="Y63" i="40"/>
  <c r="Z63" i="40" s="1"/>
  <c r="X63" i="40"/>
  <c r="AI65" i="42"/>
  <c r="AN65" i="42"/>
  <c r="AN64" i="48"/>
  <c r="AI64" i="48"/>
  <c r="AH63" i="47"/>
  <c r="AQ63" i="47" s="1"/>
  <c r="AH62" i="78"/>
  <c r="AQ62" i="78" s="1"/>
  <c r="AI63" i="82"/>
  <c r="AN63" i="82"/>
  <c r="AR60" i="90"/>
  <c r="Z62" i="91"/>
  <c r="AI61" i="86"/>
  <c r="AN61" i="86"/>
  <c r="Z63" i="47"/>
  <c r="AR60" i="34"/>
  <c r="AN60" i="33"/>
  <c r="AI60" i="33"/>
  <c r="Z62" i="78"/>
  <c r="AN59" i="85"/>
  <c r="AI59" i="85"/>
  <c r="Z61" i="34"/>
  <c r="AH63" i="26"/>
  <c r="AQ63" i="26" s="1"/>
  <c r="AR63" i="32"/>
  <c r="X60" i="83"/>
  <c r="Y60" i="83"/>
  <c r="AI60" i="28"/>
  <c r="AN60" i="28"/>
  <c r="AH62" i="41"/>
  <c r="AQ62" i="41" s="1"/>
  <c r="AH61" i="89"/>
  <c r="AQ61" i="89" s="1"/>
  <c r="X65" i="48"/>
  <c r="Y65" i="48"/>
  <c r="W64" i="27"/>
  <c r="AG63" i="27"/>
  <c r="AP63" i="27" s="1"/>
  <c r="AF63" i="27"/>
  <c r="AO63" i="27" s="1"/>
  <c r="AE63" i="27"/>
  <c r="AF62" i="95"/>
  <c r="AO62" i="95" s="1"/>
  <c r="AE62" i="95"/>
  <c r="AG62" i="95"/>
  <c r="AP62" i="95" s="1"/>
  <c r="W63" i="95"/>
  <c r="AI61" i="77"/>
  <c r="AN61" i="77"/>
  <c r="AN59" i="76"/>
  <c r="AI59" i="76"/>
  <c r="AI59" i="73"/>
  <c r="AN59" i="73"/>
  <c r="AR64" i="96"/>
  <c r="AN61" i="31"/>
  <c r="AI61" i="31"/>
  <c r="AI60" i="74"/>
  <c r="AN60" i="74"/>
  <c r="AN63" i="46"/>
  <c r="AI63" i="46"/>
  <c r="AR62" i="47"/>
  <c r="AR61" i="88"/>
  <c r="Y64" i="25"/>
  <c r="X64" i="25"/>
  <c r="AH61" i="87"/>
  <c r="AQ61" i="87" s="1"/>
  <c r="Z62" i="41"/>
  <c r="Z61" i="89"/>
  <c r="X62" i="86"/>
  <c r="Y62" i="86"/>
  <c r="AR61" i="94"/>
  <c r="AH62" i="88"/>
  <c r="AQ62" i="88" s="1"/>
  <c r="W65" i="92"/>
  <c r="AG64" i="92"/>
  <c r="AP64" i="92" s="1"/>
  <c r="AF64" i="92"/>
  <c r="AO64" i="92" s="1"/>
  <c r="AE64" i="92"/>
  <c r="AN64" i="30"/>
  <c r="AI64" i="30"/>
  <c r="AR62" i="26"/>
  <c r="AF61" i="93"/>
  <c r="AO61" i="93" s="1"/>
  <c r="AE61" i="93"/>
  <c r="AG61" i="93"/>
  <c r="AP61" i="93" s="1"/>
  <c r="W62" i="93"/>
  <c r="AH65" i="96"/>
  <c r="AQ65" i="96" s="1"/>
  <c r="X65" i="38"/>
  <c r="Y65" i="38"/>
  <c r="AH61" i="90"/>
  <c r="AQ61" i="90" s="1"/>
  <c r="AR61" i="41"/>
  <c r="W63" i="84"/>
  <c r="AG62" i="84"/>
  <c r="AP62" i="84" s="1"/>
  <c r="AF62" i="84"/>
  <c r="AO62" i="84" s="1"/>
  <c r="AE62" i="84"/>
  <c r="AI62" i="79"/>
  <c r="AN62" i="79"/>
  <c r="AN61" i="81"/>
  <c r="AI61" i="81"/>
  <c r="W64" i="26"/>
  <c r="AG63" i="26"/>
  <c r="AP63" i="26" s="1"/>
  <c r="AF63" i="26"/>
  <c r="AO63" i="26" s="1"/>
  <c r="AE63" i="26"/>
  <c r="AN62" i="40"/>
  <c r="AI62" i="40"/>
  <c r="X66" i="42"/>
  <c r="Z66" i="42" s="1"/>
  <c r="Y66" i="42"/>
  <c r="X64" i="82"/>
  <c r="Y64" i="82"/>
  <c r="AR61" i="78"/>
  <c r="AF62" i="44"/>
  <c r="AO62" i="44" s="1"/>
  <c r="AG62" i="44"/>
  <c r="AP62" i="44" s="1"/>
  <c r="AE62" i="44"/>
  <c r="W63" i="44"/>
  <c r="X61" i="33"/>
  <c r="Y61" i="33"/>
  <c r="AE63" i="29"/>
  <c r="W64" i="29"/>
  <c r="AG63" i="29"/>
  <c r="AP63" i="29" s="1"/>
  <c r="AF63" i="29"/>
  <c r="AO63" i="29" s="1"/>
  <c r="AF61" i="36"/>
  <c r="AO61" i="36" s="1"/>
  <c r="AE61" i="36"/>
  <c r="W62" i="36"/>
  <c r="AG61" i="36"/>
  <c r="AP61" i="36" s="1"/>
  <c r="AF61" i="35"/>
  <c r="AO61" i="35" s="1"/>
  <c r="AE61" i="35"/>
  <c r="W62" i="35"/>
  <c r="AG61" i="35"/>
  <c r="AP61" i="35" s="1"/>
  <c r="X60" i="85"/>
  <c r="Y60" i="85"/>
  <c r="AH62" i="94"/>
  <c r="AQ62" i="94" s="1"/>
  <c r="Y61" i="74"/>
  <c r="X61" i="74"/>
  <c r="AF61" i="45"/>
  <c r="AO61" i="45" s="1"/>
  <c r="AG61" i="45"/>
  <c r="AP61" i="45" s="1"/>
  <c r="W62" i="45"/>
  <c r="AE61" i="45"/>
  <c r="Y64" i="46"/>
  <c r="X64" i="46"/>
  <c r="AH63" i="39"/>
  <c r="AQ63" i="39" s="1"/>
  <c r="AN59" i="83"/>
  <c r="AI59" i="83"/>
  <c r="Z65" i="48" l="1"/>
  <c r="Z63" i="79"/>
  <c r="Z62" i="86"/>
  <c r="W63" i="86" s="1"/>
  <c r="Z64" i="46"/>
  <c r="AF64" i="46" s="1"/>
  <c r="AO64" i="46" s="1"/>
  <c r="W63" i="77"/>
  <c r="AG62" i="77"/>
  <c r="AP62" i="77" s="1"/>
  <c r="AF62" i="77"/>
  <c r="AO62" i="77" s="1"/>
  <c r="AE62" i="77"/>
  <c r="W64" i="79"/>
  <c r="AG63" i="79"/>
  <c r="AP63" i="79" s="1"/>
  <c r="AF63" i="79"/>
  <c r="AO63" i="79" s="1"/>
  <c r="AE63" i="79"/>
  <c r="AE64" i="46"/>
  <c r="W65" i="46"/>
  <c r="AE63" i="40"/>
  <c r="W64" i="40"/>
  <c r="AG63" i="40"/>
  <c r="AP63" i="40" s="1"/>
  <c r="AF63" i="40"/>
  <c r="AO63" i="40" s="1"/>
  <c r="X62" i="36"/>
  <c r="Y62" i="36"/>
  <c r="AN62" i="84"/>
  <c r="AI62" i="84"/>
  <c r="AE65" i="48"/>
  <c r="AG65" i="48"/>
  <c r="AP65" i="48" s="1"/>
  <c r="AF65" i="48"/>
  <c r="AO65" i="48" s="1"/>
  <c r="W66" i="48"/>
  <c r="AH61" i="74"/>
  <c r="AQ61" i="74" s="1"/>
  <c r="X62" i="35"/>
  <c r="Y62" i="35"/>
  <c r="AN62" i="44"/>
  <c r="AI62" i="44"/>
  <c r="AR62" i="40"/>
  <c r="X64" i="26"/>
  <c r="Y64" i="26"/>
  <c r="AH65" i="38"/>
  <c r="AQ65" i="38" s="1"/>
  <c r="AR60" i="74"/>
  <c r="AR59" i="73"/>
  <c r="Y63" i="95"/>
  <c r="X63" i="95"/>
  <c r="W64" i="47"/>
  <c r="AG63" i="47"/>
  <c r="AP63" i="47" s="1"/>
  <c r="AF63" i="47"/>
  <c r="AO63" i="47" s="1"/>
  <c r="AE63" i="47"/>
  <c r="AR64" i="48"/>
  <c r="Y63" i="43"/>
  <c r="X63" i="43"/>
  <c r="AH61" i="28"/>
  <c r="AQ61" i="28" s="1"/>
  <c r="X62" i="90"/>
  <c r="Y62" i="90"/>
  <c r="Y64" i="29"/>
  <c r="X64" i="29"/>
  <c r="AH63" i="79"/>
  <c r="AQ63" i="79" s="1"/>
  <c r="AN62" i="94"/>
  <c r="AI62" i="94"/>
  <c r="W61" i="73"/>
  <c r="AG60" i="73"/>
  <c r="AP60" i="73" s="1"/>
  <c r="AF60" i="73"/>
  <c r="AO60" i="73" s="1"/>
  <c r="AE60" i="73"/>
  <c r="Y65" i="32"/>
  <c r="X65" i="32"/>
  <c r="Z65" i="32" s="1"/>
  <c r="AI61" i="45"/>
  <c r="AN61" i="45"/>
  <c r="AI61" i="36"/>
  <c r="AN61" i="36"/>
  <c r="AI63" i="29"/>
  <c r="AN63" i="29"/>
  <c r="AH64" i="82"/>
  <c r="AQ64" i="82" s="1"/>
  <c r="AR61" i="81"/>
  <c r="Z65" i="38"/>
  <c r="X62" i="93"/>
  <c r="Y62" i="93"/>
  <c r="AF61" i="89"/>
  <c r="AO61" i="89" s="1"/>
  <c r="AE61" i="89"/>
  <c r="W62" i="89"/>
  <c r="AG61" i="89"/>
  <c r="AP61" i="89" s="1"/>
  <c r="AR61" i="31"/>
  <c r="AR59" i="76"/>
  <c r="X64" i="27"/>
  <c r="Y64" i="27"/>
  <c r="AH60" i="83"/>
  <c r="AQ60" i="83" s="1"/>
  <c r="W63" i="78"/>
  <c r="AG62" i="78"/>
  <c r="AP62" i="78" s="1"/>
  <c r="AF62" i="78"/>
  <c r="AO62" i="78" s="1"/>
  <c r="AE62" i="78"/>
  <c r="AR63" i="82"/>
  <c r="AH62" i="81"/>
  <c r="AQ62" i="81" s="1"/>
  <c r="AH62" i="31"/>
  <c r="AQ62" i="31" s="1"/>
  <c r="AH65" i="30"/>
  <c r="AQ65" i="30" s="1"/>
  <c r="Z61" i="28"/>
  <c r="X61" i="75"/>
  <c r="Y61" i="75"/>
  <c r="Z61" i="75" s="1"/>
  <c r="AN65" i="96"/>
  <c r="AI65" i="96"/>
  <c r="X62" i="87"/>
  <c r="Y62" i="87"/>
  <c r="AF66" i="42"/>
  <c r="AO66" i="42" s="1"/>
  <c r="W67" i="42"/>
  <c r="AG66" i="42"/>
  <c r="AP66" i="42" s="1"/>
  <c r="AE66" i="42"/>
  <c r="AH62" i="86"/>
  <c r="AQ62" i="86" s="1"/>
  <c r="AR60" i="28"/>
  <c r="AR59" i="85"/>
  <c r="AI63" i="39"/>
  <c r="AN63" i="39"/>
  <c r="X62" i="45"/>
  <c r="Y62" i="45"/>
  <c r="Z61" i="74"/>
  <c r="AI61" i="35"/>
  <c r="AN61" i="35"/>
  <c r="Z64" i="82"/>
  <c r="AR64" i="30"/>
  <c r="X65" i="92"/>
  <c r="Z65" i="92" s="1"/>
  <c r="Y65" i="92"/>
  <c r="W63" i="41"/>
  <c r="AG62" i="41"/>
  <c r="AP62" i="41" s="1"/>
  <c r="AF62" i="41"/>
  <c r="AO62" i="41" s="1"/>
  <c r="AE62" i="41"/>
  <c r="AH64" i="25"/>
  <c r="AQ64" i="25" s="1"/>
  <c r="AN62" i="95"/>
  <c r="AI62" i="95"/>
  <c r="Z60" i="83"/>
  <c r="AR60" i="33"/>
  <c r="AR61" i="86"/>
  <c r="Y62" i="80"/>
  <c r="X62" i="80"/>
  <c r="Z62" i="31"/>
  <c r="Z65" i="30"/>
  <c r="Y63" i="88"/>
  <c r="X63" i="88"/>
  <c r="AH60" i="76"/>
  <c r="AQ60" i="76" s="1"/>
  <c r="AN61" i="90"/>
  <c r="AI61" i="90"/>
  <c r="AI64" i="32"/>
  <c r="AN64" i="32"/>
  <c r="AR63" i="46"/>
  <c r="W63" i="91"/>
  <c r="AG62" i="91"/>
  <c r="AP62" i="91" s="1"/>
  <c r="AF62" i="91"/>
  <c r="AO62" i="91" s="1"/>
  <c r="AE62" i="91"/>
  <c r="AR65" i="42"/>
  <c r="Z62" i="81"/>
  <c r="AI62" i="43"/>
  <c r="AN62" i="43"/>
  <c r="X61" i="37"/>
  <c r="Y61" i="37"/>
  <c r="AI62" i="88"/>
  <c r="AN62" i="88"/>
  <c r="AR63" i="25"/>
  <c r="AI60" i="75"/>
  <c r="AN60" i="75"/>
  <c r="Y63" i="94"/>
  <c r="X63" i="94"/>
  <c r="Z60" i="76"/>
  <c r="Y64" i="39"/>
  <c r="Z64" i="39" s="1"/>
  <c r="X64" i="39"/>
  <c r="AI61" i="87"/>
  <c r="AN61" i="87"/>
  <c r="Y63" i="44"/>
  <c r="X63" i="44"/>
  <c r="Z63" i="44" s="1"/>
  <c r="AI61" i="80"/>
  <c r="AN61" i="80"/>
  <c r="AR59" i="83"/>
  <c r="AH60" i="85"/>
  <c r="AQ60" i="85" s="1"/>
  <c r="AH61" i="33"/>
  <c r="AQ61" i="33" s="1"/>
  <c r="AN63" i="26"/>
  <c r="AI63" i="26"/>
  <c r="X63" i="84"/>
  <c r="Y63" i="84"/>
  <c r="AH64" i="46"/>
  <c r="AQ64" i="46" s="1"/>
  <c r="Z60" i="85"/>
  <c r="Z61" i="33"/>
  <c r="AH66" i="42"/>
  <c r="AQ66" i="42" s="1"/>
  <c r="AR62" i="79"/>
  <c r="AI61" i="93"/>
  <c r="AN61" i="93"/>
  <c r="AN64" i="92"/>
  <c r="AI64" i="92"/>
  <c r="Z64" i="25"/>
  <c r="AR61" i="77"/>
  <c r="AI63" i="27"/>
  <c r="AN63" i="27"/>
  <c r="AH65" i="48"/>
  <c r="AQ65" i="48" s="1"/>
  <c r="W62" i="34"/>
  <c r="AG61" i="34"/>
  <c r="AP61" i="34" s="1"/>
  <c r="AF61" i="34"/>
  <c r="AO61" i="34" s="1"/>
  <c r="AE61" i="34"/>
  <c r="AH63" i="40"/>
  <c r="AQ63" i="40" s="1"/>
  <c r="AR64" i="38"/>
  <c r="AN60" i="37"/>
  <c r="AI60" i="37"/>
  <c r="AH60" i="73"/>
  <c r="AQ60" i="73" s="1"/>
  <c r="AH62" i="77"/>
  <c r="AQ62" i="77" s="1"/>
  <c r="Y66" i="96"/>
  <c r="X66" i="96"/>
  <c r="AE62" i="86" l="1"/>
  <c r="AF62" i="86"/>
  <c r="AO62" i="86" s="1"/>
  <c r="Z64" i="27"/>
  <c r="Z62" i="90"/>
  <c r="Z62" i="93"/>
  <c r="AF62" i="93" s="1"/>
  <c r="AO62" i="93" s="1"/>
  <c r="Z62" i="45"/>
  <c r="Z63" i="95"/>
  <c r="Z64" i="26"/>
  <c r="AG62" i="86"/>
  <c r="AP62" i="86" s="1"/>
  <c r="Z66" i="96"/>
  <c r="AG64" i="46"/>
  <c r="AP64" i="46" s="1"/>
  <c r="Z63" i="84"/>
  <c r="AF63" i="84" s="1"/>
  <c r="AO63" i="84" s="1"/>
  <c r="Z62" i="80"/>
  <c r="Z64" i="29"/>
  <c r="W65" i="29" s="1"/>
  <c r="Z62" i="87"/>
  <c r="W63" i="87" s="1"/>
  <c r="Z61" i="37"/>
  <c r="AF61" i="37" s="1"/>
  <c r="AO61" i="37" s="1"/>
  <c r="W64" i="44"/>
  <c r="AG63" i="44"/>
  <c r="AP63" i="44" s="1"/>
  <c r="AF63" i="44"/>
  <c r="AO63" i="44" s="1"/>
  <c r="AE63" i="44"/>
  <c r="W65" i="27"/>
  <c r="AG64" i="27"/>
  <c r="AP64" i="27" s="1"/>
  <c r="AF64" i="27"/>
  <c r="AO64" i="27" s="1"/>
  <c r="AE64" i="27"/>
  <c r="AE62" i="87"/>
  <c r="AG61" i="37"/>
  <c r="AP61" i="37" s="1"/>
  <c r="W63" i="93"/>
  <c r="AG62" i="93"/>
  <c r="AP62" i="93" s="1"/>
  <c r="W64" i="84"/>
  <c r="AG63" i="84"/>
  <c r="AP63" i="84" s="1"/>
  <c r="W65" i="39"/>
  <c r="AG64" i="39"/>
  <c r="AP64" i="39" s="1"/>
  <c r="AF64" i="39"/>
  <c r="AO64" i="39" s="1"/>
  <c r="AE64" i="39"/>
  <c r="AF62" i="80"/>
  <c r="AO62" i="80" s="1"/>
  <c r="AE62" i="80"/>
  <c r="W63" i="80"/>
  <c r="AG62" i="80"/>
  <c r="AP62" i="80" s="1"/>
  <c r="AF64" i="29"/>
  <c r="AO64" i="29" s="1"/>
  <c r="AE64" i="29"/>
  <c r="X63" i="91"/>
  <c r="Y63" i="91"/>
  <c r="AH63" i="88"/>
  <c r="AQ63" i="88" s="1"/>
  <c r="Y63" i="41"/>
  <c r="X63" i="41"/>
  <c r="W66" i="32"/>
  <c r="AG65" i="32"/>
  <c r="AP65" i="32" s="1"/>
  <c r="AF65" i="32"/>
  <c r="AO65" i="32" s="1"/>
  <c r="AE65" i="32"/>
  <c r="AR62" i="94"/>
  <c r="AF62" i="90"/>
  <c r="AO62" i="90" s="1"/>
  <c r="AE62" i="90"/>
  <c r="W63" i="90"/>
  <c r="AG62" i="90"/>
  <c r="AP62" i="90" s="1"/>
  <c r="AH63" i="43"/>
  <c r="AQ63" i="43" s="1"/>
  <c r="AG63" i="95"/>
  <c r="AP63" i="95" s="1"/>
  <c r="AF63" i="95"/>
  <c r="AO63" i="95" s="1"/>
  <c r="W64" i="95"/>
  <c r="AE63" i="95"/>
  <c r="AF64" i="26"/>
  <c r="AO64" i="26" s="1"/>
  <c r="AE64" i="26"/>
  <c r="W65" i="26"/>
  <c r="AG64" i="26"/>
  <c r="AP64" i="26" s="1"/>
  <c r="AH62" i="35"/>
  <c r="AQ62" i="35" s="1"/>
  <c r="AR62" i="84"/>
  <c r="X64" i="79"/>
  <c r="Z64" i="79" s="1"/>
  <c r="Y64" i="79"/>
  <c r="AR63" i="27"/>
  <c r="AR60" i="75"/>
  <c r="AH61" i="37"/>
  <c r="AQ61" i="37" s="1"/>
  <c r="AR62" i="95"/>
  <c r="W62" i="28"/>
  <c r="AG61" i="28"/>
  <c r="AP61" i="28" s="1"/>
  <c r="AF61" i="28"/>
  <c r="AO61" i="28" s="1"/>
  <c r="AE61" i="28"/>
  <c r="AI62" i="78"/>
  <c r="AN62" i="78"/>
  <c r="X62" i="89"/>
  <c r="Y62" i="89"/>
  <c r="AR61" i="36"/>
  <c r="AH64" i="29"/>
  <c r="AQ64" i="29" s="1"/>
  <c r="Z62" i="35"/>
  <c r="Y66" i="48"/>
  <c r="X66" i="48"/>
  <c r="Y64" i="40"/>
  <c r="X64" i="40"/>
  <c r="Y65" i="46"/>
  <c r="X65" i="46"/>
  <c r="AG66" i="96"/>
  <c r="AP66" i="96" s="1"/>
  <c r="AF66" i="96"/>
  <c r="AO66" i="96" s="1"/>
  <c r="W67" i="96"/>
  <c r="AE66" i="96"/>
  <c r="AE60" i="83"/>
  <c r="W61" i="83"/>
  <c r="AG60" i="83"/>
  <c r="AP60" i="83" s="1"/>
  <c r="AF60" i="83"/>
  <c r="AO60" i="83" s="1"/>
  <c r="W65" i="82"/>
  <c r="AG64" i="82"/>
  <c r="AP64" i="82" s="1"/>
  <c r="AF64" i="82"/>
  <c r="AO64" i="82" s="1"/>
  <c r="AE64" i="82"/>
  <c r="AF61" i="75"/>
  <c r="AO61" i="75" s="1"/>
  <c r="W62" i="75"/>
  <c r="AE61" i="75"/>
  <c r="AG61" i="75"/>
  <c r="AP61" i="75" s="1"/>
  <c r="AH64" i="27"/>
  <c r="AQ64" i="27" s="1"/>
  <c r="AI61" i="34"/>
  <c r="AN61" i="34"/>
  <c r="AR63" i="26"/>
  <c r="AE60" i="76"/>
  <c r="W61" i="76"/>
  <c r="AG60" i="76"/>
  <c r="AP60" i="76" s="1"/>
  <c r="AF60" i="76"/>
  <c r="AO60" i="76" s="1"/>
  <c r="Z63" i="88"/>
  <c r="AH65" i="92"/>
  <c r="AQ65" i="92" s="1"/>
  <c r="AR61" i="35"/>
  <c r="AR63" i="39"/>
  <c r="AR65" i="96"/>
  <c r="AN61" i="89"/>
  <c r="AI61" i="89"/>
  <c r="AE65" i="38"/>
  <c r="W66" i="38"/>
  <c r="AG65" i="38"/>
  <c r="AP65" i="38" s="1"/>
  <c r="AF65" i="38"/>
  <c r="AO65" i="38" s="1"/>
  <c r="AN60" i="73"/>
  <c r="AI60" i="73"/>
  <c r="Z63" i="43"/>
  <c r="Y64" i="47"/>
  <c r="X64" i="47"/>
  <c r="AN64" i="46"/>
  <c r="AI64" i="46"/>
  <c r="AN62" i="77"/>
  <c r="AI62" i="77"/>
  <c r="AH63" i="94"/>
  <c r="AQ63" i="94" s="1"/>
  <c r="AN62" i="91"/>
  <c r="AI62" i="91"/>
  <c r="AF65" i="30"/>
  <c r="AO65" i="30" s="1"/>
  <c r="AE65" i="30"/>
  <c r="W66" i="30"/>
  <c r="AG65" i="30"/>
  <c r="AP65" i="30" s="1"/>
  <c r="AN62" i="41"/>
  <c r="AI62" i="41"/>
  <c r="AF65" i="92"/>
  <c r="AO65" i="92" s="1"/>
  <c r="AE65" i="92"/>
  <c r="AG65" i="92"/>
  <c r="AP65" i="92" s="1"/>
  <c r="W66" i="92"/>
  <c r="W62" i="74"/>
  <c r="AG61" i="74"/>
  <c r="AP61" i="74" s="1"/>
  <c r="AF61" i="74"/>
  <c r="AO61" i="74" s="1"/>
  <c r="AE61" i="74"/>
  <c r="Y67" i="42"/>
  <c r="X67" i="42"/>
  <c r="AR61" i="45"/>
  <c r="AR62" i="44"/>
  <c r="AH62" i="36"/>
  <c r="AQ62" i="36" s="1"/>
  <c r="AI63" i="40"/>
  <c r="AN63" i="40"/>
  <c r="AI62" i="86"/>
  <c r="AN62" i="86"/>
  <c r="AN63" i="79"/>
  <c r="AI63" i="79"/>
  <c r="Y63" i="86"/>
  <c r="X63" i="86"/>
  <c r="AR61" i="93"/>
  <c r="AF64" i="25"/>
  <c r="AO64" i="25" s="1"/>
  <c r="AE64" i="25"/>
  <c r="W65" i="25"/>
  <c r="AG64" i="25"/>
  <c r="AP64" i="25" s="1"/>
  <c r="AE61" i="33"/>
  <c r="W62" i="33"/>
  <c r="AG61" i="33"/>
  <c r="AP61" i="33" s="1"/>
  <c r="AF61" i="33"/>
  <c r="AO61" i="33" s="1"/>
  <c r="AR61" i="87"/>
  <c r="AR62" i="43"/>
  <c r="AR64" i="32"/>
  <c r="AE62" i="31"/>
  <c r="W63" i="31"/>
  <c r="AG62" i="31"/>
  <c r="AP62" i="31" s="1"/>
  <c r="AF62" i="31"/>
  <c r="AO62" i="31" s="1"/>
  <c r="Y63" i="78"/>
  <c r="X63" i="78"/>
  <c r="AH65" i="32"/>
  <c r="AQ65" i="32" s="1"/>
  <c r="AH63" i="95"/>
  <c r="AQ63" i="95" s="1"/>
  <c r="Z62" i="36"/>
  <c r="AH63" i="84"/>
  <c r="AQ63" i="84" s="1"/>
  <c r="AH63" i="44"/>
  <c r="AQ63" i="44" s="1"/>
  <c r="W63" i="45"/>
  <c r="AG62" i="45"/>
  <c r="AP62" i="45" s="1"/>
  <c r="AF62" i="45"/>
  <c r="AO62" i="45" s="1"/>
  <c r="AE62" i="45"/>
  <c r="AN66" i="42"/>
  <c r="AI66" i="42"/>
  <c r="AH62" i="87"/>
  <c r="AQ62" i="87" s="1"/>
  <c r="AH62" i="93"/>
  <c r="AQ62" i="93" s="1"/>
  <c r="AH66" i="96"/>
  <c r="AQ66" i="96" s="1"/>
  <c r="AR60" i="37"/>
  <c r="Y62" i="34"/>
  <c r="X62" i="34"/>
  <c r="AR64" i="92"/>
  <c r="AF60" i="85"/>
  <c r="AO60" i="85" s="1"/>
  <c r="AE60" i="85"/>
  <c r="W61" i="85"/>
  <c r="AG60" i="85"/>
  <c r="AP60" i="85" s="1"/>
  <c r="AR61" i="80"/>
  <c r="AH64" i="39"/>
  <c r="AQ64" i="39" s="1"/>
  <c r="Z63" i="94"/>
  <c r="AR62" i="88"/>
  <c r="AF62" i="81"/>
  <c r="AO62" i="81" s="1"/>
  <c r="AE62" i="81"/>
  <c r="W63" i="81"/>
  <c r="AG62" i="81"/>
  <c r="AP62" i="81" s="1"/>
  <c r="AR61" i="90"/>
  <c r="AH62" i="80"/>
  <c r="AQ62" i="80" s="1"/>
  <c r="AH62" i="45"/>
  <c r="AQ62" i="45" s="1"/>
  <c r="AH61" i="75"/>
  <c r="AQ61" i="75" s="1"/>
  <c r="AR63" i="29"/>
  <c r="Y61" i="73"/>
  <c r="X61" i="73"/>
  <c r="AH62" i="90"/>
  <c r="AQ62" i="90" s="1"/>
  <c r="AI63" i="47"/>
  <c r="AN63" i="47"/>
  <c r="AH64" i="26"/>
  <c r="AQ64" i="26" s="1"/>
  <c r="AI65" i="48"/>
  <c r="AN65" i="48"/>
  <c r="Y63" i="77"/>
  <c r="X63" i="77"/>
  <c r="AE62" i="93" l="1"/>
  <c r="AF62" i="87"/>
  <c r="AO62" i="87" s="1"/>
  <c r="Z63" i="77"/>
  <c r="Z63" i="41"/>
  <c r="AG63" i="41" s="1"/>
  <c r="AP63" i="41" s="1"/>
  <c r="AG62" i="87"/>
  <c r="AP62" i="87" s="1"/>
  <c r="Z64" i="40"/>
  <c r="AG64" i="29"/>
  <c r="AP64" i="29" s="1"/>
  <c r="AE63" i="84"/>
  <c r="Z61" i="73"/>
  <c r="AE61" i="37"/>
  <c r="Z62" i="34"/>
  <c r="AE62" i="34" s="1"/>
  <c r="W62" i="37"/>
  <c r="Y62" i="37" s="1"/>
  <c r="Z63" i="78"/>
  <c r="AF63" i="78" s="1"/>
  <c r="AO63" i="78" s="1"/>
  <c r="AI61" i="75"/>
  <c r="AN61" i="75"/>
  <c r="AI63" i="95"/>
  <c r="AN63" i="95"/>
  <c r="AN65" i="32"/>
  <c r="AI65" i="32"/>
  <c r="AF63" i="41"/>
  <c r="AO63" i="41" s="1"/>
  <c r="AE63" i="41"/>
  <c r="W64" i="41"/>
  <c r="Y65" i="29"/>
  <c r="X65" i="29"/>
  <c r="Y63" i="87"/>
  <c r="X63" i="87"/>
  <c r="Y65" i="27"/>
  <c r="X65" i="27"/>
  <c r="AR66" i="42"/>
  <c r="X63" i="45"/>
  <c r="Z63" i="45" s="1"/>
  <c r="Y63" i="45"/>
  <c r="X65" i="25"/>
  <c r="Y65" i="25"/>
  <c r="AH63" i="86"/>
  <c r="AQ63" i="86" s="1"/>
  <c r="AR62" i="86"/>
  <c r="AH67" i="42"/>
  <c r="AQ67" i="42" s="1"/>
  <c r="X62" i="74"/>
  <c r="Y62" i="74"/>
  <c r="AI65" i="30"/>
  <c r="AN65" i="30"/>
  <c r="AR61" i="89"/>
  <c r="AI60" i="76"/>
  <c r="AN60" i="76"/>
  <c r="Y62" i="75"/>
  <c r="X62" i="75"/>
  <c r="AI60" i="83"/>
  <c r="AN60" i="83"/>
  <c r="AH65" i="46"/>
  <c r="AQ65" i="46" s="1"/>
  <c r="AH66" i="48"/>
  <c r="AQ66" i="48" s="1"/>
  <c r="AH62" i="89"/>
  <c r="AQ62" i="89" s="1"/>
  <c r="X64" i="95"/>
  <c r="Z64" i="95" s="1"/>
  <c r="Y64" i="95"/>
  <c r="AN62" i="90"/>
  <c r="AI62" i="90"/>
  <c r="AH63" i="91"/>
  <c r="AQ63" i="91" s="1"/>
  <c r="AI64" i="39"/>
  <c r="AN64" i="39"/>
  <c r="X64" i="84"/>
  <c r="Y64" i="84"/>
  <c r="AI63" i="44"/>
  <c r="AN63" i="44"/>
  <c r="AN65" i="92"/>
  <c r="AI65" i="92"/>
  <c r="AR64" i="46"/>
  <c r="AI65" i="38"/>
  <c r="AN65" i="38"/>
  <c r="AN61" i="28"/>
  <c r="AI61" i="28"/>
  <c r="X63" i="81"/>
  <c r="Y63" i="81"/>
  <c r="AF63" i="94"/>
  <c r="AO63" i="94" s="1"/>
  <c r="AE63" i="94"/>
  <c r="AG63" i="94"/>
  <c r="AP63" i="94" s="1"/>
  <c r="W64" i="94"/>
  <c r="AI64" i="25"/>
  <c r="AN64" i="25"/>
  <c r="AR62" i="41"/>
  <c r="AH64" i="47"/>
  <c r="AQ64" i="47" s="1"/>
  <c r="W64" i="88"/>
  <c r="AG63" i="88"/>
  <c r="AP63" i="88" s="1"/>
  <c r="AF63" i="88"/>
  <c r="AO63" i="88" s="1"/>
  <c r="AE63" i="88"/>
  <c r="Y65" i="82"/>
  <c r="X65" i="82"/>
  <c r="AN66" i="96"/>
  <c r="AI66" i="96"/>
  <c r="Z62" i="89"/>
  <c r="X65" i="26"/>
  <c r="Y65" i="26"/>
  <c r="Z65" i="26" s="1"/>
  <c r="Z63" i="91"/>
  <c r="W63" i="36"/>
  <c r="AG62" i="36"/>
  <c r="AP62" i="36" s="1"/>
  <c r="AF62" i="36"/>
  <c r="AO62" i="36" s="1"/>
  <c r="AE62" i="36"/>
  <c r="AR65" i="48"/>
  <c r="AR63" i="47"/>
  <c r="AH61" i="73"/>
  <c r="AQ61" i="73" s="1"/>
  <c r="AN62" i="45"/>
  <c r="AI62" i="45"/>
  <c r="Y62" i="33"/>
  <c r="X62" i="33"/>
  <c r="Z62" i="33" s="1"/>
  <c r="Z63" i="86"/>
  <c r="AR63" i="40"/>
  <c r="Z67" i="42"/>
  <c r="X66" i="92"/>
  <c r="Y66" i="92"/>
  <c r="AR62" i="91"/>
  <c r="Z67" i="96"/>
  <c r="Y67" i="96"/>
  <c r="X67" i="96"/>
  <c r="Z65" i="46"/>
  <c r="Z66" i="48"/>
  <c r="X62" i="28"/>
  <c r="Y62" i="28"/>
  <c r="X66" i="32"/>
  <c r="Y66" i="32"/>
  <c r="AI64" i="29"/>
  <c r="AN64" i="29"/>
  <c r="Y63" i="80"/>
  <c r="X63" i="80"/>
  <c r="AN63" i="84"/>
  <c r="AI63" i="84"/>
  <c r="Y63" i="93"/>
  <c r="X63" i="93"/>
  <c r="AI62" i="87"/>
  <c r="AN62" i="87"/>
  <c r="AN64" i="27"/>
  <c r="AI64" i="27"/>
  <c r="AE63" i="77"/>
  <c r="W64" i="77"/>
  <c r="AG63" i="77"/>
  <c r="AP63" i="77" s="1"/>
  <c r="AF63" i="77"/>
  <c r="AO63" i="77" s="1"/>
  <c r="W65" i="40"/>
  <c r="AG64" i="40"/>
  <c r="AP64" i="40" s="1"/>
  <c r="AF64" i="40"/>
  <c r="AO64" i="40" s="1"/>
  <c r="AE64" i="40"/>
  <c r="AI60" i="85"/>
  <c r="AN60" i="85"/>
  <c r="AH63" i="77"/>
  <c r="AQ63" i="77" s="1"/>
  <c r="AI62" i="81"/>
  <c r="AN62" i="81"/>
  <c r="X63" i="31"/>
  <c r="Y63" i="31"/>
  <c r="AR63" i="79"/>
  <c r="AI61" i="74"/>
  <c r="AN61" i="74"/>
  <c r="AR62" i="77"/>
  <c r="Z64" i="47"/>
  <c r="Y66" i="38"/>
  <c r="X66" i="38"/>
  <c r="AH64" i="40"/>
  <c r="AQ64" i="40" s="1"/>
  <c r="W63" i="35"/>
  <c r="AG62" i="35"/>
  <c r="AP62" i="35" s="1"/>
  <c r="AF62" i="35"/>
  <c r="AO62" i="35" s="1"/>
  <c r="AE62" i="35"/>
  <c r="AR62" i="78"/>
  <c r="AH64" i="79"/>
  <c r="AQ64" i="79" s="1"/>
  <c r="AI64" i="26"/>
  <c r="AN64" i="26"/>
  <c r="AH63" i="41"/>
  <c r="AQ63" i="41" s="1"/>
  <c r="AI62" i="80"/>
  <c r="AN62" i="80"/>
  <c r="X65" i="39"/>
  <c r="Y65" i="39"/>
  <c r="AR60" i="73"/>
  <c r="AE61" i="73"/>
  <c r="W62" i="73"/>
  <c r="AG61" i="73"/>
  <c r="AP61" i="73" s="1"/>
  <c r="AF61" i="73"/>
  <c r="AO61" i="73" s="1"/>
  <c r="X61" i="85"/>
  <c r="Y61" i="85"/>
  <c r="AH62" i="34"/>
  <c r="AQ62" i="34" s="1"/>
  <c r="AH63" i="78"/>
  <c r="AQ63" i="78" s="1"/>
  <c r="AI62" i="31"/>
  <c r="AN62" i="31"/>
  <c r="AI61" i="33"/>
  <c r="AN61" i="33"/>
  <c r="Y66" i="30"/>
  <c r="X66" i="30"/>
  <c r="W64" i="43"/>
  <c r="AG63" i="43"/>
  <c r="AP63" i="43" s="1"/>
  <c r="AF63" i="43"/>
  <c r="AO63" i="43" s="1"/>
  <c r="AE63" i="43"/>
  <c r="Y61" i="76"/>
  <c r="X61" i="76"/>
  <c r="AR61" i="34"/>
  <c r="AN64" i="82"/>
  <c r="AI64" i="82"/>
  <c r="X61" i="83"/>
  <c r="Y61" i="83"/>
  <c r="AF64" i="79"/>
  <c r="AO64" i="79" s="1"/>
  <c r="AE64" i="79"/>
  <c r="W65" i="79"/>
  <c r="AG64" i="79"/>
  <c r="AP64" i="79" s="1"/>
  <c r="X63" i="90"/>
  <c r="Y63" i="90"/>
  <c r="AI62" i="93"/>
  <c r="AN62" i="93"/>
  <c r="AI61" i="37"/>
  <c r="AN61" i="37"/>
  <c r="Y64" i="44"/>
  <c r="X64" i="44"/>
  <c r="Z62" i="75" l="1"/>
  <c r="AF62" i="34"/>
  <c r="AO62" i="34" s="1"/>
  <c r="W64" i="78"/>
  <c r="Z63" i="31"/>
  <c r="Z63" i="93"/>
  <c r="Z63" i="81"/>
  <c r="AG62" i="34"/>
  <c r="AP62" i="34" s="1"/>
  <c r="W63" i="34"/>
  <c r="Z66" i="38"/>
  <c r="Z66" i="32"/>
  <c r="Z62" i="74"/>
  <c r="Z65" i="29"/>
  <c r="W66" i="29" s="1"/>
  <c r="AG63" i="78"/>
  <c r="AP63" i="78" s="1"/>
  <c r="Z62" i="28"/>
  <c r="Z64" i="84"/>
  <c r="AF64" i="84" s="1"/>
  <c r="AO64" i="84" s="1"/>
  <c r="X62" i="37"/>
  <c r="AE63" i="78"/>
  <c r="W66" i="26"/>
  <c r="AG65" i="26"/>
  <c r="AP65" i="26" s="1"/>
  <c r="AF65" i="26"/>
  <c r="AO65" i="26" s="1"/>
  <c r="AE65" i="26"/>
  <c r="AE64" i="84"/>
  <c r="W65" i="95"/>
  <c r="AG64" i="95"/>
  <c r="AP64" i="95" s="1"/>
  <c r="AE64" i="95"/>
  <c r="AF64" i="95"/>
  <c r="AO64" i="95" s="1"/>
  <c r="W63" i="75"/>
  <c r="AG62" i="75"/>
  <c r="AP62" i="75" s="1"/>
  <c r="AF62" i="75"/>
  <c r="AO62" i="75" s="1"/>
  <c r="AE62" i="75"/>
  <c r="AF65" i="29"/>
  <c r="AO65" i="29" s="1"/>
  <c r="AE65" i="29"/>
  <c r="AF62" i="28"/>
  <c r="AO62" i="28" s="1"/>
  <c r="AE62" i="28"/>
  <c r="W63" i="28"/>
  <c r="AG62" i="28"/>
  <c r="AP62" i="28" s="1"/>
  <c r="AH61" i="83"/>
  <c r="AQ61" i="83" s="1"/>
  <c r="AH65" i="82"/>
  <c r="AQ65" i="82" s="1"/>
  <c r="AH63" i="87"/>
  <c r="AQ63" i="87" s="1"/>
  <c r="Z61" i="83"/>
  <c r="W65" i="47"/>
  <c r="AG64" i="47"/>
  <c r="AP64" i="47" s="1"/>
  <c r="AF64" i="47"/>
  <c r="AO64" i="47" s="1"/>
  <c r="AE64" i="47"/>
  <c r="AR60" i="85"/>
  <c r="AR63" i="84"/>
  <c r="AR64" i="29"/>
  <c r="AR62" i="45"/>
  <c r="AH65" i="26"/>
  <c r="AQ65" i="26" s="1"/>
  <c r="X64" i="88"/>
  <c r="Y64" i="88"/>
  <c r="AR61" i="28"/>
  <c r="AR65" i="92"/>
  <c r="AH62" i="75"/>
  <c r="AQ62" i="75" s="1"/>
  <c r="AR61" i="75"/>
  <c r="AH61" i="76"/>
  <c r="AQ61" i="76" s="1"/>
  <c r="AR61" i="33"/>
  <c r="AH65" i="39"/>
  <c r="AQ65" i="39" s="1"/>
  <c r="AI62" i="35"/>
  <c r="AN62" i="35"/>
  <c r="AR62" i="81"/>
  <c r="AR64" i="27"/>
  <c r="W63" i="33"/>
  <c r="AG62" i="33"/>
  <c r="AP62" i="33" s="1"/>
  <c r="AF62" i="33"/>
  <c r="AO62" i="33" s="1"/>
  <c r="AE62" i="33"/>
  <c r="W64" i="81"/>
  <c r="AG63" i="81"/>
  <c r="AP63" i="81" s="1"/>
  <c r="AF63" i="81"/>
  <c r="AO63" i="81" s="1"/>
  <c r="AE63" i="81"/>
  <c r="AH64" i="95"/>
  <c r="AQ64" i="95" s="1"/>
  <c r="AR60" i="83"/>
  <c r="AI63" i="41"/>
  <c r="AN63" i="41"/>
  <c r="AR62" i="93"/>
  <c r="Z61" i="76"/>
  <c r="AH61" i="85"/>
  <c r="AQ61" i="85" s="1"/>
  <c r="AI61" i="73"/>
  <c r="AN61" i="73"/>
  <c r="AI64" i="40"/>
  <c r="AN64" i="40"/>
  <c r="W67" i="48"/>
  <c r="AG66" i="48"/>
  <c r="AP66" i="48" s="1"/>
  <c r="AF66" i="48"/>
  <c r="AO66" i="48" s="1"/>
  <c r="AE66" i="48"/>
  <c r="Z65" i="82"/>
  <c r="AI63" i="94"/>
  <c r="AN63" i="94"/>
  <c r="AH65" i="25"/>
  <c r="AQ65" i="25" s="1"/>
  <c r="Z63" i="87"/>
  <c r="AR65" i="32"/>
  <c r="AN63" i="78"/>
  <c r="AI63" i="78"/>
  <c r="AR61" i="37"/>
  <c r="W67" i="38"/>
  <c r="AG66" i="38"/>
  <c r="AP66" i="38" s="1"/>
  <c r="AF66" i="38"/>
  <c r="AO66" i="38" s="1"/>
  <c r="AE66" i="38"/>
  <c r="AF67" i="42"/>
  <c r="AO67" i="42" s="1"/>
  <c r="AE67" i="42"/>
  <c r="W68" i="42"/>
  <c r="AG67" i="42"/>
  <c r="AP67" i="42" s="1"/>
  <c r="Z65" i="39"/>
  <c r="AH64" i="44"/>
  <c r="AQ64" i="44" s="1"/>
  <c r="AR64" i="82"/>
  <c r="AH66" i="30"/>
  <c r="AQ66" i="30" s="1"/>
  <c r="AR62" i="31"/>
  <c r="AI64" i="79"/>
  <c r="AN64" i="79"/>
  <c r="Z61" i="85"/>
  <c r="AR62" i="80"/>
  <c r="Y63" i="35"/>
  <c r="X63" i="35"/>
  <c r="AH63" i="31"/>
  <c r="AQ63" i="31" s="1"/>
  <c r="Y64" i="77"/>
  <c r="X64" i="77"/>
  <c r="Z64" i="77" s="1"/>
  <c r="AR62" i="87"/>
  <c r="AH63" i="80"/>
  <c r="AQ63" i="80" s="1"/>
  <c r="AH66" i="32"/>
  <c r="AQ66" i="32" s="1"/>
  <c r="AF65" i="46"/>
  <c r="AO65" i="46" s="1"/>
  <c r="AG65" i="46"/>
  <c r="AP65" i="46" s="1"/>
  <c r="W66" i="46"/>
  <c r="AE65" i="46"/>
  <c r="W64" i="86"/>
  <c r="AG63" i="86"/>
  <c r="AP63" i="86" s="1"/>
  <c r="AF63" i="86"/>
  <c r="AO63" i="86" s="1"/>
  <c r="AE63" i="86"/>
  <c r="X63" i="36"/>
  <c r="Y63" i="36"/>
  <c r="AF62" i="89"/>
  <c r="AO62" i="89" s="1"/>
  <c r="W63" i="89"/>
  <c r="AG62" i="89"/>
  <c r="AP62" i="89" s="1"/>
  <c r="AE62" i="89"/>
  <c r="AN63" i="88"/>
  <c r="AI63" i="88"/>
  <c r="AR64" i="39"/>
  <c r="AR62" i="90"/>
  <c r="AR65" i="30"/>
  <c r="Z65" i="25"/>
  <c r="AH65" i="27"/>
  <c r="AQ65" i="27" s="1"/>
  <c r="AH62" i="37"/>
  <c r="AQ62" i="37" s="1"/>
  <c r="AN62" i="34"/>
  <c r="AI62" i="34"/>
  <c r="AF63" i="93"/>
  <c r="AO63" i="93" s="1"/>
  <c r="AE63" i="93"/>
  <c r="W64" i="93"/>
  <c r="AG63" i="93"/>
  <c r="AP63" i="93" s="1"/>
  <c r="AH62" i="28"/>
  <c r="AQ62" i="28" s="1"/>
  <c r="AI62" i="36"/>
  <c r="AN62" i="36"/>
  <c r="AH64" i="84"/>
  <c r="AQ64" i="84" s="1"/>
  <c r="W63" i="74"/>
  <c r="AG62" i="74"/>
  <c r="AP62" i="74" s="1"/>
  <c r="AF62" i="74"/>
  <c r="AO62" i="74" s="1"/>
  <c r="AE62" i="74"/>
  <c r="AE63" i="45"/>
  <c r="W64" i="45"/>
  <c r="AG63" i="45"/>
  <c r="AP63" i="45" s="1"/>
  <c r="AF63" i="45"/>
  <c r="AO63" i="45" s="1"/>
  <c r="AH65" i="29"/>
  <c r="AQ65" i="29" s="1"/>
  <c r="AR64" i="26"/>
  <c r="AH66" i="38"/>
  <c r="AQ66" i="38" s="1"/>
  <c r="AF63" i="31"/>
  <c r="AO63" i="31" s="1"/>
  <c r="W64" i="31"/>
  <c r="AG63" i="31"/>
  <c r="AP63" i="31" s="1"/>
  <c r="AE63" i="31"/>
  <c r="AH63" i="93"/>
  <c r="AQ63" i="93" s="1"/>
  <c r="AF66" i="32"/>
  <c r="AO66" i="32" s="1"/>
  <c r="AE66" i="32"/>
  <c r="W67" i="32"/>
  <c r="AG66" i="32"/>
  <c r="AP66" i="32" s="1"/>
  <c r="AH67" i="96"/>
  <c r="AQ67" i="96" s="1"/>
  <c r="AH66" i="92"/>
  <c r="AQ66" i="92" s="1"/>
  <c r="AH62" i="33"/>
  <c r="AQ62" i="33" s="1"/>
  <c r="AR66" i="96"/>
  <c r="AR64" i="25"/>
  <c r="AR65" i="38"/>
  <c r="AR63" i="44"/>
  <c r="X64" i="41"/>
  <c r="Z64" i="41" s="1"/>
  <c r="Y64" i="41"/>
  <c r="X62" i="73"/>
  <c r="Y62" i="73"/>
  <c r="AF67" i="96"/>
  <c r="AO67" i="96" s="1"/>
  <c r="AG67" i="96"/>
  <c r="AP67" i="96" s="1"/>
  <c r="AE67" i="96"/>
  <c r="W68" i="96"/>
  <c r="X63" i="34"/>
  <c r="Y63" i="34"/>
  <c r="Z63" i="34" s="1"/>
  <c r="X65" i="79"/>
  <c r="Y65" i="79"/>
  <c r="Y64" i="43"/>
  <c r="X64" i="43"/>
  <c r="Z64" i="44"/>
  <c r="AH63" i="90"/>
  <c r="AQ63" i="90" s="1"/>
  <c r="AN63" i="43"/>
  <c r="AI63" i="43"/>
  <c r="Z66" i="30"/>
  <c r="Z63" i="90"/>
  <c r="AR61" i="74"/>
  <c r="Y65" i="40"/>
  <c r="X65" i="40"/>
  <c r="AI63" i="77"/>
  <c r="AN63" i="77"/>
  <c r="Z63" i="80"/>
  <c r="Z66" i="92"/>
  <c r="AE63" i="91"/>
  <c r="W64" i="91"/>
  <c r="AG63" i="91"/>
  <c r="AP63" i="91" s="1"/>
  <c r="AF63" i="91"/>
  <c r="AO63" i="91" s="1"/>
  <c r="Y64" i="94"/>
  <c r="X64" i="94"/>
  <c r="AH63" i="81"/>
  <c r="AQ63" i="81" s="1"/>
  <c r="AR60" i="76"/>
  <c r="AH62" i="74"/>
  <c r="AQ62" i="74" s="1"/>
  <c r="AH63" i="45"/>
  <c r="AQ63" i="45" s="1"/>
  <c r="Z65" i="27"/>
  <c r="Z62" i="37"/>
  <c r="AR63" i="95"/>
  <c r="Y64" i="78"/>
  <c r="X64" i="78"/>
  <c r="AG65" i="29" l="1"/>
  <c r="AP65" i="29" s="1"/>
  <c r="AG64" i="84"/>
  <c r="AP64" i="84" s="1"/>
  <c r="W65" i="84"/>
  <c r="W65" i="41"/>
  <c r="AG64" i="41"/>
  <c r="AP64" i="41" s="1"/>
  <c r="AF64" i="41"/>
  <c r="AO64" i="41" s="1"/>
  <c r="AE64" i="41"/>
  <c r="AF63" i="34"/>
  <c r="AO63" i="34" s="1"/>
  <c r="AE63" i="34"/>
  <c r="W64" i="34"/>
  <c r="AG63" i="34"/>
  <c r="AP63" i="34" s="1"/>
  <c r="Y66" i="46"/>
  <c r="X66" i="46"/>
  <c r="W65" i="77"/>
  <c r="AG64" i="77"/>
  <c r="AP64" i="77" s="1"/>
  <c r="AF64" i="77"/>
  <c r="AO64" i="77" s="1"/>
  <c r="AE64" i="77"/>
  <c r="AH63" i="35"/>
  <c r="AQ63" i="35" s="1"/>
  <c r="AI66" i="48"/>
  <c r="AN66" i="48"/>
  <c r="AR64" i="40"/>
  <c r="AR63" i="41"/>
  <c r="AH64" i="88"/>
  <c r="AQ64" i="88" s="1"/>
  <c r="AN65" i="29"/>
  <c r="AI65" i="29"/>
  <c r="AH63" i="34"/>
  <c r="AQ63" i="34" s="1"/>
  <c r="X64" i="45"/>
  <c r="Z64" i="45" s="1"/>
  <c r="Y64" i="45"/>
  <c r="X63" i="74"/>
  <c r="Y63" i="74"/>
  <c r="AR62" i="34"/>
  <c r="W66" i="25"/>
  <c r="AG65" i="25"/>
  <c r="AP65" i="25" s="1"/>
  <c r="AF65" i="25"/>
  <c r="AO65" i="25" s="1"/>
  <c r="AE65" i="25"/>
  <c r="X63" i="89"/>
  <c r="Y63" i="89"/>
  <c r="AN63" i="86"/>
  <c r="AI63" i="86"/>
  <c r="AR64" i="79"/>
  <c r="X68" i="42"/>
  <c r="Y68" i="42"/>
  <c r="X67" i="38"/>
  <c r="Z67" i="38" s="1"/>
  <c r="Y67" i="38"/>
  <c r="AI62" i="33"/>
  <c r="AN62" i="33"/>
  <c r="Z64" i="88"/>
  <c r="Y65" i="47"/>
  <c r="Z65" i="47" s="1"/>
  <c r="X65" i="47"/>
  <c r="Y63" i="28"/>
  <c r="X63" i="28"/>
  <c r="X65" i="95"/>
  <c r="Y65" i="95"/>
  <c r="AI65" i="26"/>
  <c r="AN65" i="26"/>
  <c r="W64" i="80"/>
  <c r="AG63" i="80"/>
  <c r="AP63" i="80" s="1"/>
  <c r="AF63" i="80"/>
  <c r="AO63" i="80" s="1"/>
  <c r="AE63" i="80"/>
  <c r="AH64" i="43"/>
  <c r="AQ64" i="43" s="1"/>
  <c r="AH64" i="41"/>
  <c r="AQ64" i="41" s="1"/>
  <c r="AF62" i="37"/>
  <c r="AO62" i="37" s="1"/>
  <c r="AE62" i="37"/>
  <c r="W63" i="37"/>
  <c r="AG62" i="37"/>
  <c r="AP62" i="37" s="1"/>
  <c r="Z64" i="91"/>
  <c r="Y64" i="91"/>
  <c r="X64" i="91"/>
  <c r="AR63" i="77"/>
  <c r="AE63" i="90"/>
  <c r="W64" i="90"/>
  <c r="AG63" i="90"/>
  <c r="AP63" i="90" s="1"/>
  <c r="AF63" i="90"/>
  <c r="AO63" i="90" s="1"/>
  <c r="Z64" i="43"/>
  <c r="Y67" i="32"/>
  <c r="X67" i="32"/>
  <c r="X64" i="31"/>
  <c r="Y64" i="31"/>
  <c r="AN63" i="45"/>
  <c r="AI63" i="45"/>
  <c r="AR62" i="36"/>
  <c r="AR63" i="88"/>
  <c r="Z63" i="35"/>
  <c r="AN67" i="42"/>
  <c r="AI67" i="42"/>
  <c r="AR61" i="73"/>
  <c r="W62" i="76"/>
  <c r="AG61" i="76"/>
  <c r="AP61" i="76" s="1"/>
  <c r="AE61" i="76"/>
  <c r="AF61" i="76"/>
  <c r="AO61" i="76" s="1"/>
  <c r="AI63" i="81"/>
  <c r="AN63" i="81"/>
  <c r="W62" i="83"/>
  <c r="AG61" i="83"/>
  <c r="AP61" i="83" s="1"/>
  <c r="AF61" i="83"/>
  <c r="AO61" i="83" s="1"/>
  <c r="AE61" i="83"/>
  <c r="Y63" i="75"/>
  <c r="X63" i="75"/>
  <c r="AH64" i="94"/>
  <c r="AQ64" i="94" s="1"/>
  <c r="AH65" i="40"/>
  <c r="AQ65" i="40" s="1"/>
  <c r="Y68" i="96"/>
  <c r="X68" i="96"/>
  <c r="AH62" i="73"/>
  <c r="AQ62" i="73" s="1"/>
  <c r="W64" i="87"/>
  <c r="AG63" i="87"/>
  <c r="AP63" i="87" s="1"/>
  <c r="AF63" i="87"/>
  <c r="AO63" i="87" s="1"/>
  <c r="AE63" i="87"/>
  <c r="Z67" i="48"/>
  <c r="X67" i="48"/>
  <c r="Y67" i="48"/>
  <c r="AI62" i="28"/>
  <c r="AN62" i="28"/>
  <c r="Y66" i="29"/>
  <c r="X66" i="29"/>
  <c r="AI63" i="91"/>
  <c r="AN63" i="91"/>
  <c r="AH65" i="79"/>
  <c r="AQ65" i="79" s="1"/>
  <c r="AN67" i="96"/>
  <c r="AI67" i="96"/>
  <c r="Z62" i="73"/>
  <c r="AN62" i="74"/>
  <c r="AI62" i="74"/>
  <c r="X64" i="93"/>
  <c r="Y64" i="93"/>
  <c r="AI62" i="89"/>
  <c r="AN62" i="89"/>
  <c r="AH63" i="36"/>
  <c r="AQ63" i="36" s="1"/>
  <c r="X64" i="86"/>
  <c r="Y64" i="86"/>
  <c r="AH64" i="77"/>
  <c r="AQ64" i="77" s="1"/>
  <c r="W66" i="39"/>
  <c r="AG65" i="39"/>
  <c r="AP65" i="39" s="1"/>
  <c r="AF65" i="39"/>
  <c r="AO65" i="39" s="1"/>
  <c r="AE65" i="39"/>
  <c r="AI66" i="38"/>
  <c r="AN66" i="38"/>
  <c r="AR63" i="94"/>
  <c r="Y63" i="33"/>
  <c r="Z63" i="33" s="1"/>
  <c r="X63" i="33"/>
  <c r="AN64" i="47"/>
  <c r="AI64" i="47"/>
  <c r="Y65" i="84"/>
  <c r="X65" i="84"/>
  <c r="Z65" i="84" s="1"/>
  <c r="X66" i="26"/>
  <c r="Y66" i="26"/>
  <c r="AH64" i="78"/>
  <c r="AQ64" i="78" s="1"/>
  <c r="AF65" i="27"/>
  <c r="AO65" i="27" s="1"/>
  <c r="AE65" i="27"/>
  <c r="W66" i="27"/>
  <c r="AG65" i="27"/>
  <c r="AP65" i="27" s="1"/>
  <c r="W67" i="30"/>
  <c r="AG66" i="30"/>
  <c r="AP66" i="30" s="1"/>
  <c r="AF66" i="30"/>
  <c r="AO66" i="30" s="1"/>
  <c r="AE66" i="30"/>
  <c r="AR63" i="43"/>
  <c r="AI66" i="32"/>
  <c r="AN66" i="32"/>
  <c r="Z64" i="78"/>
  <c r="Z64" i="94"/>
  <c r="W67" i="92"/>
  <c r="AG66" i="92"/>
  <c r="AP66" i="92" s="1"/>
  <c r="AF66" i="92"/>
  <c r="AO66" i="92" s="1"/>
  <c r="AE66" i="92"/>
  <c r="Z65" i="40"/>
  <c r="AG64" i="44"/>
  <c r="AP64" i="44" s="1"/>
  <c r="AF64" i="44"/>
  <c r="AO64" i="44" s="1"/>
  <c r="AE64" i="44"/>
  <c r="W65" i="44"/>
  <c r="Z65" i="79"/>
  <c r="AN63" i="31"/>
  <c r="AI63" i="31"/>
  <c r="AN63" i="93"/>
  <c r="AI63" i="93"/>
  <c r="Z63" i="36"/>
  <c r="AI65" i="46"/>
  <c r="AN65" i="46"/>
  <c r="W62" i="85"/>
  <c r="AG61" i="85"/>
  <c r="AP61" i="85" s="1"/>
  <c r="AF61" i="85"/>
  <c r="AO61" i="85" s="1"/>
  <c r="AE61" i="85"/>
  <c r="AR63" i="78"/>
  <c r="AE65" i="82"/>
  <c r="AG65" i="82"/>
  <c r="AP65" i="82" s="1"/>
  <c r="AF65" i="82"/>
  <c r="AO65" i="82" s="1"/>
  <c r="W66" i="82"/>
  <c r="X64" i="81"/>
  <c r="Y64" i="81"/>
  <c r="AR62" i="35"/>
  <c r="AN62" i="75"/>
  <c r="AI62" i="75"/>
  <c r="AN64" i="95"/>
  <c r="AI64" i="95"/>
  <c r="AI64" i="84"/>
  <c r="AN64" i="84"/>
  <c r="Z63" i="74" l="1"/>
  <c r="Z64" i="86"/>
  <c r="Z66" i="29"/>
  <c r="Z68" i="96"/>
  <c r="AG68" i="96" s="1"/>
  <c r="AP68" i="96" s="1"/>
  <c r="Z66" i="46"/>
  <c r="AE66" i="46" s="1"/>
  <c r="Z67" i="32"/>
  <c r="AG67" i="32" s="1"/>
  <c r="AP67" i="32" s="1"/>
  <c r="Z63" i="75"/>
  <c r="AF63" i="75" s="1"/>
  <c r="AO63" i="75" s="1"/>
  <c r="W64" i="33"/>
  <c r="AG63" i="33"/>
  <c r="AP63" i="33" s="1"/>
  <c r="AF63" i="33"/>
  <c r="AO63" i="33" s="1"/>
  <c r="AE63" i="33"/>
  <c r="W68" i="38"/>
  <c r="AG67" i="38"/>
  <c r="AP67" i="38" s="1"/>
  <c r="AF67" i="38"/>
  <c r="AO67" i="38" s="1"/>
  <c r="AE67" i="38"/>
  <c r="W66" i="84"/>
  <c r="AG65" i="84"/>
  <c r="AP65" i="84" s="1"/>
  <c r="AF65" i="84"/>
  <c r="AO65" i="84" s="1"/>
  <c r="AE65" i="84"/>
  <c r="AE65" i="47"/>
  <c r="AG65" i="47"/>
  <c r="AP65" i="47" s="1"/>
  <c r="AF65" i="47"/>
  <c r="AO65" i="47" s="1"/>
  <c r="W66" i="47"/>
  <c r="AF68" i="96"/>
  <c r="AO68" i="96" s="1"/>
  <c r="AG66" i="46"/>
  <c r="AP66" i="46" s="1"/>
  <c r="AF66" i="46"/>
  <c r="AO66" i="46" s="1"/>
  <c r="AE67" i="32"/>
  <c r="AE66" i="29"/>
  <c r="W67" i="29"/>
  <c r="AG66" i="29"/>
  <c r="AP66" i="29" s="1"/>
  <c r="AF66" i="29"/>
  <c r="AO66" i="29" s="1"/>
  <c r="AE63" i="75"/>
  <c r="W64" i="75"/>
  <c r="AG63" i="75"/>
  <c r="AP63" i="75" s="1"/>
  <c r="W66" i="40"/>
  <c r="AG65" i="40"/>
  <c r="AP65" i="40" s="1"/>
  <c r="AF65" i="40"/>
  <c r="AO65" i="40" s="1"/>
  <c r="AE65" i="40"/>
  <c r="AI66" i="30"/>
  <c r="AN66" i="30"/>
  <c r="AR63" i="45"/>
  <c r="W65" i="91"/>
  <c r="AG64" i="91"/>
  <c r="AP64" i="91" s="1"/>
  <c r="AF64" i="91"/>
  <c r="AO64" i="91" s="1"/>
  <c r="AE64" i="91"/>
  <c r="AH65" i="95"/>
  <c r="AQ65" i="95" s="1"/>
  <c r="AF64" i="45"/>
  <c r="AO64" i="45" s="1"/>
  <c r="AE64" i="45"/>
  <c r="W65" i="45"/>
  <c r="AG64" i="45"/>
  <c r="AP64" i="45" s="1"/>
  <c r="W64" i="36"/>
  <c r="AG63" i="36"/>
  <c r="AP63" i="36" s="1"/>
  <c r="AF63" i="36"/>
  <c r="AO63" i="36" s="1"/>
  <c r="AE63" i="36"/>
  <c r="AN65" i="39"/>
  <c r="AI65" i="39"/>
  <c r="AR62" i="89"/>
  <c r="W63" i="73"/>
  <c r="AG62" i="73"/>
  <c r="AP62" i="73" s="1"/>
  <c r="AF62" i="73"/>
  <c r="AO62" i="73" s="1"/>
  <c r="AE62" i="73"/>
  <c r="Y62" i="76"/>
  <c r="X62" i="76"/>
  <c r="Z62" i="76" s="1"/>
  <c r="W64" i="35"/>
  <c r="AG63" i="35"/>
  <c r="AP63" i="35" s="1"/>
  <c r="AF63" i="35"/>
  <c r="AO63" i="35" s="1"/>
  <c r="AE63" i="35"/>
  <c r="Z65" i="95"/>
  <c r="AR63" i="86"/>
  <c r="AN65" i="25"/>
  <c r="AI65" i="25"/>
  <c r="AI64" i="41"/>
  <c r="AN64" i="41"/>
  <c r="W66" i="79"/>
  <c r="AG65" i="79"/>
  <c r="AP65" i="79" s="1"/>
  <c r="AF65" i="79"/>
  <c r="AO65" i="79" s="1"/>
  <c r="AE65" i="79"/>
  <c r="AH67" i="38"/>
  <c r="AQ67" i="38" s="1"/>
  <c r="AI64" i="77"/>
  <c r="AN64" i="77"/>
  <c r="AI65" i="27"/>
  <c r="AN65" i="27"/>
  <c r="AR67" i="96"/>
  <c r="AN63" i="87"/>
  <c r="AI63" i="87"/>
  <c r="AF64" i="43"/>
  <c r="AO64" i="43" s="1"/>
  <c r="AE64" i="43"/>
  <c r="W65" i="43"/>
  <c r="AG64" i="43"/>
  <c r="AP64" i="43" s="1"/>
  <c r="X64" i="80"/>
  <c r="Y64" i="80"/>
  <c r="AH63" i="28"/>
  <c r="AQ63" i="28" s="1"/>
  <c r="AF64" i="88"/>
  <c r="AO64" i="88" s="1"/>
  <c r="AE64" i="88"/>
  <c r="W65" i="88"/>
  <c r="AG64" i="88"/>
  <c r="AP64" i="88" s="1"/>
  <c r="AH63" i="74"/>
  <c r="AQ63" i="74" s="1"/>
  <c r="AR65" i="46"/>
  <c r="W65" i="94"/>
  <c r="AG64" i="94"/>
  <c r="AP64" i="94" s="1"/>
  <c r="AF64" i="94"/>
  <c r="AO64" i="94" s="1"/>
  <c r="AE64" i="94"/>
  <c r="X66" i="27"/>
  <c r="Y66" i="27"/>
  <c r="AH65" i="84"/>
  <c r="AQ65" i="84" s="1"/>
  <c r="AE64" i="86"/>
  <c r="AF64" i="86"/>
  <c r="AO64" i="86" s="1"/>
  <c r="W65" i="86"/>
  <c r="AG64" i="86"/>
  <c r="AP64" i="86" s="1"/>
  <c r="AH63" i="75"/>
  <c r="AQ63" i="75" s="1"/>
  <c r="AR66" i="48"/>
  <c r="Y67" i="30"/>
  <c r="X67" i="30"/>
  <c r="AR64" i="47"/>
  <c r="AH64" i="93"/>
  <c r="AQ64" i="93" s="1"/>
  <c r="AR62" i="28"/>
  <c r="AI61" i="83"/>
  <c r="AN61" i="83"/>
  <c r="AR63" i="81"/>
  <c r="AH64" i="31"/>
  <c r="AQ64" i="31" s="1"/>
  <c r="X63" i="37"/>
  <c r="Y63" i="37"/>
  <c r="AH68" i="42"/>
  <c r="AQ68" i="42" s="1"/>
  <c r="AE63" i="74"/>
  <c r="W64" i="74"/>
  <c r="AG63" i="74"/>
  <c r="AP63" i="74" s="1"/>
  <c r="AF63" i="74"/>
  <c r="AO63" i="74" s="1"/>
  <c r="Y65" i="77"/>
  <c r="X65" i="77"/>
  <c r="Z65" i="77" s="1"/>
  <c r="X64" i="34"/>
  <c r="Z64" i="34" s="1"/>
  <c r="Y64" i="34"/>
  <c r="AI61" i="85"/>
  <c r="AN61" i="85"/>
  <c r="AR64" i="84"/>
  <c r="X65" i="44"/>
  <c r="Y65" i="44"/>
  <c r="AI66" i="92"/>
  <c r="AN66" i="92"/>
  <c r="AR64" i="95"/>
  <c r="AN64" i="44"/>
  <c r="AI64" i="44"/>
  <c r="AH64" i="81"/>
  <c r="AQ64" i="81" s="1"/>
  <c r="AR63" i="31"/>
  <c r="AH66" i="26"/>
  <c r="AQ66" i="26" s="1"/>
  <c r="Y66" i="39"/>
  <c r="X66" i="39"/>
  <c r="Z64" i="93"/>
  <c r="AR63" i="91"/>
  <c r="Z64" i="31"/>
  <c r="AH64" i="91"/>
  <c r="AQ64" i="91" s="1"/>
  <c r="AN62" i="37"/>
  <c r="AI62" i="37"/>
  <c r="AR65" i="26"/>
  <c r="Z63" i="28"/>
  <c r="AR62" i="33"/>
  <c r="Z68" i="42"/>
  <c r="AH63" i="89"/>
  <c r="AQ63" i="89" s="1"/>
  <c r="Y66" i="25"/>
  <c r="X66" i="25"/>
  <c r="Z66" i="25" s="1"/>
  <c r="X65" i="41"/>
  <c r="Y65" i="41"/>
  <c r="W68" i="48"/>
  <c r="AG67" i="48"/>
  <c r="AP67" i="48" s="1"/>
  <c r="AF67" i="48"/>
  <c r="AO67" i="48" s="1"/>
  <c r="AE67" i="48"/>
  <c r="X62" i="83"/>
  <c r="Y62" i="83"/>
  <c r="AI63" i="90"/>
  <c r="AN63" i="90"/>
  <c r="AR65" i="29"/>
  <c r="AE64" i="78"/>
  <c r="W65" i="78"/>
  <c r="AG64" i="78"/>
  <c r="AP64" i="78" s="1"/>
  <c r="AF64" i="78"/>
  <c r="AO64" i="78" s="1"/>
  <c r="AR63" i="93"/>
  <c r="AI65" i="82"/>
  <c r="AN65" i="82"/>
  <c r="X62" i="85"/>
  <c r="Y62" i="85"/>
  <c r="AR66" i="32"/>
  <c r="AR62" i="75"/>
  <c r="Z64" i="81"/>
  <c r="X67" i="92"/>
  <c r="Y67" i="92"/>
  <c r="Y66" i="82"/>
  <c r="Z66" i="82" s="1"/>
  <c r="X66" i="82"/>
  <c r="Z66" i="26"/>
  <c r="AH63" i="33"/>
  <c r="AQ63" i="33" s="1"/>
  <c r="AR66" i="38"/>
  <c r="AH64" i="86"/>
  <c r="AQ64" i="86" s="1"/>
  <c r="AR62" i="74"/>
  <c r="AH66" i="29"/>
  <c r="AQ66" i="29" s="1"/>
  <c r="AH67" i="48"/>
  <c r="AQ67" i="48" s="1"/>
  <c r="X64" i="87"/>
  <c r="Y64" i="87"/>
  <c r="AH68" i="96"/>
  <c r="AQ68" i="96" s="1"/>
  <c r="AI61" i="76"/>
  <c r="AN61" i="76"/>
  <c r="AR67" i="42"/>
  <c r="AH67" i="32"/>
  <c r="AQ67" i="32" s="1"/>
  <c r="X64" i="90"/>
  <c r="Y64" i="90"/>
  <c r="Z64" i="90" s="1"/>
  <c r="AN63" i="80"/>
  <c r="AI63" i="80"/>
  <c r="AH65" i="47"/>
  <c r="AQ65" i="47" s="1"/>
  <c r="Z63" i="89"/>
  <c r="AH64" i="45"/>
  <c r="AQ64" i="45" s="1"/>
  <c r="AH66" i="46"/>
  <c r="AQ66" i="46" s="1"/>
  <c r="AI63" i="34"/>
  <c r="AN63" i="34"/>
  <c r="Z65" i="44" l="1"/>
  <c r="W67" i="46"/>
  <c r="Z62" i="83"/>
  <c r="AF62" i="83" s="1"/>
  <c r="AO62" i="83" s="1"/>
  <c r="W69" i="96"/>
  <c r="Z67" i="92"/>
  <c r="W68" i="92" s="1"/>
  <c r="W68" i="32"/>
  <c r="AE68" i="96"/>
  <c r="Z64" i="87"/>
  <c r="AF67" i="32"/>
  <c r="AO67" i="32" s="1"/>
  <c r="Z67" i="30"/>
  <c r="AE67" i="30" s="1"/>
  <c r="W63" i="83"/>
  <c r="AG62" i="83"/>
  <c r="AP62" i="83" s="1"/>
  <c r="AG67" i="92"/>
  <c r="AP67" i="92" s="1"/>
  <c r="AF67" i="92"/>
  <c r="AO67" i="92" s="1"/>
  <c r="AE67" i="92"/>
  <c r="AF64" i="87"/>
  <c r="AO64" i="87" s="1"/>
  <c r="AE64" i="87"/>
  <c r="W65" i="87"/>
  <c r="AG64" i="87"/>
  <c r="AP64" i="87" s="1"/>
  <c r="W65" i="90"/>
  <c r="AG64" i="90"/>
  <c r="AP64" i="90" s="1"/>
  <c r="AF64" i="90"/>
  <c r="AO64" i="90" s="1"/>
  <c r="AE64" i="90"/>
  <c r="AH66" i="39"/>
  <c r="AQ66" i="39" s="1"/>
  <c r="Y65" i="43"/>
  <c r="X65" i="43"/>
  <c r="AR65" i="25"/>
  <c r="AN63" i="75"/>
  <c r="AI63" i="75"/>
  <c r="AI66" i="29"/>
  <c r="AN66" i="29"/>
  <c r="AN66" i="46"/>
  <c r="AI66" i="46"/>
  <c r="X69" i="96"/>
  <c r="Z69" i="96" s="1"/>
  <c r="Y69" i="96"/>
  <c r="X68" i="38"/>
  <c r="Y68" i="38"/>
  <c r="Z68" i="38" s="1"/>
  <c r="AH64" i="90"/>
  <c r="AQ64" i="90" s="1"/>
  <c r="AH67" i="92"/>
  <c r="AQ67" i="92" s="1"/>
  <c r="AI64" i="78"/>
  <c r="AN64" i="78"/>
  <c r="AH62" i="83"/>
  <c r="AQ62" i="83" s="1"/>
  <c r="X68" i="48"/>
  <c r="Y68" i="48"/>
  <c r="W69" i="42"/>
  <c r="AG68" i="42"/>
  <c r="AP68" i="42" s="1"/>
  <c r="AF68" i="42"/>
  <c r="AO68" i="42" s="1"/>
  <c r="AE68" i="42"/>
  <c r="AR62" i="37"/>
  <c r="AH65" i="77"/>
  <c r="AQ65" i="77" s="1"/>
  <c r="AR61" i="83"/>
  <c r="AI64" i="86"/>
  <c r="AN64" i="86"/>
  <c r="X65" i="94"/>
  <c r="Y65" i="94"/>
  <c r="AN64" i="88"/>
  <c r="AI64" i="88"/>
  <c r="AI62" i="73"/>
  <c r="AN62" i="73"/>
  <c r="AI64" i="91"/>
  <c r="AN64" i="91"/>
  <c r="AI67" i="32"/>
  <c r="AN67" i="32"/>
  <c r="AN68" i="96"/>
  <c r="AI68" i="96"/>
  <c r="X66" i="84"/>
  <c r="Y66" i="84"/>
  <c r="Z66" i="84" s="1"/>
  <c r="AH64" i="87"/>
  <c r="AQ64" i="87" s="1"/>
  <c r="W67" i="26"/>
  <c r="AG66" i="26"/>
  <c r="AP66" i="26" s="1"/>
  <c r="AF66" i="26"/>
  <c r="AO66" i="26" s="1"/>
  <c r="AE66" i="26"/>
  <c r="AF64" i="31"/>
  <c r="AO64" i="31" s="1"/>
  <c r="AE64" i="31"/>
  <c r="W65" i="31"/>
  <c r="AG64" i="31"/>
  <c r="AP64" i="31" s="1"/>
  <c r="Z66" i="39"/>
  <c r="AR66" i="92"/>
  <c r="AI63" i="74"/>
  <c r="AN63" i="74"/>
  <c r="AH66" i="27"/>
  <c r="AQ66" i="27" s="1"/>
  <c r="AI64" i="43"/>
  <c r="AN64" i="43"/>
  <c r="X66" i="79"/>
  <c r="Y66" i="79"/>
  <c r="Z66" i="79" s="1"/>
  <c r="AR65" i="39"/>
  <c r="Y64" i="36"/>
  <c r="X64" i="36"/>
  <c r="Y66" i="40"/>
  <c r="X66" i="40"/>
  <c r="AI65" i="47"/>
  <c r="AN65" i="47"/>
  <c r="AN63" i="33"/>
  <c r="AI63" i="33"/>
  <c r="AH66" i="82"/>
  <c r="AQ66" i="82" s="1"/>
  <c r="W65" i="81"/>
  <c r="AG64" i="81"/>
  <c r="AP64" i="81" s="1"/>
  <c r="AF64" i="81"/>
  <c r="AO64" i="81" s="1"/>
  <c r="AE64" i="81"/>
  <c r="AH62" i="85"/>
  <c r="AQ62" i="85" s="1"/>
  <c r="AH65" i="41"/>
  <c r="AQ65" i="41" s="1"/>
  <c r="AR64" i="44"/>
  <c r="AR61" i="85"/>
  <c r="W66" i="77"/>
  <c r="AG65" i="77"/>
  <c r="AP65" i="77" s="1"/>
  <c r="AF65" i="77"/>
  <c r="AO65" i="77" s="1"/>
  <c r="AE65" i="77"/>
  <c r="AH63" i="37"/>
  <c r="AQ63" i="37" s="1"/>
  <c r="Z66" i="27"/>
  <c r="AH64" i="80"/>
  <c r="AQ64" i="80" s="1"/>
  <c r="AR65" i="27"/>
  <c r="X64" i="35"/>
  <c r="Y64" i="35"/>
  <c r="AR66" i="30"/>
  <c r="AN65" i="84"/>
  <c r="AI65" i="84"/>
  <c r="AN67" i="38"/>
  <c r="AI67" i="38"/>
  <c r="Y64" i="74"/>
  <c r="X64" i="74"/>
  <c r="AN63" i="35"/>
  <c r="AI63" i="35"/>
  <c r="W63" i="76"/>
  <c r="AG62" i="76"/>
  <c r="AP62" i="76" s="1"/>
  <c r="AF62" i="76"/>
  <c r="AO62" i="76" s="1"/>
  <c r="AE62" i="76"/>
  <c r="AG63" i="89"/>
  <c r="AP63" i="89" s="1"/>
  <c r="AF63" i="89"/>
  <c r="AO63" i="89" s="1"/>
  <c r="AE63" i="89"/>
  <c r="W64" i="89"/>
  <c r="AR63" i="80"/>
  <c r="Z62" i="85"/>
  <c r="AN67" i="48"/>
  <c r="AI67" i="48"/>
  <c r="Z65" i="41"/>
  <c r="W64" i="28"/>
  <c r="AG63" i="28"/>
  <c r="AP63" i="28" s="1"/>
  <c r="AF63" i="28"/>
  <c r="AO63" i="28" s="1"/>
  <c r="AE63" i="28"/>
  <c r="AH65" i="44"/>
  <c r="AQ65" i="44" s="1"/>
  <c r="Z63" i="37"/>
  <c r="X65" i="86"/>
  <c r="Z65" i="86" s="1"/>
  <c r="Y65" i="86"/>
  <c r="AI64" i="94"/>
  <c r="AN64" i="94"/>
  <c r="Z64" i="80"/>
  <c r="AR63" i="87"/>
  <c r="AF65" i="95"/>
  <c r="AO65" i="95" s="1"/>
  <c r="AE65" i="95"/>
  <c r="AG65" i="95"/>
  <c r="AP65" i="95" s="1"/>
  <c r="W66" i="95"/>
  <c r="AH62" i="76"/>
  <c r="AQ62" i="76" s="1"/>
  <c r="Y63" i="73"/>
  <c r="X63" i="73"/>
  <c r="X65" i="45"/>
  <c r="Y65" i="45"/>
  <c r="X65" i="91"/>
  <c r="Z65" i="91" s="1"/>
  <c r="Y65" i="91"/>
  <c r="X67" i="29"/>
  <c r="Z67" i="29" s="1"/>
  <c r="Y67" i="29"/>
  <c r="X68" i="32"/>
  <c r="Y68" i="32"/>
  <c r="Y67" i="46"/>
  <c r="X67" i="46"/>
  <c r="Z67" i="46" s="1"/>
  <c r="X66" i="47"/>
  <c r="Y66" i="47"/>
  <c r="AR65" i="82"/>
  <c r="AE66" i="25"/>
  <c r="AG66" i="25"/>
  <c r="AP66" i="25" s="1"/>
  <c r="AF66" i="25"/>
  <c r="AO66" i="25" s="1"/>
  <c r="W67" i="25"/>
  <c r="W65" i="34"/>
  <c r="AG64" i="34"/>
  <c r="AP64" i="34" s="1"/>
  <c r="AF64" i="34"/>
  <c r="AO64" i="34" s="1"/>
  <c r="AE64" i="34"/>
  <c r="AR63" i="34"/>
  <c r="AR61" i="76"/>
  <c r="W67" i="82"/>
  <c r="AG66" i="82"/>
  <c r="AP66" i="82" s="1"/>
  <c r="AF66" i="82"/>
  <c r="AO66" i="82" s="1"/>
  <c r="AE66" i="82"/>
  <c r="Y65" i="78"/>
  <c r="X65" i="78"/>
  <c r="AR63" i="90"/>
  <c r="AH66" i="25"/>
  <c r="AQ66" i="25" s="1"/>
  <c r="W65" i="93"/>
  <c r="AG64" i="93"/>
  <c r="AP64" i="93" s="1"/>
  <c r="AF64" i="93"/>
  <c r="AO64" i="93" s="1"/>
  <c r="AE64" i="93"/>
  <c r="AF65" i="44"/>
  <c r="AO65" i="44" s="1"/>
  <c r="W66" i="44"/>
  <c r="AG65" i="44"/>
  <c r="AP65" i="44" s="1"/>
  <c r="AE65" i="44"/>
  <c r="AH64" i="34"/>
  <c r="AQ64" i="34" s="1"/>
  <c r="AH67" i="30"/>
  <c r="AQ67" i="30" s="1"/>
  <c r="X65" i="88"/>
  <c r="Y65" i="88"/>
  <c r="Z65" i="88" s="1"/>
  <c r="AR64" i="77"/>
  <c r="AI65" i="79"/>
  <c r="AN65" i="79"/>
  <c r="AR64" i="41"/>
  <c r="AN63" i="36"/>
  <c r="AI63" i="36"/>
  <c r="AI64" i="45"/>
  <c r="AN64" i="45"/>
  <c r="AN65" i="40"/>
  <c r="AI65" i="40"/>
  <c r="Y64" i="75"/>
  <c r="X64" i="75"/>
  <c r="Z64" i="75" s="1"/>
  <c r="Y64" i="33"/>
  <c r="X64" i="33"/>
  <c r="Z65" i="78" l="1"/>
  <c r="Z68" i="32"/>
  <c r="Z65" i="45"/>
  <c r="AE62" i="83"/>
  <c r="Z66" i="47"/>
  <c r="Z64" i="36"/>
  <c r="AF67" i="30"/>
  <c r="AO67" i="30" s="1"/>
  <c r="Z65" i="94"/>
  <c r="AG67" i="30"/>
  <c r="AP67" i="30" s="1"/>
  <c r="Z64" i="33"/>
  <c r="Z64" i="35"/>
  <c r="AF64" i="35" s="1"/>
  <c r="AO64" i="35" s="1"/>
  <c r="W68" i="30"/>
  <c r="Z66" i="40"/>
  <c r="W67" i="40" s="1"/>
  <c r="Z63" i="73"/>
  <c r="W64" i="73" s="1"/>
  <c r="W67" i="79"/>
  <c r="AG66" i="79"/>
  <c r="AP66" i="79" s="1"/>
  <c r="AF66" i="79"/>
  <c r="AO66" i="79" s="1"/>
  <c r="AE66" i="79"/>
  <c r="AE66" i="40"/>
  <c r="AG66" i="40"/>
  <c r="AP66" i="40" s="1"/>
  <c r="AF66" i="40"/>
  <c r="AO66" i="40" s="1"/>
  <c r="AE68" i="38"/>
  <c r="W69" i="38"/>
  <c r="AG68" i="38"/>
  <c r="AP68" i="38" s="1"/>
  <c r="AF68" i="38"/>
  <c r="AO68" i="38" s="1"/>
  <c r="AG63" i="73"/>
  <c r="AP63" i="73" s="1"/>
  <c r="AF63" i="73"/>
  <c r="AO63" i="73" s="1"/>
  <c r="AE63" i="73"/>
  <c r="AF66" i="84"/>
  <c r="AO66" i="84" s="1"/>
  <c r="AE66" i="84"/>
  <c r="W67" i="84"/>
  <c r="AG66" i="84"/>
  <c r="AP66" i="84" s="1"/>
  <c r="AN66" i="26"/>
  <c r="AI66" i="26"/>
  <c r="AR68" i="96"/>
  <c r="AI68" i="42"/>
  <c r="AN68" i="42"/>
  <c r="AH68" i="48"/>
  <c r="AQ68" i="48" s="1"/>
  <c r="AG69" i="96"/>
  <c r="AP69" i="96" s="1"/>
  <c r="AP71" i="96" s="1"/>
  <c r="AF69" i="96"/>
  <c r="AO69" i="96" s="1"/>
  <c r="AO71" i="96" s="1"/>
  <c r="AE69" i="96"/>
  <c r="AX69" i="96"/>
  <c r="S69" i="96" s="1"/>
  <c r="AC69" i="96" s="1"/>
  <c r="AI64" i="87"/>
  <c r="AN64" i="87"/>
  <c r="X68" i="92"/>
  <c r="Y68" i="92"/>
  <c r="AH64" i="33"/>
  <c r="AQ64" i="33" s="1"/>
  <c r="AR65" i="40"/>
  <c r="AI64" i="93"/>
  <c r="AN64" i="93"/>
  <c r="AH65" i="78"/>
  <c r="AQ65" i="78" s="1"/>
  <c r="X67" i="82"/>
  <c r="Y67" i="82"/>
  <c r="AI64" i="34"/>
  <c r="AN64" i="34"/>
  <c r="Y67" i="25"/>
  <c r="X67" i="25"/>
  <c r="AH63" i="73"/>
  <c r="AQ63" i="73" s="1"/>
  <c r="Z64" i="28"/>
  <c r="X64" i="28"/>
  <c r="Y64" i="28"/>
  <c r="AR63" i="35"/>
  <c r="AH64" i="35"/>
  <c r="AQ64" i="35" s="1"/>
  <c r="AH66" i="40"/>
  <c r="AQ66" i="40" s="1"/>
  <c r="AR64" i="43"/>
  <c r="X65" i="31"/>
  <c r="Z65" i="31" s="1"/>
  <c r="Y65" i="31"/>
  <c r="AR62" i="73"/>
  <c r="Z68" i="48"/>
  <c r="AR66" i="46"/>
  <c r="W66" i="45"/>
  <c r="AG65" i="45"/>
  <c r="AP65" i="45" s="1"/>
  <c r="AE65" i="45"/>
  <c r="AF65" i="45"/>
  <c r="AO65" i="45" s="1"/>
  <c r="W63" i="85"/>
  <c r="AG62" i="85"/>
  <c r="AP62" i="85" s="1"/>
  <c r="AF62" i="85"/>
  <c r="AO62" i="85" s="1"/>
  <c r="AE62" i="85"/>
  <c r="AH65" i="88"/>
  <c r="AQ65" i="88" s="1"/>
  <c r="AI65" i="44"/>
  <c r="AN65" i="44"/>
  <c r="AH66" i="47"/>
  <c r="AQ66" i="47" s="1"/>
  <c r="AH68" i="32"/>
  <c r="AQ68" i="32" s="1"/>
  <c r="AH65" i="91"/>
  <c r="AQ65" i="91" s="1"/>
  <c r="AH65" i="86"/>
  <c r="AQ65" i="86" s="1"/>
  <c r="AR65" i="84"/>
  <c r="Y66" i="77"/>
  <c r="X66" i="77"/>
  <c r="AR63" i="74"/>
  <c r="AR64" i="88"/>
  <c r="AR64" i="86"/>
  <c r="AR64" i="78"/>
  <c r="AH68" i="38"/>
  <c r="AQ68" i="38" s="1"/>
  <c r="X68" i="30"/>
  <c r="Y68" i="30"/>
  <c r="AN67" i="92"/>
  <c r="AI67" i="92"/>
  <c r="AN62" i="83"/>
  <c r="AI62" i="83"/>
  <c r="AG64" i="75"/>
  <c r="AP64" i="75" s="1"/>
  <c r="AF64" i="75"/>
  <c r="AO64" i="75" s="1"/>
  <c r="W65" i="75"/>
  <c r="AE64" i="75"/>
  <c r="AR64" i="94"/>
  <c r="AR67" i="38"/>
  <c r="Y65" i="81"/>
  <c r="X65" i="81"/>
  <c r="AR63" i="33"/>
  <c r="AN64" i="31"/>
  <c r="AI64" i="31"/>
  <c r="X67" i="26"/>
  <c r="Y67" i="26"/>
  <c r="AR67" i="32"/>
  <c r="Y69" i="42"/>
  <c r="X69" i="42"/>
  <c r="AH65" i="43"/>
  <c r="AQ65" i="43" s="1"/>
  <c r="X65" i="90"/>
  <c r="Y65" i="90"/>
  <c r="AE67" i="46"/>
  <c r="AG67" i="46"/>
  <c r="AP67" i="46" s="1"/>
  <c r="AF67" i="46"/>
  <c r="AO67" i="46" s="1"/>
  <c r="W68" i="46"/>
  <c r="AI65" i="95"/>
  <c r="AN65" i="95"/>
  <c r="X63" i="76"/>
  <c r="Z63" i="76" s="1"/>
  <c r="Y63" i="76"/>
  <c r="AR65" i="47"/>
  <c r="AE65" i="88"/>
  <c r="W66" i="88"/>
  <c r="AG65" i="88"/>
  <c r="AP65" i="88" s="1"/>
  <c r="AF65" i="88"/>
  <c r="AO65" i="88" s="1"/>
  <c r="W69" i="32"/>
  <c r="AG68" i="32"/>
  <c r="AP68" i="32" s="1"/>
  <c r="AF68" i="32"/>
  <c r="AO68" i="32" s="1"/>
  <c r="AE68" i="32"/>
  <c r="W66" i="86"/>
  <c r="AG65" i="86"/>
  <c r="AP65" i="86" s="1"/>
  <c r="AF65" i="86"/>
  <c r="AO65" i="86" s="1"/>
  <c r="AE65" i="86"/>
  <c r="Y64" i="89"/>
  <c r="X64" i="89"/>
  <c r="AH64" i="74"/>
  <c r="AQ64" i="74" s="1"/>
  <c r="AH64" i="75"/>
  <c r="AQ64" i="75" s="1"/>
  <c r="AR64" i="45"/>
  <c r="AR65" i="79"/>
  <c r="AI66" i="82"/>
  <c r="AN66" i="82"/>
  <c r="X65" i="34"/>
  <c r="Y65" i="34"/>
  <c r="AI66" i="25"/>
  <c r="AN66" i="25"/>
  <c r="AH67" i="46"/>
  <c r="AQ67" i="46" s="1"/>
  <c r="AE64" i="80"/>
  <c r="W65" i="80"/>
  <c r="AG64" i="80"/>
  <c r="AP64" i="80" s="1"/>
  <c r="AF64" i="80"/>
  <c r="AO64" i="80" s="1"/>
  <c r="AF63" i="37"/>
  <c r="AO63" i="37" s="1"/>
  <c r="AG63" i="37"/>
  <c r="AP63" i="37" s="1"/>
  <c r="AE63" i="37"/>
  <c r="W64" i="37"/>
  <c r="AI63" i="28"/>
  <c r="AN63" i="28"/>
  <c r="AR67" i="48"/>
  <c r="AN63" i="89"/>
  <c r="AI63" i="89"/>
  <c r="W67" i="27"/>
  <c r="AG66" i="27"/>
  <c r="AP66" i="27" s="1"/>
  <c r="AF66" i="27"/>
  <c r="AO66" i="27" s="1"/>
  <c r="AE66" i="27"/>
  <c r="AH64" i="36"/>
  <c r="AQ64" i="36" s="1"/>
  <c r="AH66" i="79"/>
  <c r="AQ66" i="79" s="1"/>
  <c r="AH66" i="84"/>
  <c r="AQ66" i="84" s="1"/>
  <c r="AR66" i="29"/>
  <c r="X65" i="87"/>
  <c r="Y65" i="87"/>
  <c r="W68" i="29"/>
  <c r="AG67" i="29"/>
  <c r="AP67" i="29" s="1"/>
  <c r="AF67" i="29"/>
  <c r="AO67" i="29" s="1"/>
  <c r="AE67" i="29"/>
  <c r="AN64" i="81"/>
  <c r="AI64" i="81"/>
  <c r="AF64" i="36"/>
  <c r="AO64" i="36" s="1"/>
  <c r="AE64" i="36"/>
  <c r="W65" i="36"/>
  <c r="AG64" i="36"/>
  <c r="AP64" i="36" s="1"/>
  <c r="W66" i="94"/>
  <c r="AG65" i="94"/>
  <c r="AP65" i="94" s="1"/>
  <c r="AF65" i="94"/>
  <c r="AO65" i="94" s="1"/>
  <c r="AE65" i="94"/>
  <c r="AE64" i="33"/>
  <c r="W65" i="33"/>
  <c r="AG64" i="33"/>
  <c r="AP64" i="33" s="1"/>
  <c r="AF64" i="33"/>
  <c r="AO64" i="33" s="1"/>
  <c r="W66" i="78"/>
  <c r="AG65" i="78"/>
  <c r="AP65" i="78" s="1"/>
  <c r="AF65" i="78"/>
  <c r="AO65" i="78" s="1"/>
  <c r="AE65" i="78"/>
  <c r="W67" i="47"/>
  <c r="AG66" i="47"/>
  <c r="AP66" i="47" s="1"/>
  <c r="AF66" i="47"/>
  <c r="AO66" i="47" s="1"/>
  <c r="AE66" i="47"/>
  <c r="W66" i="91"/>
  <c r="AG65" i="91"/>
  <c r="AP65" i="91" s="1"/>
  <c r="AF65" i="91"/>
  <c r="AO65" i="91" s="1"/>
  <c r="AE65" i="91"/>
  <c r="X66" i="95"/>
  <c r="Y66" i="95"/>
  <c r="Z66" i="95" s="1"/>
  <c r="W66" i="41"/>
  <c r="AG65" i="41"/>
  <c r="AP65" i="41" s="1"/>
  <c r="AF65" i="41"/>
  <c r="AO65" i="41" s="1"/>
  <c r="AE65" i="41"/>
  <c r="AN62" i="76"/>
  <c r="AI62" i="76"/>
  <c r="AR63" i="36"/>
  <c r="Y66" i="44"/>
  <c r="X66" i="44"/>
  <c r="X65" i="93"/>
  <c r="Y65" i="93"/>
  <c r="AH67" i="29"/>
  <c r="AQ67" i="29" s="1"/>
  <c r="AH65" i="45"/>
  <c r="AQ65" i="45" s="1"/>
  <c r="Z64" i="74"/>
  <c r="AN65" i="77"/>
  <c r="AI65" i="77"/>
  <c r="AE66" i="39"/>
  <c r="W67" i="39"/>
  <c r="AG66" i="39"/>
  <c r="AP66" i="39" s="1"/>
  <c r="AF66" i="39"/>
  <c r="AO66" i="39" s="1"/>
  <c r="AR64" i="91"/>
  <c r="AH65" i="94"/>
  <c r="AQ65" i="94" s="1"/>
  <c r="AH69" i="96"/>
  <c r="AQ69" i="96" s="1"/>
  <c r="AQ71" i="96" s="1"/>
  <c r="AZ3" i="96"/>
  <c r="AX6" i="96" s="1"/>
  <c r="S6" i="96" s="1"/>
  <c r="AC6" i="96" s="1"/>
  <c r="AB7" i="96" s="1"/>
  <c r="AX28" i="96"/>
  <c r="S28" i="96" s="1"/>
  <c r="AC28" i="96" s="1"/>
  <c r="AB29" i="96" s="1"/>
  <c r="AX36" i="96"/>
  <c r="S36" i="96" s="1"/>
  <c r="AC36" i="96" s="1"/>
  <c r="AB37" i="96" s="1"/>
  <c r="AX39" i="96"/>
  <c r="S39" i="96" s="1"/>
  <c r="AC39" i="96" s="1"/>
  <c r="AB40" i="96" s="1"/>
  <c r="AX43" i="96"/>
  <c r="S43" i="96" s="1"/>
  <c r="AC43" i="96" s="1"/>
  <c r="AB44" i="96" s="1"/>
  <c r="AX45" i="96"/>
  <c r="S45" i="96" s="1"/>
  <c r="AC45" i="96" s="1"/>
  <c r="AB46" i="96" s="1"/>
  <c r="AX46" i="96"/>
  <c r="S46" i="96" s="1"/>
  <c r="AC46" i="96" s="1"/>
  <c r="AB47" i="96" s="1"/>
  <c r="AX50" i="96"/>
  <c r="S50" i="96" s="1"/>
  <c r="AC50" i="96" s="1"/>
  <c r="AB51" i="96" s="1"/>
  <c r="AX51" i="96"/>
  <c r="S51" i="96" s="1"/>
  <c r="AC51" i="96" s="1"/>
  <c r="AB52" i="96" s="1"/>
  <c r="AX52" i="96"/>
  <c r="S52" i="96" s="1"/>
  <c r="AC52" i="96" s="1"/>
  <c r="AB53" i="96" s="1"/>
  <c r="AX56" i="96"/>
  <c r="S56" i="96" s="1"/>
  <c r="AC56" i="96" s="1"/>
  <c r="AB57" i="96" s="1"/>
  <c r="AX57" i="96"/>
  <c r="S57" i="96" s="1"/>
  <c r="AC57" i="96" s="1"/>
  <c r="AB58" i="96" s="1"/>
  <c r="AX58" i="96"/>
  <c r="S58" i="96" s="1"/>
  <c r="AC58" i="96" s="1"/>
  <c r="AB59" i="96" s="1"/>
  <c r="AX62" i="96"/>
  <c r="S62" i="96" s="1"/>
  <c r="AC62" i="96" s="1"/>
  <c r="AB63" i="96" s="1"/>
  <c r="AX63" i="96"/>
  <c r="S63" i="96" s="1"/>
  <c r="AC63" i="96" s="1"/>
  <c r="AB64" i="96" s="1"/>
  <c r="AX68" i="96"/>
  <c r="S68" i="96" s="1"/>
  <c r="AC68" i="96" s="1"/>
  <c r="AB69" i="96" s="1"/>
  <c r="AX67" i="96"/>
  <c r="S67" i="96" s="1"/>
  <c r="AC67" i="96" s="1"/>
  <c r="AB68" i="96" s="1"/>
  <c r="AX64" i="96"/>
  <c r="S64" i="96" s="1"/>
  <c r="AC64" i="96" s="1"/>
  <c r="AB65" i="96" s="1"/>
  <c r="AX66" i="96"/>
  <c r="S66" i="96" s="1"/>
  <c r="AC66" i="96" s="1"/>
  <c r="AB67" i="96" s="1"/>
  <c r="AX65" i="96"/>
  <c r="S65" i="96" s="1"/>
  <c r="AC65" i="96" s="1"/>
  <c r="AB66" i="96" s="1"/>
  <c r="AR63" i="75"/>
  <c r="Z65" i="43"/>
  <c r="AN64" i="90"/>
  <c r="AI64" i="90"/>
  <c r="AN67" i="30"/>
  <c r="AI67" i="30"/>
  <c r="Y63" i="83"/>
  <c r="X63" i="83"/>
  <c r="AX59" i="96" l="1"/>
  <c r="S59" i="96" s="1"/>
  <c r="AC59" i="96" s="1"/>
  <c r="AB60" i="96" s="1"/>
  <c r="AX53" i="96"/>
  <c r="S53" i="96" s="1"/>
  <c r="AC53" i="96" s="1"/>
  <c r="AB54" i="96" s="1"/>
  <c r="AX47" i="96"/>
  <c r="S47" i="96" s="1"/>
  <c r="AC47" i="96" s="1"/>
  <c r="AB48" i="96" s="1"/>
  <c r="AX40" i="96"/>
  <c r="S40" i="96" s="1"/>
  <c r="AC40" i="96" s="1"/>
  <c r="AB41" i="96" s="1"/>
  <c r="AX30" i="96"/>
  <c r="S30" i="96" s="1"/>
  <c r="AC30" i="96" s="1"/>
  <c r="AB31" i="96" s="1"/>
  <c r="AX21" i="96"/>
  <c r="S21" i="96" s="1"/>
  <c r="AC21" i="96" s="1"/>
  <c r="AB22" i="96" s="1"/>
  <c r="AX29" i="96"/>
  <c r="S29" i="96" s="1"/>
  <c r="AC29" i="96" s="1"/>
  <c r="AB30" i="96" s="1"/>
  <c r="AX15" i="96"/>
  <c r="S15" i="96" s="1"/>
  <c r="AC15" i="96" s="1"/>
  <c r="AB16" i="96" s="1"/>
  <c r="Z68" i="92"/>
  <c r="AX35" i="96"/>
  <c r="S35" i="96" s="1"/>
  <c r="AC35" i="96" s="1"/>
  <c r="AB36" i="96" s="1"/>
  <c r="AX27" i="96"/>
  <c r="S27" i="96" s="1"/>
  <c r="AC27" i="96" s="1"/>
  <c r="AB28" i="96" s="1"/>
  <c r="AX61" i="96"/>
  <c r="S61" i="96" s="1"/>
  <c r="AC61" i="96" s="1"/>
  <c r="AB62" i="96" s="1"/>
  <c r="AX55" i="96"/>
  <c r="S55" i="96" s="1"/>
  <c r="AC55" i="96" s="1"/>
  <c r="AB56" i="96" s="1"/>
  <c r="AX49" i="96"/>
  <c r="S49" i="96" s="1"/>
  <c r="AC49" i="96" s="1"/>
  <c r="AB50" i="96" s="1"/>
  <c r="AX42" i="96"/>
  <c r="S42" i="96" s="1"/>
  <c r="AC42" i="96" s="1"/>
  <c r="AB43" i="96" s="1"/>
  <c r="AX34" i="96"/>
  <c r="S34" i="96" s="1"/>
  <c r="AC34" i="96" s="1"/>
  <c r="AB35" i="96" s="1"/>
  <c r="AX24" i="96"/>
  <c r="S24" i="96" s="1"/>
  <c r="AC24" i="96" s="1"/>
  <c r="AB25" i="96" s="1"/>
  <c r="AX60" i="96"/>
  <c r="S60" i="96" s="1"/>
  <c r="AC60" i="96" s="1"/>
  <c r="AB61" i="96" s="1"/>
  <c r="AX54" i="96"/>
  <c r="S54" i="96" s="1"/>
  <c r="AC54" i="96" s="1"/>
  <c r="AB55" i="96" s="1"/>
  <c r="AX48" i="96"/>
  <c r="S48" i="96" s="1"/>
  <c r="AC48" i="96" s="1"/>
  <c r="AB49" i="96" s="1"/>
  <c r="AX41" i="96"/>
  <c r="S41" i="96" s="1"/>
  <c r="AC41" i="96" s="1"/>
  <c r="AB42" i="96" s="1"/>
  <c r="AX33" i="96"/>
  <c r="S33" i="96" s="1"/>
  <c r="AC33" i="96" s="1"/>
  <c r="AB34" i="96" s="1"/>
  <c r="AX23" i="96"/>
  <c r="S23" i="96" s="1"/>
  <c r="AC23" i="96" s="1"/>
  <c r="AB24" i="96" s="1"/>
  <c r="AG64" i="35"/>
  <c r="AP64" i="35" s="1"/>
  <c r="AX14" i="96"/>
  <c r="S14" i="96" s="1"/>
  <c r="AC14" i="96" s="1"/>
  <c r="AB15" i="96" s="1"/>
  <c r="Z65" i="34"/>
  <c r="Z67" i="26"/>
  <c r="Z65" i="81"/>
  <c r="W65" i="35"/>
  <c r="AX20" i="96"/>
  <c r="S20" i="96" s="1"/>
  <c r="AC20" i="96" s="1"/>
  <c r="AB21" i="96" s="1"/>
  <c r="AE64" i="35"/>
  <c r="Z63" i="83"/>
  <c r="AX44" i="96"/>
  <c r="S44" i="96" s="1"/>
  <c r="AC44" i="96" s="1"/>
  <c r="AB45" i="96" s="1"/>
  <c r="AX38" i="96"/>
  <c r="S38" i="96" s="1"/>
  <c r="AC38" i="96" s="1"/>
  <c r="AB39" i="96" s="1"/>
  <c r="AX32" i="96"/>
  <c r="S32" i="96" s="1"/>
  <c r="AC32" i="96" s="1"/>
  <c r="AB33" i="96" s="1"/>
  <c r="AX26" i="96"/>
  <c r="S26" i="96" s="1"/>
  <c r="AC26" i="96" s="1"/>
  <c r="AB27" i="96" s="1"/>
  <c r="AX19" i="96"/>
  <c r="S19" i="96" s="1"/>
  <c r="AC19" i="96" s="1"/>
  <c r="AB20" i="96" s="1"/>
  <c r="Z69" i="42"/>
  <c r="AX37" i="96"/>
  <c r="S37" i="96" s="1"/>
  <c r="AC37" i="96" s="1"/>
  <c r="AB38" i="96" s="1"/>
  <c r="AX31" i="96"/>
  <c r="S31" i="96" s="1"/>
  <c r="AC31" i="96" s="1"/>
  <c r="AB32" i="96" s="1"/>
  <c r="AX25" i="96"/>
  <c r="S25" i="96" s="1"/>
  <c r="AC25" i="96" s="1"/>
  <c r="AB26" i="96" s="1"/>
  <c r="AX18" i="96"/>
  <c r="S18" i="96" s="1"/>
  <c r="AC18" i="96" s="1"/>
  <c r="AB19" i="96" s="1"/>
  <c r="AX8" i="96"/>
  <c r="S8" i="96" s="1"/>
  <c r="AC8" i="96" s="1"/>
  <c r="AB9" i="96" s="1"/>
  <c r="AX5" i="96"/>
  <c r="S5" i="96" s="1"/>
  <c r="AC5" i="96" s="1"/>
  <c r="AB6" i="96" s="1"/>
  <c r="AX3" i="96"/>
  <c r="S3" i="96" s="1"/>
  <c r="AC3" i="96" s="1"/>
  <c r="AX13" i="96"/>
  <c r="S13" i="96" s="1"/>
  <c r="AC13" i="96" s="1"/>
  <c r="AB14" i="96" s="1"/>
  <c r="AX11" i="96"/>
  <c r="S11" i="96" s="1"/>
  <c r="AC11" i="96" s="1"/>
  <c r="AB12" i="96" s="1"/>
  <c r="AX17" i="96"/>
  <c r="S17" i="96" s="1"/>
  <c r="AC17" i="96" s="1"/>
  <c r="AB18" i="96" s="1"/>
  <c r="AX10" i="96"/>
  <c r="S10" i="96" s="1"/>
  <c r="AC10" i="96" s="1"/>
  <c r="AB11" i="96" s="1"/>
  <c r="AX4" i="96"/>
  <c r="S4" i="96" s="1"/>
  <c r="AC4" i="96" s="1"/>
  <c r="AB5" i="96" s="1"/>
  <c r="AX22" i="96"/>
  <c r="S22" i="96" s="1"/>
  <c r="AC22" i="96" s="1"/>
  <c r="AB23" i="96" s="1"/>
  <c r="AK23" i="96" s="1"/>
  <c r="AT23" i="96" s="1"/>
  <c r="AX16" i="96"/>
  <c r="S16" i="96" s="1"/>
  <c r="AC16" i="96" s="1"/>
  <c r="AB17" i="96" s="1"/>
  <c r="AX9" i="96"/>
  <c r="S9" i="96" s="1"/>
  <c r="AC9" i="96" s="1"/>
  <c r="AB10" i="96" s="1"/>
  <c r="Z65" i="93"/>
  <c r="AF65" i="93" s="1"/>
  <c r="AO65" i="93" s="1"/>
  <c r="AE63" i="83"/>
  <c r="W64" i="83"/>
  <c r="AG63" i="83"/>
  <c r="AP63" i="83" s="1"/>
  <c r="AF63" i="83"/>
  <c r="AO63" i="83" s="1"/>
  <c r="AF67" i="26"/>
  <c r="AO67" i="26" s="1"/>
  <c r="AE67" i="26"/>
  <c r="W68" i="26"/>
  <c r="AG67" i="26"/>
  <c r="AP67" i="26" s="1"/>
  <c r="W67" i="95"/>
  <c r="AE66" i="95"/>
  <c r="AG66" i="95"/>
  <c r="AP66" i="95" s="1"/>
  <c r="AF66" i="95"/>
  <c r="AO66" i="95" s="1"/>
  <c r="AE65" i="31"/>
  <c r="W66" i="31"/>
  <c r="AG65" i="31"/>
  <c r="AP65" i="31" s="1"/>
  <c r="AF65" i="31"/>
  <c r="AO65" i="31" s="1"/>
  <c r="AK7" i="96"/>
  <c r="AT7" i="96" s="1"/>
  <c r="AJ60" i="96"/>
  <c r="AK60" i="96"/>
  <c r="AT60" i="96" s="1"/>
  <c r="AJ30" i="96"/>
  <c r="AK30" i="96"/>
  <c r="AT30" i="96" s="1"/>
  <c r="AR64" i="81"/>
  <c r="Y67" i="27"/>
  <c r="X67" i="27"/>
  <c r="AI65" i="88"/>
  <c r="AN65" i="88"/>
  <c r="AH66" i="77"/>
  <c r="AQ66" i="77" s="1"/>
  <c r="X63" i="85"/>
  <c r="Y63" i="85"/>
  <c r="W65" i="28"/>
  <c r="AG64" i="28"/>
  <c r="AP64" i="28" s="1"/>
  <c r="AF64" i="28"/>
  <c r="AO64" i="28" s="1"/>
  <c r="AE64" i="28"/>
  <c r="AH67" i="25"/>
  <c r="AQ67" i="25" s="1"/>
  <c r="AH67" i="82"/>
  <c r="AQ67" i="82" s="1"/>
  <c r="AF68" i="92"/>
  <c r="AO68" i="92" s="1"/>
  <c r="AE68" i="92"/>
  <c r="W69" i="92"/>
  <c r="AG68" i="92"/>
  <c r="AP68" i="92" s="1"/>
  <c r="AN63" i="73"/>
  <c r="AI63" i="73"/>
  <c r="X69" i="38"/>
  <c r="Y69" i="38"/>
  <c r="AJ69" i="96"/>
  <c r="AS69" i="96" s="1"/>
  <c r="AK69" i="96"/>
  <c r="AT69" i="96" s="1"/>
  <c r="AJ59" i="96"/>
  <c r="AK59" i="96"/>
  <c r="AT59" i="96" s="1"/>
  <c r="AJ53" i="96"/>
  <c r="AK53" i="96"/>
  <c r="AT53" i="96" s="1"/>
  <c r="AJ47" i="96"/>
  <c r="AK47" i="96"/>
  <c r="AT47" i="96" s="1"/>
  <c r="AJ41" i="96"/>
  <c r="AK41" i="96"/>
  <c r="AT41" i="96" s="1"/>
  <c r="AJ35" i="96"/>
  <c r="AK35" i="96"/>
  <c r="AT35" i="96" s="1"/>
  <c r="AJ29" i="96"/>
  <c r="AK29" i="96"/>
  <c r="AT29" i="96" s="1"/>
  <c r="AJ23" i="96"/>
  <c r="AJ17" i="96"/>
  <c r="AK17" i="96"/>
  <c r="AT17" i="96" s="1"/>
  <c r="AJ11" i="96"/>
  <c r="AK11" i="96"/>
  <c r="AT11" i="96" s="1"/>
  <c r="W65" i="74"/>
  <c r="AG64" i="74"/>
  <c r="AP64" i="74" s="1"/>
  <c r="AF64" i="74"/>
  <c r="AO64" i="74" s="1"/>
  <c r="AE64" i="74"/>
  <c r="AH65" i="93"/>
  <c r="AQ65" i="93" s="1"/>
  <c r="AN65" i="91"/>
  <c r="AI65" i="91"/>
  <c r="X66" i="78"/>
  <c r="Y66" i="78"/>
  <c r="Z66" i="78" s="1"/>
  <c r="AI64" i="33"/>
  <c r="AN64" i="33"/>
  <c r="AR63" i="28"/>
  <c r="AN67" i="46"/>
  <c r="AI67" i="46"/>
  <c r="Z67" i="82"/>
  <c r="AR68" i="42"/>
  <c r="X67" i="84"/>
  <c r="Y67" i="84"/>
  <c r="AI66" i="40"/>
  <c r="AN66" i="40"/>
  <c r="AJ42" i="96"/>
  <c r="AK42" i="96"/>
  <c r="AT42" i="96" s="1"/>
  <c r="AJ6" i="96"/>
  <c r="AK6" i="96"/>
  <c r="AT6" i="96" s="1"/>
  <c r="AR67" i="30"/>
  <c r="AJ64" i="96"/>
  <c r="AK64" i="96"/>
  <c r="AT64" i="96" s="1"/>
  <c r="AJ58" i="96"/>
  <c r="AK58" i="96"/>
  <c r="AT58" i="96" s="1"/>
  <c r="AJ52" i="96"/>
  <c r="AK52" i="96"/>
  <c r="AT52" i="96" s="1"/>
  <c r="AJ46" i="96"/>
  <c r="AK46" i="96"/>
  <c r="AT46" i="96" s="1"/>
  <c r="AJ40" i="96"/>
  <c r="AK40" i="96"/>
  <c r="AT40" i="96" s="1"/>
  <c r="AJ34" i="96"/>
  <c r="AK34" i="96"/>
  <c r="AT34" i="96" s="1"/>
  <c r="AJ28" i="96"/>
  <c r="AK28" i="96"/>
  <c r="AT28" i="96" s="1"/>
  <c r="AJ22" i="96"/>
  <c r="AK22" i="96"/>
  <c r="AT22" i="96" s="1"/>
  <c r="AJ16" i="96"/>
  <c r="AK16" i="96"/>
  <c r="AT16" i="96" s="1"/>
  <c r="AJ10" i="96"/>
  <c r="AK10" i="96"/>
  <c r="AT10" i="96" s="1"/>
  <c r="AB4" i="96"/>
  <c r="AJ3" i="96"/>
  <c r="X67" i="39"/>
  <c r="Y67" i="39"/>
  <c r="AR62" i="76"/>
  <c r="X66" i="41"/>
  <c r="Y66" i="41"/>
  <c r="X67" i="47"/>
  <c r="Y67" i="47"/>
  <c r="X65" i="36"/>
  <c r="Y65" i="36"/>
  <c r="AI67" i="29"/>
  <c r="AN67" i="29"/>
  <c r="AH65" i="87"/>
  <c r="AQ65" i="87" s="1"/>
  <c r="AR63" i="89"/>
  <c r="AH65" i="34"/>
  <c r="AQ65" i="34" s="1"/>
  <c r="AH64" i="89"/>
  <c r="AQ64" i="89" s="1"/>
  <c r="X66" i="86"/>
  <c r="Z66" i="86" s="1"/>
  <c r="Y66" i="86"/>
  <c r="X69" i="32"/>
  <c r="Y69" i="32"/>
  <c r="AR65" i="95"/>
  <c r="Z66" i="77"/>
  <c r="AR65" i="44"/>
  <c r="AE68" i="48"/>
  <c r="W69" i="48"/>
  <c r="AG68" i="48"/>
  <c r="AP68" i="48" s="1"/>
  <c r="AF68" i="48"/>
  <c r="AO68" i="48" s="1"/>
  <c r="Z67" i="25"/>
  <c r="AR64" i="93"/>
  <c r="AR64" i="87"/>
  <c r="AI68" i="38"/>
  <c r="AN68" i="38"/>
  <c r="AN66" i="79"/>
  <c r="AI66" i="79"/>
  <c r="AJ48" i="96"/>
  <c r="AK48" i="96"/>
  <c r="AT48" i="96" s="1"/>
  <c r="AJ24" i="96"/>
  <c r="AK24" i="96"/>
  <c r="AT24" i="96" s="1"/>
  <c r="AJ57" i="96"/>
  <c r="AK57" i="96"/>
  <c r="AT57" i="96" s="1"/>
  <c r="AJ27" i="96"/>
  <c r="AK27" i="96"/>
  <c r="AT27" i="96" s="1"/>
  <c r="AJ15" i="96"/>
  <c r="AK15" i="96"/>
  <c r="AT15" i="96" s="1"/>
  <c r="AJ5" i="96"/>
  <c r="AK5" i="96"/>
  <c r="AT5" i="96" s="1"/>
  <c r="AH66" i="44"/>
  <c r="AQ66" i="44" s="1"/>
  <c r="AN65" i="94"/>
  <c r="AI65" i="94"/>
  <c r="Z65" i="87"/>
  <c r="AI66" i="27"/>
  <c r="AN66" i="27"/>
  <c r="X64" i="37"/>
  <c r="Z64" i="37" s="1"/>
  <c r="Y64" i="37"/>
  <c r="W66" i="34"/>
  <c r="AG65" i="34"/>
  <c r="AP65" i="34" s="1"/>
  <c r="AF65" i="34"/>
  <c r="AO65" i="34" s="1"/>
  <c r="AE65" i="34"/>
  <c r="X68" i="46"/>
  <c r="Y68" i="46"/>
  <c r="AH65" i="90"/>
  <c r="AQ65" i="90" s="1"/>
  <c r="AH68" i="30"/>
  <c r="AQ68" i="30" s="1"/>
  <c r="AN62" i="85"/>
  <c r="AI62" i="85"/>
  <c r="AN65" i="45"/>
  <c r="AI65" i="45"/>
  <c r="AN66" i="84"/>
  <c r="AI66" i="84"/>
  <c r="Y64" i="73"/>
  <c r="X64" i="73"/>
  <c r="X65" i="35"/>
  <c r="Z65" i="35" s="1"/>
  <c r="Y65" i="35"/>
  <c r="W66" i="43"/>
  <c r="AG65" i="43"/>
  <c r="AP65" i="43" s="1"/>
  <c r="AF65" i="43"/>
  <c r="AO65" i="43" s="1"/>
  <c r="AE65" i="43"/>
  <c r="AJ54" i="96"/>
  <c r="AK54" i="96"/>
  <c r="AT54" i="96" s="1"/>
  <c r="AJ18" i="96"/>
  <c r="AK18" i="96"/>
  <c r="AT18" i="96" s="1"/>
  <c r="AE63" i="76"/>
  <c r="W64" i="76"/>
  <c r="AG63" i="76"/>
  <c r="AP63" i="76" s="1"/>
  <c r="AF63" i="76"/>
  <c r="AO63" i="76" s="1"/>
  <c r="AF69" i="42"/>
  <c r="AO69" i="42" s="1"/>
  <c r="W70" i="42"/>
  <c r="AG69" i="42"/>
  <c r="AP69" i="42" s="1"/>
  <c r="AE69" i="42"/>
  <c r="AR64" i="31"/>
  <c r="Y65" i="75"/>
  <c r="X65" i="75"/>
  <c r="AJ66" i="96"/>
  <c r="AK66" i="96"/>
  <c r="AT66" i="96" s="1"/>
  <c r="AJ51" i="96"/>
  <c r="AK51" i="96"/>
  <c r="AT51" i="96" s="1"/>
  <c r="AJ39" i="96"/>
  <c r="AK39" i="96"/>
  <c r="AT39" i="96" s="1"/>
  <c r="AJ21" i="96"/>
  <c r="AK21" i="96"/>
  <c r="AT21" i="96" s="1"/>
  <c r="AR64" i="90"/>
  <c r="AJ62" i="96"/>
  <c r="AK62" i="96"/>
  <c r="AT62" i="96" s="1"/>
  <c r="AJ50" i="96"/>
  <c r="AK50" i="96"/>
  <c r="AT50" i="96" s="1"/>
  <c r="AJ38" i="96"/>
  <c r="AK38" i="96"/>
  <c r="AT38" i="96" s="1"/>
  <c r="AJ26" i="96"/>
  <c r="AK26" i="96"/>
  <c r="AT26" i="96" s="1"/>
  <c r="AJ20" i="96"/>
  <c r="AK20" i="96"/>
  <c r="AT20" i="96" s="1"/>
  <c r="AJ14" i="96"/>
  <c r="AK14" i="96"/>
  <c r="AT14" i="96" s="1"/>
  <c r="AX7" i="96"/>
  <c r="S7" i="96" s="1"/>
  <c r="AC7" i="96" s="1"/>
  <c r="AB8" i="96" s="1"/>
  <c r="AI66" i="39"/>
  <c r="AN66" i="39"/>
  <c r="AH66" i="95"/>
  <c r="AQ66" i="95" s="1"/>
  <c r="Y66" i="91"/>
  <c r="X66" i="91"/>
  <c r="AI65" i="78"/>
  <c r="AN65" i="78"/>
  <c r="AI64" i="36"/>
  <c r="AN64" i="36"/>
  <c r="AI63" i="37"/>
  <c r="AN63" i="37"/>
  <c r="X65" i="80"/>
  <c r="Y65" i="80"/>
  <c r="Z64" i="89"/>
  <c r="Z65" i="90"/>
  <c r="AH69" i="42"/>
  <c r="AQ69" i="42" s="1"/>
  <c r="AH67" i="26"/>
  <c r="AQ67" i="26" s="1"/>
  <c r="AH65" i="81"/>
  <c r="AQ65" i="81" s="1"/>
  <c r="AR62" i="83"/>
  <c r="Z68" i="30"/>
  <c r="AR64" i="34"/>
  <c r="AI69" i="96"/>
  <c r="AN69" i="96"/>
  <c r="AN71" i="96" s="1"/>
  <c r="AR66" i="26"/>
  <c r="AJ68" i="96"/>
  <c r="AK68" i="96"/>
  <c r="AT68" i="96" s="1"/>
  <c r="AJ36" i="96"/>
  <c r="AK36" i="96"/>
  <c r="AT36" i="96" s="1"/>
  <c r="AK12" i="96"/>
  <c r="AT12" i="96" s="1"/>
  <c r="X66" i="94"/>
  <c r="Y66" i="94"/>
  <c r="AR66" i="25"/>
  <c r="AF65" i="81"/>
  <c r="AO65" i="81" s="1"/>
  <c r="AE65" i="81"/>
  <c r="W66" i="81"/>
  <c r="AG65" i="81"/>
  <c r="AP65" i="81" s="1"/>
  <c r="AR67" i="92"/>
  <c r="AH65" i="31"/>
  <c r="AQ65" i="31" s="1"/>
  <c r="AJ63" i="96"/>
  <c r="AK63" i="96"/>
  <c r="AT63" i="96" s="1"/>
  <c r="AJ45" i="96"/>
  <c r="AK45" i="96"/>
  <c r="AT45" i="96" s="1"/>
  <c r="AJ33" i="96"/>
  <c r="AK33" i="96"/>
  <c r="AT33" i="96" s="1"/>
  <c r="AJ9" i="96"/>
  <c r="AK9" i="96"/>
  <c r="AT9" i="96" s="1"/>
  <c r="AJ67" i="96"/>
  <c r="AK67" i="96"/>
  <c r="AT67" i="96" s="1"/>
  <c r="AJ56" i="96"/>
  <c r="AK56" i="96"/>
  <c r="AT56" i="96" s="1"/>
  <c r="AJ44" i="96"/>
  <c r="AK44" i="96"/>
  <c r="AT44" i="96" s="1"/>
  <c r="AJ32" i="96"/>
  <c r="AK32" i="96"/>
  <c r="AT32" i="96" s="1"/>
  <c r="AH63" i="83"/>
  <c r="AQ63" i="83" s="1"/>
  <c r="AJ65" i="96"/>
  <c r="AK65" i="96"/>
  <c r="AT65" i="96" s="1"/>
  <c r="AJ61" i="96"/>
  <c r="AK61" i="96"/>
  <c r="AT61" i="96" s="1"/>
  <c r="AJ55" i="96"/>
  <c r="AK55" i="96"/>
  <c r="AT55" i="96" s="1"/>
  <c r="AJ49" i="96"/>
  <c r="AK49" i="96"/>
  <c r="AT49" i="96" s="1"/>
  <c r="AJ43" i="96"/>
  <c r="AK43" i="96"/>
  <c r="AT43" i="96" s="1"/>
  <c r="AJ37" i="96"/>
  <c r="AK37" i="96"/>
  <c r="AT37" i="96" s="1"/>
  <c r="AJ31" i="96"/>
  <c r="AK31" i="96"/>
  <c r="AT31" i="96" s="1"/>
  <c r="AJ25" i="96"/>
  <c r="AK25" i="96"/>
  <c r="AT25" i="96" s="1"/>
  <c r="AJ19" i="96"/>
  <c r="AK19" i="96"/>
  <c r="AT19" i="96" s="1"/>
  <c r="AX12" i="96"/>
  <c r="S12" i="96" s="1"/>
  <c r="AC12" i="96" s="1"/>
  <c r="AB13" i="96" s="1"/>
  <c r="AR65" i="77"/>
  <c r="Z66" i="44"/>
  <c r="AN65" i="41"/>
  <c r="AI65" i="41"/>
  <c r="AI66" i="47"/>
  <c r="AN66" i="47"/>
  <c r="X65" i="33"/>
  <c r="Y65" i="33"/>
  <c r="Y68" i="29"/>
  <c r="X68" i="29"/>
  <c r="Z68" i="29" s="1"/>
  <c r="AN64" i="80"/>
  <c r="AI64" i="80"/>
  <c r="AR66" i="82"/>
  <c r="AI65" i="86"/>
  <c r="AN65" i="86"/>
  <c r="AN68" i="32"/>
  <c r="AI68" i="32"/>
  <c r="X66" i="88"/>
  <c r="Y66" i="88"/>
  <c r="AH63" i="76"/>
  <c r="AQ63" i="76" s="1"/>
  <c r="AI64" i="75"/>
  <c r="AN64" i="75"/>
  <c r="X66" i="45"/>
  <c r="Y66" i="45"/>
  <c r="AH64" i="28"/>
  <c r="AQ64" i="28" s="1"/>
  <c r="AH68" i="92"/>
  <c r="AQ68" i="92" s="1"/>
  <c r="Y67" i="40"/>
  <c r="X67" i="40"/>
  <c r="AI64" i="35"/>
  <c r="AN64" i="35"/>
  <c r="Y67" i="79"/>
  <c r="X67" i="79"/>
  <c r="Z67" i="39" l="1"/>
  <c r="Z69" i="32"/>
  <c r="Z67" i="84"/>
  <c r="Z66" i="94"/>
  <c r="Z69" i="38"/>
  <c r="W70" i="38" s="1"/>
  <c r="Z66" i="88"/>
  <c r="W66" i="93"/>
  <c r="AE65" i="93"/>
  <c r="AG65" i="93"/>
  <c r="AP65" i="93" s="1"/>
  <c r="Z67" i="79"/>
  <c r="AF67" i="79" s="1"/>
  <c r="AO67" i="79" s="1"/>
  <c r="Z65" i="75"/>
  <c r="AF65" i="75" s="1"/>
  <c r="AO65" i="75" s="1"/>
  <c r="Z64" i="73"/>
  <c r="AG64" i="73" s="1"/>
  <c r="AP64" i="73" s="1"/>
  <c r="Z67" i="40"/>
  <c r="AF67" i="40" s="1"/>
  <c r="AO67" i="40" s="1"/>
  <c r="AG69" i="38"/>
  <c r="AP69" i="38" s="1"/>
  <c r="AF69" i="38"/>
  <c r="AO69" i="38" s="1"/>
  <c r="AE69" i="38"/>
  <c r="AG67" i="79"/>
  <c r="AP67" i="79" s="1"/>
  <c r="AG65" i="75"/>
  <c r="AP65" i="75" s="1"/>
  <c r="AF69" i="32"/>
  <c r="AO69" i="32" s="1"/>
  <c r="AO71" i="32" s="1"/>
  <c r="AE69" i="32"/>
  <c r="AX69" i="32"/>
  <c r="S69" i="32" s="1"/>
  <c r="AC69" i="32" s="1"/>
  <c r="AG69" i="32"/>
  <c r="AP69" i="32" s="1"/>
  <c r="AP71" i="32" s="1"/>
  <c r="W68" i="39"/>
  <c r="AG67" i="39"/>
  <c r="AP67" i="39" s="1"/>
  <c r="AF67" i="39"/>
  <c r="AO67" i="39" s="1"/>
  <c r="AE67" i="39"/>
  <c r="AE64" i="73"/>
  <c r="W65" i="73"/>
  <c r="AS19" i="96"/>
  <c r="AL19" i="96"/>
  <c r="AU19" i="96" s="1"/>
  <c r="AS55" i="96"/>
  <c r="AL55" i="96"/>
  <c r="AU55" i="96" s="1"/>
  <c r="AI65" i="81"/>
  <c r="AN65" i="81"/>
  <c r="AS68" i="96"/>
  <c r="AL68" i="96"/>
  <c r="AU68" i="96" s="1"/>
  <c r="AS51" i="96"/>
  <c r="AL51" i="96"/>
  <c r="AU51" i="96" s="1"/>
  <c r="AI64" i="74"/>
  <c r="AN64" i="74"/>
  <c r="AS11" i="96"/>
  <c r="AL11" i="96"/>
  <c r="AU11" i="96" s="1"/>
  <c r="AS29" i="96"/>
  <c r="AL29" i="96"/>
  <c r="AU29" i="96" s="1"/>
  <c r="AH67" i="27"/>
  <c r="AQ67" i="27" s="1"/>
  <c r="AS30" i="96"/>
  <c r="AL30" i="96"/>
  <c r="AU30" i="96" s="1"/>
  <c r="AI67" i="26"/>
  <c r="AN67" i="26"/>
  <c r="AH66" i="45"/>
  <c r="AQ66" i="45" s="1"/>
  <c r="AR68" i="32"/>
  <c r="AR64" i="80"/>
  <c r="AH65" i="33"/>
  <c r="AQ65" i="33" s="1"/>
  <c r="AG66" i="44"/>
  <c r="AP66" i="44" s="1"/>
  <c r="AF66" i="44"/>
  <c r="AO66" i="44" s="1"/>
  <c r="AE66" i="44"/>
  <c r="W67" i="44"/>
  <c r="AS44" i="96"/>
  <c r="AL44" i="96"/>
  <c r="AU44" i="96" s="1"/>
  <c r="AS9" i="96"/>
  <c r="AL9" i="96"/>
  <c r="AU9" i="96" s="1"/>
  <c r="AS63" i="96"/>
  <c r="AL63" i="96"/>
  <c r="AU63" i="96" s="1"/>
  <c r="AF68" i="30"/>
  <c r="AO68" i="30" s="1"/>
  <c r="AE68" i="30"/>
  <c r="W69" i="30"/>
  <c r="AG68" i="30"/>
  <c r="AP68" i="30" s="1"/>
  <c r="AF65" i="90"/>
  <c r="AO65" i="90" s="1"/>
  <c r="AE65" i="90"/>
  <c r="W66" i="90"/>
  <c r="AG65" i="90"/>
  <c r="AP65" i="90" s="1"/>
  <c r="AR63" i="37"/>
  <c r="AS18" i="96"/>
  <c r="AL18" i="96"/>
  <c r="AU18" i="96" s="1"/>
  <c r="X66" i="43"/>
  <c r="Y66" i="43"/>
  <c r="AR62" i="85"/>
  <c r="AR66" i="27"/>
  <c r="AS15" i="96"/>
  <c r="AL15" i="96"/>
  <c r="AU15" i="96" s="1"/>
  <c r="AS24" i="96"/>
  <c r="AL24" i="96"/>
  <c r="AU24" i="96" s="1"/>
  <c r="AR68" i="38"/>
  <c r="AH65" i="36"/>
  <c r="AQ65" i="36" s="1"/>
  <c r="AH66" i="41"/>
  <c r="AQ66" i="41" s="1"/>
  <c r="AS16" i="96"/>
  <c r="AL16" i="96"/>
  <c r="AU16" i="96" s="1"/>
  <c r="AS34" i="96"/>
  <c r="AL34" i="96"/>
  <c r="AU34" i="96" s="1"/>
  <c r="AS52" i="96"/>
  <c r="AL52" i="96"/>
  <c r="AU52" i="96" s="1"/>
  <c r="AR66" i="40"/>
  <c r="W68" i="82"/>
  <c r="AG67" i="82"/>
  <c r="AP67" i="82" s="1"/>
  <c r="AF67" i="82"/>
  <c r="AO67" i="82" s="1"/>
  <c r="AE67" i="82"/>
  <c r="AR64" i="33"/>
  <c r="Y69" i="92"/>
  <c r="X69" i="92"/>
  <c r="Z69" i="92" s="1"/>
  <c r="X65" i="28"/>
  <c r="Z65" i="28" s="1"/>
  <c r="Y65" i="28"/>
  <c r="X66" i="31"/>
  <c r="Y66" i="31"/>
  <c r="X67" i="95"/>
  <c r="Y67" i="95"/>
  <c r="X66" i="93"/>
  <c r="Y66" i="93"/>
  <c r="AH66" i="91"/>
  <c r="AQ66" i="91" s="1"/>
  <c r="AE67" i="25"/>
  <c r="W68" i="25"/>
  <c r="AG67" i="25"/>
  <c r="AP67" i="25" s="1"/>
  <c r="AF67" i="25"/>
  <c r="AO67" i="25" s="1"/>
  <c r="AH69" i="32"/>
  <c r="AQ69" i="32" s="1"/>
  <c r="AQ71" i="32" s="1"/>
  <c r="AZ3" i="32"/>
  <c r="AX5" i="32" s="1"/>
  <c r="S5" i="32" s="1"/>
  <c r="AC5" i="32" s="1"/>
  <c r="AB6" i="32" s="1"/>
  <c r="AX11" i="32"/>
  <c r="S11" i="32" s="1"/>
  <c r="AC11" i="32" s="1"/>
  <c r="AB12" i="32" s="1"/>
  <c r="AX14" i="32"/>
  <c r="S14" i="32" s="1"/>
  <c r="AC14" i="32" s="1"/>
  <c r="AB15" i="32" s="1"/>
  <c r="AX16" i="32"/>
  <c r="S16" i="32" s="1"/>
  <c r="AC16" i="32" s="1"/>
  <c r="AB17" i="32" s="1"/>
  <c r="AX17" i="32"/>
  <c r="S17" i="32" s="1"/>
  <c r="AC17" i="32" s="1"/>
  <c r="AB18" i="32" s="1"/>
  <c r="AX18" i="32"/>
  <c r="S18" i="32" s="1"/>
  <c r="AC18" i="32" s="1"/>
  <c r="AB19" i="32" s="1"/>
  <c r="AX19" i="32"/>
  <c r="S19" i="32" s="1"/>
  <c r="AC19" i="32" s="1"/>
  <c r="AB20" i="32" s="1"/>
  <c r="AX20" i="32"/>
  <c r="S20" i="32" s="1"/>
  <c r="AC20" i="32" s="1"/>
  <c r="AB21" i="32" s="1"/>
  <c r="AX21" i="32"/>
  <c r="S21" i="32" s="1"/>
  <c r="AC21" i="32" s="1"/>
  <c r="AB22" i="32" s="1"/>
  <c r="AX22" i="32"/>
  <c r="S22" i="32" s="1"/>
  <c r="AC22" i="32" s="1"/>
  <c r="AB23" i="32" s="1"/>
  <c r="AX23" i="32"/>
  <c r="S23" i="32" s="1"/>
  <c r="AC23" i="32" s="1"/>
  <c r="AB24" i="32" s="1"/>
  <c r="AX24" i="32"/>
  <c r="S24" i="32" s="1"/>
  <c r="AC24" i="32" s="1"/>
  <c r="AB25" i="32" s="1"/>
  <c r="AX25" i="32"/>
  <c r="S25" i="32" s="1"/>
  <c r="AC25" i="32" s="1"/>
  <c r="AB26" i="32" s="1"/>
  <c r="AX26" i="32"/>
  <c r="S26" i="32" s="1"/>
  <c r="AC26" i="32" s="1"/>
  <c r="AB27" i="32" s="1"/>
  <c r="AX27" i="32"/>
  <c r="S27" i="32" s="1"/>
  <c r="AC27" i="32" s="1"/>
  <c r="AB28" i="32" s="1"/>
  <c r="AX28" i="32"/>
  <c r="S28" i="32" s="1"/>
  <c r="AC28" i="32" s="1"/>
  <c r="AB29" i="32" s="1"/>
  <c r="AX29" i="32"/>
  <c r="S29" i="32" s="1"/>
  <c r="AC29" i="32" s="1"/>
  <c r="AB30" i="32" s="1"/>
  <c r="AX30" i="32"/>
  <c r="S30" i="32" s="1"/>
  <c r="AC30" i="32" s="1"/>
  <c r="AB31" i="32" s="1"/>
  <c r="AX31" i="32"/>
  <c r="S31" i="32" s="1"/>
  <c r="AC31" i="32" s="1"/>
  <c r="AB32" i="32" s="1"/>
  <c r="AX32" i="32"/>
  <c r="S32" i="32" s="1"/>
  <c r="AC32" i="32" s="1"/>
  <c r="AB33" i="32" s="1"/>
  <c r="AX33" i="32"/>
  <c r="S33" i="32" s="1"/>
  <c r="AC33" i="32" s="1"/>
  <c r="AB34" i="32" s="1"/>
  <c r="AX34" i="32"/>
  <c r="S34" i="32" s="1"/>
  <c r="AC34" i="32" s="1"/>
  <c r="AB35" i="32" s="1"/>
  <c r="AX35" i="32"/>
  <c r="S35" i="32" s="1"/>
  <c r="AC35" i="32" s="1"/>
  <c r="AB36" i="32" s="1"/>
  <c r="AX36" i="32"/>
  <c r="S36" i="32" s="1"/>
  <c r="AC36" i="32" s="1"/>
  <c r="AB37" i="32" s="1"/>
  <c r="AX37" i="32"/>
  <c r="S37" i="32" s="1"/>
  <c r="AC37" i="32" s="1"/>
  <c r="AB38" i="32" s="1"/>
  <c r="AX38" i="32"/>
  <c r="S38" i="32" s="1"/>
  <c r="AC38" i="32" s="1"/>
  <c r="AB39" i="32" s="1"/>
  <c r="AX39" i="32"/>
  <c r="S39" i="32" s="1"/>
  <c r="AC39" i="32" s="1"/>
  <c r="AB40" i="32" s="1"/>
  <c r="AX40" i="32"/>
  <c r="S40" i="32" s="1"/>
  <c r="AC40" i="32" s="1"/>
  <c r="AB41" i="32" s="1"/>
  <c r="AX41" i="32"/>
  <c r="S41" i="32" s="1"/>
  <c r="AC41" i="32" s="1"/>
  <c r="AB42" i="32" s="1"/>
  <c r="AX42" i="32"/>
  <c r="S42" i="32" s="1"/>
  <c r="AC42" i="32" s="1"/>
  <c r="AB43" i="32" s="1"/>
  <c r="AX43" i="32"/>
  <c r="S43" i="32" s="1"/>
  <c r="AC43" i="32" s="1"/>
  <c r="AB44" i="32" s="1"/>
  <c r="AX44" i="32"/>
  <c r="S44" i="32" s="1"/>
  <c r="AC44" i="32" s="1"/>
  <c r="AB45" i="32" s="1"/>
  <c r="AX45" i="32"/>
  <c r="S45" i="32" s="1"/>
  <c r="AC45" i="32" s="1"/>
  <c r="AB46" i="32" s="1"/>
  <c r="AX46" i="32"/>
  <c r="S46" i="32" s="1"/>
  <c r="AC46" i="32" s="1"/>
  <c r="AB47" i="32" s="1"/>
  <c r="AX47" i="32"/>
  <c r="S47" i="32" s="1"/>
  <c r="AC47" i="32" s="1"/>
  <c r="AB48" i="32" s="1"/>
  <c r="AX48" i="32"/>
  <c r="S48" i="32" s="1"/>
  <c r="AC48" i="32" s="1"/>
  <c r="AB49" i="32" s="1"/>
  <c r="AX49" i="32"/>
  <c r="S49" i="32" s="1"/>
  <c r="AC49" i="32" s="1"/>
  <c r="AB50" i="32" s="1"/>
  <c r="AX50" i="32"/>
  <c r="S50" i="32" s="1"/>
  <c r="AC50" i="32" s="1"/>
  <c r="AB51" i="32" s="1"/>
  <c r="AX51" i="32"/>
  <c r="S51" i="32" s="1"/>
  <c r="AC51" i="32" s="1"/>
  <c r="AB52" i="32" s="1"/>
  <c r="AX52" i="32"/>
  <c r="S52" i="32" s="1"/>
  <c r="AC52" i="32" s="1"/>
  <c r="AB53" i="32" s="1"/>
  <c r="AX53" i="32"/>
  <c r="S53" i="32" s="1"/>
  <c r="AC53" i="32" s="1"/>
  <c r="AB54" i="32" s="1"/>
  <c r="AX54" i="32"/>
  <c r="S54" i="32" s="1"/>
  <c r="AC54" i="32" s="1"/>
  <c r="AB55" i="32" s="1"/>
  <c r="AX55" i="32"/>
  <c r="S55" i="32" s="1"/>
  <c r="AC55" i="32" s="1"/>
  <c r="AB56" i="32" s="1"/>
  <c r="AX56" i="32"/>
  <c r="S56" i="32" s="1"/>
  <c r="AC56" i="32" s="1"/>
  <c r="AB57" i="32" s="1"/>
  <c r="AX57" i="32"/>
  <c r="S57" i="32" s="1"/>
  <c r="AC57" i="32" s="1"/>
  <c r="AB58" i="32" s="1"/>
  <c r="AX58" i="32"/>
  <c r="S58" i="32" s="1"/>
  <c r="AC58" i="32" s="1"/>
  <c r="AB59" i="32" s="1"/>
  <c r="AX59" i="32"/>
  <c r="S59" i="32" s="1"/>
  <c r="AC59" i="32" s="1"/>
  <c r="AB60" i="32" s="1"/>
  <c r="AX60" i="32"/>
  <c r="S60" i="32" s="1"/>
  <c r="AC60" i="32" s="1"/>
  <c r="AB61" i="32" s="1"/>
  <c r="AX61" i="32"/>
  <c r="S61" i="32" s="1"/>
  <c r="AC61" i="32" s="1"/>
  <c r="AB62" i="32" s="1"/>
  <c r="AX62" i="32"/>
  <c r="S62" i="32" s="1"/>
  <c r="AC62" i="32" s="1"/>
  <c r="AB63" i="32" s="1"/>
  <c r="AX63" i="32"/>
  <c r="S63" i="32" s="1"/>
  <c r="AC63" i="32" s="1"/>
  <c r="AB64" i="32" s="1"/>
  <c r="AX66" i="32"/>
  <c r="S66" i="32" s="1"/>
  <c r="AC66" i="32" s="1"/>
  <c r="AB67" i="32" s="1"/>
  <c r="AX65" i="32"/>
  <c r="S65" i="32" s="1"/>
  <c r="AC65" i="32" s="1"/>
  <c r="AB66" i="32" s="1"/>
  <c r="AX68" i="32"/>
  <c r="S68" i="32" s="1"/>
  <c r="AC68" i="32" s="1"/>
  <c r="AB69" i="32" s="1"/>
  <c r="AX64" i="32"/>
  <c r="S64" i="32" s="1"/>
  <c r="AC64" i="32" s="1"/>
  <c r="AB65" i="32" s="1"/>
  <c r="AX67" i="32"/>
  <c r="S67" i="32" s="1"/>
  <c r="AC67" i="32" s="1"/>
  <c r="AB68" i="32" s="1"/>
  <c r="AH67" i="39"/>
  <c r="AQ67" i="39" s="1"/>
  <c r="AI63" i="83"/>
  <c r="AN63" i="83"/>
  <c r="Z66" i="45"/>
  <c r="Z65" i="33"/>
  <c r="AS25" i="96"/>
  <c r="AL25" i="96"/>
  <c r="AU25" i="96" s="1"/>
  <c r="AS43" i="96"/>
  <c r="AL43" i="96"/>
  <c r="AU43" i="96" s="1"/>
  <c r="AS61" i="96"/>
  <c r="AL61" i="96"/>
  <c r="AU61" i="96" s="1"/>
  <c r="AJ12" i="96"/>
  <c r="W65" i="89"/>
  <c r="AG64" i="89"/>
  <c r="AP64" i="89" s="1"/>
  <c r="AF64" i="89"/>
  <c r="AO64" i="89" s="1"/>
  <c r="AE64" i="89"/>
  <c r="Z66" i="91"/>
  <c r="AS20" i="96"/>
  <c r="AL20" i="96"/>
  <c r="AU20" i="96" s="1"/>
  <c r="AS50" i="96"/>
  <c r="AL50" i="96"/>
  <c r="AU50" i="96" s="1"/>
  <c r="AS21" i="96"/>
  <c r="AL21" i="96"/>
  <c r="AU21" i="96" s="1"/>
  <c r="AS66" i="96"/>
  <c r="AL66" i="96"/>
  <c r="AU66" i="96" s="1"/>
  <c r="AN69" i="42"/>
  <c r="AI69" i="42"/>
  <c r="AH68" i="46"/>
  <c r="AQ68" i="46" s="1"/>
  <c r="X66" i="34"/>
  <c r="Y66" i="34"/>
  <c r="W66" i="87"/>
  <c r="AG65" i="87"/>
  <c r="AP65" i="87" s="1"/>
  <c r="AF65" i="87"/>
  <c r="AO65" i="87" s="1"/>
  <c r="AE65" i="87"/>
  <c r="AE66" i="77"/>
  <c r="W67" i="77"/>
  <c r="AG66" i="77"/>
  <c r="AP66" i="77" s="1"/>
  <c r="AF66" i="77"/>
  <c r="AO66" i="77" s="1"/>
  <c r="Z65" i="36"/>
  <c r="Z66" i="41"/>
  <c r="AS3" i="96"/>
  <c r="AL3" i="96"/>
  <c r="AU3" i="96" s="1"/>
  <c r="AR67" i="46"/>
  <c r="AS17" i="96"/>
  <c r="AL17" i="96"/>
  <c r="AU17" i="96" s="1"/>
  <c r="AS35" i="96"/>
  <c r="AL35" i="96"/>
  <c r="AU35" i="96" s="1"/>
  <c r="AS53" i="96"/>
  <c r="AL53" i="96"/>
  <c r="AU53" i="96" s="1"/>
  <c r="AH69" i="38"/>
  <c r="AQ69" i="38" s="1"/>
  <c r="Z67" i="27"/>
  <c r="AS60" i="96"/>
  <c r="AL60" i="96"/>
  <c r="AU60" i="96" s="1"/>
  <c r="AI65" i="31"/>
  <c r="AN65" i="31"/>
  <c r="AN65" i="93"/>
  <c r="AI65" i="93"/>
  <c r="W67" i="88"/>
  <c r="AG66" i="88"/>
  <c r="AP66" i="88" s="1"/>
  <c r="AF66" i="88"/>
  <c r="AO66" i="88" s="1"/>
  <c r="AE66" i="88"/>
  <c r="AS14" i="96"/>
  <c r="AL14" i="96"/>
  <c r="AU14" i="96" s="1"/>
  <c r="AS38" i="96"/>
  <c r="AL38" i="96"/>
  <c r="AU38" i="96" s="1"/>
  <c r="AI66" i="95"/>
  <c r="AN66" i="95"/>
  <c r="AH68" i="29"/>
  <c r="AQ68" i="29" s="1"/>
  <c r="AS56" i="96"/>
  <c r="AL56" i="96"/>
  <c r="AU56" i="96" s="1"/>
  <c r="AS33" i="96"/>
  <c r="AL33" i="96"/>
  <c r="AU33" i="96" s="1"/>
  <c r="AR64" i="36"/>
  <c r="AR66" i="39"/>
  <c r="AH65" i="75"/>
  <c r="AQ65" i="75" s="1"/>
  <c r="X64" i="76"/>
  <c r="Y64" i="76"/>
  <c r="AS54" i="96"/>
  <c r="AL54" i="96"/>
  <c r="AU54" i="96" s="1"/>
  <c r="AR66" i="84"/>
  <c r="Z68" i="46"/>
  <c r="AR65" i="94"/>
  <c r="AS27" i="96"/>
  <c r="AL27" i="96"/>
  <c r="AU27" i="96" s="1"/>
  <c r="AS48" i="96"/>
  <c r="AL48" i="96"/>
  <c r="AU48" i="96" s="1"/>
  <c r="Y69" i="48"/>
  <c r="X69" i="48"/>
  <c r="AH66" i="86"/>
  <c r="AQ66" i="86" s="1"/>
  <c r="AJ4" i="96"/>
  <c r="AK4" i="96"/>
  <c r="AT4" i="96" s="1"/>
  <c r="AS22" i="96"/>
  <c r="AL22" i="96"/>
  <c r="AU22" i="96" s="1"/>
  <c r="AS40" i="96"/>
  <c r="AL40" i="96"/>
  <c r="AU40" i="96" s="1"/>
  <c r="AS58" i="96"/>
  <c r="AL58" i="96"/>
  <c r="AU58" i="96" s="1"/>
  <c r="AS6" i="96"/>
  <c r="AL6" i="96"/>
  <c r="AU6" i="96" s="1"/>
  <c r="AH67" i="84"/>
  <c r="AQ67" i="84" s="1"/>
  <c r="AH66" i="78"/>
  <c r="AQ66" i="78" s="1"/>
  <c r="X65" i="74"/>
  <c r="Y65" i="74"/>
  <c r="AN68" i="92"/>
  <c r="AI68" i="92"/>
  <c r="AH63" i="85"/>
  <c r="AQ63" i="85" s="1"/>
  <c r="AH67" i="79"/>
  <c r="AQ67" i="79" s="1"/>
  <c r="AS37" i="96"/>
  <c r="AL37" i="96"/>
  <c r="AU37" i="96" s="1"/>
  <c r="AF66" i="94"/>
  <c r="AO66" i="94" s="1"/>
  <c r="AE66" i="94"/>
  <c r="W67" i="94"/>
  <c r="AG66" i="94"/>
  <c r="AP66" i="94" s="1"/>
  <c r="AH64" i="73"/>
  <c r="AQ64" i="73" s="1"/>
  <c r="AS47" i="96"/>
  <c r="AL47" i="96"/>
  <c r="AU47" i="96" s="1"/>
  <c r="AR64" i="35"/>
  <c r="AR64" i="75"/>
  <c r="AR65" i="86"/>
  <c r="AR66" i="47"/>
  <c r="AJ13" i="96"/>
  <c r="AK13" i="96"/>
  <c r="AT13" i="96" s="1"/>
  <c r="AS31" i="96"/>
  <c r="AL31" i="96"/>
  <c r="AU31" i="96" s="1"/>
  <c r="AS49" i="96"/>
  <c r="AL49" i="96"/>
  <c r="AU49" i="96" s="1"/>
  <c r="AS65" i="96"/>
  <c r="AL65" i="96"/>
  <c r="AU65" i="96" s="1"/>
  <c r="X66" i="81"/>
  <c r="Y66" i="81"/>
  <c r="AS36" i="96"/>
  <c r="AL36" i="96"/>
  <c r="AU36" i="96" s="1"/>
  <c r="AR69" i="96"/>
  <c r="AR71" i="96" s="1"/>
  <c r="AL69" i="96"/>
  <c r="AU69" i="96" s="1"/>
  <c r="AH65" i="80"/>
  <c r="AQ65" i="80" s="1"/>
  <c r="AJ8" i="96"/>
  <c r="AK8" i="96"/>
  <c r="AT8" i="96" s="1"/>
  <c r="AS26" i="96"/>
  <c r="AL26" i="96"/>
  <c r="AU26" i="96" s="1"/>
  <c r="AS62" i="96"/>
  <c r="AL62" i="96"/>
  <c r="AU62" i="96" s="1"/>
  <c r="AS39" i="96"/>
  <c r="AL39" i="96"/>
  <c r="AU39" i="96" s="1"/>
  <c r="AI65" i="43"/>
  <c r="AN65" i="43"/>
  <c r="AH65" i="35"/>
  <c r="AQ65" i="35" s="1"/>
  <c r="AH64" i="37"/>
  <c r="AQ64" i="37" s="1"/>
  <c r="AR66" i="79"/>
  <c r="W67" i="86"/>
  <c r="AG66" i="86"/>
  <c r="AP66" i="86" s="1"/>
  <c r="AF66" i="86"/>
  <c r="AO66" i="86" s="1"/>
  <c r="AE66" i="86"/>
  <c r="AH67" i="47"/>
  <c r="AQ67" i="47" s="1"/>
  <c r="AE67" i="84"/>
  <c r="AG67" i="84"/>
  <c r="AP67" i="84" s="1"/>
  <c r="AF67" i="84"/>
  <c r="AO67" i="84" s="1"/>
  <c r="W68" i="84"/>
  <c r="W67" i="78"/>
  <c r="AG66" i="78"/>
  <c r="AP66" i="78" s="1"/>
  <c r="AF66" i="78"/>
  <c r="AO66" i="78" s="1"/>
  <c r="AE66" i="78"/>
  <c r="AS23" i="96"/>
  <c r="AL23" i="96"/>
  <c r="AU23" i="96" s="1"/>
  <c r="AS41" i="96"/>
  <c r="AL41" i="96"/>
  <c r="AU41" i="96" s="1"/>
  <c r="AS59" i="96"/>
  <c r="AL59" i="96"/>
  <c r="AU59" i="96" s="1"/>
  <c r="AR63" i="73"/>
  <c r="AN64" i="28"/>
  <c r="AI64" i="28"/>
  <c r="Z63" i="85"/>
  <c r="AJ7" i="96"/>
  <c r="X68" i="26"/>
  <c r="Z68" i="26" s="1"/>
  <c r="Y68" i="26"/>
  <c r="X64" i="83"/>
  <c r="Y64" i="83"/>
  <c r="AH67" i="40"/>
  <c r="AQ67" i="40" s="1"/>
  <c r="AH66" i="88"/>
  <c r="AQ66" i="88" s="1"/>
  <c r="W69" i="29"/>
  <c r="AG68" i="29"/>
  <c r="AP68" i="29" s="1"/>
  <c r="AF68" i="29"/>
  <c r="AO68" i="29" s="1"/>
  <c r="AE68" i="29"/>
  <c r="AR65" i="41"/>
  <c r="AS32" i="96"/>
  <c r="AL32" i="96"/>
  <c r="AU32" i="96" s="1"/>
  <c r="AS67" i="96"/>
  <c r="AL67" i="96"/>
  <c r="AU67" i="96" s="1"/>
  <c r="AS45" i="96"/>
  <c r="AL45" i="96"/>
  <c r="AU45" i="96" s="1"/>
  <c r="AH66" i="94"/>
  <c r="AQ66" i="94" s="1"/>
  <c r="Z65" i="80"/>
  <c r="AR65" i="78"/>
  <c r="Y70" i="42"/>
  <c r="X70" i="42"/>
  <c r="AI63" i="76"/>
  <c r="AN63" i="76"/>
  <c r="W66" i="35"/>
  <c r="AG65" i="35"/>
  <c r="AP65" i="35" s="1"/>
  <c r="AF65" i="35"/>
  <c r="AO65" i="35" s="1"/>
  <c r="AE65" i="35"/>
  <c r="AR65" i="45"/>
  <c r="AN65" i="34"/>
  <c r="AI65" i="34"/>
  <c r="W65" i="37"/>
  <c r="AE64" i="37"/>
  <c r="AG64" i="37"/>
  <c r="AP64" i="37" s="1"/>
  <c r="AF64" i="37"/>
  <c r="AO64" i="37" s="1"/>
  <c r="AS5" i="96"/>
  <c r="AL5" i="96"/>
  <c r="AU5" i="96" s="1"/>
  <c r="AS57" i="96"/>
  <c r="AL57" i="96"/>
  <c r="AU57" i="96" s="1"/>
  <c r="AI68" i="48"/>
  <c r="AN68" i="48"/>
  <c r="AR67" i="29"/>
  <c r="Z67" i="47"/>
  <c r="AS10" i="96"/>
  <c r="AL10" i="96"/>
  <c r="AU10" i="96" s="1"/>
  <c r="AS28" i="96"/>
  <c r="AL28" i="96"/>
  <c r="AU28" i="96" s="1"/>
  <c r="AS46" i="96"/>
  <c r="AL46" i="96"/>
  <c r="AU46" i="96" s="1"/>
  <c r="AS64" i="96"/>
  <c r="AL64" i="96"/>
  <c r="AU64" i="96" s="1"/>
  <c r="AS42" i="96"/>
  <c r="AL42" i="96"/>
  <c r="AU42" i="96" s="1"/>
  <c r="AR65" i="91"/>
  <c r="AR65" i="88"/>
  <c r="Z66" i="81" l="1"/>
  <c r="AX10" i="32"/>
  <c r="S10" i="32" s="1"/>
  <c r="AC10" i="32" s="1"/>
  <c r="AB11" i="32" s="1"/>
  <c r="AX7" i="32"/>
  <c r="S7" i="32" s="1"/>
  <c r="AC7" i="32" s="1"/>
  <c r="AB8" i="32" s="1"/>
  <c r="Z65" i="74"/>
  <c r="AX13" i="32"/>
  <c r="S13" i="32" s="1"/>
  <c r="AC13" i="32" s="1"/>
  <c r="AB14" i="32" s="1"/>
  <c r="W66" i="75"/>
  <c r="Z64" i="76"/>
  <c r="AX12" i="32"/>
  <c r="S12" i="32" s="1"/>
  <c r="AC12" i="32" s="1"/>
  <c r="AB13" i="32" s="1"/>
  <c r="W68" i="79"/>
  <c r="AX4" i="32"/>
  <c r="S4" i="32" s="1"/>
  <c r="AC4" i="32" s="1"/>
  <c r="AB5" i="32" s="1"/>
  <c r="Z67" i="95"/>
  <c r="AX3" i="32"/>
  <c r="S3" i="32" s="1"/>
  <c r="AC3" i="32" s="1"/>
  <c r="Z64" i="83"/>
  <c r="AX15" i="32"/>
  <c r="S15" i="32" s="1"/>
  <c r="AC15" i="32" s="1"/>
  <c r="AB16" i="32" s="1"/>
  <c r="AX9" i="32"/>
  <c r="S9" i="32" s="1"/>
  <c r="AC9" i="32" s="1"/>
  <c r="AB10" i="32" s="1"/>
  <c r="AE65" i="75"/>
  <c r="AE67" i="79"/>
  <c r="AG67" i="40"/>
  <c r="AP67" i="40" s="1"/>
  <c r="Z66" i="34"/>
  <c r="AX8" i="32"/>
  <c r="S8" i="32" s="1"/>
  <c r="AC8" i="32" s="1"/>
  <c r="AB9" i="32" s="1"/>
  <c r="Z66" i="43"/>
  <c r="AF64" i="73"/>
  <c r="AO64" i="73" s="1"/>
  <c r="W68" i="40"/>
  <c r="Z69" i="48"/>
  <c r="AX69" i="48" s="1"/>
  <c r="S69" i="48" s="1"/>
  <c r="AC69" i="48" s="1"/>
  <c r="AE67" i="40"/>
  <c r="AX69" i="92"/>
  <c r="S69" i="92" s="1"/>
  <c r="AC69" i="92" s="1"/>
  <c r="AG69" i="92"/>
  <c r="AP69" i="92" s="1"/>
  <c r="AP71" i="92" s="1"/>
  <c r="AF69" i="92"/>
  <c r="AO69" i="92" s="1"/>
  <c r="AO71" i="92" s="1"/>
  <c r="AE69" i="92"/>
  <c r="AK6" i="32"/>
  <c r="AT6" i="32" s="1"/>
  <c r="AF69" i="48"/>
  <c r="AO69" i="48" s="1"/>
  <c r="AO71" i="48" s="1"/>
  <c r="AE69" i="48"/>
  <c r="W69" i="26"/>
  <c r="AG68" i="26"/>
  <c r="AP68" i="26" s="1"/>
  <c r="AF68" i="26"/>
  <c r="AO68" i="26" s="1"/>
  <c r="AE68" i="26"/>
  <c r="AR65" i="31"/>
  <c r="X65" i="89"/>
  <c r="Y65" i="89"/>
  <c r="AJ65" i="32"/>
  <c r="AK65" i="32"/>
  <c r="AT65" i="32" s="1"/>
  <c r="AJ62" i="32"/>
  <c r="AK62" i="32"/>
  <c r="AT62" i="32" s="1"/>
  <c r="AJ56" i="32"/>
  <c r="AK56" i="32"/>
  <c r="AT56" i="32" s="1"/>
  <c r="AJ50" i="32"/>
  <c r="AK50" i="32"/>
  <c r="AT50" i="32" s="1"/>
  <c r="AJ44" i="32"/>
  <c r="AK44" i="32"/>
  <c r="AT44" i="32" s="1"/>
  <c r="AJ38" i="32"/>
  <c r="AK38" i="32"/>
  <c r="AT38" i="32" s="1"/>
  <c r="AJ32" i="32"/>
  <c r="AK32" i="32"/>
  <c r="AT32" i="32" s="1"/>
  <c r="AJ26" i="32"/>
  <c r="AK26" i="32"/>
  <c r="AT26" i="32" s="1"/>
  <c r="AJ20" i="32"/>
  <c r="AK20" i="32"/>
  <c r="AT20" i="32" s="1"/>
  <c r="AJ14" i="32"/>
  <c r="AK14" i="32"/>
  <c r="AT14" i="32" s="1"/>
  <c r="AK8" i="32"/>
  <c r="AT8" i="32" s="1"/>
  <c r="AH66" i="93"/>
  <c r="AQ66" i="93" s="1"/>
  <c r="AH66" i="31"/>
  <c r="AQ66" i="31" s="1"/>
  <c r="Y67" i="44"/>
  <c r="X67" i="44"/>
  <c r="AN64" i="73"/>
  <c r="AI67" i="79"/>
  <c r="AN67" i="79"/>
  <c r="AR68" i="48"/>
  <c r="AS8" i="96"/>
  <c r="AL8" i="96"/>
  <c r="AU8" i="96" s="1"/>
  <c r="W67" i="81"/>
  <c r="AG66" i="81"/>
  <c r="AP66" i="81" s="1"/>
  <c r="AF66" i="81"/>
  <c r="AO66" i="81" s="1"/>
  <c r="AE66" i="81"/>
  <c r="AS7" i="96"/>
  <c r="AL7" i="96"/>
  <c r="AU7" i="96" s="1"/>
  <c r="Z67" i="94"/>
  <c r="Y67" i="94"/>
  <c r="X67" i="94"/>
  <c r="AF66" i="41"/>
  <c r="AO66" i="41" s="1"/>
  <c r="AE66" i="41"/>
  <c r="W67" i="41"/>
  <c r="AG66" i="41"/>
  <c r="AP66" i="41" s="1"/>
  <c r="AI66" i="77"/>
  <c r="AN66" i="77"/>
  <c r="AE66" i="91"/>
  <c r="AG66" i="91"/>
  <c r="AP66" i="91" s="1"/>
  <c r="AF66" i="91"/>
  <c r="AO66" i="91" s="1"/>
  <c r="W67" i="91"/>
  <c r="AS12" i="96"/>
  <c r="AL12" i="96"/>
  <c r="AU12" i="96" s="1"/>
  <c r="AJ69" i="32"/>
  <c r="AS69" i="32" s="1"/>
  <c r="AK69" i="32"/>
  <c r="AT69" i="32" s="1"/>
  <c r="AJ61" i="32"/>
  <c r="AK61" i="32"/>
  <c r="AT61" i="32" s="1"/>
  <c r="AJ55" i="32"/>
  <c r="AK55" i="32"/>
  <c r="AT55" i="32" s="1"/>
  <c r="AJ49" i="32"/>
  <c r="AK49" i="32"/>
  <c r="AT49" i="32" s="1"/>
  <c r="AJ43" i="32"/>
  <c r="AK43" i="32"/>
  <c r="AT43" i="32" s="1"/>
  <c r="AJ37" i="32"/>
  <c r="AK37" i="32"/>
  <c r="AT37" i="32" s="1"/>
  <c r="AJ31" i="32"/>
  <c r="AK31" i="32"/>
  <c r="AT31" i="32" s="1"/>
  <c r="AJ25" i="32"/>
  <c r="AK25" i="32"/>
  <c r="AT25" i="32" s="1"/>
  <c r="AJ19" i="32"/>
  <c r="AK19" i="32"/>
  <c r="AT19" i="32" s="1"/>
  <c r="AJ13" i="32"/>
  <c r="AK13" i="32"/>
  <c r="AT13" i="32" s="1"/>
  <c r="AX6" i="32"/>
  <c r="S6" i="32" s="1"/>
  <c r="AC6" i="32" s="1"/>
  <c r="AB7" i="32" s="1"/>
  <c r="Z66" i="93"/>
  <c r="Z66" i="31"/>
  <c r="AN66" i="44"/>
  <c r="AI66" i="44"/>
  <c r="AI67" i="39"/>
  <c r="AN67" i="39"/>
  <c r="AI67" i="40"/>
  <c r="AN67" i="40"/>
  <c r="Y68" i="84"/>
  <c r="X68" i="84"/>
  <c r="W68" i="47"/>
  <c r="AG67" i="47"/>
  <c r="AP67" i="47" s="1"/>
  <c r="AF67" i="47"/>
  <c r="AO67" i="47" s="1"/>
  <c r="AE67" i="47"/>
  <c r="AN64" i="37"/>
  <c r="AI64" i="37"/>
  <c r="AI65" i="35"/>
  <c r="AN65" i="35"/>
  <c r="AR63" i="76"/>
  <c r="AF65" i="80"/>
  <c r="AO65" i="80" s="1"/>
  <c r="AG65" i="80"/>
  <c r="AP65" i="80" s="1"/>
  <c r="AE65" i="80"/>
  <c r="W66" i="80"/>
  <c r="Y69" i="29"/>
  <c r="X69" i="29"/>
  <c r="AH64" i="83"/>
  <c r="AQ64" i="83" s="1"/>
  <c r="AF63" i="85"/>
  <c r="AO63" i="85" s="1"/>
  <c r="AE63" i="85"/>
  <c r="W64" i="85"/>
  <c r="AG63" i="85"/>
  <c r="AP63" i="85" s="1"/>
  <c r="AN66" i="78"/>
  <c r="AI66" i="78"/>
  <c r="X67" i="86"/>
  <c r="Y67" i="86"/>
  <c r="AS13" i="96"/>
  <c r="AL13" i="96"/>
  <c r="AU13" i="96" s="1"/>
  <c r="AH65" i="74"/>
  <c r="AQ65" i="74" s="1"/>
  <c r="AF68" i="46"/>
  <c r="AO68" i="46" s="1"/>
  <c r="AG68" i="46"/>
  <c r="AP68" i="46" s="1"/>
  <c r="AE68" i="46"/>
  <c r="W69" i="46"/>
  <c r="AH64" i="76"/>
  <c r="AQ64" i="76" s="1"/>
  <c r="X67" i="88"/>
  <c r="Y67" i="88"/>
  <c r="W66" i="36"/>
  <c r="AG65" i="36"/>
  <c r="AP65" i="36" s="1"/>
  <c r="AF65" i="36"/>
  <c r="AO65" i="36" s="1"/>
  <c r="AE65" i="36"/>
  <c r="AI65" i="87"/>
  <c r="AN65" i="87"/>
  <c r="AH66" i="34"/>
  <c r="AQ66" i="34" s="1"/>
  <c r="AI64" i="89"/>
  <c r="AN64" i="89"/>
  <c r="W66" i="33"/>
  <c r="AG65" i="33"/>
  <c r="AP65" i="33" s="1"/>
  <c r="AF65" i="33"/>
  <c r="AO65" i="33" s="1"/>
  <c r="AE65" i="33"/>
  <c r="AJ66" i="32"/>
  <c r="AK66" i="32"/>
  <c r="AT66" i="32" s="1"/>
  <c r="AJ60" i="32"/>
  <c r="AK60" i="32"/>
  <c r="AT60" i="32" s="1"/>
  <c r="AJ54" i="32"/>
  <c r="AK54" i="32"/>
  <c r="AT54" i="32" s="1"/>
  <c r="AJ48" i="32"/>
  <c r="AK48" i="32"/>
  <c r="AT48" i="32" s="1"/>
  <c r="AJ42" i="32"/>
  <c r="AK42" i="32"/>
  <c r="AT42" i="32" s="1"/>
  <c r="AJ36" i="32"/>
  <c r="AK36" i="32"/>
  <c r="AT36" i="32" s="1"/>
  <c r="AJ30" i="32"/>
  <c r="AK30" i="32"/>
  <c r="AT30" i="32" s="1"/>
  <c r="AJ24" i="32"/>
  <c r="AK24" i="32"/>
  <c r="AT24" i="32" s="1"/>
  <c r="AJ18" i="32"/>
  <c r="AK18" i="32"/>
  <c r="AT18" i="32" s="1"/>
  <c r="AJ12" i="32"/>
  <c r="AK12" i="32"/>
  <c r="AT12" i="32" s="1"/>
  <c r="X68" i="82"/>
  <c r="Y68" i="82"/>
  <c r="AH66" i="43"/>
  <c r="AQ66" i="43" s="1"/>
  <c r="Y69" i="30"/>
  <c r="X69" i="30"/>
  <c r="AR67" i="26"/>
  <c r="AI69" i="32"/>
  <c r="AN69" i="32"/>
  <c r="AN71" i="32" s="1"/>
  <c r="Y66" i="75"/>
  <c r="X66" i="75"/>
  <c r="AI69" i="38"/>
  <c r="AN69" i="38"/>
  <c r="X65" i="37"/>
  <c r="Z65" i="37" s="1"/>
  <c r="Y65" i="37"/>
  <c r="AH70" i="42"/>
  <c r="AQ70" i="42" s="1"/>
  <c r="W65" i="83"/>
  <c r="AG64" i="83"/>
  <c r="AP64" i="83" s="1"/>
  <c r="AF64" i="83"/>
  <c r="AO64" i="83" s="1"/>
  <c r="AE64" i="83"/>
  <c r="AR64" i="28"/>
  <c r="AI67" i="84"/>
  <c r="AN67" i="84"/>
  <c r="AI66" i="94"/>
  <c r="AN66" i="94"/>
  <c r="W66" i="74"/>
  <c r="AG65" i="74"/>
  <c r="AP65" i="74" s="1"/>
  <c r="AF65" i="74"/>
  <c r="AO65" i="74" s="1"/>
  <c r="AE65" i="74"/>
  <c r="W65" i="76"/>
  <c r="AG64" i="76"/>
  <c r="AP64" i="76" s="1"/>
  <c r="AE64" i="76"/>
  <c r="AF64" i="76"/>
  <c r="AO64" i="76" s="1"/>
  <c r="AR65" i="93"/>
  <c r="W68" i="27"/>
  <c r="AG67" i="27"/>
  <c r="AP67" i="27" s="1"/>
  <c r="AF67" i="27"/>
  <c r="AO67" i="27" s="1"/>
  <c r="AE67" i="27"/>
  <c r="AF66" i="34"/>
  <c r="AO66" i="34" s="1"/>
  <c r="AE66" i="34"/>
  <c r="W67" i="34"/>
  <c r="AG66" i="34"/>
  <c r="AP66" i="34" s="1"/>
  <c r="AR69" i="42"/>
  <c r="AE66" i="45"/>
  <c r="AF66" i="45"/>
  <c r="AO66" i="45" s="1"/>
  <c r="AG66" i="45"/>
  <c r="AP66" i="45" s="1"/>
  <c r="W67" i="45"/>
  <c r="AJ67" i="32"/>
  <c r="AK67" i="32"/>
  <c r="AT67" i="32" s="1"/>
  <c r="AJ59" i="32"/>
  <c r="AK59" i="32"/>
  <c r="AT59" i="32" s="1"/>
  <c r="AJ53" i="32"/>
  <c r="AK53" i="32"/>
  <c r="AT53" i="32" s="1"/>
  <c r="AJ47" i="32"/>
  <c r="AK47" i="32"/>
  <c r="AT47" i="32" s="1"/>
  <c r="AJ41" i="32"/>
  <c r="AK41" i="32"/>
  <c r="AT41" i="32" s="1"/>
  <c r="AJ35" i="32"/>
  <c r="AK35" i="32"/>
  <c r="AT35" i="32" s="1"/>
  <c r="AJ29" i="32"/>
  <c r="AK29" i="32"/>
  <c r="AT29" i="32" s="1"/>
  <c r="AJ23" i="32"/>
  <c r="AK23" i="32"/>
  <c r="AT23" i="32" s="1"/>
  <c r="AJ17" i="32"/>
  <c r="AK17" i="32"/>
  <c r="AT17" i="32" s="1"/>
  <c r="AJ11" i="32"/>
  <c r="AK11" i="32"/>
  <c r="AT11" i="32" s="1"/>
  <c r="AJ5" i="32"/>
  <c r="AK5" i="32"/>
  <c r="AT5" i="32" s="1"/>
  <c r="X68" i="25"/>
  <c r="Y68" i="25"/>
  <c r="AH67" i="95"/>
  <c r="AQ67" i="95" s="1"/>
  <c r="AH65" i="28"/>
  <c r="AQ65" i="28" s="1"/>
  <c r="W67" i="43"/>
  <c r="AG66" i="43"/>
  <c r="AP66" i="43" s="1"/>
  <c r="AF66" i="43"/>
  <c r="AO66" i="43" s="1"/>
  <c r="AE66" i="43"/>
  <c r="X66" i="90"/>
  <c r="Y66" i="90"/>
  <c r="AR64" i="74"/>
  <c r="AR65" i="81"/>
  <c r="Y68" i="79"/>
  <c r="X68" i="79"/>
  <c r="AR65" i="43"/>
  <c r="AT71" i="96"/>
  <c r="AN66" i="88"/>
  <c r="AI66" i="88"/>
  <c r="AJ64" i="32"/>
  <c r="AK64" i="32"/>
  <c r="AT64" i="32" s="1"/>
  <c r="AJ58" i="32"/>
  <c r="AK58" i="32"/>
  <c r="AT58" i="32" s="1"/>
  <c r="AJ52" i="32"/>
  <c r="AK52" i="32"/>
  <c r="AT52" i="32" s="1"/>
  <c r="AJ46" i="32"/>
  <c r="AK46" i="32"/>
  <c r="AT46" i="32" s="1"/>
  <c r="AJ40" i="32"/>
  <c r="AK40" i="32"/>
  <c r="AT40" i="32" s="1"/>
  <c r="AJ34" i="32"/>
  <c r="AK34" i="32"/>
  <c r="AT34" i="32" s="1"/>
  <c r="AJ28" i="32"/>
  <c r="AK28" i="32"/>
  <c r="AT28" i="32" s="1"/>
  <c r="AJ22" i="32"/>
  <c r="AK22" i="32"/>
  <c r="AT22" i="32" s="1"/>
  <c r="AJ16" i="32"/>
  <c r="AK16" i="32"/>
  <c r="AT16" i="32" s="1"/>
  <c r="AJ10" i="32"/>
  <c r="AK10" i="32"/>
  <c r="AT10" i="32" s="1"/>
  <c r="AJ3" i="32"/>
  <c r="AB4" i="32"/>
  <c r="AI67" i="25"/>
  <c r="AN67" i="25"/>
  <c r="W68" i="95"/>
  <c r="AG67" i="95"/>
  <c r="AP67" i="95" s="1"/>
  <c r="AF67" i="95"/>
  <c r="AO67" i="95" s="1"/>
  <c r="AE67" i="95"/>
  <c r="AF65" i="28"/>
  <c r="AO65" i="28" s="1"/>
  <c r="AE65" i="28"/>
  <c r="W66" i="28"/>
  <c r="AG65" i="28"/>
  <c r="AP65" i="28" s="1"/>
  <c r="AI68" i="30"/>
  <c r="AN68" i="30"/>
  <c r="X65" i="73"/>
  <c r="Y65" i="73"/>
  <c r="X68" i="39"/>
  <c r="Y68" i="39"/>
  <c r="AN65" i="75"/>
  <c r="AI65" i="75"/>
  <c r="X68" i="40"/>
  <c r="Z68" i="40" s="1"/>
  <c r="Y68" i="40"/>
  <c r="AR65" i="34"/>
  <c r="X66" i="35"/>
  <c r="Y66" i="35"/>
  <c r="Z70" i="42"/>
  <c r="AN68" i="29"/>
  <c r="AI68" i="29"/>
  <c r="AH68" i="26"/>
  <c r="AQ68" i="26" s="1"/>
  <c r="X67" i="78"/>
  <c r="Y67" i="78"/>
  <c r="AN66" i="86"/>
  <c r="AI66" i="86"/>
  <c r="AH66" i="81"/>
  <c r="AQ66" i="81" s="1"/>
  <c r="AR68" i="92"/>
  <c r="AS4" i="96"/>
  <c r="AS71" i="96" s="1"/>
  <c r="AL4" i="96"/>
  <c r="AU4" i="96" s="1"/>
  <c r="AH69" i="48"/>
  <c r="AQ69" i="48" s="1"/>
  <c r="AQ71" i="48" s="1"/>
  <c r="AZ3" i="48"/>
  <c r="AX5" i="48" s="1"/>
  <c r="S5" i="48" s="1"/>
  <c r="AC5" i="48" s="1"/>
  <c r="AB6" i="48" s="1"/>
  <c r="AR66" i="95"/>
  <c r="Y67" i="77"/>
  <c r="X67" i="77"/>
  <c r="X66" i="87"/>
  <c r="Y66" i="87"/>
  <c r="AR63" i="83"/>
  <c r="AJ68" i="32"/>
  <c r="AK68" i="32"/>
  <c r="AT68" i="32" s="1"/>
  <c r="AJ63" i="32"/>
  <c r="AK63" i="32"/>
  <c r="AT63" i="32" s="1"/>
  <c r="AJ57" i="32"/>
  <c r="AK57" i="32"/>
  <c r="AT57" i="32" s="1"/>
  <c r="AJ51" i="32"/>
  <c r="AK51" i="32"/>
  <c r="AT51" i="32" s="1"/>
  <c r="AJ45" i="32"/>
  <c r="AK45" i="32"/>
  <c r="AT45" i="32" s="1"/>
  <c r="AJ39" i="32"/>
  <c r="AK39" i="32"/>
  <c r="AT39" i="32" s="1"/>
  <c r="AJ33" i="32"/>
  <c r="AK33" i="32"/>
  <c r="AT33" i="32" s="1"/>
  <c r="AJ27" i="32"/>
  <c r="AK27" i="32"/>
  <c r="AT27" i="32" s="1"/>
  <c r="AJ21" i="32"/>
  <c r="AK21" i="32"/>
  <c r="AT21" i="32" s="1"/>
  <c r="AJ15" i="32"/>
  <c r="AK15" i="32"/>
  <c r="AT15" i="32" s="1"/>
  <c r="AJ9" i="32"/>
  <c r="AK9" i="32"/>
  <c r="AT9" i="32" s="1"/>
  <c r="AH69" i="92"/>
  <c r="AQ69" i="92" s="1"/>
  <c r="AQ71" i="92" s="1"/>
  <c r="AZ3" i="92"/>
  <c r="AX6" i="92" s="1"/>
  <c r="S6" i="92" s="1"/>
  <c r="AC6" i="92" s="1"/>
  <c r="AB7" i="92" s="1"/>
  <c r="AN67" i="82"/>
  <c r="AI67" i="82"/>
  <c r="AN65" i="90"/>
  <c r="AI65" i="90"/>
  <c r="Y70" i="38"/>
  <c r="X70" i="38"/>
  <c r="AX43" i="48" l="1"/>
  <c r="S43" i="48" s="1"/>
  <c r="AC43" i="48" s="1"/>
  <c r="AB44" i="48" s="1"/>
  <c r="AX58" i="48"/>
  <c r="S58" i="48" s="1"/>
  <c r="AC58" i="48" s="1"/>
  <c r="AB59" i="48" s="1"/>
  <c r="AX28" i="48"/>
  <c r="S28" i="48" s="1"/>
  <c r="AC28" i="48" s="1"/>
  <c r="AB29" i="48" s="1"/>
  <c r="Z69" i="30"/>
  <c r="AX40" i="92"/>
  <c r="S40" i="92" s="1"/>
  <c r="AC40" i="92" s="1"/>
  <c r="AB41" i="92" s="1"/>
  <c r="AX66" i="48"/>
  <c r="S66" i="48" s="1"/>
  <c r="AC66" i="48" s="1"/>
  <c r="AB67" i="48" s="1"/>
  <c r="AX57" i="48"/>
  <c r="S57" i="48" s="1"/>
  <c r="AC57" i="48" s="1"/>
  <c r="AB58" i="48" s="1"/>
  <c r="AX27" i="48"/>
  <c r="S27" i="48" s="1"/>
  <c r="AC27" i="48" s="1"/>
  <c r="AB28" i="48" s="1"/>
  <c r="AX55" i="48"/>
  <c r="S55" i="48" s="1"/>
  <c r="AC55" i="48" s="1"/>
  <c r="AB56" i="48" s="1"/>
  <c r="AX25" i="48"/>
  <c r="S25" i="48" s="1"/>
  <c r="AC25" i="48" s="1"/>
  <c r="AB26" i="48" s="1"/>
  <c r="AX46" i="48"/>
  <c r="S46" i="48" s="1"/>
  <c r="AC46" i="48" s="1"/>
  <c r="AB47" i="48" s="1"/>
  <c r="AX35" i="92"/>
  <c r="S35" i="92" s="1"/>
  <c r="AC35" i="92" s="1"/>
  <c r="AB36" i="92" s="1"/>
  <c r="AX45" i="48"/>
  <c r="S45" i="48" s="1"/>
  <c r="AC45" i="48" s="1"/>
  <c r="AB46" i="48" s="1"/>
  <c r="Z69" i="29"/>
  <c r="AI64" i="73"/>
  <c r="AJ8" i="32"/>
  <c r="AG69" i="48"/>
  <c r="AP69" i="48" s="1"/>
  <c r="AP71" i="48" s="1"/>
  <c r="AX59" i="92"/>
  <c r="S59" i="92" s="1"/>
  <c r="AC59" i="92" s="1"/>
  <c r="AB60" i="92" s="1"/>
  <c r="AX64" i="92"/>
  <c r="S64" i="92" s="1"/>
  <c r="AC64" i="92" s="1"/>
  <c r="AB65" i="92" s="1"/>
  <c r="AX65" i="48"/>
  <c r="S65" i="48" s="1"/>
  <c r="AC65" i="48" s="1"/>
  <c r="AB66" i="48" s="1"/>
  <c r="AX52" i="48"/>
  <c r="S52" i="48" s="1"/>
  <c r="AC52" i="48" s="1"/>
  <c r="AB53" i="48" s="1"/>
  <c r="AX40" i="48"/>
  <c r="S40" i="48" s="1"/>
  <c r="AC40" i="48" s="1"/>
  <c r="AB41" i="48" s="1"/>
  <c r="AX16" i="48"/>
  <c r="S16" i="48" s="1"/>
  <c r="AC16" i="48" s="1"/>
  <c r="AB17" i="48" s="1"/>
  <c r="Z67" i="44"/>
  <c r="AX46" i="92"/>
  <c r="S46" i="92" s="1"/>
  <c r="AC46" i="92" s="1"/>
  <c r="AB47" i="92" s="1"/>
  <c r="AX51" i="48"/>
  <c r="S51" i="48" s="1"/>
  <c r="AC51" i="48" s="1"/>
  <c r="AB52" i="48" s="1"/>
  <c r="AX39" i="48"/>
  <c r="S39" i="48" s="1"/>
  <c r="AC39" i="48" s="1"/>
  <c r="AB40" i="48" s="1"/>
  <c r="AX15" i="48"/>
  <c r="S15" i="48" s="1"/>
  <c r="AC15" i="48" s="1"/>
  <c r="AB16" i="48" s="1"/>
  <c r="AX58" i="92"/>
  <c r="S58" i="92" s="1"/>
  <c r="AC58" i="92" s="1"/>
  <c r="AB59" i="92" s="1"/>
  <c r="AX63" i="48"/>
  <c r="S63" i="48" s="1"/>
  <c r="AC63" i="48" s="1"/>
  <c r="AB64" i="48" s="1"/>
  <c r="AX41" i="92"/>
  <c r="S41" i="92" s="1"/>
  <c r="AC41" i="92" s="1"/>
  <c r="AB42" i="92" s="1"/>
  <c r="AX61" i="48"/>
  <c r="S61" i="48" s="1"/>
  <c r="AC61" i="48" s="1"/>
  <c r="AB62" i="48" s="1"/>
  <c r="AX49" i="48"/>
  <c r="S49" i="48" s="1"/>
  <c r="AC49" i="48" s="1"/>
  <c r="AB50" i="48" s="1"/>
  <c r="AX37" i="48"/>
  <c r="S37" i="48" s="1"/>
  <c r="AC37" i="48" s="1"/>
  <c r="AB38" i="48" s="1"/>
  <c r="AX13" i="48"/>
  <c r="S13" i="48" s="1"/>
  <c r="AC13" i="48" s="1"/>
  <c r="AB14" i="48" s="1"/>
  <c r="Z68" i="79"/>
  <c r="AX3" i="48"/>
  <c r="S3" i="48" s="1"/>
  <c r="AC3" i="48" s="1"/>
  <c r="AX31" i="48"/>
  <c r="S31" i="48" s="1"/>
  <c r="AC31" i="48" s="1"/>
  <c r="AB32" i="48" s="1"/>
  <c r="AX19" i="48"/>
  <c r="S19" i="48" s="1"/>
  <c r="AC19" i="48" s="1"/>
  <c r="AB20" i="48" s="1"/>
  <c r="AX7" i="48"/>
  <c r="S7" i="48" s="1"/>
  <c r="AC7" i="48" s="1"/>
  <c r="AB8" i="48" s="1"/>
  <c r="AX23" i="92"/>
  <c r="S23" i="92" s="1"/>
  <c r="AC23" i="92" s="1"/>
  <c r="AB24" i="92" s="1"/>
  <c r="AX34" i="48"/>
  <c r="S34" i="48" s="1"/>
  <c r="AC34" i="48" s="1"/>
  <c r="AB35" i="48" s="1"/>
  <c r="AX22" i="48"/>
  <c r="S22" i="48" s="1"/>
  <c r="AC22" i="48" s="1"/>
  <c r="AB23" i="48" s="1"/>
  <c r="AX10" i="48"/>
  <c r="S10" i="48" s="1"/>
  <c r="AC10" i="48" s="1"/>
  <c r="AB11" i="48" s="1"/>
  <c r="AX4" i="92"/>
  <c r="S4" i="92" s="1"/>
  <c r="AC4" i="92" s="1"/>
  <c r="AB5" i="92" s="1"/>
  <c r="AX33" i="48"/>
  <c r="S33" i="48" s="1"/>
  <c r="AC33" i="48" s="1"/>
  <c r="AB34" i="48" s="1"/>
  <c r="AX21" i="48"/>
  <c r="S21" i="48" s="1"/>
  <c r="AC21" i="48" s="1"/>
  <c r="AB22" i="48" s="1"/>
  <c r="AX9" i="48"/>
  <c r="S9" i="48" s="1"/>
  <c r="AC9" i="48" s="1"/>
  <c r="AB10" i="48" s="1"/>
  <c r="AX28" i="92"/>
  <c r="S28" i="92" s="1"/>
  <c r="AC28" i="92" s="1"/>
  <c r="AB29" i="92" s="1"/>
  <c r="AX10" i="92"/>
  <c r="S10" i="92" s="1"/>
  <c r="AC10" i="92" s="1"/>
  <c r="AB11" i="92" s="1"/>
  <c r="AU71" i="96"/>
  <c r="C11" i="96" s="1"/>
  <c r="F49" i="97" s="1"/>
  <c r="AX17" i="92"/>
  <c r="S17" i="92" s="1"/>
  <c r="AC17" i="92" s="1"/>
  <c r="AB18" i="92" s="1"/>
  <c r="AX52" i="92"/>
  <c r="S52" i="92" s="1"/>
  <c r="AC52" i="92" s="1"/>
  <c r="AB53" i="92" s="1"/>
  <c r="AX34" i="92"/>
  <c r="S34" i="92" s="1"/>
  <c r="AC34" i="92" s="1"/>
  <c r="AB35" i="92" s="1"/>
  <c r="AX16" i="92"/>
  <c r="S16" i="92" s="1"/>
  <c r="AC16" i="92" s="1"/>
  <c r="AB17" i="92" s="1"/>
  <c r="Z66" i="87"/>
  <c r="AE66" i="87" s="1"/>
  <c r="AX22" i="92"/>
  <c r="S22" i="92" s="1"/>
  <c r="AC22" i="92" s="1"/>
  <c r="AB23" i="92" s="1"/>
  <c r="AX53" i="92"/>
  <c r="S53" i="92" s="1"/>
  <c r="AC53" i="92" s="1"/>
  <c r="AB54" i="92" s="1"/>
  <c r="AX65" i="92"/>
  <c r="S65" i="92" s="1"/>
  <c r="AC65" i="92" s="1"/>
  <c r="AB66" i="92" s="1"/>
  <c r="AX47" i="92"/>
  <c r="S47" i="92" s="1"/>
  <c r="AC47" i="92" s="1"/>
  <c r="AB48" i="92" s="1"/>
  <c r="AX29" i="92"/>
  <c r="S29" i="92" s="1"/>
  <c r="AC29" i="92" s="1"/>
  <c r="AB30" i="92" s="1"/>
  <c r="AX11" i="92"/>
  <c r="S11" i="92" s="1"/>
  <c r="AC11" i="92" s="1"/>
  <c r="AB12" i="92" s="1"/>
  <c r="W67" i="87"/>
  <c r="AG66" i="87"/>
  <c r="AP66" i="87" s="1"/>
  <c r="AF66" i="87"/>
  <c r="AO66" i="87" s="1"/>
  <c r="AK6" i="48"/>
  <c r="AT6" i="48" s="1"/>
  <c r="AE69" i="29"/>
  <c r="W70" i="29"/>
  <c r="AG69" i="29"/>
  <c r="AP69" i="29" s="1"/>
  <c r="AF69" i="29"/>
  <c r="AO69" i="29" s="1"/>
  <c r="AK7" i="92"/>
  <c r="AT7" i="92" s="1"/>
  <c r="W69" i="79"/>
  <c r="AG68" i="79"/>
  <c r="AP68" i="79" s="1"/>
  <c r="AF68" i="79"/>
  <c r="AO68" i="79" s="1"/>
  <c r="AE68" i="79"/>
  <c r="AK66" i="92"/>
  <c r="AT66" i="92" s="1"/>
  <c r="AK48" i="92"/>
  <c r="AT48" i="92" s="1"/>
  <c r="AK18" i="92"/>
  <c r="AT18" i="92" s="1"/>
  <c r="AS9" i="32"/>
  <c r="AL9" i="32"/>
  <c r="AU9" i="32" s="1"/>
  <c r="AK35" i="48"/>
  <c r="AT35" i="48" s="1"/>
  <c r="AB4" i="48"/>
  <c r="AJ3" i="48"/>
  <c r="AS29" i="32"/>
  <c r="AL29" i="32"/>
  <c r="AU29" i="32" s="1"/>
  <c r="AI64" i="83"/>
  <c r="AN64" i="83"/>
  <c r="AS44" i="32"/>
  <c r="AL44" i="32"/>
  <c r="AU44" i="32" s="1"/>
  <c r="AJ53" i="92"/>
  <c r="AK53" i="92"/>
  <c r="AT53" i="92" s="1"/>
  <c r="AJ11" i="92"/>
  <c r="AK11" i="92"/>
  <c r="AT11" i="92" s="1"/>
  <c r="AJ58" i="48"/>
  <c r="AK58" i="48"/>
  <c r="AT58" i="48" s="1"/>
  <c r="AJ40" i="48"/>
  <c r="AK40" i="48"/>
  <c r="AT40" i="48" s="1"/>
  <c r="AJ34" i="48"/>
  <c r="AK34" i="48"/>
  <c r="AT34" i="48" s="1"/>
  <c r="AJ28" i="48"/>
  <c r="AK28" i="48"/>
  <c r="AT28" i="48" s="1"/>
  <c r="AJ22" i="48"/>
  <c r="AK22" i="48"/>
  <c r="AT22" i="48" s="1"/>
  <c r="AJ16" i="48"/>
  <c r="AK16" i="48"/>
  <c r="AT16" i="48" s="1"/>
  <c r="AJ10" i="48"/>
  <c r="AK10" i="48"/>
  <c r="AT10" i="48" s="1"/>
  <c r="AR66" i="86"/>
  <c r="AF70" i="42"/>
  <c r="AO70" i="42" s="1"/>
  <c r="AE70" i="42"/>
  <c r="W71" i="42"/>
  <c r="AG70" i="42"/>
  <c r="AP70" i="42" s="1"/>
  <c r="AH68" i="39"/>
  <c r="AQ68" i="39" s="1"/>
  <c r="AR68" i="30"/>
  <c r="AR67" i="25"/>
  <c r="AS16" i="32"/>
  <c r="AL16" i="32"/>
  <c r="AU16" i="32" s="1"/>
  <c r="AS34" i="32"/>
  <c r="AL34" i="32"/>
  <c r="AU34" i="32" s="1"/>
  <c r="AS52" i="32"/>
  <c r="AL52" i="32"/>
  <c r="AU52" i="32" s="1"/>
  <c r="AH66" i="90"/>
  <c r="AQ66" i="90" s="1"/>
  <c r="X67" i="43"/>
  <c r="Y67" i="43"/>
  <c r="AH68" i="25"/>
  <c r="AQ68" i="25" s="1"/>
  <c r="X67" i="45"/>
  <c r="Y67" i="45"/>
  <c r="AR66" i="94"/>
  <c r="AL69" i="32"/>
  <c r="AU69" i="32" s="1"/>
  <c r="AR69" i="32"/>
  <c r="AR71" i="32" s="1"/>
  <c r="AH68" i="82"/>
  <c r="AQ68" i="82" s="1"/>
  <c r="AI65" i="36"/>
  <c r="AN65" i="36"/>
  <c r="AH67" i="88"/>
  <c r="AQ67" i="88" s="1"/>
  <c r="AR66" i="44"/>
  <c r="AS13" i="32"/>
  <c r="AL13" i="32"/>
  <c r="AU13" i="32" s="1"/>
  <c r="AS31" i="32"/>
  <c r="AL31" i="32"/>
  <c r="AU31" i="32" s="1"/>
  <c r="AS49" i="32"/>
  <c r="AL49" i="32"/>
  <c r="AU49" i="32" s="1"/>
  <c r="AR67" i="79"/>
  <c r="AJ6" i="32"/>
  <c r="AK54" i="92"/>
  <c r="AT54" i="92" s="1"/>
  <c r="AK24" i="92"/>
  <c r="AT24" i="92" s="1"/>
  <c r="AS27" i="32"/>
  <c r="AL27" i="32"/>
  <c r="AU27" i="32" s="1"/>
  <c r="AH66" i="87"/>
  <c r="AQ66" i="87" s="1"/>
  <c r="AK53" i="48"/>
  <c r="AT53" i="48" s="1"/>
  <c r="AK17" i="48"/>
  <c r="AT17" i="48" s="1"/>
  <c r="AR66" i="88"/>
  <c r="AF65" i="37"/>
  <c r="AO65" i="37" s="1"/>
  <c r="AG65" i="37"/>
  <c r="AP65" i="37" s="1"/>
  <c r="AE65" i="37"/>
  <c r="W66" i="37"/>
  <c r="AS18" i="32"/>
  <c r="AL18" i="32"/>
  <c r="AU18" i="32" s="1"/>
  <c r="AH68" i="84"/>
  <c r="AQ68" i="84" s="1"/>
  <c r="W68" i="94"/>
  <c r="AG67" i="94"/>
  <c r="AP67" i="94" s="1"/>
  <c r="AF67" i="94"/>
  <c r="AO67" i="94" s="1"/>
  <c r="AE67" i="94"/>
  <c r="Y67" i="81"/>
  <c r="X67" i="81"/>
  <c r="AE67" i="44"/>
  <c r="W68" i="44"/>
  <c r="AG67" i="44"/>
  <c r="AP67" i="44" s="1"/>
  <c r="AF67" i="44"/>
  <c r="AO67" i="44" s="1"/>
  <c r="AS62" i="32"/>
  <c r="AL62" i="32"/>
  <c r="AU62" i="32" s="1"/>
  <c r="AJ59" i="92"/>
  <c r="AK59" i="92"/>
  <c r="AT59" i="92" s="1"/>
  <c r="AJ29" i="92"/>
  <c r="AK29" i="92"/>
  <c r="AT29" i="92" s="1"/>
  <c r="AK64" i="48"/>
  <c r="AT64" i="48" s="1"/>
  <c r="AH70" i="38"/>
  <c r="AQ70" i="38" s="1"/>
  <c r="AX63" i="92"/>
  <c r="S63" i="92" s="1"/>
  <c r="AC63" i="92" s="1"/>
  <c r="AB64" i="92" s="1"/>
  <c r="AX57" i="92"/>
  <c r="S57" i="92" s="1"/>
  <c r="AC57" i="92" s="1"/>
  <c r="AB58" i="92" s="1"/>
  <c r="AX51" i="92"/>
  <c r="S51" i="92" s="1"/>
  <c r="AC51" i="92" s="1"/>
  <c r="AB52" i="92" s="1"/>
  <c r="AX45" i="92"/>
  <c r="S45" i="92" s="1"/>
  <c r="AC45" i="92" s="1"/>
  <c r="AB46" i="92" s="1"/>
  <c r="AX39" i="92"/>
  <c r="S39" i="92" s="1"/>
  <c r="AC39" i="92" s="1"/>
  <c r="AB40" i="92" s="1"/>
  <c r="AX33" i="92"/>
  <c r="S33" i="92" s="1"/>
  <c r="AC33" i="92" s="1"/>
  <c r="AB34" i="92" s="1"/>
  <c r="AX27" i="92"/>
  <c r="S27" i="92" s="1"/>
  <c r="AC27" i="92" s="1"/>
  <c r="AB28" i="92" s="1"/>
  <c r="AX21" i="92"/>
  <c r="S21" i="92" s="1"/>
  <c r="AC21" i="92" s="1"/>
  <c r="AB22" i="92" s="1"/>
  <c r="AX15" i="92"/>
  <c r="S15" i="92" s="1"/>
  <c r="AC15" i="92" s="1"/>
  <c r="AB16" i="92" s="1"/>
  <c r="AX9" i="92"/>
  <c r="S9" i="92" s="1"/>
  <c r="AC9" i="92" s="1"/>
  <c r="AB10" i="92" s="1"/>
  <c r="AX5" i="92"/>
  <c r="S5" i="92" s="1"/>
  <c r="AC5" i="92" s="1"/>
  <c r="AB6" i="92" s="1"/>
  <c r="AS15" i="32"/>
  <c r="AL15" i="32"/>
  <c r="AU15" i="32" s="1"/>
  <c r="AS33" i="32"/>
  <c r="AL33" i="32"/>
  <c r="AU33" i="32" s="1"/>
  <c r="AS51" i="32"/>
  <c r="AL51" i="32"/>
  <c r="AU51" i="32" s="1"/>
  <c r="AS68" i="32"/>
  <c r="AL68" i="32"/>
  <c r="AU68" i="32" s="1"/>
  <c r="AH67" i="77"/>
  <c r="AQ67" i="77" s="1"/>
  <c r="AX68" i="48"/>
  <c r="S68" i="48" s="1"/>
  <c r="AC68" i="48" s="1"/>
  <c r="AB69" i="48" s="1"/>
  <c r="AX62" i="48"/>
  <c r="S62" i="48" s="1"/>
  <c r="AC62" i="48" s="1"/>
  <c r="AB63" i="48" s="1"/>
  <c r="AX56" i="48"/>
  <c r="S56" i="48" s="1"/>
  <c r="AC56" i="48" s="1"/>
  <c r="AB57" i="48" s="1"/>
  <c r="AX50" i="48"/>
  <c r="S50" i="48" s="1"/>
  <c r="AC50" i="48" s="1"/>
  <c r="AB51" i="48" s="1"/>
  <c r="AX44" i="48"/>
  <c r="S44" i="48" s="1"/>
  <c r="AC44" i="48" s="1"/>
  <c r="AB45" i="48" s="1"/>
  <c r="AX38" i="48"/>
  <c r="S38" i="48" s="1"/>
  <c r="AC38" i="48" s="1"/>
  <c r="AB39" i="48" s="1"/>
  <c r="AX32" i="48"/>
  <c r="S32" i="48" s="1"/>
  <c r="AC32" i="48" s="1"/>
  <c r="AB33" i="48" s="1"/>
  <c r="AX26" i="48"/>
  <c r="S26" i="48" s="1"/>
  <c r="AC26" i="48" s="1"/>
  <c r="AB27" i="48" s="1"/>
  <c r="AX20" i="48"/>
  <c r="S20" i="48" s="1"/>
  <c r="AC20" i="48" s="1"/>
  <c r="AB21" i="48" s="1"/>
  <c r="AX14" i="48"/>
  <c r="S14" i="48" s="1"/>
  <c r="AC14" i="48" s="1"/>
  <c r="AB15" i="48" s="1"/>
  <c r="AX8" i="48"/>
  <c r="S8" i="48" s="1"/>
  <c r="AC8" i="48" s="1"/>
  <c r="AB9" i="48" s="1"/>
  <c r="AX4" i="48"/>
  <c r="S4" i="48" s="1"/>
  <c r="AC4" i="48" s="1"/>
  <c r="AB5" i="48" s="1"/>
  <c r="AH68" i="40"/>
  <c r="AQ68" i="40" s="1"/>
  <c r="Z68" i="39"/>
  <c r="AN67" i="95"/>
  <c r="AI67" i="95"/>
  <c r="AJ4" i="32"/>
  <c r="AK4" i="32"/>
  <c r="AT4" i="32" s="1"/>
  <c r="Z66" i="90"/>
  <c r="Z68" i="25"/>
  <c r="AS17" i="32"/>
  <c r="AL17" i="32"/>
  <c r="AU17" i="32" s="1"/>
  <c r="AS35" i="32"/>
  <c r="AL35" i="32"/>
  <c r="AU35" i="32" s="1"/>
  <c r="AS53" i="32"/>
  <c r="AL53" i="32"/>
  <c r="AU53" i="32" s="1"/>
  <c r="AN67" i="27"/>
  <c r="AI67" i="27"/>
  <c r="AN65" i="74"/>
  <c r="AI65" i="74"/>
  <c r="AR69" i="38"/>
  <c r="Z68" i="82"/>
  <c r="AS24" i="32"/>
  <c r="AL24" i="32"/>
  <c r="AU24" i="32" s="1"/>
  <c r="AS42" i="32"/>
  <c r="AL42" i="32"/>
  <c r="AU42" i="32" s="1"/>
  <c r="AS60" i="32"/>
  <c r="AL60" i="32"/>
  <c r="AU60" i="32" s="1"/>
  <c r="X66" i="33"/>
  <c r="Y66" i="33"/>
  <c r="Z67" i="88"/>
  <c r="X69" i="46"/>
  <c r="Y69" i="46"/>
  <c r="Y64" i="85"/>
  <c r="X64" i="85"/>
  <c r="X66" i="80"/>
  <c r="Y66" i="80"/>
  <c r="AN67" i="47"/>
  <c r="AI67" i="47"/>
  <c r="Z68" i="84"/>
  <c r="AI66" i="91"/>
  <c r="AN66" i="91"/>
  <c r="AI66" i="41"/>
  <c r="AN66" i="41"/>
  <c r="AS14" i="32"/>
  <c r="AL14" i="32"/>
  <c r="AU14" i="32" s="1"/>
  <c r="AS32" i="32"/>
  <c r="AL32" i="32"/>
  <c r="AU32" i="32" s="1"/>
  <c r="AS50" i="32"/>
  <c r="AL50" i="32"/>
  <c r="AU50" i="32" s="1"/>
  <c r="AS65" i="32"/>
  <c r="AL65" i="32"/>
  <c r="AU65" i="32" s="1"/>
  <c r="AI69" i="48"/>
  <c r="AN69" i="48"/>
  <c r="AN71" i="48" s="1"/>
  <c r="AI69" i="92"/>
  <c r="AN69" i="92"/>
  <c r="AN71" i="92" s="1"/>
  <c r="AK36" i="92"/>
  <c r="AT36" i="92" s="1"/>
  <c r="AK5" i="92"/>
  <c r="AT5" i="92" s="1"/>
  <c r="AS63" i="32"/>
  <c r="AL63" i="32"/>
  <c r="AU63" i="32" s="1"/>
  <c r="AK47" i="48"/>
  <c r="AT47" i="48" s="1"/>
  <c r="AK23" i="48"/>
  <c r="AT23" i="48" s="1"/>
  <c r="AR67" i="39"/>
  <c r="X67" i="41"/>
  <c r="Y67" i="41"/>
  <c r="AS8" i="32"/>
  <c r="AL8" i="32"/>
  <c r="AU8" i="32" s="1"/>
  <c r="AS26" i="32"/>
  <c r="AL26" i="32"/>
  <c r="AU26" i="32" s="1"/>
  <c r="AR67" i="82"/>
  <c r="AJ41" i="92"/>
  <c r="AK41" i="92"/>
  <c r="AT41" i="92" s="1"/>
  <c r="AJ17" i="92"/>
  <c r="AK17" i="92"/>
  <c r="AT17" i="92" s="1"/>
  <c r="AX62" i="92"/>
  <c r="S62" i="92" s="1"/>
  <c r="AC62" i="92" s="1"/>
  <c r="AB63" i="92" s="1"/>
  <c r="AX44" i="92"/>
  <c r="S44" i="92" s="1"/>
  <c r="AC44" i="92" s="1"/>
  <c r="AB45" i="92" s="1"/>
  <c r="AX8" i="92"/>
  <c r="S8" i="92" s="1"/>
  <c r="AC8" i="92" s="1"/>
  <c r="AB9" i="92" s="1"/>
  <c r="AK67" i="48"/>
  <c r="AT67" i="48" s="1"/>
  <c r="AJ50" i="48"/>
  <c r="AK50" i="48"/>
  <c r="AT50" i="48" s="1"/>
  <c r="AK44" i="48"/>
  <c r="AT44" i="48" s="1"/>
  <c r="AJ26" i="48"/>
  <c r="AK26" i="48"/>
  <c r="AT26" i="48" s="1"/>
  <c r="AK20" i="48"/>
  <c r="AT20" i="48" s="1"/>
  <c r="AK14" i="48"/>
  <c r="AT14" i="48" s="1"/>
  <c r="AJ8" i="48"/>
  <c r="AK8" i="48"/>
  <c r="AT8" i="48" s="1"/>
  <c r="AH66" i="35"/>
  <c r="AQ66" i="35" s="1"/>
  <c r="W69" i="40"/>
  <c r="AG68" i="40"/>
  <c r="AP68" i="40" s="1"/>
  <c r="AF68" i="40"/>
  <c r="AO68" i="40" s="1"/>
  <c r="AE68" i="40"/>
  <c r="X66" i="28"/>
  <c r="Y66" i="28"/>
  <c r="AS3" i="32"/>
  <c r="AL3" i="32"/>
  <c r="AU3" i="32" s="1"/>
  <c r="AS22" i="32"/>
  <c r="AL22" i="32"/>
  <c r="AU22" i="32" s="1"/>
  <c r="AS40" i="32"/>
  <c r="AL40" i="32"/>
  <c r="AU40" i="32" s="1"/>
  <c r="AS58" i="32"/>
  <c r="AL58" i="32"/>
  <c r="AU58" i="32" s="1"/>
  <c r="X67" i="34"/>
  <c r="Y67" i="34"/>
  <c r="AI64" i="76"/>
  <c r="AN64" i="76"/>
  <c r="AR67" i="84"/>
  <c r="X65" i="83"/>
  <c r="Y65" i="83"/>
  <c r="AH66" i="75"/>
  <c r="AQ66" i="75" s="1"/>
  <c r="AI68" i="46"/>
  <c r="AN68" i="46"/>
  <c r="AH67" i="86"/>
  <c r="AQ67" i="86" s="1"/>
  <c r="AI65" i="80"/>
  <c r="AN65" i="80"/>
  <c r="AF66" i="31"/>
  <c r="AO66" i="31" s="1"/>
  <c r="W67" i="31"/>
  <c r="AG66" i="31"/>
  <c r="AP66" i="31" s="1"/>
  <c r="AE66" i="31"/>
  <c r="AS19" i="32"/>
  <c r="AL19" i="32"/>
  <c r="AU19" i="32" s="1"/>
  <c r="AS37" i="32"/>
  <c r="AL37" i="32"/>
  <c r="AU37" i="32" s="1"/>
  <c r="AS55" i="32"/>
  <c r="AL55" i="32"/>
  <c r="AU55" i="32" s="1"/>
  <c r="AI66" i="81"/>
  <c r="AN66" i="81"/>
  <c r="AR64" i="73"/>
  <c r="AI68" i="26"/>
  <c r="AN68" i="26"/>
  <c r="AK60" i="92"/>
  <c r="AT60" i="92" s="1"/>
  <c r="AK30" i="92"/>
  <c r="AT30" i="92" s="1"/>
  <c r="AJ66" i="48"/>
  <c r="AK66" i="48"/>
  <c r="AT66" i="48" s="1"/>
  <c r="AK41" i="48"/>
  <c r="AT41" i="48" s="1"/>
  <c r="AK11" i="48"/>
  <c r="AT11" i="48" s="1"/>
  <c r="AS47" i="32"/>
  <c r="AL47" i="32"/>
  <c r="AU47" i="32" s="1"/>
  <c r="AS67" i="32"/>
  <c r="AL67" i="32"/>
  <c r="AU67" i="32" s="1"/>
  <c r="W70" i="30"/>
  <c r="AG69" i="30"/>
  <c r="AP69" i="30" s="1"/>
  <c r="AF69" i="30"/>
  <c r="AO69" i="30" s="1"/>
  <c r="AE69" i="30"/>
  <c r="AS36" i="32"/>
  <c r="AL36" i="32"/>
  <c r="AU36" i="32" s="1"/>
  <c r="AR65" i="87"/>
  <c r="Z69" i="26"/>
  <c r="Y69" i="26"/>
  <c r="X69" i="26"/>
  <c r="AJ65" i="92"/>
  <c r="AK65" i="92"/>
  <c r="AT65" i="92" s="1"/>
  <c r="AJ35" i="92"/>
  <c r="AK35" i="92"/>
  <c r="AT35" i="92" s="1"/>
  <c r="AJ46" i="48"/>
  <c r="AK46" i="48"/>
  <c r="AT46" i="48" s="1"/>
  <c r="AX66" i="92"/>
  <c r="S66" i="92" s="1"/>
  <c r="AC66" i="92" s="1"/>
  <c r="AB67" i="92" s="1"/>
  <c r="AX50" i="92"/>
  <c r="S50" i="92" s="1"/>
  <c r="AC50" i="92" s="1"/>
  <c r="AB51" i="92" s="1"/>
  <c r="AX32" i="92"/>
  <c r="S32" i="92" s="1"/>
  <c r="AC32" i="92" s="1"/>
  <c r="AB33" i="92" s="1"/>
  <c r="AX26" i="92"/>
  <c r="S26" i="92" s="1"/>
  <c r="AC26" i="92" s="1"/>
  <c r="AB27" i="92" s="1"/>
  <c r="AX14" i="92"/>
  <c r="S14" i="92" s="1"/>
  <c r="AC14" i="92" s="1"/>
  <c r="AB15" i="92" s="1"/>
  <c r="AJ62" i="48"/>
  <c r="AK62" i="48"/>
  <c r="AT62" i="48" s="1"/>
  <c r="AJ32" i="48"/>
  <c r="AK32" i="48"/>
  <c r="AT32" i="48" s="1"/>
  <c r="Z70" i="38"/>
  <c r="AX68" i="92"/>
  <c r="S68" i="92" s="1"/>
  <c r="AC68" i="92" s="1"/>
  <c r="AB69" i="92" s="1"/>
  <c r="AX61" i="92"/>
  <c r="S61" i="92" s="1"/>
  <c r="AC61" i="92" s="1"/>
  <c r="AB62" i="92" s="1"/>
  <c r="AX55" i="92"/>
  <c r="S55" i="92" s="1"/>
  <c r="AC55" i="92" s="1"/>
  <c r="AB56" i="92" s="1"/>
  <c r="AX49" i="92"/>
  <c r="S49" i="92" s="1"/>
  <c r="AC49" i="92" s="1"/>
  <c r="AB50" i="92" s="1"/>
  <c r="AX43" i="92"/>
  <c r="S43" i="92" s="1"/>
  <c r="AC43" i="92" s="1"/>
  <c r="AB44" i="92" s="1"/>
  <c r="AX37" i="92"/>
  <c r="S37" i="92" s="1"/>
  <c r="AC37" i="92" s="1"/>
  <c r="AB38" i="92" s="1"/>
  <c r="AX31" i="92"/>
  <c r="S31" i="92" s="1"/>
  <c r="AC31" i="92" s="1"/>
  <c r="AB32" i="92" s="1"/>
  <c r="AX25" i="92"/>
  <c r="S25" i="92" s="1"/>
  <c r="AC25" i="92" s="1"/>
  <c r="AB26" i="92" s="1"/>
  <c r="AX19" i="92"/>
  <c r="S19" i="92" s="1"/>
  <c r="AC19" i="92" s="1"/>
  <c r="AB20" i="92" s="1"/>
  <c r="AX13" i="92"/>
  <c r="S13" i="92" s="1"/>
  <c r="AC13" i="92" s="1"/>
  <c r="AB14" i="92" s="1"/>
  <c r="AX7" i="92"/>
  <c r="S7" i="92" s="1"/>
  <c r="AC7" i="92" s="1"/>
  <c r="AB8" i="92" s="1"/>
  <c r="AS21" i="32"/>
  <c r="AL21" i="32"/>
  <c r="AU21" i="32" s="1"/>
  <c r="AS39" i="32"/>
  <c r="AL39" i="32"/>
  <c r="AU39" i="32" s="1"/>
  <c r="AS57" i="32"/>
  <c r="AL57" i="32"/>
  <c r="AU57" i="32" s="1"/>
  <c r="Z67" i="77"/>
  <c r="AX64" i="48"/>
  <c r="S64" i="48" s="1"/>
  <c r="AC64" i="48" s="1"/>
  <c r="AB65" i="48" s="1"/>
  <c r="AX60" i="48"/>
  <c r="S60" i="48" s="1"/>
  <c r="AC60" i="48" s="1"/>
  <c r="AB61" i="48" s="1"/>
  <c r="AX54" i="48"/>
  <c r="S54" i="48" s="1"/>
  <c r="AC54" i="48" s="1"/>
  <c r="AB55" i="48" s="1"/>
  <c r="AX48" i="48"/>
  <c r="S48" i="48" s="1"/>
  <c r="AC48" i="48" s="1"/>
  <c r="AB49" i="48" s="1"/>
  <c r="AX42" i="48"/>
  <c r="S42" i="48" s="1"/>
  <c r="AC42" i="48" s="1"/>
  <c r="AB43" i="48" s="1"/>
  <c r="AX36" i="48"/>
  <c r="S36" i="48" s="1"/>
  <c r="AC36" i="48" s="1"/>
  <c r="AB37" i="48" s="1"/>
  <c r="AX30" i="48"/>
  <c r="S30" i="48" s="1"/>
  <c r="AC30" i="48" s="1"/>
  <c r="AB31" i="48" s="1"/>
  <c r="AX24" i="48"/>
  <c r="S24" i="48" s="1"/>
  <c r="AC24" i="48" s="1"/>
  <c r="AB25" i="48" s="1"/>
  <c r="AX18" i="48"/>
  <c r="S18" i="48" s="1"/>
  <c r="AC18" i="48" s="1"/>
  <c r="AB19" i="48" s="1"/>
  <c r="AX12" i="48"/>
  <c r="S12" i="48" s="1"/>
  <c r="AC12" i="48" s="1"/>
  <c r="AB13" i="48" s="1"/>
  <c r="AX6" i="48"/>
  <c r="S6" i="48" s="1"/>
  <c r="AC6" i="48" s="1"/>
  <c r="AB7" i="48" s="1"/>
  <c r="AH67" i="78"/>
  <c r="AQ67" i="78" s="1"/>
  <c r="Z66" i="35"/>
  <c r="AR65" i="75"/>
  <c r="AH65" i="73"/>
  <c r="AQ65" i="73" s="1"/>
  <c r="AN66" i="43"/>
  <c r="AI66" i="43"/>
  <c r="AS5" i="32"/>
  <c r="AL5" i="32"/>
  <c r="AU5" i="32" s="1"/>
  <c r="AS23" i="32"/>
  <c r="AL23" i="32"/>
  <c r="AU23" i="32" s="1"/>
  <c r="AS41" i="32"/>
  <c r="AL41" i="32"/>
  <c r="AU41" i="32" s="1"/>
  <c r="AS59" i="32"/>
  <c r="AL59" i="32"/>
  <c r="AU59" i="32" s="1"/>
  <c r="AH69" i="30"/>
  <c r="AQ69" i="30" s="1"/>
  <c r="AS12" i="32"/>
  <c r="AL12" i="32"/>
  <c r="AU12" i="32" s="1"/>
  <c r="AS30" i="32"/>
  <c r="AL30" i="32"/>
  <c r="AU30" i="32" s="1"/>
  <c r="AS48" i="32"/>
  <c r="AL48" i="32"/>
  <c r="AU48" i="32" s="1"/>
  <c r="AS66" i="32"/>
  <c r="AL66" i="32"/>
  <c r="AU66" i="32" s="1"/>
  <c r="X66" i="36"/>
  <c r="Y66" i="36"/>
  <c r="Z67" i="86"/>
  <c r="AI63" i="85"/>
  <c r="AN63" i="85"/>
  <c r="AR65" i="35"/>
  <c r="AR67" i="40"/>
  <c r="W67" i="93"/>
  <c r="AG66" i="93"/>
  <c r="AP66" i="93" s="1"/>
  <c r="AF66" i="93"/>
  <c r="AO66" i="93" s="1"/>
  <c r="AE66" i="93"/>
  <c r="X67" i="91"/>
  <c r="Y67" i="91"/>
  <c r="AR66" i="77"/>
  <c r="AH67" i="94"/>
  <c r="AQ67" i="94" s="1"/>
  <c r="AH67" i="44"/>
  <c r="AQ67" i="44" s="1"/>
  <c r="AS20" i="32"/>
  <c r="AL20" i="32"/>
  <c r="AU20" i="32" s="1"/>
  <c r="AS38" i="32"/>
  <c r="AL38" i="32"/>
  <c r="AU38" i="32" s="1"/>
  <c r="AS56" i="32"/>
  <c r="AL56" i="32"/>
  <c r="AU56" i="32" s="1"/>
  <c r="AH65" i="89"/>
  <c r="AQ65" i="89" s="1"/>
  <c r="AK42" i="92"/>
  <c r="AT42" i="92" s="1"/>
  <c r="AK12" i="92"/>
  <c r="AT12" i="92" s="1"/>
  <c r="AS45" i="32"/>
  <c r="AL45" i="32"/>
  <c r="AU45" i="32" s="1"/>
  <c r="AK59" i="48"/>
  <c r="AT59" i="48" s="1"/>
  <c r="AK29" i="48"/>
  <c r="AT29" i="48" s="1"/>
  <c r="AS11" i="32"/>
  <c r="AL11" i="32"/>
  <c r="AU11" i="32" s="1"/>
  <c r="AS54" i="32"/>
  <c r="AL54" i="32"/>
  <c r="AU54" i="32" s="1"/>
  <c r="AJ47" i="92"/>
  <c r="AK47" i="92"/>
  <c r="AT47" i="92" s="1"/>
  <c r="AJ23" i="92"/>
  <c r="AK23" i="92"/>
  <c r="AT23" i="92" s="1"/>
  <c r="AJ52" i="48"/>
  <c r="AK52" i="48"/>
  <c r="AT52" i="48" s="1"/>
  <c r="AX56" i="92"/>
  <c r="S56" i="92" s="1"/>
  <c r="AC56" i="92" s="1"/>
  <c r="AB57" i="92" s="1"/>
  <c r="AX38" i="92"/>
  <c r="S38" i="92" s="1"/>
  <c r="AC38" i="92" s="1"/>
  <c r="AB39" i="92" s="1"/>
  <c r="AX20" i="92"/>
  <c r="S20" i="92" s="1"/>
  <c r="AC20" i="92" s="1"/>
  <c r="AB21" i="92" s="1"/>
  <c r="AX3" i="92"/>
  <c r="S3" i="92" s="1"/>
  <c r="AC3" i="92" s="1"/>
  <c r="AJ56" i="48"/>
  <c r="AK56" i="48"/>
  <c r="AT56" i="48" s="1"/>
  <c r="AJ38" i="48"/>
  <c r="AK38" i="48"/>
  <c r="AT38" i="48" s="1"/>
  <c r="AR65" i="90"/>
  <c r="AX67" i="92"/>
  <c r="S67" i="92" s="1"/>
  <c r="AC67" i="92" s="1"/>
  <c r="AB68" i="92" s="1"/>
  <c r="AX60" i="92"/>
  <c r="S60" i="92" s="1"/>
  <c r="AC60" i="92" s="1"/>
  <c r="AB61" i="92" s="1"/>
  <c r="AX54" i="92"/>
  <c r="S54" i="92" s="1"/>
  <c r="AC54" i="92" s="1"/>
  <c r="AB55" i="92" s="1"/>
  <c r="AX48" i="92"/>
  <c r="S48" i="92" s="1"/>
  <c r="AC48" i="92" s="1"/>
  <c r="AB49" i="92" s="1"/>
  <c r="AX42" i="92"/>
  <c r="S42" i="92" s="1"/>
  <c r="AC42" i="92" s="1"/>
  <c r="AB43" i="92" s="1"/>
  <c r="AX36" i="92"/>
  <c r="S36" i="92" s="1"/>
  <c r="AC36" i="92" s="1"/>
  <c r="AB37" i="92" s="1"/>
  <c r="AX30" i="92"/>
  <c r="S30" i="92" s="1"/>
  <c r="AC30" i="92" s="1"/>
  <c r="AB31" i="92" s="1"/>
  <c r="AX24" i="92"/>
  <c r="S24" i="92" s="1"/>
  <c r="AC24" i="92" s="1"/>
  <c r="AB25" i="92" s="1"/>
  <c r="AX18" i="92"/>
  <c r="S18" i="92" s="1"/>
  <c r="AC18" i="92" s="1"/>
  <c r="AB19" i="92" s="1"/>
  <c r="AX12" i="92"/>
  <c r="S12" i="92" s="1"/>
  <c r="AC12" i="92" s="1"/>
  <c r="AB13" i="92" s="1"/>
  <c r="AX67" i="48"/>
  <c r="S67" i="48" s="1"/>
  <c r="AC67" i="48" s="1"/>
  <c r="AB68" i="48" s="1"/>
  <c r="AX59" i="48"/>
  <c r="S59" i="48" s="1"/>
  <c r="AC59" i="48" s="1"/>
  <c r="AB60" i="48" s="1"/>
  <c r="AX53" i="48"/>
  <c r="S53" i="48" s="1"/>
  <c r="AC53" i="48" s="1"/>
  <c r="AB54" i="48" s="1"/>
  <c r="AX47" i="48"/>
  <c r="S47" i="48" s="1"/>
  <c r="AC47" i="48" s="1"/>
  <c r="AB48" i="48" s="1"/>
  <c r="AX41" i="48"/>
  <c r="S41" i="48" s="1"/>
  <c r="AC41" i="48" s="1"/>
  <c r="AB42" i="48" s="1"/>
  <c r="AX35" i="48"/>
  <c r="S35" i="48" s="1"/>
  <c r="AC35" i="48" s="1"/>
  <c r="AB36" i="48" s="1"/>
  <c r="AX29" i="48"/>
  <c r="S29" i="48" s="1"/>
  <c r="AC29" i="48" s="1"/>
  <c r="AB30" i="48" s="1"/>
  <c r="AX23" i="48"/>
  <c r="S23" i="48" s="1"/>
  <c r="AC23" i="48" s="1"/>
  <c r="AB24" i="48" s="1"/>
  <c r="AX17" i="48"/>
  <c r="S17" i="48" s="1"/>
  <c r="AC17" i="48" s="1"/>
  <c r="AB18" i="48" s="1"/>
  <c r="AX11" i="48"/>
  <c r="S11" i="48" s="1"/>
  <c r="AC11" i="48" s="1"/>
  <c r="AB12" i="48" s="1"/>
  <c r="Z67" i="78"/>
  <c r="AR68" i="29"/>
  <c r="Z65" i="73"/>
  <c r="AI65" i="28"/>
  <c r="AN65" i="28"/>
  <c r="Y68" i="95"/>
  <c r="X68" i="95"/>
  <c r="AS10" i="32"/>
  <c r="AL10" i="32"/>
  <c r="AU10" i="32" s="1"/>
  <c r="AS28" i="32"/>
  <c r="AL28" i="32"/>
  <c r="AU28" i="32" s="1"/>
  <c r="AS46" i="32"/>
  <c r="AL46" i="32"/>
  <c r="AU46" i="32" s="1"/>
  <c r="AS64" i="32"/>
  <c r="AL64" i="32"/>
  <c r="AU64" i="32" s="1"/>
  <c r="AH68" i="79"/>
  <c r="AQ68" i="79" s="1"/>
  <c r="AI66" i="45"/>
  <c r="AN66" i="45"/>
  <c r="AI66" i="34"/>
  <c r="AN66" i="34"/>
  <c r="X68" i="27"/>
  <c r="Y68" i="27"/>
  <c r="X65" i="76"/>
  <c r="Y65" i="76"/>
  <c r="X66" i="74"/>
  <c r="Y66" i="74"/>
  <c r="AH65" i="37"/>
  <c r="AQ65" i="37" s="1"/>
  <c r="Z66" i="75"/>
  <c r="AI65" i="33"/>
  <c r="AN65" i="33"/>
  <c r="AR64" i="89"/>
  <c r="AR66" i="78"/>
  <c r="AH69" i="29"/>
  <c r="AQ69" i="29" s="1"/>
  <c r="AR64" i="37"/>
  <c r="X68" i="47"/>
  <c r="Y68" i="47"/>
  <c r="AJ7" i="32"/>
  <c r="AK7" i="32"/>
  <c r="AT7" i="32" s="1"/>
  <c r="AS25" i="32"/>
  <c r="AL25" i="32"/>
  <c r="AU25" i="32" s="1"/>
  <c r="AS43" i="32"/>
  <c r="AL43" i="32"/>
  <c r="AU43" i="32" s="1"/>
  <c r="AS61" i="32"/>
  <c r="AL61" i="32"/>
  <c r="AU61" i="32" s="1"/>
  <c r="Z65" i="89"/>
  <c r="Z65" i="76" l="1"/>
  <c r="Z66" i="36"/>
  <c r="Z64" i="85"/>
  <c r="AG64" i="85" s="1"/>
  <c r="AP64" i="85" s="1"/>
  <c r="AJ20" i="48"/>
  <c r="Z67" i="81"/>
  <c r="Z67" i="41"/>
  <c r="Z67" i="34"/>
  <c r="AG67" i="34" s="1"/>
  <c r="AP67" i="34" s="1"/>
  <c r="AJ42" i="92"/>
  <c r="Z68" i="27"/>
  <c r="W69" i="27" s="1"/>
  <c r="W68" i="34"/>
  <c r="AE67" i="34"/>
  <c r="W65" i="85"/>
  <c r="AE64" i="85"/>
  <c r="AG68" i="27"/>
  <c r="AP68" i="27" s="1"/>
  <c r="AR66" i="45"/>
  <c r="AF65" i="89"/>
  <c r="AO65" i="89" s="1"/>
  <c r="AG65" i="89"/>
  <c r="AP65" i="89" s="1"/>
  <c r="AE65" i="89"/>
  <c r="W66" i="89"/>
  <c r="AR65" i="33"/>
  <c r="W66" i="76"/>
  <c r="AG65" i="76"/>
  <c r="AP65" i="76" s="1"/>
  <c r="AF65" i="76"/>
  <c r="AO65" i="76" s="1"/>
  <c r="AE65" i="76"/>
  <c r="AJ12" i="48"/>
  <c r="AK12" i="48"/>
  <c r="AT12" i="48" s="1"/>
  <c r="AJ48" i="48"/>
  <c r="AK48" i="48"/>
  <c r="AT48" i="48" s="1"/>
  <c r="AJ25" i="92"/>
  <c r="AK25" i="92"/>
  <c r="AT25" i="92" s="1"/>
  <c r="AJ61" i="92"/>
  <c r="AK61" i="92"/>
  <c r="AT61" i="92" s="1"/>
  <c r="W67" i="36"/>
  <c r="AG66" i="36"/>
  <c r="AP66" i="36" s="1"/>
  <c r="AF66" i="36"/>
  <c r="AO66" i="36" s="1"/>
  <c r="AE66" i="36"/>
  <c r="AJ37" i="48"/>
  <c r="AK37" i="48"/>
  <c r="AT37" i="48" s="1"/>
  <c r="W68" i="77"/>
  <c r="AG67" i="77"/>
  <c r="AP67" i="77" s="1"/>
  <c r="AF67" i="77"/>
  <c r="AO67" i="77" s="1"/>
  <c r="AE67" i="77"/>
  <c r="AJ38" i="92"/>
  <c r="AK38" i="92"/>
  <c r="AT38" i="92" s="1"/>
  <c r="W71" i="38"/>
  <c r="AG70" i="38"/>
  <c r="AP70" i="38" s="1"/>
  <c r="AF70" i="38"/>
  <c r="AO70" i="38" s="1"/>
  <c r="AE70" i="38"/>
  <c r="AJ27" i="92"/>
  <c r="AK27" i="92"/>
  <c r="AT27" i="92" s="1"/>
  <c r="W70" i="26"/>
  <c r="AG69" i="26"/>
  <c r="AP69" i="26" s="1"/>
  <c r="AF69" i="26"/>
  <c r="AO69" i="26" s="1"/>
  <c r="AE69" i="26"/>
  <c r="AN66" i="31"/>
  <c r="AI66" i="31"/>
  <c r="AR65" i="80"/>
  <c r="AJ63" i="92"/>
  <c r="AK63" i="92"/>
  <c r="AT63" i="92" s="1"/>
  <c r="AH67" i="41"/>
  <c r="AQ67" i="41" s="1"/>
  <c r="W69" i="84"/>
  <c r="AG68" i="84"/>
  <c r="AP68" i="84" s="1"/>
  <c r="AF68" i="84"/>
  <c r="AO68" i="84" s="1"/>
  <c r="AE68" i="84"/>
  <c r="AH64" i="85"/>
  <c r="AQ64" i="85" s="1"/>
  <c r="AF67" i="88"/>
  <c r="AO67" i="88" s="1"/>
  <c r="AE67" i="88"/>
  <c r="W68" i="88"/>
  <c r="AG67" i="88"/>
  <c r="AP67" i="88" s="1"/>
  <c r="AE66" i="90"/>
  <c r="AG66" i="90"/>
  <c r="AP66" i="90" s="1"/>
  <c r="AF66" i="90"/>
  <c r="AO66" i="90" s="1"/>
  <c r="W67" i="90"/>
  <c r="AJ9" i="48"/>
  <c r="AK9" i="48"/>
  <c r="AT9" i="48" s="1"/>
  <c r="AJ45" i="48"/>
  <c r="AK45" i="48"/>
  <c r="AT45" i="48" s="1"/>
  <c r="AJ6" i="92"/>
  <c r="AK6" i="92"/>
  <c r="AT6" i="92" s="1"/>
  <c r="AJ40" i="92"/>
  <c r="AK40" i="92"/>
  <c r="AT40" i="92" s="1"/>
  <c r="AJ53" i="48"/>
  <c r="AS6" i="32"/>
  <c r="AL6" i="32"/>
  <c r="AU6" i="32" s="1"/>
  <c r="AH67" i="43"/>
  <c r="AQ67" i="43" s="1"/>
  <c r="X71" i="42"/>
  <c r="Y71" i="42"/>
  <c r="Z71" i="42" s="1"/>
  <c r="AS10" i="48"/>
  <c r="AL10" i="48"/>
  <c r="AU10" i="48" s="1"/>
  <c r="AS28" i="48"/>
  <c r="AL28" i="48"/>
  <c r="AU28" i="48" s="1"/>
  <c r="AS58" i="48"/>
  <c r="AL58" i="48"/>
  <c r="AU58" i="48" s="1"/>
  <c r="AJ4" i="48"/>
  <c r="AK4" i="48"/>
  <c r="AT4" i="48" s="1"/>
  <c r="AJ18" i="92"/>
  <c r="AJ6" i="48"/>
  <c r="AF66" i="75"/>
  <c r="AO66" i="75" s="1"/>
  <c r="AE66" i="75"/>
  <c r="AG66" i="75"/>
  <c r="AP66" i="75" s="1"/>
  <c r="W67" i="75"/>
  <c r="AR65" i="28"/>
  <c r="AJ18" i="48"/>
  <c r="AK18" i="48"/>
  <c r="AT18" i="48" s="1"/>
  <c r="AJ54" i="48"/>
  <c r="AK54" i="48"/>
  <c r="AT54" i="48" s="1"/>
  <c r="AJ31" i="92"/>
  <c r="AK31" i="92"/>
  <c r="AT31" i="92" s="1"/>
  <c r="AJ68" i="92"/>
  <c r="AK68" i="92"/>
  <c r="AT68" i="92" s="1"/>
  <c r="AS56" i="48"/>
  <c r="AL56" i="48"/>
  <c r="AU56" i="48" s="1"/>
  <c r="AS52" i="48"/>
  <c r="AL52" i="48"/>
  <c r="AU52" i="48" s="1"/>
  <c r="AJ59" i="48"/>
  <c r="AS42" i="92"/>
  <c r="AL42" i="92"/>
  <c r="AU42" i="92" s="1"/>
  <c r="W67" i="35"/>
  <c r="AG66" i="35"/>
  <c r="AP66" i="35" s="1"/>
  <c r="AF66" i="35"/>
  <c r="AO66" i="35" s="1"/>
  <c r="AE66" i="35"/>
  <c r="AJ7" i="48"/>
  <c r="AK7" i="48"/>
  <c r="AT7" i="48" s="1"/>
  <c r="AJ43" i="48"/>
  <c r="AK43" i="48"/>
  <c r="AT43" i="48" s="1"/>
  <c r="AJ8" i="92"/>
  <c r="AK8" i="92"/>
  <c r="AT8" i="92" s="1"/>
  <c r="AJ44" i="92"/>
  <c r="AK44" i="92"/>
  <c r="AT44" i="92" s="1"/>
  <c r="AJ33" i="92"/>
  <c r="AK33" i="92"/>
  <c r="AT33" i="92" s="1"/>
  <c r="AS35" i="92"/>
  <c r="AL35" i="92"/>
  <c r="AU35" i="92" s="1"/>
  <c r="AS66" i="48"/>
  <c r="AL66" i="48"/>
  <c r="AU66" i="48" s="1"/>
  <c r="AR68" i="26"/>
  <c r="AR68" i="46"/>
  <c r="AR64" i="76"/>
  <c r="AS20" i="48"/>
  <c r="AL20" i="48"/>
  <c r="AU20" i="48" s="1"/>
  <c r="AS50" i="48"/>
  <c r="AL50" i="48"/>
  <c r="AU50" i="48" s="1"/>
  <c r="W68" i="41"/>
  <c r="AG67" i="41"/>
  <c r="AP67" i="41" s="1"/>
  <c r="AF67" i="41"/>
  <c r="AO67" i="41" s="1"/>
  <c r="AE67" i="41"/>
  <c r="AJ47" i="48"/>
  <c r="AJ36" i="92"/>
  <c r="AR67" i="47"/>
  <c r="AR65" i="74"/>
  <c r="AT71" i="32"/>
  <c r="AJ15" i="48"/>
  <c r="AK15" i="48"/>
  <c r="AT15" i="48" s="1"/>
  <c r="AJ51" i="48"/>
  <c r="AK51" i="48"/>
  <c r="AT51" i="48" s="1"/>
  <c r="AJ10" i="92"/>
  <c r="AK10" i="92"/>
  <c r="AT10" i="92" s="1"/>
  <c r="AJ46" i="92"/>
  <c r="AK46" i="92"/>
  <c r="AT46" i="92" s="1"/>
  <c r="AS29" i="92"/>
  <c r="AL29" i="92"/>
  <c r="AU29" i="92" s="1"/>
  <c r="W68" i="81"/>
  <c r="AG67" i="81"/>
  <c r="AP67" i="81" s="1"/>
  <c r="AF67" i="81"/>
  <c r="AO67" i="81" s="1"/>
  <c r="AE67" i="81"/>
  <c r="Z67" i="43"/>
  <c r="AN70" i="42"/>
  <c r="AI70" i="42"/>
  <c r="W66" i="73"/>
  <c r="AG65" i="73"/>
  <c r="AP65" i="73" s="1"/>
  <c r="AF65" i="73"/>
  <c r="AO65" i="73" s="1"/>
  <c r="AE65" i="73"/>
  <c r="AJ60" i="48"/>
  <c r="AK60" i="48"/>
  <c r="AT60" i="48" s="1"/>
  <c r="AJ37" i="92"/>
  <c r="AK37" i="92"/>
  <c r="AT37" i="92" s="1"/>
  <c r="AB4" i="92"/>
  <c r="AJ3" i="92"/>
  <c r="AH67" i="91"/>
  <c r="AQ67" i="91" s="1"/>
  <c r="X67" i="93"/>
  <c r="Y67" i="93"/>
  <c r="AR63" i="85"/>
  <c r="AJ13" i="48"/>
  <c r="AK13" i="48"/>
  <c r="AT13" i="48" s="1"/>
  <c r="AJ49" i="48"/>
  <c r="AK49" i="48"/>
  <c r="AT49" i="48" s="1"/>
  <c r="AJ14" i="92"/>
  <c r="AK14" i="92"/>
  <c r="AT14" i="92" s="1"/>
  <c r="AJ50" i="92"/>
  <c r="AK50" i="92"/>
  <c r="AT50" i="92" s="1"/>
  <c r="AS32" i="48"/>
  <c r="AL32" i="48"/>
  <c r="AU32" i="48" s="1"/>
  <c r="AJ51" i="92"/>
  <c r="AK51" i="92"/>
  <c r="AT51" i="92" s="1"/>
  <c r="Y70" i="30"/>
  <c r="X70" i="30"/>
  <c r="Z70" i="30" s="1"/>
  <c r="AH65" i="83"/>
  <c r="AQ65" i="83" s="1"/>
  <c r="AH66" i="28"/>
  <c r="AQ66" i="28" s="1"/>
  <c r="Y69" i="40"/>
  <c r="X69" i="40"/>
  <c r="Z69" i="40" s="1"/>
  <c r="AS17" i="92"/>
  <c r="AL17" i="92"/>
  <c r="AU17" i="92" s="1"/>
  <c r="AH66" i="33"/>
  <c r="AQ66" i="33" s="1"/>
  <c r="AS4" i="32"/>
  <c r="AL4" i="32"/>
  <c r="AU4" i="32" s="1"/>
  <c r="AJ21" i="48"/>
  <c r="AK21" i="48"/>
  <c r="AT21" i="48" s="1"/>
  <c r="AJ57" i="48"/>
  <c r="AK57" i="48"/>
  <c r="AT57" i="48" s="1"/>
  <c r="AJ16" i="92"/>
  <c r="AK16" i="92"/>
  <c r="AT16" i="92" s="1"/>
  <c r="AJ52" i="92"/>
  <c r="AK52" i="92"/>
  <c r="AT52" i="92" s="1"/>
  <c r="AI67" i="94"/>
  <c r="AN67" i="94"/>
  <c r="AS16" i="48"/>
  <c r="AL16" i="48"/>
  <c r="AU16" i="48" s="1"/>
  <c r="AS34" i="48"/>
  <c r="AL34" i="48"/>
  <c r="AU34" i="48" s="1"/>
  <c r="AS11" i="92"/>
  <c r="AL11" i="92"/>
  <c r="AU11" i="92" s="1"/>
  <c r="AR64" i="83"/>
  <c r="AJ35" i="48"/>
  <c r="AJ48" i="92"/>
  <c r="Y69" i="79"/>
  <c r="X69" i="79"/>
  <c r="X70" i="29"/>
  <c r="Y70" i="29"/>
  <c r="AN66" i="87"/>
  <c r="AI66" i="87"/>
  <c r="AH66" i="74"/>
  <c r="AQ66" i="74" s="1"/>
  <c r="Z66" i="74"/>
  <c r="AH68" i="95"/>
  <c r="AQ68" i="95" s="1"/>
  <c r="AJ30" i="48"/>
  <c r="AK30" i="48"/>
  <c r="AT30" i="48" s="1"/>
  <c r="AJ68" i="48"/>
  <c r="AK68" i="48"/>
  <c r="AT68" i="48" s="1"/>
  <c r="AJ43" i="92"/>
  <c r="AK43" i="92"/>
  <c r="AT43" i="92" s="1"/>
  <c r="AJ21" i="92"/>
  <c r="AK21" i="92"/>
  <c r="AT21" i="92" s="1"/>
  <c r="AS23" i="92"/>
  <c r="AL23" i="92"/>
  <c r="AU23" i="92" s="1"/>
  <c r="Z67" i="91"/>
  <c r="AE67" i="86"/>
  <c r="AF67" i="86"/>
  <c r="AO67" i="86" s="1"/>
  <c r="W68" i="86"/>
  <c r="AG67" i="86"/>
  <c r="AP67" i="86" s="1"/>
  <c r="AJ19" i="48"/>
  <c r="AK19" i="48"/>
  <c r="AT19" i="48" s="1"/>
  <c r="AJ55" i="48"/>
  <c r="AK55" i="48"/>
  <c r="AT55" i="48" s="1"/>
  <c r="AJ20" i="92"/>
  <c r="AK20" i="92"/>
  <c r="AT20" i="92" s="1"/>
  <c r="AJ56" i="92"/>
  <c r="AK56" i="92"/>
  <c r="AT56" i="92" s="1"/>
  <c r="AJ67" i="92"/>
  <c r="AK67" i="92"/>
  <c r="AT67" i="92" s="1"/>
  <c r="AS65" i="92"/>
  <c r="AL65" i="92"/>
  <c r="AU65" i="92" s="1"/>
  <c r="AJ11" i="48"/>
  <c r="AJ30" i="92"/>
  <c r="X67" i="31"/>
  <c r="Y67" i="31"/>
  <c r="Z65" i="83"/>
  <c r="AH67" i="34"/>
  <c r="AQ67" i="34" s="1"/>
  <c r="Z66" i="28"/>
  <c r="AS8" i="48"/>
  <c r="AL8" i="48"/>
  <c r="AU8" i="48" s="1"/>
  <c r="AS26" i="48"/>
  <c r="AL26" i="48"/>
  <c r="AU26" i="48" s="1"/>
  <c r="AJ67" i="48"/>
  <c r="AR69" i="92"/>
  <c r="AR71" i="92" s="1"/>
  <c r="AR66" i="41"/>
  <c r="Z66" i="33"/>
  <c r="AR67" i="27"/>
  <c r="AR67" i="95"/>
  <c r="AJ27" i="48"/>
  <c r="AK27" i="48"/>
  <c r="AT27" i="48" s="1"/>
  <c r="AJ63" i="48"/>
  <c r="AK63" i="48"/>
  <c r="AT63" i="48" s="1"/>
  <c r="AJ22" i="92"/>
  <c r="AK22" i="92"/>
  <c r="AT22" i="92" s="1"/>
  <c r="AJ58" i="92"/>
  <c r="AK58" i="92"/>
  <c r="AT58" i="92" s="1"/>
  <c r="AS59" i="92"/>
  <c r="AL59" i="92"/>
  <c r="AU59" i="92" s="1"/>
  <c r="X68" i="44"/>
  <c r="Y68" i="44"/>
  <c r="Y66" i="37"/>
  <c r="X66" i="37"/>
  <c r="AJ24" i="92"/>
  <c r="AJ13" i="92"/>
  <c r="AK13" i="92"/>
  <c r="AT13" i="92" s="1"/>
  <c r="AJ39" i="92"/>
  <c r="AK39" i="92"/>
  <c r="AT39" i="92" s="1"/>
  <c r="AI66" i="93"/>
  <c r="AN66" i="93"/>
  <c r="AR66" i="43"/>
  <c r="AJ25" i="48"/>
  <c r="AK25" i="48"/>
  <c r="AT25" i="48" s="1"/>
  <c r="AJ61" i="48"/>
  <c r="AK61" i="48"/>
  <c r="AT61" i="48" s="1"/>
  <c r="AJ26" i="92"/>
  <c r="AK26" i="92"/>
  <c r="AT26" i="92" s="1"/>
  <c r="AJ62" i="92"/>
  <c r="AK62" i="92"/>
  <c r="AT62" i="92" s="1"/>
  <c r="AS62" i="48"/>
  <c r="AL62" i="48"/>
  <c r="AU62" i="48" s="1"/>
  <c r="AH69" i="26"/>
  <c r="AQ69" i="26" s="1"/>
  <c r="AJ9" i="92"/>
  <c r="AK9" i="92"/>
  <c r="AT9" i="92" s="1"/>
  <c r="AS41" i="92"/>
  <c r="AL41" i="92"/>
  <c r="AU41" i="92" s="1"/>
  <c r="AH66" i="80"/>
  <c r="AQ66" i="80" s="1"/>
  <c r="AH69" i="46"/>
  <c r="AQ69" i="46" s="1"/>
  <c r="AE68" i="82"/>
  <c r="AG68" i="82"/>
  <c r="AP68" i="82" s="1"/>
  <c r="AF68" i="82"/>
  <c r="AO68" i="82" s="1"/>
  <c r="W69" i="82"/>
  <c r="AJ33" i="48"/>
  <c r="AK33" i="48"/>
  <c r="AT33" i="48" s="1"/>
  <c r="AJ69" i="48"/>
  <c r="AS69" i="48" s="1"/>
  <c r="AK69" i="48"/>
  <c r="AT69" i="48" s="1"/>
  <c r="AJ28" i="92"/>
  <c r="AK28" i="92"/>
  <c r="AT28" i="92" s="1"/>
  <c r="AJ64" i="92"/>
  <c r="AK64" i="92"/>
  <c r="AT64" i="92" s="1"/>
  <c r="AI67" i="44"/>
  <c r="AN67" i="44"/>
  <c r="AI65" i="37"/>
  <c r="AN65" i="37"/>
  <c r="AJ17" i="48"/>
  <c r="AH67" i="45"/>
  <c r="AQ67" i="45" s="1"/>
  <c r="AS22" i="48"/>
  <c r="AL22" i="48"/>
  <c r="AU22" i="48" s="1"/>
  <c r="AS40" i="48"/>
  <c r="AL40" i="48"/>
  <c r="AU40" i="48" s="1"/>
  <c r="AS53" i="92"/>
  <c r="AL53" i="92"/>
  <c r="AU53" i="92" s="1"/>
  <c r="AJ66" i="92"/>
  <c r="AI69" i="29"/>
  <c r="AN69" i="29"/>
  <c r="AS7" i="32"/>
  <c r="AL7" i="32"/>
  <c r="AU7" i="32" s="1"/>
  <c r="AU71" i="32" s="1"/>
  <c r="C11" i="32" s="1"/>
  <c r="AH68" i="27"/>
  <c r="AQ68" i="27" s="1"/>
  <c r="AJ24" i="48"/>
  <c r="AK24" i="48"/>
  <c r="AT24" i="48" s="1"/>
  <c r="AH68" i="47"/>
  <c r="AQ68" i="47" s="1"/>
  <c r="AJ36" i="48"/>
  <c r="AK36" i="48"/>
  <c r="AT36" i="48" s="1"/>
  <c r="AJ49" i="92"/>
  <c r="AK49" i="92"/>
  <c r="AT49" i="92" s="1"/>
  <c r="Z68" i="47"/>
  <c r="AH65" i="76"/>
  <c r="AQ65" i="76" s="1"/>
  <c r="AR66" i="34"/>
  <c r="Z68" i="95"/>
  <c r="AE67" i="78"/>
  <c r="W68" i="78"/>
  <c r="AG67" i="78"/>
  <c r="AP67" i="78" s="1"/>
  <c r="AF67" i="78"/>
  <c r="AO67" i="78" s="1"/>
  <c r="AJ42" i="48"/>
  <c r="AK42" i="48"/>
  <c r="AT42" i="48" s="1"/>
  <c r="AJ19" i="92"/>
  <c r="AK19" i="92"/>
  <c r="AT19" i="92" s="1"/>
  <c r="AJ55" i="92"/>
  <c r="AK55" i="92"/>
  <c r="AT55" i="92" s="1"/>
  <c r="AS38" i="48"/>
  <c r="AL38" i="48"/>
  <c r="AU38" i="48" s="1"/>
  <c r="AJ57" i="92"/>
  <c r="AK57" i="92"/>
  <c r="AT57" i="92" s="1"/>
  <c r="AS47" i="92"/>
  <c r="AL47" i="92"/>
  <c r="AU47" i="92" s="1"/>
  <c r="AJ29" i="48"/>
  <c r="AJ12" i="92"/>
  <c r="AH66" i="36"/>
  <c r="AQ66" i="36" s="1"/>
  <c r="AJ31" i="48"/>
  <c r="AK31" i="48"/>
  <c r="AT31" i="48" s="1"/>
  <c r="AJ65" i="48"/>
  <c r="AK65" i="48"/>
  <c r="AT65" i="48" s="1"/>
  <c r="AJ32" i="92"/>
  <c r="AK32" i="92"/>
  <c r="AT32" i="92" s="1"/>
  <c r="AJ69" i="92"/>
  <c r="AS69" i="92" s="1"/>
  <c r="AK69" i="92"/>
  <c r="AT69" i="92" s="1"/>
  <c r="AJ15" i="92"/>
  <c r="AK15" i="92"/>
  <c r="AT15" i="92" s="1"/>
  <c r="AS46" i="48"/>
  <c r="AL46" i="48"/>
  <c r="AU46" i="48" s="1"/>
  <c r="AI69" i="30"/>
  <c r="AN69" i="30"/>
  <c r="AJ41" i="48"/>
  <c r="AJ60" i="92"/>
  <c r="AR66" i="81"/>
  <c r="AN68" i="40"/>
  <c r="AI68" i="40"/>
  <c r="AJ14" i="48"/>
  <c r="AJ44" i="48"/>
  <c r="AJ45" i="92"/>
  <c r="AK45" i="92"/>
  <c r="AT45" i="92" s="1"/>
  <c r="AJ23" i="48"/>
  <c r="AJ5" i="92"/>
  <c r="AR69" i="48"/>
  <c r="AR71" i="48" s="1"/>
  <c r="AR66" i="91"/>
  <c r="Z66" i="80"/>
  <c r="Z69" i="46"/>
  <c r="W69" i="25"/>
  <c r="AG68" i="25"/>
  <c r="AP68" i="25" s="1"/>
  <c r="AF68" i="25"/>
  <c r="AO68" i="25" s="1"/>
  <c r="AE68" i="25"/>
  <c r="W69" i="39"/>
  <c r="AG68" i="39"/>
  <c r="AP68" i="39" s="1"/>
  <c r="AF68" i="39"/>
  <c r="AO68" i="39" s="1"/>
  <c r="AE68" i="39"/>
  <c r="AJ5" i="48"/>
  <c r="AK5" i="48"/>
  <c r="AT5" i="48" s="1"/>
  <c r="AJ39" i="48"/>
  <c r="AK39" i="48"/>
  <c r="AT39" i="48" s="1"/>
  <c r="AJ34" i="92"/>
  <c r="AK34" i="92"/>
  <c r="AT34" i="92" s="1"/>
  <c r="AJ64" i="48"/>
  <c r="AH67" i="81"/>
  <c r="AQ67" i="81" s="1"/>
  <c r="Y68" i="94"/>
  <c r="X68" i="94"/>
  <c r="AJ54" i="92"/>
  <c r="AR65" i="36"/>
  <c r="Z67" i="45"/>
  <c r="AS3" i="48"/>
  <c r="AL3" i="48"/>
  <c r="AU3" i="48" s="1"/>
  <c r="AI68" i="79"/>
  <c r="AN68" i="79"/>
  <c r="AJ7" i="92"/>
  <c r="X67" i="87"/>
  <c r="Y67" i="87"/>
  <c r="Z69" i="79" l="1"/>
  <c r="Z68" i="94"/>
  <c r="Z67" i="93"/>
  <c r="AF64" i="85"/>
  <c r="AO64" i="85" s="1"/>
  <c r="Z67" i="87"/>
  <c r="Z67" i="31"/>
  <c r="AE68" i="27"/>
  <c r="AF68" i="27"/>
  <c r="AO68" i="27" s="1"/>
  <c r="AF67" i="34"/>
  <c r="AO67" i="34" s="1"/>
  <c r="AS71" i="32"/>
  <c r="W71" i="30"/>
  <c r="AG70" i="30"/>
  <c r="AP70" i="30" s="1"/>
  <c r="AF70" i="30"/>
  <c r="AO70" i="30" s="1"/>
  <c r="AE70" i="30"/>
  <c r="W72" i="42"/>
  <c r="AG71" i="42"/>
  <c r="AP71" i="42" s="1"/>
  <c r="AF71" i="42"/>
  <c r="AO71" i="42" s="1"/>
  <c r="AE71" i="42"/>
  <c r="AS54" i="92"/>
  <c r="AL54" i="92"/>
  <c r="AU54" i="92" s="1"/>
  <c r="AH66" i="37"/>
  <c r="AQ66" i="37" s="1"/>
  <c r="AH70" i="29"/>
  <c r="AQ70" i="29" s="1"/>
  <c r="AS52" i="92"/>
  <c r="AL52" i="92"/>
  <c r="AU52" i="92" s="1"/>
  <c r="AS21" i="48"/>
  <c r="AL21" i="48"/>
  <c r="AU21" i="48" s="1"/>
  <c r="AG67" i="93"/>
  <c r="AP67" i="93" s="1"/>
  <c r="AF67" i="93"/>
  <c r="AO67" i="93" s="1"/>
  <c r="AE67" i="93"/>
  <c r="W68" i="93"/>
  <c r="AS3" i="92"/>
  <c r="AL3" i="92"/>
  <c r="AU3" i="92" s="1"/>
  <c r="AI65" i="73"/>
  <c r="AN65" i="73"/>
  <c r="Y68" i="81"/>
  <c r="X68" i="81"/>
  <c r="Z68" i="81" s="1"/>
  <c r="AS10" i="92"/>
  <c r="AL10" i="92"/>
  <c r="AU10" i="92" s="1"/>
  <c r="AI67" i="41"/>
  <c r="AN67" i="41"/>
  <c r="AS8" i="92"/>
  <c r="AL8" i="92"/>
  <c r="AU8" i="92" s="1"/>
  <c r="AN66" i="35"/>
  <c r="AI66" i="35"/>
  <c r="AS59" i="48"/>
  <c r="AL59" i="48"/>
  <c r="AU59" i="48" s="1"/>
  <c r="AS68" i="92"/>
  <c r="AL68" i="92"/>
  <c r="AU68" i="92" s="1"/>
  <c r="AS18" i="48"/>
  <c r="AL18" i="48"/>
  <c r="AU18" i="48" s="1"/>
  <c r="AN66" i="75"/>
  <c r="AI66" i="75"/>
  <c r="AS40" i="92"/>
  <c r="AL40" i="92"/>
  <c r="AU40" i="92" s="1"/>
  <c r="AS9" i="48"/>
  <c r="AL9" i="48"/>
  <c r="AU9" i="48" s="1"/>
  <c r="AS61" i="92"/>
  <c r="AL61" i="92"/>
  <c r="AU61" i="92" s="1"/>
  <c r="AS12" i="48"/>
  <c r="AL12" i="48"/>
  <c r="AU12" i="48" s="1"/>
  <c r="AI68" i="27"/>
  <c r="AN68" i="27"/>
  <c r="AH68" i="94"/>
  <c r="AQ68" i="94" s="1"/>
  <c r="AS39" i="48"/>
  <c r="AL39" i="48"/>
  <c r="AU39" i="48" s="1"/>
  <c r="Y69" i="25"/>
  <c r="X69" i="25"/>
  <c r="AL69" i="48"/>
  <c r="AU69" i="48" s="1"/>
  <c r="AS14" i="48"/>
  <c r="AL14" i="48"/>
  <c r="AU14" i="48" s="1"/>
  <c r="AS60" i="92"/>
  <c r="AL60" i="92"/>
  <c r="AU60" i="92" s="1"/>
  <c r="AS55" i="92"/>
  <c r="AL55" i="92"/>
  <c r="AU55" i="92" s="1"/>
  <c r="AE68" i="47"/>
  <c r="W69" i="47"/>
  <c r="AG68" i="47"/>
  <c r="AP68" i="47" s="1"/>
  <c r="AF68" i="47"/>
  <c r="AO68" i="47" s="1"/>
  <c r="AS63" i="48"/>
  <c r="AL63" i="48"/>
  <c r="AU63" i="48" s="1"/>
  <c r="AS67" i="48"/>
  <c r="AL67" i="48"/>
  <c r="AU67" i="48" s="1"/>
  <c r="AS20" i="92"/>
  <c r="AL20" i="92"/>
  <c r="AU20" i="92" s="1"/>
  <c r="X68" i="86"/>
  <c r="Y68" i="86"/>
  <c r="AS68" i="48"/>
  <c r="AL68" i="48"/>
  <c r="AU68" i="48" s="1"/>
  <c r="Z70" i="29"/>
  <c r="AS50" i="92"/>
  <c r="AL50" i="92"/>
  <c r="AU50" i="92" s="1"/>
  <c r="AS13" i="48"/>
  <c r="AL13" i="48"/>
  <c r="AU13" i="48" s="1"/>
  <c r="AJ4" i="92"/>
  <c r="AK4" i="92"/>
  <c r="AT4" i="92" s="1"/>
  <c r="AT71" i="92" s="1"/>
  <c r="AF67" i="43"/>
  <c r="AO67" i="43" s="1"/>
  <c r="AE67" i="43"/>
  <c r="W68" i="43"/>
  <c r="AG67" i="43"/>
  <c r="AP67" i="43" s="1"/>
  <c r="AH71" i="42"/>
  <c r="AQ71" i="42" s="1"/>
  <c r="X67" i="90"/>
  <c r="Y67" i="90"/>
  <c r="Y68" i="88"/>
  <c r="X68" i="88"/>
  <c r="AR66" i="31"/>
  <c r="X70" i="26"/>
  <c r="Y70" i="26"/>
  <c r="AN66" i="36"/>
  <c r="AI66" i="36"/>
  <c r="AI67" i="34"/>
  <c r="AN67" i="34"/>
  <c r="AE69" i="40"/>
  <c r="AX69" i="40"/>
  <c r="S69" i="40" s="1"/>
  <c r="AC69" i="40" s="1"/>
  <c r="AG69" i="40"/>
  <c r="AP69" i="40" s="1"/>
  <c r="AP71" i="40" s="1"/>
  <c r="AF69" i="40"/>
  <c r="AO69" i="40" s="1"/>
  <c r="AO71" i="40" s="1"/>
  <c r="AH67" i="87"/>
  <c r="AQ67" i="87" s="1"/>
  <c r="Y69" i="39"/>
  <c r="X69" i="39"/>
  <c r="W70" i="46"/>
  <c r="AG69" i="46"/>
  <c r="AP69" i="46" s="1"/>
  <c r="AF69" i="46"/>
  <c r="AO69" i="46" s="1"/>
  <c r="AE69" i="46"/>
  <c r="AS5" i="92"/>
  <c r="AL5" i="92"/>
  <c r="AU5" i="92" s="1"/>
  <c r="AR68" i="40"/>
  <c r="AS41" i="48"/>
  <c r="AL41" i="48"/>
  <c r="AU41" i="48" s="1"/>
  <c r="AS15" i="92"/>
  <c r="AL15" i="92"/>
  <c r="AU15" i="92" s="1"/>
  <c r="AS65" i="48"/>
  <c r="AL65" i="48"/>
  <c r="AU65" i="48" s="1"/>
  <c r="Y68" i="78"/>
  <c r="X68" i="78"/>
  <c r="AR67" i="44"/>
  <c r="AS62" i="92"/>
  <c r="AL62" i="92"/>
  <c r="AU62" i="92" s="1"/>
  <c r="AS25" i="48"/>
  <c r="AL25" i="48"/>
  <c r="AU25" i="48" s="1"/>
  <c r="AS39" i="92"/>
  <c r="AL39" i="92"/>
  <c r="AU39" i="92" s="1"/>
  <c r="Z66" i="37"/>
  <c r="W67" i="33"/>
  <c r="AG66" i="33"/>
  <c r="AP66" i="33" s="1"/>
  <c r="AF66" i="33"/>
  <c r="AO66" i="33" s="1"/>
  <c r="AE66" i="33"/>
  <c r="AH67" i="31"/>
  <c r="AQ67" i="31" s="1"/>
  <c r="AH69" i="79"/>
  <c r="AQ69" i="79" s="1"/>
  <c r="AS16" i="92"/>
  <c r="AL16" i="92"/>
  <c r="AU16" i="92" s="1"/>
  <c r="AS51" i="48"/>
  <c r="AL51" i="48"/>
  <c r="AU51" i="48" s="1"/>
  <c r="AS33" i="92"/>
  <c r="AL33" i="92"/>
  <c r="AU33" i="92" s="1"/>
  <c r="AS43" i="48"/>
  <c r="AL43" i="48"/>
  <c r="AU43" i="48" s="1"/>
  <c r="AS31" i="92"/>
  <c r="AL31" i="92"/>
  <c r="AU31" i="92" s="1"/>
  <c r="AS6" i="48"/>
  <c r="AL6" i="48"/>
  <c r="AU6" i="48" s="1"/>
  <c r="AS6" i="92"/>
  <c r="AL6" i="92"/>
  <c r="AU6" i="92" s="1"/>
  <c r="X69" i="84"/>
  <c r="Y69" i="84"/>
  <c r="Y71" i="38"/>
  <c r="X71" i="38"/>
  <c r="Y68" i="77"/>
  <c r="X68" i="77"/>
  <c r="AS25" i="92"/>
  <c r="AL25" i="92"/>
  <c r="AU25" i="92" s="1"/>
  <c r="AN65" i="76"/>
  <c r="AI65" i="76"/>
  <c r="X66" i="89"/>
  <c r="Y66" i="89"/>
  <c r="AI64" i="85"/>
  <c r="AN64" i="85"/>
  <c r="AF67" i="87"/>
  <c r="AO67" i="87" s="1"/>
  <c r="AE67" i="87"/>
  <c r="W68" i="87"/>
  <c r="AG67" i="87"/>
  <c r="AP67" i="87" s="1"/>
  <c r="AF67" i="45"/>
  <c r="AO67" i="45" s="1"/>
  <c r="AG67" i="45"/>
  <c r="AP67" i="45" s="1"/>
  <c r="AE67" i="45"/>
  <c r="W68" i="45"/>
  <c r="W69" i="94"/>
  <c r="AG68" i="94"/>
  <c r="AP68" i="94" s="1"/>
  <c r="AF68" i="94"/>
  <c r="AO68" i="94" s="1"/>
  <c r="AE68" i="94"/>
  <c r="AS64" i="48"/>
  <c r="AL64" i="48"/>
  <c r="AU64" i="48" s="1"/>
  <c r="AS5" i="48"/>
  <c r="AL5" i="48"/>
  <c r="AU5" i="48" s="1"/>
  <c r="W67" i="80"/>
  <c r="AG66" i="80"/>
  <c r="AP66" i="80" s="1"/>
  <c r="AF66" i="80"/>
  <c r="AO66" i="80" s="1"/>
  <c r="AE66" i="80"/>
  <c r="AS23" i="48"/>
  <c r="AL23" i="48"/>
  <c r="AU23" i="48" s="1"/>
  <c r="AS57" i="92"/>
  <c r="AL57" i="92"/>
  <c r="AU57" i="92" s="1"/>
  <c r="AS19" i="92"/>
  <c r="AL19" i="92"/>
  <c r="AU19" i="92" s="1"/>
  <c r="AS49" i="92"/>
  <c r="AL49" i="92"/>
  <c r="AU49" i="92" s="1"/>
  <c r="AR69" i="29"/>
  <c r="AI68" i="82"/>
  <c r="AN68" i="82"/>
  <c r="AS58" i="92"/>
  <c r="AL58" i="92"/>
  <c r="AU58" i="92" s="1"/>
  <c r="AS27" i="48"/>
  <c r="AL27" i="48"/>
  <c r="AU27" i="48" s="1"/>
  <c r="AF67" i="31"/>
  <c r="AO67" i="31" s="1"/>
  <c r="AE67" i="31"/>
  <c r="W68" i="31"/>
  <c r="AG67" i="31"/>
  <c r="AP67" i="31" s="1"/>
  <c r="AS67" i="92"/>
  <c r="AL67" i="92"/>
  <c r="AU67" i="92" s="1"/>
  <c r="AS55" i="48"/>
  <c r="AL55" i="48"/>
  <c r="AU55" i="48" s="1"/>
  <c r="AS21" i="92"/>
  <c r="AL21" i="92"/>
  <c r="AU21" i="92" s="1"/>
  <c r="AS30" i="48"/>
  <c r="AL30" i="48"/>
  <c r="AU30" i="48" s="1"/>
  <c r="AE66" i="74"/>
  <c r="W67" i="74"/>
  <c r="AG66" i="74"/>
  <c r="AP66" i="74" s="1"/>
  <c r="AF66" i="74"/>
  <c r="AO66" i="74" s="1"/>
  <c r="AR66" i="87"/>
  <c r="AS51" i="92"/>
  <c r="AL51" i="92"/>
  <c r="AU51" i="92" s="1"/>
  <c r="AS14" i="92"/>
  <c r="AL14" i="92"/>
  <c r="AU14" i="92" s="1"/>
  <c r="AS37" i="92"/>
  <c r="AL37" i="92"/>
  <c r="AU37" i="92" s="1"/>
  <c r="Y66" i="73"/>
  <c r="X66" i="73"/>
  <c r="AN67" i="81"/>
  <c r="AI67" i="81"/>
  <c r="X68" i="41"/>
  <c r="Y68" i="41"/>
  <c r="X67" i="35"/>
  <c r="Y67" i="35"/>
  <c r="AS18" i="92"/>
  <c r="AL18" i="92"/>
  <c r="AU18" i="92" s="1"/>
  <c r="AN67" i="88"/>
  <c r="AI67" i="88"/>
  <c r="AS63" i="92"/>
  <c r="AL63" i="92"/>
  <c r="AU63" i="92" s="1"/>
  <c r="AS27" i="92"/>
  <c r="AL27" i="92"/>
  <c r="AU27" i="92" s="1"/>
  <c r="AN65" i="89"/>
  <c r="AI65" i="89"/>
  <c r="AS44" i="48"/>
  <c r="AL44" i="48"/>
  <c r="AU44" i="48" s="1"/>
  <c r="AS32" i="92"/>
  <c r="AL32" i="92"/>
  <c r="AU32" i="92" s="1"/>
  <c r="AS24" i="48"/>
  <c r="AL24" i="48"/>
  <c r="AU24" i="48" s="1"/>
  <c r="AR65" i="37"/>
  <c r="AS61" i="48"/>
  <c r="AL61" i="48"/>
  <c r="AU61" i="48" s="1"/>
  <c r="W67" i="28"/>
  <c r="AG66" i="28"/>
  <c r="AP66" i="28" s="1"/>
  <c r="AF66" i="28"/>
  <c r="AO66" i="28" s="1"/>
  <c r="AE66" i="28"/>
  <c r="AS35" i="48"/>
  <c r="AL35" i="48"/>
  <c r="AU35" i="48" s="1"/>
  <c r="AN68" i="25"/>
  <c r="AI68" i="25"/>
  <c r="AS33" i="48"/>
  <c r="AL33" i="48"/>
  <c r="AU33" i="48" s="1"/>
  <c r="AS26" i="92"/>
  <c r="AL26" i="92"/>
  <c r="AU26" i="92" s="1"/>
  <c r="AS13" i="92"/>
  <c r="AL13" i="92"/>
  <c r="AU13" i="92" s="1"/>
  <c r="AH68" i="44"/>
  <c r="AQ68" i="44" s="1"/>
  <c r="AS30" i="92"/>
  <c r="AL30" i="92"/>
  <c r="AU30" i="92" s="1"/>
  <c r="AI67" i="86"/>
  <c r="AN67" i="86"/>
  <c r="W70" i="79"/>
  <c r="AG69" i="79"/>
  <c r="AP69" i="79" s="1"/>
  <c r="AF69" i="79"/>
  <c r="AO69" i="79" s="1"/>
  <c r="AE69" i="79"/>
  <c r="AR67" i="94"/>
  <c r="AS57" i="48"/>
  <c r="AL57" i="48"/>
  <c r="AU57" i="48" s="1"/>
  <c r="AH69" i="40"/>
  <c r="AQ69" i="40" s="1"/>
  <c r="AQ71" i="40" s="1"/>
  <c r="AZ3" i="40"/>
  <c r="AX3" i="40" s="1"/>
  <c r="S3" i="40" s="1"/>
  <c r="AC3" i="40" s="1"/>
  <c r="AX20" i="40"/>
  <c r="S20" i="40" s="1"/>
  <c r="AC20" i="40" s="1"/>
  <c r="AB21" i="40" s="1"/>
  <c r="AX27" i="40"/>
  <c r="S27" i="40" s="1"/>
  <c r="AC27" i="40" s="1"/>
  <c r="AB28" i="40" s="1"/>
  <c r="AX33" i="40"/>
  <c r="S33" i="40" s="1"/>
  <c r="AC33" i="40" s="1"/>
  <c r="AB34" i="40" s="1"/>
  <c r="AX39" i="40"/>
  <c r="S39" i="40" s="1"/>
  <c r="AC39" i="40" s="1"/>
  <c r="AB40" i="40" s="1"/>
  <c r="AX42" i="40"/>
  <c r="S42" i="40" s="1"/>
  <c r="AC42" i="40" s="1"/>
  <c r="AB43" i="40" s="1"/>
  <c r="AX43" i="40"/>
  <c r="S43" i="40" s="1"/>
  <c r="AC43" i="40" s="1"/>
  <c r="AB44" i="40" s="1"/>
  <c r="AX44" i="40"/>
  <c r="S44" i="40" s="1"/>
  <c r="AC44" i="40" s="1"/>
  <c r="AB45" i="40" s="1"/>
  <c r="AX45" i="40"/>
  <c r="S45" i="40" s="1"/>
  <c r="AC45" i="40" s="1"/>
  <c r="AB46" i="40" s="1"/>
  <c r="AX48" i="40"/>
  <c r="S48" i="40" s="1"/>
  <c r="AC48" i="40" s="1"/>
  <c r="AB49" i="40" s="1"/>
  <c r="AX49" i="40"/>
  <c r="S49" i="40" s="1"/>
  <c r="AC49" i="40" s="1"/>
  <c r="AB50" i="40" s="1"/>
  <c r="AX50" i="40"/>
  <c r="S50" i="40" s="1"/>
  <c r="AC50" i="40" s="1"/>
  <c r="AB51" i="40" s="1"/>
  <c r="AX51" i="40"/>
  <c r="S51" i="40" s="1"/>
  <c r="AC51" i="40" s="1"/>
  <c r="AB52" i="40" s="1"/>
  <c r="AX54" i="40"/>
  <c r="S54" i="40" s="1"/>
  <c r="AC54" i="40" s="1"/>
  <c r="AB55" i="40" s="1"/>
  <c r="AX55" i="40"/>
  <c r="S55" i="40" s="1"/>
  <c r="AC55" i="40" s="1"/>
  <c r="AB56" i="40" s="1"/>
  <c r="AX56" i="40"/>
  <c r="S56" i="40" s="1"/>
  <c r="AC56" i="40" s="1"/>
  <c r="AB57" i="40" s="1"/>
  <c r="AX57" i="40"/>
  <c r="S57" i="40" s="1"/>
  <c r="AC57" i="40" s="1"/>
  <c r="AB58" i="40" s="1"/>
  <c r="AX60" i="40"/>
  <c r="S60" i="40" s="1"/>
  <c r="AC60" i="40" s="1"/>
  <c r="AB61" i="40" s="1"/>
  <c r="AX61" i="40"/>
  <c r="S61" i="40" s="1"/>
  <c r="AC61" i="40" s="1"/>
  <c r="AB62" i="40" s="1"/>
  <c r="AX62" i="40"/>
  <c r="S62" i="40" s="1"/>
  <c r="AC62" i="40" s="1"/>
  <c r="AB63" i="40" s="1"/>
  <c r="AX63" i="40"/>
  <c r="S63" i="40" s="1"/>
  <c r="AC63" i="40" s="1"/>
  <c r="AB64" i="40" s="1"/>
  <c r="AX68" i="40"/>
  <c r="S68" i="40" s="1"/>
  <c r="AC68" i="40" s="1"/>
  <c r="AB69" i="40" s="1"/>
  <c r="AX67" i="40"/>
  <c r="S67" i="40" s="1"/>
  <c r="AC67" i="40" s="1"/>
  <c r="AB68" i="40" s="1"/>
  <c r="AX65" i="40"/>
  <c r="S65" i="40" s="1"/>
  <c r="AC65" i="40" s="1"/>
  <c r="AB66" i="40" s="1"/>
  <c r="AX64" i="40"/>
  <c r="S64" i="40" s="1"/>
  <c r="AC64" i="40" s="1"/>
  <c r="AB65" i="40" s="1"/>
  <c r="AX66" i="40"/>
  <c r="S66" i="40" s="1"/>
  <c r="AC66" i="40" s="1"/>
  <c r="AB67" i="40" s="1"/>
  <c r="AS46" i="92"/>
  <c r="AL46" i="92"/>
  <c r="AU46" i="92" s="1"/>
  <c r="AS15" i="48"/>
  <c r="AL15" i="48"/>
  <c r="AU15" i="48" s="1"/>
  <c r="AS36" i="92"/>
  <c r="AL36" i="92"/>
  <c r="AU36" i="92" s="1"/>
  <c r="AS44" i="92"/>
  <c r="AL44" i="92"/>
  <c r="AU44" i="92" s="1"/>
  <c r="AS7" i="48"/>
  <c r="AL7" i="48"/>
  <c r="AU7" i="48" s="1"/>
  <c r="AS54" i="48"/>
  <c r="AL54" i="48"/>
  <c r="AU54" i="48" s="1"/>
  <c r="Y67" i="75"/>
  <c r="X67" i="75"/>
  <c r="AT71" i="48"/>
  <c r="AS53" i="48"/>
  <c r="AL53" i="48"/>
  <c r="AU53" i="48" s="1"/>
  <c r="AS45" i="48"/>
  <c r="AL45" i="48"/>
  <c r="AU45" i="48" s="1"/>
  <c r="AI66" i="90"/>
  <c r="AN66" i="90"/>
  <c r="AN68" i="84"/>
  <c r="AI68" i="84"/>
  <c r="AN69" i="26"/>
  <c r="AI69" i="26"/>
  <c r="AS38" i="92"/>
  <c r="AL38" i="92"/>
  <c r="AU38" i="92" s="1"/>
  <c r="X67" i="36"/>
  <c r="Y67" i="36"/>
  <c r="AS48" i="48"/>
  <c r="AL48" i="48"/>
  <c r="AU48" i="48" s="1"/>
  <c r="Y69" i="27"/>
  <c r="Z69" i="27" s="1"/>
  <c r="X69" i="27"/>
  <c r="X68" i="34"/>
  <c r="Y68" i="34"/>
  <c r="AR68" i="79"/>
  <c r="AS28" i="92"/>
  <c r="AL28" i="92"/>
  <c r="AU28" i="92" s="1"/>
  <c r="AR66" i="93"/>
  <c r="W66" i="83"/>
  <c r="AG65" i="83"/>
  <c r="AP65" i="83" s="1"/>
  <c r="AF65" i="83"/>
  <c r="AO65" i="83" s="1"/>
  <c r="AE65" i="83"/>
  <c r="AS7" i="92"/>
  <c r="AL7" i="92"/>
  <c r="AU7" i="92" s="1"/>
  <c r="AR69" i="30"/>
  <c r="AS31" i="48"/>
  <c r="AL31" i="48"/>
  <c r="AU31" i="48" s="1"/>
  <c r="AS12" i="92"/>
  <c r="AL12" i="92"/>
  <c r="AU12" i="92" s="1"/>
  <c r="AI67" i="78"/>
  <c r="AN67" i="78"/>
  <c r="AS66" i="92"/>
  <c r="AL66" i="92"/>
  <c r="AU66" i="92" s="1"/>
  <c r="AS17" i="48"/>
  <c r="AL17" i="48"/>
  <c r="AU17" i="48" s="1"/>
  <c r="AS64" i="92"/>
  <c r="AL64" i="92"/>
  <c r="AU64" i="92" s="1"/>
  <c r="AS34" i="92"/>
  <c r="AL34" i="92"/>
  <c r="AU34" i="92" s="1"/>
  <c r="AN68" i="39"/>
  <c r="AI68" i="39"/>
  <c r="AS45" i="92"/>
  <c r="AL45" i="92"/>
  <c r="AU45" i="92" s="1"/>
  <c r="AS29" i="48"/>
  <c r="AL29" i="48"/>
  <c r="AU29" i="48" s="1"/>
  <c r="AS42" i="48"/>
  <c r="AL42" i="48"/>
  <c r="AU42" i="48" s="1"/>
  <c r="AF68" i="95"/>
  <c r="AO68" i="95" s="1"/>
  <c r="AE68" i="95"/>
  <c r="W69" i="95"/>
  <c r="AG68" i="95"/>
  <c r="AP68" i="95" s="1"/>
  <c r="AS36" i="48"/>
  <c r="AL36" i="48"/>
  <c r="AU36" i="48" s="1"/>
  <c r="Y69" i="82"/>
  <c r="X69" i="82"/>
  <c r="AS9" i="92"/>
  <c r="AL9" i="92"/>
  <c r="AU9" i="92" s="1"/>
  <c r="AS24" i="92"/>
  <c r="AL24" i="92"/>
  <c r="AU24" i="92" s="1"/>
  <c r="Z68" i="44"/>
  <c r="AS22" i="92"/>
  <c r="AL22" i="92"/>
  <c r="AU22" i="92" s="1"/>
  <c r="AL69" i="92"/>
  <c r="AU69" i="92" s="1"/>
  <c r="AS11" i="48"/>
  <c r="AL11" i="48"/>
  <c r="AU11" i="48" s="1"/>
  <c r="AS56" i="92"/>
  <c r="AL56" i="92"/>
  <c r="AU56" i="92" s="1"/>
  <c r="AS19" i="48"/>
  <c r="AL19" i="48"/>
  <c r="AU19" i="48" s="1"/>
  <c r="W68" i="91"/>
  <c r="AG67" i="91"/>
  <c r="AP67" i="91" s="1"/>
  <c r="AF67" i="91"/>
  <c r="AO67" i="91" s="1"/>
  <c r="AE67" i="91"/>
  <c r="AS43" i="92"/>
  <c r="AL43" i="92"/>
  <c r="AU43" i="92" s="1"/>
  <c r="AS48" i="92"/>
  <c r="AL48" i="92"/>
  <c r="AU48" i="92" s="1"/>
  <c r="AH70" i="30"/>
  <c r="AQ70" i="30" s="1"/>
  <c r="AS49" i="48"/>
  <c r="AL49" i="48"/>
  <c r="AU49" i="48" s="1"/>
  <c r="AH67" i="93"/>
  <c r="AQ67" i="93" s="1"/>
  <c r="AS60" i="48"/>
  <c r="AL60" i="48"/>
  <c r="AU60" i="48" s="1"/>
  <c r="AR70" i="42"/>
  <c r="AS47" i="48"/>
  <c r="AL47" i="48"/>
  <c r="AU47" i="48" s="1"/>
  <c r="AS4" i="48"/>
  <c r="AL4" i="48"/>
  <c r="AU4" i="48" s="1"/>
  <c r="AN70" i="38"/>
  <c r="AI70" i="38"/>
  <c r="AI67" i="77"/>
  <c r="AN67" i="77"/>
  <c r="AS37" i="48"/>
  <c r="AL37" i="48"/>
  <c r="AU37" i="48" s="1"/>
  <c r="Y66" i="76"/>
  <c r="X66" i="76"/>
  <c r="Y65" i="85"/>
  <c r="X65" i="85"/>
  <c r="AX38" i="40" l="1"/>
  <c r="S38" i="40" s="1"/>
  <c r="AC38" i="40" s="1"/>
  <c r="AB39" i="40" s="1"/>
  <c r="AX32" i="40"/>
  <c r="S32" i="40" s="1"/>
  <c r="AC32" i="40" s="1"/>
  <c r="AB33" i="40" s="1"/>
  <c r="AX26" i="40"/>
  <c r="S26" i="40" s="1"/>
  <c r="AC26" i="40" s="1"/>
  <c r="AB27" i="40" s="1"/>
  <c r="AX14" i="40"/>
  <c r="S14" i="40" s="1"/>
  <c r="AC14" i="40" s="1"/>
  <c r="AB15" i="40" s="1"/>
  <c r="AX37" i="40"/>
  <c r="S37" i="40" s="1"/>
  <c r="AC37" i="40" s="1"/>
  <c r="AB38" i="40" s="1"/>
  <c r="AX31" i="40"/>
  <c r="S31" i="40" s="1"/>
  <c r="AC31" i="40" s="1"/>
  <c r="AB32" i="40" s="1"/>
  <c r="AX25" i="40"/>
  <c r="S25" i="40" s="1"/>
  <c r="AC25" i="40" s="1"/>
  <c r="AB26" i="40" s="1"/>
  <c r="AX13" i="40"/>
  <c r="S13" i="40" s="1"/>
  <c r="AC13" i="40" s="1"/>
  <c r="AB14" i="40" s="1"/>
  <c r="AX36" i="40"/>
  <c r="S36" i="40" s="1"/>
  <c r="AC36" i="40" s="1"/>
  <c r="AB37" i="40" s="1"/>
  <c r="AX30" i="40"/>
  <c r="S30" i="40" s="1"/>
  <c r="AC30" i="40" s="1"/>
  <c r="AB31" i="40" s="1"/>
  <c r="AX23" i="40"/>
  <c r="S23" i="40" s="1"/>
  <c r="AC23" i="40" s="1"/>
  <c r="AB24" i="40" s="1"/>
  <c r="AX10" i="40"/>
  <c r="S10" i="40" s="1"/>
  <c r="AC10" i="40" s="1"/>
  <c r="AB11" i="40" s="1"/>
  <c r="AX59" i="40"/>
  <c r="S59" i="40" s="1"/>
  <c r="AC59" i="40" s="1"/>
  <c r="AB60" i="40" s="1"/>
  <c r="AX53" i="40"/>
  <c r="S53" i="40" s="1"/>
  <c r="AC53" i="40" s="1"/>
  <c r="AB54" i="40" s="1"/>
  <c r="AX47" i="40"/>
  <c r="S47" i="40" s="1"/>
  <c r="AC47" i="40" s="1"/>
  <c r="AB48" i="40" s="1"/>
  <c r="AX41" i="40"/>
  <c r="S41" i="40" s="1"/>
  <c r="AC41" i="40" s="1"/>
  <c r="AB42" i="40" s="1"/>
  <c r="AX35" i="40"/>
  <c r="S35" i="40" s="1"/>
  <c r="AC35" i="40" s="1"/>
  <c r="AB36" i="40" s="1"/>
  <c r="AX29" i="40"/>
  <c r="S29" i="40" s="1"/>
  <c r="AC29" i="40" s="1"/>
  <c r="AB30" i="40" s="1"/>
  <c r="AX22" i="40"/>
  <c r="S22" i="40" s="1"/>
  <c r="AC22" i="40" s="1"/>
  <c r="AB23" i="40" s="1"/>
  <c r="AX5" i="40"/>
  <c r="S5" i="40" s="1"/>
  <c r="AC5" i="40" s="1"/>
  <c r="AB6" i="40" s="1"/>
  <c r="Z71" i="38"/>
  <c r="AX58" i="40"/>
  <c r="S58" i="40" s="1"/>
  <c r="AC58" i="40" s="1"/>
  <c r="AB59" i="40" s="1"/>
  <c r="AX52" i="40"/>
  <c r="S52" i="40" s="1"/>
  <c r="AC52" i="40" s="1"/>
  <c r="AB53" i="40" s="1"/>
  <c r="AX46" i="40"/>
  <c r="S46" i="40" s="1"/>
  <c r="AC46" i="40" s="1"/>
  <c r="AB47" i="40" s="1"/>
  <c r="AX40" i="40"/>
  <c r="S40" i="40" s="1"/>
  <c r="AC40" i="40" s="1"/>
  <c r="AB41" i="40" s="1"/>
  <c r="AX34" i="40"/>
  <c r="S34" i="40" s="1"/>
  <c r="AC34" i="40" s="1"/>
  <c r="AB35" i="40" s="1"/>
  <c r="AX28" i="40"/>
  <c r="S28" i="40" s="1"/>
  <c r="AC28" i="40" s="1"/>
  <c r="AB29" i="40" s="1"/>
  <c r="AX21" i="40"/>
  <c r="S21" i="40" s="1"/>
  <c r="AC21" i="40" s="1"/>
  <c r="AB22" i="40" s="1"/>
  <c r="AX4" i="40"/>
  <c r="S4" i="40" s="1"/>
  <c r="AC4" i="40" s="1"/>
  <c r="AB5" i="40" s="1"/>
  <c r="Z65" i="85"/>
  <c r="Z68" i="34"/>
  <c r="Z67" i="36"/>
  <c r="Z66" i="89"/>
  <c r="AX15" i="40"/>
  <c r="S15" i="40" s="1"/>
  <c r="AC15" i="40" s="1"/>
  <c r="AB16" i="40" s="1"/>
  <c r="AX7" i="40"/>
  <c r="S7" i="40" s="1"/>
  <c r="AC7" i="40" s="1"/>
  <c r="AB8" i="40" s="1"/>
  <c r="AX19" i="40"/>
  <c r="S19" i="40" s="1"/>
  <c r="AC19" i="40" s="1"/>
  <c r="AB20" i="40" s="1"/>
  <c r="AX9" i="40"/>
  <c r="S9" i="40" s="1"/>
  <c r="AC9" i="40" s="1"/>
  <c r="AB10" i="40" s="1"/>
  <c r="AX24" i="40"/>
  <c r="S24" i="40" s="1"/>
  <c r="AC24" i="40" s="1"/>
  <c r="AB25" i="40" s="1"/>
  <c r="AX16" i="40"/>
  <c r="S16" i="40" s="1"/>
  <c r="AC16" i="40" s="1"/>
  <c r="AB17" i="40" s="1"/>
  <c r="AX8" i="40"/>
  <c r="S8" i="40" s="1"/>
  <c r="AC8" i="40" s="1"/>
  <c r="AB9" i="40" s="1"/>
  <c r="AS71" i="48"/>
  <c r="Z67" i="75"/>
  <c r="AG67" i="75" s="1"/>
  <c r="AP67" i="75" s="1"/>
  <c r="Z68" i="88"/>
  <c r="Z66" i="73"/>
  <c r="Z66" i="76"/>
  <c r="AX18" i="40"/>
  <c r="S18" i="40" s="1"/>
  <c r="AC18" i="40" s="1"/>
  <c r="AB19" i="40" s="1"/>
  <c r="AX12" i="40"/>
  <c r="S12" i="40" s="1"/>
  <c r="AC12" i="40" s="1"/>
  <c r="AB13" i="40" s="1"/>
  <c r="AX6" i="40"/>
  <c r="S6" i="40" s="1"/>
  <c r="AC6" i="40" s="1"/>
  <c r="AB7" i="40" s="1"/>
  <c r="Z68" i="77"/>
  <c r="AU71" i="48"/>
  <c r="C11" i="48" s="1"/>
  <c r="AX17" i="40"/>
  <c r="S17" i="40" s="1"/>
  <c r="AC17" i="40" s="1"/>
  <c r="AB18" i="40" s="1"/>
  <c r="AX11" i="40"/>
  <c r="S11" i="40" s="1"/>
  <c r="AC11" i="40" s="1"/>
  <c r="AB12" i="40" s="1"/>
  <c r="W70" i="27"/>
  <c r="AG69" i="27"/>
  <c r="AP69" i="27" s="1"/>
  <c r="AF69" i="27"/>
  <c r="AO69" i="27" s="1"/>
  <c r="AE69" i="27"/>
  <c r="AE71" i="38"/>
  <c r="W72" i="38"/>
  <c r="AG71" i="38"/>
  <c r="AP71" i="38" s="1"/>
  <c r="AF71" i="38"/>
  <c r="AO71" i="38" s="1"/>
  <c r="W68" i="75"/>
  <c r="AE67" i="75"/>
  <c r="AF67" i="75"/>
  <c r="AO67" i="75" s="1"/>
  <c r="AE68" i="88"/>
  <c r="W69" i="88"/>
  <c r="AG68" i="88"/>
  <c r="AP68" i="88" s="1"/>
  <c r="AF68" i="88"/>
  <c r="AO68" i="88" s="1"/>
  <c r="W67" i="73"/>
  <c r="AG66" i="73"/>
  <c r="AP66" i="73" s="1"/>
  <c r="AF66" i="73"/>
  <c r="AO66" i="73" s="1"/>
  <c r="AE66" i="73"/>
  <c r="AE66" i="89"/>
  <c r="W67" i="89"/>
  <c r="AG66" i="89"/>
  <c r="AP66" i="89" s="1"/>
  <c r="AF66" i="89"/>
  <c r="AO66" i="89" s="1"/>
  <c r="W66" i="85"/>
  <c r="AG65" i="85"/>
  <c r="AP65" i="85" s="1"/>
  <c r="AF65" i="85"/>
  <c r="AO65" i="85" s="1"/>
  <c r="AE65" i="85"/>
  <c r="AE66" i="76"/>
  <c r="W67" i="76"/>
  <c r="AG66" i="76"/>
  <c r="AP66" i="76" s="1"/>
  <c r="AF66" i="76"/>
  <c r="AO66" i="76" s="1"/>
  <c r="W69" i="77"/>
  <c r="AG68" i="77"/>
  <c r="AP68" i="77" s="1"/>
  <c r="AF68" i="77"/>
  <c r="AO68" i="77" s="1"/>
  <c r="AE68" i="77"/>
  <c r="AJ20" i="40"/>
  <c r="AK20" i="40"/>
  <c r="AT20" i="40" s="1"/>
  <c r="AR66" i="75"/>
  <c r="AF68" i="81"/>
  <c r="AO68" i="81" s="1"/>
  <c r="AE68" i="81"/>
  <c r="W69" i="81"/>
  <c r="AG68" i="81"/>
  <c r="AP68" i="81" s="1"/>
  <c r="AJ50" i="40"/>
  <c r="AK50" i="40"/>
  <c r="AT50" i="40" s="1"/>
  <c r="AJ26" i="40"/>
  <c r="AK26" i="40"/>
  <c r="AT26" i="40" s="1"/>
  <c r="AN69" i="79"/>
  <c r="AI69" i="79"/>
  <c r="X70" i="46"/>
  <c r="Y70" i="46"/>
  <c r="AJ49" i="40"/>
  <c r="AK49" i="40"/>
  <c r="AT49" i="40" s="1"/>
  <c r="AJ43" i="40"/>
  <c r="AK43" i="40"/>
  <c r="AT43" i="40" s="1"/>
  <c r="AJ31" i="40"/>
  <c r="AK31" i="40"/>
  <c r="AT31" i="40" s="1"/>
  <c r="AJ25" i="40"/>
  <c r="AK25" i="40"/>
  <c r="AT25" i="40" s="1"/>
  <c r="AJ19" i="40"/>
  <c r="AK19" i="40"/>
  <c r="AT19" i="40" s="1"/>
  <c r="AJ7" i="40"/>
  <c r="AK7" i="40"/>
  <c r="AT7" i="40" s="1"/>
  <c r="AR68" i="25"/>
  <c r="AH67" i="35"/>
  <c r="AQ67" i="35" s="1"/>
  <c r="X68" i="45"/>
  <c r="Y68" i="45"/>
  <c r="X68" i="87"/>
  <c r="Y68" i="87"/>
  <c r="AH68" i="78"/>
  <c r="AQ68" i="78" s="1"/>
  <c r="AH69" i="39"/>
  <c r="AQ69" i="39" s="1"/>
  <c r="AI69" i="40"/>
  <c r="AN69" i="40"/>
  <c r="AN71" i="40" s="1"/>
  <c r="AH70" i="26"/>
  <c r="AQ70" i="26" s="1"/>
  <c r="AI67" i="43"/>
  <c r="AN67" i="43"/>
  <c r="AH68" i="86"/>
  <c r="AQ68" i="86" s="1"/>
  <c r="AI68" i="47"/>
  <c r="AN68" i="47"/>
  <c r="AR67" i="41"/>
  <c r="AJ62" i="40"/>
  <c r="AK62" i="40"/>
  <c r="AT62" i="40" s="1"/>
  <c r="AJ8" i="40"/>
  <c r="AK8" i="40"/>
  <c r="AT8" i="40" s="1"/>
  <c r="AR67" i="81"/>
  <c r="AR68" i="39"/>
  <c r="X66" i="83"/>
  <c r="Y66" i="83"/>
  <c r="AJ66" i="40"/>
  <c r="AK66" i="40"/>
  <c r="AT66" i="40" s="1"/>
  <c r="AJ55" i="40"/>
  <c r="AK55" i="40"/>
  <c r="AT55" i="40" s="1"/>
  <c r="AJ37" i="40"/>
  <c r="AK37" i="40"/>
  <c r="AT37" i="40" s="1"/>
  <c r="AJ13" i="40"/>
  <c r="AK13" i="40"/>
  <c r="AT13" i="40" s="1"/>
  <c r="AH65" i="85"/>
  <c r="AQ65" i="85" s="1"/>
  <c r="AI67" i="91"/>
  <c r="AN67" i="91"/>
  <c r="AR66" i="90"/>
  <c r="AH67" i="75"/>
  <c r="AQ67" i="75" s="1"/>
  <c r="AJ68" i="40"/>
  <c r="AK68" i="40"/>
  <c r="AT68" i="40" s="1"/>
  <c r="AJ60" i="40"/>
  <c r="AK60" i="40"/>
  <c r="AT60" i="40" s="1"/>
  <c r="AJ54" i="40"/>
  <c r="AK54" i="40"/>
  <c r="AT54" i="40" s="1"/>
  <c r="AJ48" i="40"/>
  <c r="AK48" i="40"/>
  <c r="AT48" i="40" s="1"/>
  <c r="AJ42" i="40"/>
  <c r="AK42" i="40"/>
  <c r="AT42" i="40" s="1"/>
  <c r="AJ36" i="40"/>
  <c r="AK36" i="40"/>
  <c r="AT36" i="40" s="1"/>
  <c r="AJ30" i="40"/>
  <c r="AK30" i="40"/>
  <c r="AT30" i="40" s="1"/>
  <c r="AJ24" i="40"/>
  <c r="AK24" i="40"/>
  <c r="AT24" i="40" s="1"/>
  <c r="AJ18" i="40"/>
  <c r="AK18" i="40"/>
  <c r="AT18" i="40" s="1"/>
  <c r="AJ12" i="40"/>
  <c r="AK12" i="40"/>
  <c r="AT12" i="40" s="1"/>
  <c r="AB4" i="40"/>
  <c r="AJ3" i="40"/>
  <c r="X67" i="28"/>
  <c r="Y67" i="28"/>
  <c r="AR65" i="89"/>
  <c r="AR67" i="88"/>
  <c r="Z67" i="35"/>
  <c r="AH66" i="73"/>
  <c r="AQ66" i="73" s="1"/>
  <c r="AI67" i="45"/>
  <c r="AN67" i="45"/>
  <c r="AH66" i="89"/>
  <c r="AQ66" i="89" s="1"/>
  <c r="AH68" i="77"/>
  <c r="AQ68" i="77" s="1"/>
  <c r="Z70" i="26"/>
  <c r="Z68" i="86"/>
  <c r="AR66" i="35"/>
  <c r="AR65" i="73"/>
  <c r="AI71" i="42"/>
  <c r="AN71" i="42"/>
  <c r="AN70" i="30"/>
  <c r="AI70" i="30"/>
  <c r="AF67" i="36"/>
  <c r="AO67" i="36" s="1"/>
  <c r="AE67" i="36"/>
  <c r="W68" i="36"/>
  <c r="AG67" i="36"/>
  <c r="AP67" i="36" s="1"/>
  <c r="AJ56" i="40"/>
  <c r="AK56" i="40"/>
  <c r="AT56" i="40" s="1"/>
  <c r="AJ32" i="40"/>
  <c r="AK32" i="40"/>
  <c r="AT32" i="40" s="1"/>
  <c r="X69" i="94"/>
  <c r="Y69" i="94"/>
  <c r="AR64" i="85"/>
  <c r="AN66" i="33"/>
  <c r="AI66" i="33"/>
  <c r="AH69" i="82"/>
  <c r="AQ69" i="82" s="1"/>
  <c r="AH68" i="34"/>
  <c r="AQ68" i="34" s="1"/>
  <c r="AR69" i="26"/>
  <c r="AJ69" i="40"/>
  <c r="AS69" i="40" s="1"/>
  <c r="AK69" i="40"/>
  <c r="AT69" i="40" s="1"/>
  <c r="AJ59" i="40"/>
  <c r="AK59" i="40"/>
  <c r="AT59" i="40" s="1"/>
  <c r="AJ53" i="40"/>
  <c r="AK53" i="40"/>
  <c r="AT53" i="40" s="1"/>
  <c r="AJ47" i="40"/>
  <c r="AK47" i="40"/>
  <c r="AT47" i="40" s="1"/>
  <c r="AJ41" i="40"/>
  <c r="AK41" i="40"/>
  <c r="AT41" i="40" s="1"/>
  <c r="AJ35" i="40"/>
  <c r="AK35" i="40"/>
  <c r="AT35" i="40" s="1"/>
  <c r="AJ29" i="40"/>
  <c r="AK29" i="40"/>
  <c r="AT29" i="40" s="1"/>
  <c r="AJ23" i="40"/>
  <c r="AK23" i="40"/>
  <c r="AT23" i="40" s="1"/>
  <c r="AJ17" i="40"/>
  <c r="AK17" i="40"/>
  <c r="AT17" i="40" s="1"/>
  <c r="AJ11" i="40"/>
  <c r="AK11" i="40"/>
  <c r="AT11" i="40" s="1"/>
  <c r="AJ6" i="40"/>
  <c r="AK6" i="40"/>
  <c r="AT6" i="40" s="1"/>
  <c r="X70" i="79"/>
  <c r="Y70" i="79"/>
  <c r="X67" i="74"/>
  <c r="Y67" i="74"/>
  <c r="X68" i="31"/>
  <c r="Y68" i="31"/>
  <c r="X67" i="80"/>
  <c r="Y67" i="80"/>
  <c r="AN68" i="94"/>
  <c r="AI68" i="94"/>
  <c r="AI67" i="87"/>
  <c r="AN67" i="87"/>
  <c r="AH69" i="84"/>
  <c r="AQ69" i="84" s="1"/>
  <c r="AQ71" i="84" s="1"/>
  <c r="AZ3" i="84"/>
  <c r="AX4" i="84" s="1"/>
  <c r="S4" i="84" s="1"/>
  <c r="AC4" i="84" s="1"/>
  <c r="AB5" i="84" s="1"/>
  <c r="AX21" i="84"/>
  <c r="S21" i="84" s="1"/>
  <c r="AC21" i="84" s="1"/>
  <c r="AB22" i="84" s="1"/>
  <c r="AX27" i="84"/>
  <c r="S27" i="84" s="1"/>
  <c r="AC27" i="84" s="1"/>
  <c r="AB28" i="84" s="1"/>
  <c r="AX28" i="84"/>
  <c r="S28" i="84" s="1"/>
  <c r="AC28" i="84" s="1"/>
  <c r="AB29" i="84" s="1"/>
  <c r="AX29" i="84"/>
  <c r="S29" i="84" s="1"/>
  <c r="AC29" i="84" s="1"/>
  <c r="AB30" i="84" s="1"/>
  <c r="AX33" i="84"/>
  <c r="S33" i="84" s="1"/>
  <c r="AC33" i="84" s="1"/>
  <c r="AB34" i="84" s="1"/>
  <c r="AX34" i="84"/>
  <c r="S34" i="84" s="1"/>
  <c r="AC34" i="84" s="1"/>
  <c r="AB35" i="84" s="1"/>
  <c r="AX35" i="84"/>
  <c r="S35" i="84" s="1"/>
  <c r="AC35" i="84" s="1"/>
  <c r="AB36" i="84" s="1"/>
  <c r="AX39" i="84"/>
  <c r="S39" i="84" s="1"/>
  <c r="AC39" i="84" s="1"/>
  <c r="AB40" i="84" s="1"/>
  <c r="AX40" i="84"/>
  <c r="S40" i="84" s="1"/>
  <c r="AC40" i="84" s="1"/>
  <c r="AB41" i="84" s="1"/>
  <c r="AX41" i="84"/>
  <c r="S41" i="84" s="1"/>
  <c r="AC41" i="84" s="1"/>
  <c r="AB42" i="84" s="1"/>
  <c r="AX42" i="84"/>
  <c r="S42" i="84" s="1"/>
  <c r="AC42" i="84" s="1"/>
  <c r="AB43" i="84" s="1"/>
  <c r="AX43" i="84"/>
  <c r="S43" i="84" s="1"/>
  <c r="AC43" i="84" s="1"/>
  <c r="AB44" i="84" s="1"/>
  <c r="AX44" i="84"/>
  <c r="S44" i="84" s="1"/>
  <c r="AC44" i="84" s="1"/>
  <c r="AB45" i="84" s="1"/>
  <c r="AX45" i="84"/>
  <c r="S45" i="84" s="1"/>
  <c r="AC45" i="84" s="1"/>
  <c r="AB46" i="84" s="1"/>
  <c r="AX46" i="84"/>
  <c r="S46" i="84" s="1"/>
  <c r="AC46" i="84" s="1"/>
  <c r="AB47" i="84" s="1"/>
  <c r="AX47" i="84"/>
  <c r="S47" i="84" s="1"/>
  <c r="AC47" i="84" s="1"/>
  <c r="AB48" i="84" s="1"/>
  <c r="AX48" i="84"/>
  <c r="S48" i="84" s="1"/>
  <c r="AC48" i="84" s="1"/>
  <c r="AB49" i="84" s="1"/>
  <c r="AX49" i="84"/>
  <c r="S49" i="84" s="1"/>
  <c r="AC49" i="84" s="1"/>
  <c r="AB50" i="84" s="1"/>
  <c r="AX50" i="84"/>
  <c r="S50" i="84" s="1"/>
  <c r="AC50" i="84" s="1"/>
  <c r="AB51" i="84" s="1"/>
  <c r="AX51" i="84"/>
  <c r="S51" i="84" s="1"/>
  <c r="AC51" i="84" s="1"/>
  <c r="AB52" i="84" s="1"/>
  <c r="AX52" i="84"/>
  <c r="S52" i="84" s="1"/>
  <c r="AC52" i="84" s="1"/>
  <c r="AB53" i="84" s="1"/>
  <c r="AX53" i="84"/>
  <c r="S53" i="84" s="1"/>
  <c r="AC53" i="84" s="1"/>
  <c r="AB54" i="84" s="1"/>
  <c r="AX54" i="84"/>
  <c r="S54" i="84" s="1"/>
  <c r="AC54" i="84" s="1"/>
  <c r="AB55" i="84" s="1"/>
  <c r="AX55" i="84"/>
  <c r="S55" i="84" s="1"/>
  <c r="AC55" i="84" s="1"/>
  <c r="AB56" i="84" s="1"/>
  <c r="AX56" i="84"/>
  <c r="S56" i="84" s="1"/>
  <c r="AC56" i="84" s="1"/>
  <c r="AB57" i="84" s="1"/>
  <c r="AX57" i="84"/>
  <c r="S57" i="84" s="1"/>
  <c r="AC57" i="84" s="1"/>
  <c r="AB58" i="84" s="1"/>
  <c r="AX58" i="84"/>
  <c r="S58" i="84" s="1"/>
  <c r="AC58" i="84" s="1"/>
  <c r="AB59" i="84" s="1"/>
  <c r="AX59" i="84"/>
  <c r="S59" i="84" s="1"/>
  <c r="AC59" i="84" s="1"/>
  <c r="AB60" i="84" s="1"/>
  <c r="AX60" i="84"/>
  <c r="S60" i="84" s="1"/>
  <c r="AC60" i="84" s="1"/>
  <c r="AB61" i="84" s="1"/>
  <c r="AX61" i="84"/>
  <c r="S61" i="84" s="1"/>
  <c r="AC61" i="84" s="1"/>
  <c r="AB62" i="84" s="1"/>
  <c r="AX62" i="84"/>
  <c r="S62" i="84" s="1"/>
  <c r="AC62" i="84" s="1"/>
  <c r="AB63" i="84" s="1"/>
  <c r="AX63" i="84"/>
  <c r="S63" i="84" s="1"/>
  <c r="AC63" i="84" s="1"/>
  <c r="AB64" i="84" s="1"/>
  <c r="AX66" i="84"/>
  <c r="S66" i="84" s="1"/>
  <c r="AC66" i="84" s="1"/>
  <c r="AB67" i="84" s="1"/>
  <c r="AX67" i="84"/>
  <c r="S67" i="84" s="1"/>
  <c r="AC67" i="84" s="1"/>
  <c r="AB68" i="84" s="1"/>
  <c r="AX64" i="84"/>
  <c r="S64" i="84" s="1"/>
  <c r="AC64" i="84" s="1"/>
  <c r="AB65" i="84" s="1"/>
  <c r="AX65" i="84"/>
  <c r="S65" i="84" s="1"/>
  <c r="AC65" i="84" s="1"/>
  <c r="AB66" i="84" s="1"/>
  <c r="AX68" i="84"/>
  <c r="S68" i="84" s="1"/>
  <c r="AC68" i="84" s="1"/>
  <c r="AB69" i="84" s="1"/>
  <c r="X67" i="33"/>
  <c r="Y67" i="33"/>
  <c r="Z68" i="78"/>
  <c r="AN69" i="46"/>
  <c r="AI69" i="46"/>
  <c r="Z69" i="39"/>
  <c r="AR67" i="34"/>
  <c r="AH67" i="90"/>
  <c r="AQ67" i="90" s="1"/>
  <c r="W71" i="29"/>
  <c r="AG70" i="29"/>
  <c r="AP70" i="29" s="1"/>
  <c r="AF70" i="29"/>
  <c r="AO70" i="29" s="1"/>
  <c r="AE70" i="29"/>
  <c r="AH69" i="25"/>
  <c r="AQ69" i="25" s="1"/>
  <c r="AR68" i="27"/>
  <c r="AR67" i="78"/>
  <c r="AJ44" i="40"/>
  <c r="AK44" i="40"/>
  <c r="AT44" i="40" s="1"/>
  <c r="AJ14" i="40"/>
  <c r="AK14" i="40"/>
  <c r="AT14" i="40" s="1"/>
  <c r="AR68" i="82"/>
  <c r="X69" i="95"/>
  <c r="Y69" i="95"/>
  <c r="AN65" i="83"/>
  <c r="AI65" i="83"/>
  <c r="W69" i="34"/>
  <c r="AG68" i="34"/>
  <c r="AP68" i="34" s="1"/>
  <c r="AF68" i="34"/>
  <c r="AO68" i="34" s="1"/>
  <c r="AE68" i="34"/>
  <c r="AJ64" i="40"/>
  <c r="AK64" i="40"/>
  <c r="AT64" i="40" s="1"/>
  <c r="AJ58" i="40"/>
  <c r="AK58" i="40"/>
  <c r="AT58" i="40" s="1"/>
  <c r="AJ52" i="40"/>
  <c r="AK52" i="40"/>
  <c r="AT52" i="40" s="1"/>
  <c r="AJ46" i="40"/>
  <c r="AK46" i="40"/>
  <c r="AT46" i="40" s="1"/>
  <c r="AJ40" i="40"/>
  <c r="AK40" i="40"/>
  <c r="AT40" i="40" s="1"/>
  <c r="AJ34" i="40"/>
  <c r="AK34" i="40"/>
  <c r="AT34" i="40" s="1"/>
  <c r="AJ28" i="40"/>
  <c r="AK28" i="40"/>
  <c r="AT28" i="40" s="1"/>
  <c r="AJ22" i="40"/>
  <c r="AK22" i="40"/>
  <c r="AT22" i="40" s="1"/>
  <c r="AJ16" i="40"/>
  <c r="AK16" i="40"/>
  <c r="AT16" i="40" s="1"/>
  <c r="AJ10" i="40"/>
  <c r="AK10" i="40"/>
  <c r="AT10" i="40" s="1"/>
  <c r="AJ5" i="40"/>
  <c r="AK5" i="40"/>
  <c r="AT5" i="40" s="1"/>
  <c r="AH68" i="41"/>
  <c r="AQ68" i="41" s="1"/>
  <c r="AR65" i="76"/>
  <c r="Z69" i="84"/>
  <c r="AF66" i="37"/>
  <c r="AO66" i="37" s="1"/>
  <c r="W67" i="37"/>
  <c r="AG66" i="37"/>
  <c r="AP66" i="37" s="1"/>
  <c r="AE66" i="37"/>
  <c r="AR66" i="36"/>
  <c r="Z67" i="90"/>
  <c r="AS4" i="92"/>
  <c r="AS71" i="92" s="1"/>
  <c r="AL4" i="92"/>
  <c r="AU4" i="92" s="1"/>
  <c r="AU71" i="92" s="1"/>
  <c r="C11" i="92" s="1"/>
  <c r="F45" i="97" s="1"/>
  <c r="AH68" i="81"/>
  <c r="AQ68" i="81" s="1"/>
  <c r="AR70" i="38"/>
  <c r="AJ65" i="40"/>
  <c r="AK65" i="40"/>
  <c r="AT65" i="40" s="1"/>
  <c r="AJ38" i="40"/>
  <c r="AK38" i="40"/>
  <c r="AT38" i="40" s="1"/>
  <c r="AN67" i="93"/>
  <c r="AI67" i="93"/>
  <c r="AJ61" i="40"/>
  <c r="AK61" i="40"/>
  <c r="AT61" i="40" s="1"/>
  <c r="AF68" i="44"/>
  <c r="AO68" i="44" s="1"/>
  <c r="W69" i="44"/>
  <c r="AG68" i="44"/>
  <c r="AP68" i="44" s="1"/>
  <c r="AE68" i="44"/>
  <c r="AH66" i="76"/>
  <c r="AQ66" i="76" s="1"/>
  <c r="AR67" i="77"/>
  <c r="Y68" i="91"/>
  <c r="X68" i="91"/>
  <c r="Z69" i="82"/>
  <c r="AN68" i="95"/>
  <c r="AI68" i="95"/>
  <c r="AH69" i="27"/>
  <c r="AQ69" i="27" s="1"/>
  <c r="AH67" i="36"/>
  <c r="AQ67" i="36" s="1"/>
  <c r="AR68" i="84"/>
  <c r="AJ67" i="40"/>
  <c r="AK67" i="40"/>
  <c r="AT67" i="40" s="1"/>
  <c r="AJ63" i="40"/>
  <c r="AK63" i="40"/>
  <c r="AT63" i="40" s="1"/>
  <c r="AJ57" i="40"/>
  <c r="AK57" i="40"/>
  <c r="AT57" i="40" s="1"/>
  <c r="AJ51" i="40"/>
  <c r="AK51" i="40"/>
  <c r="AT51" i="40" s="1"/>
  <c r="AJ45" i="40"/>
  <c r="AK45" i="40"/>
  <c r="AT45" i="40" s="1"/>
  <c r="AJ39" i="40"/>
  <c r="AK39" i="40"/>
  <c r="AT39" i="40" s="1"/>
  <c r="AJ33" i="40"/>
  <c r="AK33" i="40"/>
  <c r="AT33" i="40" s="1"/>
  <c r="AJ27" i="40"/>
  <c r="AK27" i="40"/>
  <c r="AT27" i="40" s="1"/>
  <c r="AJ21" i="40"/>
  <c r="AK21" i="40"/>
  <c r="AT21" i="40" s="1"/>
  <c r="AJ15" i="40"/>
  <c r="AK15" i="40"/>
  <c r="AT15" i="40" s="1"/>
  <c r="AJ9" i="40"/>
  <c r="AK9" i="40"/>
  <c r="AT9" i="40" s="1"/>
  <c r="AR67" i="86"/>
  <c r="AI66" i="28"/>
  <c r="AN66" i="28"/>
  <c r="Z68" i="41"/>
  <c r="AI66" i="74"/>
  <c r="AN66" i="74"/>
  <c r="AN67" i="31"/>
  <c r="AI67" i="31"/>
  <c r="AN66" i="80"/>
  <c r="AI66" i="80"/>
  <c r="AH71" i="38"/>
  <c r="AQ71" i="38" s="1"/>
  <c r="AH68" i="88"/>
  <c r="AQ68" i="88" s="1"/>
  <c r="X68" i="43"/>
  <c r="Y68" i="43"/>
  <c r="X69" i="47"/>
  <c r="Y69" i="47"/>
  <c r="Z69" i="25"/>
  <c r="Y68" i="93"/>
  <c r="X68" i="93"/>
  <c r="Y72" i="42"/>
  <c r="X72" i="42"/>
  <c r="Z72" i="42" s="1"/>
  <c r="Y71" i="30"/>
  <c r="X71" i="30"/>
  <c r="AX36" i="84" l="1"/>
  <c r="S36" i="84" s="1"/>
  <c r="AC36" i="84" s="1"/>
  <c r="AB37" i="84" s="1"/>
  <c r="AX30" i="84"/>
  <c r="S30" i="84" s="1"/>
  <c r="AC30" i="84" s="1"/>
  <c r="AB31" i="84" s="1"/>
  <c r="AX22" i="84"/>
  <c r="S22" i="84" s="1"/>
  <c r="AC22" i="84" s="1"/>
  <c r="AB23" i="84" s="1"/>
  <c r="AX10" i="84"/>
  <c r="S10" i="84" s="1"/>
  <c r="AC10" i="84" s="1"/>
  <c r="AB11" i="84" s="1"/>
  <c r="AX20" i="84"/>
  <c r="S20" i="84" s="1"/>
  <c r="AC20" i="84" s="1"/>
  <c r="AB21" i="84" s="1"/>
  <c r="Z70" i="79"/>
  <c r="Z69" i="94"/>
  <c r="AX17" i="84"/>
  <c r="S17" i="84" s="1"/>
  <c r="AC17" i="84" s="1"/>
  <c r="AB18" i="84" s="1"/>
  <c r="Z68" i="93"/>
  <c r="AX38" i="84"/>
  <c r="S38" i="84" s="1"/>
  <c r="AC38" i="84" s="1"/>
  <c r="AB39" i="84" s="1"/>
  <c r="AX32" i="84"/>
  <c r="S32" i="84" s="1"/>
  <c r="AC32" i="84" s="1"/>
  <c r="AB33" i="84" s="1"/>
  <c r="AX26" i="84"/>
  <c r="S26" i="84" s="1"/>
  <c r="AC26" i="84" s="1"/>
  <c r="AB27" i="84" s="1"/>
  <c r="AX16" i="84"/>
  <c r="S16" i="84" s="1"/>
  <c r="AC16" i="84" s="1"/>
  <c r="AB17" i="84" s="1"/>
  <c r="AX37" i="84"/>
  <c r="S37" i="84" s="1"/>
  <c r="AC37" i="84" s="1"/>
  <c r="AB38" i="84" s="1"/>
  <c r="AX31" i="84"/>
  <c r="S31" i="84" s="1"/>
  <c r="AC31" i="84" s="1"/>
  <c r="AB32" i="84" s="1"/>
  <c r="AX23" i="84"/>
  <c r="S23" i="84" s="1"/>
  <c r="AC23" i="84" s="1"/>
  <c r="AB24" i="84" s="1"/>
  <c r="AX11" i="84"/>
  <c r="S11" i="84" s="1"/>
  <c r="AC11" i="84" s="1"/>
  <c r="AB12" i="84" s="1"/>
  <c r="Z67" i="33"/>
  <c r="AX15" i="84"/>
  <c r="S15" i="84" s="1"/>
  <c r="AC15" i="84" s="1"/>
  <c r="AB16" i="84" s="1"/>
  <c r="AX9" i="84"/>
  <c r="S9" i="84" s="1"/>
  <c r="AC9" i="84" s="1"/>
  <c r="AB10" i="84" s="1"/>
  <c r="AX14" i="84"/>
  <c r="S14" i="84" s="1"/>
  <c r="AC14" i="84" s="1"/>
  <c r="AB15" i="84" s="1"/>
  <c r="AX8" i="84"/>
  <c r="S8" i="84" s="1"/>
  <c r="AC8" i="84" s="1"/>
  <c r="AB9" i="84" s="1"/>
  <c r="Z68" i="43"/>
  <c r="Z71" i="30"/>
  <c r="AX25" i="84"/>
  <c r="S25" i="84" s="1"/>
  <c r="AC25" i="84" s="1"/>
  <c r="AB26" i="84" s="1"/>
  <c r="AX19" i="84"/>
  <c r="S19" i="84" s="1"/>
  <c r="AC19" i="84" s="1"/>
  <c r="AB20" i="84" s="1"/>
  <c r="AX13" i="84"/>
  <c r="S13" i="84" s="1"/>
  <c r="AC13" i="84" s="1"/>
  <c r="AB14" i="84" s="1"/>
  <c r="AX7" i="84"/>
  <c r="S7" i="84" s="1"/>
  <c r="AC7" i="84" s="1"/>
  <c r="AB8" i="84" s="1"/>
  <c r="Z70" i="46"/>
  <c r="Z69" i="95"/>
  <c r="AX24" i="84"/>
  <c r="S24" i="84" s="1"/>
  <c r="AC24" i="84" s="1"/>
  <c r="AB25" i="84" s="1"/>
  <c r="AX18" i="84"/>
  <c r="S18" i="84" s="1"/>
  <c r="AC18" i="84" s="1"/>
  <c r="AB19" i="84" s="1"/>
  <c r="AX12" i="84"/>
  <c r="S12" i="84" s="1"/>
  <c r="AC12" i="84" s="1"/>
  <c r="AB13" i="84" s="1"/>
  <c r="AX6" i="84"/>
  <c r="S6" i="84" s="1"/>
  <c r="AC6" i="84" s="1"/>
  <c r="AB7" i="84" s="1"/>
  <c r="AX5" i="84"/>
  <c r="S5" i="84" s="1"/>
  <c r="AC5" i="84" s="1"/>
  <c r="AB6" i="84" s="1"/>
  <c r="AX3" i="84"/>
  <c r="S3" i="84" s="1"/>
  <c r="AC3" i="84" s="1"/>
  <c r="Z68" i="91"/>
  <c r="AF68" i="91" s="1"/>
  <c r="AO68" i="91" s="1"/>
  <c r="Z66" i="83"/>
  <c r="AF66" i="83" s="1"/>
  <c r="AO66" i="83" s="1"/>
  <c r="Z68" i="45"/>
  <c r="AE68" i="45" s="1"/>
  <c r="W69" i="91"/>
  <c r="AE68" i="91"/>
  <c r="W69" i="43"/>
  <c r="AG68" i="43"/>
  <c r="AP68" i="43" s="1"/>
  <c r="AF68" i="43"/>
  <c r="AO68" i="43" s="1"/>
  <c r="AE68" i="43"/>
  <c r="AE67" i="33"/>
  <c r="W68" i="33"/>
  <c r="AG67" i="33"/>
  <c r="AP67" i="33" s="1"/>
  <c r="AF67" i="33"/>
  <c r="AO67" i="33" s="1"/>
  <c r="AE66" i="83"/>
  <c r="AF70" i="79"/>
  <c r="AO70" i="79" s="1"/>
  <c r="AE70" i="79"/>
  <c r="AG70" i="79"/>
  <c r="AP70" i="79" s="1"/>
  <c r="W71" i="79"/>
  <c r="AG69" i="95"/>
  <c r="AP69" i="95" s="1"/>
  <c r="AF69" i="95"/>
  <c r="AO69" i="95" s="1"/>
  <c r="W70" i="95"/>
  <c r="AE69" i="95"/>
  <c r="W69" i="45"/>
  <c r="AS9" i="40"/>
  <c r="AL9" i="40"/>
  <c r="AU9" i="40" s="1"/>
  <c r="AS63" i="40"/>
  <c r="AL63" i="40"/>
  <c r="AU63" i="40" s="1"/>
  <c r="AN68" i="34"/>
  <c r="AI68" i="34"/>
  <c r="AS14" i="40"/>
  <c r="AL14" i="40"/>
  <c r="AU14" i="40" s="1"/>
  <c r="AJ67" i="84"/>
  <c r="AK67" i="84"/>
  <c r="AT67" i="84" s="1"/>
  <c r="AJ59" i="84"/>
  <c r="AK59" i="84"/>
  <c r="AT59" i="84" s="1"/>
  <c r="AJ47" i="84"/>
  <c r="AK47" i="84"/>
  <c r="AT47" i="84" s="1"/>
  <c r="AJ35" i="84"/>
  <c r="AK35" i="84"/>
  <c r="AT35" i="84" s="1"/>
  <c r="AB4" i="84"/>
  <c r="AJ3" i="84"/>
  <c r="AH68" i="31"/>
  <c r="AQ68" i="31" s="1"/>
  <c r="AR66" i="33"/>
  <c r="Y68" i="36"/>
  <c r="X68" i="36"/>
  <c r="AS43" i="40"/>
  <c r="AL43" i="40"/>
  <c r="AU43" i="40" s="1"/>
  <c r="AR69" i="79"/>
  <c r="AI66" i="76"/>
  <c r="AN66" i="76"/>
  <c r="AN66" i="73"/>
  <c r="AI66" i="73"/>
  <c r="X69" i="88"/>
  <c r="Y69" i="88"/>
  <c r="AI71" i="38"/>
  <c r="AN71" i="38"/>
  <c r="AH72" i="42"/>
  <c r="AQ72" i="42" s="1"/>
  <c r="AE69" i="25"/>
  <c r="AG69" i="25"/>
  <c r="AP69" i="25" s="1"/>
  <c r="AF69" i="25"/>
  <c r="AO69" i="25" s="1"/>
  <c r="W70" i="25"/>
  <c r="Y69" i="44"/>
  <c r="X69" i="44"/>
  <c r="AH69" i="95"/>
  <c r="AQ69" i="95" s="1"/>
  <c r="AI70" i="29"/>
  <c r="AN70" i="29"/>
  <c r="AE69" i="39"/>
  <c r="W70" i="39"/>
  <c r="AG69" i="39"/>
  <c r="AP69" i="39" s="1"/>
  <c r="AF69" i="39"/>
  <c r="AO69" i="39" s="1"/>
  <c r="AJ64" i="84"/>
  <c r="AK64" i="84"/>
  <c r="AT64" i="84" s="1"/>
  <c r="AJ58" i="84"/>
  <c r="AK58" i="84"/>
  <c r="AT58" i="84" s="1"/>
  <c r="AJ52" i="84"/>
  <c r="AK52" i="84"/>
  <c r="AT52" i="84" s="1"/>
  <c r="AJ46" i="84"/>
  <c r="AK46" i="84"/>
  <c r="AT46" i="84" s="1"/>
  <c r="AJ40" i="84"/>
  <c r="AK40" i="84"/>
  <c r="AT40" i="84" s="1"/>
  <c r="AJ34" i="84"/>
  <c r="AK34" i="84"/>
  <c r="AT34" i="84" s="1"/>
  <c r="AJ28" i="84"/>
  <c r="AK28" i="84"/>
  <c r="AT28" i="84" s="1"/>
  <c r="AJ22" i="84"/>
  <c r="AK22" i="84"/>
  <c r="AT22" i="84" s="1"/>
  <c r="AJ16" i="84"/>
  <c r="AK16" i="84"/>
  <c r="AT16" i="84" s="1"/>
  <c r="AJ10" i="84"/>
  <c r="AK10" i="84"/>
  <c r="AT10" i="84" s="1"/>
  <c r="AJ5" i="84"/>
  <c r="AK5" i="84"/>
  <c r="AT5" i="84" s="1"/>
  <c r="Z68" i="31"/>
  <c r="AS17" i="40"/>
  <c r="AL17" i="40"/>
  <c r="AU17" i="40" s="1"/>
  <c r="AS35" i="40"/>
  <c r="AL35" i="40"/>
  <c r="AU35" i="40" s="1"/>
  <c r="AS53" i="40"/>
  <c r="AL53" i="40"/>
  <c r="AU53" i="40" s="1"/>
  <c r="AR71" i="42"/>
  <c r="AF70" i="26"/>
  <c r="AO70" i="26" s="1"/>
  <c r="AE70" i="26"/>
  <c r="W71" i="26"/>
  <c r="AG70" i="26"/>
  <c r="AP70" i="26" s="1"/>
  <c r="AR67" i="45"/>
  <c r="AF67" i="35"/>
  <c r="AO67" i="35" s="1"/>
  <c r="AE67" i="35"/>
  <c r="W68" i="35"/>
  <c r="AG67" i="35"/>
  <c r="AP67" i="35" s="1"/>
  <c r="AH67" i="28"/>
  <c r="AQ67" i="28" s="1"/>
  <c r="AS8" i="40"/>
  <c r="AL8" i="40"/>
  <c r="AU8" i="40" s="1"/>
  <c r="AR68" i="47"/>
  <c r="Y69" i="81"/>
  <c r="X69" i="81"/>
  <c r="Z69" i="81" s="1"/>
  <c r="X69" i="77"/>
  <c r="Y69" i="77"/>
  <c r="AI68" i="88"/>
  <c r="AN68" i="88"/>
  <c r="AI69" i="27"/>
  <c r="AN69" i="27"/>
  <c r="AF68" i="93"/>
  <c r="AO68" i="93" s="1"/>
  <c r="W69" i="93"/>
  <c r="AG68" i="93"/>
  <c r="AP68" i="93" s="1"/>
  <c r="AE68" i="93"/>
  <c r="AS27" i="40"/>
  <c r="AL27" i="40"/>
  <c r="AU27" i="40" s="1"/>
  <c r="AS34" i="40"/>
  <c r="AL34" i="40"/>
  <c r="AU34" i="40" s="1"/>
  <c r="AH67" i="33"/>
  <c r="AQ67" i="33" s="1"/>
  <c r="AJ53" i="84"/>
  <c r="AK53" i="84"/>
  <c r="AT53" i="84" s="1"/>
  <c r="AJ41" i="84"/>
  <c r="AK41" i="84"/>
  <c r="AT41" i="84" s="1"/>
  <c r="AJ23" i="84"/>
  <c r="AK23" i="84"/>
  <c r="AT23" i="84" s="1"/>
  <c r="AJ11" i="84"/>
  <c r="AK11" i="84"/>
  <c r="AT11" i="84" s="1"/>
  <c r="AR68" i="94"/>
  <c r="AH70" i="79"/>
  <c r="AQ70" i="79" s="1"/>
  <c r="AF69" i="94"/>
  <c r="AO69" i="94" s="1"/>
  <c r="AE69" i="94"/>
  <c r="W70" i="94"/>
  <c r="AG69" i="94"/>
  <c r="AP69" i="94" s="1"/>
  <c r="W69" i="86"/>
  <c r="AG68" i="86"/>
  <c r="AP68" i="86" s="1"/>
  <c r="AF68" i="86"/>
  <c r="AO68" i="86" s="1"/>
  <c r="AE68" i="86"/>
  <c r="AS12" i="40"/>
  <c r="AL12" i="40"/>
  <c r="AU12" i="40" s="1"/>
  <c r="AS30" i="40"/>
  <c r="AL30" i="40"/>
  <c r="AU30" i="40" s="1"/>
  <c r="AS48" i="40"/>
  <c r="AL48" i="40"/>
  <c r="AU48" i="40" s="1"/>
  <c r="AS68" i="40"/>
  <c r="AL68" i="40"/>
  <c r="AU68" i="40" s="1"/>
  <c r="AS37" i="40"/>
  <c r="AL37" i="40"/>
  <c r="AU37" i="40" s="1"/>
  <c r="AH66" i="83"/>
  <c r="AQ66" i="83" s="1"/>
  <c r="AH68" i="45"/>
  <c r="AQ68" i="45" s="1"/>
  <c r="AS19" i="40"/>
  <c r="AL19" i="40"/>
  <c r="AU19" i="40" s="1"/>
  <c r="AR67" i="31"/>
  <c r="AR66" i="28"/>
  <c r="AS15" i="40"/>
  <c r="AL15" i="40"/>
  <c r="AU15" i="40" s="1"/>
  <c r="AS33" i="40"/>
  <c r="AL33" i="40"/>
  <c r="AU33" i="40" s="1"/>
  <c r="AS51" i="40"/>
  <c r="AL51" i="40"/>
  <c r="AU51" i="40" s="1"/>
  <c r="AS67" i="40"/>
  <c r="AL67" i="40"/>
  <c r="AU67" i="40" s="1"/>
  <c r="AS38" i="40"/>
  <c r="AL38" i="40"/>
  <c r="AU38" i="40" s="1"/>
  <c r="AS5" i="40"/>
  <c r="AL5" i="40"/>
  <c r="AU5" i="40" s="1"/>
  <c r="AS22" i="40"/>
  <c r="AL22" i="40"/>
  <c r="AU22" i="40" s="1"/>
  <c r="AS40" i="40"/>
  <c r="AL40" i="40"/>
  <c r="AU40" i="40" s="1"/>
  <c r="AS58" i="40"/>
  <c r="AL58" i="40"/>
  <c r="AU58" i="40" s="1"/>
  <c r="AS44" i="40"/>
  <c r="AL44" i="40"/>
  <c r="AU44" i="40" s="1"/>
  <c r="AR69" i="46"/>
  <c r="AJ63" i="84"/>
  <c r="AK63" i="84"/>
  <c r="AT63" i="84" s="1"/>
  <c r="AJ57" i="84"/>
  <c r="AK57" i="84"/>
  <c r="AT57" i="84" s="1"/>
  <c r="AJ51" i="84"/>
  <c r="AK51" i="84"/>
  <c r="AT51" i="84" s="1"/>
  <c r="AJ45" i="84"/>
  <c r="AK45" i="84"/>
  <c r="AT45" i="84" s="1"/>
  <c r="AJ39" i="84"/>
  <c r="AK39" i="84"/>
  <c r="AT39" i="84" s="1"/>
  <c r="AJ33" i="84"/>
  <c r="AK33" i="84"/>
  <c r="AT33" i="84" s="1"/>
  <c r="AJ27" i="84"/>
  <c r="AK27" i="84"/>
  <c r="AT27" i="84" s="1"/>
  <c r="AJ21" i="84"/>
  <c r="AK21" i="84"/>
  <c r="AT21" i="84" s="1"/>
  <c r="AJ15" i="84"/>
  <c r="AK15" i="84"/>
  <c r="AT15" i="84" s="1"/>
  <c r="AJ9" i="84"/>
  <c r="AK9" i="84"/>
  <c r="AT9" i="84" s="1"/>
  <c r="AS32" i="40"/>
  <c r="AL32" i="40"/>
  <c r="AU32" i="40" s="1"/>
  <c r="AI67" i="36"/>
  <c r="AN67" i="36"/>
  <c r="Z67" i="28"/>
  <c r="AS18" i="40"/>
  <c r="AL18" i="40"/>
  <c r="AU18" i="40" s="1"/>
  <c r="AS36" i="40"/>
  <c r="AL36" i="40"/>
  <c r="AU36" i="40" s="1"/>
  <c r="AS54" i="40"/>
  <c r="AL54" i="40"/>
  <c r="AU54" i="40" s="1"/>
  <c r="AS55" i="40"/>
  <c r="AL55" i="40"/>
  <c r="AU55" i="40" s="1"/>
  <c r="AR67" i="43"/>
  <c r="AS25" i="40"/>
  <c r="AL25" i="40"/>
  <c r="AU25" i="40" s="1"/>
  <c r="AS49" i="40"/>
  <c r="AL49" i="40"/>
  <c r="AU49" i="40" s="1"/>
  <c r="AS20" i="40"/>
  <c r="AL20" i="40"/>
  <c r="AU20" i="40" s="1"/>
  <c r="AN65" i="85"/>
  <c r="AI65" i="85"/>
  <c r="AH68" i="43"/>
  <c r="AQ68" i="43" s="1"/>
  <c r="AS45" i="40"/>
  <c r="AL45" i="40"/>
  <c r="AU45" i="40" s="1"/>
  <c r="AS52" i="40"/>
  <c r="AL52" i="40"/>
  <c r="AU52" i="40" s="1"/>
  <c r="AJ29" i="84"/>
  <c r="AK29" i="84"/>
  <c r="AT29" i="84" s="1"/>
  <c r="AF72" i="42"/>
  <c r="AO72" i="42" s="1"/>
  <c r="W73" i="42"/>
  <c r="AG72" i="42"/>
  <c r="AP72" i="42" s="1"/>
  <c r="AE72" i="42"/>
  <c r="AH69" i="47"/>
  <c r="AQ69" i="47" s="1"/>
  <c r="AR68" i="95"/>
  <c r="W68" i="90"/>
  <c r="AG67" i="90"/>
  <c r="AP67" i="90" s="1"/>
  <c r="AF67" i="90"/>
  <c r="AO67" i="90" s="1"/>
  <c r="AE67" i="90"/>
  <c r="X67" i="37"/>
  <c r="Y67" i="37"/>
  <c r="X69" i="34"/>
  <c r="Y69" i="34"/>
  <c r="AJ66" i="84"/>
  <c r="AK66" i="84"/>
  <c r="AT66" i="84" s="1"/>
  <c r="AJ62" i="84"/>
  <c r="AK62" i="84"/>
  <c r="AT62" i="84" s="1"/>
  <c r="AJ56" i="84"/>
  <c r="AK56" i="84"/>
  <c r="AT56" i="84" s="1"/>
  <c r="AJ50" i="84"/>
  <c r="AK50" i="84"/>
  <c r="AT50" i="84" s="1"/>
  <c r="AJ44" i="84"/>
  <c r="AK44" i="84"/>
  <c r="AT44" i="84" s="1"/>
  <c r="AJ38" i="84"/>
  <c r="AK38" i="84"/>
  <c r="AT38" i="84" s="1"/>
  <c r="AJ32" i="84"/>
  <c r="AK32" i="84"/>
  <c r="AT32" i="84" s="1"/>
  <c r="AJ26" i="84"/>
  <c r="AK26" i="84"/>
  <c r="AT26" i="84" s="1"/>
  <c r="AJ20" i="84"/>
  <c r="AK20" i="84"/>
  <c r="AT20" i="84" s="1"/>
  <c r="AJ14" i="84"/>
  <c r="AK14" i="84"/>
  <c r="AT14" i="84" s="1"/>
  <c r="AJ8" i="84"/>
  <c r="AK8" i="84"/>
  <c r="AT8" i="84" s="1"/>
  <c r="AH67" i="80"/>
  <c r="AQ67" i="80" s="1"/>
  <c r="AH67" i="74"/>
  <c r="AQ67" i="74" s="1"/>
  <c r="AS6" i="40"/>
  <c r="AL6" i="40"/>
  <c r="AU6" i="40" s="1"/>
  <c r="AS23" i="40"/>
  <c r="AL23" i="40"/>
  <c r="AU23" i="40" s="1"/>
  <c r="AS41" i="40"/>
  <c r="AL41" i="40"/>
  <c r="AU41" i="40" s="1"/>
  <c r="AS59" i="40"/>
  <c r="AL59" i="40"/>
  <c r="AU59" i="40" s="1"/>
  <c r="AS3" i="40"/>
  <c r="AL3" i="40"/>
  <c r="AU3" i="40" s="1"/>
  <c r="AR67" i="91"/>
  <c r="AS62" i="40"/>
  <c r="AL62" i="40"/>
  <c r="AU62" i="40" s="1"/>
  <c r="AR69" i="40"/>
  <c r="AR71" i="40" s="1"/>
  <c r="AL69" i="40"/>
  <c r="AU69" i="40" s="1"/>
  <c r="AH68" i="87"/>
  <c r="AQ68" i="87" s="1"/>
  <c r="AS26" i="40"/>
  <c r="AL26" i="40"/>
  <c r="AU26" i="40" s="1"/>
  <c r="AI68" i="81"/>
  <c r="AN68" i="81"/>
  <c r="X67" i="89"/>
  <c r="Y67" i="89"/>
  <c r="Y67" i="73"/>
  <c r="X67" i="73"/>
  <c r="W69" i="41"/>
  <c r="AG68" i="41"/>
  <c r="AP68" i="41" s="1"/>
  <c r="AF68" i="41"/>
  <c r="AO68" i="41" s="1"/>
  <c r="AE68" i="41"/>
  <c r="AH68" i="91"/>
  <c r="AQ68" i="91" s="1"/>
  <c r="AN66" i="37"/>
  <c r="AI66" i="37"/>
  <c r="AJ17" i="84"/>
  <c r="AK17" i="84"/>
  <c r="AT17" i="84" s="1"/>
  <c r="AH71" i="30"/>
  <c r="AQ71" i="30" s="1"/>
  <c r="AH68" i="93"/>
  <c r="AQ68" i="93" s="1"/>
  <c r="Z69" i="47"/>
  <c r="AS21" i="40"/>
  <c r="AL21" i="40"/>
  <c r="AU21" i="40" s="1"/>
  <c r="AS39" i="40"/>
  <c r="AL39" i="40"/>
  <c r="AU39" i="40" s="1"/>
  <c r="AS57" i="40"/>
  <c r="AL57" i="40"/>
  <c r="AU57" i="40" s="1"/>
  <c r="AI68" i="44"/>
  <c r="AN68" i="44"/>
  <c r="AS61" i="40"/>
  <c r="AL61" i="40"/>
  <c r="AU61" i="40" s="1"/>
  <c r="AS65" i="40"/>
  <c r="AL65" i="40"/>
  <c r="AU65" i="40" s="1"/>
  <c r="AS10" i="40"/>
  <c r="AL10" i="40"/>
  <c r="AU10" i="40" s="1"/>
  <c r="AS28" i="40"/>
  <c r="AL28" i="40"/>
  <c r="AU28" i="40" s="1"/>
  <c r="AS46" i="40"/>
  <c r="AL46" i="40"/>
  <c r="AU46" i="40" s="1"/>
  <c r="AS64" i="40"/>
  <c r="AL64" i="40"/>
  <c r="AU64" i="40" s="1"/>
  <c r="AR65" i="83"/>
  <c r="Y71" i="29"/>
  <c r="X71" i="29"/>
  <c r="W69" i="78"/>
  <c r="AG68" i="78"/>
  <c r="AP68" i="78" s="1"/>
  <c r="AF68" i="78"/>
  <c r="AO68" i="78" s="1"/>
  <c r="AE68" i="78"/>
  <c r="AJ65" i="84"/>
  <c r="AK65" i="84"/>
  <c r="AT65" i="84" s="1"/>
  <c r="AJ61" i="84"/>
  <c r="AK61" i="84"/>
  <c r="AT61" i="84" s="1"/>
  <c r="AJ55" i="84"/>
  <c r="AK55" i="84"/>
  <c r="AT55" i="84" s="1"/>
  <c r="AJ49" i="84"/>
  <c r="AK49" i="84"/>
  <c r="AT49" i="84" s="1"/>
  <c r="AJ43" i="84"/>
  <c r="AK43" i="84"/>
  <c r="AT43" i="84" s="1"/>
  <c r="AJ37" i="84"/>
  <c r="AK37" i="84"/>
  <c r="AT37" i="84" s="1"/>
  <c r="AJ31" i="84"/>
  <c r="AK31" i="84"/>
  <c r="AT31" i="84" s="1"/>
  <c r="AJ25" i="84"/>
  <c r="AK25" i="84"/>
  <c r="AT25" i="84" s="1"/>
  <c r="AJ19" i="84"/>
  <c r="AK19" i="84"/>
  <c r="AT19" i="84" s="1"/>
  <c r="AJ13" i="84"/>
  <c r="AK13" i="84"/>
  <c r="AT13" i="84" s="1"/>
  <c r="AJ7" i="84"/>
  <c r="AK7" i="84"/>
  <c r="AT7" i="84" s="1"/>
  <c r="Z67" i="80"/>
  <c r="Z67" i="74"/>
  <c r="AS56" i="40"/>
  <c r="AL56" i="40"/>
  <c r="AU56" i="40" s="1"/>
  <c r="AR70" i="30"/>
  <c r="AJ4" i="40"/>
  <c r="AK4" i="40"/>
  <c r="AT4" i="40" s="1"/>
  <c r="AT71" i="40" s="1"/>
  <c r="AS24" i="40"/>
  <c r="AL24" i="40"/>
  <c r="AU24" i="40" s="1"/>
  <c r="AS42" i="40"/>
  <c r="AL42" i="40"/>
  <c r="AU42" i="40" s="1"/>
  <c r="AS60" i="40"/>
  <c r="AL60" i="40"/>
  <c r="AU60" i="40" s="1"/>
  <c r="AS13" i="40"/>
  <c r="AL13" i="40"/>
  <c r="AU13" i="40" s="1"/>
  <c r="AS66" i="40"/>
  <c r="AL66" i="40"/>
  <c r="AU66" i="40" s="1"/>
  <c r="Z68" i="87"/>
  <c r="AS7" i="40"/>
  <c r="AL7" i="40"/>
  <c r="AU7" i="40" s="1"/>
  <c r="AS31" i="40"/>
  <c r="AL31" i="40"/>
  <c r="AU31" i="40" s="1"/>
  <c r="AH70" i="46"/>
  <c r="AQ70" i="46" s="1"/>
  <c r="AN68" i="77"/>
  <c r="AI68" i="77"/>
  <c r="Y67" i="76"/>
  <c r="X67" i="76"/>
  <c r="AI66" i="89"/>
  <c r="AN66" i="89"/>
  <c r="AI67" i="75"/>
  <c r="AN67" i="75"/>
  <c r="Y72" i="38"/>
  <c r="X72" i="38"/>
  <c r="X70" i="27"/>
  <c r="Y70" i="27"/>
  <c r="AF71" i="30"/>
  <c r="AO71" i="30" s="1"/>
  <c r="AE71" i="30"/>
  <c r="W72" i="30"/>
  <c r="AG71" i="30"/>
  <c r="AP71" i="30" s="1"/>
  <c r="AR66" i="80"/>
  <c r="AS16" i="40"/>
  <c r="AL16" i="40"/>
  <c r="AU16" i="40" s="1"/>
  <c r="AR66" i="74"/>
  <c r="W70" i="82"/>
  <c r="AG69" i="82"/>
  <c r="AP69" i="82" s="1"/>
  <c r="AF69" i="82"/>
  <c r="AO69" i="82" s="1"/>
  <c r="AE69" i="82"/>
  <c r="AR67" i="93"/>
  <c r="AF69" i="84"/>
  <c r="AO69" i="84" s="1"/>
  <c r="AO71" i="84" s="1"/>
  <c r="AE69" i="84"/>
  <c r="AX69" i="84"/>
  <c r="S69" i="84" s="1"/>
  <c r="AC69" i="84" s="1"/>
  <c r="AJ69" i="84" s="1"/>
  <c r="AS69" i="84" s="1"/>
  <c r="AG69" i="84"/>
  <c r="AP69" i="84" s="1"/>
  <c r="AP71" i="84" s="1"/>
  <c r="AJ68" i="84"/>
  <c r="AK68" i="84"/>
  <c r="AT68" i="84" s="1"/>
  <c r="AJ60" i="84"/>
  <c r="AK60" i="84"/>
  <c r="AT60" i="84" s="1"/>
  <c r="AJ54" i="84"/>
  <c r="AK54" i="84"/>
  <c r="AT54" i="84" s="1"/>
  <c r="AJ48" i="84"/>
  <c r="AK48" i="84"/>
  <c r="AT48" i="84" s="1"/>
  <c r="AJ42" i="84"/>
  <c r="AK42" i="84"/>
  <c r="AT42" i="84" s="1"/>
  <c r="AJ36" i="84"/>
  <c r="AK36" i="84"/>
  <c r="AT36" i="84" s="1"/>
  <c r="AJ30" i="84"/>
  <c r="AK30" i="84"/>
  <c r="AT30" i="84" s="1"/>
  <c r="AJ24" i="84"/>
  <c r="AK24" i="84"/>
  <c r="AT24" i="84" s="1"/>
  <c r="AJ18" i="84"/>
  <c r="AK18" i="84"/>
  <c r="AT18" i="84" s="1"/>
  <c r="AJ12" i="84"/>
  <c r="AK12" i="84"/>
  <c r="AT12" i="84" s="1"/>
  <c r="AJ6" i="84"/>
  <c r="AK6" i="84"/>
  <c r="AT6" i="84" s="1"/>
  <c r="AR67" i="87"/>
  <c r="AS11" i="40"/>
  <c r="AL11" i="40"/>
  <c r="AU11" i="40" s="1"/>
  <c r="AS29" i="40"/>
  <c r="AL29" i="40"/>
  <c r="AU29" i="40" s="1"/>
  <c r="AS47" i="40"/>
  <c r="AL47" i="40"/>
  <c r="AU47" i="40" s="1"/>
  <c r="AH69" i="94"/>
  <c r="AQ69" i="94" s="1"/>
  <c r="AE70" i="46"/>
  <c r="AG70" i="46"/>
  <c r="AP70" i="46" s="1"/>
  <c r="W71" i="46"/>
  <c r="AF70" i="46"/>
  <c r="AO70" i="46" s="1"/>
  <c r="AS50" i="40"/>
  <c r="AL50" i="40"/>
  <c r="AU50" i="40" s="1"/>
  <c r="X66" i="85"/>
  <c r="Y66" i="85"/>
  <c r="X68" i="75"/>
  <c r="Z68" i="75" s="1"/>
  <c r="Y68" i="75"/>
  <c r="Z72" i="38" l="1"/>
  <c r="Z67" i="37"/>
  <c r="Z69" i="88"/>
  <c r="AG68" i="45"/>
  <c r="AP68" i="45" s="1"/>
  <c r="AG66" i="83"/>
  <c r="AP66" i="83" s="1"/>
  <c r="AG68" i="91"/>
  <c r="AP68" i="91" s="1"/>
  <c r="Z69" i="44"/>
  <c r="W67" i="83"/>
  <c r="AF68" i="45"/>
  <c r="AO68" i="45" s="1"/>
  <c r="AK69" i="84"/>
  <c r="AT69" i="84" s="1"/>
  <c r="Z70" i="27"/>
  <c r="AE70" i="27" s="1"/>
  <c r="Z67" i="73"/>
  <c r="AF67" i="73" s="1"/>
  <c r="AO67" i="73" s="1"/>
  <c r="AG70" i="27"/>
  <c r="AP70" i="27" s="1"/>
  <c r="AF70" i="27"/>
  <c r="AO70" i="27" s="1"/>
  <c r="AG67" i="37"/>
  <c r="AP67" i="37" s="1"/>
  <c r="AF67" i="37"/>
  <c r="AO67" i="37" s="1"/>
  <c r="W68" i="37"/>
  <c r="AE67" i="37"/>
  <c r="AI70" i="46"/>
  <c r="AN70" i="46"/>
  <c r="AI69" i="82"/>
  <c r="AN69" i="82"/>
  <c r="X72" i="30"/>
  <c r="Y72" i="30"/>
  <c r="AS7" i="84"/>
  <c r="AL7" i="84"/>
  <c r="AU7" i="84" s="1"/>
  <c r="AS25" i="84"/>
  <c r="AL25" i="84"/>
  <c r="AU25" i="84" s="1"/>
  <c r="AS43" i="84"/>
  <c r="AL43" i="84"/>
  <c r="AU43" i="84" s="1"/>
  <c r="AS61" i="84"/>
  <c r="AL61" i="84"/>
  <c r="AU61" i="84" s="1"/>
  <c r="X69" i="78"/>
  <c r="Y69" i="78"/>
  <c r="AN68" i="41"/>
  <c r="AI68" i="41"/>
  <c r="AS14" i="84"/>
  <c r="AL14" i="84"/>
  <c r="AU14" i="84" s="1"/>
  <c r="AS32" i="84"/>
  <c r="AL32" i="84"/>
  <c r="AU32" i="84" s="1"/>
  <c r="AS50" i="84"/>
  <c r="AL50" i="84"/>
  <c r="AU50" i="84" s="1"/>
  <c r="AS66" i="84"/>
  <c r="AL66" i="84"/>
  <c r="AU66" i="84" s="1"/>
  <c r="AS41" i="84"/>
  <c r="AL41" i="84"/>
  <c r="AU41" i="84" s="1"/>
  <c r="AI68" i="93"/>
  <c r="AN68" i="93"/>
  <c r="AR69" i="27"/>
  <c r="AH69" i="81"/>
  <c r="AQ69" i="81" s="1"/>
  <c r="AS10" i="84"/>
  <c r="AL10" i="84"/>
  <c r="AU10" i="84" s="1"/>
  <c r="AS28" i="84"/>
  <c r="AL28" i="84"/>
  <c r="AU28" i="84" s="1"/>
  <c r="AS46" i="84"/>
  <c r="AL46" i="84"/>
  <c r="AU46" i="84" s="1"/>
  <c r="AS64" i="84"/>
  <c r="AL64" i="84"/>
  <c r="AU64" i="84" s="1"/>
  <c r="AG69" i="88"/>
  <c r="AP69" i="88" s="1"/>
  <c r="AP71" i="88" s="1"/>
  <c r="AF69" i="88"/>
  <c r="AO69" i="88" s="1"/>
  <c r="AO71" i="88" s="1"/>
  <c r="AX69" i="88"/>
  <c r="S69" i="88" s="1"/>
  <c r="AC69" i="88" s="1"/>
  <c r="AE69" i="88"/>
  <c r="AS47" i="84"/>
  <c r="AL47" i="84"/>
  <c r="AU47" i="84" s="1"/>
  <c r="AI69" i="95"/>
  <c r="AN69" i="95"/>
  <c r="AH66" i="85"/>
  <c r="AQ66" i="85" s="1"/>
  <c r="AH68" i="75"/>
  <c r="AQ68" i="75" s="1"/>
  <c r="AS18" i="84"/>
  <c r="AL18" i="84"/>
  <c r="AU18" i="84" s="1"/>
  <c r="AS36" i="84"/>
  <c r="AL36" i="84"/>
  <c r="AU36" i="84" s="1"/>
  <c r="AS54" i="84"/>
  <c r="AL54" i="84"/>
  <c r="AU54" i="84" s="1"/>
  <c r="AH72" i="38"/>
  <c r="AQ72" i="38" s="1"/>
  <c r="AR66" i="89"/>
  <c r="AN67" i="90"/>
  <c r="AI67" i="90"/>
  <c r="AN72" i="42"/>
  <c r="AI72" i="42"/>
  <c r="AS29" i="84"/>
  <c r="AL29" i="84"/>
  <c r="AU29" i="84" s="1"/>
  <c r="AR67" i="36"/>
  <c r="AS15" i="84"/>
  <c r="AL15" i="84"/>
  <c r="AU15" i="84" s="1"/>
  <c r="AS33" i="84"/>
  <c r="AL33" i="84"/>
  <c r="AU33" i="84" s="1"/>
  <c r="AS51" i="84"/>
  <c r="AL51" i="84"/>
  <c r="AU51" i="84" s="1"/>
  <c r="X68" i="35"/>
  <c r="Y68" i="35"/>
  <c r="AR70" i="29"/>
  <c r="AH69" i="44"/>
  <c r="AQ69" i="44" s="1"/>
  <c r="AQ71" i="44" s="1"/>
  <c r="AZ3" i="44"/>
  <c r="AX3" i="44" s="1"/>
  <c r="S3" i="44" s="1"/>
  <c r="AC3" i="44" s="1"/>
  <c r="AX14" i="44"/>
  <c r="S14" i="44" s="1"/>
  <c r="AC14" i="44" s="1"/>
  <c r="AB15" i="44" s="1"/>
  <c r="AX17" i="44"/>
  <c r="S17" i="44" s="1"/>
  <c r="AC17" i="44" s="1"/>
  <c r="AB18" i="44" s="1"/>
  <c r="AX19" i="44"/>
  <c r="S19" i="44" s="1"/>
  <c r="AC19" i="44" s="1"/>
  <c r="AB20" i="44" s="1"/>
  <c r="AX22" i="44"/>
  <c r="S22" i="44" s="1"/>
  <c r="AC22" i="44" s="1"/>
  <c r="AB23" i="44" s="1"/>
  <c r="AX23" i="44"/>
  <c r="S23" i="44" s="1"/>
  <c r="AC23" i="44" s="1"/>
  <c r="AB24" i="44" s="1"/>
  <c r="AX24" i="44"/>
  <c r="S24" i="44" s="1"/>
  <c r="AC24" i="44" s="1"/>
  <c r="AB25" i="44" s="1"/>
  <c r="AX25" i="44"/>
  <c r="S25" i="44" s="1"/>
  <c r="AC25" i="44" s="1"/>
  <c r="AB26" i="44" s="1"/>
  <c r="AX28" i="44"/>
  <c r="S28" i="44" s="1"/>
  <c r="AC28" i="44" s="1"/>
  <c r="AB29" i="44" s="1"/>
  <c r="AX29" i="44"/>
  <c r="S29" i="44" s="1"/>
  <c r="AC29" i="44" s="1"/>
  <c r="AB30" i="44" s="1"/>
  <c r="AX30" i="44"/>
  <c r="S30" i="44" s="1"/>
  <c r="AC30" i="44" s="1"/>
  <c r="AB31" i="44" s="1"/>
  <c r="AX31" i="44"/>
  <c r="S31" i="44" s="1"/>
  <c r="AC31" i="44" s="1"/>
  <c r="AB32" i="44" s="1"/>
  <c r="AX32" i="44"/>
  <c r="S32" i="44" s="1"/>
  <c r="AC32" i="44" s="1"/>
  <c r="AB33" i="44" s="1"/>
  <c r="AX33" i="44"/>
  <c r="S33" i="44" s="1"/>
  <c r="AC33" i="44" s="1"/>
  <c r="AB34" i="44" s="1"/>
  <c r="AX34" i="44"/>
  <c r="S34" i="44" s="1"/>
  <c r="AC34" i="44" s="1"/>
  <c r="AB35" i="44" s="1"/>
  <c r="AX35" i="44"/>
  <c r="S35" i="44" s="1"/>
  <c r="AC35" i="44" s="1"/>
  <c r="AB36" i="44" s="1"/>
  <c r="AX36" i="44"/>
  <c r="S36" i="44" s="1"/>
  <c r="AC36" i="44" s="1"/>
  <c r="AB37" i="44" s="1"/>
  <c r="AX37" i="44"/>
  <c r="S37" i="44" s="1"/>
  <c r="AC37" i="44" s="1"/>
  <c r="AB38" i="44" s="1"/>
  <c r="AX38" i="44"/>
  <c r="S38" i="44" s="1"/>
  <c r="AC38" i="44" s="1"/>
  <c r="AB39" i="44" s="1"/>
  <c r="AX39" i="44"/>
  <c r="S39" i="44" s="1"/>
  <c r="AC39" i="44" s="1"/>
  <c r="AB40" i="44" s="1"/>
  <c r="AX40" i="44"/>
  <c r="S40" i="44" s="1"/>
  <c r="AC40" i="44" s="1"/>
  <c r="AB41" i="44" s="1"/>
  <c r="AX41" i="44"/>
  <c r="S41" i="44" s="1"/>
  <c r="AC41" i="44" s="1"/>
  <c r="AB42" i="44" s="1"/>
  <c r="AX42" i="44"/>
  <c r="S42" i="44" s="1"/>
  <c r="AC42" i="44" s="1"/>
  <c r="AB43" i="44" s="1"/>
  <c r="AX43" i="44"/>
  <c r="S43" i="44" s="1"/>
  <c r="AC43" i="44" s="1"/>
  <c r="AB44" i="44" s="1"/>
  <c r="AX44" i="44"/>
  <c r="S44" i="44" s="1"/>
  <c r="AC44" i="44" s="1"/>
  <c r="AB45" i="44" s="1"/>
  <c r="AX45" i="44"/>
  <c r="S45" i="44" s="1"/>
  <c r="AC45" i="44" s="1"/>
  <c r="AB46" i="44" s="1"/>
  <c r="AX46" i="44"/>
  <c r="S46" i="44" s="1"/>
  <c r="AC46" i="44" s="1"/>
  <c r="AB47" i="44" s="1"/>
  <c r="AX47" i="44"/>
  <c r="S47" i="44" s="1"/>
  <c r="AC47" i="44" s="1"/>
  <c r="AB48" i="44" s="1"/>
  <c r="AX48" i="44"/>
  <c r="S48" i="44" s="1"/>
  <c r="AC48" i="44" s="1"/>
  <c r="AB49" i="44" s="1"/>
  <c r="AX49" i="44"/>
  <c r="S49" i="44" s="1"/>
  <c r="AC49" i="44" s="1"/>
  <c r="AB50" i="44" s="1"/>
  <c r="AX50" i="44"/>
  <c r="S50" i="44" s="1"/>
  <c r="AC50" i="44" s="1"/>
  <c r="AB51" i="44" s="1"/>
  <c r="AX51" i="44"/>
  <c r="S51" i="44" s="1"/>
  <c r="AC51" i="44" s="1"/>
  <c r="AB52" i="44" s="1"/>
  <c r="AX52" i="44"/>
  <c r="S52" i="44" s="1"/>
  <c r="AC52" i="44" s="1"/>
  <c r="AB53" i="44" s="1"/>
  <c r="AX53" i="44"/>
  <c r="S53" i="44" s="1"/>
  <c r="AC53" i="44" s="1"/>
  <c r="AB54" i="44" s="1"/>
  <c r="AX54" i="44"/>
  <c r="S54" i="44" s="1"/>
  <c r="AC54" i="44" s="1"/>
  <c r="AB55" i="44" s="1"/>
  <c r="AX55" i="44"/>
  <c r="S55" i="44" s="1"/>
  <c r="AC55" i="44" s="1"/>
  <c r="AB56" i="44" s="1"/>
  <c r="AX56" i="44"/>
  <c r="S56" i="44" s="1"/>
  <c r="AC56" i="44" s="1"/>
  <c r="AB57" i="44" s="1"/>
  <c r="AX57" i="44"/>
  <c r="S57" i="44" s="1"/>
  <c r="AC57" i="44" s="1"/>
  <c r="AB58" i="44" s="1"/>
  <c r="AX58" i="44"/>
  <c r="S58" i="44" s="1"/>
  <c r="AC58" i="44" s="1"/>
  <c r="AB59" i="44" s="1"/>
  <c r="AX59" i="44"/>
  <c r="S59" i="44" s="1"/>
  <c r="AC59" i="44" s="1"/>
  <c r="AB60" i="44" s="1"/>
  <c r="AX60" i="44"/>
  <c r="S60" i="44" s="1"/>
  <c r="AC60" i="44" s="1"/>
  <c r="AB61" i="44" s="1"/>
  <c r="AX61" i="44"/>
  <c r="S61" i="44" s="1"/>
  <c r="AC61" i="44" s="1"/>
  <c r="AB62" i="44" s="1"/>
  <c r="AX62" i="44"/>
  <c r="S62" i="44" s="1"/>
  <c r="AC62" i="44" s="1"/>
  <c r="AB63" i="44" s="1"/>
  <c r="AX63" i="44"/>
  <c r="S63" i="44" s="1"/>
  <c r="AC63" i="44" s="1"/>
  <c r="AB64" i="44" s="1"/>
  <c r="AX64" i="44"/>
  <c r="S64" i="44" s="1"/>
  <c r="AC64" i="44" s="1"/>
  <c r="AB65" i="44" s="1"/>
  <c r="AX65" i="44"/>
  <c r="S65" i="44" s="1"/>
  <c r="AC65" i="44" s="1"/>
  <c r="AB66" i="44" s="1"/>
  <c r="AX67" i="44"/>
  <c r="S67" i="44" s="1"/>
  <c r="AC67" i="44" s="1"/>
  <c r="AB68" i="44" s="1"/>
  <c r="AX66" i="44"/>
  <c r="S66" i="44" s="1"/>
  <c r="AC66" i="44" s="1"/>
  <c r="AB67" i="44" s="1"/>
  <c r="AX68" i="44"/>
  <c r="S68" i="44" s="1"/>
  <c r="AC68" i="44" s="1"/>
  <c r="AB69" i="44" s="1"/>
  <c r="AR66" i="73"/>
  <c r="AS3" i="84"/>
  <c r="AL3" i="84"/>
  <c r="AU3" i="84" s="1"/>
  <c r="AR68" i="34"/>
  <c r="AN68" i="45"/>
  <c r="AI68" i="45"/>
  <c r="X70" i="95"/>
  <c r="Y70" i="95"/>
  <c r="AI67" i="33"/>
  <c r="AN67" i="33"/>
  <c r="W69" i="75"/>
  <c r="AG68" i="75"/>
  <c r="AP68" i="75" s="1"/>
  <c r="AF68" i="75"/>
  <c r="AO68" i="75" s="1"/>
  <c r="AE68" i="75"/>
  <c r="AN69" i="84"/>
  <c r="AN71" i="84" s="1"/>
  <c r="AI69" i="84"/>
  <c r="AI71" i="30"/>
  <c r="AN71" i="30"/>
  <c r="AH67" i="76"/>
  <c r="AQ67" i="76" s="1"/>
  <c r="AS13" i="84"/>
  <c r="AL13" i="84"/>
  <c r="AU13" i="84" s="1"/>
  <c r="AS31" i="84"/>
  <c r="AL31" i="84"/>
  <c r="AU31" i="84" s="1"/>
  <c r="AS49" i="84"/>
  <c r="AL49" i="84"/>
  <c r="AU49" i="84" s="1"/>
  <c r="AS65" i="84"/>
  <c r="AL65" i="84"/>
  <c r="AU65" i="84" s="1"/>
  <c r="AH71" i="29"/>
  <c r="AQ71" i="29" s="1"/>
  <c r="AR68" i="44"/>
  <c r="AH67" i="89"/>
  <c r="AQ67" i="89" s="1"/>
  <c r="AS20" i="84"/>
  <c r="AL20" i="84"/>
  <c r="AU20" i="84" s="1"/>
  <c r="AS38" i="84"/>
  <c r="AL38" i="84"/>
  <c r="AU38" i="84" s="1"/>
  <c r="AS56" i="84"/>
  <c r="AL56" i="84"/>
  <c r="AU56" i="84" s="1"/>
  <c r="AH69" i="34"/>
  <c r="AQ69" i="34" s="1"/>
  <c r="AI68" i="86"/>
  <c r="AN68" i="86"/>
  <c r="X70" i="94"/>
  <c r="Y70" i="94"/>
  <c r="AS11" i="84"/>
  <c r="AL11" i="84"/>
  <c r="AU11" i="84" s="1"/>
  <c r="AS53" i="84"/>
  <c r="AL53" i="84"/>
  <c r="AU53" i="84" s="1"/>
  <c r="AR68" i="88"/>
  <c r="W70" i="81"/>
  <c r="AG69" i="81"/>
  <c r="AP69" i="81" s="1"/>
  <c r="AF69" i="81"/>
  <c r="AO69" i="81" s="1"/>
  <c r="AE69" i="81"/>
  <c r="X71" i="26"/>
  <c r="Y71" i="26"/>
  <c r="AE68" i="31"/>
  <c r="W69" i="31"/>
  <c r="AG68" i="31"/>
  <c r="AP68" i="31" s="1"/>
  <c r="AF68" i="31"/>
  <c r="AO68" i="31" s="1"/>
  <c r="AS16" i="84"/>
  <c r="AL16" i="84"/>
  <c r="AU16" i="84" s="1"/>
  <c r="AS34" i="84"/>
  <c r="AL34" i="84"/>
  <c r="AU34" i="84" s="1"/>
  <c r="AS52" i="84"/>
  <c r="AL52" i="84"/>
  <c r="AU52" i="84" s="1"/>
  <c r="AN69" i="25"/>
  <c r="AI69" i="25"/>
  <c r="AJ4" i="84"/>
  <c r="AK4" i="84"/>
  <c r="AT4" i="84" s="1"/>
  <c r="AT71" i="84" s="1"/>
  <c r="AS59" i="84"/>
  <c r="AL59" i="84"/>
  <c r="AU59" i="84" s="1"/>
  <c r="AI70" i="79"/>
  <c r="AN70" i="79"/>
  <c r="AI66" i="83"/>
  <c r="AN66" i="83"/>
  <c r="AI68" i="43"/>
  <c r="AN68" i="43"/>
  <c r="AN68" i="91"/>
  <c r="AI68" i="91"/>
  <c r="AS6" i="84"/>
  <c r="AL6" i="84"/>
  <c r="AU6" i="84" s="1"/>
  <c r="AS24" i="84"/>
  <c r="AL24" i="84"/>
  <c r="AU24" i="84" s="1"/>
  <c r="AS42" i="84"/>
  <c r="AL42" i="84"/>
  <c r="AU42" i="84" s="1"/>
  <c r="AS60" i="84"/>
  <c r="AL60" i="84"/>
  <c r="AU60" i="84" s="1"/>
  <c r="Y70" i="82"/>
  <c r="X70" i="82"/>
  <c r="W73" i="38"/>
  <c r="AG72" i="38"/>
  <c r="AP72" i="38" s="1"/>
  <c r="AF72" i="38"/>
  <c r="AO72" i="38" s="1"/>
  <c r="AE72" i="38"/>
  <c r="W68" i="74"/>
  <c r="AG67" i="74"/>
  <c r="AP67" i="74" s="1"/>
  <c r="AF67" i="74"/>
  <c r="AO67" i="74" s="1"/>
  <c r="AE67" i="74"/>
  <c r="AI68" i="78"/>
  <c r="AN68" i="78"/>
  <c r="W70" i="47"/>
  <c r="AG69" i="47"/>
  <c r="AP69" i="47" s="1"/>
  <c r="AF69" i="47"/>
  <c r="AO69" i="47" s="1"/>
  <c r="AE69" i="47"/>
  <c r="AS17" i="84"/>
  <c r="AL17" i="84"/>
  <c r="AU17" i="84" s="1"/>
  <c r="Y69" i="41"/>
  <c r="X69" i="41"/>
  <c r="Z67" i="89"/>
  <c r="Z69" i="34"/>
  <c r="AS21" i="84"/>
  <c r="AL21" i="84"/>
  <c r="AU21" i="84" s="1"/>
  <c r="AS39" i="84"/>
  <c r="AL39" i="84"/>
  <c r="AU39" i="84" s="1"/>
  <c r="AS57" i="84"/>
  <c r="AL57" i="84"/>
  <c r="AU57" i="84" s="1"/>
  <c r="Y69" i="93"/>
  <c r="X69" i="93"/>
  <c r="AI67" i="35"/>
  <c r="AN67" i="35"/>
  <c r="Y70" i="39"/>
  <c r="X70" i="39"/>
  <c r="AF69" i="44"/>
  <c r="AO69" i="44" s="1"/>
  <c r="AO71" i="44" s="1"/>
  <c r="AX69" i="44"/>
  <c r="S69" i="44" s="1"/>
  <c r="AC69" i="44" s="1"/>
  <c r="AE69" i="44"/>
  <c r="AG69" i="44"/>
  <c r="AP69" i="44" s="1"/>
  <c r="AP71" i="44" s="1"/>
  <c r="AR71" i="38"/>
  <c r="AH68" i="36"/>
  <c r="AQ68" i="36" s="1"/>
  <c r="Y71" i="46"/>
  <c r="X71" i="46"/>
  <c r="Z67" i="76"/>
  <c r="W69" i="87"/>
  <c r="AG68" i="87"/>
  <c r="AP68" i="87" s="1"/>
  <c r="AF68" i="87"/>
  <c r="AO68" i="87" s="1"/>
  <c r="AE68" i="87"/>
  <c r="AS4" i="40"/>
  <c r="AS71" i="40" s="1"/>
  <c r="AL4" i="40"/>
  <c r="AU4" i="40" s="1"/>
  <c r="AU71" i="40" s="1"/>
  <c r="C11" i="40" s="1"/>
  <c r="AE67" i="80"/>
  <c r="AG67" i="80"/>
  <c r="AP67" i="80" s="1"/>
  <c r="AF67" i="80"/>
  <c r="AO67" i="80" s="1"/>
  <c r="W68" i="80"/>
  <c r="AS19" i="84"/>
  <c r="AL19" i="84"/>
  <c r="AU19" i="84" s="1"/>
  <c r="AS37" i="84"/>
  <c r="AL37" i="84"/>
  <c r="AU37" i="84" s="1"/>
  <c r="AS55" i="84"/>
  <c r="AL55" i="84"/>
  <c r="AU55" i="84" s="1"/>
  <c r="Z71" i="29"/>
  <c r="AR66" i="37"/>
  <c r="AH67" i="73"/>
  <c r="AQ67" i="73" s="1"/>
  <c r="AS8" i="84"/>
  <c r="AL8" i="84"/>
  <c r="AU8" i="84" s="1"/>
  <c r="AS26" i="84"/>
  <c r="AL26" i="84"/>
  <c r="AU26" i="84" s="1"/>
  <c r="AS44" i="84"/>
  <c r="AL44" i="84"/>
  <c r="AU44" i="84" s="1"/>
  <c r="AS62" i="84"/>
  <c r="AL62" i="84"/>
  <c r="AU62" i="84" s="1"/>
  <c r="Y73" i="42"/>
  <c r="X73" i="42"/>
  <c r="AI69" i="94"/>
  <c r="AN69" i="94"/>
  <c r="AS23" i="84"/>
  <c r="AL23" i="84"/>
  <c r="AU23" i="84" s="1"/>
  <c r="AH69" i="77"/>
  <c r="AQ69" i="77" s="1"/>
  <c r="AI70" i="26"/>
  <c r="AN70" i="26"/>
  <c r="AS5" i="84"/>
  <c r="AL5" i="84"/>
  <c r="AU5" i="84" s="1"/>
  <c r="AS22" i="84"/>
  <c r="AL22" i="84"/>
  <c r="AU22" i="84" s="1"/>
  <c r="AS40" i="84"/>
  <c r="AL40" i="84"/>
  <c r="AU40" i="84" s="1"/>
  <c r="AS58" i="84"/>
  <c r="AL58" i="84"/>
  <c r="AU58" i="84" s="1"/>
  <c r="AR66" i="76"/>
  <c r="AS35" i="84"/>
  <c r="AL35" i="84"/>
  <c r="AU35" i="84" s="1"/>
  <c r="AS67" i="84"/>
  <c r="AL67" i="84"/>
  <c r="AU67" i="84" s="1"/>
  <c r="Y67" i="83"/>
  <c r="X67" i="83"/>
  <c r="Z66" i="85"/>
  <c r="AS12" i="84"/>
  <c r="AL12" i="84"/>
  <c r="AU12" i="84" s="1"/>
  <c r="AS30" i="84"/>
  <c r="AL30" i="84"/>
  <c r="AU30" i="84" s="1"/>
  <c r="AS48" i="84"/>
  <c r="AL48" i="84"/>
  <c r="AU48" i="84" s="1"/>
  <c r="AS68" i="84"/>
  <c r="AL68" i="84"/>
  <c r="AU68" i="84" s="1"/>
  <c r="AH70" i="27"/>
  <c r="AQ70" i="27" s="1"/>
  <c r="AR67" i="75"/>
  <c r="AR68" i="77"/>
  <c r="AR68" i="81"/>
  <c r="AH67" i="37"/>
  <c r="AQ67" i="37" s="1"/>
  <c r="X68" i="90"/>
  <c r="Y68" i="90"/>
  <c r="AR65" i="85"/>
  <c r="W68" i="28"/>
  <c r="AG67" i="28"/>
  <c r="AP67" i="28" s="1"/>
  <c r="AF67" i="28"/>
  <c r="AO67" i="28" s="1"/>
  <c r="AE67" i="28"/>
  <c r="AS9" i="84"/>
  <c r="AL9" i="84"/>
  <c r="AU9" i="84" s="1"/>
  <c r="AS27" i="84"/>
  <c r="AL27" i="84"/>
  <c r="AU27" i="84" s="1"/>
  <c r="AS45" i="84"/>
  <c r="AL45" i="84"/>
  <c r="AU45" i="84" s="1"/>
  <c r="AS63" i="84"/>
  <c r="AL63" i="84"/>
  <c r="AU63" i="84" s="1"/>
  <c r="Y69" i="86"/>
  <c r="X69" i="86"/>
  <c r="Z69" i="77"/>
  <c r="AI69" i="39"/>
  <c r="AN69" i="39"/>
  <c r="Y70" i="25"/>
  <c r="X70" i="25"/>
  <c r="AH69" i="88"/>
  <c r="AQ69" i="88" s="1"/>
  <c r="AQ71" i="88" s="1"/>
  <c r="AZ3" i="88"/>
  <c r="AX3" i="88" s="1"/>
  <c r="S3" i="88" s="1"/>
  <c r="AC3" i="88" s="1"/>
  <c r="AX12" i="88"/>
  <c r="S12" i="88" s="1"/>
  <c r="AC12" i="88" s="1"/>
  <c r="AB13" i="88" s="1"/>
  <c r="AX13" i="88"/>
  <c r="S13" i="88" s="1"/>
  <c r="AC13" i="88" s="1"/>
  <c r="AB14" i="88" s="1"/>
  <c r="AX16" i="88"/>
  <c r="S16" i="88" s="1"/>
  <c r="AC16" i="88" s="1"/>
  <c r="AB17" i="88" s="1"/>
  <c r="AX17" i="88"/>
  <c r="S17" i="88" s="1"/>
  <c r="AC17" i="88" s="1"/>
  <c r="AB18" i="88" s="1"/>
  <c r="AX18" i="88"/>
  <c r="S18" i="88" s="1"/>
  <c r="AC18" i="88" s="1"/>
  <c r="AB19" i="88" s="1"/>
  <c r="AX19" i="88"/>
  <c r="S19" i="88" s="1"/>
  <c r="AC19" i="88" s="1"/>
  <c r="AB20" i="88" s="1"/>
  <c r="AX22" i="88"/>
  <c r="S22" i="88" s="1"/>
  <c r="AC22" i="88" s="1"/>
  <c r="AB23" i="88" s="1"/>
  <c r="AX23" i="88"/>
  <c r="S23" i="88" s="1"/>
  <c r="AC23" i="88" s="1"/>
  <c r="AB24" i="88" s="1"/>
  <c r="AX24" i="88"/>
  <c r="S24" i="88" s="1"/>
  <c r="AC24" i="88" s="1"/>
  <c r="AB25" i="88" s="1"/>
  <c r="AX25" i="88"/>
  <c r="S25" i="88" s="1"/>
  <c r="AC25" i="88" s="1"/>
  <c r="AB26" i="88" s="1"/>
  <c r="AX26" i="88"/>
  <c r="S26" i="88" s="1"/>
  <c r="AC26" i="88" s="1"/>
  <c r="AB27" i="88" s="1"/>
  <c r="AX28" i="88"/>
  <c r="S28" i="88" s="1"/>
  <c r="AC28" i="88" s="1"/>
  <c r="AB29" i="88" s="1"/>
  <c r="AX29" i="88"/>
  <c r="S29" i="88" s="1"/>
  <c r="AC29" i="88" s="1"/>
  <c r="AB30" i="88" s="1"/>
  <c r="AX30" i="88"/>
  <c r="S30" i="88" s="1"/>
  <c r="AC30" i="88" s="1"/>
  <c r="AB31" i="88" s="1"/>
  <c r="AX31" i="88"/>
  <c r="S31" i="88" s="1"/>
  <c r="AC31" i="88" s="1"/>
  <c r="AB32" i="88" s="1"/>
  <c r="AX32" i="88"/>
  <c r="S32" i="88" s="1"/>
  <c r="AC32" i="88" s="1"/>
  <c r="AB33" i="88" s="1"/>
  <c r="AX33" i="88"/>
  <c r="S33" i="88" s="1"/>
  <c r="AC33" i="88" s="1"/>
  <c r="AB34" i="88" s="1"/>
  <c r="AX34" i="88"/>
  <c r="S34" i="88" s="1"/>
  <c r="AC34" i="88" s="1"/>
  <c r="AB35" i="88" s="1"/>
  <c r="AX35" i="88"/>
  <c r="S35" i="88" s="1"/>
  <c r="AC35" i="88" s="1"/>
  <c r="AB36" i="88" s="1"/>
  <c r="AX36" i="88"/>
  <c r="S36" i="88" s="1"/>
  <c r="AC36" i="88" s="1"/>
  <c r="AB37" i="88" s="1"/>
  <c r="AX37" i="88"/>
  <c r="S37" i="88" s="1"/>
  <c r="AC37" i="88" s="1"/>
  <c r="AB38" i="88" s="1"/>
  <c r="AX38" i="88"/>
  <c r="S38" i="88" s="1"/>
  <c r="AC38" i="88" s="1"/>
  <c r="AB39" i="88" s="1"/>
  <c r="AX39" i="88"/>
  <c r="S39" i="88" s="1"/>
  <c r="AC39" i="88" s="1"/>
  <c r="AB40" i="88" s="1"/>
  <c r="AX40" i="88"/>
  <c r="S40" i="88" s="1"/>
  <c r="AC40" i="88" s="1"/>
  <c r="AB41" i="88" s="1"/>
  <c r="AX41" i="88"/>
  <c r="S41" i="88" s="1"/>
  <c r="AC41" i="88" s="1"/>
  <c r="AB42" i="88" s="1"/>
  <c r="AX42" i="88"/>
  <c r="S42" i="88" s="1"/>
  <c r="AC42" i="88" s="1"/>
  <c r="AB43" i="88" s="1"/>
  <c r="AX43" i="88"/>
  <c r="S43" i="88" s="1"/>
  <c r="AC43" i="88" s="1"/>
  <c r="AB44" i="88" s="1"/>
  <c r="AX44" i="88"/>
  <c r="S44" i="88" s="1"/>
  <c r="AC44" i="88" s="1"/>
  <c r="AB45" i="88" s="1"/>
  <c r="AX45" i="88"/>
  <c r="S45" i="88" s="1"/>
  <c r="AC45" i="88" s="1"/>
  <c r="AB46" i="88" s="1"/>
  <c r="AX46" i="88"/>
  <c r="S46" i="88" s="1"/>
  <c r="AC46" i="88" s="1"/>
  <c r="AB47" i="88" s="1"/>
  <c r="AX47" i="88"/>
  <c r="S47" i="88" s="1"/>
  <c r="AC47" i="88" s="1"/>
  <c r="AB48" i="88" s="1"/>
  <c r="AX48" i="88"/>
  <c r="S48" i="88" s="1"/>
  <c r="AC48" i="88" s="1"/>
  <c r="AB49" i="88" s="1"/>
  <c r="AX49" i="88"/>
  <c r="S49" i="88" s="1"/>
  <c r="AC49" i="88" s="1"/>
  <c r="AB50" i="88" s="1"/>
  <c r="AX50" i="88"/>
  <c r="S50" i="88" s="1"/>
  <c r="AC50" i="88" s="1"/>
  <c r="AB51" i="88" s="1"/>
  <c r="AX51" i="88"/>
  <c r="S51" i="88" s="1"/>
  <c r="AC51" i="88" s="1"/>
  <c r="AB52" i="88" s="1"/>
  <c r="AX52" i="88"/>
  <c r="S52" i="88" s="1"/>
  <c r="AC52" i="88" s="1"/>
  <c r="AB53" i="88" s="1"/>
  <c r="AX53" i="88"/>
  <c r="S53" i="88" s="1"/>
  <c r="AC53" i="88" s="1"/>
  <c r="AB54" i="88" s="1"/>
  <c r="AX54" i="88"/>
  <c r="S54" i="88" s="1"/>
  <c r="AC54" i="88" s="1"/>
  <c r="AB55" i="88" s="1"/>
  <c r="AX55" i="88"/>
  <c r="S55" i="88" s="1"/>
  <c r="AC55" i="88" s="1"/>
  <c r="AB56" i="88" s="1"/>
  <c r="AX56" i="88"/>
  <c r="S56" i="88" s="1"/>
  <c r="AC56" i="88" s="1"/>
  <c r="AB57" i="88" s="1"/>
  <c r="AX57" i="88"/>
  <c r="S57" i="88" s="1"/>
  <c r="AC57" i="88" s="1"/>
  <c r="AB58" i="88" s="1"/>
  <c r="AX58" i="88"/>
  <c r="S58" i="88" s="1"/>
  <c r="AC58" i="88" s="1"/>
  <c r="AB59" i="88" s="1"/>
  <c r="AX59" i="88"/>
  <c r="S59" i="88" s="1"/>
  <c r="AC59" i="88" s="1"/>
  <c r="AB60" i="88" s="1"/>
  <c r="AX60" i="88"/>
  <c r="S60" i="88" s="1"/>
  <c r="AC60" i="88" s="1"/>
  <c r="AB61" i="88" s="1"/>
  <c r="AX61" i="88"/>
  <c r="S61" i="88" s="1"/>
  <c r="AC61" i="88" s="1"/>
  <c r="AB62" i="88" s="1"/>
  <c r="AX62" i="88"/>
  <c r="S62" i="88" s="1"/>
  <c r="AC62" i="88" s="1"/>
  <c r="AB63" i="88" s="1"/>
  <c r="AX63" i="88"/>
  <c r="S63" i="88" s="1"/>
  <c r="AC63" i="88" s="1"/>
  <c r="AB64" i="88" s="1"/>
  <c r="AX66" i="88"/>
  <c r="S66" i="88" s="1"/>
  <c r="AC66" i="88" s="1"/>
  <c r="AB67" i="88" s="1"/>
  <c r="AX64" i="88"/>
  <c r="S64" i="88" s="1"/>
  <c r="AC64" i="88" s="1"/>
  <c r="AB65" i="88" s="1"/>
  <c r="AX65" i="88"/>
  <c r="S65" i="88" s="1"/>
  <c r="AC65" i="88" s="1"/>
  <c r="AB66" i="88" s="1"/>
  <c r="AX68" i="88"/>
  <c r="S68" i="88" s="1"/>
  <c r="AC68" i="88" s="1"/>
  <c r="AB69" i="88" s="1"/>
  <c r="AX67" i="88"/>
  <c r="S67" i="88" s="1"/>
  <c r="AC67" i="88" s="1"/>
  <c r="AB68" i="88" s="1"/>
  <c r="Z68" i="36"/>
  <c r="X69" i="45"/>
  <c r="Y69" i="45"/>
  <c r="X71" i="79"/>
  <c r="Y71" i="79"/>
  <c r="Z71" i="79" s="1"/>
  <c r="Y68" i="33"/>
  <c r="X68" i="33"/>
  <c r="Y69" i="43"/>
  <c r="X69" i="43"/>
  <c r="X69" i="91"/>
  <c r="Y69" i="91"/>
  <c r="W71" i="27" l="1"/>
  <c r="AG67" i="73"/>
  <c r="AP67" i="73" s="1"/>
  <c r="AX5" i="88"/>
  <c r="S5" i="88" s="1"/>
  <c r="AC5" i="88" s="1"/>
  <c r="AB6" i="88" s="1"/>
  <c r="AX27" i="44"/>
  <c r="S27" i="44" s="1"/>
  <c r="AC27" i="44" s="1"/>
  <c r="AB28" i="44" s="1"/>
  <c r="AX21" i="44"/>
  <c r="S21" i="44" s="1"/>
  <c r="AC21" i="44" s="1"/>
  <c r="AB22" i="44" s="1"/>
  <c r="W68" i="73"/>
  <c r="Z73" i="42"/>
  <c r="AX26" i="44"/>
  <c r="S26" i="44" s="1"/>
  <c r="AC26" i="44" s="1"/>
  <c r="AB27" i="44" s="1"/>
  <c r="AX20" i="44"/>
  <c r="S20" i="44" s="1"/>
  <c r="AC20" i="44" s="1"/>
  <c r="AB21" i="44" s="1"/>
  <c r="AE67" i="73"/>
  <c r="Z69" i="91"/>
  <c r="AX13" i="44"/>
  <c r="S13" i="44" s="1"/>
  <c r="AC13" i="44" s="1"/>
  <c r="AB14" i="44" s="1"/>
  <c r="AX11" i="88"/>
  <c r="S11" i="88" s="1"/>
  <c r="AC11" i="88" s="1"/>
  <c r="AB12" i="88" s="1"/>
  <c r="AX11" i="44"/>
  <c r="S11" i="44" s="1"/>
  <c r="AC11" i="44" s="1"/>
  <c r="AB12" i="44" s="1"/>
  <c r="AX10" i="88"/>
  <c r="S10" i="88" s="1"/>
  <c r="AC10" i="88" s="1"/>
  <c r="AB11" i="88" s="1"/>
  <c r="AX10" i="44"/>
  <c r="S10" i="44" s="1"/>
  <c r="AC10" i="44" s="1"/>
  <c r="AB11" i="44" s="1"/>
  <c r="Z68" i="33"/>
  <c r="AX27" i="88"/>
  <c r="S27" i="88" s="1"/>
  <c r="AC27" i="88" s="1"/>
  <c r="AB28" i="88" s="1"/>
  <c r="AX21" i="88"/>
  <c r="S21" i="88" s="1"/>
  <c r="AC21" i="88" s="1"/>
  <c r="AB22" i="88" s="1"/>
  <c r="AX15" i="88"/>
  <c r="S15" i="88" s="1"/>
  <c r="AC15" i="88" s="1"/>
  <c r="AB16" i="88" s="1"/>
  <c r="AX8" i="88"/>
  <c r="S8" i="88" s="1"/>
  <c r="AC8" i="88" s="1"/>
  <c r="AB9" i="88" s="1"/>
  <c r="AX16" i="44"/>
  <c r="S16" i="44" s="1"/>
  <c r="AC16" i="44" s="1"/>
  <c r="AB17" i="44" s="1"/>
  <c r="AX9" i="44"/>
  <c r="S9" i="44" s="1"/>
  <c r="AC9" i="44" s="1"/>
  <c r="AB10" i="44" s="1"/>
  <c r="Z69" i="45"/>
  <c r="AX20" i="88"/>
  <c r="S20" i="88" s="1"/>
  <c r="AC20" i="88" s="1"/>
  <c r="AB21" i="88" s="1"/>
  <c r="AX14" i="88"/>
  <c r="S14" i="88" s="1"/>
  <c r="AC14" i="88" s="1"/>
  <c r="AB15" i="88" s="1"/>
  <c r="AX7" i="88"/>
  <c r="S7" i="88" s="1"/>
  <c r="AC7" i="88" s="1"/>
  <c r="AB8" i="88" s="1"/>
  <c r="Z70" i="82"/>
  <c r="Z70" i="95"/>
  <c r="AX15" i="44"/>
  <c r="S15" i="44" s="1"/>
  <c r="AC15" i="44" s="1"/>
  <c r="AB16" i="44" s="1"/>
  <c r="AX7" i="44"/>
  <c r="S7" i="44" s="1"/>
  <c r="AC7" i="44" s="1"/>
  <c r="AB8" i="44" s="1"/>
  <c r="AX4" i="88"/>
  <c r="S4" i="88" s="1"/>
  <c r="AC4" i="88" s="1"/>
  <c r="AB5" i="88" s="1"/>
  <c r="AX6" i="88"/>
  <c r="S6" i="88" s="1"/>
  <c r="AC6" i="88" s="1"/>
  <c r="AB7" i="88" s="1"/>
  <c r="AX9" i="88"/>
  <c r="S9" i="88" s="1"/>
  <c r="AC9" i="88" s="1"/>
  <c r="AB10" i="88" s="1"/>
  <c r="AX5" i="44"/>
  <c r="S5" i="44" s="1"/>
  <c r="AC5" i="44" s="1"/>
  <c r="AB6" i="44" s="1"/>
  <c r="AX4" i="44"/>
  <c r="S4" i="44" s="1"/>
  <c r="AC4" i="44" s="1"/>
  <c r="AB5" i="44" s="1"/>
  <c r="Z67" i="83"/>
  <c r="AE67" i="83" s="1"/>
  <c r="Z69" i="41"/>
  <c r="AE69" i="41" s="1"/>
  <c r="Z71" i="46"/>
  <c r="AE71" i="46" s="1"/>
  <c r="W72" i="79"/>
  <c r="AG71" i="79"/>
  <c r="AP71" i="79" s="1"/>
  <c r="AF71" i="79"/>
  <c r="AO71" i="79" s="1"/>
  <c r="AE71" i="79"/>
  <c r="AF73" i="42"/>
  <c r="AO73" i="42" s="1"/>
  <c r="AE73" i="42"/>
  <c r="W74" i="42"/>
  <c r="AG73" i="42"/>
  <c r="AP73" i="42" s="1"/>
  <c r="AJ3" i="44"/>
  <c r="AB4" i="44"/>
  <c r="AG69" i="41"/>
  <c r="AP69" i="41" s="1"/>
  <c r="W68" i="83"/>
  <c r="AG67" i="83"/>
  <c r="AP67" i="83" s="1"/>
  <c r="AF67" i="83"/>
  <c r="AO67" i="83" s="1"/>
  <c r="W71" i="82"/>
  <c r="AG70" i="82"/>
  <c r="AP70" i="82" s="1"/>
  <c r="AF70" i="82"/>
  <c r="AO70" i="82" s="1"/>
  <c r="AE70" i="82"/>
  <c r="W71" i="95"/>
  <c r="AG70" i="95"/>
  <c r="AP70" i="95" s="1"/>
  <c r="AF70" i="95"/>
  <c r="AO70" i="95" s="1"/>
  <c r="AE70" i="95"/>
  <c r="W69" i="36"/>
  <c r="AG68" i="36"/>
  <c r="AP68" i="36" s="1"/>
  <c r="AF68" i="36"/>
  <c r="AO68" i="36" s="1"/>
  <c r="AE68" i="36"/>
  <c r="AJ64" i="88"/>
  <c r="AK64" i="88"/>
  <c r="AT64" i="88" s="1"/>
  <c r="AJ58" i="88"/>
  <c r="AK58" i="88"/>
  <c r="AT58" i="88" s="1"/>
  <c r="AJ46" i="88"/>
  <c r="AK46" i="88"/>
  <c r="AT46" i="88" s="1"/>
  <c r="AJ40" i="88"/>
  <c r="AK40" i="88"/>
  <c r="AT40" i="88" s="1"/>
  <c r="AJ34" i="88"/>
  <c r="AK34" i="88"/>
  <c r="AT34" i="88" s="1"/>
  <c r="AJ28" i="88"/>
  <c r="AK28" i="88"/>
  <c r="AT28" i="88" s="1"/>
  <c r="AJ22" i="88"/>
  <c r="AK22" i="88"/>
  <c r="AT22" i="88" s="1"/>
  <c r="AJ16" i="88"/>
  <c r="AK16" i="88"/>
  <c r="AT16" i="88" s="1"/>
  <c r="AJ10" i="88"/>
  <c r="AK10" i="88"/>
  <c r="AT10" i="88" s="1"/>
  <c r="AJ3" i="88"/>
  <c r="AB4" i="88"/>
  <c r="X68" i="28"/>
  <c r="Y68" i="28"/>
  <c r="AF66" i="85"/>
  <c r="AO66" i="85" s="1"/>
  <c r="AE66" i="85"/>
  <c r="W67" i="85"/>
  <c r="AG66" i="85"/>
  <c r="AP66" i="85" s="1"/>
  <c r="W68" i="76"/>
  <c r="AG67" i="76"/>
  <c r="AP67" i="76" s="1"/>
  <c r="AE67" i="76"/>
  <c r="AF67" i="76"/>
  <c r="AO67" i="76" s="1"/>
  <c r="AN69" i="44"/>
  <c r="AN71" i="44" s="1"/>
  <c r="AI69" i="44"/>
  <c r="AG67" i="89"/>
  <c r="AP67" i="89" s="1"/>
  <c r="AF67" i="89"/>
  <c r="AO67" i="89" s="1"/>
  <c r="AE67" i="89"/>
  <c r="W68" i="89"/>
  <c r="AI69" i="47"/>
  <c r="AN69" i="47"/>
  <c r="AR68" i="78"/>
  <c r="AI72" i="38"/>
  <c r="AN72" i="38"/>
  <c r="AH71" i="26"/>
  <c r="AQ71" i="26" s="1"/>
  <c r="AN68" i="75"/>
  <c r="AI68" i="75"/>
  <c r="AJ67" i="44"/>
  <c r="AK67" i="44"/>
  <c r="AT67" i="44" s="1"/>
  <c r="AJ62" i="44"/>
  <c r="AK62" i="44"/>
  <c r="AT62" i="44" s="1"/>
  <c r="AJ56" i="44"/>
  <c r="AK56" i="44"/>
  <c r="AT56" i="44" s="1"/>
  <c r="AJ50" i="44"/>
  <c r="AK50" i="44"/>
  <c r="AT50" i="44" s="1"/>
  <c r="AJ44" i="44"/>
  <c r="AK44" i="44"/>
  <c r="AT44" i="44" s="1"/>
  <c r="AJ38" i="44"/>
  <c r="AK38" i="44"/>
  <c r="AT38" i="44" s="1"/>
  <c r="AJ32" i="44"/>
  <c r="AK32" i="44"/>
  <c r="AT32" i="44" s="1"/>
  <c r="AJ26" i="44"/>
  <c r="AK26" i="44"/>
  <c r="AT26" i="44" s="1"/>
  <c r="AJ20" i="44"/>
  <c r="AK20" i="44"/>
  <c r="AT20" i="44" s="1"/>
  <c r="AJ14" i="44"/>
  <c r="AK14" i="44"/>
  <c r="AT14" i="44" s="1"/>
  <c r="AK8" i="44"/>
  <c r="AT8" i="44" s="1"/>
  <c r="AR67" i="90"/>
  <c r="AN69" i="88"/>
  <c r="AN71" i="88" s="1"/>
  <c r="AI69" i="88"/>
  <c r="AR69" i="82"/>
  <c r="Y71" i="27"/>
  <c r="Z71" i="27" s="1"/>
  <c r="X71" i="27"/>
  <c r="AH69" i="43"/>
  <c r="AQ69" i="43" s="1"/>
  <c r="AJ52" i="88"/>
  <c r="AK52" i="88"/>
  <c r="AT52" i="88" s="1"/>
  <c r="AH71" i="79"/>
  <c r="AQ71" i="79" s="1"/>
  <c r="AJ68" i="88"/>
  <c r="AK68" i="88"/>
  <c r="AT68" i="88" s="1"/>
  <c r="AJ63" i="88"/>
  <c r="AK63" i="88"/>
  <c r="AT63" i="88" s="1"/>
  <c r="AJ57" i="88"/>
  <c r="AK57" i="88"/>
  <c r="AT57" i="88" s="1"/>
  <c r="AJ51" i="88"/>
  <c r="AK51" i="88"/>
  <c r="AT51" i="88" s="1"/>
  <c r="AJ45" i="88"/>
  <c r="AK45" i="88"/>
  <c r="AT45" i="88" s="1"/>
  <c r="AJ39" i="88"/>
  <c r="AK39" i="88"/>
  <c r="AT39" i="88" s="1"/>
  <c r="AJ33" i="88"/>
  <c r="AK33" i="88"/>
  <c r="AT33" i="88" s="1"/>
  <c r="AJ27" i="88"/>
  <c r="AK27" i="88"/>
  <c r="AT27" i="88" s="1"/>
  <c r="AJ21" i="88"/>
  <c r="AK21" i="88"/>
  <c r="AT21" i="88" s="1"/>
  <c r="AJ15" i="88"/>
  <c r="AK15" i="88"/>
  <c r="AT15" i="88" s="1"/>
  <c r="AJ9" i="88"/>
  <c r="AK9" i="88"/>
  <c r="AT9" i="88" s="1"/>
  <c r="AR69" i="39"/>
  <c r="AH67" i="83"/>
  <c r="AQ67" i="83" s="1"/>
  <c r="AR70" i="26"/>
  <c r="X68" i="80"/>
  <c r="Y68" i="80"/>
  <c r="AI68" i="87"/>
  <c r="AN68" i="87"/>
  <c r="AH71" i="46"/>
  <c r="AQ71" i="46" s="1"/>
  <c r="AR67" i="35"/>
  <c r="AH69" i="41"/>
  <c r="AQ69" i="41" s="1"/>
  <c r="AI67" i="74"/>
  <c r="AN67" i="74"/>
  <c r="AR68" i="43"/>
  <c r="Z71" i="26"/>
  <c r="AH70" i="95"/>
  <c r="AQ70" i="95" s="1"/>
  <c r="AJ68" i="44"/>
  <c r="AK68" i="44"/>
  <c r="AT68" i="44" s="1"/>
  <c r="AJ61" i="44"/>
  <c r="AK61" i="44"/>
  <c r="AT61" i="44" s="1"/>
  <c r="AJ55" i="44"/>
  <c r="AK55" i="44"/>
  <c r="AT55" i="44" s="1"/>
  <c r="AJ49" i="44"/>
  <c r="AK49" i="44"/>
  <c r="AT49" i="44" s="1"/>
  <c r="AJ43" i="44"/>
  <c r="AK43" i="44"/>
  <c r="AT43" i="44" s="1"/>
  <c r="AJ37" i="44"/>
  <c r="AK37" i="44"/>
  <c r="AT37" i="44" s="1"/>
  <c r="AJ31" i="44"/>
  <c r="AK31" i="44"/>
  <c r="AT31" i="44" s="1"/>
  <c r="AJ25" i="44"/>
  <c r="AK25" i="44"/>
  <c r="AT25" i="44" s="1"/>
  <c r="AX18" i="44"/>
  <c r="S18" i="44" s="1"/>
  <c r="AC18" i="44" s="1"/>
  <c r="AB19" i="44" s="1"/>
  <c r="AX12" i="44"/>
  <c r="S12" i="44" s="1"/>
  <c r="AC12" i="44" s="1"/>
  <c r="AB13" i="44" s="1"/>
  <c r="AX6" i="44"/>
  <c r="S6" i="44" s="1"/>
  <c r="AC6" i="44" s="1"/>
  <c r="AB7" i="44" s="1"/>
  <c r="AR68" i="41"/>
  <c r="Z69" i="43"/>
  <c r="AJ69" i="88"/>
  <c r="AS69" i="88" s="1"/>
  <c r="AK69" i="88"/>
  <c r="AT69" i="88" s="1"/>
  <c r="AJ62" i="88"/>
  <c r="AK62" i="88"/>
  <c r="AT62" i="88" s="1"/>
  <c r="AJ56" i="88"/>
  <c r="AK56" i="88"/>
  <c r="AT56" i="88" s="1"/>
  <c r="AJ50" i="88"/>
  <c r="AK50" i="88"/>
  <c r="AT50" i="88" s="1"/>
  <c r="AJ44" i="88"/>
  <c r="AK44" i="88"/>
  <c r="AT44" i="88" s="1"/>
  <c r="AJ38" i="88"/>
  <c r="AK38" i="88"/>
  <c r="AT38" i="88" s="1"/>
  <c r="AJ32" i="88"/>
  <c r="AK32" i="88"/>
  <c r="AT32" i="88" s="1"/>
  <c r="AJ26" i="88"/>
  <c r="AK26" i="88"/>
  <c r="AT26" i="88" s="1"/>
  <c r="AJ20" i="88"/>
  <c r="AK20" i="88"/>
  <c r="AT20" i="88" s="1"/>
  <c r="AJ14" i="88"/>
  <c r="AK14" i="88"/>
  <c r="AT14" i="88" s="1"/>
  <c r="AJ8" i="88"/>
  <c r="AK8" i="88"/>
  <c r="AT8" i="88" s="1"/>
  <c r="AE69" i="77"/>
  <c r="W70" i="77"/>
  <c r="AG69" i="77"/>
  <c r="AP69" i="77" s="1"/>
  <c r="AF69" i="77"/>
  <c r="AO69" i="77" s="1"/>
  <c r="AH69" i="93"/>
  <c r="AQ69" i="93" s="1"/>
  <c r="X69" i="31"/>
  <c r="Y69" i="31"/>
  <c r="AI69" i="81"/>
  <c r="AN69" i="81"/>
  <c r="AH70" i="94"/>
  <c r="AQ70" i="94" s="1"/>
  <c r="AR71" i="30"/>
  <c r="AJ66" i="44"/>
  <c r="AK66" i="44"/>
  <c r="AT66" i="44" s="1"/>
  <c r="AJ60" i="44"/>
  <c r="AK60" i="44"/>
  <c r="AT60" i="44" s="1"/>
  <c r="AJ54" i="44"/>
  <c r="AK54" i="44"/>
  <c r="AT54" i="44" s="1"/>
  <c r="AJ48" i="44"/>
  <c r="AK48" i="44"/>
  <c r="AT48" i="44" s="1"/>
  <c r="AJ42" i="44"/>
  <c r="AK42" i="44"/>
  <c r="AT42" i="44" s="1"/>
  <c r="AJ36" i="44"/>
  <c r="AK36" i="44"/>
  <c r="AT36" i="44" s="1"/>
  <c r="AJ30" i="44"/>
  <c r="AK30" i="44"/>
  <c r="AT30" i="44" s="1"/>
  <c r="AJ24" i="44"/>
  <c r="AK24" i="44"/>
  <c r="AT24" i="44" s="1"/>
  <c r="AJ18" i="44"/>
  <c r="AK18" i="44"/>
  <c r="AT18" i="44" s="1"/>
  <c r="AK12" i="44"/>
  <c r="AT12" i="44" s="1"/>
  <c r="AK6" i="44"/>
  <c r="AT6" i="44" s="1"/>
  <c r="AR68" i="93"/>
  <c r="AR70" i="46"/>
  <c r="AH68" i="33"/>
  <c r="AQ68" i="33" s="1"/>
  <c r="AJ66" i="88"/>
  <c r="AK66" i="88"/>
  <c r="AT66" i="88" s="1"/>
  <c r="AJ61" i="88"/>
  <c r="AK61" i="88"/>
  <c r="AT61" i="88" s="1"/>
  <c r="AJ55" i="88"/>
  <c r="AK55" i="88"/>
  <c r="AT55" i="88" s="1"/>
  <c r="AJ49" i="88"/>
  <c r="AK49" i="88"/>
  <c r="AT49" i="88" s="1"/>
  <c r="AJ43" i="88"/>
  <c r="AK43" i="88"/>
  <c r="AT43" i="88" s="1"/>
  <c r="AJ37" i="88"/>
  <c r="AK37" i="88"/>
  <c r="AT37" i="88" s="1"/>
  <c r="AJ31" i="88"/>
  <c r="AK31" i="88"/>
  <c r="AT31" i="88" s="1"/>
  <c r="AJ25" i="88"/>
  <c r="AK25" i="88"/>
  <c r="AT25" i="88" s="1"/>
  <c r="AJ19" i="88"/>
  <c r="AK19" i="88"/>
  <c r="AT19" i="88" s="1"/>
  <c r="AJ13" i="88"/>
  <c r="AK13" i="88"/>
  <c r="AT13" i="88" s="1"/>
  <c r="AJ5" i="88"/>
  <c r="AK5" i="88"/>
  <c r="AT5" i="88" s="1"/>
  <c r="AH70" i="25"/>
  <c r="AQ70" i="25" s="1"/>
  <c r="AH69" i="86"/>
  <c r="AQ69" i="86" s="1"/>
  <c r="AN67" i="28"/>
  <c r="AI67" i="28"/>
  <c r="AH70" i="39"/>
  <c r="AQ70" i="39" s="1"/>
  <c r="X70" i="47"/>
  <c r="Y70" i="47"/>
  <c r="Y73" i="38"/>
  <c r="X73" i="38"/>
  <c r="AR66" i="83"/>
  <c r="AS4" i="84"/>
  <c r="AS71" i="84" s="1"/>
  <c r="AL4" i="84"/>
  <c r="AU4" i="84" s="1"/>
  <c r="AI68" i="31"/>
  <c r="AN68" i="31"/>
  <c r="Z70" i="94"/>
  <c r="AL69" i="84"/>
  <c r="AU69" i="84" s="1"/>
  <c r="AR69" i="84"/>
  <c r="AR71" i="84" s="1"/>
  <c r="X69" i="75"/>
  <c r="Y69" i="75"/>
  <c r="AR68" i="45"/>
  <c r="AJ65" i="44"/>
  <c r="AK65" i="44"/>
  <c r="AT65" i="44" s="1"/>
  <c r="AJ59" i="44"/>
  <c r="AK59" i="44"/>
  <c r="AT59" i="44" s="1"/>
  <c r="AJ53" i="44"/>
  <c r="AK53" i="44"/>
  <c r="AT53" i="44" s="1"/>
  <c r="AJ47" i="44"/>
  <c r="AK47" i="44"/>
  <c r="AT47" i="44" s="1"/>
  <c r="AJ41" i="44"/>
  <c r="AK41" i="44"/>
  <c r="AT41" i="44" s="1"/>
  <c r="AJ35" i="44"/>
  <c r="AK35" i="44"/>
  <c r="AT35" i="44" s="1"/>
  <c r="AJ29" i="44"/>
  <c r="AK29" i="44"/>
  <c r="AT29" i="44" s="1"/>
  <c r="AJ23" i="44"/>
  <c r="AK23" i="44"/>
  <c r="AT23" i="44" s="1"/>
  <c r="AJ17" i="44"/>
  <c r="AK17" i="44"/>
  <c r="AT17" i="44" s="1"/>
  <c r="AJ11" i="44"/>
  <c r="AK11" i="44"/>
  <c r="AT11" i="44" s="1"/>
  <c r="AJ5" i="44"/>
  <c r="AK5" i="44"/>
  <c r="AT5" i="44" s="1"/>
  <c r="AR69" i="95"/>
  <c r="AH72" i="30"/>
  <c r="AQ72" i="30" s="1"/>
  <c r="AN70" i="27"/>
  <c r="AI70" i="27"/>
  <c r="Y68" i="73"/>
  <c r="X68" i="73"/>
  <c r="AH69" i="91"/>
  <c r="AQ69" i="91" s="1"/>
  <c r="AH69" i="45"/>
  <c r="AQ69" i="45" s="1"/>
  <c r="AJ65" i="88"/>
  <c r="AK65" i="88"/>
  <c r="AT65" i="88" s="1"/>
  <c r="AJ60" i="88"/>
  <c r="AK60" i="88"/>
  <c r="AT60" i="88" s="1"/>
  <c r="AJ54" i="88"/>
  <c r="AK54" i="88"/>
  <c r="AT54" i="88" s="1"/>
  <c r="AJ48" i="88"/>
  <c r="AK48" i="88"/>
  <c r="AT48" i="88" s="1"/>
  <c r="AJ42" i="88"/>
  <c r="AK42" i="88"/>
  <c r="AT42" i="88" s="1"/>
  <c r="AJ36" i="88"/>
  <c r="AK36" i="88"/>
  <c r="AT36" i="88" s="1"/>
  <c r="AJ30" i="88"/>
  <c r="AK30" i="88"/>
  <c r="AT30" i="88" s="1"/>
  <c r="AJ24" i="88"/>
  <c r="AK24" i="88"/>
  <c r="AT24" i="88" s="1"/>
  <c r="AJ18" i="88"/>
  <c r="AK18" i="88"/>
  <c r="AT18" i="88" s="1"/>
  <c r="AJ12" i="88"/>
  <c r="AK12" i="88"/>
  <c r="AT12" i="88" s="1"/>
  <c r="AJ7" i="88"/>
  <c r="AK7" i="88"/>
  <c r="AT7" i="88" s="1"/>
  <c r="AH68" i="90"/>
  <c r="AQ68" i="90" s="1"/>
  <c r="AR69" i="94"/>
  <c r="AN67" i="80"/>
  <c r="AI67" i="80"/>
  <c r="Y69" i="87"/>
  <c r="X69" i="87"/>
  <c r="Z69" i="87" s="1"/>
  <c r="Z69" i="93"/>
  <c r="Y68" i="74"/>
  <c r="X68" i="74"/>
  <c r="AR68" i="91"/>
  <c r="AR69" i="25"/>
  <c r="AJ64" i="44"/>
  <c r="AK64" i="44"/>
  <c r="AT64" i="44" s="1"/>
  <c r="AJ58" i="44"/>
  <c r="AK58" i="44"/>
  <c r="AT58" i="44" s="1"/>
  <c r="AJ52" i="44"/>
  <c r="AK52" i="44"/>
  <c r="AT52" i="44" s="1"/>
  <c r="AJ46" i="44"/>
  <c r="AK46" i="44"/>
  <c r="AT46" i="44" s="1"/>
  <c r="AJ40" i="44"/>
  <c r="AK40" i="44"/>
  <c r="AT40" i="44" s="1"/>
  <c r="AJ34" i="44"/>
  <c r="AK34" i="44"/>
  <c r="AT34" i="44" s="1"/>
  <c r="AJ28" i="44"/>
  <c r="AK28" i="44"/>
  <c r="AT28" i="44" s="1"/>
  <c r="AJ22" i="44"/>
  <c r="AK22" i="44"/>
  <c r="AT22" i="44" s="1"/>
  <c r="AJ16" i="44"/>
  <c r="AK16" i="44"/>
  <c r="AT16" i="44" s="1"/>
  <c r="AJ10" i="44"/>
  <c r="AK10" i="44"/>
  <c r="AT10" i="44" s="1"/>
  <c r="AH68" i="35"/>
  <c r="AQ68" i="35" s="1"/>
  <c r="AR72" i="42"/>
  <c r="AH69" i="78"/>
  <c r="AQ69" i="78" s="1"/>
  <c r="Z72" i="30"/>
  <c r="AN67" i="37"/>
  <c r="AI67" i="37"/>
  <c r="AE69" i="91"/>
  <c r="W70" i="91"/>
  <c r="AG69" i="91"/>
  <c r="AP69" i="91" s="1"/>
  <c r="AF69" i="91"/>
  <c r="AO69" i="91" s="1"/>
  <c r="W69" i="33"/>
  <c r="AG68" i="33"/>
  <c r="AP68" i="33" s="1"/>
  <c r="AF68" i="33"/>
  <c r="AO68" i="33" s="1"/>
  <c r="AE68" i="33"/>
  <c r="AE69" i="45"/>
  <c r="AG69" i="45"/>
  <c r="AP69" i="45" s="1"/>
  <c r="AF69" i="45"/>
  <c r="AO69" i="45" s="1"/>
  <c r="W70" i="45"/>
  <c r="AJ67" i="88"/>
  <c r="AK67" i="88"/>
  <c r="AT67" i="88" s="1"/>
  <c r="AJ59" i="88"/>
  <c r="AK59" i="88"/>
  <c r="AT59" i="88" s="1"/>
  <c r="AJ53" i="88"/>
  <c r="AK53" i="88"/>
  <c r="AT53" i="88" s="1"/>
  <c r="AJ47" i="88"/>
  <c r="AK47" i="88"/>
  <c r="AT47" i="88" s="1"/>
  <c r="AJ41" i="88"/>
  <c r="AK41" i="88"/>
  <c r="AT41" i="88" s="1"/>
  <c r="AJ35" i="88"/>
  <c r="AK35" i="88"/>
  <c r="AT35" i="88" s="1"/>
  <c r="AJ29" i="88"/>
  <c r="AK29" i="88"/>
  <c r="AT29" i="88" s="1"/>
  <c r="AJ23" i="88"/>
  <c r="AK23" i="88"/>
  <c r="AT23" i="88" s="1"/>
  <c r="AJ17" i="88"/>
  <c r="AK17" i="88"/>
  <c r="AT17" i="88" s="1"/>
  <c r="AJ11" i="88"/>
  <c r="AK11" i="88"/>
  <c r="AT11" i="88" s="1"/>
  <c r="AJ6" i="88"/>
  <c r="AK6" i="88"/>
  <c r="AT6" i="88" s="1"/>
  <c r="Z70" i="25"/>
  <c r="Z69" i="86"/>
  <c r="Z68" i="90"/>
  <c r="AH73" i="42"/>
  <c r="AQ73" i="42" s="1"/>
  <c r="W72" i="29"/>
  <c r="AG71" i="29"/>
  <c r="AP71" i="29" s="1"/>
  <c r="AF71" i="29"/>
  <c r="AO71" i="29" s="1"/>
  <c r="AE71" i="29"/>
  <c r="Z70" i="39"/>
  <c r="AF69" i="34"/>
  <c r="AO69" i="34" s="1"/>
  <c r="AE69" i="34"/>
  <c r="W70" i="34"/>
  <c r="AG69" i="34"/>
  <c r="AP69" i="34" s="1"/>
  <c r="AH70" i="82"/>
  <c r="AQ70" i="82" s="1"/>
  <c r="AR70" i="79"/>
  <c r="X70" i="81"/>
  <c r="Z70" i="81" s="1"/>
  <c r="Y70" i="81"/>
  <c r="AR68" i="86"/>
  <c r="AR67" i="33"/>
  <c r="AJ69" i="44"/>
  <c r="AS69" i="44" s="1"/>
  <c r="AK69" i="44"/>
  <c r="AT69" i="44" s="1"/>
  <c r="AJ63" i="44"/>
  <c r="AK63" i="44"/>
  <c r="AT63" i="44" s="1"/>
  <c r="AJ57" i="44"/>
  <c r="AK57" i="44"/>
  <c r="AT57" i="44" s="1"/>
  <c r="AJ51" i="44"/>
  <c r="AK51" i="44"/>
  <c r="AT51" i="44" s="1"/>
  <c r="AJ45" i="44"/>
  <c r="AK45" i="44"/>
  <c r="AT45" i="44" s="1"/>
  <c r="AJ39" i="44"/>
  <c r="AK39" i="44"/>
  <c r="AT39" i="44" s="1"/>
  <c r="AJ33" i="44"/>
  <c r="AK33" i="44"/>
  <c r="AT33" i="44" s="1"/>
  <c r="AJ27" i="44"/>
  <c r="AK27" i="44"/>
  <c r="AT27" i="44" s="1"/>
  <c r="AJ21" i="44"/>
  <c r="AK21" i="44"/>
  <c r="AT21" i="44" s="1"/>
  <c r="AJ15" i="44"/>
  <c r="AK15" i="44"/>
  <c r="AT15" i="44" s="1"/>
  <c r="AX8" i="44"/>
  <c r="S8" i="44" s="1"/>
  <c r="AC8" i="44" s="1"/>
  <c r="AB9" i="44" s="1"/>
  <c r="Z68" i="35"/>
  <c r="Z69" i="78"/>
  <c r="X68" i="37"/>
  <c r="Y68" i="37"/>
  <c r="AI67" i="73"/>
  <c r="AN67" i="73"/>
  <c r="AG71" i="46" l="1"/>
  <c r="AP71" i="46" s="1"/>
  <c r="Z68" i="37"/>
  <c r="AF69" i="41"/>
  <c r="AO69" i="41" s="1"/>
  <c r="Z68" i="74"/>
  <c r="AU71" i="84"/>
  <c r="C11" i="84" s="1"/>
  <c r="F37" i="97" s="1"/>
  <c r="Z70" i="47"/>
  <c r="W70" i="41"/>
  <c r="AF71" i="46"/>
  <c r="AO71" i="46" s="1"/>
  <c r="W72" i="46"/>
  <c r="AJ6" i="44"/>
  <c r="Z69" i="31"/>
  <c r="AG69" i="31" s="1"/>
  <c r="AP69" i="31" s="1"/>
  <c r="Z68" i="80"/>
  <c r="AF68" i="80" s="1"/>
  <c r="AO68" i="80" s="1"/>
  <c r="AF71" i="27"/>
  <c r="AO71" i="27" s="1"/>
  <c r="AE71" i="27"/>
  <c r="W72" i="27"/>
  <c r="AG71" i="27"/>
  <c r="AP71" i="27" s="1"/>
  <c r="AH68" i="37"/>
  <c r="AQ68" i="37" s="1"/>
  <c r="AS15" i="44"/>
  <c r="AL15" i="44"/>
  <c r="AU15" i="44" s="1"/>
  <c r="AS33" i="44"/>
  <c r="AL33" i="44"/>
  <c r="AU33" i="44" s="1"/>
  <c r="AS51" i="44"/>
  <c r="AL51" i="44"/>
  <c r="AU51" i="44" s="1"/>
  <c r="AH70" i="81"/>
  <c r="AQ70" i="81" s="1"/>
  <c r="AI69" i="34"/>
  <c r="AN69" i="34"/>
  <c r="AN69" i="45"/>
  <c r="AI69" i="45"/>
  <c r="AH69" i="87"/>
  <c r="AQ69" i="87" s="1"/>
  <c r="AH70" i="47"/>
  <c r="AQ70" i="47" s="1"/>
  <c r="AS19" i="88"/>
  <c r="AL19" i="88"/>
  <c r="AU19" i="88" s="1"/>
  <c r="AS37" i="88"/>
  <c r="AL37" i="88"/>
  <c r="AU37" i="88" s="1"/>
  <c r="AS55" i="88"/>
  <c r="AL55" i="88"/>
  <c r="AU55" i="88" s="1"/>
  <c r="AS8" i="88"/>
  <c r="AL8" i="88"/>
  <c r="AU8" i="88" s="1"/>
  <c r="AS26" i="88"/>
  <c r="AL26" i="88"/>
  <c r="AU26" i="88" s="1"/>
  <c r="AS44" i="88"/>
  <c r="AL44" i="88"/>
  <c r="AU44" i="88" s="1"/>
  <c r="AS62" i="88"/>
  <c r="AL62" i="88"/>
  <c r="AU62" i="88" s="1"/>
  <c r="AJ7" i="44"/>
  <c r="AK7" i="44"/>
  <c r="AT7" i="44" s="1"/>
  <c r="AS31" i="44"/>
  <c r="AL31" i="44"/>
  <c r="AU31" i="44" s="1"/>
  <c r="AS49" i="44"/>
  <c r="AL49" i="44"/>
  <c r="AU49" i="44" s="1"/>
  <c r="AS68" i="44"/>
  <c r="AL68" i="44"/>
  <c r="AU68" i="44" s="1"/>
  <c r="AS52" i="88"/>
  <c r="AL52" i="88"/>
  <c r="AU52" i="88" s="1"/>
  <c r="AH71" i="27"/>
  <c r="AQ71" i="27" s="1"/>
  <c r="AS14" i="44"/>
  <c r="AL14" i="44"/>
  <c r="AU14" i="44" s="1"/>
  <c r="AS32" i="44"/>
  <c r="AL32" i="44"/>
  <c r="AU32" i="44" s="1"/>
  <c r="AS50" i="44"/>
  <c r="AL50" i="44"/>
  <c r="AU50" i="44" s="1"/>
  <c r="AS67" i="44"/>
  <c r="AL67" i="44"/>
  <c r="AU67" i="44" s="1"/>
  <c r="X68" i="76"/>
  <c r="Y68" i="76"/>
  <c r="AI68" i="36"/>
  <c r="AN68" i="36"/>
  <c r="X68" i="83"/>
  <c r="Y68" i="83"/>
  <c r="Z68" i="83" s="1"/>
  <c r="AF68" i="37"/>
  <c r="AO68" i="37" s="1"/>
  <c r="AG68" i="37"/>
  <c r="AP68" i="37" s="1"/>
  <c r="AE68" i="37"/>
  <c r="W69" i="37"/>
  <c r="W71" i="81"/>
  <c r="AG70" i="81"/>
  <c r="AP70" i="81" s="1"/>
  <c r="AF70" i="81"/>
  <c r="AO70" i="81" s="1"/>
  <c r="AE70" i="81"/>
  <c r="Y72" i="29"/>
  <c r="X72" i="29"/>
  <c r="AF68" i="90"/>
  <c r="AO68" i="90" s="1"/>
  <c r="AE68" i="90"/>
  <c r="W69" i="90"/>
  <c r="AG68" i="90"/>
  <c r="AP68" i="90" s="1"/>
  <c r="AS11" i="88"/>
  <c r="AL11" i="88"/>
  <c r="AU11" i="88" s="1"/>
  <c r="AS29" i="88"/>
  <c r="AL29" i="88"/>
  <c r="AU29" i="88" s="1"/>
  <c r="AS47" i="88"/>
  <c r="AL47" i="88"/>
  <c r="AU47" i="88" s="1"/>
  <c r="AS67" i="88"/>
  <c r="AL67" i="88"/>
  <c r="AU67" i="88" s="1"/>
  <c r="AI68" i="33"/>
  <c r="AN68" i="33"/>
  <c r="W73" i="30"/>
  <c r="AG72" i="30"/>
  <c r="AP72" i="30" s="1"/>
  <c r="AF72" i="30"/>
  <c r="AO72" i="30" s="1"/>
  <c r="AE72" i="30"/>
  <c r="AS22" i="44"/>
  <c r="AL22" i="44"/>
  <c r="AU22" i="44" s="1"/>
  <c r="AS40" i="44"/>
  <c r="AL40" i="44"/>
  <c r="AU40" i="44" s="1"/>
  <c r="AS58" i="44"/>
  <c r="AL58" i="44"/>
  <c r="AU58" i="44" s="1"/>
  <c r="AS7" i="88"/>
  <c r="AL7" i="88"/>
  <c r="AU7" i="88" s="1"/>
  <c r="AS24" i="88"/>
  <c r="AL24" i="88"/>
  <c r="AU24" i="88" s="1"/>
  <c r="AS42" i="88"/>
  <c r="AL42" i="88"/>
  <c r="AU42" i="88" s="1"/>
  <c r="AS60" i="88"/>
  <c r="AL60" i="88"/>
  <c r="AU60" i="88" s="1"/>
  <c r="AS17" i="44"/>
  <c r="AL17" i="44"/>
  <c r="AU17" i="44" s="1"/>
  <c r="AS35" i="44"/>
  <c r="AL35" i="44"/>
  <c r="AU35" i="44" s="1"/>
  <c r="AS53" i="44"/>
  <c r="AL53" i="44"/>
  <c r="AU53" i="44" s="1"/>
  <c r="W71" i="94"/>
  <c r="AG70" i="94"/>
  <c r="AP70" i="94" s="1"/>
  <c r="AF70" i="94"/>
  <c r="AO70" i="94" s="1"/>
  <c r="AE70" i="94"/>
  <c r="W71" i="47"/>
  <c r="AG70" i="47"/>
  <c r="AP70" i="47" s="1"/>
  <c r="AF70" i="47"/>
  <c r="AO70" i="47" s="1"/>
  <c r="AE70" i="47"/>
  <c r="AR67" i="28"/>
  <c r="AS18" i="44"/>
  <c r="AL18" i="44"/>
  <c r="AU18" i="44" s="1"/>
  <c r="AS36" i="44"/>
  <c r="AL36" i="44"/>
  <c r="AU36" i="44" s="1"/>
  <c r="AS54" i="44"/>
  <c r="AL54" i="44"/>
  <c r="AU54" i="44" s="1"/>
  <c r="AJ13" i="44"/>
  <c r="AK13" i="44"/>
  <c r="AT13" i="44" s="1"/>
  <c r="W72" i="26"/>
  <c r="AG71" i="26"/>
  <c r="AP71" i="26" s="1"/>
  <c r="AF71" i="26"/>
  <c r="AO71" i="26" s="1"/>
  <c r="AE71" i="26"/>
  <c r="AR68" i="87"/>
  <c r="AS21" i="88"/>
  <c r="AL21" i="88"/>
  <c r="AU21" i="88" s="1"/>
  <c r="AS39" i="88"/>
  <c r="AL39" i="88"/>
  <c r="AU39" i="88" s="1"/>
  <c r="AS57" i="88"/>
  <c r="AL57" i="88"/>
  <c r="AU57" i="88" s="1"/>
  <c r="AR68" i="75"/>
  <c r="AR69" i="47"/>
  <c r="AR69" i="44"/>
  <c r="AR71" i="44" s="1"/>
  <c r="AL69" i="44"/>
  <c r="AU69" i="44" s="1"/>
  <c r="AS10" i="88"/>
  <c r="AL10" i="88"/>
  <c r="AU10" i="88" s="1"/>
  <c r="AS28" i="88"/>
  <c r="AL28" i="88"/>
  <c r="AU28" i="88" s="1"/>
  <c r="AS46" i="88"/>
  <c r="AL46" i="88"/>
  <c r="AU46" i="88" s="1"/>
  <c r="AJ4" i="44"/>
  <c r="AK4" i="44"/>
  <c r="AT4" i="44" s="1"/>
  <c r="AI71" i="79"/>
  <c r="AN71" i="79"/>
  <c r="W70" i="78"/>
  <c r="AG69" i="78"/>
  <c r="AP69" i="78" s="1"/>
  <c r="AF69" i="78"/>
  <c r="AO69" i="78" s="1"/>
  <c r="AE69" i="78"/>
  <c r="AS21" i="44"/>
  <c r="AL21" i="44"/>
  <c r="AU21" i="44" s="1"/>
  <c r="AS39" i="44"/>
  <c r="AL39" i="44"/>
  <c r="AU39" i="44" s="1"/>
  <c r="AS57" i="44"/>
  <c r="AL57" i="44"/>
  <c r="AU57" i="44" s="1"/>
  <c r="W71" i="39"/>
  <c r="AG70" i="39"/>
  <c r="AP70" i="39" s="1"/>
  <c r="AF70" i="39"/>
  <c r="AO70" i="39" s="1"/>
  <c r="AE70" i="39"/>
  <c r="W70" i="86"/>
  <c r="AG69" i="86"/>
  <c r="AP69" i="86" s="1"/>
  <c r="AF69" i="86"/>
  <c r="AO69" i="86" s="1"/>
  <c r="AE69" i="86"/>
  <c r="Y70" i="91"/>
  <c r="X70" i="91"/>
  <c r="AH68" i="74"/>
  <c r="AQ68" i="74" s="1"/>
  <c r="W70" i="87"/>
  <c r="AG69" i="87"/>
  <c r="AP69" i="87" s="1"/>
  <c r="AF69" i="87"/>
  <c r="AO69" i="87" s="1"/>
  <c r="AE69" i="87"/>
  <c r="AH68" i="73"/>
  <c r="AQ68" i="73" s="1"/>
  <c r="AH73" i="38"/>
  <c r="AQ73" i="38" s="1"/>
  <c r="AS5" i="88"/>
  <c r="AL5" i="88"/>
  <c r="AU5" i="88" s="1"/>
  <c r="AS25" i="88"/>
  <c r="AL25" i="88"/>
  <c r="AU25" i="88" s="1"/>
  <c r="AS43" i="88"/>
  <c r="AL43" i="88"/>
  <c r="AU43" i="88" s="1"/>
  <c r="AS61" i="88"/>
  <c r="AL61" i="88"/>
  <c r="AU61" i="88" s="1"/>
  <c r="Y70" i="77"/>
  <c r="X70" i="77"/>
  <c r="AS14" i="88"/>
  <c r="AL14" i="88"/>
  <c r="AU14" i="88" s="1"/>
  <c r="AS32" i="88"/>
  <c r="AL32" i="88"/>
  <c r="AU32" i="88" s="1"/>
  <c r="AS50" i="88"/>
  <c r="AL50" i="88"/>
  <c r="AU50" i="88" s="1"/>
  <c r="AJ19" i="44"/>
  <c r="AK19" i="44"/>
  <c r="AT19" i="44" s="1"/>
  <c r="AS37" i="44"/>
  <c r="AL37" i="44"/>
  <c r="AU37" i="44" s="1"/>
  <c r="AS55" i="44"/>
  <c r="AL55" i="44"/>
  <c r="AU55" i="44" s="1"/>
  <c r="AS20" i="44"/>
  <c r="AL20" i="44"/>
  <c r="AU20" i="44" s="1"/>
  <c r="AS38" i="44"/>
  <c r="AL38" i="44"/>
  <c r="AU38" i="44" s="1"/>
  <c r="AS56" i="44"/>
  <c r="AL56" i="44"/>
  <c r="AU56" i="44" s="1"/>
  <c r="X68" i="89"/>
  <c r="Y68" i="89"/>
  <c r="AH68" i="28"/>
  <c r="AQ68" i="28" s="1"/>
  <c r="X71" i="82"/>
  <c r="Y71" i="82"/>
  <c r="Z71" i="82" s="1"/>
  <c r="AS3" i="44"/>
  <c r="AL3" i="44"/>
  <c r="AU3" i="44" s="1"/>
  <c r="W69" i="35"/>
  <c r="AG68" i="35"/>
  <c r="AP68" i="35" s="1"/>
  <c r="AF68" i="35"/>
  <c r="AO68" i="35" s="1"/>
  <c r="AE68" i="35"/>
  <c r="W71" i="25"/>
  <c r="AG70" i="25"/>
  <c r="AP70" i="25" s="1"/>
  <c r="AF70" i="25"/>
  <c r="AO70" i="25" s="1"/>
  <c r="AE70" i="25"/>
  <c r="AS17" i="88"/>
  <c r="AL17" i="88"/>
  <c r="AU17" i="88" s="1"/>
  <c r="AS35" i="88"/>
  <c r="AL35" i="88"/>
  <c r="AU35" i="88" s="1"/>
  <c r="AS53" i="88"/>
  <c r="AL53" i="88"/>
  <c r="AU53" i="88" s="1"/>
  <c r="X70" i="45"/>
  <c r="Y70" i="45"/>
  <c r="AS10" i="44"/>
  <c r="AL10" i="44"/>
  <c r="AU10" i="44" s="1"/>
  <c r="AS28" i="44"/>
  <c r="AL28" i="44"/>
  <c r="AU28" i="44" s="1"/>
  <c r="AS46" i="44"/>
  <c r="AL46" i="44"/>
  <c r="AU46" i="44" s="1"/>
  <c r="AS64" i="44"/>
  <c r="AL64" i="44"/>
  <c r="AU64" i="44" s="1"/>
  <c r="AR67" i="80"/>
  <c r="AS12" i="88"/>
  <c r="AL12" i="88"/>
  <c r="AU12" i="88" s="1"/>
  <c r="AS30" i="88"/>
  <c r="AL30" i="88"/>
  <c r="AU30" i="88" s="1"/>
  <c r="AS48" i="88"/>
  <c r="AL48" i="88"/>
  <c r="AU48" i="88" s="1"/>
  <c r="AS65" i="88"/>
  <c r="AL65" i="88"/>
  <c r="AU65" i="88" s="1"/>
  <c r="AS5" i="44"/>
  <c r="AL5" i="44"/>
  <c r="AU5" i="44" s="1"/>
  <c r="AS23" i="44"/>
  <c r="AL23" i="44"/>
  <c r="AU23" i="44" s="1"/>
  <c r="AS41" i="44"/>
  <c r="AL41" i="44"/>
  <c r="AU41" i="44" s="1"/>
  <c r="AS59" i="44"/>
  <c r="AL59" i="44"/>
  <c r="AU59" i="44" s="1"/>
  <c r="AH69" i="75"/>
  <c r="AQ69" i="75" s="1"/>
  <c r="AR68" i="31"/>
  <c r="AS6" i="44"/>
  <c r="AL6" i="44"/>
  <c r="AU6" i="44" s="1"/>
  <c r="AS24" i="44"/>
  <c r="AL24" i="44"/>
  <c r="AU24" i="44" s="1"/>
  <c r="AS42" i="44"/>
  <c r="AL42" i="44"/>
  <c r="AU42" i="44" s="1"/>
  <c r="AS60" i="44"/>
  <c r="AL60" i="44"/>
  <c r="AU60" i="44" s="1"/>
  <c r="AR69" i="81"/>
  <c r="W70" i="43"/>
  <c r="AG69" i="43"/>
  <c r="AP69" i="43" s="1"/>
  <c r="AF69" i="43"/>
  <c r="AO69" i="43" s="1"/>
  <c r="AE69" i="43"/>
  <c r="AH68" i="80"/>
  <c r="AQ68" i="80" s="1"/>
  <c r="AS9" i="88"/>
  <c r="AL9" i="88"/>
  <c r="AU9" i="88" s="1"/>
  <c r="AS27" i="88"/>
  <c r="AL27" i="88"/>
  <c r="AU27" i="88" s="1"/>
  <c r="AS45" i="88"/>
  <c r="AL45" i="88"/>
  <c r="AU45" i="88" s="1"/>
  <c r="AS63" i="88"/>
  <c r="AL63" i="88"/>
  <c r="AU63" i="88" s="1"/>
  <c r="AR72" i="38"/>
  <c r="AI67" i="89"/>
  <c r="AN67" i="89"/>
  <c r="X67" i="85"/>
  <c r="Y67" i="85"/>
  <c r="Z68" i="28"/>
  <c r="AS16" i="88"/>
  <c r="AL16" i="88"/>
  <c r="AU16" i="88" s="1"/>
  <c r="AS34" i="88"/>
  <c r="AL34" i="88"/>
  <c r="AU34" i="88" s="1"/>
  <c r="AS58" i="88"/>
  <c r="AL58" i="88"/>
  <c r="AU58" i="88" s="1"/>
  <c r="Y69" i="36"/>
  <c r="X69" i="36"/>
  <c r="X71" i="95"/>
  <c r="Y71" i="95"/>
  <c r="Z71" i="95" s="1"/>
  <c r="AI67" i="83"/>
  <c r="AN67" i="83"/>
  <c r="X70" i="41"/>
  <c r="Z70" i="41" s="1"/>
  <c r="Y70" i="41"/>
  <c r="AJ9" i="44"/>
  <c r="AK9" i="44"/>
  <c r="AT9" i="44" s="1"/>
  <c r="AS27" i="44"/>
  <c r="AL27" i="44"/>
  <c r="AU27" i="44" s="1"/>
  <c r="AS45" i="44"/>
  <c r="AL45" i="44"/>
  <c r="AU45" i="44" s="1"/>
  <c r="AS63" i="44"/>
  <c r="AL63" i="44"/>
  <c r="AU63" i="44" s="1"/>
  <c r="X70" i="34"/>
  <c r="Y70" i="34"/>
  <c r="AN71" i="29"/>
  <c r="AI71" i="29"/>
  <c r="Y69" i="33"/>
  <c r="X69" i="33"/>
  <c r="AI69" i="91"/>
  <c r="AN69" i="91"/>
  <c r="W69" i="74"/>
  <c r="AG68" i="74"/>
  <c r="AP68" i="74" s="1"/>
  <c r="AF68" i="74"/>
  <c r="AO68" i="74" s="1"/>
  <c r="AE68" i="74"/>
  <c r="Z68" i="73"/>
  <c r="Z69" i="75"/>
  <c r="Z73" i="38"/>
  <c r="AS13" i="88"/>
  <c r="AL13" i="88"/>
  <c r="AU13" i="88" s="1"/>
  <c r="AS31" i="88"/>
  <c r="AL31" i="88"/>
  <c r="AU31" i="88" s="1"/>
  <c r="AS49" i="88"/>
  <c r="AL49" i="88"/>
  <c r="AU49" i="88" s="1"/>
  <c r="AS66" i="88"/>
  <c r="AL66" i="88"/>
  <c r="AU66" i="88" s="1"/>
  <c r="AI69" i="77"/>
  <c r="AN69" i="77"/>
  <c r="AS20" i="88"/>
  <c r="AL20" i="88"/>
  <c r="AU20" i="88" s="1"/>
  <c r="AS38" i="88"/>
  <c r="AL38" i="88"/>
  <c r="AU38" i="88" s="1"/>
  <c r="AS56" i="88"/>
  <c r="AL56" i="88"/>
  <c r="AU56" i="88" s="1"/>
  <c r="AS25" i="44"/>
  <c r="AL25" i="44"/>
  <c r="AU25" i="44" s="1"/>
  <c r="AS43" i="44"/>
  <c r="AL43" i="44"/>
  <c r="AU43" i="44" s="1"/>
  <c r="AS61" i="44"/>
  <c r="AL61" i="44"/>
  <c r="AU61" i="44" s="1"/>
  <c r="AJ8" i="44"/>
  <c r="AS26" i="44"/>
  <c r="AL26" i="44"/>
  <c r="AU26" i="44" s="1"/>
  <c r="AS44" i="44"/>
  <c r="AL44" i="44"/>
  <c r="AU44" i="44" s="1"/>
  <c r="AS62" i="44"/>
  <c r="AL62" i="44"/>
  <c r="AU62" i="44" s="1"/>
  <c r="AI67" i="76"/>
  <c r="AN67" i="76"/>
  <c r="AJ4" i="88"/>
  <c r="AK4" i="88"/>
  <c r="AT4" i="88" s="1"/>
  <c r="AT71" i="88" s="1"/>
  <c r="Y72" i="46"/>
  <c r="X72" i="46"/>
  <c r="Y74" i="42"/>
  <c r="X74" i="42"/>
  <c r="X72" i="79"/>
  <c r="Y72" i="79"/>
  <c r="AR67" i="73"/>
  <c r="AS6" i="88"/>
  <c r="AL6" i="88"/>
  <c r="AU6" i="88" s="1"/>
  <c r="AS23" i="88"/>
  <c r="AL23" i="88"/>
  <c r="AU23" i="88" s="1"/>
  <c r="AS41" i="88"/>
  <c r="AL41" i="88"/>
  <c r="AU41" i="88" s="1"/>
  <c r="AS59" i="88"/>
  <c r="AL59" i="88"/>
  <c r="AU59" i="88" s="1"/>
  <c r="AR67" i="37"/>
  <c r="AS16" i="44"/>
  <c r="AL16" i="44"/>
  <c r="AU16" i="44" s="1"/>
  <c r="AS34" i="44"/>
  <c r="AL34" i="44"/>
  <c r="AU34" i="44" s="1"/>
  <c r="AS52" i="44"/>
  <c r="AL52" i="44"/>
  <c r="AU52" i="44" s="1"/>
  <c r="AG69" i="93"/>
  <c r="AP69" i="93" s="1"/>
  <c r="AF69" i="93"/>
  <c r="AO69" i="93" s="1"/>
  <c r="AE69" i="93"/>
  <c r="W70" i="93"/>
  <c r="AS18" i="88"/>
  <c r="AL18" i="88"/>
  <c r="AU18" i="88" s="1"/>
  <c r="AS36" i="88"/>
  <c r="AL36" i="88"/>
  <c r="AU36" i="88" s="1"/>
  <c r="AS54" i="88"/>
  <c r="AL54" i="88"/>
  <c r="AU54" i="88" s="1"/>
  <c r="AR70" i="27"/>
  <c r="AS11" i="44"/>
  <c r="AL11" i="44"/>
  <c r="AU11" i="44" s="1"/>
  <c r="AS29" i="44"/>
  <c r="AL29" i="44"/>
  <c r="AU29" i="44" s="1"/>
  <c r="AS47" i="44"/>
  <c r="AL47" i="44"/>
  <c r="AU47" i="44" s="1"/>
  <c r="AS65" i="44"/>
  <c r="AL65" i="44"/>
  <c r="AU65" i="44" s="1"/>
  <c r="AJ12" i="44"/>
  <c r="AS30" i="44"/>
  <c r="AL30" i="44"/>
  <c r="AU30" i="44" s="1"/>
  <c r="AS48" i="44"/>
  <c r="AL48" i="44"/>
  <c r="AU48" i="44" s="1"/>
  <c r="AS66" i="44"/>
  <c r="AL66" i="44"/>
  <c r="AU66" i="44" s="1"/>
  <c r="AH69" i="31"/>
  <c r="AQ69" i="31" s="1"/>
  <c r="AR67" i="74"/>
  <c r="AS15" i="88"/>
  <c r="AL15" i="88"/>
  <c r="AU15" i="88" s="1"/>
  <c r="AS33" i="88"/>
  <c r="AL33" i="88"/>
  <c r="AU33" i="88" s="1"/>
  <c r="AS51" i="88"/>
  <c r="AL51" i="88"/>
  <c r="AU51" i="88" s="1"/>
  <c r="AS68" i="88"/>
  <c r="AL68" i="88"/>
  <c r="AU68" i="88" s="1"/>
  <c r="AL69" i="88"/>
  <c r="AU69" i="88" s="1"/>
  <c r="AR69" i="88"/>
  <c r="AR71" i="88" s="1"/>
  <c r="AI66" i="85"/>
  <c r="AN66" i="85"/>
  <c r="AS3" i="88"/>
  <c r="AL3" i="88"/>
  <c r="AU3" i="88" s="1"/>
  <c r="AS22" i="88"/>
  <c r="AL22" i="88"/>
  <c r="AU22" i="88" s="1"/>
  <c r="AS40" i="88"/>
  <c r="AL40" i="88"/>
  <c r="AU40" i="88" s="1"/>
  <c r="AS64" i="88"/>
  <c r="AL64" i="88"/>
  <c r="AU64" i="88" s="1"/>
  <c r="AN70" i="95"/>
  <c r="AI70" i="95"/>
  <c r="AN70" i="82"/>
  <c r="AI70" i="82"/>
  <c r="AI69" i="41"/>
  <c r="AN69" i="41"/>
  <c r="AI71" i="46"/>
  <c r="AN71" i="46"/>
  <c r="AN73" i="42"/>
  <c r="AI73" i="42"/>
  <c r="W69" i="80" l="1"/>
  <c r="W70" i="31"/>
  <c r="Z67" i="85"/>
  <c r="AF69" i="31"/>
  <c r="AO69" i="31" s="1"/>
  <c r="AE68" i="80"/>
  <c r="Z70" i="77"/>
  <c r="AF70" i="77" s="1"/>
  <c r="AO70" i="77" s="1"/>
  <c r="AG68" i="80"/>
  <c r="AP68" i="80" s="1"/>
  <c r="Z72" i="46"/>
  <c r="AE69" i="31"/>
  <c r="Z72" i="29"/>
  <c r="AF72" i="29" s="1"/>
  <c r="AO72" i="29" s="1"/>
  <c r="W72" i="95"/>
  <c r="AF71" i="95"/>
  <c r="AO71" i="95" s="1"/>
  <c r="AE71" i="95"/>
  <c r="AG71" i="95"/>
  <c r="AP71" i="95" s="1"/>
  <c r="AE71" i="82"/>
  <c r="W72" i="82"/>
  <c r="AG71" i="82"/>
  <c r="AP71" i="82" s="1"/>
  <c r="AF71" i="82"/>
  <c r="AO71" i="82" s="1"/>
  <c r="W69" i="83"/>
  <c r="AG68" i="83"/>
  <c r="AP68" i="83" s="1"/>
  <c r="AF68" i="83"/>
  <c r="AO68" i="83" s="1"/>
  <c r="AE68" i="83"/>
  <c r="AE72" i="29"/>
  <c r="W73" i="29"/>
  <c r="W73" i="46"/>
  <c r="AG72" i="46"/>
  <c r="AP72" i="46" s="1"/>
  <c r="AF72" i="46"/>
  <c r="AO72" i="46" s="1"/>
  <c r="AE72" i="46"/>
  <c r="W71" i="77"/>
  <c r="AR70" i="82"/>
  <c r="Y70" i="93"/>
  <c r="X70" i="93"/>
  <c r="AH72" i="79"/>
  <c r="AQ72" i="79" s="1"/>
  <c r="AS8" i="44"/>
  <c r="AL8" i="44"/>
  <c r="AU8" i="44" s="1"/>
  <c r="AF69" i="75"/>
  <c r="AO69" i="75" s="1"/>
  <c r="AE69" i="75"/>
  <c r="AG69" i="75"/>
  <c r="AP69" i="75" s="1"/>
  <c r="W70" i="75"/>
  <c r="X69" i="74"/>
  <c r="Y69" i="74"/>
  <c r="AR71" i="29"/>
  <c r="AS9" i="44"/>
  <c r="AL9" i="44"/>
  <c r="AU9" i="44" s="1"/>
  <c r="AF68" i="28"/>
  <c r="AO68" i="28" s="1"/>
  <c r="AE68" i="28"/>
  <c r="W69" i="28"/>
  <c r="AG68" i="28"/>
  <c r="AP68" i="28" s="1"/>
  <c r="AI70" i="25"/>
  <c r="AN70" i="25"/>
  <c r="X70" i="87"/>
  <c r="Y70" i="87"/>
  <c r="AH70" i="91"/>
  <c r="AQ70" i="91" s="1"/>
  <c r="AI71" i="26"/>
  <c r="AN71" i="26"/>
  <c r="AS13" i="44"/>
  <c r="AL13" i="44"/>
  <c r="AU13" i="44" s="1"/>
  <c r="Y73" i="30"/>
  <c r="X73" i="30"/>
  <c r="Y71" i="81"/>
  <c r="X71" i="81"/>
  <c r="Z71" i="81" s="1"/>
  <c r="AH68" i="76"/>
  <c r="AQ68" i="76" s="1"/>
  <c r="AS7" i="44"/>
  <c r="AL7" i="44"/>
  <c r="AU7" i="44" s="1"/>
  <c r="AI71" i="27"/>
  <c r="AN71" i="27"/>
  <c r="AR73" i="42"/>
  <c r="AR66" i="85"/>
  <c r="AS12" i="44"/>
  <c r="AL12" i="44"/>
  <c r="AU12" i="44" s="1"/>
  <c r="AN69" i="93"/>
  <c r="AI69" i="93"/>
  <c r="Z72" i="79"/>
  <c r="W69" i="73"/>
  <c r="AG68" i="73"/>
  <c r="AP68" i="73" s="1"/>
  <c r="AF68" i="73"/>
  <c r="AO68" i="73" s="1"/>
  <c r="AE68" i="73"/>
  <c r="AH71" i="95"/>
  <c r="AQ71" i="95" s="1"/>
  <c r="X70" i="43"/>
  <c r="Y70" i="43"/>
  <c r="AH71" i="82"/>
  <c r="AQ71" i="82" s="1"/>
  <c r="X70" i="86"/>
  <c r="Y70" i="86"/>
  <c r="AR71" i="79"/>
  <c r="Y71" i="47"/>
  <c r="X71" i="47"/>
  <c r="X69" i="90"/>
  <c r="Y69" i="90"/>
  <c r="X69" i="37"/>
  <c r="Y69" i="37"/>
  <c r="AH68" i="83"/>
  <c r="AQ68" i="83" s="1"/>
  <c r="Z68" i="76"/>
  <c r="AR69" i="45"/>
  <c r="AN69" i="31"/>
  <c r="AI69" i="31"/>
  <c r="AR70" i="95"/>
  <c r="AH74" i="42"/>
  <c r="AQ74" i="42" s="1"/>
  <c r="AR69" i="77"/>
  <c r="AR69" i="91"/>
  <c r="AH70" i="41"/>
  <c r="AQ70" i="41" s="1"/>
  <c r="AH67" i="85"/>
  <c r="AQ67" i="85" s="1"/>
  <c r="X69" i="35"/>
  <c r="Y69" i="35"/>
  <c r="Z70" i="91"/>
  <c r="AI70" i="39"/>
  <c r="AN70" i="39"/>
  <c r="AN69" i="78"/>
  <c r="AI69" i="78"/>
  <c r="AT71" i="44"/>
  <c r="AI70" i="94"/>
  <c r="AN70" i="94"/>
  <c r="AI68" i="37"/>
  <c r="AN68" i="37"/>
  <c r="X69" i="80"/>
  <c r="Y69" i="80"/>
  <c r="AR71" i="46"/>
  <c r="AS4" i="88"/>
  <c r="AL4" i="88"/>
  <c r="AU4" i="88" s="1"/>
  <c r="AN68" i="74"/>
  <c r="AI68" i="74"/>
  <c r="AH69" i="33"/>
  <c r="AQ69" i="33" s="1"/>
  <c r="AH70" i="34"/>
  <c r="AQ70" i="34" s="1"/>
  <c r="W71" i="41"/>
  <c r="AG70" i="41"/>
  <c r="AP70" i="41" s="1"/>
  <c r="AF70" i="41"/>
  <c r="AO70" i="41" s="1"/>
  <c r="AE70" i="41"/>
  <c r="AH69" i="36"/>
  <c r="AQ69" i="36" s="1"/>
  <c r="AQ71" i="36" s="1"/>
  <c r="AZ3" i="36"/>
  <c r="AX3" i="36" s="1"/>
  <c r="S3" i="36" s="1"/>
  <c r="AC3" i="36" s="1"/>
  <c r="AX5" i="36"/>
  <c r="S5" i="36" s="1"/>
  <c r="AC5" i="36" s="1"/>
  <c r="AB6" i="36" s="1"/>
  <c r="AX8" i="36"/>
  <c r="S8" i="36" s="1"/>
  <c r="AC8" i="36" s="1"/>
  <c r="AB9" i="36" s="1"/>
  <c r="AX11" i="36"/>
  <c r="S11" i="36" s="1"/>
  <c r="AC11" i="36" s="1"/>
  <c r="AB12" i="36" s="1"/>
  <c r="AX12" i="36"/>
  <c r="S12" i="36" s="1"/>
  <c r="AC12" i="36" s="1"/>
  <c r="AB13" i="36" s="1"/>
  <c r="AX13" i="36"/>
  <c r="S13" i="36" s="1"/>
  <c r="AC13" i="36" s="1"/>
  <c r="AB14" i="36" s="1"/>
  <c r="AX14" i="36"/>
  <c r="S14" i="36" s="1"/>
  <c r="AC14" i="36" s="1"/>
  <c r="AB15" i="36" s="1"/>
  <c r="AX15" i="36"/>
  <c r="S15" i="36" s="1"/>
  <c r="AC15" i="36" s="1"/>
  <c r="AB16" i="36" s="1"/>
  <c r="AX16" i="36"/>
  <c r="S16" i="36" s="1"/>
  <c r="AC16" i="36" s="1"/>
  <c r="AB17" i="36" s="1"/>
  <c r="AX17" i="36"/>
  <c r="S17" i="36" s="1"/>
  <c r="AC17" i="36" s="1"/>
  <c r="AB18" i="36" s="1"/>
  <c r="AX18" i="36"/>
  <c r="S18" i="36" s="1"/>
  <c r="AC18" i="36" s="1"/>
  <c r="AB19" i="36" s="1"/>
  <c r="AX19" i="36"/>
  <c r="S19" i="36" s="1"/>
  <c r="AC19" i="36" s="1"/>
  <c r="AB20" i="36" s="1"/>
  <c r="AX20" i="36"/>
  <c r="S20" i="36" s="1"/>
  <c r="AC20" i="36" s="1"/>
  <c r="AB21" i="36" s="1"/>
  <c r="AX21" i="36"/>
  <c r="S21" i="36" s="1"/>
  <c r="AC21" i="36" s="1"/>
  <c r="AB22" i="36" s="1"/>
  <c r="AX22" i="36"/>
  <c r="S22" i="36" s="1"/>
  <c r="AC22" i="36" s="1"/>
  <c r="AB23" i="36" s="1"/>
  <c r="AX23" i="36"/>
  <c r="S23" i="36" s="1"/>
  <c r="AC23" i="36" s="1"/>
  <c r="AB24" i="36" s="1"/>
  <c r="AX24" i="36"/>
  <c r="S24" i="36" s="1"/>
  <c r="AC24" i="36" s="1"/>
  <c r="AB25" i="36" s="1"/>
  <c r="AX25" i="36"/>
  <c r="S25" i="36" s="1"/>
  <c r="AC25" i="36" s="1"/>
  <c r="AB26" i="36" s="1"/>
  <c r="AX26" i="36"/>
  <c r="S26" i="36" s="1"/>
  <c r="AC26" i="36" s="1"/>
  <c r="AB27" i="36" s="1"/>
  <c r="AX27" i="36"/>
  <c r="S27" i="36" s="1"/>
  <c r="AC27" i="36" s="1"/>
  <c r="AB28" i="36" s="1"/>
  <c r="AX28" i="36"/>
  <c r="S28" i="36" s="1"/>
  <c r="AC28" i="36" s="1"/>
  <c r="AB29" i="36" s="1"/>
  <c r="AX29" i="36"/>
  <c r="S29" i="36" s="1"/>
  <c r="AC29" i="36" s="1"/>
  <c r="AB30" i="36" s="1"/>
  <c r="AX30" i="36"/>
  <c r="S30" i="36" s="1"/>
  <c r="AC30" i="36" s="1"/>
  <c r="AB31" i="36" s="1"/>
  <c r="AX31" i="36"/>
  <c r="S31" i="36" s="1"/>
  <c r="AC31" i="36" s="1"/>
  <c r="AB32" i="36" s="1"/>
  <c r="AX32" i="36"/>
  <c r="S32" i="36" s="1"/>
  <c r="AC32" i="36" s="1"/>
  <c r="AB33" i="36" s="1"/>
  <c r="AX33" i="36"/>
  <c r="S33" i="36" s="1"/>
  <c r="AC33" i="36" s="1"/>
  <c r="AB34" i="36" s="1"/>
  <c r="AX34" i="36"/>
  <c r="S34" i="36" s="1"/>
  <c r="AC34" i="36" s="1"/>
  <c r="AB35" i="36" s="1"/>
  <c r="AX35" i="36"/>
  <c r="S35" i="36" s="1"/>
  <c r="AC35" i="36" s="1"/>
  <c r="AB36" i="36" s="1"/>
  <c r="AX36" i="36"/>
  <c r="S36" i="36" s="1"/>
  <c r="AC36" i="36" s="1"/>
  <c r="AB37" i="36" s="1"/>
  <c r="AX37" i="36"/>
  <c r="S37" i="36" s="1"/>
  <c r="AC37" i="36" s="1"/>
  <c r="AB38" i="36" s="1"/>
  <c r="AX38" i="36"/>
  <c r="S38" i="36" s="1"/>
  <c r="AC38" i="36" s="1"/>
  <c r="AB39" i="36" s="1"/>
  <c r="AX39" i="36"/>
  <c r="S39" i="36" s="1"/>
  <c r="AC39" i="36" s="1"/>
  <c r="AB40" i="36" s="1"/>
  <c r="AX40" i="36"/>
  <c r="S40" i="36" s="1"/>
  <c r="AC40" i="36" s="1"/>
  <c r="AB41" i="36" s="1"/>
  <c r="AX41" i="36"/>
  <c r="S41" i="36" s="1"/>
  <c r="AC41" i="36" s="1"/>
  <c r="AB42" i="36" s="1"/>
  <c r="AX42" i="36"/>
  <c r="S42" i="36" s="1"/>
  <c r="AC42" i="36" s="1"/>
  <c r="AB43" i="36" s="1"/>
  <c r="AX43" i="36"/>
  <c r="S43" i="36" s="1"/>
  <c r="AC43" i="36" s="1"/>
  <c r="AB44" i="36" s="1"/>
  <c r="AX44" i="36"/>
  <c r="S44" i="36" s="1"/>
  <c r="AC44" i="36" s="1"/>
  <c r="AB45" i="36" s="1"/>
  <c r="AX45" i="36"/>
  <c r="S45" i="36" s="1"/>
  <c r="AC45" i="36" s="1"/>
  <c r="AB46" i="36" s="1"/>
  <c r="AX46" i="36"/>
  <c r="S46" i="36" s="1"/>
  <c r="AC46" i="36" s="1"/>
  <c r="AB47" i="36" s="1"/>
  <c r="AX47" i="36"/>
  <c r="S47" i="36" s="1"/>
  <c r="AC47" i="36" s="1"/>
  <c r="AB48" i="36" s="1"/>
  <c r="AX48" i="36"/>
  <c r="S48" i="36" s="1"/>
  <c r="AC48" i="36" s="1"/>
  <c r="AB49" i="36" s="1"/>
  <c r="AX49" i="36"/>
  <c r="S49" i="36" s="1"/>
  <c r="AC49" i="36" s="1"/>
  <c r="AB50" i="36" s="1"/>
  <c r="AX50" i="36"/>
  <c r="S50" i="36" s="1"/>
  <c r="AC50" i="36" s="1"/>
  <c r="AB51" i="36" s="1"/>
  <c r="AX51" i="36"/>
  <c r="S51" i="36" s="1"/>
  <c r="AC51" i="36" s="1"/>
  <c r="AB52" i="36" s="1"/>
  <c r="AX52" i="36"/>
  <c r="S52" i="36" s="1"/>
  <c r="AC52" i="36" s="1"/>
  <c r="AB53" i="36" s="1"/>
  <c r="AX53" i="36"/>
  <c r="S53" i="36" s="1"/>
  <c r="AC53" i="36" s="1"/>
  <c r="AB54" i="36" s="1"/>
  <c r="AX54" i="36"/>
  <c r="S54" i="36" s="1"/>
  <c r="AC54" i="36" s="1"/>
  <c r="AB55" i="36" s="1"/>
  <c r="AX55" i="36"/>
  <c r="S55" i="36" s="1"/>
  <c r="AC55" i="36" s="1"/>
  <c r="AB56" i="36" s="1"/>
  <c r="AX56" i="36"/>
  <c r="S56" i="36" s="1"/>
  <c r="AC56" i="36" s="1"/>
  <c r="AB57" i="36" s="1"/>
  <c r="AX57" i="36"/>
  <c r="S57" i="36" s="1"/>
  <c r="AC57" i="36" s="1"/>
  <c r="AB58" i="36" s="1"/>
  <c r="AX58" i="36"/>
  <c r="S58" i="36" s="1"/>
  <c r="AC58" i="36" s="1"/>
  <c r="AB59" i="36" s="1"/>
  <c r="AX59" i="36"/>
  <c r="S59" i="36" s="1"/>
  <c r="AC59" i="36" s="1"/>
  <c r="AB60" i="36" s="1"/>
  <c r="AX60" i="36"/>
  <c r="S60" i="36" s="1"/>
  <c r="AC60" i="36" s="1"/>
  <c r="AB61" i="36" s="1"/>
  <c r="AX61" i="36"/>
  <c r="S61" i="36" s="1"/>
  <c r="AC61" i="36" s="1"/>
  <c r="AB62" i="36" s="1"/>
  <c r="AX62" i="36"/>
  <c r="S62" i="36" s="1"/>
  <c r="AC62" i="36" s="1"/>
  <c r="AB63" i="36" s="1"/>
  <c r="AX63" i="36"/>
  <c r="S63" i="36" s="1"/>
  <c r="AC63" i="36" s="1"/>
  <c r="AB64" i="36" s="1"/>
  <c r="AX67" i="36"/>
  <c r="S67" i="36" s="1"/>
  <c r="AC67" i="36" s="1"/>
  <c r="AB68" i="36" s="1"/>
  <c r="AX64" i="36"/>
  <c r="S64" i="36" s="1"/>
  <c r="AC64" i="36" s="1"/>
  <c r="AB65" i="36" s="1"/>
  <c r="AX66" i="36"/>
  <c r="S66" i="36" s="1"/>
  <c r="AC66" i="36" s="1"/>
  <c r="AB67" i="36" s="1"/>
  <c r="AX65" i="36"/>
  <c r="S65" i="36" s="1"/>
  <c r="AC65" i="36" s="1"/>
  <c r="AB66" i="36" s="1"/>
  <c r="AX68" i="36"/>
  <c r="S68" i="36" s="1"/>
  <c r="AC68" i="36" s="1"/>
  <c r="AB69" i="36" s="1"/>
  <c r="W68" i="85"/>
  <c r="AG67" i="85"/>
  <c r="AP67" i="85" s="1"/>
  <c r="AF67" i="85"/>
  <c r="AO67" i="85" s="1"/>
  <c r="AE67" i="85"/>
  <c r="X71" i="25"/>
  <c r="Y71" i="25"/>
  <c r="AH68" i="89"/>
  <c r="AQ68" i="89" s="1"/>
  <c r="AN69" i="87"/>
  <c r="AI69" i="87"/>
  <c r="AS4" i="44"/>
  <c r="AL4" i="44"/>
  <c r="AU4" i="44" s="1"/>
  <c r="X72" i="26"/>
  <c r="Y72" i="26"/>
  <c r="AI72" i="30"/>
  <c r="AN72" i="30"/>
  <c r="AR68" i="33"/>
  <c r="AN68" i="90"/>
  <c r="AI68" i="90"/>
  <c r="AN70" i="81"/>
  <c r="AI70" i="81"/>
  <c r="AI68" i="80"/>
  <c r="AN68" i="80"/>
  <c r="AU71" i="88"/>
  <c r="C11" i="88" s="1"/>
  <c r="F41" i="97" s="1"/>
  <c r="Z74" i="42"/>
  <c r="Z70" i="34"/>
  <c r="AN69" i="43"/>
  <c r="AI69" i="43"/>
  <c r="AH70" i="45"/>
  <c r="AQ70" i="45" s="1"/>
  <c r="Z68" i="89"/>
  <c r="AS19" i="44"/>
  <c r="AS71" i="44" s="1"/>
  <c r="AL19" i="44"/>
  <c r="AU19" i="44" s="1"/>
  <c r="AN69" i="86"/>
  <c r="AI69" i="86"/>
  <c r="AN70" i="47"/>
  <c r="AI70" i="47"/>
  <c r="AR68" i="36"/>
  <c r="AR69" i="34"/>
  <c r="Y72" i="27"/>
  <c r="X72" i="27"/>
  <c r="Z72" i="27" s="1"/>
  <c r="X70" i="31"/>
  <c r="Y70" i="31"/>
  <c r="AR69" i="41"/>
  <c r="AS71" i="88"/>
  <c r="AH72" i="46"/>
  <c r="AQ72" i="46" s="1"/>
  <c r="AR67" i="76"/>
  <c r="W74" i="38"/>
  <c r="AG73" i="38"/>
  <c r="AP73" i="38" s="1"/>
  <c r="AF73" i="38"/>
  <c r="AO73" i="38" s="1"/>
  <c r="AE73" i="38"/>
  <c r="Z69" i="33"/>
  <c r="AR67" i="83"/>
  <c r="Z69" i="36"/>
  <c r="AR67" i="89"/>
  <c r="Z70" i="45"/>
  <c r="AI68" i="35"/>
  <c r="AN68" i="35"/>
  <c r="AH70" i="77"/>
  <c r="AQ70" i="77" s="1"/>
  <c r="X71" i="39"/>
  <c r="Y71" i="39"/>
  <c r="Z71" i="39" s="1"/>
  <c r="Y70" i="78"/>
  <c r="Z70" i="78" s="1"/>
  <c r="X70" i="78"/>
  <c r="X71" i="94"/>
  <c r="Y71" i="94"/>
  <c r="Z71" i="94" s="1"/>
  <c r="AH72" i="29"/>
  <c r="AQ72" i="29" s="1"/>
  <c r="Z69" i="90" l="1"/>
  <c r="AX10" i="36"/>
  <c r="S10" i="36" s="1"/>
  <c r="AC10" i="36" s="1"/>
  <c r="AB11" i="36" s="1"/>
  <c r="Z69" i="35"/>
  <c r="AX9" i="36"/>
  <c r="S9" i="36" s="1"/>
  <c r="AC9" i="36" s="1"/>
  <c r="AB10" i="36" s="1"/>
  <c r="AG70" i="77"/>
  <c r="AP70" i="77" s="1"/>
  <c r="AG72" i="29"/>
  <c r="AP72" i="29" s="1"/>
  <c r="Z70" i="43"/>
  <c r="AX4" i="36"/>
  <c r="S4" i="36" s="1"/>
  <c r="AC4" i="36" s="1"/>
  <c r="AB5" i="36" s="1"/>
  <c r="AE70" i="77"/>
  <c r="Z69" i="74"/>
  <c r="AE69" i="74" s="1"/>
  <c r="AU71" i="44"/>
  <c r="C11" i="44" s="1"/>
  <c r="Z69" i="80"/>
  <c r="AE69" i="80" s="1"/>
  <c r="AJ3" i="36"/>
  <c r="AB4" i="36"/>
  <c r="AF69" i="74"/>
  <c r="AO69" i="74" s="1"/>
  <c r="W72" i="94"/>
  <c r="AG71" i="94"/>
  <c r="AP71" i="94" s="1"/>
  <c r="AF71" i="94"/>
  <c r="AO71" i="94" s="1"/>
  <c r="AE71" i="94"/>
  <c r="AG69" i="80"/>
  <c r="AP69" i="80" s="1"/>
  <c r="AP71" i="80" s="1"/>
  <c r="AF69" i="80"/>
  <c r="AO69" i="80" s="1"/>
  <c r="AO71" i="80" s="1"/>
  <c r="AX69" i="80"/>
  <c r="S69" i="80" s="1"/>
  <c r="AC69" i="80" s="1"/>
  <c r="AE70" i="78"/>
  <c r="W71" i="78"/>
  <c r="AG70" i="78"/>
  <c r="AP70" i="78" s="1"/>
  <c r="AF70" i="78"/>
  <c r="AO70" i="78" s="1"/>
  <c r="AF70" i="43"/>
  <c r="AO70" i="43" s="1"/>
  <c r="AE70" i="43"/>
  <c r="W71" i="43"/>
  <c r="AG70" i="43"/>
  <c r="AP70" i="43" s="1"/>
  <c r="W73" i="27"/>
  <c r="AG72" i="27"/>
  <c r="AP72" i="27" s="1"/>
  <c r="AF72" i="27"/>
  <c r="AO72" i="27" s="1"/>
  <c r="AE72" i="27"/>
  <c r="W72" i="39"/>
  <c r="AG71" i="39"/>
  <c r="AP71" i="39" s="1"/>
  <c r="AF71" i="39"/>
  <c r="AO71" i="39" s="1"/>
  <c r="AE71" i="39"/>
  <c r="AG69" i="36"/>
  <c r="AP69" i="36" s="1"/>
  <c r="AP71" i="36" s="1"/>
  <c r="AF69" i="36"/>
  <c r="AO69" i="36" s="1"/>
  <c r="AO71" i="36" s="1"/>
  <c r="AE69" i="36"/>
  <c r="AX69" i="36"/>
  <c r="S69" i="36" s="1"/>
  <c r="AC69" i="36" s="1"/>
  <c r="AR69" i="43"/>
  <c r="AR68" i="80"/>
  <c r="AI67" i="85"/>
  <c r="AN67" i="85"/>
  <c r="AJ66" i="36"/>
  <c r="AK66" i="36"/>
  <c r="AT66" i="36" s="1"/>
  <c r="AJ62" i="36"/>
  <c r="AK62" i="36"/>
  <c r="AT62" i="36" s="1"/>
  <c r="AJ56" i="36"/>
  <c r="AK56" i="36"/>
  <c r="AT56" i="36" s="1"/>
  <c r="AJ50" i="36"/>
  <c r="AK50" i="36"/>
  <c r="AT50" i="36" s="1"/>
  <c r="AJ44" i="36"/>
  <c r="AK44" i="36"/>
  <c r="AT44" i="36" s="1"/>
  <c r="AJ38" i="36"/>
  <c r="AK38" i="36"/>
  <c r="AT38" i="36" s="1"/>
  <c r="AJ32" i="36"/>
  <c r="AK32" i="36"/>
  <c r="AT32" i="36" s="1"/>
  <c r="AJ26" i="36"/>
  <c r="AK26" i="36"/>
  <c r="AT26" i="36" s="1"/>
  <c r="AJ20" i="36"/>
  <c r="AK20" i="36"/>
  <c r="AT20" i="36" s="1"/>
  <c r="AJ14" i="36"/>
  <c r="AK14" i="36"/>
  <c r="AT14" i="36" s="1"/>
  <c r="AX7" i="36"/>
  <c r="S7" i="36" s="1"/>
  <c r="AC7" i="36" s="1"/>
  <c r="AB8" i="36" s="1"/>
  <c r="AR69" i="78"/>
  <c r="AH69" i="35"/>
  <c r="AQ69" i="35" s="1"/>
  <c r="AI68" i="73"/>
  <c r="AN68" i="73"/>
  <c r="AR69" i="93"/>
  <c r="AR70" i="25"/>
  <c r="AI70" i="77"/>
  <c r="AN70" i="77"/>
  <c r="Y73" i="29"/>
  <c r="X73" i="29"/>
  <c r="AI71" i="82"/>
  <c r="AN71" i="82"/>
  <c r="AH70" i="78"/>
  <c r="AQ70" i="78" s="1"/>
  <c r="AR69" i="86"/>
  <c r="AR70" i="81"/>
  <c r="AJ67" i="36"/>
  <c r="AK67" i="36"/>
  <c r="AT67" i="36" s="1"/>
  <c r="AJ61" i="36"/>
  <c r="AK61" i="36"/>
  <c r="AT61" i="36" s="1"/>
  <c r="AJ55" i="36"/>
  <c r="AK55" i="36"/>
  <c r="AT55" i="36" s="1"/>
  <c r="AJ49" i="36"/>
  <c r="AK49" i="36"/>
  <c r="AT49" i="36" s="1"/>
  <c r="AJ43" i="36"/>
  <c r="AK43" i="36"/>
  <c r="AT43" i="36" s="1"/>
  <c r="AJ37" i="36"/>
  <c r="AK37" i="36"/>
  <c r="AT37" i="36" s="1"/>
  <c r="AJ31" i="36"/>
  <c r="AK31" i="36"/>
  <c r="AT31" i="36" s="1"/>
  <c r="AJ25" i="36"/>
  <c r="AK25" i="36"/>
  <c r="AT25" i="36" s="1"/>
  <c r="AJ19" i="36"/>
  <c r="AK19" i="36"/>
  <c r="AT19" i="36" s="1"/>
  <c r="AJ13" i="36"/>
  <c r="AK13" i="36"/>
  <c r="AT13" i="36" s="1"/>
  <c r="AX6" i="36"/>
  <c r="S6" i="36" s="1"/>
  <c r="AC6" i="36" s="1"/>
  <c r="AB7" i="36" s="1"/>
  <c r="AI70" i="41"/>
  <c r="AN70" i="41"/>
  <c r="W70" i="35"/>
  <c r="AG69" i="35"/>
  <c r="AP69" i="35" s="1"/>
  <c r="AF69" i="35"/>
  <c r="AO69" i="35" s="1"/>
  <c r="AE69" i="35"/>
  <c r="AH69" i="90"/>
  <c r="AQ69" i="90" s="1"/>
  <c r="AF71" i="81"/>
  <c r="AO71" i="81" s="1"/>
  <c r="AE71" i="81"/>
  <c r="W72" i="81"/>
  <c r="AG71" i="81"/>
  <c r="AP71" i="81" s="1"/>
  <c r="Y70" i="75"/>
  <c r="Z70" i="75" s="1"/>
  <c r="X70" i="75"/>
  <c r="AH70" i="93"/>
  <c r="AQ70" i="93" s="1"/>
  <c r="X69" i="83"/>
  <c r="Y69" i="83"/>
  <c r="AR68" i="35"/>
  <c r="X74" i="38"/>
  <c r="Y74" i="38"/>
  <c r="AH70" i="31"/>
  <c r="AQ70" i="31" s="1"/>
  <c r="W71" i="34"/>
  <c r="AG70" i="34"/>
  <c r="AP70" i="34" s="1"/>
  <c r="AF70" i="34"/>
  <c r="AO70" i="34" s="1"/>
  <c r="AE70" i="34"/>
  <c r="AR72" i="30"/>
  <c r="AR69" i="87"/>
  <c r="AJ65" i="36"/>
  <c r="AK65" i="36"/>
  <c r="AT65" i="36" s="1"/>
  <c r="AJ60" i="36"/>
  <c r="AK60" i="36"/>
  <c r="AT60" i="36" s="1"/>
  <c r="AJ54" i="36"/>
  <c r="AK54" i="36"/>
  <c r="AT54" i="36" s="1"/>
  <c r="AJ48" i="36"/>
  <c r="AK48" i="36"/>
  <c r="AT48" i="36" s="1"/>
  <c r="AJ42" i="36"/>
  <c r="AK42" i="36"/>
  <c r="AT42" i="36" s="1"/>
  <c r="AJ36" i="36"/>
  <c r="AK36" i="36"/>
  <c r="AT36" i="36" s="1"/>
  <c r="AJ30" i="36"/>
  <c r="AK30" i="36"/>
  <c r="AT30" i="36" s="1"/>
  <c r="AJ24" i="36"/>
  <c r="AK24" i="36"/>
  <c r="AT24" i="36" s="1"/>
  <c r="AJ18" i="36"/>
  <c r="AK18" i="36"/>
  <c r="AT18" i="36" s="1"/>
  <c r="AJ12" i="36"/>
  <c r="AK12" i="36"/>
  <c r="AT12" i="36" s="1"/>
  <c r="AJ6" i="36"/>
  <c r="AK6" i="36"/>
  <c r="AT6" i="36" s="1"/>
  <c r="AR68" i="37"/>
  <c r="AE69" i="90"/>
  <c r="AG69" i="90"/>
  <c r="AP69" i="90" s="1"/>
  <c r="AF69" i="90"/>
  <c r="AO69" i="90" s="1"/>
  <c r="W70" i="90"/>
  <c r="AH73" i="30"/>
  <c r="AQ73" i="30" s="1"/>
  <c r="AR71" i="26"/>
  <c r="X69" i="28"/>
  <c r="Z69" i="28" s="1"/>
  <c r="Y69" i="28"/>
  <c r="AI72" i="29"/>
  <c r="AN72" i="29"/>
  <c r="AF70" i="45"/>
  <c r="AO70" i="45" s="1"/>
  <c r="AG70" i="45"/>
  <c r="AP70" i="45" s="1"/>
  <c r="W71" i="45"/>
  <c r="AE70" i="45"/>
  <c r="W70" i="33"/>
  <c r="AG69" i="33"/>
  <c r="AP69" i="33" s="1"/>
  <c r="AF69" i="33"/>
  <c r="AO69" i="33" s="1"/>
  <c r="AE69" i="33"/>
  <c r="Z70" i="31"/>
  <c r="W75" i="42"/>
  <c r="AG74" i="42"/>
  <c r="AP74" i="42" s="1"/>
  <c r="AF74" i="42"/>
  <c r="AO74" i="42" s="1"/>
  <c r="AE74" i="42"/>
  <c r="AR68" i="90"/>
  <c r="X68" i="85"/>
  <c r="Y68" i="85"/>
  <c r="AJ68" i="36"/>
  <c r="AK68" i="36"/>
  <c r="AT68" i="36" s="1"/>
  <c r="AJ59" i="36"/>
  <c r="AK59" i="36"/>
  <c r="AT59" i="36" s="1"/>
  <c r="AJ53" i="36"/>
  <c r="AK53" i="36"/>
  <c r="AT53" i="36" s="1"/>
  <c r="AJ47" i="36"/>
  <c r="AK47" i="36"/>
  <c r="AT47" i="36" s="1"/>
  <c r="AJ41" i="36"/>
  <c r="AK41" i="36"/>
  <c r="AT41" i="36" s="1"/>
  <c r="AJ35" i="36"/>
  <c r="AK35" i="36"/>
  <c r="AT35" i="36" s="1"/>
  <c r="AJ29" i="36"/>
  <c r="AK29" i="36"/>
  <c r="AT29" i="36" s="1"/>
  <c r="AJ23" i="36"/>
  <c r="AK23" i="36"/>
  <c r="AT23" i="36" s="1"/>
  <c r="AJ17" i="36"/>
  <c r="AK17" i="36"/>
  <c r="AT17" i="36" s="1"/>
  <c r="AJ11" i="36"/>
  <c r="AK11" i="36"/>
  <c r="AT11" i="36" s="1"/>
  <c r="AJ5" i="36"/>
  <c r="AK5" i="36"/>
  <c r="AT5" i="36" s="1"/>
  <c r="AR70" i="39"/>
  <c r="W69" i="76"/>
  <c r="AG68" i="76"/>
  <c r="AP68" i="76" s="1"/>
  <c r="AF68" i="76"/>
  <c r="AO68" i="76" s="1"/>
  <c r="AE68" i="76"/>
  <c r="AH71" i="47"/>
  <c r="AQ71" i="47" s="1"/>
  <c r="AH70" i="86"/>
  <c r="AQ70" i="86" s="1"/>
  <c r="Y69" i="73"/>
  <c r="X69" i="73"/>
  <c r="AR71" i="27"/>
  <c r="AH70" i="87"/>
  <c r="AQ70" i="87" s="1"/>
  <c r="Z70" i="93"/>
  <c r="X71" i="77"/>
  <c r="Y71" i="77"/>
  <c r="Y73" i="46"/>
  <c r="X73" i="46"/>
  <c r="AI71" i="95"/>
  <c r="AN71" i="95"/>
  <c r="AH72" i="27"/>
  <c r="AQ72" i="27" s="1"/>
  <c r="AH72" i="26"/>
  <c r="AQ72" i="26" s="1"/>
  <c r="AH71" i="25"/>
  <c r="AQ71" i="25" s="1"/>
  <c r="AJ64" i="36"/>
  <c r="AK64" i="36"/>
  <c r="AT64" i="36" s="1"/>
  <c r="AJ58" i="36"/>
  <c r="AK58" i="36"/>
  <c r="AT58" i="36" s="1"/>
  <c r="AJ52" i="36"/>
  <c r="AK52" i="36"/>
  <c r="AT52" i="36" s="1"/>
  <c r="AJ46" i="36"/>
  <c r="AK46" i="36"/>
  <c r="AT46" i="36" s="1"/>
  <c r="AJ40" i="36"/>
  <c r="AK40" i="36"/>
  <c r="AT40" i="36" s="1"/>
  <c r="AJ34" i="36"/>
  <c r="AK34" i="36"/>
  <c r="AT34" i="36" s="1"/>
  <c r="AJ28" i="36"/>
  <c r="AK28" i="36"/>
  <c r="AT28" i="36" s="1"/>
  <c r="AJ22" i="36"/>
  <c r="AK22" i="36"/>
  <c r="AT22" i="36" s="1"/>
  <c r="AJ16" i="36"/>
  <c r="AK16" i="36"/>
  <c r="AT16" i="36" s="1"/>
  <c r="AJ10" i="36"/>
  <c r="AK10" i="36"/>
  <c r="AT10" i="36" s="1"/>
  <c r="X71" i="41"/>
  <c r="Y71" i="41"/>
  <c r="AR68" i="74"/>
  <c r="AR70" i="94"/>
  <c r="W71" i="91"/>
  <c r="AG70" i="91"/>
  <c r="AP70" i="91" s="1"/>
  <c r="AF70" i="91"/>
  <c r="AO70" i="91" s="1"/>
  <c r="AE70" i="91"/>
  <c r="AH69" i="37"/>
  <c r="AQ69" i="37" s="1"/>
  <c r="Z70" i="86"/>
  <c r="Z73" i="30"/>
  <c r="Z70" i="87"/>
  <c r="AI68" i="28"/>
  <c r="AN68" i="28"/>
  <c r="AI69" i="75"/>
  <c r="AN69" i="75"/>
  <c r="AN68" i="83"/>
  <c r="AI68" i="83"/>
  <c r="Y72" i="82"/>
  <c r="X72" i="82"/>
  <c r="AH71" i="94"/>
  <c r="AQ71" i="94" s="1"/>
  <c r="AH71" i="39"/>
  <c r="AQ71" i="39" s="1"/>
  <c r="AN73" i="38"/>
  <c r="AI73" i="38"/>
  <c r="AR70" i="47"/>
  <c r="AF68" i="89"/>
  <c r="AO68" i="89" s="1"/>
  <c r="AE68" i="89"/>
  <c r="W69" i="89"/>
  <c r="AG68" i="89"/>
  <c r="AP68" i="89" s="1"/>
  <c r="Z72" i="26"/>
  <c r="Z71" i="25"/>
  <c r="AJ69" i="36"/>
  <c r="AS69" i="36" s="1"/>
  <c r="AK69" i="36"/>
  <c r="AT69" i="36" s="1"/>
  <c r="AJ63" i="36"/>
  <c r="AK63" i="36"/>
  <c r="AT63" i="36" s="1"/>
  <c r="AJ57" i="36"/>
  <c r="AK57" i="36"/>
  <c r="AT57" i="36" s="1"/>
  <c r="AJ51" i="36"/>
  <c r="AK51" i="36"/>
  <c r="AT51" i="36" s="1"/>
  <c r="AJ45" i="36"/>
  <c r="AK45" i="36"/>
  <c r="AT45" i="36" s="1"/>
  <c r="AJ39" i="36"/>
  <c r="AK39" i="36"/>
  <c r="AT39" i="36" s="1"/>
  <c r="AJ33" i="36"/>
  <c r="AK33" i="36"/>
  <c r="AT33" i="36" s="1"/>
  <c r="AJ27" i="36"/>
  <c r="AK27" i="36"/>
  <c r="AT27" i="36" s="1"/>
  <c r="AJ21" i="36"/>
  <c r="AK21" i="36"/>
  <c r="AT21" i="36" s="1"/>
  <c r="AJ15" i="36"/>
  <c r="AK15" i="36"/>
  <c r="AT15" i="36" s="1"/>
  <c r="AJ9" i="36"/>
  <c r="AK9" i="36"/>
  <c r="AT9" i="36" s="1"/>
  <c r="AH69" i="80"/>
  <c r="AQ69" i="80" s="1"/>
  <c r="AQ71" i="80" s="1"/>
  <c r="AZ3" i="80"/>
  <c r="AX6" i="80" s="1"/>
  <c r="S6" i="80" s="1"/>
  <c r="AC6" i="80" s="1"/>
  <c r="AB7" i="80" s="1"/>
  <c r="AR69" i="31"/>
  <c r="Z69" i="37"/>
  <c r="Z71" i="47"/>
  <c r="AH70" i="43"/>
  <c r="AQ70" i="43" s="1"/>
  <c r="W73" i="79"/>
  <c r="AG72" i="79"/>
  <c r="AP72" i="79" s="1"/>
  <c r="AF72" i="79"/>
  <c r="AO72" i="79" s="1"/>
  <c r="AE72" i="79"/>
  <c r="AH71" i="81"/>
  <c r="AQ71" i="81" s="1"/>
  <c r="AH69" i="74"/>
  <c r="AQ69" i="74" s="1"/>
  <c r="AN72" i="46"/>
  <c r="AI72" i="46"/>
  <c r="Y72" i="95"/>
  <c r="X72" i="95"/>
  <c r="Z72" i="95" s="1"/>
  <c r="AX30" i="80" l="1"/>
  <c r="S30" i="80" s="1"/>
  <c r="AC30" i="80" s="1"/>
  <c r="AB31" i="80" s="1"/>
  <c r="W70" i="74"/>
  <c r="AG69" i="74"/>
  <c r="AP69" i="74" s="1"/>
  <c r="AX67" i="80"/>
  <c r="S67" i="80" s="1"/>
  <c r="AC67" i="80" s="1"/>
  <c r="AB68" i="80" s="1"/>
  <c r="AX42" i="80"/>
  <c r="S42" i="80" s="1"/>
  <c r="AC42" i="80" s="1"/>
  <c r="AB43" i="80" s="1"/>
  <c r="AX36" i="80"/>
  <c r="S36" i="80" s="1"/>
  <c r="AC36" i="80" s="1"/>
  <c r="AB37" i="80" s="1"/>
  <c r="Z73" i="29"/>
  <c r="Z74" i="38"/>
  <c r="AX54" i="80"/>
  <c r="S54" i="80" s="1"/>
  <c r="AC54" i="80" s="1"/>
  <c r="AB55" i="80" s="1"/>
  <c r="AX18" i="80"/>
  <c r="S18" i="80" s="1"/>
  <c r="AC18" i="80" s="1"/>
  <c r="AB19" i="80" s="1"/>
  <c r="AX48" i="80"/>
  <c r="S48" i="80" s="1"/>
  <c r="AC48" i="80" s="1"/>
  <c r="AB49" i="80" s="1"/>
  <c r="AX12" i="80"/>
  <c r="S12" i="80" s="1"/>
  <c r="AC12" i="80" s="1"/>
  <c r="AB13" i="80" s="1"/>
  <c r="AX60" i="80"/>
  <c r="S60" i="80" s="1"/>
  <c r="AC60" i="80" s="1"/>
  <c r="AB61" i="80" s="1"/>
  <c r="AX24" i="80"/>
  <c r="S24" i="80" s="1"/>
  <c r="AC24" i="80" s="1"/>
  <c r="AB25" i="80" s="1"/>
  <c r="AX53" i="80"/>
  <c r="S53" i="80" s="1"/>
  <c r="AC53" i="80" s="1"/>
  <c r="AB54" i="80" s="1"/>
  <c r="AX35" i="80"/>
  <c r="S35" i="80" s="1"/>
  <c r="AC35" i="80" s="1"/>
  <c r="AB36" i="80" s="1"/>
  <c r="AX29" i="80"/>
  <c r="S29" i="80" s="1"/>
  <c r="AC29" i="80" s="1"/>
  <c r="AB30" i="80" s="1"/>
  <c r="AX23" i="80"/>
  <c r="S23" i="80" s="1"/>
  <c r="AC23" i="80" s="1"/>
  <c r="AB24" i="80" s="1"/>
  <c r="AX17" i="80"/>
  <c r="S17" i="80" s="1"/>
  <c r="AC17" i="80" s="1"/>
  <c r="AB18" i="80" s="1"/>
  <c r="AX11" i="80"/>
  <c r="S11" i="80" s="1"/>
  <c r="AC11" i="80" s="1"/>
  <c r="AB12" i="80" s="1"/>
  <c r="AX4" i="80"/>
  <c r="S4" i="80" s="1"/>
  <c r="AC4" i="80" s="1"/>
  <c r="AB5" i="80" s="1"/>
  <c r="AX47" i="80"/>
  <c r="S47" i="80" s="1"/>
  <c r="AC47" i="80" s="1"/>
  <c r="AB48" i="80" s="1"/>
  <c r="AX58" i="80"/>
  <c r="S58" i="80" s="1"/>
  <c r="AC58" i="80" s="1"/>
  <c r="AB59" i="80" s="1"/>
  <c r="AX52" i="80"/>
  <c r="S52" i="80" s="1"/>
  <c r="AC52" i="80" s="1"/>
  <c r="AB53" i="80" s="1"/>
  <c r="AX46" i="80"/>
  <c r="S46" i="80" s="1"/>
  <c r="AC46" i="80" s="1"/>
  <c r="AB47" i="80" s="1"/>
  <c r="AX40" i="80"/>
  <c r="S40" i="80" s="1"/>
  <c r="AC40" i="80" s="1"/>
  <c r="AB41" i="80" s="1"/>
  <c r="AX34" i="80"/>
  <c r="S34" i="80" s="1"/>
  <c r="AC34" i="80" s="1"/>
  <c r="AB35" i="80" s="1"/>
  <c r="AX28" i="80"/>
  <c r="S28" i="80" s="1"/>
  <c r="AC28" i="80" s="1"/>
  <c r="AB29" i="80" s="1"/>
  <c r="AX22" i="80"/>
  <c r="S22" i="80" s="1"/>
  <c r="AC22" i="80" s="1"/>
  <c r="AB23" i="80" s="1"/>
  <c r="AX16" i="80"/>
  <c r="S16" i="80" s="1"/>
  <c r="AC16" i="80" s="1"/>
  <c r="AB17" i="80" s="1"/>
  <c r="AX10" i="80"/>
  <c r="S10" i="80" s="1"/>
  <c r="AC10" i="80" s="1"/>
  <c r="AB11" i="80" s="1"/>
  <c r="AX3" i="80"/>
  <c r="S3" i="80" s="1"/>
  <c r="AC3" i="80" s="1"/>
  <c r="AX41" i="80"/>
  <c r="S41" i="80" s="1"/>
  <c r="AC41" i="80" s="1"/>
  <c r="AB42" i="80" s="1"/>
  <c r="AX63" i="80"/>
  <c r="S63" i="80" s="1"/>
  <c r="AC63" i="80" s="1"/>
  <c r="AB64" i="80" s="1"/>
  <c r="AX51" i="80"/>
  <c r="S51" i="80" s="1"/>
  <c r="AC51" i="80" s="1"/>
  <c r="AB52" i="80" s="1"/>
  <c r="AX45" i="80"/>
  <c r="S45" i="80" s="1"/>
  <c r="AC45" i="80" s="1"/>
  <c r="AB46" i="80" s="1"/>
  <c r="AX39" i="80"/>
  <c r="S39" i="80" s="1"/>
  <c r="AC39" i="80" s="1"/>
  <c r="AB40" i="80" s="1"/>
  <c r="AX33" i="80"/>
  <c r="S33" i="80" s="1"/>
  <c r="AC33" i="80" s="1"/>
  <c r="AB34" i="80" s="1"/>
  <c r="AX27" i="80"/>
  <c r="S27" i="80" s="1"/>
  <c r="AC27" i="80" s="1"/>
  <c r="AB28" i="80" s="1"/>
  <c r="AX21" i="80"/>
  <c r="S21" i="80" s="1"/>
  <c r="AC21" i="80" s="1"/>
  <c r="AB22" i="80" s="1"/>
  <c r="AX15" i="80"/>
  <c r="S15" i="80" s="1"/>
  <c r="AC15" i="80" s="1"/>
  <c r="AB16" i="80" s="1"/>
  <c r="AX9" i="80"/>
  <c r="S9" i="80" s="1"/>
  <c r="AC9" i="80" s="1"/>
  <c r="AB10" i="80" s="1"/>
  <c r="AX59" i="80"/>
  <c r="S59" i="80" s="1"/>
  <c r="AC59" i="80" s="1"/>
  <c r="AB60" i="80" s="1"/>
  <c r="AX68" i="80"/>
  <c r="S68" i="80" s="1"/>
  <c r="AC68" i="80" s="1"/>
  <c r="AB69" i="80" s="1"/>
  <c r="AX57" i="80"/>
  <c r="S57" i="80" s="1"/>
  <c r="AC57" i="80" s="1"/>
  <c r="AB58" i="80" s="1"/>
  <c r="AX66" i="80"/>
  <c r="S66" i="80" s="1"/>
  <c r="AC66" i="80" s="1"/>
  <c r="AB67" i="80" s="1"/>
  <c r="AX62" i="80"/>
  <c r="S62" i="80" s="1"/>
  <c r="AC62" i="80" s="1"/>
  <c r="AB63" i="80" s="1"/>
  <c r="AX56" i="80"/>
  <c r="S56" i="80" s="1"/>
  <c r="AC56" i="80" s="1"/>
  <c r="AB57" i="80" s="1"/>
  <c r="AX50" i="80"/>
  <c r="S50" i="80" s="1"/>
  <c r="AC50" i="80" s="1"/>
  <c r="AB51" i="80" s="1"/>
  <c r="AX44" i="80"/>
  <c r="S44" i="80" s="1"/>
  <c r="AC44" i="80" s="1"/>
  <c r="AB45" i="80" s="1"/>
  <c r="AX38" i="80"/>
  <c r="S38" i="80" s="1"/>
  <c r="AC38" i="80" s="1"/>
  <c r="AB39" i="80" s="1"/>
  <c r="AX32" i="80"/>
  <c r="S32" i="80" s="1"/>
  <c r="AC32" i="80" s="1"/>
  <c r="AB33" i="80" s="1"/>
  <c r="AX26" i="80"/>
  <c r="S26" i="80" s="1"/>
  <c r="AC26" i="80" s="1"/>
  <c r="AB27" i="80" s="1"/>
  <c r="AX20" i="80"/>
  <c r="S20" i="80" s="1"/>
  <c r="AC20" i="80" s="1"/>
  <c r="AB21" i="80" s="1"/>
  <c r="AX14" i="80"/>
  <c r="S14" i="80" s="1"/>
  <c r="AC14" i="80" s="1"/>
  <c r="AB15" i="80" s="1"/>
  <c r="AX8" i="80"/>
  <c r="S8" i="80" s="1"/>
  <c r="AC8" i="80" s="1"/>
  <c r="AB9" i="80" s="1"/>
  <c r="Z73" i="46"/>
  <c r="AX64" i="80"/>
  <c r="S64" i="80" s="1"/>
  <c r="AC64" i="80" s="1"/>
  <c r="AB65" i="80" s="1"/>
  <c r="AJ65" i="80" s="1"/>
  <c r="AX65" i="80"/>
  <c r="S65" i="80" s="1"/>
  <c r="AC65" i="80" s="1"/>
  <c r="AB66" i="80" s="1"/>
  <c r="AX61" i="80"/>
  <c r="S61" i="80" s="1"/>
  <c r="AC61" i="80" s="1"/>
  <c r="AB62" i="80" s="1"/>
  <c r="AX55" i="80"/>
  <c r="S55" i="80" s="1"/>
  <c r="AC55" i="80" s="1"/>
  <c r="AB56" i="80" s="1"/>
  <c r="AX49" i="80"/>
  <c r="S49" i="80" s="1"/>
  <c r="AC49" i="80" s="1"/>
  <c r="AB50" i="80" s="1"/>
  <c r="AX43" i="80"/>
  <c r="S43" i="80" s="1"/>
  <c r="AC43" i="80" s="1"/>
  <c r="AB44" i="80" s="1"/>
  <c r="AX37" i="80"/>
  <c r="S37" i="80" s="1"/>
  <c r="AC37" i="80" s="1"/>
  <c r="AB38" i="80" s="1"/>
  <c r="AX31" i="80"/>
  <c r="S31" i="80" s="1"/>
  <c r="AC31" i="80" s="1"/>
  <c r="AB32" i="80" s="1"/>
  <c r="AX25" i="80"/>
  <c r="S25" i="80" s="1"/>
  <c r="AC25" i="80" s="1"/>
  <c r="AB26" i="80" s="1"/>
  <c r="AX19" i="80"/>
  <c r="S19" i="80" s="1"/>
  <c r="AC19" i="80" s="1"/>
  <c r="AB20" i="80" s="1"/>
  <c r="AX13" i="80"/>
  <c r="S13" i="80" s="1"/>
  <c r="AC13" i="80" s="1"/>
  <c r="AB14" i="80" s="1"/>
  <c r="AX5" i="80"/>
  <c r="S5" i="80" s="1"/>
  <c r="AC5" i="80" s="1"/>
  <c r="AB6" i="80" s="1"/>
  <c r="AE73" i="46"/>
  <c r="W74" i="46"/>
  <c r="AF73" i="46"/>
  <c r="AO73" i="46" s="1"/>
  <c r="AG73" i="46"/>
  <c r="AP73" i="46" s="1"/>
  <c r="AK7" i="80"/>
  <c r="AT7" i="80" s="1"/>
  <c r="W74" i="29"/>
  <c r="AG73" i="29"/>
  <c r="AP73" i="29" s="1"/>
  <c r="AF73" i="29"/>
  <c r="AO73" i="29" s="1"/>
  <c r="AE73" i="29"/>
  <c r="AE74" i="38"/>
  <c r="W75" i="38"/>
  <c r="AG74" i="38"/>
  <c r="AP74" i="38" s="1"/>
  <c r="AF74" i="38"/>
  <c r="AO74" i="38" s="1"/>
  <c r="AK65" i="80"/>
  <c r="AT65" i="80" s="1"/>
  <c r="AJ42" i="80"/>
  <c r="AK42" i="80"/>
  <c r="AT42" i="80" s="1"/>
  <c r="AJ12" i="80"/>
  <c r="AK12" i="80"/>
  <c r="AT12" i="80" s="1"/>
  <c r="AS27" i="36"/>
  <c r="AL27" i="36"/>
  <c r="AU27" i="36" s="1"/>
  <c r="AS63" i="36"/>
  <c r="AL63" i="36"/>
  <c r="AU63" i="36" s="1"/>
  <c r="AH72" i="82"/>
  <c r="AQ72" i="82" s="1"/>
  <c r="AH69" i="83"/>
  <c r="AQ69" i="83" s="1"/>
  <c r="X70" i="35"/>
  <c r="Y70" i="35"/>
  <c r="AR72" i="46"/>
  <c r="AJ69" i="80"/>
  <c r="AS69" i="80" s="1"/>
  <c r="AK69" i="80"/>
  <c r="AT69" i="80" s="1"/>
  <c r="AJ59" i="80"/>
  <c r="AK59" i="80"/>
  <c r="AT59" i="80" s="1"/>
  <c r="AJ53" i="80"/>
  <c r="AK53" i="80"/>
  <c r="AT53" i="80" s="1"/>
  <c r="AJ47" i="80"/>
  <c r="AK47" i="80"/>
  <c r="AT47" i="80" s="1"/>
  <c r="AJ41" i="80"/>
  <c r="AK41" i="80"/>
  <c r="AT41" i="80" s="1"/>
  <c r="AJ35" i="80"/>
  <c r="AK35" i="80"/>
  <c r="AT35" i="80" s="1"/>
  <c r="AJ29" i="80"/>
  <c r="AK29" i="80"/>
  <c r="AT29" i="80" s="1"/>
  <c r="AJ23" i="80"/>
  <c r="AK23" i="80"/>
  <c r="AT23" i="80" s="1"/>
  <c r="AJ17" i="80"/>
  <c r="AK17" i="80"/>
  <c r="AT17" i="80" s="1"/>
  <c r="AJ11" i="80"/>
  <c r="AK11" i="80"/>
  <c r="AT11" i="80" s="1"/>
  <c r="X69" i="89"/>
  <c r="Y69" i="89"/>
  <c r="X69" i="76"/>
  <c r="Y69" i="76"/>
  <c r="AS11" i="36"/>
  <c r="AL11" i="36"/>
  <c r="AU11" i="36" s="1"/>
  <c r="AS29" i="36"/>
  <c r="AL29" i="36"/>
  <c r="AU29" i="36" s="1"/>
  <c r="AS47" i="36"/>
  <c r="AL47" i="36"/>
  <c r="AU47" i="36" s="1"/>
  <c r="AS68" i="36"/>
  <c r="AL68" i="36"/>
  <c r="AU68" i="36" s="1"/>
  <c r="AI74" i="42"/>
  <c r="AN74" i="42"/>
  <c r="X71" i="45"/>
  <c r="Y71" i="45"/>
  <c r="AS6" i="36"/>
  <c r="AL6" i="36"/>
  <c r="AU6" i="36" s="1"/>
  <c r="AS24" i="36"/>
  <c r="AL24" i="36"/>
  <c r="AU24" i="36" s="1"/>
  <c r="AS42" i="36"/>
  <c r="AL42" i="36"/>
  <c r="AU42" i="36" s="1"/>
  <c r="AS60" i="36"/>
  <c r="AL60" i="36"/>
  <c r="AU60" i="36" s="1"/>
  <c r="AH74" i="38"/>
  <c r="AQ74" i="38" s="1"/>
  <c r="Z69" i="83"/>
  <c r="AH70" i="75"/>
  <c r="AQ70" i="75" s="1"/>
  <c r="AI71" i="81"/>
  <c r="AN71" i="81"/>
  <c r="AS19" i="36"/>
  <c r="AL19" i="36"/>
  <c r="AU19" i="36" s="1"/>
  <c r="AS37" i="36"/>
  <c r="AL37" i="36"/>
  <c r="AU37" i="36" s="1"/>
  <c r="AS55" i="36"/>
  <c r="AL55" i="36"/>
  <c r="AU55" i="36" s="1"/>
  <c r="AS14" i="36"/>
  <c r="AL14" i="36"/>
  <c r="AU14" i="36" s="1"/>
  <c r="AS32" i="36"/>
  <c r="AL32" i="36"/>
  <c r="AU32" i="36" s="1"/>
  <c r="AS50" i="36"/>
  <c r="AL50" i="36"/>
  <c r="AU50" i="36" s="1"/>
  <c r="AS66" i="36"/>
  <c r="AL66" i="36"/>
  <c r="AU66" i="36" s="1"/>
  <c r="AN71" i="39"/>
  <c r="AI71" i="39"/>
  <c r="AI70" i="43"/>
  <c r="AN70" i="43"/>
  <c r="AI70" i="78"/>
  <c r="AN70" i="78"/>
  <c r="AN71" i="94"/>
  <c r="AI71" i="94"/>
  <c r="AJ60" i="80"/>
  <c r="AK60" i="80"/>
  <c r="AT60" i="80" s="1"/>
  <c r="AJ18" i="80"/>
  <c r="AK18" i="80"/>
  <c r="AT18" i="80" s="1"/>
  <c r="AJ28" i="80"/>
  <c r="AK28" i="80"/>
  <c r="AT28" i="80" s="1"/>
  <c r="AJ22" i="80"/>
  <c r="AK22" i="80"/>
  <c r="AT22" i="80" s="1"/>
  <c r="AJ16" i="80"/>
  <c r="AK16" i="80"/>
  <c r="AT16" i="80" s="1"/>
  <c r="AJ10" i="80"/>
  <c r="AK10" i="80"/>
  <c r="AT10" i="80" s="1"/>
  <c r="AJ5" i="80"/>
  <c r="AK5" i="80"/>
  <c r="AT5" i="80" s="1"/>
  <c r="AS15" i="36"/>
  <c r="AL15" i="36"/>
  <c r="AU15" i="36" s="1"/>
  <c r="AS33" i="36"/>
  <c r="AL33" i="36"/>
  <c r="AU33" i="36" s="1"/>
  <c r="AS51" i="36"/>
  <c r="AL51" i="36"/>
  <c r="AU51" i="36" s="1"/>
  <c r="AN68" i="89"/>
  <c r="AI68" i="89"/>
  <c r="Z72" i="82"/>
  <c r="AR68" i="28"/>
  <c r="X71" i="91"/>
  <c r="Y71" i="91"/>
  <c r="AS16" i="36"/>
  <c r="AL16" i="36"/>
  <c r="AU16" i="36" s="1"/>
  <c r="AS34" i="36"/>
  <c r="AL34" i="36"/>
  <c r="AU34" i="36" s="1"/>
  <c r="AS52" i="36"/>
  <c r="AL52" i="36"/>
  <c r="AU52" i="36" s="1"/>
  <c r="AH69" i="73"/>
  <c r="AQ69" i="73" s="1"/>
  <c r="AN69" i="33"/>
  <c r="AI69" i="33"/>
  <c r="AH69" i="28"/>
  <c r="AQ69" i="28" s="1"/>
  <c r="AQ71" i="28" s="1"/>
  <c r="AZ3" i="28"/>
  <c r="AX7" i="28" s="1"/>
  <c r="S7" i="28" s="1"/>
  <c r="AC7" i="28" s="1"/>
  <c r="AB8" i="28" s="1"/>
  <c r="AX26" i="28"/>
  <c r="S26" i="28" s="1"/>
  <c r="AC26" i="28" s="1"/>
  <c r="AB27" i="28" s="1"/>
  <c r="AX27" i="28"/>
  <c r="S27" i="28" s="1"/>
  <c r="AC27" i="28" s="1"/>
  <c r="AB28" i="28" s="1"/>
  <c r="AX28" i="28"/>
  <c r="S28" i="28" s="1"/>
  <c r="AC28" i="28" s="1"/>
  <c r="AB29" i="28" s="1"/>
  <c r="AX29" i="28"/>
  <c r="S29" i="28" s="1"/>
  <c r="AC29" i="28" s="1"/>
  <c r="AB30" i="28" s="1"/>
  <c r="AX30" i="28"/>
  <c r="S30" i="28" s="1"/>
  <c r="AC30" i="28" s="1"/>
  <c r="AB31" i="28" s="1"/>
  <c r="AX31" i="28"/>
  <c r="S31" i="28" s="1"/>
  <c r="AC31" i="28" s="1"/>
  <c r="AB32" i="28" s="1"/>
  <c r="AX32" i="28"/>
  <c r="S32" i="28" s="1"/>
  <c r="AC32" i="28" s="1"/>
  <c r="AB33" i="28" s="1"/>
  <c r="AX33" i="28"/>
  <c r="S33" i="28" s="1"/>
  <c r="AC33" i="28" s="1"/>
  <c r="AB34" i="28" s="1"/>
  <c r="AX34" i="28"/>
  <c r="S34" i="28" s="1"/>
  <c r="AC34" i="28" s="1"/>
  <c r="AB35" i="28" s="1"/>
  <c r="AX35" i="28"/>
  <c r="S35" i="28" s="1"/>
  <c r="AC35" i="28" s="1"/>
  <c r="AB36" i="28" s="1"/>
  <c r="AX36" i="28"/>
  <c r="S36" i="28" s="1"/>
  <c r="AC36" i="28" s="1"/>
  <c r="AB37" i="28" s="1"/>
  <c r="AX37" i="28"/>
  <c r="S37" i="28" s="1"/>
  <c r="AC37" i="28" s="1"/>
  <c r="AB38" i="28" s="1"/>
  <c r="AX38" i="28"/>
  <c r="S38" i="28" s="1"/>
  <c r="AC38" i="28" s="1"/>
  <c r="AB39" i="28" s="1"/>
  <c r="AX39" i="28"/>
  <c r="S39" i="28" s="1"/>
  <c r="AC39" i="28" s="1"/>
  <c r="AB40" i="28" s="1"/>
  <c r="AX40" i="28"/>
  <c r="S40" i="28" s="1"/>
  <c r="AC40" i="28" s="1"/>
  <c r="AB41" i="28" s="1"/>
  <c r="AX41" i="28"/>
  <c r="S41" i="28" s="1"/>
  <c r="AC41" i="28" s="1"/>
  <c r="AB42" i="28" s="1"/>
  <c r="AX42" i="28"/>
  <c r="S42" i="28" s="1"/>
  <c r="AC42" i="28" s="1"/>
  <c r="AB43" i="28" s="1"/>
  <c r="AX43" i="28"/>
  <c r="S43" i="28" s="1"/>
  <c r="AC43" i="28" s="1"/>
  <c r="AB44" i="28" s="1"/>
  <c r="AX44" i="28"/>
  <c r="S44" i="28" s="1"/>
  <c r="AC44" i="28" s="1"/>
  <c r="AB45" i="28" s="1"/>
  <c r="AX45" i="28"/>
  <c r="S45" i="28" s="1"/>
  <c r="AC45" i="28" s="1"/>
  <c r="AB46" i="28" s="1"/>
  <c r="AX46" i="28"/>
  <c r="S46" i="28" s="1"/>
  <c r="AC46" i="28" s="1"/>
  <c r="AB47" i="28" s="1"/>
  <c r="AX47" i="28"/>
  <c r="S47" i="28" s="1"/>
  <c r="AC47" i="28" s="1"/>
  <c r="AB48" i="28" s="1"/>
  <c r="AX48" i="28"/>
  <c r="S48" i="28" s="1"/>
  <c r="AC48" i="28" s="1"/>
  <c r="AB49" i="28" s="1"/>
  <c r="AX49" i="28"/>
  <c r="S49" i="28" s="1"/>
  <c r="AC49" i="28" s="1"/>
  <c r="AB50" i="28" s="1"/>
  <c r="AX50" i="28"/>
  <c r="S50" i="28" s="1"/>
  <c r="AC50" i="28" s="1"/>
  <c r="AB51" i="28" s="1"/>
  <c r="AX51" i="28"/>
  <c r="S51" i="28" s="1"/>
  <c r="AC51" i="28" s="1"/>
  <c r="AB52" i="28" s="1"/>
  <c r="AX52" i="28"/>
  <c r="S52" i="28" s="1"/>
  <c r="AC52" i="28" s="1"/>
  <c r="AB53" i="28" s="1"/>
  <c r="AX53" i="28"/>
  <c r="S53" i="28" s="1"/>
  <c r="AC53" i="28" s="1"/>
  <c r="AB54" i="28" s="1"/>
  <c r="AX54" i="28"/>
  <c r="S54" i="28" s="1"/>
  <c r="AC54" i="28" s="1"/>
  <c r="AB55" i="28" s="1"/>
  <c r="AX55" i="28"/>
  <c r="S55" i="28" s="1"/>
  <c r="AC55" i="28" s="1"/>
  <c r="AB56" i="28" s="1"/>
  <c r="AX56" i="28"/>
  <c r="S56" i="28" s="1"/>
  <c r="AC56" i="28" s="1"/>
  <c r="AB57" i="28" s="1"/>
  <c r="AX57" i="28"/>
  <c r="S57" i="28" s="1"/>
  <c r="AC57" i="28" s="1"/>
  <c r="AB58" i="28" s="1"/>
  <c r="AX58" i="28"/>
  <c r="S58" i="28" s="1"/>
  <c r="AC58" i="28" s="1"/>
  <c r="AB59" i="28" s="1"/>
  <c r="AX59" i="28"/>
  <c r="S59" i="28" s="1"/>
  <c r="AC59" i="28" s="1"/>
  <c r="AB60" i="28" s="1"/>
  <c r="AX60" i="28"/>
  <c r="S60" i="28" s="1"/>
  <c r="AC60" i="28" s="1"/>
  <c r="AB61" i="28" s="1"/>
  <c r="AX61" i="28"/>
  <c r="S61" i="28" s="1"/>
  <c r="AC61" i="28" s="1"/>
  <c r="AB62" i="28" s="1"/>
  <c r="AX62" i="28"/>
  <c r="S62" i="28" s="1"/>
  <c r="AC62" i="28" s="1"/>
  <c r="AB63" i="28" s="1"/>
  <c r="AX63" i="28"/>
  <c r="S63" i="28" s="1"/>
  <c r="AC63" i="28" s="1"/>
  <c r="AB64" i="28" s="1"/>
  <c r="AX65" i="28"/>
  <c r="S65" i="28" s="1"/>
  <c r="AC65" i="28" s="1"/>
  <c r="AB66" i="28" s="1"/>
  <c r="AX66" i="28"/>
  <c r="S66" i="28" s="1"/>
  <c r="AC66" i="28" s="1"/>
  <c r="AB67" i="28" s="1"/>
  <c r="AX67" i="28"/>
  <c r="S67" i="28" s="1"/>
  <c r="AC67" i="28" s="1"/>
  <c r="AB68" i="28" s="1"/>
  <c r="AX64" i="28"/>
  <c r="S64" i="28" s="1"/>
  <c r="AC64" i="28" s="1"/>
  <c r="AB65" i="28" s="1"/>
  <c r="AX68" i="28"/>
  <c r="S68" i="28" s="1"/>
  <c r="AC68" i="28" s="1"/>
  <c r="AB69" i="28" s="1"/>
  <c r="AI69" i="90"/>
  <c r="AN69" i="90"/>
  <c r="AI70" i="34"/>
  <c r="AN70" i="34"/>
  <c r="AR70" i="41"/>
  <c r="X73" i="27"/>
  <c r="Z73" i="27" s="1"/>
  <c r="Y73" i="27"/>
  <c r="AJ54" i="80"/>
  <c r="AK54" i="80"/>
  <c r="AT54" i="80" s="1"/>
  <c r="AJ24" i="80"/>
  <c r="AK24" i="80"/>
  <c r="AT24" i="80" s="1"/>
  <c r="AH73" i="46"/>
  <c r="AQ73" i="46" s="1"/>
  <c r="AE70" i="93"/>
  <c r="W71" i="93"/>
  <c r="AG70" i="93"/>
  <c r="AP70" i="93" s="1"/>
  <c r="AF70" i="93"/>
  <c r="AO70" i="93" s="1"/>
  <c r="AJ67" i="80"/>
  <c r="AK67" i="80"/>
  <c r="AT67" i="80" s="1"/>
  <c r="AJ63" i="80"/>
  <c r="AK63" i="80"/>
  <c r="AT63" i="80" s="1"/>
  <c r="AJ57" i="80"/>
  <c r="AK57" i="80"/>
  <c r="AT57" i="80" s="1"/>
  <c r="AJ51" i="80"/>
  <c r="AK51" i="80"/>
  <c r="AT51" i="80" s="1"/>
  <c r="AJ45" i="80"/>
  <c r="AK45" i="80"/>
  <c r="AT45" i="80" s="1"/>
  <c r="AJ39" i="80"/>
  <c r="AK39" i="80"/>
  <c r="AT39" i="80" s="1"/>
  <c r="AJ33" i="80"/>
  <c r="AK33" i="80"/>
  <c r="AT33" i="80" s="1"/>
  <c r="AJ27" i="80"/>
  <c r="AK27" i="80"/>
  <c r="AT27" i="80" s="1"/>
  <c r="AJ21" i="80"/>
  <c r="AK21" i="80"/>
  <c r="AT21" i="80" s="1"/>
  <c r="AJ15" i="80"/>
  <c r="AK15" i="80"/>
  <c r="AT15" i="80" s="1"/>
  <c r="AJ9" i="80"/>
  <c r="AK9" i="80"/>
  <c r="AT9" i="80" s="1"/>
  <c r="AJ3" i="80"/>
  <c r="AB4" i="80"/>
  <c r="W72" i="25"/>
  <c r="AG71" i="25"/>
  <c r="AP71" i="25" s="1"/>
  <c r="AF71" i="25"/>
  <c r="AO71" i="25" s="1"/>
  <c r="AE71" i="25"/>
  <c r="AR68" i="83"/>
  <c r="AF70" i="87"/>
  <c r="AO70" i="87" s="1"/>
  <c r="AE70" i="87"/>
  <c r="W71" i="87"/>
  <c r="AG70" i="87"/>
  <c r="AP70" i="87" s="1"/>
  <c r="AH71" i="41"/>
  <c r="AQ71" i="41" s="1"/>
  <c r="Z69" i="73"/>
  <c r="AS17" i="36"/>
  <c r="AL17" i="36"/>
  <c r="AU17" i="36" s="1"/>
  <c r="AS35" i="36"/>
  <c r="AL35" i="36"/>
  <c r="AU35" i="36" s="1"/>
  <c r="AS53" i="36"/>
  <c r="AL53" i="36"/>
  <c r="AU53" i="36" s="1"/>
  <c r="AH68" i="85"/>
  <c r="AQ68" i="85" s="1"/>
  <c r="AX69" i="28"/>
  <c r="S69" i="28" s="1"/>
  <c r="AC69" i="28" s="1"/>
  <c r="AG69" i="28"/>
  <c r="AP69" i="28" s="1"/>
  <c r="AP71" i="28" s="1"/>
  <c r="AF69" i="28"/>
  <c r="AO69" i="28" s="1"/>
  <c r="AO71" i="28" s="1"/>
  <c r="AE69" i="28"/>
  <c r="AS12" i="36"/>
  <c r="AL12" i="36"/>
  <c r="AU12" i="36" s="1"/>
  <c r="AS30" i="36"/>
  <c r="AL30" i="36"/>
  <c r="AU30" i="36" s="1"/>
  <c r="AS48" i="36"/>
  <c r="AL48" i="36"/>
  <c r="AU48" i="36" s="1"/>
  <c r="AS65" i="36"/>
  <c r="AL65" i="36"/>
  <c r="AU65" i="36" s="1"/>
  <c r="AF70" i="75"/>
  <c r="AO70" i="75" s="1"/>
  <c r="W71" i="75"/>
  <c r="AE70" i="75"/>
  <c r="AG70" i="75"/>
  <c r="AP70" i="75" s="1"/>
  <c r="AN69" i="35"/>
  <c r="AI69" i="35"/>
  <c r="AJ7" i="36"/>
  <c r="AK7" i="36"/>
  <c r="AT7" i="36" s="1"/>
  <c r="AS25" i="36"/>
  <c r="AL25" i="36"/>
  <c r="AU25" i="36" s="1"/>
  <c r="AS43" i="36"/>
  <c r="AL43" i="36"/>
  <c r="AU43" i="36" s="1"/>
  <c r="AS61" i="36"/>
  <c r="AL61" i="36"/>
  <c r="AU61" i="36" s="1"/>
  <c r="AR70" i="77"/>
  <c r="AR68" i="73"/>
  <c r="AS20" i="36"/>
  <c r="AL20" i="36"/>
  <c r="AU20" i="36" s="1"/>
  <c r="AS38" i="36"/>
  <c r="AL38" i="36"/>
  <c r="AU38" i="36" s="1"/>
  <c r="AS56" i="36"/>
  <c r="AL56" i="36"/>
  <c r="AU56" i="36" s="1"/>
  <c r="AR67" i="85"/>
  <c r="AN69" i="36"/>
  <c r="AN71" i="36" s="1"/>
  <c r="AI69" i="36"/>
  <c r="AN69" i="80"/>
  <c r="AN71" i="80" s="1"/>
  <c r="AI69" i="80"/>
  <c r="AI69" i="74"/>
  <c r="AN69" i="74"/>
  <c r="AF72" i="95"/>
  <c r="AO72" i="95" s="1"/>
  <c r="AG72" i="95"/>
  <c r="AP72" i="95" s="1"/>
  <c r="AE72" i="95"/>
  <c r="W73" i="95"/>
  <c r="AF69" i="37"/>
  <c r="AO69" i="37" s="1"/>
  <c r="AG69" i="37"/>
  <c r="AP69" i="37" s="1"/>
  <c r="AE69" i="37"/>
  <c r="W70" i="37"/>
  <c r="AJ48" i="80"/>
  <c r="AK48" i="80"/>
  <c r="AT48" i="80" s="1"/>
  <c r="AJ30" i="80"/>
  <c r="AK30" i="80"/>
  <c r="AT30" i="80" s="1"/>
  <c r="AS9" i="36"/>
  <c r="AL9" i="36"/>
  <c r="AU9" i="36" s="1"/>
  <c r="AR73" i="38"/>
  <c r="AR69" i="75"/>
  <c r="AS64" i="36"/>
  <c r="AL64" i="36"/>
  <c r="AU64" i="36" s="1"/>
  <c r="AJ58" i="80"/>
  <c r="AK58" i="80"/>
  <c r="AT58" i="80" s="1"/>
  <c r="AJ40" i="80"/>
  <c r="AK40" i="80"/>
  <c r="AT40" i="80" s="1"/>
  <c r="AJ66" i="80"/>
  <c r="AK66" i="80"/>
  <c r="AT66" i="80" s="1"/>
  <c r="AJ62" i="80"/>
  <c r="AK62" i="80"/>
  <c r="AT62" i="80" s="1"/>
  <c r="AJ56" i="80"/>
  <c r="AK56" i="80"/>
  <c r="AT56" i="80" s="1"/>
  <c r="AJ50" i="80"/>
  <c r="AK50" i="80"/>
  <c r="AT50" i="80" s="1"/>
  <c r="AJ44" i="80"/>
  <c r="AK44" i="80"/>
  <c r="AT44" i="80" s="1"/>
  <c r="AJ38" i="80"/>
  <c r="AK38" i="80"/>
  <c r="AT38" i="80" s="1"/>
  <c r="AJ32" i="80"/>
  <c r="AK32" i="80"/>
  <c r="AT32" i="80" s="1"/>
  <c r="AJ26" i="80"/>
  <c r="AK26" i="80"/>
  <c r="AT26" i="80" s="1"/>
  <c r="AJ20" i="80"/>
  <c r="AK20" i="80"/>
  <c r="AT20" i="80" s="1"/>
  <c r="AJ14" i="80"/>
  <c r="AK14" i="80"/>
  <c r="AT14" i="80" s="1"/>
  <c r="AX7" i="80"/>
  <c r="S7" i="80" s="1"/>
  <c r="AC7" i="80" s="1"/>
  <c r="AB8" i="80" s="1"/>
  <c r="AS21" i="36"/>
  <c r="AL21" i="36"/>
  <c r="AU21" i="36" s="1"/>
  <c r="AS39" i="36"/>
  <c r="AL39" i="36"/>
  <c r="AU39" i="36" s="1"/>
  <c r="AS57" i="36"/>
  <c r="AL57" i="36"/>
  <c r="AU57" i="36" s="1"/>
  <c r="W73" i="26"/>
  <c r="AG72" i="26"/>
  <c r="AP72" i="26" s="1"/>
  <c r="AF72" i="26"/>
  <c r="AO72" i="26" s="1"/>
  <c r="AE72" i="26"/>
  <c r="W74" i="30"/>
  <c r="AG73" i="30"/>
  <c r="AP73" i="30" s="1"/>
  <c r="AF73" i="30"/>
  <c r="AO73" i="30" s="1"/>
  <c r="AE73" i="30"/>
  <c r="Z71" i="41"/>
  <c r="AS22" i="36"/>
  <c r="AL22" i="36"/>
  <c r="AU22" i="36" s="1"/>
  <c r="AS40" i="36"/>
  <c r="AL40" i="36"/>
  <c r="AU40" i="36" s="1"/>
  <c r="AS58" i="36"/>
  <c r="AL58" i="36"/>
  <c r="AU58" i="36" s="1"/>
  <c r="AH71" i="77"/>
  <c r="AQ71" i="77" s="1"/>
  <c r="AN68" i="76"/>
  <c r="AI68" i="76"/>
  <c r="Z68" i="85"/>
  <c r="Y75" i="42"/>
  <c r="X75" i="42"/>
  <c r="AR71" i="82"/>
  <c r="Y72" i="39"/>
  <c r="X72" i="39"/>
  <c r="Z72" i="39" s="1"/>
  <c r="Y72" i="94"/>
  <c r="X72" i="94"/>
  <c r="AJ4" i="36"/>
  <c r="AK4" i="36"/>
  <c r="AT4" i="36" s="1"/>
  <c r="AJ36" i="80"/>
  <c r="AK36" i="80"/>
  <c r="AT36" i="80" s="1"/>
  <c r="AJ6" i="80"/>
  <c r="AK6" i="80"/>
  <c r="AT6" i="80" s="1"/>
  <c r="AS45" i="36"/>
  <c r="AL45" i="36"/>
  <c r="AU45" i="36" s="1"/>
  <c r="AS10" i="36"/>
  <c r="AL10" i="36"/>
  <c r="AU10" i="36" s="1"/>
  <c r="AS28" i="36"/>
  <c r="AL28" i="36"/>
  <c r="AU28" i="36" s="1"/>
  <c r="AS46" i="36"/>
  <c r="AL46" i="36"/>
  <c r="AU46" i="36" s="1"/>
  <c r="AF70" i="31"/>
  <c r="AO70" i="31" s="1"/>
  <c r="AE70" i="31"/>
  <c r="W71" i="31"/>
  <c r="AG70" i="31"/>
  <c r="AP70" i="31" s="1"/>
  <c r="AI70" i="45"/>
  <c r="AN70" i="45"/>
  <c r="AR72" i="29"/>
  <c r="AN72" i="79"/>
  <c r="AI72" i="79"/>
  <c r="AJ64" i="80"/>
  <c r="AK64" i="80"/>
  <c r="AT64" i="80" s="1"/>
  <c r="AJ52" i="80"/>
  <c r="AK52" i="80"/>
  <c r="AT52" i="80" s="1"/>
  <c r="AJ46" i="80"/>
  <c r="AK46" i="80"/>
  <c r="AT46" i="80" s="1"/>
  <c r="AJ34" i="80"/>
  <c r="AK34" i="80"/>
  <c r="AT34" i="80" s="1"/>
  <c r="AH72" i="95"/>
  <c r="AQ72" i="95" s="1"/>
  <c r="X73" i="79"/>
  <c r="Y73" i="79"/>
  <c r="AE71" i="47"/>
  <c r="W72" i="47"/>
  <c r="AG71" i="47"/>
  <c r="AP71" i="47" s="1"/>
  <c r="AF71" i="47"/>
  <c r="AO71" i="47" s="1"/>
  <c r="AJ68" i="80"/>
  <c r="AK68" i="80"/>
  <c r="AT68" i="80" s="1"/>
  <c r="AJ61" i="80"/>
  <c r="AK61" i="80"/>
  <c r="AT61" i="80" s="1"/>
  <c r="AJ55" i="80"/>
  <c r="AK55" i="80"/>
  <c r="AT55" i="80" s="1"/>
  <c r="AJ49" i="80"/>
  <c r="AK49" i="80"/>
  <c r="AT49" i="80" s="1"/>
  <c r="AJ43" i="80"/>
  <c r="AK43" i="80"/>
  <c r="AT43" i="80" s="1"/>
  <c r="AJ37" i="80"/>
  <c r="AK37" i="80"/>
  <c r="AT37" i="80" s="1"/>
  <c r="AJ31" i="80"/>
  <c r="AK31" i="80"/>
  <c r="AT31" i="80" s="1"/>
  <c r="AJ25" i="80"/>
  <c r="AK25" i="80"/>
  <c r="AT25" i="80" s="1"/>
  <c r="AJ19" i="80"/>
  <c r="AK19" i="80"/>
  <c r="AT19" i="80" s="1"/>
  <c r="AJ13" i="80"/>
  <c r="AK13" i="80"/>
  <c r="AT13" i="80" s="1"/>
  <c r="AE70" i="86"/>
  <c r="AF70" i="86"/>
  <c r="AO70" i="86" s="1"/>
  <c r="AG70" i="86"/>
  <c r="AP70" i="86" s="1"/>
  <c r="W71" i="86"/>
  <c r="AI70" i="91"/>
  <c r="AN70" i="91"/>
  <c r="AR71" i="95"/>
  <c r="Z71" i="77"/>
  <c r="AS5" i="36"/>
  <c r="AL5" i="36"/>
  <c r="AU5" i="36" s="1"/>
  <c r="AS23" i="36"/>
  <c r="AL23" i="36"/>
  <c r="AU23" i="36" s="1"/>
  <c r="AS41" i="36"/>
  <c r="AL41" i="36"/>
  <c r="AU41" i="36" s="1"/>
  <c r="AS59" i="36"/>
  <c r="AL59" i="36"/>
  <c r="AU59" i="36" s="1"/>
  <c r="Y70" i="33"/>
  <c r="X70" i="33"/>
  <c r="Y70" i="90"/>
  <c r="Z70" i="90" s="1"/>
  <c r="X70" i="90"/>
  <c r="AS18" i="36"/>
  <c r="AL18" i="36"/>
  <c r="AU18" i="36" s="1"/>
  <c r="AS36" i="36"/>
  <c r="AL36" i="36"/>
  <c r="AU36" i="36" s="1"/>
  <c r="AS54" i="36"/>
  <c r="AL54" i="36"/>
  <c r="AU54" i="36" s="1"/>
  <c r="Y71" i="34"/>
  <c r="Z71" i="34" s="1"/>
  <c r="X71" i="34"/>
  <c r="X72" i="81"/>
  <c r="Y72" i="81"/>
  <c r="AS13" i="36"/>
  <c r="AL13" i="36"/>
  <c r="AU13" i="36" s="1"/>
  <c r="AS31" i="36"/>
  <c r="AL31" i="36"/>
  <c r="AU31" i="36" s="1"/>
  <c r="AS49" i="36"/>
  <c r="AL49" i="36"/>
  <c r="AU49" i="36" s="1"/>
  <c r="AS67" i="36"/>
  <c r="AL67" i="36"/>
  <c r="AU67" i="36" s="1"/>
  <c r="AH73" i="29"/>
  <c r="AQ73" i="29" s="1"/>
  <c r="AJ8" i="36"/>
  <c r="AK8" i="36"/>
  <c r="AT8" i="36" s="1"/>
  <c r="AS26" i="36"/>
  <c r="AL26" i="36"/>
  <c r="AU26" i="36" s="1"/>
  <c r="AS44" i="36"/>
  <c r="AL44" i="36"/>
  <c r="AU44" i="36" s="1"/>
  <c r="AS62" i="36"/>
  <c r="AL62" i="36"/>
  <c r="AU62" i="36" s="1"/>
  <c r="AI72" i="27"/>
  <c r="AN72" i="27"/>
  <c r="X71" i="43"/>
  <c r="Y71" i="43"/>
  <c r="Y71" i="78"/>
  <c r="X71" i="78"/>
  <c r="Y70" i="74"/>
  <c r="X70" i="74"/>
  <c r="AS3" i="36"/>
  <c r="AL3" i="36"/>
  <c r="AU3" i="36" s="1"/>
  <c r="AX23" i="28" l="1"/>
  <c r="S23" i="28" s="1"/>
  <c r="AC23" i="28" s="1"/>
  <c r="AB24" i="28" s="1"/>
  <c r="AX22" i="28"/>
  <c r="S22" i="28" s="1"/>
  <c r="AC22" i="28" s="1"/>
  <c r="AB23" i="28" s="1"/>
  <c r="AX21" i="28"/>
  <c r="S21" i="28" s="1"/>
  <c r="AC21" i="28" s="1"/>
  <c r="AB22" i="28" s="1"/>
  <c r="AX20" i="28"/>
  <c r="S20" i="28" s="1"/>
  <c r="AC20" i="28" s="1"/>
  <c r="AB21" i="28" s="1"/>
  <c r="AX15" i="28"/>
  <c r="S15" i="28" s="1"/>
  <c r="AC15" i="28" s="1"/>
  <c r="AB16" i="28" s="1"/>
  <c r="Z71" i="91"/>
  <c r="Z71" i="43"/>
  <c r="AX12" i="28"/>
  <c r="S12" i="28" s="1"/>
  <c r="AC12" i="28" s="1"/>
  <c r="AB13" i="28" s="1"/>
  <c r="AX6" i="28"/>
  <c r="S6" i="28" s="1"/>
  <c r="AC6" i="28" s="1"/>
  <c r="AB7" i="28" s="1"/>
  <c r="Z70" i="33"/>
  <c r="AX25" i="28"/>
  <c r="S25" i="28" s="1"/>
  <c r="AC25" i="28" s="1"/>
  <c r="AB26" i="28" s="1"/>
  <c r="AX18" i="28"/>
  <c r="S18" i="28" s="1"/>
  <c r="AC18" i="28" s="1"/>
  <c r="AB19" i="28" s="1"/>
  <c r="Z69" i="76"/>
  <c r="AX24" i="28"/>
  <c r="S24" i="28" s="1"/>
  <c r="AC24" i="28" s="1"/>
  <c r="AB25" i="28" s="1"/>
  <c r="AX16" i="28"/>
  <c r="S16" i="28" s="1"/>
  <c r="AC16" i="28" s="1"/>
  <c r="AB17" i="28" s="1"/>
  <c r="AX11" i="28"/>
  <c r="S11" i="28" s="1"/>
  <c r="AC11" i="28" s="1"/>
  <c r="AB12" i="28" s="1"/>
  <c r="AX10" i="28"/>
  <c r="S10" i="28" s="1"/>
  <c r="AC10" i="28" s="1"/>
  <c r="AB11" i="28" s="1"/>
  <c r="AX17" i="28"/>
  <c r="S17" i="28" s="1"/>
  <c r="AC17" i="28" s="1"/>
  <c r="AB18" i="28" s="1"/>
  <c r="AX9" i="28"/>
  <c r="S9" i="28" s="1"/>
  <c r="AC9" i="28" s="1"/>
  <c r="AB10" i="28" s="1"/>
  <c r="AJ7" i="80"/>
  <c r="AX5" i="28"/>
  <c r="S5" i="28" s="1"/>
  <c r="AC5" i="28" s="1"/>
  <c r="AB6" i="28" s="1"/>
  <c r="Z70" i="35"/>
  <c r="Z70" i="74"/>
  <c r="AG70" i="74" s="1"/>
  <c r="AP70" i="74" s="1"/>
  <c r="AX4" i="28"/>
  <c r="S4" i="28" s="1"/>
  <c r="AC4" i="28" s="1"/>
  <c r="AB5" i="28" s="1"/>
  <c r="Z73" i="79"/>
  <c r="AX14" i="28"/>
  <c r="S14" i="28" s="1"/>
  <c r="AC14" i="28" s="1"/>
  <c r="AB15" i="28" s="1"/>
  <c r="AX8" i="28"/>
  <c r="S8" i="28" s="1"/>
  <c r="AC8" i="28" s="1"/>
  <c r="AB9" i="28" s="1"/>
  <c r="AX3" i="28"/>
  <c r="S3" i="28" s="1"/>
  <c r="AC3" i="28" s="1"/>
  <c r="Z72" i="94"/>
  <c r="AE72" i="94" s="1"/>
  <c r="AX19" i="28"/>
  <c r="S19" i="28" s="1"/>
  <c r="AC19" i="28" s="1"/>
  <c r="AB20" i="28" s="1"/>
  <c r="AX13" i="28"/>
  <c r="S13" i="28" s="1"/>
  <c r="AC13" i="28" s="1"/>
  <c r="AB14" i="28" s="1"/>
  <c r="AF70" i="35"/>
  <c r="AO70" i="35" s="1"/>
  <c r="AE70" i="35"/>
  <c r="W71" i="35"/>
  <c r="AG70" i="35"/>
  <c r="AP70" i="35" s="1"/>
  <c r="W71" i="74"/>
  <c r="AE70" i="74"/>
  <c r="W71" i="90"/>
  <c r="AG70" i="90"/>
  <c r="AP70" i="90" s="1"/>
  <c r="AF70" i="90"/>
  <c r="AO70" i="90" s="1"/>
  <c r="AE70" i="90"/>
  <c r="W72" i="43"/>
  <c r="AG71" i="43"/>
  <c r="AP71" i="43" s="1"/>
  <c r="AF71" i="43"/>
  <c r="AO71" i="43" s="1"/>
  <c r="AE71" i="43"/>
  <c r="AF72" i="94"/>
  <c r="AO72" i="94" s="1"/>
  <c r="AG72" i="94"/>
  <c r="AP72" i="94" s="1"/>
  <c r="AF73" i="79"/>
  <c r="AO73" i="79" s="1"/>
  <c r="AE73" i="79"/>
  <c r="W74" i="79"/>
  <c r="AG73" i="79"/>
  <c r="AP73" i="79" s="1"/>
  <c r="W72" i="34"/>
  <c r="AG71" i="34"/>
  <c r="AP71" i="34" s="1"/>
  <c r="AF71" i="34"/>
  <c r="AO71" i="34" s="1"/>
  <c r="AE71" i="34"/>
  <c r="AS25" i="80"/>
  <c r="AL25" i="80"/>
  <c r="AU25" i="80" s="1"/>
  <c r="AS4" i="36"/>
  <c r="AL4" i="36"/>
  <c r="AU4" i="36" s="1"/>
  <c r="X73" i="26"/>
  <c r="Y73" i="26"/>
  <c r="AI70" i="93"/>
  <c r="AN70" i="93"/>
  <c r="W74" i="27"/>
  <c r="AG73" i="27"/>
  <c r="AP73" i="27" s="1"/>
  <c r="AF73" i="27"/>
  <c r="AO73" i="27" s="1"/>
  <c r="AE73" i="27"/>
  <c r="AR69" i="90"/>
  <c r="AJ64" i="28"/>
  <c r="AK64" i="28"/>
  <c r="AT64" i="28" s="1"/>
  <c r="AJ52" i="28"/>
  <c r="AK52" i="28"/>
  <c r="AT52" i="28" s="1"/>
  <c r="AJ28" i="28"/>
  <c r="AK28" i="28"/>
  <c r="AT28" i="28" s="1"/>
  <c r="AJ22" i="28"/>
  <c r="AK22" i="28"/>
  <c r="AT22" i="28" s="1"/>
  <c r="AJ16" i="28"/>
  <c r="AK16" i="28"/>
  <c r="AT16" i="28" s="1"/>
  <c r="AJ10" i="28"/>
  <c r="AK10" i="28"/>
  <c r="AT10" i="28" s="1"/>
  <c r="AK5" i="28"/>
  <c r="AT5" i="28" s="1"/>
  <c r="W72" i="91"/>
  <c r="AG71" i="91"/>
  <c r="AP71" i="91" s="1"/>
  <c r="AF71" i="91"/>
  <c r="AO71" i="91" s="1"/>
  <c r="AE71" i="91"/>
  <c r="AE69" i="76"/>
  <c r="AX69" i="76"/>
  <c r="S69" i="76" s="1"/>
  <c r="AC69" i="76" s="1"/>
  <c r="AG69" i="76"/>
  <c r="AP69" i="76" s="1"/>
  <c r="AP71" i="76" s="1"/>
  <c r="AF69" i="76"/>
  <c r="AO69" i="76" s="1"/>
  <c r="AO71" i="76" s="1"/>
  <c r="AS65" i="80"/>
  <c r="AL65" i="80"/>
  <c r="AU65" i="80" s="1"/>
  <c r="AI73" i="29"/>
  <c r="AN73" i="29"/>
  <c r="AS7" i="80"/>
  <c r="AL7" i="80"/>
  <c r="AU7" i="80" s="1"/>
  <c r="AH70" i="90"/>
  <c r="AQ70" i="90" s="1"/>
  <c r="AR70" i="91"/>
  <c r="AI71" i="47"/>
  <c r="AN71" i="47"/>
  <c r="AS46" i="80"/>
  <c r="AL46" i="80"/>
  <c r="AU46" i="80" s="1"/>
  <c r="X71" i="31"/>
  <c r="Y71" i="31"/>
  <c r="AH72" i="94"/>
  <c r="AQ72" i="94" s="1"/>
  <c r="AR68" i="76"/>
  <c r="X74" i="30"/>
  <c r="Z74" i="30" s="1"/>
  <c r="Y74" i="30"/>
  <c r="AJ8" i="80"/>
  <c r="AK8" i="80"/>
  <c r="AT8" i="80" s="1"/>
  <c r="AS26" i="80"/>
  <c r="AL26" i="80"/>
  <c r="AU26" i="80" s="1"/>
  <c r="AS44" i="80"/>
  <c r="AL44" i="80"/>
  <c r="AU44" i="80" s="1"/>
  <c r="AS62" i="80"/>
  <c r="AL62" i="80"/>
  <c r="AU62" i="80" s="1"/>
  <c r="AS58" i="80"/>
  <c r="AL58" i="80"/>
  <c r="AU58" i="80" s="1"/>
  <c r="AS48" i="80"/>
  <c r="AL48" i="80"/>
  <c r="AU48" i="80" s="1"/>
  <c r="X73" i="95"/>
  <c r="Y73" i="95"/>
  <c r="AR69" i="74"/>
  <c r="AS7" i="36"/>
  <c r="AL7" i="36"/>
  <c r="AU7" i="36" s="1"/>
  <c r="Y72" i="25"/>
  <c r="X72" i="25"/>
  <c r="AS15" i="80"/>
  <c r="AL15" i="80"/>
  <c r="AU15" i="80" s="1"/>
  <c r="AS33" i="80"/>
  <c r="AL33" i="80"/>
  <c r="AU33" i="80" s="1"/>
  <c r="AS51" i="80"/>
  <c r="AL51" i="80"/>
  <c r="AU51" i="80" s="1"/>
  <c r="AS67" i="80"/>
  <c r="AL67" i="80"/>
  <c r="AU67" i="80" s="1"/>
  <c r="AS24" i="80"/>
  <c r="AL24" i="80"/>
  <c r="AU24" i="80" s="1"/>
  <c r="AJ69" i="28"/>
  <c r="AS69" i="28" s="1"/>
  <c r="AK69" i="28"/>
  <c r="AT69" i="28" s="1"/>
  <c r="AJ63" i="28"/>
  <c r="AK63" i="28"/>
  <c r="AT63" i="28" s="1"/>
  <c r="AJ57" i="28"/>
  <c r="AK57" i="28"/>
  <c r="AT57" i="28" s="1"/>
  <c r="AJ51" i="28"/>
  <c r="AK51" i="28"/>
  <c r="AT51" i="28" s="1"/>
  <c r="AJ45" i="28"/>
  <c r="AK45" i="28"/>
  <c r="AT45" i="28" s="1"/>
  <c r="AJ39" i="28"/>
  <c r="AK39" i="28"/>
  <c r="AT39" i="28" s="1"/>
  <c r="AJ33" i="28"/>
  <c r="AK33" i="28"/>
  <c r="AT33" i="28" s="1"/>
  <c r="AJ27" i="28"/>
  <c r="AK27" i="28"/>
  <c r="AT27" i="28" s="1"/>
  <c r="AJ21" i="28"/>
  <c r="AK21" i="28"/>
  <c r="AT21" i="28" s="1"/>
  <c r="AJ15" i="28"/>
  <c r="AK15" i="28"/>
  <c r="AT15" i="28" s="1"/>
  <c r="AJ9" i="28"/>
  <c r="AK9" i="28"/>
  <c r="AT9" i="28" s="1"/>
  <c r="AB4" i="28"/>
  <c r="AJ3" i="28"/>
  <c r="AS5" i="80"/>
  <c r="AL5" i="80"/>
  <c r="AU5" i="80" s="1"/>
  <c r="AS22" i="80"/>
  <c r="AL22" i="80"/>
  <c r="AU22" i="80" s="1"/>
  <c r="AS60" i="80"/>
  <c r="AL60" i="80"/>
  <c r="AU60" i="80" s="1"/>
  <c r="AR70" i="43"/>
  <c r="AR71" i="81"/>
  <c r="AE69" i="83"/>
  <c r="W70" i="83"/>
  <c r="AG69" i="83"/>
  <c r="AP69" i="83" s="1"/>
  <c r="AF69" i="83"/>
  <c r="AO69" i="83" s="1"/>
  <c r="AR74" i="42"/>
  <c r="AS17" i="80"/>
  <c r="AL17" i="80"/>
  <c r="AU17" i="80" s="1"/>
  <c r="AS35" i="80"/>
  <c r="AL35" i="80"/>
  <c r="AU35" i="80" s="1"/>
  <c r="AS53" i="80"/>
  <c r="AL53" i="80"/>
  <c r="AU53" i="80" s="1"/>
  <c r="AI70" i="86"/>
  <c r="AN70" i="86"/>
  <c r="AS61" i="80"/>
  <c r="AL61" i="80"/>
  <c r="AU61" i="80" s="1"/>
  <c r="W69" i="85"/>
  <c r="AG68" i="85"/>
  <c r="AP68" i="85" s="1"/>
  <c r="AF68" i="85"/>
  <c r="AO68" i="85" s="1"/>
  <c r="AE68" i="85"/>
  <c r="AJ58" i="28"/>
  <c r="AK58" i="28"/>
  <c r="AT58" i="28" s="1"/>
  <c r="AH72" i="81"/>
  <c r="AQ72" i="81" s="1"/>
  <c r="AS49" i="80"/>
  <c r="AL49" i="80"/>
  <c r="AU49" i="80" s="1"/>
  <c r="W72" i="41"/>
  <c r="AG71" i="41"/>
  <c r="AP71" i="41" s="1"/>
  <c r="AF71" i="41"/>
  <c r="AO71" i="41" s="1"/>
  <c r="AE71" i="41"/>
  <c r="AL69" i="80"/>
  <c r="AU69" i="80" s="1"/>
  <c r="AR69" i="80"/>
  <c r="AR71" i="80" s="1"/>
  <c r="AR69" i="35"/>
  <c r="W70" i="73"/>
  <c r="AG69" i="73"/>
  <c r="AP69" i="73" s="1"/>
  <c r="AF69" i="73"/>
  <c r="AO69" i="73" s="1"/>
  <c r="AE69" i="73"/>
  <c r="AJ4" i="80"/>
  <c r="AK4" i="80"/>
  <c r="AT4" i="80" s="1"/>
  <c r="AT71" i="80" s="1"/>
  <c r="AJ65" i="28"/>
  <c r="AK65" i="28"/>
  <c r="AT65" i="28" s="1"/>
  <c r="AJ62" i="28"/>
  <c r="AK62" i="28"/>
  <c r="AT62" i="28" s="1"/>
  <c r="AJ56" i="28"/>
  <c r="AK56" i="28"/>
  <c r="AT56" i="28" s="1"/>
  <c r="AJ50" i="28"/>
  <c r="AK50" i="28"/>
  <c r="AT50" i="28" s="1"/>
  <c r="AJ44" i="28"/>
  <c r="AK44" i="28"/>
  <c r="AT44" i="28" s="1"/>
  <c r="AJ38" i="28"/>
  <c r="AK38" i="28"/>
  <c r="AT38" i="28" s="1"/>
  <c r="AJ32" i="28"/>
  <c r="AK32" i="28"/>
  <c r="AT32" i="28" s="1"/>
  <c r="AJ26" i="28"/>
  <c r="AK26" i="28"/>
  <c r="AT26" i="28" s="1"/>
  <c r="AJ20" i="28"/>
  <c r="AK20" i="28"/>
  <c r="AT20" i="28" s="1"/>
  <c r="AJ14" i="28"/>
  <c r="AK14" i="28"/>
  <c r="AT14" i="28" s="1"/>
  <c r="AJ8" i="28"/>
  <c r="AK8" i="28"/>
  <c r="AT8" i="28" s="1"/>
  <c r="AR71" i="94"/>
  <c r="AR71" i="39"/>
  <c r="AH69" i="89"/>
  <c r="AQ69" i="89" s="1"/>
  <c r="AS12" i="80"/>
  <c r="AL12" i="80"/>
  <c r="AU12" i="80" s="1"/>
  <c r="AH71" i="43"/>
  <c r="AQ71" i="43" s="1"/>
  <c r="AE72" i="39"/>
  <c r="W73" i="39"/>
  <c r="AG72" i="39"/>
  <c r="AP72" i="39" s="1"/>
  <c r="AF72" i="39"/>
  <c r="AO72" i="39" s="1"/>
  <c r="AJ34" i="28"/>
  <c r="AK34" i="28"/>
  <c r="AT34" i="28" s="1"/>
  <c r="Z72" i="81"/>
  <c r="W72" i="77"/>
  <c r="AG71" i="77"/>
  <c r="AP71" i="77" s="1"/>
  <c r="AF71" i="77"/>
  <c r="AO71" i="77" s="1"/>
  <c r="AE71" i="77"/>
  <c r="AH73" i="79"/>
  <c r="AQ73" i="79" s="1"/>
  <c r="AS52" i="80"/>
  <c r="AL52" i="80"/>
  <c r="AU52" i="80" s="1"/>
  <c r="AN70" i="31"/>
  <c r="AI70" i="31"/>
  <c r="AH75" i="42"/>
  <c r="AQ75" i="42" s="1"/>
  <c r="AN72" i="26"/>
  <c r="AI72" i="26"/>
  <c r="AS14" i="80"/>
  <c r="AL14" i="80"/>
  <c r="AU14" i="80" s="1"/>
  <c r="AS32" i="80"/>
  <c r="AL32" i="80"/>
  <c r="AU32" i="80" s="1"/>
  <c r="AS50" i="80"/>
  <c r="AL50" i="80"/>
  <c r="AU50" i="80" s="1"/>
  <c r="AS66" i="80"/>
  <c r="AL66" i="80"/>
  <c r="AU66" i="80" s="1"/>
  <c r="Y70" i="37"/>
  <c r="X70" i="37"/>
  <c r="AN72" i="95"/>
  <c r="AI72" i="95"/>
  <c r="X71" i="87"/>
  <c r="Y71" i="87"/>
  <c r="AN71" i="25"/>
  <c r="AI71" i="25"/>
  <c r="AS3" i="80"/>
  <c r="AL3" i="80"/>
  <c r="AU3" i="80" s="1"/>
  <c r="AS21" i="80"/>
  <c r="AL21" i="80"/>
  <c r="AU21" i="80" s="1"/>
  <c r="AS39" i="80"/>
  <c r="AL39" i="80"/>
  <c r="AU39" i="80" s="1"/>
  <c r="AS57" i="80"/>
  <c r="AL57" i="80"/>
  <c r="AU57" i="80" s="1"/>
  <c r="AS54" i="80"/>
  <c r="AL54" i="80"/>
  <c r="AU54" i="80" s="1"/>
  <c r="AJ68" i="28"/>
  <c r="AK68" i="28"/>
  <c r="AT68" i="28" s="1"/>
  <c r="AJ61" i="28"/>
  <c r="AK61" i="28"/>
  <c r="AT61" i="28" s="1"/>
  <c r="AJ55" i="28"/>
  <c r="AK55" i="28"/>
  <c r="AT55" i="28" s="1"/>
  <c r="AJ49" i="28"/>
  <c r="AK49" i="28"/>
  <c r="AT49" i="28" s="1"/>
  <c r="AJ43" i="28"/>
  <c r="AK43" i="28"/>
  <c r="AT43" i="28" s="1"/>
  <c r="AJ37" i="28"/>
  <c r="AK37" i="28"/>
  <c r="AT37" i="28" s="1"/>
  <c r="AJ31" i="28"/>
  <c r="AK31" i="28"/>
  <c r="AT31" i="28" s="1"/>
  <c r="AJ25" i="28"/>
  <c r="AK25" i="28"/>
  <c r="AT25" i="28" s="1"/>
  <c r="AJ19" i="28"/>
  <c r="AK19" i="28"/>
  <c r="AT19" i="28" s="1"/>
  <c r="AJ13" i="28"/>
  <c r="AK13" i="28"/>
  <c r="AT13" i="28" s="1"/>
  <c r="AJ7" i="28"/>
  <c r="AK7" i="28"/>
  <c r="AT7" i="28" s="1"/>
  <c r="AR69" i="33"/>
  <c r="W73" i="82"/>
  <c r="AG72" i="82"/>
  <c r="AP72" i="82" s="1"/>
  <c r="AF72" i="82"/>
  <c r="AO72" i="82" s="1"/>
  <c r="AE72" i="82"/>
  <c r="AS10" i="80"/>
  <c r="AL10" i="80"/>
  <c r="AU10" i="80" s="1"/>
  <c r="AS28" i="80"/>
  <c r="AL28" i="80"/>
  <c r="AU28" i="80" s="1"/>
  <c r="Z69" i="89"/>
  <c r="AS23" i="80"/>
  <c r="AL23" i="80"/>
  <c r="AU23" i="80" s="1"/>
  <c r="AS41" i="80"/>
  <c r="AL41" i="80"/>
  <c r="AU41" i="80" s="1"/>
  <c r="AS59" i="80"/>
  <c r="AL59" i="80"/>
  <c r="AU59" i="80" s="1"/>
  <c r="AH70" i="35"/>
  <c r="AQ70" i="35" s="1"/>
  <c r="Y75" i="38"/>
  <c r="X75" i="38"/>
  <c r="Y74" i="29"/>
  <c r="X74" i="29"/>
  <c r="AR72" i="79"/>
  <c r="X71" i="75"/>
  <c r="Y71" i="75"/>
  <c r="AJ46" i="28"/>
  <c r="AK46" i="28"/>
  <c r="AT46" i="28" s="1"/>
  <c r="AS13" i="80"/>
  <c r="AL13" i="80"/>
  <c r="AU13" i="80" s="1"/>
  <c r="AH71" i="34"/>
  <c r="AQ71" i="34" s="1"/>
  <c r="AH70" i="33"/>
  <c r="AQ70" i="33" s="1"/>
  <c r="AS19" i="80"/>
  <c r="AL19" i="80"/>
  <c r="AU19" i="80" s="1"/>
  <c r="AS55" i="80"/>
  <c r="AL55" i="80"/>
  <c r="AU55" i="80" s="1"/>
  <c r="AS36" i="80"/>
  <c r="AL36" i="80"/>
  <c r="AU36" i="80" s="1"/>
  <c r="AH72" i="39"/>
  <c r="AQ72" i="39" s="1"/>
  <c r="AN73" i="30"/>
  <c r="AI73" i="30"/>
  <c r="AR70" i="34"/>
  <c r="AJ67" i="28"/>
  <c r="AK67" i="28"/>
  <c r="AT67" i="28" s="1"/>
  <c r="AJ60" i="28"/>
  <c r="AK60" i="28"/>
  <c r="AT60" i="28" s="1"/>
  <c r="AJ54" i="28"/>
  <c r="AK54" i="28"/>
  <c r="AT54" i="28" s="1"/>
  <c r="AJ48" i="28"/>
  <c r="AK48" i="28"/>
  <c r="AT48" i="28" s="1"/>
  <c r="AJ42" i="28"/>
  <c r="AK42" i="28"/>
  <c r="AT42" i="28" s="1"/>
  <c r="AJ36" i="28"/>
  <c r="AK36" i="28"/>
  <c r="AT36" i="28" s="1"/>
  <c r="AJ30" i="28"/>
  <c r="AK30" i="28"/>
  <c r="AT30" i="28" s="1"/>
  <c r="AJ24" i="28"/>
  <c r="AK24" i="28"/>
  <c r="AT24" i="28" s="1"/>
  <c r="AJ18" i="28"/>
  <c r="AK18" i="28"/>
  <c r="AT18" i="28" s="1"/>
  <c r="AJ12" i="28"/>
  <c r="AK12" i="28"/>
  <c r="AT12" i="28" s="1"/>
  <c r="AJ6" i="28"/>
  <c r="AK6" i="28"/>
  <c r="AT6" i="28" s="1"/>
  <c r="AR68" i="89"/>
  <c r="AH71" i="45"/>
  <c r="AQ71" i="45" s="1"/>
  <c r="AS42" i="80"/>
  <c r="AL42" i="80"/>
  <c r="AU42" i="80" s="1"/>
  <c r="Y74" i="46"/>
  <c r="X74" i="46"/>
  <c r="AE70" i="33"/>
  <c r="W71" i="33"/>
  <c r="AG70" i="33"/>
  <c r="AP70" i="33" s="1"/>
  <c r="AF70" i="33"/>
  <c r="AO70" i="33" s="1"/>
  <c r="AS43" i="80"/>
  <c r="AL43" i="80"/>
  <c r="AU43" i="80" s="1"/>
  <c r="AJ40" i="28"/>
  <c r="AK40" i="28"/>
  <c r="AT40" i="28" s="1"/>
  <c r="AH71" i="78"/>
  <c r="AQ71" i="78" s="1"/>
  <c r="X71" i="86"/>
  <c r="Y71" i="86"/>
  <c r="AS31" i="80"/>
  <c r="AL31" i="80"/>
  <c r="AU31" i="80" s="1"/>
  <c r="AS68" i="80"/>
  <c r="AL68" i="80"/>
  <c r="AU68" i="80" s="1"/>
  <c r="AS6" i="80"/>
  <c r="AL6" i="80"/>
  <c r="AU6" i="80" s="1"/>
  <c r="AR72" i="27"/>
  <c r="Z71" i="78"/>
  <c r="AS37" i="80"/>
  <c r="AL37" i="80"/>
  <c r="AU37" i="80" s="1"/>
  <c r="AN69" i="37"/>
  <c r="AI69" i="37"/>
  <c r="AL69" i="36"/>
  <c r="AU69" i="36" s="1"/>
  <c r="AR69" i="36"/>
  <c r="AR71" i="36" s="1"/>
  <c r="AH70" i="74"/>
  <c r="AQ70" i="74" s="1"/>
  <c r="AS8" i="36"/>
  <c r="AS71" i="36" s="1"/>
  <c r="AL8" i="36"/>
  <c r="AU8" i="36" s="1"/>
  <c r="Y72" i="47"/>
  <c r="X72" i="47"/>
  <c r="AS34" i="80"/>
  <c r="AL34" i="80"/>
  <c r="AU34" i="80" s="1"/>
  <c r="AS64" i="80"/>
  <c r="AL64" i="80"/>
  <c r="AU64" i="80" s="1"/>
  <c r="AR70" i="45"/>
  <c r="AT71" i="36"/>
  <c r="Z75" i="42"/>
  <c r="AS20" i="80"/>
  <c r="AL20" i="80"/>
  <c r="AU20" i="80" s="1"/>
  <c r="AS38" i="80"/>
  <c r="AL38" i="80"/>
  <c r="AU38" i="80" s="1"/>
  <c r="AS56" i="80"/>
  <c r="AL56" i="80"/>
  <c r="AU56" i="80" s="1"/>
  <c r="AS40" i="80"/>
  <c r="AL40" i="80"/>
  <c r="AU40" i="80" s="1"/>
  <c r="AS30" i="80"/>
  <c r="AL30" i="80"/>
  <c r="AU30" i="80" s="1"/>
  <c r="AI70" i="75"/>
  <c r="AN70" i="75"/>
  <c r="AI69" i="28"/>
  <c r="AN69" i="28"/>
  <c r="AN71" i="28" s="1"/>
  <c r="AI70" i="87"/>
  <c r="AN70" i="87"/>
  <c r="AS9" i="80"/>
  <c r="AL9" i="80"/>
  <c r="AU9" i="80" s="1"/>
  <c r="AS27" i="80"/>
  <c r="AL27" i="80"/>
  <c r="AU27" i="80" s="1"/>
  <c r="AS45" i="80"/>
  <c r="AL45" i="80"/>
  <c r="AU45" i="80" s="1"/>
  <c r="AS63" i="80"/>
  <c r="AL63" i="80"/>
  <c r="AU63" i="80" s="1"/>
  <c r="Y71" i="93"/>
  <c r="X71" i="93"/>
  <c r="AH73" i="27"/>
  <c r="AQ73" i="27" s="1"/>
  <c r="AJ66" i="28"/>
  <c r="AK66" i="28"/>
  <c r="AT66" i="28" s="1"/>
  <c r="AJ59" i="28"/>
  <c r="AK59" i="28"/>
  <c r="AT59" i="28" s="1"/>
  <c r="AJ53" i="28"/>
  <c r="AK53" i="28"/>
  <c r="AT53" i="28" s="1"/>
  <c r="AJ47" i="28"/>
  <c r="AK47" i="28"/>
  <c r="AT47" i="28" s="1"/>
  <c r="AJ41" i="28"/>
  <c r="AK41" i="28"/>
  <c r="AT41" i="28" s="1"/>
  <c r="AJ35" i="28"/>
  <c r="AK35" i="28"/>
  <c r="AT35" i="28" s="1"/>
  <c r="AJ29" i="28"/>
  <c r="AK29" i="28"/>
  <c r="AT29" i="28" s="1"/>
  <c r="AJ23" i="28"/>
  <c r="AK23" i="28"/>
  <c r="AT23" i="28" s="1"/>
  <c r="AJ17" i="28"/>
  <c r="AK17" i="28"/>
  <c r="AT17" i="28" s="1"/>
  <c r="AJ11" i="28"/>
  <c r="AK11" i="28"/>
  <c r="AT11" i="28" s="1"/>
  <c r="AH71" i="91"/>
  <c r="AQ71" i="91" s="1"/>
  <c r="AS16" i="80"/>
  <c r="AL16" i="80"/>
  <c r="AU16" i="80" s="1"/>
  <c r="AS18" i="80"/>
  <c r="AL18" i="80"/>
  <c r="AU18" i="80" s="1"/>
  <c r="AR70" i="78"/>
  <c r="Z71" i="45"/>
  <c r="AH69" i="76"/>
  <c r="AQ69" i="76" s="1"/>
  <c r="AQ71" i="76" s="1"/>
  <c r="AZ3" i="76"/>
  <c r="AX6" i="76" s="1"/>
  <c r="S6" i="76" s="1"/>
  <c r="AC6" i="76" s="1"/>
  <c r="AB7" i="76" s="1"/>
  <c r="AX13" i="76"/>
  <c r="S13" i="76" s="1"/>
  <c r="AC13" i="76" s="1"/>
  <c r="AB14" i="76" s="1"/>
  <c r="AX15" i="76"/>
  <c r="S15" i="76" s="1"/>
  <c r="AC15" i="76" s="1"/>
  <c r="AB16" i="76" s="1"/>
  <c r="AX17" i="76"/>
  <c r="S17" i="76" s="1"/>
  <c r="AC17" i="76" s="1"/>
  <c r="AB18" i="76" s="1"/>
  <c r="AX19" i="76"/>
  <c r="S19" i="76" s="1"/>
  <c r="AC19" i="76" s="1"/>
  <c r="AB20" i="76" s="1"/>
  <c r="AX20" i="76"/>
  <c r="S20" i="76" s="1"/>
  <c r="AC20" i="76" s="1"/>
  <c r="AB21" i="76" s="1"/>
  <c r="AX21" i="76"/>
  <c r="S21" i="76" s="1"/>
  <c r="AC21" i="76" s="1"/>
  <c r="AB22" i="76" s="1"/>
  <c r="AX23" i="76"/>
  <c r="S23" i="76" s="1"/>
  <c r="AC23" i="76" s="1"/>
  <c r="AB24" i="76" s="1"/>
  <c r="AX25" i="76"/>
  <c r="S25" i="76" s="1"/>
  <c r="AC25" i="76" s="1"/>
  <c r="AB26" i="76" s="1"/>
  <c r="AX26" i="76"/>
  <c r="S26" i="76" s="1"/>
  <c r="AC26" i="76" s="1"/>
  <c r="AB27" i="76" s="1"/>
  <c r="AX27" i="76"/>
  <c r="S27" i="76" s="1"/>
  <c r="AC27" i="76" s="1"/>
  <c r="AB28" i="76" s="1"/>
  <c r="AX28" i="76"/>
  <c r="S28" i="76" s="1"/>
  <c r="AC28" i="76" s="1"/>
  <c r="AB29" i="76" s="1"/>
  <c r="AX29" i="76"/>
  <c r="S29" i="76" s="1"/>
  <c r="AC29" i="76" s="1"/>
  <c r="AB30" i="76" s="1"/>
  <c r="AX30" i="76"/>
  <c r="S30" i="76" s="1"/>
  <c r="AC30" i="76" s="1"/>
  <c r="AB31" i="76" s="1"/>
  <c r="AX31" i="76"/>
  <c r="S31" i="76" s="1"/>
  <c r="AC31" i="76" s="1"/>
  <c r="AB32" i="76" s="1"/>
  <c r="AX32" i="76"/>
  <c r="S32" i="76" s="1"/>
  <c r="AC32" i="76" s="1"/>
  <c r="AB33" i="76" s="1"/>
  <c r="AX33" i="76"/>
  <c r="S33" i="76" s="1"/>
  <c r="AC33" i="76" s="1"/>
  <c r="AB34" i="76" s="1"/>
  <c r="AX34" i="76"/>
  <c r="S34" i="76" s="1"/>
  <c r="AC34" i="76" s="1"/>
  <c r="AB35" i="76" s="1"/>
  <c r="AX35" i="76"/>
  <c r="S35" i="76" s="1"/>
  <c r="AC35" i="76" s="1"/>
  <c r="AB36" i="76" s="1"/>
  <c r="AX36" i="76"/>
  <c r="S36" i="76" s="1"/>
  <c r="AC36" i="76" s="1"/>
  <c r="AB37" i="76" s="1"/>
  <c r="AX37" i="76"/>
  <c r="S37" i="76" s="1"/>
  <c r="AC37" i="76" s="1"/>
  <c r="AB38" i="76" s="1"/>
  <c r="AX38" i="76"/>
  <c r="S38" i="76" s="1"/>
  <c r="AC38" i="76" s="1"/>
  <c r="AB39" i="76" s="1"/>
  <c r="AX39" i="76"/>
  <c r="S39" i="76" s="1"/>
  <c r="AC39" i="76" s="1"/>
  <c r="AB40" i="76" s="1"/>
  <c r="AX40" i="76"/>
  <c r="S40" i="76" s="1"/>
  <c r="AC40" i="76" s="1"/>
  <c r="AB41" i="76" s="1"/>
  <c r="AX41" i="76"/>
  <c r="S41" i="76" s="1"/>
  <c r="AC41" i="76" s="1"/>
  <c r="AB42" i="76" s="1"/>
  <c r="AX42" i="76"/>
  <c r="S42" i="76" s="1"/>
  <c r="AC42" i="76" s="1"/>
  <c r="AB43" i="76" s="1"/>
  <c r="AX43" i="76"/>
  <c r="S43" i="76" s="1"/>
  <c r="AC43" i="76" s="1"/>
  <c r="AB44" i="76" s="1"/>
  <c r="AX44" i="76"/>
  <c r="S44" i="76" s="1"/>
  <c r="AC44" i="76" s="1"/>
  <c r="AB45" i="76" s="1"/>
  <c r="AX45" i="76"/>
  <c r="S45" i="76" s="1"/>
  <c r="AC45" i="76" s="1"/>
  <c r="AB46" i="76" s="1"/>
  <c r="AX46" i="76"/>
  <c r="S46" i="76" s="1"/>
  <c r="AC46" i="76" s="1"/>
  <c r="AB47" i="76" s="1"/>
  <c r="AX47" i="76"/>
  <c r="S47" i="76" s="1"/>
  <c r="AC47" i="76" s="1"/>
  <c r="AB48" i="76" s="1"/>
  <c r="AX48" i="76"/>
  <c r="S48" i="76" s="1"/>
  <c r="AC48" i="76" s="1"/>
  <c r="AB49" i="76" s="1"/>
  <c r="AX49" i="76"/>
  <c r="S49" i="76" s="1"/>
  <c r="AC49" i="76" s="1"/>
  <c r="AB50" i="76" s="1"/>
  <c r="AX50" i="76"/>
  <c r="S50" i="76" s="1"/>
  <c r="AC50" i="76" s="1"/>
  <c r="AB51" i="76" s="1"/>
  <c r="AX51" i="76"/>
  <c r="S51" i="76" s="1"/>
  <c r="AC51" i="76" s="1"/>
  <c r="AB52" i="76" s="1"/>
  <c r="AX52" i="76"/>
  <c r="S52" i="76" s="1"/>
  <c r="AC52" i="76" s="1"/>
  <c r="AB53" i="76" s="1"/>
  <c r="AX53" i="76"/>
  <c r="S53" i="76" s="1"/>
  <c r="AC53" i="76" s="1"/>
  <c r="AB54" i="76" s="1"/>
  <c r="AX54" i="76"/>
  <c r="S54" i="76" s="1"/>
  <c r="AC54" i="76" s="1"/>
  <c r="AB55" i="76" s="1"/>
  <c r="AX55" i="76"/>
  <c r="S55" i="76" s="1"/>
  <c r="AC55" i="76" s="1"/>
  <c r="AB56" i="76" s="1"/>
  <c r="AX56" i="76"/>
  <c r="S56" i="76" s="1"/>
  <c r="AC56" i="76" s="1"/>
  <c r="AB57" i="76" s="1"/>
  <c r="AX57" i="76"/>
  <c r="S57" i="76" s="1"/>
  <c r="AC57" i="76" s="1"/>
  <c r="AB58" i="76" s="1"/>
  <c r="AX58" i="76"/>
  <c r="S58" i="76" s="1"/>
  <c r="AC58" i="76" s="1"/>
  <c r="AB59" i="76" s="1"/>
  <c r="AX59" i="76"/>
  <c r="S59" i="76" s="1"/>
  <c r="AC59" i="76" s="1"/>
  <c r="AB60" i="76" s="1"/>
  <c r="AX60" i="76"/>
  <c r="S60" i="76" s="1"/>
  <c r="AC60" i="76" s="1"/>
  <c r="AB61" i="76" s="1"/>
  <c r="AX61" i="76"/>
  <c r="S61" i="76" s="1"/>
  <c r="AC61" i="76" s="1"/>
  <c r="AB62" i="76" s="1"/>
  <c r="AX62" i="76"/>
  <c r="S62" i="76" s="1"/>
  <c r="AC62" i="76" s="1"/>
  <c r="AB63" i="76" s="1"/>
  <c r="AX63" i="76"/>
  <c r="S63" i="76" s="1"/>
  <c r="AC63" i="76" s="1"/>
  <c r="AB64" i="76" s="1"/>
  <c r="AX66" i="76"/>
  <c r="S66" i="76" s="1"/>
  <c r="AC66" i="76" s="1"/>
  <c r="AB67" i="76" s="1"/>
  <c r="AX65" i="76"/>
  <c r="S65" i="76" s="1"/>
  <c r="AC65" i="76" s="1"/>
  <c r="AB66" i="76" s="1"/>
  <c r="AX64" i="76"/>
  <c r="S64" i="76" s="1"/>
  <c r="AC64" i="76" s="1"/>
  <c r="AB65" i="76" s="1"/>
  <c r="AX67" i="76"/>
  <c r="S67" i="76" s="1"/>
  <c r="AC67" i="76" s="1"/>
  <c r="AB68" i="76" s="1"/>
  <c r="AX68" i="76"/>
  <c r="S68" i="76" s="1"/>
  <c r="AC68" i="76" s="1"/>
  <c r="AB69" i="76" s="1"/>
  <c r="AS11" i="80"/>
  <c r="AL11" i="80"/>
  <c r="AU11" i="80" s="1"/>
  <c r="AS29" i="80"/>
  <c r="AL29" i="80"/>
  <c r="AU29" i="80" s="1"/>
  <c r="AS47" i="80"/>
  <c r="AL47" i="80"/>
  <c r="AU47" i="80" s="1"/>
  <c r="AI74" i="38"/>
  <c r="AN74" i="38"/>
  <c r="AN73" i="46"/>
  <c r="AI73" i="46"/>
  <c r="AJ5" i="28" l="1"/>
  <c r="AX7" i="76"/>
  <c r="S7" i="76" s="1"/>
  <c r="AC7" i="76" s="1"/>
  <c r="AB8" i="76" s="1"/>
  <c r="Z71" i="75"/>
  <c r="W73" i="94"/>
  <c r="AF70" i="74"/>
  <c r="AO70" i="74" s="1"/>
  <c r="AX5" i="76"/>
  <c r="S5" i="76" s="1"/>
  <c r="AC5" i="76" s="1"/>
  <c r="AB6" i="76" s="1"/>
  <c r="AX11" i="76"/>
  <c r="S11" i="76" s="1"/>
  <c r="AC11" i="76" s="1"/>
  <c r="AB12" i="76" s="1"/>
  <c r="AX9" i="76"/>
  <c r="S9" i="76" s="1"/>
  <c r="AC9" i="76" s="1"/>
  <c r="AB10" i="76" s="1"/>
  <c r="Z72" i="47"/>
  <c r="AU71" i="36"/>
  <c r="C11" i="36" s="1"/>
  <c r="Z74" i="46"/>
  <c r="AX14" i="76"/>
  <c r="S14" i="76" s="1"/>
  <c r="AC14" i="76" s="1"/>
  <c r="AB15" i="76" s="1"/>
  <c r="AX3" i="76"/>
  <c r="S3" i="76" s="1"/>
  <c r="AC3" i="76" s="1"/>
  <c r="Z75" i="38"/>
  <c r="AX8" i="76"/>
  <c r="S8" i="76" s="1"/>
  <c r="AC8" i="76" s="1"/>
  <c r="AB9" i="76" s="1"/>
  <c r="Z70" i="37"/>
  <c r="AG70" i="37" s="1"/>
  <c r="AP70" i="37" s="1"/>
  <c r="Z71" i="87"/>
  <c r="AF71" i="87" s="1"/>
  <c r="AO71" i="87" s="1"/>
  <c r="W76" i="38"/>
  <c r="AG75" i="38"/>
  <c r="AP75" i="38" s="1"/>
  <c r="AF75" i="38"/>
  <c r="AO75" i="38" s="1"/>
  <c r="AE75" i="38"/>
  <c r="AJ7" i="76"/>
  <c r="AK7" i="76"/>
  <c r="AT7" i="76" s="1"/>
  <c r="W73" i="47"/>
  <c r="AG72" i="47"/>
  <c r="AP72" i="47" s="1"/>
  <c r="AF72" i="47"/>
  <c r="AO72" i="47" s="1"/>
  <c r="AE72" i="47"/>
  <c r="AF74" i="46"/>
  <c r="AO74" i="46" s="1"/>
  <c r="AG74" i="46"/>
  <c r="AP74" i="46" s="1"/>
  <c r="W75" i="46"/>
  <c r="AE74" i="46"/>
  <c r="AF70" i="37"/>
  <c r="AO70" i="37" s="1"/>
  <c r="W71" i="37"/>
  <c r="AE70" i="37"/>
  <c r="W72" i="87"/>
  <c r="AG71" i="87"/>
  <c r="AP71" i="87" s="1"/>
  <c r="AE71" i="87"/>
  <c r="AJ48" i="76"/>
  <c r="AK48" i="76"/>
  <c r="AT48" i="76" s="1"/>
  <c r="AK24" i="76"/>
  <c r="AT24" i="76" s="1"/>
  <c r="AH71" i="93"/>
  <c r="AQ71" i="93" s="1"/>
  <c r="X72" i="77"/>
  <c r="Y72" i="77"/>
  <c r="Y73" i="39"/>
  <c r="X73" i="39"/>
  <c r="AS20" i="28"/>
  <c r="AL20" i="28"/>
  <c r="AU20" i="28" s="1"/>
  <c r="AS38" i="28"/>
  <c r="AL38" i="28"/>
  <c r="AU38" i="28" s="1"/>
  <c r="AH72" i="25"/>
  <c r="AQ72" i="25" s="1"/>
  <c r="AJ67" i="76"/>
  <c r="AK67" i="76"/>
  <c r="AT67" i="76" s="1"/>
  <c r="AJ59" i="76"/>
  <c r="AK59" i="76"/>
  <c r="AT59" i="76" s="1"/>
  <c r="AJ53" i="76"/>
  <c r="AK53" i="76"/>
  <c r="AT53" i="76" s="1"/>
  <c r="AJ47" i="76"/>
  <c r="AK47" i="76"/>
  <c r="AT47" i="76" s="1"/>
  <c r="AJ41" i="76"/>
  <c r="AK41" i="76"/>
  <c r="AT41" i="76" s="1"/>
  <c r="AJ35" i="76"/>
  <c r="AK35" i="76"/>
  <c r="AT35" i="76" s="1"/>
  <c r="AJ29" i="76"/>
  <c r="AK29" i="76"/>
  <c r="AT29" i="76" s="1"/>
  <c r="AX22" i="76"/>
  <c r="S22" i="76" s="1"/>
  <c r="AC22" i="76" s="1"/>
  <c r="AB23" i="76" s="1"/>
  <c r="AX16" i="76"/>
  <c r="S16" i="76" s="1"/>
  <c r="AC16" i="76" s="1"/>
  <c r="AB17" i="76" s="1"/>
  <c r="AX10" i="76"/>
  <c r="S10" i="76" s="1"/>
  <c r="AC10" i="76" s="1"/>
  <c r="AB11" i="76" s="1"/>
  <c r="AX4" i="76"/>
  <c r="S4" i="76" s="1"/>
  <c r="AC4" i="76" s="1"/>
  <c r="AB5" i="76" s="1"/>
  <c r="AS6" i="28"/>
  <c r="AL6" i="28"/>
  <c r="AU6" i="28" s="1"/>
  <c r="AS24" i="28"/>
  <c r="AL24" i="28"/>
  <c r="AU24" i="28" s="1"/>
  <c r="AS42" i="28"/>
  <c r="AL42" i="28"/>
  <c r="AU42" i="28" s="1"/>
  <c r="AS60" i="28"/>
  <c r="AL60" i="28"/>
  <c r="AU60" i="28" s="1"/>
  <c r="AI72" i="82"/>
  <c r="AN72" i="82"/>
  <c r="AS19" i="28"/>
  <c r="AL19" i="28"/>
  <c r="AU19" i="28" s="1"/>
  <c r="AS37" i="28"/>
  <c r="AL37" i="28"/>
  <c r="AU37" i="28" s="1"/>
  <c r="AS55" i="28"/>
  <c r="AL55" i="28"/>
  <c r="AU55" i="28" s="1"/>
  <c r="AH71" i="87"/>
  <c r="AQ71" i="87" s="1"/>
  <c r="W73" i="81"/>
  <c r="AG72" i="81"/>
  <c r="AP72" i="81" s="1"/>
  <c r="AF72" i="81"/>
  <c r="AO72" i="81" s="1"/>
  <c r="AE72" i="81"/>
  <c r="AN68" i="85"/>
  <c r="AI68" i="85"/>
  <c r="Y70" i="83"/>
  <c r="X70" i="83"/>
  <c r="AS15" i="28"/>
  <c r="AL15" i="28"/>
  <c r="AU15" i="28" s="1"/>
  <c r="AS33" i="28"/>
  <c r="AL33" i="28"/>
  <c r="AU33" i="28" s="1"/>
  <c r="AS51" i="28"/>
  <c r="AL51" i="28"/>
  <c r="AU51" i="28" s="1"/>
  <c r="AR73" i="29"/>
  <c r="AI69" i="76"/>
  <c r="AN69" i="76"/>
  <c r="AN71" i="76" s="1"/>
  <c r="AH73" i="26"/>
  <c r="AQ73" i="26" s="1"/>
  <c r="Y74" i="79"/>
  <c r="X74" i="79"/>
  <c r="X72" i="43"/>
  <c r="Y72" i="43"/>
  <c r="X71" i="90"/>
  <c r="Y71" i="90"/>
  <c r="AJ54" i="76"/>
  <c r="AK54" i="76"/>
  <c r="AT54" i="76" s="1"/>
  <c r="AJ30" i="76"/>
  <c r="AK30" i="76"/>
  <c r="AT30" i="76" s="1"/>
  <c r="AS11" i="28"/>
  <c r="AL11" i="28"/>
  <c r="AU11" i="28" s="1"/>
  <c r="AS56" i="28"/>
  <c r="AL56" i="28"/>
  <c r="AU56" i="28" s="1"/>
  <c r="AR74" i="38"/>
  <c r="AJ64" i="76"/>
  <c r="AK64" i="76"/>
  <c r="AT64" i="76" s="1"/>
  <c r="AJ58" i="76"/>
  <c r="AK58" i="76"/>
  <c r="AT58" i="76" s="1"/>
  <c r="AJ52" i="76"/>
  <c r="AK52" i="76"/>
  <c r="AT52" i="76" s="1"/>
  <c r="AJ46" i="76"/>
  <c r="AK46" i="76"/>
  <c r="AT46" i="76" s="1"/>
  <c r="AJ40" i="76"/>
  <c r="AK40" i="76"/>
  <c r="AT40" i="76" s="1"/>
  <c r="AJ34" i="76"/>
  <c r="AK34" i="76"/>
  <c r="AT34" i="76" s="1"/>
  <c r="AJ28" i="76"/>
  <c r="AK28" i="76"/>
  <c r="AT28" i="76" s="1"/>
  <c r="AK22" i="76"/>
  <c r="AT22" i="76" s="1"/>
  <c r="AJ16" i="76"/>
  <c r="AK16" i="76"/>
  <c r="AT16" i="76" s="1"/>
  <c r="AJ10" i="76"/>
  <c r="AK10" i="76"/>
  <c r="AT10" i="76" s="1"/>
  <c r="AJ3" i="76"/>
  <c r="AB4" i="76"/>
  <c r="AS17" i="28"/>
  <c r="AL17" i="28"/>
  <c r="AU17" i="28" s="1"/>
  <c r="AS35" i="28"/>
  <c r="AL35" i="28"/>
  <c r="AU35" i="28" s="1"/>
  <c r="AS53" i="28"/>
  <c r="AL53" i="28"/>
  <c r="AU53" i="28" s="1"/>
  <c r="Z71" i="93"/>
  <c r="AL69" i="28"/>
  <c r="AU69" i="28" s="1"/>
  <c r="AR69" i="28"/>
  <c r="AR71" i="28" s="1"/>
  <c r="AH71" i="86"/>
  <c r="AQ71" i="86" s="1"/>
  <c r="W70" i="89"/>
  <c r="AG69" i="89"/>
  <c r="AP69" i="89" s="1"/>
  <c r="AF69" i="89"/>
  <c r="AO69" i="89" s="1"/>
  <c r="AE69" i="89"/>
  <c r="AI72" i="39"/>
  <c r="AN72" i="39"/>
  <c r="AS8" i="28"/>
  <c r="AL8" i="28"/>
  <c r="AU8" i="28" s="1"/>
  <c r="AS26" i="28"/>
  <c r="AL26" i="28"/>
  <c r="AU26" i="28" s="1"/>
  <c r="AS44" i="28"/>
  <c r="AL44" i="28"/>
  <c r="AU44" i="28" s="1"/>
  <c r="AS62" i="28"/>
  <c r="AL62" i="28"/>
  <c r="AU62" i="28" s="1"/>
  <c r="AN69" i="73"/>
  <c r="AI69" i="73"/>
  <c r="X72" i="41"/>
  <c r="Y72" i="41"/>
  <c r="AR70" i="86"/>
  <c r="AS3" i="28"/>
  <c r="AL3" i="28"/>
  <c r="AU3" i="28" s="1"/>
  <c r="Z72" i="25"/>
  <c r="AH73" i="95"/>
  <c r="AQ73" i="95" s="1"/>
  <c r="AR71" i="47"/>
  <c r="AS5" i="28"/>
  <c r="AL5" i="28"/>
  <c r="AU5" i="28" s="1"/>
  <c r="AS22" i="28"/>
  <c r="AL22" i="28"/>
  <c r="AU22" i="28" s="1"/>
  <c r="AS64" i="28"/>
  <c r="AL64" i="28"/>
  <c r="AU64" i="28" s="1"/>
  <c r="Z73" i="26"/>
  <c r="AN71" i="34"/>
  <c r="AI71" i="34"/>
  <c r="AI72" i="94"/>
  <c r="AN72" i="94"/>
  <c r="AI70" i="74"/>
  <c r="AN70" i="74"/>
  <c r="Y71" i="35"/>
  <c r="X71" i="35"/>
  <c r="AJ60" i="76"/>
  <c r="AK60" i="76"/>
  <c r="AT60" i="76" s="1"/>
  <c r="AK18" i="76"/>
  <c r="AT18" i="76" s="1"/>
  <c r="AS47" i="28"/>
  <c r="AL47" i="28"/>
  <c r="AU47" i="28" s="1"/>
  <c r="W72" i="75"/>
  <c r="AG71" i="75"/>
  <c r="AP71" i="75" s="1"/>
  <c r="AF71" i="75"/>
  <c r="AO71" i="75" s="1"/>
  <c r="AE71" i="75"/>
  <c r="AS4" i="80"/>
  <c r="AL4" i="80"/>
  <c r="AU4" i="80" s="1"/>
  <c r="AJ69" i="76"/>
  <c r="AS69" i="76" s="1"/>
  <c r="AK69" i="76"/>
  <c r="AT69" i="76" s="1"/>
  <c r="AJ63" i="76"/>
  <c r="AK63" i="76"/>
  <c r="AT63" i="76" s="1"/>
  <c r="AJ57" i="76"/>
  <c r="AK57" i="76"/>
  <c r="AT57" i="76" s="1"/>
  <c r="AJ51" i="76"/>
  <c r="AK51" i="76"/>
  <c r="AT51" i="76" s="1"/>
  <c r="AJ45" i="76"/>
  <c r="AK45" i="76"/>
  <c r="AT45" i="76" s="1"/>
  <c r="AJ39" i="76"/>
  <c r="AK39" i="76"/>
  <c r="AT39" i="76" s="1"/>
  <c r="AJ33" i="76"/>
  <c r="AK33" i="76"/>
  <c r="AT33" i="76" s="1"/>
  <c r="AJ27" i="76"/>
  <c r="AK27" i="76"/>
  <c r="AT27" i="76" s="1"/>
  <c r="AJ21" i="76"/>
  <c r="AK21" i="76"/>
  <c r="AT21" i="76" s="1"/>
  <c r="AJ15" i="76"/>
  <c r="AK15" i="76"/>
  <c r="AT15" i="76" s="1"/>
  <c r="AJ9" i="76"/>
  <c r="AK9" i="76"/>
  <c r="AT9" i="76" s="1"/>
  <c r="AF75" i="42"/>
  <c r="AO75" i="42" s="1"/>
  <c r="W76" i="42"/>
  <c r="AG75" i="42"/>
  <c r="AP75" i="42" s="1"/>
  <c r="AE75" i="42"/>
  <c r="W72" i="78"/>
  <c r="AG71" i="78"/>
  <c r="AP71" i="78" s="1"/>
  <c r="AF71" i="78"/>
  <c r="AO71" i="78" s="1"/>
  <c r="AE71" i="78"/>
  <c r="Z71" i="86"/>
  <c r="X71" i="33"/>
  <c r="Y71" i="33"/>
  <c r="AS12" i="28"/>
  <c r="AL12" i="28"/>
  <c r="AU12" i="28" s="1"/>
  <c r="AS30" i="28"/>
  <c r="AL30" i="28"/>
  <c r="AU30" i="28" s="1"/>
  <c r="AS48" i="28"/>
  <c r="AL48" i="28"/>
  <c r="AU48" i="28" s="1"/>
  <c r="AS67" i="28"/>
  <c r="AL67" i="28"/>
  <c r="AU67" i="28" s="1"/>
  <c r="AS46" i="28"/>
  <c r="AL46" i="28"/>
  <c r="AU46" i="28" s="1"/>
  <c r="AH74" i="29"/>
  <c r="AQ74" i="29" s="1"/>
  <c r="AS7" i="28"/>
  <c r="AL7" i="28"/>
  <c r="AU7" i="28" s="1"/>
  <c r="AS25" i="28"/>
  <c r="AL25" i="28"/>
  <c r="AU25" i="28" s="1"/>
  <c r="AS43" i="28"/>
  <c r="AL43" i="28"/>
  <c r="AU43" i="28" s="1"/>
  <c r="AS61" i="28"/>
  <c r="AL61" i="28"/>
  <c r="AU61" i="28" s="1"/>
  <c r="AR72" i="95"/>
  <c r="AN71" i="77"/>
  <c r="AI71" i="77"/>
  <c r="AS34" i="28"/>
  <c r="AL34" i="28"/>
  <c r="AU34" i="28" s="1"/>
  <c r="AI69" i="83"/>
  <c r="AN69" i="83"/>
  <c r="AJ4" i="28"/>
  <c r="AK4" i="28"/>
  <c r="AT4" i="28" s="1"/>
  <c r="AT71" i="28" s="1"/>
  <c r="AS21" i="28"/>
  <c r="AL21" i="28"/>
  <c r="AU21" i="28" s="1"/>
  <c r="AS39" i="28"/>
  <c r="AL39" i="28"/>
  <c r="AU39" i="28" s="1"/>
  <c r="AS57" i="28"/>
  <c r="AL57" i="28"/>
  <c r="AU57" i="28" s="1"/>
  <c r="Z73" i="95"/>
  <c r="AS8" i="80"/>
  <c r="AL8" i="80"/>
  <c r="AU8" i="80" s="1"/>
  <c r="AH71" i="31"/>
  <c r="AQ71" i="31" s="1"/>
  <c r="AN71" i="91"/>
  <c r="AI71" i="91"/>
  <c r="X74" i="27"/>
  <c r="Y74" i="27"/>
  <c r="AI73" i="79"/>
  <c r="AN73" i="79"/>
  <c r="AN70" i="90"/>
  <c r="AI70" i="90"/>
  <c r="AJ42" i="76"/>
  <c r="AK42" i="76"/>
  <c r="AT42" i="76" s="1"/>
  <c r="AJ6" i="76"/>
  <c r="AK6" i="76"/>
  <c r="AT6" i="76" s="1"/>
  <c r="AS29" i="28"/>
  <c r="AL29" i="28"/>
  <c r="AU29" i="28" s="1"/>
  <c r="AS16" i="28"/>
  <c r="AL16" i="28"/>
  <c r="AU16" i="28" s="1"/>
  <c r="AN73" i="27"/>
  <c r="AI73" i="27"/>
  <c r="AJ68" i="76"/>
  <c r="AK68" i="76"/>
  <c r="AT68" i="76" s="1"/>
  <c r="AJ56" i="76"/>
  <c r="AK56" i="76"/>
  <c r="AT56" i="76" s="1"/>
  <c r="AJ44" i="76"/>
  <c r="AK44" i="76"/>
  <c r="AT44" i="76" s="1"/>
  <c r="AJ32" i="76"/>
  <c r="AK32" i="76"/>
  <c r="AT32" i="76" s="1"/>
  <c r="AJ26" i="76"/>
  <c r="AK26" i="76"/>
  <c r="AT26" i="76" s="1"/>
  <c r="AJ20" i="76"/>
  <c r="AK20" i="76"/>
  <c r="AT20" i="76" s="1"/>
  <c r="AJ14" i="76"/>
  <c r="AK14" i="76"/>
  <c r="AT14" i="76" s="1"/>
  <c r="AJ8" i="76"/>
  <c r="AK8" i="76"/>
  <c r="AT8" i="76" s="1"/>
  <c r="AS23" i="28"/>
  <c r="AL23" i="28"/>
  <c r="AU23" i="28" s="1"/>
  <c r="AS41" i="28"/>
  <c r="AL41" i="28"/>
  <c r="AU41" i="28" s="1"/>
  <c r="AS59" i="28"/>
  <c r="AL59" i="28"/>
  <c r="AU59" i="28" s="1"/>
  <c r="AR70" i="75"/>
  <c r="AS40" i="28"/>
  <c r="AL40" i="28"/>
  <c r="AU40" i="28" s="1"/>
  <c r="X73" i="82"/>
  <c r="Y73" i="82"/>
  <c r="AR71" i="25"/>
  <c r="AR72" i="26"/>
  <c r="AS14" i="28"/>
  <c r="AL14" i="28"/>
  <c r="AU14" i="28" s="1"/>
  <c r="AS32" i="28"/>
  <c r="AL32" i="28"/>
  <c r="AU32" i="28" s="1"/>
  <c r="AS50" i="28"/>
  <c r="AL50" i="28"/>
  <c r="AU50" i="28" s="1"/>
  <c r="AS65" i="28"/>
  <c r="AL65" i="28"/>
  <c r="AU65" i="28" s="1"/>
  <c r="X69" i="85"/>
  <c r="Z69" i="85" s="1"/>
  <c r="Y69" i="85"/>
  <c r="Z71" i="31"/>
  <c r="AS10" i="28"/>
  <c r="AL10" i="28"/>
  <c r="AU10" i="28" s="1"/>
  <c r="AS28" i="28"/>
  <c r="AL28" i="28"/>
  <c r="AU28" i="28" s="1"/>
  <c r="AI71" i="43"/>
  <c r="AN71" i="43"/>
  <c r="AI70" i="35"/>
  <c r="AN70" i="35"/>
  <c r="AJ66" i="76"/>
  <c r="AK66" i="76"/>
  <c r="AT66" i="76" s="1"/>
  <c r="AJ36" i="76"/>
  <c r="AK36" i="76"/>
  <c r="AT36" i="76" s="1"/>
  <c r="AK12" i="76"/>
  <c r="AT12" i="76" s="1"/>
  <c r="AS66" i="28"/>
  <c r="AL66" i="28"/>
  <c r="AU66" i="28" s="1"/>
  <c r="AR70" i="87"/>
  <c r="AH74" i="46"/>
  <c r="AQ74" i="46" s="1"/>
  <c r="AR73" i="30"/>
  <c r="AH75" i="38"/>
  <c r="AQ75" i="38" s="1"/>
  <c r="AF74" i="30"/>
  <c r="AO74" i="30" s="1"/>
  <c r="AE74" i="30"/>
  <c r="W75" i="30"/>
  <c r="AG74" i="30"/>
  <c r="AP74" i="30" s="1"/>
  <c r="X72" i="91"/>
  <c r="Y72" i="91"/>
  <c r="AS52" i="28"/>
  <c r="AL52" i="28"/>
  <c r="AU52" i="28" s="1"/>
  <c r="AJ62" i="76"/>
  <c r="AK62" i="76"/>
  <c r="AT62" i="76" s="1"/>
  <c r="AJ50" i="76"/>
  <c r="AK50" i="76"/>
  <c r="AT50" i="76" s="1"/>
  <c r="AJ38" i="76"/>
  <c r="AK38" i="76"/>
  <c r="AT38" i="76" s="1"/>
  <c r="AR73" i="46"/>
  <c r="AJ65" i="76"/>
  <c r="AK65" i="76"/>
  <c r="AT65" i="76" s="1"/>
  <c r="AJ61" i="76"/>
  <c r="AK61" i="76"/>
  <c r="AT61" i="76" s="1"/>
  <c r="AJ55" i="76"/>
  <c r="AK55" i="76"/>
  <c r="AT55" i="76" s="1"/>
  <c r="AJ49" i="76"/>
  <c r="AK49" i="76"/>
  <c r="AT49" i="76" s="1"/>
  <c r="AJ43" i="76"/>
  <c r="AK43" i="76"/>
  <c r="AT43" i="76" s="1"/>
  <c r="AJ37" i="76"/>
  <c r="AK37" i="76"/>
  <c r="AT37" i="76" s="1"/>
  <c r="AJ31" i="76"/>
  <c r="AK31" i="76"/>
  <c r="AT31" i="76" s="1"/>
  <c r="AX24" i="76"/>
  <c r="S24" i="76" s="1"/>
  <c r="AC24" i="76" s="1"/>
  <c r="AB25" i="76" s="1"/>
  <c r="AX18" i="76"/>
  <c r="S18" i="76" s="1"/>
  <c r="AC18" i="76" s="1"/>
  <c r="AB19" i="76" s="1"/>
  <c r="AX12" i="76"/>
  <c r="S12" i="76" s="1"/>
  <c r="AC12" i="76" s="1"/>
  <c r="AB13" i="76" s="1"/>
  <c r="W72" i="45"/>
  <c r="AG71" i="45"/>
  <c r="AP71" i="45" s="1"/>
  <c r="AE71" i="45"/>
  <c r="AF71" i="45"/>
  <c r="AO71" i="45" s="1"/>
  <c r="AH72" i="47"/>
  <c r="AQ72" i="47" s="1"/>
  <c r="AR69" i="37"/>
  <c r="AI70" i="33"/>
  <c r="AN70" i="33"/>
  <c r="AS18" i="28"/>
  <c r="AL18" i="28"/>
  <c r="AU18" i="28" s="1"/>
  <c r="AS36" i="28"/>
  <c r="AL36" i="28"/>
  <c r="AU36" i="28" s="1"/>
  <c r="AS54" i="28"/>
  <c r="AL54" i="28"/>
  <c r="AU54" i="28" s="1"/>
  <c r="AH71" i="75"/>
  <c r="AQ71" i="75" s="1"/>
  <c r="Z74" i="29"/>
  <c r="AS13" i="28"/>
  <c r="AL13" i="28"/>
  <c r="AU13" i="28" s="1"/>
  <c r="AS31" i="28"/>
  <c r="AL31" i="28"/>
  <c r="AU31" i="28" s="1"/>
  <c r="AS49" i="28"/>
  <c r="AL49" i="28"/>
  <c r="AU49" i="28" s="1"/>
  <c r="AS68" i="28"/>
  <c r="AL68" i="28"/>
  <c r="AU68" i="28" s="1"/>
  <c r="AH70" i="37"/>
  <c r="AQ70" i="37" s="1"/>
  <c r="AR70" i="31"/>
  <c r="Y70" i="73"/>
  <c r="X70" i="73"/>
  <c r="AN71" i="41"/>
  <c r="AI71" i="41"/>
  <c r="AS58" i="28"/>
  <c r="AL58" i="28"/>
  <c r="AU58" i="28" s="1"/>
  <c r="AS9" i="28"/>
  <c r="AL9" i="28"/>
  <c r="AU9" i="28" s="1"/>
  <c r="AS27" i="28"/>
  <c r="AL27" i="28"/>
  <c r="AU27" i="28" s="1"/>
  <c r="AS45" i="28"/>
  <c r="AL45" i="28"/>
  <c r="AU45" i="28" s="1"/>
  <c r="AS63" i="28"/>
  <c r="AL63" i="28"/>
  <c r="AU63" i="28" s="1"/>
  <c r="AH74" i="30"/>
  <c r="AQ74" i="30" s="1"/>
  <c r="AR70" i="93"/>
  <c r="X72" i="34"/>
  <c r="Y72" i="34"/>
  <c r="X73" i="94"/>
  <c r="Y73" i="94"/>
  <c r="X71" i="74"/>
  <c r="Y71" i="74"/>
  <c r="AS71" i="80" l="1"/>
  <c r="Z73" i="39"/>
  <c r="AU71" i="80"/>
  <c r="C11" i="80" s="1"/>
  <c r="F33" i="97" s="1"/>
  <c r="Z74" i="27"/>
  <c r="AF74" i="27" s="1"/>
  <c r="AO74" i="27" s="1"/>
  <c r="Z71" i="74"/>
  <c r="AE71" i="74" s="1"/>
  <c r="AJ24" i="76"/>
  <c r="Z72" i="77"/>
  <c r="AG72" i="77" s="1"/>
  <c r="AP72" i="77" s="1"/>
  <c r="Z73" i="94"/>
  <c r="AF73" i="94" s="1"/>
  <c r="AO73" i="94" s="1"/>
  <c r="AJ12" i="76"/>
  <c r="AF69" i="85"/>
  <c r="AO69" i="85" s="1"/>
  <c r="AE69" i="85"/>
  <c r="W70" i="85"/>
  <c r="AG69" i="85"/>
  <c r="AP69" i="85" s="1"/>
  <c r="AE72" i="77"/>
  <c r="W73" i="77"/>
  <c r="W72" i="74"/>
  <c r="AG71" i="74"/>
  <c r="AP71" i="74" s="1"/>
  <c r="AF71" i="74"/>
  <c r="AO71" i="74" s="1"/>
  <c r="AE74" i="27"/>
  <c r="W75" i="27"/>
  <c r="AG74" i="27"/>
  <c r="AP74" i="27" s="1"/>
  <c r="W74" i="94"/>
  <c r="AG73" i="94"/>
  <c r="AP73" i="94" s="1"/>
  <c r="W74" i="39"/>
  <c r="AG73" i="39"/>
  <c r="AP73" i="39" s="1"/>
  <c r="AF73" i="39"/>
  <c r="AO73" i="39" s="1"/>
  <c r="AE73" i="39"/>
  <c r="AH72" i="34"/>
  <c r="AQ72" i="34" s="1"/>
  <c r="AS32" i="76"/>
  <c r="AL32" i="76"/>
  <c r="AU32" i="76" s="1"/>
  <c r="AJ18" i="76"/>
  <c r="AJ4" i="76"/>
  <c r="AK4" i="76"/>
  <c r="AT4" i="76" s="1"/>
  <c r="AH72" i="43"/>
  <c r="AQ72" i="43" s="1"/>
  <c r="AS7" i="76"/>
  <c r="AL7" i="76"/>
  <c r="AU7" i="76" s="1"/>
  <c r="Z72" i="34"/>
  <c r="AR71" i="41"/>
  <c r="AJ25" i="76"/>
  <c r="AK25" i="76"/>
  <c r="AT25" i="76" s="1"/>
  <c r="AS43" i="76"/>
  <c r="AL43" i="76"/>
  <c r="AU43" i="76" s="1"/>
  <c r="AS61" i="76"/>
  <c r="AL61" i="76"/>
  <c r="AU61" i="76" s="1"/>
  <c r="AS38" i="76"/>
  <c r="AL38" i="76"/>
  <c r="AU38" i="76" s="1"/>
  <c r="AS66" i="76"/>
  <c r="AL66" i="76"/>
  <c r="AU66" i="76" s="1"/>
  <c r="AR73" i="27"/>
  <c r="AR69" i="83"/>
  <c r="AS15" i="76"/>
  <c r="AL15" i="76"/>
  <c r="AU15" i="76" s="1"/>
  <c r="AS33" i="76"/>
  <c r="AL33" i="76"/>
  <c r="AU33" i="76" s="1"/>
  <c r="AS51" i="76"/>
  <c r="AL51" i="76"/>
  <c r="AU51" i="76" s="1"/>
  <c r="AR70" i="74"/>
  <c r="AS3" i="76"/>
  <c r="AL3" i="76"/>
  <c r="AU3" i="76" s="1"/>
  <c r="AJ22" i="76"/>
  <c r="AS40" i="76"/>
  <c r="AL40" i="76"/>
  <c r="AU40" i="76" s="1"/>
  <c r="AS58" i="76"/>
  <c r="AL58" i="76"/>
  <c r="AU58" i="76" s="1"/>
  <c r="AS54" i="76"/>
  <c r="AL54" i="76"/>
  <c r="AU54" i="76" s="1"/>
  <c r="Z72" i="43"/>
  <c r="AI72" i="81"/>
  <c r="AN72" i="81"/>
  <c r="AI74" i="46"/>
  <c r="AN74" i="46"/>
  <c r="AI75" i="38"/>
  <c r="AN75" i="38"/>
  <c r="AS24" i="76"/>
  <c r="AL24" i="76"/>
  <c r="AU24" i="76" s="1"/>
  <c r="AN71" i="45"/>
  <c r="AI71" i="45"/>
  <c r="AI74" i="30"/>
  <c r="AN74" i="30"/>
  <c r="AS20" i="76"/>
  <c r="AL20" i="76"/>
  <c r="AU20" i="76" s="1"/>
  <c r="AS44" i="76"/>
  <c r="AL44" i="76"/>
  <c r="AU44" i="76" s="1"/>
  <c r="AS6" i="76"/>
  <c r="AL6" i="76"/>
  <c r="AU6" i="76" s="1"/>
  <c r="AR73" i="79"/>
  <c r="X76" i="42"/>
  <c r="Y76" i="42"/>
  <c r="Y72" i="75"/>
  <c r="X72" i="75"/>
  <c r="AS60" i="76"/>
  <c r="AL60" i="76"/>
  <c r="AU60" i="76" s="1"/>
  <c r="AE72" i="25"/>
  <c r="AG72" i="25"/>
  <c r="AP72" i="25" s="1"/>
  <c r="AF72" i="25"/>
  <c r="AO72" i="25" s="1"/>
  <c r="W73" i="25"/>
  <c r="AH72" i="41"/>
  <c r="AQ72" i="41" s="1"/>
  <c r="AH74" i="79"/>
  <c r="AQ74" i="79" s="1"/>
  <c r="AH70" i="83"/>
  <c r="AQ70" i="83" s="1"/>
  <c r="AS29" i="76"/>
  <c r="AL29" i="76"/>
  <c r="AU29" i="76" s="1"/>
  <c r="AS47" i="76"/>
  <c r="AL47" i="76"/>
  <c r="AU47" i="76" s="1"/>
  <c r="AS67" i="76"/>
  <c r="AL67" i="76"/>
  <c r="AU67" i="76" s="1"/>
  <c r="AS48" i="76"/>
  <c r="AL48" i="76"/>
  <c r="AU48" i="76" s="1"/>
  <c r="Y75" i="46"/>
  <c r="X75" i="46"/>
  <c r="Y75" i="30"/>
  <c r="X75" i="30"/>
  <c r="Z75" i="30" s="1"/>
  <c r="AS14" i="76"/>
  <c r="AL14" i="76"/>
  <c r="AU14" i="76" s="1"/>
  <c r="X72" i="87"/>
  <c r="Y72" i="87"/>
  <c r="W75" i="29"/>
  <c r="AG74" i="29"/>
  <c r="AP74" i="29" s="1"/>
  <c r="AF74" i="29"/>
  <c r="AO74" i="29" s="1"/>
  <c r="AE74" i="29"/>
  <c r="AS49" i="76"/>
  <c r="AL49" i="76"/>
  <c r="AU49" i="76" s="1"/>
  <c r="AS65" i="76"/>
  <c r="AL65" i="76"/>
  <c r="AU65" i="76" s="1"/>
  <c r="AH72" i="91"/>
  <c r="AQ72" i="91" s="1"/>
  <c r="AS12" i="76"/>
  <c r="AL12" i="76"/>
  <c r="AU12" i="76" s="1"/>
  <c r="AR70" i="35"/>
  <c r="AH73" i="82"/>
  <c r="AQ73" i="82" s="1"/>
  <c r="W74" i="95"/>
  <c r="AG73" i="95"/>
  <c r="AP73" i="95" s="1"/>
  <c r="AF73" i="95"/>
  <c r="AO73" i="95" s="1"/>
  <c r="AE73" i="95"/>
  <c r="AH71" i="33"/>
  <c r="AQ71" i="33" s="1"/>
  <c r="X72" i="78"/>
  <c r="Y72" i="78"/>
  <c r="AS21" i="76"/>
  <c r="AL21" i="76"/>
  <c r="AU21" i="76" s="1"/>
  <c r="AS39" i="76"/>
  <c r="AL39" i="76"/>
  <c r="AU39" i="76" s="1"/>
  <c r="AS57" i="76"/>
  <c r="AL57" i="76"/>
  <c r="AU57" i="76" s="1"/>
  <c r="AH71" i="35"/>
  <c r="AQ71" i="35" s="1"/>
  <c r="AR72" i="94"/>
  <c r="Z72" i="41"/>
  <c r="AR72" i="39"/>
  <c r="X70" i="89"/>
  <c r="Y70" i="89"/>
  <c r="AS10" i="76"/>
  <c r="AL10" i="76"/>
  <c r="AU10" i="76" s="1"/>
  <c r="AS28" i="76"/>
  <c r="AL28" i="76"/>
  <c r="AU28" i="76" s="1"/>
  <c r="AS46" i="76"/>
  <c r="AL46" i="76"/>
  <c r="AU46" i="76" s="1"/>
  <c r="AS64" i="76"/>
  <c r="AL64" i="76"/>
  <c r="AU64" i="76" s="1"/>
  <c r="AH71" i="90"/>
  <c r="AQ71" i="90" s="1"/>
  <c r="AJ5" i="76"/>
  <c r="AK5" i="76"/>
  <c r="AT5" i="76" s="1"/>
  <c r="AI71" i="87"/>
  <c r="AN71" i="87"/>
  <c r="AI70" i="37"/>
  <c r="AN70" i="37"/>
  <c r="X73" i="47"/>
  <c r="Y73" i="47"/>
  <c r="AR72" i="82"/>
  <c r="AI72" i="47"/>
  <c r="AN72" i="47"/>
  <c r="AS31" i="76"/>
  <c r="AL31" i="76"/>
  <c r="AU31" i="76" s="1"/>
  <c r="AS50" i="76"/>
  <c r="AL50" i="76"/>
  <c r="AU50" i="76" s="1"/>
  <c r="AR70" i="33"/>
  <c r="X72" i="45"/>
  <c r="Y72" i="45"/>
  <c r="Z72" i="91"/>
  <c r="AE71" i="31"/>
  <c r="W72" i="31"/>
  <c r="AG71" i="31"/>
  <c r="AP71" i="31" s="1"/>
  <c r="AF71" i="31"/>
  <c r="AO71" i="31" s="1"/>
  <c r="Z73" i="82"/>
  <c r="AS8" i="76"/>
  <c r="AL8" i="76"/>
  <c r="AU8" i="76" s="1"/>
  <c r="AS26" i="76"/>
  <c r="AL26" i="76"/>
  <c r="AU26" i="76" s="1"/>
  <c r="AS56" i="76"/>
  <c r="AL56" i="76"/>
  <c r="AU56" i="76" s="1"/>
  <c r="AS42" i="76"/>
  <c r="AL42" i="76"/>
  <c r="AU42" i="76" s="1"/>
  <c r="AH74" i="27"/>
  <c r="AQ74" i="27" s="1"/>
  <c r="AR71" i="77"/>
  <c r="Z71" i="33"/>
  <c r="AR71" i="34"/>
  <c r="AR69" i="73"/>
  <c r="Z71" i="90"/>
  <c r="Z74" i="79"/>
  <c r="Z70" i="83"/>
  <c r="Y73" i="81"/>
  <c r="X73" i="81"/>
  <c r="AJ11" i="76"/>
  <c r="AK11" i="76"/>
  <c r="AT11" i="76" s="1"/>
  <c r="AS35" i="76"/>
  <c r="AL35" i="76"/>
  <c r="AU35" i="76" s="1"/>
  <c r="AS53" i="76"/>
  <c r="AL53" i="76"/>
  <c r="AU53" i="76" s="1"/>
  <c r="AH72" i="77"/>
  <c r="AQ72" i="77" s="1"/>
  <c r="Y71" i="37"/>
  <c r="X71" i="37"/>
  <c r="X76" i="38"/>
  <c r="Y76" i="38"/>
  <c r="AH71" i="74"/>
  <c r="AQ71" i="74" s="1"/>
  <c r="AJ19" i="76"/>
  <c r="AK19" i="76"/>
  <c r="AT19" i="76" s="1"/>
  <c r="AH69" i="85"/>
  <c r="AQ69" i="85" s="1"/>
  <c r="AS68" i="76"/>
  <c r="AL68" i="76"/>
  <c r="AU68" i="76" s="1"/>
  <c r="AR71" i="91"/>
  <c r="AI71" i="78"/>
  <c r="AN71" i="78"/>
  <c r="AF73" i="26"/>
  <c r="AO73" i="26" s="1"/>
  <c r="AE73" i="26"/>
  <c r="W74" i="26"/>
  <c r="AG73" i="26"/>
  <c r="AP73" i="26" s="1"/>
  <c r="AJ23" i="76"/>
  <c r="AK23" i="76"/>
  <c r="AT23" i="76" s="1"/>
  <c r="AS41" i="76"/>
  <c r="AL41" i="76"/>
  <c r="AU41" i="76" s="1"/>
  <c r="AS59" i="76"/>
  <c r="AL59" i="76"/>
  <c r="AU59" i="76" s="1"/>
  <c r="AH73" i="39"/>
  <c r="AQ73" i="39" s="1"/>
  <c r="AH73" i="94"/>
  <c r="AQ73" i="94" s="1"/>
  <c r="AH70" i="73"/>
  <c r="AQ70" i="73" s="1"/>
  <c r="Z70" i="73"/>
  <c r="AJ13" i="76"/>
  <c r="AK13" i="76"/>
  <c r="AT13" i="76" s="1"/>
  <c r="AS37" i="76"/>
  <c r="AL37" i="76"/>
  <c r="AU37" i="76" s="1"/>
  <c r="AS55" i="76"/>
  <c r="AL55" i="76"/>
  <c r="AU55" i="76" s="1"/>
  <c r="AS62" i="76"/>
  <c r="AL62" i="76"/>
  <c r="AU62" i="76" s="1"/>
  <c r="AS36" i="76"/>
  <c r="AL36" i="76"/>
  <c r="AU36" i="76" s="1"/>
  <c r="AR71" i="43"/>
  <c r="AR70" i="90"/>
  <c r="AS4" i="28"/>
  <c r="AS71" i="28" s="1"/>
  <c r="AL4" i="28"/>
  <c r="AU4" i="28" s="1"/>
  <c r="AU71" i="28" s="1"/>
  <c r="C11" i="28" s="1"/>
  <c r="W72" i="86"/>
  <c r="AG71" i="86"/>
  <c r="AP71" i="86" s="1"/>
  <c r="AF71" i="86"/>
  <c r="AO71" i="86" s="1"/>
  <c r="AE71" i="86"/>
  <c r="AN75" i="42"/>
  <c r="AI75" i="42"/>
  <c r="AS9" i="76"/>
  <c r="AL9" i="76"/>
  <c r="AU9" i="76" s="1"/>
  <c r="AS27" i="76"/>
  <c r="AL27" i="76"/>
  <c r="AU27" i="76" s="1"/>
  <c r="AS45" i="76"/>
  <c r="AL45" i="76"/>
  <c r="AU45" i="76" s="1"/>
  <c r="AS63" i="76"/>
  <c r="AL63" i="76"/>
  <c r="AU63" i="76" s="1"/>
  <c r="AN71" i="75"/>
  <c r="AI71" i="75"/>
  <c r="Z71" i="35"/>
  <c r="AI69" i="89"/>
  <c r="AN69" i="89"/>
  <c r="AF71" i="93"/>
  <c r="AO71" i="93" s="1"/>
  <c r="W72" i="93"/>
  <c r="AG71" i="93"/>
  <c r="AP71" i="93" s="1"/>
  <c r="AE71" i="93"/>
  <c r="AS16" i="76"/>
  <c r="AL16" i="76"/>
  <c r="AU16" i="76" s="1"/>
  <c r="AS34" i="76"/>
  <c r="AL34" i="76"/>
  <c r="AU34" i="76" s="1"/>
  <c r="AS52" i="76"/>
  <c r="AL52" i="76"/>
  <c r="AU52" i="76" s="1"/>
  <c r="AS30" i="76"/>
  <c r="AL30" i="76"/>
  <c r="AU30" i="76" s="1"/>
  <c r="AR69" i="76"/>
  <c r="AR71" i="76" s="1"/>
  <c r="AL69" i="76"/>
  <c r="AU69" i="76" s="1"/>
  <c r="AR68" i="85"/>
  <c r="AJ17" i="76"/>
  <c r="AK17" i="76"/>
  <c r="AT17" i="76" s="1"/>
  <c r="Z71" i="37" l="1"/>
  <c r="Z72" i="45"/>
  <c r="AE73" i="94"/>
  <c r="AF72" i="77"/>
  <c r="AO72" i="77" s="1"/>
  <c r="W76" i="30"/>
  <c r="AG75" i="30"/>
  <c r="AP75" i="30" s="1"/>
  <c r="AF75" i="30"/>
  <c r="AO75" i="30" s="1"/>
  <c r="AE75" i="30"/>
  <c r="AF71" i="37"/>
  <c r="AO71" i="37" s="1"/>
  <c r="AE71" i="37"/>
  <c r="W72" i="37"/>
  <c r="AG71" i="37"/>
  <c r="AP71" i="37" s="1"/>
  <c r="AE72" i="45"/>
  <c r="AG72" i="45"/>
  <c r="AP72" i="45" s="1"/>
  <c r="AF72" i="45"/>
  <c r="AO72" i="45" s="1"/>
  <c r="W73" i="45"/>
  <c r="X72" i="86"/>
  <c r="Y72" i="86"/>
  <c r="W75" i="79"/>
  <c r="AG74" i="79"/>
  <c r="AP74" i="79" s="1"/>
  <c r="AF74" i="79"/>
  <c r="AO74" i="79" s="1"/>
  <c r="AE74" i="79"/>
  <c r="AH70" i="89"/>
  <c r="AQ70" i="89" s="1"/>
  <c r="Y75" i="29"/>
  <c r="X75" i="29"/>
  <c r="AH72" i="75"/>
  <c r="AQ72" i="75" s="1"/>
  <c r="AF72" i="34"/>
  <c r="AO72" i="34" s="1"/>
  <c r="AE72" i="34"/>
  <c r="W73" i="34"/>
  <c r="AG72" i="34"/>
  <c r="AP72" i="34" s="1"/>
  <c r="AI72" i="77"/>
  <c r="AN72" i="77"/>
  <c r="AI71" i="93"/>
  <c r="AN71" i="93"/>
  <c r="AR69" i="89"/>
  <c r="AR75" i="42"/>
  <c r="AI73" i="26"/>
  <c r="AN73" i="26"/>
  <c r="AS11" i="76"/>
  <c r="AL11" i="76"/>
  <c r="AU11" i="76" s="1"/>
  <c r="AF71" i="90"/>
  <c r="AO71" i="90" s="1"/>
  <c r="AE71" i="90"/>
  <c r="W72" i="90"/>
  <c r="AG71" i="90"/>
  <c r="AP71" i="90" s="1"/>
  <c r="W72" i="33"/>
  <c r="AG71" i="33"/>
  <c r="AP71" i="33" s="1"/>
  <c r="AF71" i="33"/>
  <c r="AO71" i="33" s="1"/>
  <c r="AE71" i="33"/>
  <c r="AH72" i="45"/>
  <c r="AQ72" i="45" s="1"/>
  <c r="AR71" i="87"/>
  <c r="Z70" i="89"/>
  <c r="AR72" i="81"/>
  <c r="AI74" i="27"/>
  <c r="AN74" i="27"/>
  <c r="X72" i="74"/>
  <c r="Y72" i="74"/>
  <c r="AE70" i="73"/>
  <c r="W71" i="73"/>
  <c r="AG70" i="73"/>
  <c r="AP70" i="73" s="1"/>
  <c r="AF70" i="73"/>
  <c r="AO70" i="73" s="1"/>
  <c r="W72" i="35"/>
  <c r="AG71" i="35"/>
  <c r="AP71" i="35" s="1"/>
  <c r="AF71" i="35"/>
  <c r="AO71" i="35" s="1"/>
  <c r="AE71" i="35"/>
  <c r="AH73" i="81"/>
  <c r="AQ73" i="81" s="1"/>
  <c r="X72" i="31"/>
  <c r="Y72" i="31"/>
  <c r="AH73" i="47"/>
  <c r="AQ73" i="47" s="1"/>
  <c r="AH72" i="78"/>
  <c r="AQ72" i="78" s="1"/>
  <c r="AH72" i="87"/>
  <c r="AQ72" i="87" s="1"/>
  <c r="Z72" i="75"/>
  <c r="W73" i="43"/>
  <c r="AG72" i="43"/>
  <c r="AP72" i="43" s="1"/>
  <c r="AF72" i="43"/>
  <c r="AO72" i="43" s="1"/>
  <c r="AE72" i="43"/>
  <c r="AT71" i="76"/>
  <c r="X74" i="94"/>
  <c r="Y74" i="94"/>
  <c r="X70" i="85"/>
  <c r="Y70" i="85"/>
  <c r="AS19" i="76"/>
  <c r="AL19" i="76"/>
  <c r="AU19" i="76" s="1"/>
  <c r="AI71" i="31"/>
  <c r="AN71" i="31"/>
  <c r="Z73" i="47"/>
  <c r="AS5" i="76"/>
  <c r="AL5" i="76"/>
  <c r="AU5" i="76" s="1"/>
  <c r="Z72" i="78"/>
  <c r="AI73" i="95"/>
  <c r="AN73" i="95"/>
  <c r="AN74" i="29"/>
  <c r="AI74" i="29"/>
  <c r="Z72" i="87"/>
  <c r="AH75" i="46"/>
  <c r="AQ75" i="46" s="1"/>
  <c r="AN72" i="25"/>
  <c r="AI72" i="25"/>
  <c r="AR74" i="30"/>
  <c r="AR75" i="38"/>
  <c r="AS22" i="76"/>
  <c r="AL22" i="76"/>
  <c r="AU22" i="76" s="1"/>
  <c r="AS25" i="76"/>
  <c r="AL25" i="76"/>
  <c r="AU25" i="76" s="1"/>
  <c r="AS4" i="76"/>
  <c r="AL4" i="76"/>
  <c r="AU4" i="76" s="1"/>
  <c r="Y74" i="39"/>
  <c r="X74" i="39"/>
  <c r="Z74" i="39" s="1"/>
  <c r="AS17" i="76"/>
  <c r="AL17" i="76"/>
  <c r="AU17" i="76" s="1"/>
  <c r="AH71" i="37"/>
  <c r="AQ71" i="37" s="1"/>
  <c r="X74" i="95"/>
  <c r="Y74" i="95"/>
  <c r="AI73" i="39"/>
  <c r="AN73" i="39"/>
  <c r="AS23" i="76"/>
  <c r="AL23" i="76"/>
  <c r="AU23" i="76" s="1"/>
  <c r="X72" i="93"/>
  <c r="Y72" i="93"/>
  <c r="AR71" i="78"/>
  <c r="AH76" i="38"/>
  <c r="AQ76" i="38" s="1"/>
  <c r="Z73" i="81"/>
  <c r="AR72" i="47"/>
  <c r="AF72" i="41"/>
  <c r="AO72" i="41" s="1"/>
  <c r="AE72" i="41"/>
  <c r="W73" i="41"/>
  <c r="AG72" i="41"/>
  <c r="AP72" i="41" s="1"/>
  <c r="AH76" i="42"/>
  <c r="AQ76" i="42" s="1"/>
  <c r="AR71" i="45"/>
  <c r="AS18" i="76"/>
  <c r="AL18" i="76"/>
  <c r="AU18" i="76" s="1"/>
  <c r="AN71" i="74"/>
  <c r="AI71" i="74"/>
  <c r="X73" i="77"/>
  <c r="Y73" i="77"/>
  <c r="AI69" i="85"/>
  <c r="AN69" i="85"/>
  <c r="AH75" i="30"/>
  <c r="AQ75" i="30" s="1"/>
  <c r="Y73" i="25"/>
  <c r="X73" i="25"/>
  <c r="AR71" i="75"/>
  <c r="AI71" i="86"/>
  <c r="AN71" i="86"/>
  <c r="AS13" i="76"/>
  <c r="AL13" i="76"/>
  <c r="AU13" i="76" s="1"/>
  <c r="AU71" i="76" s="1"/>
  <c r="C11" i="76" s="1"/>
  <c r="F29" i="97" s="1"/>
  <c r="X74" i="26"/>
  <c r="Z74" i="26" s="1"/>
  <c r="Y74" i="26"/>
  <c r="Z76" i="38"/>
  <c r="W71" i="83"/>
  <c r="AG70" i="83"/>
  <c r="AP70" i="83" s="1"/>
  <c r="AF70" i="83"/>
  <c r="AO70" i="83" s="1"/>
  <c r="AE70" i="83"/>
  <c r="W74" i="82"/>
  <c r="AG73" i="82"/>
  <c r="AP73" i="82" s="1"/>
  <c r="AF73" i="82"/>
  <c r="AO73" i="82" s="1"/>
  <c r="AE73" i="82"/>
  <c r="AE72" i="91"/>
  <c r="W73" i="91"/>
  <c r="AG72" i="91"/>
  <c r="AP72" i="91" s="1"/>
  <c r="AF72" i="91"/>
  <c r="AO72" i="91" s="1"/>
  <c r="AR70" i="37"/>
  <c r="Z75" i="46"/>
  <c r="Z76" i="42"/>
  <c r="AR74" i="46"/>
  <c r="AI73" i="94"/>
  <c r="AN73" i="94"/>
  <c r="Y75" i="27"/>
  <c r="X75" i="27"/>
  <c r="Z75" i="27" s="1"/>
  <c r="Z74" i="95" l="1"/>
  <c r="Z73" i="25"/>
  <c r="Z75" i="29"/>
  <c r="AE75" i="29" s="1"/>
  <c r="AS71" i="76"/>
  <c r="W75" i="39"/>
  <c r="AG74" i="39"/>
  <c r="AP74" i="39" s="1"/>
  <c r="AF74" i="39"/>
  <c r="AO74" i="39" s="1"/>
  <c r="AE74" i="39"/>
  <c r="W75" i="26"/>
  <c r="AG74" i="26"/>
  <c r="AP74" i="26" s="1"/>
  <c r="AF74" i="26"/>
  <c r="AO74" i="26" s="1"/>
  <c r="AE74" i="26"/>
  <c r="AG75" i="29"/>
  <c r="AP75" i="29" s="1"/>
  <c r="AF75" i="29"/>
  <c r="AO75" i="29" s="1"/>
  <c r="AI72" i="41"/>
  <c r="AN72" i="41"/>
  <c r="W73" i="78"/>
  <c r="AG72" i="78"/>
  <c r="AP72" i="78" s="1"/>
  <c r="AF72" i="78"/>
  <c r="AO72" i="78" s="1"/>
  <c r="AE72" i="78"/>
  <c r="AH74" i="94"/>
  <c r="AQ74" i="94" s="1"/>
  <c r="AH75" i="27"/>
  <c r="AQ75" i="27" s="1"/>
  <c r="AN73" i="82"/>
  <c r="AI73" i="82"/>
  <c r="AH73" i="77"/>
  <c r="AQ73" i="77" s="1"/>
  <c r="AH72" i="93"/>
  <c r="AQ72" i="93" s="1"/>
  <c r="W73" i="87"/>
  <c r="AG72" i="87"/>
  <c r="AP72" i="87" s="1"/>
  <c r="AF72" i="87"/>
  <c r="AO72" i="87" s="1"/>
  <c r="AE72" i="87"/>
  <c r="Z74" i="94"/>
  <c r="X73" i="43"/>
  <c r="Z73" i="43" s="1"/>
  <c r="Y73" i="43"/>
  <c r="AH72" i="31"/>
  <c r="AQ72" i="31" s="1"/>
  <c r="AH72" i="74"/>
  <c r="AQ72" i="74" s="1"/>
  <c r="AF70" i="89"/>
  <c r="AO70" i="89" s="1"/>
  <c r="AE70" i="89"/>
  <c r="W71" i="89"/>
  <c r="AG70" i="89"/>
  <c r="AP70" i="89" s="1"/>
  <c r="AI74" i="79"/>
  <c r="AN74" i="79"/>
  <c r="AH72" i="86"/>
  <c r="AQ72" i="86" s="1"/>
  <c r="AI72" i="45"/>
  <c r="AN72" i="45"/>
  <c r="AI75" i="30"/>
  <c r="AN75" i="30"/>
  <c r="AH74" i="26"/>
  <c r="AQ74" i="26" s="1"/>
  <c r="AR73" i="39"/>
  <c r="AR72" i="25"/>
  <c r="X72" i="33"/>
  <c r="Y72" i="33"/>
  <c r="AR72" i="77"/>
  <c r="Y71" i="83"/>
  <c r="X71" i="83"/>
  <c r="AH73" i="25"/>
  <c r="AQ73" i="25" s="1"/>
  <c r="Z73" i="77"/>
  <c r="Z72" i="93"/>
  <c r="AH74" i="95"/>
  <c r="AQ74" i="95" s="1"/>
  <c r="AR74" i="29"/>
  <c r="AF72" i="75"/>
  <c r="AO72" i="75" s="1"/>
  <c r="AE72" i="75"/>
  <c r="W73" i="75"/>
  <c r="AG72" i="75"/>
  <c r="AP72" i="75" s="1"/>
  <c r="Z72" i="31"/>
  <c r="AI71" i="35"/>
  <c r="AN71" i="35"/>
  <c r="Z72" i="74"/>
  <c r="X73" i="34"/>
  <c r="Z73" i="34" s="1"/>
  <c r="Y73" i="34"/>
  <c r="Z72" i="86"/>
  <c r="W76" i="27"/>
  <c r="AG75" i="27"/>
  <c r="AP75" i="27" s="1"/>
  <c r="AF75" i="27"/>
  <c r="AO75" i="27" s="1"/>
  <c r="AE75" i="27"/>
  <c r="AF76" i="42"/>
  <c r="AO76" i="42" s="1"/>
  <c r="AE76" i="42"/>
  <c r="W77" i="42"/>
  <c r="AG76" i="42"/>
  <c r="AP76" i="42" s="1"/>
  <c r="X73" i="91"/>
  <c r="Y73" i="91"/>
  <c r="Z73" i="91" s="1"/>
  <c r="AR71" i="74"/>
  <c r="W75" i="95"/>
  <c r="AG74" i="95"/>
  <c r="AP74" i="95" s="1"/>
  <c r="AF74" i="95"/>
  <c r="AO74" i="95" s="1"/>
  <c r="AE74" i="95"/>
  <c r="W74" i="47"/>
  <c r="AG73" i="47"/>
  <c r="AP73" i="47" s="1"/>
  <c r="AF73" i="47"/>
  <c r="AO73" i="47" s="1"/>
  <c r="AE73" i="47"/>
  <c r="AH70" i="85"/>
  <c r="AQ70" i="85" s="1"/>
  <c r="Y71" i="73"/>
  <c r="X71" i="73"/>
  <c r="AI71" i="33"/>
  <c r="AN71" i="33"/>
  <c r="X72" i="90"/>
  <c r="Y72" i="90"/>
  <c r="W76" i="46"/>
  <c r="AG75" i="46"/>
  <c r="AP75" i="46" s="1"/>
  <c r="AE75" i="46"/>
  <c r="AF75" i="46"/>
  <c r="AO75" i="46" s="1"/>
  <c r="W77" i="38"/>
  <c r="AG76" i="38"/>
  <c r="AP76" i="38" s="1"/>
  <c r="AF76" i="38"/>
  <c r="AO76" i="38" s="1"/>
  <c r="AE76" i="38"/>
  <c r="Y73" i="41"/>
  <c r="X73" i="41"/>
  <c r="W74" i="81"/>
  <c r="AG73" i="81"/>
  <c r="AP73" i="81" s="1"/>
  <c r="AF73" i="81"/>
  <c r="AO73" i="81" s="1"/>
  <c r="AE73" i="81"/>
  <c r="Z70" i="85"/>
  <c r="AN72" i="43"/>
  <c r="AI72" i="43"/>
  <c r="AR74" i="27"/>
  <c r="AR73" i="26"/>
  <c r="AR71" i="93"/>
  <c r="AI72" i="34"/>
  <c r="AN72" i="34"/>
  <c r="X75" i="79"/>
  <c r="Y75" i="79"/>
  <c r="X73" i="45"/>
  <c r="Y73" i="45"/>
  <c r="Z73" i="45" s="1"/>
  <c r="X72" i="37"/>
  <c r="Y72" i="37"/>
  <c r="X76" i="30"/>
  <c r="Y76" i="30"/>
  <c r="Y74" i="82"/>
  <c r="X74" i="82"/>
  <c r="W74" i="25"/>
  <c r="AG73" i="25"/>
  <c r="AP73" i="25" s="1"/>
  <c r="AF73" i="25"/>
  <c r="AO73" i="25" s="1"/>
  <c r="AE73" i="25"/>
  <c r="AR73" i="94"/>
  <c r="AI72" i="91"/>
  <c r="AN72" i="91"/>
  <c r="AI70" i="83"/>
  <c r="AN70" i="83"/>
  <c r="AR71" i="86"/>
  <c r="AR69" i="85"/>
  <c r="AH74" i="39"/>
  <c r="AQ74" i="39" s="1"/>
  <c r="AR73" i="95"/>
  <c r="AR71" i="31"/>
  <c r="X72" i="35"/>
  <c r="Y72" i="35"/>
  <c r="AI70" i="73"/>
  <c r="AN70" i="73"/>
  <c r="AN71" i="90"/>
  <c r="AI71" i="90"/>
  <c r="AH75" i="29"/>
  <c r="AQ75" i="29" s="1"/>
  <c r="AN71" i="37"/>
  <c r="AI71" i="37"/>
  <c r="W76" i="29" l="1"/>
  <c r="Z72" i="35"/>
  <c r="Z76" i="30"/>
  <c r="W77" i="30" s="1"/>
  <c r="Z71" i="83"/>
  <c r="Z75" i="79"/>
  <c r="AE75" i="79" s="1"/>
  <c r="Z72" i="37"/>
  <c r="AE72" i="37" s="1"/>
  <c r="Z74" i="82"/>
  <c r="AF74" i="82" s="1"/>
  <c r="AO74" i="82" s="1"/>
  <c r="W73" i="35"/>
  <c r="AG72" i="35"/>
  <c r="AP72" i="35" s="1"/>
  <c r="AF72" i="35"/>
  <c r="AO72" i="35" s="1"/>
  <c r="AE72" i="35"/>
  <c r="AF73" i="43"/>
  <c r="AO73" i="43" s="1"/>
  <c r="AE73" i="43"/>
  <c r="W74" i="43"/>
  <c r="AG73" i="43"/>
  <c r="AP73" i="43" s="1"/>
  <c r="W76" i="79"/>
  <c r="AG75" i="79"/>
  <c r="AP75" i="79" s="1"/>
  <c r="AF75" i="79"/>
  <c r="AO75" i="79" s="1"/>
  <c r="AG76" i="30"/>
  <c r="AP76" i="30" s="1"/>
  <c r="AF76" i="30"/>
  <c r="AO76" i="30" s="1"/>
  <c r="AE76" i="30"/>
  <c r="AF72" i="37"/>
  <c r="AO72" i="37" s="1"/>
  <c r="AF73" i="45"/>
  <c r="AO73" i="45" s="1"/>
  <c r="AG73" i="45"/>
  <c r="AP73" i="45" s="1"/>
  <c r="W74" i="45"/>
  <c r="AE73" i="45"/>
  <c r="W74" i="91"/>
  <c r="AG73" i="91"/>
  <c r="AP73" i="91" s="1"/>
  <c r="AF73" i="91"/>
  <c r="AO73" i="91" s="1"/>
  <c r="AE73" i="91"/>
  <c r="AE74" i="82"/>
  <c r="AG74" i="82"/>
  <c r="AP74" i="82" s="1"/>
  <c r="W75" i="82"/>
  <c r="W71" i="85"/>
  <c r="AG70" i="85"/>
  <c r="AP70" i="85" s="1"/>
  <c r="AF70" i="85"/>
  <c r="AO70" i="85" s="1"/>
  <c r="AE70" i="85"/>
  <c r="AH73" i="41"/>
  <c r="AQ73" i="41" s="1"/>
  <c r="AH71" i="73"/>
  <c r="AQ71" i="73" s="1"/>
  <c r="Y74" i="47"/>
  <c r="X74" i="47"/>
  <c r="W74" i="34"/>
  <c r="AG73" i="34"/>
  <c r="AP73" i="34" s="1"/>
  <c r="AF73" i="34"/>
  <c r="AO73" i="34" s="1"/>
  <c r="AE73" i="34"/>
  <c r="W74" i="77"/>
  <c r="AG73" i="77"/>
  <c r="AP73" i="77" s="1"/>
  <c r="AF73" i="77"/>
  <c r="AO73" i="77" s="1"/>
  <c r="AE73" i="77"/>
  <c r="AH71" i="83"/>
  <c r="AQ71" i="83" s="1"/>
  <c r="AH72" i="33"/>
  <c r="AQ72" i="33" s="1"/>
  <c r="AR75" i="30"/>
  <c r="AN70" i="89"/>
  <c r="AI70" i="89"/>
  <c r="AN72" i="87"/>
  <c r="AI72" i="87"/>
  <c r="X73" i="78"/>
  <c r="Y73" i="78"/>
  <c r="AR70" i="73"/>
  <c r="AR70" i="83"/>
  <c r="X77" i="38"/>
  <c r="Y77" i="38"/>
  <c r="AN74" i="95"/>
  <c r="AI74" i="95"/>
  <c r="X77" i="42"/>
  <c r="Y77" i="42"/>
  <c r="Z77" i="42" s="1"/>
  <c r="X76" i="27"/>
  <c r="Y76" i="27"/>
  <c r="AE72" i="74"/>
  <c r="W73" i="74"/>
  <c r="AG72" i="74"/>
  <c r="AP72" i="74" s="1"/>
  <c r="AF72" i="74"/>
  <c r="AO72" i="74" s="1"/>
  <c r="Y73" i="75"/>
  <c r="X73" i="75"/>
  <c r="Z72" i="33"/>
  <c r="AI75" i="29"/>
  <c r="AN75" i="29"/>
  <c r="AH75" i="79"/>
  <c r="AQ75" i="79" s="1"/>
  <c r="AR72" i="41"/>
  <c r="AI74" i="26"/>
  <c r="AN74" i="26"/>
  <c r="AN74" i="39"/>
  <c r="AI74" i="39"/>
  <c r="AI73" i="25"/>
  <c r="AN73" i="25"/>
  <c r="Z73" i="41"/>
  <c r="AH72" i="90"/>
  <c r="AQ72" i="90" s="1"/>
  <c r="AN72" i="75"/>
  <c r="AI72" i="75"/>
  <c r="AR73" i="82"/>
  <c r="AR71" i="37"/>
  <c r="AH72" i="35"/>
  <c r="AQ72" i="35" s="1"/>
  <c r="AR72" i="91"/>
  <c r="Y74" i="25"/>
  <c r="X74" i="25"/>
  <c r="AH76" i="30"/>
  <c r="AQ76" i="30" s="1"/>
  <c r="AH73" i="45"/>
  <c r="AQ73" i="45" s="1"/>
  <c r="AR72" i="34"/>
  <c r="AN75" i="46"/>
  <c r="AI75" i="46"/>
  <c r="Z72" i="90"/>
  <c r="AN73" i="47"/>
  <c r="AI73" i="47"/>
  <c r="AH73" i="91"/>
  <c r="AQ73" i="91" s="1"/>
  <c r="W73" i="86"/>
  <c r="AG72" i="86"/>
  <c r="AP72" i="86" s="1"/>
  <c r="AF72" i="86"/>
  <c r="AO72" i="86" s="1"/>
  <c r="AE72" i="86"/>
  <c r="AR71" i="35"/>
  <c r="AR74" i="79"/>
  <c r="X73" i="87"/>
  <c r="Z73" i="87" s="1"/>
  <c r="Y73" i="87"/>
  <c r="AN72" i="78"/>
  <c r="AI72" i="78"/>
  <c r="AH72" i="37"/>
  <c r="AQ72" i="37" s="1"/>
  <c r="Y76" i="46"/>
  <c r="X76" i="46"/>
  <c r="Z71" i="73"/>
  <c r="W75" i="94"/>
  <c r="AG74" i="94"/>
  <c r="AP74" i="94" s="1"/>
  <c r="AF74" i="94"/>
  <c r="AO74" i="94" s="1"/>
  <c r="AE74" i="94"/>
  <c r="AN73" i="81"/>
  <c r="AI73" i="81"/>
  <c r="AN76" i="42"/>
  <c r="AI76" i="42"/>
  <c r="W72" i="83"/>
  <c r="AG71" i="83"/>
  <c r="AP71" i="83" s="1"/>
  <c r="AF71" i="83"/>
  <c r="AO71" i="83" s="1"/>
  <c r="AE71" i="83"/>
  <c r="AR72" i="45"/>
  <c r="AH73" i="43"/>
  <c r="AQ73" i="43" s="1"/>
  <c r="AR71" i="90"/>
  <c r="AR72" i="43"/>
  <c r="AN76" i="38"/>
  <c r="AI76" i="38"/>
  <c r="AI75" i="27"/>
  <c r="AN75" i="27"/>
  <c r="AF72" i="31"/>
  <c r="AO72" i="31" s="1"/>
  <c r="W73" i="31"/>
  <c r="AG72" i="31"/>
  <c r="AP72" i="31" s="1"/>
  <c r="AE72" i="31"/>
  <c r="AH74" i="82"/>
  <c r="AQ74" i="82" s="1"/>
  <c r="Y74" i="81"/>
  <c r="X74" i="81"/>
  <c r="AR71" i="33"/>
  <c r="Y75" i="95"/>
  <c r="X75" i="95"/>
  <c r="AH73" i="34"/>
  <c r="AQ73" i="34" s="1"/>
  <c r="AF72" i="93"/>
  <c r="AO72" i="93" s="1"/>
  <c r="AE72" i="93"/>
  <c r="W73" i="93"/>
  <c r="AG72" i="93"/>
  <c r="AP72" i="93" s="1"/>
  <c r="X71" i="89"/>
  <c r="Y71" i="89"/>
  <c r="X76" i="29"/>
  <c r="Y76" i="29"/>
  <c r="Y75" i="26"/>
  <c r="X75" i="26"/>
  <c r="Y75" i="39"/>
  <c r="X75" i="39"/>
  <c r="Z75" i="39" s="1"/>
  <c r="AG72" i="37" l="1"/>
  <c r="AP72" i="37" s="1"/>
  <c r="Z75" i="26"/>
  <c r="W73" i="37"/>
  <c r="Z73" i="75"/>
  <c r="Z73" i="78"/>
  <c r="AF73" i="78" s="1"/>
  <c r="AO73" i="78" s="1"/>
  <c r="Z74" i="81"/>
  <c r="AF74" i="81" s="1"/>
  <c r="AO74" i="81" s="1"/>
  <c r="Z76" i="29"/>
  <c r="AG76" i="29" s="1"/>
  <c r="AP76" i="29" s="1"/>
  <c r="Z71" i="89"/>
  <c r="AF71" i="89" s="1"/>
  <c r="AO71" i="89" s="1"/>
  <c r="Z76" i="46"/>
  <c r="W77" i="46" s="1"/>
  <c r="AE75" i="39"/>
  <c r="W76" i="39"/>
  <c r="AG75" i="39"/>
  <c r="AP75" i="39" s="1"/>
  <c r="AF75" i="39"/>
  <c r="AO75" i="39" s="1"/>
  <c r="W78" i="42"/>
  <c r="AG77" i="42"/>
  <c r="AP77" i="42" s="1"/>
  <c r="AF77" i="42"/>
  <c r="AO77" i="42" s="1"/>
  <c r="AE77" i="42"/>
  <c r="W76" i="26"/>
  <c r="AG75" i="26"/>
  <c r="AP75" i="26" s="1"/>
  <c r="AF75" i="26"/>
  <c r="AO75" i="26" s="1"/>
  <c r="AE75" i="26"/>
  <c r="AE73" i="78"/>
  <c r="W74" i="78"/>
  <c r="W72" i="89"/>
  <c r="AG71" i="89"/>
  <c r="AP71" i="89" s="1"/>
  <c r="AE71" i="89"/>
  <c r="W77" i="29"/>
  <c r="AF76" i="29"/>
  <c r="AO76" i="29" s="1"/>
  <c r="AG74" i="81"/>
  <c r="AP74" i="81" s="1"/>
  <c r="AH75" i="95"/>
  <c r="AQ75" i="95" s="1"/>
  <c r="AG73" i="75"/>
  <c r="AP73" i="75" s="1"/>
  <c r="AF73" i="75"/>
  <c r="AO73" i="75" s="1"/>
  <c r="W74" i="75"/>
  <c r="AE73" i="75"/>
  <c r="AR74" i="95"/>
  <c r="Y74" i="34"/>
  <c r="X74" i="34"/>
  <c r="AI74" i="82"/>
  <c r="AN74" i="82"/>
  <c r="Y73" i="37"/>
  <c r="X73" i="37"/>
  <c r="AN72" i="31"/>
  <c r="AI72" i="31"/>
  <c r="AR75" i="27"/>
  <c r="X72" i="83"/>
  <c r="Z72" i="83" s="1"/>
  <c r="Y72" i="83"/>
  <c r="AN74" i="94"/>
  <c r="AI74" i="94"/>
  <c r="AR73" i="25"/>
  <c r="AH76" i="27"/>
  <c r="AQ76" i="27" s="1"/>
  <c r="X74" i="77"/>
  <c r="Y74" i="77"/>
  <c r="AI73" i="91"/>
  <c r="AN73" i="91"/>
  <c r="X74" i="45"/>
  <c r="Y74" i="45"/>
  <c r="AI72" i="37"/>
  <c r="AN72" i="37"/>
  <c r="X76" i="79"/>
  <c r="Y76" i="79"/>
  <c r="AN72" i="86"/>
  <c r="AI72" i="86"/>
  <c r="Z75" i="95"/>
  <c r="AR76" i="38"/>
  <c r="AR76" i="42"/>
  <c r="AR72" i="78"/>
  <c r="AH74" i="25"/>
  <c r="AQ74" i="25" s="1"/>
  <c r="AR74" i="39"/>
  <c r="AR75" i="29"/>
  <c r="Z76" i="27"/>
  <c r="AR70" i="89"/>
  <c r="AH74" i="47"/>
  <c r="AQ74" i="47" s="1"/>
  <c r="Y75" i="82"/>
  <c r="X75" i="82"/>
  <c r="X77" i="30"/>
  <c r="Y77" i="30"/>
  <c r="AN72" i="35"/>
  <c r="AI72" i="35"/>
  <c r="AH76" i="46"/>
  <c r="AQ76" i="46" s="1"/>
  <c r="X73" i="86"/>
  <c r="Y73" i="86"/>
  <c r="AR73" i="47"/>
  <c r="W73" i="33"/>
  <c r="AG72" i="33"/>
  <c r="AP72" i="33" s="1"/>
  <c r="AF72" i="33"/>
  <c r="AO72" i="33" s="1"/>
  <c r="AE72" i="33"/>
  <c r="Y73" i="74"/>
  <c r="Z73" i="74" s="1"/>
  <c r="X73" i="74"/>
  <c r="AH77" i="38"/>
  <c r="AQ77" i="38" s="1"/>
  <c r="AI73" i="34"/>
  <c r="AN73" i="34"/>
  <c r="AI70" i="85"/>
  <c r="AN70" i="85"/>
  <c r="X74" i="43"/>
  <c r="Y74" i="43"/>
  <c r="AH71" i="89"/>
  <c r="AQ71" i="89" s="1"/>
  <c r="AF73" i="87"/>
  <c r="AO73" i="87" s="1"/>
  <c r="AE73" i="87"/>
  <c r="W74" i="87"/>
  <c r="AG73" i="87"/>
  <c r="AP73" i="87" s="1"/>
  <c r="AR75" i="46"/>
  <c r="X71" i="85"/>
  <c r="Y71" i="85"/>
  <c r="X73" i="93"/>
  <c r="Y73" i="93"/>
  <c r="X73" i="31"/>
  <c r="Y73" i="31"/>
  <c r="AN71" i="83"/>
  <c r="AI71" i="83"/>
  <c r="AR73" i="81"/>
  <c r="X75" i="94"/>
  <c r="Y75" i="94"/>
  <c r="Z74" i="25"/>
  <c r="AR72" i="75"/>
  <c r="AH73" i="75"/>
  <c r="AQ73" i="75" s="1"/>
  <c r="AH77" i="42"/>
  <c r="AQ77" i="42" s="1"/>
  <c r="Z77" i="38"/>
  <c r="AH73" i="78"/>
  <c r="AQ73" i="78" s="1"/>
  <c r="AI73" i="77"/>
  <c r="AN73" i="77"/>
  <c r="Z74" i="47"/>
  <c r="Z74" i="91"/>
  <c r="Y74" i="91"/>
  <c r="X74" i="91"/>
  <c r="AN75" i="79"/>
  <c r="AI75" i="79"/>
  <c r="AR72" i="87"/>
  <c r="AI73" i="45"/>
  <c r="AN73" i="45"/>
  <c r="AH75" i="39"/>
  <c r="AQ75" i="39" s="1"/>
  <c r="AH76" i="29"/>
  <c r="AQ76" i="29" s="1"/>
  <c r="AH75" i="26"/>
  <c r="AQ75" i="26" s="1"/>
  <c r="AN72" i="93"/>
  <c r="AI72" i="93"/>
  <c r="AH74" i="81"/>
  <c r="AQ74" i="81" s="1"/>
  <c r="W72" i="73"/>
  <c r="AG71" i="73"/>
  <c r="AP71" i="73" s="1"/>
  <c r="AF71" i="73"/>
  <c r="AO71" i="73" s="1"/>
  <c r="AE71" i="73"/>
  <c r="AH73" i="87"/>
  <c r="AQ73" i="87" s="1"/>
  <c r="AE72" i="90"/>
  <c r="W73" i="90"/>
  <c r="AG72" i="90"/>
  <c r="AP72" i="90" s="1"/>
  <c r="AF72" i="90"/>
  <c r="AO72" i="90" s="1"/>
  <c r="W74" i="41"/>
  <c r="AG73" i="41"/>
  <c r="AP73" i="41" s="1"/>
  <c r="AF73" i="41"/>
  <c r="AO73" i="41" s="1"/>
  <c r="AE73" i="41"/>
  <c r="AR74" i="26"/>
  <c r="AI72" i="74"/>
  <c r="AN72" i="74"/>
  <c r="AN76" i="30"/>
  <c r="AI76" i="30"/>
  <c r="AI73" i="43"/>
  <c r="AN73" i="43"/>
  <c r="X73" i="35"/>
  <c r="Y73" i="35"/>
  <c r="Z73" i="31" l="1"/>
  <c r="W75" i="81"/>
  <c r="AG76" i="46"/>
  <c r="AP76" i="46" s="1"/>
  <c r="AE74" i="81"/>
  <c r="AG73" i="78"/>
  <c r="AP73" i="78" s="1"/>
  <c r="AE76" i="29"/>
  <c r="AF76" i="46"/>
  <c r="AO76" i="46" s="1"/>
  <c r="AE76" i="46"/>
  <c r="Z73" i="35"/>
  <c r="AF73" i="35" s="1"/>
  <c r="AO73" i="35" s="1"/>
  <c r="Z71" i="85"/>
  <c r="AE71" i="85" s="1"/>
  <c r="Z74" i="34"/>
  <c r="W75" i="34" s="1"/>
  <c r="Z73" i="37"/>
  <c r="AG73" i="37" s="1"/>
  <c r="AP73" i="37" s="1"/>
  <c r="W74" i="74"/>
  <c r="AG73" i="74"/>
  <c r="AP73" i="74" s="1"/>
  <c r="AF73" i="74"/>
  <c r="AO73" i="74" s="1"/>
  <c r="AE73" i="74"/>
  <c r="AE72" i="83"/>
  <c r="W73" i="83"/>
  <c r="AG72" i="83"/>
  <c r="AP72" i="83" s="1"/>
  <c r="AF72" i="83"/>
  <c r="AO72" i="83" s="1"/>
  <c r="AF74" i="34"/>
  <c r="AO74" i="34" s="1"/>
  <c r="AE74" i="34"/>
  <c r="W74" i="35"/>
  <c r="W74" i="37"/>
  <c r="AF73" i="31"/>
  <c r="AO73" i="31" s="1"/>
  <c r="AE73" i="31"/>
  <c r="W74" i="31"/>
  <c r="AG73" i="31"/>
  <c r="AP73" i="31" s="1"/>
  <c r="AH75" i="94"/>
  <c r="AQ75" i="94" s="1"/>
  <c r="X74" i="87"/>
  <c r="Y74" i="87"/>
  <c r="AH74" i="45"/>
  <c r="AQ74" i="45" s="1"/>
  <c r="AI76" i="29"/>
  <c r="AN76" i="29"/>
  <c r="Z74" i="78"/>
  <c r="Y74" i="78"/>
  <c r="X74" i="78"/>
  <c r="W75" i="91"/>
  <c r="AG74" i="91"/>
  <c r="AP74" i="91" s="1"/>
  <c r="AF74" i="91"/>
  <c r="AO74" i="91" s="1"/>
  <c r="AE74" i="91"/>
  <c r="AR75" i="79"/>
  <c r="AI73" i="87"/>
  <c r="AN73" i="87"/>
  <c r="AH73" i="86"/>
  <c r="AQ73" i="86" s="1"/>
  <c r="AH75" i="82"/>
  <c r="AQ75" i="82" s="1"/>
  <c r="AH76" i="79"/>
  <c r="AQ76" i="79" s="1"/>
  <c r="Z74" i="45"/>
  <c r="X72" i="89"/>
  <c r="Y72" i="89"/>
  <c r="Z72" i="89" s="1"/>
  <c r="X76" i="26"/>
  <c r="Y76" i="26"/>
  <c r="Z76" i="26" s="1"/>
  <c r="X77" i="46"/>
  <c r="Y77" i="46"/>
  <c r="W77" i="27"/>
  <c r="AG76" i="27"/>
  <c r="AP76" i="27" s="1"/>
  <c r="AF76" i="27"/>
  <c r="AO76" i="27" s="1"/>
  <c r="AE76" i="27"/>
  <c r="AI76" i="46"/>
  <c r="AN76" i="46"/>
  <c r="AR72" i="74"/>
  <c r="AR70" i="85"/>
  <c r="AN72" i="33"/>
  <c r="AI72" i="33"/>
  <c r="AR73" i="43"/>
  <c r="AR73" i="77"/>
  <c r="AE77" i="38"/>
  <c r="W78" i="38"/>
  <c r="AG77" i="38"/>
  <c r="AP77" i="38" s="1"/>
  <c r="AF77" i="38"/>
  <c r="AO77" i="38" s="1"/>
  <c r="AR73" i="34"/>
  <c r="AH73" i="74"/>
  <c r="AQ73" i="74" s="1"/>
  <c r="Z73" i="86"/>
  <c r="AR72" i="35"/>
  <c r="Z76" i="79"/>
  <c r="AR74" i="94"/>
  <c r="Y75" i="81"/>
  <c r="Z75" i="81" s="1"/>
  <c r="X75" i="81"/>
  <c r="AI73" i="78"/>
  <c r="AN73" i="78"/>
  <c r="AI77" i="42"/>
  <c r="AN77" i="42"/>
  <c r="Y76" i="39"/>
  <c r="X76" i="39"/>
  <c r="AH73" i="35"/>
  <c r="AQ73" i="35" s="1"/>
  <c r="AI72" i="90"/>
  <c r="AN72" i="90"/>
  <c r="AH77" i="30"/>
  <c r="AQ77" i="30" s="1"/>
  <c r="AH74" i="77"/>
  <c r="AQ74" i="77" s="1"/>
  <c r="AI71" i="73"/>
  <c r="AN71" i="73"/>
  <c r="AH73" i="31"/>
  <c r="AQ73" i="31" s="1"/>
  <c r="Z77" i="30"/>
  <c r="AR76" i="30"/>
  <c r="Y72" i="73"/>
  <c r="X72" i="73"/>
  <c r="AH74" i="91"/>
  <c r="AQ74" i="91" s="1"/>
  <c r="W75" i="25"/>
  <c r="AG74" i="25"/>
  <c r="AP74" i="25" s="1"/>
  <c r="AF74" i="25"/>
  <c r="AO74" i="25" s="1"/>
  <c r="AE74" i="25"/>
  <c r="AR71" i="83"/>
  <c r="AH73" i="93"/>
  <c r="AQ73" i="93" s="1"/>
  <c r="AH74" i="43"/>
  <c r="AQ74" i="43" s="1"/>
  <c r="X73" i="33"/>
  <c r="Y73" i="33"/>
  <c r="Z75" i="82"/>
  <c r="AF75" i="95"/>
  <c r="AO75" i="95" s="1"/>
  <c r="AE75" i="95"/>
  <c r="W76" i="95"/>
  <c r="AG75" i="95"/>
  <c r="AP75" i="95" s="1"/>
  <c r="AR73" i="91"/>
  <c r="AR72" i="31"/>
  <c r="AR74" i="82"/>
  <c r="AI73" i="75"/>
  <c r="AN73" i="75"/>
  <c r="Y77" i="29"/>
  <c r="X77" i="29"/>
  <c r="AH72" i="83"/>
  <c r="AQ72" i="83" s="1"/>
  <c r="AH73" i="37"/>
  <c r="AQ73" i="37" s="1"/>
  <c r="AI71" i="89"/>
  <c r="AN71" i="89"/>
  <c r="Y78" i="42"/>
  <c r="X78" i="42"/>
  <c r="X74" i="41"/>
  <c r="Y74" i="41"/>
  <c r="AE74" i="47"/>
  <c r="AG74" i="47"/>
  <c r="AP74" i="47" s="1"/>
  <c r="AF74" i="47"/>
  <c r="AO74" i="47" s="1"/>
  <c r="W75" i="47"/>
  <c r="Z75" i="94"/>
  <c r="AH71" i="85"/>
  <c r="AQ71" i="85" s="1"/>
  <c r="Z74" i="77"/>
  <c r="AI73" i="41"/>
  <c r="AN73" i="41"/>
  <c r="X73" i="90"/>
  <c r="Y73" i="90"/>
  <c r="AR72" i="93"/>
  <c r="AR73" i="45"/>
  <c r="Z73" i="93"/>
  <c r="Z74" i="43"/>
  <c r="AR72" i="86"/>
  <c r="AR72" i="37"/>
  <c r="AH74" i="34"/>
  <c r="AQ74" i="34" s="1"/>
  <c r="Y74" i="75"/>
  <c r="X74" i="75"/>
  <c r="AI74" i="81"/>
  <c r="AN74" i="81"/>
  <c r="AN75" i="26"/>
  <c r="AI75" i="26"/>
  <c r="AI75" i="39"/>
  <c r="AN75" i="39"/>
  <c r="AE73" i="37" l="1"/>
  <c r="AF71" i="85"/>
  <c r="AO71" i="85" s="1"/>
  <c r="AG71" i="85"/>
  <c r="AP71" i="85" s="1"/>
  <c r="W72" i="85"/>
  <c r="AG73" i="35"/>
  <c r="AP73" i="35" s="1"/>
  <c r="Z74" i="41"/>
  <c r="AG74" i="41" s="1"/>
  <c r="AP74" i="41" s="1"/>
  <c r="Z72" i="73"/>
  <c r="AE72" i="73" s="1"/>
  <c r="Z77" i="46"/>
  <c r="AG77" i="46" s="1"/>
  <c r="AP77" i="46" s="1"/>
  <c r="AG74" i="34"/>
  <c r="AP74" i="34" s="1"/>
  <c r="AF73" i="37"/>
  <c r="AO73" i="37" s="1"/>
  <c r="AE73" i="35"/>
  <c r="Z74" i="75"/>
  <c r="AF74" i="75" s="1"/>
  <c r="AO74" i="75" s="1"/>
  <c r="W73" i="73"/>
  <c r="AG72" i="73"/>
  <c r="AP72" i="73" s="1"/>
  <c r="AF72" i="73"/>
  <c r="AO72" i="73" s="1"/>
  <c r="AF77" i="46"/>
  <c r="AO77" i="46" s="1"/>
  <c r="AE77" i="46"/>
  <c r="W78" i="46"/>
  <c r="W76" i="81"/>
  <c r="AG75" i="81"/>
  <c r="AP75" i="81" s="1"/>
  <c r="AF75" i="81"/>
  <c r="AO75" i="81" s="1"/>
  <c r="AE75" i="81"/>
  <c r="AF76" i="26"/>
  <c r="AO76" i="26" s="1"/>
  <c r="AE76" i="26"/>
  <c r="W77" i="26"/>
  <c r="AG76" i="26"/>
  <c r="AP76" i="26" s="1"/>
  <c r="W73" i="89"/>
  <c r="AG72" i="89"/>
  <c r="AP72" i="89" s="1"/>
  <c r="AF72" i="89"/>
  <c r="AO72" i="89" s="1"/>
  <c r="AE72" i="89"/>
  <c r="AR74" i="81"/>
  <c r="AF75" i="94"/>
  <c r="AO75" i="94" s="1"/>
  <c r="AE75" i="94"/>
  <c r="W76" i="94"/>
  <c r="AG75" i="94"/>
  <c r="AP75" i="94" s="1"/>
  <c r="AH77" i="29"/>
  <c r="AQ77" i="29" s="1"/>
  <c r="AH73" i="33"/>
  <c r="AQ73" i="33" s="1"/>
  <c r="AR71" i="73"/>
  <c r="AR72" i="90"/>
  <c r="AH76" i="39"/>
  <c r="AQ76" i="39" s="1"/>
  <c r="AR73" i="78"/>
  <c r="AF76" i="79"/>
  <c r="AO76" i="79" s="1"/>
  <c r="AE76" i="79"/>
  <c r="AG76" i="79"/>
  <c r="AP76" i="79" s="1"/>
  <c r="W77" i="79"/>
  <c r="W75" i="45"/>
  <c r="AG74" i="45"/>
  <c r="AP74" i="45" s="1"/>
  <c r="AF74" i="45"/>
  <c r="AO74" i="45" s="1"/>
  <c r="AE74" i="45"/>
  <c r="Y75" i="91"/>
  <c r="X75" i="91"/>
  <c r="AH74" i="87"/>
  <c r="AQ74" i="87" s="1"/>
  <c r="AI72" i="83"/>
  <c r="AN72" i="83"/>
  <c r="AH74" i="75"/>
  <c r="AQ74" i="75" s="1"/>
  <c r="W75" i="43"/>
  <c r="AG74" i="43"/>
  <c r="AP74" i="43" s="1"/>
  <c r="AF74" i="43"/>
  <c r="AO74" i="43" s="1"/>
  <c r="AE74" i="43"/>
  <c r="Y75" i="47"/>
  <c r="X75" i="47"/>
  <c r="AH74" i="41"/>
  <c r="AQ74" i="41" s="1"/>
  <c r="AR71" i="89"/>
  <c r="X76" i="95"/>
  <c r="Y76" i="95"/>
  <c r="Z73" i="33"/>
  <c r="AH75" i="81"/>
  <c r="AQ75" i="81" s="1"/>
  <c r="X78" i="38"/>
  <c r="Z78" i="38" s="1"/>
  <c r="Y78" i="38"/>
  <c r="AH76" i="26"/>
  <c r="AQ76" i="26" s="1"/>
  <c r="AH74" i="78"/>
  <c r="AQ74" i="78" s="1"/>
  <c r="Z74" i="87"/>
  <c r="AN71" i="85"/>
  <c r="AI71" i="85"/>
  <c r="AI73" i="35"/>
  <c r="AN73" i="35"/>
  <c r="Y75" i="34"/>
  <c r="X75" i="34"/>
  <c r="AI73" i="74"/>
  <c r="AN73" i="74"/>
  <c r="X74" i="31"/>
  <c r="Z74" i="31" s="1"/>
  <c r="Y74" i="31"/>
  <c r="AN73" i="37"/>
  <c r="AI73" i="37"/>
  <c r="AH72" i="73"/>
  <c r="AQ72" i="73" s="1"/>
  <c r="AR75" i="39"/>
  <c r="W74" i="93"/>
  <c r="AG73" i="93"/>
  <c r="AP73" i="93" s="1"/>
  <c r="AF73" i="93"/>
  <c r="AO73" i="93" s="1"/>
  <c r="AE73" i="93"/>
  <c r="AH73" i="90"/>
  <c r="AQ73" i="90" s="1"/>
  <c r="AH78" i="42"/>
  <c r="AQ78" i="42" s="1"/>
  <c r="AE73" i="86"/>
  <c r="AF73" i="86"/>
  <c r="AO73" i="86" s="1"/>
  <c r="W74" i="86"/>
  <c r="AG73" i="86"/>
  <c r="AP73" i="86" s="1"/>
  <c r="AI77" i="38"/>
  <c r="AN77" i="38"/>
  <c r="AR76" i="46"/>
  <c r="AN74" i="91"/>
  <c r="AI74" i="91"/>
  <c r="W75" i="78"/>
  <c r="AG74" i="78"/>
  <c r="AP74" i="78" s="1"/>
  <c r="AF74" i="78"/>
  <c r="AO74" i="78" s="1"/>
  <c r="AE74" i="78"/>
  <c r="Y74" i="37"/>
  <c r="X74" i="37"/>
  <c r="AN74" i="25"/>
  <c r="AI74" i="25"/>
  <c r="Z76" i="39"/>
  <c r="AR77" i="42"/>
  <c r="AH77" i="46"/>
  <c r="AQ77" i="46" s="1"/>
  <c r="AH72" i="89"/>
  <c r="AQ72" i="89" s="1"/>
  <c r="AN73" i="31"/>
  <c r="AI73" i="31"/>
  <c r="Y72" i="85"/>
  <c r="X72" i="85"/>
  <c r="AN74" i="34"/>
  <c r="AI74" i="34"/>
  <c r="X73" i="83"/>
  <c r="Z73" i="83" s="1"/>
  <c r="Y73" i="83"/>
  <c r="X74" i="74"/>
  <c r="Y74" i="74"/>
  <c r="W75" i="77"/>
  <c r="AG74" i="77"/>
  <c r="AP74" i="77" s="1"/>
  <c r="AF74" i="77"/>
  <c r="AO74" i="77" s="1"/>
  <c r="AE74" i="77"/>
  <c r="Y75" i="25"/>
  <c r="X75" i="25"/>
  <c r="Z77" i="29"/>
  <c r="AN75" i="95"/>
  <c r="AI75" i="95"/>
  <c r="AR72" i="33"/>
  <c r="X77" i="27"/>
  <c r="Y77" i="27"/>
  <c r="AR75" i="26"/>
  <c r="Z73" i="90"/>
  <c r="AR73" i="75"/>
  <c r="W76" i="82"/>
  <c r="AG75" i="82"/>
  <c r="AP75" i="82" s="1"/>
  <c r="AF75" i="82"/>
  <c r="AO75" i="82" s="1"/>
  <c r="AE75" i="82"/>
  <c r="AR73" i="41"/>
  <c r="AI74" i="47"/>
  <c r="AN74" i="47"/>
  <c r="Z78" i="42"/>
  <c r="AF77" i="30"/>
  <c r="AO77" i="30" s="1"/>
  <c r="AE77" i="30"/>
  <c r="W78" i="30"/>
  <c r="AG77" i="30"/>
  <c r="AP77" i="30" s="1"/>
  <c r="AN76" i="27"/>
  <c r="AI76" i="27"/>
  <c r="AR73" i="87"/>
  <c r="AR76" i="29"/>
  <c r="X74" i="35"/>
  <c r="Y74" i="35"/>
  <c r="Z74" i="37" l="1"/>
  <c r="Z75" i="25"/>
  <c r="Z75" i="34"/>
  <c r="Z75" i="47"/>
  <c r="W75" i="75"/>
  <c r="AG74" i="75"/>
  <c r="AP74" i="75" s="1"/>
  <c r="W75" i="41"/>
  <c r="Z74" i="35"/>
  <c r="AE74" i="41"/>
  <c r="AE74" i="75"/>
  <c r="AN74" i="75" s="1"/>
  <c r="AF74" i="41"/>
  <c r="AO74" i="41" s="1"/>
  <c r="AF74" i="37"/>
  <c r="AO74" i="37" s="1"/>
  <c r="AE74" i="37"/>
  <c r="W75" i="37"/>
  <c r="AG74" i="37"/>
  <c r="AP74" i="37" s="1"/>
  <c r="AE75" i="25"/>
  <c r="AF75" i="25"/>
  <c r="AO75" i="25" s="1"/>
  <c r="W76" i="25"/>
  <c r="AG75" i="25"/>
  <c r="AP75" i="25" s="1"/>
  <c r="W75" i="35"/>
  <c r="AG74" i="35"/>
  <c r="AP74" i="35" s="1"/>
  <c r="AF74" i="35"/>
  <c r="AO74" i="35" s="1"/>
  <c r="AE74" i="35"/>
  <c r="AF78" i="42"/>
  <c r="AO78" i="42" s="1"/>
  <c r="W79" i="42"/>
  <c r="AG78" i="42"/>
  <c r="AP78" i="42" s="1"/>
  <c r="AE78" i="42"/>
  <c r="W74" i="90"/>
  <c r="AG73" i="90"/>
  <c r="AP73" i="90" s="1"/>
  <c r="AF73" i="90"/>
  <c r="AO73" i="90" s="1"/>
  <c r="AE73" i="90"/>
  <c r="X75" i="77"/>
  <c r="Y75" i="77"/>
  <c r="W74" i="83"/>
  <c r="AG73" i="83"/>
  <c r="AP73" i="83" s="1"/>
  <c r="AF73" i="83"/>
  <c r="AO73" i="83" s="1"/>
  <c r="AE73" i="83"/>
  <c r="AR73" i="31"/>
  <c r="AR77" i="38"/>
  <c r="W75" i="87"/>
  <c r="AG74" i="87"/>
  <c r="AP74" i="87" s="1"/>
  <c r="AF74" i="87"/>
  <c r="AO74" i="87" s="1"/>
  <c r="AE74" i="87"/>
  <c r="AH78" i="38"/>
  <c r="AQ78" i="38" s="1"/>
  <c r="AH75" i="47"/>
  <c r="AQ75" i="47" s="1"/>
  <c r="X75" i="43"/>
  <c r="Y75" i="43"/>
  <c r="AN74" i="45"/>
  <c r="AI74" i="45"/>
  <c r="X77" i="26"/>
  <c r="Y77" i="26"/>
  <c r="Y73" i="73"/>
  <c r="X73" i="73"/>
  <c r="AI74" i="78"/>
  <c r="AN74" i="78"/>
  <c r="AR74" i="34"/>
  <c r="AR74" i="91"/>
  <c r="AH74" i="31"/>
  <c r="AQ74" i="31" s="1"/>
  <c r="AF75" i="34"/>
  <c r="AO75" i="34" s="1"/>
  <c r="AE75" i="34"/>
  <c r="W76" i="34"/>
  <c r="AG75" i="34"/>
  <c r="AP75" i="34" s="1"/>
  <c r="W79" i="38"/>
  <c r="AG78" i="38"/>
  <c r="AP78" i="38" s="1"/>
  <c r="AF78" i="38"/>
  <c r="AO78" i="38" s="1"/>
  <c r="AE78" i="38"/>
  <c r="AE73" i="33"/>
  <c r="W74" i="33"/>
  <c r="AG73" i="33"/>
  <c r="AP73" i="33" s="1"/>
  <c r="AF73" i="33"/>
  <c r="AO73" i="33" s="1"/>
  <c r="AI76" i="79"/>
  <c r="AN76" i="79"/>
  <c r="X76" i="94"/>
  <c r="Y76" i="94"/>
  <c r="AI74" i="75"/>
  <c r="AN72" i="89"/>
  <c r="AI72" i="89"/>
  <c r="Y76" i="81"/>
  <c r="X76" i="81"/>
  <c r="W77" i="39"/>
  <c r="AG76" i="39"/>
  <c r="AP76" i="39" s="1"/>
  <c r="AF76" i="39"/>
  <c r="AO76" i="39" s="1"/>
  <c r="AE76" i="39"/>
  <c r="X74" i="86"/>
  <c r="Z74" i="86" s="1"/>
  <c r="Y74" i="86"/>
  <c r="X74" i="93"/>
  <c r="Y74" i="93"/>
  <c r="AE74" i="31"/>
  <c r="W75" i="31"/>
  <c r="AG74" i="31"/>
  <c r="AP74" i="31" s="1"/>
  <c r="AF74" i="31"/>
  <c r="AO74" i="31" s="1"/>
  <c r="W76" i="47"/>
  <c r="AG75" i="47"/>
  <c r="AP75" i="47" s="1"/>
  <c r="AF75" i="47"/>
  <c r="AO75" i="47" s="1"/>
  <c r="AE75" i="47"/>
  <c r="AR72" i="83"/>
  <c r="AH75" i="91"/>
  <c r="AQ75" i="91" s="1"/>
  <c r="AI76" i="26"/>
  <c r="AN76" i="26"/>
  <c r="AN74" i="41"/>
  <c r="AI74" i="41"/>
  <c r="AR74" i="47"/>
  <c r="X76" i="82"/>
  <c r="Y76" i="82"/>
  <c r="AH74" i="74"/>
  <c r="AQ74" i="74" s="1"/>
  <c r="AN74" i="77"/>
  <c r="AI74" i="77"/>
  <c r="Z74" i="74"/>
  <c r="AH72" i="85"/>
  <c r="AQ72" i="85" s="1"/>
  <c r="AR74" i="25"/>
  <c r="AR73" i="35"/>
  <c r="AH76" i="95"/>
  <c r="AQ76" i="95" s="1"/>
  <c r="AI74" i="43"/>
  <c r="AN74" i="43"/>
  <c r="X75" i="45"/>
  <c r="Y75" i="45"/>
  <c r="AI75" i="94"/>
  <c r="AN75" i="94"/>
  <c r="AN72" i="73"/>
  <c r="AI72" i="73"/>
  <c r="AI77" i="30"/>
  <c r="AN77" i="30"/>
  <c r="W78" i="29"/>
  <c r="AG77" i="29"/>
  <c r="AP77" i="29" s="1"/>
  <c r="AF77" i="29"/>
  <c r="AO77" i="29" s="1"/>
  <c r="AE77" i="29"/>
  <c r="AI73" i="93"/>
  <c r="AN73" i="93"/>
  <c r="AR73" i="37"/>
  <c r="AR73" i="74"/>
  <c r="AR71" i="85"/>
  <c r="Z76" i="95"/>
  <c r="Z75" i="91"/>
  <c r="X77" i="79"/>
  <c r="Y77" i="79"/>
  <c r="Y73" i="89"/>
  <c r="X73" i="89"/>
  <c r="AI75" i="81"/>
  <c r="AN75" i="81"/>
  <c r="X78" i="46"/>
  <c r="Z78" i="46" s="1"/>
  <c r="Y78" i="46"/>
  <c r="X78" i="30"/>
  <c r="Y78" i="30"/>
  <c r="AR75" i="95"/>
  <c r="AH77" i="27"/>
  <c r="AQ77" i="27" s="1"/>
  <c r="AH74" i="35"/>
  <c r="AQ74" i="35" s="1"/>
  <c r="AR76" i="27"/>
  <c r="AI75" i="82"/>
  <c r="AN75" i="82"/>
  <c r="Z77" i="27"/>
  <c r="AH75" i="25"/>
  <c r="AQ75" i="25" s="1"/>
  <c r="AH73" i="83"/>
  <c r="AQ73" i="83" s="1"/>
  <c r="Z72" i="85"/>
  <c r="AH74" i="37"/>
  <c r="AQ74" i="37" s="1"/>
  <c r="X75" i="78"/>
  <c r="Y75" i="78"/>
  <c r="AI73" i="86"/>
  <c r="AN73" i="86"/>
  <c r="AH75" i="34"/>
  <c r="AQ75" i="34" s="1"/>
  <c r="Y75" i="75"/>
  <c r="X75" i="75"/>
  <c r="AI77" i="46"/>
  <c r="AN77" i="46"/>
  <c r="X75" i="41"/>
  <c r="Y75" i="41"/>
  <c r="Z75" i="75" l="1"/>
  <c r="Z74" i="93"/>
  <c r="Z75" i="78"/>
  <c r="Z78" i="30"/>
  <c r="Z76" i="94"/>
  <c r="Z75" i="41"/>
  <c r="AF75" i="75"/>
  <c r="AO75" i="75" s="1"/>
  <c r="AE75" i="75"/>
  <c r="AG75" i="75"/>
  <c r="AP75" i="75" s="1"/>
  <c r="W76" i="75"/>
  <c r="W75" i="86"/>
  <c r="AG74" i="86"/>
  <c r="AP74" i="86" s="1"/>
  <c r="AF74" i="86"/>
  <c r="AO74" i="86" s="1"/>
  <c r="AE74" i="86"/>
  <c r="W76" i="78"/>
  <c r="AG75" i="78"/>
  <c r="AP75" i="78" s="1"/>
  <c r="AF75" i="78"/>
  <c r="AO75" i="78" s="1"/>
  <c r="AE75" i="78"/>
  <c r="AI74" i="31"/>
  <c r="AN74" i="31"/>
  <c r="AH75" i="43"/>
  <c r="AQ75" i="43" s="1"/>
  <c r="AI74" i="87"/>
  <c r="AN74" i="87"/>
  <c r="X74" i="83"/>
  <c r="Y74" i="83"/>
  <c r="X75" i="35"/>
  <c r="Y75" i="35"/>
  <c r="AR75" i="82"/>
  <c r="W77" i="95"/>
  <c r="AG76" i="95"/>
  <c r="AP76" i="95" s="1"/>
  <c r="AF76" i="95"/>
  <c r="AO76" i="95" s="1"/>
  <c r="AE76" i="95"/>
  <c r="AR74" i="43"/>
  <c r="AH76" i="82"/>
  <c r="AQ76" i="82" s="1"/>
  <c r="X76" i="47"/>
  <c r="Y76" i="47"/>
  <c r="AH76" i="81"/>
  <c r="AQ76" i="81" s="1"/>
  <c r="AH77" i="26"/>
  <c r="AQ77" i="26" s="1"/>
  <c r="Z75" i="43"/>
  <c r="X79" i="42"/>
  <c r="Y79" i="42"/>
  <c r="W79" i="30"/>
  <c r="AG78" i="30"/>
  <c r="AP78" i="30" s="1"/>
  <c r="AF78" i="30"/>
  <c r="AO78" i="30" s="1"/>
  <c r="AE78" i="30"/>
  <c r="AH73" i="89"/>
  <c r="AQ73" i="89" s="1"/>
  <c r="AR74" i="75"/>
  <c r="AR76" i="79"/>
  <c r="AI78" i="38"/>
  <c r="AN78" i="38"/>
  <c r="X76" i="34"/>
  <c r="Y76" i="34"/>
  <c r="Z76" i="34" s="1"/>
  <c r="AN75" i="25"/>
  <c r="AI75" i="25"/>
  <c r="AH75" i="41"/>
  <c r="AQ75" i="41" s="1"/>
  <c r="AH78" i="46"/>
  <c r="AQ78" i="46" s="1"/>
  <c r="Z73" i="89"/>
  <c r="Y78" i="29"/>
  <c r="X78" i="29"/>
  <c r="AR75" i="94"/>
  <c r="Z76" i="82"/>
  <c r="AR76" i="26"/>
  <c r="AI76" i="39"/>
  <c r="AN76" i="39"/>
  <c r="AI75" i="34"/>
  <c r="AN75" i="34"/>
  <c r="AR74" i="78"/>
  <c r="Z77" i="26"/>
  <c r="X75" i="37"/>
  <c r="Y75" i="37"/>
  <c r="AH74" i="93"/>
  <c r="AQ74" i="93" s="1"/>
  <c r="Z76" i="81"/>
  <c r="AH76" i="94"/>
  <c r="AQ76" i="94" s="1"/>
  <c r="X74" i="33"/>
  <c r="Y74" i="33"/>
  <c r="Z74" i="33" s="1"/>
  <c r="X79" i="38"/>
  <c r="Z79" i="38" s="1"/>
  <c r="Y79" i="38"/>
  <c r="AH73" i="73"/>
  <c r="AQ73" i="73" s="1"/>
  <c r="AR74" i="45"/>
  <c r="X75" i="87"/>
  <c r="Y75" i="87"/>
  <c r="Z75" i="87" s="1"/>
  <c r="AI73" i="83"/>
  <c r="AN73" i="83"/>
  <c r="AH75" i="77"/>
  <c r="AQ75" i="77" s="1"/>
  <c r="X74" i="90"/>
  <c r="Y74" i="90"/>
  <c r="AI74" i="35"/>
  <c r="AN74" i="35"/>
  <c r="AH75" i="75"/>
  <c r="AQ75" i="75" s="1"/>
  <c r="AE75" i="91"/>
  <c r="AG75" i="91"/>
  <c r="AP75" i="91" s="1"/>
  <c r="AF75" i="91"/>
  <c r="AO75" i="91" s="1"/>
  <c r="W76" i="91"/>
  <c r="AR73" i="86"/>
  <c r="AH77" i="79"/>
  <c r="AQ77" i="79" s="1"/>
  <c r="AR77" i="30"/>
  <c r="AH75" i="45"/>
  <c r="AQ75" i="45" s="1"/>
  <c r="W75" i="74"/>
  <c r="AG74" i="74"/>
  <c r="AP74" i="74" s="1"/>
  <c r="AF74" i="74"/>
  <c r="AO74" i="74" s="1"/>
  <c r="AE74" i="74"/>
  <c r="AI75" i="47"/>
  <c r="AN75" i="47"/>
  <c r="AF74" i="93"/>
  <c r="AO74" i="93" s="1"/>
  <c r="AG74" i="93"/>
  <c r="AP74" i="93" s="1"/>
  <c r="AE74" i="93"/>
  <c r="W75" i="93"/>
  <c r="AR72" i="89"/>
  <c r="W77" i="94"/>
  <c r="AG76" i="94"/>
  <c r="AP76" i="94" s="1"/>
  <c r="AF76" i="94"/>
  <c r="AO76" i="94" s="1"/>
  <c r="AE76" i="94"/>
  <c r="Z75" i="77"/>
  <c r="AN78" i="42"/>
  <c r="AI78" i="42"/>
  <c r="Y76" i="25"/>
  <c r="X76" i="25"/>
  <c r="AI74" i="37"/>
  <c r="AN74" i="37"/>
  <c r="AF72" i="85"/>
  <c r="AO72" i="85" s="1"/>
  <c r="AE72" i="85"/>
  <c r="W73" i="85"/>
  <c r="AG72" i="85"/>
  <c r="AP72" i="85" s="1"/>
  <c r="AH74" i="86"/>
  <c r="AQ74" i="86" s="1"/>
  <c r="AF75" i="41"/>
  <c r="AO75" i="41" s="1"/>
  <c r="AE75" i="41"/>
  <c r="W76" i="41"/>
  <c r="AG75" i="41"/>
  <c r="AP75" i="41" s="1"/>
  <c r="W79" i="46"/>
  <c r="AG78" i="46"/>
  <c r="AP78" i="46" s="1"/>
  <c r="AF78" i="46"/>
  <c r="AO78" i="46" s="1"/>
  <c r="AE78" i="46"/>
  <c r="AR73" i="93"/>
  <c r="AR77" i="46"/>
  <c r="AH75" i="78"/>
  <c r="AQ75" i="78" s="1"/>
  <c r="AF77" i="27"/>
  <c r="AO77" i="27" s="1"/>
  <c r="AE77" i="27"/>
  <c r="W78" i="27"/>
  <c r="AG77" i="27"/>
  <c r="AP77" i="27" s="1"/>
  <c r="AH78" i="30"/>
  <c r="AQ78" i="30" s="1"/>
  <c r="AR75" i="81"/>
  <c r="Z77" i="79"/>
  <c r="AN77" i="29"/>
  <c r="AI77" i="29"/>
  <c r="AR72" i="73"/>
  <c r="Z75" i="45"/>
  <c r="AR74" i="77"/>
  <c r="AR74" i="41"/>
  <c r="X75" i="31"/>
  <c r="Y75" i="31"/>
  <c r="Y77" i="39"/>
  <c r="X77" i="39"/>
  <c r="Z77" i="39" s="1"/>
  <c r="AI73" i="33"/>
  <c r="AN73" i="33"/>
  <c r="Z73" i="73"/>
  <c r="AN73" i="90"/>
  <c r="AI73" i="90"/>
  <c r="Z76" i="47" l="1"/>
  <c r="Z76" i="25"/>
  <c r="Z74" i="90"/>
  <c r="Z75" i="35"/>
  <c r="AE75" i="35" s="1"/>
  <c r="W76" i="87"/>
  <c r="AG75" i="87"/>
  <c r="AP75" i="87" s="1"/>
  <c r="AF75" i="87"/>
  <c r="AO75" i="87" s="1"/>
  <c r="AE75" i="87"/>
  <c r="W78" i="39"/>
  <c r="AG77" i="39"/>
  <c r="AP77" i="39" s="1"/>
  <c r="AF77" i="39"/>
  <c r="AO77" i="39" s="1"/>
  <c r="AE77" i="39"/>
  <c r="W77" i="34"/>
  <c r="AG76" i="34"/>
  <c r="AP76" i="34" s="1"/>
  <c r="AF76" i="34"/>
  <c r="AO76" i="34" s="1"/>
  <c r="AE76" i="34"/>
  <c r="W76" i="35"/>
  <c r="AG75" i="35"/>
  <c r="AP75" i="35" s="1"/>
  <c r="W77" i="25"/>
  <c r="AG76" i="25"/>
  <c r="AP76" i="25" s="1"/>
  <c r="AF76" i="25"/>
  <c r="AO76" i="25" s="1"/>
  <c r="AE76" i="25"/>
  <c r="Y75" i="93"/>
  <c r="X75" i="93"/>
  <c r="AR75" i="47"/>
  <c r="AI75" i="91"/>
  <c r="AN75" i="91"/>
  <c r="W80" i="38"/>
  <c r="AG79" i="38"/>
  <c r="AP79" i="38" s="1"/>
  <c r="AF79" i="38"/>
  <c r="AO79" i="38" s="1"/>
  <c r="AE79" i="38"/>
  <c r="W78" i="26"/>
  <c r="AG77" i="26"/>
  <c r="AP77" i="26" s="1"/>
  <c r="AF77" i="26"/>
  <c r="AO77" i="26" s="1"/>
  <c r="AE77" i="26"/>
  <c r="AR76" i="39"/>
  <c r="AH78" i="29"/>
  <c r="AQ78" i="29" s="1"/>
  <c r="AI78" i="30"/>
  <c r="AN78" i="30"/>
  <c r="AH79" i="42"/>
  <c r="AQ79" i="42" s="1"/>
  <c r="Y78" i="27"/>
  <c r="X78" i="27"/>
  <c r="AR73" i="90"/>
  <c r="AR77" i="29"/>
  <c r="X76" i="41"/>
  <c r="Y76" i="41"/>
  <c r="AI72" i="85"/>
  <c r="AN72" i="85"/>
  <c r="AN74" i="93"/>
  <c r="AI74" i="93"/>
  <c r="AR74" i="35"/>
  <c r="AH75" i="87"/>
  <c r="AQ75" i="87" s="1"/>
  <c r="Z79" i="42"/>
  <c r="AH75" i="35"/>
  <c r="AQ75" i="35" s="1"/>
  <c r="AR74" i="87"/>
  <c r="Y76" i="78"/>
  <c r="X76" i="78"/>
  <c r="AI77" i="27"/>
  <c r="AN77" i="27"/>
  <c r="AN78" i="46"/>
  <c r="AI78" i="46"/>
  <c r="AR78" i="42"/>
  <c r="Y77" i="94"/>
  <c r="X77" i="94"/>
  <c r="AN74" i="74"/>
  <c r="AI74" i="74"/>
  <c r="Y76" i="91"/>
  <c r="X76" i="91"/>
  <c r="AH74" i="33"/>
  <c r="AQ74" i="33" s="1"/>
  <c r="Z78" i="29"/>
  <c r="AR75" i="25"/>
  <c r="AR78" i="38"/>
  <c r="W76" i="43"/>
  <c r="AG75" i="43"/>
  <c r="AP75" i="43" s="1"/>
  <c r="AF75" i="43"/>
  <c r="AO75" i="43" s="1"/>
  <c r="AE75" i="43"/>
  <c r="AH76" i="47"/>
  <c r="AQ76" i="47" s="1"/>
  <c r="Y77" i="95"/>
  <c r="X77" i="95"/>
  <c r="AR74" i="31"/>
  <c r="AI74" i="86"/>
  <c r="AN74" i="86"/>
  <c r="X76" i="75"/>
  <c r="Y76" i="75"/>
  <c r="AE73" i="73"/>
  <c r="W74" i="73"/>
  <c r="AG73" i="73"/>
  <c r="AP73" i="73" s="1"/>
  <c r="AF73" i="73"/>
  <c r="AO73" i="73" s="1"/>
  <c r="W78" i="79"/>
  <c r="AG77" i="79"/>
  <c r="AP77" i="79" s="1"/>
  <c r="AF77" i="79"/>
  <c r="AO77" i="79" s="1"/>
  <c r="AE77" i="79"/>
  <c r="AI75" i="41"/>
  <c r="AN75" i="41"/>
  <c r="AH74" i="90"/>
  <c r="AQ74" i="90" s="1"/>
  <c r="W75" i="33"/>
  <c r="AG74" i="33"/>
  <c r="AP74" i="33" s="1"/>
  <c r="AF74" i="33"/>
  <c r="AO74" i="33" s="1"/>
  <c r="AE74" i="33"/>
  <c r="W77" i="81"/>
  <c r="AG76" i="81"/>
  <c r="AP76" i="81" s="1"/>
  <c r="AF76" i="81"/>
  <c r="AO76" i="81" s="1"/>
  <c r="AE76" i="81"/>
  <c r="W77" i="82"/>
  <c r="AG76" i="82"/>
  <c r="AP76" i="82" s="1"/>
  <c r="AF76" i="82"/>
  <c r="AO76" i="82" s="1"/>
  <c r="AE76" i="82"/>
  <c r="AE73" i="89"/>
  <c r="AF73" i="89"/>
  <c r="AO73" i="89" s="1"/>
  <c r="W74" i="89"/>
  <c r="AG73" i="89"/>
  <c r="AP73" i="89" s="1"/>
  <c r="X79" i="30"/>
  <c r="Y79" i="30"/>
  <c r="W77" i="47"/>
  <c r="AG76" i="47"/>
  <c r="AP76" i="47" s="1"/>
  <c r="AF76" i="47"/>
  <c r="AO76" i="47" s="1"/>
  <c r="AE76" i="47"/>
  <c r="AH77" i="39"/>
  <c r="AQ77" i="39" s="1"/>
  <c r="AH75" i="31"/>
  <c r="AQ75" i="31" s="1"/>
  <c r="AR74" i="37"/>
  <c r="AE75" i="77"/>
  <c r="W76" i="77"/>
  <c r="AG75" i="77"/>
  <c r="AP75" i="77" s="1"/>
  <c r="AF75" i="77"/>
  <c r="AO75" i="77" s="1"/>
  <c r="AF74" i="90"/>
  <c r="AO74" i="90" s="1"/>
  <c r="AE74" i="90"/>
  <c r="W75" i="90"/>
  <c r="AG74" i="90"/>
  <c r="AP74" i="90" s="1"/>
  <c r="AH75" i="37"/>
  <c r="AQ75" i="37" s="1"/>
  <c r="AR75" i="34"/>
  <c r="AH74" i="83"/>
  <c r="AQ74" i="83" s="1"/>
  <c r="AN75" i="78"/>
  <c r="AI75" i="78"/>
  <c r="AN75" i="75"/>
  <c r="AI75" i="75"/>
  <c r="AE75" i="45"/>
  <c r="AG75" i="45"/>
  <c r="AP75" i="45" s="1"/>
  <c r="AF75" i="45"/>
  <c r="AO75" i="45" s="1"/>
  <c r="W76" i="45"/>
  <c r="AR73" i="33"/>
  <c r="Z75" i="31"/>
  <c r="X79" i="46"/>
  <c r="Y79" i="46"/>
  <c r="X73" i="85"/>
  <c r="Y73" i="85"/>
  <c r="AH76" i="25"/>
  <c r="AQ76" i="25" s="1"/>
  <c r="AI76" i="94"/>
  <c r="AN76" i="94"/>
  <c r="Y75" i="74"/>
  <c r="X75" i="74"/>
  <c r="AR73" i="83"/>
  <c r="AH79" i="38"/>
  <c r="AQ79" i="38" s="1"/>
  <c r="Z75" i="37"/>
  <c r="AH76" i="34"/>
  <c r="AQ76" i="34" s="1"/>
  <c r="AI76" i="95"/>
  <c r="AN76" i="95"/>
  <c r="Z74" i="83"/>
  <c r="X75" i="86"/>
  <c r="Y75" i="86"/>
  <c r="AF75" i="35" l="1"/>
  <c r="AO75" i="35" s="1"/>
  <c r="Z79" i="46"/>
  <c r="Z79" i="30"/>
  <c r="W80" i="30" s="1"/>
  <c r="Z77" i="94"/>
  <c r="AE77" i="94" s="1"/>
  <c r="Z75" i="86"/>
  <c r="AG75" i="86" s="1"/>
  <c r="AP75" i="86" s="1"/>
  <c r="Z73" i="85"/>
  <c r="AE73" i="85" s="1"/>
  <c r="AF79" i="30"/>
  <c r="AO79" i="30" s="1"/>
  <c r="AE79" i="30"/>
  <c r="AE79" i="46"/>
  <c r="AG79" i="46"/>
  <c r="AP79" i="46" s="1"/>
  <c r="W80" i="46"/>
  <c r="AF79" i="46"/>
  <c r="AO79" i="46" s="1"/>
  <c r="W78" i="94"/>
  <c r="AG77" i="94"/>
  <c r="AP77" i="94" s="1"/>
  <c r="AF77" i="94"/>
  <c r="AO77" i="94" s="1"/>
  <c r="AE78" i="29"/>
  <c r="W79" i="29"/>
  <c r="AG78" i="29"/>
  <c r="AP78" i="29" s="1"/>
  <c r="AF78" i="29"/>
  <c r="AO78" i="29" s="1"/>
  <c r="AF79" i="42"/>
  <c r="AO79" i="42" s="1"/>
  <c r="AE79" i="42"/>
  <c r="W80" i="42"/>
  <c r="AG79" i="42"/>
  <c r="AP79" i="42" s="1"/>
  <c r="Y77" i="47"/>
  <c r="X77" i="47"/>
  <c r="Z77" i="47" s="1"/>
  <c r="Y74" i="89"/>
  <c r="X74" i="89"/>
  <c r="Z74" i="89" s="1"/>
  <c r="Y77" i="81"/>
  <c r="X77" i="81"/>
  <c r="AR75" i="41"/>
  <c r="AH76" i="75"/>
  <c r="AQ76" i="75" s="1"/>
  <c r="AH77" i="95"/>
  <c r="AQ77" i="95" s="1"/>
  <c r="Y76" i="43"/>
  <c r="X76" i="43"/>
  <c r="AR77" i="27"/>
  <c r="AH76" i="41"/>
  <c r="AQ76" i="41" s="1"/>
  <c r="AH78" i="27"/>
  <c r="AQ78" i="27" s="1"/>
  <c r="AH73" i="85"/>
  <c r="AQ73" i="85" s="1"/>
  <c r="AI75" i="45"/>
  <c r="AN75" i="45"/>
  <c r="AH76" i="91"/>
  <c r="AQ76" i="91" s="1"/>
  <c r="AN79" i="38"/>
  <c r="AI79" i="38"/>
  <c r="AH75" i="74"/>
  <c r="AQ75" i="74" s="1"/>
  <c r="AN74" i="90"/>
  <c r="AI74" i="90"/>
  <c r="AI75" i="77"/>
  <c r="AN75" i="77"/>
  <c r="Y77" i="82"/>
  <c r="X77" i="82"/>
  <c r="AI74" i="33"/>
  <c r="AN74" i="33"/>
  <c r="AI77" i="79"/>
  <c r="AN77" i="79"/>
  <c r="Z76" i="75"/>
  <c r="Z76" i="91"/>
  <c r="AH76" i="78"/>
  <c r="AQ76" i="78" s="1"/>
  <c r="AR74" i="93"/>
  <c r="Z76" i="41"/>
  <c r="AH75" i="93"/>
  <c r="AQ75" i="93" s="1"/>
  <c r="X76" i="35"/>
  <c r="Y76" i="35"/>
  <c r="AN75" i="87"/>
  <c r="AI75" i="87"/>
  <c r="X78" i="39"/>
  <c r="Y78" i="39"/>
  <c r="W75" i="83"/>
  <c r="AG74" i="83"/>
  <c r="AP74" i="83" s="1"/>
  <c r="AF74" i="83"/>
  <c r="AO74" i="83" s="1"/>
  <c r="AE74" i="83"/>
  <c r="Z75" i="74"/>
  <c r="AH79" i="46"/>
  <c r="AQ79" i="46" s="1"/>
  <c r="X76" i="45"/>
  <c r="Y76" i="45"/>
  <c r="AR75" i="78"/>
  <c r="AH79" i="30"/>
  <c r="AQ79" i="30" s="1"/>
  <c r="AN73" i="89"/>
  <c r="AI73" i="89"/>
  <c r="X74" i="73"/>
  <c r="Y74" i="73"/>
  <c r="Z77" i="95"/>
  <c r="AR74" i="74"/>
  <c r="Z78" i="27"/>
  <c r="X78" i="26"/>
  <c r="Y78" i="26"/>
  <c r="Y80" i="38"/>
  <c r="X80" i="38"/>
  <c r="Y77" i="25"/>
  <c r="X77" i="25"/>
  <c r="AI76" i="34"/>
  <c r="AN76" i="34"/>
  <c r="AN77" i="39"/>
  <c r="AI77" i="39"/>
  <c r="X77" i="34"/>
  <c r="Z77" i="34" s="1"/>
  <c r="Y77" i="34"/>
  <c r="AR75" i="75"/>
  <c r="AN76" i="47"/>
  <c r="AI76" i="47"/>
  <c r="AN76" i="81"/>
  <c r="AI76" i="81"/>
  <c r="AR74" i="86"/>
  <c r="AN75" i="43"/>
  <c r="AI75" i="43"/>
  <c r="AR78" i="46"/>
  <c r="Z76" i="78"/>
  <c r="AR78" i="30"/>
  <c r="Z75" i="93"/>
  <c r="X75" i="90"/>
  <c r="Y75" i="90"/>
  <c r="Y76" i="77"/>
  <c r="X76" i="77"/>
  <c r="Z76" i="77" s="1"/>
  <c r="AI77" i="26"/>
  <c r="AN77" i="26"/>
  <c r="AH75" i="86"/>
  <c r="AQ75" i="86" s="1"/>
  <c r="AR76" i="95"/>
  <c r="W76" i="37"/>
  <c r="AG75" i="37"/>
  <c r="AP75" i="37" s="1"/>
  <c r="AF75" i="37"/>
  <c r="AO75" i="37" s="1"/>
  <c r="AE75" i="37"/>
  <c r="AR76" i="94"/>
  <c r="AF75" i="31"/>
  <c r="AO75" i="31" s="1"/>
  <c r="W76" i="31"/>
  <c r="AG75" i="31"/>
  <c r="AP75" i="31" s="1"/>
  <c r="AE75" i="31"/>
  <c r="AN76" i="82"/>
  <c r="AI76" i="82"/>
  <c r="X75" i="33"/>
  <c r="Y75" i="33"/>
  <c r="X78" i="79"/>
  <c r="Y78" i="79"/>
  <c r="AI73" i="73"/>
  <c r="AN73" i="73"/>
  <c r="AH77" i="94"/>
  <c r="AQ77" i="94" s="1"/>
  <c r="AR72" i="85"/>
  <c r="AR75" i="91"/>
  <c r="AI76" i="25"/>
  <c r="AN76" i="25"/>
  <c r="AN75" i="35"/>
  <c r="AI75" i="35"/>
  <c r="X76" i="87"/>
  <c r="Y76" i="87"/>
  <c r="Z76" i="43" l="1"/>
  <c r="AG79" i="30"/>
  <c r="AP79" i="30" s="1"/>
  <c r="Z75" i="33"/>
  <c r="Z77" i="81"/>
  <c r="AF73" i="85"/>
  <c r="AO73" i="85" s="1"/>
  <c r="W76" i="86"/>
  <c r="Z80" i="38"/>
  <c r="W74" i="85"/>
  <c r="AG73" i="85"/>
  <c r="AP73" i="85" s="1"/>
  <c r="AE75" i="86"/>
  <c r="AF75" i="86"/>
  <c r="AO75" i="86" s="1"/>
  <c r="Z78" i="39"/>
  <c r="Z77" i="82"/>
  <c r="AE77" i="82" s="1"/>
  <c r="Z77" i="25"/>
  <c r="AG77" i="25" s="1"/>
  <c r="AP77" i="25" s="1"/>
  <c r="Z74" i="73"/>
  <c r="AF74" i="73" s="1"/>
  <c r="AO74" i="73" s="1"/>
  <c r="Z76" i="45"/>
  <c r="AF76" i="45" s="1"/>
  <c r="AO76" i="45" s="1"/>
  <c r="AG76" i="45"/>
  <c r="AP76" i="45" s="1"/>
  <c r="AG77" i="82"/>
  <c r="AP77" i="82" s="1"/>
  <c r="AF77" i="82"/>
  <c r="AO77" i="82" s="1"/>
  <c r="W78" i="82"/>
  <c r="AE77" i="25"/>
  <c r="W78" i="25"/>
  <c r="AF77" i="25"/>
  <c r="AO77" i="25" s="1"/>
  <c r="W77" i="77"/>
  <c r="AG76" i="77"/>
  <c r="AP76" i="77" s="1"/>
  <c r="AF76" i="77"/>
  <c r="AO76" i="77" s="1"/>
  <c r="AE76" i="77"/>
  <c r="AR73" i="73"/>
  <c r="X76" i="31"/>
  <c r="Y76" i="31"/>
  <c r="W76" i="93"/>
  <c r="AG75" i="93"/>
  <c r="AP75" i="93" s="1"/>
  <c r="AF75" i="93"/>
  <c r="AO75" i="93" s="1"/>
  <c r="AE75" i="93"/>
  <c r="W78" i="34"/>
  <c r="AG77" i="34"/>
  <c r="AP77" i="34" s="1"/>
  <c r="AF77" i="34"/>
  <c r="AO77" i="34" s="1"/>
  <c r="AE77" i="34"/>
  <c r="AH78" i="26"/>
  <c r="AQ78" i="26" s="1"/>
  <c r="AF77" i="81"/>
  <c r="AO77" i="81" s="1"/>
  <c r="AE77" i="81"/>
  <c r="W78" i="81"/>
  <c r="AG77" i="81"/>
  <c r="AP77" i="81" s="1"/>
  <c r="AE77" i="47"/>
  <c r="W78" i="47"/>
  <c r="AG77" i="47"/>
  <c r="AP77" i="47" s="1"/>
  <c r="AF77" i="47"/>
  <c r="AO77" i="47" s="1"/>
  <c r="AN77" i="94"/>
  <c r="AI77" i="94"/>
  <c r="Y80" i="46"/>
  <c r="X80" i="46"/>
  <c r="AR76" i="25"/>
  <c r="AR76" i="82"/>
  <c r="X76" i="37"/>
  <c r="Y76" i="37"/>
  <c r="AR77" i="39"/>
  <c r="Z78" i="26"/>
  <c r="AH74" i="73"/>
  <c r="AQ74" i="73" s="1"/>
  <c r="AH76" i="45"/>
  <c r="AQ76" i="45" s="1"/>
  <c r="X75" i="83"/>
  <c r="Y75" i="83"/>
  <c r="AR75" i="45"/>
  <c r="AH76" i="43"/>
  <c r="AQ76" i="43" s="1"/>
  <c r="AH74" i="89"/>
  <c r="AQ74" i="89" s="1"/>
  <c r="X80" i="30"/>
  <c r="Y80" i="30"/>
  <c r="AH76" i="87"/>
  <c r="AQ76" i="87" s="1"/>
  <c r="AH78" i="79"/>
  <c r="AQ78" i="79" s="1"/>
  <c r="AH80" i="38"/>
  <c r="AQ80" i="38" s="1"/>
  <c r="W79" i="27"/>
  <c r="AG78" i="27"/>
  <c r="AP78" i="27" s="1"/>
  <c r="AF78" i="27"/>
  <c r="AO78" i="27" s="1"/>
  <c r="AE78" i="27"/>
  <c r="AE75" i="74"/>
  <c r="W76" i="74"/>
  <c r="AG75" i="74"/>
  <c r="AP75" i="74" s="1"/>
  <c r="AF75" i="74"/>
  <c r="AO75" i="74" s="1"/>
  <c r="AH76" i="35"/>
  <c r="AQ76" i="35" s="1"/>
  <c r="AR77" i="79"/>
  <c r="X79" i="29"/>
  <c r="Y79" i="29"/>
  <c r="AI79" i="46"/>
  <c r="AN79" i="46"/>
  <c r="AN73" i="85"/>
  <c r="AN75" i="86"/>
  <c r="AI75" i="86"/>
  <c r="W76" i="33"/>
  <c r="AG75" i="33"/>
  <c r="AP75" i="33" s="1"/>
  <c r="AF75" i="33"/>
  <c r="AO75" i="33" s="1"/>
  <c r="AE75" i="33"/>
  <c r="AR76" i="47"/>
  <c r="Z76" i="87"/>
  <c r="Z78" i="79"/>
  <c r="AN75" i="31"/>
  <c r="AI75" i="31"/>
  <c r="AE76" i="78"/>
  <c r="W77" i="78"/>
  <c r="AG76" i="78"/>
  <c r="AP76" i="78" s="1"/>
  <c r="AF76" i="78"/>
  <c r="AO76" i="78" s="1"/>
  <c r="AR73" i="89"/>
  <c r="AH78" i="39"/>
  <c r="AQ78" i="39" s="1"/>
  <c r="Z76" i="35"/>
  <c r="W77" i="41"/>
  <c r="AG76" i="41"/>
  <c r="AP76" i="41" s="1"/>
  <c r="AF76" i="41"/>
  <c r="AO76" i="41" s="1"/>
  <c r="AE76" i="41"/>
  <c r="AR75" i="77"/>
  <c r="AF76" i="43"/>
  <c r="AO76" i="43" s="1"/>
  <c r="AE76" i="43"/>
  <c r="W77" i="43"/>
  <c r="AG76" i="43"/>
  <c r="AP76" i="43" s="1"/>
  <c r="AF74" i="89"/>
  <c r="AO74" i="89" s="1"/>
  <c r="AG74" i="89"/>
  <c r="AP74" i="89" s="1"/>
  <c r="W75" i="89"/>
  <c r="AE74" i="89"/>
  <c r="Y80" i="42"/>
  <c r="X80" i="42"/>
  <c r="Y78" i="94"/>
  <c r="X78" i="94"/>
  <c r="AR75" i="35"/>
  <c r="AI75" i="37"/>
  <c r="AN75" i="37"/>
  <c r="AH75" i="90"/>
  <c r="AQ75" i="90" s="1"/>
  <c r="AR76" i="81"/>
  <c r="AE80" i="38"/>
  <c r="W81" i="38"/>
  <c r="AG80" i="38"/>
  <c r="AP80" i="38" s="1"/>
  <c r="AF80" i="38"/>
  <c r="AO80" i="38" s="1"/>
  <c r="AR74" i="33"/>
  <c r="AR74" i="90"/>
  <c r="AH77" i="81"/>
  <c r="AQ77" i="81" s="1"/>
  <c r="AH77" i="47"/>
  <c r="AQ77" i="47" s="1"/>
  <c r="AN79" i="42"/>
  <c r="AI79" i="42"/>
  <c r="AI78" i="29"/>
  <c r="AN78" i="29"/>
  <c r="AN79" i="30"/>
  <c r="AI79" i="30"/>
  <c r="AH76" i="77"/>
  <c r="AQ76" i="77" s="1"/>
  <c r="AR75" i="43"/>
  <c r="AG76" i="75"/>
  <c r="AP76" i="75" s="1"/>
  <c r="AF76" i="75"/>
  <c r="AO76" i="75" s="1"/>
  <c r="W77" i="75"/>
  <c r="AE76" i="75"/>
  <c r="AR76" i="34"/>
  <c r="AN74" i="83"/>
  <c r="AI74" i="83"/>
  <c r="AE78" i="39"/>
  <c r="W79" i="39"/>
  <c r="AG78" i="39"/>
  <c r="AP78" i="39" s="1"/>
  <c r="AF78" i="39"/>
  <c r="AO78" i="39" s="1"/>
  <c r="AH75" i="33"/>
  <c r="AQ75" i="33" s="1"/>
  <c r="AR77" i="26"/>
  <c r="Z75" i="90"/>
  <c r="AH77" i="34"/>
  <c r="AQ77" i="34" s="1"/>
  <c r="AH77" i="25"/>
  <c r="AQ77" i="25" s="1"/>
  <c r="W78" i="95"/>
  <c r="AG77" i="95"/>
  <c r="AP77" i="95" s="1"/>
  <c r="AF77" i="95"/>
  <c r="AO77" i="95" s="1"/>
  <c r="AE77" i="95"/>
  <c r="AR75" i="87"/>
  <c r="W77" i="91"/>
  <c r="AG76" i="91"/>
  <c r="AP76" i="91" s="1"/>
  <c r="AF76" i="91"/>
  <c r="AO76" i="91" s="1"/>
  <c r="AE76" i="91"/>
  <c r="AH77" i="82"/>
  <c r="AQ77" i="82" s="1"/>
  <c r="AR79" i="38"/>
  <c r="X74" i="85"/>
  <c r="Y74" i="85"/>
  <c r="X76" i="86"/>
  <c r="Y76" i="86"/>
  <c r="AE76" i="45" l="1"/>
  <c r="Z80" i="30"/>
  <c r="W77" i="45"/>
  <c r="AI73" i="85"/>
  <c r="Z75" i="83"/>
  <c r="AG74" i="73"/>
  <c r="AP74" i="73" s="1"/>
  <c r="W75" i="73"/>
  <c r="Y75" i="73" s="1"/>
  <c r="AE74" i="73"/>
  <c r="AH74" i="85"/>
  <c r="AQ74" i="85" s="1"/>
  <c r="AI80" i="38"/>
  <c r="AN80" i="38"/>
  <c r="AH78" i="94"/>
  <c r="AQ78" i="94" s="1"/>
  <c r="AI74" i="89"/>
  <c r="AN74" i="89"/>
  <c r="Y77" i="43"/>
  <c r="X77" i="43"/>
  <c r="AI76" i="41"/>
  <c r="AN76" i="41"/>
  <c r="AR75" i="31"/>
  <c r="AH79" i="29"/>
  <c r="AQ79" i="29" s="1"/>
  <c r="AF80" i="30"/>
  <c r="AO80" i="30" s="1"/>
  <c r="AE80" i="30"/>
  <c r="W81" i="30"/>
  <c r="AG80" i="30"/>
  <c r="AP80" i="30" s="1"/>
  <c r="AH76" i="37"/>
  <c r="AQ76" i="37" s="1"/>
  <c r="AH80" i="46"/>
  <c r="AQ80" i="46" s="1"/>
  <c r="Y78" i="34"/>
  <c r="X78" i="34"/>
  <c r="Z78" i="34" s="1"/>
  <c r="X77" i="91"/>
  <c r="Y77" i="91"/>
  <c r="AI76" i="75"/>
  <c r="AN76" i="75"/>
  <c r="Z74" i="85"/>
  <c r="AE75" i="90"/>
  <c r="AG75" i="90"/>
  <c r="AP75" i="90" s="1"/>
  <c r="AF75" i="90"/>
  <c r="AO75" i="90" s="1"/>
  <c r="W76" i="90"/>
  <c r="AI78" i="39"/>
  <c r="AN78" i="39"/>
  <c r="Y77" i="75"/>
  <c r="X77" i="75"/>
  <c r="Z77" i="75" s="1"/>
  <c r="Y75" i="89"/>
  <c r="X75" i="89"/>
  <c r="AN75" i="33"/>
  <c r="AI75" i="33"/>
  <c r="Z79" i="29"/>
  <c r="AI75" i="74"/>
  <c r="AN75" i="74"/>
  <c r="Z76" i="37"/>
  <c r="X78" i="47"/>
  <c r="Y78" i="47"/>
  <c r="AI77" i="81"/>
  <c r="AN77" i="81"/>
  <c r="AI75" i="93"/>
  <c r="AN75" i="93"/>
  <c r="AH76" i="31"/>
  <c r="AQ76" i="31" s="1"/>
  <c r="Y78" i="25"/>
  <c r="X78" i="25"/>
  <c r="AI77" i="82"/>
  <c r="AN77" i="82"/>
  <c r="AI74" i="73"/>
  <c r="AN74" i="73"/>
  <c r="AR79" i="30"/>
  <c r="X78" i="95"/>
  <c r="Y78" i="95"/>
  <c r="AR74" i="83"/>
  <c r="Z78" i="94"/>
  <c r="AI76" i="43"/>
  <c r="AN76" i="43"/>
  <c r="W79" i="79"/>
  <c r="AG78" i="79"/>
  <c r="AP78" i="79" s="1"/>
  <c r="AF78" i="79"/>
  <c r="AO78" i="79" s="1"/>
  <c r="AE78" i="79"/>
  <c r="AR73" i="85"/>
  <c r="AI78" i="27"/>
  <c r="AN78" i="27"/>
  <c r="AH75" i="83"/>
  <c r="AQ75" i="83" s="1"/>
  <c r="W79" i="26"/>
  <c r="AG78" i="26"/>
  <c r="AP78" i="26" s="1"/>
  <c r="AF78" i="26"/>
  <c r="AO78" i="26" s="1"/>
  <c r="AE78" i="26"/>
  <c r="Z80" i="46"/>
  <c r="Z76" i="31"/>
  <c r="Y77" i="77"/>
  <c r="X77" i="77"/>
  <c r="AN77" i="25"/>
  <c r="AI77" i="25"/>
  <c r="AH76" i="86"/>
  <c r="AQ76" i="86" s="1"/>
  <c r="AI76" i="91"/>
  <c r="AN76" i="91"/>
  <c r="AR78" i="29"/>
  <c r="AR75" i="37"/>
  <c r="AH80" i="42"/>
  <c r="AQ80" i="42" s="1"/>
  <c r="X77" i="41"/>
  <c r="Z77" i="41" s="1"/>
  <c r="Y77" i="41"/>
  <c r="X77" i="78"/>
  <c r="Z77" i="78" s="1"/>
  <c r="Y77" i="78"/>
  <c r="AF76" i="87"/>
  <c r="AO76" i="87" s="1"/>
  <c r="AE76" i="87"/>
  <c r="W77" i="87"/>
  <c r="AG76" i="87"/>
  <c r="AP76" i="87" s="1"/>
  <c r="AE75" i="83"/>
  <c r="AG75" i="83"/>
  <c r="AP75" i="83" s="1"/>
  <c r="AF75" i="83"/>
  <c r="AO75" i="83" s="1"/>
  <c r="W76" i="83"/>
  <c r="AR77" i="94"/>
  <c r="AI77" i="47"/>
  <c r="AN77" i="47"/>
  <c r="AN77" i="34"/>
  <c r="AI77" i="34"/>
  <c r="Y78" i="82"/>
  <c r="X78" i="82"/>
  <c r="Z78" i="82" s="1"/>
  <c r="AI76" i="45"/>
  <c r="AN76" i="45"/>
  <c r="AR79" i="42"/>
  <c r="X81" i="38"/>
  <c r="Y81" i="38"/>
  <c r="X76" i="33"/>
  <c r="Y76" i="33"/>
  <c r="AR79" i="46"/>
  <c r="X77" i="45"/>
  <c r="Y77" i="45"/>
  <c r="Z77" i="45" s="1"/>
  <c r="Z76" i="86"/>
  <c r="AN77" i="95"/>
  <c r="AI77" i="95"/>
  <c r="X79" i="39"/>
  <c r="Z79" i="39" s="1"/>
  <c r="Y79" i="39"/>
  <c r="Z80" i="42"/>
  <c r="AF76" i="35"/>
  <c r="AO76" i="35" s="1"/>
  <c r="AE76" i="35"/>
  <c r="W77" i="35"/>
  <c r="AG76" i="35"/>
  <c r="AP76" i="35" s="1"/>
  <c r="AI76" i="78"/>
  <c r="AN76" i="78"/>
  <c r="AR75" i="86"/>
  <c r="Y76" i="74"/>
  <c r="X76" i="74"/>
  <c r="Y79" i="27"/>
  <c r="X79" i="27"/>
  <c r="AH80" i="30"/>
  <c r="AQ80" i="30" s="1"/>
  <c r="X78" i="81"/>
  <c r="Y78" i="81"/>
  <c r="Y76" i="93"/>
  <c r="X76" i="93"/>
  <c r="AI76" i="77"/>
  <c r="AN76" i="77"/>
  <c r="Z78" i="47" l="1"/>
  <c r="Z78" i="81"/>
  <c r="X75" i="73"/>
  <c r="Z77" i="77"/>
  <c r="W78" i="77" s="1"/>
  <c r="Z77" i="43"/>
  <c r="AE77" i="43" s="1"/>
  <c r="W78" i="45"/>
  <c r="AG77" i="45"/>
  <c r="AP77" i="45" s="1"/>
  <c r="AF77" i="45"/>
  <c r="AO77" i="45" s="1"/>
  <c r="AE77" i="45"/>
  <c r="W78" i="78"/>
  <c r="AG77" i="78"/>
  <c r="AP77" i="78" s="1"/>
  <c r="AF77" i="78"/>
  <c r="AO77" i="78" s="1"/>
  <c r="AE77" i="78"/>
  <c r="AG77" i="77"/>
  <c r="AP77" i="77" s="1"/>
  <c r="AF77" i="77"/>
  <c r="AO77" i="77" s="1"/>
  <c r="AE77" i="77"/>
  <c r="W78" i="43"/>
  <c r="AH76" i="93"/>
  <c r="AQ76" i="93" s="1"/>
  <c r="AI76" i="35"/>
  <c r="AN76" i="35"/>
  <c r="AR77" i="95"/>
  <c r="AH76" i="33"/>
  <c r="AQ76" i="33" s="1"/>
  <c r="AR77" i="34"/>
  <c r="Y76" i="83"/>
  <c r="X76" i="83"/>
  <c r="X77" i="87"/>
  <c r="Y77" i="87"/>
  <c r="Z77" i="87" s="1"/>
  <c r="AN78" i="79"/>
  <c r="AI78" i="79"/>
  <c r="AF78" i="94"/>
  <c r="AO78" i="94" s="1"/>
  <c r="AG78" i="94"/>
  <c r="AP78" i="94" s="1"/>
  <c r="AE78" i="94"/>
  <c r="W79" i="94"/>
  <c r="AH78" i="25"/>
  <c r="AQ78" i="25" s="1"/>
  <c r="W80" i="29"/>
  <c r="AG79" i="29"/>
  <c r="AP79" i="29" s="1"/>
  <c r="AF79" i="29"/>
  <c r="AO79" i="29" s="1"/>
  <c r="AE79" i="29"/>
  <c r="AH77" i="75"/>
  <c r="AQ77" i="75" s="1"/>
  <c r="AR76" i="75"/>
  <c r="AF78" i="34"/>
  <c r="AO78" i="34" s="1"/>
  <c r="AE78" i="34"/>
  <c r="W79" i="34"/>
  <c r="AG78" i="34"/>
  <c r="AP78" i="34" s="1"/>
  <c r="X81" i="30"/>
  <c r="Z81" i="30" s="1"/>
  <c r="Y81" i="30"/>
  <c r="AR76" i="41"/>
  <c r="AR80" i="38"/>
  <c r="AR76" i="77"/>
  <c r="AH79" i="27"/>
  <c r="AQ79" i="27" s="1"/>
  <c r="AQ81" i="27" s="1"/>
  <c r="AZ3" i="27"/>
  <c r="AX6" i="27" s="1"/>
  <c r="S6" i="27" s="1"/>
  <c r="AC6" i="27" s="1"/>
  <c r="AB7" i="27" s="1"/>
  <c r="Z79" i="27"/>
  <c r="AH77" i="45"/>
  <c r="AQ77" i="45" s="1"/>
  <c r="Z76" i="33"/>
  <c r="AF76" i="31"/>
  <c r="AO76" i="31" s="1"/>
  <c r="AE76" i="31"/>
  <c r="W77" i="31"/>
  <c r="AG76" i="31"/>
  <c r="AP76" i="31" s="1"/>
  <c r="X79" i="26"/>
  <c r="Y79" i="26"/>
  <c r="AH78" i="47"/>
  <c r="AQ78" i="47" s="1"/>
  <c r="AR75" i="33"/>
  <c r="AH77" i="43"/>
  <c r="AQ77" i="43" s="1"/>
  <c r="Z76" i="93"/>
  <c r="AH76" i="74"/>
  <c r="AQ76" i="74" s="1"/>
  <c r="AR76" i="78"/>
  <c r="W81" i="42"/>
  <c r="AG80" i="42"/>
  <c r="AP80" i="42" s="1"/>
  <c r="AF80" i="42"/>
  <c r="AO80" i="42" s="1"/>
  <c r="AE80" i="42"/>
  <c r="AE76" i="86"/>
  <c r="AF76" i="86"/>
  <c r="AO76" i="86" s="1"/>
  <c r="W77" i="86"/>
  <c r="AG76" i="86"/>
  <c r="AP76" i="86" s="1"/>
  <c r="AR76" i="45"/>
  <c r="AI76" i="87"/>
  <c r="AN76" i="87"/>
  <c r="AH77" i="41"/>
  <c r="AQ77" i="41" s="1"/>
  <c r="AR76" i="91"/>
  <c r="AR77" i="25"/>
  <c r="AF80" i="46"/>
  <c r="AO80" i="46" s="1"/>
  <c r="AE80" i="46"/>
  <c r="W81" i="46"/>
  <c r="AG80" i="46"/>
  <c r="AP80" i="46" s="1"/>
  <c r="AR78" i="27"/>
  <c r="Z78" i="25"/>
  <c r="W79" i="47"/>
  <c r="AG78" i="47"/>
  <c r="AP78" i="47" s="1"/>
  <c r="AF78" i="47"/>
  <c r="AO78" i="47" s="1"/>
  <c r="AE78" i="47"/>
  <c r="W78" i="75"/>
  <c r="AG77" i="75"/>
  <c r="AP77" i="75" s="1"/>
  <c r="AF77" i="75"/>
  <c r="AO77" i="75" s="1"/>
  <c r="AE77" i="75"/>
  <c r="AI75" i="90"/>
  <c r="AN75" i="90"/>
  <c r="AH77" i="91"/>
  <c r="AQ77" i="91" s="1"/>
  <c r="AI80" i="30"/>
  <c r="AN80" i="30"/>
  <c r="AX79" i="39"/>
  <c r="S79" i="39" s="1"/>
  <c r="AC79" i="39" s="1"/>
  <c r="AG79" i="39"/>
  <c r="AP79" i="39" s="1"/>
  <c r="AP81" i="39" s="1"/>
  <c r="AF79" i="39"/>
  <c r="AO79" i="39" s="1"/>
  <c r="AO81" i="39" s="1"/>
  <c r="AE79" i="39"/>
  <c r="AH75" i="73"/>
  <c r="AQ75" i="73" s="1"/>
  <c r="AH81" i="38"/>
  <c r="AQ81" i="38" s="1"/>
  <c r="AH78" i="82"/>
  <c r="AQ78" i="82" s="1"/>
  <c r="AR77" i="47"/>
  <c r="W78" i="41"/>
  <c r="AG77" i="41"/>
  <c r="AP77" i="41" s="1"/>
  <c r="AF77" i="41"/>
  <c r="AO77" i="41" s="1"/>
  <c r="AE77" i="41"/>
  <c r="X79" i="79"/>
  <c r="Z79" i="79" s="1"/>
  <c r="Y79" i="79"/>
  <c r="AR74" i="73"/>
  <c r="AR75" i="93"/>
  <c r="W77" i="37"/>
  <c r="AG76" i="37"/>
  <c r="AP76" i="37" s="1"/>
  <c r="AF76" i="37"/>
  <c r="AO76" i="37" s="1"/>
  <c r="AE76" i="37"/>
  <c r="AH75" i="89"/>
  <c r="AQ75" i="89" s="1"/>
  <c r="Z77" i="91"/>
  <c r="AH78" i="81"/>
  <c r="AQ78" i="81" s="1"/>
  <c r="Z76" i="74"/>
  <c r="Y77" i="35"/>
  <c r="X77" i="35"/>
  <c r="AH79" i="39"/>
  <c r="AQ79" i="39" s="1"/>
  <c r="AQ81" i="39" s="1"/>
  <c r="AZ3" i="39"/>
  <c r="AX5" i="39" s="1"/>
  <c r="S5" i="39" s="1"/>
  <c r="AC5" i="39" s="1"/>
  <c r="AB6" i="39" s="1"/>
  <c r="AX34" i="39"/>
  <c r="S34" i="39" s="1"/>
  <c r="AC34" i="39" s="1"/>
  <c r="AB35" i="39" s="1"/>
  <c r="AX37" i="39"/>
  <c r="S37" i="39" s="1"/>
  <c r="AC37" i="39" s="1"/>
  <c r="AB38" i="39" s="1"/>
  <c r="AX44" i="39"/>
  <c r="S44" i="39" s="1"/>
  <c r="AC44" i="39" s="1"/>
  <c r="AB45" i="39" s="1"/>
  <c r="AX46" i="39"/>
  <c r="S46" i="39" s="1"/>
  <c r="AC46" i="39" s="1"/>
  <c r="AB47" i="39" s="1"/>
  <c r="AX51" i="39"/>
  <c r="S51" i="39" s="1"/>
  <c r="AC51" i="39" s="1"/>
  <c r="AB52" i="39" s="1"/>
  <c r="AX52" i="39"/>
  <c r="S52" i="39" s="1"/>
  <c r="AC52" i="39" s="1"/>
  <c r="AB53" i="39" s="1"/>
  <c r="AX56" i="39"/>
  <c r="S56" i="39" s="1"/>
  <c r="AC56" i="39" s="1"/>
  <c r="AB57" i="39" s="1"/>
  <c r="AX58" i="39"/>
  <c r="S58" i="39" s="1"/>
  <c r="AC58" i="39" s="1"/>
  <c r="AB59" i="39" s="1"/>
  <c r="AX62" i="39"/>
  <c r="S62" i="39" s="1"/>
  <c r="AC62" i="39" s="1"/>
  <c r="AB63" i="39" s="1"/>
  <c r="AX63" i="39"/>
  <c r="S63" i="39" s="1"/>
  <c r="AC63" i="39" s="1"/>
  <c r="AB64" i="39" s="1"/>
  <c r="AX64" i="39"/>
  <c r="S64" i="39" s="1"/>
  <c r="AC64" i="39" s="1"/>
  <c r="AB65" i="39" s="1"/>
  <c r="AX67" i="39"/>
  <c r="S67" i="39" s="1"/>
  <c r="AC67" i="39" s="1"/>
  <c r="AB68" i="39" s="1"/>
  <c r="AX68" i="39"/>
  <c r="S68" i="39" s="1"/>
  <c r="AC68" i="39" s="1"/>
  <c r="AB69" i="39" s="1"/>
  <c r="AX69" i="39"/>
  <c r="S69" i="39" s="1"/>
  <c r="AC69" i="39" s="1"/>
  <c r="AB70" i="39" s="1"/>
  <c r="AX70" i="39"/>
  <c r="S70" i="39" s="1"/>
  <c r="AC70" i="39" s="1"/>
  <c r="AB71" i="39" s="1"/>
  <c r="AX71" i="39"/>
  <c r="S71" i="39" s="1"/>
  <c r="AC71" i="39" s="1"/>
  <c r="AB72" i="39" s="1"/>
  <c r="AX73" i="39"/>
  <c r="S73" i="39" s="1"/>
  <c r="AC73" i="39" s="1"/>
  <c r="AB74" i="39" s="1"/>
  <c r="AX76" i="39"/>
  <c r="S76" i="39" s="1"/>
  <c r="AC76" i="39" s="1"/>
  <c r="AB77" i="39" s="1"/>
  <c r="AX77" i="39"/>
  <c r="S77" i="39" s="1"/>
  <c r="AC77" i="39" s="1"/>
  <c r="AB78" i="39" s="1"/>
  <c r="AX74" i="39"/>
  <c r="S74" i="39" s="1"/>
  <c r="AC74" i="39" s="1"/>
  <c r="AB75" i="39" s="1"/>
  <c r="AX75" i="39"/>
  <c r="S75" i="39" s="1"/>
  <c r="AC75" i="39" s="1"/>
  <c r="AB76" i="39" s="1"/>
  <c r="AX78" i="39"/>
  <c r="S78" i="39" s="1"/>
  <c r="AC78" i="39" s="1"/>
  <c r="AB79" i="39" s="1"/>
  <c r="Z75" i="73"/>
  <c r="Z81" i="38"/>
  <c r="AI75" i="83"/>
  <c r="AN75" i="83"/>
  <c r="AH77" i="77"/>
  <c r="AQ77" i="77" s="1"/>
  <c r="AN78" i="26"/>
  <c r="AI78" i="26"/>
  <c r="AH78" i="95"/>
  <c r="AQ78" i="95" s="1"/>
  <c r="AR78" i="39"/>
  <c r="W75" i="85"/>
  <c r="AG74" i="85"/>
  <c r="AP74" i="85" s="1"/>
  <c r="AF74" i="85"/>
  <c r="AO74" i="85" s="1"/>
  <c r="AE74" i="85"/>
  <c r="AH78" i="34"/>
  <c r="AQ78" i="34" s="1"/>
  <c r="W79" i="81"/>
  <c r="AG78" i="81"/>
  <c r="AP78" i="81" s="1"/>
  <c r="AF78" i="81"/>
  <c r="AO78" i="81" s="1"/>
  <c r="AE78" i="81"/>
  <c r="W79" i="82"/>
  <c r="AG78" i="82"/>
  <c r="AP78" i="82" s="1"/>
  <c r="AF78" i="82"/>
  <c r="AO78" i="82" s="1"/>
  <c r="AE78" i="82"/>
  <c r="AH77" i="78"/>
  <c r="AQ77" i="78" s="1"/>
  <c r="AR76" i="43"/>
  <c r="Z78" i="95"/>
  <c r="AR77" i="82"/>
  <c r="AR77" i="81"/>
  <c r="AR75" i="74"/>
  <c r="Z75" i="89"/>
  <c r="Y76" i="90"/>
  <c r="X76" i="90"/>
  <c r="AR74" i="89"/>
  <c r="AX50" i="39" l="1"/>
  <c r="S50" i="39" s="1"/>
  <c r="AC50" i="39" s="1"/>
  <c r="AB51" i="39" s="1"/>
  <c r="AX10" i="39"/>
  <c r="S10" i="39" s="1"/>
  <c r="AC10" i="39" s="1"/>
  <c r="AB11" i="39" s="1"/>
  <c r="AX78" i="27"/>
  <c r="S78" i="27" s="1"/>
  <c r="AC78" i="27" s="1"/>
  <c r="AB79" i="27" s="1"/>
  <c r="AX72" i="27"/>
  <c r="S72" i="27" s="1"/>
  <c r="AC72" i="27" s="1"/>
  <c r="AB73" i="27" s="1"/>
  <c r="AF77" i="43"/>
  <c r="AO77" i="43" s="1"/>
  <c r="AX57" i="39"/>
  <c r="S57" i="39" s="1"/>
  <c r="AC57" i="39" s="1"/>
  <c r="AB58" i="39" s="1"/>
  <c r="AX45" i="39"/>
  <c r="S45" i="39" s="1"/>
  <c r="AC45" i="39" s="1"/>
  <c r="AB46" i="39" s="1"/>
  <c r="AX66" i="27"/>
  <c r="S66" i="27" s="1"/>
  <c r="AC66" i="27" s="1"/>
  <c r="AB67" i="27" s="1"/>
  <c r="AG77" i="43"/>
  <c r="AP77" i="43" s="1"/>
  <c r="AX36" i="27"/>
  <c r="S36" i="27" s="1"/>
  <c r="AC36" i="27" s="1"/>
  <c r="AB37" i="27" s="1"/>
  <c r="AX38" i="39"/>
  <c r="S38" i="39" s="1"/>
  <c r="AC38" i="39" s="1"/>
  <c r="AB39" i="39" s="1"/>
  <c r="AX21" i="39"/>
  <c r="S21" i="39" s="1"/>
  <c r="AC21" i="39" s="1"/>
  <c r="AB22" i="39" s="1"/>
  <c r="AX73" i="27"/>
  <c r="S73" i="27" s="1"/>
  <c r="AC73" i="27" s="1"/>
  <c r="AB74" i="27" s="1"/>
  <c r="AX67" i="27"/>
  <c r="S67" i="27" s="1"/>
  <c r="AC67" i="27" s="1"/>
  <c r="AB68" i="27" s="1"/>
  <c r="AX61" i="27"/>
  <c r="S61" i="27" s="1"/>
  <c r="AC61" i="27" s="1"/>
  <c r="AB62" i="27" s="1"/>
  <c r="AX55" i="27"/>
  <c r="S55" i="27" s="1"/>
  <c r="AC55" i="27" s="1"/>
  <c r="AB56" i="27" s="1"/>
  <c r="AX49" i="27"/>
  <c r="S49" i="27" s="1"/>
  <c r="AC49" i="27" s="1"/>
  <c r="AB50" i="27" s="1"/>
  <c r="AX43" i="27"/>
  <c r="S43" i="27" s="1"/>
  <c r="AC43" i="27" s="1"/>
  <c r="AB44" i="27" s="1"/>
  <c r="AX37" i="27"/>
  <c r="S37" i="27" s="1"/>
  <c r="AC37" i="27" s="1"/>
  <c r="AB38" i="27" s="1"/>
  <c r="AX31" i="27"/>
  <c r="S31" i="27" s="1"/>
  <c r="AC31" i="27" s="1"/>
  <c r="AB32" i="27" s="1"/>
  <c r="AK32" i="27" s="1"/>
  <c r="AT32" i="27" s="1"/>
  <c r="AX25" i="27"/>
  <c r="S25" i="27" s="1"/>
  <c r="AC25" i="27" s="1"/>
  <c r="AB26" i="27" s="1"/>
  <c r="AX19" i="27"/>
  <c r="S19" i="27" s="1"/>
  <c r="AC19" i="27" s="1"/>
  <c r="AB20" i="27" s="1"/>
  <c r="AX77" i="27"/>
  <c r="S77" i="27" s="1"/>
  <c r="AC77" i="27" s="1"/>
  <c r="AB78" i="27" s="1"/>
  <c r="AX71" i="27"/>
  <c r="S71" i="27" s="1"/>
  <c r="AC71" i="27" s="1"/>
  <c r="AB72" i="27" s="1"/>
  <c r="AX65" i="27"/>
  <c r="S65" i="27" s="1"/>
  <c r="AC65" i="27" s="1"/>
  <c r="AB66" i="27" s="1"/>
  <c r="AX59" i="27"/>
  <c r="S59" i="27" s="1"/>
  <c r="AC59" i="27" s="1"/>
  <c r="AB60" i="27" s="1"/>
  <c r="AX53" i="27"/>
  <c r="S53" i="27" s="1"/>
  <c r="AC53" i="27" s="1"/>
  <c r="AB54" i="27" s="1"/>
  <c r="AX47" i="27"/>
  <c r="S47" i="27" s="1"/>
  <c r="AC47" i="27" s="1"/>
  <c r="AB48" i="27" s="1"/>
  <c r="AX41" i="27"/>
  <c r="S41" i="27" s="1"/>
  <c r="AC41" i="27" s="1"/>
  <c r="AB42" i="27" s="1"/>
  <c r="AX35" i="27"/>
  <c r="S35" i="27" s="1"/>
  <c r="AC35" i="27" s="1"/>
  <c r="AB36" i="27" s="1"/>
  <c r="AX29" i="27"/>
  <c r="S29" i="27" s="1"/>
  <c r="AC29" i="27" s="1"/>
  <c r="AB30" i="27" s="1"/>
  <c r="AX23" i="27"/>
  <c r="S23" i="27" s="1"/>
  <c r="AC23" i="27" s="1"/>
  <c r="AB24" i="27" s="1"/>
  <c r="AX60" i="27"/>
  <c r="S60" i="27" s="1"/>
  <c r="AC60" i="27" s="1"/>
  <c r="AB61" i="27" s="1"/>
  <c r="AX42" i="27"/>
  <c r="S42" i="27" s="1"/>
  <c r="AC42" i="27" s="1"/>
  <c r="AB43" i="27" s="1"/>
  <c r="AX61" i="39"/>
  <c r="S61" i="39" s="1"/>
  <c r="AC61" i="39" s="1"/>
  <c r="AB62" i="39" s="1"/>
  <c r="AX55" i="39"/>
  <c r="S55" i="39" s="1"/>
  <c r="AC55" i="39" s="1"/>
  <c r="AB56" i="39" s="1"/>
  <c r="AX49" i="39"/>
  <c r="S49" i="39" s="1"/>
  <c r="AC49" i="39" s="1"/>
  <c r="AB50" i="39" s="1"/>
  <c r="AX43" i="39"/>
  <c r="S43" i="39" s="1"/>
  <c r="AC43" i="39" s="1"/>
  <c r="AB44" i="39" s="1"/>
  <c r="AK44" i="39" s="1"/>
  <c r="AT44" i="39" s="1"/>
  <c r="AX33" i="39"/>
  <c r="S33" i="39" s="1"/>
  <c r="AC33" i="39" s="1"/>
  <c r="AB34" i="39" s="1"/>
  <c r="AX75" i="27"/>
  <c r="S75" i="27" s="1"/>
  <c r="AC75" i="27" s="1"/>
  <c r="AB76" i="27" s="1"/>
  <c r="AX70" i="27"/>
  <c r="S70" i="27" s="1"/>
  <c r="AC70" i="27" s="1"/>
  <c r="AB71" i="27" s="1"/>
  <c r="AX64" i="27"/>
  <c r="S64" i="27" s="1"/>
  <c r="AC64" i="27" s="1"/>
  <c r="AB65" i="27" s="1"/>
  <c r="AX58" i="27"/>
  <c r="S58" i="27" s="1"/>
  <c r="AC58" i="27" s="1"/>
  <c r="AB59" i="27" s="1"/>
  <c r="AX52" i="27"/>
  <c r="S52" i="27" s="1"/>
  <c r="AC52" i="27" s="1"/>
  <c r="AB53" i="27" s="1"/>
  <c r="AJ53" i="27" s="1"/>
  <c r="AX46" i="27"/>
  <c r="S46" i="27" s="1"/>
  <c r="AC46" i="27" s="1"/>
  <c r="AB47" i="27" s="1"/>
  <c r="AX40" i="27"/>
  <c r="S40" i="27" s="1"/>
  <c r="AC40" i="27" s="1"/>
  <c r="AB41" i="27" s="1"/>
  <c r="AX34" i="27"/>
  <c r="S34" i="27" s="1"/>
  <c r="AC34" i="27" s="1"/>
  <c r="AB35" i="27" s="1"/>
  <c r="AX28" i="27"/>
  <c r="S28" i="27" s="1"/>
  <c r="AC28" i="27" s="1"/>
  <c r="AB29" i="27" s="1"/>
  <c r="AX22" i="27"/>
  <c r="S22" i="27" s="1"/>
  <c r="AC22" i="27" s="1"/>
  <c r="AB23" i="27" s="1"/>
  <c r="AX48" i="27"/>
  <c r="S48" i="27" s="1"/>
  <c r="AC48" i="27" s="1"/>
  <c r="AB49" i="27" s="1"/>
  <c r="AJ49" i="27" s="1"/>
  <c r="AX30" i="27"/>
  <c r="S30" i="27" s="1"/>
  <c r="AC30" i="27" s="1"/>
  <c r="AB31" i="27" s="1"/>
  <c r="AX72" i="39"/>
  <c r="S72" i="39" s="1"/>
  <c r="AC72" i="39" s="1"/>
  <c r="AB73" i="39" s="1"/>
  <c r="AX66" i="39"/>
  <c r="S66" i="39" s="1"/>
  <c r="AC66" i="39" s="1"/>
  <c r="AB67" i="39" s="1"/>
  <c r="AX60" i="39"/>
  <c r="S60" i="39" s="1"/>
  <c r="AC60" i="39" s="1"/>
  <c r="AB61" i="39" s="1"/>
  <c r="AX54" i="39"/>
  <c r="S54" i="39" s="1"/>
  <c r="AC54" i="39" s="1"/>
  <c r="AB55" i="39" s="1"/>
  <c r="AX48" i="39"/>
  <c r="S48" i="39" s="1"/>
  <c r="AC48" i="39" s="1"/>
  <c r="AB49" i="39" s="1"/>
  <c r="AJ49" i="39" s="1"/>
  <c r="AX40" i="39"/>
  <c r="S40" i="39" s="1"/>
  <c r="AC40" i="39" s="1"/>
  <c r="AB41" i="39" s="1"/>
  <c r="AX32" i="39"/>
  <c r="S32" i="39" s="1"/>
  <c r="AC32" i="39" s="1"/>
  <c r="AB33" i="39" s="1"/>
  <c r="Z77" i="35"/>
  <c r="AX76" i="27"/>
  <c r="S76" i="27" s="1"/>
  <c r="AC76" i="27" s="1"/>
  <c r="AB77" i="27" s="1"/>
  <c r="AX69" i="27"/>
  <c r="S69" i="27" s="1"/>
  <c r="AC69" i="27" s="1"/>
  <c r="AB70" i="27" s="1"/>
  <c r="AX63" i="27"/>
  <c r="S63" i="27" s="1"/>
  <c r="AC63" i="27" s="1"/>
  <c r="AB64" i="27" s="1"/>
  <c r="AJ64" i="27" s="1"/>
  <c r="AX57" i="27"/>
  <c r="S57" i="27" s="1"/>
  <c r="AC57" i="27" s="1"/>
  <c r="AB58" i="27" s="1"/>
  <c r="AX51" i="27"/>
  <c r="S51" i="27" s="1"/>
  <c r="AC51" i="27" s="1"/>
  <c r="AB52" i="27" s="1"/>
  <c r="AX45" i="27"/>
  <c r="S45" i="27" s="1"/>
  <c r="AC45" i="27" s="1"/>
  <c r="AB46" i="27" s="1"/>
  <c r="AX39" i="27"/>
  <c r="S39" i="27" s="1"/>
  <c r="AC39" i="27" s="1"/>
  <c r="AB40" i="27" s="1"/>
  <c r="AX33" i="27"/>
  <c r="S33" i="27" s="1"/>
  <c r="AC33" i="27" s="1"/>
  <c r="AB34" i="27" s="1"/>
  <c r="AX27" i="27"/>
  <c r="S27" i="27" s="1"/>
  <c r="AC27" i="27" s="1"/>
  <c r="AB28" i="27" s="1"/>
  <c r="AJ28" i="27" s="1"/>
  <c r="AX21" i="27"/>
  <c r="S21" i="27" s="1"/>
  <c r="AC21" i="27" s="1"/>
  <c r="AB22" i="27" s="1"/>
  <c r="AX54" i="27"/>
  <c r="S54" i="27" s="1"/>
  <c r="AC54" i="27" s="1"/>
  <c r="AB55" i="27" s="1"/>
  <c r="AX24" i="27"/>
  <c r="S24" i="27" s="1"/>
  <c r="AC24" i="27" s="1"/>
  <c r="AB25" i="27" s="1"/>
  <c r="AX65" i="39"/>
  <c r="S65" i="39" s="1"/>
  <c r="AC65" i="39" s="1"/>
  <c r="AB66" i="39" s="1"/>
  <c r="AX59" i="39"/>
  <c r="S59" i="39" s="1"/>
  <c r="AC59" i="39" s="1"/>
  <c r="AB60" i="39" s="1"/>
  <c r="AX53" i="39"/>
  <c r="S53" i="39" s="1"/>
  <c r="AC53" i="39" s="1"/>
  <c r="AB54" i="39" s="1"/>
  <c r="AK54" i="39" s="1"/>
  <c r="AT54" i="39" s="1"/>
  <c r="AX47" i="39"/>
  <c r="S47" i="39" s="1"/>
  <c r="AC47" i="39" s="1"/>
  <c r="AB48" i="39" s="1"/>
  <c r="AX39" i="39"/>
  <c r="S39" i="39" s="1"/>
  <c r="AC39" i="39" s="1"/>
  <c r="AB40" i="39" s="1"/>
  <c r="AX22" i="39"/>
  <c r="S22" i="39" s="1"/>
  <c r="AC22" i="39" s="1"/>
  <c r="AB23" i="39" s="1"/>
  <c r="AX74" i="27"/>
  <c r="S74" i="27" s="1"/>
  <c r="AC74" i="27" s="1"/>
  <c r="AB75" i="27" s="1"/>
  <c r="AX68" i="27"/>
  <c r="S68" i="27" s="1"/>
  <c r="AC68" i="27" s="1"/>
  <c r="AB69" i="27" s="1"/>
  <c r="AX62" i="27"/>
  <c r="S62" i="27" s="1"/>
  <c r="AC62" i="27" s="1"/>
  <c r="AB63" i="27" s="1"/>
  <c r="AK63" i="27" s="1"/>
  <c r="AT63" i="27" s="1"/>
  <c r="AX56" i="27"/>
  <c r="S56" i="27" s="1"/>
  <c r="AC56" i="27" s="1"/>
  <c r="AB57" i="27" s="1"/>
  <c r="AX50" i="27"/>
  <c r="S50" i="27" s="1"/>
  <c r="AC50" i="27" s="1"/>
  <c r="AB51" i="27" s="1"/>
  <c r="AX44" i="27"/>
  <c r="S44" i="27" s="1"/>
  <c r="AC44" i="27" s="1"/>
  <c r="AB45" i="27" s="1"/>
  <c r="AX38" i="27"/>
  <c r="S38" i="27" s="1"/>
  <c r="AC38" i="27" s="1"/>
  <c r="AB39" i="27" s="1"/>
  <c r="AX32" i="27"/>
  <c r="S32" i="27" s="1"/>
  <c r="AC32" i="27" s="1"/>
  <c r="AB33" i="27" s="1"/>
  <c r="AX26" i="27"/>
  <c r="S26" i="27" s="1"/>
  <c r="AC26" i="27" s="1"/>
  <c r="AB27" i="27" s="1"/>
  <c r="AK27" i="27" s="1"/>
  <c r="AT27" i="27" s="1"/>
  <c r="AX20" i="27"/>
  <c r="S20" i="27" s="1"/>
  <c r="AC20" i="27" s="1"/>
  <c r="AB21" i="27" s="1"/>
  <c r="AX13" i="27"/>
  <c r="S13" i="27" s="1"/>
  <c r="AC13" i="27" s="1"/>
  <c r="AB14" i="27" s="1"/>
  <c r="AX12" i="27"/>
  <c r="S12" i="27" s="1"/>
  <c r="AC12" i="27" s="1"/>
  <c r="AB13" i="27" s="1"/>
  <c r="AX18" i="27"/>
  <c r="S18" i="27" s="1"/>
  <c r="AC18" i="27" s="1"/>
  <c r="AB19" i="27" s="1"/>
  <c r="AX17" i="27"/>
  <c r="S17" i="27" s="1"/>
  <c r="AC17" i="27" s="1"/>
  <c r="AB18" i="27" s="1"/>
  <c r="AX16" i="27"/>
  <c r="S16" i="27" s="1"/>
  <c r="AC16" i="27" s="1"/>
  <c r="AB17" i="27" s="1"/>
  <c r="AJ17" i="27" s="1"/>
  <c r="AX5" i="27"/>
  <c r="S5" i="27" s="1"/>
  <c r="AC5" i="27" s="1"/>
  <c r="AB6" i="27" s="1"/>
  <c r="AX20" i="39"/>
  <c r="S20" i="39" s="1"/>
  <c r="AC20" i="39" s="1"/>
  <c r="AB21" i="39" s="1"/>
  <c r="AX11" i="27"/>
  <c r="S11" i="27" s="1"/>
  <c r="AC11" i="27" s="1"/>
  <c r="AB12" i="27" s="1"/>
  <c r="AX28" i="39"/>
  <c r="S28" i="39" s="1"/>
  <c r="AC28" i="39" s="1"/>
  <c r="AB29" i="39" s="1"/>
  <c r="AX16" i="39"/>
  <c r="S16" i="39" s="1"/>
  <c r="AC16" i="39" s="1"/>
  <c r="AB17" i="39" s="1"/>
  <c r="AX10" i="27"/>
  <c r="S10" i="27" s="1"/>
  <c r="AC10" i="27" s="1"/>
  <c r="AB11" i="27" s="1"/>
  <c r="AJ11" i="27" s="1"/>
  <c r="AX42" i="39"/>
  <c r="S42" i="39" s="1"/>
  <c r="AC42" i="39" s="1"/>
  <c r="AB43" i="39" s="1"/>
  <c r="AX36" i="39"/>
  <c r="S36" i="39" s="1"/>
  <c r="AC36" i="39" s="1"/>
  <c r="AB37" i="39" s="1"/>
  <c r="AX27" i="39"/>
  <c r="S27" i="39" s="1"/>
  <c r="AC27" i="39" s="1"/>
  <c r="AB28" i="39" s="1"/>
  <c r="AX15" i="39"/>
  <c r="S15" i="39" s="1"/>
  <c r="AC15" i="39" s="1"/>
  <c r="AB16" i="39" s="1"/>
  <c r="AX15" i="27"/>
  <c r="S15" i="27" s="1"/>
  <c r="AC15" i="27" s="1"/>
  <c r="AB16" i="27" s="1"/>
  <c r="AX9" i="27"/>
  <c r="S9" i="27" s="1"/>
  <c r="AC9" i="27" s="1"/>
  <c r="AB10" i="27" s="1"/>
  <c r="AJ10" i="27" s="1"/>
  <c r="AX41" i="39"/>
  <c r="S41" i="39" s="1"/>
  <c r="AC41" i="39" s="1"/>
  <c r="AB42" i="39" s="1"/>
  <c r="AX35" i="39"/>
  <c r="S35" i="39" s="1"/>
  <c r="AC35" i="39" s="1"/>
  <c r="AB36" i="39" s="1"/>
  <c r="AX26" i="39"/>
  <c r="S26" i="39" s="1"/>
  <c r="AC26" i="39" s="1"/>
  <c r="AB27" i="39" s="1"/>
  <c r="AX14" i="39"/>
  <c r="S14" i="39" s="1"/>
  <c r="AC14" i="39" s="1"/>
  <c r="AB15" i="39" s="1"/>
  <c r="AX14" i="27"/>
  <c r="S14" i="27" s="1"/>
  <c r="AC14" i="27" s="1"/>
  <c r="AB15" i="27" s="1"/>
  <c r="AX8" i="27"/>
  <c r="S8" i="27" s="1"/>
  <c r="AC8" i="27" s="1"/>
  <c r="AB9" i="27" s="1"/>
  <c r="AK9" i="27" s="1"/>
  <c r="AT9" i="27" s="1"/>
  <c r="AK6" i="39"/>
  <c r="AT6" i="39" s="1"/>
  <c r="AK7" i="27"/>
  <c r="AT7" i="27" s="1"/>
  <c r="W78" i="87"/>
  <c r="AG77" i="87"/>
  <c r="AP77" i="87" s="1"/>
  <c r="AF77" i="87"/>
  <c r="AO77" i="87" s="1"/>
  <c r="AE77" i="87"/>
  <c r="AN74" i="85"/>
  <c r="AI74" i="85"/>
  <c r="AJ75" i="39"/>
  <c r="AK75" i="39"/>
  <c r="AT75" i="39" s="1"/>
  <c r="AJ71" i="39"/>
  <c r="AK71" i="39"/>
  <c r="AT71" i="39" s="1"/>
  <c r="AJ65" i="39"/>
  <c r="AK65" i="39"/>
  <c r="AT65" i="39" s="1"/>
  <c r="AJ59" i="39"/>
  <c r="AK59" i="39"/>
  <c r="AT59" i="39" s="1"/>
  <c r="AK53" i="39"/>
  <c r="AT53" i="39" s="1"/>
  <c r="AJ47" i="39"/>
  <c r="AK47" i="39"/>
  <c r="AT47" i="39" s="1"/>
  <c r="AK41" i="39"/>
  <c r="AT41" i="39" s="1"/>
  <c r="AK35" i="39"/>
  <c r="AT35" i="39" s="1"/>
  <c r="AK29" i="39"/>
  <c r="AT29" i="39" s="1"/>
  <c r="AK23" i="39"/>
  <c r="AT23" i="39" s="1"/>
  <c r="AK17" i="39"/>
  <c r="AT17" i="39" s="1"/>
  <c r="AK11" i="39"/>
  <c r="AT11" i="39" s="1"/>
  <c r="W78" i="35"/>
  <c r="AG77" i="35"/>
  <c r="AP77" i="35" s="1"/>
  <c r="AF77" i="35"/>
  <c r="AO77" i="35" s="1"/>
  <c r="AE77" i="35"/>
  <c r="AF79" i="79"/>
  <c r="AO79" i="79" s="1"/>
  <c r="AO81" i="79" s="1"/>
  <c r="AE79" i="79"/>
  <c r="AX79" i="79"/>
  <c r="S79" i="79" s="1"/>
  <c r="AC79" i="79" s="1"/>
  <c r="AG79" i="79"/>
  <c r="AP79" i="79" s="1"/>
  <c r="AP81" i="79" s="1"/>
  <c r="AI80" i="42"/>
  <c r="AN80" i="42"/>
  <c r="AG76" i="93"/>
  <c r="AP76" i="93" s="1"/>
  <c r="AF76" i="93"/>
  <c r="AO76" i="93" s="1"/>
  <c r="AE76" i="93"/>
  <c r="W77" i="93"/>
  <c r="AJ76" i="27"/>
  <c r="AK76" i="27"/>
  <c r="AT76" i="27" s="1"/>
  <c r="AJ71" i="27"/>
  <c r="AK71" i="27"/>
  <c r="AT71" i="27" s="1"/>
  <c r="AJ65" i="27"/>
  <c r="AK65" i="27"/>
  <c r="AT65" i="27" s="1"/>
  <c r="AK59" i="27"/>
  <c r="AT59" i="27" s="1"/>
  <c r="AJ47" i="27"/>
  <c r="AK47" i="27"/>
  <c r="AT47" i="27" s="1"/>
  <c r="AJ41" i="27"/>
  <c r="AK41" i="27"/>
  <c r="AT41" i="27" s="1"/>
  <c r="AJ35" i="27"/>
  <c r="AK35" i="27"/>
  <c r="AT35" i="27" s="1"/>
  <c r="AJ29" i="27"/>
  <c r="AK29" i="27"/>
  <c r="AT29" i="27" s="1"/>
  <c r="AK23" i="27"/>
  <c r="AT23" i="27" s="1"/>
  <c r="AK11" i="27"/>
  <c r="AT11" i="27" s="1"/>
  <c r="AJ6" i="27"/>
  <c r="AK6" i="27"/>
  <c r="AT6" i="27" s="1"/>
  <c r="W82" i="30"/>
  <c r="AG81" i="30"/>
  <c r="AP81" i="30" s="1"/>
  <c r="AF81" i="30"/>
  <c r="AO81" i="30" s="1"/>
  <c r="AE81" i="30"/>
  <c r="AN78" i="94"/>
  <c r="AI78" i="94"/>
  <c r="AI78" i="81"/>
  <c r="AN78" i="81"/>
  <c r="AR75" i="83"/>
  <c r="AJ78" i="39"/>
  <c r="AK78" i="39"/>
  <c r="AT78" i="39" s="1"/>
  <c r="AJ70" i="39"/>
  <c r="AK70" i="39"/>
  <c r="AT70" i="39" s="1"/>
  <c r="AJ64" i="39"/>
  <c r="AK64" i="39"/>
  <c r="AT64" i="39" s="1"/>
  <c r="AJ58" i="39"/>
  <c r="AK58" i="39"/>
  <c r="AT58" i="39" s="1"/>
  <c r="AJ52" i="39"/>
  <c r="AK52" i="39"/>
  <c r="AT52" i="39" s="1"/>
  <c r="AJ46" i="39"/>
  <c r="AK46" i="39"/>
  <c r="AT46" i="39" s="1"/>
  <c r="AJ40" i="39"/>
  <c r="AK40" i="39"/>
  <c r="AT40" i="39" s="1"/>
  <c r="AJ34" i="39"/>
  <c r="AK34" i="39"/>
  <c r="AT34" i="39" s="1"/>
  <c r="AJ28" i="39"/>
  <c r="AK28" i="39"/>
  <c r="AT28" i="39" s="1"/>
  <c r="AJ22" i="39"/>
  <c r="AK22" i="39"/>
  <c r="AT22" i="39" s="1"/>
  <c r="AJ16" i="39"/>
  <c r="AK16" i="39"/>
  <c r="AT16" i="39" s="1"/>
  <c r="AX9" i="39"/>
  <c r="S9" i="39" s="1"/>
  <c r="AC9" i="39" s="1"/>
  <c r="AB10" i="39" s="1"/>
  <c r="AX4" i="39"/>
  <c r="S4" i="39" s="1"/>
  <c r="AC4" i="39" s="1"/>
  <c r="AB5" i="39" s="1"/>
  <c r="W77" i="74"/>
  <c r="AG76" i="74"/>
  <c r="AP76" i="74" s="1"/>
  <c r="AF76" i="74"/>
  <c r="AO76" i="74" s="1"/>
  <c r="AE76" i="74"/>
  <c r="W78" i="91"/>
  <c r="AG77" i="91"/>
  <c r="AP77" i="91" s="1"/>
  <c r="AF77" i="91"/>
  <c r="AO77" i="91" s="1"/>
  <c r="AE77" i="91"/>
  <c r="AN77" i="75"/>
  <c r="AI77" i="75"/>
  <c r="AN76" i="31"/>
  <c r="AI76" i="31"/>
  <c r="AJ77" i="27"/>
  <c r="AK77" i="27"/>
  <c r="AT77" i="27" s="1"/>
  <c r="AJ70" i="27"/>
  <c r="AK70" i="27"/>
  <c r="AT70" i="27" s="1"/>
  <c r="AJ58" i="27"/>
  <c r="AK58" i="27"/>
  <c r="AT58" i="27" s="1"/>
  <c r="AK52" i="27"/>
  <c r="AT52" i="27" s="1"/>
  <c r="AJ46" i="27"/>
  <c r="AK46" i="27"/>
  <c r="AT46" i="27" s="1"/>
  <c r="AJ40" i="27"/>
  <c r="AK40" i="27"/>
  <c r="AT40" i="27" s="1"/>
  <c r="AJ34" i="27"/>
  <c r="AK34" i="27"/>
  <c r="AT34" i="27" s="1"/>
  <c r="AJ22" i="27"/>
  <c r="AK22" i="27"/>
  <c r="AT22" i="27" s="1"/>
  <c r="AK16" i="27"/>
  <c r="AT16" i="27" s="1"/>
  <c r="AX3" i="27"/>
  <c r="S3" i="27" s="1"/>
  <c r="AC3" i="27" s="1"/>
  <c r="AI79" i="29"/>
  <c r="AN79" i="29"/>
  <c r="AH77" i="87"/>
  <c r="AQ77" i="87" s="1"/>
  <c r="X78" i="43"/>
  <c r="Y78" i="43"/>
  <c r="Z78" i="77"/>
  <c r="Y78" i="77"/>
  <c r="X78" i="77"/>
  <c r="AH76" i="90"/>
  <c r="AQ76" i="90" s="1"/>
  <c r="AI78" i="82"/>
  <c r="AN78" i="82"/>
  <c r="W82" i="38"/>
  <c r="AG81" i="38"/>
  <c r="AP81" i="38" s="1"/>
  <c r="AF81" i="38"/>
  <c r="AO81" i="38" s="1"/>
  <c r="AE81" i="38"/>
  <c r="AJ77" i="39"/>
  <c r="AK77" i="39"/>
  <c r="AT77" i="39" s="1"/>
  <c r="AJ69" i="39"/>
  <c r="AK69" i="39"/>
  <c r="AT69" i="39" s="1"/>
  <c r="AJ63" i="39"/>
  <c r="AK63" i="39"/>
  <c r="AT63" i="39" s="1"/>
  <c r="AJ57" i="39"/>
  <c r="AK57" i="39"/>
  <c r="AT57" i="39" s="1"/>
  <c r="AJ51" i="39"/>
  <c r="AK51" i="39"/>
  <c r="AT51" i="39" s="1"/>
  <c r="AJ45" i="39"/>
  <c r="AK45" i="39"/>
  <c r="AT45" i="39" s="1"/>
  <c r="AJ39" i="39"/>
  <c r="AK39" i="39"/>
  <c r="AT39" i="39" s="1"/>
  <c r="AJ33" i="39"/>
  <c r="AK33" i="39"/>
  <c r="AT33" i="39" s="1"/>
  <c r="AJ27" i="39"/>
  <c r="AK27" i="39"/>
  <c r="AT27" i="39" s="1"/>
  <c r="AJ21" i="39"/>
  <c r="AK21" i="39"/>
  <c r="AT21" i="39" s="1"/>
  <c r="AJ15" i="39"/>
  <c r="AK15" i="39"/>
  <c r="AT15" i="39" s="1"/>
  <c r="AX8" i="39"/>
  <c r="S8" i="39" s="1"/>
  <c r="AC8" i="39" s="1"/>
  <c r="AB9" i="39" s="1"/>
  <c r="AX3" i="39"/>
  <c r="S3" i="39" s="1"/>
  <c r="AC3" i="39" s="1"/>
  <c r="AN76" i="37"/>
  <c r="AI76" i="37"/>
  <c r="AN77" i="41"/>
  <c r="AI77" i="41"/>
  <c r="X79" i="47"/>
  <c r="Y79" i="47"/>
  <c r="Y81" i="46"/>
  <c r="X81" i="46"/>
  <c r="X77" i="86"/>
  <c r="Y77" i="86"/>
  <c r="AH79" i="26"/>
  <c r="AQ79" i="26" s="1"/>
  <c r="AJ75" i="27"/>
  <c r="AK75" i="27"/>
  <c r="AT75" i="27" s="1"/>
  <c r="AJ69" i="27"/>
  <c r="AK69" i="27"/>
  <c r="AT69" i="27" s="1"/>
  <c r="AJ57" i="27"/>
  <c r="AK57" i="27"/>
  <c r="AT57" i="27" s="1"/>
  <c r="AJ51" i="27"/>
  <c r="AK51" i="27"/>
  <c r="AT51" i="27" s="1"/>
  <c r="AJ45" i="27"/>
  <c r="AK45" i="27"/>
  <c r="AT45" i="27" s="1"/>
  <c r="AJ39" i="27"/>
  <c r="AK39" i="27"/>
  <c r="AT39" i="27" s="1"/>
  <c r="AJ33" i="27"/>
  <c r="AK33" i="27"/>
  <c r="AT33" i="27" s="1"/>
  <c r="AJ21" i="27"/>
  <c r="AK21" i="27"/>
  <c r="AT21" i="27" s="1"/>
  <c r="AJ15" i="27"/>
  <c r="AK15" i="27"/>
  <c r="AT15" i="27" s="1"/>
  <c r="Y79" i="34"/>
  <c r="X79" i="34"/>
  <c r="AI77" i="78"/>
  <c r="AN77" i="78"/>
  <c r="AN77" i="45"/>
  <c r="AI77" i="45"/>
  <c r="X75" i="85"/>
  <c r="Y75" i="85"/>
  <c r="W76" i="73"/>
  <c r="AG75" i="73"/>
  <c r="AP75" i="73" s="1"/>
  <c r="AF75" i="73"/>
  <c r="AO75" i="73" s="1"/>
  <c r="AE75" i="73"/>
  <c r="AJ74" i="39"/>
  <c r="AK74" i="39"/>
  <c r="AT74" i="39" s="1"/>
  <c r="AJ68" i="39"/>
  <c r="AK68" i="39"/>
  <c r="AT68" i="39" s="1"/>
  <c r="AJ62" i="39"/>
  <c r="AK62" i="39"/>
  <c r="AT62" i="39" s="1"/>
  <c r="AJ56" i="39"/>
  <c r="AK56" i="39"/>
  <c r="AT56" i="39" s="1"/>
  <c r="AJ50" i="39"/>
  <c r="AK50" i="39"/>
  <c r="AT50" i="39" s="1"/>
  <c r="AJ38" i="39"/>
  <c r="AK38" i="39"/>
  <c r="AT38" i="39" s="1"/>
  <c r="AX31" i="39"/>
  <c r="S31" i="39" s="1"/>
  <c r="AC31" i="39" s="1"/>
  <c r="AB32" i="39" s="1"/>
  <c r="AX25" i="39"/>
  <c r="S25" i="39" s="1"/>
  <c r="AC25" i="39" s="1"/>
  <c r="AB26" i="39" s="1"/>
  <c r="AX19" i="39"/>
  <c r="S19" i="39" s="1"/>
  <c r="AC19" i="39" s="1"/>
  <c r="AB20" i="39" s="1"/>
  <c r="AX13" i="39"/>
  <c r="S13" i="39" s="1"/>
  <c r="AC13" i="39" s="1"/>
  <c r="AB14" i="39" s="1"/>
  <c r="AX7" i="39"/>
  <c r="S7" i="39" s="1"/>
  <c r="AC7" i="39" s="1"/>
  <c r="AB8" i="39" s="1"/>
  <c r="AI80" i="46"/>
  <c r="AN80" i="46"/>
  <c r="Y81" i="42"/>
  <c r="X81" i="42"/>
  <c r="Z79" i="26"/>
  <c r="AE76" i="33"/>
  <c r="W77" i="33"/>
  <c r="AG76" i="33"/>
  <c r="AP76" i="33" s="1"/>
  <c r="AF76" i="33"/>
  <c r="AO76" i="33" s="1"/>
  <c r="AG79" i="27"/>
  <c r="AP79" i="27" s="1"/>
  <c r="AP81" i="27" s="1"/>
  <c r="AF79" i="27"/>
  <c r="AO79" i="27" s="1"/>
  <c r="AO81" i="27" s="1"/>
  <c r="AE79" i="27"/>
  <c r="AX79" i="27"/>
  <c r="S79" i="27" s="1"/>
  <c r="AC79" i="27" s="1"/>
  <c r="AJ79" i="27" s="1"/>
  <c r="AS79" i="27" s="1"/>
  <c r="AJ74" i="27"/>
  <c r="AK74" i="27"/>
  <c r="AT74" i="27" s="1"/>
  <c r="AK68" i="27"/>
  <c r="AT68" i="27" s="1"/>
  <c r="AK62" i="27"/>
  <c r="AT62" i="27" s="1"/>
  <c r="AJ56" i="27"/>
  <c r="AK56" i="27"/>
  <c r="AT56" i="27" s="1"/>
  <c r="AJ50" i="27"/>
  <c r="AK50" i="27"/>
  <c r="AT50" i="27" s="1"/>
  <c r="AJ44" i="27"/>
  <c r="AK44" i="27"/>
  <c r="AT44" i="27" s="1"/>
  <c r="AJ38" i="27"/>
  <c r="AK38" i="27"/>
  <c r="AT38" i="27" s="1"/>
  <c r="AK26" i="27"/>
  <c r="AT26" i="27" s="1"/>
  <c r="AJ20" i="27"/>
  <c r="AK20" i="27"/>
  <c r="AT20" i="27" s="1"/>
  <c r="AJ14" i="27"/>
  <c r="AK14" i="27"/>
  <c r="AT14" i="27" s="1"/>
  <c r="AX7" i="27"/>
  <c r="S7" i="27" s="1"/>
  <c r="AC7" i="27" s="1"/>
  <c r="AB8" i="27" s="1"/>
  <c r="AH76" i="83"/>
  <c r="AQ76" i="83" s="1"/>
  <c r="AF78" i="95"/>
  <c r="AO78" i="95" s="1"/>
  <c r="AE78" i="95"/>
  <c r="W79" i="95"/>
  <c r="AG78" i="95"/>
  <c r="AP78" i="95" s="1"/>
  <c r="Z76" i="90"/>
  <c r="Y79" i="81"/>
  <c r="X79" i="81"/>
  <c r="AJ79" i="39"/>
  <c r="AS79" i="39" s="1"/>
  <c r="AK79" i="39"/>
  <c r="AT79" i="39" s="1"/>
  <c r="AJ73" i="39"/>
  <c r="AK73" i="39"/>
  <c r="AT73" i="39" s="1"/>
  <c r="AJ67" i="39"/>
  <c r="AK67" i="39"/>
  <c r="AT67" i="39" s="1"/>
  <c r="AJ61" i="39"/>
  <c r="AK61" i="39"/>
  <c r="AT61" i="39" s="1"/>
  <c r="AJ55" i="39"/>
  <c r="AK55" i="39"/>
  <c r="AT55" i="39" s="1"/>
  <c r="AJ43" i="39"/>
  <c r="AK43" i="39"/>
  <c r="AT43" i="39" s="1"/>
  <c r="AJ37" i="39"/>
  <c r="AK37" i="39"/>
  <c r="AT37" i="39" s="1"/>
  <c r="AX30" i="39"/>
  <c r="S30" i="39" s="1"/>
  <c r="AC30" i="39" s="1"/>
  <c r="AB31" i="39" s="1"/>
  <c r="AX24" i="39"/>
  <c r="S24" i="39" s="1"/>
  <c r="AC24" i="39" s="1"/>
  <c r="AB25" i="39" s="1"/>
  <c r="AX18" i="39"/>
  <c r="S18" i="39" s="1"/>
  <c r="AC18" i="39" s="1"/>
  <c r="AB19" i="39" s="1"/>
  <c r="AX12" i="39"/>
  <c r="S12" i="39" s="1"/>
  <c r="AC12" i="39" s="1"/>
  <c r="AB13" i="39" s="1"/>
  <c r="AX6" i="39"/>
  <c r="S6" i="39" s="1"/>
  <c r="AC6" i="39" s="1"/>
  <c r="AB7" i="39" s="1"/>
  <c r="AH77" i="35"/>
  <c r="AQ77" i="35" s="1"/>
  <c r="AR80" i="30"/>
  <c r="X78" i="75"/>
  <c r="Y78" i="75"/>
  <c r="AE78" i="25"/>
  <c r="AG78" i="25"/>
  <c r="AP78" i="25" s="1"/>
  <c r="AF78" i="25"/>
  <c r="AO78" i="25" s="1"/>
  <c r="W79" i="25"/>
  <c r="AR76" i="87"/>
  <c r="AJ73" i="27"/>
  <c r="AK73" i="27"/>
  <c r="AT73" i="27" s="1"/>
  <c r="AK67" i="27"/>
  <c r="AT67" i="27" s="1"/>
  <c r="AJ61" i="27"/>
  <c r="AK61" i="27"/>
  <c r="AT61" i="27" s="1"/>
  <c r="AJ55" i="27"/>
  <c r="AK55" i="27"/>
  <c r="AT55" i="27" s="1"/>
  <c r="AJ43" i="27"/>
  <c r="AK43" i="27"/>
  <c r="AT43" i="27" s="1"/>
  <c r="AJ37" i="27"/>
  <c r="AK37" i="27"/>
  <c r="AT37" i="27" s="1"/>
  <c r="AK31" i="27"/>
  <c r="AT31" i="27" s="1"/>
  <c r="AJ25" i="27"/>
  <c r="AK25" i="27"/>
  <c r="AT25" i="27" s="1"/>
  <c r="AJ19" i="27"/>
  <c r="AK19" i="27"/>
  <c r="AT19" i="27" s="1"/>
  <c r="AJ13" i="27"/>
  <c r="AK13" i="27"/>
  <c r="AT13" i="27" s="1"/>
  <c r="AX4" i="27"/>
  <c r="S4" i="27" s="1"/>
  <c r="AC4" i="27" s="1"/>
  <c r="AB5" i="27" s="1"/>
  <c r="AI78" i="34"/>
  <c r="AN78" i="34"/>
  <c r="Y80" i="29"/>
  <c r="X80" i="29"/>
  <c r="AR78" i="79"/>
  <c r="AR76" i="35"/>
  <c r="AI77" i="43"/>
  <c r="AN77" i="43"/>
  <c r="AN77" i="77"/>
  <c r="AI77" i="77"/>
  <c r="W76" i="89"/>
  <c r="AG75" i="89"/>
  <c r="AP75" i="89" s="1"/>
  <c r="AF75" i="89"/>
  <c r="AO75" i="89" s="1"/>
  <c r="AE75" i="89"/>
  <c r="X79" i="82"/>
  <c r="Y79" i="82"/>
  <c r="AR78" i="26"/>
  <c r="AJ76" i="39"/>
  <c r="AK76" i="39"/>
  <c r="AT76" i="39" s="1"/>
  <c r="AJ72" i="39"/>
  <c r="AK72" i="39"/>
  <c r="AT72" i="39" s="1"/>
  <c r="AJ66" i="39"/>
  <c r="AK66" i="39"/>
  <c r="AT66" i="39" s="1"/>
  <c r="AJ60" i="39"/>
  <c r="AK60" i="39"/>
  <c r="AT60" i="39" s="1"/>
  <c r="AK48" i="39"/>
  <c r="AT48" i="39" s="1"/>
  <c r="AJ42" i="39"/>
  <c r="AK42" i="39"/>
  <c r="AT42" i="39" s="1"/>
  <c r="AJ36" i="39"/>
  <c r="AK36" i="39"/>
  <c r="AT36" i="39" s="1"/>
  <c r="AX29" i="39"/>
  <c r="S29" i="39" s="1"/>
  <c r="AC29" i="39" s="1"/>
  <c r="AB30" i="39" s="1"/>
  <c r="AX23" i="39"/>
  <c r="S23" i="39" s="1"/>
  <c r="AC23" i="39" s="1"/>
  <c r="AB24" i="39" s="1"/>
  <c r="AX17" i="39"/>
  <c r="S17" i="39" s="1"/>
  <c r="AC17" i="39" s="1"/>
  <c r="AB18" i="39" s="1"/>
  <c r="AX11" i="39"/>
  <c r="S11" i="39" s="1"/>
  <c r="AC11" i="39" s="1"/>
  <c r="AB12" i="39" s="1"/>
  <c r="X77" i="37"/>
  <c r="Y77" i="37"/>
  <c r="AH79" i="79"/>
  <c r="AQ79" i="79" s="1"/>
  <c r="AQ81" i="79" s="1"/>
  <c r="AZ3" i="79"/>
  <c r="AX6" i="79" s="1"/>
  <c r="S6" i="79" s="1"/>
  <c r="AC6" i="79" s="1"/>
  <c r="AB7" i="79" s="1"/>
  <c r="AX14" i="79"/>
  <c r="S14" i="79" s="1"/>
  <c r="AC14" i="79" s="1"/>
  <c r="AB15" i="79" s="1"/>
  <c r="AX21" i="79"/>
  <c r="S21" i="79" s="1"/>
  <c r="AC21" i="79" s="1"/>
  <c r="AB22" i="79" s="1"/>
  <c r="AX27" i="79"/>
  <c r="S27" i="79" s="1"/>
  <c r="AC27" i="79" s="1"/>
  <c r="AB28" i="79" s="1"/>
  <c r="AX31" i="79"/>
  <c r="S31" i="79" s="1"/>
  <c r="AC31" i="79" s="1"/>
  <c r="AB32" i="79" s="1"/>
  <c r="AX32" i="79"/>
  <c r="S32" i="79" s="1"/>
  <c r="AC32" i="79" s="1"/>
  <c r="AB33" i="79" s="1"/>
  <c r="AX33" i="79"/>
  <c r="S33" i="79" s="1"/>
  <c r="AC33" i="79" s="1"/>
  <c r="AB34" i="79" s="1"/>
  <c r="AX37" i="79"/>
  <c r="S37" i="79" s="1"/>
  <c r="AC37" i="79" s="1"/>
  <c r="AB38" i="79" s="1"/>
  <c r="AX38" i="79"/>
  <c r="S38" i="79" s="1"/>
  <c r="AC38" i="79" s="1"/>
  <c r="AB39" i="79" s="1"/>
  <c r="AX39" i="79"/>
  <c r="S39" i="79" s="1"/>
  <c r="AC39" i="79" s="1"/>
  <c r="AB40" i="79" s="1"/>
  <c r="AX43" i="79"/>
  <c r="S43" i="79" s="1"/>
  <c r="AC43" i="79" s="1"/>
  <c r="AB44" i="79" s="1"/>
  <c r="AX44" i="79"/>
  <c r="S44" i="79" s="1"/>
  <c r="AC44" i="79" s="1"/>
  <c r="AB45" i="79" s="1"/>
  <c r="AX45" i="79"/>
  <c r="S45" i="79" s="1"/>
  <c r="AC45" i="79" s="1"/>
  <c r="AB46" i="79" s="1"/>
  <c r="AX49" i="79"/>
  <c r="S49" i="79" s="1"/>
  <c r="AC49" i="79" s="1"/>
  <c r="AB50" i="79" s="1"/>
  <c r="AX50" i="79"/>
  <c r="S50" i="79" s="1"/>
  <c r="AC50" i="79" s="1"/>
  <c r="AB51" i="79" s="1"/>
  <c r="AX51" i="79"/>
  <c r="S51" i="79" s="1"/>
  <c r="AC51" i="79" s="1"/>
  <c r="AB52" i="79" s="1"/>
  <c r="AX55" i="79"/>
  <c r="S55" i="79" s="1"/>
  <c r="AC55" i="79" s="1"/>
  <c r="AB56" i="79" s="1"/>
  <c r="AX56" i="79"/>
  <c r="S56" i="79" s="1"/>
  <c r="AC56" i="79" s="1"/>
  <c r="AB57" i="79" s="1"/>
  <c r="AX57" i="79"/>
  <c r="S57" i="79" s="1"/>
  <c r="AC57" i="79" s="1"/>
  <c r="AB58" i="79" s="1"/>
  <c r="AX58" i="79"/>
  <c r="S58" i="79" s="1"/>
  <c r="AC58" i="79" s="1"/>
  <c r="AB59" i="79" s="1"/>
  <c r="AX59" i="79"/>
  <c r="S59" i="79" s="1"/>
  <c r="AC59" i="79" s="1"/>
  <c r="AB60" i="79" s="1"/>
  <c r="AX61" i="79"/>
  <c r="S61" i="79" s="1"/>
  <c r="AC61" i="79" s="1"/>
  <c r="AB62" i="79" s="1"/>
  <c r="AX62" i="79"/>
  <c r="S62" i="79" s="1"/>
  <c r="AC62" i="79" s="1"/>
  <c r="AB63" i="79" s="1"/>
  <c r="AX63" i="79"/>
  <c r="S63" i="79" s="1"/>
  <c r="AC63" i="79" s="1"/>
  <c r="AB64" i="79" s="1"/>
  <c r="AX64" i="79"/>
  <c r="S64" i="79" s="1"/>
  <c r="AC64" i="79" s="1"/>
  <c r="AB65" i="79" s="1"/>
  <c r="AX65" i="79"/>
  <c r="S65" i="79" s="1"/>
  <c r="AC65" i="79" s="1"/>
  <c r="AB66" i="79" s="1"/>
  <c r="AX66" i="79"/>
  <c r="S66" i="79" s="1"/>
  <c r="AC66" i="79" s="1"/>
  <c r="AB67" i="79" s="1"/>
  <c r="AX67" i="79"/>
  <c r="S67" i="79" s="1"/>
  <c r="AC67" i="79" s="1"/>
  <c r="AB68" i="79" s="1"/>
  <c r="AX68" i="79"/>
  <c r="S68" i="79" s="1"/>
  <c r="AC68" i="79" s="1"/>
  <c r="AB69" i="79" s="1"/>
  <c r="AX69" i="79"/>
  <c r="S69" i="79" s="1"/>
  <c r="AC69" i="79" s="1"/>
  <c r="AB70" i="79" s="1"/>
  <c r="AX70" i="79"/>
  <c r="S70" i="79" s="1"/>
  <c r="AC70" i="79" s="1"/>
  <c r="AB71" i="79" s="1"/>
  <c r="AX71" i="79"/>
  <c r="S71" i="79" s="1"/>
  <c r="AC71" i="79" s="1"/>
  <c r="AB72" i="79" s="1"/>
  <c r="AX72" i="79"/>
  <c r="S72" i="79" s="1"/>
  <c r="AC72" i="79" s="1"/>
  <c r="AB73" i="79" s="1"/>
  <c r="AX73" i="79"/>
  <c r="S73" i="79" s="1"/>
  <c r="AC73" i="79" s="1"/>
  <c r="AB74" i="79" s="1"/>
  <c r="AX75" i="79"/>
  <c r="S75" i="79" s="1"/>
  <c r="AC75" i="79" s="1"/>
  <c r="AB76" i="79" s="1"/>
  <c r="AX74" i="79"/>
  <c r="S74" i="79" s="1"/>
  <c r="AC74" i="79" s="1"/>
  <c r="AB75" i="79" s="1"/>
  <c r="AX76" i="79"/>
  <c r="S76" i="79" s="1"/>
  <c r="AC76" i="79" s="1"/>
  <c r="AB77" i="79" s="1"/>
  <c r="AX77" i="79"/>
  <c r="S77" i="79" s="1"/>
  <c r="AC77" i="79" s="1"/>
  <c r="AB78" i="79" s="1"/>
  <c r="AX78" i="79"/>
  <c r="S78" i="79" s="1"/>
  <c r="AC78" i="79" s="1"/>
  <c r="AB79" i="79" s="1"/>
  <c r="X78" i="41"/>
  <c r="Y78" i="41"/>
  <c r="Z78" i="41" s="1"/>
  <c r="AI79" i="39"/>
  <c r="AN79" i="39"/>
  <c r="AN81" i="39" s="1"/>
  <c r="AR75" i="90"/>
  <c r="AI78" i="47"/>
  <c r="AN78" i="47"/>
  <c r="AI76" i="86"/>
  <c r="AN76" i="86"/>
  <c r="X77" i="31"/>
  <c r="Y77" i="31"/>
  <c r="AJ78" i="27"/>
  <c r="AK78" i="27"/>
  <c r="AT78" i="27" s="1"/>
  <c r="AJ72" i="27"/>
  <c r="AK72" i="27"/>
  <c r="AT72" i="27" s="1"/>
  <c r="AJ66" i="27"/>
  <c r="AK66" i="27"/>
  <c r="AT66" i="27" s="1"/>
  <c r="AJ60" i="27"/>
  <c r="AK60" i="27"/>
  <c r="AT60" i="27" s="1"/>
  <c r="AJ54" i="27"/>
  <c r="AK54" i="27"/>
  <c r="AT54" i="27" s="1"/>
  <c r="AJ48" i="27"/>
  <c r="AK48" i="27"/>
  <c r="AT48" i="27" s="1"/>
  <c r="AJ42" i="27"/>
  <c r="AK42" i="27"/>
  <c r="AT42" i="27" s="1"/>
  <c r="AJ36" i="27"/>
  <c r="AK36" i="27"/>
  <c r="AT36" i="27" s="1"/>
  <c r="AJ30" i="27"/>
  <c r="AK30" i="27"/>
  <c r="AT30" i="27" s="1"/>
  <c r="AJ24" i="27"/>
  <c r="AK24" i="27"/>
  <c r="AT24" i="27" s="1"/>
  <c r="AJ18" i="27"/>
  <c r="AK18" i="27"/>
  <c r="AT18" i="27" s="1"/>
  <c r="AJ12" i="27"/>
  <c r="AK12" i="27"/>
  <c r="AT12" i="27" s="1"/>
  <c r="AH81" i="30"/>
  <c r="AQ81" i="30" s="1"/>
  <c r="X79" i="94"/>
  <c r="Y79" i="94"/>
  <c r="Z76" i="83"/>
  <c r="X78" i="78"/>
  <c r="Y78" i="78"/>
  <c r="X78" i="45"/>
  <c r="Y78" i="45"/>
  <c r="Z78" i="45" s="1"/>
  <c r="AX25" i="79" l="1"/>
  <c r="S25" i="79" s="1"/>
  <c r="AC25" i="79" s="1"/>
  <c r="AB26" i="79" s="1"/>
  <c r="AX19" i="79"/>
  <c r="S19" i="79" s="1"/>
  <c r="AC19" i="79" s="1"/>
  <c r="AB20" i="79" s="1"/>
  <c r="AX10" i="79"/>
  <c r="S10" i="79" s="1"/>
  <c r="AC10" i="79" s="1"/>
  <c r="AB11" i="79" s="1"/>
  <c r="AX60" i="79"/>
  <c r="S60" i="79" s="1"/>
  <c r="AC60" i="79" s="1"/>
  <c r="AB61" i="79" s="1"/>
  <c r="AX54" i="79"/>
  <c r="S54" i="79" s="1"/>
  <c r="AC54" i="79" s="1"/>
  <c r="AB55" i="79" s="1"/>
  <c r="AX48" i="79"/>
  <c r="S48" i="79" s="1"/>
  <c r="AC48" i="79" s="1"/>
  <c r="AB49" i="79" s="1"/>
  <c r="AX42" i="79"/>
  <c r="S42" i="79" s="1"/>
  <c r="AC42" i="79" s="1"/>
  <c r="AB43" i="79" s="1"/>
  <c r="AX36" i="79"/>
  <c r="S36" i="79" s="1"/>
  <c r="AC36" i="79" s="1"/>
  <c r="AB37" i="79" s="1"/>
  <c r="AX30" i="79"/>
  <c r="S30" i="79" s="1"/>
  <c r="AC30" i="79" s="1"/>
  <c r="AB31" i="79" s="1"/>
  <c r="AX24" i="79"/>
  <c r="S24" i="79" s="1"/>
  <c r="AC24" i="79" s="1"/>
  <c r="AB25" i="79" s="1"/>
  <c r="AX18" i="79"/>
  <c r="S18" i="79" s="1"/>
  <c r="AC18" i="79" s="1"/>
  <c r="AB19" i="79" s="1"/>
  <c r="AX8" i="79"/>
  <c r="S8" i="79" s="1"/>
  <c r="AC8" i="79" s="1"/>
  <c r="AB9" i="79" s="1"/>
  <c r="AK79" i="27"/>
  <c r="AT79" i="27" s="1"/>
  <c r="AX53" i="79"/>
  <c r="S53" i="79" s="1"/>
  <c r="AC53" i="79" s="1"/>
  <c r="AB54" i="79" s="1"/>
  <c r="AX47" i="79"/>
  <c r="S47" i="79" s="1"/>
  <c r="AC47" i="79" s="1"/>
  <c r="AB48" i="79" s="1"/>
  <c r="AX41" i="79"/>
  <c r="S41" i="79" s="1"/>
  <c r="AC41" i="79" s="1"/>
  <c r="AB42" i="79" s="1"/>
  <c r="AX35" i="79"/>
  <c r="S35" i="79" s="1"/>
  <c r="AC35" i="79" s="1"/>
  <c r="AB36" i="79" s="1"/>
  <c r="AX29" i="79"/>
  <c r="S29" i="79" s="1"/>
  <c r="AC29" i="79" s="1"/>
  <c r="AB30" i="79" s="1"/>
  <c r="AX23" i="79"/>
  <c r="S23" i="79" s="1"/>
  <c r="AC23" i="79" s="1"/>
  <c r="AB24" i="79" s="1"/>
  <c r="AX16" i="79"/>
  <c r="S16" i="79" s="1"/>
  <c r="AC16" i="79" s="1"/>
  <c r="AB17" i="79" s="1"/>
  <c r="AX7" i="79"/>
  <c r="S7" i="79" s="1"/>
  <c r="AC7" i="79" s="1"/>
  <c r="AB8" i="79" s="1"/>
  <c r="AX52" i="79"/>
  <c r="S52" i="79" s="1"/>
  <c r="AC52" i="79" s="1"/>
  <c r="AB53" i="79" s="1"/>
  <c r="AX46" i="79"/>
  <c r="S46" i="79" s="1"/>
  <c r="AC46" i="79" s="1"/>
  <c r="AB47" i="79" s="1"/>
  <c r="AX40" i="79"/>
  <c r="S40" i="79" s="1"/>
  <c r="AC40" i="79" s="1"/>
  <c r="AB41" i="79" s="1"/>
  <c r="AX34" i="79"/>
  <c r="S34" i="79" s="1"/>
  <c r="AC34" i="79" s="1"/>
  <c r="AB35" i="79" s="1"/>
  <c r="AX28" i="79"/>
  <c r="S28" i="79" s="1"/>
  <c r="AC28" i="79" s="1"/>
  <c r="AB29" i="79" s="1"/>
  <c r="AX22" i="79"/>
  <c r="S22" i="79" s="1"/>
  <c r="AC22" i="79" s="1"/>
  <c r="AB23" i="79" s="1"/>
  <c r="AX15" i="79"/>
  <c r="S15" i="79" s="1"/>
  <c r="AC15" i="79" s="1"/>
  <c r="AB16" i="79" s="1"/>
  <c r="AX3" i="79"/>
  <c r="S3" i="79" s="1"/>
  <c r="AC3" i="79" s="1"/>
  <c r="Z79" i="82"/>
  <c r="AJ68" i="27"/>
  <c r="AX26" i="79"/>
  <c r="S26" i="79" s="1"/>
  <c r="AC26" i="79" s="1"/>
  <c r="AB27" i="79" s="1"/>
  <c r="AX20" i="79"/>
  <c r="S20" i="79" s="1"/>
  <c r="AC20" i="79" s="1"/>
  <c r="AB21" i="79" s="1"/>
  <c r="AX13" i="79"/>
  <c r="S13" i="79" s="1"/>
  <c r="AC13" i="79" s="1"/>
  <c r="AB14" i="79" s="1"/>
  <c r="AJ54" i="39"/>
  <c r="AJ32" i="27"/>
  <c r="AJ44" i="39"/>
  <c r="AJ9" i="27"/>
  <c r="AJ27" i="27"/>
  <c r="AJ63" i="27"/>
  <c r="AJ23" i="27"/>
  <c r="AJ59" i="27"/>
  <c r="AX4" i="79"/>
  <c r="S4" i="79" s="1"/>
  <c r="AC4" i="79" s="1"/>
  <c r="AB5" i="79" s="1"/>
  <c r="AK49" i="39"/>
  <c r="AT49" i="39" s="1"/>
  <c r="Z79" i="81"/>
  <c r="AK10" i="27"/>
  <c r="AT10" i="27" s="1"/>
  <c r="AK28" i="27"/>
  <c r="AT28" i="27" s="1"/>
  <c r="AK64" i="27"/>
  <c r="AT64" i="27" s="1"/>
  <c r="AJ35" i="39"/>
  <c r="AJ53" i="39"/>
  <c r="AK49" i="27"/>
  <c r="AT49" i="27" s="1"/>
  <c r="AK17" i="27"/>
  <c r="AT17" i="27" s="1"/>
  <c r="AK53" i="27"/>
  <c r="AT53" i="27" s="1"/>
  <c r="AX9" i="79"/>
  <c r="S9" i="79" s="1"/>
  <c r="AC9" i="79" s="1"/>
  <c r="AB10" i="79" s="1"/>
  <c r="AJ48" i="39"/>
  <c r="AJ31" i="27"/>
  <c r="AJ67" i="27"/>
  <c r="AJ26" i="27"/>
  <c r="AJ62" i="27"/>
  <c r="AJ41" i="39"/>
  <c r="AJ16" i="27"/>
  <c r="AJ52" i="27"/>
  <c r="AX17" i="79"/>
  <c r="S17" i="79" s="1"/>
  <c r="AC17" i="79" s="1"/>
  <c r="AB18" i="79" s="1"/>
  <c r="AX11" i="79"/>
  <c r="S11" i="79" s="1"/>
  <c r="AC11" i="79" s="1"/>
  <c r="AB12" i="79" s="1"/>
  <c r="AX5" i="79"/>
  <c r="S5" i="79" s="1"/>
  <c r="AC5" i="79" s="1"/>
  <c r="AB6" i="79" s="1"/>
  <c r="AX12" i="79"/>
  <c r="S12" i="79" s="1"/>
  <c r="AC12" i="79" s="1"/>
  <c r="AB13" i="79" s="1"/>
  <c r="Z75" i="85"/>
  <c r="AF75" i="85" s="1"/>
  <c r="AO75" i="85" s="1"/>
  <c r="W76" i="85"/>
  <c r="AG75" i="85"/>
  <c r="AP75" i="85" s="1"/>
  <c r="AH78" i="78"/>
  <c r="AQ78" i="78" s="1"/>
  <c r="AS12" i="27"/>
  <c r="AL12" i="27"/>
  <c r="AU12" i="27" s="1"/>
  <c r="AS30" i="27"/>
  <c r="AL30" i="27"/>
  <c r="AU30" i="27" s="1"/>
  <c r="AS48" i="27"/>
  <c r="AL48" i="27"/>
  <c r="AU48" i="27" s="1"/>
  <c r="AS66" i="27"/>
  <c r="AL66" i="27"/>
  <c r="AU66" i="27" s="1"/>
  <c r="AH77" i="31"/>
  <c r="AQ77" i="31" s="1"/>
  <c r="AF78" i="41"/>
  <c r="AO78" i="41" s="1"/>
  <c r="AE78" i="41"/>
  <c r="W79" i="41"/>
  <c r="AG78" i="41"/>
  <c r="AP78" i="41" s="1"/>
  <c r="AJ74" i="79"/>
  <c r="AK74" i="79"/>
  <c r="AT74" i="79" s="1"/>
  <c r="AJ68" i="79"/>
  <c r="AK68" i="79"/>
  <c r="AT68" i="79" s="1"/>
  <c r="AJ62" i="79"/>
  <c r="AK62" i="79"/>
  <c r="AT62" i="79" s="1"/>
  <c r="AJ56" i="79"/>
  <c r="AK56" i="79"/>
  <c r="AT56" i="79" s="1"/>
  <c r="AJ50" i="79"/>
  <c r="AK50" i="79"/>
  <c r="AT50" i="79" s="1"/>
  <c r="AJ44" i="79"/>
  <c r="AK44" i="79"/>
  <c r="AT44" i="79" s="1"/>
  <c r="AJ38" i="79"/>
  <c r="AK38" i="79"/>
  <c r="AT38" i="79" s="1"/>
  <c r="AJ32" i="79"/>
  <c r="AK32" i="79"/>
  <c r="AT32" i="79" s="1"/>
  <c r="AJ26" i="79"/>
  <c r="AK26" i="79"/>
  <c r="AT26" i="79" s="1"/>
  <c r="AJ20" i="79"/>
  <c r="AK20" i="79"/>
  <c r="AT20" i="79" s="1"/>
  <c r="AJ14" i="79"/>
  <c r="AK14" i="79"/>
  <c r="AT14" i="79" s="1"/>
  <c r="AJ8" i="79"/>
  <c r="AK8" i="79"/>
  <c r="AT8" i="79" s="1"/>
  <c r="AJ24" i="39"/>
  <c r="AK24" i="39"/>
  <c r="AT24" i="39" s="1"/>
  <c r="AH80" i="29"/>
  <c r="AQ80" i="29" s="1"/>
  <c r="AJ13" i="39"/>
  <c r="AK13" i="39"/>
  <c r="AT13" i="39" s="1"/>
  <c r="AS14" i="27"/>
  <c r="AL14" i="27"/>
  <c r="AU14" i="27" s="1"/>
  <c r="AS32" i="27"/>
  <c r="AL32" i="27"/>
  <c r="AU32" i="27" s="1"/>
  <c r="AS50" i="27"/>
  <c r="AL50" i="27"/>
  <c r="AU50" i="27" s="1"/>
  <c r="AS68" i="27"/>
  <c r="AL68" i="27"/>
  <c r="AU68" i="27" s="1"/>
  <c r="AF79" i="26"/>
  <c r="AO79" i="26" s="1"/>
  <c r="AE79" i="26"/>
  <c r="W80" i="26"/>
  <c r="AG79" i="26"/>
  <c r="AP79" i="26" s="1"/>
  <c r="AJ8" i="39"/>
  <c r="AK8" i="39"/>
  <c r="AT8" i="39" s="1"/>
  <c r="AS38" i="39"/>
  <c r="AL38" i="39"/>
  <c r="AU38" i="39" s="1"/>
  <c r="AS56" i="39"/>
  <c r="AL56" i="39"/>
  <c r="AU56" i="39" s="1"/>
  <c r="AS74" i="39"/>
  <c r="AL74" i="39"/>
  <c r="AU74" i="39" s="1"/>
  <c r="AR77" i="78"/>
  <c r="AH81" i="46"/>
  <c r="AQ81" i="46" s="1"/>
  <c r="AR77" i="41"/>
  <c r="AE78" i="77"/>
  <c r="W79" i="77"/>
  <c r="AG78" i="77"/>
  <c r="AP78" i="77" s="1"/>
  <c r="AF78" i="77"/>
  <c r="AO78" i="77" s="1"/>
  <c r="AR76" i="31"/>
  <c r="X77" i="74"/>
  <c r="Y77" i="74"/>
  <c r="AR78" i="94"/>
  <c r="AS17" i="27"/>
  <c r="AL17" i="27"/>
  <c r="AU17" i="27" s="1"/>
  <c r="AS35" i="27"/>
  <c r="AL35" i="27"/>
  <c r="AU35" i="27" s="1"/>
  <c r="AS53" i="27"/>
  <c r="AL53" i="27"/>
  <c r="AU53" i="27" s="1"/>
  <c r="AS71" i="27"/>
  <c r="AL71" i="27"/>
  <c r="AU71" i="27" s="1"/>
  <c r="AI79" i="79"/>
  <c r="AN79" i="79"/>
  <c r="AN81" i="79" s="1"/>
  <c r="AJ23" i="39"/>
  <c r="AS41" i="39"/>
  <c r="AL41" i="39"/>
  <c r="AU41" i="39" s="1"/>
  <c r="AS59" i="39"/>
  <c r="AL59" i="39"/>
  <c r="AU59" i="39" s="1"/>
  <c r="AS75" i="39"/>
  <c r="AL75" i="39"/>
  <c r="AU75" i="39" s="1"/>
  <c r="Y78" i="87"/>
  <c r="X78" i="87"/>
  <c r="Z78" i="78"/>
  <c r="Z77" i="31"/>
  <c r="AJ79" i="79"/>
  <c r="AS79" i="79" s="1"/>
  <c r="AK79" i="79"/>
  <c r="AT79" i="79" s="1"/>
  <c r="AJ73" i="79"/>
  <c r="AK73" i="79"/>
  <c r="AT73" i="79" s="1"/>
  <c r="AJ67" i="79"/>
  <c r="AK67" i="79"/>
  <c r="AT67" i="79" s="1"/>
  <c r="AJ61" i="79"/>
  <c r="AK61" i="79"/>
  <c r="AT61" i="79" s="1"/>
  <c r="AJ55" i="79"/>
  <c r="AK55" i="79"/>
  <c r="AT55" i="79" s="1"/>
  <c r="AJ49" i="79"/>
  <c r="AK49" i="79"/>
  <c r="AT49" i="79" s="1"/>
  <c r="AJ43" i="79"/>
  <c r="AK43" i="79"/>
  <c r="AT43" i="79" s="1"/>
  <c r="AJ37" i="79"/>
  <c r="AK37" i="79"/>
  <c r="AT37" i="79" s="1"/>
  <c r="AJ31" i="79"/>
  <c r="AK31" i="79"/>
  <c r="AT31" i="79" s="1"/>
  <c r="AJ25" i="79"/>
  <c r="AK25" i="79"/>
  <c r="AT25" i="79" s="1"/>
  <c r="AJ19" i="79"/>
  <c r="AK19" i="79"/>
  <c r="AT19" i="79" s="1"/>
  <c r="AJ13" i="79"/>
  <c r="AK13" i="79"/>
  <c r="AT13" i="79" s="1"/>
  <c r="AJ7" i="79"/>
  <c r="AK7" i="79"/>
  <c r="AT7" i="79" s="1"/>
  <c r="AJ30" i="39"/>
  <c r="AK30" i="39"/>
  <c r="AT30" i="39" s="1"/>
  <c r="AS48" i="39"/>
  <c r="AL48" i="39"/>
  <c r="AU48" i="39" s="1"/>
  <c r="AS66" i="39"/>
  <c r="AL66" i="39"/>
  <c r="AU66" i="39" s="1"/>
  <c r="AR77" i="43"/>
  <c r="AS13" i="27"/>
  <c r="AL13" i="27"/>
  <c r="AU13" i="27" s="1"/>
  <c r="AS31" i="27"/>
  <c r="AL31" i="27"/>
  <c r="AU31" i="27" s="1"/>
  <c r="AS49" i="27"/>
  <c r="AL49" i="27"/>
  <c r="AU49" i="27" s="1"/>
  <c r="AS67" i="27"/>
  <c r="AL67" i="27"/>
  <c r="AU67" i="27" s="1"/>
  <c r="AJ19" i="39"/>
  <c r="AK19" i="39"/>
  <c r="AT19" i="39" s="1"/>
  <c r="AS43" i="39"/>
  <c r="AL43" i="39"/>
  <c r="AU43" i="39" s="1"/>
  <c r="AS61" i="39"/>
  <c r="AL61" i="39"/>
  <c r="AU61" i="39" s="1"/>
  <c r="AH81" i="42"/>
  <c r="AQ81" i="42" s="1"/>
  <c r="AJ14" i="39"/>
  <c r="AK14" i="39"/>
  <c r="AT14" i="39" s="1"/>
  <c r="AH75" i="85"/>
  <c r="AQ75" i="85" s="1"/>
  <c r="AH79" i="34"/>
  <c r="AQ79" i="34" s="1"/>
  <c r="AS15" i="27"/>
  <c r="AL15" i="27"/>
  <c r="AU15" i="27" s="1"/>
  <c r="AS33" i="27"/>
  <c r="AL33" i="27"/>
  <c r="AU33" i="27" s="1"/>
  <c r="AS51" i="27"/>
  <c r="AL51" i="27"/>
  <c r="AU51" i="27" s="1"/>
  <c r="AS69" i="27"/>
  <c r="AL69" i="27"/>
  <c r="AU69" i="27" s="1"/>
  <c r="AS15" i="39"/>
  <c r="AL15" i="39"/>
  <c r="AU15" i="39" s="1"/>
  <c r="AS33" i="39"/>
  <c r="AL33" i="39"/>
  <c r="AU33" i="39" s="1"/>
  <c r="AS51" i="39"/>
  <c r="AL51" i="39"/>
  <c r="AU51" i="39" s="1"/>
  <c r="AS69" i="39"/>
  <c r="AL69" i="39"/>
  <c r="AU69" i="39" s="1"/>
  <c r="X82" i="38"/>
  <c r="Y82" i="38"/>
  <c r="AS10" i="27"/>
  <c r="AL10" i="27"/>
  <c r="AU10" i="27" s="1"/>
  <c r="AS28" i="27"/>
  <c r="AL28" i="27"/>
  <c r="AU28" i="27" s="1"/>
  <c r="AS46" i="27"/>
  <c r="AL46" i="27"/>
  <c r="AU46" i="27" s="1"/>
  <c r="AS64" i="27"/>
  <c r="AL64" i="27"/>
  <c r="AU64" i="27" s="1"/>
  <c r="AS22" i="39"/>
  <c r="AL22" i="39"/>
  <c r="AU22" i="39" s="1"/>
  <c r="AS40" i="39"/>
  <c r="AL40" i="39"/>
  <c r="AU40" i="39" s="1"/>
  <c r="AS58" i="39"/>
  <c r="AL58" i="39"/>
  <c r="AU58" i="39" s="1"/>
  <c r="AS78" i="39"/>
  <c r="AL78" i="39"/>
  <c r="AU78" i="39" s="1"/>
  <c r="AR74" i="85"/>
  <c r="W77" i="83"/>
  <c r="AG76" i="83"/>
  <c r="AP76" i="83" s="1"/>
  <c r="AF76" i="83"/>
  <c r="AO76" i="83" s="1"/>
  <c r="AE76" i="83"/>
  <c r="AS18" i="27"/>
  <c r="AL18" i="27"/>
  <c r="AU18" i="27" s="1"/>
  <c r="AS36" i="27"/>
  <c r="AL36" i="27"/>
  <c r="AU36" i="27" s="1"/>
  <c r="AS54" i="27"/>
  <c r="AL54" i="27"/>
  <c r="AU54" i="27" s="1"/>
  <c r="AS72" i="27"/>
  <c r="AL72" i="27"/>
  <c r="AU72" i="27" s="1"/>
  <c r="AJ78" i="79"/>
  <c r="AK78" i="79"/>
  <c r="AT78" i="79" s="1"/>
  <c r="AJ72" i="79"/>
  <c r="AK72" i="79"/>
  <c r="AT72" i="79" s="1"/>
  <c r="AJ66" i="79"/>
  <c r="AK66" i="79"/>
  <c r="AT66" i="79" s="1"/>
  <c r="AJ60" i="79"/>
  <c r="AK60" i="79"/>
  <c r="AT60" i="79" s="1"/>
  <c r="AJ54" i="79"/>
  <c r="AK54" i="79"/>
  <c r="AT54" i="79" s="1"/>
  <c r="AJ48" i="79"/>
  <c r="AK48" i="79"/>
  <c r="AT48" i="79" s="1"/>
  <c r="AJ42" i="79"/>
  <c r="AK42" i="79"/>
  <c r="AT42" i="79" s="1"/>
  <c r="AJ36" i="79"/>
  <c r="AK36" i="79"/>
  <c r="AT36" i="79" s="1"/>
  <c r="AJ30" i="79"/>
  <c r="AK30" i="79"/>
  <c r="AT30" i="79" s="1"/>
  <c r="AJ24" i="79"/>
  <c r="AK24" i="79"/>
  <c r="AT24" i="79" s="1"/>
  <c r="AJ18" i="79"/>
  <c r="AK18" i="79"/>
  <c r="AT18" i="79" s="1"/>
  <c r="AJ12" i="79"/>
  <c r="AK12" i="79"/>
  <c r="AT12" i="79" s="1"/>
  <c r="AJ6" i="79"/>
  <c r="AK6" i="79"/>
  <c r="AT6" i="79" s="1"/>
  <c r="AH77" i="37"/>
  <c r="AQ77" i="37" s="1"/>
  <c r="Z80" i="29"/>
  <c r="X79" i="25"/>
  <c r="Y79" i="25"/>
  <c r="AH78" i="75"/>
  <c r="AQ78" i="75" s="1"/>
  <c r="AJ25" i="39"/>
  <c r="AK25" i="39"/>
  <c r="AT25" i="39" s="1"/>
  <c r="AH79" i="81"/>
  <c r="AQ79" i="81" s="1"/>
  <c r="X79" i="95"/>
  <c r="Y79" i="95"/>
  <c r="AS20" i="27"/>
  <c r="AL20" i="27"/>
  <c r="AU20" i="27" s="1"/>
  <c r="AS38" i="27"/>
  <c r="AL38" i="27"/>
  <c r="AU38" i="27" s="1"/>
  <c r="AS56" i="27"/>
  <c r="AL56" i="27"/>
  <c r="AU56" i="27" s="1"/>
  <c r="AS74" i="27"/>
  <c r="AL74" i="27"/>
  <c r="AU74" i="27" s="1"/>
  <c r="AJ20" i="39"/>
  <c r="AK20" i="39"/>
  <c r="AT20" i="39" s="1"/>
  <c r="AS44" i="39"/>
  <c r="AL44" i="39"/>
  <c r="AU44" i="39" s="1"/>
  <c r="AS62" i="39"/>
  <c r="AL62" i="39"/>
  <c r="AU62" i="39" s="1"/>
  <c r="AN75" i="73"/>
  <c r="AI75" i="73"/>
  <c r="Z81" i="46"/>
  <c r="AR76" i="37"/>
  <c r="AH78" i="43"/>
  <c r="AQ78" i="43" s="1"/>
  <c r="AR77" i="75"/>
  <c r="X78" i="91"/>
  <c r="Y78" i="91"/>
  <c r="AJ5" i="39"/>
  <c r="AK5" i="39"/>
  <c r="AT5" i="39" s="1"/>
  <c r="AI81" i="30"/>
  <c r="AN81" i="30"/>
  <c r="AS6" i="27"/>
  <c r="AL6" i="27"/>
  <c r="AU6" i="27" s="1"/>
  <c r="AS23" i="27"/>
  <c r="AL23" i="27"/>
  <c r="AU23" i="27" s="1"/>
  <c r="AS41" i="27"/>
  <c r="AL41" i="27"/>
  <c r="AU41" i="27" s="1"/>
  <c r="AS59" i="27"/>
  <c r="AL59" i="27"/>
  <c r="AU59" i="27" s="1"/>
  <c r="AS76" i="27"/>
  <c r="AL76" i="27"/>
  <c r="AU76" i="27" s="1"/>
  <c r="AI77" i="35"/>
  <c r="AN77" i="35"/>
  <c r="AJ11" i="39"/>
  <c r="AJ29" i="39"/>
  <c r="AS47" i="39"/>
  <c r="AL47" i="39"/>
  <c r="AU47" i="39" s="1"/>
  <c r="AS65" i="39"/>
  <c r="AL65" i="39"/>
  <c r="AU65" i="39" s="1"/>
  <c r="AH78" i="45"/>
  <c r="AQ78" i="45" s="1"/>
  <c r="AR76" i="86"/>
  <c r="AL79" i="39"/>
  <c r="AU79" i="39" s="1"/>
  <c r="AR79" i="39"/>
  <c r="AR81" i="39" s="1"/>
  <c r="AJ77" i="79"/>
  <c r="AK77" i="79"/>
  <c r="AT77" i="79" s="1"/>
  <c r="AJ71" i="79"/>
  <c r="AK71" i="79"/>
  <c r="AT71" i="79" s="1"/>
  <c r="AJ65" i="79"/>
  <c r="AK65" i="79"/>
  <c r="AT65" i="79" s="1"/>
  <c r="AJ59" i="79"/>
  <c r="AK59" i="79"/>
  <c r="AT59" i="79" s="1"/>
  <c r="AJ53" i="79"/>
  <c r="AK53" i="79"/>
  <c r="AT53" i="79" s="1"/>
  <c r="AJ47" i="79"/>
  <c r="AK47" i="79"/>
  <c r="AT47" i="79" s="1"/>
  <c r="AJ41" i="79"/>
  <c r="AK41" i="79"/>
  <c r="AT41" i="79" s="1"/>
  <c r="AJ35" i="79"/>
  <c r="AK35" i="79"/>
  <c r="AT35" i="79" s="1"/>
  <c r="AJ29" i="79"/>
  <c r="AK29" i="79"/>
  <c r="AT29" i="79" s="1"/>
  <c r="AJ23" i="79"/>
  <c r="AK23" i="79"/>
  <c r="AT23" i="79" s="1"/>
  <c r="AJ17" i="79"/>
  <c r="AK17" i="79"/>
  <c r="AT17" i="79" s="1"/>
  <c r="AJ11" i="79"/>
  <c r="AK11" i="79"/>
  <c r="AT11" i="79" s="1"/>
  <c r="AJ3" i="79"/>
  <c r="AB4" i="79"/>
  <c r="Z77" i="37"/>
  <c r="AS36" i="39"/>
  <c r="AL36" i="39"/>
  <c r="AU36" i="39" s="1"/>
  <c r="AS54" i="39"/>
  <c r="AL54" i="39"/>
  <c r="AU54" i="39" s="1"/>
  <c r="AS72" i="39"/>
  <c r="AL72" i="39"/>
  <c r="AU72" i="39" s="1"/>
  <c r="AH79" i="82"/>
  <c r="AQ79" i="82" s="1"/>
  <c r="X76" i="89"/>
  <c r="Y76" i="89"/>
  <c r="AS19" i="27"/>
  <c r="AL19" i="27"/>
  <c r="AU19" i="27" s="1"/>
  <c r="AS37" i="27"/>
  <c r="AL37" i="27"/>
  <c r="AU37" i="27" s="1"/>
  <c r="AS55" i="27"/>
  <c r="AL55" i="27"/>
  <c r="AU55" i="27" s="1"/>
  <c r="AS73" i="27"/>
  <c r="AL73" i="27"/>
  <c r="AU73" i="27" s="1"/>
  <c r="Z78" i="75"/>
  <c r="AJ31" i="39"/>
  <c r="AK31" i="39"/>
  <c r="AT31" i="39" s="1"/>
  <c r="AS49" i="39"/>
  <c r="AL49" i="39"/>
  <c r="AU49" i="39" s="1"/>
  <c r="AS67" i="39"/>
  <c r="AL67" i="39"/>
  <c r="AU67" i="39" s="1"/>
  <c r="AN78" i="95"/>
  <c r="AI78" i="95"/>
  <c r="X77" i="33"/>
  <c r="Y77" i="33"/>
  <c r="Z81" i="42"/>
  <c r="AJ26" i="39"/>
  <c r="AK26" i="39"/>
  <c r="AT26" i="39" s="1"/>
  <c r="AR77" i="45"/>
  <c r="Z79" i="34"/>
  <c r="AS21" i="27"/>
  <c r="AL21" i="27"/>
  <c r="AU21" i="27" s="1"/>
  <c r="AS39" i="27"/>
  <c r="AL39" i="27"/>
  <c r="AU39" i="27" s="1"/>
  <c r="AS57" i="27"/>
  <c r="AL57" i="27"/>
  <c r="AU57" i="27" s="1"/>
  <c r="AS75" i="27"/>
  <c r="AL75" i="27"/>
  <c r="AU75" i="27" s="1"/>
  <c r="AS21" i="39"/>
  <c r="AL21" i="39"/>
  <c r="AU21" i="39" s="1"/>
  <c r="AS39" i="39"/>
  <c r="AL39" i="39"/>
  <c r="AU39" i="39" s="1"/>
  <c r="AS57" i="39"/>
  <c r="AL57" i="39"/>
  <c r="AU57" i="39" s="1"/>
  <c r="AS77" i="39"/>
  <c r="AL77" i="39"/>
  <c r="AU77" i="39" s="1"/>
  <c r="Z78" i="43"/>
  <c r="AS16" i="27"/>
  <c r="AL16" i="27"/>
  <c r="AU16" i="27" s="1"/>
  <c r="AS34" i="27"/>
  <c r="AL34" i="27"/>
  <c r="AU34" i="27" s="1"/>
  <c r="AS52" i="27"/>
  <c r="AL52" i="27"/>
  <c r="AU52" i="27" s="1"/>
  <c r="AS70" i="27"/>
  <c r="AL70" i="27"/>
  <c r="AU70" i="27" s="1"/>
  <c r="AI76" i="74"/>
  <c r="AN76" i="74"/>
  <c r="AJ10" i="39"/>
  <c r="AK10" i="39"/>
  <c r="AT10" i="39" s="1"/>
  <c r="AS28" i="39"/>
  <c r="AL28" i="39"/>
  <c r="AU28" i="39" s="1"/>
  <c r="AS46" i="39"/>
  <c r="AL46" i="39"/>
  <c r="AU46" i="39" s="1"/>
  <c r="AS64" i="39"/>
  <c r="AL64" i="39"/>
  <c r="AU64" i="39" s="1"/>
  <c r="Y77" i="93"/>
  <c r="Z77" i="93" s="1"/>
  <c r="X77" i="93"/>
  <c r="AR80" i="42"/>
  <c r="AI77" i="87"/>
  <c r="AN77" i="87"/>
  <c r="AJ7" i="27"/>
  <c r="AE78" i="45"/>
  <c r="AG78" i="45"/>
  <c r="AP78" i="45" s="1"/>
  <c r="AF78" i="45"/>
  <c r="AO78" i="45" s="1"/>
  <c r="W79" i="45"/>
  <c r="AH79" i="94"/>
  <c r="AQ79" i="94" s="1"/>
  <c r="AS24" i="27"/>
  <c r="AL24" i="27"/>
  <c r="AU24" i="27" s="1"/>
  <c r="AS42" i="27"/>
  <c r="AL42" i="27"/>
  <c r="AU42" i="27" s="1"/>
  <c r="AS60" i="27"/>
  <c r="AL60" i="27"/>
  <c r="AU60" i="27" s="1"/>
  <c r="AS78" i="27"/>
  <c r="AL78" i="27"/>
  <c r="AU78" i="27" s="1"/>
  <c r="AJ75" i="79"/>
  <c r="AK75" i="79"/>
  <c r="AT75" i="79" s="1"/>
  <c r="AJ70" i="79"/>
  <c r="AK70" i="79"/>
  <c r="AT70" i="79" s="1"/>
  <c r="AJ64" i="79"/>
  <c r="AK64" i="79"/>
  <c r="AT64" i="79" s="1"/>
  <c r="AJ58" i="79"/>
  <c r="AK58" i="79"/>
  <c r="AT58" i="79" s="1"/>
  <c r="AJ52" i="79"/>
  <c r="AK52" i="79"/>
  <c r="AT52" i="79" s="1"/>
  <c r="AJ46" i="79"/>
  <c r="AK46" i="79"/>
  <c r="AT46" i="79" s="1"/>
  <c r="AJ40" i="79"/>
  <c r="AK40" i="79"/>
  <c r="AT40" i="79" s="1"/>
  <c r="AJ34" i="79"/>
  <c r="AK34" i="79"/>
  <c r="AT34" i="79" s="1"/>
  <c r="AJ28" i="79"/>
  <c r="AK28" i="79"/>
  <c r="AT28" i="79" s="1"/>
  <c r="AJ22" i="79"/>
  <c r="AK22" i="79"/>
  <c r="AT22" i="79" s="1"/>
  <c r="AJ16" i="79"/>
  <c r="AK16" i="79"/>
  <c r="AT16" i="79" s="1"/>
  <c r="AJ10" i="79"/>
  <c r="AK10" i="79"/>
  <c r="AT10" i="79" s="1"/>
  <c r="AJ5" i="79"/>
  <c r="AK5" i="79"/>
  <c r="AT5" i="79" s="1"/>
  <c r="AJ12" i="39"/>
  <c r="AK12" i="39"/>
  <c r="AT12" i="39" s="1"/>
  <c r="W80" i="82"/>
  <c r="AG79" i="82"/>
  <c r="AP79" i="82" s="1"/>
  <c r="AF79" i="82"/>
  <c r="AO79" i="82" s="1"/>
  <c r="AE79" i="82"/>
  <c r="AR77" i="77"/>
  <c r="AR78" i="34"/>
  <c r="W80" i="81"/>
  <c r="AG79" i="81"/>
  <c r="AP79" i="81" s="1"/>
  <c r="AF79" i="81"/>
  <c r="AO79" i="81" s="1"/>
  <c r="AE79" i="81"/>
  <c r="AJ8" i="27"/>
  <c r="AK8" i="27"/>
  <c r="AT8" i="27" s="1"/>
  <c r="AS26" i="27"/>
  <c r="AL26" i="27"/>
  <c r="AU26" i="27" s="1"/>
  <c r="AS44" i="27"/>
  <c r="AL44" i="27"/>
  <c r="AU44" i="27" s="1"/>
  <c r="AS62" i="27"/>
  <c r="AL62" i="27"/>
  <c r="AU62" i="27" s="1"/>
  <c r="AN79" i="27"/>
  <c r="AN81" i="27" s="1"/>
  <c r="AI79" i="27"/>
  <c r="AJ32" i="39"/>
  <c r="AK32" i="39"/>
  <c r="AT32" i="39" s="1"/>
  <c r="AS50" i="39"/>
  <c r="AL50" i="39"/>
  <c r="AU50" i="39" s="1"/>
  <c r="AS68" i="39"/>
  <c r="AL68" i="39"/>
  <c r="AU68" i="39" s="1"/>
  <c r="AH77" i="86"/>
  <c r="AQ77" i="86" s="1"/>
  <c r="AH79" i="47"/>
  <c r="AQ79" i="47" s="1"/>
  <c r="AQ81" i="47" s="1"/>
  <c r="AZ3" i="47"/>
  <c r="AX6" i="47" s="1"/>
  <c r="S6" i="47" s="1"/>
  <c r="AC6" i="47" s="1"/>
  <c r="AB7" i="47" s="1"/>
  <c r="AX27" i="47"/>
  <c r="S27" i="47" s="1"/>
  <c r="AC27" i="47" s="1"/>
  <c r="AB28" i="47" s="1"/>
  <c r="AX31" i="47"/>
  <c r="S31" i="47" s="1"/>
  <c r="AC31" i="47" s="1"/>
  <c r="AB32" i="47" s="1"/>
  <c r="AX32" i="47"/>
  <c r="S32" i="47" s="1"/>
  <c r="AC32" i="47" s="1"/>
  <c r="AB33" i="47" s="1"/>
  <c r="AX51" i="47"/>
  <c r="S51" i="47" s="1"/>
  <c r="AC51" i="47" s="1"/>
  <c r="AB52" i="47" s="1"/>
  <c r="AX56" i="47"/>
  <c r="S56" i="47" s="1"/>
  <c r="AC56" i="47" s="1"/>
  <c r="AB57" i="47" s="1"/>
  <c r="AX57" i="47"/>
  <c r="S57" i="47" s="1"/>
  <c r="AC57" i="47" s="1"/>
  <c r="AB58" i="47" s="1"/>
  <c r="AX68" i="47"/>
  <c r="S68" i="47" s="1"/>
  <c r="AC68" i="47" s="1"/>
  <c r="AB69" i="47" s="1"/>
  <c r="AX77" i="47"/>
  <c r="S77" i="47" s="1"/>
  <c r="AC77" i="47" s="1"/>
  <c r="AB78" i="47" s="1"/>
  <c r="AB4" i="39"/>
  <c r="AJ3" i="39"/>
  <c r="AI81" i="38"/>
  <c r="AN81" i="38"/>
  <c r="AR78" i="82"/>
  <c r="AH78" i="77"/>
  <c r="AQ78" i="77" s="1"/>
  <c r="AR79" i="29"/>
  <c r="AS11" i="27"/>
  <c r="AL11" i="27"/>
  <c r="AU11" i="27" s="1"/>
  <c r="AS29" i="27"/>
  <c r="AL29" i="27"/>
  <c r="AU29" i="27" s="1"/>
  <c r="AS47" i="27"/>
  <c r="AL47" i="27"/>
  <c r="AU47" i="27" s="1"/>
  <c r="AS65" i="27"/>
  <c r="AL65" i="27"/>
  <c r="AU65" i="27" s="1"/>
  <c r="AN76" i="93"/>
  <c r="AI76" i="93"/>
  <c r="AJ17" i="39"/>
  <c r="AS35" i="39"/>
  <c r="AL35" i="39"/>
  <c r="AU35" i="39" s="1"/>
  <c r="AS53" i="39"/>
  <c r="AL53" i="39"/>
  <c r="AU53" i="39" s="1"/>
  <c r="AS71" i="39"/>
  <c r="AL71" i="39"/>
  <c r="AU71" i="39" s="1"/>
  <c r="Z79" i="94"/>
  <c r="AR78" i="47"/>
  <c r="AH78" i="41"/>
  <c r="AQ78" i="41" s="1"/>
  <c r="AJ76" i="79"/>
  <c r="AK76" i="79"/>
  <c r="AT76" i="79" s="1"/>
  <c r="AJ69" i="79"/>
  <c r="AK69" i="79"/>
  <c r="AT69" i="79" s="1"/>
  <c r="AJ63" i="79"/>
  <c r="AK63" i="79"/>
  <c r="AT63" i="79" s="1"/>
  <c r="AJ57" i="79"/>
  <c r="AK57" i="79"/>
  <c r="AT57" i="79" s="1"/>
  <c r="AJ51" i="79"/>
  <c r="AK51" i="79"/>
  <c r="AT51" i="79" s="1"/>
  <c r="AJ45" i="79"/>
  <c r="AK45" i="79"/>
  <c r="AT45" i="79" s="1"/>
  <c r="AJ39" i="79"/>
  <c r="AK39" i="79"/>
  <c r="AT39" i="79" s="1"/>
  <c r="AJ33" i="79"/>
  <c r="AK33" i="79"/>
  <c r="AT33" i="79" s="1"/>
  <c r="AJ27" i="79"/>
  <c r="AK27" i="79"/>
  <c r="AT27" i="79" s="1"/>
  <c r="AJ21" i="79"/>
  <c r="AK21" i="79"/>
  <c r="AT21" i="79" s="1"/>
  <c r="AJ15" i="79"/>
  <c r="AK15" i="79"/>
  <c r="AT15" i="79" s="1"/>
  <c r="AJ9" i="79"/>
  <c r="AK9" i="79"/>
  <c r="AT9" i="79" s="1"/>
  <c r="AJ18" i="39"/>
  <c r="AK18" i="39"/>
  <c r="AT18" i="39" s="1"/>
  <c r="AS42" i="39"/>
  <c r="AL42" i="39"/>
  <c r="AU42" i="39" s="1"/>
  <c r="AS60" i="39"/>
  <c r="AL60" i="39"/>
  <c r="AU60" i="39" s="1"/>
  <c r="AS76" i="39"/>
  <c r="AL76" i="39"/>
  <c r="AU76" i="39" s="1"/>
  <c r="AN75" i="89"/>
  <c r="AI75" i="89"/>
  <c r="AJ5" i="27"/>
  <c r="AK5" i="27"/>
  <c r="AT5" i="27" s="1"/>
  <c r="AS25" i="27"/>
  <c r="AL25" i="27"/>
  <c r="AU25" i="27" s="1"/>
  <c r="AS43" i="27"/>
  <c r="AL43" i="27"/>
  <c r="AU43" i="27" s="1"/>
  <c r="AS61" i="27"/>
  <c r="AL61" i="27"/>
  <c r="AU61" i="27" s="1"/>
  <c r="AI78" i="25"/>
  <c r="AN78" i="25"/>
  <c r="AJ7" i="39"/>
  <c r="AK7" i="39"/>
  <c r="AT7" i="39" s="1"/>
  <c r="AS37" i="39"/>
  <c r="AL37" i="39"/>
  <c r="AU37" i="39" s="1"/>
  <c r="AS55" i="39"/>
  <c r="AL55" i="39"/>
  <c r="AU55" i="39" s="1"/>
  <c r="AS73" i="39"/>
  <c r="AL73" i="39"/>
  <c r="AU73" i="39" s="1"/>
  <c r="W77" i="90"/>
  <c r="AG76" i="90"/>
  <c r="AP76" i="90" s="1"/>
  <c r="AF76" i="90"/>
  <c r="AO76" i="90" s="1"/>
  <c r="AE76" i="90"/>
  <c r="AI76" i="33"/>
  <c r="AN76" i="33"/>
  <c r="AR80" i="46"/>
  <c r="Y76" i="73"/>
  <c r="X76" i="73"/>
  <c r="AS9" i="27"/>
  <c r="AL9" i="27"/>
  <c r="AU9" i="27" s="1"/>
  <c r="AS27" i="27"/>
  <c r="AL27" i="27"/>
  <c r="AU27" i="27" s="1"/>
  <c r="AS45" i="27"/>
  <c r="AL45" i="27"/>
  <c r="AU45" i="27" s="1"/>
  <c r="AS63" i="27"/>
  <c r="AL63" i="27"/>
  <c r="AU63" i="27" s="1"/>
  <c r="Z77" i="86"/>
  <c r="Z79" i="47"/>
  <c r="AJ9" i="39"/>
  <c r="AK9" i="39"/>
  <c r="AT9" i="39" s="1"/>
  <c r="AS27" i="39"/>
  <c r="AL27" i="39"/>
  <c r="AU27" i="39" s="1"/>
  <c r="AS45" i="39"/>
  <c r="AL45" i="39"/>
  <c r="AU45" i="39" s="1"/>
  <c r="AS63" i="39"/>
  <c r="AL63" i="39"/>
  <c r="AU63" i="39" s="1"/>
  <c r="AB4" i="27"/>
  <c r="AJ3" i="27"/>
  <c r="AS22" i="27"/>
  <c r="AL22" i="27"/>
  <c r="AU22" i="27" s="1"/>
  <c r="AS40" i="27"/>
  <c r="AL40" i="27"/>
  <c r="AU40" i="27" s="1"/>
  <c r="AS58" i="27"/>
  <c r="AL58" i="27"/>
  <c r="AU58" i="27" s="1"/>
  <c r="AS77" i="27"/>
  <c r="AL77" i="27"/>
  <c r="AU77" i="27" s="1"/>
  <c r="AN77" i="91"/>
  <c r="AI77" i="91"/>
  <c r="AS16" i="39"/>
  <c r="AL16" i="39"/>
  <c r="AU16" i="39" s="1"/>
  <c r="AS34" i="39"/>
  <c r="AL34" i="39"/>
  <c r="AU34" i="39" s="1"/>
  <c r="AS52" i="39"/>
  <c r="AL52" i="39"/>
  <c r="AU52" i="39" s="1"/>
  <c r="AS70" i="39"/>
  <c r="AL70" i="39"/>
  <c r="AU70" i="39" s="1"/>
  <c r="AR78" i="81"/>
  <c r="X82" i="30"/>
  <c r="Y82" i="30"/>
  <c r="Z82" i="30" s="1"/>
  <c r="X78" i="35"/>
  <c r="Y78" i="35"/>
  <c r="AJ6" i="39"/>
  <c r="AX69" i="47" l="1"/>
  <c r="S69" i="47" s="1"/>
  <c r="AC69" i="47" s="1"/>
  <c r="AB70" i="47" s="1"/>
  <c r="AX39" i="47"/>
  <c r="S39" i="47" s="1"/>
  <c r="AC39" i="47" s="1"/>
  <c r="AB40" i="47" s="1"/>
  <c r="AX45" i="47"/>
  <c r="S45" i="47" s="1"/>
  <c r="AC45" i="47" s="1"/>
  <c r="AB46" i="47" s="1"/>
  <c r="AX8" i="47"/>
  <c r="S8" i="47" s="1"/>
  <c r="AC8" i="47" s="1"/>
  <c r="AB9" i="47" s="1"/>
  <c r="Z78" i="35"/>
  <c r="Z76" i="73"/>
  <c r="AX67" i="47"/>
  <c r="S67" i="47" s="1"/>
  <c r="AC67" i="47" s="1"/>
  <c r="AB68" i="47" s="1"/>
  <c r="AX44" i="47"/>
  <c r="S44" i="47" s="1"/>
  <c r="AC44" i="47" s="1"/>
  <c r="AB45" i="47" s="1"/>
  <c r="AX21" i="47"/>
  <c r="S21" i="47" s="1"/>
  <c r="AC21" i="47" s="1"/>
  <c r="AB22" i="47" s="1"/>
  <c r="AE75" i="85"/>
  <c r="AX63" i="47"/>
  <c r="S63" i="47" s="1"/>
  <c r="AC63" i="47" s="1"/>
  <c r="AB64" i="47" s="1"/>
  <c r="AX43" i="47"/>
  <c r="S43" i="47" s="1"/>
  <c r="AC43" i="47" s="1"/>
  <c r="AB44" i="47" s="1"/>
  <c r="AX20" i="47"/>
  <c r="S20" i="47" s="1"/>
  <c r="AC20" i="47" s="1"/>
  <c r="AB21" i="47" s="1"/>
  <c r="AX15" i="47"/>
  <c r="S15" i="47" s="1"/>
  <c r="AC15" i="47" s="1"/>
  <c r="AB16" i="47" s="1"/>
  <c r="AX9" i="47"/>
  <c r="S9" i="47" s="1"/>
  <c r="AC9" i="47" s="1"/>
  <c r="AB10" i="47" s="1"/>
  <c r="AX55" i="47"/>
  <c r="S55" i="47" s="1"/>
  <c r="AC55" i="47" s="1"/>
  <c r="AB56" i="47" s="1"/>
  <c r="AX33" i="47"/>
  <c r="S33" i="47" s="1"/>
  <c r="AC33" i="47" s="1"/>
  <c r="AB34" i="47" s="1"/>
  <c r="AX19" i="47"/>
  <c r="S19" i="47" s="1"/>
  <c r="AC19" i="47" s="1"/>
  <c r="AB20" i="47" s="1"/>
  <c r="AX74" i="47"/>
  <c r="S74" i="47" s="1"/>
  <c r="AC74" i="47" s="1"/>
  <c r="AB75" i="47" s="1"/>
  <c r="AX62" i="47"/>
  <c r="S62" i="47" s="1"/>
  <c r="AC62" i="47" s="1"/>
  <c r="AB63" i="47" s="1"/>
  <c r="AX50" i="47"/>
  <c r="S50" i="47" s="1"/>
  <c r="AC50" i="47" s="1"/>
  <c r="AB51" i="47" s="1"/>
  <c r="AX38" i="47"/>
  <c r="S38" i="47" s="1"/>
  <c r="AC38" i="47" s="1"/>
  <c r="AB39" i="47" s="1"/>
  <c r="AX26" i="47"/>
  <c r="S26" i="47" s="1"/>
  <c r="AC26" i="47" s="1"/>
  <c r="AB27" i="47" s="1"/>
  <c r="AX14" i="47"/>
  <c r="S14" i="47" s="1"/>
  <c r="AC14" i="47" s="1"/>
  <c r="AB15" i="47" s="1"/>
  <c r="AX73" i="47"/>
  <c r="S73" i="47" s="1"/>
  <c r="AC73" i="47" s="1"/>
  <c r="AB74" i="47" s="1"/>
  <c r="AX61" i="47"/>
  <c r="S61" i="47" s="1"/>
  <c r="AC61" i="47" s="1"/>
  <c r="AB62" i="47" s="1"/>
  <c r="AX49" i="47"/>
  <c r="S49" i="47" s="1"/>
  <c r="AC49" i="47" s="1"/>
  <c r="AB50" i="47" s="1"/>
  <c r="AX37" i="47"/>
  <c r="S37" i="47" s="1"/>
  <c r="AC37" i="47" s="1"/>
  <c r="AB38" i="47" s="1"/>
  <c r="AX25" i="47"/>
  <c r="S25" i="47" s="1"/>
  <c r="AC25" i="47" s="1"/>
  <c r="AB26" i="47" s="1"/>
  <c r="AX13" i="47"/>
  <c r="S13" i="47" s="1"/>
  <c r="AC13" i="47" s="1"/>
  <c r="AB14" i="47" s="1"/>
  <c r="Z79" i="95"/>
  <c r="AF77" i="93"/>
  <c r="AO77" i="93" s="1"/>
  <c r="W78" i="93"/>
  <c r="AG77" i="93"/>
  <c r="AP77" i="93" s="1"/>
  <c r="AE77" i="93"/>
  <c r="AX79" i="95"/>
  <c r="S79" i="95" s="1"/>
  <c r="AC79" i="95" s="1"/>
  <c r="AG79" i="95"/>
  <c r="AP79" i="95" s="1"/>
  <c r="AP81" i="95" s="1"/>
  <c r="AF79" i="95"/>
  <c r="AO79" i="95" s="1"/>
  <c r="AO81" i="95" s="1"/>
  <c r="AE79" i="95"/>
  <c r="W83" i="30"/>
  <c r="AG82" i="30"/>
  <c r="AP82" i="30" s="1"/>
  <c r="AF82" i="30"/>
  <c r="AO82" i="30" s="1"/>
  <c r="AE82" i="30"/>
  <c r="AE76" i="73"/>
  <c r="W77" i="73"/>
  <c r="AG76" i="73"/>
  <c r="AP76" i="73" s="1"/>
  <c r="AF76" i="73"/>
  <c r="AO76" i="73" s="1"/>
  <c r="W79" i="35"/>
  <c r="AG78" i="35"/>
  <c r="AP78" i="35" s="1"/>
  <c r="AF78" i="35"/>
  <c r="AO78" i="35" s="1"/>
  <c r="AE78" i="35"/>
  <c r="AK7" i="47"/>
  <c r="AT7" i="47" s="1"/>
  <c r="AS3" i="27"/>
  <c r="AL3" i="27"/>
  <c r="AU3" i="27" s="1"/>
  <c r="AS5" i="27"/>
  <c r="AL5" i="27"/>
  <c r="AU5" i="27" s="1"/>
  <c r="AS9" i="79"/>
  <c r="AL9" i="79"/>
  <c r="AU9" i="79" s="1"/>
  <c r="AS27" i="79"/>
  <c r="AL27" i="79"/>
  <c r="AU27" i="79" s="1"/>
  <c r="AS45" i="79"/>
  <c r="AL45" i="79"/>
  <c r="AU45" i="79" s="1"/>
  <c r="AS63" i="79"/>
  <c r="AL63" i="79"/>
  <c r="AU63" i="79" s="1"/>
  <c r="AJ74" i="47"/>
  <c r="AK74" i="47"/>
  <c r="AT74" i="47" s="1"/>
  <c r="AS6" i="39"/>
  <c r="AL6" i="39"/>
  <c r="AU6" i="39" s="1"/>
  <c r="AS9" i="39"/>
  <c r="AL9" i="39"/>
  <c r="AU9" i="39" s="1"/>
  <c r="AN76" i="90"/>
  <c r="AI76" i="90"/>
  <c r="AS7" i="39"/>
  <c r="AL7" i="39"/>
  <c r="AU7" i="39" s="1"/>
  <c r="AS15" i="79"/>
  <c r="AL15" i="79"/>
  <c r="AU15" i="79" s="1"/>
  <c r="AS33" i="79"/>
  <c r="AL33" i="79"/>
  <c r="AU33" i="79" s="1"/>
  <c r="AS51" i="79"/>
  <c r="AL51" i="79"/>
  <c r="AU51" i="79" s="1"/>
  <c r="AS69" i="79"/>
  <c r="AL69" i="79"/>
  <c r="AU69" i="79" s="1"/>
  <c r="AR76" i="93"/>
  <c r="AX78" i="47"/>
  <c r="S78" i="47" s="1"/>
  <c r="AC78" i="47" s="1"/>
  <c r="AB79" i="47" s="1"/>
  <c r="AX71" i="47"/>
  <c r="S71" i="47" s="1"/>
  <c r="AC71" i="47" s="1"/>
  <c r="AB72" i="47" s="1"/>
  <c r="AX65" i="47"/>
  <c r="S65" i="47" s="1"/>
  <c r="AC65" i="47" s="1"/>
  <c r="AB66" i="47" s="1"/>
  <c r="AX59" i="47"/>
  <c r="S59" i="47" s="1"/>
  <c r="AC59" i="47" s="1"/>
  <c r="AB60" i="47" s="1"/>
  <c r="AX53" i="47"/>
  <c r="S53" i="47" s="1"/>
  <c r="AC53" i="47" s="1"/>
  <c r="AB54" i="47" s="1"/>
  <c r="AX47" i="47"/>
  <c r="S47" i="47" s="1"/>
  <c r="AC47" i="47" s="1"/>
  <c r="AB48" i="47" s="1"/>
  <c r="AX41" i="47"/>
  <c r="S41" i="47" s="1"/>
  <c r="AC41" i="47" s="1"/>
  <c r="AB42" i="47" s="1"/>
  <c r="AX35" i="47"/>
  <c r="S35" i="47" s="1"/>
  <c r="AC35" i="47" s="1"/>
  <c r="AB36" i="47" s="1"/>
  <c r="AX29" i="47"/>
  <c r="S29" i="47" s="1"/>
  <c r="AC29" i="47" s="1"/>
  <c r="AB30" i="47" s="1"/>
  <c r="AX23" i="47"/>
  <c r="S23" i="47" s="1"/>
  <c r="AC23" i="47" s="1"/>
  <c r="AB24" i="47" s="1"/>
  <c r="AX17" i="47"/>
  <c r="S17" i="47" s="1"/>
  <c r="AC17" i="47" s="1"/>
  <c r="AB18" i="47" s="1"/>
  <c r="AX11" i="47"/>
  <c r="S11" i="47" s="1"/>
  <c r="AC11" i="47" s="1"/>
  <c r="AB12" i="47" s="1"/>
  <c r="AX5" i="47"/>
  <c r="S5" i="47" s="1"/>
  <c r="AC5" i="47" s="1"/>
  <c r="AB6" i="47" s="1"/>
  <c r="Y80" i="81"/>
  <c r="X80" i="81"/>
  <c r="Z80" i="81" s="1"/>
  <c r="AN79" i="82"/>
  <c r="AI79" i="82"/>
  <c r="AR78" i="95"/>
  <c r="AH76" i="89"/>
  <c r="AQ76" i="89" s="1"/>
  <c r="AS11" i="39"/>
  <c r="AL11" i="39"/>
  <c r="AU11" i="39" s="1"/>
  <c r="AH78" i="91"/>
  <c r="AQ78" i="91" s="1"/>
  <c r="AR75" i="73"/>
  <c r="AS19" i="39"/>
  <c r="AL19" i="39"/>
  <c r="AU19" i="39" s="1"/>
  <c r="AS7" i="79"/>
  <c r="AL7" i="79"/>
  <c r="AU7" i="79" s="1"/>
  <c r="AS25" i="79"/>
  <c r="AL25" i="79"/>
  <c r="AU25" i="79" s="1"/>
  <c r="AS43" i="79"/>
  <c r="AL43" i="79"/>
  <c r="AU43" i="79" s="1"/>
  <c r="AS61" i="79"/>
  <c r="AL61" i="79"/>
  <c r="AU61" i="79" s="1"/>
  <c r="AS23" i="39"/>
  <c r="AL23" i="39"/>
  <c r="AU23" i="39" s="1"/>
  <c r="AS13" i="39"/>
  <c r="AL13" i="39"/>
  <c r="AU13" i="39" s="1"/>
  <c r="AJ4" i="27"/>
  <c r="AK4" i="27"/>
  <c r="AT4" i="27" s="1"/>
  <c r="AT81" i="27" s="1"/>
  <c r="X77" i="90"/>
  <c r="Y77" i="90"/>
  <c r="AJ68" i="47"/>
  <c r="AK68" i="47"/>
  <c r="AT68" i="47" s="1"/>
  <c r="AG79" i="47"/>
  <c r="AP79" i="47" s="1"/>
  <c r="AP81" i="47" s="1"/>
  <c r="AF79" i="47"/>
  <c r="AO79" i="47" s="1"/>
  <c r="AO81" i="47" s="1"/>
  <c r="AE79" i="47"/>
  <c r="AX79" i="47"/>
  <c r="S79" i="47" s="1"/>
  <c r="AC79" i="47" s="1"/>
  <c r="AX75" i="47"/>
  <c r="S75" i="47" s="1"/>
  <c r="AC75" i="47" s="1"/>
  <c r="AB76" i="47" s="1"/>
  <c r="AX70" i="47"/>
  <c r="S70" i="47" s="1"/>
  <c r="AC70" i="47" s="1"/>
  <c r="AB71" i="47" s="1"/>
  <c r="AX64" i="47"/>
  <c r="S64" i="47" s="1"/>
  <c r="AC64" i="47" s="1"/>
  <c r="AB65" i="47" s="1"/>
  <c r="AX58" i="47"/>
  <c r="S58" i="47" s="1"/>
  <c r="AC58" i="47" s="1"/>
  <c r="AB59" i="47" s="1"/>
  <c r="AX52" i="47"/>
  <c r="S52" i="47" s="1"/>
  <c r="AC52" i="47" s="1"/>
  <c r="AB53" i="47" s="1"/>
  <c r="AX46" i="47"/>
  <c r="S46" i="47" s="1"/>
  <c r="AC46" i="47" s="1"/>
  <c r="AB47" i="47" s="1"/>
  <c r="AX40" i="47"/>
  <c r="S40" i="47" s="1"/>
  <c r="AC40" i="47" s="1"/>
  <c r="AB41" i="47" s="1"/>
  <c r="AX34" i="47"/>
  <c r="S34" i="47" s="1"/>
  <c r="AC34" i="47" s="1"/>
  <c r="AB35" i="47" s="1"/>
  <c r="AX28" i="47"/>
  <c r="S28" i="47" s="1"/>
  <c r="AC28" i="47" s="1"/>
  <c r="AB29" i="47" s="1"/>
  <c r="AX22" i="47"/>
  <c r="S22" i="47" s="1"/>
  <c r="AC22" i="47" s="1"/>
  <c r="AB23" i="47" s="1"/>
  <c r="AX16" i="47"/>
  <c r="S16" i="47" s="1"/>
  <c r="AC16" i="47" s="1"/>
  <c r="AB17" i="47" s="1"/>
  <c r="AX10" i="47"/>
  <c r="S10" i="47" s="1"/>
  <c r="AC10" i="47" s="1"/>
  <c r="AB11" i="47" s="1"/>
  <c r="AX3" i="47"/>
  <c r="S3" i="47" s="1"/>
  <c r="AC3" i="47" s="1"/>
  <c r="AS8" i="27"/>
  <c r="AL8" i="27"/>
  <c r="AU8" i="27" s="1"/>
  <c r="AS5" i="79"/>
  <c r="AL5" i="79"/>
  <c r="AU5" i="79" s="1"/>
  <c r="AS22" i="79"/>
  <c r="AL22" i="79"/>
  <c r="AU22" i="79" s="1"/>
  <c r="AS40" i="79"/>
  <c r="AL40" i="79"/>
  <c r="AU40" i="79" s="1"/>
  <c r="AS58" i="79"/>
  <c r="AL58" i="79"/>
  <c r="AU58" i="79" s="1"/>
  <c r="AS75" i="79"/>
  <c r="AL75" i="79"/>
  <c r="AU75" i="79" s="1"/>
  <c r="AI78" i="45"/>
  <c r="AN78" i="45"/>
  <c r="AH77" i="93"/>
  <c r="AQ77" i="93" s="1"/>
  <c r="AR76" i="74"/>
  <c r="AS26" i="39"/>
  <c r="AL26" i="39"/>
  <c r="AU26" i="39" s="1"/>
  <c r="AS31" i="39"/>
  <c r="AL31" i="39"/>
  <c r="AU31" i="39" s="1"/>
  <c r="Z76" i="89"/>
  <c r="AF77" i="37"/>
  <c r="AO77" i="37" s="1"/>
  <c r="AE77" i="37"/>
  <c r="AG77" i="37"/>
  <c r="AP77" i="37" s="1"/>
  <c r="W78" i="37"/>
  <c r="AS17" i="79"/>
  <c r="AL17" i="79"/>
  <c r="AU17" i="79" s="1"/>
  <c r="AS35" i="79"/>
  <c r="AL35" i="79"/>
  <c r="AU35" i="79" s="1"/>
  <c r="AS53" i="79"/>
  <c r="AL53" i="79"/>
  <c r="AU53" i="79" s="1"/>
  <c r="AS71" i="79"/>
  <c r="AL71" i="79"/>
  <c r="AU71" i="79" s="1"/>
  <c r="Z78" i="91"/>
  <c r="AS20" i="39"/>
  <c r="AL20" i="39"/>
  <c r="AU20" i="39" s="1"/>
  <c r="AS25" i="39"/>
  <c r="AL25" i="39"/>
  <c r="AU25" i="39" s="1"/>
  <c r="AS12" i="79"/>
  <c r="AL12" i="79"/>
  <c r="AU12" i="79" s="1"/>
  <c r="AS30" i="79"/>
  <c r="AL30" i="79"/>
  <c r="AU30" i="79" s="1"/>
  <c r="AS48" i="79"/>
  <c r="AL48" i="79"/>
  <c r="AU48" i="79" s="1"/>
  <c r="AS66" i="79"/>
  <c r="AL66" i="79"/>
  <c r="AU66" i="79" s="1"/>
  <c r="AS14" i="39"/>
  <c r="AL14" i="39"/>
  <c r="AU14" i="39" s="1"/>
  <c r="AE77" i="31"/>
  <c r="W78" i="31"/>
  <c r="AG77" i="31"/>
  <c r="AP77" i="31" s="1"/>
  <c r="AF77" i="31"/>
  <c r="AO77" i="31" s="1"/>
  <c r="AI79" i="26"/>
  <c r="AN79" i="26"/>
  <c r="AS24" i="39"/>
  <c r="AL24" i="39"/>
  <c r="AU24" i="39" s="1"/>
  <c r="AS20" i="79"/>
  <c r="AL20" i="79"/>
  <c r="AU20" i="79" s="1"/>
  <c r="AS38" i="79"/>
  <c r="AL38" i="79"/>
  <c r="AU38" i="79" s="1"/>
  <c r="AS56" i="79"/>
  <c r="AL56" i="79"/>
  <c r="AU56" i="79" s="1"/>
  <c r="AS74" i="79"/>
  <c r="AL74" i="79"/>
  <c r="AU74" i="79" s="1"/>
  <c r="AH78" i="35"/>
  <c r="AQ78" i="35" s="1"/>
  <c r="W78" i="86"/>
  <c r="AG77" i="86"/>
  <c r="AP77" i="86" s="1"/>
  <c r="AF77" i="86"/>
  <c r="AO77" i="86" s="1"/>
  <c r="AE77" i="86"/>
  <c r="AR78" i="25"/>
  <c r="AS18" i="39"/>
  <c r="AL18" i="39"/>
  <c r="AU18" i="39" s="1"/>
  <c r="AS21" i="79"/>
  <c r="AL21" i="79"/>
  <c r="AU21" i="79" s="1"/>
  <c r="AS39" i="79"/>
  <c r="AL39" i="79"/>
  <c r="AU39" i="79" s="1"/>
  <c r="AS57" i="79"/>
  <c r="AL57" i="79"/>
  <c r="AU57" i="79" s="1"/>
  <c r="AS76" i="79"/>
  <c r="AL76" i="79"/>
  <c r="AU76" i="79" s="1"/>
  <c r="AR81" i="38"/>
  <c r="AJ78" i="47"/>
  <c r="AK78" i="47"/>
  <c r="AT78" i="47" s="1"/>
  <c r="AJ70" i="47"/>
  <c r="AK70" i="47"/>
  <c r="AT70" i="47" s="1"/>
  <c r="AJ64" i="47"/>
  <c r="AK64" i="47"/>
  <c r="AT64" i="47" s="1"/>
  <c r="AJ58" i="47"/>
  <c r="AK58" i="47"/>
  <c r="AT58" i="47" s="1"/>
  <c r="AJ52" i="47"/>
  <c r="AK52" i="47"/>
  <c r="AT52" i="47" s="1"/>
  <c r="AJ46" i="47"/>
  <c r="AK46" i="47"/>
  <c r="AT46" i="47" s="1"/>
  <c r="AJ40" i="47"/>
  <c r="AK40" i="47"/>
  <c r="AT40" i="47" s="1"/>
  <c r="AJ34" i="47"/>
  <c r="AK34" i="47"/>
  <c r="AT34" i="47" s="1"/>
  <c r="AJ28" i="47"/>
  <c r="AK28" i="47"/>
  <c r="AT28" i="47" s="1"/>
  <c r="AJ22" i="47"/>
  <c r="AK22" i="47"/>
  <c r="AT22" i="47" s="1"/>
  <c r="AJ16" i="47"/>
  <c r="AK16" i="47"/>
  <c r="AT16" i="47" s="1"/>
  <c r="AK10" i="47"/>
  <c r="AT10" i="47" s="1"/>
  <c r="AS7" i="27"/>
  <c r="AL7" i="27"/>
  <c r="AU7" i="27" s="1"/>
  <c r="AF81" i="42"/>
  <c r="AO81" i="42" s="1"/>
  <c r="W82" i="42"/>
  <c r="AG81" i="42"/>
  <c r="AP81" i="42" s="1"/>
  <c r="AE81" i="42"/>
  <c r="AF78" i="75"/>
  <c r="AO78" i="75" s="1"/>
  <c r="AE78" i="75"/>
  <c r="AG78" i="75"/>
  <c r="AP78" i="75" s="1"/>
  <c r="W79" i="75"/>
  <c r="AJ4" i="79"/>
  <c r="AK4" i="79"/>
  <c r="AT4" i="79" s="1"/>
  <c r="AT81" i="79" s="1"/>
  <c r="AR77" i="35"/>
  <c r="AR81" i="30"/>
  <c r="AH79" i="25"/>
  <c r="AQ79" i="25" s="1"/>
  <c r="AI76" i="83"/>
  <c r="AN76" i="83"/>
  <c r="AH82" i="38"/>
  <c r="AQ82" i="38" s="1"/>
  <c r="AS13" i="79"/>
  <c r="AL13" i="79"/>
  <c r="AU13" i="79" s="1"/>
  <c r="AS31" i="79"/>
  <c r="AL31" i="79"/>
  <c r="AU31" i="79" s="1"/>
  <c r="AS49" i="79"/>
  <c r="AL49" i="79"/>
  <c r="AU49" i="79" s="1"/>
  <c r="AS67" i="79"/>
  <c r="AL67" i="79"/>
  <c r="AU67" i="79" s="1"/>
  <c r="W79" i="78"/>
  <c r="AG78" i="78"/>
  <c r="AP78" i="78" s="1"/>
  <c r="AF78" i="78"/>
  <c r="AO78" i="78" s="1"/>
  <c r="AE78" i="78"/>
  <c r="AL79" i="79"/>
  <c r="AU79" i="79" s="1"/>
  <c r="AR79" i="79"/>
  <c r="AR81" i="79" s="1"/>
  <c r="AH77" i="74"/>
  <c r="AQ77" i="74" s="1"/>
  <c r="X79" i="77"/>
  <c r="Y79" i="77"/>
  <c r="Y76" i="85"/>
  <c r="X76" i="85"/>
  <c r="AS3" i="39"/>
  <c r="AL3" i="39"/>
  <c r="AU3" i="39" s="1"/>
  <c r="AJ75" i="47"/>
  <c r="AK75" i="47"/>
  <c r="AT75" i="47" s="1"/>
  <c r="AJ69" i="47"/>
  <c r="AK69" i="47"/>
  <c r="AT69" i="47" s="1"/>
  <c r="AJ63" i="47"/>
  <c r="AK63" i="47"/>
  <c r="AT63" i="47" s="1"/>
  <c r="AJ57" i="47"/>
  <c r="AK57" i="47"/>
  <c r="AT57" i="47" s="1"/>
  <c r="AJ51" i="47"/>
  <c r="AK51" i="47"/>
  <c r="AT51" i="47" s="1"/>
  <c r="AJ45" i="47"/>
  <c r="AK45" i="47"/>
  <c r="AT45" i="47" s="1"/>
  <c r="AJ39" i="47"/>
  <c r="AK39" i="47"/>
  <c r="AT39" i="47" s="1"/>
  <c r="AJ33" i="47"/>
  <c r="AK33" i="47"/>
  <c r="AT33" i="47" s="1"/>
  <c r="AJ27" i="47"/>
  <c r="AK27" i="47"/>
  <c r="AT27" i="47" s="1"/>
  <c r="AJ21" i="47"/>
  <c r="AK21" i="47"/>
  <c r="AT21" i="47" s="1"/>
  <c r="AJ15" i="47"/>
  <c r="AK15" i="47"/>
  <c r="AT15" i="47" s="1"/>
  <c r="AJ9" i="47"/>
  <c r="AK9" i="47"/>
  <c r="AT9" i="47" s="1"/>
  <c r="AX4" i="47"/>
  <c r="S4" i="47" s="1"/>
  <c r="AC4" i="47" s="1"/>
  <c r="AB5" i="47" s="1"/>
  <c r="AS32" i="39"/>
  <c r="AL32" i="39"/>
  <c r="AU32" i="39" s="1"/>
  <c r="AN79" i="81"/>
  <c r="AI79" i="81"/>
  <c r="X80" i="82"/>
  <c r="Y80" i="82"/>
  <c r="AS10" i="79"/>
  <c r="AL10" i="79"/>
  <c r="AU10" i="79" s="1"/>
  <c r="AS28" i="79"/>
  <c r="AL28" i="79"/>
  <c r="AU28" i="79" s="1"/>
  <c r="AS46" i="79"/>
  <c r="AL46" i="79"/>
  <c r="AU46" i="79" s="1"/>
  <c r="AS64" i="79"/>
  <c r="AL64" i="79"/>
  <c r="AU64" i="79" s="1"/>
  <c r="X79" i="45"/>
  <c r="Y79" i="45"/>
  <c r="W80" i="34"/>
  <c r="AG79" i="34"/>
  <c r="AP79" i="34" s="1"/>
  <c r="AF79" i="34"/>
  <c r="AO79" i="34" s="1"/>
  <c r="AE79" i="34"/>
  <c r="AS3" i="79"/>
  <c r="AL3" i="79"/>
  <c r="AU3" i="79" s="1"/>
  <c r="AS23" i="79"/>
  <c r="AL23" i="79"/>
  <c r="AU23" i="79" s="1"/>
  <c r="AS41" i="79"/>
  <c r="AL41" i="79"/>
  <c r="AU41" i="79" s="1"/>
  <c r="AS59" i="79"/>
  <c r="AL59" i="79"/>
  <c r="AU59" i="79" s="1"/>
  <c r="AS77" i="79"/>
  <c r="AL77" i="79"/>
  <c r="AU77" i="79" s="1"/>
  <c r="Z79" i="25"/>
  <c r="AS18" i="79"/>
  <c r="AL18" i="79"/>
  <c r="AU18" i="79" s="1"/>
  <c r="AS36" i="79"/>
  <c r="AL36" i="79"/>
  <c r="AU36" i="79" s="1"/>
  <c r="AS54" i="79"/>
  <c r="AL54" i="79"/>
  <c r="AU54" i="79" s="1"/>
  <c r="AS72" i="79"/>
  <c r="AL72" i="79"/>
  <c r="AU72" i="79" s="1"/>
  <c r="Z82" i="38"/>
  <c r="AH78" i="87"/>
  <c r="AQ78" i="87" s="1"/>
  <c r="Z77" i="74"/>
  <c r="AS8" i="39"/>
  <c r="AL8" i="39"/>
  <c r="AU8" i="39" s="1"/>
  <c r="AS8" i="79"/>
  <c r="AL8" i="79"/>
  <c r="AU8" i="79" s="1"/>
  <c r="AS26" i="79"/>
  <c r="AL26" i="79"/>
  <c r="AU26" i="79" s="1"/>
  <c r="AS44" i="79"/>
  <c r="AL44" i="79"/>
  <c r="AU44" i="79" s="1"/>
  <c r="AS62" i="79"/>
  <c r="AL62" i="79"/>
  <c r="AU62" i="79" s="1"/>
  <c r="X79" i="41"/>
  <c r="Y79" i="41"/>
  <c r="AE79" i="94"/>
  <c r="W80" i="94"/>
  <c r="AG79" i="94"/>
  <c r="AP79" i="94" s="1"/>
  <c r="AF79" i="94"/>
  <c r="AO79" i="94" s="1"/>
  <c r="AJ4" i="39"/>
  <c r="AK4" i="39"/>
  <c r="AT4" i="39" s="1"/>
  <c r="AT81" i="39" s="1"/>
  <c r="AJ62" i="47"/>
  <c r="AK62" i="47"/>
  <c r="AT62" i="47" s="1"/>
  <c r="AJ56" i="47"/>
  <c r="AK56" i="47"/>
  <c r="AT56" i="47" s="1"/>
  <c r="AJ50" i="47"/>
  <c r="AK50" i="47"/>
  <c r="AT50" i="47" s="1"/>
  <c r="AJ44" i="47"/>
  <c r="AK44" i="47"/>
  <c r="AT44" i="47" s="1"/>
  <c r="AJ38" i="47"/>
  <c r="AK38" i="47"/>
  <c r="AT38" i="47" s="1"/>
  <c r="AJ32" i="47"/>
  <c r="AK32" i="47"/>
  <c r="AT32" i="47" s="1"/>
  <c r="AJ26" i="47"/>
  <c r="AK26" i="47"/>
  <c r="AT26" i="47" s="1"/>
  <c r="AJ20" i="47"/>
  <c r="AK20" i="47"/>
  <c r="AT20" i="47" s="1"/>
  <c r="AJ14" i="47"/>
  <c r="AK14" i="47"/>
  <c r="AT14" i="47" s="1"/>
  <c r="AX7" i="47"/>
  <c r="S7" i="47" s="1"/>
  <c r="AC7" i="47" s="1"/>
  <c r="AB8" i="47" s="1"/>
  <c r="AL79" i="27"/>
  <c r="AU79" i="27" s="1"/>
  <c r="AR79" i="27"/>
  <c r="AR81" i="27" s="1"/>
  <c r="AR77" i="87"/>
  <c r="W79" i="43"/>
  <c r="AG78" i="43"/>
  <c r="AP78" i="43" s="1"/>
  <c r="AF78" i="43"/>
  <c r="AO78" i="43" s="1"/>
  <c r="AE78" i="43"/>
  <c r="AH77" i="33"/>
  <c r="AQ77" i="33" s="1"/>
  <c r="AS5" i="39"/>
  <c r="AL5" i="39"/>
  <c r="AU5" i="39" s="1"/>
  <c r="W81" i="29"/>
  <c r="AG80" i="29"/>
  <c r="AP80" i="29" s="1"/>
  <c r="AF80" i="29"/>
  <c r="AO80" i="29" s="1"/>
  <c r="AE80" i="29"/>
  <c r="AS30" i="39"/>
  <c r="AL30" i="39"/>
  <c r="AU30" i="39" s="1"/>
  <c r="AS19" i="79"/>
  <c r="AL19" i="79"/>
  <c r="AU19" i="79" s="1"/>
  <c r="AS37" i="79"/>
  <c r="AL37" i="79"/>
  <c r="AU37" i="79" s="1"/>
  <c r="AS55" i="79"/>
  <c r="AL55" i="79"/>
  <c r="AU55" i="79" s="1"/>
  <c r="AS73" i="79"/>
  <c r="AL73" i="79"/>
  <c r="AU73" i="79" s="1"/>
  <c r="AI78" i="77"/>
  <c r="AN78" i="77"/>
  <c r="AI75" i="85"/>
  <c r="AN75" i="85"/>
  <c r="AH82" i="30"/>
  <c r="AQ82" i="30" s="1"/>
  <c r="AR77" i="91"/>
  <c r="AH76" i="73"/>
  <c r="AQ76" i="73" s="1"/>
  <c r="AR76" i="33"/>
  <c r="AR75" i="89"/>
  <c r="AS17" i="39"/>
  <c r="AL17" i="39"/>
  <c r="AU17" i="39" s="1"/>
  <c r="AX76" i="47"/>
  <c r="S76" i="47" s="1"/>
  <c r="AC76" i="47" s="1"/>
  <c r="AB77" i="47" s="1"/>
  <c r="AX72" i="47"/>
  <c r="S72" i="47" s="1"/>
  <c r="AC72" i="47" s="1"/>
  <c r="AB73" i="47" s="1"/>
  <c r="AX66" i="47"/>
  <c r="S66" i="47" s="1"/>
  <c r="AC66" i="47" s="1"/>
  <c r="AB67" i="47" s="1"/>
  <c r="AX60" i="47"/>
  <c r="S60" i="47" s="1"/>
  <c r="AC60" i="47" s="1"/>
  <c r="AB61" i="47" s="1"/>
  <c r="AX54" i="47"/>
  <c r="S54" i="47" s="1"/>
  <c r="AC54" i="47" s="1"/>
  <c r="AB55" i="47" s="1"/>
  <c r="AX48" i="47"/>
  <c r="S48" i="47" s="1"/>
  <c r="AC48" i="47" s="1"/>
  <c r="AB49" i="47" s="1"/>
  <c r="AX42" i="47"/>
  <c r="S42" i="47" s="1"/>
  <c r="AC42" i="47" s="1"/>
  <c r="AB43" i="47" s="1"/>
  <c r="AX36" i="47"/>
  <c r="S36" i="47" s="1"/>
  <c r="AC36" i="47" s="1"/>
  <c r="AB37" i="47" s="1"/>
  <c r="AX30" i="47"/>
  <c r="S30" i="47" s="1"/>
  <c r="AC30" i="47" s="1"/>
  <c r="AB31" i="47" s="1"/>
  <c r="AX24" i="47"/>
  <c r="S24" i="47" s="1"/>
  <c r="AC24" i="47" s="1"/>
  <c r="AB25" i="47" s="1"/>
  <c r="AX18" i="47"/>
  <c r="S18" i="47" s="1"/>
  <c r="AC18" i="47" s="1"/>
  <c r="AB19" i="47" s="1"/>
  <c r="AX12" i="47"/>
  <c r="S12" i="47" s="1"/>
  <c r="AC12" i="47" s="1"/>
  <c r="AB13" i="47" s="1"/>
  <c r="AS12" i="39"/>
  <c r="AL12" i="39"/>
  <c r="AU12" i="39" s="1"/>
  <c r="AS16" i="79"/>
  <c r="AL16" i="79"/>
  <c r="AU16" i="79" s="1"/>
  <c r="AS34" i="79"/>
  <c r="AL34" i="79"/>
  <c r="AU34" i="79" s="1"/>
  <c r="AS52" i="79"/>
  <c r="AL52" i="79"/>
  <c r="AU52" i="79" s="1"/>
  <c r="AS70" i="79"/>
  <c r="AL70" i="79"/>
  <c r="AU70" i="79" s="1"/>
  <c r="AS10" i="39"/>
  <c r="AL10" i="39"/>
  <c r="AU10" i="39" s="1"/>
  <c r="Z77" i="33"/>
  <c r="AS11" i="79"/>
  <c r="AL11" i="79"/>
  <c r="AU11" i="79" s="1"/>
  <c r="AS29" i="79"/>
  <c r="AL29" i="79"/>
  <c r="AU29" i="79" s="1"/>
  <c r="AS47" i="79"/>
  <c r="AL47" i="79"/>
  <c r="AU47" i="79" s="1"/>
  <c r="AS65" i="79"/>
  <c r="AL65" i="79"/>
  <c r="AU65" i="79" s="1"/>
  <c r="AS29" i="39"/>
  <c r="AL29" i="39"/>
  <c r="AU29" i="39" s="1"/>
  <c r="W82" i="46"/>
  <c r="AG81" i="46"/>
  <c r="AP81" i="46" s="1"/>
  <c r="AF81" i="46"/>
  <c r="AO81" i="46" s="1"/>
  <c r="AE81" i="46"/>
  <c r="AH79" i="95"/>
  <c r="AQ79" i="95" s="1"/>
  <c r="AQ81" i="95" s="1"/>
  <c r="AZ3" i="95"/>
  <c r="AX4" i="95" s="1"/>
  <c r="S4" i="95" s="1"/>
  <c r="AC4" i="95" s="1"/>
  <c r="AB5" i="95" s="1"/>
  <c r="AX30" i="95"/>
  <c r="S30" i="95" s="1"/>
  <c r="AC30" i="95" s="1"/>
  <c r="AB31" i="95" s="1"/>
  <c r="AX38" i="95"/>
  <c r="S38" i="95" s="1"/>
  <c r="AC38" i="95" s="1"/>
  <c r="AB39" i="95" s="1"/>
  <c r="AX44" i="95"/>
  <c r="S44" i="95" s="1"/>
  <c r="AC44" i="95" s="1"/>
  <c r="AB45" i="95" s="1"/>
  <c r="AX48" i="95"/>
  <c r="S48" i="95" s="1"/>
  <c r="AC48" i="95" s="1"/>
  <c r="AB49" i="95" s="1"/>
  <c r="AX49" i="95"/>
  <c r="S49" i="95" s="1"/>
  <c r="AC49" i="95" s="1"/>
  <c r="AB50" i="95" s="1"/>
  <c r="AX51" i="95"/>
  <c r="S51" i="95" s="1"/>
  <c r="AC51" i="95" s="1"/>
  <c r="AB52" i="95" s="1"/>
  <c r="AX52" i="95"/>
  <c r="S52" i="95" s="1"/>
  <c r="AC52" i="95" s="1"/>
  <c r="AB53" i="95" s="1"/>
  <c r="AX53" i="95"/>
  <c r="S53" i="95" s="1"/>
  <c r="AC53" i="95" s="1"/>
  <c r="AB54" i="95" s="1"/>
  <c r="AX54" i="95"/>
  <c r="S54" i="95" s="1"/>
  <c r="AC54" i="95" s="1"/>
  <c r="AB55" i="95" s="1"/>
  <c r="AX55" i="95"/>
  <c r="S55" i="95" s="1"/>
  <c r="AC55" i="95" s="1"/>
  <c r="AB56" i="95" s="1"/>
  <c r="AX57" i="95"/>
  <c r="S57" i="95" s="1"/>
  <c r="AC57" i="95" s="1"/>
  <c r="AB58" i="95" s="1"/>
  <c r="AX58" i="95"/>
  <c r="S58" i="95" s="1"/>
  <c r="AC58" i="95" s="1"/>
  <c r="AB59" i="95" s="1"/>
  <c r="AX59" i="95"/>
  <c r="S59" i="95" s="1"/>
  <c r="AC59" i="95" s="1"/>
  <c r="AB60" i="95" s="1"/>
  <c r="AX60" i="95"/>
  <c r="S60" i="95" s="1"/>
  <c r="AC60" i="95" s="1"/>
  <c r="AB61" i="95" s="1"/>
  <c r="AX61" i="95"/>
  <c r="S61" i="95" s="1"/>
  <c r="AC61" i="95" s="1"/>
  <c r="AB62" i="95" s="1"/>
  <c r="AX63" i="95"/>
  <c r="S63" i="95" s="1"/>
  <c r="AC63" i="95" s="1"/>
  <c r="AB64" i="95" s="1"/>
  <c r="AX64" i="95"/>
  <c r="S64" i="95" s="1"/>
  <c r="AC64" i="95" s="1"/>
  <c r="AB65" i="95" s="1"/>
  <c r="AX65" i="95"/>
  <c r="S65" i="95" s="1"/>
  <c r="AC65" i="95" s="1"/>
  <c r="AB66" i="95" s="1"/>
  <c r="AX66" i="95"/>
  <c r="S66" i="95" s="1"/>
  <c r="AC66" i="95" s="1"/>
  <c r="AB67" i="95" s="1"/>
  <c r="AX67" i="95"/>
  <c r="S67" i="95" s="1"/>
  <c r="AC67" i="95" s="1"/>
  <c r="AB68" i="95" s="1"/>
  <c r="AX69" i="95"/>
  <c r="S69" i="95" s="1"/>
  <c r="AC69" i="95" s="1"/>
  <c r="AB70" i="95" s="1"/>
  <c r="AX70" i="95"/>
  <c r="S70" i="95" s="1"/>
  <c r="AC70" i="95" s="1"/>
  <c r="AB71" i="95" s="1"/>
  <c r="AX71" i="95"/>
  <c r="S71" i="95" s="1"/>
  <c r="AC71" i="95" s="1"/>
  <c r="AB72" i="95" s="1"/>
  <c r="AX72" i="95"/>
  <c r="S72" i="95" s="1"/>
  <c r="AC72" i="95" s="1"/>
  <c r="AB73" i="95" s="1"/>
  <c r="AX73" i="95"/>
  <c r="S73" i="95" s="1"/>
  <c r="AC73" i="95" s="1"/>
  <c r="AB74" i="95" s="1"/>
  <c r="AX76" i="95"/>
  <c r="S76" i="95" s="1"/>
  <c r="AC76" i="95" s="1"/>
  <c r="AB77" i="95" s="1"/>
  <c r="AX74" i="95"/>
  <c r="S74" i="95" s="1"/>
  <c r="AC74" i="95" s="1"/>
  <c r="AB75" i="95" s="1"/>
  <c r="AX77" i="95"/>
  <c r="S77" i="95" s="1"/>
  <c r="AC77" i="95" s="1"/>
  <c r="AB78" i="95" s="1"/>
  <c r="AX78" i="95"/>
  <c r="S78" i="95" s="1"/>
  <c r="AC78" i="95" s="1"/>
  <c r="AB79" i="95" s="1"/>
  <c r="AS6" i="79"/>
  <c r="AL6" i="79"/>
  <c r="AU6" i="79" s="1"/>
  <c r="AS24" i="79"/>
  <c r="AL24" i="79"/>
  <c r="AU24" i="79" s="1"/>
  <c r="AS42" i="79"/>
  <c r="AL42" i="79"/>
  <c r="AU42" i="79" s="1"/>
  <c r="AS60" i="79"/>
  <c r="AL60" i="79"/>
  <c r="AU60" i="79" s="1"/>
  <c r="AS78" i="79"/>
  <c r="AL78" i="79"/>
  <c r="AU78" i="79" s="1"/>
  <c r="X77" i="83"/>
  <c r="Y77" i="83"/>
  <c r="Z78" i="87"/>
  <c r="X80" i="26"/>
  <c r="Z80" i="26" s="1"/>
  <c r="Y80" i="26"/>
  <c r="AS14" i="79"/>
  <c r="AL14" i="79"/>
  <c r="AU14" i="79" s="1"/>
  <c r="AS32" i="79"/>
  <c r="AL32" i="79"/>
  <c r="AU32" i="79" s="1"/>
  <c r="AS50" i="79"/>
  <c r="AL50" i="79"/>
  <c r="AU50" i="79" s="1"/>
  <c r="AS68" i="79"/>
  <c r="AL68" i="79"/>
  <c r="AU68" i="79" s="1"/>
  <c r="AI78" i="41"/>
  <c r="AN78" i="41"/>
  <c r="AX23" i="95" l="1"/>
  <c r="S23" i="95" s="1"/>
  <c r="AC23" i="95" s="1"/>
  <c r="AB24" i="95" s="1"/>
  <c r="Z79" i="41"/>
  <c r="AX42" i="95"/>
  <c r="S42" i="95" s="1"/>
  <c r="AC42" i="95" s="1"/>
  <c r="AB43" i="95" s="1"/>
  <c r="AX75" i="95"/>
  <c r="S75" i="95" s="1"/>
  <c r="AC75" i="95" s="1"/>
  <c r="AB76" i="95" s="1"/>
  <c r="AX68" i="95"/>
  <c r="S68" i="95" s="1"/>
  <c r="AC68" i="95" s="1"/>
  <c r="AB69" i="95" s="1"/>
  <c r="AX62" i="95"/>
  <c r="S62" i="95" s="1"/>
  <c r="AC62" i="95" s="1"/>
  <c r="AB63" i="95" s="1"/>
  <c r="AX56" i="95"/>
  <c r="S56" i="95" s="1"/>
  <c r="AC56" i="95" s="1"/>
  <c r="AB57" i="95" s="1"/>
  <c r="AX50" i="95"/>
  <c r="S50" i="95" s="1"/>
  <c r="AC50" i="95" s="1"/>
  <c r="AB51" i="95" s="1"/>
  <c r="AX36" i="95"/>
  <c r="S36" i="95" s="1"/>
  <c r="AC36" i="95" s="1"/>
  <c r="AB37" i="95" s="1"/>
  <c r="AX47" i="95"/>
  <c r="S47" i="95" s="1"/>
  <c r="AC47" i="95" s="1"/>
  <c r="AB48" i="95" s="1"/>
  <c r="AX41" i="95"/>
  <c r="S41" i="95" s="1"/>
  <c r="AC41" i="95" s="1"/>
  <c r="AB42" i="95" s="1"/>
  <c r="AX35" i="95"/>
  <c r="S35" i="95" s="1"/>
  <c r="AC35" i="95" s="1"/>
  <c r="AB36" i="95" s="1"/>
  <c r="AX29" i="95"/>
  <c r="S29" i="95" s="1"/>
  <c r="AC29" i="95" s="1"/>
  <c r="AB30" i="95" s="1"/>
  <c r="AX21" i="95"/>
  <c r="S21" i="95" s="1"/>
  <c r="AC21" i="95" s="1"/>
  <c r="AB22" i="95" s="1"/>
  <c r="Z79" i="45"/>
  <c r="AX46" i="95"/>
  <c r="S46" i="95" s="1"/>
  <c r="AC46" i="95" s="1"/>
  <c r="AB47" i="95" s="1"/>
  <c r="AX40" i="95"/>
  <c r="S40" i="95" s="1"/>
  <c r="AC40" i="95" s="1"/>
  <c r="AB41" i="95" s="1"/>
  <c r="AX34" i="95"/>
  <c r="S34" i="95" s="1"/>
  <c r="AC34" i="95" s="1"/>
  <c r="AB35" i="95" s="1"/>
  <c r="AX28" i="95"/>
  <c r="S28" i="95" s="1"/>
  <c r="AC28" i="95" s="1"/>
  <c r="AB29" i="95" s="1"/>
  <c r="AX18" i="95"/>
  <c r="S18" i="95" s="1"/>
  <c r="AC18" i="95" s="1"/>
  <c r="AB19" i="95" s="1"/>
  <c r="AX45" i="95"/>
  <c r="S45" i="95" s="1"/>
  <c r="AC45" i="95" s="1"/>
  <c r="AB46" i="95" s="1"/>
  <c r="AX39" i="95"/>
  <c r="S39" i="95" s="1"/>
  <c r="AC39" i="95" s="1"/>
  <c r="AB40" i="95" s="1"/>
  <c r="AX33" i="95"/>
  <c r="S33" i="95" s="1"/>
  <c r="AC33" i="95" s="1"/>
  <c r="AB34" i="95" s="1"/>
  <c r="AX27" i="95"/>
  <c r="S27" i="95" s="1"/>
  <c r="AC27" i="95" s="1"/>
  <c r="AB28" i="95" s="1"/>
  <c r="AX17" i="95"/>
  <c r="S17" i="95" s="1"/>
  <c r="AC17" i="95" s="1"/>
  <c r="AB18" i="95" s="1"/>
  <c r="AX32" i="95"/>
  <c r="S32" i="95" s="1"/>
  <c r="AC32" i="95" s="1"/>
  <c r="AB33" i="95" s="1"/>
  <c r="AK33" i="95" s="1"/>
  <c r="AT33" i="95" s="1"/>
  <c r="AX25" i="95"/>
  <c r="S25" i="95" s="1"/>
  <c r="AC25" i="95" s="1"/>
  <c r="AB26" i="95" s="1"/>
  <c r="AX12" i="95"/>
  <c r="S12" i="95" s="1"/>
  <c r="AC12" i="95" s="1"/>
  <c r="AB13" i="95" s="1"/>
  <c r="AX43" i="95"/>
  <c r="S43" i="95" s="1"/>
  <c r="AC43" i="95" s="1"/>
  <c r="AB44" i="95" s="1"/>
  <c r="AX37" i="95"/>
  <c r="S37" i="95" s="1"/>
  <c r="AC37" i="95" s="1"/>
  <c r="AB38" i="95" s="1"/>
  <c r="AX31" i="95"/>
  <c r="S31" i="95" s="1"/>
  <c r="AC31" i="95" s="1"/>
  <c r="AB32" i="95" s="1"/>
  <c r="AX24" i="95"/>
  <c r="S24" i="95" s="1"/>
  <c r="AC24" i="95" s="1"/>
  <c r="AB25" i="95" s="1"/>
  <c r="AJ25" i="95" s="1"/>
  <c r="AX11" i="95"/>
  <c r="S11" i="95" s="1"/>
  <c r="AC11" i="95" s="1"/>
  <c r="AB12" i="95" s="1"/>
  <c r="AX15" i="95"/>
  <c r="S15" i="95" s="1"/>
  <c r="AC15" i="95" s="1"/>
  <c r="AB16" i="95" s="1"/>
  <c r="AX8" i="95"/>
  <c r="S8" i="95" s="1"/>
  <c r="AC8" i="95" s="1"/>
  <c r="AB9" i="95" s="1"/>
  <c r="AX26" i="95"/>
  <c r="S26" i="95" s="1"/>
  <c r="AC26" i="95" s="1"/>
  <c r="AB27" i="95" s="1"/>
  <c r="AX20" i="95"/>
  <c r="S20" i="95" s="1"/>
  <c r="AC20" i="95" s="1"/>
  <c r="AB21" i="95" s="1"/>
  <c r="AX14" i="95"/>
  <c r="S14" i="95" s="1"/>
  <c r="AC14" i="95" s="1"/>
  <c r="AB15" i="95" s="1"/>
  <c r="AK15" i="95" s="1"/>
  <c r="AT15" i="95" s="1"/>
  <c r="AX7" i="95"/>
  <c r="S7" i="95" s="1"/>
  <c r="AC7" i="95" s="1"/>
  <c r="AB8" i="95" s="1"/>
  <c r="AX19" i="95"/>
  <c r="S19" i="95" s="1"/>
  <c r="AC19" i="95" s="1"/>
  <c r="AB20" i="95" s="1"/>
  <c r="AX13" i="95"/>
  <c r="S13" i="95" s="1"/>
  <c r="AC13" i="95" s="1"/>
  <c r="AB14" i="95" s="1"/>
  <c r="AX6" i="95"/>
  <c r="S6" i="95" s="1"/>
  <c r="AC6" i="95" s="1"/>
  <c r="AB7" i="95" s="1"/>
  <c r="AX3" i="95"/>
  <c r="S3" i="95" s="1"/>
  <c r="AC3" i="95" s="1"/>
  <c r="AX22" i="95"/>
  <c r="S22" i="95" s="1"/>
  <c r="AC22" i="95" s="1"/>
  <c r="AB23" i="95" s="1"/>
  <c r="AJ23" i="95" s="1"/>
  <c r="AX16" i="95"/>
  <c r="S16" i="95" s="1"/>
  <c r="AC16" i="95" s="1"/>
  <c r="AB17" i="95" s="1"/>
  <c r="AX10" i="95"/>
  <c r="S10" i="95" s="1"/>
  <c r="AC10" i="95" s="1"/>
  <c r="AB11" i="95" s="1"/>
  <c r="AX5" i="95"/>
  <c r="S5" i="95" s="1"/>
  <c r="AC5" i="95" s="1"/>
  <c r="AB6" i="95" s="1"/>
  <c r="AK6" i="95" s="1"/>
  <c r="AT6" i="95" s="1"/>
  <c r="Z76" i="85"/>
  <c r="AX9" i="95"/>
  <c r="S9" i="95" s="1"/>
  <c r="AC9" i="95" s="1"/>
  <c r="AB10" i="95" s="1"/>
  <c r="AK10" i="95" s="1"/>
  <c r="AT10" i="95" s="1"/>
  <c r="Z79" i="77"/>
  <c r="AF79" i="77" s="1"/>
  <c r="AO79" i="77" s="1"/>
  <c r="AJ10" i="47"/>
  <c r="AG79" i="77"/>
  <c r="AP79" i="77" s="1"/>
  <c r="AF79" i="45"/>
  <c r="AO79" i="45" s="1"/>
  <c r="AG79" i="45"/>
  <c r="AP79" i="45" s="1"/>
  <c r="W80" i="45"/>
  <c r="AE79" i="45"/>
  <c r="W77" i="85"/>
  <c r="AG76" i="85"/>
  <c r="AP76" i="85" s="1"/>
  <c r="AF76" i="85"/>
  <c r="AO76" i="85" s="1"/>
  <c r="AE76" i="85"/>
  <c r="AF80" i="81"/>
  <c r="AO80" i="81" s="1"/>
  <c r="AE80" i="81"/>
  <c r="W81" i="81"/>
  <c r="AG80" i="81"/>
  <c r="AP80" i="81" s="1"/>
  <c r="W81" i="26"/>
  <c r="AG80" i="26"/>
  <c r="AP80" i="26" s="1"/>
  <c r="AF80" i="26"/>
  <c r="AO80" i="26" s="1"/>
  <c r="AE80" i="26"/>
  <c r="AJ77" i="95"/>
  <c r="AK77" i="95"/>
  <c r="AT77" i="95" s="1"/>
  <c r="AJ70" i="95"/>
  <c r="AK70" i="95"/>
  <c r="AT70" i="95" s="1"/>
  <c r="AJ64" i="95"/>
  <c r="AK64" i="95"/>
  <c r="AT64" i="95" s="1"/>
  <c r="AJ58" i="95"/>
  <c r="AK58" i="95"/>
  <c r="AT58" i="95" s="1"/>
  <c r="AJ52" i="95"/>
  <c r="AK52" i="95"/>
  <c r="AT52" i="95" s="1"/>
  <c r="AJ46" i="95"/>
  <c r="AK46" i="95"/>
  <c r="AT46" i="95" s="1"/>
  <c r="AJ40" i="95"/>
  <c r="AK40" i="95"/>
  <c r="AT40" i="95" s="1"/>
  <c r="AJ34" i="95"/>
  <c r="AK34" i="95"/>
  <c r="AT34" i="95" s="1"/>
  <c r="AJ28" i="95"/>
  <c r="AK28" i="95"/>
  <c r="AT28" i="95" s="1"/>
  <c r="AJ22" i="95"/>
  <c r="AK22" i="95"/>
  <c r="AT22" i="95" s="1"/>
  <c r="AK16" i="95"/>
  <c r="AT16" i="95" s="1"/>
  <c r="AJ10" i="95"/>
  <c r="AK5" i="95"/>
  <c r="AT5" i="95" s="1"/>
  <c r="W78" i="33"/>
  <c r="AG77" i="33"/>
  <c r="AP77" i="33" s="1"/>
  <c r="AF77" i="33"/>
  <c r="AO77" i="33" s="1"/>
  <c r="AE77" i="33"/>
  <c r="AJ43" i="47"/>
  <c r="AK43" i="47"/>
  <c r="AT43" i="47" s="1"/>
  <c r="AJ77" i="47"/>
  <c r="AK77" i="47"/>
  <c r="AT77" i="47" s="1"/>
  <c r="AJ8" i="47"/>
  <c r="AK8" i="47"/>
  <c r="AT8" i="47" s="1"/>
  <c r="AS26" i="47"/>
  <c r="AL26" i="47"/>
  <c r="AU26" i="47" s="1"/>
  <c r="AS44" i="47"/>
  <c r="AL44" i="47"/>
  <c r="AU44" i="47" s="1"/>
  <c r="AS62" i="47"/>
  <c r="AL62" i="47"/>
  <c r="AU62" i="47" s="1"/>
  <c r="X80" i="94"/>
  <c r="Y80" i="94"/>
  <c r="W80" i="25"/>
  <c r="AG79" i="25"/>
  <c r="AP79" i="25" s="1"/>
  <c r="AF79" i="25"/>
  <c r="AO79" i="25" s="1"/>
  <c r="AE79" i="25"/>
  <c r="AR79" i="81"/>
  <c r="AS9" i="47"/>
  <c r="AL9" i="47"/>
  <c r="AU9" i="47" s="1"/>
  <c r="AS27" i="47"/>
  <c r="AL27" i="47"/>
  <c r="AU27" i="47" s="1"/>
  <c r="AS45" i="47"/>
  <c r="AL45" i="47"/>
  <c r="AU45" i="47" s="1"/>
  <c r="AS63" i="47"/>
  <c r="AL63" i="47"/>
  <c r="AU63" i="47" s="1"/>
  <c r="X79" i="78"/>
  <c r="Y79" i="78"/>
  <c r="AI78" i="75"/>
  <c r="AN78" i="75"/>
  <c r="AS16" i="47"/>
  <c r="AL16" i="47"/>
  <c r="AU16" i="47" s="1"/>
  <c r="AS34" i="47"/>
  <c r="AL34" i="47"/>
  <c r="AU34" i="47" s="1"/>
  <c r="AS52" i="47"/>
  <c r="AL52" i="47"/>
  <c r="AU52" i="47" s="1"/>
  <c r="AS70" i="47"/>
  <c r="AL70" i="47"/>
  <c r="AU70" i="47" s="1"/>
  <c r="AI77" i="31"/>
  <c r="AN77" i="31"/>
  <c r="AE76" i="89"/>
  <c r="AG76" i="89"/>
  <c r="AP76" i="89" s="1"/>
  <c r="AF76" i="89"/>
  <c r="AO76" i="89" s="1"/>
  <c r="W77" i="89"/>
  <c r="AJ29" i="47"/>
  <c r="AK29" i="47"/>
  <c r="AT29" i="47" s="1"/>
  <c r="AJ65" i="47"/>
  <c r="AK65" i="47"/>
  <c r="AT65" i="47" s="1"/>
  <c r="AJ36" i="47"/>
  <c r="AK36" i="47"/>
  <c r="AT36" i="47" s="1"/>
  <c r="AJ72" i="47"/>
  <c r="AK72" i="47"/>
  <c r="AT72" i="47" s="1"/>
  <c r="AR78" i="41"/>
  <c r="W79" i="87"/>
  <c r="AG78" i="87"/>
  <c r="AP78" i="87" s="1"/>
  <c r="AF78" i="87"/>
  <c r="AO78" i="87" s="1"/>
  <c r="AE78" i="87"/>
  <c r="AJ76" i="95"/>
  <c r="AK76" i="95"/>
  <c r="AT76" i="95" s="1"/>
  <c r="AJ69" i="95"/>
  <c r="AK69" i="95"/>
  <c r="AT69" i="95" s="1"/>
  <c r="AJ63" i="95"/>
  <c r="AK63" i="95"/>
  <c r="AT63" i="95" s="1"/>
  <c r="AJ57" i="95"/>
  <c r="AK57" i="95"/>
  <c r="AT57" i="95" s="1"/>
  <c r="AJ51" i="95"/>
  <c r="AK51" i="95"/>
  <c r="AT51" i="95" s="1"/>
  <c r="AJ45" i="95"/>
  <c r="AK45" i="95"/>
  <c r="AT45" i="95" s="1"/>
  <c r="AJ39" i="95"/>
  <c r="AK39" i="95"/>
  <c r="AT39" i="95" s="1"/>
  <c r="AJ33" i="95"/>
  <c r="AJ27" i="95"/>
  <c r="AK27" i="95"/>
  <c r="AT27" i="95" s="1"/>
  <c r="AJ21" i="95"/>
  <c r="AK21" i="95"/>
  <c r="AT21" i="95" s="1"/>
  <c r="AJ15" i="95"/>
  <c r="AJ9" i="95"/>
  <c r="AK9" i="95"/>
  <c r="AT9" i="95" s="1"/>
  <c r="X82" i="46"/>
  <c r="Y82" i="46"/>
  <c r="AJ13" i="47"/>
  <c r="AK13" i="47"/>
  <c r="AT13" i="47" s="1"/>
  <c r="AJ49" i="47"/>
  <c r="AK49" i="47"/>
  <c r="AT49" i="47" s="1"/>
  <c r="Y81" i="29"/>
  <c r="X81" i="29"/>
  <c r="X79" i="43"/>
  <c r="Y79" i="43"/>
  <c r="AI79" i="94"/>
  <c r="AN79" i="94"/>
  <c r="AH76" i="85"/>
  <c r="AQ76" i="85" s="1"/>
  <c r="Y78" i="37"/>
  <c r="X78" i="37"/>
  <c r="AR78" i="45"/>
  <c r="AJ35" i="47"/>
  <c r="AK35" i="47"/>
  <c r="AT35" i="47" s="1"/>
  <c r="AJ71" i="47"/>
  <c r="AK71" i="47"/>
  <c r="AT71" i="47" s="1"/>
  <c r="AS4" i="27"/>
  <c r="AL4" i="27"/>
  <c r="AU4" i="27" s="1"/>
  <c r="AU81" i="27" s="1"/>
  <c r="C11" i="27" s="1"/>
  <c r="AJ6" i="47"/>
  <c r="AK6" i="47"/>
  <c r="AT6" i="47" s="1"/>
  <c r="AJ42" i="47"/>
  <c r="AK42" i="47"/>
  <c r="AT42" i="47" s="1"/>
  <c r="AJ79" i="47"/>
  <c r="AS79" i="47" s="1"/>
  <c r="AK79" i="47"/>
  <c r="AT79" i="47" s="1"/>
  <c r="AN78" i="35"/>
  <c r="AI78" i="35"/>
  <c r="Y77" i="73"/>
  <c r="X77" i="73"/>
  <c r="AI77" i="93"/>
  <c r="AN77" i="93"/>
  <c r="AJ74" i="95"/>
  <c r="AK74" i="95"/>
  <c r="AT74" i="95" s="1"/>
  <c r="AJ68" i="95"/>
  <c r="AK68" i="95"/>
  <c r="AT68" i="95" s="1"/>
  <c r="AJ62" i="95"/>
  <c r="AK62" i="95"/>
  <c r="AT62" i="95" s="1"/>
  <c r="AJ56" i="95"/>
  <c r="AK56" i="95"/>
  <c r="AT56" i="95" s="1"/>
  <c r="AJ50" i="95"/>
  <c r="AK50" i="95"/>
  <c r="AT50" i="95" s="1"/>
  <c r="AJ44" i="95"/>
  <c r="AK44" i="95"/>
  <c r="AT44" i="95" s="1"/>
  <c r="AJ38" i="95"/>
  <c r="AK38" i="95"/>
  <c r="AT38" i="95" s="1"/>
  <c r="AJ32" i="95"/>
  <c r="AK32" i="95"/>
  <c r="AT32" i="95" s="1"/>
  <c r="AJ26" i="95"/>
  <c r="AK26" i="95"/>
  <c r="AT26" i="95" s="1"/>
  <c r="AJ20" i="95"/>
  <c r="AK20" i="95"/>
  <c r="AT20" i="95" s="1"/>
  <c r="AJ14" i="95"/>
  <c r="AK14" i="95"/>
  <c r="AT14" i="95" s="1"/>
  <c r="AJ8" i="95"/>
  <c r="AK8" i="95"/>
  <c r="AT8" i="95" s="1"/>
  <c r="AJ19" i="47"/>
  <c r="AK19" i="47"/>
  <c r="AT19" i="47" s="1"/>
  <c r="AJ55" i="47"/>
  <c r="AK55" i="47"/>
  <c r="AT55" i="47" s="1"/>
  <c r="AR75" i="85"/>
  <c r="AS14" i="47"/>
  <c r="AL14" i="47"/>
  <c r="AU14" i="47" s="1"/>
  <c r="AS32" i="47"/>
  <c r="AL32" i="47"/>
  <c r="AU32" i="47" s="1"/>
  <c r="AS50" i="47"/>
  <c r="AL50" i="47"/>
  <c r="AU50" i="47" s="1"/>
  <c r="AS4" i="39"/>
  <c r="AS81" i="39" s="1"/>
  <c r="AL4" i="39"/>
  <c r="AU4" i="39" s="1"/>
  <c r="X80" i="34"/>
  <c r="Y80" i="34"/>
  <c r="AS15" i="47"/>
  <c r="AL15" i="47"/>
  <c r="AU15" i="47" s="1"/>
  <c r="AS33" i="47"/>
  <c r="AL33" i="47"/>
  <c r="AU33" i="47" s="1"/>
  <c r="AS51" i="47"/>
  <c r="AL51" i="47"/>
  <c r="AU51" i="47" s="1"/>
  <c r="AS69" i="47"/>
  <c r="AL69" i="47"/>
  <c r="AU69" i="47" s="1"/>
  <c r="AS4" i="79"/>
  <c r="AL4" i="79"/>
  <c r="AU4" i="79" s="1"/>
  <c r="AU81" i="79" s="1"/>
  <c r="C11" i="79" s="1"/>
  <c r="F32" i="97" s="1"/>
  <c r="AN81" i="42"/>
  <c r="AI81" i="42"/>
  <c r="AS22" i="47"/>
  <c r="AL22" i="47"/>
  <c r="AU22" i="47" s="1"/>
  <c r="AS40" i="47"/>
  <c r="AL40" i="47"/>
  <c r="AU40" i="47" s="1"/>
  <c r="AS58" i="47"/>
  <c r="AL58" i="47"/>
  <c r="AU58" i="47" s="1"/>
  <c r="AS78" i="47"/>
  <c r="AL78" i="47"/>
  <c r="AU78" i="47" s="1"/>
  <c r="X78" i="86"/>
  <c r="Y78" i="86"/>
  <c r="AR79" i="26"/>
  <c r="AB4" i="47"/>
  <c r="AJ3" i="47"/>
  <c r="AJ41" i="47"/>
  <c r="AK41" i="47"/>
  <c r="AT41" i="47" s="1"/>
  <c r="AJ76" i="47"/>
  <c r="AK76" i="47"/>
  <c r="AT76" i="47" s="1"/>
  <c r="AS68" i="47"/>
  <c r="AL68" i="47"/>
  <c r="AU68" i="47" s="1"/>
  <c r="AR79" i="82"/>
  <c r="AJ12" i="47"/>
  <c r="AK12" i="47"/>
  <c r="AT12" i="47" s="1"/>
  <c r="AJ48" i="47"/>
  <c r="AK48" i="47"/>
  <c r="AT48" i="47" s="1"/>
  <c r="AR76" i="90"/>
  <c r="Y83" i="30"/>
  <c r="X83" i="30"/>
  <c r="AH77" i="83"/>
  <c r="AQ77" i="83" s="1"/>
  <c r="AJ79" i="95"/>
  <c r="AS79" i="95" s="1"/>
  <c r="AK79" i="95"/>
  <c r="AT79" i="95" s="1"/>
  <c r="AJ73" i="95"/>
  <c r="AK73" i="95"/>
  <c r="AT73" i="95" s="1"/>
  <c r="AJ67" i="95"/>
  <c r="AK67" i="95"/>
  <c r="AT67" i="95" s="1"/>
  <c r="AJ61" i="95"/>
  <c r="AK61" i="95"/>
  <c r="AT61" i="95" s="1"/>
  <c r="AJ55" i="95"/>
  <c r="AK55" i="95"/>
  <c r="AT55" i="95" s="1"/>
  <c r="AJ49" i="95"/>
  <c r="AK49" i="95"/>
  <c r="AT49" i="95" s="1"/>
  <c r="AJ43" i="95"/>
  <c r="AK43" i="95"/>
  <c r="AT43" i="95" s="1"/>
  <c r="AJ37" i="95"/>
  <c r="AK37" i="95"/>
  <c r="AT37" i="95" s="1"/>
  <c r="AJ31" i="95"/>
  <c r="AK31" i="95"/>
  <c r="AT31" i="95" s="1"/>
  <c r="AK25" i="95"/>
  <c r="AT25" i="95" s="1"/>
  <c r="AK19" i="95"/>
  <c r="AT19" i="95" s="1"/>
  <c r="AJ13" i="95"/>
  <c r="AK13" i="95"/>
  <c r="AT13" i="95" s="1"/>
  <c r="AJ7" i="95"/>
  <c r="AK7" i="95"/>
  <c r="AT7" i="95" s="1"/>
  <c r="AN81" i="46"/>
  <c r="AI81" i="46"/>
  <c r="AJ25" i="47"/>
  <c r="AK25" i="47"/>
  <c r="AT25" i="47" s="1"/>
  <c r="AJ61" i="47"/>
  <c r="AK61" i="47"/>
  <c r="AT61" i="47" s="1"/>
  <c r="AH79" i="41"/>
  <c r="AQ79" i="41" s="1"/>
  <c r="W78" i="74"/>
  <c r="AG77" i="74"/>
  <c r="AP77" i="74" s="1"/>
  <c r="AF77" i="74"/>
  <c r="AO77" i="74" s="1"/>
  <c r="AE77" i="74"/>
  <c r="W83" i="38"/>
  <c r="AG82" i="38"/>
  <c r="AP82" i="38" s="1"/>
  <c r="AF82" i="38"/>
  <c r="AO82" i="38" s="1"/>
  <c r="AE82" i="38"/>
  <c r="AN78" i="78"/>
  <c r="AI78" i="78"/>
  <c r="AR76" i="83"/>
  <c r="AJ11" i="47"/>
  <c r="AK11" i="47"/>
  <c r="AT11" i="47" s="1"/>
  <c r="AJ47" i="47"/>
  <c r="AK47" i="47"/>
  <c r="AT47" i="47" s="1"/>
  <c r="AJ18" i="47"/>
  <c r="AK18" i="47"/>
  <c r="AT18" i="47" s="1"/>
  <c r="AJ54" i="47"/>
  <c r="AK54" i="47"/>
  <c r="AT54" i="47" s="1"/>
  <c r="AS74" i="47"/>
  <c r="AL74" i="47"/>
  <c r="AU74" i="47" s="1"/>
  <c r="AS81" i="27"/>
  <c r="AI76" i="73"/>
  <c r="AN76" i="73"/>
  <c r="AI79" i="95"/>
  <c r="AN79" i="95"/>
  <c r="AN81" i="95" s="1"/>
  <c r="Z77" i="83"/>
  <c r="AJ78" i="95"/>
  <c r="AK78" i="95"/>
  <c r="AT78" i="95" s="1"/>
  <c r="AJ72" i="95"/>
  <c r="AK72" i="95"/>
  <c r="AT72" i="95" s="1"/>
  <c r="AJ66" i="95"/>
  <c r="AK66" i="95"/>
  <c r="AT66" i="95" s="1"/>
  <c r="AJ60" i="95"/>
  <c r="AK60" i="95"/>
  <c r="AT60" i="95" s="1"/>
  <c r="AJ54" i="95"/>
  <c r="AK54" i="95"/>
  <c r="AT54" i="95" s="1"/>
  <c r="AJ48" i="95"/>
  <c r="AK48" i="95"/>
  <c r="AT48" i="95" s="1"/>
  <c r="AJ42" i="95"/>
  <c r="AK42" i="95"/>
  <c r="AT42" i="95" s="1"/>
  <c r="AJ36" i="95"/>
  <c r="AK36" i="95"/>
  <c r="AT36" i="95" s="1"/>
  <c r="AJ30" i="95"/>
  <c r="AK30" i="95"/>
  <c r="AT30" i="95" s="1"/>
  <c r="AK24" i="95"/>
  <c r="AT24" i="95" s="1"/>
  <c r="AK18" i="95"/>
  <c r="AT18" i="95" s="1"/>
  <c r="AJ12" i="95"/>
  <c r="AK12" i="95"/>
  <c r="AT12" i="95" s="1"/>
  <c r="AJ3" i="95"/>
  <c r="AB4" i="95"/>
  <c r="AJ31" i="47"/>
  <c r="AK31" i="47"/>
  <c r="AT31" i="47" s="1"/>
  <c r="AJ67" i="47"/>
  <c r="AK67" i="47"/>
  <c r="AT67" i="47" s="1"/>
  <c r="AR78" i="77"/>
  <c r="AN80" i="29"/>
  <c r="AI80" i="29"/>
  <c r="AN78" i="43"/>
  <c r="AI78" i="43"/>
  <c r="AS20" i="47"/>
  <c r="AL20" i="47"/>
  <c r="AU20" i="47" s="1"/>
  <c r="AS38" i="47"/>
  <c r="AL38" i="47"/>
  <c r="AU38" i="47" s="1"/>
  <c r="AS56" i="47"/>
  <c r="AL56" i="47"/>
  <c r="AU56" i="47" s="1"/>
  <c r="W80" i="41"/>
  <c r="AG79" i="41"/>
  <c r="AP79" i="41" s="1"/>
  <c r="AF79" i="41"/>
  <c r="AO79" i="41" s="1"/>
  <c r="AE79" i="41"/>
  <c r="AS81" i="79"/>
  <c r="AH80" i="82"/>
  <c r="AQ80" i="82" s="1"/>
  <c r="AJ5" i="47"/>
  <c r="AK5" i="47"/>
  <c r="AT5" i="47" s="1"/>
  <c r="AS21" i="47"/>
  <c r="AL21" i="47"/>
  <c r="AU21" i="47" s="1"/>
  <c r="AS39" i="47"/>
  <c r="AL39" i="47"/>
  <c r="AU39" i="47" s="1"/>
  <c r="AS57" i="47"/>
  <c r="AL57" i="47"/>
  <c r="AU57" i="47" s="1"/>
  <c r="AS75" i="47"/>
  <c r="AL75" i="47"/>
  <c r="AU75" i="47" s="1"/>
  <c r="Y79" i="75"/>
  <c r="X79" i="75"/>
  <c r="AS10" i="47"/>
  <c r="AL10" i="47"/>
  <c r="AU10" i="47" s="1"/>
  <c r="AS28" i="47"/>
  <c r="AL28" i="47"/>
  <c r="AU28" i="47" s="1"/>
  <c r="AS46" i="47"/>
  <c r="AL46" i="47"/>
  <c r="AU46" i="47" s="1"/>
  <c r="AS64" i="47"/>
  <c r="AL64" i="47"/>
  <c r="AU64" i="47" s="1"/>
  <c r="AE78" i="91"/>
  <c r="W79" i="91"/>
  <c r="AG78" i="91"/>
  <c r="AP78" i="91" s="1"/>
  <c r="AF78" i="91"/>
  <c r="AO78" i="91" s="1"/>
  <c r="AI77" i="37"/>
  <c r="AN77" i="37"/>
  <c r="AJ17" i="47"/>
  <c r="AK17" i="47"/>
  <c r="AT17" i="47" s="1"/>
  <c r="AJ53" i="47"/>
  <c r="AK53" i="47"/>
  <c r="AT53" i="47" s="1"/>
  <c r="AN79" i="47"/>
  <c r="AN81" i="47" s="1"/>
  <c r="AI79" i="47"/>
  <c r="AH77" i="90"/>
  <c r="AQ77" i="90" s="1"/>
  <c r="AH80" i="81"/>
  <c r="AQ80" i="81" s="1"/>
  <c r="AJ24" i="47"/>
  <c r="AK24" i="47"/>
  <c r="AT24" i="47" s="1"/>
  <c r="AJ60" i="47"/>
  <c r="AK60" i="47"/>
  <c r="AT60" i="47" s="1"/>
  <c r="X79" i="35"/>
  <c r="Y79" i="35"/>
  <c r="X78" i="93"/>
  <c r="Y78" i="93"/>
  <c r="AH80" i="26"/>
  <c r="AQ80" i="26" s="1"/>
  <c r="AJ75" i="95"/>
  <c r="AK75" i="95"/>
  <c r="AT75" i="95" s="1"/>
  <c r="AJ71" i="95"/>
  <c r="AK71" i="95"/>
  <c r="AT71" i="95" s="1"/>
  <c r="AJ65" i="95"/>
  <c r="AK65" i="95"/>
  <c r="AT65" i="95" s="1"/>
  <c r="AJ59" i="95"/>
  <c r="AK59" i="95"/>
  <c r="AT59" i="95" s="1"/>
  <c r="AJ53" i="95"/>
  <c r="AK53" i="95"/>
  <c r="AT53" i="95" s="1"/>
  <c r="AJ47" i="95"/>
  <c r="AK47" i="95"/>
  <c r="AT47" i="95" s="1"/>
  <c r="AJ41" i="95"/>
  <c r="AK41" i="95"/>
  <c r="AT41" i="95" s="1"/>
  <c r="AJ35" i="95"/>
  <c r="AK35" i="95"/>
  <c r="AT35" i="95" s="1"/>
  <c r="AJ29" i="95"/>
  <c r="AK29" i="95"/>
  <c r="AT29" i="95" s="1"/>
  <c r="AK23" i="95"/>
  <c r="AT23" i="95" s="1"/>
  <c r="AJ17" i="95"/>
  <c r="AK17" i="95"/>
  <c r="AT17" i="95" s="1"/>
  <c r="AJ11" i="95"/>
  <c r="AK11" i="95"/>
  <c r="AT11" i="95" s="1"/>
  <c r="AJ37" i="47"/>
  <c r="AK37" i="47"/>
  <c r="AT37" i="47" s="1"/>
  <c r="AJ73" i="47"/>
  <c r="AK73" i="47"/>
  <c r="AT73" i="47" s="1"/>
  <c r="AI79" i="34"/>
  <c r="AN79" i="34"/>
  <c r="AH79" i="45"/>
  <c r="AQ79" i="45" s="1"/>
  <c r="Z80" i="82"/>
  <c r="AU81" i="39"/>
  <c r="C11" i="39" s="1"/>
  <c r="AH79" i="77"/>
  <c r="AQ79" i="77" s="1"/>
  <c r="X82" i="42"/>
  <c r="Y82" i="42"/>
  <c r="AI77" i="86"/>
  <c r="AN77" i="86"/>
  <c r="X78" i="31"/>
  <c r="Y78" i="31"/>
  <c r="AJ23" i="47"/>
  <c r="AK23" i="47"/>
  <c r="AT23" i="47" s="1"/>
  <c r="AJ59" i="47"/>
  <c r="AK59" i="47"/>
  <c r="AT59" i="47" s="1"/>
  <c r="Z77" i="90"/>
  <c r="AJ30" i="47"/>
  <c r="AK30" i="47"/>
  <c r="AT30" i="47" s="1"/>
  <c r="AJ66" i="47"/>
  <c r="AK66" i="47"/>
  <c r="AT66" i="47" s="1"/>
  <c r="AJ7" i="47"/>
  <c r="AN82" i="30"/>
  <c r="AI82" i="30"/>
  <c r="Z79" i="78" l="1"/>
  <c r="AJ19" i="95"/>
  <c r="AJ6" i="95"/>
  <c r="Z78" i="93"/>
  <c r="AG78" i="93" s="1"/>
  <c r="AP78" i="93" s="1"/>
  <c r="AJ18" i="95"/>
  <c r="AS18" i="95" s="1"/>
  <c r="AE79" i="77"/>
  <c r="AN79" i="77" s="1"/>
  <c r="AJ24" i="95"/>
  <c r="AJ5" i="95"/>
  <c r="W80" i="77"/>
  <c r="AJ16" i="95"/>
  <c r="Z83" i="30"/>
  <c r="AE83" i="30" s="1"/>
  <c r="Z81" i="29"/>
  <c r="AG81" i="29" s="1"/>
  <c r="AP81" i="29" s="1"/>
  <c r="AF78" i="93"/>
  <c r="AO78" i="93" s="1"/>
  <c r="AE78" i="93"/>
  <c r="W79" i="93"/>
  <c r="AF83" i="30"/>
  <c r="AO83" i="30" s="1"/>
  <c r="AS59" i="47"/>
  <c r="AL59" i="47"/>
  <c r="AU59" i="47" s="1"/>
  <c r="AR79" i="34"/>
  <c r="AS11" i="95"/>
  <c r="AL11" i="95"/>
  <c r="AU11" i="95" s="1"/>
  <c r="AS29" i="95"/>
  <c r="AL29" i="95"/>
  <c r="AU29" i="95" s="1"/>
  <c r="AS47" i="95"/>
  <c r="AL47" i="95"/>
  <c r="AU47" i="95" s="1"/>
  <c r="AS65" i="95"/>
  <c r="AL65" i="95"/>
  <c r="AU65" i="95" s="1"/>
  <c r="AL79" i="47"/>
  <c r="AU79" i="47" s="1"/>
  <c r="AR79" i="47"/>
  <c r="AR81" i="47" s="1"/>
  <c r="AI78" i="91"/>
  <c r="AN78" i="91"/>
  <c r="AS31" i="47"/>
  <c r="AL31" i="47"/>
  <c r="AU31" i="47" s="1"/>
  <c r="AL18" i="95"/>
  <c r="AU18" i="95" s="1"/>
  <c r="AS36" i="95"/>
  <c r="AL36" i="95"/>
  <c r="AU36" i="95" s="1"/>
  <c r="AS54" i="95"/>
  <c r="AL54" i="95"/>
  <c r="AU54" i="95" s="1"/>
  <c r="AS72" i="95"/>
  <c r="AL72" i="95"/>
  <c r="AU72" i="95" s="1"/>
  <c r="AS54" i="47"/>
  <c r="AL54" i="47"/>
  <c r="AU54" i="47" s="1"/>
  <c r="AS11" i="47"/>
  <c r="AL11" i="47"/>
  <c r="AU11" i="47" s="1"/>
  <c r="AN77" i="74"/>
  <c r="AI77" i="74"/>
  <c r="AS25" i="47"/>
  <c r="AL25" i="47"/>
  <c r="AU25" i="47" s="1"/>
  <c r="AS13" i="95"/>
  <c r="AL13" i="95"/>
  <c r="AU13" i="95" s="1"/>
  <c r="AS31" i="95"/>
  <c r="AL31" i="95"/>
  <c r="AU31" i="95" s="1"/>
  <c r="AS49" i="95"/>
  <c r="AL49" i="95"/>
  <c r="AU49" i="95" s="1"/>
  <c r="AS67" i="95"/>
  <c r="AL67" i="95"/>
  <c r="AU67" i="95" s="1"/>
  <c r="AS6" i="47"/>
  <c r="AL6" i="47"/>
  <c r="AU6" i="47" s="1"/>
  <c r="AS35" i="47"/>
  <c r="AL35" i="47"/>
  <c r="AU35" i="47" s="1"/>
  <c r="AR79" i="94"/>
  <c r="AH82" i="46"/>
  <c r="AQ82" i="46" s="1"/>
  <c r="AS72" i="47"/>
  <c r="AL72" i="47"/>
  <c r="AU72" i="47" s="1"/>
  <c r="AS29" i="47"/>
  <c r="AL29" i="47"/>
  <c r="AU29" i="47" s="1"/>
  <c r="Y80" i="25"/>
  <c r="X80" i="25"/>
  <c r="AS10" i="95"/>
  <c r="AL10" i="95"/>
  <c r="AU10" i="95" s="1"/>
  <c r="AS28" i="95"/>
  <c r="AL28" i="95"/>
  <c r="AU28" i="95" s="1"/>
  <c r="AS46" i="95"/>
  <c r="AL46" i="95"/>
  <c r="AU46" i="95" s="1"/>
  <c r="AS64" i="95"/>
  <c r="AL64" i="95"/>
  <c r="AU64" i="95" s="1"/>
  <c r="Y77" i="85"/>
  <c r="X77" i="85"/>
  <c r="Z77" i="85" s="1"/>
  <c r="AS66" i="47"/>
  <c r="AL66" i="47"/>
  <c r="AU66" i="47" s="1"/>
  <c r="AR77" i="86"/>
  <c r="AS24" i="47"/>
  <c r="AL24" i="47"/>
  <c r="AU24" i="47" s="1"/>
  <c r="AR77" i="37"/>
  <c r="X80" i="41"/>
  <c r="Y80" i="41"/>
  <c r="AJ4" i="95"/>
  <c r="AK4" i="95"/>
  <c r="AT4" i="95" s="1"/>
  <c r="AT81" i="95" s="1"/>
  <c r="AR76" i="73"/>
  <c r="AN82" i="38"/>
  <c r="AI82" i="38"/>
  <c r="AR81" i="46"/>
  <c r="AS12" i="47"/>
  <c r="AL12" i="47"/>
  <c r="AU12" i="47" s="1"/>
  <c r="AS76" i="47"/>
  <c r="AL76" i="47"/>
  <c r="AU76" i="47" s="1"/>
  <c r="AR81" i="42"/>
  <c r="AS8" i="95"/>
  <c r="AL8" i="95"/>
  <c r="AU8" i="95" s="1"/>
  <c r="AS26" i="95"/>
  <c r="AL26" i="95"/>
  <c r="AU26" i="95" s="1"/>
  <c r="AS44" i="95"/>
  <c r="AL44" i="95"/>
  <c r="AU44" i="95" s="1"/>
  <c r="AS62" i="95"/>
  <c r="AL62" i="95"/>
  <c r="AU62" i="95" s="1"/>
  <c r="AR77" i="93"/>
  <c r="Z82" i="46"/>
  <c r="AS15" i="95"/>
  <c r="AL15" i="95"/>
  <c r="AU15" i="95" s="1"/>
  <c r="AS33" i="95"/>
  <c r="AL33" i="95"/>
  <c r="AU33" i="95" s="1"/>
  <c r="AS51" i="95"/>
  <c r="AL51" i="95"/>
  <c r="AU51" i="95" s="1"/>
  <c r="AS69" i="95"/>
  <c r="AL69" i="95"/>
  <c r="AU69" i="95" s="1"/>
  <c r="AR77" i="31"/>
  <c r="AH79" i="78"/>
  <c r="AQ79" i="78" s="1"/>
  <c r="AS77" i="47"/>
  <c r="AL77" i="47"/>
  <c r="AU77" i="47" s="1"/>
  <c r="X78" i="33"/>
  <c r="Y78" i="33"/>
  <c r="AI80" i="81"/>
  <c r="AN80" i="81"/>
  <c r="AI79" i="77"/>
  <c r="AS23" i="47"/>
  <c r="AL23" i="47"/>
  <c r="AU23" i="47" s="1"/>
  <c r="AS73" i="47"/>
  <c r="AL73" i="47"/>
  <c r="AU73" i="47" s="1"/>
  <c r="AS17" i="95"/>
  <c r="AL17" i="95"/>
  <c r="AU17" i="95" s="1"/>
  <c r="AS35" i="95"/>
  <c r="AL35" i="95"/>
  <c r="AU35" i="95" s="1"/>
  <c r="AS53" i="95"/>
  <c r="AL53" i="95"/>
  <c r="AU53" i="95" s="1"/>
  <c r="AS71" i="95"/>
  <c r="AL71" i="95"/>
  <c r="AU71" i="95" s="1"/>
  <c r="AH79" i="35"/>
  <c r="AQ79" i="35" s="1"/>
  <c r="AQ81" i="35" s="1"/>
  <c r="AZ3" i="35"/>
  <c r="AX5" i="35" s="1"/>
  <c r="S5" i="35" s="1"/>
  <c r="AC5" i="35" s="1"/>
  <c r="AB6" i="35" s="1"/>
  <c r="AX19" i="35"/>
  <c r="S19" i="35" s="1"/>
  <c r="AC19" i="35" s="1"/>
  <c r="AB20" i="35" s="1"/>
  <c r="AX20" i="35"/>
  <c r="S20" i="35" s="1"/>
  <c r="AC20" i="35" s="1"/>
  <c r="AB21" i="35" s="1"/>
  <c r="AX23" i="35"/>
  <c r="S23" i="35" s="1"/>
  <c r="AC23" i="35" s="1"/>
  <c r="AB24" i="35" s="1"/>
  <c r="AX24" i="35"/>
  <c r="S24" i="35" s="1"/>
  <c r="AC24" i="35" s="1"/>
  <c r="AB25" i="35" s="1"/>
  <c r="AX25" i="35"/>
  <c r="S25" i="35" s="1"/>
  <c r="AC25" i="35" s="1"/>
  <c r="AB26" i="35" s="1"/>
  <c r="AX26" i="35"/>
  <c r="S26" i="35" s="1"/>
  <c r="AC26" i="35" s="1"/>
  <c r="AB27" i="35" s="1"/>
  <c r="AX29" i="35"/>
  <c r="S29" i="35" s="1"/>
  <c r="AC29" i="35" s="1"/>
  <c r="AB30" i="35" s="1"/>
  <c r="AX30" i="35"/>
  <c r="S30" i="35" s="1"/>
  <c r="AC30" i="35" s="1"/>
  <c r="AB31" i="35" s="1"/>
  <c r="AX31" i="35"/>
  <c r="S31" i="35" s="1"/>
  <c r="AC31" i="35" s="1"/>
  <c r="AB32" i="35" s="1"/>
  <c r="AX32" i="35"/>
  <c r="S32" i="35" s="1"/>
  <c r="AC32" i="35" s="1"/>
  <c r="AB33" i="35" s="1"/>
  <c r="AX35" i="35"/>
  <c r="S35" i="35" s="1"/>
  <c r="AC35" i="35" s="1"/>
  <c r="AB36" i="35" s="1"/>
  <c r="AX36" i="35"/>
  <c r="S36" i="35" s="1"/>
  <c r="AC36" i="35" s="1"/>
  <c r="AB37" i="35" s="1"/>
  <c r="AX37" i="35"/>
  <c r="S37" i="35" s="1"/>
  <c r="AC37" i="35" s="1"/>
  <c r="AB38" i="35" s="1"/>
  <c r="AX38" i="35"/>
  <c r="S38" i="35" s="1"/>
  <c r="AC38" i="35" s="1"/>
  <c r="AB39" i="35" s="1"/>
  <c r="AX39" i="35"/>
  <c r="S39" i="35" s="1"/>
  <c r="AC39" i="35" s="1"/>
  <c r="AB40" i="35" s="1"/>
  <c r="AX40" i="35"/>
  <c r="S40" i="35" s="1"/>
  <c r="AC40" i="35" s="1"/>
  <c r="AB41" i="35" s="1"/>
  <c r="AX41" i="35"/>
  <c r="S41" i="35" s="1"/>
  <c r="AC41" i="35" s="1"/>
  <c r="AB42" i="35" s="1"/>
  <c r="AX42" i="35"/>
  <c r="S42" i="35" s="1"/>
  <c r="AC42" i="35" s="1"/>
  <c r="AB43" i="35" s="1"/>
  <c r="AX43" i="35"/>
  <c r="S43" i="35" s="1"/>
  <c r="AC43" i="35" s="1"/>
  <c r="AB44" i="35" s="1"/>
  <c r="AX44" i="35"/>
  <c r="S44" i="35" s="1"/>
  <c r="AC44" i="35" s="1"/>
  <c r="AB45" i="35" s="1"/>
  <c r="AX45" i="35"/>
  <c r="S45" i="35" s="1"/>
  <c r="AC45" i="35" s="1"/>
  <c r="AB46" i="35" s="1"/>
  <c r="AX46" i="35"/>
  <c r="S46" i="35" s="1"/>
  <c r="AC46" i="35" s="1"/>
  <c r="AB47" i="35" s="1"/>
  <c r="AX47" i="35"/>
  <c r="S47" i="35" s="1"/>
  <c r="AC47" i="35" s="1"/>
  <c r="AB48" i="35" s="1"/>
  <c r="AX48" i="35"/>
  <c r="S48" i="35" s="1"/>
  <c r="AC48" i="35" s="1"/>
  <c r="AB49" i="35" s="1"/>
  <c r="AX49" i="35"/>
  <c r="S49" i="35" s="1"/>
  <c r="AC49" i="35" s="1"/>
  <c r="AB50" i="35" s="1"/>
  <c r="AX50" i="35"/>
  <c r="S50" i="35" s="1"/>
  <c r="AC50" i="35" s="1"/>
  <c r="AB51" i="35" s="1"/>
  <c r="AX51" i="35"/>
  <c r="S51" i="35" s="1"/>
  <c r="AC51" i="35" s="1"/>
  <c r="AB52" i="35" s="1"/>
  <c r="AX52" i="35"/>
  <c r="S52" i="35" s="1"/>
  <c r="AC52" i="35" s="1"/>
  <c r="AB53" i="35" s="1"/>
  <c r="AX53" i="35"/>
  <c r="S53" i="35" s="1"/>
  <c r="AC53" i="35" s="1"/>
  <c r="AB54" i="35" s="1"/>
  <c r="AX54" i="35"/>
  <c r="S54" i="35" s="1"/>
  <c r="AC54" i="35" s="1"/>
  <c r="AB55" i="35" s="1"/>
  <c r="AX55" i="35"/>
  <c r="S55" i="35" s="1"/>
  <c r="AC55" i="35" s="1"/>
  <c r="AB56" i="35" s="1"/>
  <c r="AX56" i="35"/>
  <c r="S56" i="35" s="1"/>
  <c r="AC56" i="35" s="1"/>
  <c r="AB57" i="35" s="1"/>
  <c r="AX57" i="35"/>
  <c r="S57" i="35" s="1"/>
  <c r="AC57" i="35" s="1"/>
  <c r="AB58" i="35" s="1"/>
  <c r="AX58" i="35"/>
  <c r="S58" i="35" s="1"/>
  <c r="AC58" i="35" s="1"/>
  <c r="AB59" i="35" s="1"/>
  <c r="AX59" i="35"/>
  <c r="S59" i="35" s="1"/>
  <c r="AC59" i="35" s="1"/>
  <c r="AB60" i="35" s="1"/>
  <c r="AX60" i="35"/>
  <c r="S60" i="35" s="1"/>
  <c r="AC60" i="35" s="1"/>
  <c r="AB61" i="35" s="1"/>
  <c r="AX61" i="35"/>
  <c r="S61" i="35" s="1"/>
  <c r="AC61" i="35" s="1"/>
  <c r="AB62" i="35" s="1"/>
  <c r="AX62" i="35"/>
  <c r="S62" i="35" s="1"/>
  <c r="AC62" i="35" s="1"/>
  <c r="AB63" i="35" s="1"/>
  <c r="AX63" i="35"/>
  <c r="S63" i="35" s="1"/>
  <c r="AC63" i="35" s="1"/>
  <c r="AB64" i="35" s="1"/>
  <c r="AX64" i="35"/>
  <c r="S64" i="35" s="1"/>
  <c r="AC64" i="35" s="1"/>
  <c r="AB65" i="35" s="1"/>
  <c r="AX65" i="35"/>
  <c r="S65" i="35" s="1"/>
  <c r="AC65" i="35" s="1"/>
  <c r="AB66" i="35" s="1"/>
  <c r="AX66" i="35"/>
  <c r="S66" i="35" s="1"/>
  <c r="AC66" i="35" s="1"/>
  <c r="AB67" i="35" s="1"/>
  <c r="AX67" i="35"/>
  <c r="S67" i="35" s="1"/>
  <c r="AC67" i="35" s="1"/>
  <c r="AB68" i="35" s="1"/>
  <c r="AX68" i="35"/>
  <c r="S68" i="35" s="1"/>
  <c r="AC68" i="35" s="1"/>
  <c r="AB69" i="35" s="1"/>
  <c r="AX69" i="35"/>
  <c r="S69" i="35" s="1"/>
  <c r="AC69" i="35" s="1"/>
  <c r="AB70" i="35" s="1"/>
  <c r="AX70" i="35"/>
  <c r="S70" i="35" s="1"/>
  <c r="AC70" i="35" s="1"/>
  <c r="AB71" i="35" s="1"/>
  <c r="AX71" i="35"/>
  <c r="S71" i="35" s="1"/>
  <c r="AC71" i="35" s="1"/>
  <c r="AB72" i="35" s="1"/>
  <c r="AX72" i="35"/>
  <c r="S72" i="35" s="1"/>
  <c r="AC72" i="35" s="1"/>
  <c r="AB73" i="35" s="1"/>
  <c r="AX73" i="35"/>
  <c r="S73" i="35" s="1"/>
  <c r="AC73" i="35" s="1"/>
  <c r="AB74" i="35" s="1"/>
  <c r="AX77" i="35"/>
  <c r="S77" i="35" s="1"/>
  <c r="AC77" i="35" s="1"/>
  <c r="AB78" i="35" s="1"/>
  <c r="AX76" i="35"/>
  <c r="S76" i="35" s="1"/>
  <c r="AC76" i="35" s="1"/>
  <c r="AB77" i="35" s="1"/>
  <c r="AX74" i="35"/>
  <c r="S74" i="35" s="1"/>
  <c r="AC74" i="35" s="1"/>
  <c r="AB75" i="35" s="1"/>
  <c r="AX78" i="35"/>
  <c r="S78" i="35" s="1"/>
  <c r="AC78" i="35" s="1"/>
  <c r="AB79" i="35" s="1"/>
  <c r="AX75" i="35"/>
  <c r="S75" i="35" s="1"/>
  <c r="AC75" i="35" s="1"/>
  <c r="AB76" i="35" s="1"/>
  <c r="AS3" i="95"/>
  <c r="AL3" i="95"/>
  <c r="AU3" i="95" s="1"/>
  <c r="AS24" i="95"/>
  <c r="AL24" i="95"/>
  <c r="AU24" i="95" s="1"/>
  <c r="AS42" i="95"/>
  <c r="AL42" i="95"/>
  <c r="AU42" i="95" s="1"/>
  <c r="AS60" i="95"/>
  <c r="AL60" i="95"/>
  <c r="AU60" i="95" s="1"/>
  <c r="AS78" i="95"/>
  <c r="AL78" i="95"/>
  <c r="AU78" i="95" s="1"/>
  <c r="AS18" i="47"/>
  <c r="AL18" i="47"/>
  <c r="AU18" i="47" s="1"/>
  <c r="AS19" i="95"/>
  <c r="AL19" i="95"/>
  <c r="AU19" i="95" s="1"/>
  <c r="AS37" i="95"/>
  <c r="AL37" i="95"/>
  <c r="AU37" i="95" s="1"/>
  <c r="AS55" i="95"/>
  <c r="AL55" i="95"/>
  <c r="AU55" i="95" s="1"/>
  <c r="AS73" i="95"/>
  <c r="AL73" i="95"/>
  <c r="AU73" i="95" s="1"/>
  <c r="AH80" i="34"/>
  <c r="AQ80" i="34" s="1"/>
  <c r="AH77" i="73"/>
  <c r="AQ77" i="73" s="1"/>
  <c r="AH79" i="43"/>
  <c r="AQ79" i="43" s="1"/>
  <c r="AQ81" i="43" s="1"/>
  <c r="AZ3" i="43"/>
  <c r="AX5" i="43" s="1"/>
  <c r="S5" i="43" s="1"/>
  <c r="AC5" i="43" s="1"/>
  <c r="AB6" i="43" s="1"/>
  <c r="AX12" i="43"/>
  <c r="S12" i="43" s="1"/>
  <c r="AC12" i="43" s="1"/>
  <c r="AB13" i="43" s="1"/>
  <c r="AX19" i="43"/>
  <c r="S19" i="43" s="1"/>
  <c r="AC19" i="43" s="1"/>
  <c r="AB20" i="43" s="1"/>
  <c r="AX20" i="43"/>
  <c r="S20" i="43" s="1"/>
  <c r="AC20" i="43" s="1"/>
  <c r="AB21" i="43" s="1"/>
  <c r="AX25" i="43"/>
  <c r="S25" i="43" s="1"/>
  <c r="AC25" i="43" s="1"/>
  <c r="AB26" i="43" s="1"/>
  <c r="AX26" i="43"/>
  <c r="S26" i="43" s="1"/>
  <c r="AC26" i="43" s="1"/>
  <c r="AB27" i="43" s="1"/>
  <c r="AX30" i="43"/>
  <c r="S30" i="43" s="1"/>
  <c r="AC30" i="43" s="1"/>
  <c r="AB31" i="43" s="1"/>
  <c r="AX31" i="43"/>
  <c r="S31" i="43" s="1"/>
  <c r="AC31" i="43" s="1"/>
  <c r="AB32" i="43" s="1"/>
  <c r="AX32" i="43"/>
  <c r="S32" i="43" s="1"/>
  <c r="AC32" i="43" s="1"/>
  <c r="AB33" i="43" s="1"/>
  <c r="AX33" i="43"/>
  <c r="S33" i="43" s="1"/>
  <c r="AC33" i="43" s="1"/>
  <c r="AB34" i="43" s="1"/>
  <c r="AX36" i="43"/>
  <c r="S36" i="43" s="1"/>
  <c r="AC36" i="43" s="1"/>
  <c r="AB37" i="43" s="1"/>
  <c r="AX37" i="43"/>
  <c r="S37" i="43" s="1"/>
  <c r="AC37" i="43" s="1"/>
  <c r="AB38" i="43" s="1"/>
  <c r="AX38" i="43"/>
  <c r="S38" i="43" s="1"/>
  <c r="AC38" i="43" s="1"/>
  <c r="AB39" i="43" s="1"/>
  <c r="AX39" i="43"/>
  <c r="S39" i="43" s="1"/>
  <c r="AC39" i="43" s="1"/>
  <c r="AB40" i="43" s="1"/>
  <c r="AX42" i="43"/>
  <c r="S42" i="43" s="1"/>
  <c r="AC42" i="43" s="1"/>
  <c r="AB43" i="43" s="1"/>
  <c r="AX43" i="43"/>
  <c r="S43" i="43" s="1"/>
  <c r="AC43" i="43" s="1"/>
  <c r="AB44" i="43" s="1"/>
  <c r="AX44" i="43"/>
  <c r="S44" i="43" s="1"/>
  <c r="AC44" i="43" s="1"/>
  <c r="AB45" i="43" s="1"/>
  <c r="AX45" i="43"/>
  <c r="S45" i="43" s="1"/>
  <c r="AC45" i="43" s="1"/>
  <c r="AB46" i="43" s="1"/>
  <c r="AX48" i="43"/>
  <c r="S48" i="43" s="1"/>
  <c r="AC48" i="43" s="1"/>
  <c r="AB49" i="43" s="1"/>
  <c r="AX49" i="43"/>
  <c r="S49" i="43" s="1"/>
  <c r="AC49" i="43" s="1"/>
  <c r="AB50" i="43" s="1"/>
  <c r="AX50" i="43"/>
  <c r="S50" i="43" s="1"/>
  <c r="AC50" i="43" s="1"/>
  <c r="AB51" i="43" s="1"/>
  <c r="AX51" i="43"/>
  <c r="S51" i="43" s="1"/>
  <c r="AC51" i="43" s="1"/>
  <c r="AB52" i="43" s="1"/>
  <c r="AX52" i="43"/>
  <c r="S52" i="43" s="1"/>
  <c r="AC52" i="43" s="1"/>
  <c r="AB53" i="43" s="1"/>
  <c r="AX53" i="43"/>
  <c r="S53" i="43" s="1"/>
  <c r="AC53" i="43" s="1"/>
  <c r="AB54" i="43" s="1"/>
  <c r="AX54" i="43"/>
  <c r="S54" i="43" s="1"/>
  <c r="AC54" i="43" s="1"/>
  <c r="AB55" i="43" s="1"/>
  <c r="AX55" i="43"/>
  <c r="S55" i="43" s="1"/>
  <c r="AC55" i="43" s="1"/>
  <c r="AB56" i="43" s="1"/>
  <c r="AX56" i="43"/>
  <c r="S56" i="43" s="1"/>
  <c r="AC56" i="43" s="1"/>
  <c r="AB57" i="43" s="1"/>
  <c r="AX57" i="43"/>
  <c r="S57" i="43" s="1"/>
  <c r="AC57" i="43" s="1"/>
  <c r="AB58" i="43" s="1"/>
  <c r="AX58" i="43"/>
  <c r="S58" i="43" s="1"/>
  <c r="AC58" i="43" s="1"/>
  <c r="AB59" i="43" s="1"/>
  <c r="AX59" i="43"/>
  <c r="S59" i="43" s="1"/>
  <c r="AC59" i="43" s="1"/>
  <c r="AB60" i="43" s="1"/>
  <c r="AX60" i="43"/>
  <c r="S60" i="43" s="1"/>
  <c r="AC60" i="43" s="1"/>
  <c r="AB61" i="43" s="1"/>
  <c r="AX61" i="43"/>
  <c r="S61" i="43" s="1"/>
  <c r="AC61" i="43" s="1"/>
  <c r="AB62" i="43" s="1"/>
  <c r="AX62" i="43"/>
  <c r="S62" i="43" s="1"/>
  <c r="AC62" i="43" s="1"/>
  <c r="AB63" i="43" s="1"/>
  <c r="AX63" i="43"/>
  <c r="S63" i="43" s="1"/>
  <c r="AC63" i="43" s="1"/>
  <c r="AB64" i="43" s="1"/>
  <c r="AX64" i="43"/>
  <c r="S64" i="43" s="1"/>
  <c r="AC64" i="43" s="1"/>
  <c r="AB65" i="43" s="1"/>
  <c r="AX65" i="43"/>
  <c r="S65" i="43" s="1"/>
  <c r="AC65" i="43" s="1"/>
  <c r="AB66" i="43" s="1"/>
  <c r="AX66" i="43"/>
  <c r="S66" i="43" s="1"/>
  <c r="AC66" i="43" s="1"/>
  <c r="AB67" i="43" s="1"/>
  <c r="AX67" i="43"/>
  <c r="S67" i="43" s="1"/>
  <c r="AC67" i="43" s="1"/>
  <c r="AB68" i="43" s="1"/>
  <c r="AX68" i="43"/>
  <c r="S68" i="43" s="1"/>
  <c r="AC68" i="43" s="1"/>
  <c r="AB69" i="43" s="1"/>
  <c r="AX69" i="43"/>
  <c r="S69" i="43" s="1"/>
  <c r="AC69" i="43" s="1"/>
  <c r="AB70" i="43" s="1"/>
  <c r="AX70" i="43"/>
  <c r="S70" i="43" s="1"/>
  <c r="AC70" i="43" s="1"/>
  <c r="AB71" i="43" s="1"/>
  <c r="AX71" i="43"/>
  <c r="S71" i="43" s="1"/>
  <c r="AC71" i="43" s="1"/>
  <c r="AB72" i="43" s="1"/>
  <c r="AX72" i="43"/>
  <c r="S72" i="43" s="1"/>
  <c r="AC72" i="43" s="1"/>
  <c r="AB73" i="43" s="1"/>
  <c r="AX73" i="43"/>
  <c r="S73" i="43" s="1"/>
  <c r="AC73" i="43" s="1"/>
  <c r="AB74" i="43" s="1"/>
  <c r="AX76" i="43"/>
  <c r="S76" i="43" s="1"/>
  <c r="AC76" i="43" s="1"/>
  <c r="AB77" i="43" s="1"/>
  <c r="AX75" i="43"/>
  <c r="S75" i="43" s="1"/>
  <c r="AC75" i="43" s="1"/>
  <c r="AB76" i="43" s="1"/>
  <c r="AX74" i="43"/>
  <c r="S74" i="43" s="1"/>
  <c r="AC74" i="43" s="1"/>
  <c r="AB75" i="43" s="1"/>
  <c r="AX77" i="43"/>
  <c r="S77" i="43" s="1"/>
  <c r="AC77" i="43" s="1"/>
  <c r="AB78" i="43" s="1"/>
  <c r="AX78" i="43"/>
  <c r="S78" i="43" s="1"/>
  <c r="AC78" i="43" s="1"/>
  <c r="AB79" i="43" s="1"/>
  <c r="AS49" i="47"/>
  <c r="AL49" i="47"/>
  <c r="AU49" i="47" s="1"/>
  <c r="X79" i="87"/>
  <c r="Y79" i="87"/>
  <c r="AS36" i="47"/>
  <c r="AL36" i="47"/>
  <c r="AU36" i="47" s="1"/>
  <c r="X77" i="89"/>
  <c r="Y77" i="89"/>
  <c r="AE79" i="78"/>
  <c r="W80" i="78"/>
  <c r="AG79" i="78"/>
  <c r="AP79" i="78" s="1"/>
  <c r="AF79" i="78"/>
  <c r="AO79" i="78" s="1"/>
  <c r="AN79" i="25"/>
  <c r="AI79" i="25"/>
  <c r="AH80" i="94"/>
  <c r="AQ80" i="94" s="1"/>
  <c r="AS16" i="95"/>
  <c r="AL16" i="95"/>
  <c r="AU16" i="95" s="1"/>
  <c r="AS34" i="95"/>
  <c r="AL34" i="95"/>
  <c r="AU34" i="95" s="1"/>
  <c r="AS52" i="95"/>
  <c r="AL52" i="95"/>
  <c r="AU52" i="95" s="1"/>
  <c r="AS70" i="95"/>
  <c r="AL70" i="95"/>
  <c r="AU70" i="95" s="1"/>
  <c r="X81" i="26"/>
  <c r="Y81" i="26"/>
  <c r="AI79" i="45"/>
  <c r="AN79" i="45"/>
  <c r="AR82" i="30"/>
  <c r="AS30" i="47"/>
  <c r="AL30" i="47"/>
  <c r="AU30" i="47" s="1"/>
  <c r="AH82" i="42"/>
  <c r="AQ82" i="42" s="1"/>
  <c r="Z79" i="35"/>
  <c r="AS53" i="47"/>
  <c r="AL53" i="47"/>
  <c r="AU53" i="47" s="1"/>
  <c r="AH79" i="75"/>
  <c r="AQ79" i="75" s="1"/>
  <c r="AQ81" i="75" s="1"/>
  <c r="AZ3" i="75"/>
  <c r="AX4" i="75" s="1"/>
  <c r="S4" i="75" s="1"/>
  <c r="AC4" i="75" s="1"/>
  <c r="AB5" i="75" s="1"/>
  <c r="AX26" i="75"/>
  <c r="S26" i="75" s="1"/>
  <c r="AC26" i="75" s="1"/>
  <c r="AB27" i="75" s="1"/>
  <c r="AX27" i="75"/>
  <c r="S27" i="75" s="1"/>
  <c r="AC27" i="75" s="1"/>
  <c r="AB28" i="75" s="1"/>
  <c r="AX28" i="75"/>
  <c r="S28" i="75" s="1"/>
  <c r="AC28" i="75" s="1"/>
  <c r="AB29" i="75" s="1"/>
  <c r="AX32" i="75"/>
  <c r="S32" i="75" s="1"/>
  <c r="AC32" i="75" s="1"/>
  <c r="AB33" i="75" s="1"/>
  <c r="AX33" i="75"/>
  <c r="S33" i="75" s="1"/>
  <c r="AC33" i="75" s="1"/>
  <c r="AB34" i="75" s="1"/>
  <c r="AX34" i="75"/>
  <c r="S34" i="75" s="1"/>
  <c r="AC34" i="75" s="1"/>
  <c r="AB35" i="75" s="1"/>
  <c r="AX38" i="75"/>
  <c r="S38" i="75" s="1"/>
  <c r="AC38" i="75" s="1"/>
  <c r="AB39" i="75" s="1"/>
  <c r="AX39" i="75"/>
  <c r="S39" i="75" s="1"/>
  <c r="AC39" i="75" s="1"/>
  <c r="AB40" i="75" s="1"/>
  <c r="AX40" i="75"/>
  <c r="S40" i="75" s="1"/>
  <c r="AC40" i="75" s="1"/>
  <c r="AB41" i="75" s="1"/>
  <c r="AX44" i="75"/>
  <c r="S44" i="75" s="1"/>
  <c r="AC44" i="75" s="1"/>
  <c r="AB45" i="75" s="1"/>
  <c r="AX45" i="75"/>
  <c r="S45" i="75" s="1"/>
  <c r="AC45" i="75" s="1"/>
  <c r="AB46" i="75" s="1"/>
  <c r="AX46" i="75"/>
  <c r="S46" i="75" s="1"/>
  <c r="AC46" i="75" s="1"/>
  <c r="AB47" i="75" s="1"/>
  <c r="AX50" i="75"/>
  <c r="S50" i="75" s="1"/>
  <c r="AC50" i="75" s="1"/>
  <c r="AB51" i="75" s="1"/>
  <c r="AX51" i="75"/>
  <c r="S51" i="75" s="1"/>
  <c r="AC51" i="75" s="1"/>
  <c r="AB52" i="75" s="1"/>
  <c r="AX52" i="75"/>
  <c r="S52" i="75" s="1"/>
  <c r="AC52" i="75" s="1"/>
  <c r="AB53" i="75" s="1"/>
  <c r="AX56" i="75"/>
  <c r="S56" i="75" s="1"/>
  <c r="AC56" i="75" s="1"/>
  <c r="AB57" i="75" s="1"/>
  <c r="AX57" i="75"/>
  <c r="S57" i="75" s="1"/>
  <c r="AC57" i="75" s="1"/>
  <c r="AB58" i="75" s="1"/>
  <c r="AX58" i="75"/>
  <c r="S58" i="75" s="1"/>
  <c r="AC58" i="75" s="1"/>
  <c r="AB59" i="75" s="1"/>
  <c r="AX59" i="75"/>
  <c r="S59" i="75" s="1"/>
  <c r="AC59" i="75" s="1"/>
  <c r="AB60" i="75" s="1"/>
  <c r="AX62" i="75"/>
  <c r="S62" i="75" s="1"/>
  <c r="AC62" i="75" s="1"/>
  <c r="AB63" i="75" s="1"/>
  <c r="AX63" i="75"/>
  <c r="S63" i="75" s="1"/>
  <c r="AC63" i="75" s="1"/>
  <c r="AB64" i="75" s="1"/>
  <c r="AX64" i="75"/>
  <c r="S64" i="75" s="1"/>
  <c r="AC64" i="75" s="1"/>
  <c r="AB65" i="75" s="1"/>
  <c r="AX65" i="75"/>
  <c r="S65" i="75" s="1"/>
  <c r="AC65" i="75" s="1"/>
  <c r="AB66" i="75" s="1"/>
  <c r="AX68" i="75"/>
  <c r="S68" i="75" s="1"/>
  <c r="AC68" i="75" s="1"/>
  <c r="AB69" i="75" s="1"/>
  <c r="AX69" i="75"/>
  <c r="S69" i="75" s="1"/>
  <c r="AC69" i="75" s="1"/>
  <c r="AB70" i="75" s="1"/>
  <c r="AX70" i="75"/>
  <c r="S70" i="75" s="1"/>
  <c r="AC70" i="75" s="1"/>
  <c r="AB71" i="75" s="1"/>
  <c r="AX71" i="75"/>
  <c r="S71" i="75" s="1"/>
  <c r="AC71" i="75" s="1"/>
  <c r="AB72" i="75" s="1"/>
  <c r="AX75" i="75"/>
  <c r="S75" i="75" s="1"/>
  <c r="AC75" i="75" s="1"/>
  <c r="AB76" i="75" s="1"/>
  <c r="AX74" i="75"/>
  <c r="S74" i="75" s="1"/>
  <c r="AC74" i="75" s="1"/>
  <c r="AB75" i="75" s="1"/>
  <c r="AX76" i="75"/>
  <c r="S76" i="75" s="1"/>
  <c r="AC76" i="75" s="1"/>
  <c r="AB77" i="75" s="1"/>
  <c r="AX77" i="75"/>
  <c r="S77" i="75" s="1"/>
  <c r="AC77" i="75" s="1"/>
  <c r="AB78" i="75" s="1"/>
  <c r="AS5" i="47"/>
  <c r="AL5" i="47"/>
  <c r="AU5" i="47" s="1"/>
  <c r="AR78" i="43"/>
  <c r="W78" i="83"/>
  <c r="AG77" i="83"/>
  <c r="AP77" i="83" s="1"/>
  <c r="AF77" i="83"/>
  <c r="AO77" i="83" s="1"/>
  <c r="AE77" i="83"/>
  <c r="AR78" i="78"/>
  <c r="X78" i="74"/>
  <c r="Y78" i="74"/>
  <c r="Z78" i="74" s="1"/>
  <c r="AS41" i="47"/>
  <c r="AL41" i="47"/>
  <c r="AU41" i="47" s="1"/>
  <c r="AH78" i="86"/>
  <c r="AQ78" i="86" s="1"/>
  <c r="Z80" i="34"/>
  <c r="AS55" i="47"/>
  <c r="AL55" i="47"/>
  <c r="AU55" i="47" s="1"/>
  <c r="AS14" i="95"/>
  <c r="AL14" i="95"/>
  <c r="AU14" i="95" s="1"/>
  <c r="AS32" i="95"/>
  <c r="AL32" i="95"/>
  <c r="AU32" i="95" s="1"/>
  <c r="AS50" i="95"/>
  <c r="AL50" i="95"/>
  <c r="AU50" i="95" s="1"/>
  <c r="AS68" i="95"/>
  <c r="AL68" i="95"/>
  <c r="AU68" i="95" s="1"/>
  <c r="AH78" i="37"/>
  <c r="AQ78" i="37" s="1"/>
  <c r="Z79" i="43"/>
  <c r="AS6" i="95"/>
  <c r="AL6" i="95"/>
  <c r="AU6" i="95" s="1"/>
  <c r="AS21" i="95"/>
  <c r="AL21" i="95"/>
  <c r="AU21" i="95" s="1"/>
  <c r="AS39" i="95"/>
  <c r="AL39" i="95"/>
  <c r="AU39" i="95" s="1"/>
  <c r="AS57" i="95"/>
  <c r="AL57" i="95"/>
  <c r="AU57" i="95" s="1"/>
  <c r="AS76" i="95"/>
  <c r="AL76" i="95"/>
  <c r="AU76" i="95" s="1"/>
  <c r="Z80" i="94"/>
  <c r="AS43" i="47"/>
  <c r="AL43" i="47"/>
  <c r="AU43" i="47" s="1"/>
  <c r="AI76" i="85"/>
  <c r="AN76" i="85"/>
  <c r="X80" i="45"/>
  <c r="Y80" i="45"/>
  <c r="AF77" i="90"/>
  <c r="AO77" i="90" s="1"/>
  <c r="AE77" i="90"/>
  <c r="W78" i="90"/>
  <c r="AG77" i="90"/>
  <c r="AP77" i="90" s="1"/>
  <c r="AH78" i="31"/>
  <c r="AQ78" i="31" s="1"/>
  <c r="Z82" i="42"/>
  <c r="AS37" i="47"/>
  <c r="AL37" i="47"/>
  <c r="AU37" i="47" s="1"/>
  <c r="AS23" i="95"/>
  <c r="AL23" i="95"/>
  <c r="AU23" i="95" s="1"/>
  <c r="AS41" i="95"/>
  <c r="AL41" i="95"/>
  <c r="AU41" i="95" s="1"/>
  <c r="AS59" i="95"/>
  <c r="AL59" i="95"/>
  <c r="AU59" i="95" s="1"/>
  <c r="AS75" i="95"/>
  <c r="AL75" i="95"/>
  <c r="AU75" i="95" s="1"/>
  <c r="X79" i="91"/>
  <c r="Z79" i="91" s="1"/>
  <c r="Y79" i="91"/>
  <c r="AI79" i="41"/>
  <c r="AN79" i="41"/>
  <c r="AS67" i="47"/>
  <c r="AL67" i="47"/>
  <c r="AU67" i="47" s="1"/>
  <c r="AS12" i="95"/>
  <c r="AL12" i="95"/>
  <c r="AU12" i="95" s="1"/>
  <c r="AS30" i="95"/>
  <c r="AL30" i="95"/>
  <c r="AU30" i="95" s="1"/>
  <c r="AS48" i="95"/>
  <c r="AL48" i="95"/>
  <c r="AU48" i="95" s="1"/>
  <c r="AS66" i="95"/>
  <c r="AL66" i="95"/>
  <c r="AU66" i="95" s="1"/>
  <c r="AS47" i="47"/>
  <c r="AL47" i="47"/>
  <c r="AU47" i="47" s="1"/>
  <c r="X83" i="38"/>
  <c r="Z83" i="38" s="1"/>
  <c r="Y83" i="38"/>
  <c r="AS61" i="47"/>
  <c r="AL61" i="47"/>
  <c r="AU61" i="47" s="1"/>
  <c r="AS7" i="95"/>
  <c r="AL7" i="95"/>
  <c r="AU7" i="95" s="1"/>
  <c r="AS25" i="95"/>
  <c r="AL25" i="95"/>
  <c r="AU25" i="95" s="1"/>
  <c r="AS43" i="95"/>
  <c r="AL43" i="95"/>
  <c r="AU43" i="95" s="1"/>
  <c r="AS61" i="95"/>
  <c r="AL61" i="95"/>
  <c r="AU61" i="95" s="1"/>
  <c r="AH83" i="30"/>
  <c r="AQ83" i="30" s="1"/>
  <c r="AS3" i="47"/>
  <c r="AL3" i="47"/>
  <c r="AU3" i="47" s="1"/>
  <c r="Z78" i="86"/>
  <c r="Z77" i="73"/>
  <c r="AS42" i="47"/>
  <c r="AL42" i="47"/>
  <c r="AU42" i="47" s="1"/>
  <c r="AS71" i="47"/>
  <c r="AL71" i="47"/>
  <c r="AU71" i="47" s="1"/>
  <c r="AH81" i="29"/>
  <c r="AQ81" i="29" s="1"/>
  <c r="AS13" i="47"/>
  <c r="AL13" i="47"/>
  <c r="AU13" i="47" s="1"/>
  <c r="AS65" i="47"/>
  <c r="AL65" i="47"/>
  <c r="AU65" i="47" s="1"/>
  <c r="AI77" i="33"/>
  <c r="AN77" i="33"/>
  <c r="AS5" i="95"/>
  <c r="AL5" i="95"/>
  <c r="AU5" i="95" s="1"/>
  <c r="AS22" i="95"/>
  <c r="AL22" i="95"/>
  <c r="AU22" i="95" s="1"/>
  <c r="AS40" i="95"/>
  <c r="AL40" i="95"/>
  <c r="AU40" i="95" s="1"/>
  <c r="AS58" i="95"/>
  <c r="AL58" i="95"/>
  <c r="AU58" i="95" s="1"/>
  <c r="AS77" i="95"/>
  <c r="AL77" i="95"/>
  <c r="AU77" i="95" s="1"/>
  <c r="X80" i="77"/>
  <c r="Y80" i="77"/>
  <c r="AS7" i="47"/>
  <c r="AL7" i="47"/>
  <c r="AU7" i="47" s="1"/>
  <c r="Z78" i="31"/>
  <c r="AE80" i="82"/>
  <c r="W81" i="82"/>
  <c r="AG80" i="82"/>
  <c r="AP80" i="82" s="1"/>
  <c r="AF80" i="82"/>
  <c r="AO80" i="82" s="1"/>
  <c r="AH78" i="93"/>
  <c r="AQ78" i="93" s="1"/>
  <c r="AS60" i="47"/>
  <c r="AL60" i="47"/>
  <c r="AU60" i="47" s="1"/>
  <c r="AS17" i="47"/>
  <c r="AL17" i="47"/>
  <c r="AU17" i="47" s="1"/>
  <c r="Z79" i="75"/>
  <c r="AR80" i="29"/>
  <c r="AL79" i="95"/>
  <c r="AU79" i="95" s="1"/>
  <c r="AR79" i="95"/>
  <c r="AR81" i="95" s="1"/>
  <c r="AS48" i="47"/>
  <c r="AL48" i="47"/>
  <c r="AU48" i="47" s="1"/>
  <c r="AJ4" i="47"/>
  <c r="AK4" i="47"/>
  <c r="AT4" i="47" s="1"/>
  <c r="AT81" i="47" s="1"/>
  <c r="AS19" i="47"/>
  <c r="AL19" i="47"/>
  <c r="AU19" i="47" s="1"/>
  <c r="AS20" i="95"/>
  <c r="AL20" i="95"/>
  <c r="AU20" i="95" s="1"/>
  <c r="AS38" i="95"/>
  <c r="AL38" i="95"/>
  <c r="AU38" i="95" s="1"/>
  <c r="AS56" i="95"/>
  <c r="AL56" i="95"/>
  <c r="AU56" i="95" s="1"/>
  <c r="AS74" i="95"/>
  <c r="AL74" i="95"/>
  <c r="AU74" i="95" s="1"/>
  <c r="AR78" i="35"/>
  <c r="Z78" i="37"/>
  <c r="AS9" i="95"/>
  <c r="AL9" i="95"/>
  <c r="AU9" i="95" s="1"/>
  <c r="AS27" i="95"/>
  <c r="AL27" i="95"/>
  <c r="AU27" i="95" s="1"/>
  <c r="AS45" i="95"/>
  <c r="AL45" i="95"/>
  <c r="AU45" i="95" s="1"/>
  <c r="AS63" i="95"/>
  <c r="AL63" i="95"/>
  <c r="AU63" i="95" s="1"/>
  <c r="AN78" i="87"/>
  <c r="AI78" i="87"/>
  <c r="AN76" i="89"/>
  <c r="AI76" i="89"/>
  <c r="AR78" i="75"/>
  <c r="AS8" i="47"/>
  <c r="AL8" i="47"/>
  <c r="AU8" i="47" s="1"/>
  <c r="AI80" i="26"/>
  <c r="AN80" i="26"/>
  <c r="X81" i="81"/>
  <c r="Y81" i="81"/>
  <c r="AX53" i="75" l="1"/>
  <c r="S53" i="75" s="1"/>
  <c r="AC53" i="75" s="1"/>
  <c r="AB54" i="75" s="1"/>
  <c r="AX47" i="75"/>
  <c r="S47" i="75" s="1"/>
  <c r="AC47" i="75" s="1"/>
  <c r="AB48" i="75" s="1"/>
  <c r="AX41" i="75"/>
  <c r="S41" i="75" s="1"/>
  <c r="AC41" i="75" s="1"/>
  <c r="AB42" i="75" s="1"/>
  <c r="AX35" i="75"/>
  <c r="S35" i="75" s="1"/>
  <c r="AC35" i="75" s="1"/>
  <c r="AB36" i="75" s="1"/>
  <c r="AX29" i="75"/>
  <c r="S29" i="75" s="1"/>
  <c r="AC29" i="75" s="1"/>
  <c r="AB30" i="75" s="1"/>
  <c r="AX19" i="75"/>
  <c r="S19" i="75" s="1"/>
  <c r="AC19" i="75" s="1"/>
  <c r="AB20" i="75" s="1"/>
  <c r="AX27" i="43"/>
  <c r="S27" i="43" s="1"/>
  <c r="AC27" i="43" s="1"/>
  <c r="AB28" i="43" s="1"/>
  <c r="AX21" i="43"/>
  <c r="S21" i="43" s="1"/>
  <c r="AC21" i="43" s="1"/>
  <c r="AB22" i="43" s="1"/>
  <c r="AX13" i="43"/>
  <c r="S13" i="43" s="1"/>
  <c r="AC13" i="43" s="1"/>
  <c r="AB14" i="43" s="1"/>
  <c r="AX12" i="35"/>
  <c r="S12" i="35" s="1"/>
  <c r="AC12" i="35" s="1"/>
  <c r="AB13" i="35" s="1"/>
  <c r="AX12" i="75"/>
  <c r="S12" i="75" s="1"/>
  <c r="AC12" i="75" s="1"/>
  <c r="AB13" i="75" s="1"/>
  <c r="Z77" i="89"/>
  <c r="AX9" i="75"/>
  <c r="S9" i="75" s="1"/>
  <c r="AC9" i="75" s="1"/>
  <c r="AB10" i="75" s="1"/>
  <c r="AX18" i="35"/>
  <c r="S18" i="35" s="1"/>
  <c r="AC18" i="35" s="1"/>
  <c r="AB19" i="35" s="1"/>
  <c r="AX24" i="43"/>
  <c r="S24" i="43" s="1"/>
  <c r="AC24" i="43" s="1"/>
  <c r="AB25" i="43" s="1"/>
  <c r="AX17" i="43"/>
  <c r="S17" i="43" s="1"/>
  <c r="AC17" i="43" s="1"/>
  <c r="AB18" i="43" s="1"/>
  <c r="AX15" i="35"/>
  <c r="S15" i="35" s="1"/>
  <c r="AC15" i="35" s="1"/>
  <c r="AB16" i="35" s="1"/>
  <c r="AX73" i="75"/>
  <c r="S73" i="75" s="1"/>
  <c r="AC73" i="75" s="1"/>
  <c r="AB74" i="75" s="1"/>
  <c r="AX67" i="75"/>
  <c r="S67" i="75" s="1"/>
  <c r="AC67" i="75" s="1"/>
  <c r="AB68" i="75" s="1"/>
  <c r="AX61" i="75"/>
  <c r="S61" i="75" s="1"/>
  <c r="AC61" i="75" s="1"/>
  <c r="AB62" i="75" s="1"/>
  <c r="AX55" i="75"/>
  <c r="S55" i="75" s="1"/>
  <c r="AC55" i="75" s="1"/>
  <c r="AB56" i="75" s="1"/>
  <c r="AX49" i="75"/>
  <c r="S49" i="75" s="1"/>
  <c r="AC49" i="75" s="1"/>
  <c r="AB50" i="75" s="1"/>
  <c r="AX43" i="75"/>
  <c r="S43" i="75" s="1"/>
  <c r="AC43" i="75" s="1"/>
  <c r="AB44" i="75" s="1"/>
  <c r="AX37" i="75"/>
  <c r="S37" i="75" s="1"/>
  <c r="AC37" i="75" s="1"/>
  <c r="AB38" i="75" s="1"/>
  <c r="AX31" i="75"/>
  <c r="S31" i="75" s="1"/>
  <c r="AC31" i="75" s="1"/>
  <c r="AB32" i="75" s="1"/>
  <c r="AX23" i="75"/>
  <c r="S23" i="75" s="1"/>
  <c r="AC23" i="75" s="1"/>
  <c r="AB24" i="75" s="1"/>
  <c r="AX47" i="43"/>
  <c r="S47" i="43" s="1"/>
  <c r="AC47" i="43" s="1"/>
  <c r="AB48" i="43" s="1"/>
  <c r="AX41" i="43"/>
  <c r="S41" i="43" s="1"/>
  <c r="AC41" i="43" s="1"/>
  <c r="AB42" i="43" s="1"/>
  <c r="AX35" i="43"/>
  <c r="S35" i="43" s="1"/>
  <c r="AC35" i="43" s="1"/>
  <c r="AB36" i="43" s="1"/>
  <c r="AX29" i="43"/>
  <c r="S29" i="43" s="1"/>
  <c r="AC29" i="43" s="1"/>
  <c r="AB30" i="43" s="1"/>
  <c r="AX23" i="43"/>
  <c r="S23" i="43" s="1"/>
  <c r="AC23" i="43" s="1"/>
  <c r="AB24" i="43" s="1"/>
  <c r="AX16" i="43"/>
  <c r="S16" i="43" s="1"/>
  <c r="AC16" i="43" s="1"/>
  <c r="AB17" i="43" s="1"/>
  <c r="AX34" i="35"/>
  <c r="S34" i="35" s="1"/>
  <c r="AC34" i="35" s="1"/>
  <c r="AB35" i="35" s="1"/>
  <c r="AX28" i="35"/>
  <c r="S28" i="35" s="1"/>
  <c r="AC28" i="35" s="1"/>
  <c r="AB29" i="35" s="1"/>
  <c r="AX22" i="35"/>
  <c r="S22" i="35" s="1"/>
  <c r="AC22" i="35" s="1"/>
  <c r="AB23" i="35" s="1"/>
  <c r="AX14" i="35"/>
  <c r="S14" i="35" s="1"/>
  <c r="AC14" i="35" s="1"/>
  <c r="AB15" i="35" s="1"/>
  <c r="AG83" i="30"/>
  <c r="AP83" i="30" s="1"/>
  <c r="AX78" i="75"/>
  <c r="S78" i="75" s="1"/>
  <c r="AC78" i="75" s="1"/>
  <c r="AB79" i="75" s="1"/>
  <c r="AX72" i="75"/>
  <c r="S72" i="75" s="1"/>
  <c r="AC72" i="75" s="1"/>
  <c r="AB73" i="75" s="1"/>
  <c r="AX66" i="75"/>
  <c r="S66" i="75" s="1"/>
  <c r="AC66" i="75" s="1"/>
  <c r="AB67" i="75" s="1"/>
  <c r="AX60" i="75"/>
  <c r="S60" i="75" s="1"/>
  <c r="AC60" i="75" s="1"/>
  <c r="AB61" i="75" s="1"/>
  <c r="AX54" i="75"/>
  <c r="S54" i="75" s="1"/>
  <c r="AC54" i="75" s="1"/>
  <c r="AB55" i="75" s="1"/>
  <c r="AX48" i="75"/>
  <c r="S48" i="75" s="1"/>
  <c r="AC48" i="75" s="1"/>
  <c r="AB49" i="75" s="1"/>
  <c r="AX42" i="75"/>
  <c r="S42" i="75" s="1"/>
  <c r="AC42" i="75" s="1"/>
  <c r="AB43" i="75" s="1"/>
  <c r="AX36" i="75"/>
  <c r="S36" i="75" s="1"/>
  <c r="AC36" i="75" s="1"/>
  <c r="AB37" i="75" s="1"/>
  <c r="AX30" i="75"/>
  <c r="S30" i="75" s="1"/>
  <c r="AC30" i="75" s="1"/>
  <c r="AB31" i="75" s="1"/>
  <c r="AX20" i="75"/>
  <c r="S20" i="75" s="1"/>
  <c r="AC20" i="75" s="1"/>
  <c r="AB21" i="75" s="1"/>
  <c r="AX46" i="43"/>
  <c r="S46" i="43" s="1"/>
  <c r="AC46" i="43" s="1"/>
  <c r="AB47" i="43" s="1"/>
  <c r="AX40" i="43"/>
  <c r="S40" i="43" s="1"/>
  <c r="AC40" i="43" s="1"/>
  <c r="AB41" i="43" s="1"/>
  <c r="AX34" i="43"/>
  <c r="S34" i="43" s="1"/>
  <c r="AC34" i="43" s="1"/>
  <c r="AB35" i="43" s="1"/>
  <c r="AX28" i="43"/>
  <c r="S28" i="43" s="1"/>
  <c r="AC28" i="43" s="1"/>
  <c r="AB29" i="43" s="1"/>
  <c r="AX22" i="43"/>
  <c r="S22" i="43" s="1"/>
  <c r="AC22" i="43" s="1"/>
  <c r="AB23" i="43" s="1"/>
  <c r="AX15" i="43"/>
  <c r="S15" i="43" s="1"/>
  <c r="AC15" i="43" s="1"/>
  <c r="AB16" i="43" s="1"/>
  <c r="AX33" i="35"/>
  <c r="S33" i="35" s="1"/>
  <c r="AC33" i="35" s="1"/>
  <c r="AB34" i="35" s="1"/>
  <c r="AX27" i="35"/>
  <c r="S27" i="35" s="1"/>
  <c r="AC27" i="35" s="1"/>
  <c r="AB28" i="35" s="1"/>
  <c r="AX21" i="35"/>
  <c r="S21" i="35" s="1"/>
  <c r="AC21" i="35" s="1"/>
  <c r="AB22" i="35" s="1"/>
  <c r="AX13" i="35"/>
  <c r="S13" i="35" s="1"/>
  <c r="AC13" i="35" s="1"/>
  <c r="AB14" i="35" s="1"/>
  <c r="W84" i="30"/>
  <c r="AE81" i="29"/>
  <c r="W82" i="29"/>
  <c r="AX18" i="43"/>
  <c r="S18" i="43" s="1"/>
  <c r="AC18" i="43" s="1"/>
  <c r="AB19" i="43" s="1"/>
  <c r="AX11" i="43"/>
  <c r="S11" i="43" s="1"/>
  <c r="AC11" i="43" s="1"/>
  <c r="AB12" i="43" s="1"/>
  <c r="AF81" i="29"/>
  <c r="AO81" i="29" s="1"/>
  <c r="Z80" i="45"/>
  <c r="AX3" i="43"/>
  <c r="S3" i="43" s="1"/>
  <c r="AC3" i="43" s="1"/>
  <c r="AX25" i="75"/>
  <c r="S25" i="75" s="1"/>
  <c r="AC25" i="75" s="1"/>
  <c r="AB26" i="75" s="1"/>
  <c r="AX18" i="75"/>
  <c r="S18" i="75" s="1"/>
  <c r="AC18" i="75" s="1"/>
  <c r="AB19" i="75" s="1"/>
  <c r="AX8" i="75"/>
  <c r="S8" i="75" s="1"/>
  <c r="AC8" i="75" s="1"/>
  <c r="AB9" i="75" s="1"/>
  <c r="AX10" i="43"/>
  <c r="S10" i="43" s="1"/>
  <c r="AC10" i="43" s="1"/>
  <c r="AB11" i="43" s="1"/>
  <c r="AX24" i="75"/>
  <c r="S24" i="75" s="1"/>
  <c r="AC24" i="75" s="1"/>
  <c r="AB25" i="75" s="1"/>
  <c r="AX15" i="75"/>
  <c r="S15" i="75" s="1"/>
  <c r="AC15" i="75" s="1"/>
  <c r="AB16" i="75" s="1"/>
  <c r="AX7" i="75"/>
  <c r="S7" i="75" s="1"/>
  <c r="AC7" i="75" s="1"/>
  <c r="AB8" i="75" s="1"/>
  <c r="AX9" i="43"/>
  <c r="S9" i="43" s="1"/>
  <c r="AC9" i="43" s="1"/>
  <c r="AB10" i="43" s="1"/>
  <c r="AX14" i="75"/>
  <c r="S14" i="75" s="1"/>
  <c r="AC14" i="75" s="1"/>
  <c r="AB15" i="75" s="1"/>
  <c r="AX6" i="75"/>
  <c r="S6" i="75" s="1"/>
  <c r="AC6" i="75" s="1"/>
  <c r="AB7" i="75" s="1"/>
  <c r="AX14" i="43"/>
  <c r="S14" i="43" s="1"/>
  <c r="AC14" i="43" s="1"/>
  <c r="AB15" i="43" s="1"/>
  <c r="AX6" i="43"/>
  <c r="S6" i="43" s="1"/>
  <c r="AC6" i="43" s="1"/>
  <c r="AB7" i="43" s="1"/>
  <c r="AX21" i="75"/>
  <c r="S21" i="75" s="1"/>
  <c r="AC21" i="75" s="1"/>
  <c r="AB22" i="75" s="1"/>
  <c r="AX13" i="75"/>
  <c r="S13" i="75" s="1"/>
  <c r="AC13" i="75" s="1"/>
  <c r="AB14" i="75" s="1"/>
  <c r="AX3" i="75"/>
  <c r="S3" i="75" s="1"/>
  <c r="AC3" i="75" s="1"/>
  <c r="AX4" i="43"/>
  <c r="S4" i="43" s="1"/>
  <c r="AC4" i="43" s="1"/>
  <c r="AB5" i="43" s="1"/>
  <c r="AX8" i="35"/>
  <c r="S8" i="35" s="1"/>
  <c r="AC8" i="35" s="1"/>
  <c r="AB9" i="35" s="1"/>
  <c r="AX7" i="35"/>
  <c r="S7" i="35" s="1"/>
  <c r="AC7" i="35" s="1"/>
  <c r="AB8" i="35" s="1"/>
  <c r="AX6" i="35"/>
  <c r="S6" i="35" s="1"/>
  <c r="AC6" i="35" s="1"/>
  <c r="AB7" i="35" s="1"/>
  <c r="AX8" i="43"/>
  <c r="S8" i="43" s="1"/>
  <c r="AC8" i="43" s="1"/>
  <c r="AB9" i="43" s="1"/>
  <c r="AX17" i="35"/>
  <c r="S17" i="35" s="1"/>
  <c r="AC17" i="35" s="1"/>
  <c r="AB18" i="35" s="1"/>
  <c r="AX10" i="35"/>
  <c r="S10" i="35" s="1"/>
  <c r="AC10" i="35" s="1"/>
  <c r="AB11" i="35" s="1"/>
  <c r="AX3" i="35"/>
  <c r="S3" i="35" s="1"/>
  <c r="AC3" i="35" s="1"/>
  <c r="AX7" i="43"/>
  <c r="S7" i="43" s="1"/>
  <c r="AC7" i="43" s="1"/>
  <c r="AB8" i="43" s="1"/>
  <c r="AX16" i="35"/>
  <c r="S16" i="35" s="1"/>
  <c r="AC16" i="35" s="1"/>
  <c r="AB17" i="35" s="1"/>
  <c r="AX9" i="35"/>
  <c r="S9" i="35" s="1"/>
  <c r="AC9" i="35" s="1"/>
  <c r="AB10" i="35" s="1"/>
  <c r="AX4" i="35"/>
  <c r="S4" i="35" s="1"/>
  <c r="AC4" i="35" s="1"/>
  <c r="AB5" i="35" s="1"/>
  <c r="AK5" i="75"/>
  <c r="AT5" i="75" s="1"/>
  <c r="AE83" i="38"/>
  <c r="W84" i="38"/>
  <c r="AG83" i="38"/>
  <c r="AP83" i="38" s="1"/>
  <c r="AF83" i="38"/>
  <c r="AO83" i="38" s="1"/>
  <c r="AK6" i="43"/>
  <c r="AT6" i="43" s="1"/>
  <c r="AJ6" i="35"/>
  <c r="AK6" i="35"/>
  <c r="AT6" i="35" s="1"/>
  <c r="AH81" i="81"/>
  <c r="AQ81" i="81" s="1"/>
  <c r="AH80" i="77"/>
  <c r="AQ80" i="77" s="1"/>
  <c r="X78" i="83"/>
  <c r="Y78" i="83"/>
  <c r="AJ78" i="75"/>
  <c r="AK78" i="75"/>
  <c r="AT78" i="75" s="1"/>
  <c r="AJ72" i="75"/>
  <c r="AK72" i="75"/>
  <c r="AT72" i="75" s="1"/>
  <c r="AJ66" i="75"/>
  <c r="AK66" i="75"/>
  <c r="AT66" i="75" s="1"/>
  <c r="AJ60" i="75"/>
  <c r="AK60" i="75"/>
  <c r="AT60" i="75" s="1"/>
  <c r="AJ54" i="75"/>
  <c r="AK54" i="75"/>
  <c r="AT54" i="75" s="1"/>
  <c r="AJ48" i="75"/>
  <c r="AK48" i="75"/>
  <c r="AT48" i="75" s="1"/>
  <c r="AJ42" i="75"/>
  <c r="AK42" i="75"/>
  <c r="AT42" i="75" s="1"/>
  <c r="AJ36" i="75"/>
  <c r="AK36" i="75"/>
  <c r="AT36" i="75" s="1"/>
  <c r="AJ30" i="75"/>
  <c r="AK30" i="75"/>
  <c r="AT30" i="75" s="1"/>
  <c r="AJ24" i="75"/>
  <c r="AK24" i="75"/>
  <c r="AT24" i="75" s="1"/>
  <c r="AX17" i="75"/>
  <c r="S17" i="75" s="1"/>
  <c r="AC17" i="75" s="1"/>
  <c r="AB18" i="75" s="1"/>
  <c r="AX11" i="75"/>
  <c r="S11" i="75" s="1"/>
  <c r="AC11" i="75" s="1"/>
  <c r="AB12" i="75" s="1"/>
  <c r="AX5" i="75"/>
  <c r="S5" i="75" s="1"/>
  <c r="AC5" i="75" s="1"/>
  <c r="AB6" i="75" s="1"/>
  <c r="AR79" i="45"/>
  <c r="AH79" i="87"/>
  <c r="AQ79" i="87" s="1"/>
  <c r="AQ81" i="87" s="1"/>
  <c r="AZ3" i="87"/>
  <c r="AX3" i="87" s="1"/>
  <c r="S3" i="87" s="1"/>
  <c r="AC3" i="87" s="1"/>
  <c r="AX47" i="87"/>
  <c r="S47" i="87" s="1"/>
  <c r="AC47" i="87" s="1"/>
  <c r="AB48" i="87" s="1"/>
  <c r="AX53" i="87"/>
  <c r="S53" i="87" s="1"/>
  <c r="AC53" i="87" s="1"/>
  <c r="AB54" i="87" s="1"/>
  <c r="AX63" i="87"/>
  <c r="S63" i="87" s="1"/>
  <c r="AC63" i="87" s="1"/>
  <c r="AB64" i="87" s="1"/>
  <c r="AX65" i="87"/>
  <c r="S65" i="87" s="1"/>
  <c r="AC65" i="87" s="1"/>
  <c r="AB66" i="87" s="1"/>
  <c r="AX71" i="87"/>
  <c r="S71" i="87" s="1"/>
  <c r="AC71" i="87" s="1"/>
  <c r="AB72" i="87" s="1"/>
  <c r="AX72" i="87"/>
  <c r="S72" i="87" s="1"/>
  <c r="AC72" i="87" s="1"/>
  <c r="AB73" i="87" s="1"/>
  <c r="AX73" i="87"/>
  <c r="S73" i="87" s="1"/>
  <c r="AC73" i="87" s="1"/>
  <c r="AB74" i="87" s="1"/>
  <c r="AX76" i="87"/>
  <c r="S76" i="87" s="1"/>
  <c r="AC76" i="87" s="1"/>
  <c r="AB77" i="87" s="1"/>
  <c r="AX78" i="87"/>
  <c r="S78" i="87" s="1"/>
  <c r="AC78" i="87" s="1"/>
  <c r="AB79" i="87" s="1"/>
  <c r="AJ75" i="43"/>
  <c r="AK75" i="43"/>
  <c r="AT75" i="43" s="1"/>
  <c r="AJ71" i="43"/>
  <c r="AK71" i="43"/>
  <c r="AT71" i="43" s="1"/>
  <c r="AJ65" i="43"/>
  <c r="AK65" i="43"/>
  <c r="AT65" i="43" s="1"/>
  <c r="AJ59" i="43"/>
  <c r="AK59" i="43"/>
  <c r="AT59" i="43" s="1"/>
  <c r="AJ53" i="43"/>
  <c r="AK53" i="43"/>
  <c r="AT53" i="43" s="1"/>
  <c r="AJ47" i="43"/>
  <c r="AK47" i="43"/>
  <c r="AT47" i="43" s="1"/>
  <c r="AJ41" i="43"/>
  <c r="AK41" i="43"/>
  <c r="AT41" i="43" s="1"/>
  <c r="AJ35" i="43"/>
  <c r="AK35" i="43"/>
  <c r="AT35" i="43" s="1"/>
  <c r="AJ29" i="43"/>
  <c r="AK29" i="43"/>
  <c r="AT29" i="43" s="1"/>
  <c r="AJ23" i="43"/>
  <c r="AK23" i="43"/>
  <c r="AT23" i="43" s="1"/>
  <c r="AJ17" i="43"/>
  <c r="AK17" i="43"/>
  <c r="AT17" i="43" s="1"/>
  <c r="AJ11" i="43"/>
  <c r="AK11" i="43"/>
  <c r="AT11" i="43" s="1"/>
  <c r="AJ5" i="43"/>
  <c r="AK5" i="43"/>
  <c r="AT5" i="43" s="1"/>
  <c r="AJ75" i="35"/>
  <c r="AK75" i="35"/>
  <c r="AT75" i="35" s="1"/>
  <c r="AJ71" i="35"/>
  <c r="AK71" i="35"/>
  <c r="AT71" i="35" s="1"/>
  <c r="AJ65" i="35"/>
  <c r="AK65" i="35"/>
  <c r="AT65" i="35" s="1"/>
  <c r="AJ59" i="35"/>
  <c r="AK59" i="35"/>
  <c r="AT59" i="35" s="1"/>
  <c r="AJ53" i="35"/>
  <c r="AK53" i="35"/>
  <c r="AT53" i="35" s="1"/>
  <c r="AJ47" i="35"/>
  <c r="AK47" i="35"/>
  <c r="AT47" i="35" s="1"/>
  <c r="AJ41" i="35"/>
  <c r="AK41" i="35"/>
  <c r="AT41" i="35" s="1"/>
  <c r="AJ35" i="35"/>
  <c r="AK35" i="35"/>
  <c r="AT35" i="35" s="1"/>
  <c r="AJ29" i="35"/>
  <c r="AK29" i="35"/>
  <c r="AT29" i="35" s="1"/>
  <c r="AJ23" i="35"/>
  <c r="AK23" i="35"/>
  <c r="AT23" i="35" s="1"/>
  <c r="AJ17" i="35"/>
  <c r="AK17" i="35"/>
  <c r="AT17" i="35" s="1"/>
  <c r="AK11" i="35"/>
  <c r="AT11" i="35" s="1"/>
  <c r="AH80" i="41"/>
  <c r="AQ80" i="41" s="1"/>
  <c r="W78" i="85"/>
  <c r="AG77" i="85"/>
  <c r="AP77" i="85" s="1"/>
  <c r="AF77" i="85"/>
  <c r="AO77" i="85" s="1"/>
  <c r="AE77" i="85"/>
  <c r="AR78" i="91"/>
  <c r="AI83" i="30"/>
  <c r="AN83" i="30"/>
  <c r="Z81" i="81"/>
  <c r="AI80" i="82"/>
  <c r="AN80" i="82"/>
  <c r="Z80" i="77"/>
  <c r="AR77" i="33"/>
  <c r="AN77" i="90"/>
  <c r="AI77" i="90"/>
  <c r="AR76" i="85"/>
  <c r="W81" i="34"/>
  <c r="AG80" i="34"/>
  <c r="AP80" i="34" s="1"/>
  <c r="AF80" i="34"/>
  <c r="AO80" i="34" s="1"/>
  <c r="AE80" i="34"/>
  <c r="AJ77" i="75"/>
  <c r="AK77" i="75"/>
  <c r="AT77" i="75" s="1"/>
  <c r="AJ71" i="75"/>
  <c r="AK71" i="75"/>
  <c r="AT71" i="75" s="1"/>
  <c r="AJ65" i="75"/>
  <c r="AK65" i="75"/>
  <c r="AT65" i="75" s="1"/>
  <c r="AJ59" i="75"/>
  <c r="AK59" i="75"/>
  <c r="AT59" i="75" s="1"/>
  <c r="AJ53" i="75"/>
  <c r="AK53" i="75"/>
  <c r="AT53" i="75" s="1"/>
  <c r="AJ47" i="75"/>
  <c r="AK47" i="75"/>
  <c r="AT47" i="75" s="1"/>
  <c r="AJ41" i="75"/>
  <c r="AK41" i="75"/>
  <c r="AT41" i="75" s="1"/>
  <c r="AJ35" i="75"/>
  <c r="AK35" i="75"/>
  <c r="AT35" i="75" s="1"/>
  <c r="AJ29" i="75"/>
  <c r="AK29" i="75"/>
  <c r="AT29" i="75" s="1"/>
  <c r="AX22" i="75"/>
  <c r="S22" i="75" s="1"/>
  <c r="AC22" i="75" s="1"/>
  <c r="AB23" i="75" s="1"/>
  <c r="AX16" i="75"/>
  <c r="S16" i="75" s="1"/>
  <c r="AC16" i="75" s="1"/>
  <c r="AB17" i="75" s="1"/>
  <c r="AX10" i="75"/>
  <c r="S10" i="75" s="1"/>
  <c r="AC10" i="75" s="1"/>
  <c r="AB11" i="75" s="1"/>
  <c r="AF79" i="35"/>
  <c r="AO79" i="35" s="1"/>
  <c r="AO81" i="35" s="1"/>
  <c r="AE79" i="35"/>
  <c r="AX79" i="35"/>
  <c r="S79" i="35" s="1"/>
  <c r="AC79" i="35" s="1"/>
  <c r="AG79" i="35"/>
  <c r="AP79" i="35" s="1"/>
  <c r="AP81" i="35" s="1"/>
  <c r="AH77" i="89"/>
  <c r="AQ77" i="89" s="1"/>
  <c r="Z79" i="87"/>
  <c r="AJ76" i="43"/>
  <c r="AK76" i="43"/>
  <c r="AT76" i="43" s="1"/>
  <c r="AJ70" i="43"/>
  <c r="AK70" i="43"/>
  <c r="AT70" i="43" s="1"/>
  <c r="AJ64" i="43"/>
  <c r="AK64" i="43"/>
  <c r="AT64" i="43" s="1"/>
  <c r="AJ58" i="43"/>
  <c r="AK58" i="43"/>
  <c r="AT58" i="43" s="1"/>
  <c r="AJ52" i="43"/>
  <c r="AK52" i="43"/>
  <c r="AT52" i="43" s="1"/>
  <c r="AJ46" i="43"/>
  <c r="AK46" i="43"/>
  <c r="AT46" i="43" s="1"/>
  <c r="AJ40" i="43"/>
  <c r="AK40" i="43"/>
  <c r="AT40" i="43" s="1"/>
  <c r="AJ34" i="43"/>
  <c r="AK34" i="43"/>
  <c r="AT34" i="43" s="1"/>
  <c r="AJ28" i="43"/>
  <c r="AK28" i="43"/>
  <c r="AT28" i="43" s="1"/>
  <c r="AJ22" i="43"/>
  <c r="AK22" i="43"/>
  <c r="AT22" i="43" s="1"/>
  <c r="AJ16" i="43"/>
  <c r="AK16" i="43"/>
  <c r="AT16" i="43" s="1"/>
  <c r="AJ10" i="43"/>
  <c r="AK10" i="43"/>
  <c r="AT10" i="43" s="1"/>
  <c r="AJ77" i="35"/>
  <c r="AK77" i="35"/>
  <c r="AT77" i="35" s="1"/>
  <c r="AJ70" i="35"/>
  <c r="AK70" i="35"/>
  <c r="AT70" i="35" s="1"/>
  <c r="AJ64" i="35"/>
  <c r="AK64" i="35"/>
  <c r="AT64" i="35" s="1"/>
  <c r="AJ58" i="35"/>
  <c r="AK58" i="35"/>
  <c r="AT58" i="35" s="1"/>
  <c r="AJ52" i="35"/>
  <c r="AK52" i="35"/>
  <c r="AT52" i="35" s="1"/>
  <c r="AJ46" i="35"/>
  <c r="AK46" i="35"/>
  <c r="AT46" i="35" s="1"/>
  <c r="AJ40" i="35"/>
  <c r="AK40" i="35"/>
  <c r="AT40" i="35" s="1"/>
  <c r="AJ34" i="35"/>
  <c r="AK34" i="35"/>
  <c r="AT34" i="35" s="1"/>
  <c r="AJ28" i="35"/>
  <c r="AK28" i="35"/>
  <c r="AT28" i="35" s="1"/>
  <c r="AJ22" i="35"/>
  <c r="AK22" i="35"/>
  <c r="AT22" i="35" s="1"/>
  <c r="AJ16" i="35"/>
  <c r="AK16" i="35"/>
  <c r="AT16" i="35" s="1"/>
  <c r="AJ10" i="35"/>
  <c r="AK10" i="35"/>
  <c r="AT10" i="35" s="1"/>
  <c r="AJ3" i="35"/>
  <c r="AB4" i="35"/>
  <c r="AR80" i="81"/>
  <c r="Z80" i="41"/>
  <c r="AR77" i="74"/>
  <c r="AR76" i="89"/>
  <c r="W79" i="37"/>
  <c r="AG78" i="37"/>
  <c r="AP78" i="37" s="1"/>
  <c r="AF78" i="37"/>
  <c r="AO78" i="37" s="1"/>
  <c r="AE78" i="37"/>
  <c r="AF78" i="31"/>
  <c r="AO78" i="31" s="1"/>
  <c r="W79" i="31"/>
  <c r="AG78" i="31"/>
  <c r="AP78" i="31" s="1"/>
  <c r="AE78" i="31"/>
  <c r="AR79" i="41"/>
  <c r="AJ75" i="75"/>
  <c r="AK75" i="75"/>
  <c r="AT75" i="75" s="1"/>
  <c r="AJ70" i="75"/>
  <c r="AK70" i="75"/>
  <c r="AT70" i="75" s="1"/>
  <c r="AJ64" i="75"/>
  <c r="AK64" i="75"/>
  <c r="AT64" i="75" s="1"/>
  <c r="AJ58" i="75"/>
  <c r="AK58" i="75"/>
  <c r="AT58" i="75" s="1"/>
  <c r="AJ52" i="75"/>
  <c r="AK52" i="75"/>
  <c r="AT52" i="75" s="1"/>
  <c r="AJ46" i="75"/>
  <c r="AK46" i="75"/>
  <c r="AT46" i="75" s="1"/>
  <c r="AJ40" i="75"/>
  <c r="AK40" i="75"/>
  <c r="AT40" i="75" s="1"/>
  <c r="AJ34" i="75"/>
  <c r="AK34" i="75"/>
  <c r="AT34" i="75" s="1"/>
  <c r="AJ28" i="75"/>
  <c r="AK28" i="75"/>
  <c r="AT28" i="75" s="1"/>
  <c r="AK22" i="75"/>
  <c r="AT22" i="75" s="1"/>
  <c r="AK16" i="75"/>
  <c r="AT16" i="75" s="1"/>
  <c r="AJ10" i="75"/>
  <c r="AK10" i="75"/>
  <c r="AT10" i="75" s="1"/>
  <c r="AB4" i="75"/>
  <c r="AJ3" i="75"/>
  <c r="AH81" i="26"/>
  <c r="AQ81" i="26" s="1"/>
  <c r="AF77" i="89"/>
  <c r="AO77" i="89" s="1"/>
  <c r="AG77" i="89"/>
  <c r="AP77" i="89" s="1"/>
  <c r="W78" i="89"/>
  <c r="AE77" i="89"/>
  <c r="AJ77" i="43"/>
  <c r="AK77" i="43"/>
  <c r="AT77" i="43" s="1"/>
  <c r="AJ69" i="43"/>
  <c r="AK69" i="43"/>
  <c r="AT69" i="43" s="1"/>
  <c r="AJ63" i="43"/>
  <c r="AK63" i="43"/>
  <c r="AT63" i="43" s="1"/>
  <c r="AJ57" i="43"/>
  <c r="AK57" i="43"/>
  <c r="AT57" i="43" s="1"/>
  <c r="AJ51" i="43"/>
  <c r="AK51" i="43"/>
  <c r="AT51" i="43" s="1"/>
  <c r="AJ45" i="43"/>
  <c r="AK45" i="43"/>
  <c r="AT45" i="43" s="1"/>
  <c r="AJ39" i="43"/>
  <c r="AK39" i="43"/>
  <c r="AT39" i="43" s="1"/>
  <c r="AJ33" i="43"/>
  <c r="AK33" i="43"/>
  <c r="AT33" i="43" s="1"/>
  <c r="AJ27" i="43"/>
  <c r="AK27" i="43"/>
  <c r="AT27" i="43" s="1"/>
  <c r="AJ21" i="43"/>
  <c r="AK21" i="43"/>
  <c r="AT21" i="43" s="1"/>
  <c r="AJ15" i="43"/>
  <c r="AK15" i="43"/>
  <c r="AT15" i="43" s="1"/>
  <c r="AJ9" i="43"/>
  <c r="AK9" i="43"/>
  <c r="AT9" i="43" s="1"/>
  <c r="AB4" i="43"/>
  <c r="AJ3" i="43"/>
  <c r="AJ78" i="35"/>
  <c r="AK78" i="35"/>
  <c r="AT78" i="35" s="1"/>
  <c r="AJ69" i="35"/>
  <c r="AK69" i="35"/>
  <c r="AT69" i="35" s="1"/>
  <c r="AJ63" i="35"/>
  <c r="AK63" i="35"/>
  <c r="AT63" i="35" s="1"/>
  <c r="AJ57" i="35"/>
  <c r="AK57" i="35"/>
  <c r="AT57" i="35" s="1"/>
  <c r="AJ51" i="35"/>
  <c r="AK51" i="35"/>
  <c r="AT51" i="35" s="1"/>
  <c r="AJ45" i="35"/>
  <c r="AK45" i="35"/>
  <c r="AT45" i="35" s="1"/>
  <c r="AJ39" i="35"/>
  <c r="AK39" i="35"/>
  <c r="AT39" i="35" s="1"/>
  <c r="AJ33" i="35"/>
  <c r="AK33" i="35"/>
  <c r="AT33" i="35" s="1"/>
  <c r="AJ27" i="35"/>
  <c r="AK27" i="35"/>
  <c r="AT27" i="35" s="1"/>
  <c r="AJ21" i="35"/>
  <c r="AK21" i="35"/>
  <c r="AT21" i="35" s="1"/>
  <c r="AJ15" i="35"/>
  <c r="AK15" i="35"/>
  <c r="AT15" i="35" s="1"/>
  <c r="AJ9" i="35"/>
  <c r="AK9" i="35"/>
  <c r="AT9" i="35" s="1"/>
  <c r="AJ5" i="35"/>
  <c r="AK5" i="35"/>
  <c r="AT5" i="35" s="1"/>
  <c r="X79" i="93"/>
  <c r="Y79" i="93"/>
  <c r="AR80" i="26"/>
  <c r="W78" i="73"/>
  <c r="AG77" i="73"/>
  <c r="AP77" i="73" s="1"/>
  <c r="AF77" i="73"/>
  <c r="AO77" i="73" s="1"/>
  <c r="AE77" i="73"/>
  <c r="AF79" i="43"/>
  <c r="AO79" i="43" s="1"/>
  <c r="AO81" i="43" s="1"/>
  <c r="AE79" i="43"/>
  <c r="AX79" i="43"/>
  <c r="S79" i="43" s="1"/>
  <c r="AC79" i="43" s="1"/>
  <c r="AG79" i="43"/>
  <c r="AP79" i="43" s="1"/>
  <c r="AP81" i="43" s="1"/>
  <c r="AN77" i="83"/>
  <c r="AI77" i="83"/>
  <c r="AJ76" i="75"/>
  <c r="AK76" i="75"/>
  <c r="AT76" i="75" s="1"/>
  <c r="AJ69" i="75"/>
  <c r="AK69" i="75"/>
  <c r="AT69" i="75" s="1"/>
  <c r="AJ63" i="75"/>
  <c r="AK63" i="75"/>
  <c r="AT63" i="75" s="1"/>
  <c r="AJ57" i="75"/>
  <c r="AK57" i="75"/>
  <c r="AT57" i="75" s="1"/>
  <c r="AJ51" i="75"/>
  <c r="AK51" i="75"/>
  <c r="AT51" i="75" s="1"/>
  <c r="AJ45" i="75"/>
  <c r="AK45" i="75"/>
  <c r="AT45" i="75" s="1"/>
  <c r="AJ39" i="75"/>
  <c r="AK39" i="75"/>
  <c r="AT39" i="75" s="1"/>
  <c r="AJ33" i="75"/>
  <c r="AK33" i="75"/>
  <c r="AT33" i="75" s="1"/>
  <c r="AJ27" i="75"/>
  <c r="AK27" i="75"/>
  <c r="AT27" i="75" s="1"/>
  <c r="AJ21" i="75"/>
  <c r="AK21" i="75"/>
  <c r="AT21" i="75" s="1"/>
  <c r="AJ15" i="75"/>
  <c r="AK15" i="75"/>
  <c r="AT15" i="75" s="1"/>
  <c r="AJ9" i="75"/>
  <c r="AK9" i="75"/>
  <c r="AT9" i="75" s="1"/>
  <c r="Z81" i="26"/>
  <c r="Y80" i="78"/>
  <c r="X80" i="78"/>
  <c r="Z80" i="78" s="1"/>
  <c r="AJ74" i="43"/>
  <c r="AK74" i="43"/>
  <c r="AT74" i="43" s="1"/>
  <c r="AJ68" i="43"/>
  <c r="AK68" i="43"/>
  <c r="AT68" i="43" s="1"/>
  <c r="AJ62" i="43"/>
  <c r="AK62" i="43"/>
  <c r="AT62" i="43" s="1"/>
  <c r="AJ56" i="43"/>
  <c r="AK56" i="43"/>
  <c r="AT56" i="43" s="1"/>
  <c r="AJ50" i="43"/>
  <c r="AK50" i="43"/>
  <c r="AT50" i="43" s="1"/>
  <c r="AJ44" i="43"/>
  <c r="AK44" i="43"/>
  <c r="AT44" i="43" s="1"/>
  <c r="AJ38" i="43"/>
  <c r="AK38" i="43"/>
  <c r="AT38" i="43" s="1"/>
  <c r="AJ32" i="43"/>
  <c r="AK32" i="43"/>
  <c r="AT32" i="43" s="1"/>
  <c r="AJ26" i="43"/>
  <c r="AK26" i="43"/>
  <c r="AT26" i="43" s="1"/>
  <c r="AJ20" i="43"/>
  <c r="AK20" i="43"/>
  <c r="AT20" i="43" s="1"/>
  <c r="AJ14" i="43"/>
  <c r="AK14" i="43"/>
  <c r="AT14" i="43" s="1"/>
  <c r="AJ8" i="43"/>
  <c r="AK8" i="43"/>
  <c r="AT8" i="43" s="1"/>
  <c r="AJ74" i="35"/>
  <c r="AK74" i="35"/>
  <c r="AT74" i="35" s="1"/>
  <c r="AJ68" i="35"/>
  <c r="AK68" i="35"/>
  <c r="AT68" i="35" s="1"/>
  <c r="AJ62" i="35"/>
  <c r="AK62" i="35"/>
  <c r="AT62" i="35" s="1"/>
  <c r="AJ56" i="35"/>
  <c r="AK56" i="35"/>
  <c r="AT56" i="35" s="1"/>
  <c r="AJ50" i="35"/>
  <c r="AK50" i="35"/>
  <c r="AT50" i="35" s="1"/>
  <c r="AJ44" i="35"/>
  <c r="AK44" i="35"/>
  <c r="AT44" i="35" s="1"/>
  <c r="AJ38" i="35"/>
  <c r="AK38" i="35"/>
  <c r="AT38" i="35" s="1"/>
  <c r="AJ32" i="35"/>
  <c r="AK32" i="35"/>
  <c r="AT32" i="35" s="1"/>
  <c r="AJ26" i="35"/>
  <c r="AK26" i="35"/>
  <c r="AT26" i="35" s="1"/>
  <c r="AJ20" i="35"/>
  <c r="AK20" i="35"/>
  <c r="AT20" i="35" s="1"/>
  <c r="AJ14" i="35"/>
  <c r="AK14" i="35"/>
  <c r="AT14" i="35" s="1"/>
  <c r="AJ8" i="35"/>
  <c r="AK8" i="35"/>
  <c r="AT8" i="35" s="1"/>
  <c r="AH78" i="33"/>
  <c r="AQ78" i="33" s="1"/>
  <c r="AH80" i="25"/>
  <c r="AQ80" i="25" s="1"/>
  <c r="AN78" i="93"/>
  <c r="AI78" i="93"/>
  <c r="X82" i="29"/>
  <c r="Y82" i="29"/>
  <c r="AR78" i="87"/>
  <c r="AS4" i="47"/>
  <c r="AS81" i="47" s="1"/>
  <c r="AL4" i="47"/>
  <c r="AU4" i="47" s="1"/>
  <c r="W79" i="86"/>
  <c r="AG78" i="86"/>
  <c r="AP78" i="86" s="1"/>
  <c r="AF78" i="86"/>
  <c r="AO78" i="86" s="1"/>
  <c r="AE78" i="86"/>
  <c r="AH79" i="91"/>
  <c r="AQ79" i="91" s="1"/>
  <c r="AQ81" i="91" s="1"/>
  <c r="AZ3" i="91"/>
  <c r="AX5" i="91" s="1"/>
  <c r="S5" i="91" s="1"/>
  <c r="AC5" i="91" s="1"/>
  <c r="AB6" i="91" s="1"/>
  <c r="AX7" i="91"/>
  <c r="S7" i="91" s="1"/>
  <c r="AC7" i="91" s="1"/>
  <c r="AB8" i="91" s="1"/>
  <c r="AX8" i="91"/>
  <c r="S8" i="91" s="1"/>
  <c r="AC8" i="91" s="1"/>
  <c r="AB9" i="91" s="1"/>
  <c r="AX9" i="91"/>
  <c r="S9" i="91" s="1"/>
  <c r="AC9" i="91" s="1"/>
  <c r="AB10" i="91" s="1"/>
  <c r="AX11" i="91"/>
  <c r="S11" i="91" s="1"/>
  <c r="AC11" i="91" s="1"/>
  <c r="AB12" i="91" s="1"/>
  <c r="AX12" i="91"/>
  <c r="S12" i="91" s="1"/>
  <c r="AC12" i="91" s="1"/>
  <c r="AB13" i="91" s="1"/>
  <c r="AX13" i="91"/>
  <c r="S13" i="91" s="1"/>
  <c r="AC13" i="91" s="1"/>
  <c r="AB14" i="91" s="1"/>
  <c r="AX14" i="91"/>
  <c r="S14" i="91" s="1"/>
  <c r="AC14" i="91" s="1"/>
  <c r="AB15" i="91" s="1"/>
  <c r="AX15" i="91"/>
  <c r="S15" i="91" s="1"/>
  <c r="AC15" i="91" s="1"/>
  <c r="AB16" i="91" s="1"/>
  <c r="AX17" i="91"/>
  <c r="S17" i="91" s="1"/>
  <c r="AC17" i="91" s="1"/>
  <c r="AB18" i="91" s="1"/>
  <c r="AX18" i="91"/>
  <c r="S18" i="91" s="1"/>
  <c r="AC18" i="91" s="1"/>
  <c r="AB19" i="91" s="1"/>
  <c r="AX19" i="91"/>
  <c r="S19" i="91" s="1"/>
  <c r="AC19" i="91" s="1"/>
  <c r="AB20" i="91" s="1"/>
  <c r="AX20" i="91"/>
  <c r="S20" i="91" s="1"/>
  <c r="AC20" i="91" s="1"/>
  <c r="AB21" i="91" s="1"/>
  <c r="AX21" i="91"/>
  <c r="S21" i="91" s="1"/>
  <c r="AC21" i="91" s="1"/>
  <c r="AB22" i="91" s="1"/>
  <c r="AX22" i="91"/>
  <c r="S22" i="91" s="1"/>
  <c r="AC22" i="91" s="1"/>
  <c r="AB23" i="91" s="1"/>
  <c r="AX23" i="91"/>
  <c r="S23" i="91" s="1"/>
  <c r="AC23" i="91" s="1"/>
  <c r="AB24" i="91" s="1"/>
  <c r="AX24" i="91"/>
  <c r="S24" i="91" s="1"/>
  <c r="AC24" i="91" s="1"/>
  <c r="AB25" i="91" s="1"/>
  <c r="AX25" i="91"/>
  <c r="S25" i="91" s="1"/>
  <c r="AC25" i="91" s="1"/>
  <c r="AB26" i="91" s="1"/>
  <c r="AX26" i="91"/>
  <c r="S26" i="91" s="1"/>
  <c r="AC26" i="91" s="1"/>
  <c r="AB27" i="91" s="1"/>
  <c r="AX27" i="91"/>
  <c r="S27" i="91" s="1"/>
  <c r="AC27" i="91" s="1"/>
  <c r="AB28" i="91" s="1"/>
  <c r="AX28" i="91"/>
  <c r="S28" i="91" s="1"/>
  <c r="AC28" i="91" s="1"/>
  <c r="AB29" i="91" s="1"/>
  <c r="AX29" i="91"/>
  <c r="S29" i="91" s="1"/>
  <c r="AC29" i="91" s="1"/>
  <c r="AB30" i="91" s="1"/>
  <c r="AX30" i="91"/>
  <c r="S30" i="91" s="1"/>
  <c r="AC30" i="91" s="1"/>
  <c r="AB31" i="91" s="1"/>
  <c r="AX31" i="91"/>
  <c r="S31" i="91" s="1"/>
  <c r="AC31" i="91" s="1"/>
  <c r="AB32" i="91" s="1"/>
  <c r="AX32" i="91"/>
  <c r="S32" i="91" s="1"/>
  <c r="AC32" i="91" s="1"/>
  <c r="AB33" i="91" s="1"/>
  <c r="AX33" i="91"/>
  <c r="S33" i="91" s="1"/>
  <c r="AC33" i="91" s="1"/>
  <c r="AB34" i="91" s="1"/>
  <c r="AX34" i="91"/>
  <c r="S34" i="91" s="1"/>
  <c r="AC34" i="91" s="1"/>
  <c r="AB35" i="91" s="1"/>
  <c r="AX35" i="91"/>
  <c r="S35" i="91" s="1"/>
  <c r="AC35" i="91" s="1"/>
  <c r="AB36" i="91" s="1"/>
  <c r="AX36" i="91"/>
  <c r="S36" i="91" s="1"/>
  <c r="AC36" i="91" s="1"/>
  <c r="AB37" i="91" s="1"/>
  <c r="AX37" i="91"/>
  <c r="S37" i="91" s="1"/>
  <c r="AC37" i="91" s="1"/>
  <c r="AB38" i="91" s="1"/>
  <c r="AX38" i="91"/>
  <c r="S38" i="91" s="1"/>
  <c r="AC38" i="91" s="1"/>
  <c r="AB39" i="91" s="1"/>
  <c r="AX39" i="91"/>
  <c r="S39" i="91" s="1"/>
  <c r="AC39" i="91" s="1"/>
  <c r="AB40" i="91" s="1"/>
  <c r="AX40" i="91"/>
  <c r="S40" i="91" s="1"/>
  <c r="AC40" i="91" s="1"/>
  <c r="AB41" i="91" s="1"/>
  <c r="AX41" i="91"/>
  <c r="S41" i="91" s="1"/>
  <c r="AC41" i="91" s="1"/>
  <c r="AB42" i="91" s="1"/>
  <c r="AX42" i="91"/>
  <c r="S42" i="91" s="1"/>
  <c r="AC42" i="91" s="1"/>
  <c r="AB43" i="91" s="1"/>
  <c r="AX43" i="91"/>
  <c r="S43" i="91" s="1"/>
  <c r="AC43" i="91" s="1"/>
  <c r="AB44" i="91" s="1"/>
  <c r="AX44" i="91"/>
  <c r="S44" i="91" s="1"/>
  <c r="AC44" i="91" s="1"/>
  <c r="AB45" i="91" s="1"/>
  <c r="AX45" i="91"/>
  <c r="S45" i="91" s="1"/>
  <c r="AC45" i="91" s="1"/>
  <c r="AB46" i="91" s="1"/>
  <c r="AX46" i="91"/>
  <c r="S46" i="91" s="1"/>
  <c r="AC46" i="91" s="1"/>
  <c r="AB47" i="91" s="1"/>
  <c r="AX47" i="91"/>
  <c r="S47" i="91" s="1"/>
  <c r="AC47" i="91" s="1"/>
  <c r="AB48" i="91" s="1"/>
  <c r="AX48" i="91"/>
  <c r="S48" i="91" s="1"/>
  <c r="AC48" i="91" s="1"/>
  <c r="AB49" i="91" s="1"/>
  <c r="AX49" i="91"/>
  <c r="S49" i="91" s="1"/>
  <c r="AC49" i="91" s="1"/>
  <c r="AB50" i="91" s="1"/>
  <c r="AX50" i="91"/>
  <c r="S50" i="91" s="1"/>
  <c r="AC50" i="91" s="1"/>
  <c r="AB51" i="91" s="1"/>
  <c r="AX51" i="91"/>
  <c r="S51" i="91" s="1"/>
  <c r="AC51" i="91" s="1"/>
  <c r="AB52" i="91" s="1"/>
  <c r="AX52" i="91"/>
  <c r="S52" i="91" s="1"/>
  <c r="AC52" i="91" s="1"/>
  <c r="AB53" i="91" s="1"/>
  <c r="AX53" i="91"/>
  <c r="S53" i="91" s="1"/>
  <c r="AC53" i="91" s="1"/>
  <c r="AB54" i="91" s="1"/>
  <c r="AX54" i="91"/>
  <c r="S54" i="91" s="1"/>
  <c r="AC54" i="91" s="1"/>
  <c r="AB55" i="91" s="1"/>
  <c r="AX55" i="91"/>
  <c r="S55" i="91" s="1"/>
  <c r="AC55" i="91" s="1"/>
  <c r="AB56" i="91" s="1"/>
  <c r="AX56" i="91"/>
  <c r="S56" i="91" s="1"/>
  <c r="AC56" i="91" s="1"/>
  <c r="AB57" i="91" s="1"/>
  <c r="AX57" i="91"/>
  <c r="S57" i="91" s="1"/>
  <c r="AC57" i="91" s="1"/>
  <c r="AB58" i="91" s="1"/>
  <c r="AX58" i="91"/>
  <c r="S58" i="91" s="1"/>
  <c r="AC58" i="91" s="1"/>
  <c r="AB59" i="91" s="1"/>
  <c r="AX59" i="91"/>
  <c r="S59" i="91" s="1"/>
  <c r="AC59" i="91" s="1"/>
  <c r="AB60" i="91" s="1"/>
  <c r="AX60" i="91"/>
  <c r="S60" i="91" s="1"/>
  <c r="AC60" i="91" s="1"/>
  <c r="AB61" i="91" s="1"/>
  <c r="AX61" i="91"/>
  <c r="S61" i="91" s="1"/>
  <c r="AC61" i="91" s="1"/>
  <c r="AB62" i="91" s="1"/>
  <c r="AX62" i="91"/>
  <c r="S62" i="91" s="1"/>
  <c r="AC62" i="91" s="1"/>
  <c r="AB63" i="91" s="1"/>
  <c r="AX63" i="91"/>
  <c r="S63" i="91" s="1"/>
  <c r="AC63" i="91" s="1"/>
  <c r="AB64" i="91" s="1"/>
  <c r="AX64" i="91"/>
  <c r="S64" i="91" s="1"/>
  <c r="AC64" i="91" s="1"/>
  <c r="AB65" i="91" s="1"/>
  <c r="AX65" i="91"/>
  <c r="S65" i="91" s="1"/>
  <c r="AC65" i="91" s="1"/>
  <c r="AB66" i="91" s="1"/>
  <c r="AX66" i="91"/>
  <c r="S66" i="91" s="1"/>
  <c r="AC66" i="91" s="1"/>
  <c r="AB67" i="91" s="1"/>
  <c r="AX67" i="91"/>
  <c r="S67" i="91" s="1"/>
  <c r="AC67" i="91" s="1"/>
  <c r="AB68" i="91" s="1"/>
  <c r="AX68" i="91"/>
  <c r="S68" i="91" s="1"/>
  <c r="AC68" i="91" s="1"/>
  <c r="AB69" i="91" s="1"/>
  <c r="AX69" i="91"/>
  <c r="S69" i="91" s="1"/>
  <c r="AC69" i="91" s="1"/>
  <c r="AB70" i="91" s="1"/>
  <c r="AX70" i="91"/>
  <c r="S70" i="91" s="1"/>
  <c r="AC70" i="91" s="1"/>
  <c r="AB71" i="91" s="1"/>
  <c r="AX71" i="91"/>
  <c r="S71" i="91" s="1"/>
  <c r="AC71" i="91" s="1"/>
  <c r="AB72" i="91" s="1"/>
  <c r="AX72" i="91"/>
  <c r="S72" i="91" s="1"/>
  <c r="AC72" i="91" s="1"/>
  <c r="AB73" i="91" s="1"/>
  <c r="AX73" i="91"/>
  <c r="S73" i="91" s="1"/>
  <c r="AC73" i="91" s="1"/>
  <c r="AB74" i="91" s="1"/>
  <c r="AX76" i="91"/>
  <c r="S76" i="91" s="1"/>
  <c r="AC76" i="91" s="1"/>
  <c r="AB77" i="91" s="1"/>
  <c r="AX74" i="91"/>
  <c r="S74" i="91" s="1"/>
  <c r="AC74" i="91" s="1"/>
  <c r="AB75" i="91" s="1"/>
  <c r="AX75" i="91"/>
  <c r="S75" i="91" s="1"/>
  <c r="AC75" i="91" s="1"/>
  <c r="AB76" i="91" s="1"/>
  <c r="AX77" i="91"/>
  <c r="S77" i="91" s="1"/>
  <c r="AC77" i="91" s="1"/>
  <c r="AB78" i="91" s="1"/>
  <c r="AX78" i="91"/>
  <c r="S78" i="91" s="1"/>
  <c r="AC78" i="91" s="1"/>
  <c r="AB79" i="91" s="1"/>
  <c r="AF82" i="42"/>
  <c r="AO82" i="42" s="1"/>
  <c r="AE82" i="42"/>
  <c r="W83" i="42"/>
  <c r="AG82" i="42"/>
  <c r="AP82" i="42" s="1"/>
  <c r="AH80" i="45"/>
  <c r="AQ80" i="45" s="1"/>
  <c r="AG80" i="94"/>
  <c r="AP80" i="94" s="1"/>
  <c r="AF80" i="94"/>
  <c r="AO80" i="94" s="1"/>
  <c r="AE80" i="94"/>
  <c r="W81" i="94"/>
  <c r="AH78" i="74"/>
  <c r="AQ78" i="74" s="1"/>
  <c r="AJ74" i="75"/>
  <c r="AK74" i="75"/>
  <c r="AT74" i="75" s="1"/>
  <c r="AJ68" i="75"/>
  <c r="AK68" i="75"/>
  <c r="AT68" i="75" s="1"/>
  <c r="AJ62" i="75"/>
  <c r="AK62" i="75"/>
  <c r="AT62" i="75" s="1"/>
  <c r="AJ56" i="75"/>
  <c r="AK56" i="75"/>
  <c r="AT56" i="75" s="1"/>
  <c r="AJ50" i="75"/>
  <c r="AK50" i="75"/>
  <c r="AT50" i="75" s="1"/>
  <c r="AJ44" i="75"/>
  <c r="AK44" i="75"/>
  <c r="AT44" i="75" s="1"/>
  <c r="AJ38" i="75"/>
  <c r="AK38" i="75"/>
  <c r="AT38" i="75" s="1"/>
  <c r="AJ32" i="75"/>
  <c r="AK32" i="75"/>
  <c r="AT32" i="75" s="1"/>
  <c r="AJ26" i="75"/>
  <c r="AK26" i="75"/>
  <c r="AT26" i="75" s="1"/>
  <c r="AJ20" i="75"/>
  <c r="AK20" i="75"/>
  <c r="AT20" i="75" s="1"/>
  <c r="AJ14" i="75"/>
  <c r="AK14" i="75"/>
  <c r="AT14" i="75" s="1"/>
  <c r="AJ8" i="75"/>
  <c r="AK8" i="75"/>
  <c r="AT8" i="75" s="1"/>
  <c r="AJ79" i="43"/>
  <c r="AS79" i="43" s="1"/>
  <c r="AJ73" i="43"/>
  <c r="AK73" i="43"/>
  <c r="AT73" i="43" s="1"/>
  <c r="AJ67" i="43"/>
  <c r="AK67" i="43"/>
  <c r="AT67" i="43" s="1"/>
  <c r="AJ61" i="43"/>
  <c r="AK61" i="43"/>
  <c r="AT61" i="43" s="1"/>
  <c r="AJ55" i="43"/>
  <c r="AK55" i="43"/>
  <c r="AT55" i="43" s="1"/>
  <c r="AJ49" i="43"/>
  <c r="AK49" i="43"/>
  <c r="AT49" i="43" s="1"/>
  <c r="AJ43" i="43"/>
  <c r="AK43" i="43"/>
  <c r="AT43" i="43" s="1"/>
  <c r="AJ37" i="43"/>
  <c r="AK37" i="43"/>
  <c r="AT37" i="43" s="1"/>
  <c r="AJ31" i="43"/>
  <c r="AK31" i="43"/>
  <c r="AT31" i="43" s="1"/>
  <c r="AJ25" i="43"/>
  <c r="AK25" i="43"/>
  <c r="AT25" i="43" s="1"/>
  <c r="AJ19" i="43"/>
  <c r="AK19" i="43"/>
  <c r="AT19" i="43" s="1"/>
  <c r="AJ13" i="43"/>
  <c r="AK13" i="43"/>
  <c r="AT13" i="43" s="1"/>
  <c r="AJ7" i="43"/>
  <c r="AK7" i="43"/>
  <c r="AT7" i="43" s="1"/>
  <c r="AJ76" i="35"/>
  <c r="AK76" i="35"/>
  <c r="AT76" i="35" s="1"/>
  <c r="AJ73" i="35"/>
  <c r="AK73" i="35"/>
  <c r="AT73" i="35" s="1"/>
  <c r="AJ67" i="35"/>
  <c r="AK67" i="35"/>
  <c r="AT67" i="35" s="1"/>
  <c r="AJ61" i="35"/>
  <c r="AK61" i="35"/>
  <c r="AT61" i="35" s="1"/>
  <c r="AJ55" i="35"/>
  <c r="AK55" i="35"/>
  <c r="AT55" i="35" s="1"/>
  <c r="AJ49" i="35"/>
  <c r="AK49" i="35"/>
  <c r="AT49" i="35" s="1"/>
  <c r="AJ43" i="35"/>
  <c r="AK43" i="35"/>
  <c r="AT43" i="35" s="1"/>
  <c r="AJ37" i="35"/>
  <c r="AK37" i="35"/>
  <c r="AT37" i="35" s="1"/>
  <c r="AJ31" i="35"/>
  <c r="AK31" i="35"/>
  <c r="AT31" i="35" s="1"/>
  <c r="AJ25" i="35"/>
  <c r="AK25" i="35"/>
  <c r="AT25" i="35" s="1"/>
  <c r="AJ19" i="35"/>
  <c r="AK19" i="35"/>
  <c r="AT19" i="35" s="1"/>
  <c r="AJ13" i="35"/>
  <c r="AK13" i="35"/>
  <c r="AT13" i="35" s="1"/>
  <c r="AJ7" i="35"/>
  <c r="AK7" i="35"/>
  <c r="AT7" i="35" s="1"/>
  <c r="Z78" i="33"/>
  <c r="AE82" i="46"/>
  <c r="W83" i="46"/>
  <c r="AG82" i="46"/>
  <c r="AP82" i="46" s="1"/>
  <c r="AF82" i="46"/>
  <c r="AO82" i="46" s="1"/>
  <c r="AS4" i="95"/>
  <c r="AS81" i="95" s="1"/>
  <c r="AL4" i="95"/>
  <c r="AU4" i="95" s="1"/>
  <c r="AU81" i="95" s="1"/>
  <c r="C11" i="95" s="1"/>
  <c r="F48" i="97" s="1"/>
  <c r="AH77" i="85"/>
  <c r="AQ77" i="85" s="1"/>
  <c r="Y84" i="30"/>
  <c r="X84" i="30"/>
  <c r="AX79" i="75"/>
  <c r="S79" i="75" s="1"/>
  <c r="AC79" i="75" s="1"/>
  <c r="AF79" i="75"/>
  <c r="AO79" i="75" s="1"/>
  <c r="AO81" i="75" s="1"/>
  <c r="AE79" i="75"/>
  <c r="AK79" i="75" s="1"/>
  <c r="AT79" i="75" s="1"/>
  <c r="AG79" i="75"/>
  <c r="AP79" i="75" s="1"/>
  <c r="AP81" i="75" s="1"/>
  <c r="Y81" i="82"/>
  <c r="X81" i="82"/>
  <c r="Z81" i="82" s="1"/>
  <c r="AU81" i="47"/>
  <c r="C11" i="47" s="1"/>
  <c r="AH83" i="38"/>
  <c r="AQ83" i="38" s="1"/>
  <c r="AX79" i="91"/>
  <c r="S79" i="91" s="1"/>
  <c r="AC79" i="91" s="1"/>
  <c r="AG79" i="91"/>
  <c r="AP79" i="91" s="1"/>
  <c r="AP81" i="91" s="1"/>
  <c r="AF79" i="91"/>
  <c r="AO79" i="91" s="1"/>
  <c r="AO81" i="91" s="1"/>
  <c r="AE79" i="91"/>
  <c r="X78" i="90"/>
  <c r="Y78" i="90"/>
  <c r="Z78" i="90" s="1"/>
  <c r="W81" i="45"/>
  <c r="AG80" i="45"/>
  <c r="AP80" i="45" s="1"/>
  <c r="AF80" i="45"/>
  <c r="AO80" i="45" s="1"/>
  <c r="AE80" i="45"/>
  <c r="AE78" i="74"/>
  <c r="AG78" i="74"/>
  <c r="AP78" i="74" s="1"/>
  <c r="AF78" i="74"/>
  <c r="AO78" i="74" s="1"/>
  <c r="W79" i="74"/>
  <c r="AJ79" i="75"/>
  <c r="AS79" i="75" s="1"/>
  <c r="AJ73" i="75"/>
  <c r="AK73" i="75"/>
  <c r="AT73" i="75" s="1"/>
  <c r="AJ67" i="75"/>
  <c r="AK67" i="75"/>
  <c r="AT67" i="75" s="1"/>
  <c r="AJ61" i="75"/>
  <c r="AK61" i="75"/>
  <c r="AT61" i="75" s="1"/>
  <c r="AJ55" i="75"/>
  <c r="AK55" i="75"/>
  <c r="AT55" i="75" s="1"/>
  <c r="AJ49" i="75"/>
  <c r="AK49" i="75"/>
  <c r="AT49" i="75" s="1"/>
  <c r="AJ43" i="75"/>
  <c r="AK43" i="75"/>
  <c r="AT43" i="75" s="1"/>
  <c r="AJ37" i="75"/>
  <c r="AK37" i="75"/>
  <c r="AT37" i="75" s="1"/>
  <c r="AJ31" i="75"/>
  <c r="AK31" i="75"/>
  <c r="AT31" i="75" s="1"/>
  <c r="AJ25" i="75"/>
  <c r="AK25" i="75"/>
  <c r="AT25" i="75" s="1"/>
  <c r="AJ19" i="75"/>
  <c r="AK19" i="75"/>
  <c r="AT19" i="75" s="1"/>
  <c r="AJ13" i="75"/>
  <c r="AK13" i="75"/>
  <c r="AT13" i="75" s="1"/>
  <c r="AJ7" i="75"/>
  <c r="AK7" i="75"/>
  <c r="AT7" i="75" s="1"/>
  <c r="AR79" i="25"/>
  <c r="AI79" i="78"/>
  <c r="AN79" i="78"/>
  <c r="AJ78" i="43"/>
  <c r="AK78" i="43"/>
  <c r="AT78" i="43" s="1"/>
  <c r="AJ72" i="43"/>
  <c r="AK72" i="43"/>
  <c r="AT72" i="43" s="1"/>
  <c r="AJ66" i="43"/>
  <c r="AK66" i="43"/>
  <c r="AT66" i="43" s="1"/>
  <c r="AJ60" i="43"/>
  <c r="AK60" i="43"/>
  <c r="AT60" i="43" s="1"/>
  <c r="AJ54" i="43"/>
  <c r="AK54" i="43"/>
  <c r="AT54" i="43" s="1"/>
  <c r="AJ48" i="43"/>
  <c r="AK48" i="43"/>
  <c r="AT48" i="43" s="1"/>
  <c r="AJ42" i="43"/>
  <c r="AK42" i="43"/>
  <c r="AT42" i="43" s="1"/>
  <c r="AJ36" i="43"/>
  <c r="AK36" i="43"/>
  <c r="AT36" i="43" s="1"/>
  <c r="AJ30" i="43"/>
  <c r="AK30" i="43"/>
  <c r="AT30" i="43" s="1"/>
  <c r="AJ24" i="43"/>
  <c r="AK24" i="43"/>
  <c r="AT24" i="43" s="1"/>
  <c r="AJ18" i="43"/>
  <c r="AK18" i="43"/>
  <c r="AT18" i="43" s="1"/>
  <c r="AJ12" i="43"/>
  <c r="AK12" i="43"/>
  <c r="AT12" i="43" s="1"/>
  <c r="AJ79" i="35"/>
  <c r="AS79" i="35" s="1"/>
  <c r="AK79" i="35"/>
  <c r="AT79" i="35" s="1"/>
  <c r="AJ72" i="35"/>
  <c r="AK72" i="35"/>
  <c r="AT72" i="35" s="1"/>
  <c r="AJ66" i="35"/>
  <c r="AK66" i="35"/>
  <c r="AT66" i="35" s="1"/>
  <c r="AJ60" i="35"/>
  <c r="AK60" i="35"/>
  <c r="AT60" i="35" s="1"/>
  <c r="AJ54" i="35"/>
  <c r="AK54" i="35"/>
  <c r="AT54" i="35" s="1"/>
  <c r="AJ48" i="35"/>
  <c r="AK48" i="35"/>
  <c r="AT48" i="35" s="1"/>
  <c r="AJ42" i="35"/>
  <c r="AK42" i="35"/>
  <c r="AT42" i="35" s="1"/>
  <c r="AJ36" i="35"/>
  <c r="AK36" i="35"/>
  <c r="AT36" i="35" s="1"/>
  <c r="AJ30" i="35"/>
  <c r="AK30" i="35"/>
  <c r="AT30" i="35" s="1"/>
  <c r="AJ24" i="35"/>
  <c r="AK24" i="35"/>
  <c r="AT24" i="35" s="1"/>
  <c r="AJ18" i="35"/>
  <c r="AK18" i="35"/>
  <c r="AT18" i="35" s="1"/>
  <c r="AX11" i="35"/>
  <c r="S11" i="35" s="1"/>
  <c r="AC11" i="35" s="1"/>
  <c r="AB12" i="35" s="1"/>
  <c r="AR79" i="77"/>
  <c r="AR82" i="38"/>
  <c r="Z80" i="25"/>
  <c r="AI81" i="29"/>
  <c r="AN81" i="29"/>
  <c r="AX3" i="91" l="1"/>
  <c r="S3" i="91" s="1"/>
  <c r="AC3" i="91" s="1"/>
  <c r="Z84" i="30"/>
  <c r="AX16" i="91"/>
  <c r="S16" i="91" s="1"/>
  <c r="AC16" i="91" s="1"/>
  <c r="AB17" i="91" s="1"/>
  <c r="AX10" i="91"/>
  <c r="S10" i="91" s="1"/>
  <c r="AC10" i="91" s="1"/>
  <c r="AB11" i="91" s="1"/>
  <c r="AX4" i="91"/>
  <c r="S4" i="91" s="1"/>
  <c r="AC4" i="91" s="1"/>
  <c r="AB5" i="91" s="1"/>
  <c r="AX66" i="87"/>
  <c r="S66" i="87" s="1"/>
  <c r="AC66" i="87" s="1"/>
  <c r="AB67" i="87" s="1"/>
  <c r="AX14" i="87"/>
  <c r="S14" i="87" s="1"/>
  <c r="AC14" i="87" s="1"/>
  <c r="AB15" i="87" s="1"/>
  <c r="AX75" i="87"/>
  <c r="S75" i="87" s="1"/>
  <c r="AC75" i="87" s="1"/>
  <c r="AB76" i="87" s="1"/>
  <c r="AX69" i="87"/>
  <c r="S69" i="87" s="1"/>
  <c r="AC69" i="87" s="1"/>
  <c r="AB70" i="87" s="1"/>
  <c r="AX62" i="87"/>
  <c r="S62" i="87" s="1"/>
  <c r="AC62" i="87" s="1"/>
  <c r="AB63" i="87" s="1"/>
  <c r="AX41" i="87"/>
  <c r="S41" i="87" s="1"/>
  <c r="AC41" i="87" s="1"/>
  <c r="AB42" i="87" s="1"/>
  <c r="AX74" i="87"/>
  <c r="S74" i="87" s="1"/>
  <c r="AC74" i="87" s="1"/>
  <c r="AB75" i="87" s="1"/>
  <c r="AX68" i="87"/>
  <c r="S68" i="87" s="1"/>
  <c r="AC68" i="87" s="1"/>
  <c r="AB69" i="87" s="1"/>
  <c r="AX61" i="87"/>
  <c r="S61" i="87" s="1"/>
  <c r="AC61" i="87" s="1"/>
  <c r="AB62" i="87" s="1"/>
  <c r="AX35" i="87"/>
  <c r="S35" i="87" s="1"/>
  <c r="AC35" i="87" s="1"/>
  <c r="AB36" i="87" s="1"/>
  <c r="AX77" i="87"/>
  <c r="S77" i="87" s="1"/>
  <c r="AC77" i="87" s="1"/>
  <c r="AB78" i="87" s="1"/>
  <c r="AX67" i="87"/>
  <c r="S67" i="87" s="1"/>
  <c r="AC67" i="87" s="1"/>
  <c r="AB68" i="87" s="1"/>
  <c r="AX59" i="87"/>
  <c r="S59" i="87" s="1"/>
  <c r="AC59" i="87" s="1"/>
  <c r="AB60" i="87" s="1"/>
  <c r="AX29" i="87"/>
  <c r="S29" i="87" s="1"/>
  <c r="AC29" i="87" s="1"/>
  <c r="AB30" i="87" s="1"/>
  <c r="AX56" i="87"/>
  <c r="S56" i="87" s="1"/>
  <c r="AC56" i="87" s="1"/>
  <c r="AB57" i="87" s="1"/>
  <c r="AX23" i="87"/>
  <c r="S23" i="87" s="1"/>
  <c r="AC23" i="87" s="1"/>
  <c r="AB24" i="87" s="1"/>
  <c r="AX70" i="87"/>
  <c r="S70" i="87" s="1"/>
  <c r="AC70" i="87" s="1"/>
  <c r="AB71" i="87" s="1"/>
  <c r="AX64" i="87"/>
  <c r="S64" i="87" s="1"/>
  <c r="AC64" i="87" s="1"/>
  <c r="AB65" i="87" s="1"/>
  <c r="AX58" i="87"/>
  <c r="S58" i="87" s="1"/>
  <c r="AC58" i="87" s="1"/>
  <c r="AB59" i="87" s="1"/>
  <c r="AX52" i="87"/>
  <c r="S52" i="87" s="1"/>
  <c r="AC52" i="87" s="1"/>
  <c r="AB53" i="87" s="1"/>
  <c r="AX46" i="87"/>
  <c r="S46" i="87" s="1"/>
  <c r="AC46" i="87" s="1"/>
  <c r="AB47" i="87" s="1"/>
  <c r="AX40" i="87"/>
  <c r="S40" i="87" s="1"/>
  <c r="AC40" i="87" s="1"/>
  <c r="AB41" i="87" s="1"/>
  <c r="AX34" i="87"/>
  <c r="S34" i="87" s="1"/>
  <c r="AC34" i="87" s="1"/>
  <c r="AB35" i="87" s="1"/>
  <c r="AX28" i="87"/>
  <c r="S28" i="87" s="1"/>
  <c r="AC28" i="87" s="1"/>
  <c r="AB29" i="87" s="1"/>
  <c r="AX22" i="87"/>
  <c r="S22" i="87" s="1"/>
  <c r="AC22" i="87" s="1"/>
  <c r="AB23" i="87" s="1"/>
  <c r="AX10" i="87"/>
  <c r="S10" i="87" s="1"/>
  <c r="AC10" i="87" s="1"/>
  <c r="AB11" i="87" s="1"/>
  <c r="AX57" i="87"/>
  <c r="S57" i="87" s="1"/>
  <c r="AC57" i="87" s="1"/>
  <c r="AB58" i="87" s="1"/>
  <c r="AX51" i="87"/>
  <c r="S51" i="87" s="1"/>
  <c r="AC51" i="87" s="1"/>
  <c r="AB52" i="87" s="1"/>
  <c r="AX45" i="87"/>
  <c r="S45" i="87" s="1"/>
  <c r="AC45" i="87" s="1"/>
  <c r="AB46" i="87" s="1"/>
  <c r="AX39" i="87"/>
  <c r="S39" i="87" s="1"/>
  <c r="AC39" i="87" s="1"/>
  <c r="AB40" i="87" s="1"/>
  <c r="AX33" i="87"/>
  <c r="S33" i="87" s="1"/>
  <c r="AC33" i="87" s="1"/>
  <c r="AB34" i="87" s="1"/>
  <c r="AX27" i="87"/>
  <c r="S27" i="87" s="1"/>
  <c r="AC27" i="87" s="1"/>
  <c r="AB28" i="87" s="1"/>
  <c r="AX21" i="87"/>
  <c r="S21" i="87" s="1"/>
  <c r="AC21" i="87" s="1"/>
  <c r="AB22" i="87" s="1"/>
  <c r="AX9" i="87"/>
  <c r="S9" i="87" s="1"/>
  <c r="AC9" i="87" s="1"/>
  <c r="AB10" i="87" s="1"/>
  <c r="AX50" i="87"/>
  <c r="S50" i="87" s="1"/>
  <c r="AC50" i="87" s="1"/>
  <c r="AB51" i="87" s="1"/>
  <c r="AX44" i="87"/>
  <c r="S44" i="87" s="1"/>
  <c r="AC44" i="87" s="1"/>
  <c r="AB45" i="87" s="1"/>
  <c r="AX38" i="87"/>
  <c r="S38" i="87" s="1"/>
  <c r="AC38" i="87" s="1"/>
  <c r="AB39" i="87" s="1"/>
  <c r="AX32" i="87"/>
  <c r="S32" i="87" s="1"/>
  <c r="AC32" i="87" s="1"/>
  <c r="AB33" i="87" s="1"/>
  <c r="AX26" i="87"/>
  <c r="S26" i="87" s="1"/>
  <c r="AC26" i="87" s="1"/>
  <c r="AB27" i="87" s="1"/>
  <c r="AX20" i="87"/>
  <c r="S20" i="87" s="1"/>
  <c r="AC20" i="87" s="1"/>
  <c r="AB21" i="87" s="1"/>
  <c r="AX8" i="87"/>
  <c r="S8" i="87" s="1"/>
  <c r="AC8" i="87" s="1"/>
  <c r="AB9" i="87" s="1"/>
  <c r="AJ6" i="43"/>
  <c r="AX55" i="87"/>
  <c r="S55" i="87" s="1"/>
  <c r="AC55" i="87" s="1"/>
  <c r="AB56" i="87" s="1"/>
  <c r="AX49" i="87"/>
  <c r="S49" i="87" s="1"/>
  <c r="AC49" i="87" s="1"/>
  <c r="AB50" i="87" s="1"/>
  <c r="AX43" i="87"/>
  <c r="S43" i="87" s="1"/>
  <c r="AC43" i="87" s="1"/>
  <c r="AB44" i="87" s="1"/>
  <c r="AX37" i="87"/>
  <c r="S37" i="87" s="1"/>
  <c r="AC37" i="87" s="1"/>
  <c r="AB38" i="87" s="1"/>
  <c r="AX31" i="87"/>
  <c r="S31" i="87" s="1"/>
  <c r="AC31" i="87" s="1"/>
  <c r="AB32" i="87" s="1"/>
  <c r="AX25" i="87"/>
  <c r="S25" i="87" s="1"/>
  <c r="AC25" i="87" s="1"/>
  <c r="AB26" i="87" s="1"/>
  <c r="AX16" i="87"/>
  <c r="S16" i="87" s="1"/>
  <c r="AC16" i="87" s="1"/>
  <c r="AB17" i="87" s="1"/>
  <c r="AX5" i="87"/>
  <c r="S5" i="87" s="1"/>
  <c r="AC5" i="87" s="1"/>
  <c r="AB6" i="87" s="1"/>
  <c r="AX60" i="87"/>
  <c r="S60" i="87" s="1"/>
  <c r="AC60" i="87" s="1"/>
  <c r="AB61" i="87" s="1"/>
  <c r="AX54" i="87"/>
  <c r="S54" i="87" s="1"/>
  <c r="AC54" i="87" s="1"/>
  <c r="AB55" i="87" s="1"/>
  <c r="AX48" i="87"/>
  <c r="S48" i="87" s="1"/>
  <c r="AC48" i="87" s="1"/>
  <c r="AB49" i="87" s="1"/>
  <c r="AX42" i="87"/>
  <c r="S42" i="87" s="1"/>
  <c r="AC42" i="87" s="1"/>
  <c r="AB43" i="87" s="1"/>
  <c r="AX36" i="87"/>
  <c r="S36" i="87" s="1"/>
  <c r="AC36" i="87" s="1"/>
  <c r="AB37" i="87" s="1"/>
  <c r="AX30" i="87"/>
  <c r="S30" i="87" s="1"/>
  <c r="AC30" i="87" s="1"/>
  <c r="AB31" i="87" s="1"/>
  <c r="AX24" i="87"/>
  <c r="S24" i="87" s="1"/>
  <c r="AC24" i="87" s="1"/>
  <c r="AB25" i="87" s="1"/>
  <c r="AX15" i="87"/>
  <c r="S15" i="87" s="1"/>
  <c r="AC15" i="87" s="1"/>
  <c r="AB16" i="87" s="1"/>
  <c r="AX4" i="87"/>
  <c r="S4" i="87" s="1"/>
  <c r="AC4" i="87" s="1"/>
  <c r="AB5" i="87" s="1"/>
  <c r="W85" i="30"/>
  <c r="AG84" i="30"/>
  <c r="AP84" i="30" s="1"/>
  <c r="AF84" i="30"/>
  <c r="AO84" i="30" s="1"/>
  <c r="AE84" i="30"/>
  <c r="AE78" i="90"/>
  <c r="AG78" i="90"/>
  <c r="AP78" i="90" s="1"/>
  <c r="AF78" i="90"/>
  <c r="AO78" i="90" s="1"/>
  <c r="W79" i="90"/>
  <c r="AJ3" i="87"/>
  <c r="AB4" i="87"/>
  <c r="AK6" i="91"/>
  <c r="AT6" i="91" s="1"/>
  <c r="AS66" i="43"/>
  <c r="AL66" i="43"/>
  <c r="AU66" i="43" s="1"/>
  <c r="Y83" i="46"/>
  <c r="X83" i="46"/>
  <c r="AS31" i="35"/>
  <c r="AL31" i="35"/>
  <c r="AU31" i="35" s="1"/>
  <c r="AS67" i="35"/>
  <c r="AL67" i="35"/>
  <c r="AU67" i="35" s="1"/>
  <c r="AS7" i="43"/>
  <c r="AL7" i="43"/>
  <c r="AU7" i="43" s="1"/>
  <c r="AS25" i="43"/>
  <c r="AL25" i="43"/>
  <c r="AU25" i="43" s="1"/>
  <c r="AS43" i="43"/>
  <c r="AL43" i="43"/>
  <c r="AU43" i="43" s="1"/>
  <c r="AS61" i="43"/>
  <c r="AL61" i="43"/>
  <c r="AU61" i="43" s="1"/>
  <c r="AS74" i="75"/>
  <c r="AL74" i="75"/>
  <c r="AU74" i="75" s="1"/>
  <c r="X81" i="94"/>
  <c r="Y81" i="94"/>
  <c r="Y83" i="42"/>
  <c r="X83" i="42"/>
  <c r="AJ75" i="91"/>
  <c r="AK75" i="91"/>
  <c r="AT75" i="91" s="1"/>
  <c r="AJ70" i="91"/>
  <c r="AK70" i="91"/>
  <c r="AT70" i="91" s="1"/>
  <c r="AJ64" i="91"/>
  <c r="AK64" i="91"/>
  <c r="AT64" i="91" s="1"/>
  <c r="AJ58" i="91"/>
  <c r="AK58" i="91"/>
  <c r="AT58" i="91" s="1"/>
  <c r="AJ52" i="91"/>
  <c r="AK52" i="91"/>
  <c r="AT52" i="91" s="1"/>
  <c r="AJ46" i="91"/>
  <c r="AK46" i="91"/>
  <c r="AT46" i="91" s="1"/>
  <c r="AJ40" i="91"/>
  <c r="AK40" i="91"/>
  <c r="AT40" i="91" s="1"/>
  <c r="AJ34" i="91"/>
  <c r="AK34" i="91"/>
  <c r="AT34" i="91" s="1"/>
  <c r="AJ28" i="91"/>
  <c r="AK28" i="91"/>
  <c r="AT28" i="91" s="1"/>
  <c r="AJ22" i="91"/>
  <c r="AK22" i="91"/>
  <c r="AT22" i="91" s="1"/>
  <c r="AJ16" i="91"/>
  <c r="AK16" i="91"/>
  <c r="AT16" i="91" s="1"/>
  <c r="AJ10" i="91"/>
  <c r="AK10" i="91"/>
  <c r="AT10" i="91" s="1"/>
  <c r="AB4" i="91"/>
  <c r="AJ3" i="91"/>
  <c r="AS14" i="35"/>
  <c r="AL14" i="35"/>
  <c r="AU14" i="35" s="1"/>
  <c r="AS32" i="35"/>
  <c r="AL32" i="35"/>
  <c r="AU32" i="35" s="1"/>
  <c r="AS50" i="35"/>
  <c r="AL50" i="35"/>
  <c r="AU50" i="35" s="1"/>
  <c r="AS68" i="35"/>
  <c r="AL68" i="35"/>
  <c r="AU68" i="35" s="1"/>
  <c r="W81" i="78"/>
  <c r="AG80" i="78"/>
  <c r="AP80" i="78" s="1"/>
  <c r="AF80" i="78"/>
  <c r="AO80" i="78" s="1"/>
  <c r="AE80" i="78"/>
  <c r="AI79" i="43"/>
  <c r="AN79" i="43"/>
  <c r="AN81" i="43" s="1"/>
  <c r="AS9" i="43"/>
  <c r="AL9" i="43"/>
  <c r="AU9" i="43" s="1"/>
  <c r="AS27" i="43"/>
  <c r="AL27" i="43"/>
  <c r="AU27" i="43" s="1"/>
  <c r="AS45" i="43"/>
  <c r="AL45" i="43"/>
  <c r="AU45" i="43" s="1"/>
  <c r="AS63" i="43"/>
  <c r="AL63" i="43"/>
  <c r="AU63" i="43" s="1"/>
  <c r="X78" i="89"/>
  <c r="Y78" i="89"/>
  <c r="AS10" i="75"/>
  <c r="AL10" i="75"/>
  <c r="AU10" i="75" s="1"/>
  <c r="AS28" i="75"/>
  <c r="AL28" i="75"/>
  <c r="AU28" i="75" s="1"/>
  <c r="AS46" i="75"/>
  <c r="AL46" i="75"/>
  <c r="AU46" i="75" s="1"/>
  <c r="AS64" i="75"/>
  <c r="AL64" i="75"/>
  <c r="AU64" i="75" s="1"/>
  <c r="AI78" i="37"/>
  <c r="AN78" i="37"/>
  <c r="AJ4" i="35"/>
  <c r="AK4" i="35"/>
  <c r="AT4" i="35" s="1"/>
  <c r="AJ11" i="75"/>
  <c r="AK11" i="75"/>
  <c r="AT11" i="75" s="1"/>
  <c r="AS35" i="75"/>
  <c r="AL35" i="75"/>
  <c r="AU35" i="75" s="1"/>
  <c r="AS53" i="75"/>
  <c r="AL53" i="75"/>
  <c r="AU53" i="75" s="1"/>
  <c r="AS71" i="75"/>
  <c r="AL71" i="75"/>
  <c r="AU71" i="75" s="1"/>
  <c r="AJ76" i="87"/>
  <c r="AK76" i="87"/>
  <c r="AT76" i="87" s="1"/>
  <c r="AJ71" i="87"/>
  <c r="AK71" i="87"/>
  <c r="AT71" i="87" s="1"/>
  <c r="AJ65" i="87"/>
  <c r="AK65" i="87"/>
  <c r="AT65" i="87" s="1"/>
  <c r="AJ59" i="87"/>
  <c r="AK59" i="87"/>
  <c r="AT59" i="87" s="1"/>
  <c r="AJ53" i="87"/>
  <c r="AK53" i="87"/>
  <c r="AT53" i="87" s="1"/>
  <c r="AJ47" i="87"/>
  <c r="AK47" i="87"/>
  <c r="AT47" i="87" s="1"/>
  <c r="AJ41" i="87"/>
  <c r="AK41" i="87"/>
  <c r="AT41" i="87" s="1"/>
  <c r="AJ35" i="87"/>
  <c r="AK35" i="87"/>
  <c r="AT35" i="87" s="1"/>
  <c r="AJ29" i="87"/>
  <c r="AK29" i="87"/>
  <c r="AT29" i="87" s="1"/>
  <c r="AJ23" i="87"/>
  <c r="AK23" i="87"/>
  <c r="AT23" i="87" s="1"/>
  <c r="AK17" i="87"/>
  <c r="AT17" i="87" s="1"/>
  <c r="AK11" i="87"/>
  <c r="AT11" i="87" s="1"/>
  <c r="AK6" i="87"/>
  <c r="AT6" i="87" s="1"/>
  <c r="AJ6" i="75"/>
  <c r="AK6" i="75"/>
  <c r="AT6" i="75" s="1"/>
  <c r="AS30" i="75"/>
  <c r="AL30" i="75"/>
  <c r="AU30" i="75" s="1"/>
  <c r="AS48" i="75"/>
  <c r="AL48" i="75"/>
  <c r="AU48" i="75" s="1"/>
  <c r="AS66" i="75"/>
  <c r="AL66" i="75"/>
  <c r="AU66" i="75" s="1"/>
  <c r="AH78" i="83"/>
  <c r="AQ78" i="83" s="1"/>
  <c r="AS66" i="35"/>
  <c r="AL66" i="35"/>
  <c r="AU66" i="35" s="1"/>
  <c r="AI80" i="94"/>
  <c r="AN80" i="94"/>
  <c r="AJ63" i="91"/>
  <c r="AK63" i="91"/>
  <c r="AT63" i="91" s="1"/>
  <c r="AJ57" i="91"/>
  <c r="AK57" i="91"/>
  <c r="AT57" i="91" s="1"/>
  <c r="AJ51" i="91"/>
  <c r="AK51" i="91"/>
  <c r="AT51" i="91" s="1"/>
  <c r="AJ45" i="91"/>
  <c r="AK45" i="91"/>
  <c r="AT45" i="91" s="1"/>
  <c r="AJ39" i="91"/>
  <c r="AK39" i="91"/>
  <c r="AT39" i="91" s="1"/>
  <c r="AJ33" i="91"/>
  <c r="AK33" i="91"/>
  <c r="AT33" i="91" s="1"/>
  <c r="AJ27" i="91"/>
  <c r="AK27" i="91"/>
  <c r="AT27" i="91" s="1"/>
  <c r="AJ21" i="91"/>
  <c r="AK21" i="91"/>
  <c r="AT21" i="91" s="1"/>
  <c r="AJ15" i="91"/>
  <c r="AK15" i="91"/>
  <c r="AT15" i="91" s="1"/>
  <c r="AJ9" i="91"/>
  <c r="AK9" i="91"/>
  <c r="AT9" i="91" s="1"/>
  <c r="AJ5" i="91"/>
  <c r="AK5" i="91"/>
  <c r="AT5" i="91" s="1"/>
  <c r="X79" i="86"/>
  <c r="Y79" i="86"/>
  <c r="AH82" i="29"/>
  <c r="AQ82" i="29" s="1"/>
  <c r="AS14" i="43"/>
  <c r="AL14" i="43"/>
  <c r="AU14" i="43" s="1"/>
  <c r="AS32" i="43"/>
  <c r="AL32" i="43"/>
  <c r="AU32" i="43" s="1"/>
  <c r="AS50" i="43"/>
  <c r="AL50" i="43"/>
  <c r="AU50" i="43" s="1"/>
  <c r="AS68" i="43"/>
  <c r="AL68" i="43"/>
  <c r="AU68" i="43" s="1"/>
  <c r="W82" i="26"/>
  <c r="AG81" i="26"/>
  <c r="AP81" i="26" s="1"/>
  <c r="AF81" i="26"/>
  <c r="AO81" i="26" s="1"/>
  <c r="AE81" i="26"/>
  <c r="AS21" i="75"/>
  <c r="AL21" i="75"/>
  <c r="AU21" i="75" s="1"/>
  <c r="AS39" i="75"/>
  <c r="AL39" i="75"/>
  <c r="AU39" i="75" s="1"/>
  <c r="AS57" i="75"/>
  <c r="AL57" i="75"/>
  <c r="AU57" i="75" s="1"/>
  <c r="AS76" i="75"/>
  <c r="AL76" i="75"/>
  <c r="AU76" i="75" s="1"/>
  <c r="AS5" i="35"/>
  <c r="AL5" i="35"/>
  <c r="AU5" i="35" s="1"/>
  <c r="AS21" i="35"/>
  <c r="AL21" i="35"/>
  <c r="AU21" i="35" s="1"/>
  <c r="AS39" i="35"/>
  <c r="AL39" i="35"/>
  <c r="AU39" i="35" s="1"/>
  <c r="AS57" i="35"/>
  <c r="AL57" i="35"/>
  <c r="AU57" i="35" s="1"/>
  <c r="AS78" i="35"/>
  <c r="AL78" i="35"/>
  <c r="AU78" i="35" s="1"/>
  <c r="AN78" i="31"/>
  <c r="AI78" i="31"/>
  <c r="AS3" i="35"/>
  <c r="AL3" i="35"/>
  <c r="AU3" i="35" s="1"/>
  <c r="AS22" i="35"/>
  <c r="AL22" i="35"/>
  <c r="AU22" i="35" s="1"/>
  <c r="AS40" i="35"/>
  <c r="AL40" i="35"/>
  <c r="AU40" i="35" s="1"/>
  <c r="AS58" i="35"/>
  <c r="AL58" i="35"/>
  <c r="AU58" i="35" s="1"/>
  <c r="AS77" i="35"/>
  <c r="AL77" i="35"/>
  <c r="AU77" i="35" s="1"/>
  <c r="AS22" i="43"/>
  <c r="AL22" i="43"/>
  <c r="AU22" i="43" s="1"/>
  <c r="AS40" i="43"/>
  <c r="AL40" i="43"/>
  <c r="AU40" i="43" s="1"/>
  <c r="AS58" i="43"/>
  <c r="AL58" i="43"/>
  <c r="AU58" i="43" s="1"/>
  <c r="AS76" i="43"/>
  <c r="AL76" i="43"/>
  <c r="AU76" i="43" s="1"/>
  <c r="AJ17" i="75"/>
  <c r="AK17" i="75"/>
  <c r="AT17" i="75" s="1"/>
  <c r="Y81" i="34"/>
  <c r="X81" i="34"/>
  <c r="AR83" i="30"/>
  <c r="AS23" i="35"/>
  <c r="AL23" i="35"/>
  <c r="AU23" i="35" s="1"/>
  <c r="AS41" i="35"/>
  <c r="AL41" i="35"/>
  <c r="AU41" i="35" s="1"/>
  <c r="AS59" i="35"/>
  <c r="AL59" i="35"/>
  <c r="AU59" i="35" s="1"/>
  <c r="AS75" i="35"/>
  <c r="AL75" i="35"/>
  <c r="AU75" i="35" s="1"/>
  <c r="AS17" i="43"/>
  <c r="AL17" i="43"/>
  <c r="AU17" i="43" s="1"/>
  <c r="AS35" i="43"/>
  <c r="AL35" i="43"/>
  <c r="AU35" i="43" s="1"/>
  <c r="AS53" i="43"/>
  <c r="AL53" i="43"/>
  <c r="AU53" i="43" s="1"/>
  <c r="AS71" i="43"/>
  <c r="AL71" i="43"/>
  <c r="AU71" i="43" s="1"/>
  <c r="AJ75" i="87"/>
  <c r="AK75" i="87"/>
  <c r="AT75" i="87" s="1"/>
  <c r="AJ70" i="87"/>
  <c r="AK70" i="87"/>
  <c r="AT70" i="87" s="1"/>
  <c r="AJ64" i="87"/>
  <c r="AK64" i="87"/>
  <c r="AT64" i="87" s="1"/>
  <c r="AJ58" i="87"/>
  <c r="AK58" i="87"/>
  <c r="AT58" i="87" s="1"/>
  <c r="AJ52" i="87"/>
  <c r="AK52" i="87"/>
  <c r="AT52" i="87" s="1"/>
  <c r="AJ46" i="87"/>
  <c r="AK46" i="87"/>
  <c r="AT46" i="87" s="1"/>
  <c r="AJ40" i="87"/>
  <c r="AK40" i="87"/>
  <c r="AT40" i="87" s="1"/>
  <c r="AJ34" i="87"/>
  <c r="AK34" i="87"/>
  <c r="AT34" i="87" s="1"/>
  <c r="AJ28" i="87"/>
  <c r="AK28" i="87"/>
  <c r="AT28" i="87" s="1"/>
  <c r="AJ22" i="87"/>
  <c r="AK22" i="87"/>
  <c r="AT22" i="87" s="1"/>
  <c r="AJ16" i="87"/>
  <c r="AK16" i="87"/>
  <c r="AT16" i="87" s="1"/>
  <c r="AJ10" i="87"/>
  <c r="AK10" i="87"/>
  <c r="AT10" i="87" s="1"/>
  <c r="AJ5" i="87"/>
  <c r="AK5" i="87"/>
  <c r="AT5" i="87" s="1"/>
  <c r="AJ12" i="75"/>
  <c r="AK12" i="75"/>
  <c r="AT12" i="75" s="1"/>
  <c r="Z78" i="83"/>
  <c r="X84" i="38"/>
  <c r="Z84" i="38" s="1"/>
  <c r="Y84" i="38"/>
  <c r="AS12" i="43"/>
  <c r="AL12" i="43"/>
  <c r="AU12" i="43" s="1"/>
  <c r="AS13" i="75"/>
  <c r="AL13" i="75"/>
  <c r="AU13" i="75" s="1"/>
  <c r="AS67" i="75"/>
  <c r="AL67" i="75"/>
  <c r="AU67" i="75" s="1"/>
  <c r="AS13" i="35"/>
  <c r="AL13" i="35"/>
  <c r="AU13" i="35" s="1"/>
  <c r="AS49" i="35"/>
  <c r="AL49" i="35"/>
  <c r="AU49" i="35" s="1"/>
  <c r="W79" i="33"/>
  <c r="AG78" i="33"/>
  <c r="AP78" i="33" s="1"/>
  <c r="AF78" i="33"/>
  <c r="AO78" i="33" s="1"/>
  <c r="AE78" i="33"/>
  <c r="AS19" i="35"/>
  <c r="AL19" i="35"/>
  <c r="AU19" i="35" s="1"/>
  <c r="AS13" i="43"/>
  <c r="AL13" i="43"/>
  <c r="AU13" i="43" s="1"/>
  <c r="AS31" i="43"/>
  <c r="AL31" i="43"/>
  <c r="AU31" i="43" s="1"/>
  <c r="AS49" i="43"/>
  <c r="AL49" i="43"/>
  <c r="AU49" i="43" s="1"/>
  <c r="AS67" i="43"/>
  <c r="AL67" i="43"/>
  <c r="AU67" i="43" s="1"/>
  <c r="AS8" i="75"/>
  <c r="AL8" i="75"/>
  <c r="AU8" i="75" s="1"/>
  <c r="AS26" i="75"/>
  <c r="AL26" i="75"/>
  <c r="AU26" i="75" s="1"/>
  <c r="AS44" i="75"/>
  <c r="AL44" i="75"/>
  <c r="AU44" i="75" s="1"/>
  <c r="AS62" i="75"/>
  <c r="AL62" i="75"/>
  <c r="AU62" i="75" s="1"/>
  <c r="AJ74" i="91"/>
  <c r="AK74" i="91"/>
  <c r="AT74" i="91" s="1"/>
  <c r="AJ68" i="91"/>
  <c r="AK68" i="91"/>
  <c r="AT68" i="91" s="1"/>
  <c r="AJ62" i="91"/>
  <c r="AK62" i="91"/>
  <c r="AT62" i="91" s="1"/>
  <c r="AJ56" i="91"/>
  <c r="AK56" i="91"/>
  <c r="AT56" i="91" s="1"/>
  <c r="AJ50" i="91"/>
  <c r="AK50" i="91"/>
  <c r="AT50" i="91" s="1"/>
  <c r="AJ44" i="91"/>
  <c r="AK44" i="91"/>
  <c r="AT44" i="91" s="1"/>
  <c r="AJ38" i="91"/>
  <c r="AK38" i="91"/>
  <c r="AT38" i="91" s="1"/>
  <c r="AJ32" i="91"/>
  <c r="AK32" i="91"/>
  <c r="AT32" i="91" s="1"/>
  <c r="AJ26" i="91"/>
  <c r="AK26" i="91"/>
  <c r="AT26" i="91" s="1"/>
  <c r="AJ20" i="91"/>
  <c r="AK20" i="91"/>
  <c r="AT20" i="91" s="1"/>
  <c r="AJ14" i="91"/>
  <c r="AK14" i="91"/>
  <c r="AT14" i="91" s="1"/>
  <c r="AJ8" i="91"/>
  <c r="AK8" i="91"/>
  <c r="AT8" i="91" s="1"/>
  <c r="Z82" i="29"/>
  <c r="AS20" i="35"/>
  <c r="AL20" i="35"/>
  <c r="AU20" i="35" s="1"/>
  <c r="AS38" i="35"/>
  <c r="AL38" i="35"/>
  <c r="AU38" i="35" s="1"/>
  <c r="AS56" i="35"/>
  <c r="AL56" i="35"/>
  <c r="AU56" i="35" s="1"/>
  <c r="AS74" i="35"/>
  <c r="AL74" i="35"/>
  <c r="AU74" i="35" s="1"/>
  <c r="AR77" i="83"/>
  <c r="AI77" i="73"/>
  <c r="AN77" i="73"/>
  <c r="AS15" i="43"/>
  <c r="AL15" i="43"/>
  <c r="AU15" i="43" s="1"/>
  <c r="AS33" i="43"/>
  <c r="AL33" i="43"/>
  <c r="AU33" i="43" s="1"/>
  <c r="AS51" i="43"/>
  <c r="AL51" i="43"/>
  <c r="AU51" i="43" s="1"/>
  <c r="AS69" i="43"/>
  <c r="AL69" i="43"/>
  <c r="AU69" i="43" s="1"/>
  <c r="AJ16" i="75"/>
  <c r="AS34" i="75"/>
  <c r="AL34" i="75"/>
  <c r="AU34" i="75" s="1"/>
  <c r="AS52" i="75"/>
  <c r="AL52" i="75"/>
  <c r="AU52" i="75" s="1"/>
  <c r="AS70" i="75"/>
  <c r="AL70" i="75"/>
  <c r="AU70" i="75" s="1"/>
  <c r="AF79" i="87"/>
  <c r="AO79" i="87" s="1"/>
  <c r="AO81" i="87" s="1"/>
  <c r="AE79" i="87"/>
  <c r="AX79" i="87"/>
  <c r="S79" i="87" s="1"/>
  <c r="AC79" i="87" s="1"/>
  <c r="AG79" i="87"/>
  <c r="AP79" i="87" s="1"/>
  <c r="AP81" i="87" s="1"/>
  <c r="AJ23" i="75"/>
  <c r="AK23" i="75"/>
  <c r="AT23" i="75" s="1"/>
  <c r="AS41" i="75"/>
  <c r="AL41" i="75"/>
  <c r="AU41" i="75" s="1"/>
  <c r="AS59" i="75"/>
  <c r="AL59" i="75"/>
  <c r="AU59" i="75" s="1"/>
  <c r="AS77" i="75"/>
  <c r="AL77" i="75"/>
  <c r="AU77" i="75" s="1"/>
  <c r="W81" i="77"/>
  <c r="AG80" i="77"/>
  <c r="AP80" i="77" s="1"/>
  <c r="AF80" i="77"/>
  <c r="AO80" i="77" s="1"/>
  <c r="AE80" i="77"/>
  <c r="Y78" i="85"/>
  <c r="X78" i="85"/>
  <c r="AJ78" i="87"/>
  <c r="AK78" i="87"/>
  <c r="AT78" i="87" s="1"/>
  <c r="AJ69" i="87"/>
  <c r="AK69" i="87"/>
  <c r="AT69" i="87" s="1"/>
  <c r="AJ63" i="87"/>
  <c r="AK63" i="87"/>
  <c r="AT63" i="87" s="1"/>
  <c r="AJ57" i="87"/>
  <c r="AK57" i="87"/>
  <c r="AT57" i="87" s="1"/>
  <c r="AJ51" i="87"/>
  <c r="AK51" i="87"/>
  <c r="AT51" i="87" s="1"/>
  <c r="AJ45" i="87"/>
  <c r="AK45" i="87"/>
  <c r="AT45" i="87" s="1"/>
  <c r="AJ39" i="87"/>
  <c r="AK39" i="87"/>
  <c r="AT39" i="87" s="1"/>
  <c r="AJ33" i="87"/>
  <c r="AK33" i="87"/>
  <c r="AT33" i="87" s="1"/>
  <c r="AJ27" i="87"/>
  <c r="AK27" i="87"/>
  <c r="AT27" i="87" s="1"/>
  <c r="AJ21" i="87"/>
  <c r="AK21" i="87"/>
  <c r="AT21" i="87" s="1"/>
  <c r="AJ15" i="87"/>
  <c r="AK15" i="87"/>
  <c r="AT15" i="87" s="1"/>
  <c r="AJ9" i="87"/>
  <c r="AK9" i="87"/>
  <c r="AT9" i="87" s="1"/>
  <c r="AJ18" i="75"/>
  <c r="AK18" i="75"/>
  <c r="AT18" i="75" s="1"/>
  <c r="AS36" i="75"/>
  <c r="AL36" i="75"/>
  <c r="AU36" i="75" s="1"/>
  <c r="AS54" i="75"/>
  <c r="AL54" i="75"/>
  <c r="AU54" i="75" s="1"/>
  <c r="AS72" i="75"/>
  <c r="AL72" i="75"/>
  <c r="AU72" i="75" s="1"/>
  <c r="AS6" i="35"/>
  <c r="AL6" i="35"/>
  <c r="AU6" i="35" s="1"/>
  <c r="AJ12" i="35"/>
  <c r="AK12" i="35"/>
  <c r="AT12" i="35" s="1"/>
  <c r="AS48" i="43"/>
  <c r="AL48" i="43"/>
  <c r="AU48" i="43" s="1"/>
  <c r="AS20" i="75"/>
  <c r="AL20" i="75"/>
  <c r="AU20" i="75" s="1"/>
  <c r="AN82" i="46"/>
  <c r="AI82" i="46"/>
  <c r="AN82" i="42"/>
  <c r="AI82" i="42"/>
  <c r="AS36" i="35"/>
  <c r="AL36" i="35"/>
  <c r="AU36" i="35" s="1"/>
  <c r="AS18" i="43"/>
  <c r="AL18" i="43"/>
  <c r="AU18" i="43" s="1"/>
  <c r="AS19" i="75"/>
  <c r="AL19" i="75"/>
  <c r="AU19" i="75" s="1"/>
  <c r="AS73" i="35"/>
  <c r="AL73" i="35"/>
  <c r="AU73" i="35" s="1"/>
  <c r="AI78" i="74"/>
  <c r="AN78" i="74"/>
  <c r="AJ79" i="91"/>
  <c r="AS79" i="91" s="1"/>
  <c r="AK79" i="91"/>
  <c r="AT79" i="91" s="1"/>
  <c r="AJ73" i="91"/>
  <c r="AK73" i="91"/>
  <c r="AT73" i="91" s="1"/>
  <c r="AJ67" i="91"/>
  <c r="AK67" i="91"/>
  <c r="AT67" i="91" s="1"/>
  <c r="AJ61" i="91"/>
  <c r="AK61" i="91"/>
  <c r="AT61" i="91" s="1"/>
  <c r="AJ55" i="91"/>
  <c r="AK55" i="91"/>
  <c r="AT55" i="91" s="1"/>
  <c r="AJ49" i="91"/>
  <c r="AK49" i="91"/>
  <c r="AT49" i="91" s="1"/>
  <c r="AJ43" i="91"/>
  <c r="AK43" i="91"/>
  <c r="AT43" i="91" s="1"/>
  <c r="AJ37" i="91"/>
  <c r="AK37" i="91"/>
  <c r="AT37" i="91" s="1"/>
  <c r="AJ31" i="91"/>
  <c r="AK31" i="91"/>
  <c r="AT31" i="91" s="1"/>
  <c r="AJ25" i="91"/>
  <c r="AK25" i="91"/>
  <c r="AT25" i="91" s="1"/>
  <c r="AJ19" i="91"/>
  <c r="AK19" i="91"/>
  <c r="AT19" i="91" s="1"/>
  <c r="AJ13" i="91"/>
  <c r="AK13" i="91"/>
  <c r="AT13" i="91" s="1"/>
  <c r="AX6" i="91"/>
  <c r="S6" i="91" s="1"/>
  <c r="AC6" i="91" s="1"/>
  <c r="AB7" i="91" s="1"/>
  <c r="AR78" i="93"/>
  <c r="AS20" i="43"/>
  <c r="AL20" i="43"/>
  <c r="AU20" i="43" s="1"/>
  <c r="AS38" i="43"/>
  <c r="AL38" i="43"/>
  <c r="AU38" i="43" s="1"/>
  <c r="AS56" i="43"/>
  <c r="AL56" i="43"/>
  <c r="AU56" i="43" s="1"/>
  <c r="AS74" i="43"/>
  <c r="AL74" i="43"/>
  <c r="AU74" i="43" s="1"/>
  <c r="AS9" i="75"/>
  <c r="AL9" i="75"/>
  <c r="AU9" i="75" s="1"/>
  <c r="AS27" i="75"/>
  <c r="AL27" i="75"/>
  <c r="AU27" i="75" s="1"/>
  <c r="AS45" i="75"/>
  <c r="AL45" i="75"/>
  <c r="AU45" i="75" s="1"/>
  <c r="AS63" i="75"/>
  <c r="AL63" i="75"/>
  <c r="AU63" i="75" s="1"/>
  <c r="AS9" i="35"/>
  <c r="AL9" i="35"/>
  <c r="AU9" i="35" s="1"/>
  <c r="AS27" i="35"/>
  <c r="AL27" i="35"/>
  <c r="AU27" i="35" s="1"/>
  <c r="AS45" i="35"/>
  <c r="AL45" i="35"/>
  <c r="AU45" i="35" s="1"/>
  <c r="AS63" i="35"/>
  <c r="AL63" i="35"/>
  <c r="AU63" i="35" s="1"/>
  <c r="AS3" i="43"/>
  <c r="AL3" i="43"/>
  <c r="AU3" i="43" s="1"/>
  <c r="AS3" i="75"/>
  <c r="AL3" i="75"/>
  <c r="AU3" i="75" s="1"/>
  <c r="X79" i="37"/>
  <c r="Z79" i="37" s="1"/>
  <c r="Y79" i="37"/>
  <c r="W81" i="41"/>
  <c r="AG80" i="41"/>
  <c r="AP80" i="41" s="1"/>
  <c r="AF80" i="41"/>
  <c r="AO80" i="41" s="1"/>
  <c r="AE80" i="41"/>
  <c r="AS10" i="35"/>
  <c r="AL10" i="35"/>
  <c r="AU10" i="35" s="1"/>
  <c r="AS28" i="35"/>
  <c r="AL28" i="35"/>
  <c r="AU28" i="35" s="1"/>
  <c r="AS46" i="35"/>
  <c r="AL46" i="35"/>
  <c r="AU46" i="35" s="1"/>
  <c r="AS64" i="35"/>
  <c r="AL64" i="35"/>
  <c r="AU64" i="35" s="1"/>
  <c r="AS10" i="43"/>
  <c r="AL10" i="43"/>
  <c r="AU10" i="43" s="1"/>
  <c r="AS28" i="43"/>
  <c r="AL28" i="43"/>
  <c r="AU28" i="43" s="1"/>
  <c r="AS46" i="43"/>
  <c r="AL46" i="43"/>
  <c r="AU46" i="43" s="1"/>
  <c r="AS64" i="43"/>
  <c r="AL64" i="43"/>
  <c r="AU64" i="43" s="1"/>
  <c r="AJ11" i="35"/>
  <c r="AS29" i="35"/>
  <c r="AL29" i="35"/>
  <c r="AU29" i="35" s="1"/>
  <c r="AS47" i="35"/>
  <c r="AL47" i="35"/>
  <c r="AU47" i="35" s="1"/>
  <c r="AS65" i="35"/>
  <c r="AL65" i="35"/>
  <c r="AU65" i="35" s="1"/>
  <c r="AS5" i="43"/>
  <c r="AL5" i="43"/>
  <c r="AU5" i="43" s="1"/>
  <c r="AS23" i="43"/>
  <c r="AL23" i="43"/>
  <c r="AU23" i="43" s="1"/>
  <c r="AS41" i="43"/>
  <c r="AL41" i="43"/>
  <c r="AU41" i="43" s="1"/>
  <c r="AS59" i="43"/>
  <c r="AL59" i="43"/>
  <c r="AU59" i="43" s="1"/>
  <c r="AS75" i="43"/>
  <c r="AL75" i="43"/>
  <c r="AU75" i="43" s="1"/>
  <c r="AJ74" i="87"/>
  <c r="AK74" i="87"/>
  <c r="AT74" i="87" s="1"/>
  <c r="AJ68" i="87"/>
  <c r="AK68" i="87"/>
  <c r="AT68" i="87" s="1"/>
  <c r="AJ62" i="87"/>
  <c r="AK62" i="87"/>
  <c r="AT62" i="87" s="1"/>
  <c r="AJ56" i="87"/>
  <c r="AK56" i="87"/>
  <c r="AT56" i="87" s="1"/>
  <c r="AJ50" i="87"/>
  <c r="AK50" i="87"/>
  <c r="AT50" i="87" s="1"/>
  <c r="AJ44" i="87"/>
  <c r="AK44" i="87"/>
  <c r="AT44" i="87" s="1"/>
  <c r="AJ38" i="87"/>
  <c r="AK38" i="87"/>
  <c r="AT38" i="87" s="1"/>
  <c r="AJ32" i="87"/>
  <c r="AK32" i="87"/>
  <c r="AT32" i="87" s="1"/>
  <c r="AJ26" i="87"/>
  <c r="AK26" i="87"/>
  <c r="AT26" i="87" s="1"/>
  <c r="AX19" i="87"/>
  <c r="S19" i="87" s="1"/>
  <c r="AC19" i="87" s="1"/>
  <c r="AB20" i="87" s="1"/>
  <c r="AX13" i="87"/>
  <c r="S13" i="87" s="1"/>
  <c r="AC13" i="87" s="1"/>
  <c r="AB14" i="87" s="1"/>
  <c r="AX7" i="87"/>
  <c r="S7" i="87" s="1"/>
  <c r="AC7" i="87" s="1"/>
  <c r="AB8" i="87" s="1"/>
  <c r="AI83" i="38"/>
  <c r="AN83" i="38"/>
  <c r="AS30" i="35"/>
  <c r="AL30" i="35"/>
  <c r="AU30" i="35" s="1"/>
  <c r="AS30" i="43"/>
  <c r="AL30" i="43"/>
  <c r="AU30" i="43" s="1"/>
  <c r="AS31" i="75"/>
  <c r="AL31" i="75"/>
  <c r="AU31" i="75" s="1"/>
  <c r="W82" i="82"/>
  <c r="AG81" i="82"/>
  <c r="AP81" i="82" s="1"/>
  <c r="AF81" i="82"/>
  <c r="AO81" i="82" s="1"/>
  <c r="AE81" i="82"/>
  <c r="AS56" i="75"/>
  <c r="AL56" i="75"/>
  <c r="AU56" i="75" s="1"/>
  <c r="AJ69" i="91"/>
  <c r="AK69" i="91"/>
  <c r="AT69" i="91" s="1"/>
  <c r="AS54" i="35"/>
  <c r="AL54" i="35"/>
  <c r="AU54" i="35" s="1"/>
  <c r="AS54" i="43"/>
  <c r="AL54" i="43"/>
  <c r="AU54" i="43" s="1"/>
  <c r="X81" i="45"/>
  <c r="Y81" i="45"/>
  <c r="AI79" i="75"/>
  <c r="AN79" i="75"/>
  <c r="AN81" i="75" s="1"/>
  <c r="AS55" i="35"/>
  <c r="AL55" i="35"/>
  <c r="AU55" i="35" s="1"/>
  <c r="AS24" i="35"/>
  <c r="AL24" i="35"/>
  <c r="AU24" i="35" s="1"/>
  <c r="AS42" i="35"/>
  <c r="AL42" i="35"/>
  <c r="AU42" i="35" s="1"/>
  <c r="AS60" i="35"/>
  <c r="AL60" i="35"/>
  <c r="AU60" i="35" s="1"/>
  <c r="AS24" i="43"/>
  <c r="AL24" i="43"/>
  <c r="AU24" i="43" s="1"/>
  <c r="AS42" i="43"/>
  <c r="AL42" i="43"/>
  <c r="AU42" i="43" s="1"/>
  <c r="AS60" i="43"/>
  <c r="AL60" i="43"/>
  <c r="AU60" i="43" s="1"/>
  <c r="AS78" i="43"/>
  <c r="AL78" i="43"/>
  <c r="AU78" i="43" s="1"/>
  <c r="AS7" i="75"/>
  <c r="AL7" i="75"/>
  <c r="AU7" i="75" s="1"/>
  <c r="AS25" i="75"/>
  <c r="AL25" i="75"/>
  <c r="AU25" i="75" s="1"/>
  <c r="AS43" i="75"/>
  <c r="AL43" i="75"/>
  <c r="AU43" i="75" s="1"/>
  <c r="AS61" i="75"/>
  <c r="AL61" i="75"/>
  <c r="AU61" i="75" s="1"/>
  <c r="AH78" i="90"/>
  <c r="AQ78" i="90" s="1"/>
  <c r="AH81" i="82"/>
  <c r="AQ81" i="82" s="1"/>
  <c r="AS7" i="35"/>
  <c r="AL7" i="35"/>
  <c r="AU7" i="35" s="1"/>
  <c r="AS25" i="35"/>
  <c r="AL25" i="35"/>
  <c r="AU25" i="35" s="1"/>
  <c r="AS43" i="35"/>
  <c r="AL43" i="35"/>
  <c r="AU43" i="35" s="1"/>
  <c r="AS61" i="35"/>
  <c r="AL61" i="35"/>
  <c r="AU61" i="35" s="1"/>
  <c r="AS76" i="35"/>
  <c r="AL76" i="35"/>
  <c r="AU76" i="35" s="1"/>
  <c r="AS19" i="43"/>
  <c r="AL19" i="43"/>
  <c r="AU19" i="43" s="1"/>
  <c r="AS37" i="43"/>
  <c r="AL37" i="43"/>
  <c r="AU37" i="43" s="1"/>
  <c r="AS55" i="43"/>
  <c r="AL55" i="43"/>
  <c r="AU55" i="43" s="1"/>
  <c r="AS73" i="43"/>
  <c r="AL73" i="43"/>
  <c r="AU73" i="43" s="1"/>
  <c r="AS14" i="75"/>
  <c r="AL14" i="75"/>
  <c r="AU14" i="75" s="1"/>
  <c r="AS32" i="75"/>
  <c r="AL32" i="75"/>
  <c r="AU32" i="75" s="1"/>
  <c r="AS50" i="75"/>
  <c r="AL50" i="75"/>
  <c r="AU50" i="75" s="1"/>
  <c r="AS68" i="75"/>
  <c r="AL68" i="75"/>
  <c r="AU68" i="75" s="1"/>
  <c r="AJ78" i="91"/>
  <c r="AK78" i="91"/>
  <c r="AT78" i="91" s="1"/>
  <c r="AJ72" i="91"/>
  <c r="AK72" i="91"/>
  <c r="AT72" i="91" s="1"/>
  <c r="AJ66" i="91"/>
  <c r="AK66" i="91"/>
  <c r="AT66" i="91" s="1"/>
  <c r="AJ60" i="91"/>
  <c r="AK60" i="91"/>
  <c r="AT60" i="91" s="1"/>
  <c r="AJ54" i="91"/>
  <c r="AK54" i="91"/>
  <c r="AT54" i="91" s="1"/>
  <c r="AJ48" i="91"/>
  <c r="AK48" i="91"/>
  <c r="AT48" i="91" s="1"/>
  <c r="AJ42" i="91"/>
  <c r="AK42" i="91"/>
  <c r="AT42" i="91" s="1"/>
  <c r="AJ36" i="91"/>
  <c r="AK36" i="91"/>
  <c r="AT36" i="91" s="1"/>
  <c r="AJ30" i="91"/>
  <c r="AK30" i="91"/>
  <c r="AT30" i="91" s="1"/>
  <c r="AJ24" i="91"/>
  <c r="AK24" i="91"/>
  <c r="AT24" i="91" s="1"/>
  <c r="AJ18" i="91"/>
  <c r="AK18" i="91"/>
  <c r="AT18" i="91" s="1"/>
  <c r="AJ12" i="91"/>
  <c r="AK12" i="91"/>
  <c r="AT12" i="91" s="1"/>
  <c r="AN78" i="86"/>
  <c r="AI78" i="86"/>
  <c r="AS8" i="35"/>
  <c r="AL8" i="35"/>
  <c r="AU8" i="35" s="1"/>
  <c r="AS26" i="35"/>
  <c r="AL26" i="35"/>
  <c r="AU26" i="35" s="1"/>
  <c r="AS44" i="35"/>
  <c r="AL44" i="35"/>
  <c r="AU44" i="35" s="1"/>
  <c r="AS62" i="35"/>
  <c r="AL62" i="35"/>
  <c r="AU62" i="35" s="1"/>
  <c r="AH80" i="78"/>
  <c r="AQ80" i="78" s="1"/>
  <c r="AH79" i="93"/>
  <c r="AQ79" i="93" s="1"/>
  <c r="AJ4" i="43"/>
  <c r="AK4" i="43"/>
  <c r="AT4" i="43" s="1"/>
  <c r="AS21" i="43"/>
  <c r="AL21" i="43"/>
  <c r="AU21" i="43" s="1"/>
  <c r="AS39" i="43"/>
  <c r="AL39" i="43"/>
  <c r="AU39" i="43" s="1"/>
  <c r="AS57" i="43"/>
  <c r="AL57" i="43"/>
  <c r="AU57" i="43" s="1"/>
  <c r="AS77" i="43"/>
  <c r="AL77" i="43"/>
  <c r="AU77" i="43" s="1"/>
  <c r="AJ4" i="75"/>
  <c r="AK4" i="75"/>
  <c r="AT4" i="75" s="1"/>
  <c r="AT81" i="75" s="1"/>
  <c r="AJ22" i="75"/>
  <c r="AS40" i="75"/>
  <c r="AL40" i="75"/>
  <c r="AU40" i="75" s="1"/>
  <c r="AS58" i="75"/>
  <c r="AL58" i="75"/>
  <c r="AU58" i="75" s="1"/>
  <c r="AS75" i="75"/>
  <c r="AL75" i="75"/>
  <c r="AU75" i="75" s="1"/>
  <c r="X79" i="31"/>
  <c r="Y79" i="31"/>
  <c r="AI79" i="35"/>
  <c r="AN79" i="35"/>
  <c r="AN81" i="35" s="1"/>
  <c r="AS29" i="75"/>
  <c r="AL29" i="75"/>
  <c r="AU29" i="75" s="1"/>
  <c r="AS47" i="75"/>
  <c r="AL47" i="75"/>
  <c r="AU47" i="75" s="1"/>
  <c r="AS65" i="75"/>
  <c r="AL65" i="75"/>
  <c r="AU65" i="75" s="1"/>
  <c r="AN80" i="34"/>
  <c r="AI80" i="34"/>
  <c r="AR77" i="90"/>
  <c r="AR80" i="82"/>
  <c r="AJ79" i="87"/>
  <c r="AS79" i="87" s="1"/>
  <c r="AK79" i="87"/>
  <c r="AT79" i="87" s="1"/>
  <c r="AJ73" i="87"/>
  <c r="AK73" i="87"/>
  <c r="AT73" i="87" s="1"/>
  <c r="AJ67" i="87"/>
  <c r="AK67" i="87"/>
  <c r="AT67" i="87" s="1"/>
  <c r="AJ61" i="87"/>
  <c r="AK61" i="87"/>
  <c r="AT61" i="87" s="1"/>
  <c r="AJ55" i="87"/>
  <c r="AK55" i="87"/>
  <c r="AT55" i="87" s="1"/>
  <c r="AJ49" i="87"/>
  <c r="AK49" i="87"/>
  <c r="AT49" i="87" s="1"/>
  <c r="AJ43" i="87"/>
  <c r="AK43" i="87"/>
  <c r="AT43" i="87" s="1"/>
  <c r="AJ37" i="87"/>
  <c r="AK37" i="87"/>
  <c r="AT37" i="87" s="1"/>
  <c r="AJ31" i="87"/>
  <c r="AK31" i="87"/>
  <c r="AT31" i="87" s="1"/>
  <c r="AJ25" i="87"/>
  <c r="AK25" i="87"/>
  <c r="AT25" i="87" s="1"/>
  <c r="AX18" i="87"/>
  <c r="S18" i="87" s="1"/>
  <c r="AC18" i="87" s="1"/>
  <c r="AB19" i="87" s="1"/>
  <c r="AX12" i="87"/>
  <c r="S12" i="87" s="1"/>
  <c r="AC12" i="87" s="1"/>
  <c r="AB13" i="87" s="1"/>
  <c r="AX6" i="87"/>
  <c r="S6" i="87" s="1"/>
  <c r="AC6" i="87" s="1"/>
  <c r="AB7" i="87" s="1"/>
  <c r="AS24" i="75"/>
  <c r="AL24" i="75"/>
  <c r="AU24" i="75" s="1"/>
  <c r="AS42" i="75"/>
  <c r="AL42" i="75"/>
  <c r="AU42" i="75" s="1"/>
  <c r="AS60" i="75"/>
  <c r="AL60" i="75"/>
  <c r="AU60" i="75" s="1"/>
  <c r="AS78" i="75"/>
  <c r="AL78" i="75"/>
  <c r="AU78" i="75" s="1"/>
  <c r="AS6" i="43"/>
  <c r="AL6" i="43"/>
  <c r="AU6" i="43" s="1"/>
  <c r="AR81" i="29"/>
  <c r="AS48" i="35"/>
  <c r="AL48" i="35"/>
  <c r="AU48" i="35" s="1"/>
  <c r="AR79" i="78"/>
  <c r="AS49" i="75"/>
  <c r="AL49" i="75"/>
  <c r="AU49" i="75" s="1"/>
  <c r="AI79" i="91"/>
  <c r="AN79" i="91"/>
  <c r="AN81" i="91" s="1"/>
  <c r="AS38" i="75"/>
  <c r="AL38" i="75"/>
  <c r="AU38" i="75" s="1"/>
  <c r="AE80" i="25"/>
  <c r="W81" i="25"/>
  <c r="AG80" i="25"/>
  <c r="AP80" i="25" s="1"/>
  <c r="AF80" i="25"/>
  <c r="AO80" i="25" s="1"/>
  <c r="AJ77" i="91"/>
  <c r="AK77" i="91"/>
  <c r="AT77" i="91" s="1"/>
  <c r="AS18" i="35"/>
  <c r="AL18" i="35"/>
  <c r="AU18" i="35" s="1"/>
  <c r="AS72" i="35"/>
  <c r="AL72" i="35"/>
  <c r="AU72" i="35" s="1"/>
  <c r="AS36" i="43"/>
  <c r="AL36" i="43"/>
  <c r="AU36" i="43" s="1"/>
  <c r="AS72" i="43"/>
  <c r="AL72" i="43"/>
  <c r="AU72" i="43" s="1"/>
  <c r="AS37" i="75"/>
  <c r="AL37" i="75"/>
  <c r="AU37" i="75" s="1"/>
  <c r="AS55" i="75"/>
  <c r="AL55" i="75"/>
  <c r="AU55" i="75" s="1"/>
  <c r="AS73" i="75"/>
  <c r="AL73" i="75"/>
  <c r="AU73" i="75" s="1"/>
  <c r="AS37" i="35"/>
  <c r="AL37" i="35"/>
  <c r="AU37" i="35" s="1"/>
  <c r="Y79" i="74"/>
  <c r="X79" i="74"/>
  <c r="AN80" i="45"/>
  <c r="AI80" i="45"/>
  <c r="AH84" i="30"/>
  <c r="AQ84" i="30" s="1"/>
  <c r="AK79" i="43"/>
  <c r="AT79" i="43" s="1"/>
  <c r="AJ76" i="91"/>
  <c r="AK76" i="91"/>
  <c r="AT76" i="91" s="1"/>
  <c r="AJ71" i="91"/>
  <c r="AK71" i="91"/>
  <c r="AT71" i="91" s="1"/>
  <c r="AJ65" i="91"/>
  <c r="AK65" i="91"/>
  <c r="AT65" i="91" s="1"/>
  <c r="AJ59" i="91"/>
  <c r="AK59" i="91"/>
  <c r="AT59" i="91" s="1"/>
  <c r="AJ53" i="91"/>
  <c r="AK53" i="91"/>
  <c r="AT53" i="91" s="1"/>
  <c r="AJ47" i="91"/>
  <c r="AK47" i="91"/>
  <c r="AT47" i="91" s="1"/>
  <c r="AJ41" i="91"/>
  <c r="AK41" i="91"/>
  <c r="AT41" i="91" s="1"/>
  <c r="AJ35" i="91"/>
  <c r="AK35" i="91"/>
  <c r="AT35" i="91" s="1"/>
  <c r="AJ29" i="91"/>
  <c r="AK29" i="91"/>
  <c r="AT29" i="91" s="1"/>
  <c r="AJ23" i="91"/>
  <c r="AK23" i="91"/>
  <c r="AT23" i="91" s="1"/>
  <c r="AJ17" i="91"/>
  <c r="AK17" i="91"/>
  <c r="AT17" i="91" s="1"/>
  <c r="AJ11" i="91"/>
  <c r="AK11" i="91"/>
  <c r="AT11" i="91" s="1"/>
  <c r="AS8" i="43"/>
  <c r="AL8" i="43"/>
  <c r="AU8" i="43" s="1"/>
  <c r="AS26" i="43"/>
  <c r="AL26" i="43"/>
  <c r="AU26" i="43" s="1"/>
  <c r="AS44" i="43"/>
  <c r="AL44" i="43"/>
  <c r="AU44" i="43" s="1"/>
  <c r="AS62" i="43"/>
  <c r="AL62" i="43"/>
  <c r="AU62" i="43" s="1"/>
  <c r="AS15" i="75"/>
  <c r="AL15" i="75"/>
  <c r="AU15" i="75" s="1"/>
  <c r="AS33" i="75"/>
  <c r="AL33" i="75"/>
  <c r="AU33" i="75" s="1"/>
  <c r="AS51" i="75"/>
  <c r="AL51" i="75"/>
  <c r="AU51" i="75" s="1"/>
  <c r="AS69" i="75"/>
  <c r="AL69" i="75"/>
  <c r="AU69" i="75" s="1"/>
  <c r="Y78" i="73"/>
  <c r="X78" i="73"/>
  <c r="Z79" i="93"/>
  <c r="AS15" i="35"/>
  <c r="AL15" i="35"/>
  <c r="AU15" i="35" s="1"/>
  <c r="AS33" i="35"/>
  <c r="AL33" i="35"/>
  <c r="AU33" i="35" s="1"/>
  <c r="AS51" i="35"/>
  <c r="AL51" i="35"/>
  <c r="AU51" i="35" s="1"/>
  <c r="AS69" i="35"/>
  <c r="AL69" i="35"/>
  <c r="AU69" i="35" s="1"/>
  <c r="AI77" i="89"/>
  <c r="AN77" i="89"/>
  <c r="AS16" i="35"/>
  <c r="AL16" i="35"/>
  <c r="AU16" i="35" s="1"/>
  <c r="AS34" i="35"/>
  <c r="AL34" i="35"/>
  <c r="AU34" i="35" s="1"/>
  <c r="AS52" i="35"/>
  <c r="AL52" i="35"/>
  <c r="AU52" i="35" s="1"/>
  <c r="AS70" i="35"/>
  <c r="AL70" i="35"/>
  <c r="AU70" i="35" s="1"/>
  <c r="AS16" i="43"/>
  <c r="AL16" i="43"/>
  <c r="AU16" i="43" s="1"/>
  <c r="AS34" i="43"/>
  <c r="AL34" i="43"/>
  <c r="AU34" i="43" s="1"/>
  <c r="AS52" i="43"/>
  <c r="AL52" i="43"/>
  <c r="AU52" i="43" s="1"/>
  <c r="AS70" i="43"/>
  <c r="AL70" i="43"/>
  <c r="AU70" i="43" s="1"/>
  <c r="W82" i="81"/>
  <c r="AG81" i="81"/>
  <c r="AP81" i="81" s="1"/>
  <c r="AF81" i="81"/>
  <c r="AO81" i="81" s="1"/>
  <c r="AE81" i="81"/>
  <c r="AN77" i="85"/>
  <c r="AI77" i="85"/>
  <c r="AS17" i="35"/>
  <c r="AL17" i="35"/>
  <c r="AU17" i="35" s="1"/>
  <c r="AS35" i="35"/>
  <c r="AL35" i="35"/>
  <c r="AU35" i="35" s="1"/>
  <c r="AS53" i="35"/>
  <c r="AL53" i="35"/>
  <c r="AU53" i="35" s="1"/>
  <c r="AS71" i="35"/>
  <c r="AL71" i="35"/>
  <c r="AU71" i="35" s="1"/>
  <c r="AS11" i="43"/>
  <c r="AL11" i="43"/>
  <c r="AU11" i="43" s="1"/>
  <c r="AS29" i="43"/>
  <c r="AL29" i="43"/>
  <c r="AU29" i="43" s="1"/>
  <c r="AS47" i="43"/>
  <c r="AL47" i="43"/>
  <c r="AU47" i="43" s="1"/>
  <c r="AS65" i="43"/>
  <c r="AL65" i="43"/>
  <c r="AU65" i="43" s="1"/>
  <c r="AJ77" i="87"/>
  <c r="AK77" i="87"/>
  <c r="AT77" i="87" s="1"/>
  <c r="AJ72" i="87"/>
  <c r="AK72" i="87"/>
  <c r="AT72" i="87" s="1"/>
  <c r="AJ66" i="87"/>
  <c r="AK66" i="87"/>
  <c r="AT66" i="87" s="1"/>
  <c r="AJ60" i="87"/>
  <c r="AK60" i="87"/>
  <c r="AT60" i="87" s="1"/>
  <c r="AJ54" i="87"/>
  <c r="AK54" i="87"/>
  <c r="AT54" i="87" s="1"/>
  <c r="AJ48" i="87"/>
  <c r="AK48" i="87"/>
  <c r="AT48" i="87" s="1"/>
  <c r="AJ42" i="87"/>
  <c r="AK42" i="87"/>
  <c r="AT42" i="87" s="1"/>
  <c r="AJ36" i="87"/>
  <c r="AK36" i="87"/>
  <c r="AT36" i="87" s="1"/>
  <c r="AJ30" i="87"/>
  <c r="AK30" i="87"/>
  <c r="AT30" i="87" s="1"/>
  <c r="AJ24" i="87"/>
  <c r="AK24" i="87"/>
  <c r="AT24" i="87" s="1"/>
  <c r="AX17" i="87"/>
  <c r="S17" i="87" s="1"/>
  <c r="AC17" i="87" s="1"/>
  <c r="AB18" i="87" s="1"/>
  <c r="AX11" i="87"/>
  <c r="S11" i="87" s="1"/>
  <c r="AC11" i="87" s="1"/>
  <c r="AB12" i="87" s="1"/>
  <c r="AJ5" i="75"/>
  <c r="Z83" i="42" l="1"/>
  <c r="Z78" i="73"/>
  <c r="W79" i="73" s="1"/>
  <c r="Z79" i="31"/>
  <c r="AX79" i="31" s="1"/>
  <c r="S79" i="31" s="1"/>
  <c r="AC79" i="31" s="1"/>
  <c r="Z83" i="46"/>
  <c r="AF83" i="46" s="1"/>
  <c r="AO83" i="46" s="1"/>
  <c r="Z81" i="45"/>
  <c r="AG81" i="45" s="1"/>
  <c r="AP81" i="45" s="1"/>
  <c r="AF79" i="31"/>
  <c r="AO79" i="31" s="1"/>
  <c r="AO81" i="31" s="1"/>
  <c r="AG78" i="73"/>
  <c r="AP78" i="73" s="1"/>
  <c r="AF78" i="73"/>
  <c r="AO78" i="73" s="1"/>
  <c r="AE78" i="73"/>
  <c r="AE83" i="46"/>
  <c r="W82" i="45"/>
  <c r="AS29" i="91"/>
  <c r="AL29" i="91"/>
  <c r="AU29" i="91" s="1"/>
  <c r="AR78" i="86"/>
  <c r="AS69" i="91"/>
  <c r="AL69" i="91"/>
  <c r="AU69" i="91" s="1"/>
  <c r="Y82" i="82"/>
  <c r="X82" i="82"/>
  <c r="AJ20" i="87"/>
  <c r="AK20" i="87"/>
  <c r="AT20" i="87" s="1"/>
  <c r="AS38" i="87"/>
  <c r="AL38" i="87"/>
  <c r="AU38" i="87" s="1"/>
  <c r="AS56" i="87"/>
  <c r="AL56" i="87"/>
  <c r="AU56" i="87" s="1"/>
  <c r="AS74" i="87"/>
  <c r="AL74" i="87"/>
  <c r="AU74" i="87" s="1"/>
  <c r="AJ7" i="91"/>
  <c r="AK7" i="91"/>
  <c r="AT7" i="91" s="1"/>
  <c r="AS25" i="91"/>
  <c r="AL25" i="91"/>
  <c r="AU25" i="91" s="1"/>
  <c r="AS43" i="91"/>
  <c r="AL43" i="91"/>
  <c r="AU43" i="91" s="1"/>
  <c r="AS61" i="91"/>
  <c r="AL61" i="91"/>
  <c r="AU61" i="91" s="1"/>
  <c r="AS18" i="75"/>
  <c r="AL18" i="75"/>
  <c r="AU18" i="75" s="1"/>
  <c r="AS21" i="87"/>
  <c r="AL21" i="87"/>
  <c r="AU21" i="87" s="1"/>
  <c r="AS39" i="87"/>
  <c r="AL39" i="87"/>
  <c r="AU39" i="87" s="1"/>
  <c r="AS57" i="87"/>
  <c r="AL57" i="87"/>
  <c r="AU57" i="87" s="1"/>
  <c r="AS78" i="87"/>
  <c r="AL78" i="87"/>
  <c r="AU78" i="87" s="1"/>
  <c r="W83" i="29"/>
  <c r="AG82" i="29"/>
  <c r="AP82" i="29" s="1"/>
  <c r="AF82" i="29"/>
  <c r="AO82" i="29" s="1"/>
  <c r="AE82" i="29"/>
  <c r="AS20" i="91"/>
  <c r="AL20" i="91"/>
  <c r="AU20" i="91" s="1"/>
  <c r="AS38" i="91"/>
  <c r="AL38" i="91"/>
  <c r="AU38" i="91" s="1"/>
  <c r="AS56" i="91"/>
  <c r="AL56" i="91"/>
  <c r="AU56" i="91" s="1"/>
  <c r="AS74" i="91"/>
  <c r="AL74" i="91"/>
  <c r="AU74" i="91" s="1"/>
  <c r="W85" i="38"/>
  <c r="AG84" i="38"/>
  <c r="AP84" i="38" s="1"/>
  <c r="AF84" i="38"/>
  <c r="AO84" i="38" s="1"/>
  <c r="AE84" i="38"/>
  <c r="AH81" i="34"/>
  <c r="AQ81" i="34" s="1"/>
  <c r="AS6" i="75"/>
  <c r="AL6" i="75"/>
  <c r="AU6" i="75" s="1"/>
  <c r="AJ17" i="87"/>
  <c r="AS35" i="87"/>
  <c r="AL35" i="87"/>
  <c r="AU35" i="87" s="1"/>
  <c r="AS53" i="87"/>
  <c r="AL53" i="87"/>
  <c r="AU53" i="87" s="1"/>
  <c r="AS71" i="87"/>
  <c r="AL71" i="87"/>
  <c r="AU71" i="87" s="1"/>
  <c r="AS4" i="35"/>
  <c r="AL4" i="35"/>
  <c r="AU4" i="35" s="1"/>
  <c r="AH78" i="89"/>
  <c r="AQ78" i="89" s="1"/>
  <c r="AI80" i="78"/>
  <c r="AN80" i="78"/>
  <c r="AS16" i="91"/>
  <c r="AL16" i="91"/>
  <c r="AU16" i="91" s="1"/>
  <c r="AS34" i="91"/>
  <c r="AL34" i="91"/>
  <c r="AU34" i="91" s="1"/>
  <c r="AS52" i="91"/>
  <c r="AL52" i="91"/>
  <c r="AU52" i="91" s="1"/>
  <c r="AS70" i="91"/>
  <c r="AL70" i="91"/>
  <c r="AU70" i="91" s="1"/>
  <c r="AJ4" i="87"/>
  <c r="AK4" i="87"/>
  <c r="AT4" i="87" s="1"/>
  <c r="AS36" i="87"/>
  <c r="AL36" i="87"/>
  <c r="AU36" i="87" s="1"/>
  <c r="AR77" i="89"/>
  <c r="AS11" i="91"/>
  <c r="AL11" i="91"/>
  <c r="AU11" i="91" s="1"/>
  <c r="AS65" i="91"/>
  <c r="AL65" i="91"/>
  <c r="AU65" i="91" s="1"/>
  <c r="AS77" i="87"/>
  <c r="AL77" i="87"/>
  <c r="AU77" i="87" s="1"/>
  <c r="AH79" i="74"/>
  <c r="AQ79" i="74" s="1"/>
  <c r="Y81" i="25"/>
  <c r="X81" i="25"/>
  <c r="AJ7" i="87"/>
  <c r="AK7" i="87"/>
  <c r="AT7" i="87" s="1"/>
  <c r="AS31" i="87"/>
  <c r="AL31" i="87"/>
  <c r="AU31" i="87" s="1"/>
  <c r="AS49" i="87"/>
  <c r="AL49" i="87"/>
  <c r="AU49" i="87" s="1"/>
  <c r="AS67" i="87"/>
  <c r="AL67" i="87"/>
  <c r="AU67" i="87" s="1"/>
  <c r="AL79" i="35"/>
  <c r="AU79" i="35" s="1"/>
  <c r="AR79" i="35"/>
  <c r="AR81" i="35" s="1"/>
  <c r="AS4" i="75"/>
  <c r="AL4" i="75"/>
  <c r="AU4" i="75" s="1"/>
  <c r="AS24" i="91"/>
  <c r="AL24" i="91"/>
  <c r="AU24" i="91" s="1"/>
  <c r="AS42" i="91"/>
  <c r="AL42" i="91"/>
  <c r="AU42" i="91" s="1"/>
  <c r="AS60" i="91"/>
  <c r="AL60" i="91"/>
  <c r="AU60" i="91" s="1"/>
  <c r="AS78" i="91"/>
  <c r="AL78" i="91"/>
  <c r="AU78" i="91" s="1"/>
  <c r="AR82" i="46"/>
  <c r="AH78" i="85"/>
  <c r="AQ78" i="85" s="1"/>
  <c r="AI79" i="87"/>
  <c r="AN79" i="87"/>
  <c r="AN81" i="87" s="1"/>
  <c r="AR77" i="73"/>
  <c r="AE78" i="83"/>
  <c r="W79" i="83"/>
  <c r="AG78" i="83"/>
  <c r="AP78" i="83" s="1"/>
  <c r="AF78" i="83"/>
  <c r="AO78" i="83" s="1"/>
  <c r="AS10" i="87"/>
  <c r="AL10" i="87"/>
  <c r="AU10" i="87" s="1"/>
  <c r="AS28" i="87"/>
  <c r="AL28" i="87"/>
  <c r="AU28" i="87" s="1"/>
  <c r="AS46" i="87"/>
  <c r="AL46" i="87"/>
  <c r="AU46" i="87" s="1"/>
  <c r="AS64" i="87"/>
  <c r="AL64" i="87"/>
  <c r="AU64" i="87" s="1"/>
  <c r="AS9" i="91"/>
  <c r="AL9" i="91"/>
  <c r="AU9" i="91" s="1"/>
  <c r="AS27" i="91"/>
  <c r="AL27" i="91"/>
  <c r="AU27" i="91" s="1"/>
  <c r="AS45" i="91"/>
  <c r="AL45" i="91"/>
  <c r="AU45" i="91" s="1"/>
  <c r="AS63" i="91"/>
  <c r="AL63" i="91"/>
  <c r="AU63" i="91" s="1"/>
  <c r="Z78" i="89"/>
  <c r="AS3" i="91"/>
  <c r="AL3" i="91"/>
  <c r="AU3" i="91" s="1"/>
  <c r="AH81" i="94"/>
  <c r="AQ81" i="94" s="1"/>
  <c r="AS3" i="87"/>
  <c r="AL3" i="87"/>
  <c r="AU3" i="87" s="1"/>
  <c r="AI84" i="30"/>
  <c r="AN84" i="30"/>
  <c r="AJ13" i="87"/>
  <c r="AK13" i="87"/>
  <c r="AT13" i="87" s="1"/>
  <c r="AS26" i="87"/>
  <c r="AL26" i="87"/>
  <c r="AU26" i="87" s="1"/>
  <c r="AS44" i="87"/>
  <c r="AL44" i="87"/>
  <c r="AU44" i="87" s="1"/>
  <c r="AS62" i="87"/>
  <c r="AL62" i="87"/>
  <c r="AU62" i="87" s="1"/>
  <c r="Y81" i="41"/>
  <c r="X81" i="41"/>
  <c r="Z81" i="41" s="1"/>
  <c r="AS13" i="91"/>
  <c r="AL13" i="91"/>
  <c r="AU13" i="91" s="1"/>
  <c r="AS31" i="91"/>
  <c r="AL31" i="91"/>
  <c r="AU31" i="91" s="1"/>
  <c r="AS49" i="91"/>
  <c r="AL49" i="91"/>
  <c r="AU49" i="91" s="1"/>
  <c r="AS67" i="91"/>
  <c r="AL67" i="91"/>
  <c r="AU67" i="91" s="1"/>
  <c r="AR78" i="74"/>
  <c r="AS12" i="35"/>
  <c r="AL12" i="35"/>
  <c r="AU12" i="35" s="1"/>
  <c r="AS9" i="87"/>
  <c r="AL9" i="87"/>
  <c r="AU9" i="87" s="1"/>
  <c r="AS27" i="87"/>
  <c r="AL27" i="87"/>
  <c r="AU27" i="87" s="1"/>
  <c r="AS45" i="87"/>
  <c r="AL45" i="87"/>
  <c r="AU45" i="87" s="1"/>
  <c r="AS63" i="87"/>
  <c r="AL63" i="87"/>
  <c r="AU63" i="87" s="1"/>
  <c r="X81" i="77"/>
  <c r="Y81" i="77"/>
  <c r="AS8" i="91"/>
  <c r="AL8" i="91"/>
  <c r="AU8" i="91" s="1"/>
  <c r="AS26" i="91"/>
  <c r="AL26" i="91"/>
  <c r="AU26" i="91" s="1"/>
  <c r="AS44" i="91"/>
  <c r="AL44" i="91"/>
  <c r="AU44" i="91" s="1"/>
  <c r="AS62" i="91"/>
  <c r="AL62" i="91"/>
  <c r="AU62" i="91" s="1"/>
  <c r="AN78" i="33"/>
  <c r="AI78" i="33"/>
  <c r="Z81" i="34"/>
  <c r="AN81" i="26"/>
  <c r="AI81" i="26"/>
  <c r="AH79" i="86"/>
  <c r="AQ79" i="86" s="1"/>
  <c r="AJ6" i="87"/>
  <c r="AS23" i="87"/>
  <c r="AL23" i="87"/>
  <c r="AU23" i="87" s="1"/>
  <c r="AS41" i="87"/>
  <c r="AL41" i="87"/>
  <c r="AU41" i="87" s="1"/>
  <c r="AS59" i="87"/>
  <c r="AL59" i="87"/>
  <c r="AU59" i="87" s="1"/>
  <c r="AS76" i="87"/>
  <c r="AL76" i="87"/>
  <c r="AU76" i="87" s="1"/>
  <c r="AR78" i="37"/>
  <c r="AJ4" i="91"/>
  <c r="AK4" i="91"/>
  <c r="AT4" i="91" s="1"/>
  <c r="AT81" i="91" s="1"/>
  <c r="AS22" i="91"/>
  <c r="AL22" i="91"/>
  <c r="AU22" i="91" s="1"/>
  <c r="AS40" i="91"/>
  <c r="AL40" i="91"/>
  <c r="AU40" i="91" s="1"/>
  <c r="AS58" i="91"/>
  <c r="AL58" i="91"/>
  <c r="AU58" i="91" s="1"/>
  <c r="AS75" i="91"/>
  <c r="AL75" i="91"/>
  <c r="AU75" i="91" s="1"/>
  <c r="Z81" i="94"/>
  <c r="Y79" i="90"/>
  <c r="X79" i="90"/>
  <c r="Z79" i="90" s="1"/>
  <c r="AS54" i="87"/>
  <c r="AL54" i="87"/>
  <c r="AU54" i="87" s="1"/>
  <c r="Y82" i="81"/>
  <c r="X82" i="81"/>
  <c r="Z82" i="81" s="1"/>
  <c r="AL79" i="91"/>
  <c r="AU79" i="91" s="1"/>
  <c r="AR79" i="91"/>
  <c r="AR81" i="91" s="1"/>
  <c r="AS42" i="87"/>
  <c r="AL42" i="87"/>
  <c r="AU42" i="87" s="1"/>
  <c r="AN80" i="25"/>
  <c r="AI80" i="25"/>
  <c r="AS5" i="75"/>
  <c r="AL5" i="75"/>
  <c r="AU5" i="75" s="1"/>
  <c r="AS30" i="87"/>
  <c r="AL30" i="87"/>
  <c r="AU30" i="87" s="1"/>
  <c r="AS48" i="87"/>
  <c r="AL48" i="87"/>
  <c r="AU48" i="87" s="1"/>
  <c r="AS66" i="87"/>
  <c r="AL66" i="87"/>
  <c r="AU66" i="87" s="1"/>
  <c r="AE79" i="93"/>
  <c r="W80" i="93"/>
  <c r="AG79" i="93"/>
  <c r="AP79" i="93" s="1"/>
  <c r="AF79" i="93"/>
  <c r="AO79" i="93" s="1"/>
  <c r="Z79" i="74"/>
  <c r="AS77" i="91"/>
  <c r="AL77" i="91"/>
  <c r="AU77" i="91" s="1"/>
  <c r="AJ19" i="87"/>
  <c r="AK19" i="87"/>
  <c r="AT19" i="87" s="1"/>
  <c r="AS37" i="87"/>
  <c r="AL37" i="87"/>
  <c r="AU37" i="87" s="1"/>
  <c r="AS55" i="87"/>
  <c r="AL55" i="87"/>
  <c r="AU55" i="87" s="1"/>
  <c r="AS73" i="87"/>
  <c r="AL73" i="87"/>
  <c r="AU73" i="87" s="1"/>
  <c r="AH79" i="31"/>
  <c r="AQ79" i="31" s="1"/>
  <c r="AQ81" i="31" s="1"/>
  <c r="AZ3" i="31"/>
  <c r="AX5" i="31" s="1"/>
  <c r="S5" i="31" s="1"/>
  <c r="AC5" i="31" s="1"/>
  <c r="AB6" i="31" s="1"/>
  <c r="AX22" i="31"/>
  <c r="S22" i="31" s="1"/>
  <c r="AC22" i="31" s="1"/>
  <c r="AB23" i="31" s="1"/>
  <c r="AS12" i="91"/>
  <c r="AL12" i="91"/>
  <c r="AU12" i="91" s="1"/>
  <c r="AS30" i="91"/>
  <c r="AL30" i="91"/>
  <c r="AU30" i="91" s="1"/>
  <c r="AS48" i="91"/>
  <c r="AL48" i="91"/>
  <c r="AU48" i="91" s="1"/>
  <c r="AS66" i="91"/>
  <c r="AL66" i="91"/>
  <c r="AU66" i="91" s="1"/>
  <c r="AL79" i="75"/>
  <c r="AU79" i="75" s="1"/>
  <c r="AR79" i="75"/>
  <c r="AR81" i="75" s="1"/>
  <c r="AI81" i="82"/>
  <c r="AN81" i="82"/>
  <c r="AR83" i="38"/>
  <c r="Z78" i="85"/>
  <c r="AS16" i="75"/>
  <c r="AL16" i="75"/>
  <c r="AU16" i="75" s="1"/>
  <c r="AS12" i="75"/>
  <c r="AL12" i="75"/>
  <c r="AU12" i="75" s="1"/>
  <c r="AS16" i="87"/>
  <c r="AL16" i="87"/>
  <c r="AU16" i="87" s="1"/>
  <c r="AS34" i="87"/>
  <c r="AL34" i="87"/>
  <c r="AU34" i="87" s="1"/>
  <c r="AS52" i="87"/>
  <c r="AL52" i="87"/>
  <c r="AU52" i="87" s="1"/>
  <c r="AS70" i="87"/>
  <c r="AL70" i="87"/>
  <c r="AU70" i="87" s="1"/>
  <c r="Z79" i="86"/>
  <c r="AS15" i="91"/>
  <c r="AL15" i="91"/>
  <c r="AU15" i="91" s="1"/>
  <c r="AS33" i="91"/>
  <c r="AL33" i="91"/>
  <c r="AU33" i="91" s="1"/>
  <c r="AS51" i="91"/>
  <c r="AL51" i="91"/>
  <c r="AU51" i="91" s="1"/>
  <c r="AR80" i="94"/>
  <c r="Y81" i="78"/>
  <c r="X81" i="78"/>
  <c r="AH83" i="42"/>
  <c r="AQ83" i="42" s="1"/>
  <c r="AJ18" i="87"/>
  <c r="AK18" i="87"/>
  <c r="AT18" i="87" s="1"/>
  <c r="AR77" i="85"/>
  <c r="AS47" i="91"/>
  <c r="AL47" i="91"/>
  <c r="AU47" i="91" s="1"/>
  <c r="AS24" i="87"/>
  <c r="AL24" i="87"/>
  <c r="AU24" i="87" s="1"/>
  <c r="AS60" i="87"/>
  <c r="AL60" i="87"/>
  <c r="AU60" i="87" s="1"/>
  <c r="AI81" i="81"/>
  <c r="AN81" i="81"/>
  <c r="AS17" i="91"/>
  <c r="AL17" i="91"/>
  <c r="AU17" i="91" s="1"/>
  <c r="AS35" i="91"/>
  <c r="AL35" i="91"/>
  <c r="AU35" i="91" s="1"/>
  <c r="AS53" i="91"/>
  <c r="AL53" i="91"/>
  <c r="AU53" i="91" s="1"/>
  <c r="AS71" i="91"/>
  <c r="AL71" i="91"/>
  <c r="AU71" i="91" s="1"/>
  <c r="AJ12" i="87"/>
  <c r="AK12" i="87"/>
  <c r="AT12" i="87" s="1"/>
  <c r="AH78" i="73"/>
  <c r="AQ78" i="73" s="1"/>
  <c r="AS23" i="91"/>
  <c r="AL23" i="91"/>
  <c r="AU23" i="91" s="1"/>
  <c r="AS41" i="91"/>
  <c r="AL41" i="91"/>
  <c r="AU41" i="91" s="1"/>
  <c r="AS59" i="91"/>
  <c r="AL59" i="91"/>
  <c r="AU59" i="91" s="1"/>
  <c r="AS76" i="91"/>
  <c r="AL76" i="91"/>
  <c r="AU76" i="91" s="1"/>
  <c r="AR80" i="34"/>
  <c r="AT81" i="43"/>
  <c r="AJ8" i="87"/>
  <c r="AK8" i="87"/>
  <c r="AT8" i="87" s="1"/>
  <c r="AS32" i="87"/>
  <c r="AL32" i="87"/>
  <c r="AU32" i="87" s="1"/>
  <c r="AS50" i="87"/>
  <c r="AL50" i="87"/>
  <c r="AU50" i="87" s="1"/>
  <c r="AS68" i="87"/>
  <c r="AL68" i="87"/>
  <c r="AU68" i="87" s="1"/>
  <c r="AH79" i="37"/>
  <c r="AQ79" i="37" s="1"/>
  <c r="AS19" i="91"/>
  <c r="AL19" i="91"/>
  <c r="AU19" i="91" s="1"/>
  <c r="AS37" i="91"/>
  <c r="AL37" i="91"/>
  <c r="AU37" i="91" s="1"/>
  <c r="AS55" i="91"/>
  <c r="AL55" i="91"/>
  <c r="AU55" i="91" s="1"/>
  <c r="AS73" i="91"/>
  <c r="AL73" i="91"/>
  <c r="AU73" i="91" s="1"/>
  <c r="AS15" i="87"/>
  <c r="AL15" i="87"/>
  <c r="AU15" i="87" s="1"/>
  <c r="AS33" i="87"/>
  <c r="AL33" i="87"/>
  <c r="AU33" i="87" s="1"/>
  <c r="AS51" i="87"/>
  <c r="AL51" i="87"/>
  <c r="AU51" i="87" s="1"/>
  <c r="AS69" i="87"/>
  <c r="AL69" i="87"/>
  <c r="AU69" i="87" s="1"/>
  <c r="AS23" i="75"/>
  <c r="AL23" i="75"/>
  <c r="AU23" i="75" s="1"/>
  <c r="AS14" i="91"/>
  <c r="AL14" i="91"/>
  <c r="AU14" i="91" s="1"/>
  <c r="AS32" i="91"/>
  <c r="AL32" i="91"/>
  <c r="AU32" i="91" s="1"/>
  <c r="AS50" i="91"/>
  <c r="AL50" i="91"/>
  <c r="AU50" i="91" s="1"/>
  <c r="AS68" i="91"/>
  <c r="AL68" i="91"/>
  <c r="AU68" i="91" s="1"/>
  <c r="AS17" i="75"/>
  <c r="AL17" i="75"/>
  <c r="AU17" i="75" s="1"/>
  <c r="AJ11" i="87"/>
  <c r="AS29" i="87"/>
  <c r="AL29" i="87"/>
  <c r="AU29" i="87" s="1"/>
  <c r="AS47" i="87"/>
  <c r="AL47" i="87"/>
  <c r="AU47" i="87" s="1"/>
  <c r="AS65" i="87"/>
  <c r="AL65" i="87"/>
  <c r="AU65" i="87" s="1"/>
  <c r="AS11" i="75"/>
  <c r="AL11" i="75"/>
  <c r="AU11" i="75" s="1"/>
  <c r="AS10" i="91"/>
  <c r="AL10" i="91"/>
  <c r="AU10" i="91" s="1"/>
  <c r="AS28" i="91"/>
  <c r="AL28" i="91"/>
  <c r="AU28" i="91" s="1"/>
  <c r="AS46" i="91"/>
  <c r="AL46" i="91"/>
  <c r="AU46" i="91" s="1"/>
  <c r="AS64" i="91"/>
  <c r="AL64" i="91"/>
  <c r="AU64" i="91" s="1"/>
  <c r="X85" i="30"/>
  <c r="Y85" i="30"/>
  <c r="AS72" i="87"/>
  <c r="AL72" i="87"/>
  <c r="AU72" i="87" s="1"/>
  <c r="AR80" i="45"/>
  <c r="AS25" i="87"/>
  <c r="AL25" i="87"/>
  <c r="AU25" i="87" s="1"/>
  <c r="AS43" i="87"/>
  <c r="AL43" i="87"/>
  <c r="AU43" i="87" s="1"/>
  <c r="AS61" i="87"/>
  <c r="AL61" i="87"/>
  <c r="AU61" i="87" s="1"/>
  <c r="AS22" i="75"/>
  <c r="AL22" i="75"/>
  <c r="AU22" i="75" s="1"/>
  <c r="AS4" i="43"/>
  <c r="AS81" i="43" s="1"/>
  <c r="AL4" i="43"/>
  <c r="AU4" i="43" s="1"/>
  <c r="AS18" i="91"/>
  <c r="AL18" i="91"/>
  <c r="AU18" i="91" s="1"/>
  <c r="AS36" i="91"/>
  <c r="AL36" i="91"/>
  <c r="AU36" i="91" s="1"/>
  <c r="AS54" i="91"/>
  <c r="AL54" i="91"/>
  <c r="AU54" i="91" s="1"/>
  <c r="AS72" i="91"/>
  <c r="AL72" i="91"/>
  <c r="AU72" i="91" s="1"/>
  <c r="AH81" i="45"/>
  <c r="AQ81" i="45" s="1"/>
  <c r="AJ14" i="87"/>
  <c r="AK14" i="87"/>
  <c r="AT14" i="87" s="1"/>
  <c r="AS11" i="35"/>
  <c r="AS81" i="35" s="1"/>
  <c r="AL11" i="35"/>
  <c r="AU11" i="35" s="1"/>
  <c r="AU81" i="35" s="1"/>
  <c r="C11" i="35" s="1"/>
  <c r="AN80" i="41"/>
  <c r="AI80" i="41"/>
  <c r="W80" i="37"/>
  <c r="AG79" i="37"/>
  <c r="AP79" i="37" s="1"/>
  <c r="AF79" i="37"/>
  <c r="AO79" i="37" s="1"/>
  <c r="AE79" i="37"/>
  <c r="AR82" i="42"/>
  <c r="AN80" i="77"/>
  <c r="AI80" i="77"/>
  <c r="X79" i="33"/>
  <c r="Y79" i="33"/>
  <c r="AH84" i="38"/>
  <c r="AQ84" i="38" s="1"/>
  <c r="AS5" i="87"/>
  <c r="AL5" i="87"/>
  <c r="AU5" i="87" s="1"/>
  <c r="AS22" i="87"/>
  <c r="AL22" i="87"/>
  <c r="AU22" i="87" s="1"/>
  <c r="AS40" i="87"/>
  <c r="AL40" i="87"/>
  <c r="AU40" i="87" s="1"/>
  <c r="AS58" i="87"/>
  <c r="AL58" i="87"/>
  <c r="AU58" i="87" s="1"/>
  <c r="AS75" i="87"/>
  <c r="AL75" i="87"/>
  <c r="AU75" i="87" s="1"/>
  <c r="AR78" i="31"/>
  <c r="X82" i="26"/>
  <c r="Z82" i="26" s="1"/>
  <c r="Y82" i="26"/>
  <c r="AS5" i="91"/>
  <c r="AL5" i="91"/>
  <c r="AU5" i="91" s="1"/>
  <c r="AS21" i="91"/>
  <c r="AL21" i="91"/>
  <c r="AU21" i="91" s="1"/>
  <c r="AS39" i="91"/>
  <c r="AL39" i="91"/>
  <c r="AU39" i="91" s="1"/>
  <c r="AS57" i="91"/>
  <c r="AL57" i="91"/>
  <c r="AU57" i="91" s="1"/>
  <c r="AT81" i="35"/>
  <c r="AL79" i="43"/>
  <c r="AU79" i="43" s="1"/>
  <c r="AR79" i="43"/>
  <c r="AR81" i="43" s="1"/>
  <c r="W84" i="42"/>
  <c r="AG83" i="42"/>
  <c r="AP83" i="42" s="1"/>
  <c r="AF83" i="42"/>
  <c r="AO83" i="42" s="1"/>
  <c r="AE83" i="42"/>
  <c r="AH83" i="46"/>
  <c r="AQ83" i="46" s="1"/>
  <c r="AJ6" i="91"/>
  <c r="AI78" i="90"/>
  <c r="AN78" i="90"/>
  <c r="AX16" i="31" l="1"/>
  <c r="S16" i="31" s="1"/>
  <c r="AC16" i="31" s="1"/>
  <c r="AB17" i="31" s="1"/>
  <c r="AX75" i="31"/>
  <c r="S75" i="31" s="1"/>
  <c r="AC75" i="31" s="1"/>
  <c r="AB76" i="31" s="1"/>
  <c r="AX58" i="31"/>
  <c r="S58" i="31" s="1"/>
  <c r="AC58" i="31" s="1"/>
  <c r="AB59" i="31" s="1"/>
  <c r="Z81" i="77"/>
  <c r="AX52" i="31"/>
  <c r="S52" i="31" s="1"/>
  <c r="AC52" i="31" s="1"/>
  <c r="AB53" i="31" s="1"/>
  <c r="AF81" i="45"/>
  <c r="AO81" i="45" s="1"/>
  <c r="AX10" i="31"/>
  <c r="S10" i="31" s="1"/>
  <c r="AC10" i="31" s="1"/>
  <c r="AB11" i="31" s="1"/>
  <c r="AE81" i="45"/>
  <c r="AX46" i="31"/>
  <c r="S46" i="31" s="1"/>
  <c r="AC46" i="31" s="1"/>
  <c r="AB47" i="31" s="1"/>
  <c r="W84" i="46"/>
  <c r="AG79" i="31"/>
  <c r="AP79" i="31" s="1"/>
  <c r="AP81" i="31" s="1"/>
  <c r="AX40" i="31"/>
  <c r="S40" i="31" s="1"/>
  <c r="AC40" i="31" s="1"/>
  <c r="AB41" i="31" s="1"/>
  <c r="AG83" i="46"/>
  <c r="AP83" i="46" s="1"/>
  <c r="AE79" i="31"/>
  <c r="AX64" i="31"/>
  <c r="S64" i="31" s="1"/>
  <c r="AC64" i="31" s="1"/>
  <c r="AB65" i="31" s="1"/>
  <c r="AX28" i="31"/>
  <c r="S28" i="31" s="1"/>
  <c r="AC28" i="31" s="1"/>
  <c r="AB29" i="31" s="1"/>
  <c r="AU81" i="75"/>
  <c r="C11" i="75" s="1"/>
  <c r="F28" i="97" s="1"/>
  <c r="AU81" i="43"/>
  <c r="C11" i="43" s="1"/>
  <c r="AS81" i="75"/>
  <c r="Z85" i="30"/>
  <c r="AF85" i="30" s="1"/>
  <c r="AO85" i="30" s="1"/>
  <c r="Z81" i="78"/>
  <c r="AX70" i="31"/>
  <c r="S70" i="31" s="1"/>
  <c r="AC70" i="31" s="1"/>
  <c r="AB71" i="31" s="1"/>
  <c r="AK71" i="31" s="1"/>
  <c r="AT71" i="31" s="1"/>
  <c r="AX34" i="31"/>
  <c r="S34" i="31" s="1"/>
  <c r="AC34" i="31" s="1"/>
  <c r="AB35" i="31" s="1"/>
  <c r="AK35" i="31" s="1"/>
  <c r="AT35" i="31" s="1"/>
  <c r="AK6" i="31"/>
  <c r="AT6" i="31" s="1"/>
  <c r="AG85" i="30"/>
  <c r="AP85" i="30" s="1"/>
  <c r="AE85" i="30"/>
  <c r="W82" i="78"/>
  <c r="AG81" i="78"/>
  <c r="AP81" i="78" s="1"/>
  <c r="AF81" i="78"/>
  <c r="AO81" i="78" s="1"/>
  <c r="AE81" i="78"/>
  <c r="AK53" i="31"/>
  <c r="AT53" i="31" s="1"/>
  <c r="X80" i="93"/>
  <c r="Y80" i="93"/>
  <c r="AX74" i="31"/>
  <c r="S74" i="31" s="1"/>
  <c r="AC74" i="31" s="1"/>
  <c r="AB75" i="31" s="1"/>
  <c r="AX57" i="31"/>
  <c r="S57" i="31" s="1"/>
  <c r="AC57" i="31" s="1"/>
  <c r="AB58" i="31" s="1"/>
  <c r="AX39" i="31"/>
  <c r="S39" i="31" s="1"/>
  <c r="AC39" i="31" s="1"/>
  <c r="AB40" i="31" s="1"/>
  <c r="AX33" i="31"/>
  <c r="S33" i="31" s="1"/>
  <c r="AC33" i="31" s="1"/>
  <c r="AB34" i="31" s="1"/>
  <c r="AX27" i="31"/>
  <c r="S27" i="31" s="1"/>
  <c r="AC27" i="31" s="1"/>
  <c r="AB28" i="31" s="1"/>
  <c r="AX9" i="31"/>
  <c r="S9" i="31" s="1"/>
  <c r="AC9" i="31" s="1"/>
  <c r="AB10" i="31" s="1"/>
  <c r="AX4" i="31"/>
  <c r="S4" i="31" s="1"/>
  <c r="AC4" i="31" s="1"/>
  <c r="AB5" i="31" s="1"/>
  <c r="AI79" i="93"/>
  <c r="AN79" i="93"/>
  <c r="AS7" i="87"/>
  <c r="AL7" i="87"/>
  <c r="AU7" i="87" s="1"/>
  <c r="AR80" i="78"/>
  <c r="AS20" i="87"/>
  <c r="AL20" i="87"/>
  <c r="AU20" i="87" s="1"/>
  <c r="Y79" i="73"/>
  <c r="X79" i="73"/>
  <c r="AH79" i="33"/>
  <c r="AQ79" i="33" s="1"/>
  <c r="AF78" i="85"/>
  <c r="AO78" i="85" s="1"/>
  <c r="AE78" i="85"/>
  <c r="W79" i="85"/>
  <c r="AG78" i="85"/>
  <c r="AP78" i="85" s="1"/>
  <c r="AK65" i="31"/>
  <c r="AT65" i="31" s="1"/>
  <c r="AK47" i="31"/>
  <c r="AT47" i="31" s="1"/>
  <c r="AK17" i="31"/>
  <c r="AT17" i="31" s="1"/>
  <c r="W83" i="81"/>
  <c r="AG82" i="81"/>
  <c r="AP82" i="81" s="1"/>
  <c r="AF82" i="81"/>
  <c r="AO82" i="81" s="1"/>
  <c r="AE82" i="81"/>
  <c r="AR78" i="33"/>
  <c r="AX77" i="31"/>
  <c r="S77" i="31" s="1"/>
  <c r="AC77" i="31" s="1"/>
  <c r="AB78" i="31" s="1"/>
  <c r="AX68" i="31"/>
  <c r="S68" i="31" s="1"/>
  <c r="AC68" i="31" s="1"/>
  <c r="AB69" i="31" s="1"/>
  <c r="AX62" i="31"/>
  <c r="S62" i="31" s="1"/>
  <c r="AC62" i="31" s="1"/>
  <c r="AB63" i="31" s="1"/>
  <c r="AX56" i="31"/>
  <c r="S56" i="31" s="1"/>
  <c r="AC56" i="31" s="1"/>
  <c r="AB57" i="31" s="1"/>
  <c r="AX50" i="31"/>
  <c r="S50" i="31" s="1"/>
  <c r="AC50" i="31" s="1"/>
  <c r="AB51" i="31" s="1"/>
  <c r="AX44" i="31"/>
  <c r="S44" i="31" s="1"/>
  <c r="AC44" i="31" s="1"/>
  <c r="AB45" i="31" s="1"/>
  <c r="AX38" i="31"/>
  <c r="S38" i="31" s="1"/>
  <c r="AC38" i="31" s="1"/>
  <c r="AB39" i="31" s="1"/>
  <c r="AX32" i="31"/>
  <c r="S32" i="31" s="1"/>
  <c r="AC32" i="31" s="1"/>
  <c r="AB33" i="31" s="1"/>
  <c r="AX26" i="31"/>
  <c r="S26" i="31" s="1"/>
  <c r="AC26" i="31" s="1"/>
  <c r="AB27" i="31" s="1"/>
  <c r="AX20" i="31"/>
  <c r="S20" i="31" s="1"/>
  <c r="AC20" i="31" s="1"/>
  <c r="AB21" i="31" s="1"/>
  <c r="AX14" i="31"/>
  <c r="S14" i="31" s="1"/>
  <c r="AC14" i="31" s="1"/>
  <c r="AB15" i="31" s="1"/>
  <c r="AX8" i="31"/>
  <c r="S8" i="31" s="1"/>
  <c r="AC8" i="31" s="1"/>
  <c r="AB9" i="31" s="1"/>
  <c r="AX3" i="31"/>
  <c r="S3" i="31" s="1"/>
  <c r="AC3" i="31" s="1"/>
  <c r="W80" i="74"/>
  <c r="AG79" i="74"/>
  <c r="AP79" i="74" s="1"/>
  <c r="AF79" i="74"/>
  <c r="AO79" i="74" s="1"/>
  <c r="AE79" i="74"/>
  <c r="AS13" i="87"/>
  <c r="AL13" i="87"/>
  <c r="AU13" i="87" s="1"/>
  <c r="W79" i="89"/>
  <c r="AG78" i="89"/>
  <c r="AP78" i="89" s="1"/>
  <c r="AE78" i="89"/>
  <c r="AF78" i="89"/>
  <c r="AO78" i="89" s="1"/>
  <c r="AH81" i="25"/>
  <c r="AQ81" i="25" s="1"/>
  <c r="AT81" i="87"/>
  <c r="Y85" i="38"/>
  <c r="X85" i="38"/>
  <c r="Z85" i="38" s="1"/>
  <c r="AH82" i="82"/>
  <c r="AQ82" i="82" s="1"/>
  <c r="X82" i="45"/>
  <c r="Y82" i="45"/>
  <c r="AK76" i="31"/>
  <c r="AT76" i="31" s="1"/>
  <c r="AK29" i="31"/>
  <c r="AT29" i="31" s="1"/>
  <c r="AR81" i="81"/>
  <c r="AX63" i="31"/>
  <c r="S63" i="31" s="1"/>
  <c r="AC63" i="31" s="1"/>
  <c r="AB64" i="31" s="1"/>
  <c r="AX45" i="31"/>
  <c r="S45" i="31" s="1"/>
  <c r="AC45" i="31" s="1"/>
  <c r="AB46" i="31" s="1"/>
  <c r="AX21" i="31"/>
  <c r="S21" i="31" s="1"/>
  <c r="AC21" i="31" s="1"/>
  <c r="AB22" i="31" s="1"/>
  <c r="AH85" i="30"/>
  <c r="AQ85" i="30" s="1"/>
  <c r="AS11" i="87"/>
  <c r="AL11" i="87"/>
  <c r="AU11" i="87" s="1"/>
  <c r="AS8" i="87"/>
  <c r="AL8" i="87"/>
  <c r="AU8" i="87" s="1"/>
  <c r="AS12" i="87"/>
  <c r="AL12" i="87"/>
  <c r="AU12" i="87" s="1"/>
  <c r="AX73" i="31"/>
  <c r="S73" i="31" s="1"/>
  <c r="AC73" i="31" s="1"/>
  <c r="AB74" i="31" s="1"/>
  <c r="AX67" i="31"/>
  <c r="S67" i="31" s="1"/>
  <c r="AC67" i="31" s="1"/>
  <c r="AB68" i="31" s="1"/>
  <c r="AX61" i="31"/>
  <c r="S61" i="31" s="1"/>
  <c r="AC61" i="31" s="1"/>
  <c r="AB62" i="31" s="1"/>
  <c r="AX55" i="31"/>
  <c r="S55" i="31" s="1"/>
  <c r="AC55" i="31" s="1"/>
  <c r="AB56" i="31" s="1"/>
  <c r="AX49" i="31"/>
  <c r="S49" i="31" s="1"/>
  <c r="AC49" i="31" s="1"/>
  <c r="AB50" i="31" s="1"/>
  <c r="AX43" i="31"/>
  <c r="S43" i="31" s="1"/>
  <c r="AC43" i="31" s="1"/>
  <c r="AB44" i="31" s="1"/>
  <c r="AX37" i="31"/>
  <c r="S37" i="31" s="1"/>
  <c r="AC37" i="31" s="1"/>
  <c r="AB38" i="31" s="1"/>
  <c r="AX31" i="31"/>
  <c r="S31" i="31" s="1"/>
  <c r="AC31" i="31" s="1"/>
  <c r="AB32" i="31" s="1"/>
  <c r="AX25" i="31"/>
  <c r="S25" i="31" s="1"/>
  <c r="AC25" i="31" s="1"/>
  <c r="AB26" i="31" s="1"/>
  <c r="AX19" i="31"/>
  <c r="S19" i="31" s="1"/>
  <c r="AC19" i="31" s="1"/>
  <c r="AB20" i="31" s="1"/>
  <c r="AX13" i="31"/>
  <c r="S13" i="31" s="1"/>
  <c r="AC13" i="31" s="1"/>
  <c r="AB14" i="31" s="1"/>
  <c r="AX7" i="31"/>
  <c r="S7" i="31" s="1"/>
  <c r="AC7" i="31" s="1"/>
  <c r="AB8" i="31" s="1"/>
  <c r="AH79" i="90"/>
  <c r="AQ79" i="90" s="1"/>
  <c r="AS6" i="87"/>
  <c r="AL6" i="87"/>
  <c r="AU6" i="87" s="1"/>
  <c r="AR81" i="26"/>
  <c r="X79" i="83"/>
  <c r="Y79" i="83"/>
  <c r="AL79" i="87"/>
  <c r="AU79" i="87" s="1"/>
  <c r="AR79" i="87"/>
  <c r="AR81" i="87" s="1"/>
  <c r="AS4" i="87"/>
  <c r="AL4" i="87"/>
  <c r="AU4" i="87" s="1"/>
  <c r="AS17" i="87"/>
  <c r="AL17" i="87"/>
  <c r="AU17" i="87" s="1"/>
  <c r="Y83" i="29"/>
  <c r="X83" i="29"/>
  <c r="AN81" i="45"/>
  <c r="AI81" i="45"/>
  <c r="AK23" i="31"/>
  <c r="AT23" i="31" s="1"/>
  <c r="AN79" i="37"/>
  <c r="AI79" i="37"/>
  <c r="AX69" i="31"/>
  <c r="S69" i="31" s="1"/>
  <c r="AC69" i="31" s="1"/>
  <c r="AB70" i="31" s="1"/>
  <c r="AX51" i="31"/>
  <c r="S51" i="31" s="1"/>
  <c r="AC51" i="31" s="1"/>
  <c r="AB52" i="31" s="1"/>
  <c r="AX15" i="31"/>
  <c r="S15" i="31" s="1"/>
  <c r="AC15" i="31" s="1"/>
  <c r="AB16" i="31" s="1"/>
  <c r="X84" i="42"/>
  <c r="Y84" i="42"/>
  <c r="AR80" i="77"/>
  <c r="AR78" i="90"/>
  <c r="AH82" i="26"/>
  <c r="AQ82" i="26" s="1"/>
  <c r="X80" i="37"/>
  <c r="Y80" i="37"/>
  <c r="AS14" i="87"/>
  <c r="AL14" i="87"/>
  <c r="AU14" i="87" s="1"/>
  <c r="AE79" i="86"/>
  <c r="AF79" i="86"/>
  <c r="AO79" i="86" s="1"/>
  <c r="AG79" i="86"/>
  <c r="AP79" i="86" s="1"/>
  <c r="W80" i="86"/>
  <c r="AX78" i="31"/>
  <c r="S78" i="31" s="1"/>
  <c r="AC78" i="31" s="1"/>
  <c r="AB79" i="31" s="1"/>
  <c r="AX72" i="31"/>
  <c r="S72" i="31" s="1"/>
  <c r="AC72" i="31" s="1"/>
  <c r="AB73" i="31" s="1"/>
  <c r="AX66" i="31"/>
  <c r="S66" i="31" s="1"/>
  <c r="AC66" i="31" s="1"/>
  <c r="AB67" i="31" s="1"/>
  <c r="AX60" i="31"/>
  <c r="S60" i="31" s="1"/>
  <c r="AC60" i="31" s="1"/>
  <c r="AB61" i="31" s="1"/>
  <c r="AX54" i="31"/>
  <c r="S54" i="31" s="1"/>
  <c r="AC54" i="31" s="1"/>
  <c r="AB55" i="31" s="1"/>
  <c r="AX48" i="31"/>
  <c r="S48" i="31" s="1"/>
  <c r="AC48" i="31" s="1"/>
  <c r="AB49" i="31" s="1"/>
  <c r="AX42" i="31"/>
  <c r="S42" i="31" s="1"/>
  <c r="AC42" i="31" s="1"/>
  <c r="AB43" i="31" s="1"/>
  <c r="AX36" i="31"/>
  <c r="S36" i="31" s="1"/>
  <c r="AC36" i="31" s="1"/>
  <c r="AB37" i="31" s="1"/>
  <c r="AX30" i="31"/>
  <c r="S30" i="31" s="1"/>
  <c r="AC30" i="31" s="1"/>
  <c r="AB31" i="31" s="1"/>
  <c r="AX24" i="31"/>
  <c r="S24" i="31" s="1"/>
  <c r="AC24" i="31" s="1"/>
  <c r="AB25" i="31" s="1"/>
  <c r="AX18" i="31"/>
  <c r="S18" i="31" s="1"/>
  <c r="AC18" i="31" s="1"/>
  <c r="AB19" i="31" s="1"/>
  <c r="AX12" i="31"/>
  <c r="S12" i="31" s="1"/>
  <c r="AC12" i="31" s="1"/>
  <c r="AB13" i="31" s="1"/>
  <c r="AX6" i="31"/>
  <c r="S6" i="31" s="1"/>
  <c r="AC6" i="31" s="1"/>
  <c r="AB7" i="31" s="1"/>
  <c r="AR80" i="25"/>
  <c r="AH82" i="81"/>
  <c r="AQ82" i="81" s="1"/>
  <c r="AS4" i="91"/>
  <c r="AL4" i="91"/>
  <c r="AU4" i="91" s="1"/>
  <c r="AH81" i="41"/>
  <c r="AQ81" i="41" s="1"/>
  <c r="AR84" i="30"/>
  <c r="Z81" i="25"/>
  <c r="AS7" i="91"/>
  <c r="AL7" i="91"/>
  <c r="AU7" i="91" s="1"/>
  <c r="Z82" i="82"/>
  <c r="AI83" i="46"/>
  <c r="AN83" i="46"/>
  <c r="AN78" i="73"/>
  <c r="AI78" i="73"/>
  <c r="AN79" i="31"/>
  <c r="AN81" i="31" s="1"/>
  <c r="AI79" i="31"/>
  <c r="AK59" i="31"/>
  <c r="AT59" i="31" s="1"/>
  <c r="AK41" i="31"/>
  <c r="AT41" i="31" s="1"/>
  <c r="AK11" i="31"/>
  <c r="AT11" i="31" s="1"/>
  <c r="AF81" i="94"/>
  <c r="AO81" i="94" s="1"/>
  <c r="AE81" i="94"/>
  <c r="W82" i="94"/>
  <c r="AG81" i="94"/>
  <c r="AP81" i="94" s="1"/>
  <c r="AE81" i="77"/>
  <c r="W82" i="77"/>
  <c r="AG81" i="77"/>
  <c r="AP81" i="77" s="1"/>
  <c r="AF81" i="77"/>
  <c r="AO81" i="77" s="1"/>
  <c r="AF81" i="41"/>
  <c r="AO81" i="41" s="1"/>
  <c r="AE81" i="41"/>
  <c r="W82" i="41"/>
  <c r="AG81" i="41"/>
  <c r="AP81" i="41" s="1"/>
  <c r="AI82" i="29"/>
  <c r="AN82" i="29"/>
  <c r="Z79" i="33"/>
  <c r="AS6" i="91"/>
  <c r="AL6" i="91"/>
  <c r="AU6" i="91" s="1"/>
  <c r="AI83" i="42"/>
  <c r="AN83" i="42"/>
  <c r="AF82" i="26"/>
  <c r="AO82" i="26" s="1"/>
  <c r="AE82" i="26"/>
  <c r="W83" i="26"/>
  <c r="AG82" i="26"/>
  <c r="AP82" i="26" s="1"/>
  <c r="AR80" i="41"/>
  <c r="AS18" i="87"/>
  <c r="AL18" i="87"/>
  <c r="AU18" i="87" s="1"/>
  <c r="AH81" i="78"/>
  <c r="AQ81" i="78" s="1"/>
  <c r="AR81" i="82"/>
  <c r="AX76" i="31"/>
  <c r="S76" i="31" s="1"/>
  <c r="AC76" i="31" s="1"/>
  <c r="AB77" i="31" s="1"/>
  <c r="AX71" i="31"/>
  <c r="S71" i="31" s="1"/>
  <c r="AC71" i="31" s="1"/>
  <c r="AB72" i="31" s="1"/>
  <c r="AX65" i="31"/>
  <c r="S65" i="31" s="1"/>
  <c r="AC65" i="31" s="1"/>
  <c r="AB66" i="31" s="1"/>
  <c r="AX59" i="31"/>
  <c r="S59" i="31" s="1"/>
  <c r="AC59" i="31" s="1"/>
  <c r="AB60" i="31" s="1"/>
  <c r="AX53" i="31"/>
  <c r="S53" i="31" s="1"/>
  <c r="AC53" i="31" s="1"/>
  <c r="AB54" i="31" s="1"/>
  <c r="AX47" i="31"/>
  <c r="S47" i="31" s="1"/>
  <c r="AC47" i="31" s="1"/>
  <c r="AB48" i="31" s="1"/>
  <c r="AX41" i="31"/>
  <c r="S41" i="31" s="1"/>
  <c r="AC41" i="31" s="1"/>
  <c r="AB42" i="31" s="1"/>
  <c r="AX35" i="31"/>
  <c r="S35" i="31" s="1"/>
  <c r="AC35" i="31" s="1"/>
  <c r="AB36" i="31" s="1"/>
  <c r="AX29" i="31"/>
  <c r="S29" i="31" s="1"/>
  <c r="AC29" i="31" s="1"/>
  <c r="AB30" i="31" s="1"/>
  <c r="AX23" i="31"/>
  <c r="S23" i="31" s="1"/>
  <c r="AC23" i="31" s="1"/>
  <c r="AB24" i="31" s="1"/>
  <c r="AX17" i="31"/>
  <c r="S17" i="31" s="1"/>
  <c r="AC17" i="31" s="1"/>
  <c r="AB18" i="31" s="1"/>
  <c r="AX11" i="31"/>
  <c r="S11" i="31" s="1"/>
  <c r="AC11" i="31" s="1"/>
  <c r="AB12" i="31" s="1"/>
  <c r="AS19" i="87"/>
  <c r="AL19" i="87"/>
  <c r="AU19" i="87" s="1"/>
  <c r="W80" i="90"/>
  <c r="AG79" i="90"/>
  <c r="AP79" i="90" s="1"/>
  <c r="AF79" i="90"/>
  <c r="AO79" i="90" s="1"/>
  <c r="AE79" i="90"/>
  <c r="AF81" i="34"/>
  <c r="AO81" i="34" s="1"/>
  <c r="AE81" i="34"/>
  <c r="W82" i="34"/>
  <c r="AG81" i="34"/>
  <c r="AP81" i="34" s="1"/>
  <c r="AH81" i="77"/>
  <c r="AQ81" i="77" s="1"/>
  <c r="AI78" i="83"/>
  <c r="AN78" i="83"/>
  <c r="AI84" i="38"/>
  <c r="AN84" i="38"/>
  <c r="X84" i="46"/>
  <c r="Y84" i="46"/>
  <c r="Z79" i="83" l="1"/>
  <c r="AS81" i="91"/>
  <c r="Z80" i="37"/>
  <c r="AE80" i="37" s="1"/>
  <c r="AU81" i="87"/>
  <c r="C11" i="87" s="1"/>
  <c r="F40" i="97" s="1"/>
  <c r="AU81" i="91"/>
  <c r="C11" i="91" s="1"/>
  <c r="F44" i="97" s="1"/>
  <c r="AJ23" i="31"/>
  <c r="AL23" i="31" s="1"/>
  <c r="AU23" i="31" s="1"/>
  <c r="W86" i="30"/>
  <c r="Z84" i="46"/>
  <c r="AG84" i="46" s="1"/>
  <c r="AP84" i="46" s="1"/>
  <c r="AJ11" i="31"/>
  <c r="AS81" i="87"/>
  <c r="Z84" i="42"/>
  <c r="AE84" i="42" s="1"/>
  <c r="AF80" i="37"/>
  <c r="AO80" i="37" s="1"/>
  <c r="AG80" i="37"/>
  <c r="AP80" i="37" s="1"/>
  <c r="W81" i="37"/>
  <c r="W85" i="46"/>
  <c r="AF84" i="46"/>
  <c r="AO84" i="46" s="1"/>
  <c r="AE84" i="46"/>
  <c r="AX79" i="83"/>
  <c r="S79" i="83" s="1"/>
  <c r="AC79" i="83" s="1"/>
  <c r="AG79" i="83"/>
  <c r="AP79" i="83" s="1"/>
  <c r="AP81" i="83" s="1"/>
  <c r="AF79" i="83"/>
  <c r="AO79" i="83" s="1"/>
  <c r="AO81" i="83" s="1"/>
  <c r="AE79" i="83"/>
  <c r="AJ37" i="31"/>
  <c r="AK37" i="31"/>
  <c r="AT37" i="31" s="1"/>
  <c r="AI79" i="86"/>
  <c r="AN79" i="86"/>
  <c r="AN85" i="30"/>
  <c r="AI85" i="30"/>
  <c r="AR78" i="83"/>
  <c r="AN79" i="90"/>
  <c r="AI79" i="90"/>
  <c r="AJ42" i="31"/>
  <c r="AK42" i="31"/>
  <c r="AT42" i="31" s="1"/>
  <c r="AJ77" i="31"/>
  <c r="AK77" i="31"/>
  <c r="AT77" i="31" s="1"/>
  <c r="AR83" i="42"/>
  <c r="AR78" i="73"/>
  <c r="AJ7" i="31"/>
  <c r="AK7" i="31"/>
  <c r="AT7" i="31" s="1"/>
  <c r="AJ43" i="31"/>
  <c r="AK43" i="31"/>
  <c r="AT43" i="31" s="1"/>
  <c r="AJ79" i="31"/>
  <c r="AS79" i="31" s="1"/>
  <c r="AK79" i="31"/>
  <c r="AT79" i="31" s="1"/>
  <c r="AJ52" i="31"/>
  <c r="AK52" i="31"/>
  <c r="AT52" i="31" s="1"/>
  <c r="AR81" i="45"/>
  <c r="AH79" i="83"/>
  <c r="AQ79" i="83" s="1"/>
  <c r="AQ81" i="83" s="1"/>
  <c r="AZ3" i="83"/>
  <c r="AX6" i="83" s="1"/>
  <c r="S6" i="83" s="1"/>
  <c r="AC6" i="83" s="1"/>
  <c r="AB7" i="83" s="1"/>
  <c r="AX13" i="83"/>
  <c r="S13" i="83" s="1"/>
  <c r="AC13" i="83" s="1"/>
  <c r="AB14" i="83" s="1"/>
  <c r="AX14" i="83"/>
  <c r="S14" i="83" s="1"/>
  <c r="AC14" i="83" s="1"/>
  <c r="AB15" i="83" s="1"/>
  <c r="AX18" i="83"/>
  <c r="S18" i="83" s="1"/>
  <c r="AC18" i="83" s="1"/>
  <c r="AB19" i="83" s="1"/>
  <c r="AX19" i="83"/>
  <c r="S19" i="83" s="1"/>
  <c r="AC19" i="83" s="1"/>
  <c r="AB20" i="83" s="1"/>
  <c r="AX20" i="83"/>
  <c r="S20" i="83" s="1"/>
  <c r="AC20" i="83" s="1"/>
  <c r="AB21" i="83" s="1"/>
  <c r="AX21" i="83"/>
  <c r="S21" i="83" s="1"/>
  <c r="AC21" i="83" s="1"/>
  <c r="AB22" i="83" s="1"/>
  <c r="AX22" i="83"/>
  <c r="S22" i="83" s="1"/>
  <c r="AC22" i="83" s="1"/>
  <c r="AB23" i="83" s="1"/>
  <c r="AX23" i="83"/>
  <c r="S23" i="83" s="1"/>
  <c r="AC23" i="83" s="1"/>
  <c r="AB24" i="83" s="1"/>
  <c r="AX24" i="83"/>
  <c r="S24" i="83" s="1"/>
  <c r="AC24" i="83" s="1"/>
  <c r="AB25" i="83" s="1"/>
  <c r="AX25" i="83"/>
  <c r="S25" i="83" s="1"/>
  <c r="AC25" i="83" s="1"/>
  <c r="AB26" i="83" s="1"/>
  <c r="AX26" i="83"/>
  <c r="S26" i="83" s="1"/>
  <c r="AC26" i="83" s="1"/>
  <c r="AB27" i="83" s="1"/>
  <c r="AX27" i="83"/>
  <c r="S27" i="83" s="1"/>
  <c r="AC27" i="83" s="1"/>
  <c r="AB28" i="83" s="1"/>
  <c r="AX28" i="83"/>
  <c r="S28" i="83" s="1"/>
  <c r="AC28" i="83" s="1"/>
  <c r="AB29" i="83" s="1"/>
  <c r="AX29" i="83"/>
  <c r="S29" i="83" s="1"/>
  <c r="AC29" i="83" s="1"/>
  <c r="AB30" i="83" s="1"/>
  <c r="AX30" i="83"/>
  <c r="S30" i="83" s="1"/>
  <c r="AC30" i="83" s="1"/>
  <c r="AB31" i="83" s="1"/>
  <c r="AX31" i="83"/>
  <c r="S31" i="83" s="1"/>
  <c r="AC31" i="83" s="1"/>
  <c r="AB32" i="83" s="1"/>
  <c r="AX32" i="83"/>
  <c r="S32" i="83" s="1"/>
  <c r="AC32" i="83" s="1"/>
  <c r="AB33" i="83" s="1"/>
  <c r="AX33" i="83"/>
  <c r="S33" i="83" s="1"/>
  <c r="AC33" i="83" s="1"/>
  <c r="AB34" i="83" s="1"/>
  <c r="AX34" i="83"/>
  <c r="S34" i="83" s="1"/>
  <c r="AC34" i="83" s="1"/>
  <c r="AB35" i="83" s="1"/>
  <c r="AX35" i="83"/>
  <c r="S35" i="83" s="1"/>
  <c r="AC35" i="83" s="1"/>
  <c r="AB36" i="83" s="1"/>
  <c r="AX36" i="83"/>
  <c r="S36" i="83" s="1"/>
  <c r="AC36" i="83" s="1"/>
  <c r="AB37" i="83" s="1"/>
  <c r="AX37" i="83"/>
  <c r="S37" i="83" s="1"/>
  <c r="AC37" i="83" s="1"/>
  <c r="AB38" i="83" s="1"/>
  <c r="AX38" i="83"/>
  <c r="S38" i="83" s="1"/>
  <c r="AC38" i="83" s="1"/>
  <c r="AB39" i="83" s="1"/>
  <c r="AX39" i="83"/>
  <c r="S39" i="83" s="1"/>
  <c r="AC39" i="83" s="1"/>
  <c r="AB40" i="83" s="1"/>
  <c r="AX40" i="83"/>
  <c r="S40" i="83" s="1"/>
  <c r="AC40" i="83" s="1"/>
  <c r="AB41" i="83" s="1"/>
  <c r="AX41" i="83"/>
  <c r="S41" i="83" s="1"/>
  <c r="AC41" i="83" s="1"/>
  <c r="AB42" i="83" s="1"/>
  <c r="AX42" i="83"/>
  <c r="S42" i="83" s="1"/>
  <c r="AC42" i="83" s="1"/>
  <c r="AB43" i="83" s="1"/>
  <c r="AX43" i="83"/>
  <c r="S43" i="83" s="1"/>
  <c r="AC43" i="83" s="1"/>
  <c r="AB44" i="83" s="1"/>
  <c r="AX44" i="83"/>
  <c r="S44" i="83" s="1"/>
  <c r="AC44" i="83" s="1"/>
  <c r="AB45" i="83" s="1"/>
  <c r="AX45" i="83"/>
  <c r="S45" i="83" s="1"/>
  <c r="AC45" i="83" s="1"/>
  <c r="AB46" i="83" s="1"/>
  <c r="AX46" i="83"/>
  <c r="S46" i="83" s="1"/>
  <c r="AC46" i="83" s="1"/>
  <c r="AB47" i="83" s="1"/>
  <c r="AX47" i="83"/>
  <c r="S47" i="83" s="1"/>
  <c r="AC47" i="83" s="1"/>
  <c r="AB48" i="83" s="1"/>
  <c r="AX48" i="83"/>
  <c r="S48" i="83" s="1"/>
  <c r="AC48" i="83" s="1"/>
  <c r="AB49" i="83" s="1"/>
  <c r="AX49" i="83"/>
  <c r="S49" i="83" s="1"/>
  <c r="AC49" i="83" s="1"/>
  <c r="AB50" i="83" s="1"/>
  <c r="AX50" i="83"/>
  <c r="S50" i="83" s="1"/>
  <c r="AC50" i="83" s="1"/>
  <c r="AB51" i="83" s="1"/>
  <c r="AX51" i="83"/>
  <c r="S51" i="83" s="1"/>
  <c r="AC51" i="83" s="1"/>
  <c r="AB52" i="83" s="1"/>
  <c r="AX52" i="83"/>
  <c r="S52" i="83" s="1"/>
  <c r="AC52" i="83" s="1"/>
  <c r="AB53" i="83" s="1"/>
  <c r="AX53" i="83"/>
  <c r="S53" i="83" s="1"/>
  <c r="AC53" i="83" s="1"/>
  <c r="AB54" i="83" s="1"/>
  <c r="AX54" i="83"/>
  <c r="S54" i="83" s="1"/>
  <c r="AC54" i="83" s="1"/>
  <c r="AB55" i="83" s="1"/>
  <c r="AX55" i="83"/>
  <c r="S55" i="83" s="1"/>
  <c r="AC55" i="83" s="1"/>
  <c r="AB56" i="83" s="1"/>
  <c r="AX56" i="83"/>
  <c r="S56" i="83" s="1"/>
  <c r="AC56" i="83" s="1"/>
  <c r="AB57" i="83" s="1"/>
  <c r="AX57" i="83"/>
  <c r="S57" i="83" s="1"/>
  <c r="AC57" i="83" s="1"/>
  <c r="AB58" i="83" s="1"/>
  <c r="AX58" i="83"/>
  <c r="S58" i="83" s="1"/>
  <c r="AC58" i="83" s="1"/>
  <c r="AB59" i="83" s="1"/>
  <c r="AX59" i="83"/>
  <c r="S59" i="83" s="1"/>
  <c r="AC59" i="83" s="1"/>
  <c r="AB60" i="83" s="1"/>
  <c r="AX60" i="83"/>
  <c r="S60" i="83" s="1"/>
  <c r="AC60" i="83" s="1"/>
  <c r="AB61" i="83" s="1"/>
  <c r="AX61" i="83"/>
  <c r="S61" i="83" s="1"/>
  <c r="AC61" i="83" s="1"/>
  <c r="AB62" i="83" s="1"/>
  <c r="AX62" i="83"/>
  <c r="S62" i="83" s="1"/>
  <c r="AC62" i="83" s="1"/>
  <c r="AB63" i="83" s="1"/>
  <c r="AX63" i="83"/>
  <c r="S63" i="83" s="1"/>
  <c r="AC63" i="83" s="1"/>
  <c r="AB64" i="83" s="1"/>
  <c r="AX64" i="83"/>
  <c r="S64" i="83" s="1"/>
  <c r="AC64" i="83" s="1"/>
  <c r="AB65" i="83" s="1"/>
  <c r="AX65" i="83"/>
  <c r="S65" i="83" s="1"/>
  <c r="AC65" i="83" s="1"/>
  <c r="AB66" i="83" s="1"/>
  <c r="AX66" i="83"/>
  <c r="S66" i="83" s="1"/>
  <c r="AC66" i="83" s="1"/>
  <c r="AB67" i="83" s="1"/>
  <c r="AX67" i="83"/>
  <c r="S67" i="83" s="1"/>
  <c r="AC67" i="83" s="1"/>
  <c r="AB68" i="83" s="1"/>
  <c r="AX68" i="83"/>
  <c r="S68" i="83" s="1"/>
  <c r="AC68" i="83" s="1"/>
  <c r="AB69" i="83" s="1"/>
  <c r="AX69" i="83"/>
  <c r="S69" i="83" s="1"/>
  <c r="AC69" i="83" s="1"/>
  <c r="AB70" i="83" s="1"/>
  <c r="AX70" i="83"/>
  <c r="S70" i="83" s="1"/>
  <c r="AC70" i="83" s="1"/>
  <c r="AB71" i="83" s="1"/>
  <c r="AX71" i="83"/>
  <c r="S71" i="83" s="1"/>
  <c r="AC71" i="83" s="1"/>
  <c r="AB72" i="83" s="1"/>
  <c r="AX72" i="83"/>
  <c r="S72" i="83" s="1"/>
  <c r="AC72" i="83" s="1"/>
  <c r="AB73" i="83" s="1"/>
  <c r="AX73" i="83"/>
  <c r="S73" i="83" s="1"/>
  <c r="AC73" i="83" s="1"/>
  <c r="AB74" i="83" s="1"/>
  <c r="AX76" i="83"/>
  <c r="S76" i="83" s="1"/>
  <c r="AC76" i="83" s="1"/>
  <c r="AB77" i="83" s="1"/>
  <c r="AX74" i="83"/>
  <c r="S74" i="83" s="1"/>
  <c r="AC74" i="83" s="1"/>
  <c r="AB75" i="83" s="1"/>
  <c r="AX75" i="83"/>
  <c r="S75" i="83" s="1"/>
  <c r="AC75" i="83" s="1"/>
  <c r="AB76" i="83" s="1"/>
  <c r="AX77" i="83"/>
  <c r="S77" i="83" s="1"/>
  <c r="AC77" i="83" s="1"/>
  <c r="AB78" i="83" s="1"/>
  <c r="AX78" i="83"/>
  <c r="S78" i="83" s="1"/>
  <c r="AC78" i="83" s="1"/>
  <c r="AB79" i="83" s="1"/>
  <c r="AJ14" i="31"/>
  <c r="AK14" i="31"/>
  <c r="AT14" i="31" s="1"/>
  <c r="AJ50" i="31"/>
  <c r="AK50" i="31"/>
  <c r="AT50" i="31" s="1"/>
  <c r="AJ64" i="31"/>
  <c r="AK64" i="31"/>
  <c r="AT64" i="31" s="1"/>
  <c r="AJ76" i="31"/>
  <c r="AB4" i="31"/>
  <c r="AJ3" i="31"/>
  <c r="AJ39" i="31"/>
  <c r="AK39" i="31"/>
  <c r="AT39" i="31" s="1"/>
  <c r="AJ78" i="31"/>
  <c r="AK78" i="31"/>
  <c r="AT78" i="31" s="1"/>
  <c r="AJ47" i="31"/>
  <c r="AI78" i="85"/>
  <c r="AN78" i="85"/>
  <c r="AR79" i="93"/>
  <c r="AJ58" i="31"/>
  <c r="AK58" i="31"/>
  <c r="AT58" i="31" s="1"/>
  <c r="AJ35" i="31"/>
  <c r="AN81" i="78"/>
  <c r="AI81" i="78"/>
  <c r="AJ36" i="31"/>
  <c r="AK36" i="31"/>
  <c r="AT36" i="31" s="1"/>
  <c r="AJ8" i="31"/>
  <c r="AK8" i="31"/>
  <c r="AT8" i="31" s="1"/>
  <c r="AJ69" i="31"/>
  <c r="AK69" i="31"/>
  <c r="AT69" i="31" s="1"/>
  <c r="AJ12" i="31"/>
  <c r="AK12" i="31"/>
  <c r="AT12" i="31" s="1"/>
  <c r="AJ48" i="31"/>
  <c r="AK48" i="31"/>
  <c r="AT48" i="31" s="1"/>
  <c r="X83" i="26"/>
  <c r="Y83" i="26"/>
  <c r="Y82" i="94"/>
  <c r="X82" i="94"/>
  <c r="AJ41" i="31"/>
  <c r="AE81" i="25"/>
  <c r="W82" i="25"/>
  <c r="AG81" i="25"/>
  <c r="AP81" i="25" s="1"/>
  <c r="AF81" i="25"/>
  <c r="AO81" i="25" s="1"/>
  <c r="AJ13" i="31"/>
  <c r="AK13" i="31"/>
  <c r="AT13" i="31" s="1"/>
  <c r="AJ49" i="31"/>
  <c r="AK49" i="31"/>
  <c r="AT49" i="31" s="1"/>
  <c r="X80" i="86"/>
  <c r="Y80" i="86"/>
  <c r="AJ70" i="31"/>
  <c r="AK70" i="31"/>
  <c r="AT70" i="31" s="1"/>
  <c r="AJ20" i="31"/>
  <c r="AK20" i="31"/>
  <c r="AT20" i="31" s="1"/>
  <c r="AJ56" i="31"/>
  <c r="AK56" i="31"/>
  <c r="AT56" i="31" s="1"/>
  <c r="AI79" i="74"/>
  <c r="AN79" i="74"/>
  <c r="AJ9" i="31"/>
  <c r="AK9" i="31"/>
  <c r="AT9" i="31" s="1"/>
  <c r="AJ45" i="31"/>
  <c r="AK45" i="31"/>
  <c r="AT45" i="31" s="1"/>
  <c r="AH79" i="73"/>
  <c r="AQ79" i="73" s="1"/>
  <c r="AJ5" i="31"/>
  <c r="AK5" i="31"/>
  <c r="AT5" i="31" s="1"/>
  <c r="AJ75" i="31"/>
  <c r="AK75" i="31"/>
  <c r="AT75" i="31" s="1"/>
  <c r="AJ72" i="31"/>
  <c r="AK72" i="31"/>
  <c r="AT72" i="31" s="1"/>
  <c r="AR82" i="29"/>
  <c r="AS11" i="31"/>
  <c r="AL11" i="31"/>
  <c r="AU11" i="31" s="1"/>
  <c r="W86" i="38"/>
  <c r="AG85" i="38"/>
  <c r="AP85" i="38" s="1"/>
  <c r="AF85" i="38"/>
  <c r="AO85" i="38" s="1"/>
  <c r="AE85" i="38"/>
  <c r="AJ40" i="31"/>
  <c r="AK40" i="31"/>
  <c r="AT40" i="31" s="1"/>
  <c r="AJ54" i="31"/>
  <c r="AK54" i="31"/>
  <c r="AT54" i="31" s="1"/>
  <c r="X82" i="41"/>
  <c r="Y82" i="41"/>
  <c r="Y82" i="77"/>
  <c r="Z82" i="77" s="1"/>
  <c r="X82" i="77"/>
  <c r="AN81" i="94"/>
  <c r="AI81" i="94"/>
  <c r="AJ19" i="31"/>
  <c r="AK19" i="31"/>
  <c r="AT19" i="31" s="1"/>
  <c r="AJ55" i="31"/>
  <c r="AK55" i="31"/>
  <c r="AT55" i="31" s="1"/>
  <c r="AR79" i="37"/>
  <c r="AH83" i="29"/>
  <c r="AQ83" i="29" s="1"/>
  <c r="AJ26" i="31"/>
  <c r="AK26" i="31"/>
  <c r="AT26" i="31" s="1"/>
  <c r="AJ62" i="31"/>
  <c r="AK62" i="31"/>
  <c r="AT62" i="31" s="1"/>
  <c r="AH82" i="45"/>
  <c r="AQ82" i="45" s="1"/>
  <c r="AN78" i="89"/>
  <c r="AI78" i="89"/>
  <c r="AJ15" i="31"/>
  <c r="AK15" i="31"/>
  <c r="AT15" i="31" s="1"/>
  <c r="AJ51" i="31"/>
  <c r="AK51" i="31"/>
  <c r="AT51" i="31" s="1"/>
  <c r="X83" i="81"/>
  <c r="Y83" i="81"/>
  <c r="AJ65" i="31"/>
  <c r="AJ10" i="31"/>
  <c r="AK10" i="31"/>
  <c r="AT10" i="31" s="1"/>
  <c r="AJ53" i="31"/>
  <c r="Y86" i="30"/>
  <c r="X86" i="30"/>
  <c r="AJ16" i="31"/>
  <c r="AK16" i="31"/>
  <c r="AT16" i="31" s="1"/>
  <c r="AJ46" i="31"/>
  <c r="AK46" i="31"/>
  <c r="AT46" i="31" s="1"/>
  <c r="X82" i="34"/>
  <c r="Y82" i="34"/>
  <c r="Z82" i="34" s="1"/>
  <c r="AJ24" i="31"/>
  <c r="AK24" i="31"/>
  <c r="AT24" i="31" s="1"/>
  <c r="AJ60" i="31"/>
  <c r="AK60" i="31"/>
  <c r="AT60" i="31" s="1"/>
  <c r="AI82" i="26"/>
  <c r="AN82" i="26"/>
  <c r="AE79" i="33"/>
  <c r="W80" i="33"/>
  <c r="AG79" i="33"/>
  <c r="AP79" i="33" s="1"/>
  <c r="AF79" i="33"/>
  <c r="AO79" i="33" s="1"/>
  <c r="AJ59" i="31"/>
  <c r="AR83" i="46"/>
  <c r="AJ25" i="31"/>
  <c r="AK25" i="31"/>
  <c r="AT25" i="31" s="1"/>
  <c r="AJ61" i="31"/>
  <c r="AK61" i="31"/>
  <c r="AT61" i="31" s="1"/>
  <c r="AH80" i="37"/>
  <c r="AQ80" i="37" s="1"/>
  <c r="AH84" i="42"/>
  <c r="AQ84" i="42" s="1"/>
  <c r="AJ32" i="31"/>
  <c r="AK32" i="31"/>
  <c r="AT32" i="31" s="1"/>
  <c r="AJ68" i="31"/>
  <c r="AK68" i="31"/>
  <c r="AT68" i="31" s="1"/>
  <c r="Z82" i="45"/>
  <c r="AH85" i="38"/>
  <c r="AQ85" i="38" s="1"/>
  <c r="AJ21" i="31"/>
  <c r="AK21" i="31"/>
  <c r="AT21" i="31" s="1"/>
  <c r="AJ57" i="31"/>
  <c r="AK57" i="31"/>
  <c r="AT57" i="31" s="1"/>
  <c r="Z79" i="73"/>
  <c r="AJ28" i="31"/>
  <c r="AK28" i="31"/>
  <c r="AT28" i="31" s="1"/>
  <c r="AH80" i="93"/>
  <c r="AQ80" i="93" s="1"/>
  <c r="X82" i="78"/>
  <c r="Y82" i="78"/>
  <c r="AJ73" i="31"/>
  <c r="AK73" i="31"/>
  <c r="AT73" i="31" s="1"/>
  <c r="AJ44" i="31"/>
  <c r="AK44" i="31"/>
  <c r="AT44" i="31" s="1"/>
  <c r="AJ33" i="31"/>
  <c r="AK33" i="31"/>
  <c r="AT33" i="31" s="1"/>
  <c r="AN82" i="81"/>
  <c r="AI82" i="81"/>
  <c r="AH84" i="46"/>
  <c r="AQ84" i="46" s="1"/>
  <c r="AJ18" i="31"/>
  <c r="AK18" i="31"/>
  <c r="AT18" i="31" s="1"/>
  <c r="AR84" i="38"/>
  <c r="AI81" i="34"/>
  <c r="AN81" i="34"/>
  <c r="X80" i="90"/>
  <c r="Y80" i="90"/>
  <c r="AJ30" i="31"/>
  <c r="AK30" i="31"/>
  <c r="AT30" i="31" s="1"/>
  <c r="AJ66" i="31"/>
  <c r="AK66" i="31"/>
  <c r="AT66" i="31" s="1"/>
  <c r="AI81" i="41"/>
  <c r="AN81" i="41"/>
  <c r="AI81" i="77"/>
  <c r="AN81" i="77"/>
  <c r="AL79" i="31"/>
  <c r="AU79" i="31" s="1"/>
  <c r="AR79" i="31"/>
  <c r="AR81" i="31" s="1"/>
  <c r="W83" i="82"/>
  <c r="AG82" i="82"/>
  <c r="AP82" i="82" s="1"/>
  <c r="AF82" i="82"/>
  <c r="AO82" i="82" s="1"/>
  <c r="AE82" i="82"/>
  <c r="AJ31" i="31"/>
  <c r="AK31" i="31"/>
  <c r="AT31" i="31" s="1"/>
  <c r="AJ67" i="31"/>
  <c r="AK67" i="31"/>
  <c r="AT67" i="31" s="1"/>
  <c r="Z83" i="29"/>
  <c r="AJ38" i="31"/>
  <c r="AK38" i="31"/>
  <c r="AT38" i="31" s="1"/>
  <c r="AJ74" i="31"/>
  <c r="AK74" i="31"/>
  <c r="AT74" i="31" s="1"/>
  <c r="AJ22" i="31"/>
  <c r="AK22" i="31"/>
  <c r="AT22" i="31" s="1"/>
  <c r="AJ29" i="31"/>
  <c r="X79" i="89"/>
  <c r="Y79" i="89"/>
  <c r="X80" i="74"/>
  <c r="Y80" i="74"/>
  <c r="AJ27" i="31"/>
  <c r="AK27" i="31"/>
  <c r="AT27" i="31" s="1"/>
  <c r="AJ63" i="31"/>
  <c r="AK63" i="31"/>
  <c r="AT63" i="31" s="1"/>
  <c r="AJ17" i="31"/>
  <c r="X79" i="85"/>
  <c r="Z79" i="85" s="1"/>
  <c r="Y79" i="85"/>
  <c r="AJ34" i="31"/>
  <c r="AK34" i="31"/>
  <c r="AT34" i="31" s="1"/>
  <c r="Z80" i="93"/>
  <c r="AJ71" i="31"/>
  <c r="AJ6" i="31"/>
  <c r="AX3" i="83" l="1"/>
  <c r="S3" i="83" s="1"/>
  <c r="AC3" i="83" s="1"/>
  <c r="AX11" i="83"/>
  <c r="S11" i="83" s="1"/>
  <c r="AC11" i="83" s="1"/>
  <c r="AB12" i="83" s="1"/>
  <c r="Z80" i="74"/>
  <c r="Z82" i="41"/>
  <c r="Z86" i="30"/>
  <c r="AX17" i="83"/>
  <c r="S17" i="83" s="1"/>
  <c r="AC17" i="83" s="1"/>
  <c r="AB18" i="83" s="1"/>
  <c r="AX10" i="83"/>
  <c r="S10" i="83" s="1"/>
  <c r="AC10" i="83" s="1"/>
  <c r="AB11" i="83" s="1"/>
  <c r="AJ11" i="83" s="1"/>
  <c r="AX16" i="83"/>
  <c r="S16" i="83" s="1"/>
  <c r="AC16" i="83" s="1"/>
  <c r="AB17" i="83" s="1"/>
  <c r="AX9" i="83"/>
  <c r="S9" i="83" s="1"/>
  <c r="AC9" i="83" s="1"/>
  <c r="AB10" i="83" s="1"/>
  <c r="Z82" i="78"/>
  <c r="Z83" i="26"/>
  <c r="AX15" i="83"/>
  <c r="S15" i="83" s="1"/>
  <c r="AC15" i="83" s="1"/>
  <c r="AB16" i="83" s="1"/>
  <c r="AX8" i="83"/>
  <c r="S8" i="83" s="1"/>
  <c r="AC8" i="83" s="1"/>
  <c r="AB9" i="83" s="1"/>
  <c r="AJ9" i="83" s="1"/>
  <c r="AS23" i="31"/>
  <c r="AG84" i="42"/>
  <c r="AP84" i="42" s="1"/>
  <c r="Z80" i="86"/>
  <c r="W85" i="42"/>
  <c r="Z80" i="90"/>
  <c r="W81" i="90" s="1"/>
  <c r="AF84" i="42"/>
  <c r="AO84" i="42" s="1"/>
  <c r="Z79" i="89"/>
  <c r="AF79" i="89" s="1"/>
  <c r="AO79" i="89" s="1"/>
  <c r="Z83" i="81"/>
  <c r="AX4" i="83"/>
  <c r="S4" i="83" s="1"/>
  <c r="AC4" i="83" s="1"/>
  <c r="AB5" i="83" s="1"/>
  <c r="AX12" i="83"/>
  <c r="S12" i="83" s="1"/>
  <c r="AC12" i="83" s="1"/>
  <c r="AB13" i="83" s="1"/>
  <c r="AX5" i="83"/>
  <c r="S5" i="83" s="1"/>
  <c r="AC5" i="83" s="1"/>
  <c r="AB6" i="83" s="1"/>
  <c r="AJ6" i="83" s="1"/>
  <c r="AE79" i="89"/>
  <c r="AG79" i="89"/>
  <c r="AP79" i="89" s="1"/>
  <c r="AF83" i="81"/>
  <c r="AO83" i="81" s="1"/>
  <c r="AE83" i="81"/>
  <c r="W84" i="81"/>
  <c r="AG83" i="81"/>
  <c r="AP83" i="81" s="1"/>
  <c r="AK7" i="83"/>
  <c r="AT7" i="83" s="1"/>
  <c r="W80" i="85"/>
  <c r="AG79" i="85"/>
  <c r="AP79" i="85" s="1"/>
  <c r="AF79" i="85"/>
  <c r="AO79" i="85" s="1"/>
  <c r="AE79" i="85"/>
  <c r="W81" i="86"/>
  <c r="AG80" i="86"/>
  <c r="AP80" i="86" s="1"/>
  <c r="AF80" i="86"/>
  <c r="AO80" i="86" s="1"/>
  <c r="AE80" i="86"/>
  <c r="AF86" i="30"/>
  <c r="AO86" i="30" s="1"/>
  <c r="AE86" i="30"/>
  <c r="W87" i="30"/>
  <c r="AG86" i="30"/>
  <c r="AP86" i="30" s="1"/>
  <c r="AE82" i="78"/>
  <c r="W83" i="78"/>
  <c r="AG82" i="78"/>
  <c r="AP82" i="78" s="1"/>
  <c r="AF82" i="78"/>
  <c r="AO82" i="78" s="1"/>
  <c r="AF80" i="90"/>
  <c r="AO80" i="90" s="1"/>
  <c r="AE80" i="90"/>
  <c r="W83" i="77"/>
  <c r="AG82" i="77"/>
  <c r="AP82" i="77" s="1"/>
  <c r="AF82" i="77"/>
  <c r="AO82" i="77" s="1"/>
  <c r="AE82" i="77"/>
  <c r="W84" i="26"/>
  <c r="AG83" i="26"/>
  <c r="AP83" i="26" s="1"/>
  <c r="AF83" i="26"/>
  <c r="AO83" i="26" s="1"/>
  <c r="AE83" i="26"/>
  <c r="AR81" i="78"/>
  <c r="AS64" i="31"/>
  <c r="AL64" i="31"/>
  <c r="AU64" i="31" s="1"/>
  <c r="AJ66" i="83"/>
  <c r="AK66" i="83"/>
  <c r="AT66" i="83" s="1"/>
  <c r="AJ54" i="83"/>
  <c r="AK54" i="83"/>
  <c r="AT54" i="83" s="1"/>
  <c r="AJ30" i="83"/>
  <c r="AK30" i="83"/>
  <c r="AT30" i="83" s="1"/>
  <c r="AJ24" i="83"/>
  <c r="AK24" i="83"/>
  <c r="AT24" i="83" s="1"/>
  <c r="AJ18" i="83"/>
  <c r="AK18" i="83"/>
  <c r="AT18" i="83" s="1"/>
  <c r="AK12" i="83"/>
  <c r="AT12" i="83" s="1"/>
  <c r="AK5" i="83"/>
  <c r="AT5" i="83" s="1"/>
  <c r="AS43" i="31"/>
  <c r="AL43" i="31"/>
  <c r="AU43" i="31" s="1"/>
  <c r="AS34" i="31"/>
  <c r="AL34" i="31"/>
  <c r="AU34" i="31" s="1"/>
  <c r="AS63" i="31"/>
  <c r="AL63" i="31"/>
  <c r="AU63" i="31" s="1"/>
  <c r="AS67" i="31"/>
  <c r="AL67" i="31"/>
  <c r="AU67" i="31" s="1"/>
  <c r="AS21" i="31"/>
  <c r="AL21" i="31"/>
  <c r="AU21" i="31" s="1"/>
  <c r="AF82" i="45"/>
  <c r="AO82" i="45" s="1"/>
  <c r="AG82" i="45"/>
  <c r="AP82" i="45" s="1"/>
  <c r="W83" i="45"/>
  <c r="AE82" i="45"/>
  <c r="AS25" i="31"/>
  <c r="AL25" i="31"/>
  <c r="AU25" i="31" s="1"/>
  <c r="X80" i="33"/>
  <c r="Y80" i="33"/>
  <c r="AS60" i="31"/>
  <c r="AL60" i="31"/>
  <c r="AU60" i="31" s="1"/>
  <c r="AH83" i="81"/>
  <c r="AQ83" i="81" s="1"/>
  <c r="AR78" i="89"/>
  <c r="AH82" i="77"/>
  <c r="AQ82" i="77" s="1"/>
  <c r="AS5" i="31"/>
  <c r="AL5" i="31"/>
  <c r="AU5" i="31" s="1"/>
  <c r="AS13" i="31"/>
  <c r="AL13" i="31"/>
  <c r="AU13" i="31" s="1"/>
  <c r="AS41" i="31"/>
  <c r="AL41" i="31"/>
  <c r="AU41" i="31" s="1"/>
  <c r="AS69" i="31"/>
  <c r="AL69" i="31"/>
  <c r="AU69" i="31" s="1"/>
  <c r="AS39" i="31"/>
  <c r="AL39" i="31"/>
  <c r="AU39" i="31" s="1"/>
  <c r="AJ76" i="83"/>
  <c r="AK76" i="83"/>
  <c r="AT76" i="83" s="1"/>
  <c r="AJ71" i="83"/>
  <c r="AK71" i="83"/>
  <c r="AT71" i="83" s="1"/>
  <c r="AJ65" i="83"/>
  <c r="AK65" i="83"/>
  <c r="AT65" i="83" s="1"/>
  <c r="AJ59" i="83"/>
  <c r="AK59" i="83"/>
  <c r="AT59" i="83" s="1"/>
  <c r="AJ53" i="83"/>
  <c r="AK53" i="83"/>
  <c r="AT53" i="83" s="1"/>
  <c r="AJ47" i="83"/>
  <c r="AK47" i="83"/>
  <c r="AT47" i="83" s="1"/>
  <c r="AJ41" i="83"/>
  <c r="AK41" i="83"/>
  <c r="AT41" i="83" s="1"/>
  <c r="AJ35" i="83"/>
  <c r="AK35" i="83"/>
  <c r="AT35" i="83" s="1"/>
  <c r="AJ29" i="83"/>
  <c r="AK29" i="83"/>
  <c r="AT29" i="83" s="1"/>
  <c r="AJ23" i="83"/>
  <c r="AK23" i="83"/>
  <c r="AT23" i="83" s="1"/>
  <c r="AJ17" i="83"/>
  <c r="AK17" i="83"/>
  <c r="AT17" i="83" s="1"/>
  <c r="Y85" i="46"/>
  <c r="X85" i="46"/>
  <c r="AN84" i="42"/>
  <c r="AS30" i="31"/>
  <c r="AL30" i="31"/>
  <c r="AU30" i="31" s="1"/>
  <c r="W83" i="34"/>
  <c r="AG82" i="34"/>
  <c r="AP82" i="34" s="1"/>
  <c r="AF82" i="34"/>
  <c r="AO82" i="34" s="1"/>
  <c r="AE82" i="34"/>
  <c r="AS15" i="31"/>
  <c r="AL15" i="31"/>
  <c r="AU15" i="31" s="1"/>
  <c r="AN85" i="38"/>
  <c r="AI85" i="38"/>
  <c r="AS70" i="31"/>
  <c r="AL70" i="31"/>
  <c r="AU70" i="31" s="1"/>
  <c r="AJ72" i="83"/>
  <c r="AK72" i="83"/>
  <c r="AT72" i="83" s="1"/>
  <c r="AJ60" i="83"/>
  <c r="AK60" i="83"/>
  <c r="AT60" i="83" s="1"/>
  <c r="AS74" i="31"/>
  <c r="AL74" i="31"/>
  <c r="AU74" i="31" s="1"/>
  <c r="AS44" i="31"/>
  <c r="AL44" i="31"/>
  <c r="AU44" i="31" s="1"/>
  <c r="AH82" i="94"/>
  <c r="AQ82" i="94" s="1"/>
  <c r="AS35" i="31"/>
  <c r="AL35" i="31"/>
  <c r="AU35" i="31" s="1"/>
  <c r="AS50" i="31"/>
  <c r="AL50" i="31"/>
  <c r="AU50" i="31" s="1"/>
  <c r="AJ75" i="83"/>
  <c r="AK75" i="83"/>
  <c r="AT75" i="83" s="1"/>
  <c r="AJ70" i="83"/>
  <c r="AK70" i="83"/>
  <c r="AT70" i="83" s="1"/>
  <c r="AJ52" i="83"/>
  <c r="AK52" i="83"/>
  <c r="AT52" i="83" s="1"/>
  <c r="AJ46" i="83"/>
  <c r="AK46" i="83"/>
  <c r="AT46" i="83" s="1"/>
  <c r="AJ40" i="83"/>
  <c r="AK40" i="83"/>
  <c r="AT40" i="83" s="1"/>
  <c r="AJ34" i="83"/>
  <c r="AK34" i="83"/>
  <c r="AT34" i="83" s="1"/>
  <c r="AJ28" i="83"/>
  <c r="AK28" i="83"/>
  <c r="AT28" i="83" s="1"/>
  <c r="AJ22" i="83"/>
  <c r="AK22" i="83"/>
  <c r="AT22" i="83" s="1"/>
  <c r="AJ16" i="83"/>
  <c r="AK16" i="83"/>
  <c r="AT16" i="83" s="1"/>
  <c r="AK10" i="83"/>
  <c r="AT10" i="83" s="1"/>
  <c r="AS52" i="31"/>
  <c r="AL52" i="31"/>
  <c r="AU52" i="31" s="1"/>
  <c r="AS7" i="31"/>
  <c r="AL7" i="31"/>
  <c r="AU7" i="31" s="1"/>
  <c r="AS77" i="31"/>
  <c r="AL77" i="31"/>
  <c r="AU77" i="31" s="1"/>
  <c r="AR79" i="86"/>
  <c r="X81" i="37"/>
  <c r="Y81" i="37"/>
  <c r="W81" i="74"/>
  <c r="AG80" i="74"/>
  <c r="AP80" i="74" s="1"/>
  <c r="AF80" i="74"/>
  <c r="AO80" i="74" s="1"/>
  <c r="AE80" i="74"/>
  <c r="AH82" i="78"/>
  <c r="AQ82" i="78" s="1"/>
  <c r="AJ78" i="83"/>
  <c r="AK78" i="83"/>
  <c r="AT78" i="83" s="1"/>
  <c r="AJ48" i="83"/>
  <c r="AK48" i="83"/>
  <c r="AT48" i="83" s="1"/>
  <c r="Z83" i="82"/>
  <c r="Y83" i="82"/>
  <c r="X83" i="82"/>
  <c r="AS68" i="31"/>
  <c r="AL68" i="31"/>
  <c r="AU68" i="31" s="1"/>
  <c r="AI79" i="33"/>
  <c r="AN79" i="33"/>
  <c r="AS24" i="31"/>
  <c r="AL24" i="31"/>
  <c r="AU24" i="31" s="1"/>
  <c r="AS62" i="31"/>
  <c r="AL62" i="31"/>
  <c r="AU62" i="31" s="1"/>
  <c r="X86" i="38"/>
  <c r="Y86" i="38"/>
  <c r="AS72" i="31"/>
  <c r="AL72" i="31"/>
  <c r="AU72" i="31" s="1"/>
  <c r="AS48" i="31"/>
  <c r="AL48" i="31"/>
  <c r="AU48" i="31" s="1"/>
  <c r="AS8" i="31"/>
  <c r="AL8" i="31"/>
  <c r="AU8" i="31" s="1"/>
  <c r="AS47" i="31"/>
  <c r="AL47" i="31"/>
  <c r="AU47" i="31" s="1"/>
  <c r="AJ4" i="31"/>
  <c r="AK4" i="31"/>
  <c r="AT4" i="31" s="1"/>
  <c r="AT81" i="31" s="1"/>
  <c r="AJ77" i="83"/>
  <c r="AK77" i="83"/>
  <c r="AT77" i="83" s="1"/>
  <c r="AJ69" i="83"/>
  <c r="AK69" i="83"/>
  <c r="AT69" i="83" s="1"/>
  <c r="AJ63" i="83"/>
  <c r="AK63" i="83"/>
  <c r="AT63" i="83" s="1"/>
  <c r="AJ57" i="83"/>
  <c r="AK57" i="83"/>
  <c r="AT57" i="83" s="1"/>
  <c r="AJ51" i="83"/>
  <c r="AK51" i="83"/>
  <c r="AT51" i="83" s="1"/>
  <c r="AJ45" i="83"/>
  <c r="AK45" i="83"/>
  <c r="AT45" i="83" s="1"/>
  <c r="AJ39" i="83"/>
  <c r="AK39" i="83"/>
  <c r="AT39" i="83" s="1"/>
  <c r="AJ33" i="83"/>
  <c r="AK33" i="83"/>
  <c r="AT33" i="83" s="1"/>
  <c r="AJ27" i="83"/>
  <c r="AK27" i="83"/>
  <c r="AT27" i="83" s="1"/>
  <c r="AJ21" i="83"/>
  <c r="AK21" i="83"/>
  <c r="AT21" i="83" s="1"/>
  <c r="AJ15" i="83"/>
  <c r="AK15" i="83"/>
  <c r="AT15" i="83" s="1"/>
  <c r="AB4" i="83"/>
  <c r="AJ3" i="83"/>
  <c r="AR85" i="30"/>
  <c r="AN84" i="46"/>
  <c r="AI84" i="46"/>
  <c r="AJ36" i="83"/>
  <c r="AK36" i="83"/>
  <c r="AT36" i="83" s="1"/>
  <c r="AR81" i="41"/>
  <c r="AS28" i="31"/>
  <c r="AL28" i="31"/>
  <c r="AU28" i="31" s="1"/>
  <c r="AS46" i="31"/>
  <c r="AL46" i="31"/>
  <c r="AU46" i="31" s="1"/>
  <c r="AS53" i="31"/>
  <c r="AL53" i="31"/>
  <c r="AU53" i="31" s="1"/>
  <c r="AS55" i="31"/>
  <c r="AL55" i="31"/>
  <c r="AU55" i="31" s="1"/>
  <c r="AS56" i="31"/>
  <c r="AL56" i="31"/>
  <c r="AU56" i="31" s="1"/>
  <c r="AR78" i="85"/>
  <c r="AJ58" i="83"/>
  <c r="AK58" i="83"/>
  <c r="AT58" i="83" s="1"/>
  <c r="AS6" i="31"/>
  <c r="AL6" i="31"/>
  <c r="AU6" i="31" s="1"/>
  <c r="AS27" i="31"/>
  <c r="AL27" i="31"/>
  <c r="AU27" i="31" s="1"/>
  <c r="AS18" i="31"/>
  <c r="AL18" i="31"/>
  <c r="AU18" i="31" s="1"/>
  <c r="AR82" i="81"/>
  <c r="AE79" i="73"/>
  <c r="W80" i="73"/>
  <c r="AG79" i="73"/>
  <c r="AP79" i="73" s="1"/>
  <c r="AF79" i="73"/>
  <c r="AO79" i="73" s="1"/>
  <c r="AS29" i="31"/>
  <c r="AL29" i="31"/>
  <c r="AU29" i="31" s="1"/>
  <c r="AS38" i="31"/>
  <c r="AL38" i="31"/>
  <c r="AU38" i="31" s="1"/>
  <c r="AS66" i="31"/>
  <c r="AL66" i="31"/>
  <c r="AU66" i="31" s="1"/>
  <c r="AS73" i="31"/>
  <c r="AL73" i="31"/>
  <c r="AU73" i="31" s="1"/>
  <c r="AS59" i="31"/>
  <c r="AL59" i="31"/>
  <c r="AU59" i="31" s="1"/>
  <c r="AS16" i="31"/>
  <c r="AL16" i="31"/>
  <c r="AU16" i="31" s="1"/>
  <c r="AS10" i="31"/>
  <c r="AL10" i="31"/>
  <c r="AU10" i="31" s="1"/>
  <c r="AS51" i="31"/>
  <c r="AL51" i="31"/>
  <c r="AU51" i="31" s="1"/>
  <c r="AS19" i="31"/>
  <c r="AL19" i="31"/>
  <c r="AU19" i="31" s="1"/>
  <c r="AS40" i="31"/>
  <c r="AL40" i="31"/>
  <c r="AU40" i="31" s="1"/>
  <c r="AS9" i="31"/>
  <c r="AL9" i="31"/>
  <c r="AU9" i="31" s="1"/>
  <c r="AS20" i="31"/>
  <c r="AL20" i="31"/>
  <c r="AU20" i="31" s="1"/>
  <c r="Y82" i="25"/>
  <c r="X82" i="25"/>
  <c r="Z82" i="94"/>
  <c r="AS58" i="31"/>
  <c r="AL58" i="31"/>
  <c r="AU58" i="31" s="1"/>
  <c r="AS76" i="31"/>
  <c r="AL76" i="31"/>
  <c r="AU76" i="31" s="1"/>
  <c r="AS14" i="31"/>
  <c r="AL14" i="31"/>
  <c r="AU14" i="31" s="1"/>
  <c r="AJ74" i="83"/>
  <c r="AK74" i="83"/>
  <c r="AT74" i="83" s="1"/>
  <c r="AJ68" i="83"/>
  <c r="AK68" i="83"/>
  <c r="AT68" i="83" s="1"/>
  <c r="AJ62" i="83"/>
  <c r="AK62" i="83"/>
  <c r="AT62" i="83" s="1"/>
  <c r="AJ56" i="83"/>
  <c r="AK56" i="83"/>
  <c r="AT56" i="83" s="1"/>
  <c r="AJ50" i="83"/>
  <c r="AK50" i="83"/>
  <c r="AT50" i="83" s="1"/>
  <c r="AJ44" i="83"/>
  <c r="AK44" i="83"/>
  <c r="AT44" i="83" s="1"/>
  <c r="AJ38" i="83"/>
  <c r="AK38" i="83"/>
  <c r="AT38" i="83" s="1"/>
  <c r="AJ32" i="83"/>
  <c r="AK32" i="83"/>
  <c r="AT32" i="83" s="1"/>
  <c r="AJ26" i="83"/>
  <c r="AK26" i="83"/>
  <c r="AT26" i="83" s="1"/>
  <c r="AJ20" i="83"/>
  <c r="AK20" i="83"/>
  <c r="AT20" i="83" s="1"/>
  <c r="AJ14" i="83"/>
  <c r="AK14" i="83"/>
  <c r="AT14" i="83" s="1"/>
  <c r="AX7" i="83"/>
  <c r="S7" i="83" s="1"/>
  <c r="AC7" i="83" s="1"/>
  <c r="AB8" i="83" s="1"/>
  <c r="AS42" i="31"/>
  <c r="AL42" i="31"/>
  <c r="AU42" i="31" s="1"/>
  <c r="AS37" i="31"/>
  <c r="AL37" i="31"/>
  <c r="AU37" i="31" s="1"/>
  <c r="X85" i="42"/>
  <c r="Y85" i="42"/>
  <c r="AS22" i="31"/>
  <c r="AL22" i="31"/>
  <c r="AU22" i="31" s="1"/>
  <c r="AR81" i="77"/>
  <c r="AS33" i="31"/>
  <c r="AL33" i="31"/>
  <c r="AU33" i="31" s="1"/>
  <c r="W83" i="41"/>
  <c r="AG82" i="41"/>
  <c r="AP82" i="41" s="1"/>
  <c r="AF82" i="41"/>
  <c r="AO82" i="41" s="1"/>
  <c r="AE82" i="41"/>
  <c r="AR79" i="74"/>
  <c r="AH83" i="26"/>
  <c r="AQ83" i="26" s="1"/>
  <c r="AJ42" i="83"/>
  <c r="AK42" i="83"/>
  <c r="AT42" i="83" s="1"/>
  <c r="AH79" i="89"/>
  <c r="AQ79" i="89" s="1"/>
  <c r="AH80" i="90"/>
  <c r="AQ80" i="90" s="1"/>
  <c r="AS54" i="31"/>
  <c r="AL54" i="31"/>
  <c r="AU54" i="31" s="1"/>
  <c r="AS45" i="31"/>
  <c r="AL45" i="31"/>
  <c r="AU45" i="31" s="1"/>
  <c r="AH80" i="86"/>
  <c r="AQ80" i="86" s="1"/>
  <c r="AS3" i="31"/>
  <c r="AL3" i="31"/>
  <c r="AU3" i="31" s="1"/>
  <c r="AJ64" i="83"/>
  <c r="AK64" i="83"/>
  <c r="AT64" i="83" s="1"/>
  <c r="AH79" i="85"/>
  <c r="AQ79" i="85" s="1"/>
  <c r="AS31" i="31"/>
  <c r="AL31" i="31"/>
  <c r="AU31" i="31" s="1"/>
  <c r="AS71" i="31"/>
  <c r="AL71" i="31"/>
  <c r="AU71" i="31" s="1"/>
  <c r="AF80" i="93"/>
  <c r="AO80" i="93" s="1"/>
  <c r="W81" i="93"/>
  <c r="AG80" i="93"/>
  <c r="AP80" i="93" s="1"/>
  <c r="AE80" i="93"/>
  <c r="AS17" i="31"/>
  <c r="AL17" i="31"/>
  <c r="AU17" i="31" s="1"/>
  <c r="AH80" i="74"/>
  <c r="AQ80" i="74" s="1"/>
  <c r="W84" i="29"/>
  <c r="AG83" i="29"/>
  <c r="AP83" i="29" s="1"/>
  <c r="AF83" i="29"/>
  <c r="AO83" i="29" s="1"/>
  <c r="AE83" i="29"/>
  <c r="AN82" i="82"/>
  <c r="AI82" i="82"/>
  <c r="AR81" i="34"/>
  <c r="AS57" i="31"/>
  <c r="AL57" i="31"/>
  <c r="AU57" i="31" s="1"/>
  <c r="AS32" i="31"/>
  <c r="AL32" i="31"/>
  <c r="AU32" i="31" s="1"/>
  <c r="AS61" i="31"/>
  <c r="AL61" i="31"/>
  <c r="AU61" i="31" s="1"/>
  <c r="AR82" i="26"/>
  <c r="AH82" i="34"/>
  <c r="AQ82" i="34" s="1"/>
  <c r="AH86" i="30"/>
  <c r="AQ86" i="30" s="1"/>
  <c r="AS65" i="31"/>
  <c r="AL65" i="31"/>
  <c r="AU65" i="31" s="1"/>
  <c r="AS26" i="31"/>
  <c r="AL26" i="31"/>
  <c r="AU26" i="31" s="1"/>
  <c r="AR81" i="94"/>
  <c r="AH82" i="41"/>
  <c r="AQ82" i="41" s="1"/>
  <c r="AS75" i="31"/>
  <c r="AL75" i="31"/>
  <c r="AU75" i="31" s="1"/>
  <c r="AS49" i="31"/>
  <c r="AL49" i="31"/>
  <c r="AU49" i="31" s="1"/>
  <c r="AI81" i="25"/>
  <c r="AN81" i="25"/>
  <c r="AS12" i="31"/>
  <c r="AL12" i="31"/>
  <c r="AU12" i="31" s="1"/>
  <c r="AS36" i="31"/>
  <c r="AL36" i="31"/>
  <c r="AU36" i="31" s="1"/>
  <c r="AS78" i="31"/>
  <c r="AL78" i="31"/>
  <c r="AU78" i="31" s="1"/>
  <c r="AJ79" i="83"/>
  <c r="AS79" i="83" s="1"/>
  <c r="AK79" i="83"/>
  <c r="AT79" i="83" s="1"/>
  <c r="AJ73" i="83"/>
  <c r="AK73" i="83"/>
  <c r="AT73" i="83" s="1"/>
  <c r="AJ67" i="83"/>
  <c r="AK67" i="83"/>
  <c r="AT67" i="83" s="1"/>
  <c r="AJ61" i="83"/>
  <c r="AK61" i="83"/>
  <c r="AT61" i="83" s="1"/>
  <c r="AJ55" i="83"/>
  <c r="AK55" i="83"/>
  <c r="AT55" i="83" s="1"/>
  <c r="AJ49" i="83"/>
  <c r="AK49" i="83"/>
  <c r="AT49" i="83" s="1"/>
  <c r="AJ43" i="83"/>
  <c r="AK43" i="83"/>
  <c r="AT43" i="83" s="1"/>
  <c r="AJ37" i="83"/>
  <c r="AK37" i="83"/>
  <c r="AT37" i="83" s="1"/>
  <c r="AJ31" i="83"/>
  <c r="AK31" i="83"/>
  <c r="AT31" i="83" s="1"/>
  <c r="AJ25" i="83"/>
  <c r="AK25" i="83"/>
  <c r="AT25" i="83" s="1"/>
  <c r="AJ19" i="83"/>
  <c r="AK19" i="83"/>
  <c r="AT19" i="83" s="1"/>
  <c r="AJ13" i="83"/>
  <c r="AK13" i="83"/>
  <c r="AT13" i="83" s="1"/>
  <c r="AR79" i="90"/>
  <c r="AI79" i="83"/>
  <c r="AN79" i="83"/>
  <c r="AN81" i="83" s="1"/>
  <c r="AI80" i="37"/>
  <c r="AN80" i="37"/>
  <c r="AK9" i="83" l="1"/>
  <c r="AT9" i="83" s="1"/>
  <c r="AJ10" i="83"/>
  <c r="AK11" i="83"/>
  <c r="AT11" i="83" s="1"/>
  <c r="Z85" i="42"/>
  <c r="AE85" i="42" s="1"/>
  <c r="AI84" i="42"/>
  <c r="AR84" i="42" s="1"/>
  <c r="AG80" i="90"/>
  <c r="AP80" i="90" s="1"/>
  <c r="AJ5" i="83"/>
  <c r="W80" i="89"/>
  <c r="AK6" i="83"/>
  <c r="AT6" i="83" s="1"/>
  <c r="Z81" i="37"/>
  <c r="AE81" i="37" s="1"/>
  <c r="AJ12" i="83"/>
  <c r="AS12" i="83" s="1"/>
  <c r="AF85" i="42"/>
  <c r="AO85" i="42" s="1"/>
  <c r="X83" i="41"/>
  <c r="Y83" i="41"/>
  <c r="AS36" i="83"/>
  <c r="AL36" i="83"/>
  <c r="AU36" i="83" s="1"/>
  <c r="AS21" i="83"/>
  <c r="AL21" i="83"/>
  <c r="AU21" i="83" s="1"/>
  <c r="AS39" i="83"/>
  <c r="AL39" i="83"/>
  <c r="AU39" i="83" s="1"/>
  <c r="AS57" i="83"/>
  <c r="AL57" i="83"/>
  <c r="AU57" i="83" s="1"/>
  <c r="AS77" i="83"/>
  <c r="AL77" i="83"/>
  <c r="AU77" i="83" s="1"/>
  <c r="AH86" i="38"/>
  <c r="AQ86" i="38" s="1"/>
  <c r="AE83" i="82"/>
  <c r="AG83" i="82"/>
  <c r="AP83" i="82" s="1"/>
  <c r="AF83" i="82"/>
  <c r="AO83" i="82" s="1"/>
  <c r="W84" i="82"/>
  <c r="AS60" i="83"/>
  <c r="AL60" i="83"/>
  <c r="AU60" i="83" s="1"/>
  <c r="X83" i="34"/>
  <c r="Z83" i="34" s="1"/>
  <c r="Y83" i="34"/>
  <c r="AH85" i="46"/>
  <c r="AQ85" i="46" s="1"/>
  <c r="AS11" i="83"/>
  <c r="AL11" i="83"/>
  <c r="AU11" i="83" s="1"/>
  <c r="AS29" i="83"/>
  <c r="AL29" i="83"/>
  <c r="AU29" i="83" s="1"/>
  <c r="AS47" i="83"/>
  <c r="AL47" i="83"/>
  <c r="AU47" i="83" s="1"/>
  <c r="AS65" i="83"/>
  <c r="AL65" i="83"/>
  <c r="AU65" i="83" s="1"/>
  <c r="AH80" i="33"/>
  <c r="AQ80" i="33" s="1"/>
  <c r="AS18" i="83"/>
  <c r="AL18" i="83"/>
  <c r="AU18" i="83" s="1"/>
  <c r="AS54" i="83"/>
  <c r="AL54" i="83"/>
  <c r="AU54" i="83" s="1"/>
  <c r="AI82" i="77"/>
  <c r="AN82" i="77"/>
  <c r="X81" i="90"/>
  <c r="Y81" i="90"/>
  <c r="Y83" i="78"/>
  <c r="X83" i="78"/>
  <c r="AI86" i="30"/>
  <c r="AN86" i="30"/>
  <c r="AS25" i="83"/>
  <c r="AL25" i="83"/>
  <c r="AU25" i="83" s="1"/>
  <c r="AS43" i="83"/>
  <c r="AL43" i="83"/>
  <c r="AU43" i="83" s="1"/>
  <c r="AS61" i="83"/>
  <c r="AL61" i="83"/>
  <c r="AU61" i="83" s="1"/>
  <c r="AS42" i="83"/>
  <c r="AL42" i="83"/>
  <c r="AU42" i="83" s="1"/>
  <c r="AS20" i="83"/>
  <c r="AL20" i="83"/>
  <c r="AU20" i="83" s="1"/>
  <c r="AS38" i="83"/>
  <c r="AL38" i="83"/>
  <c r="AU38" i="83" s="1"/>
  <c r="AS56" i="83"/>
  <c r="AL56" i="83"/>
  <c r="AU56" i="83" s="1"/>
  <c r="AS74" i="83"/>
  <c r="AL74" i="83"/>
  <c r="AU74" i="83" s="1"/>
  <c r="AR84" i="46"/>
  <c r="Z86" i="38"/>
  <c r="AR79" i="33"/>
  <c r="AS22" i="83"/>
  <c r="AL22" i="83"/>
  <c r="AU22" i="83" s="1"/>
  <c r="AS40" i="83"/>
  <c r="AL40" i="83"/>
  <c r="AU40" i="83" s="1"/>
  <c r="AS70" i="83"/>
  <c r="AL70" i="83"/>
  <c r="AU70" i="83" s="1"/>
  <c r="Z80" i="33"/>
  <c r="AI83" i="26"/>
  <c r="AN83" i="26"/>
  <c r="AI79" i="85"/>
  <c r="AN79" i="85"/>
  <c r="AJ7" i="83"/>
  <c r="AN83" i="29"/>
  <c r="AI83" i="29"/>
  <c r="AJ4" i="83"/>
  <c r="AK4" i="83"/>
  <c r="AT4" i="83" s="1"/>
  <c r="Y80" i="73"/>
  <c r="X80" i="73"/>
  <c r="AS58" i="83"/>
  <c r="AL58" i="83"/>
  <c r="AU58" i="83" s="1"/>
  <c r="AS9" i="83"/>
  <c r="AL9" i="83"/>
  <c r="AU9" i="83" s="1"/>
  <c r="AS27" i="83"/>
  <c r="AL27" i="83"/>
  <c r="AU27" i="83" s="1"/>
  <c r="AS45" i="83"/>
  <c r="AL45" i="83"/>
  <c r="AU45" i="83" s="1"/>
  <c r="AS63" i="83"/>
  <c r="AL63" i="83"/>
  <c r="AU63" i="83" s="1"/>
  <c r="AS4" i="31"/>
  <c r="AL4" i="31"/>
  <c r="AU4" i="31" s="1"/>
  <c r="AU81" i="31" s="1"/>
  <c r="C11" i="31" s="1"/>
  <c r="AS48" i="83"/>
  <c r="AL48" i="83"/>
  <c r="AU48" i="83" s="1"/>
  <c r="X81" i="74"/>
  <c r="Y81" i="74"/>
  <c r="AS72" i="83"/>
  <c r="AL72" i="83"/>
  <c r="AU72" i="83" s="1"/>
  <c r="Z85" i="46"/>
  <c r="AS17" i="83"/>
  <c r="AL17" i="83"/>
  <c r="AU17" i="83" s="1"/>
  <c r="AS35" i="83"/>
  <c r="AL35" i="83"/>
  <c r="AU35" i="83" s="1"/>
  <c r="AS53" i="83"/>
  <c r="AL53" i="83"/>
  <c r="AU53" i="83" s="1"/>
  <c r="AS71" i="83"/>
  <c r="AL71" i="83"/>
  <c r="AU71" i="83" s="1"/>
  <c r="AS5" i="83"/>
  <c r="AL5" i="83"/>
  <c r="AU5" i="83" s="1"/>
  <c r="AS24" i="83"/>
  <c r="AL24" i="83"/>
  <c r="AU24" i="83" s="1"/>
  <c r="AS66" i="83"/>
  <c r="AL66" i="83"/>
  <c r="AU66" i="83" s="1"/>
  <c r="AI80" i="90"/>
  <c r="AN80" i="90"/>
  <c r="AI82" i="78"/>
  <c r="AN82" i="78"/>
  <c r="AI80" i="86"/>
  <c r="AN80" i="86"/>
  <c r="X80" i="89"/>
  <c r="Y80" i="89"/>
  <c r="AS13" i="83"/>
  <c r="AL13" i="83"/>
  <c r="AU13" i="83" s="1"/>
  <c r="AR81" i="25"/>
  <c r="AR82" i="82"/>
  <c r="Y84" i="29"/>
  <c r="X84" i="29"/>
  <c r="AI82" i="41"/>
  <c r="AN82" i="41"/>
  <c r="AH85" i="42"/>
  <c r="AQ85" i="42" s="1"/>
  <c r="AJ8" i="83"/>
  <c r="AK8" i="83"/>
  <c r="AT8" i="83" s="1"/>
  <c r="AS26" i="83"/>
  <c r="AL26" i="83"/>
  <c r="AU26" i="83" s="1"/>
  <c r="AS44" i="83"/>
  <c r="AL44" i="83"/>
  <c r="AU44" i="83" s="1"/>
  <c r="AS62" i="83"/>
  <c r="AL62" i="83"/>
  <c r="AU62" i="83" s="1"/>
  <c r="AH82" i="25"/>
  <c r="AQ82" i="25" s="1"/>
  <c r="AS10" i="83"/>
  <c r="AL10" i="83"/>
  <c r="AU10" i="83" s="1"/>
  <c r="AS28" i="83"/>
  <c r="AL28" i="83"/>
  <c r="AU28" i="83" s="1"/>
  <c r="AS46" i="83"/>
  <c r="AL46" i="83"/>
  <c r="AU46" i="83" s="1"/>
  <c r="AS75" i="83"/>
  <c r="AL75" i="83"/>
  <c r="AU75" i="83" s="1"/>
  <c r="AI82" i="34"/>
  <c r="AN82" i="34"/>
  <c r="Y83" i="77"/>
  <c r="X83" i="77"/>
  <c r="X84" i="81"/>
  <c r="Y84" i="81"/>
  <c r="X81" i="93"/>
  <c r="Y81" i="93"/>
  <c r="AS15" i="83"/>
  <c r="AL15" i="83"/>
  <c r="AU15" i="83" s="1"/>
  <c r="AS33" i="83"/>
  <c r="AL33" i="83"/>
  <c r="AU33" i="83" s="1"/>
  <c r="AS51" i="83"/>
  <c r="AL51" i="83"/>
  <c r="AU51" i="83" s="1"/>
  <c r="AS69" i="83"/>
  <c r="AL69" i="83"/>
  <c r="AU69" i="83" s="1"/>
  <c r="AH83" i="82"/>
  <c r="AQ83" i="82" s="1"/>
  <c r="AS78" i="83"/>
  <c r="AL78" i="83"/>
  <c r="AU78" i="83" s="1"/>
  <c r="AH81" i="37"/>
  <c r="AQ81" i="37" s="1"/>
  <c r="AS6" i="83"/>
  <c r="AL6" i="83"/>
  <c r="AU6" i="83" s="1"/>
  <c r="AS23" i="83"/>
  <c r="AL23" i="83"/>
  <c r="AU23" i="83" s="1"/>
  <c r="AS41" i="83"/>
  <c r="AL41" i="83"/>
  <c r="AU41" i="83" s="1"/>
  <c r="AS59" i="83"/>
  <c r="AL59" i="83"/>
  <c r="AU59" i="83" s="1"/>
  <c r="AS76" i="83"/>
  <c r="AL76" i="83"/>
  <c r="AU76" i="83" s="1"/>
  <c r="AI82" i="45"/>
  <c r="AN82" i="45"/>
  <c r="AS30" i="83"/>
  <c r="AL30" i="83"/>
  <c r="AU30" i="83" s="1"/>
  <c r="X84" i="26"/>
  <c r="Y84" i="26"/>
  <c r="X87" i="30"/>
  <c r="Y87" i="30"/>
  <c r="X80" i="85"/>
  <c r="Y80" i="85"/>
  <c r="AS64" i="83"/>
  <c r="AL64" i="83"/>
  <c r="AU64" i="83" s="1"/>
  <c r="W83" i="94"/>
  <c r="AG82" i="94"/>
  <c r="AP82" i="94" s="1"/>
  <c r="AF82" i="94"/>
  <c r="AO82" i="94" s="1"/>
  <c r="AE82" i="94"/>
  <c r="AR80" i="37"/>
  <c r="AS31" i="83"/>
  <c r="AL31" i="83"/>
  <c r="AU31" i="83" s="1"/>
  <c r="AS49" i="83"/>
  <c r="AL49" i="83"/>
  <c r="AU49" i="83" s="1"/>
  <c r="AS67" i="83"/>
  <c r="AL67" i="83"/>
  <c r="AU67" i="83" s="1"/>
  <c r="AS81" i="31"/>
  <c r="AI79" i="73"/>
  <c r="AN79" i="73"/>
  <c r="AL79" i="83"/>
  <c r="AU79" i="83" s="1"/>
  <c r="AR79" i="83"/>
  <c r="AR81" i="83" s="1"/>
  <c r="AS19" i="83"/>
  <c r="AL19" i="83"/>
  <c r="AU19" i="83" s="1"/>
  <c r="AS37" i="83"/>
  <c r="AL37" i="83"/>
  <c r="AU37" i="83" s="1"/>
  <c r="AS55" i="83"/>
  <c r="AL55" i="83"/>
  <c r="AU55" i="83" s="1"/>
  <c r="AS73" i="83"/>
  <c r="AL73" i="83"/>
  <c r="AU73" i="83" s="1"/>
  <c r="AI80" i="93"/>
  <c r="AN80" i="93"/>
  <c r="AS14" i="83"/>
  <c r="AL14" i="83"/>
  <c r="AU14" i="83" s="1"/>
  <c r="AS32" i="83"/>
  <c r="AL32" i="83"/>
  <c r="AU32" i="83" s="1"/>
  <c r="AS50" i="83"/>
  <c r="AL50" i="83"/>
  <c r="AU50" i="83" s="1"/>
  <c r="AS68" i="83"/>
  <c r="AL68" i="83"/>
  <c r="AU68" i="83" s="1"/>
  <c r="Z82" i="25"/>
  <c r="AS3" i="83"/>
  <c r="AL3" i="83"/>
  <c r="AU3" i="83" s="1"/>
  <c r="AN80" i="74"/>
  <c r="AI80" i="74"/>
  <c r="AS16" i="83"/>
  <c r="AL16" i="83"/>
  <c r="AU16" i="83" s="1"/>
  <c r="AS34" i="83"/>
  <c r="AL34" i="83"/>
  <c r="AU34" i="83" s="1"/>
  <c r="AS52" i="83"/>
  <c r="AL52" i="83"/>
  <c r="AU52" i="83" s="1"/>
  <c r="AR85" i="38"/>
  <c r="X83" i="45"/>
  <c r="Y83" i="45"/>
  <c r="Y81" i="86"/>
  <c r="X81" i="86"/>
  <c r="Z81" i="86" s="1"/>
  <c r="AI83" i="81"/>
  <c r="AN83" i="81"/>
  <c r="AI79" i="89"/>
  <c r="AN79" i="89"/>
  <c r="AF81" i="37" l="1"/>
  <c r="AO81" i="37" s="1"/>
  <c r="AG81" i="37"/>
  <c r="AP81" i="37" s="1"/>
  <c r="W82" i="37"/>
  <c r="AL12" i="83"/>
  <c r="AU12" i="83" s="1"/>
  <c r="Z84" i="81"/>
  <c r="AE84" i="81" s="1"/>
  <c r="Z80" i="73"/>
  <c r="AG85" i="42"/>
  <c r="AP85" i="42" s="1"/>
  <c r="W86" i="42"/>
  <c r="Z81" i="93"/>
  <c r="AG81" i="93" s="1"/>
  <c r="AP81" i="93" s="1"/>
  <c r="Z83" i="78"/>
  <c r="AT81" i="83"/>
  <c r="Z83" i="41"/>
  <c r="W84" i="41" s="1"/>
  <c r="AF83" i="41"/>
  <c r="AO83" i="41" s="1"/>
  <c r="AE83" i="41"/>
  <c r="W82" i="86"/>
  <c r="AG81" i="86"/>
  <c r="AP81" i="86" s="1"/>
  <c r="AF81" i="86"/>
  <c r="AO81" i="86" s="1"/>
  <c r="AE81" i="86"/>
  <c r="W85" i="81"/>
  <c r="AG84" i="81"/>
  <c r="AP84" i="81" s="1"/>
  <c r="W83" i="25"/>
  <c r="AG82" i="25"/>
  <c r="AP82" i="25" s="1"/>
  <c r="AF82" i="25"/>
  <c r="AO82" i="25" s="1"/>
  <c r="AE82" i="25"/>
  <c r="AH84" i="29"/>
  <c r="AQ84" i="29" s="1"/>
  <c r="AH81" i="74"/>
  <c r="AQ81" i="74" s="1"/>
  <c r="AH87" i="30"/>
  <c r="AQ87" i="30" s="1"/>
  <c r="AR80" i="86"/>
  <c r="Z81" i="74"/>
  <c r="AR79" i="85"/>
  <c r="AE86" i="38"/>
  <c r="W87" i="38"/>
  <c r="AG86" i="38"/>
  <c r="AP86" i="38" s="1"/>
  <c r="AF86" i="38"/>
  <c r="AO86" i="38" s="1"/>
  <c r="AI83" i="82"/>
  <c r="AN83" i="82"/>
  <c r="X83" i="94"/>
  <c r="Y83" i="94"/>
  <c r="AH84" i="81"/>
  <c r="AQ84" i="81" s="1"/>
  <c r="AR82" i="34"/>
  <c r="W84" i="34"/>
  <c r="AG83" i="34"/>
  <c r="AP83" i="34" s="1"/>
  <c r="AF83" i="34"/>
  <c r="AO83" i="34" s="1"/>
  <c r="AE83" i="34"/>
  <c r="AR80" i="74"/>
  <c r="AI82" i="94"/>
  <c r="AN82" i="94"/>
  <c r="Z87" i="30"/>
  <c r="AH83" i="77"/>
  <c r="AQ83" i="77" s="1"/>
  <c r="Z84" i="29"/>
  <c r="AE85" i="46"/>
  <c r="AG85" i="46"/>
  <c r="AP85" i="46" s="1"/>
  <c r="AF85" i="46"/>
  <c r="AO85" i="46" s="1"/>
  <c r="W86" i="46"/>
  <c r="AS4" i="83"/>
  <c r="AL4" i="83"/>
  <c r="AU4" i="83" s="1"/>
  <c r="AH81" i="90"/>
  <c r="AQ81" i="90" s="1"/>
  <c r="AI81" i="37"/>
  <c r="AN81" i="37"/>
  <c r="AH83" i="41"/>
  <c r="AQ83" i="41" s="1"/>
  <c r="AR79" i="89"/>
  <c r="AH81" i="93"/>
  <c r="AQ81" i="93" s="1"/>
  <c r="AS8" i="83"/>
  <c r="AL8" i="83"/>
  <c r="AU8" i="83" s="1"/>
  <c r="AR82" i="78"/>
  <c r="AR83" i="29"/>
  <c r="AR83" i="26"/>
  <c r="AR86" i="30"/>
  <c r="Z81" i="90"/>
  <c r="Y84" i="82"/>
  <c r="X84" i="82"/>
  <c r="Y86" i="42"/>
  <c r="X86" i="42"/>
  <c r="AH81" i="86"/>
  <c r="AQ81" i="86" s="1"/>
  <c r="AH83" i="45"/>
  <c r="AQ83" i="45" s="1"/>
  <c r="AR80" i="93"/>
  <c r="AR79" i="73"/>
  <c r="AH80" i="85"/>
  <c r="AQ80" i="85" s="1"/>
  <c r="AH84" i="26"/>
  <c r="AQ84" i="26" s="1"/>
  <c r="Z83" i="77"/>
  <c r="AR82" i="41"/>
  <c r="AH80" i="89"/>
  <c r="AQ80" i="89" s="1"/>
  <c r="AH80" i="73"/>
  <c r="AQ80" i="73" s="1"/>
  <c r="W81" i="33"/>
  <c r="AG80" i="33"/>
  <c r="AP80" i="33" s="1"/>
  <c r="AF80" i="33"/>
  <c r="AO80" i="33" s="1"/>
  <c r="AE80" i="33"/>
  <c r="AH83" i="78"/>
  <c r="AQ83" i="78" s="1"/>
  <c r="AN85" i="42"/>
  <c r="AI85" i="42"/>
  <c r="W81" i="73"/>
  <c r="AG80" i="73"/>
  <c r="AP80" i="73" s="1"/>
  <c r="AF80" i="73"/>
  <c r="AO80" i="73" s="1"/>
  <c r="AE80" i="73"/>
  <c r="W84" i="78"/>
  <c r="AG83" i="78"/>
  <c r="AP83" i="78" s="1"/>
  <c r="AF83" i="78"/>
  <c r="AO83" i="78" s="1"/>
  <c r="AE83" i="78"/>
  <c r="AR83" i="81"/>
  <c r="Z83" i="45"/>
  <c r="Z80" i="85"/>
  <c r="Z84" i="26"/>
  <c r="AR82" i="45"/>
  <c r="Z80" i="89"/>
  <c r="AR80" i="90"/>
  <c r="AS7" i="83"/>
  <c r="AL7" i="83"/>
  <c r="AU7" i="83" s="1"/>
  <c r="AR82" i="77"/>
  <c r="AH83" i="34"/>
  <c r="AQ83" i="34" s="1"/>
  <c r="X82" i="37"/>
  <c r="Y82" i="37"/>
  <c r="AG83" i="41" l="1"/>
  <c r="AP83" i="41" s="1"/>
  <c r="AF84" i="81"/>
  <c r="AO84" i="81" s="1"/>
  <c r="W82" i="93"/>
  <c r="Z82" i="37"/>
  <c r="AE82" i="37" s="1"/>
  <c r="AE81" i="93"/>
  <c r="AF81" i="93"/>
  <c r="AO81" i="93" s="1"/>
  <c r="AU81" i="83"/>
  <c r="C11" i="83" s="1"/>
  <c r="F36" i="97" s="1"/>
  <c r="AS81" i="83"/>
  <c r="Z83" i="94"/>
  <c r="AG83" i="94" s="1"/>
  <c r="AP83" i="94" s="1"/>
  <c r="Z86" i="42"/>
  <c r="AG86" i="42" s="1"/>
  <c r="AP86" i="42" s="1"/>
  <c r="W83" i="37"/>
  <c r="AG82" i="37"/>
  <c r="AP82" i="37" s="1"/>
  <c r="AF82" i="37"/>
  <c r="AO82" i="37" s="1"/>
  <c r="AF83" i="94"/>
  <c r="AO83" i="94" s="1"/>
  <c r="W87" i="42"/>
  <c r="AE86" i="42"/>
  <c r="Y85" i="81"/>
  <c r="X85" i="81"/>
  <c r="X82" i="86"/>
  <c r="Y82" i="86"/>
  <c r="AE84" i="29"/>
  <c r="W85" i="29"/>
  <c r="AG84" i="29"/>
  <c r="AP84" i="29" s="1"/>
  <c r="AF84" i="29"/>
  <c r="AO84" i="29" s="1"/>
  <c r="AH83" i="94"/>
  <c r="AQ83" i="94" s="1"/>
  <c r="AF80" i="89"/>
  <c r="AO80" i="89" s="1"/>
  <c r="AG80" i="89"/>
  <c r="AP80" i="89" s="1"/>
  <c r="W81" i="89"/>
  <c r="AE80" i="89"/>
  <c r="AH84" i="82"/>
  <c r="AQ84" i="82" s="1"/>
  <c r="Y86" i="46"/>
  <c r="X86" i="46"/>
  <c r="Z86" i="46" s="1"/>
  <c r="AR82" i="94"/>
  <c r="AI86" i="38"/>
  <c r="AN86" i="38"/>
  <c r="X84" i="41"/>
  <c r="Y84" i="41"/>
  <c r="AR85" i="42"/>
  <c r="W84" i="77"/>
  <c r="AG83" i="77"/>
  <c r="AP83" i="77" s="1"/>
  <c r="AF83" i="77"/>
  <c r="AO83" i="77" s="1"/>
  <c r="AE83" i="77"/>
  <c r="Y84" i="34"/>
  <c r="X84" i="34"/>
  <c r="Z84" i="34" s="1"/>
  <c r="AR83" i="82"/>
  <c r="Z83" i="25"/>
  <c r="X83" i="25"/>
  <c r="Y83" i="25"/>
  <c r="AN83" i="41"/>
  <c r="AI83" i="41"/>
  <c r="X82" i="93"/>
  <c r="Y82" i="93"/>
  <c r="W88" i="30"/>
  <c r="AG87" i="30"/>
  <c r="AP87" i="30" s="1"/>
  <c r="AF87" i="30"/>
  <c r="AO87" i="30" s="1"/>
  <c r="AE87" i="30"/>
  <c r="Y81" i="73"/>
  <c r="X81" i="73"/>
  <c r="X81" i="33"/>
  <c r="Y81" i="33"/>
  <c r="AI80" i="73"/>
  <c r="AN80" i="73"/>
  <c r="AI80" i="33"/>
  <c r="AN80" i="33"/>
  <c r="Z84" i="82"/>
  <c r="AN81" i="86"/>
  <c r="AI81" i="86"/>
  <c r="AN81" i="93"/>
  <c r="AI81" i="93"/>
  <c r="W81" i="85"/>
  <c r="AG80" i="85"/>
  <c r="AP80" i="85" s="1"/>
  <c r="AF80" i="85"/>
  <c r="AO80" i="85" s="1"/>
  <c r="AE80" i="85"/>
  <c r="AN83" i="34"/>
  <c r="AI83" i="34"/>
  <c r="X87" i="38"/>
  <c r="Y87" i="38"/>
  <c r="AH82" i="37"/>
  <c r="AQ82" i="37" s="1"/>
  <c r="W84" i="45"/>
  <c r="AG83" i="45"/>
  <c r="AP83" i="45" s="1"/>
  <c r="AF83" i="45"/>
  <c r="AO83" i="45" s="1"/>
  <c r="AE83" i="45"/>
  <c r="X84" i="78"/>
  <c r="Z84" i="78" s="1"/>
  <c r="Y84" i="78"/>
  <c r="W85" i="26"/>
  <c r="AG84" i="26"/>
  <c r="AP84" i="26" s="1"/>
  <c r="AF84" i="26"/>
  <c r="AO84" i="26" s="1"/>
  <c r="AE84" i="26"/>
  <c r="AI83" i="78"/>
  <c r="AN83" i="78"/>
  <c r="AH86" i="42"/>
  <c r="AQ86" i="42" s="1"/>
  <c r="W82" i="90"/>
  <c r="AG81" i="90"/>
  <c r="AP81" i="90" s="1"/>
  <c r="AE81" i="90"/>
  <c r="AF81" i="90"/>
  <c r="AO81" i="90" s="1"/>
  <c r="AR81" i="37"/>
  <c r="AN85" i="46"/>
  <c r="AI85" i="46"/>
  <c r="AE81" i="74"/>
  <c r="W82" i="74"/>
  <c r="AG81" i="74"/>
  <c r="AP81" i="74" s="1"/>
  <c r="AF81" i="74"/>
  <c r="AO81" i="74" s="1"/>
  <c r="AN82" i="25"/>
  <c r="AI82" i="25"/>
  <c r="AI84" i="81"/>
  <c r="AN84" i="81"/>
  <c r="W84" i="94" l="1"/>
  <c r="AE83" i="94"/>
  <c r="Z81" i="73"/>
  <c r="W82" i="73" s="1"/>
  <c r="AF86" i="42"/>
  <c r="AO86" i="42" s="1"/>
  <c r="Z81" i="33"/>
  <c r="AE81" i="33" s="1"/>
  <c r="AE81" i="73"/>
  <c r="Y82" i="74"/>
  <c r="X82" i="74"/>
  <c r="AR83" i="78"/>
  <c r="X84" i="77"/>
  <c r="Y84" i="77"/>
  <c r="AF86" i="46"/>
  <c r="AO86" i="46" s="1"/>
  <c r="AG86" i="46"/>
  <c r="AP86" i="46" s="1"/>
  <c r="AE86" i="46"/>
  <c r="W87" i="46"/>
  <c r="AI80" i="89"/>
  <c r="AN80" i="89"/>
  <c r="Y85" i="29"/>
  <c r="X85" i="29"/>
  <c r="AH85" i="81"/>
  <c r="AQ85" i="81" s="1"/>
  <c r="Y87" i="42"/>
  <c r="X87" i="42"/>
  <c r="AR84" i="81"/>
  <c r="AH84" i="78"/>
  <c r="AQ84" i="78" s="1"/>
  <c r="X84" i="45"/>
  <c r="Y84" i="45"/>
  <c r="AN80" i="85"/>
  <c r="AI80" i="85"/>
  <c r="AR81" i="86"/>
  <c r="AR80" i="73"/>
  <c r="AH83" i="25"/>
  <c r="AQ83" i="25" s="1"/>
  <c r="AF84" i="34"/>
  <c r="AO84" i="34" s="1"/>
  <c r="AE84" i="34"/>
  <c r="W85" i="34"/>
  <c r="AG84" i="34"/>
  <c r="AP84" i="34" s="1"/>
  <c r="AR86" i="38"/>
  <c r="X81" i="89"/>
  <c r="Y81" i="89"/>
  <c r="AN84" i="26"/>
  <c r="AI84" i="26"/>
  <c r="W85" i="78"/>
  <c r="AG84" i="78"/>
  <c r="AP84" i="78" s="1"/>
  <c r="AF84" i="78"/>
  <c r="AO84" i="78" s="1"/>
  <c r="AE84" i="78"/>
  <c r="AH87" i="38"/>
  <c r="AQ87" i="38" s="1"/>
  <c r="AI87" i="30"/>
  <c r="AN87" i="30"/>
  <c r="AH82" i="93"/>
  <c r="AQ82" i="93" s="1"/>
  <c r="AE83" i="25"/>
  <c r="W84" i="25"/>
  <c r="AG83" i="25"/>
  <c r="AP83" i="25" s="1"/>
  <c r="AF83" i="25"/>
  <c r="AO83" i="25" s="1"/>
  <c r="AI84" i="29"/>
  <c r="AN84" i="29"/>
  <c r="Z85" i="81"/>
  <c r="AN82" i="37"/>
  <c r="AI82" i="37"/>
  <c r="Z87" i="38"/>
  <c r="W85" i="82"/>
  <c r="AG84" i="82"/>
  <c r="AP84" i="82" s="1"/>
  <c r="AF84" i="82"/>
  <c r="AO84" i="82" s="1"/>
  <c r="AE84" i="82"/>
  <c r="AH81" i="33"/>
  <c r="AQ81" i="33" s="1"/>
  <c r="Z82" i="93"/>
  <c r="AN83" i="77"/>
  <c r="AI83" i="77"/>
  <c r="AI86" i="42"/>
  <c r="AN86" i="42"/>
  <c r="X84" i="94"/>
  <c r="Y84" i="94"/>
  <c r="X82" i="90"/>
  <c r="Y82" i="90"/>
  <c r="AR83" i="34"/>
  <c r="X81" i="85"/>
  <c r="Y81" i="85"/>
  <c r="AR83" i="41"/>
  <c r="AH84" i="41"/>
  <c r="AQ84" i="41" s="1"/>
  <c r="AH86" i="46"/>
  <c r="AQ86" i="46" s="1"/>
  <c r="AH82" i="86"/>
  <c r="AQ82" i="86" s="1"/>
  <c r="AN83" i="94"/>
  <c r="AI83" i="94"/>
  <c r="AR82" i="25"/>
  <c r="AI81" i="74"/>
  <c r="AN81" i="74"/>
  <c r="AI81" i="90"/>
  <c r="AN81" i="90"/>
  <c r="AR85" i="46"/>
  <c r="AN83" i="45"/>
  <c r="AI83" i="45"/>
  <c r="X85" i="26"/>
  <c r="Y85" i="26"/>
  <c r="Z85" i="26" s="1"/>
  <c r="AR81" i="93"/>
  <c r="AR80" i="33"/>
  <c r="AH81" i="73"/>
  <c r="AQ81" i="73" s="1"/>
  <c r="X88" i="30"/>
  <c r="Y88" i="30"/>
  <c r="Z88" i="30" s="1"/>
  <c r="AH84" i="34"/>
  <c r="AQ84" i="34" s="1"/>
  <c r="Z84" i="41"/>
  <c r="Z82" i="86"/>
  <c r="Y83" i="37"/>
  <c r="X83" i="37"/>
  <c r="AG81" i="33" l="1"/>
  <c r="AP81" i="33" s="1"/>
  <c r="Z81" i="89"/>
  <c r="W82" i="89" s="1"/>
  <c r="Z82" i="74"/>
  <c r="AF82" i="74" s="1"/>
  <c r="AO82" i="74" s="1"/>
  <c r="AF81" i="73"/>
  <c r="AO81" i="73" s="1"/>
  <c r="AG81" i="73"/>
  <c r="AP81" i="73" s="1"/>
  <c r="AF81" i="33"/>
  <c r="AO81" i="33" s="1"/>
  <c r="W82" i="33"/>
  <c r="Z84" i="94"/>
  <c r="AF84" i="94"/>
  <c r="AO84" i="94" s="1"/>
  <c r="W85" i="94"/>
  <c r="AG84" i="94"/>
  <c r="AP84" i="94" s="1"/>
  <c r="AE84" i="94"/>
  <c r="AG81" i="89"/>
  <c r="AP81" i="89" s="1"/>
  <c r="AF81" i="89"/>
  <c r="AO81" i="89" s="1"/>
  <c r="AE81" i="89"/>
  <c r="W83" i="74"/>
  <c r="AG82" i="74"/>
  <c r="AP82" i="74" s="1"/>
  <c r="AF85" i="26"/>
  <c r="AO85" i="26" s="1"/>
  <c r="AE85" i="26"/>
  <c r="W86" i="26"/>
  <c r="AG85" i="26"/>
  <c r="AP85" i="26" s="1"/>
  <c r="W89" i="30"/>
  <c r="AG88" i="30"/>
  <c r="AP88" i="30" s="1"/>
  <c r="AF88" i="30"/>
  <c r="AO88" i="30" s="1"/>
  <c r="AE88" i="30"/>
  <c r="W83" i="93"/>
  <c r="AG82" i="93"/>
  <c r="AP82" i="93" s="1"/>
  <c r="AF82" i="93"/>
  <c r="AO82" i="93" s="1"/>
  <c r="AE82" i="93"/>
  <c r="AR82" i="37"/>
  <c r="AR80" i="85"/>
  <c r="AH87" i="42"/>
  <c r="AQ87" i="42" s="1"/>
  <c r="AR80" i="89"/>
  <c r="Y82" i="73"/>
  <c r="X82" i="73"/>
  <c r="Z82" i="73" s="1"/>
  <c r="AF84" i="41"/>
  <c r="AO84" i="41" s="1"/>
  <c r="AE84" i="41"/>
  <c r="W85" i="41"/>
  <c r="AG84" i="41"/>
  <c r="AP84" i="41" s="1"/>
  <c r="AI84" i="34"/>
  <c r="AN84" i="34"/>
  <c r="X87" i="46"/>
  <c r="Y87" i="46"/>
  <c r="AH84" i="77"/>
  <c r="AQ84" i="77" s="1"/>
  <c r="AH81" i="89"/>
  <c r="AQ81" i="89" s="1"/>
  <c r="AH88" i="30"/>
  <c r="AQ88" i="30" s="1"/>
  <c r="AH85" i="26"/>
  <c r="AQ85" i="26" s="1"/>
  <c r="AR83" i="94"/>
  <c r="W86" i="81"/>
  <c r="AG85" i="81"/>
  <c r="AP85" i="81" s="1"/>
  <c r="AF85" i="81"/>
  <c r="AO85" i="81" s="1"/>
  <c r="AE85" i="81"/>
  <c r="Y84" i="25"/>
  <c r="X84" i="25"/>
  <c r="Z84" i="25" s="1"/>
  <c r="X85" i="78"/>
  <c r="Y85" i="78"/>
  <c r="Z87" i="42"/>
  <c r="AH85" i="29"/>
  <c r="AQ85" i="29" s="1"/>
  <c r="AI86" i="46"/>
  <c r="AN86" i="46"/>
  <c r="Z84" i="77"/>
  <c r="AN81" i="33"/>
  <c r="AI81" i="33"/>
  <c r="AE82" i="86"/>
  <c r="AF82" i="86"/>
  <c r="AO82" i="86" s="1"/>
  <c r="W83" i="86"/>
  <c r="AG82" i="86"/>
  <c r="AP82" i="86" s="1"/>
  <c r="AI84" i="82"/>
  <c r="AN84" i="82"/>
  <c r="AR81" i="90"/>
  <c r="AH82" i="90"/>
  <c r="AQ82" i="90" s="1"/>
  <c r="AR86" i="42"/>
  <c r="Y85" i="82"/>
  <c r="X85" i="82"/>
  <c r="AN83" i="25"/>
  <c r="AI83" i="25"/>
  <c r="AR84" i="26"/>
  <c r="AH84" i="45"/>
  <c r="AQ84" i="45" s="1"/>
  <c r="AN81" i="73"/>
  <c r="AI81" i="73"/>
  <c r="AH83" i="37"/>
  <c r="AQ83" i="37" s="1"/>
  <c r="AR83" i="45"/>
  <c r="AH81" i="85"/>
  <c r="AQ81" i="85" s="1"/>
  <c r="Z82" i="90"/>
  <c r="AR83" i="77"/>
  <c r="AR84" i="29"/>
  <c r="AR87" i="30"/>
  <c r="Z84" i="45"/>
  <c r="Z85" i="29"/>
  <c r="AH84" i="94"/>
  <c r="AQ84" i="94" s="1"/>
  <c r="Z83" i="37"/>
  <c r="AR81" i="74"/>
  <c r="Z81" i="85"/>
  <c r="W88" i="38"/>
  <c r="AG87" i="38"/>
  <c r="AP87" i="38" s="1"/>
  <c r="AF87" i="38"/>
  <c r="AO87" i="38" s="1"/>
  <c r="AE87" i="38"/>
  <c r="AN84" i="78"/>
  <c r="AI84" i="78"/>
  <c r="Y85" i="34"/>
  <c r="X85" i="34"/>
  <c r="Z85" i="34" s="1"/>
  <c r="AH82" i="74"/>
  <c r="AQ82" i="74" s="1"/>
  <c r="Y82" i="33"/>
  <c r="X82" i="33"/>
  <c r="Z82" i="33" l="1"/>
  <c r="AE82" i="74"/>
  <c r="Z87" i="46"/>
  <c r="W88" i="46" s="1"/>
  <c r="AE84" i="25"/>
  <c r="W85" i="25"/>
  <c r="AG84" i="25"/>
  <c r="AP84" i="25" s="1"/>
  <c r="AF84" i="25"/>
  <c r="AO84" i="25" s="1"/>
  <c r="AG87" i="46"/>
  <c r="AP87" i="46" s="1"/>
  <c r="AF87" i="46"/>
  <c r="AO87" i="46" s="1"/>
  <c r="AE87" i="46"/>
  <c r="W86" i="34"/>
  <c r="AG85" i="34"/>
  <c r="AP85" i="34" s="1"/>
  <c r="AF85" i="34"/>
  <c r="AO85" i="34" s="1"/>
  <c r="AE85" i="34"/>
  <c r="AE84" i="77"/>
  <c r="W85" i="77"/>
  <c r="AG84" i="77"/>
  <c r="AP84" i="77" s="1"/>
  <c r="AF84" i="77"/>
  <c r="AO84" i="77" s="1"/>
  <c r="AR86" i="46"/>
  <c r="AF87" i="42"/>
  <c r="AO87" i="42" s="1"/>
  <c r="W88" i="42"/>
  <c r="AG87" i="42"/>
  <c r="AP87" i="42" s="1"/>
  <c r="AE87" i="42"/>
  <c r="AI84" i="41"/>
  <c r="AN84" i="41"/>
  <c r="AN88" i="30"/>
  <c r="AI88" i="30"/>
  <c r="X83" i="74"/>
  <c r="Y83" i="74"/>
  <c r="Z83" i="74" s="1"/>
  <c r="AR83" i="25"/>
  <c r="X86" i="81"/>
  <c r="Y86" i="81"/>
  <c r="AI84" i="94"/>
  <c r="AN84" i="94"/>
  <c r="AE84" i="45"/>
  <c r="AF84" i="45"/>
  <c r="AO84" i="45" s="1"/>
  <c r="W85" i="45"/>
  <c r="AG84" i="45"/>
  <c r="AP84" i="45" s="1"/>
  <c r="AR84" i="78"/>
  <c r="W83" i="90"/>
  <c r="AG82" i="90"/>
  <c r="AP82" i="90" s="1"/>
  <c r="AF82" i="90"/>
  <c r="AO82" i="90" s="1"/>
  <c r="AE82" i="90"/>
  <c r="AH85" i="82"/>
  <c r="AQ85" i="82" s="1"/>
  <c r="AI82" i="86"/>
  <c r="AN82" i="86"/>
  <c r="Y89" i="30"/>
  <c r="X89" i="30"/>
  <c r="AI82" i="74"/>
  <c r="AN82" i="74"/>
  <c r="AN81" i="89"/>
  <c r="AI81" i="89"/>
  <c r="Y85" i="94"/>
  <c r="X85" i="94"/>
  <c r="AE82" i="33"/>
  <c r="W83" i="33"/>
  <c r="AG82" i="33"/>
  <c r="AP82" i="33" s="1"/>
  <c r="AF82" i="33"/>
  <c r="AO82" i="33" s="1"/>
  <c r="X83" i="86"/>
  <c r="Y83" i="86"/>
  <c r="Y85" i="41"/>
  <c r="X85" i="41"/>
  <c r="AE82" i="73"/>
  <c r="W83" i="73"/>
  <c r="AG82" i="73"/>
  <c r="AP82" i="73" s="1"/>
  <c r="AF82" i="73"/>
  <c r="AO82" i="73" s="1"/>
  <c r="AI82" i="93"/>
  <c r="AN82" i="93"/>
  <c r="X82" i="89"/>
  <c r="Z82" i="89" s="1"/>
  <c r="Y82" i="89"/>
  <c r="W86" i="29"/>
  <c r="AG85" i="29"/>
  <c r="AP85" i="29" s="1"/>
  <c r="AF85" i="29"/>
  <c r="AO85" i="29" s="1"/>
  <c r="AE85" i="29"/>
  <c r="X88" i="38"/>
  <c r="Y88" i="38"/>
  <c r="AH82" i="33"/>
  <c r="AQ82" i="33" s="1"/>
  <c r="AF81" i="85"/>
  <c r="AO81" i="85" s="1"/>
  <c r="AE81" i="85"/>
  <c r="W82" i="85"/>
  <c r="AG81" i="85"/>
  <c r="AP81" i="85" s="1"/>
  <c r="AR81" i="73"/>
  <c r="AR84" i="82"/>
  <c r="AR81" i="33"/>
  <c r="AH85" i="78"/>
  <c r="AQ85" i="78" s="1"/>
  <c r="AN85" i="81"/>
  <c r="AI85" i="81"/>
  <c r="AR84" i="34"/>
  <c r="AH82" i="73"/>
  <c r="AQ82" i="73" s="1"/>
  <c r="Y83" i="93"/>
  <c r="X83" i="93"/>
  <c r="AH85" i="34"/>
  <c r="AQ85" i="34" s="1"/>
  <c r="AH84" i="25"/>
  <c r="AQ84" i="25" s="1"/>
  <c r="AF83" i="37"/>
  <c r="AO83" i="37" s="1"/>
  <c r="AE83" i="37"/>
  <c r="AG83" i="37"/>
  <c r="AP83" i="37" s="1"/>
  <c r="W84" i="37"/>
  <c r="AH87" i="46"/>
  <c r="AQ87" i="46" s="1"/>
  <c r="AI85" i="26"/>
  <c r="AN85" i="26"/>
  <c r="AI87" i="38"/>
  <c r="AN87" i="38"/>
  <c r="Z85" i="82"/>
  <c r="Z85" i="78"/>
  <c r="X86" i="26"/>
  <c r="Y86" i="26"/>
  <c r="Z86" i="26" l="1"/>
  <c r="Z85" i="94"/>
  <c r="W86" i="94" s="1"/>
  <c r="W87" i="26"/>
  <c r="AG86" i="26"/>
  <c r="AP86" i="26" s="1"/>
  <c r="AF86" i="26"/>
  <c r="AO86" i="26" s="1"/>
  <c r="AE86" i="26"/>
  <c r="AG85" i="94"/>
  <c r="AP85" i="94" s="1"/>
  <c r="AF85" i="94"/>
  <c r="AO85" i="94" s="1"/>
  <c r="AE85" i="94"/>
  <c r="W84" i="74"/>
  <c r="AG83" i="74"/>
  <c r="AP83" i="74" s="1"/>
  <c r="AF83" i="74"/>
  <c r="AO83" i="74" s="1"/>
  <c r="AE83" i="74"/>
  <c r="AI83" i="37"/>
  <c r="AN83" i="37"/>
  <c r="AH83" i="93"/>
  <c r="AQ83" i="93" s="1"/>
  <c r="X82" i="85"/>
  <c r="Z82" i="85" s="1"/>
  <c r="Y82" i="85"/>
  <c r="AI85" i="29"/>
  <c r="AN85" i="29"/>
  <c r="AH82" i="89"/>
  <c r="AQ82" i="89" s="1"/>
  <c r="X83" i="73"/>
  <c r="Y83" i="73"/>
  <c r="AN84" i="45"/>
  <c r="AI84" i="45"/>
  <c r="X88" i="42"/>
  <c r="Y88" i="42"/>
  <c r="Z88" i="42" s="1"/>
  <c r="X85" i="77"/>
  <c r="Y85" i="77"/>
  <c r="Y86" i="34"/>
  <c r="X86" i="34"/>
  <c r="X88" i="46"/>
  <c r="Y88" i="46"/>
  <c r="AR87" i="38"/>
  <c r="AE82" i="89"/>
  <c r="AG82" i="89"/>
  <c r="AP82" i="89" s="1"/>
  <c r="AF82" i="89"/>
  <c r="AO82" i="89" s="1"/>
  <c r="W83" i="89"/>
  <c r="AH83" i="86"/>
  <c r="AQ83" i="86" s="1"/>
  <c r="AI82" i="33"/>
  <c r="AN82" i="33"/>
  <c r="AR82" i="86"/>
  <c r="AH86" i="26"/>
  <c r="AQ86" i="26" s="1"/>
  <c r="Z83" i="93"/>
  <c r="AI81" i="85"/>
  <c r="AN81" i="85"/>
  <c r="AI82" i="73"/>
  <c r="AN82" i="73"/>
  <c r="Z83" i="86"/>
  <c r="AH85" i="94"/>
  <c r="AQ85" i="94" s="1"/>
  <c r="AR82" i="74"/>
  <c r="AN82" i="90"/>
  <c r="AI82" i="90"/>
  <c r="AR84" i="94"/>
  <c r="AR84" i="41"/>
  <c r="AI84" i="77"/>
  <c r="AN84" i="77"/>
  <c r="AR85" i="26"/>
  <c r="Y84" i="37"/>
  <c r="X84" i="37"/>
  <c r="Y86" i="29"/>
  <c r="X86" i="29"/>
  <c r="AR82" i="93"/>
  <c r="AH85" i="41"/>
  <c r="AQ85" i="41" s="1"/>
  <c r="AH89" i="30"/>
  <c r="AQ89" i="30" s="1"/>
  <c r="AQ91" i="30" s="1"/>
  <c r="AZ3" i="30"/>
  <c r="AX4" i="30" s="1"/>
  <c r="S4" i="30" s="1"/>
  <c r="AC4" i="30" s="1"/>
  <c r="AB5" i="30" s="1"/>
  <c r="AX6" i="30"/>
  <c r="S6" i="30" s="1"/>
  <c r="AC6" i="30" s="1"/>
  <c r="AB7" i="30" s="1"/>
  <c r="AX7" i="30"/>
  <c r="S7" i="30" s="1"/>
  <c r="AC7" i="30" s="1"/>
  <c r="AB8" i="30" s="1"/>
  <c r="AX8" i="30"/>
  <c r="S8" i="30" s="1"/>
  <c r="AC8" i="30" s="1"/>
  <c r="AB9" i="30" s="1"/>
  <c r="AX9" i="30"/>
  <c r="S9" i="30" s="1"/>
  <c r="AC9" i="30" s="1"/>
  <c r="AB10" i="30" s="1"/>
  <c r="AX10" i="30"/>
  <c r="S10" i="30" s="1"/>
  <c r="AC10" i="30" s="1"/>
  <c r="AB11" i="30" s="1"/>
  <c r="AX11" i="30"/>
  <c r="S11" i="30" s="1"/>
  <c r="AC11" i="30" s="1"/>
  <c r="AB12" i="30" s="1"/>
  <c r="AX12" i="30"/>
  <c r="S12" i="30" s="1"/>
  <c r="AC12" i="30" s="1"/>
  <c r="AB13" i="30" s="1"/>
  <c r="AX13" i="30"/>
  <c r="S13" i="30" s="1"/>
  <c r="AC13" i="30" s="1"/>
  <c r="AB14" i="30" s="1"/>
  <c r="AX14" i="30"/>
  <c r="S14" i="30" s="1"/>
  <c r="AC14" i="30" s="1"/>
  <c r="AB15" i="30" s="1"/>
  <c r="AX15" i="30"/>
  <c r="S15" i="30" s="1"/>
  <c r="AC15" i="30" s="1"/>
  <c r="AB16" i="30" s="1"/>
  <c r="AX16" i="30"/>
  <c r="S16" i="30" s="1"/>
  <c r="AC16" i="30" s="1"/>
  <c r="AB17" i="30" s="1"/>
  <c r="AX17" i="30"/>
  <c r="S17" i="30" s="1"/>
  <c r="AC17" i="30" s="1"/>
  <c r="AB18" i="30" s="1"/>
  <c r="AX18" i="30"/>
  <c r="S18" i="30" s="1"/>
  <c r="AC18" i="30" s="1"/>
  <c r="AB19" i="30" s="1"/>
  <c r="AX19" i="30"/>
  <c r="S19" i="30" s="1"/>
  <c r="AC19" i="30" s="1"/>
  <c r="AB20" i="30" s="1"/>
  <c r="AX20" i="30"/>
  <c r="S20" i="30" s="1"/>
  <c r="AC20" i="30" s="1"/>
  <c r="AB21" i="30" s="1"/>
  <c r="AX21" i="30"/>
  <c r="S21" i="30" s="1"/>
  <c r="AC21" i="30" s="1"/>
  <c r="AB22" i="30" s="1"/>
  <c r="AX22" i="30"/>
  <c r="S22" i="30" s="1"/>
  <c r="AC22" i="30" s="1"/>
  <c r="AB23" i="30" s="1"/>
  <c r="AX23" i="30"/>
  <c r="S23" i="30" s="1"/>
  <c r="AC23" i="30" s="1"/>
  <c r="AB24" i="30" s="1"/>
  <c r="AX24" i="30"/>
  <c r="S24" i="30" s="1"/>
  <c r="AC24" i="30" s="1"/>
  <c r="AB25" i="30" s="1"/>
  <c r="AX25" i="30"/>
  <c r="S25" i="30" s="1"/>
  <c r="AC25" i="30" s="1"/>
  <c r="AB26" i="30" s="1"/>
  <c r="AX26" i="30"/>
  <c r="S26" i="30" s="1"/>
  <c r="AC26" i="30" s="1"/>
  <c r="AB27" i="30" s="1"/>
  <c r="AX27" i="30"/>
  <c r="S27" i="30" s="1"/>
  <c r="AC27" i="30" s="1"/>
  <c r="AB28" i="30" s="1"/>
  <c r="AX28" i="30"/>
  <c r="S28" i="30" s="1"/>
  <c r="AC28" i="30" s="1"/>
  <c r="AB29" i="30" s="1"/>
  <c r="AX29" i="30"/>
  <c r="S29" i="30" s="1"/>
  <c r="AC29" i="30" s="1"/>
  <c r="AB30" i="30" s="1"/>
  <c r="AX30" i="30"/>
  <c r="S30" i="30" s="1"/>
  <c r="AC30" i="30" s="1"/>
  <c r="AB31" i="30" s="1"/>
  <c r="AX31" i="30"/>
  <c r="S31" i="30" s="1"/>
  <c r="AC31" i="30" s="1"/>
  <c r="AB32" i="30" s="1"/>
  <c r="AX32" i="30"/>
  <c r="S32" i="30" s="1"/>
  <c r="AC32" i="30" s="1"/>
  <c r="AB33" i="30" s="1"/>
  <c r="AX33" i="30"/>
  <c r="S33" i="30" s="1"/>
  <c r="AC33" i="30" s="1"/>
  <c r="AB34" i="30" s="1"/>
  <c r="AX34" i="30"/>
  <c r="S34" i="30" s="1"/>
  <c r="AC34" i="30" s="1"/>
  <c r="AB35" i="30" s="1"/>
  <c r="AX35" i="30"/>
  <c r="S35" i="30" s="1"/>
  <c r="AC35" i="30" s="1"/>
  <c r="AB36" i="30" s="1"/>
  <c r="AX36" i="30"/>
  <c r="S36" i="30" s="1"/>
  <c r="AC36" i="30" s="1"/>
  <c r="AB37" i="30" s="1"/>
  <c r="AX37" i="30"/>
  <c r="S37" i="30" s="1"/>
  <c r="AC37" i="30" s="1"/>
  <c r="AB38" i="30" s="1"/>
  <c r="AX38" i="30"/>
  <c r="S38" i="30" s="1"/>
  <c r="AC38" i="30" s="1"/>
  <c r="AB39" i="30" s="1"/>
  <c r="AX39" i="30"/>
  <c r="S39" i="30" s="1"/>
  <c r="AC39" i="30" s="1"/>
  <c r="AB40" i="30" s="1"/>
  <c r="AX40" i="30"/>
  <c r="S40" i="30" s="1"/>
  <c r="AC40" i="30" s="1"/>
  <c r="AB41" i="30" s="1"/>
  <c r="AX41" i="30"/>
  <c r="S41" i="30" s="1"/>
  <c r="AC41" i="30" s="1"/>
  <c r="AB42" i="30" s="1"/>
  <c r="AX42" i="30"/>
  <c r="S42" i="30" s="1"/>
  <c r="AC42" i="30" s="1"/>
  <c r="AB43" i="30" s="1"/>
  <c r="AX43" i="30"/>
  <c r="S43" i="30" s="1"/>
  <c r="AC43" i="30" s="1"/>
  <c r="AB44" i="30" s="1"/>
  <c r="AX44" i="30"/>
  <c r="S44" i="30" s="1"/>
  <c r="AC44" i="30" s="1"/>
  <c r="AB45" i="30" s="1"/>
  <c r="AX45" i="30"/>
  <c r="S45" i="30" s="1"/>
  <c r="AC45" i="30" s="1"/>
  <c r="AB46" i="30" s="1"/>
  <c r="AX46" i="30"/>
  <c r="S46" i="30" s="1"/>
  <c r="AC46" i="30" s="1"/>
  <c r="AB47" i="30" s="1"/>
  <c r="AX47" i="30"/>
  <c r="S47" i="30" s="1"/>
  <c r="AC47" i="30" s="1"/>
  <c r="AB48" i="30" s="1"/>
  <c r="AX48" i="30"/>
  <c r="S48" i="30" s="1"/>
  <c r="AC48" i="30" s="1"/>
  <c r="AB49" i="30" s="1"/>
  <c r="AX49" i="30"/>
  <c r="S49" i="30" s="1"/>
  <c r="AC49" i="30" s="1"/>
  <c r="AB50" i="30" s="1"/>
  <c r="AX50" i="30"/>
  <c r="S50" i="30" s="1"/>
  <c r="AC50" i="30" s="1"/>
  <c r="AB51" i="30" s="1"/>
  <c r="AX51" i="30"/>
  <c r="S51" i="30" s="1"/>
  <c r="AC51" i="30" s="1"/>
  <c r="AB52" i="30" s="1"/>
  <c r="AX52" i="30"/>
  <c r="S52" i="30" s="1"/>
  <c r="AC52" i="30" s="1"/>
  <c r="AB53" i="30" s="1"/>
  <c r="AX53" i="30"/>
  <c r="S53" i="30" s="1"/>
  <c r="AC53" i="30" s="1"/>
  <c r="AB54" i="30" s="1"/>
  <c r="AX54" i="30"/>
  <c r="S54" i="30" s="1"/>
  <c r="AC54" i="30" s="1"/>
  <c r="AB55" i="30" s="1"/>
  <c r="AX55" i="30"/>
  <c r="S55" i="30" s="1"/>
  <c r="AC55" i="30" s="1"/>
  <c r="AB56" i="30" s="1"/>
  <c r="AX56" i="30"/>
  <c r="S56" i="30" s="1"/>
  <c r="AC56" i="30" s="1"/>
  <c r="AB57" i="30" s="1"/>
  <c r="AX57" i="30"/>
  <c r="S57" i="30" s="1"/>
  <c r="AC57" i="30" s="1"/>
  <c r="AB58" i="30" s="1"/>
  <c r="AX58" i="30"/>
  <c r="S58" i="30" s="1"/>
  <c r="AC58" i="30" s="1"/>
  <c r="AB59" i="30" s="1"/>
  <c r="AX59" i="30"/>
  <c r="S59" i="30" s="1"/>
  <c r="AC59" i="30" s="1"/>
  <c r="AB60" i="30" s="1"/>
  <c r="AX60" i="30"/>
  <c r="S60" i="30" s="1"/>
  <c r="AC60" i="30" s="1"/>
  <c r="AB61" i="30" s="1"/>
  <c r="AX61" i="30"/>
  <c r="S61" i="30" s="1"/>
  <c r="AC61" i="30" s="1"/>
  <c r="AB62" i="30" s="1"/>
  <c r="AX62" i="30"/>
  <c r="S62" i="30" s="1"/>
  <c r="AC62" i="30" s="1"/>
  <c r="AB63" i="30" s="1"/>
  <c r="AX63" i="30"/>
  <c r="S63" i="30" s="1"/>
  <c r="AC63" i="30" s="1"/>
  <c r="AB64" i="30" s="1"/>
  <c r="AX64" i="30"/>
  <c r="S64" i="30" s="1"/>
  <c r="AC64" i="30" s="1"/>
  <c r="AB65" i="30" s="1"/>
  <c r="AX65" i="30"/>
  <c r="S65" i="30" s="1"/>
  <c r="AC65" i="30" s="1"/>
  <c r="AB66" i="30" s="1"/>
  <c r="AX66" i="30"/>
  <c r="S66" i="30" s="1"/>
  <c r="AC66" i="30" s="1"/>
  <c r="AB67" i="30" s="1"/>
  <c r="AX67" i="30"/>
  <c r="S67" i="30" s="1"/>
  <c r="AC67" i="30" s="1"/>
  <c r="AB68" i="30" s="1"/>
  <c r="AX68" i="30"/>
  <c r="S68" i="30" s="1"/>
  <c r="AC68" i="30" s="1"/>
  <c r="AB69" i="30" s="1"/>
  <c r="AX69" i="30"/>
  <c r="S69" i="30" s="1"/>
  <c r="AC69" i="30" s="1"/>
  <c r="AB70" i="30" s="1"/>
  <c r="AX70" i="30"/>
  <c r="S70" i="30" s="1"/>
  <c r="AC70" i="30" s="1"/>
  <c r="AB71" i="30" s="1"/>
  <c r="AX71" i="30"/>
  <c r="S71" i="30" s="1"/>
  <c r="AC71" i="30" s="1"/>
  <c r="AB72" i="30" s="1"/>
  <c r="AX72" i="30"/>
  <c r="S72" i="30" s="1"/>
  <c r="AC72" i="30" s="1"/>
  <c r="AB73" i="30" s="1"/>
  <c r="AX73" i="30"/>
  <c r="S73" i="30" s="1"/>
  <c r="AC73" i="30" s="1"/>
  <c r="AB74" i="30" s="1"/>
  <c r="AX74" i="30"/>
  <c r="S74" i="30" s="1"/>
  <c r="AC74" i="30" s="1"/>
  <c r="AB75" i="30" s="1"/>
  <c r="AX75" i="30"/>
  <c r="S75" i="30" s="1"/>
  <c r="AC75" i="30" s="1"/>
  <c r="AB76" i="30" s="1"/>
  <c r="AX76" i="30"/>
  <c r="S76" i="30" s="1"/>
  <c r="AC76" i="30" s="1"/>
  <c r="AB77" i="30" s="1"/>
  <c r="AX77" i="30"/>
  <c r="S77" i="30" s="1"/>
  <c r="AC77" i="30" s="1"/>
  <c r="AB78" i="30" s="1"/>
  <c r="AX78" i="30"/>
  <c r="S78" i="30" s="1"/>
  <c r="AC78" i="30" s="1"/>
  <c r="AB79" i="30" s="1"/>
  <c r="AX79" i="30"/>
  <c r="S79" i="30" s="1"/>
  <c r="AC79" i="30" s="1"/>
  <c r="AB80" i="30" s="1"/>
  <c r="AX80" i="30"/>
  <c r="S80" i="30" s="1"/>
  <c r="AC80" i="30" s="1"/>
  <c r="AB81" i="30" s="1"/>
  <c r="AX81" i="30"/>
  <c r="S81" i="30" s="1"/>
  <c r="AC81" i="30" s="1"/>
  <c r="AB82" i="30" s="1"/>
  <c r="AX82" i="30"/>
  <c r="S82" i="30" s="1"/>
  <c r="AC82" i="30" s="1"/>
  <c r="AB83" i="30" s="1"/>
  <c r="AX83" i="30"/>
  <c r="S83" i="30" s="1"/>
  <c r="AC83" i="30" s="1"/>
  <c r="AB84" i="30" s="1"/>
  <c r="AX88" i="30"/>
  <c r="S88" i="30" s="1"/>
  <c r="AC88" i="30" s="1"/>
  <c r="AB89" i="30" s="1"/>
  <c r="AX85" i="30"/>
  <c r="S85" i="30" s="1"/>
  <c r="AC85" i="30" s="1"/>
  <c r="AB86" i="30" s="1"/>
  <c r="AX84" i="30"/>
  <c r="S84" i="30" s="1"/>
  <c r="AC84" i="30" s="1"/>
  <c r="AB85" i="30" s="1"/>
  <c r="AX87" i="30"/>
  <c r="S87" i="30" s="1"/>
  <c r="AC87" i="30" s="1"/>
  <c r="AB88" i="30" s="1"/>
  <c r="AX86" i="30"/>
  <c r="S86" i="30" s="1"/>
  <c r="AC86" i="30" s="1"/>
  <c r="AB87" i="30" s="1"/>
  <c r="AH83" i="74"/>
  <c r="AQ83" i="74" s="1"/>
  <c r="AN87" i="42"/>
  <c r="AI87" i="42"/>
  <c r="AI85" i="34"/>
  <c r="AN85" i="34"/>
  <c r="AN87" i="46"/>
  <c r="AI87" i="46"/>
  <c r="X85" i="25"/>
  <c r="Y85" i="25"/>
  <c r="Z85" i="25" s="1"/>
  <c r="AE85" i="78"/>
  <c r="W86" i="78"/>
  <c r="AG85" i="78"/>
  <c r="AP85" i="78" s="1"/>
  <c r="AF85" i="78"/>
  <c r="AO85" i="78" s="1"/>
  <c r="AR85" i="81"/>
  <c r="AH88" i="38"/>
  <c r="AQ88" i="38" s="1"/>
  <c r="X85" i="45"/>
  <c r="Y85" i="45"/>
  <c r="AH86" i="81"/>
  <c r="AQ86" i="81" s="1"/>
  <c r="AI84" i="25"/>
  <c r="AN84" i="25"/>
  <c r="W86" i="82"/>
  <c r="AG85" i="82"/>
  <c r="AP85" i="82" s="1"/>
  <c r="AF85" i="82"/>
  <c r="AO85" i="82" s="1"/>
  <c r="AE85" i="82"/>
  <c r="Z88" i="38"/>
  <c r="Z85" i="41"/>
  <c r="X83" i="33"/>
  <c r="Y83" i="33"/>
  <c r="AR81" i="89"/>
  <c r="Z89" i="30"/>
  <c r="X83" i="90"/>
  <c r="Y83" i="90"/>
  <c r="Z86" i="81"/>
  <c r="AR88" i="30"/>
  <c r="AX3" i="30" l="1"/>
  <c r="S3" i="30" s="1"/>
  <c r="AC3" i="30" s="1"/>
  <c r="AX5" i="30"/>
  <c r="S5" i="30" s="1"/>
  <c r="AC5" i="30" s="1"/>
  <c r="AB6" i="30" s="1"/>
  <c r="Z84" i="37"/>
  <c r="Z83" i="90"/>
  <c r="Z88" i="46"/>
  <c r="Z83" i="33"/>
  <c r="AG83" i="33" s="1"/>
  <c r="AP83" i="33" s="1"/>
  <c r="Z85" i="45"/>
  <c r="AF85" i="45" s="1"/>
  <c r="AO85" i="45" s="1"/>
  <c r="W84" i="33"/>
  <c r="W85" i="37"/>
  <c r="AG84" i="37"/>
  <c r="AP84" i="37" s="1"/>
  <c r="AF84" i="37"/>
  <c r="AO84" i="37" s="1"/>
  <c r="AE84" i="37"/>
  <c r="AG85" i="45"/>
  <c r="AP85" i="45" s="1"/>
  <c r="AF83" i="90"/>
  <c r="AO83" i="90" s="1"/>
  <c r="AE83" i="90"/>
  <c r="W84" i="90"/>
  <c r="AG83" i="90"/>
  <c r="AP83" i="90" s="1"/>
  <c r="W83" i="85"/>
  <c r="AG82" i="85"/>
  <c r="AP82" i="85" s="1"/>
  <c r="AF82" i="85"/>
  <c r="AO82" i="85" s="1"/>
  <c r="AE82" i="85"/>
  <c r="W89" i="42"/>
  <c r="AF88" i="42"/>
  <c r="AO88" i="42" s="1"/>
  <c r="AE88" i="42"/>
  <c r="AG88" i="42"/>
  <c r="AP88" i="42" s="1"/>
  <c r="AE88" i="46"/>
  <c r="AG88" i="46"/>
  <c r="AP88" i="46" s="1"/>
  <c r="W89" i="46"/>
  <c r="AF88" i="46"/>
  <c r="AO88" i="46" s="1"/>
  <c r="AN85" i="82"/>
  <c r="AI85" i="82"/>
  <c r="AJ51" i="30"/>
  <c r="AK51" i="30"/>
  <c r="AT51" i="30" s="1"/>
  <c r="AJ27" i="30"/>
  <c r="AK27" i="30"/>
  <c r="AT27" i="30" s="1"/>
  <c r="AB4" i="30"/>
  <c r="AJ3" i="30"/>
  <c r="AR84" i="77"/>
  <c r="AH85" i="77"/>
  <c r="AQ85" i="77" s="1"/>
  <c r="Y86" i="94"/>
  <c r="X86" i="94"/>
  <c r="AH83" i="90"/>
  <c r="AQ83" i="90" s="1"/>
  <c r="AH83" i="33"/>
  <c r="AQ83" i="33" s="1"/>
  <c r="AI85" i="78"/>
  <c r="AN85" i="78"/>
  <c r="AJ86" i="30"/>
  <c r="AK86" i="30"/>
  <c r="AT86" i="30" s="1"/>
  <c r="AJ80" i="30"/>
  <c r="AK80" i="30"/>
  <c r="AT80" i="30" s="1"/>
  <c r="AJ74" i="30"/>
  <c r="AK74" i="30"/>
  <c r="AT74" i="30" s="1"/>
  <c r="AJ68" i="30"/>
  <c r="AK68" i="30"/>
  <c r="AT68" i="30" s="1"/>
  <c r="AJ62" i="30"/>
  <c r="AK62" i="30"/>
  <c r="AT62" i="30" s="1"/>
  <c r="AJ56" i="30"/>
  <c r="AK56" i="30"/>
  <c r="AT56" i="30" s="1"/>
  <c r="AJ50" i="30"/>
  <c r="AK50" i="30"/>
  <c r="AT50" i="30" s="1"/>
  <c r="AJ44" i="30"/>
  <c r="AK44" i="30"/>
  <c r="AT44" i="30" s="1"/>
  <c r="AJ38" i="30"/>
  <c r="AK38" i="30"/>
  <c r="AT38" i="30" s="1"/>
  <c r="AJ32" i="30"/>
  <c r="AK32" i="30"/>
  <c r="AT32" i="30" s="1"/>
  <c r="AJ26" i="30"/>
  <c r="AK26" i="30"/>
  <c r="AT26" i="30" s="1"/>
  <c r="AJ20" i="30"/>
  <c r="AK20" i="30"/>
  <c r="AT20" i="30" s="1"/>
  <c r="AJ14" i="30"/>
  <c r="AK14" i="30"/>
  <c r="AT14" i="30" s="1"/>
  <c r="AJ8" i="30"/>
  <c r="AK8" i="30"/>
  <c r="AT8" i="30" s="1"/>
  <c r="AF83" i="93"/>
  <c r="AO83" i="93" s="1"/>
  <c r="AG83" i="93"/>
  <c r="AP83" i="93" s="1"/>
  <c r="AE83" i="93"/>
  <c r="W84" i="93"/>
  <c r="Z85" i="77"/>
  <c r="X84" i="74"/>
  <c r="Y84" i="74"/>
  <c r="AI86" i="26"/>
  <c r="AN86" i="26"/>
  <c r="AJ85" i="30"/>
  <c r="AK85" i="30"/>
  <c r="AT85" i="30" s="1"/>
  <c r="AJ57" i="30"/>
  <c r="AK57" i="30"/>
  <c r="AT57" i="30" s="1"/>
  <c r="AJ33" i="30"/>
  <c r="AK33" i="30"/>
  <c r="AT33" i="30" s="1"/>
  <c r="AJ9" i="30"/>
  <c r="AK9" i="30"/>
  <c r="AT9" i="30" s="1"/>
  <c r="AR85" i="34"/>
  <c r="AJ79" i="30"/>
  <c r="AK79" i="30"/>
  <c r="AT79" i="30" s="1"/>
  <c r="AJ73" i="30"/>
  <c r="AK73" i="30"/>
  <c r="AT73" i="30" s="1"/>
  <c r="AJ67" i="30"/>
  <c r="AK67" i="30"/>
  <c r="AT67" i="30" s="1"/>
  <c r="AJ61" i="30"/>
  <c r="AK61" i="30"/>
  <c r="AT61" i="30" s="1"/>
  <c r="AJ55" i="30"/>
  <c r="AK55" i="30"/>
  <c r="AT55" i="30" s="1"/>
  <c r="AJ49" i="30"/>
  <c r="AK49" i="30"/>
  <c r="AT49" i="30" s="1"/>
  <c r="AJ43" i="30"/>
  <c r="AK43" i="30"/>
  <c r="AT43" i="30" s="1"/>
  <c r="AJ37" i="30"/>
  <c r="AK37" i="30"/>
  <c r="AT37" i="30" s="1"/>
  <c r="AJ31" i="30"/>
  <c r="AK31" i="30"/>
  <c r="AT31" i="30" s="1"/>
  <c r="AJ25" i="30"/>
  <c r="AK25" i="30"/>
  <c r="AT25" i="30" s="1"/>
  <c r="AJ19" i="30"/>
  <c r="AK19" i="30"/>
  <c r="AT19" i="30" s="1"/>
  <c r="AJ13" i="30"/>
  <c r="AK13" i="30"/>
  <c r="AT13" i="30" s="1"/>
  <c r="AJ7" i="30"/>
  <c r="AK7" i="30"/>
  <c r="AT7" i="30" s="1"/>
  <c r="W84" i="86"/>
  <c r="AG83" i="86"/>
  <c r="AP83" i="86" s="1"/>
  <c r="AF83" i="86"/>
  <c r="AO83" i="86" s="1"/>
  <c r="AE83" i="86"/>
  <c r="AI82" i="89"/>
  <c r="AN82" i="89"/>
  <c r="AH86" i="34"/>
  <c r="AQ86" i="34" s="1"/>
  <c r="AH83" i="73"/>
  <c r="AQ83" i="73" s="1"/>
  <c r="AR83" i="37"/>
  <c r="AH85" i="45"/>
  <c r="AQ85" i="45" s="1"/>
  <c r="AJ75" i="30"/>
  <c r="AK75" i="30"/>
  <c r="AT75" i="30" s="1"/>
  <c r="AJ45" i="30"/>
  <c r="AK45" i="30"/>
  <c r="AT45" i="30" s="1"/>
  <c r="AJ15" i="30"/>
  <c r="AK15" i="30"/>
  <c r="AT15" i="30" s="1"/>
  <c r="AH84" i="37"/>
  <c r="AQ84" i="37" s="1"/>
  <c r="AH88" i="46"/>
  <c r="AQ88" i="46" s="1"/>
  <c r="AF89" i="30"/>
  <c r="AO89" i="30" s="1"/>
  <c r="AO91" i="30" s="1"/>
  <c r="AE89" i="30"/>
  <c r="AX89" i="30"/>
  <c r="S89" i="30" s="1"/>
  <c r="AC89" i="30" s="1"/>
  <c r="AJ89" i="30" s="1"/>
  <c r="AS89" i="30" s="1"/>
  <c r="AG89" i="30"/>
  <c r="AP89" i="30" s="1"/>
  <c r="AP91" i="30" s="1"/>
  <c r="W86" i="41"/>
  <c r="AG85" i="41"/>
  <c r="AP85" i="41" s="1"/>
  <c r="AF85" i="41"/>
  <c r="AO85" i="41" s="1"/>
  <c r="AE85" i="41"/>
  <c r="X86" i="82"/>
  <c r="Y86" i="82"/>
  <c r="AH85" i="25"/>
  <c r="AQ85" i="25" s="1"/>
  <c r="AR87" i="42"/>
  <c r="AJ84" i="30"/>
  <c r="AK84" i="30"/>
  <c r="AT84" i="30" s="1"/>
  <c r="AJ78" i="30"/>
  <c r="AK78" i="30"/>
  <c r="AT78" i="30" s="1"/>
  <c r="AJ72" i="30"/>
  <c r="AK72" i="30"/>
  <c r="AT72" i="30" s="1"/>
  <c r="AJ66" i="30"/>
  <c r="AK66" i="30"/>
  <c r="AT66" i="30" s="1"/>
  <c r="AJ60" i="30"/>
  <c r="AK60" i="30"/>
  <c r="AT60" i="30" s="1"/>
  <c r="AJ54" i="30"/>
  <c r="AK54" i="30"/>
  <c r="AT54" i="30" s="1"/>
  <c r="AJ48" i="30"/>
  <c r="AK48" i="30"/>
  <c r="AT48" i="30" s="1"/>
  <c r="AJ42" i="30"/>
  <c r="AK42" i="30"/>
  <c r="AT42" i="30" s="1"/>
  <c r="AJ36" i="30"/>
  <c r="AK36" i="30"/>
  <c r="AT36" i="30" s="1"/>
  <c r="AJ30" i="30"/>
  <c r="AK30" i="30"/>
  <c r="AT30" i="30" s="1"/>
  <c r="AJ24" i="30"/>
  <c r="AK24" i="30"/>
  <c r="AT24" i="30" s="1"/>
  <c r="AJ18" i="30"/>
  <c r="AK18" i="30"/>
  <c r="AT18" i="30" s="1"/>
  <c r="AJ12" i="30"/>
  <c r="AK12" i="30"/>
  <c r="AT12" i="30" s="1"/>
  <c r="AJ6" i="30"/>
  <c r="AK6" i="30"/>
  <c r="AT6" i="30" s="1"/>
  <c r="AH86" i="29"/>
  <c r="AQ86" i="29" s="1"/>
  <c r="AH88" i="42"/>
  <c r="AQ88" i="42" s="1"/>
  <c r="Z83" i="73"/>
  <c r="AN85" i="94"/>
  <c r="AI85" i="94"/>
  <c r="AJ81" i="30"/>
  <c r="AK81" i="30"/>
  <c r="AT81" i="30" s="1"/>
  <c r="AJ69" i="30"/>
  <c r="AK69" i="30"/>
  <c r="AT69" i="30" s="1"/>
  <c r="AJ39" i="30"/>
  <c r="AK39" i="30"/>
  <c r="AT39" i="30" s="1"/>
  <c r="AJ21" i="30"/>
  <c r="AK21" i="30"/>
  <c r="AT21" i="30" s="1"/>
  <c r="AR81" i="85"/>
  <c r="AH82" i="85"/>
  <c r="AQ82" i="85" s="1"/>
  <c r="W89" i="38"/>
  <c r="AG88" i="38"/>
  <c r="AP88" i="38" s="1"/>
  <c r="AF88" i="38"/>
  <c r="AO88" i="38" s="1"/>
  <c r="AE88" i="38"/>
  <c r="W86" i="25"/>
  <c r="AG85" i="25"/>
  <c r="AP85" i="25" s="1"/>
  <c r="AE85" i="25"/>
  <c r="AF85" i="25"/>
  <c r="AO85" i="25" s="1"/>
  <c r="AJ87" i="30"/>
  <c r="AK87" i="30"/>
  <c r="AT87" i="30" s="1"/>
  <c r="AJ83" i="30"/>
  <c r="AK83" i="30"/>
  <c r="AT83" i="30" s="1"/>
  <c r="AJ77" i="30"/>
  <c r="AK77" i="30"/>
  <c r="AT77" i="30" s="1"/>
  <c r="AJ71" i="30"/>
  <c r="AK71" i="30"/>
  <c r="AT71" i="30" s="1"/>
  <c r="AJ65" i="30"/>
  <c r="AK65" i="30"/>
  <c r="AT65" i="30" s="1"/>
  <c r="AJ59" i="30"/>
  <c r="AK59" i="30"/>
  <c r="AT59" i="30" s="1"/>
  <c r="AJ53" i="30"/>
  <c r="AK53" i="30"/>
  <c r="AT53" i="30" s="1"/>
  <c r="AJ47" i="30"/>
  <c r="AK47" i="30"/>
  <c r="AT47" i="30" s="1"/>
  <c r="AJ41" i="30"/>
  <c r="AK41" i="30"/>
  <c r="AT41" i="30" s="1"/>
  <c r="AJ35" i="30"/>
  <c r="AK35" i="30"/>
  <c r="AT35" i="30" s="1"/>
  <c r="AJ29" i="30"/>
  <c r="AK29" i="30"/>
  <c r="AT29" i="30" s="1"/>
  <c r="AJ23" i="30"/>
  <c r="AK23" i="30"/>
  <c r="AT23" i="30" s="1"/>
  <c r="AJ17" i="30"/>
  <c r="AK17" i="30"/>
  <c r="AT17" i="30" s="1"/>
  <c r="AJ11" i="30"/>
  <c r="AK11" i="30"/>
  <c r="AT11" i="30" s="1"/>
  <c r="AJ5" i="30"/>
  <c r="AK5" i="30"/>
  <c r="AT5" i="30" s="1"/>
  <c r="AR82" i="73"/>
  <c r="AR82" i="33"/>
  <c r="Z86" i="34"/>
  <c r="AR85" i="29"/>
  <c r="AN83" i="74"/>
  <c r="AI83" i="74"/>
  <c r="X87" i="26"/>
  <c r="Y87" i="26"/>
  <c r="AJ63" i="30"/>
  <c r="AK63" i="30"/>
  <c r="AT63" i="30" s="1"/>
  <c r="AF86" i="81"/>
  <c r="AO86" i="81" s="1"/>
  <c r="AE86" i="81"/>
  <c r="AG86" i="81"/>
  <c r="AP86" i="81" s="1"/>
  <c r="W87" i="81"/>
  <c r="AR84" i="25"/>
  <c r="Y86" i="78"/>
  <c r="X86" i="78"/>
  <c r="AR87" i="46"/>
  <c r="AJ88" i="30"/>
  <c r="AK88" i="30"/>
  <c r="AT88" i="30" s="1"/>
  <c r="AJ82" i="30"/>
  <c r="AK82" i="30"/>
  <c r="AT82" i="30" s="1"/>
  <c r="AJ76" i="30"/>
  <c r="AK76" i="30"/>
  <c r="AT76" i="30" s="1"/>
  <c r="AJ70" i="30"/>
  <c r="AK70" i="30"/>
  <c r="AT70" i="30" s="1"/>
  <c r="AJ64" i="30"/>
  <c r="AK64" i="30"/>
  <c r="AT64" i="30" s="1"/>
  <c r="AJ58" i="30"/>
  <c r="AK58" i="30"/>
  <c r="AT58" i="30" s="1"/>
  <c r="AJ52" i="30"/>
  <c r="AK52" i="30"/>
  <c r="AT52" i="30" s="1"/>
  <c r="AJ46" i="30"/>
  <c r="AK46" i="30"/>
  <c r="AT46" i="30" s="1"/>
  <c r="AJ40" i="30"/>
  <c r="AK40" i="30"/>
  <c r="AT40" i="30" s="1"/>
  <c r="AJ34" i="30"/>
  <c r="AK34" i="30"/>
  <c r="AT34" i="30" s="1"/>
  <c r="AJ28" i="30"/>
  <c r="AK28" i="30"/>
  <c r="AT28" i="30" s="1"/>
  <c r="AJ22" i="30"/>
  <c r="AK22" i="30"/>
  <c r="AT22" i="30" s="1"/>
  <c r="AJ16" i="30"/>
  <c r="AK16" i="30"/>
  <c r="AT16" i="30" s="1"/>
  <c r="AJ10" i="30"/>
  <c r="AK10" i="30"/>
  <c r="AT10" i="30" s="1"/>
  <c r="Z86" i="29"/>
  <c r="AR82" i="90"/>
  <c r="Y83" i="89"/>
  <c r="X83" i="89"/>
  <c r="AR84" i="45"/>
  <c r="Z86" i="82" l="1"/>
  <c r="AE85" i="45"/>
  <c r="W86" i="45"/>
  <c r="AE83" i="33"/>
  <c r="AF83" i="33"/>
  <c r="AO83" i="33" s="1"/>
  <c r="AS34" i="30"/>
  <c r="AL34" i="30"/>
  <c r="AU34" i="30" s="1"/>
  <c r="AS52" i="30"/>
  <c r="AL52" i="30"/>
  <c r="AU52" i="30" s="1"/>
  <c r="AS70" i="30"/>
  <c r="AL70" i="30"/>
  <c r="AU70" i="30" s="1"/>
  <c r="AS88" i="30"/>
  <c r="AL88" i="30"/>
  <c r="AU88" i="30" s="1"/>
  <c r="AR83" i="74"/>
  <c r="AS11" i="30"/>
  <c r="AL11" i="30"/>
  <c r="AU11" i="30" s="1"/>
  <c r="AS29" i="30"/>
  <c r="AL29" i="30"/>
  <c r="AU29" i="30" s="1"/>
  <c r="AS47" i="30"/>
  <c r="AL47" i="30"/>
  <c r="AU47" i="30" s="1"/>
  <c r="AS65" i="30"/>
  <c r="AL65" i="30"/>
  <c r="AU65" i="30" s="1"/>
  <c r="AS83" i="30"/>
  <c r="AL83" i="30"/>
  <c r="AU83" i="30" s="1"/>
  <c r="Y89" i="38"/>
  <c r="X89" i="38"/>
  <c r="W84" i="73"/>
  <c r="AG83" i="73"/>
  <c r="AP83" i="73" s="1"/>
  <c r="AF83" i="73"/>
  <c r="AO83" i="73" s="1"/>
  <c r="AE83" i="73"/>
  <c r="AS6" i="30"/>
  <c r="AL6" i="30"/>
  <c r="AU6" i="30" s="1"/>
  <c r="AS24" i="30"/>
  <c r="AL24" i="30"/>
  <c r="AU24" i="30" s="1"/>
  <c r="AS42" i="30"/>
  <c r="AL42" i="30"/>
  <c r="AU42" i="30" s="1"/>
  <c r="AS60" i="30"/>
  <c r="AL60" i="30"/>
  <c r="AU60" i="30" s="1"/>
  <c r="AS78" i="30"/>
  <c r="AL78" i="30"/>
  <c r="AU78" i="30" s="1"/>
  <c r="AE86" i="82"/>
  <c r="AG86" i="82"/>
  <c r="AP86" i="82" s="1"/>
  <c r="AF86" i="82"/>
  <c r="AO86" i="82" s="1"/>
  <c r="W87" i="82"/>
  <c r="X84" i="86"/>
  <c r="Y84" i="86"/>
  <c r="AS14" i="30"/>
  <c r="AL14" i="30"/>
  <c r="AU14" i="30" s="1"/>
  <c r="AS32" i="30"/>
  <c r="AL32" i="30"/>
  <c r="AU32" i="30" s="1"/>
  <c r="AS50" i="30"/>
  <c r="AL50" i="30"/>
  <c r="AU50" i="30" s="1"/>
  <c r="AS68" i="30"/>
  <c r="AL68" i="30"/>
  <c r="AU68" i="30" s="1"/>
  <c r="AS86" i="30"/>
  <c r="AL86" i="30"/>
  <c r="AU86" i="30" s="1"/>
  <c r="AJ4" i="30"/>
  <c r="AK4" i="30"/>
  <c r="AT4" i="30" s="1"/>
  <c r="X86" i="25"/>
  <c r="Y86" i="25"/>
  <c r="AS69" i="30"/>
  <c r="AL69" i="30"/>
  <c r="AU69" i="30" s="1"/>
  <c r="AI85" i="41"/>
  <c r="AN85" i="41"/>
  <c r="AS75" i="30"/>
  <c r="AL75" i="30"/>
  <c r="AU75" i="30" s="1"/>
  <c r="AS19" i="30"/>
  <c r="AL19" i="30"/>
  <c r="AU19" i="30" s="1"/>
  <c r="AS37" i="30"/>
  <c r="AL37" i="30"/>
  <c r="AU37" i="30" s="1"/>
  <c r="AS55" i="30"/>
  <c r="AL55" i="30"/>
  <c r="AU55" i="30" s="1"/>
  <c r="AS73" i="30"/>
  <c r="AL73" i="30"/>
  <c r="AU73" i="30" s="1"/>
  <c r="AS57" i="30"/>
  <c r="AL57" i="30"/>
  <c r="AU57" i="30" s="1"/>
  <c r="AH84" i="74"/>
  <c r="AQ84" i="74" s="1"/>
  <c r="AH86" i="94"/>
  <c r="AQ86" i="94" s="1"/>
  <c r="AI83" i="90"/>
  <c r="AN83" i="90"/>
  <c r="AI83" i="33"/>
  <c r="AN83" i="33"/>
  <c r="AS16" i="30"/>
  <c r="AL16" i="30"/>
  <c r="AU16" i="30" s="1"/>
  <c r="W87" i="29"/>
  <c r="AG86" i="29"/>
  <c r="AP86" i="29" s="1"/>
  <c r="AF86" i="29"/>
  <c r="AO86" i="29" s="1"/>
  <c r="AE86" i="29"/>
  <c r="AS22" i="30"/>
  <c r="AL22" i="30"/>
  <c r="AU22" i="30" s="1"/>
  <c r="AS40" i="30"/>
  <c r="AL40" i="30"/>
  <c r="AU40" i="30" s="1"/>
  <c r="AS58" i="30"/>
  <c r="AL58" i="30"/>
  <c r="AU58" i="30" s="1"/>
  <c r="AS76" i="30"/>
  <c r="AL76" i="30"/>
  <c r="AU76" i="30" s="1"/>
  <c r="Y87" i="81"/>
  <c r="X87" i="81"/>
  <c r="AS63" i="30"/>
  <c r="AL63" i="30"/>
  <c r="AU63" i="30" s="1"/>
  <c r="AS17" i="30"/>
  <c r="AL17" i="30"/>
  <c r="AU17" i="30" s="1"/>
  <c r="AS35" i="30"/>
  <c r="AL35" i="30"/>
  <c r="AU35" i="30" s="1"/>
  <c r="AS53" i="30"/>
  <c r="AL53" i="30"/>
  <c r="AU53" i="30" s="1"/>
  <c r="AS71" i="30"/>
  <c r="AL71" i="30"/>
  <c r="AU71" i="30" s="1"/>
  <c r="AS87" i="30"/>
  <c r="AL87" i="30"/>
  <c r="AU87" i="30" s="1"/>
  <c r="AS12" i="30"/>
  <c r="AL12" i="30"/>
  <c r="AU12" i="30" s="1"/>
  <c r="AS30" i="30"/>
  <c r="AL30" i="30"/>
  <c r="AU30" i="30" s="1"/>
  <c r="AS48" i="30"/>
  <c r="AL48" i="30"/>
  <c r="AU48" i="30" s="1"/>
  <c r="AS66" i="30"/>
  <c r="AL66" i="30"/>
  <c r="AU66" i="30" s="1"/>
  <c r="AS84" i="30"/>
  <c r="AL84" i="30"/>
  <c r="AU84" i="30" s="1"/>
  <c r="AI89" i="30"/>
  <c r="AN89" i="30"/>
  <c r="AN91" i="30" s="1"/>
  <c r="AR82" i="89"/>
  <c r="Z84" i="74"/>
  <c r="AS20" i="30"/>
  <c r="AL20" i="30"/>
  <c r="AU20" i="30" s="1"/>
  <c r="AS38" i="30"/>
  <c r="AL38" i="30"/>
  <c r="AU38" i="30" s="1"/>
  <c r="AS56" i="30"/>
  <c r="AL56" i="30"/>
  <c r="AU56" i="30" s="1"/>
  <c r="AS74" i="30"/>
  <c r="AL74" i="30"/>
  <c r="AU74" i="30" s="1"/>
  <c r="AR85" i="78"/>
  <c r="AS27" i="30"/>
  <c r="AL27" i="30"/>
  <c r="AU27" i="30" s="1"/>
  <c r="AN88" i="42"/>
  <c r="AI88" i="42"/>
  <c r="Y83" i="85"/>
  <c r="X83" i="85"/>
  <c r="AI84" i="37"/>
  <c r="AN84" i="37"/>
  <c r="AH83" i="89"/>
  <c r="AQ83" i="89" s="1"/>
  <c r="AH86" i="78"/>
  <c r="AQ86" i="78" s="1"/>
  <c r="AN88" i="38"/>
  <c r="AI88" i="38"/>
  <c r="AS21" i="30"/>
  <c r="AL21" i="30"/>
  <c r="AU21" i="30" s="1"/>
  <c r="AS81" i="30"/>
  <c r="AL81" i="30"/>
  <c r="AU81" i="30" s="1"/>
  <c r="AS15" i="30"/>
  <c r="AL15" i="30"/>
  <c r="AU15" i="30" s="1"/>
  <c r="AI83" i="86"/>
  <c r="AN83" i="86"/>
  <c r="AS7" i="30"/>
  <c r="AL7" i="30"/>
  <c r="AU7" i="30" s="1"/>
  <c r="AS25" i="30"/>
  <c r="AL25" i="30"/>
  <c r="AU25" i="30" s="1"/>
  <c r="AS43" i="30"/>
  <c r="AL43" i="30"/>
  <c r="AU43" i="30" s="1"/>
  <c r="AS61" i="30"/>
  <c r="AL61" i="30"/>
  <c r="AU61" i="30" s="1"/>
  <c r="AS79" i="30"/>
  <c r="AL79" i="30"/>
  <c r="AU79" i="30" s="1"/>
  <c r="AS9" i="30"/>
  <c r="AL9" i="30"/>
  <c r="AU9" i="30" s="1"/>
  <c r="AS85" i="30"/>
  <c r="AL85" i="30"/>
  <c r="AU85" i="30" s="1"/>
  <c r="W86" i="77"/>
  <c r="AG85" i="77"/>
  <c r="AP85" i="77" s="1"/>
  <c r="AF85" i="77"/>
  <c r="AO85" i="77" s="1"/>
  <c r="AE85" i="77"/>
  <c r="Z86" i="94"/>
  <c r="X89" i="46"/>
  <c r="Y89" i="46"/>
  <c r="AI85" i="45"/>
  <c r="AN85" i="45"/>
  <c r="AS10" i="30"/>
  <c r="AL10" i="30"/>
  <c r="AU10" i="30" s="1"/>
  <c r="AS28" i="30"/>
  <c r="AL28" i="30"/>
  <c r="AU28" i="30" s="1"/>
  <c r="AS82" i="30"/>
  <c r="AL82" i="30"/>
  <c r="AU82" i="30" s="1"/>
  <c r="W87" i="34"/>
  <c r="AG86" i="34"/>
  <c r="AP86" i="34" s="1"/>
  <c r="AF86" i="34"/>
  <c r="AO86" i="34" s="1"/>
  <c r="AE86" i="34"/>
  <c r="AS5" i="30"/>
  <c r="AL5" i="30"/>
  <c r="AU5" i="30" s="1"/>
  <c r="AS41" i="30"/>
  <c r="AL41" i="30"/>
  <c r="AU41" i="30" s="1"/>
  <c r="AS59" i="30"/>
  <c r="AL59" i="30"/>
  <c r="AU59" i="30" s="1"/>
  <c r="AS77" i="30"/>
  <c r="AL77" i="30"/>
  <c r="AU77" i="30" s="1"/>
  <c r="AN85" i="25"/>
  <c r="AI85" i="25"/>
  <c r="AR85" i="94"/>
  <c r="AS18" i="30"/>
  <c r="AL18" i="30"/>
  <c r="AU18" i="30" s="1"/>
  <c r="AS36" i="30"/>
  <c r="AL36" i="30"/>
  <c r="AU36" i="30" s="1"/>
  <c r="AS54" i="30"/>
  <c r="AL54" i="30"/>
  <c r="AU54" i="30" s="1"/>
  <c r="AS72" i="30"/>
  <c r="AL72" i="30"/>
  <c r="AU72" i="30" s="1"/>
  <c r="X86" i="41"/>
  <c r="Y86" i="41"/>
  <c r="AK89" i="30"/>
  <c r="AT89" i="30" s="1"/>
  <c r="X84" i="93"/>
  <c r="Y84" i="93"/>
  <c r="AS8" i="30"/>
  <c r="AL8" i="30"/>
  <c r="AU8" i="30" s="1"/>
  <c r="AS26" i="30"/>
  <c r="AL26" i="30"/>
  <c r="AU26" i="30" s="1"/>
  <c r="AS44" i="30"/>
  <c r="AL44" i="30"/>
  <c r="AU44" i="30" s="1"/>
  <c r="AS62" i="30"/>
  <c r="AL62" i="30"/>
  <c r="AU62" i="30" s="1"/>
  <c r="AS80" i="30"/>
  <c r="AL80" i="30"/>
  <c r="AU80" i="30" s="1"/>
  <c r="AS51" i="30"/>
  <c r="AL51" i="30"/>
  <c r="AU51" i="30" s="1"/>
  <c r="Y89" i="42"/>
  <c r="X89" i="42"/>
  <c r="Z89" i="42" s="1"/>
  <c r="X86" i="45"/>
  <c r="Y86" i="45"/>
  <c r="X84" i="33"/>
  <c r="Y84" i="33"/>
  <c r="AS46" i="30"/>
  <c r="AL46" i="30"/>
  <c r="AU46" i="30" s="1"/>
  <c r="AS64" i="30"/>
  <c r="AL64" i="30"/>
  <c r="AU64" i="30" s="1"/>
  <c r="AH87" i="26"/>
  <c r="AQ87" i="26" s="1"/>
  <c r="AS23" i="30"/>
  <c r="AL23" i="30"/>
  <c r="AU23" i="30" s="1"/>
  <c r="Z83" i="89"/>
  <c r="Z86" i="78"/>
  <c r="AI86" i="81"/>
  <c r="AN86" i="81"/>
  <c r="Z87" i="26"/>
  <c r="AS39" i="30"/>
  <c r="AL39" i="30"/>
  <c r="AU39" i="30" s="1"/>
  <c r="AH86" i="82"/>
  <c r="AQ86" i="82" s="1"/>
  <c r="AS45" i="30"/>
  <c r="AL45" i="30"/>
  <c r="AU45" i="30" s="1"/>
  <c r="AS13" i="30"/>
  <c r="AL13" i="30"/>
  <c r="AU13" i="30" s="1"/>
  <c r="AS31" i="30"/>
  <c r="AL31" i="30"/>
  <c r="AU31" i="30" s="1"/>
  <c r="AS49" i="30"/>
  <c r="AL49" i="30"/>
  <c r="AU49" i="30" s="1"/>
  <c r="AS67" i="30"/>
  <c r="AL67" i="30"/>
  <c r="AU67" i="30" s="1"/>
  <c r="AS33" i="30"/>
  <c r="AL33" i="30"/>
  <c r="AU33" i="30" s="1"/>
  <c r="AR86" i="26"/>
  <c r="AN83" i="93"/>
  <c r="AI83" i="93"/>
  <c r="AS3" i="30"/>
  <c r="AL3" i="30"/>
  <c r="AU3" i="30" s="1"/>
  <c r="AR85" i="82"/>
  <c r="AI88" i="46"/>
  <c r="AN88" i="46"/>
  <c r="AI82" i="85"/>
  <c r="AN82" i="85"/>
  <c r="X84" i="90"/>
  <c r="Y84" i="90"/>
  <c r="X85" i="37"/>
  <c r="Y85" i="37"/>
  <c r="Z85" i="37" s="1"/>
  <c r="Z89" i="46" l="1"/>
  <c r="Z87" i="81"/>
  <c r="Z84" i="33"/>
  <c r="W85" i="33" s="1"/>
  <c r="Z86" i="41"/>
  <c r="AE86" i="41" s="1"/>
  <c r="W87" i="41"/>
  <c r="AG86" i="41"/>
  <c r="AP86" i="41" s="1"/>
  <c r="AE89" i="42"/>
  <c r="AX89" i="42"/>
  <c r="S89" i="42" s="1"/>
  <c r="AC89" i="42" s="1"/>
  <c r="AG89" i="42"/>
  <c r="AP89" i="42" s="1"/>
  <c r="AP91" i="42" s="1"/>
  <c r="AF89" i="42"/>
  <c r="AO89" i="42" s="1"/>
  <c r="AO91" i="42" s="1"/>
  <c r="W88" i="81"/>
  <c r="AG87" i="81"/>
  <c r="AP87" i="81" s="1"/>
  <c r="AF87" i="81"/>
  <c r="AO87" i="81" s="1"/>
  <c r="AE87" i="81"/>
  <c r="W86" i="37"/>
  <c r="AG85" i="37"/>
  <c r="AP85" i="37" s="1"/>
  <c r="AF85" i="37"/>
  <c r="AO85" i="37" s="1"/>
  <c r="AE85" i="37"/>
  <c r="AG84" i="33"/>
  <c r="AP84" i="33" s="1"/>
  <c r="AF84" i="33"/>
  <c r="AO84" i="33" s="1"/>
  <c r="AE84" i="33"/>
  <c r="AN86" i="34"/>
  <c r="AI86" i="34"/>
  <c r="AR88" i="42"/>
  <c r="AR83" i="33"/>
  <c r="AH86" i="25"/>
  <c r="AQ86" i="25" s="1"/>
  <c r="AH85" i="37"/>
  <c r="AQ85" i="37" s="1"/>
  <c r="AR82" i="85"/>
  <c r="W88" i="26"/>
  <c r="AG87" i="26"/>
  <c r="AP87" i="26" s="1"/>
  <c r="AF87" i="26"/>
  <c r="AO87" i="26" s="1"/>
  <c r="AE87" i="26"/>
  <c r="AH86" i="41"/>
  <c r="AQ86" i="41" s="1"/>
  <c r="AR85" i="25"/>
  <c r="AH89" i="46"/>
  <c r="AQ89" i="46" s="1"/>
  <c r="AQ91" i="46" s="1"/>
  <c r="AZ3" i="46"/>
  <c r="AX5" i="46" s="1"/>
  <c r="S5" i="46" s="1"/>
  <c r="AC5" i="46" s="1"/>
  <c r="AB6" i="46" s="1"/>
  <c r="AX15" i="46"/>
  <c r="S15" i="46" s="1"/>
  <c r="AC15" i="46" s="1"/>
  <c r="AB16" i="46" s="1"/>
  <c r="AX16" i="46"/>
  <c r="S16" i="46" s="1"/>
  <c r="AC16" i="46" s="1"/>
  <c r="AB17" i="46" s="1"/>
  <c r="AX19" i="46"/>
  <c r="S19" i="46" s="1"/>
  <c r="AC19" i="46" s="1"/>
  <c r="AB20" i="46" s="1"/>
  <c r="AX22" i="46"/>
  <c r="S22" i="46" s="1"/>
  <c r="AC22" i="46" s="1"/>
  <c r="AB23" i="46" s="1"/>
  <c r="AX25" i="46"/>
  <c r="S25" i="46" s="1"/>
  <c r="AC25" i="46" s="1"/>
  <c r="AB26" i="46" s="1"/>
  <c r="AX26" i="46"/>
  <c r="S26" i="46" s="1"/>
  <c r="AC26" i="46" s="1"/>
  <c r="AB27" i="46" s="1"/>
  <c r="AX27" i="46"/>
  <c r="S27" i="46" s="1"/>
  <c r="AC27" i="46" s="1"/>
  <c r="AB28" i="46" s="1"/>
  <c r="AX28" i="46"/>
  <c r="S28" i="46" s="1"/>
  <c r="AC28" i="46" s="1"/>
  <c r="AB29" i="46" s="1"/>
  <c r="AX29" i="46"/>
  <c r="S29" i="46" s="1"/>
  <c r="AC29" i="46" s="1"/>
  <c r="AB30" i="46" s="1"/>
  <c r="AX30" i="46"/>
  <c r="S30" i="46" s="1"/>
  <c r="AC30" i="46" s="1"/>
  <c r="AB31" i="46" s="1"/>
  <c r="AX31" i="46"/>
  <c r="S31" i="46" s="1"/>
  <c r="AC31" i="46" s="1"/>
  <c r="AB32" i="46" s="1"/>
  <c r="AX32" i="46"/>
  <c r="S32" i="46" s="1"/>
  <c r="AC32" i="46" s="1"/>
  <c r="AB33" i="46" s="1"/>
  <c r="AX33" i="46"/>
  <c r="S33" i="46" s="1"/>
  <c r="AC33" i="46" s="1"/>
  <c r="AB34" i="46" s="1"/>
  <c r="AX34" i="46"/>
  <c r="S34" i="46" s="1"/>
  <c r="AC34" i="46" s="1"/>
  <c r="AB35" i="46" s="1"/>
  <c r="AX35" i="46"/>
  <c r="S35" i="46" s="1"/>
  <c r="AC35" i="46" s="1"/>
  <c r="AB36" i="46" s="1"/>
  <c r="AX36" i="46"/>
  <c r="S36" i="46" s="1"/>
  <c r="AC36" i="46" s="1"/>
  <c r="AB37" i="46" s="1"/>
  <c r="AX37" i="46"/>
  <c r="S37" i="46" s="1"/>
  <c r="AC37" i="46" s="1"/>
  <c r="AB38" i="46" s="1"/>
  <c r="AX38" i="46"/>
  <c r="S38" i="46" s="1"/>
  <c r="AC38" i="46" s="1"/>
  <c r="AB39" i="46" s="1"/>
  <c r="AX39" i="46"/>
  <c r="S39" i="46" s="1"/>
  <c r="AC39" i="46" s="1"/>
  <c r="AB40" i="46" s="1"/>
  <c r="AX40" i="46"/>
  <c r="S40" i="46" s="1"/>
  <c r="AC40" i="46" s="1"/>
  <c r="AB41" i="46" s="1"/>
  <c r="AX41" i="46"/>
  <c r="S41" i="46" s="1"/>
  <c r="AC41" i="46" s="1"/>
  <c r="AB42" i="46" s="1"/>
  <c r="AX42" i="46"/>
  <c r="S42" i="46" s="1"/>
  <c r="AC42" i="46" s="1"/>
  <c r="AB43" i="46" s="1"/>
  <c r="AX43" i="46"/>
  <c r="S43" i="46" s="1"/>
  <c r="AC43" i="46" s="1"/>
  <c r="AB44" i="46" s="1"/>
  <c r="AX44" i="46"/>
  <c r="S44" i="46" s="1"/>
  <c r="AC44" i="46" s="1"/>
  <c r="AB45" i="46" s="1"/>
  <c r="AX45" i="46"/>
  <c r="S45" i="46" s="1"/>
  <c r="AC45" i="46" s="1"/>
  <c r="AB46" i="46" s="1"/>
  <c r="AX46" i="46"/>
  <c r="S46" i="46" s="1"/>
  <c r="AC46" i="46" s="1"/>
  <c r="AB47" i="46" s="1"/>
  <c r="AX47" i="46"/>
  <c r="S47" i="46" s="1"/>
  <c r="AC47" i="46" s="1"/>
  <c r="AB48" i="46" s="1"/>
  <c r="AX48" i="46"/>
  <c r="S48" i="46" s="1"/>
  <c r="AC48" i="46" s="1"/>
  <c r="AB49" i="46" s="1"/>
  <c r="AX49" i="46"/>
  <c r="S49" i="46" s="1"/>
  <c r="AC49" i="46" s="1"/>
  <c r="AB50" i="46" s="1"/>
  <c r="AX50" i="46"/>
  <c r="S50" i="46" s="1"/>
  <c r="AC50" i="46" s="1"/>
  <c r="AB51" i="46" s="1"/>
  <c r="AX51" i="46"/>
  <c r="S51" i="46" s="1"/>
  <c r="AC51" i="46" s="1"/>
  <c r="AB52" i="46" s="1"/>
  <c r="AX52" i="46"/>
  <c r="S52" i="46" s="1"/>
  <c r="AC52" i="46" s="1"/>
  <c r="AB53" i="46" s="1"/>
  <c r="AX53" i="46"/>
  <c r="S53" i="46" s="1"/>
  <c r="AC53" i="46" s="1"/>
  <c r="AB54" i="46" s="1"/>
  <c r="AX54" i="46"/>
  <c r="S54" i="46" s="1"/>
  <c r="AC54" i="46" s="1"/>
  <c r="AB55" i="46" s="1"/>
  <c r="AX55" i="46"/>
  <c r="S55" i="46" s="1"/>
  <c r="AC55" i="46" s="1"/>
  <c r="AB56" i="46" s="1"/>
  <c r="AX56" i="46"/>
  <c r="S56" i="46" s="1"/>
  <c r="AC56" i="46" s="1"/>
  <c r="AB57" i="46" s="1"/>
  <c r="AX57" i="46"/>
  <c r="S57" i="46" s="1"/>
  <c r="AC57" i="46" s="1"/>
  <c r="AB58" i="46" s="1"/>
  <c r="AX58" i="46"/>
  <c r="S58" i="46" s="1"/>
  <c r="AC58" i="46" s="1"/>
  <c r="AB59" i="46" s="1"/>
  <c r="AX59" i="46"/>
  <c r="S59" i="46" s="1"/>
  <c r="AC59" i="46" s="1"/>
  <c r="AB60" i="46" s="1"/>
  <c r="AX60" i="46"/>
  <c r="S60" i="46" s="1"/>
  <c r="AC60" i="46" s="1"/>
  <c r="AB61" i="46" s="1"/>
  <c r="AX61" i="46"/>
  <c r="S61" i="46" s="1"/>
  <c r="AC61" i="46" s="1"/>
  <c r="AB62" i="46" s="1"/>
  <c r="AX62" i="46"/>
  <c r="S62" i="46" s="1"/>
  <c r="AC62" i="46" s="1"/>
  <c r="AB63" i="46" s="1"/>
  <c r="AX63" i="46"/>
  <c r="S63" i="46" s="1"/>
  <c r="AC63" i="46" s="1"/>
  <c r="AB64" i="46" s="1"/>
  <c r="AX64" i="46"/>
  <c r="S64" i="46" s="1"/>
  <c r="AC64" i="46" s="1"/>
  <c r="AB65" i="46" s="1"/>
  <c r="AX65" i="46"/>
  <c r="S65" i="46" s="1"/>
  <c r="AC65" i="46" s="1"/>
  <c r="AB66" i="46" s="1"/>
  <c r="AX66" i="46"/>
  <c r="S66" i="46" s="1"/>
  <c r="AC66" i="46" s="1"/>
  <c r="AB67" i="46" s="1"/>
  <c r="AX67" i="46"/>
  <c r="S67" i="46" s="1"/>
  <c r="AC67" i="46" s="1"/>
  <c r="AB68" i="46" s="1"/>
  <c r="AX68" i="46"/>
  <c r="S68" i="46" s="1"/>
  <c r="AC68" i="46" s="1"/>
  <c r="AB69" i="46" s="1"/>
  <c r="AX69" i="46"/>
  <c r="S69" i="46" s="1"/>
  <c r="AC69" i="46" s="1"/>
  <c r="AB70" i="46" s="1"/>
  <c r="AX70" i="46"/>
  <c r="S70" i="46" s="1"/>
  <c r="AC70" i="46" s="1"/>
  <c r="AB71" i="46" s="1"/>
  <c r="AX71" i="46"/>
  <c r="S71" i="46" s="1"/>
  <c r="AC71" i="46" s="1"/>
  <c r="AB72" i="46" s="1"/>
  <c r="AX72" i="46"/>
  <c r="S72" i="46" s="1"/>
  <c r="AC72" i="46" s="1"/>
  <c r="AB73" i="46" s="1"/>
  <c r="AX73" i="46"/>
  <c r="S73" i="46" s="1"/>
  <c r="AC73" i="46" s="1"/>
  <c r="AB74" i="46" s="1"/>
  <c r="AX74" i="46"/>
  <c r="S74" i="46" s="1"/>
  <c r="AC74" i="46" s="1"/>
  <c r="AB75" i="46" s="1"/>
  <c r="AX75" i="46"/>
  <c r="S75" i="46" s="1"/>
  <c r="AC75" i="46" s="1"/>
  <c r="AB76" i="46" s="1"/>
  <c r="AX76" i="46"/>
  <c r="S76" i="46" s="1"/>
  <c r="AC76" i="46" s="1"/>
  <c r="AB77" i="46" s="1"/>
  <c r="AX77" i="46"/>
  <c r="S77" i="46" s="1"/>
  <c r="AC77" i="46" s="1"/>
  <c r="AB78" i="46" s="1"/>
  <c r="AX78" i="46"/>
  <c r="S78" i="46" s="1"/>
  <c r="AC78" i="46" s="1"/>
  <c r="AB79" i="46" s="1"/>
  <c r="AX79" i="46"/>
  <c r="S79" i="46" s="1"/>
  <c r="AC79" i="46" s="1"/>
  <c r="AB80" i="46" s="1"/>
  <c r="AX80" i="46"/>
  <c r="S80" i="46" s="1"/>
  <c r="AC80" i="46" s="1"/>
  <c r="AB81" i="46" s="1"/>
  <c r="AX81" i="46"/>
  <c r="S81" i="46" s="1"/>
  <c r="AC81" i="46" s="1"/>
  <c r="AB82" i="46" s="1"/>
  <c r="AX82" i="46"/>
  <c r="S82" i="46" s="1"/>
  <c r="AC82" i="46" s="1"/>
  <c r="AB83" i="46" s="1"/>
  <c r="AX83" i="46"/>
  <c r="S83" i="46" s="1"/>
  <c r="AC83" i="46" s="1"/>
  <c r="AB84" i="46" s="1"/>
  <c r="AX87" i="46"/>
  <c r="S87" i="46" s="1"/>
  <c r="AC87" i="46" s="1"/>
  <c r="AB88" i="46" s="1"/>
  <c r="AX86" i="46"/>
  <c r="S86" i="46" s="1"/>
  <c r="AC86" i="46" s="1"/>
  <c r="AB87" i="46" s="1"/>
  <c r="AX88" i="46"/>
  <c r="S88" i="46" s="1"/>
  <c r="AC88" i="46" s="1"/>
  <c r="AB89" i="46" s="1"/>
  <c r="AX85" i="46"/>
  <c r="S85" i="46" s="1"/>
  <c r="AC85" i="46" s="1"/>
  <c r="AB86" i="46" s="1"/>
  <c r="AX84" i="46"/>
  <c r="S84" i="46" s="1"/>
  <c r="AC84" i="46" s="1"/>
  <c r="AB85" i="46" s="1"/>
  <c r="Y86" i="77"/>
  <c r="X86" i="77"/>
  <c r="AR88" i="38"/>
  <c r="Z86" i="25"/>
  <c r="AH89" i="38"/>
  <c r="AQ89" i="38" s="1"/>
  <c r="AQ91" i="38" s="1"/>
  <c r="AZ3" i="38"/>
  <c r="AX7" i="38" s="1"/>
  <c r="S7" i="38" s="1"/>
  <c r="AC7" i="38" s="1"/>
  <c r="AB8" i="38" s="1"/>
  <c r="AX13" i="38"/>
  <c r="S13" i="38" s="1"/>
  <c r="AC13" i="38" s="1"/>
  <c r="AB14" i="38" s="1"/>
  <c r="AX14" i="38"/>
  <c r="S14" i="38" s="1"/>
  <c r="AC14" i="38" s="1"/>
  <c r="AB15" i="38" s="1"/>
  <c r="AX15" i="38"/>
  <c r="S15" i="38" s="1"/>
  <c r="AC15" i="38" s="1"/>
  <c r="AB16" i="38" s="1"/>
  <c r="AX16" i="38"/>
  <c r="S16" i="38" s="1"/>
  <c r="AC16" i="38" s="1"/>
  <c r="AB17" i="38" s="1"/>
  <c r="AX17" i="38"/>
  <c r="S17" i="38" s="1"/>
  <c r="AC17" i="38" s="1"/>
  <c r="AB18" i="38" s="1"/>
  <c r="AX19" i="38"/>
  <c r="S19" i="38" s="1"/>
  <c r="AC19" i="38" s="1"/>
  <c r="AB20" i="38" s="1"/>
  <c r="AX20" i="38"/>
  <c r="S20" i="38" s="1"/>
  <c r="AC20" i="38" s="1"/>
  <c r="AB21" i="38" s="1"/>
  <c r="AX21" i="38"/>
  <c r="S21" i="38" s="1"/>
  <c r="AC21" i="38" s="1"/>
  <c r="AB22" i="38" s="1"/>
  <c r="AX22" i="38"/>
  <c r="S22" i="38" s="1"/>
  <c r="AC22" i="38" s="1"/>
  <c r="AB23" i="38" s="1"/>
  <c r="AX23" i="38"/>
  <c r="S23" i="38" s="1"/>
  <c r="AC23" i="38" s="1"/>
  <c r="AB24" i="38" s="1"/>
  <c r="AX24" i="38"/>
  <c r="S24" i="38" s="1"/>
  <c r="AC24" i="38" s="1"/>
  <c r="AB25" i="38" s="1"/>
  <c r="AX25" i="38"/>
  <c r="S25" i="38" s="1"/>
  <c r="AC25" i="38" s="1"/>
  <c r="AB26" i="38" s="1"/>
  <c r="AX26" i="38"/>
  <c r="S26" i="38" s="1"/>
  <c r="AC26" i="38" s="1"/>
  <c r="AB27" i="38" s="1"/>
  <c r="AX27" i="38"/>
  <c r="S27" i="38" s="1"/>
  <c r="AC27" i="38" s="1"/>
  <c r="AB28" i="38" s="1"/>
  <c r="AX28" i="38"/>
  <c r="S28" i="38" s="1"/>
  <c r="AC28" i="38" s="1"/>
  <c r="AB29" i="38" s="1"/>
  <c r="AX29" i="38"/>
  <c r="S29" i="38" s="1"/>
  <c r="AC29" i="38" s="1"/>
  <c r="AB30" i="38" s="1"/>
  <c r="AX30" i="38"/>
  <c r="S30" i="38" s="1"/>
  <c r="AC30" i="38" s="1"/>
  <c r="AB31" i="38" s="1"/>
  <c r="AX31" i="38"/>
  <c r="S31" i="38" s="1"/>
  <c r="AC31" i="38" s="1"/>
  <c r="AB32" i="38" s="1"/>
  <c r="AX32" i="38"/>
  <c r="S32" i="38" s="1"/>
  <c r="AC32" i="38" s="1"/>
  <c r="AB33" i="38" s="1"/>
  <c r="AX33" i="38"/>
  <c r="S33" i="38" s="1"/>
  <c r="AC33" i="38" s="1"/>
  <c r="AB34" i="38" s="1"/>
  <c r="AX34" i="38"/>
  <c r="S34" i="38" s="1"/>
  <c r="AC34" i="38" s="1"/>
  <c r="AB35" i="38" s="1"/>
  <c r="AX35" i="38"/>
  <c r="S35" i="38" s="1"/>
  <c r="AC35" i="38" s="1"/>
  <c r="AB36" i="38" s="1"/>
  <c r="AX36" i="38"/>
  <c r="S36" i="38" s="1"/>
  <c r="AC36" i="38" s="1"/>
  <c r="AB37" i="38" s="1"/>
  <c r="AX37" i="38"/>
  <c r="S37" i="38" s="1"/>
  <c r="AC37" i="38" s="1"/>
  <c r="AB38" i="38" s="1"/>
  <c r="AX38" i="38"/>
  <c r="S38" i="38" s="1"/>
  <c r="AC38" i="38" s="1"/>
  <c r="AB39" i="38" s="1"/>
  <c r="AX39" i="38"/>
  <c r="S39" i="38" s="1"/>
  <c r="AC39" i="38" s="1"/>
  <c r="AB40" i="38" s="1"/>
  <c r="AX40" i="38"/>
  <c r="S40" i="38" s="1"/>
  <c r="AC40" i="38" s="1"/>
  <c r="AB41" i="38" s="1"/>
  <c r="AX41" i="38"/>
  <c r="S41" i="38" s="1"/>
  <c r="AC41" i="38" s="1"/>
  <c r="AB42" i="38" s="1"/>
  <c r="AX42" i="38"/>
  <c r="S42" i="38" s="1"/>
  <c r="AC42" i="38" s="1"/>
  <c r="AB43" i="38" s="1"/>
  <c r="AX43" i="38"/>
  <c r="S43" i="38" s="1"/>
  <c r="AC43" i="38" s="1"/>
  <c r="AB44" i="38" s="1"/>
  <c r="AX44" i="38"/>
  <c r="S44" i="38" s="1"/>
  <c r="AC44" i="38" s="1"/>
  <c r="AB45" i="38" s="1"/>
  <c r="AX45" i="38"/>
  <c r="S45" i="38" s="1"/>
  <c r="AC45" i="38" s="1"/>
  <c r="AB46" i="38" s="1"/>
  <c r="AX46" i="38"/>
  <c r="S46" i="38" s="1"/>
  <c r="AC46" i="38" s="1"/>
  <c r="AB47" i="38" s="1"/>
  <c r="AX47" i="38"/>
  <c r="S47" i="38" s="1"/>
  <c r="AC47" i="38" s="1"/>
  <c r="AB48" i="38" s="1"/>
  <c r="AX48" i="38"/>
  <c r="S48" i="38" s="1"/>
  <c r="AC48" i="38" s="1"/>
  <c r="AB49" i="38" s="1"/>
  <c r="AX49" i="38"/>
  <c r="S49" i="38" s="1"/>
  <c r="AC49" i="38" s="1"/>
  <c r="AB50" i="38" s="1"/>
  <c r="AX50" i="38"/>
  <c r="S50" i="38" s="1"/>
  <c r="AC50" i="38" s="1"/>
  <c r="AB51" i="38" s="1"/>
  <c r="AX51" i="38"/>
  <c r="S51" i="38" s="1"/>
  <c r="AC51" i="38" s="1"/>
  <c r="AB52" i="38" s="1"/>
  <c r="AX52" i="38"/>
  <c r="S52" i="38" s="1"/>
  <c r="AC52" i="38" s="1"/>
  <c r="AB53" i="38" s="1"/>
  <c r="AX53" i="38"/>
  <c r="S53" i="38" s="1"/>
  <c r="AC53" i="38" s="1"/>
  <c r="AB54" i="38" s="1"/>
  <c r="AX54" i="38"/>
  <c r="S54" i="38" s="1"/>
  <c r="AC54" i="38" s="1"/>
  <c r="AB55" i="38" s="1"/>
  <c r="AX55" i="38"/>
  <c r="S55" i="38" s="1"/>
  <c r="AC55" i="38" s="1"/>
  <c r="AB56" i="38" s="1"/>
  <c r="AX56" i="38"/>
  <c r="S56" i="38" s="1"/>
  <c r="AC56" i="38" s="1"/>
  <c r="AB57" i="38" s="1"/>
  <c r="AX57" i="38"/>
  <c r="S57" i="38" s="1"/>
  <c r="AC57" i="38" s="1"/>
  <c r="AB58" i="38" s="1"/>
  <c r="AX58" i="38"/>
  <c r="S58" i="38" s="1"/>
  <c r="AC58" i="38" s="1"/>
  <c r="AB59" i="38" s="1"/>
  <c r="AX59" i="38"/>
  <c r="S59" i="38" s="1"/>
  <c r="AC59" i="38" s="1"/>
  <c r="AB60" i="38" s="1"/>
  <c r="AX60" i="38"/>
  <c r="S60" i="38" s="1"/>
  <c r="AC60" i="38" s="1"/>
  <c r="AB61" i="38" s="1"/>
  <c r="AX61" i="38"/>
  <c r="S61" i="38" s="1"/>
  <c r="AC61" i="38" s="1"/>
  <c r="AB62" i="38" s="1"/>
  <c r="AX62" i="38"/>
  <c r="S62" i="38" s="1"/>
  <c r="AC62" i="38" s="1"/>
  <c r="AB63" i="38" s="1"/>
  <c r="AX63" i="38"/>
  <c r="S63" i="38" s="1"/>
  <c r="AC63" i="38" s="1"/>
  <c r="AB64" i="38" s="1"/>
  <c r="AX64" i="38"/>
  <c r="S64" i="38" s="1"/>
  <c r="AC64" i="38" s="1"/>
  <c r="AB65" i="38" s="1"/>
  <c r="AX65" i="38"/>
  <c r="S65" i="38" s="1"/>
  <c r="AC65" i="38" s="1"/>
  <c r="AB66" i="38" s="1"/>
  <c r="AX66" i="38"/>
  <c r="S66" i="38" s="1"/>
  <c r="AC66" i="38" s="1"/>
  <c r="AB67" i="38" s="1"/>
  <c r="AX67" i="38"/>
  <c r="S67" i="38" s="1"/>
  <c r="AC67" i="38" s="1"/>
  <c r="AB68" i="38" s="1"/>
  <c r="AX68" i="38"/>
  <c r="S68" i="38" s="1"/>
  <c r="AC68" i="38" s="1"/>
  <c r="AB69" i="38" s="1"/>
  <c r="AX69" i="38"/>
  <c r="S69" i="38" s="1"/>
  <c r="AC69" i="38" s="1"/>
  <c r="AB70" i="38" s="1"/>
  <c r="AX70" i="38"/>
  <c r="S70" i="38" s="1"/>
  <c r="AC70" i="38" s="1"/>
  <c r="AB71" i="38" s="1"/>
  <c r="AX71" i="38"/>
  <c r="S71" i="38" s="1"/>
  <c r="AC71" i="38" s="1"/>
  <c r="AB72" i="38" s="1"/>
  <c r="AX72" i="38"/>
  <c r="S72" i="38" s="1"/>
  <c r="AC72" i="38" s="1"/>
  <c r="AB73" i="38" s="1"/>
  <c r="AX73" i="38"/>
  <c r="S73" i="38" s="1"/>
  <c r="AC73" i="38" s="1"/>
  <c r="AB74" i="38" s="1"/>
  <c r="AX74" i="38"/>
  <c r="S74" i="38" s="1"/>
  <c r="AC74" i="38" s="1"/>
  <c r="AB75" i="38" s="1"/>
  <c r="AX75" i="38"/>
  <c r="S75" i="38" s="1"/>
  <c r="AC75" i="38" s="1"/>
  <c r="AB76" i="38" s="1"/>
  <c r="AX76" i="38"/>
  <c r="S76" i="38" s="1"/>
  <c r="AC76" i="38" s="1"/>
  <c r="AB77" i="38" s="1"/>
  <c r="AX77" i="38"/>
  <c r="S77" i="38" s="1"/>
  <c r="AC77" i="38" s="1"/>
  <c r="AB78" i="38" s="1"/>
  <c r="AX78" i="38"/>
  <c r="S78" i="38" s="1"/>
  <c r="AC78" i="38" s="1"/>
  <c r="AB79" i="38" s="1"/>
  <c r="AX79" i="38"/>
  <c r="S79" i="38" s="1"/>
  <c r="AC79" i="38" s="1"/>
  <c r="AB80" i="38" s="1"/>
  <c r="AX80" i="38"/>
  <c r="S80" i="38" s="1"/>
  <c r="AC80" i="38" s="1"/>
  <c r="AB81" i="38" s="1"/>
  <c r="AX81" i="38"/>
  <c r="S81" i="38" s="1"/>
  <c r="AC81" i="38" s="1"/>
  <c r="AB82" i="38" s="1"/>
  <c r="AX82" i="38"/>
  <c r="S82" i="38" s="1"/>
  <c r="AC82" i="38" s="1"/>
  <c r="AB83" i="38" s="1"/>
  <c r="AX83" i="38"/>
  <c r="S83" i="38" s="1"/>
  <c r="AC83" i="38" s="1"/>
  <c r="AB84" i="38" s="1"/>
  <c r="AX86" i="38"/>
  <c r="S86" i="38" s="1"/>
  <c r="AC86" i="38" s="1"/>
  <c r="AB87" i="38" s="1"/>
  <c r="AX85" i="38"/>
  <c r="S85" i="38" s="1"/>
  <c r="AC85" i="38" s="1"/>
  <c r="AB86" i="38" s="1"/>
  <c r="AX84" i="38"/>
  <c r="S84" i="38" s="1"/>
  <c r="AC84" i="38" s="1"/>
  <c r="AB85" i="38" s="1"/>
  <c r="AX87" i="38"/>
  <c r="S87" i="38" s="1"/>
  <c r="AC87" i="38" s="1"/>
  <c r="AB88" i="38" s="1"/>
  <c r="AX88" i="38"/>
  <c r="S88" i="38" s="1"/>
  <c r="AC88" i="38" s="1"/>
  <c r="AB89" i="38" s="1"/>
  <c r="AX89" i="46"/>
  <c r="S89" i="46" s="1"/>
  <c r="AC89" i="46" s="1"/>
  <c r="AF89" i="46"/>
  <c r="AO89" i="46" s="1"/>
  <c r="AO91" i="46" s="1"/>
  <c r="AE89" i="46"/>
  <c r="AG89" i="46"/>
  <c r="AP89" i="46" s="1"/>
  <c r="AP91" i="46" s="1"/>
  <c r="AR84" i="37"/>
  <c r="AE84" i="74"/>
  <c r="W85" i="74"/>
  <c r="AG84" i="74"/>
  <c r="AP84" i="74" s="1"/>
  <c r="AF84" i="74"/>
  <c r="AO84" i="74" s="1"/>
  <c r="Y87" i="29"/>
  <c r="X87" i="29"/>
  <c r="AR83" i="90"/>
  <c r="AR85" i="41"/>
  <c r="AT91" i="30"/>
  <c r="AI83" i="73"/>
  <c r="AN83" i="73"/>
  <c r="AR83" i="93"/>
  <c r="AR88" i="46"/>
  <c r="AH86" i="45"/>
  <c r="AQ86" i="45" s="1"/>
  <c r="AH84" i="93"/>
  <c r="AQ84" i="93" s="1"/>
  <c r="Y87" i="34"/>
  <c r="X87" i="34"/>
  <c r="AE86" i="94"/>
  <c r="AG86" i="94"/>
  <c r="AP86" i="94" s="1"/>
  <c r="AF86" i="94"/>
  <c r="AO86" i="94" s="1"/>
  <c r="W87" i="94"/>
  <c r="AH83" i="85"/>
  <c r="AQ83" i="85" s="1"/>
  <c r="AS4" i="30"/>
  <c r="AS91" i="30" s="1"/>
  <c r="AL4" i="30"/>
  <c r="AU4" i="30" s="1"/>
  <c r="AH84" i="86"/>
  <c r="AQ84" i="86" s="1"/>
  <c r="AI86" i="82"/>
  <c r="AN86" i="82"/>
  <c r="Z89" i="38"/>
  <c r="AH84" i="33"/>
  <c r="AQ84" i="33" s="1"/>
  <c r="W87" i="78"/>
  <c r="AG86" i="78"/>
  <c r="AP86" i="78" s="1"/>
  <c r="AF86" i="78"/>
  <c r="AO86" i="78" s="1"/>
  <c r="AE86" i="78"/>
  <c r="Z86" i="45"/>
  <c r="Z84" i="93"/>
  <c r="AI85" i="77"/>
  <c r="AN85" i="77"/>
  <c r="Z84" i="86"/>
  <c r="AR83" i="86"/>
  <c r="AL89" i="30"/>
  <c r="AU89" i="30" s="1"/>
  <c r="AR89" i="30"/>
  <c r="AR91" i="30" s="1"/>
  <c r="AR86" i="81"/>
  <c r="AH84" i="90"/>
  <c r="AQ84" i="90" s="1"/>
  <c r="Z84" i="90"/>
  <c r="AF83" i="89"/>
  <c r="AO83" i="89" s="1"/>
  <c r="W84" i="89"/>
  <c r="AE83" i="89"/>
  <c r="AG83" i="89"/>
  <c r="AP83" i="89" s="1"/>
  <c r="AH89" i="42"/>
  <c r="AQ89" i="42" s="1"/>
  <c r="AQ91" i="42" s="1"/>
  <c r="AZ3" i="42"/>
  <c r="AX4" i="42" s="1"/>
  <c r="S4" i="42" s="1"/>
  <c r="AC4" i="42" s="1"/>
  <c r="AB5" i="42" s="1"/>
  <c r="AX17" i="42"/>
  <c r="S17" i="42" s="1"/>
  <c r="AC17" i="42" s="1"/>
  <c r="AB18" i="42" s="1"/>
  <c r="AX20" i="42"/>
  <c r="S20" i="42" s="1"/>
  <c r="AC20" i="42" s="1"/>
  <c r="AB21" i="42" s="1"/>
  <c r="AX22" i="42"/>
  <c r="S22" i="42" s="1"/>
  <c r="AC22" i="42" s="1"/>
  <c r="AB23" i="42" s="1"/>
  <c r="AX28" i="42"/>
  <c r="S28" i="42" s="1"/>
  <c r="AC28" i="42" s="1"/>
  <c r="AB29" i="42" s="1"/>
  <c r="AX29" i="42"/>
  <c r="S29" i="42" s="1"/>
  <c r="AC29" i="42" s="1"/>
  <c r="AB30" i="42" s="1"/>
  <c r="AX31" i="42"/>
  <c r="S31" i="42" s="1"/>
  <c r="AC31" i="42" s="1"/>
  <c r="AB32" i="42" s="1"/>
  <c r="AX32" i="42"/>
  <c r="S32" i="42" s="1"/>
  <c r="AC32" i="42" s="1"/>
  <c r="AB33" i="42" s="1"/>
  <c r="AX34" i="42"/>
  <c r="S34" i="42" s="1"/>
  <c r="AC34" i="42" s="1"/>
  <c r="AB35" i="42" s="1"/>
  <c r="AX35" i="42"/>
  <c r="S35" i="42" s="1"/>
  <c r="AC35" i="42" s="1"/>
  <c r="AB36" i="42" s="1"/>
  <c r="AX37" i="42"/>
  <c r="S37" i="42" s="1"/>
  <c r="AC37" i="42" s="1"/>
  <c r="AB38" i="42" s="1"/>
  <c r="AX38" i="42"/>
  <c r="S38" i="42" s="1"/>
  <c r="AC38" i="42" s="1"/>
  <c r="AB39" i="42" s="1"/>
  <c r="AX40" i="42"/>
  <c r="S40" i="42" s="1"/>
  <c r="AC40" i="42" s="1"/>
  <c r="AB41" i="42" s="1"/>
  <c r="AX41" i="42"/>
  <c r="S41" i="42" s="1"/>
  <c r="AC41" i="42" s="1"/>
  <c r="AB42" i="42" s="1"/>
  <c r="AX43" i="42"/>
  <c r="S43" i="42" s="1"/>
  <c r="AC43" i="42" s="1"/>
  <c r="AB44" i="42" s="1"/>
  <c r="AX44" i="42"/>
  <c r="S44" i="42" s="1"/>
  <c r="AC44" i="42" s="1"/>
  <c r="AB45" i="42" s="1"/>
  <c r="AX46" i="42"/>
  <c r="S46" i="42" s="1"/>
  <c r="AC46" i="42" s="1"/>
  <c r="AB47" i="42" s="1"/>
  <c r="AX47" i="42"/>
  <c r="S47" i="42" s="1"/>
  <c r="AC47" i="42" s="1"/>
  <c r="AB48" i="42" s="1"/>
  <c r="AX48" i="42"/>
  <c r="S48" i="42" s="1"/>
  <c r="AC48" i="42" s="1"/>
  <c r="AB49" i="42" s="1"/>
  <c r="AX49" i="42"/>
  <c r="S49" i="42" s="1"/>
  <c r="AC49" i="42" s="1"/>
  <c r="AB50" i="42" s="1"/>
  <c r="AX50" i="42"/>
  <c r="S50" i="42" s="1"/>
  <c r="AC50" i="42" s="1"/>
  <c r="AB51" i="42" s="1"/>
  <c r="AX52" i="42"/>
  <c r="S52" i="42" s="1"/>
  <c r="AC52" i="42" s="1"/>
  <c r="AB53" i="42" s="1"/>
  <c r="AX53" i="42"/>
  <c r="S53" i="42" s="1"/>
  <c r="AC53" i="42" s="1"/>
  <c r="AB54" i="42" s="1"/>
  <c r="AX54" i="42"/>
  <c r="S54" i="42" s="1"/>
  <c r="AC54" i="42" s="1"/>
  <c r="AB55" i="42" s="1"/>
  <c r="AX55" i="42"/>
  <c r="S55" i="42" s="1"/>
  <c r="AC55" i="42" s="1"/>
  <c r="AB56" i="42" s="1"/>
  <c r="AX56" i="42"/>
  <c r="S56" i="42" s="1"/>
  <c r="AC56" i="42" s="1"/>
  <c r="AB57" i="42" s="1"/>
  <c r="AX57" i="42"/>
  <c r="S57" i="42" s="1"/>
  <c r="AC57" i="42" s="1"/>
  <c r="AB58" i="42" s="1"/>
  <c r="AX58" i="42"/>
  <c r="S58" i="42" s="1"/>
  <c r="AC58" i="42" s="1"/>
  <c r="AB59" i="42" s="1"/>
  <c r="AX59" i="42"/>
  <c r="S59" i="42" s="1"/>
  <c r="AC59" i="42" s="1"/>
  <c r="AB60" i="42" s="1"/>
  <c r="AX60" i="42"/>
  <c r="S60" i="42" s="1"/>
  <c r="AC60" i="42" s="1"/>
  <c r="AB61" i="42" s="1"/>
  <c r="AX61" i="42"/>
  <c r="S61" i="42" s="1"/>
  <c r="AC61" i="42" s="1"/>
  <c r="AB62" i="42" s="1"/>
  <c r="AX62" i="42"/>
  <c r="S62" i="42" s="1"/>
  <c r="AC62" i="42" s="1"/>
  <c r="AB63" i="42" s="1"/>
  <c r="AX63" i="42"/>
  <c r="S63" i="42" s="1"/>
  <c r="AC63" i="42" s="1"/>
  <c r="AB64" i="42" s="1"/>
  <c r="AX64" i="42"/>
  <c r="S64" i="42" s="1"/>
  <c r="AC64" i="42" s="1"/>
  <c r="AB65" i="42" s="1"/>
  <c r="AX65" i="42"/>
  <c r="S65" i="42" s="1"/>
  <c r="AC65" i="42" s="1"/>
  <c r="AB66" i="42" s="1"/>
  <c r="AX66" i="42"/>
  <c r="S66" i="42" s="1"/>
  <c r="AC66" i="42" s="1"/>
  <c r="AB67" i="42" s="1"/>
  <c r="AX67" i="42"/>
  <c r="S67" i="42" s="1"/>
  <c r="AC67" i="42" s="1"/>
  <c r="AB68" i="42" s="1"/>
  <c r="AX68" i="42"/>
  <c r="S68" i="42" s="1"/>
  <c r="AC68" i="42" s="1"/>
  <c r="AB69" i="42" s="1"/>
  <c r="AX69" i="42"/>
  <c r="S69" i="42" s="1"/>
  <c r="AC69" i="42" s="1"/>
  <c r="AB70" i="42" s="1"/>
  <c r="AX70" i="42"/>
  <c r="S70" i="42" s="1"/>
  <c r="AC70" i="42" s="1"/>
  <c r="AB71" i="42" s="1"/>
  <c r="AX71" i="42"/>
  <c r="S71" i="42" s="1"/>
  <c r="AC71" i="42" s="1"/>
  <c r="AB72" i="42" s="1"/>
  <c r="AX72" i="42"/>
  <c r="S72" i="42" s="1"/>
  <c r="AC72" i="42" s="1"/>
  <c r="AB73" i="42" s="1"/>
  <c r="AX73" i="42"/>
  <c r="S73" i="42" s="1"/>
  <c r="AC73" i="42" s="1"/>
  <c r="AB74" i="42" s="1"/>
  <c r="AX74" i="42"/>
  <c r="S74" i="42" s="1"/>
  <c r="AC74" i="42" s="1"/>
  <c r="AB75" i="42" s="1"/>
  <c r="AX75" i="42"/>
  <c r="S75" i="42" s="1"/>
  <c r="AC75" i="42" s="1"/>
  <c r="AB76" i="42" s="1"/>
  <c r="AX76" i="42"/>
  <c r="S76" i="42" s="1"/>
  <c r="AC76" i="42" s="1"/>
  <c r="AB77" i="42" s="1"/>
  <c r="AX77" i="42"/>
  <c r="S77" i="42" s="1"/>
  <c r="AC77" i="42" s="1"/>
  <c r="AB78" i="42" s="1"/>
  <c r="AX78" i="42"/>
  <c r="S78" i="42" s="1"/>
  <c r="AC78" i="42" s="1"/>
  <c r="AB79" i="42" s="1"/>
  <c r="AX79" i="42"/>
  <c r="S79" i="42" s="1"/>
  <c r="AC79" i="42" s="1"/>
  <c r="AB80" i="42" s="1"/>
  <c r="AX80" i="42"/>
  <c r="S80" i="42" s="1"/>
  <c r="AC80" i="42" s="1"/>
  <c r="AB81" i="42" s="1"/>
  <c r="AX81" i="42"/>
  <c r="S81" i="42" s="1"/>
  <c r="AC81" i="42" s="1"/>
  <c r="AB82" i="42" s="1"/>
  <c r="AX82" i="42"/>
  <c r="S82" i="42" s="1"/>
  <c r="AC82" i="42" s="1"/>
  <c r="AB83" i="42" s="1"/>
  <c r="AX83" i="42"/>
  <c r="S83" i="42" s="1"/>
  <c r="AC83" i="42" s="1"/>
  <c r="AB84" i="42" s="1"/>
  <c r="AX86" i="42"/>
  <c r="S86" i="42" s="1"/>
  <c r="AC86" i="42" s="1"/>
  <c r="AB87" i="42" s="1"/>
  <c r="AX84" i="42"/>
  <c r="S84" i="42" s="1"/>
  <c r="AC84" i="42" s="1"/>
  <c r="AB85" i="42" s="1"/>
  <c r="AX85" i="42"/>
  <c r="S85" i="42" s="1"/>
  <c r="AC85" i="42" s="1"/>
  <c r="AB86" i="42" s="1"/>
  <c r="AX87" i="42"/>
  <c r="S87" i="42" s="1"/>
  <c r="AC87" i="42" s="1"/>
  <c r="AB88" i="42" s="1"/>
  <c r="AX88" i="42"/>
  <c r="S88" i="42" s="1"/>
  <c r="AC88" i="42" s="1"/>
  <c r="AB89" i="42" s="1"/>
  <c r="AR85" i="45"/>
  <c r="Z83" i="85"/>
  <c r="AH87" i="81"/>
  <c r="AQ87" i="81" s="1"/>
  <c r="AN86" i="29"/>
  <c r="AI86" i="29"/>
  <c r="Y87" i="82"/>
  <c r="X87" i="82"/>
  <c r="Y84" i="73"/>
  <c r="X84" i="73"/>
  <c r="AX20" i="46" l="1"/>
  <c r="S20" i="46" s="1"/>
  <c r="AC20" i="46" s="1"/>
  <c r="AB21" i="46" s="1"/>
  <c r="AX26" i="42"/>
  <c r="S26" i="42" s="1"/>
  <c r="AC26" i="42" s="1"/>
  <c r="AB27" i="42" s="1"/>
  <c r="AX16" i="42"/>
  <c r="S16" i="42" s="1"/>
  <c r="AC16" i="42" s="1"/>
  <c r="AB17" i="42" s="1"/>
  <c r="AX25" i="42"/>
  <c r="S25" i="42" s="1"/>
  <c r="AC25" i="42" s="1"/>
  <c r="AB26" i="42" s="1"/>
  <c r="AX13" i="42"/>
  <c r="S13" i="42" s="1"/>
  <c r="AC13" i="42" s="1"/>
  <c r="AB14" i="42" s="1"/>
  <c r="AX11" i="42"/>
  <c r="S11" i="42" s="1"/>
  <c r="AC11" i="42" s="1"/>
  <c r="AB12" i="42" s="1"/>
  <c r="AX8" i="42"/>
  <c r="S8" i="42" s="1"/>
  <c r="AC8" i="42" s="1"/>
  <c r="AB9" i="42" s="1"/>
  <c r="AX19" i="42"/>
  <c r="S19" i="42" s="1"/>
  <c r="AC19" i="42" s="1"/>
  <c r="AB20" i="42" s="1"/>
  <c r="AX3" i="42"/>
  <c r="S3" i="42" s="1"/>
  <c r="AC3" i="42" s="1"/>
  <c r="AX18" i="38"/>
  <c r="S18" i="38" s="1"/>
  <c r="AC18" i="38" s="1"/>
  <c r="AB19" i="38" s="1"/>
  <c r="AX12" i="38"/>
  <c r="S12" i="38" s="1"/>
  <c r="AC12" i="38" s="1"/>
  <c r="AB13" i="38" s="1"/>
  <c r="AX21" i="46"/>
  <c r="S21" i="46" s="1"/>
  <c r="AC21" i="46" s="1"/>
  <c r="AB22" i="46" s="1"/>
  <c r="AF86" i="41"/>
  <c r="AO86" i="41" s="1"/>
  <c r="AX6" i="38"/>
  <c r="S6" i="38" s="1"/>
  <c r="AC6" i="38" s="1"/>
  <c r="AB7" i="38" s="1"/>
  <c r="AX13" i="46"/>
  <c r="S13" i="46" s="1"/>
  <c r="AC13" i="46" s="1"/>
  <c r="AB14" i="46" s="1"/>
  <c r="AX23" i="42"/>
  <c r="S23" i="42" s="1"/>
  <c r="AC23" i="42" s="1"/>
  <c r="AB24" i="42" s="1"/>
  <c r="AX14" i="42"/>
  <c r="S14" i="42" s="1"/>
  <c r="AC14" i="42" s="1"/>
  <c r="AB15" i="42" s="1"/>
  <c r="AX5" i="38"/>
  <c r="S5" i="38" s="1"/>
  <c r="AC5" i="38" s="1"/>
  <c r="AB6" i="38" s="1"/>
  <c r="AX10" i="46"/>
  <c r="S10" i="46" s="1"/>
  <c r="AC10" i="46" s="1"/>
  <c r="AB11" i="46" s="1"/>
  <c r="AX9" i="46"/>
  <c r="S9" i="46" s="1"/>
  <c r="AC9" i="46" s="1"/>
  <c r="AB10" i="46" s="1"/>
  <c r="AX9" i="38"/>
  <c r="S9" i="38" s="1"/>
  <c r="AC9" i="38" s="1"/>
  <c r="AB10" i="38" s="1"/>
  <c r="AX11" i="38"/>
  <c r="S11" i="38" s="1"/>
  <c r="AC11" i="38" s="1"/>
  <c r="AB12" i="38" s="1"/>
  <c r="AX4" i="38"/>
  <c r="S4" i="38" s="1"/>
  <c r="AC4" i="38" s="1"/>
  <c r="AB5" i="38" s="1"/>
  <c r="AX10" i="38"/>
  <c r="S10" i="38" s="1"/>
  <c r="AC10" i="38" s="1"/>
  <c r="AB11" i="38" s="1"/>
  <c r="AU91" i="30"/>
  <c r="C11" i="30" s="1"/>
  <c r="AX10" i="42"/>
  <c r="S10" i="42" s="1"/>
  <c r="AC10" i="42" s="1"/>
  <c r="AB11" i="42" s="1"/>
  <c r="AX8" i="38"/>
  <c r="S8" i="38" s="1"/>
  <c r="AC8" i="38" s="1"/>
  <c r="AB9" i="38" s="1"/>
  <c r="AK6" i="46"/>
  <c r="AT6" i="46" s="1"/>
  <c r="AK5" i="42"/>
  <c r="AT5" i="42" s="1"/>
  <c r="AK8" i="38"/>
  <c r="AT8" i="38" s="1"/>
  <c r="AR86" i="29"/>
  <c r="AJ86" i="42"/>
  <c r="AK86" i="42"/>
  <c r="AT86" i="42" s="1"/>
  <c r="AJ75" i="42"/>
  <c r="AK75" i="42"/>
  <c r="AT75" i="42" s="1"/>
  <c r="AJ63" i="42"/>
  <c r="AK63" i="42"/>
  <c r="AT63" i="42" s="1"/>
  <c r="AJ57" i="42"/>
  <c r="AK57" i="42"/>
  <c r="AT57" i="42" s="1"/>
  <c r="AK51" i="42"/>
  <c r="AT51" i="42" s="1"/>
  <c r="AK45" i="42"/>
  <c r="AT45" i="42" s="1"/>
  <c r="AK39" i="42"/>
  <c r="AT39" i="42" s="1"/>
  <c r="AK33" i="42"/>
  <c r="AT33" i="42" s="1"/>
  <c r="AK27" i="42"/>
  <c r="AT27" i="42" s="1"/>
  <c r="AK21" i="42"/>
  <c r="AT21" i="42" s="1"/>
  <c r="AK15" i="42"/>
  <c r="AT15" i="42" s="1"/>
  <c r="AK9" i="42"/>
  <c r="AT9" i="42" s="1"/>
  <c r="AI86" i="78"/>
  <c r="AN86" i="78"/>
  <c r="AR86" i="82"/>
  <c r="AH87" i="34"/>
  <c r="AQ87" i="34" s="1"/>
  <c r="AR83" i="73"/>
  <c r="AH87" i="29"/>
  <c r="AQ87" i="29" s="1"/>
  <c r="AJ87" i="38"/>
  <c r="AK87" i="38"/>
  <c r="AT87" i="38" s="1"/>
  <c r="AJ79" i="38"/>
  <c r="AK79" i="38"/>
  <c r="AT79" i="38" s="1"/>
  <c r="AJ73" i="38"/>
  <c r="AK73" i="38"/>
  <c r="AT73" i="38" s="1"/>
  <c r="AJ67" i="38"/>
  <c r="AK67" i="38"/>
  <c r="AT67" i="38" s="1"/>
  <c r="AJ61" i="38"/>
  <c r="AK61" i="38"/>
  <c r="AT61" i="38" s="1"/>
  <c r="AJ55" i="38"/>
  <c r="AK55" i="38"/>
  <c r="AT55" i="38" s="1"/>
  <c r="AJ49" i="38"/>
  <c r="AK49" i="38"/>
  <c r="AT49" i="38" s="1"/>
  <c r="AJ43" i="38"/>
  <c r="AK43" i="38"/>
  <c r="AT43" i="38" s="1"/>
  <c r="AJ37" i="38"/>
  <c r="AK37" i="38"/>
  <c r="AT37" i="38" s="1"/>
  <c r="AJ31" i="38"/>
  <c r="AK31" i="38"/>
  <c r="AT31" i="38" s="1"/>
  <c r="AJ25" i="38"/>
  <c r="AK25" i="38"/>
  <c r="AT25" i="38" s="1"/>
  <c r="AJ19" i="38"/>
  <c r="AK19" i="38"/>
  <c r="AT19" i="38" s="1"/>
  <c r="AJ13" i="38"/>
  <c r="AK13" i="38"/>
  <c r="AT13" i="38" s="1"/>
  <c r="AJ7" i="38"/>
  <c r="AK7" i="38"/>
  <c r="AT7" i="38" s="1"/>
  <c r="AE86" i="25"/>
  <c r="W87" i="25"/>
  <c r="AG86" i="25"/>
  <c r="AP86" i="25" s="1"/>
  <c r="AF86" i="25"/>
  <c r="AO86" i="25" s="1"/>
  <c r="AJ85" i="46"/>
  <c r="AK85" i="46"/>
  <c r="AT85" i="46" s="1"/>
  <c r="AJ83" i="46"/>
  <c r="AK83" i="46"/>
  <c r="AT83" i="46" s="1"/>
  <c r="AJ77" i="46"/>
  <c r="AK77" i="46"/>
  <c r="AT77" i="46" s="1"/>
  <c r="AJ71" i="46"/>
  <c r="AK71" i="46"/>
  <c r="AT71" i="46" s="1"/>
  <c r="AJ65" i="46"/>
  <c r="AK65" i="46"/>
  <c r="AT65" i="46" s="1"/>
  <c r="AJ59" i="46"/>
  <c r="AK59" i="46"/>
  <c r="AT59" i="46" s="1"/>
  <c r="AJ53" i="46"/>
  <c r="AK53" i="46"/>
  <c r="AT53" i="46" s="1"/>
  <c r="AJ47" i="46"/>
  <c r="AK47" i="46"/>
  <c r="AT47" i="46" s="1"/>
  <c r="AJ41" i="46"/>
  <c r="AK41" i="46"/>
  <c r="AT41" i="46" s="1"/>
  <c r="AJ35" i="46"/>
  <c r="AK35" i="46"/>
  <c r="AT35" i="46" s="1"/>
  <c r="AJ29" i="46"/>
  <c r="AK29" i="46"/>
  <c r="AT29" i="46" s="1"/>
  <c r="AK23" i="46"/>
  <c r="AT23" i="46" s="1"/>
  <c r="AK17" i="46"/>
  <c r="AT17" i="46" s="1"/>
  <c r="AK11" i="46"/>
  <c r="AT11" i="46" s="1"/>
  <c r="AN87" i="26"/>
  <c r="AI87" i="26"/>
  <c r="AN85" i="37"/>
  <c r="AI85" i="37"/>
  <c r="AI89" i="42"/>
  <c r="AN89" i="42"/>
  <c r="AN91" i="42" s="1"/>
  <c r="AJ85" i="42"/>
  <c r="AK85" i="42"/>
  <c r="AT85" i="42" s="1"/>
  <c r="AJ68" i="42"/>
  <c r="AK68" i="42"/>
  <c r="AT68" i="42" s="1"/>
  <c r="AJ62" i="42"/>
  <c r="AK62" i="42"/>
  <c r="AT62" i="42" s="1"/>
  <c r="AJ50" i="42"/>
  <c r="AK50" i="42"/>
  <c r="AT50" i="42" s="1"/>
  <c r="AJ44" i="42"/>
  <c r="AK44" i="42"/>
  <c r="AT44" i="42" s="1"/>
  <c r="AJ38" i="42"/>
  <c r="AK38" i="42"/>
  <c r="AT38" i="42" s="1"/>
  <c r="AJ32" i="42"/>
  <c r="AK32" i="42"/>
  <c r="AT32" i="42" s="1"/>
  <c r="AJ26" i="42"/>
  <c r="AK26" i="42"/>
  <c r="AT26" i="42" s="1"/>
  <c r="AJ20" i="42"/>
  <c r="AK20" i="42"/>
  <c r="AT20" i="42" s="1"/>
  <c r="AJ14" i="42"/>
  <c r="AK14" i="42"/>
  <c r="AT14" i="42" s="1"/>
  <c r="AX7" i="42"/>
  <c r="S7" i="42" s="1"/>
  <c r="AC7" i="42" s="1"/>
  <c r="AB8" i="42" s="1"/>
  <c r="W85" i="90"/>
  <c r="AG84" i="90"/>
  <c r="AP84" i="90" s="1"/>
  <c r="AF84" i="90"/>
  <c r="AO84" i="90" s="1"/>
  <c r="AE84" i="90"/>
  <c r="W85" i="86"/>
  <c r="AG84" i="86"/>
  <c r="AP84" i="86" s="1"/>
  <c r="AF84" i="86"/>
  <c r="AO84" i="86" s="1"/>
  <c r="AE84" i="86"/>
  <c r="X87" i="94"/>
  <c r="Y87" i="94"/>
  <c r="AI84" i="74"/>
  <c r="AN84" i="74"/>
  <c r="AJ84" i="38"/>
  <c r="AK84" i="38"/>
  <c r="AT84" i="38" s="1"/>
  <c r="AJ78" i="38"/>
  <c r="AK78" i="38"/>
  <c r="AT78" i="38" s="1"/>
  <c r="AJ72" i="38"/>
  <c r="AK72" i="38"/>
  <c r="AT72" i="38" s="1"/>
  <c r="AJ66" i="38"/>
  <c r="AK66" i="38"/>
  <c r="AT66" i="38" s="1"/>
  <c r="AJ60" i="38"/>
  <c r="AK60" i="38"/>
  <c r="AT60" i="38" s="1"/>
  <c r="AJ54" i="38"/>
  <c r="AK54" i="38"/>
  <c r="AT54" i="38" s="1"/>
  <c r="AJ48" i="38"/>
  <c r="AK48" i="38"/>
  <c r="AT48" i="38" s="1"/>
  <c r="AJ42" i="38"/>
  <c r="AK42" i="38"/>
  <c r="AT42" i="38" s="1"/>
  <c r="AJ36" i="38"/>
  <c r="AK36" i="38"/>
  <c r="AT36" i="38" s="1"/>
  <c r="AJ30" i="38"/>
  <c r="AK30" i="38"/>
  <c r="AT30" i="38" s="1"/>
  <c r="AJ24" i="38"/>
  <c r="AK24" i="38"/>
  <c r="AT24" i="38" s="1"/>
  <c r="AJ18" i="38"/>
  <c r="AK18" i="38"/>
  <c r="AT18" i="38" s="1"/>
  <c r="AJ12" i="38"/>
  <c r="AK12" i="38"/>
  <c r="AT12" i="38" s="1"/>
  <c r="AJ6" i="38"/>
  <c r="AK6" i="38"/>
  <c r="AT6" i="38" s="1"/>
  <c r="AJ86" i="46"/>
  <c r="AK86" i="46"/>
  <c r="AT86" i="46" s="1"/>
  <c r="AJ82" i="46"/>
  <c r="AK82" i="46"/>
  <c r="AT82" i="46" s="1"/>
  <c r="AJ76" i="46"/>
  <c r="AK76" i="46"/>
  <c r="AT76" i="46" s="1"/>
  <c r="AJ70" i="46"/>
  <c r="AK70" i="46"/>
  <c r="AT70" i="46" s="1"/>
  <c r="AJ64" i="46"/>
  <c r="AK64" i="46"/>
  <c r="AT64" i="46" s="1"/>
  <c r="AJ58" i="46"/>
  <c r="AK58" i="46"/>
  <c r="AT58" i="46" s="1"/>
  <c r="AJ52" i="46"/>
  <c r="AK52" i="46"/>
  <c r="AT52" i="46" s="1"/>
  <c r="AJ46" i="46"/>
  <c r="AK46" i="46"/>
  <c r="AT46" i="46" s="1"/>
  <c r="AJ40" i="46"/>
  <c r="AK40" i="46"/>
  <c r="AT40" i="46" s="1"/>
  <c r="AJ34" i="46"/>
  <c r="AK34" i="46"/>
  <c r="AT34" i="46" s="1"/>
  <c r="AJ28" i="46"/>
  <c r="AK28" i="46"/>
  <c r="AT28" i="46" s="1"/>
  <c r="AJ22" i="46"/>
  <c r="AK22" i="46"/>
  <c r="AT22" i="46" s="1"/>
  <c r="AJ16" i="46"/>
  <c r="AK16" i="46"/>
  <c r="AT16" i="46" s="1"/>
  <c r="AJ10" i="46"/>
  <c r="AK10" i="46"/>
  <c r="AT10" i="46" s="1"/>
  <c r="AX4" i="46"/>
  <c r="S4" i="46" s="1"/>
  <c r="AC4" i="46" s="1"/>
  <c r="AB5" i="46" s="1"/>
  <c r="AN84" i="33"/>
  <c r="AI84" i="33"/>
  <c r="Z88" i="81"/>
  <c r="Y88" i="81"/>
  <c r="X88" i="81"/>
  <c r="AH84" i="73"/>
  <c r="AQ84" i="73" s="1"/>
  <c r="AJ81" i="42"/>
  <c r="AK81" i="42"/>
  <c r="AT81" i="42" s="1"/>
  <c r="AJ69" i="42"/>
  <c r="AK69" i="42"/>
  <c r="AT69" i="42" s="1"/>
  <c r="W84" i="85"/>
  <c r="AG83" i="85"/>
  <c r="AP83" i="85" s="1"/>
  <c r="AF83" i="85"/>
  <c r="AO83" i="85" s="1"/>
  <c r="AE83" i="85"/>
  <c r="AJ80" i="42"/>
  <c r="AK80" i="42"/>
  <c r="AT80" i="42" s="1"/>
  <c r="AJ74" i="42"/>
  <c r="AK74" i="42"/>
  <c r="AT74" i="42" s="1"/>
  <c r="AJ56" i="42"/>
  <c r="AK56" i="42"/>
  <c r="AT56" i="42" s="1"/>
  <c r="Z84" i="73"/>
  <c r="AJ87" i="42"/>
  <c r="AK87" i="42"/>
  <c r="AT87" i="42" s="1"/>
  <c r="AJ79" i="42"/>
  <c r="AK79" i="42"/>
  <c r="AT79" i="42" s="1"/>
  <c r="AJ73" i="42"/>
  <c r="AK73" i="42"/>
  <c r="AT73" i="42" s="1"/>
  <c r="AJ67" i="42"/>
  <c r="AK67" i="42"/>
  <c r="AT67" i="42" s="1"/>
  <c r="AJ61" i="42"/>
  <c r="AK61" i="42"/>
  <c r="AT61" i="42" s="1"/>
  <c r="AJ55" i="42"/>
  <c r="AK55" i="42"/>
  <c r="AT55" i="42" s="1"/>
  <c r="AJ49" i="42"/>
  <c r="AK49" i="42"/>
  <c r="AT49" i="42" s="1"/>
  <c r="AX42" i="42"/>
  <c r="S42" i="42" s="1"/>
  <c r="AC42" i="42" s="1"/>
  <c r="AB43" i="42" s="1"/>
  <c r="AX36" i="42"/>
  <c r="S36" i="42" s="1"/>
  <c r="AC36" i="42" s="1"/>
  <c r="AB37" i="42" s="1"/>
  <c r="AX30" i="42"/>
  <c r="S30" i="42" s="1"/>
  <c r="AC30" i="42" s="1"/>
  <c r="AB31" i="42" s="1"/>
  <c r="AX24" i="42"/>
  <c r="S24" i="42" s="1"/>
  <c r="AC24" i="42" s="1"/>
  <c r="AB25" i="42" s="1"/>
  <c r="AX18" i="42"/>
  <c r="S18" i="42" s="1"/>
  <c r="AC18" i="42" s="1"/>
  <c r="AB19" i="42" s="1"/>
  <c r="AX12" i="42"/>
  <c r="S12" i="42" s="1"/>
  <c r="AC12" i="42" s="1"/>
  <c r="AB13" i="42" s="1"/>
  <c r="AX6" i="42"/>
  <c r="S6" i="42" s="1"/>
  <c r="AC6" i="42" s="1"/>
  <c r="AB7" i="42" s="1"/>
  <c r="Z87" i="34"/>
  <c r="Z87" i="29"/>
  <c r="AJ83" i="38"/>
  <c r="AK83" i="38"/>
  <c r="AT83" i="38" s="1"/>
  <c r="AJ77" i="38"/>
  <c r="AK77" i="38"/>
  <c r="AT77" i="38" s="1"/>
  <c r="AJ71" i="38"/>
  <c r="AK71" i="38"/>
  <c r="AT71" i="38" s="1"/>
  <c r="AJ65" i="38"/>
  <c r="AK65" i="38"/>
  <c r="AT65" i="38" s="1"/>
  <c r="AJ59" i="38"/>
  <c r="AK59" i="38"/>
  <c r="AT59" i="38" s="1"/>
  <c r="AJ53" i="38"/>
  <c r="AK53" i="38"/>
  <c r="AT53" i="38" s="1"/>
  <c r="AJ47" i="38"/>
  <c r="AK47" i="38"/>
  <c r="AT47" i="38" s="1"/>
  <c r="AJ41" i="38"/>
  <c r="AK41" i="38"/>
  <c r="AT41" i="38" s="1"/>
  <c r="AJ35" i="38"/>
  <c r="AK35" i="38"/>
  <c r="AT35" i="38" s="1"/>
  <c r="AJ29" i="38"/>
  <c r="AK29" i="38"/>
  <c r="AT29" i="38" s="1"/>
  <c r="AJ23" i="38"/>
  <c r="AK23" i="38"/>
  <c r="AT23" i="38" s="1"/>
  <c r="AJ17" i="38"/>
  <c r="AK17" i="38"/>
  <c r="AT17" i="38" s="1"/>
  <c r="AJ11" i="38"/>
  <c r="AK11" i="38"/>
  <c r="AT11" i="38" s="1"/>
  <c r="AJ89" i="46"/>
  <c r="AS89" i="46" s="1"/>
  <c r="AK89" i="46"/>
  <c r="AT89" i="46" s="1"/>
  <c r="AJ81" i="46"/>
  <c r="AK81" i="46"/>
  <c r="AT81" i="46" s="1"/>
  <c r="AJ75" i="46"/>
  <c r="AK75" i="46"/>
  <c r="AT75" i="46" s="1"/>
  <c r="AJ69" i="46"/>
  <c r="AK69" i="46"/>
  <c r="AT69" i="46" s="1"/>
  <c r="AJ63" i="46"/>
  <c r="AK63" i="46"/>
  <c r="AT63" i="46" s="1"/>
  <c r="AJ57" i="46"/>
  <c r="AK57" i="46"/>
  <c r="AT57" i="46" s="1"/>
  <c r="AJ51" i="46"/>
  <c r="AK51" i="46"/>
  <c r="AT51" i="46" s="1"/>
  <c r="AJ45" i="46"/>
  <c r="AK45" i="46"/>
  <c r="AT45" i="46" s="1"/>
  <c r="AJ39" i="46"/>
  <c r="AK39" i="46"/>
  <c r="AT39" i="46" s="1"/>
  <c r="AJ33" i="46"/>
  <c r="AK33" i="46"/>
  <c r="AT33" i="46" s="1"/>
  <c r="AJ27" i="46"/>
  <c r="AK27" i="46"/>
  <c r="AT27" i="46" s="1"/>
  <c r="AJ21" i="46"/>
  <c r="AK21" i="46"/>
  <c r="AT21" i="46" s="1"/>
  <c r="AX14" i="46"/>
  <c r="S14" i="46" s="1"/>
  <c r="AC14" i="46" s="1"/>
  <c r="AB15" i="46" s="1"/>
  <c r="AX8" i="46"/>
  <c r="S8" i="46" s="1"/>
  <c r="AC8" i="46" s="1"/>
  <c r="AB9" i="46" s="1"/>
  <c r="AX3" i="46"/>
  <c r="S3" i="46" s="1"/>
  <c r="AC3" i="46" s="1"/>
  <c r="AN86" i="41"/>
  <c r="AI86" i="41"/>
  <c r="AJ84" i="42"/>
  <c r="AK84" i="42"/>
  <c r="AT84" i="42" s="1"/>
  <c r="AJ78" i="42"/>
  <c r="AK78" i="42"/>
  <c r="AT78" i="42" s="1"/>
  <c r="AJ72" i="42"/>
  <c r="AK72" i="42"/>
  <c r="AT72" i="42" s="1"/>
  <c r="AJ66" i="42"/>
  <c r="AK66" i="42"/>
  <c r="AT66" i="42" s="1"/>
  <c r="AJ60" i="42"/>
  <c r="AK60" i="42"/>
  <c r="AT60" i="42" s="1"/>
  <c r="AJ54" i="42"/>
  <c r="AK54" i="42"/>
  <c r="AT54" i="42" s="1"/>
  <c r="AJ48" i="42"/>
  <c r="AK48" i="42"/>
  <c r="AT48" i="42" s="1"/>
  <c r="AJ42" i="42"/>
  <c r="AK42" i="42"/>
  <c r="AT42" i="42" s="1"/>
  <c r="AJ36" i="42"/>
  <c r="AK36" i="42"/>
  <c r="AT36" i="42" s="1"/>
  <c r="AK30" i="42"/>
  <c r="AT30" i="42" s="1"/>
  <c r="AK24" i="42"/>
  <c r="AT24" i="42" s="1"/>
  <c r="AJ18" i="42"/>
  <c r="AK18" i="42"/>
  <c r="AT18" i="42" s="1"/>
  <c r="AK12" i="42"/>
  <c r="AT12" i="42" s="1"/>
  <c r="AX5" i="42"/>
  <c r="S5" i="42" s="1"/>
  <c r="AC5" i="42" s="1"/>
  <c r="AB6" i="42" s="1"/>
  <c r="AI83" i="89"/>
  <c r="AN83" i="89"/>
  <c r="AR85" i="77"/>
  <c r="X87" i="78"/>
  <c r="Y87" i="78"/>
  <c r="AJ88" i="38"/>
  <c r="AK88" i="38"/>
  <c r="AT88" i="38" s="1"/>
  <c r="AJ82" i="38"/>
  <c r="AK82" i="38"/>
  <c r="AT82" i="38" s="1"/>
  <c r="AJ76" i="38"/>
  <c r="AK76" i="38"/>
  <c r="AT76" i="38" s="1"/>
  <c r="AJ70" i="38"/>
  <c r="AK70" i="38"/>
  <c r="AT70" i="38" s="1"/>
  <c r="AJ64" i="38"/>
  <c r="AK64" i="38"/>
  <c r="AT64" i="38" s="1"/>
  <c r="AJ58" i="38"/>
  <c r="AK58" i="38"/>
  <c r="AT58" i="38" s="1"/>
  <c r="AJ52" i="38"/>
  <c r="AK52" i="38"/>
  <c r="AT52" i="38" s="1"/>
  <c r="AJ46" i="38"/>
  <c r="AK46" i="38"/>
  <c r="AT46" i="38" s="1"/>
  <c r="AJ40" i="38"/>
  <c r="AK40" i="38"/>
  <c r="AT40" i="38" s="1"/>
  <c r="AJ34" i="38"/>
  <c r="AK34" i="38"/>
  <c r="AT34" i="38" s="1"/>
  <c r="AJ28" i="38"/>
  <c r="AK28" i="38"/>
  <c r="AT28" i="38" s="1"/>
  <c r="AJ22" i="38"/>
  <c r="AK22" i="38"/>
  <c r="AT22" i="38" s="1"/>
  <c r="AJ16" i="38"/>
  <c r="AK16" i="38"/>
  <c r="AT16" i="38" s="1"/>
  <c r="AJ10" i="38"/>
  <c r="AK10" i="38"/>
  <c r="AT10" i="38" s="1"/>
  <c r="AJ5" i="38"/>
  <c r="AK5" i="38"/>
  <c r="AT5" i="38" s="1"/>
  <c r="AH86" i="77"/>
  <c r="AQ86" i="77" s="1"/>
  <c r="AJ87" i="46"/>
  <c r="AK87" i="46"/>
  <c r="AT87" i="46" s="1"/>
  <c r="AJ80" i="46"/>
  <c r="AK80" i="46"/>
  <c r="AT80" i="46" s="1"/>
  <c r="AJ74" i="46"/>
  <c r="AK74" i="46"/>
  <c r="AT74" i="46" s="1"/>
  <c r="AJ68" i="46"/>
  <c r="AK68" i="46"/>
  <c r="AT68" i="46" s="1"/>
  <c r="AJ62" i="46"/>
  <c r="AK62" i="46"/>
  <c r="AT62" i="46" s="1"/>
  <c r="AJ56" i="46"/>
  <c r="AK56" i="46"/>
  <c r="AT56" i="46" s="1"/>
  <c r="AJ50" i="46"/>
  <c r="AK50" i="46"/>
  <c r="AT50" i="46" s="1"/>
  <c r="AJ44" i="46"/>
  <c r="AK44" i="46"/>
  <c r="AT44" i="46" s="1"/>
  <c r="AJ38" i="46"/>
  <c r="AK38" i="46"/>
  <c r="AT38" i="46" s="1"/>
  <c r="AJ32" i="46"/>
  <c r="AK32" i="46"/>
  <c r="AT32" i="46" s="1"/>
  <c r="AJ26" i="46"/>
  <c r="AK26" i="46"/>
  <c r="AT26" i="46" s="1"/>
  <c r="AJ20" i="46"/>
  <c r="AK20" i="46"/>
  <c r="AT20" i="46" s="1"/>
  <c r="AJ14" i="46"/>
  <c r="AK14" i="46"/>
  <c r="AT14" i="46" s="1"/>
  <c r="AX7" i="46"/>
  <c r="S7" i="46" s="1"/>
  <c r="AC7" i="46" s="1"/>
  <c r="AB8" i="46" s="1"/>
  <c r="X88" i="26"/>
  <c r="Y88" i="26"/>
  <c r="AR86" i="34"/>
  <c r="X86" i="37"/>
  <c r="Y86" i="37"/>
  <c r="Z86" i="37" s="1"/>
  <c r="AJ89" i="42"/>
  <c r="AS89" i="42" s="1"/>
  <c r="AK89" i="42"/>
  <c r="AT89" i="42" s="1"/>
  <c r="AJ77" i="42"/>
  <c r="AK77" i="42"/>
  <c r="AT77" i="42" s="1"/>
  <c r="AJ65" i="42"/>
  <c r="AK65" i="42"/>
  <c r="AT65" i="42" s="1"/>
  <c r="AJ53" i="42"/>
  <c r="AK53" i="42"/>
  <c r="AT53" i="42" s="1"/>
  <c r="AJ41" i="42"/>
  <c r="AK41" i="42"/>
  <c r="AT41" i="42" s="1"/>
  <c r="AJ35" i="42"/>
  <c r="AK35" i="42"/>
  <c r="AT35" i="42" s="1"/>
  <c r="AJ23" i="42"/>
  <c r="AK23" i="42"/>
  <c r="AT23" i="42" s="1"/>
  <c r="AJ17" i="42"/>
  <c r="AK17" i="42"/>
  <c r="AT17" i="42" s="1"/>
  <c r="AJ11" i="42"/>
  <c r="AK11" i="42"/>
  <c r="AT11" i="42" s="1"/>
  <c r="AB4" i="42"/>
  <c r="AJ3" i="42"/>
  <c r="X84" i="89"/>
  <c r="Y84" i="89"/>
  <c r="W85" i="93"/>
  <c r="AG84" i="93"/>
  <c r="AP84" i="93" s="1"/>
  <c r="AF84" i="93"/>
  <c r="AO84" i="93" s="1"/>
  <c r="AE84" i="93"/>
  <c r="AE89" i="38"/>
  <c r="AX89" i="38"/>
  <c r="S89" i="38" s="1"/>
  <c r="AC89" i="38" s="1"/>
  <c r="AJ89" i="38" s="1"/>
  <c r="AS89" i="38" s="1"/>
  <c r="AG89" i="38"/>
  <c r="AP89" i="38" s="1"/>
  <c r="AP91" i="38" s="1"/>
  <c r="AF89" i="38"/>
  <c r="AO89" i="38" s="1"/>
  <c r="AO91" i="38" s="1"/>
  <c r="AJ85" i="38"/>
  <c r="AK85" i="38"/>
  <c r="AT85" i="38" s="1"/>
  <c r="AJ81" i="38"/>
  <c r="AK81" i="38"/>
  <c r="AT81" i="38" s="1"/>
  <c r="AJ75" i="38"/>
  <c r="AK75" i="38"/>
  <c r="AT75" i="38" s="1"/>
  <c r="AJ69" i="38"/>
  <c r="AK69" i="38"/>
  <c r="AT69" i="38" s="1"/>
  <c r="AJ63" i="38"/>
  <c r="AK63" i="38"/>
  <c r="AT63" i="38" s="1"/>
  <c r="AJ57" i="38"/>
  <c r="AK57" i="38"/>
  <c r="AT57" i="38" s="1"/>
  <c r="AJ51" i="38"/>
  <c r="AK51" i="38"/>
  <c r="AT51" i="38" s="1"/>
  <c r="AJ45" i="38"/>
  <c r="AK45" i="38"/>
  <c r="AT45" i="38" s="1"/>
  <c r="AJ39" i="38"/>
  <c r="AK39" i="38"/>
  <c r="AT39" i="38" s="1"/>
  <c r="AJ33" i="38"/>
  <c r="AK33" i="38"/>
  <c r="AT33" i="38" s="1"/>
  <c r="AJ27" i="38"/>
  <c r="AK27" i="38"/>
  <c r="AT27" i="38" s="1"/>
  <c r="AJ21" i="38"/>
  <c r="AK21" i="38"/>
  <c r="AT21" i="38" s="1"/>
  <c r="AJ15" i="38"/>
  <c r="AK15" i="38"/>
  <c r="AT15" i="38" s="1"/>
  <c r="AJ9" i="38"/>
  <c r="AK9" i="38"/>
  <c r="AT9" i="38" s="1"/>
  <c r="AX3" i="38"/>
  <c r="S3" i="38" s="1"/>
  <c r="AC3" i="38" s="1"/>
  <c r="AJ88" i="46"/>
  <c r="AK88" i="46"/>
  <c r="AT88" i="46" s="1"/>
  <c r="AJ79" i="46"/>
  <c r="AK79" i="46"/>
  <c r="AT79" i="46" s="1"/>
  <c r="AJ73" i="46"/>
  <c r="AK73" i="46"/>
  <c r="AT73" i="46" s="1"/>
  <c r="AJ67" i="46"/>
  <c r="AK67" i="46"/>
  <c r="AT67" i="46" s="1"/>
  <c r="AJ61" i="46"/>
  <c r="AK61" i="46"/>
  <c r="AT61" i="46" s="1"/>
  <c r="AJ55" i="46"/>
  <c r="AK55" i="46"/>
  <c r="AT55" i="46" s="1"/>
  <c r="AJ49" i="46"/>
  <c r="AK49" i="46"/>
  <c r="AT49" i="46" s="1"/>
  <c r="AJ43" i="46"/>
  <c r="AK43" i="46"/>
  <c r="AT43" i="46" s="1"/>
  <c r="AJ37" i="46"/>
  <c r="AK37" i="46"/>
  <c r="AT37" i="46" s="1"/>
  <c r="AJ31" i="46"/>
  <c r="AK31" i="46"/>
  <c r="AT31" i="46" s="1"/>
  <c r="AX24" i="46"/>
  <c r="S24" i="46" s="1"/>
  <c r="AC24" i="46" s="1"/>
  <c r="AB25" i="46" s="1"/>
  <c r="AX18" i="46"/>
  <c r="S18" i="46" s="1"/>
  <c r="AC18" i="46" s="1"/>
  <c r="AB19" i="46" s="1"/>
  <c r="AX12" i="46"/>
  <c r="S12" i="46" s="1"/>
  <c r="AC12" i="46" s="1"/>
  <c r="AB13" i="46" s="1"/>
  <c r="AX6" i="46"/>
  <c r="S6" i="46" s="1"/>
  <c r="AC6" i="46" s="1"/>
  <c r="AB7" i="46" s="1"/>
  <c r="X85" i="33"/>
  <c r="Y85" i="33"/>
  <c r="AI87" i="81"/>
  <c r="AN87" i="81"/>
  <c r="AH87" i="82"/>
  <c r="AQ87" i="82" s="1"/>
  <c r="AJ83" i="42"/>
  <c r="AK83" i="42"/>
  <c r="AT83" i="42" s="1"/>
  <c r="AJ71" i="42"/>
  <c r="AK71" i="42"/>
  <c r="AT71" i="42" s="1"/>
  <c r="AJ59" i="42"/>
  <c r="AK59" i="42"/>
  <c r="AT59" i="42" s="1"/>
  <c r="AJ47" i="42"/>
  <c r="AK47" i="42"/>
  <c r="AT47" i="42" s="1"/>
  <c r="AJ29" i="42"/>
  <c r="AK29" i="42"/>
  <c r="AT29" i="42" s="1"/>
  <c r="Z87" i="82"/>
  <c r="AJ88" i="42"/>
  <c r="AK88" i="42"/>
  <c r="AT88" i="42" s="1"/>
  <c r="AJ82" i="42"/>
  <c r="AK82" i="42"/>
  <c r="AT82" i="42" s="1"/>
  <c r="AJ76" i="42"/>
  <c r="AK76" i="42"/>
  <c r="AT76" i="42" s="1"/>
  <c r="AJ70" i="42"/>
  <c r="AK70" i="42"/>
  <c r="AT70" i="42" s="1"/>
  <c r="AJ64" i="42"/>
  <c r="AK64" i="42"/>
  <c r="AT64" i="42" s="1"/>
  <c r="AJ58" i="42"/>
  <c r="AK58" i="42"/>
  <c r="AT58" i="42" s="1"/>
  <c r="AX51" i="42"/>
  <c r="S51" i="42" s="1"/>
  <c r="AC51" i="42" s="1"/>
  <c r="AB52" i="42" s="1"/>
  <c r="AX45" i="42"/>
  <c r="S45" i="42" s="1"/>
  <c r="AC45" i="42" s="1"/>
  <c r="AB46" i="42" s="1"/>
  <c r="AX39" i="42"/>
  <c r="S39" i="42" s="1"/>
  <c r="AC39" i="42" s="1"/>
  <c r="AB40" i="42" s="1"/>
  <c r="AX33" i="42"/>
  <c r="S33" i="42" s="1"/>
  <c r="AC33" i="42" s="1"/>
  <c r="AB34" i="42" s="1"/>
  <c r="AX27" i="42"/>
  <c r="S27" i="42" s="1"/>
  <c r="AC27" i="42" s="1"/>
  <c r="AB28" i="42" s="1"/>
  <c r="AX21" i="42"/>
  <c r="S21" i="42" s="1"/>
  <c r="AC21" i="42" s="1"/>
  <c r="AB22" i="42" s="1"/>
  <c r="AX15" i="42"/>
  <c r="S15" i="42" s="1"/>
  <c r="AC15" i="42" s="1"/>
  <c r="AB16" i="42" s="1"/>
  <c r="AX9" i="42"/>
  <c r="S9" i="42" s="1"/>
  <c r="AC9" i="42" s="1"/>
  <c r="AB10" i="42" s="1"/>
  <c r="W87" i="45"/>
  <c r="AG86" i="45"/>
  <c r="AP86" i="45" s="1"/>
  <c r="AF86" i="45"/>
  <c r="AO86" i="45" s="1"/>
  <c r="AE86" i="45"/>
  <c r="AI86" i="94"/>
  <c r="AN86" i="94"/>
  <c r="Y85" i="74"/>
  <c r="X85" i="74"/>
  <c r="Z85" i="74" s="1"/>
  <c r="AI89" i="46"/>
  <c r="AN89" i="46"/>
  <c r="AN91" i="46" s="1"/>
  <c r="AJ86" i="38"/>
  <c r="AK86" i="38"/>
  <c r="AT86" i="38" s="1"/>
  <c r="AJ80" i="38"/>
  <c r="AK80" i="38"/>
  <c r="AT80" i="38" s="1"/>
  <c r="AJ74" i="38"/>
  <c r="AK74" i="38"/>
  <c r="AT74" i="38" s="1"/>
  <c r="AJ68" i="38"/>
  <c r="AK68" i="38"/>
  <c r="AT68" i="38" s="1"/>
  <c r="AJ62" i="38"/>
  <c r="AK62" i="38"/>
  <c r="AT62" i="38" s="1"/>
  <c r="AJ56" i="38"/>
  <c r="AK56" i="38"/>
  <c r="AT56" i="38" s="1"/>
  <c r="AJ50" i="38"/>
  <c r="AK50" i="38"/>
  <c r="AT50" i="38" s="1"/>
  <c r="AJ44" i="38"/>
  <c r="AK44" i="38"/>
  <c r="AT44" i="38" s="1"/>
  <c r="AJ38" i="38"/>
  <c r="AK38" i="38"/>
  <c r="AT38" i="38" s="1"/>
  <c r="AJ32" i="38"/>
  <c r="AK32" i="38"/>
  <c r="AT32" i="38" s="1"/>
  <c r="AJ26" i="38"/>
  <c r="AK26" i="38"/>
  <c r="AT26" i="38" s="1"/>
  <c r="AJ20" i="38"/>
  <c r="AK20" i="38"/>
  <c r="AT20" i="38" s="1"/>
  <c r="AJ14" i="38"/>
  <c r="AK14" i="38"/>
  <c r="AT14" i="38" s="1"/>
  <c r="Z86" i="77"/>
  <c r="AJ84" i="46"/>
  <c r="AK84" i="46"/>
  <c r="AT84" i="46" s="1"/>
  <c r="AJ78" i="46"/>
  <c r="AK78" i="46"/>
  <c r="AT78" i="46" s="1"/>
  <c r="AJ72" i="46"/>
  <c r="AK72" i="46"/>
  <c r="AT72" i="46" s="1"/>
  <c r="AJ66" i="46"/>
  <c r="AK66" i="46"/>
  <c r="AT66" i="46" s="1"/>
  <c r="AJ60" i="46"/>
  <c r="AK60" i="46"/>
  <c r="AT60" i="46" s="1"/>
  <c r="AJ54" i="46"/>
  <c r="AK54" i="46"/>
  <c r="AT54" i="46" s="1"/>
  <c r="AJ48" i="46"/>
  <c r="AK48" i="46"/>
  <c r="AT48" i="46" s="1"/>
  <c r="AJ42" i="46"/>
  <c r="AK42" i="46"/>
  <c r="AT42" i="46" s="1"/>
  <c r="AJ36" i="46"/>
  <c r="AK36" i="46"/>
  <c r="AT36" i="46" s="1"/>
  <c r="AJ30" i="46"/>
  <c r="AK30" i="46"/>
  <c r="AT30" i="46" s="1"/>
  <c r="AX23" i="46"/>
  <c r="S23" i="46" s="1"/>
  <c r="AC23" i="46" s="1"/>
  <c r="AB24" i="46" s="1"/>
  <c r="AX17" i="46"/>
  <c r="S17" i="46" s="1"/>
  <c r="AC17" i="46" s="1"/>
  <c r="AB18" i="46" s="1"/>
  <c r="AX11" i="46"/>
  <c r="S11" i="46" s="1"/>
  <c r="AC11" i="46" s="1"/>
  <c r="AB12" i="46" s="1"/>
  <c r="X87" i="41"/>
  <c r="Y87" i="41"/>
  <c r="AJ8" i="38" l="1"/>
  <c r="Z84" i="89"/>
  <c r="Z85" i="33"/>
  <c r="AJ12" i="42"/>
  <c r="AF86" i="37"/>
  <c r="AO86" i="37" s="1"/>
  <c r="AE86" i="37"/>
  <c r="AG86" i="37"/>
  <c r="AP86" i="37" s="1"/>
  <c r="W87" i="37"/>
  <c r="AJ3" i="46"/>
  <c r="AB4" i="46"/>
  <c r="AS45" i="46"/>
  <c r="AL45" i="46"/>
  <c r="AU45" i="46" s="1"/>
  <c r="AS81" i="46"/>
  <c r="AL81" i="46"/>
  <c r="AU81" i="46" s="1"/>
  <c r="AS35" i="38"/>
  <c r="AL35" i="38"/>
  <c r="AU35" i="38" s="1"/>
  <c r="AS71" i="38"/>
  <c r="AL71" i="38"/>
  <c r="AU71" i="38" s="1"/>
  <c r="AS34" i="46"/>
  <c r="AL34" i="46"/>
  <c r="AU34" i="46" s="1"/>
  <c r="AS86" i="46"/>
  <c r="AL86" i="46"/>
  <c r="AU86" i="46" s="1"/>
  <c r="AS54" i="38"/>
  <c r="AL54" i="38"/>
  <c r="AU54" i="38" s="1"/>
  <c r="AR84" i="74"/>
  <c r="AS38" i="42"/>
  <c r="AL38" i="42"/>
  <c r="AU38" i="42" s="1"/>
  <c r="AJ11" i="46"/>
  <c r="AS83" i="46"/>
  <c r="AL83" i="46"/>
  <c r="AU83" i="46" s="1"/>
  <c r="AJ40" i="42"/>
  <c r="AK40" i="42"/>
  <c r="AT40" i="42" s="1"/>
  <c r="AS64" i="42"/>
  <c r="AL64" i="42"/>
  <c r="AU64" i="42" s="1"/>
  <c r="AS82" i="42"/>
  <c r="AL82" i="42"/>
  <c r="AU82" i="42" s="1"/>
  <c r="AS21" i="38"/>
  <c r="AL21" i="38"/>
  <c r="AU21" i="38" s="1"/>
  <c r="AS57" i="38"/>
  <c r="AL57" i="38"/>
  <c r="AU57" i="38" s="1"/>
  <c r="AS75" i="38"/>
  <c r="AL75" i="38"/>
  <c r="AU75" i="38" s="1"/>
  <c r="AJ4" i="42"/>
  <c r="AK4" i="42"/>
  <c r="AT4" i="42" s="1"/>
  <c r="AS53" i="42"/>
  <c r="AL53" i="42"/>
  <c r="AU53" i="42" s="1"/>
  <c r="AJ6" i="42"/>
  <c r="AK6" i="42"/>
  <c r="AT6" i="42" s="1"/>
  <c r="AJ24" i="42"/>
  <c r="AS42" i="42"/>
  <c r="AL42" i="42"/>
  <c r="AU42" i="42" s="1"/>
  <c r="AS60" i="42"/>
  <c r="AL60" i="42"/>
  <c r="AU60" i="42" s="1"/>
  <c r="AS78" i="42"/>
  <c r="AL78" i="42"/>
  <c r="AU78" i="42" s="1"/>
  <c r="AJ9" i="46"/>
  <c r="AK9" i="46"/>
  <c r="AT9" i="46" s="1"/>
  <c r="AE87" i="29"/>
  <c r="W88" i="29"/>
  <c r="AG87" i="29"/>
  <c r="AP87" i="29" s="1"/>
  <c r="AF87" i="29"/>
  <c r="AO87" i="29" s="1"/>
  <c r="AJ31" i="42"/>
  <c r="AK31" i="42"/>
  <c r="AT31" i="42" s="1"/>
  <c r="AS55" i="42"/>
  <c r="AL55" i="42"/>
  <c r="AU55" i="42" s="1"/>
  <c r="AS73" i="42"/>
  <c r="AL73" i="42"/>
  <c r="AU73" i="42" s="1"/>
  <c r="AS69" i="42"/>
  <c r="AL69" i="42"/>
  <c r="AU69" i="42" s="1"/>
  <c r="AR85" i="37"/>
  <c r="AN86" i="25"/>
  <c r="AI86" i="25"/>
  <c r="AS19" i="38"/>
  <c r="AL19" i="38"/>
  <c r="AU19" i="38" s="1"/>
  <c r="AS37" i="38"/>
  <c r="AL37" i="38"/>
  <c r="AU37" i="38" s="1"/>
  <c r="AS55" i="38"/>
  <c r="AL55" i="38"/>
  <c r="AU55" i="38" s="1"/>
  <c r="AS73" i="38"/>
  <c r="AL73" i="38"/>
  <c r="AU73" i="38" s="1"/>
  <c r="AJ15" i="42"/>
  <c r="AJ33" i="42"/>
  <c r="AJ51" i="42"/>
  <c r="AS75" i="42"/>
  <c r="AL75" i="42"/>
  <c r="AU75" i="42" s="1"/>
  <c r="AS8" i="38"/>
  <c r="AL8" i="38"/>
  <c r="AU8" i="38" s="1"/>
  <c r="AJ12" i="46"/>
  <c r="AK12" i="46"/>
  <c r="AT12" i="46" s="1"/>
  <c r="AS54" i="46"/>
  <c r="AL54" i="46"/>
  <c r="AU54" i="46" s="1"/>
  <c r="AS72" i="46"/>
  <c r="AL72" i="46"/>
  <c r="AU72" i="46" s="1"/>
  <c r="AS71" i="42"/>
  <c r="AL71" i="42"/>
  <c r="AU71" i="42" s="1"/>
  <c r="AS31" i="46"/>
  <c r="AL31" i="46"/>
  <c r="AU31" i="46" s="1"/>
  <c r="AS88" i="46"/>
  <c r="AL88" i="46"/>
  <c r="AU88" i="46" s="1"/>
  <c r="AS3" i="42"/>
  <c r="AL3" i="42"/>
  <c r="AU3" i="42" s="1"/>
  <c r="AS14" i="46"/>
  <c r="AL14" i="46"/>
  <c r="AU14" i="46" s="1"/>
  <c r="AS50" i="46"/>
  <c r="AL50" i="46"/>
  <c r="AU50" i="46" s="1"/>
  <c r="AS87" i="46"/>
  <c r="AL87" i="46"/>
  <c r="AU87" i="46" s="1"/>
  <c r="AJ25" i="42"/>
  <c r="AK25" i="42"/>
  <c r="AT25" i="42" s="1"/>
  <c r="W85" i="73"/>
  <c r="AG84" i="73"/>
  <c r="AP84" i="73" s="1"/>
  <c r="AF84" i="73"/>
  <c r="AO84" i="73" s="1"/>
  <c r="AE84" i="73"/>
  <c r="AS80" i="42"/>
  <c r="AL80" i="42"/>
  <c r="AU80" i="42" s="1"/>
  <c r="AR84" i="33"/>
  <c r="AS52" i="46"/>
  <c r="AL52" i="46"/>
  <c r="AU52" i="46" s="1"/>
  <c r="AS18" i="38"/>
  <c r="AL18" i="38"/>
  <c r="AU18" i="38" s="1"/>
  <c r="AS72" i="38"/>
  <c r="AL72" i="38"/>
  <c r="AU72" i="38" s="1"/>
  <c r="Y85" i="90"/>
  <c r="X85" i="90"/>
  <c r="AS62" i="42"/>
  <c r="AL62" i="42"/>
  <c r="AU62" i="42" s="1"/>
  <c r="AS29" i="46"/>
  <c r="AL29" i="46"/>
  <c r="AU29" i="46" s="1"/>
  <c r="AS65" i="46"/>
  <c r="AL65" i="46"/>
  <c r="AU65" i="46" s="1"/>
  <c r="AS86" i="38"/>
  <c r="AL86" i="38"/>
  <c r="AU86" i="38" s="1"/>
  <c r="AJ7" i="46"/>
  <c r="AK7" i="46"/>
  <c r="AT7" i="46" s="1"/>
  <c r="AS39" i="38"/>
  <c r="AL39" i="38"/>
  <c r="AU39" i="38" s="1"/>
  <c r="AS23" i="42"/>
  <c r="AL23" i="42"/>
  <c r="AU23" i="42" s="1"/>
  <c r="AS5" i="38"/>
  <c r="AL5" i="38"/>
  <c r="AU5" i="38" s="1"/>
  <c r="AS22" i="38"/>
  <c r="AL22" i="38"/>
  <c r="AU22" i="38" s="1"/>
  <c r="AS40" i="38"/>
  <c r="AL40" i="38"/>
  <c r="AU40" i="38" s="1"/>
  <c r="AS58" i="38"/>
  <c r="AL58" i="38"/>
  <c r="AU58" i="38" s="1"/>
  <c r="AS76" i="38"/>
  <c r="AL76" i="38"/>
  <c r="AU76" i="38" s="1"/>
  <c r="AH87" i="78"/>
  <c r="AQ87" i="78" s="1"/>
  <c r="AJ24" i="46"/>
  <c r="AK24" i="46"/>
  <c r="AT24" i="46" s="1"/>
  <c r="AS42" i="46"/>
  <c r="AL42" i="46"/>
  <c r="AU42" i="46" s="1"/>
  <c r="AS60" i="46"/>
  <c r="AL60" i="46"/>
  <c r="AU60" i="46" s="1"/>
  <c r="AS78" i="46"/>
  <c r="AL78" i="46"/>
  <c r="AU78" i="46" s="1"/>
  <c r="AR86" i="94"/>
  <c r="AJ10" i="42"/>
  <c r="AK10" i="42"/>
  <c r="AT10" i="42" s="1"/>
  <c r="AJ46" i="42"/>
  <c r="AK46" i="42"/>
  <c r="AT46" i="42" s="1"/>
  <c r="AS47" i="42"/>
  <c r="AL47" i="42"/>
  <c r="AU47" i="42" s="1"/>
  <c r="AS83" i="42"/>
  <c r="AL83" i="42"/>
  <c r="AU83" i="42" s="1"/>
  <c r="AJ13" i="46"/>
  <c r="AK13" i="46"/>
  <c r="AT13" i="46" s="1"/>
  <c r="AS37" i="46"/>
  <c r="AL37" i="46"/>
  <c r="AU37" i="46" s="1"/>
  <c r="AS55" i="46"/>
  <c r="AL55" i="46"/>
  <c r="AU55" i="46" s="1"/>
  <c r="AS73" i="46"/>
  <c r="AL73" i="46"/>
  <c r="AU73" i="46" s="1"/>
  <c r="X85" i="93"/>
  <c r="Y85" i="93"/>
  <c r="AH88" i="26"/>
  <c r="AQ88" i="26" s="1"/>
  <c r="AS20" i="46"/>
  <c r="AL20" i="46"/>
  <c r="AU20" i="46" s="1"/>
  <c r="AS38" i="46"/>
  <c r="AL38" i="46"/>
  <c r="AU38" i="46" s="1"/>
  <c r="AS56" i="46"/>
  <c r="AL56" i="46"/>
  <c r="AU56" i="46" s="1"/>
  <c r="AS74" i="46"/>
  <c r="AL74" i="46"/>
  <c r="AU74" i="46" s="1"/>
  <c r="Z87" i="78"/>
  <c r="AJ15" i="46"/>
  <c r="AK15" i="46"/>
  <c r="AT15" i="46" s="1"/>
  <c r="AS33" i="46"/>
  <c r="AL33" i="46"/>
  <c r="AU33" i="46" s="1"/>
  <c r="AS51" i="46"/>
  <c r="AL51" i="46"/>
  <c r="AU51" i="46" s="1"/>
  <c r="AS69" i="46"/>
  <c r="AL69" i="46"/>
  <c r="AU69" i="46" s="1"/>
  <c r="AS23" i="38"/>
  <c r="AL23" i="38"/>
  <c r="AU23" i="38" s="1"/>
  <c r="AS41" i="38"/>
  <c r="AL41" i="38"/>
  <c r="AU41" i="38" s="1"/>
  <c r="AS59" i="38"/>
  <c r="AL59" i="38"/>
  <c r="AU59" i="38" s="1"/>
  <c r="AS77" i="38"/>
  <c r="AL77" i="38"/>
  <c r="AU77" i="38" s="1"/>
  <c r="AF87" i="34"/>
  <c r="AO87" i="34" s="1"/>
  <c r="AE87" i="34"/>
  <c r="W88" i="34"/>
  <c r="AG87" i="34"/>
  <c r="AP87" i="34" s="1"/>
  <c r="AJ37" i="42"/>
  <c r="AK37" i="42"/>
  <c r="AT37" i="42" s="1"/>
  <c r="AS56" i="42"/>
  <c r="AL56" i="42"/>
  <c r="AU56" i="42" s="1"/>
  <c r="AN83" i="85"/>
  <c r="AI83" i="85"/>
  <c r="AJ5" i="46"/>
  <c r="AK5" i="46"/>
  <c r="AT5" i="46" s="1"/>
  <c r="AS22" i="46"/>
  <c r="AL22" i="46"/>
  <c r="AU22" i="46" s="1"/>
  <c r="AS40" i="46"/>
  <c r="AL40" i="46"/>
  <c r="AU40" i="46" s="1"/>
  <c r="AS58" i="46"/>
  <c r="AL58" i="46"/>
  <c r="AU58" i="46" s="1"/>
  <c r="AS76" i="46"/>
  <c r="AL76" i="46"/>
  <c r="AU76" i="46" s="1"/>
  <c r="AS6" i="38"/>
  <c r="AL6" i="38"/>
  <c r="AU6" i="38" s="1"/>
  <c r="AS24" i="38"/>
  <c r="AL24" i="38"/>
  <c r="AU24" i="38" s="1"/>
  <c r="AS42" i="38"/>
  <c r="AL42" i="38"/>
  <c r="AU42" i="38" s="1"/>
  <c r="AS60" i="38"/>
  <c r="AL60" i="38"/>
  <c r="AU60" i="38" s="1"/>
  <c r="AS78" i="38"/>
  <c r="AL78" i="38"/>
  <c r="AU78" i="38" s="1"/>
  <c r="AH87" i="94"/>
  <c r="AQ87" i="94" s="1"/>
  <c r="X85" i="86"/>
  <c r="Y85" i="86"/>
  <c r="AJ8" i="42"/>
  <c r="AK8" i="42"/>
  <c r="AT8" i="42" s="1"/>
  <c r="AS26" i="42"/>
  <c r="AL26" i="42"/>
  <c r="AU26" i="42" s="1"/>
  <c r="AS44" i="42"/>
  <c r="AL44" i="42"/>
  <c r="AU44" i="42" s="1"/>
  <c r="AS68" i="42"/>
  <c r="AL68" i="42"/>
  <c r="AU68" i="42" s="1"/>
  <c r="AJ17" i="46"/>
  <c r="AS35" i="46"/>
  <c r="AL35" i="46"/>
  <c r="AU35" i="46" s="1"/>
  <c r="AS53" i="46"/>
  <c r="AL53" i="46"/>
  <c r="AU53" i="46" s="1"/>
  <c r="AS71" i="46"/>
  <c r="AL71" i="46"/>
  <c r="AU71" i="46" s="1"/>
  <c r="AS85" i="46"/>
  <c r="AL85" i="46"/>
  <c r="AU85" i="46" s="1"/>
  <c r="AJ34" i="42"/>
  <c r="AK34" i="42"/>
  <c r="AT34" i="42" s="1"/>
  <c r="AS67" i="46"/>
  <c r="AL67" i="46"/>
  <c r="AU67" i="46" s="1"/>
  <c r="AS32" i="38"/>
  <c r="AL32" i="38"/>
  <c r="AU32" i="38" s="1"/>
  <c r="AS68" i="38"/>
  <c r="AL68" i="38"/>
  <c r="AU68" i="38" s="1"/>
  <c r="Y87" i="45"/>
  <c r="X87" i="45"/>
  <c r="AS20" i="38"/>
  <c r="AL20" i="38"/>
  <c r="AU20" i="38" s="1"/>
  <c r="AS38" i="38"/>
  <c r="AL38" i="38"/>
  <c r="AU38" i="38" s="1"/>
  <c r="AS56" i="38"/>
  <c r="AL56" i="38"/>
  <c r="AU56" i="38" s="1"/>
  <c r="AS74" i="38"/>
  <c r="AL74" i="38"/>
  <c r="AU74" i="38" s="1"/>
  <c r="AL89" i="46"/>
  <c r="AU89" i="46" s="1"/>
  <c r="AR89" i="46"/>
  <c r="AR91" i="46" s="1"/>
  <c r="AN86" i="45"/>
  <c r="AI86" i="45"/>
  <c r="AJ16" i="42"/>
  <c r="AK16" i="42"/>
  <c r="AT16" i="42" s="1"/>
  <c r="AJ52" i="42"/>
  <c r="AK52" i="42"/>
  <c r="AT52" i="42" s="1"/>
  <c r="AS70" i="42"/>
  <c r="AL70" i="42"/>
  <c r="AU70" i="42" s="1"/>
  <c r="AS88" i="42"/>
  <c r="AL88" i="42"/>
  <c r="AU88" i="42" s="1"/>
  <c r="AR87" i="81"/>
  <c r="AJ19" i="46"/>
  <c r="AK19" i="46"/>
  <c r="AT19" i="46" s="1"/>
  <c r="AS9" i="38"/>
  <c r="AL9" i="38"/>
  <c r="AU9" i="38" s="1"/>
  <c r="AS27" i="38"/>
  <c r="AL27" i="38"/>
  <c r="AU27" i="38" s="1"/>
  <c r="AS45" i="38"/>
  <c r="AL45" i="38"/>
  <c r="AU45" i="38" s="1"/>
  <c r="AS63" i="38"/>
  <c r="AL63" i="38"/>
  <c r="AU63" i="38" s="1"/>
  <c r="AS81" i="38"/>
  <c r="AL81" i="38"/>
  <c r="AU81" i="38" s="1"/>
  <c r="AI89" i="38"/>
  <c r="AN89" i="38"/>
  <c r="AN91" i="38" s="1"/>
  <c r="AS11" i="42"/>
  <c r="AL11" i="42"/>
  <c r="AU11" i="42" s="1"/>
  <c r="AS35" i="42"/>
  <c r="AL35" i="42"/>
  <c r="AU35" i="42" s="1"/>
  <c r="AS65" i="42"/>
  <c r="AL65" i="42"/>
  <c r="AU65" i="42" s="1"/>
  <c r="AH86" i="37"/>
  <c r="AQ86" i="37" s="1"/>
  <c r="Z88" i="26"/>
  <c r="AS10" i="38"/>
  <c r="AL10" i="38"/>
  <c r="AU10" i="38" s="1"/>
  <c r="AS28" i="38"/>
  <c r="AL28" i="38"/>
  <c r="AU28" i="38" s="1"/>
  <c r="AS46" i="38"/>
  <c r="AL46" i="38"/>
  <c r="AU46" i="38" s="1"/>
  <c r="AS64" i="38"/>
  <c r="AL64" i="38"/>
  <c r="AU64" i="38" s="1"/>
  <c r="AS82" i="38"/>
  <c r="AL82" i="38"/>
  <c r="AU82" i="38" s="1"/>
  <c r="AS12" i="42"/>
  <c r="AL12" i="42"/>
  <c r="AU12" i="42" s="1"/>
  <c r="AJ30" i="42"/>
  <c r="AS48" i="42"/>
  <c r="AL48" i="42"/>
  <c r="AU48" i="42" s="1"/>
  <c r="AS66" i="42"/>
  <c r="AL66" i="42"/>
  <c r="AU66" i="42" s="1"/>
  <c r="AS84" i="42"/>
  <c r="AL84" i="42"/>
  <c r="AU84" i="42" s="1"/>
  <c r="AJ7" i="42"/>
  <c r="AK7" i="42"/>
  <c r="AT7" i="42" s="1"/>
  <c r="AJ43" i="42"/>
  <c r="AK43" i="42"/>
  <c r="AT43" i="42" s="1"/>
  <c r="AS61" i="42"/>
  <c r="AL61" i="42"/>
  <c r="AU61" i="42" s="1"/>
  <c r="AS79" i="42"/>
  <c r="AL79" i="42"/>
  <c r="AU79" i="42" s="1"/>
  <c r="AS81" i="42"/>
  <c r="AL81" i="42"/>
  <c r="AU81" i="42" s="1"/>
  <c r="AH88" i="81"/>
  <c r="AQ88" i="81" s="1"/>
  <c r="Z87" i="94"/>
  <c r="AI84" i="90"/>
  <c r="AN84" i="90"/>
  <c r="AR87" i="26"/>
  <c r="AS7" i="38"/>
  <c r="AL7" i="38"/>
  <c r="AU7" i="38" s="1"/>
  <c r="AS25" i="38"/>
  <c r="AL25" i="38"/>
  <c r="AU25" i="38" s="1"/>
  <c r="AS43" i="38"/>
  <c r="AL43" i="38"/>
  <c r="AU43" i="38" s="1"/>
  <c r="AS61" i="38"/>
  <c r="AL61" i="38"/>
  <c r="AU61" i="38" s="1"/>
  <c r="AS79" i="38"/>
  <c r="AL79" i="38"/>
  <c r="AU79" i="38" s="1"/>
  <c r="AR86" i="78"/>
  <c r="AJ21" i="42"/>
  <c r="AJ39" i="42"/>
  <c r="AS57" i="42"/>
  <c r="AL57" i="42"/>
  <c r="AU57" i="42" s="1"/>
  <c r="AS86" i="42"/>
  <c r="AL86" i="42"/>
  <c r="AU86" i="42" s="1"/>
  <c r="AJ5" i="42"/>
  <c r="AS14" i="38"/>
  <c r="AL14" i="38"/>
  <c r="AU14" i="38" s="1"/>
  <c r="AS50" i="38"/>
  <c r="AL50" i="38"/>
  <c r="AU50" i="38" s="1"/>
  <c r="AH87" i="41"/>
  <c r="AQ87" i="41" s="1"/>
  <c r="AS48" i="46"/>
  <c r="AL48" i="46"/>
  <c r="AU48" i="46" s="1"/>
  <c r="AS66" i="46"/>
  <c r="AL66" i="46"/>
  <c r="AU66" i="46" s="1"/>
  <c r="AS84" i="46"/>
  <c r="AL84" i="46"/>
  <c r="AU84" i="46" s="1"/>
  <c r="AH85" i="74"/>
  <c r="AQ85" i="74" s="1"/>
  <c r="W88" i="82"/>
  <c r="AG87" i="82"/>
  <c r="AP87" i="82" s="1"/>
  <c r="AF87" i="82"/>
  <c r="AO87" i="82" s="1"/>
  <c r="AE87" i="82"/>
  <c r="AS59" i="42"/>
  <c r="AL59" i="42"/>
  <c r="AU59" i="42" s="1"/>
  <c r="AJ25" i="46"/>
  <c r="AK25" i="46"/>
  <c r="AT25" i="46" s="1"/>
  <c r="AS43" i="46"/>
  <c r="AL43" i="46"/>
  <c r="AU43" i="46" s="1"/>
  <c r="AS61" i="46"/>
  <c r="AL61" i="46"/>
  <c r="AU61" i="46" s="1"/>
  <c r="AS79" i="46"/>
  <c r="AL79" i="46"/>
  <c r="AU79" i="46" s="1"/>
  <c r="AI84" i="93"/>
  <c r="AN84" i="93"/>
  <c r="AH84" i="89"/>
  <c r="AQ84" i="89" s="1"/>
  <c r="AJ8" i="46"/>
  <c r="AK8" i="46"/>
  <c r="AT8" i="46" s="1"/>
  <c r="AS26" i="46"/>
  <c r="AL26" i="46"/>
  <c r="AU26" i="46" s="1"/>
  <c r="AS44" i="46"/>
  <c r="AL44" i="46"/>
  <c r="AU44" i="46" s="1"/>
  <c r="AS62" i="46"/>
  <c r="AL62" i="46"/>
  <c r="AU62" i="46" s="1"/>
  <c r="AS80" i="46"/>
  <c r="AL80" i="46"/>
  <c r="AU80" i="46" s="1"/>
  <c r="AR86" i="41"/>
  <c r="AS21" i="46"/>
  <c r="AL21" i="46"/>
  <c r="AU21" i="46" s="1"/>
  <c r="AS39" i="46"/>
  <c r="AL39" i="46"/>
  <c r="AU39" i="46" s="1"/>
  <c r="AS57" i="46"/>
  <c r="AL57" i="46"/>
  <c r="AU57" i="46" s="1"/>
  <c r="AS75" i="46"/>
  <c r="AL75" i="46"/>
  <c r="AU75" i="46" s="1"/>
  <c r="AS11" i="38"/>
  <c r="AL11" i="38"/>
  <c r="AU11" i="38" s="1"/>
  <c r="AS29" i="38"/>
  <c r="AL29" i="38"/>
  <c r="AU29" i="38" s="1"/>
  <c r="AS47" i="38"/>
  <c r="AL47" i="38"/>
  <c r="AU47" i="38" s="1"/>
  <c r="AS65" i="38"/>
  <c r="AL65" i="38"/>
  <c r="AU65" i="38" s="1"/>
  <c r="AS83" i="38"/>
  <c r="AL83" i="38"/>
  <c r="AU83" i="38" s="1"/>
  <c r="AJ13" i="42"/>
  <c r="AK13" i="42"/>
  <c r="AT13" i="42" s="1"/>
  <c r="AS74" i="42"/>
  <c r="AL74" i="42"/>
  <c r="AU74" i="42" s="1"/>
  <c r="AS10" i="46"/>
  <c r="AL10" i="46"/>
  <c r="AU10" i="46" s="1"/>
  <c r="AS28" i="46"/>
  <c r="AL28" i="46"/>
  <c r="AU28" i="46" s="1"/>
  <c r="AS46" i="46"/>
  <c r="AL46" i="46"/>
  <c r="AU46" i="46" s="1"/>
  <c r="AS64" i="46"/>
  <c r="AL64" i="46"/>
  <c r="AU64" i="46" s="1"/>
  <c r="AS82" i="46"/>
  <c r="AL82" i="46"/>
  <c r="AU82" i="46" s="1"/>
  <c r="AS12" i="38"/>
  <c r="AL12" i="38"/>
  <c r="AU12" i="38" s="1"/>
  <c r="AS30" i="38"/>
  <c r="AL30" i="38"/>
  <c r="AU30" i="38" s="1"/>
  <c r="AS48" i="38"/>
  <c r="AL48" i="38"/>
  <c r="AU48" i="38" s="1"/>
  <c r="AS66" i="38"/>
  <c r="AL66" i="38"/>
  <c r="AU66" i="38" s="1"/>
  <c r="AS84" i="38"/>
  <c r="AL84" i="38"/>
  <c r="AU84" i="38" s="1"/>
  <c r="AS14" i="42"/>
  <c r="AL14" i="42"/>
  <c r="AU14" i="42" s="1"/>
  <c r="AS32" i="42"/>
  <c r="AL32" i="42"/>
  <c r="AU32" i="42" s="1"/>
  <c r="AS50" i="42"/>
  <c r="AL50" i="42"/>
  <c r="AU50" i="42" s="1"/>
  <c r="AS85" i="42"/>
  <c r="AL85" i="42"/>
  <c r="AU85" i="42" s="1"/>
  <c r="AJ23" i="46"/>
  <c r="AS41" i="46"/>
  <c r="AL41" i="46"/>
  <c r="AU41" i="46" s="1"/>
  <c r="AS59" i="46"/>
  <c r="AL59" i="46"/>
  <c r="AU59" i="46" s="1"/>
  <c r="AS77" i="46"/>
  <c r="AL77" i="46"/>
  <c r="AU77" i="46" s="1"/>
  <c r="AS36" i="46"/>
  <c r="AL36" i="46"/>
  <c r="AU36" i="46" s="1"/>
  <c r="W86" i="74"/>
  <c r="AG85" i="74"/>
  <c r="AP85" i="74" s="1"/>
  <c r="AF85" i="74"/>
  <c r="AO85" i="74" s="1"/>
  <c r="AE85" i="74"/>
  <c r="AS29" i="42"/>
  <c r="AL29" i="42"/>
  <c r="AU29" i="42" s="1"/>
  <c r="AE85" i="33"/>
  <c r="W86" i="33"/>
  <c r="AG85" i="33"/>
  <c r="AP85" i="33" s="1"/>
  <c r="AF85" i="33"/>
  <c r="AO85" i="33" s="1"/>
  <c r="AS49" i="46"/>
  <c r="AL49" i="46"/>
  <c r="AU49" i="46" s="1"/>
  <c r="AS32" i="46"/>
  <c r="AL32" i="46"/>
  <c r="AU32" i="46" s="1"/>
  <c r="AS68" i="46"/>
  <c r="AL68" i="46"/>
  <c r="AU68" i="46" s="1"/>
  <c r="AR83" i="89"/>
  <c r="AS27" i="46"/>
  <c r="AL27" i="46"/>
  <c r="AU27" i="46" s="1"/>
  <c r="AS63" i="46"/>
  <c r="AL63" i="46"/>
  <c r="AU63" i="46" s="1"/>
  <c r="AS17" i="38"/>
  <c r="AL17" i="38"/>
  <c r="AU17" i="38" s="1"/>
  <c r="AS53" i="38"/>
  <c r="AL53" i="38"/>
  <c r="AU53" i="38" s="1"/>
  <c r="AS16" i="46"/>
  <c r="AL16" i="46"/>
  <c r="AU16" i="46" s="1"/>
  <c r="AS70" i="46"/>
  <c r="AL70" i="46"/>
  <c r="AU70" i="46" s="1"/>
  <c r="AS36" i="38"/>
  <c r="AL36" i="38"/>
  <c r="AU36" i="38" s="1"/>
  <c r="AS20" i="42"/>
  <c r="AL20" i="42"/>
  <c r="AU20" i="42" s="1"/>
  <c r="AR89" i="42"/>
  <c r="AR91" i="42" s="1"/>
  <c r="AL89" i="42"/>
  <c r="AU89" i="42" s="1"/>
  <c r="AS47" i="46"/>
  <c r="AL47" i="46"/>
  <c r="AU47" i="46" s="1"/>
  <c r="Y87" i="25"/>
  <c r="X87" i="25"/>
  <c r="AJ18" i="46"/>
  <c r="AK18" i="46"/>
  <c r="AT18" i="46" s="1"/>
  <c r="AB4" i="38"/>
  <c r="AJ3" i="38"/>
  <c r="AS30" i="46"/>
  <c r="AL30" i="46"/>
  <c r="AU30" i="46" s="1"/>
  <c r="AJ22" i="42"/>
  <c r="AK22" i="42"/>
  <c r="AT22" i="42" s="1"/>
  <c r="Z87" i="41"/>
  <c r="W87" i="77"/>
  <c r="AG86" i="77"/>
  <c r="AP86" i="77" s="1"/>
  <c r="AF86" i="77"/>
  <c r="AO86" i="77" s="1"/>
  <c r="AE86" i="77"/>
  <c r="AS26" i="38"/>
  <c r="AL26" i="38"/>
  <c r="AU26" i="38" s="1"/>
  <c r="AS44" i="38"/>
  <c r="AL44" i="38"/>
  <c r="AU44" i="38" s="1"/>
  <c r="AS62" i="38"/>
  <c r="AL62" i="38"/>
  <c r="AU62" i="38" s="1"/>
  <c r="AS80" i="38"/>
  <c r="AL80" i="38"/>
  <c r="AU80" i="38" s="1"/>
  <c r="AJ28" i="42"/>
  <c r="AK28" i="42"/>
  <c r="AT28" i="42" s="1"/>
  <c r="AS58" i="42"/>
  <c r="AL58" i="42"/>
  <c r="AU58" i="42" s="1"/>
  <c r="AS76" i="42"/>
  <c r="AL76" i="42"/>
  <c r="AU76" i="42" s="1"/>
  <c r="AH85" i="33"/>
  <c r="AQ85" i="33" s="1"/>
  <c r="AS15" i="38"/>
  <c r="AL15" i="38"/>
  <c r="AU15" i="38" s="1"/>
  <c r="AS33" i="38"/>
  <c r="AL33" i="38"/>
  <c r="AU33" i="38" s="1"/>
  <c r="AS51" i="38"/>
  <c r="AL51" i="38"/>
  <c r="AU51" i="38" s="1"/>
  <c r="AS69" i="38"/>
  <c r="AL69" i="38"/>
  <c r="AU69" i="38" s="1"/>
  <c r="AS85" i="38"/>
  <c r="AL85" i="38"/>
  <c r="AU85" i="38" s="1"/>
  <c r="W85" i="89"/>
  <c r="AG84" i="89"/>
  <c r="AP84" i="89" s="1"/>
  <c r="AF84" i="89"/>
  <c r="AO84" i="89" s="1"/>
  <c r="AE84" i="89"/>
  <c r="AS17" i="42"/>
  <c r="AL17" i="42"/>
  <c r="AU17" i="42" s="1"/>
  <c r="AS41" i="42"/>
  <c r="AL41" i="42"/>
  <c r="AU41" i="42" s="1"/>
  <c r="AS77" i="42"/>
  <c r="AL77" i="42"/>
  <c r="AU77" i="42" s="1"/>
  <c r="AS16" i="38"/>
  <c r="AL16" i="38"/>
  <c r="AU16" i="38" s="1"/>
  <c r="AS34" i="38"/>
  <c r="AL34" i="38"/>
  <c r="AU34" i="38" s="1"/>
  <c r="AS52" i="38"/>
  <c r="AL52" i="38"/>
  <c r="AU52" i="38" s="1"/>
  <c r="AS70" i="38"/>
  <c r="AL70" i="38"/>
  <c r="AU70" i="38" s="1"/>
  <c r="AS88" i="38"/>
  <c r="AL88" i="38"/>
  <c r="AU88" i="38" s="1"/>
  <c r="AS18" i="42"/>
  <c r="AL18" i="42"/>
  <c r="AU18" i="42" s="1"/>
  <c r="AS36" i="42"/>
  <c r="AL36" i="42"/>
  <c r="AU36" i="42" s="1"/>
  <c r="AS54" i="42"/>
  <c r="AL54" i="42"/>
  <c r="AU54" i="42" s="1"/>
  <c r="AS72" i="42"/>
  <c r="AL72" i="42"/>
  <c r="AU72" i="42" s="1"/>
  <c r="AK89" i="38"/>
  <c r="AT89" i="38" s="1"/>
  <c r="AJ19" i="42"/>
  <c r="AK19" i="42"/>
  <c r="AT19" i="42" s="1"/>
  <c r="AS49" i="42"/>
  <c r="AL49" i="42"/>
  <c r="AU49" i="42" s="1"/>
  <c r="AS67" i="42"/>
  <c r="AL67" i="42"/>
  <c r="AU67" i="42" s="1"/>
  <c r="AS87" i="42"/>
  <c r="AL87" i="42"/>
  <c r="AU87" i="42" s="1"/>
  <c r="X84" i="85"/>
  <c r="Y84" i="85"/>
  <c r="W89" i="81"/>
  <c r="AG88" i="81"/>
  <c r="AP88" i="81" s="1"/>
  <c r="AF88" i="81"/>
  <c r="AO88" i="81" s="1"/>
  <c r="AE88" i="81"/>
  <c r="AN84" i="86"/>
  <c r="AI84" i="86"/>
  <c r="AS13" i="38"/>
  <c r="AL13" i="38"/>
  <c r="AU13" i="38" s="1"/>
  <c r="AS31" i="38"/>
  <c r="AL31" i="38"/>
  <c r="AU31" i="38" s="1"/>
  <c r="AS49" i="38"/>
  <c r="AL49" i="38"/>
  <c r="AU49" i="38" s="1"/>
  <c r="AS67" i="38"/>
  <c r="AL67" i="38"/>
  <c r="AU67" i="38" s="1"/>
  <c r="AS87" i="38"/>
  <c r="AL87" i="38"/>
  <c r="AU87" i="38" s="1"/>
  <c r="AJ9" i="42"/>
  <c r="AJ27" i="42"/>
  <c r="AJ45" i="42"/>
  <c r="AS63" i="42"/>
  <c r="AL63" i="42"/>
  <c r="AU63" i="42" s="1"/>
  <c r="AJ6" i="46"/>
  <c r="Z85" i="86" l="1"/>
  <c r="Z85" i="90"/>
  <c r="W86" i="90"/>
  <c r="AG85" i="90"/>
  <c r="AP85" i="90" s="1"/>
  <c r="AF85" i="90"/>
  <c r="AO85" i="90" s="1"/>
  <c r="AE85" i="90"/>
  <c r="AS45" i="42"/>
  <c r="AL45" i="42"/>
  <c r="AU45" i="42" s="1"/>
  <c r="AS19" i="42"/>
  <c r="AL19" i="42"/>
  <c r="AU19" i="42" s="1"/>
  <c r="AR84" i="90"/>
  <c r="AF88" i="26"/>
  <c r="AO88" i="26" s="1"/>
  <c r="AE88" i="26"/>
  <c r="W89" i="26"/>
  <c r="AG88" i="26"/>
  <c r="AP88" i="26" s="1"/>
  <c r="AR86" i="45"/>
  <c r="AH87" i="45"/>
  <c r="AQ87" i="45" s="1"/>
  <c r="AE85" i="86"/>
  <c r="AF85" i="86"/>
  <c r="AO85" i="86" s="1"/>
  <c r="W86" i="86"/>
  <c r="AG85" i="86"/>
  <c r="AP85" i="86" s="1"/>
  <c r="AS25" i="42"/>
  <c r="AL25" i="42"/>
  <c r="AU25" i="42" s="1"/>
  <c r="AR86" i="25"/>
  <c r="AS9" i="46"/>
  <c r="AL9" i="46"/>
  <c r="AU9" i="46" s="1"/>
  <c r="AT91" i="42"/>
  <c r="AS3" i="46"/>
  <c r="AL3" i="46"/>
  <c r="AU3" i="46" s="1"/>
  <c r="Y85" i="89"/>
  <c r="X85" i="89"/>
  <c r="AS27" i="42"/>
  <c r="AL27" i="42"/>
  <c r="AU27" i="42" s="1"/>
  <c r="AR84" i="86"/>
  <c r="Y89" i="81"/>
  <c r="X89" i="81"/>
  <c r="AN86" i="77"/>
  <c r="AI86" i="77"/>
  <c r="AS22" i="42"/>
  <c r="AL22" i="42"/>
  <c r="AU22" i="42" s="1"/>
  <c r="AS18" i="46"/>
  <c r="AL18" i="46"/>
  <c r="AU18" i="46" s="1"/>
  <c r="AI85" i="33"/>
  <c r="AN85" i="33"/>
  <c r="X86" i="74"/>
  <c r="Y86" i="74"/>
  <c r="AS13" i="42"/>
  <c r="AL13" i="42"/>
  <c r="AU13" i="42" s="1"/>
  <c r="AS8" i="46"/>
  <c r="AL8" i="46"/>
  <c r="AU8" i="46" s="1"/>
  <c r="AI87" i="82"/>
  <c r="AN87" i="82"/>
  <c r="AS39" i="42"/>
  <c r="AL39" i="42"/>
  <c r="AU39" i="42" s="1"/>
  <c r="AF87" i="94"/>
  <c r="AO87" i="94" s="1"/>
  <c r="AG87" i="94"/>
  <c r="AP87" i="94" s="1"/>
  <c r="AE87" i="94"/>
  <c r="W88" i="94"/>
  <c r="AR89" i="38"/>
  <c r="AR91" i="38" s="1"/>
  <c r="AL89" i="38"/>
  <c r="AU89" i="38" s="1"/>
  <c r="AS19" i="46"/>
  <c r="AL19" i="46"/>
  <c r="AU19" i="46" s="1"/>
  <c r="AS17" i="46"/>
  <c r="AL17" i="46"/>
  <c r="AU17" i="46" s="1"/>
  <c r="AS5" i="46"/>
  <c r="AL5" i="46"/>
  <c r="AU5" i="46" s="1"/>
  <c r="AS37" i="42"/>
  <c r="AL37" i="42"/>
  <c r="AU37" i="42" s="1"/>
  <c r="AS10" i="42"/>
  <c r="AL10" i="42"/>
  <c r="AU10" i="42" s="1"/>
  <c r="AN84" i="73"/>
  <c r="AI84" i="73"/>
  <c r="AS51" i="42"/>
  <c r="AL51" i="42"/>
  <c r="AU51" i="42" s="1"/>
  <c r="AS24" i="42"/>
  <c r="AL24" i="42"/>
  <c r="AU24" i="42" s="1"/>
  <c r="AS4" i="42"/>
  <c r="AL4" i="42"/>
  <c r="AU4" i="42" s="1"/>
  <c r="AS40" i="42"/>
  <c r="AL40" i="42"/>
  <c r="AU40" i="42" s="1"/>
  <c r="Y87" i="37"/>
  <c r="X87" i="37"/>
  <c r="AS9" i="42"/>
  <c r="AL9" i="42"/>
  <c r="AU9" i="42" s="1"/>
  <c r="AH87" i="25"/>
  <c r="AQ87" i="25" s="1"/>
  <c r="AR84" i="93"/>
  <c r="AS5" i="42"/>
  <c r="AL5" i="42"/>
  <c r="AU5" i="42" s="1"/>
  <c r="AS21" i="42"/>
  <c r="AL21" i="42"/>
  <c r="AU21" i="42" s="1"/>
  <c r="AS43" i="42"/>
  <c r="AL43" i="42"/>
  <c r="AU43" i="42" s="1"/>
  <c r="Z87" i="45"/>
  <c r="AR83" i="85"/>
  <c r="AH85" i="93"/>
  <c r="AQ85" i="93" s="1"/>
  <c r="AS7" i="46"/>
  <c r="AL7" i="46"/>
  <c r="AU7" i="46" s="1"/>
  <c r="AS12" i="46"/>
  <c r="AL12" i="46"/>
  <c r="AU12" i="46" s="1"/>
  <c r="AS33" i="42"/>
  <c r="AL33" i="42"/>
  <c r="AU33" i="42" s="1"/>
  <c r="Y88" i="29"/>
  <c r="X88" i="29"/>
  <c r="AS6" i="46"/>
  <c r="AL6" i="46"/>
  <c r="AU6" i="46" s="1"/>
  <c r="AH84" i="85"/>
  <c r="AQ84" i="85" s="1"/>
  <c r="AN84" i="89"/>
  <c r="AI84" i="89"/>
  <c r="AS28" i="42"/>
  <c r="AL28" i="42"/>
  <c r="AU28" i="42" s="1"/>
  <c r="AS52" i="42"/>
  <c r="AL52" i="42"/>
  <c r="AU52" i="42" s="1"/>
  <c r="AS8" i="42"/>
  <c r="AL8" i="42"/>
  <c r="AU8" i="42" s="1"/>
  <c r="Y88" i="34"/>
  <c r="X88" i="34"/>
  <c r="Z85" i="93"/>
  <c r="AS15" i="42"/>
  <c r="AL15" i="42"/>
  <c r="AU15" i="42" s="1"/>
  <c r="AS6" i="42"/>
  <c r="AL6" i="42"/>
  <c r="AU6" i="42" s="1"/>
  <c r="X87" i="77"/>
  <c r="Y87" i="77"/>
  <c r="AI85" i="74"/>
  <c r="AN85" i="74"/>
  <c r="AS25" i="46"/>
  <c r="AL25" i="46"/>
  <c r="AU25" i="46" s="1"/>
  <c r="X88" i="82"/>
  <c r="Y88" i="82"/>
  <c r="AS7" i="42"/>
  <c r="AL7" i="42"/>
  <c r="AU7" i="42" s="1"/>
  <c r="AS34" i="42"/>
  <c r="AL34" i="42"/>
  <c r="AU34" i="42" s="1"/>
  <c r="AS15" i="46"/>
  <c r="AL15" i="46"/>
  <c r="AU15" i="46" s="1"/>
  <c r="Y85" i="73"/>
  <c r="X85" i="73"/>
  <c r="AI87" i="29"/>
  <c r="AN87" i="29"/>
  <c r="AS11" i="46"/>
  <c r="AL11" i="46"/>
  <c r="AU11" i="46" s="1"/>
  <c r="AI86" i="37"/>
  <c r="AN86" i="37"/>
  <c r="AN88" i="81"/>
  <c r="AI88" i="81"/>
  <c r="Z84" i="85"/>
  <c r="AS3" i="38"/>
  <c r="AL3" i="38"/>
  <c r="AU3" i="38" s="1"/>
  <c r="Z87" i="25"/>
  <c r="AF87" i="41"/>
  <c r="AO87" i="41" s="1"/>
  <c r="AE87" i="41"/>
  <c r="W88" i="41"/>
  <c r="AG87" i="41"/>
  <c r="AP87" i="41" s="1"/>
  <c r="AJ4" i="38"/>
  <c r="AK4" i="38"/>
  <c r="AT4" i="38" s="1"/>
  <c r="AT91" i="38" s="1"/>
  <c r="Y86" i="33"/>
  <c r="X86" i="33"/>
  <c r="AS23" i="46"/>
  <c r="AL23" i="46"/>
  <c r="AU23" i="46" s="1"/>
  <c r="AS30" i="42"/>
  <c r="AL30" i="42"/>
  <c r="AU30" i="42" s="1"/>
  <c r="AS16" i="42"/>
  <c r="AL16" i="42"/>
  <c r="AU16" i="42" s="1"/>
  <c r="AH85" i="86"/>
  <c r="AQ85" i="86" s="1"/>
  <c r="AI87" i="34"/>
  <c r="AN87" i="34"/>
  <c r="W88" i="78"/>
  <c r="AG87" i="78"/>
  <c r="AP87" i="78" s="1"/>
  <c r="AF87" i="78"/>
  <c r="AO87" i="78" s="1"/>
  <c r="AE87" i="78"/>
  <c r="AS13" i="46"/>
  <c r="AL13" i="46"/>
  <c r="AU13" i="46" s="1"/>
  <c r="AS46" i="42"/>
  <c r="AL46" i="42"/>
  <c r="AU46" i="42" s="1"/>
  <c r="AS24" i="46"/>
  <c r="AL24" i="46"/>
  <c r="AU24" i="46" s="1"/>
  <c r="AH85" i="90"/>
  <c r="AQ85" i="90" s="1"/>
  <c r="AS31" i="42"/>
  <c r="AL31" i="42"/>
  <c r="AU31" i="42" s="1"/>
  <c r="AJ4" i="46"/>
  <c r="AK4" i="46"/>
  <c r="AT4" i="46" s="1"/>
  <c r="AT91" i="46" s="1"/>
  <c r="Z89" i="81" l="1"/>
  <c r="Z87" i="77"/>
  <c r="Z86" i="33"/>
  <c r="AF86" i="33" s="1"/>
  <c r="AO86" i="33" s="1"/>
  <c r="Z87" i="37"/>
  <c r="W88" i="37" s="1"/>
  <c r="AS91" i="42"/>
  <c r="AU91" i="42"/>
  <c r="C11" i="42" s="1"/>
  <c r="AG86" i="33"/>
  <c r="AP86" i="33" s="1"/>
  <c r="AE86" i="33"/>
  <c r="AI87" i="41"/>
  <c r="AN87" i="41"/>
  <c r="AR88" i="81"/>
  <c r="AH88" i="82"/>
  <c r="AQ88" i="82" s="1"/>
  <c r="AR85" i="33"/>
  <c r="AI85" i="86"/>
  <c r="AN85" i="86"/>
  <c r="AR87" i="29"/>
  <c r="Z88" i="82"/>
  <c r="AH87" i="77"/>
  <c r="AQ87" i="77" s="1"/>
  <c r="AG85" i="93"/>
  <c r="AP85" i="93" s="1"/>
  <c r="AF85" i="93"/>
  <c r="AO85" i="93" s="1"/>
  <c r="AE85" i="93"/>
  <c r="W86" i="93"/>
  <c r="AE87" i="45"/>
  <c r="AG87" i="45"/>
  <c r="AP87" i="45" s="1"/>
  <c r="AF87" i="45"/>
  <c r="AO87" i="45" s="1"/>
  <c r="W88" i="45"/>
  <c r="X88" i="94"/>
  <c r="Y88" i="94"/>
  <c r="AH89" i="81"/>
  <c r="AQ89" i="81" s="1"/>
  <c r="AS4" i="46"/>
  <c r="AS91" i="46" s="1"/>
  <c r="AL4" i="46"/>
  <c r="AU4" i="46" s="1"/>
  <c r="X88" i="78"/>
  <c r="Y88" i="78"/>
  <c r="AS4" i="38"/>
  <c r="AL4" i="38"/>
  <c r="AU4" i="38" s="1"/>
  <c r="AU91" i="38" s="1"/>
  <c r="C11" i="38" s="1"/>
  <c r="AE87" i="25"/>
  <c r="AG87" i="25"/>
  <c r="AP87" i="25" s="1"/>
  <c r="AF87" i="25"/>
  <c r="AO87" i="25" s="1"/>
  <c r="W88" i="25"/>
  <c r="AH85" i="73"/>
  <c r="AQ85" i="73" s="1"/>
  <c r="AE87" i="77"/>
  <c r="W88" i="77"/>
  <c r="AG87" i="77"/>
  <c r="AP87" i="77" s="1"/>
  <c r="AF87" i="77"/>
  <c r="AO87" i="77" s="1"/>
  <c r="AH88" i="34"/>
  <c r="AQ88" i="34" s="1"/>
  <c r="AH88" i="29"/>
  <c r="AQ88" i="29" s="1"/>
  <c r="AI87" i="94"/>
  <c r="AN87" i="94"/>
  <c r="AH85" i="89"/>
  <c r="AQ85" i="89" s="1"/>
  <c r="AN85" i="90"/>
  <c r="AI85" i="90"/>
  <c r="AR86" i="37"/>
  <c r="AR87" i="82"/>
  <c r="AH86" i="74"/>
  <c r="AQ86" i="74" s="1"/>
  <c r="AF89" i="81"/>
  <c r="AO89" i="81" s="1"/>
  <c r="AE89" i="81"/>
  <c r="W90" i="81"/>
  <c r="AG89" i="81"/>
  <c r="AP89" i="81" s="1"/>
  <c r="X86" i="86"/>
  <c r="Y86" i="86"/>
  <c r="Y89" i="26"/>
  <c r="X89" i="26"/>
  <c r="AR87" i="34"/>
  <c r="AH86" i="33"/>
  <c r="AQ86" i="33" s="1"/>
  <c r="X88" i="41"/>
  <c r="Y88" i="41"/>
  <c r="AS91" i="38"/>
  <c r="Z85" i="73"/>
  <c r="Z88" i="34"/>
  <c r="Z88" i="29"/>
  <c r="Z86" i="74"/>
  <c r="Z85" i="89"/>
  <c r="AN87" i="78"/>
  <c r="AI87" i="78"/>
  <c r="AF84" i="85"/>
  <c r="AO84" i="85" s="1"/>
  <c r="AE84" i="85"/>
  <c r="W85" i="85"/>
  <c r="AG84" i="85"/>
  <c r="AP84" i="85" s="1"/>
  <c r="AR85" i="74"/>
  <c r="AR84" i="89"/>
  <c r="AH87" i="37"/>
  <c r="AQ87" i="37" s="1"/>
  <c r="AR84" i="73"/>
  <c r="AR86" i="77"/>
  <c r="AU91" i="46"/>
  <c r="C11" i="46" s="1"/>
  <c r="AI88" i="26"/>
  <c r="AN88" i="26"/>
  <c r="X86" i="90"/>
  <c r="Y86" i="90"/>
  <c r="Z86" i="90" s="1"/>
  <c r="Z88" i="78" l="1"/>
  <c r="W87" i="33"/>
  <c r="AE87" i="37"/>
  <c r="AF87" i="37"/>
  <c r="AO87" i="37" s="1"/>
  <c r="Z88" i="41"/>
  <c r="AG88" i="41" s="1"/>
  <c r="AP88" i="41" s="1"/>
  <c r="AG87" i="37"/>
  <c r="AP87" i="37" s="1"/>
  <c r="AE88" i="78"/>
  <c r="W89" i="78"/>
  <c r="AG88" i="78"/>
  <c r="AP88" i="78" s="1"/>
  <c r="AF88" i="78"/>
  <c r="AO88" i="78" s="1"/>
  <c r="AF86" i="90"/>
  <c r="AO86" i="90" s="1"/>
  <c r="AE86" i="90"/>
  <c r="AG86" i="90"/>
  <c r="AP86" i="90" s="1"/>
  <c r="W87" i="90"/>
  <c r="W89" i="29"/>
  <c r="AG88" i="29"/>
  <c r="AP88" i="29" s="1"/>
  <c r="AF88" i="29"/>
  <c r="AO88" i="29" s="1"/>
  <c r="AE88" i="29"/>
  <c r="AH86" i="86"/>
  <c r="AQ86" i="86" s="1"/>
  <c r="W89" i="34"/>
  <c r="AG88" i="34"/>
  <c r="AP88" i="34" s="1"/>
  <c r="AF88" i="34"/>
  <c r="AO88" i="34" s="1"/>
  <c r="AE88" i="34"/>
  <c r="Z86" i="86"/>
  <c r="AR87" i="94"/>
  <c r="AI87" i="25"/>
  <c r="AN87" i="25"/>
  <c r="X88" i="45"/>
  <c r="Y88" i="45"/>
  <c r="AR85" i="86"/>
  <c r="AR87" i="41"/>
  <c r="AN87" i="37"/>
  <c r="AI84" i="85"/>
  <c r="AN84" i="85"/>
  <c r="W89" i="41"/>
  <c r="AE88" i="41"/>
  <c r="AH88" i="78"/>
  <c r="AQ88" i="78" s="1"/>
  <c r="AN85" i="93"/>
  <c r="AI85" i="93"/>
  <c r="AR87" i="78"/>
  <c r="AE85" i="73"/>
  <c r="W86" i="73"/>
  <c r="AG85" i="73"/>
  <c r="AP85" i="73" s="1"/>
  <c r="AF85" i="73"/>
  <c r="AO85" i="73" s="1"/>
  <c r="AH89" i="26"/>
  <c r="AQ89" i="26" s="1"/>
  <c r="AQ91" i="26" s="1"/>
  <c r="AZ3" i="26"/>
  <c r="AX3" i="26" s="1"/>
  <c r="S3" i="26" s="1"/>
  <c r="AC3" i="26" s="1"/>
  <c r="AX52" i="26"/>
  <c r="S52" i="26" s="1"/>
  <c r="AC52" i="26" s="1"/>
  <c r="AB53" i="26" s="1"/>
  <c r="AX88" i="26"/>
  <c r="S88" i="26" s="1"/>
  <c r="AC88" i="26" s="1"/>
  <c r="AB89" i="26" s="1"/>
  <c r="Y88" i="77"/>
  <c r="X88" i="77"/>
  <c r="AI86" i="33"/>
  <c r="AN86" i="33"/>
  <c r="AR88" i="26"/>
  <c r="AH86" i="90"/>
  <c r="AQ86" i="90" s="1"/>
  <c r="X90" i="81"/>
  <c r="Y90" i="81"/>
  <c r="W89" i="82"/>
  <c r="AG88" i="82"/>
  <c r="AP88" i="82" s="1"/>
  <c r="AF88" i="82"/>
  <c r="AO88" i="82" s="1"/>
  <c r="AE88" i="82"/>
  <c r="Y85" i="85"/>
  <c r="X85" i="85"/>
  <c r="AE85" i="89"/>
  <c r="AG85" i="89"/>
  <c r="AP85" i="89" s="1"/>
  <c r="AF85" i="89"/>
  <c r="AO85" i="89" s="1"/>
  <c r="W86" i="89"/>
  <c r="Z89" i="26"/>
  <c r="AI87" i="77"/>
  <c r="AN87" i="77"/>
  <c r="Y88" i="25"/>
  <c r="X88" i="25"/>
  <c r="AH88" i="94"/>
  <c r="AQ88" i="94" s="1"/>
  <c r="AN87" i="45"/>
  <c r="AI87" i="45"/>
  <c r="Y88" i="37"/>
  <c r="X88" i="37"/>
  <c r="W87" i="74"/>
  <c r="AG86" i="74"/>
  <c r="AP86" i="74" s="1"/>
  <c r="AF86" i="74"/>
  <c r="AO86" i="74" s="1"/>
  <c r="AE86" i="74"/>
  <c r="AH88" i="41"/>
  <c r="AQ88" i="41" s="1"/>
  <c r="AI89" i="81"/>
  <c r="AN89" i="81"/>
  <c r="AR85" i="90"/>
  <c r="Z88" i="94"/>
  <c r="X86" i="93"/>
  <c r="Y86" i="93"/>
  <c r="Y87" i="33"/>
  <c r="X87" i="33"/>
  <c r="AX82" i="26" l="1"/>
  <c r="S82" i="26" s="1"/>
  <c r="AC82" i="26" s="1"/>
  <c r="AB83" i="26" s="1"/>
  <c r="AX46" i="26"/>
  <c r="S46" i="26" s="1"/>
  <c r="AC46" i="26" s="1"/>
  <c r="AB47" i="26" s="1"/>
  <c r="Z88" i="25"/>
  <c r="AX76" i="26"/>
  <c r="S76" i="26" s="1"/>
  <c r="AC76" i="26" s="1"/>
  <c r="AB77" i="26" s="1"/>
  <c r="AX40" i="26"/>
  <c r="S40" i="26" s="1"/>
  <c r="AC40" i="26" s="1"/>
  <c r="AB41" i="26" s="1"/>
  <c r="AX70" i="26"/>
  <c r="S70" i="26" s="1"/>
  <c r="AC70" i="26" s="1"/>
  <c r="AB71" i="26" s="1"/>
  <c r="AX34" i="26"/>
  <c r="S34" i="26" s="1"/>
  <c r="AC34" i="26" s="1"/>
  <c r="AB35" i="26" s="1"/>
  <c r="AX64" i="26"/>
  <c r="S64" i="26" s="1"/>
  <c r="AC64" i="26" s="1"/>
  <c r="AB65" i="26" s="1"/>
  <c r="AX28" i="26"/>
  <c r="S28" i="26" s="1"/>
  <c r="AC28" i="26" s="1"/>
  <c r="AB29" i="26" s="1"/>
  <c r="AX58" i="26"/>
  <c r="S58" i="26" s="1"/>
  <c r="AC58" i="26" s="1"/>
  <c r="AB59" i="26" s="1"/>
  <c r="AX22" i="26"/>
  <c r="S22" i="26" s="1"/>
  <c r="AC22" i="26" s="1"/>
  <c r="AB23" i="26" s="1"/>
  <c r="AF88" i="41"/>
  <c r="AO88" i="41" s="1"/>
  <c r="AI87" i="37"/>
  <c r="AX83" i="26"/>
  <c r="S83" i="26" s="1"/>
  <c r="AC83" i="26" s="1"/>
  <c r="AB84" i="26" s="1"/>
  <c r="AX77" i="26"/>
  <c r="S77" i="26" s="1"/>
  <c r="AC77" i="26" s="1"/>
  <c r="AB78" i="26" s="1"/>
  <c r="AX71" i="26"/>
  <c r="S71" i="26" s="1"/>
  <c r="AC71" i="26" s="1"/>
  <c r="AB72" i="26" s="1"/>
  <c r="AX65" i="26"/>
  <c r="S65" i="26" s="1"/>
  <c r="AC65" i="26" s="1"/>
  <c r="AB66" i="26" s="1"/>
  <c r="AX59" i="26"/>
  <c r="S59" i="26" s="1"/>
  <c r="AC59" i="26" s="1"/>
  <c r="AB60" i="26" s="1"/>
  <c r="AX53" i="26"/>
  <c r="S53" i="26" s="1"/>
  <c r="AC53" i="26" s="1"/>
  <c r="AB54" i="26" s="1"/>
  <c r="AX47" i="26"/>
  <c r="S47" i="26" s="1"/>
  <c r="AC47" i="26" s="1"/>
  <c r="AB48" i="26" s="1"/>
  <c r="AX41" i="26"/>
  <c r="S41" i="26" s="1"/>
  <c r="AC41" i="26" s="1"/>
  <c r="AB42" i="26" s="1"/>
  <c r="AX35" i="26"/>
  <c r="S35" i="26" s="1"/>
  <c r="AC35" i="26" s="1"/>
  <c r="AB36" i="26" s="1"/>
  <c r="AX29" i="26"/>
  <c r="S29" i="26" s="1"/>
  <c r="AC29" i="26" s="1"/>
  <c r="AB30" i="26" s="1"/>
  <c r="AX23" i="26"/>
  <c r="S23" i="26" s="1"/>
  <c r="AC23" i="26" s="1"/>
  <c r="AB24" i="26" s="1"/>
  <c r="AX17" i="26"/>
  <c r="S17" i="26" s="1"/>
  <c r="AC17" i="26" s="1"/>
  <c r="AB18" i="26" s="1"/>
  <c r="AX11" i="26"/>
  <c r="S11" i="26" s="1"/>
  <c r="AC11" i="26" s="1"/>
  <c r="AB12" i="26" s="1"/>
  <c r="AX5" i="26"/>
  <c r="S5" i="26" s="1"/>
  <c r="AC5" i="26" s="1"/>
  <c r="AB6" i="26" s="1"/>
  <c r="AX16" i="26"/>
  <c r="S16" i="26" s="1"/>
  <c r="AC16" i="26" s="1"/>
  <c r="AB17" i="26" s="1"/>
  <c r="AX87" i="26"/>
  <c r="S87" i="26" s="1"/>
  <c r="AC87" i="26" s="1"/>
  <c r="AB88" i="26" s="1"/>
  <c r="AX81" i="26"/>
  <c r="S81" i="26" s="1"/>
  <c r="AC81" i="26" s="1"/>
  <c r="AB82" i="26" s="1"/>
  <c r="AX75" i="26"/>
  <c r="S75" i="26" s="1"/>
  <c r="AC75" i="26" s="1"/>
  <c r="AB76" i="26" s="1"/>
  <c r="AX69" i="26"/>
  <c r="S69" i="26" s="1"/>
  <c r="AC69" i="26" s="1"/>
  <c r="AB70" i="26" s="1"/>
  <c r="AX63" i="26"/>
  <c r="S63" i="26" s="1"/>
  <c r="AC63" i="26" s="1"/>
  <c r="AB64" i="26" s="1"/>
  <c r="AX57" i="26"/>
  <c r="S57" i="26" s="1"/>
  <c r="AC57" i="26" s="1"/>
  <c r="AB58" i="26" s="1"/>
  <c r="AX51" i="26"/>
  <c r="S51" i="26" s="1"/>
  <c r="AC51" i="26" s="1"/>
  <c r="AB52" i="26" s="1"/>
  <c r="AX45" i="26"/>
  <c r="S45" i="26" s="1"/>
  <c r="AC45" i="26" s="1"/>
  <c r="AB46" i="26" s="1"/>
  <c r="AX39" i="26"/>
  <c r="S39" i="26" s="1"/>
  <c r="AC39" i="26" s="1"/>
  <c r="AB40" i="26" s="1"/>
  <c r="AX33" i="26"/>
  <c r="S33" i="26" s="1"/>
  <c r="AC33" i="26" s="1"/>
  <c r="AB34" i="26" s="1"/>
  <c r="AX27" i="26"/>
  <c r="S27" i="26" s="1"/>
  <c r="AC27" i="26" s="1"/>
  <c r="AB28" i="26" s="1"/>
  <c r="AX21" i="26"/>
  <c r="S21" i="26" s="1"/>
  <c r="AC21" i="26" s="1"/>
  <c r="AB22" i="26" s="1"/>
  <c r="AX15" i="26"/>
  <c r="S15" i="26" s="1"/>
  <c r="AC15" i="26" s="1"/>
  <c r="AB16" i="26" s="1"/>
  <c r="AX9" i="26"/>
  <c r="S9" i="26" s="1"/>
  <c r="AC9" i="26" s="1"/>
  <c r="AB10" i="26" s="1"/>
  <c r="AX4" i="26"/>
  <c r="S4" i="26" s="1"/>
  <c r="AC4" i="26" s="1"/>
  <c r="AB5" i="26" s="1"/>
  <c r="AX10" i="26"/>
  <c r="S10" i="26" s="1"/>
  <c r="AC10" i="26" s="1"/>
  <c r="AB11" i="26" s="1"/>
  <c r="AX85" i="26"/>
  <c r="S85" i="26" s="1"/>
  <c r="AC85" i="26" s="1"/>
  <c r="AB86" i="26" s="1"/>
  <c r="AX80" i="26"/>
  <c r="S80" i="26" s="1"/>
  <c r="AC80" i="26" s="1"/>
  <c r="AB81" i="26" s="1"/>
  <c r="AX74" i="26"/>
  <c r="S74" i="26" s="1"/>
  <c r="AC74" i="26" s="1"/>
  <c r="AB75" i="26" s="1"/>
  <c r="AX68" i="26"/>
  <c r="S68" i="26" s="1"/>
  <c r="AC68" i="26" s="1"/>
  <c r="AB69" i="26" s="1"/>
  <c r="AX62" i="26"/>
  <c r="S62" i="26" s="1"/>
  <c r="AC62" i="26" s="1"/>
  <c r="AB63" i="26" s="1"/>
  <c r="AX56" i="26"/>
  <c r="S56" i="26" s="1"/>
  <c r="AC56" i="26" s="1"/>
  <c r="AB57" i="26" s="1"/>
  <c r="AX50" i="26"/>
  <c r="S50" i="26" s="1"/>
  <c r="AC50" i="26" s="1"/>
  <c r="AB51" i="26" s="1"/>
  <c r="AX44" i="26"/>
  <c r="S44" i="26" s="1"/>
  <c r="AC44" i="26" s="1"/>
  <c r="AB45" i="26" s="1"/>
  <c r="AX38" i="26"/>
  <c r="S38" i="26" s="1"/>
  <c r="AC38" i="26" s="1"/>
  <c r="AB39" i="26" s="1"/>
  <c r="AX32" i="26"/>
  <c r="S32" i="26" s="1"/>
  <c r="AC32" i="26" s="1"/>
  <c r="AB33" i="26" s="1"/>
  <c r="AX26" i="26"/>
  <c r="S26" i="26" s="1"/>
  <c r="AC26" i="26" s="1"/>
  <c r="AB27" i="26" s="1"/>
  <c r="AX20" i="26"/>
  <c r="S20" i="26" s="1"/>
  <c r="AC20" i="26" s="1"/>
  <c r="AB21" i="26" s="1"/>
  <c r="AX14" i="26"/>
  <c r="S14" i="26" s="1"/>
  <c r="AC14" i="26" s="1"/>
  <c r="AB15" i="26" s="1"/>
  <c r="AX8" i="26"/>
  <c r="S8" i="26" s="1"/>
  <c r="AC8" i="26" s="1"/>
  <c r="AB9" i="26" s="1"/>
  <c r="AX84" i="26"/>
  <c r="S84" i="26" s="1"/>
  <c r="AC84" i="26" s="1"/>
  <c r="AB85" i="26" s="1"/>
  <c r="AX79" i="26"/>
  <c r="S79" i="26" s="1"/>
  <c r="AC79" i="26" s="1"/>
  <c r="AB80" i="26" s="1"/>
  <c r="AX73" i="26"/>
  <c r="S73" i="26" s="1"/>
  <c r="AC73" i="26" s="1"/>
  <c r="AB74" i="26" s="1"/>
  <c r="AX67" i="26"/>
  <c r="S67" i="26" s="1"/>
  <c r="AC67" i="26" s="1"/>
  <c r="AB68" i="26" s="1"/>
  <c r="AX61" i="26"/>
  <c r="S61" i="26" s="1"/>
  <c r="AC61" i="26" s="1"/>
  <c r="AB62" i="26" s="1"/>
  <c r="AX55" i="26"/>
  <c r="S55" i="26" s="1"/>
  <c r="AC55" i="26" s="1"/>
  <c r="AB56" i="26" s="1"/>
  <c r="AX49" i="26"/>
  <c r="S49" i="26" s="1"/>
  <c r="AC49" i="26" s="1"/>
  <c r="AB50" i="26" s="1"/>
  <c r="AX43" i="26"/>
  <c r="S43" i="26" s="1"/>
  <c r="AC43" i="26" s="1"/>
  <c r="AB44" i="26" s="1"/>
  <c r="AX37" i="26"/>
  <c r="S37" i="26" s="1"/>
  <c r="AC37" i="26" s="1"/>
  <c r="AB38" i="26" s="1"/>
  <c r="AX31" i="26"/>
  <c r="S31" i="26" s="1"/>
  <c r="AC31" i="26" s="1"/>
  <c r="AB32" i="26" s="1"/>
  <c r="AX25" i="26"/>
  <c r="S25" i="26" s="1"/>
  <c r="AC25" i="26" s="1"/>
  <c r="AB26" i="26" s="1"/>
  <c r="AX19" i="26"/>
  <c r="S19" i="26" s="1"/>
  <c r="AC19" i="26" s="1"/>
  <c r="AB20" i="26" s="1"/>
  <c r="AX13" i="26"/>
  <c r="S13" i="26" s="1"/>
  <c r="AC13" i="26" s="1"/>
  <c r="AB14" i="26" s="1"/>
  <c r="AX7" i="26"/>
  <c r="S7" i="26" s="1"/>
  <c r="AC7" i="26" s="1"/>
  <c r="AB8" i="26" s="1"/>
  <c r="AX86" i="26"/>
  <c r="S86" i="26" s="1"/>
  <c r="AC86" i="26" s="1"/>
  <c r="AB87" i="26" s="1"/>
  <c r="AJ87" i="26" s="1"/>
  <c r="AX78" i="26"/>
  <c r="S78" i="26" s="1"/>
  <c r="AC78" i="26" s="1"/>
  <c r="AB79" i="26" s="1"/>
  <c r="AX72" i="26"/>
  <c r="S72" i="26" s="1"/>
  <c r="AC72" i="26" s="1"/>
  <c r="AB73" i="26" s="1"/>
  <c r="AX66" i="26"/>
  <c r="S66" i="26" s="1"/>
  <c r="AC66" i="26" s="1"/>
  <c r="AB67" i="26" s="1"/>
  <c r="AX60" i="26"/>
  <c r="S60" i="26" s="1"/>
  <c r="AC60" i="26" s="1"/>
  <c r="AB61" i="26" s="1"/>
  <c r="AX54" i="26"/>
  <c r="S54" i="26" s="1"/>
  <c r="AC54" i="26" s="1"/>
  <c r="AB55" i="26" s="1"/>
  <c r="AK55" i="26" s="1"/>
  <c r="AT55" i="26" s="1"/>
  <c r="AX48" i="26"/>
  <c r="S48" i="26" s="1"/>
  <c r="AC48" i="26" s="1"/>
  <c r="AB49" i="26" s="1"/>
  <c r="AJ49" i="26" s="1"/>
  <c r="AX42" i="26"/>
  <c r="S42" i="26" s="1"/>
  <c r="AC42" i="26" s="1"/>
  <c r="AB43" i="26" s="1"/>
  <c r="AX36" i="26"/>
  <c r="S36" i="26" s="1"/>
  <c r="AC36" i="26" s="1"/>
  <c r="AB37" i="26" s="1"/>
  <c r="AX30" i="26"/>
  <c r="S30" i="26" s="1"/>
  <c r="AC30" i="26" s="1"/>
  <c r="AB31" i="26" s="1"/>
  <c r="AX24" i="26"/>
  <c r="S24" i="26" s="1"/>
  <c r="AC24" i="26" s="1"/>
  <c r="AB25" i="26" s="1"/>
  <c r="AX18" i="26"/>
  <c r="S18" i="26" s="1"/>
  <c r="AC18" i="26" s="1"/>
  <c r="AB19" i="26" s="1"/>
  <c r="AJ19" i="26" s="1"/>
  <c r="AX12" i="26"/>
  <c r="S12" i="26" s="1"/>
  <c r="AC12" i="26" s="1"/>
  <c r="AB13" i="26" s="1"/>
  <c r="AK13" i="26" s="1"/>
  <c r="AT13" i="26" s="1"/>
  <c r="AX6" i="26"/>
  <c r="S6" i="26" s="1"/>
  <c r="AC6" i="26" s="1"/>
  <c r="AB7" i="26" s="1"/>
  <c r="Z88" i="77"/>
  <c r="AE88" i="77" s="1"/>
  <c r="W89" i="77"/>
  <c r="AG88" i="77"/>
  <c r="AP88" i="77" s="1"/>
  <c r="AH90" i="81"/>
  <c r="AQ90" i="81" s="1"/>
  <c r="AK87" i="26"/>
  <c r="AT87" i="26" s="1"/>
  <c r="AJ73" i="26"/>
  <c r="AK73" i="26"/>
  <c r="AT73" i="26" s="1"/>
  <c r="AJ55" i="26"/>
  <c r="AJ7" i="26"/>
  <c r="AK7" i="26"/>
  <c r="AT7" i="26" s="1"/>
  <c r="Y89" i="29"/>
  <c r="X89" i="29"/>
  <c r="Z89" i="29" s="1"/>
  <c r="AH86" i="93"/>
  <c r="AQ86" i="93" s="1"/>
  <c r="AR89" i="81"/>
  <c r="AN88" i="82"/>
  <c r="AI88" i="82"/>
  <c r="Z90" i="81"/>
  <c r="AJ84" i="26"/>
  <c r="AK84" i="26"/>
  <c r="AT84" i="26" s="1"/>
  <c r="AJ78" i="26"/>
  <c r="AK78" i="26"/>
  <c r="AT78" i="26" s="1"/>
  <c r="AJ72" i="26"/>
  <c r="AK72" i="26"/>
  <c r="AT72" i="26" s="1"/>
  <c r="AJ66" i="26"/>
  <c r="AK66" i="26"/>
  <c r="AT66" i="26" s="1"/>
  <c r="AJ60" i="26"/>
  <c r="AK60" i="26"/>
  <c r="AT60" i="26" s="1"/>
  <c r="AJ54" i="26"/>
  <c r="AK54" i="26"/>
  <c r="AT54" i="26" s="1"/>
  <c r="AJ48" i="26"/>
  <c r="AK48" i="26"/>
  <c r="AT48" i="26" s="1"/>
  <c r="AJ42" i="26"/>
  <c r="AK42" i="26"/>
  <c r="AT42" i="26" s="1"/>
  <c r="AJ36" i="26"/>
  <c r="AK36" i="26"/>
  <c r="AT36" i="26" s="1"/>
  <c r="AJ30" i="26"/>
  <c r="AK30" i="26"/>
  <c r="AT30" i="26" s="1"/>
  <c r="AJ24" i="26"/>
  <c r="AK24" i="26"/>
  <c r="AT24" i="26" s="1"/>
  <c r="AK18" i="26"/>
  <c r="AT18" i="26" s="1"/>
  <c r="AK12" i="26"/>
  <c r="AT12" i="26" s="1"/>
  <c r="AJ6" i="26"/>
  <c r="AK6" i="26"/>
  <c r="AT6" i="26" s="1"/>
  <c r="AR85" i="93"/>
  <c r="AR87" i="25"/>
  <c r="AH88" i="37"/>
  <c r="AQ88" i="37" s="1"/>
  <c r="W89" i="25"/>
  <c r="AG88" i="25"/>
  <c r="AP88" i="25" s="1"/>
  <c r="AF88" i="25"/>
  <c r="AO88" i="25" s="1"/>
  <c r="AE88" i="25"/>
  <c r="AJ79" i="26"/>
  <c r="AK79" i="26"/>
  <c r="AT79" i="26" s="1"/>
  <c r="AJ67" i="26"/>
  <c r="AK67" i="26"/>
  <c r="AT67" i="26" s="1"/>
  <c r="AJ61" i="26"/>
  <c r="AK61" i="26"/>
  <c r="AT61" i="26" s="1"/>
  <c r="AJ43" i="26"/>
  <c r="AK43" i="26"/>
  <c r="AT43" i="26" s="1"/>
  <c r="AJ25" i="26"/>
  <c r="AK25" i="26"/>
  <c r="AT25" i="26" s="1"/>
  <c r="AJ13" i="26"/>
  <c r="Z86" i="93"/>
  <c r="AN86" i="74"/>
  <c r="AI86" i="74"/>
  <c r="Z88" i="37"/>
  <c r="AR87" i="77"/>
  <c r="AI85" i="89"/>
  <c r="AN85" i="89"/>
  <c r="AJ83" i="26"/>
  <c r="AK83" i="26"/>
  <c r="AT83" i="26" s="1"/>
  <c r="AJ77" i="26"/>
  <c r="AK77" i="26"/>
  <c r="AT77" i="26" s="1"/>
  <c r="AJ71" i="26"/>
  <c r="AK71" i="26"/>
  <c r="AT71" i="26" s="1"/>
  <c r="AJ65" i="26"/>
  <c r="AK65" i="26"/>
  <c r="AT65" i="26" s="1"/>
  <c r="AJ59" i="26"/>
  <c r="AK59" i="26"/>
  <c r="AT59" i="26" s="1"/>
  <c r="AJ53" i="26"/>
  <c r="AK53" i="26"/>
  <c r="AT53" i="26" s="1"/>
  <c r="AJ47" i="26"/>
  <c r="AK47" i="26"/>
  <c r="AT47" i="26" s="1"/>
  <c r="AJ41" i="26"/>
  <c r="AK41" i="26"/>
  <c r="AT41" i="26" s="1"/>
  <c r="AJ35" i="26"/>
  <c r="AK35" i="26"/>
  <c r="AT35" i="26" s="1"/>
  <c r="AJ29" i="26"/>
  <c r="AK29" i="26"/>
  <c r="AT29" i="26" s="1"/>
  <c r="AJ23" i="26"/>
  <c r="AK23" i="26"/>
  <c r="AT23" i="26" s="1"/>
  <c r="AJ17" i="26"/>
  <c r="AK17" i="26"/>
  <c r="AT17" i="26" s="1"/>
  <c r="AJ11" i="26"/>
  <c r="AK11" i="26"/>
  <c r="AT11" i="26" s="1"/>
  <c r="Y86" i="73"/>
  <c r="X86" i="73"/>
  <c r="Z86" i="73" s="1"/>
  <c r="AI88" i="41"/>
  <c r="AN88" i="41"/>
  <c r="AR84" i="85"/>
  <c r="X89" i="34"/>
  <c r="Y89" i="34"/>
  <c r="Z87" i="90"/>
  <c r="Y87" i="90"/>
  <c r="X87" i="90"/>
  <c r="AH87" i="33"/>
  <c r="AQ87" i="33" s="1"/>
  <c r="W89" i="94"/>
  <c r="AG88" i="94"/>
  <c r="AP88" i="94" s="1"/>
  <c r="AF88" i="94"/>
  <c r="AO88" i="94" s="1"/>
  <c r="AE88" i="94"/>
  <c r="AR87" i="45"/>
  <c r="AX89" i="26"/>
  <c r="S89" i="26" s="1"/>
  <c r="AC89" i="26" s="1"/>
  <c r="AJ89" i="26" s="1"/>
  <c r="AS89" i="26" s="1"/>
  <c r="AG89" i="26"/>
  <c r="AP89" i="26" s="1"/>
  <c r="AP91" i="26" s="1"/>
  <c r="AF89" i="26"/>
  <c r="AO89" i="26" s="1"/>
  <c r="AO91" i="26" s="1"/>
  <c r="AE89" i="26"/>
  <c r="AH85" i="85"/>
  <c r="AQ85" i="85" s="1"/>
  <c r="AJ88" i="26"/>
  <c r="AK88" i="26"/>
  <c r="AT88" i="26" s="1"/>
  <c r="AJ82" i="26"/>
  <c r="AK82" i="26"/>
  <c r="AT82" i="26" s="1"/>
  <c r="AJ76" i="26"/>
  <c r="AK76" i="26"/>
  <c r="AT76" i="26" s="1"/>
  <c r="AJ70" i="26"/>
  <c r="AK70" i="26"/>
  <c r="AT70" i="26" s="1"/>
  <c r="AJ64" i="26"/>
  <c r="AK64" i="26"/>
  <c r="AT64" i="26" s="1"/>
  <c r="AJ58" i="26"/>
  <c r="AK58" i="26"/>
  <c r="AT58" i="26" s="1"/>
  <c r="AJ52" i="26"/>
  <c r="AK52" i="26"/>
  <c r="AT52" i="26" s="1"/>
  <c r="AJ46" i="26"/>
  <c r="AK46" i="26"/>
  <c r="AT46" i="26" s="1"/>
  <c r="AJ40" i="26"/>
  <c r="AK40" i="26"/>
  <c r="AT40" i="26" s="1"/>
  <c r="AJ34" i="26"/>
  <c r="AK34" i="26"/>
  <c r="AT34" i="26" s="1"/>
  <c r="AJ28" i="26"/>
  <c r="AK28" i="26"/>
  <c r="AT28" i="26" s="1"/>
  <c r="AJ22" i="26"/>
  <c r="AK22" i="26"/>
  <c r="AT22" i="26" s="1"/>
  <c r="AJ16" i="26"/>
  <c r="AK16" i="26"/>
  <c r="AT16" i="26" s="1"/>
  <c r="AJ10" i="26"/>
  <c r="AK10" i="26"/>
  <c r="AT10" i="26" s="1"/>
  <c r="AB4" i="26"/>
  <c r="AJ3" i="26"/>
  <c r="AI88" i="29"/>
  <c r="AN88" i="29"/>
  <c r="Y89" i="78"/>
  <c r="X89" i="78"/>
  <c r="Z89" i="78" s="1"/>
  <c r="AJ31" i="26"/>
  <c r="AK31" i="26"/>
  <c r="AT31" i="26" s="1"/>
  <c r="AH88" i="25"/>
  <c r="AQ88" i="25" s="1"/>
  <c r="Y86" i="89"/>
  <c r="X86" i="89"/>
  <c r="X89" i="82"/>
  <c r="Y89" i="82"/>
  <c r="AR86" i="33"/>
  <c r="AJ86" i="26"/>
  <c r="AK86" i="26"/>
  <c r="AT86" i="26" s="1"/>
  <c r="AJ81" i="26"/>
  <c r="AK81" i="26"/>
  <c r="AT81" i="26" s="1"/>
  <c r="AJ75" i="26"/>
  <c r="AK75" i="26"/>
  <c r="AT75" i="26" s="1"/>
  <c r="AJ69" i="26"/>
  <c r="AK69" i="26"/>
  <c r="AT69" i="26" s="1"/>
  <c r="AJ63" i="26"/>
  <c r="AK63" i="26"/>
  <c r="AT63" i="26" s="1"/>
  <c r="AJ57" i="26"/>
  <c r="AK57" i="26"/>
  <c r="AT57" i="26" s="1"/>
  <c r="AJ51" i="26"/>
  <c r="AK51" i="26"/>
  <c r="AT51" i="26" s="1"/>
  <c r="AJ45" i="26"/>
  <c r="AK45" i="26"/>
  <c r="AT45" i="26" s="1"/>
  <c r="AJ39" i="26"/>
  <c r="AK39" i="26"/>
  <c r="AT39" i="26" s="1"/>
  <c r="AJ33" i="26"/>
  <c r="AK33" i="26"/>
  <c r="AT33" i="26" s="1"/>
  <c r="AJ27" i="26"/>
  <c r="AK27" i="26"/>
  <c r="AT27" i="26" s="1"/>
  <c r="AJ21" i="26"/>
  <c r="AK21" i="26"/>
  <c r="AT21" i="26" s="1"/>
  <c r="AJ15" i="26"/>
  <c r="AK15" i="26"/>
  <c r="AT15" i="26" s="1"/>
  <c r="AJ9" i="26"/>
  <c r="AK9" i="26"/>
  <c r="AT9" i="26" s="1"/>
  <c r="AJ5" i="26"/>
  <c r="AK5" i="26"/>
  <c r="AT5" i="26" s="1"/>
  <c r="AI85" i="73"/>
  <c r="AN85" i="73"/>
  <c r="AR87" i="37"/>
  <c r="AH88" i="45"/>
  <c r="AQ88" i="45" s="1"/>
  <c r="W87" i="86"/>
  <c r="AG86" i="86"/>
  <c r="AP86" i="86" s="1"/>
  <c r="AF86" i="86"/>
  <c r="AO86" i="86" s="1"/>
  <c r="AE86" i="86"/>
  <c r="AJ37" i="26"/>
  <c r="AK37" i="26"/>
  <c r="AT37" i="26" s="1"/>
  <c r="Z87" i="33"/>
  <c r="Y87" i="74"/>
  <c r="X87" i="74"/>
  <c r="Z85" i="85"/>
  <c r="AH88" i="77"/>
  <c r="AQ88" i="77" s="1"/>
  <c r="AJ85" i="26"/>
  <c r="AK85" i="26"/>
  <c r="AT85" i="26" s="1"/>
  <c r="AJ80" i="26"/>
  <c r="AK80" i="26"/>
  <c r="AT80" i="26" s="1"/>
  <c r="AJ74" i="26"/>
  <c r="AK74" i="26"/>
  <c r="AT74" i="26" s="1"/>
  <c r="AJ68" i="26"/>
  <c r="AK68" i="26"/>
  <c r="AT68" i="26" s="1"/>
  <c r="AJ62" i="26"/>
  <c r="AK62" i="26"/>
  <c r="AT62" i="26" s="1"/>
  <c r="AJ56" i="26"/>
  <c r="AK56" i="26"/>
  <c r="AT56" i="26" s="1"/>
  <c r="AJ50" i="26"/>
  <c r="AK50" i="26"/>
  <c r="AT50" i="26" s="1"/>
  <c r="AJ44" i="26"/>
  <c r="AK44" i="26"/>
  <c r="AT44" i="26" s="1"/>
  <c r="AJ38" i="26"/>
  <c r="AK38" i="26"/>
  <c r="AT38" i="26" s="1"/>
  <c r="AJ32" i="26"/>
  <c r="AK32" i="26"/>
  <c r="AT32" i="26" s="1"/>
  <c r="AJ26" i="26"/>
  <c r="AK26" i="26"/>
  <c r="AT26" i="26" s="1"/>
  <c r="AJ20" i="26"/>
  <c r="AK20" i="26"/>
  <c r="AT20" i="26" s="1"/>
  <c r="AJ14" i="26"/>
  <c r="AK14" i="26"/>
  <c r="AT14" i="26" s="1"/>
  <c r="AJ8" i="26"/>
  <c r="AK8" i="26"/>
  <c r="AT8" i="26" s="1"/>
  <c r="X89" i="41"/>
  <c r="Y89" i="41"/>
  <c r="Z88" i="45"/>
  <c r="AI88" i="34"/>
  <c r="AN88" i="34"/>
  <c r="AI86" i="90"/>
  <c r="AN86" i="90"/>
  <c r="AI88" i="78"/>
  <c r="AN88" i="78"/>
  <c r="AF88" i="77" l="1"/>
  <c r="AO88" i="77" s="1"/>
  <c r="Z86" i="89"/>
  <c r="AK19" i="26"/>
  <c r="AT19" i="26" s="1"/>
  <c r="AJ12" i="26"/>
  <c r="AK49" i="26"/>
  <c r="AT49" i="26" s="1"/>
  <c r="Z87" i="74"/>
  <c r="AJ18" i="26"/>
  <c r="Z89" i="41"/>
  <c r="AE89" i="41" s="1"/>
  <c r="W87" i="73"/>
  <c r="AG86" i="73"/>
  <c r="AP86" i="73" s="1"/>
  <c r="AF86" i="73"/>
  <c r="AO86" i="73" s="1"/>
  <c r="AE86" i="73"/>
  <c r="AF89" i="41"/>
  <c r="AO89" i="41" s="1"/>
  <c r="AX89" i="78"/>
  <c r="S89" i="78" s="1"/>
  <c r="AC89" i="78" s="1"/>
  <c r="AG89" i="78"/>
  <c r="AP89" i="78" s="1"/>
  <c r="AP91" i="78" s="1"/>
  <c r="AF89" i="78"/>
  <c r="AO89" i="78" s="1"/>
  <c r="AO91" i="78" s="1"/>
  <c r="AE89" i="78"/>
  <c r="W90" i="29"/>
  <c r="AG89" i="29"/>
  <c r="AP89" i="29" s="1"/>
  <c r="AF89" i="29"/>
  <c r="AO89" i="29" s="1"/>
  <c r="AE89" i="29"/>
  <c r="AR86" i="90"/>
  <c r="AS20" i="26"/>
  <c r="AL20" i="26"/>
  <c r="AU20" i="26" s="1"/>
  <c r="AS38" i="26"/>
  <c r="AL38" i="26"/>
  <c r="AU38" i="26" s="1"/>
  <c r="AS56" i="26"/>
  <c r="AL56" i="26"/>
  <c r="AU56" i="26" s="1"/>
  <c r="AS74" i="26"/>
  <c r="AL74" i="26"/>
  <c r="AU74" i="26" s="1"/>
  <c r="AR85" i="73"/>
  <c r="AS15" i="26"/>
  <c r="AL15" i="26"/>
  <c r="AU15" i="26" s="1"/>
  <c r="AS33" i="26"/>
  <c r="AL33" i="26"/>
  <c r="AU33" i="26" s="1"/>
  <c r="AS51" i="26"/>
  <c r="AL51" i="26"/>
  <c r="AU51" i="26" s="1"/>
  <c r="AS69" i="26"/>
  <c r="AL69" i="26"/>
  <c r="AU69" i="26" s="1"/>
  <c r="AS86" i="26"/>
  <c r="AL86" i="26"/>
  <c r="AU86" i="26" s="1"/>
  <c r="AH86" i="89"/>
  <c r="AQ86" i="89" s="1"/>
  <c r="AS10" i="26"/>
  <c r="AL10" i="26"/>
  <c r="AU10" i="26" s="1"/>
  <c r="AS28" i="26"/>
  <c r="AL28" i="26"/>
  <c r="AU28" i="26" s="1"/>
  <c r="AS46" i="26"/>
  <c r="AL46" i="26"/>
  <c r="AU46" i="26" s="1"/>
  <c r="AS64" i="26"/>
  <c r="AL64" i="26"/>
  <c r="AU64" i="26" s="1"/>
  <c r="AS82" i="26"/>
  <c r="AL82" i="26"/>
  <c r="AU82" i="26" s="1"/>
  <c r="Y89" i="94"/>
  <c r="X89" i="94"/>
  <c r="AH87" i="90"/>
  <c r="AQ87" i="90" s="1"/>
  <c r="AS23" i="26"/>
  <c r="AL23" i="26"/>
  <c r="AU23" i="26" s="1"/>
  <c r="AS41" i="26"/>
  <c r="AL41" i="26"/>
  <c r="AU41" i="26" s="1"/>
  <c r="AS59" i="26"/>
  <c r="AL59" i="26"/>
  <c r="AU59" i="26" s="1"/>
  <c r="AS77" i="26"/>
  <c r="AL77" i="26"/>
  <c r="AU77" i="26" s="1"/>
  <c r="AR85" i="89"/>
  <c r="W87" i="93"/>
  <c r="AF86" i="93"/>
  <c r="AO86" i="93" s="1"/>
  <c r="AG86" i="93"/>
  <c r="AP86" i="93" s="1"/>
  <c r="AE86" i="93"/>
  <c r="AS43" i="26"/>
  <c r="AL43" i="26"/>
  <c r="AU43" i="26" s="1"/>
  <c r="AS79" i="26"/>
  <c r="AL79" i="26"/>
  <c r="AU79" i="26" s="1"/>
  <c r="AS12" i="26"/>
  <c r="AL12" i="26"/>
  <c r="AU12" i="26" s="1"/>
  <c r="AS30" i="26"/>
  <c r="AL30" i="26"/>
  <c r="AU30" i="26" s="1"/>
  <c r="AS48" i="26"/>
  <c r="AL48" i="26"/>
  <c r="AU48" i="26" s="1"/>
  <c r="AS66" i="26"/>
  <c r="AL66" i="26"/>
  <c r="AU66" i="26" s="1"/>
  <c r="AS84" i="26"/>
  <c r="AL84" i="26"/>
  <c r="AU84" i="26" s="1"/>
  <c r="AE87" i="74"/>
  <c r="AG87" i="74"/>
  <c r="AP87" i="74" s="1"/>
  <c r="AF87" i="74"/>
  <c r="AO87" i="74" s="1"/>
  <c r="W88" i="74"/>
  <c r="AN88" i="25"/>
  <c r="AI88" i="25"/>
  <c r="W91" i="81"/>
  <c r="AG90" i="81"/>
  <c r="AP90" i="81" s="1"/>
  <c r="AF90" i="81"/>
  <c r="AO90" i="81" s="1"/>
  <c r="AE90" i="81"/>
  <c r="AS49" i="26"/>
  <c r="AL49" i="26"/>
  <c r="AU49" i="26" s="1"/>
  <c r="AS87" i="26"/>
  <c r="AL87" i="26"/>
  <c r="AU87" i="26" s="1"/>
  <c r="AI88" i="77"/>
  <c r="AN88" i="77"/>
  <c r="AR88" i="34"/>
  <c r="AS8" i="26"/>
  <c r="AL8" i="26"/>
  <c r="AU8" i="26" s="1"/>
  <c r="AS26" i="26"/>
  <c r="AL26" i="26"/>
  <c r="AU26" i="26" s="1"/>
  <c r="AS44" i="26"/>
  <c r="AL44" i="26"/>
  <c r="AU44" i="26" s="1"/>
  <c r="AS62" i="26"/>
  <c r="AL62" i="26"/>
  <c r="AU62" i="26" s="1"/>
  <c r="AS80" i="26"/>
  <c r="AL80" i="26"/>
  <c r="AU80" i="26" s="1"/>
  <c r="W88" i="33"/>
  <c r="AG87" i="33"/>
  <c r="AP87" i="33" s="1"/>
  <c r="AF87" i="33"/>
  <c r="AO87" i="33" s="1"/>
  <c r="AE87" i="33"/>
  <c r="X87" i="86"/>
  <c r="Z87" i="86" s="1"/>
  <c r="Y87" i="86"/>
  <c r="AS5" i="26"/>
  <c r="AL5" i="26"/>
  <c r="AU5" i="26" s="1"/>
  <c r="AS21" i="26"/>
  <c r="AL21" i="26"/>
  <c r="AU21" i="26" s="1"/>
  <c r="AS39" i="26"/>
  <c r="AL39" i="26"/>
  <c r="AU39" i="26" s="1"/>
  <c r="AS57" i="26"/>
  <c r="AL57" i="26"/>
  <c r="AU57" i="26" s="1"/>
  <c r="AS75" i="26"/>
  <c r="AL75" i="26"/>
  <c r="AU75" i="26" s="1"/>
  <c r="AF86" i="89"/>
  <c r="AO86" i="89" s="1"/>
  <c r="AG86" i="89"/>
  <c r="AP86" i="89" s="1"/>
  <c r="W87" i="89"/>
  <c r="AE86" i="89"/>
  <c r="AR88" i="29"/>
  <c r="AS16" i="26"/>
  <c r="AL16" i="26"/>
  <c r="AU16" i="26" s="1"/>
  <c r="AS34" i="26"/>
  <c r="AL34" i="26"/>
  <c r="AU34" i="26" s="1"/>
  <c r="AS52" i="26"/>
  <c r="AL52" i="26"/>
  <c r="AU52" i="26" s="1"/>
  <c r="AS70" i="26"/>
  <c r="AL70" i="26"/>
  <c r="AU70" i="26" s="1"/>
  <c r="AS88" i="26"/>
  <c r="AL88" i="26"/>
  <c r="AU88" i="26" s="1"/>
  <c r="AI89" i="26"/>
  <c r="AN89" i="26"/>
  <c r="AN91" i="26" s="1"/>
  <c r="W88" i="90"/>
  <c r="AG87" i="90"/>
  <c r="AP87" i="90" s="1"/>
  <c r="AF87" i="90"/>
  <c r="AO87" i="90" s="1"/>
  <c r="AE87" i="90"/>
  <c r="AS11" i="26"/>
  <c r="AL11" i="26"/>
  <c r="AU11" i="26" s="1"/>
  <c r="AS29" i="26"/>
  <c r="AL29" i="26"/>
  <c r="AU29" i="26" s="1"/>
  <c r="AS47" i="26"/>
  <c r="AL47" i="26"/>
  <c r="AU47" i="26" s="1"/>
  <c r="AS65" i="26"/>
  <c r="AL65" i="26"/>
  <c r="AU65" i="26" s="1"/>
  <c r="AS83" i="26"/>
  <c r="AL83" i="26"/>
  <c r="AU83" i="26" s="1"/>
  <c r="AS13" i="26"/>
  <c r="AL13" i="26"/>
  <c r="AU13" i="26" s="1"/>
  <c r="AS61" i="26"/>
  <c r="AL61" i="26"/>
  <c r="AU61" i="26" s="1"/>
  <c r="AS18" i="26"/>
  <c r="AL18" i="26"/>
  <c r="AU18" i="26" s="1"/>
  <c r="AS36" i="26"/>
  <c r="AL36" i="26"/>
  <c r="AU36" i="26" s="1"/>
  <c r="AS54" i="26"/>
  <c r="AL54" i="26"/>
  <c r="AU54" i="26" s="1"/>
  <c r="AS72" i="26"/>
  <c r="AL72" i="26"/>
  <c r="AU72" i="26" s="1"/>
  <c r="AR88" i="82"/>
  <c r="AF88" i="45"/>
  <c r="AO88" i="45" s="1"/>
  <c r="AG88" i="45"/>
  <c r="AP88" i="45" s="1"/>
  <c r="W89" i="45"/>
  <c r="AE88" i="45"/>
  <c r="AS31" i="26"/>
  <c r="AL31" i="26"/>
  <c r="AU31" i="26" s="1"/>
  <c r="AS3" i="26"/>
  <c r="AL3" i="26"/>
  <c r="AU3" i="26" s="1"/>
  <c r="AN88" i="94"/>
  <c r="AI88" i="94"/>
  <c r="AR88" i="41"/>
  <c r="AK89" i="26"/>
  <c r="AT89" i="26" s="1"/>
  <c r="W89" i="37"/>
  <c r="AG88" i="37"/>
  <c r="AP88" i="37" s="1"/>
  <c r="AF88" i="37"/>
  <c r="AO88" i="37" s="1"/>
  <c r="AE88" i="37"/>
  <c r="AS7" i="26"/>
  <c r="AL7" i="26"/>
  <c r="AU7" i="26" s="1"/>
  <c r="AS55" i="26"/>
  <c r="AL55" i="26"/>
  <c r="AU55" i="26" s="1"/>
  <c r="AR88" i="78"/>
  <c r="AS14" i="26"/>
  <c r="AL14" i="26"/>
  <c r="AU14" i="26" s="1"/>
  <c r="AS32" i="26"/>
  <c r="AL32" i="26"/>
  <c r="AU32" i="26" s="1"/>
  <c r="AS50" i="26"/>
  <c r="AL50" i="26"/>
  <c r="AU50" i="26" s="1"/>
  <c r="AS68" i="26"/>
  <c r="AL68" i="26"/>
  <c r="AU68" i="26" s="1"/>
  <c r="AS85" i="26"/>
  <c r="AL85" i="26"/>
  <c r="AU85" i="26" s="1"/>
  <c r="W86" i="85"/>
  <c r="AG85" i="85"/>
  <c r="AP85" i="85" s="1"/>
  <c r="AF85" i="85"/>
  <c r="AO85" i="85" s="1"/>
  <c r="AE85" i="85"/>
  <c r="AS37" i="26"/>
  <c r="AL37" i="26"/>
  <c r="AU37" i="26" s="1"/>
  <c r="AS9" i="26"/>
  <c r="AL9" i="26"/>
  <c r="AU9" i="26" s="1"/>
  <c r="AS27" i="26"/>
  <c r="AL27" i="26"/>
  <c r="AU27" i="26" s="1"/>
  <c r="AS45" i="26"/>
  <c r="AL45" i="26"/>
  <c r="AU45" i="26" s="1"/>
  <c r="AS63" i="26"/>
  <c r="AL63" i="26"/>
  <c r="AU63" i="26" s="1"/>
  <c r="AS81" i="26"/>
  <c r="AL81" i="26"/>
  <c r="AU81" i="26" s="1"/>
  <c r="AH89" i="82"/>
  <c r="AQ89" i="82" s="1"/>
  <c r="AQ91" i="82" s="1"/>
  <c r="AZ3" i="82"/>
  <c r="AX7" i="82" s="1"/>
  <c r="S7" i="82" s="1"/>
  <c r="AC7" i="82" s="1"/>
  <c r="AB8" i="82" s="1"/>
  <c r="AX37" i="82"/>
  <c r="S37" i="82" s="1"/>
  <c r="AC37" i="82" s="1"/>
  <c r="AB38" i="82" s="1"/>
  <c r="AX45" i="82"/>
  <c r="S45" i="82" s="1"/>
  <c r="AC45" i="82" s="1"/>
  <c r="AB46" i="82" s="1"/>
  <c r="AX51" i="82"/>
  <c r="S51" i="82" s="1"/>
  <c r="AC51" i="82" s="1"/>
  <c r="AB52" i="82" s="1"/>
  <c r="AX57" i="82"/>
  <c r="S57" i="82" s="1"/>
  <c r="AC57" i="82" s="1"/>
  <c r="AB58" i="82" s="1"/>
  <c r="AX59" i="82"/>
  <c r="S59" i="82" s="1"/>
  <c r="AC59" i="82" s="1"/>
  <c r="AB60" i="82" s="1"/>
  <c r="AX63" i="82"/>
  <c r="S63" i="82" s="1"/>
  <c r="AC63" i="82" s="1"/>
  <c r="AB64" i="82" s="1"/>
  <c r="AX64" i="82"/>
  <c r="S64" i="82" s="1"/>
  <c r="AC64" i="82" s="1"/>
  <c r="AB65" i="82" s="1"/>
  <c r="AX65" i="82"/>
  <c r="S65" i="82" s="1"/>
  <c r="AC65" i="82" s="1"/>
  <c r="AB66" i="82" s="1"/>
  <c r="AX69" i="82"/>
  <c r="S69" i="82" s="1"/>
  <c r="AC69" i="82" s="1"/>
  <c r="AB70" i="82" s="1"/>
  <c r="AX70" i="82"/>
  <c r="S70" i="82" s="1"/>
  <c r="AC70" i="82" s="1"/>
  <c r="AB71" i="82" s="1"/>
  <c r="AX71" i="82"/>
  <c r="S71" i="82" s="1"/>
  <c r="AC71" i="82" s="1"/>
  <c r="AB72" i="82" s="1"/>
  <c r="AX75" i="82"/>
  <c r="S75" i="82" s="1"/>
  <c r="AC75" i="82" s="1"/>
  <c r="AB76" i="82" s="1"/>
  <c r="AX76" i="82"/>
  <c r="S76" i="82" s="1"/>
  <c r="AC76" i="82" s="1"/>
  <c r="AB77" i="82" s="1"/>
  <c r="AX77" i="82"/>
  <c r="S77" i="82" s="1"/>
  <c r="AC77" i="82" s="1"/>
  <c r="AB78" i="82" s="1"/>
  <c r="AX81" i="82"/>
  <c r="S81" i="82" s="1"/>
  <c r="AC81" i="82" s="1"/>
  <c r="AB82" i="82" s="1"/>
  <c r="AX82" i="82"/>
  <c r="S82" i="82" s="1"/>
  <c r="AC82" i="82" s="1"/>
  <c r="AB83" i="82" s="1"/>
  <c r="AX83" i="82"/>
  <c r="S83" i="82" s="1"/>
  <c r="AC83" i="82" s="1"/>
  <c r="AB84" i="82" s="1"/>
  <c r="AX84" i="82"/>
  <c r="S84" i="82" s="1"/>
  <c r="AC84" i="82" s="1"/>
  <c r="AB85" i="82" s="1"/>
  <c r="AX88" i="82"/>
  <c r="S88" i="82" s="1"/>
  <c r="AC88" i="82" s="1"/>
  <c r="AB89" i="82" s="1"/>
  <c r="AH89" i="78"/>
  <c r="AQ89" i="78" s="1"/>
  <c r="AQ91" i="78" s="1"/>
  <c r="AZ3" i="78"/>
  <c r="AX4" i="78" s="1"/>
  <c r="S4" i="78" s="1"/>
  <c r="AC4" i="78" s="1"/>
  <c r="AB5" i="78" s="1"/>
  <c r="AJ4" i="26"/>
  <c r="AK4" i="26"/>
  <c r="AT4" i="26" s="1"/>
  <c r="AT91" i="26" s="1"/>
  <c r="AS22" i="26"/>
  <c r="AL22" i="26"/>
  <c r="AU22" i="26" s="1"/>
  <c r="AS40" i="26"/>
  <c r="AL40" i="26"/>
  <c r="AU40" i="26" s="1"/>
  <c r="AS58" i="26"/>
  <c r="AL58" i="26"/>
  <c r="AU58" i="26" s="1"/>
  <c r="AS76" i="26"/>
  <c r="AL76" i="26"/>
  <c r="AU76" i="26" s="1"/>
  <c r="AH89" i="34"/>
  <c r="AQ89" i="34" s="1"/>
  <c r="AQ91" i="34" s="1"/>
  <c r="AZ3" i="34"/>
  <c r="AX6" i="34" s="1"/>
  <c r="S6" i="34" s="1"/>
  <c r="AC6" i="34" s="1"/>
  <c r="AB7" i="34" s="1"/>
  <c r="AH86" i="73"/>
  <c r="AQ86" i="73" s="1"/>
  <c r="AS17" i="26"/>
  <c r="AL17" i="26"/>
  <c r="AU17" i="26" s="1"/>
  <c r="AS35" i="26"/>
  <c r="AL35" i="26"/>
  <c r="AU35" i="26" s="1"/>
  <c r="AS53" i="26"/>
  <c r="AL53" i="26"/>
  <c r="AU53" i="26" s="1"/>
  <c r="AS71" i="26"/>
  <c r="AL71" i="26"/>
  <c r="AU71" i="26" s="1"/>
  <c r="AR86" i="74"/>
  <c r="AS25" i="26"/>
  <c r="AL25" i="26"/>
  <c r="AU25" i="26" s="1"/>
  <c r="AS67" i="26"/>
  <c r="AL67" i="26"/>
  <c r="AU67" i="26" s="1"/>
  <c r="AS6" i="26"/>
  <c r="AL6" i="26"/>
  <c r="AU6" i="26" s="1"/>
  <c r="AS24" i="26"/>
  <c r="AL24" i="26"/>
  <c r="AU24" i="26" s="1"/>
  <c r="AS42" i="26"/>
  <c r="AL42" i="26"/>
  <c r="AU42" i="26" s="1"/>
  <c r="AS60" i="26"/>
  <c r="AL60" i="26"/>
  <c r="AU60" i="26" s="1"/>
  <c r="AS78" i="26"/>
  <c r="AL78" i="26"/>
  <c r="AU78" i="26" s="1"/>
  <c r="X89" i="77"/>
  <c r="Y89" i="77"/>
  <c r="AH89" i="41"/>
  <c r="AQ89" i="41" s="1"/>
  <c r="AH87" i="74"/>
  <c r="AQ87" i="74" s="1"/>
  <c r="AI86" i="86"/>
  <c r="AN86" i="86"/>
  <c r="Z89" i="82"/>
  <c r="Z89" i="34"/>
  <c r="Y89" i="25"/>
  <c r="X89" i="25"/>
  <c r="AH89" i="29"/>
  <c r="AQ89" i="29" s="1"/>
  <c r="AS19" i="26"/>
  <c r="AL19" i="26"/>
  <c r="AU19" i="26" s="1"/>
  <c r="AS73" i="26"/>
  <c r="AL73" i="26"/>
  <c r="AU73" i="26" s="1"/>
  <c r="AX87" i="82" l="1"/>
  <c r="S87" i="82" s="1"/>
  <c r="AC87" i="82" s="1"/>
  <c r="AB88" i="82" s="1"/>
  <c r="AX78" i="82"/>
  <c r="S78" i="82" s="1"/>
  <c r="AC78" i="82" s="1"/>
  <c r="AB79" i="82" s="1"/>
  <c r="AX72" i="82"/>
  <c r="S72" i="82" s="1"/>
  <c r="AC72" i="82" s="1"/>
  <c r="AB73" i="82" s="1"/>
  <c r="AX66" i="82"/>
  <c r="S66" i="82" s="1"/>
  <c r="AC66" i="82" s="1"/>
  <c r="AB67" i="82" s="1"/>
  <c r="AX60" i="82"/>
  <c r="S60" i="82" s="1"/>
  <c r="AC60" i="82" s="1"/>
  <c r="AB61" i="82" s="1"/>
  <c r="AX54" i="82"/>
  <c r="S54" i="82" s="1"/>
  <c r="AC54" i="82" s="1"/>
  <c r="AB55" i="82" s="1"/>
  <c r="AX48" i="82"/>
  <c r="S48" i="82" s="1"/>
  <c r="AC48" i="82" s="1"/>
  <c r="AB49" i="82" s="1"/>
  <c r="AX41" i="82"/>
  <c r="S41" i="82" s="1"/>
  <c r="AC41" i="82" s="1"/>
  <c r="AB42" i="82" s="1"/>
  <c r="AX33" i="82"/>
  <c r="S33" i="82" s="1"/>
  <c r="AC33" i="82" s="1"/>
  <c r="AB34" i="82" s="1"/>
  <c r="AX53" i="82"/>
  <c r="S53" i="82" s="1"/>
  <c r="AC53" i="82" s="1"/>
  <c r="AB54" i="82" s="1"/>
  <c r="AX47" i="82"/>
  <c r="S47" i="82" s="1"/>
  <c r="AC47" i="82" s="1"/>
  <c r="AB48" i="82" s="1"/>
  <c r="AX40" i="82"/>
  <c r="S40" i="82" s="1"/>
  <c r="AC40" i="82" s="1"/>
  <c r="AB41" i="82" s="1"/>
  <c r="AX30" i="82"/>
  <c r="S30" i="82" s="1"/>
  <c r="AC30" i="82" s="1"/>
  <c r="AB31" i="82" s="1"/>
  <c r="AX58" i="82"/>
  <c r="S58" i="82" s="1"/>
  <c r="AC58" i="82" s="1"/>
  <c r="AB59" i="82" s="1"/>
  <c r="AX52" i="82"/>
  <c r="S52" i="82" s="1"/>
  <c r="AC52" i="82" s="1"/>
  <c r="AB53" i="82" s="1"/>
  <c r="AX46" i="82"/>
  <c r="S46" i="82" s="1"/>
  <c r="AC46" i="82" s="1"/>
  <c r="AB47" i="82" s="1"/>
  <c r="AX39" i="82"/>
  <c r="S39" i="82" s="1"/>
  <c r="AC39" i="82" s="1"/>
  <c r="AB40" i="82" s="1"/>
  <c r="AX18" i="82"/>
  <c r="S18" i="82" s="1"/>
  <c r="AC18" i="82" s="1"/>
  <c r="AB19" i="82" s="1"/>
  <c r="AX86" i="82"/>
  <c r="S86" i="82" s="1"/>
  <c r="AC86" i="82" s="1"/>
  <c r="AB87" i="82" s="1"/>
  <c r="AX80" i="82"/>
  <c r="S80" i="82" s="1"/>
  <c r="AC80" i="82" s="1"/>
  <c r="AB81" i="82" s="1"/>
  <c r="AX74" i="82"/>
  <c r="S74" i="82" s="1"/>
  <c r="AC74" i="82" s="1"/>
  <c r="AB75" i="82" s="1"/>
  <c r="AX68" i="82"/>
  <c r="S68" i="82" s="1"/>
  <c r="AC68" i="82" s="1"/>
  <c r="AB69" i="82" s="1"/>
  <c r="AX62" i="82"/>
  <c r="S62" i="82" s="1"/>
  <c r="AC62" i="82" s="1"/>
  <c r="AB63" i="82" s="1"/>
  <c r="AX56" i="82"/>
  <c r="S56" i="82" s="1"/>
  <c r="AC56" i="82" s="1"/>
  <c r="AB57" i="82" s="1"/>
  <c r="AX50" i="82"/>
  <c r="S50" i="82" s="1"/>
  <c r="AC50" i="82" s="1"/>
  <c r="AB51" i="82" s="1"/>
  <c r="AX44" i="82"/>
  <c r="S44" i="82" s="1"/>
  <c r="AC44" i="82" s="1"/>
  <c r="AB45" i="82" s="1"/>
  <c r="AX35" i="82"/>
  <c r="S35" i="82" s="1"/>
  <c r="AC35" i="82" s="1"/>
  <c r="AB36" i="82" s="1"/>
  <c r="AX85" i="82"/>
  <c r="S85" i="82" s="1"/>
  <c r="AC85" i="82" s="1"/>
  <c r="AB86" i="82" s="1"/>
  <c r="AX79" i="82"/>
  <c r="S79" i="82" s="1"/>
  <c r="AC79" i="82" s="1"/>
  <c r="AB80" i="82" s="1"/>
  <c r="AX73" i="82"/>
  <c r="S73" i="82" s="1"/>
  <c r="AC73" i="82" s="1"/>
  <c r="AB74" i="82" s="1"/>
  <c r="AX67" i="82"/>
  <c r="S67" i="82" s="1"/>
  <c r="AC67" i="82" s="1"/>
  <c r="AB68" i="82" s="1"/>
  <c r="AX61" i="82"/>
  <c r="S61" i="82" s="1"/>
  <c r="AC61" i="82" s="1"/>
  <c r="AB62" i="82" s="1"/>
  <c r="AX55" i="82"/>
  <c r="S55" i="82" s="1"/>
  <c r="AC55" i="82" s="1"/>
  <c r="AB56" i="82" s="1"/>
  <c r="AX49" i="82"/>
  <c r="S49" i="82" s="1"/>
  <c r="AC49" i="82" s="1"/>
  <c r="AB50" i="82" s="1"/>
  <c r="AX42" i="82"/>
  <c r="S42" i="82" s="1"/>
  <c r="AC42" i="82" s="1"/>
  <c r="AB43" i="82" s="1"/>
  <c r="AX34" i="82"/>
  <c r="S34" i="82" s="1"/>
  <c r="AC34" i="82" s="1"/>
  <c r="AB35" i="82" s="1"/>
  <c r="AG89" i="41"/>
  <c r="AP89" i="41" s="1"/>
  <c r="AX66" i="34"/>
  <c r="S66" i="34" s="1"/>
  <c r="AC66" i="34" s="1"/>
  <c r="AB67" i="34" s="1"/>
  <c r="W90" i="41"/>
  <c r="AX11" i="34"/>
  <c r="S11" i="34" s="1"/>
  <c r="AC11" i="34" s="1"/>
  <c r="AB12" i="34" s="1"/>
  <c r="AX12" i="82"/>
  <c r="S12" i="82" s="1"/>
  <c r="AC12" i="82" s="1"/>
  <c r="AB13" i="82" s="1"/>
  <c r="AX83" i="78"/>
  <c r="S83" i="78" s="1"/>
  <c r="AC83" i="78" s="1"/>
  <c r="AB84" i="78" s="1"/>
  <c r="AX77" i="78"/>
  <c r="S77" i="78" s="1"/>
  <c r="AC77" i="78" s="1"/>
  <c r="AB78" i="78" s="1"/>
  <c r="AX59" i="78"/>
  <c r="S59" i="78" s="1"/>
  <c r="AC59" i="78" s="1"/>
  <c r="AB60" i="78" s="1"/>
  <c r="AX82" i="78"/>
  <c r="S82" i="78" s="1"/>
  <c r="AC82" i="78" s="1"/>
  <c r="AB83" i="78" s="1"/>
  <c r="AX76" i="78"/>
  <c r="S76" i="78" s="1"/>
  <c r="AC76" i="78" s="1"/>
  <c r="AB77" i="78" s="1"/>
  <c r="AX70" i="78"/>
  <c r="S70" i="78" s="1"/>
  <c r="AC70" i="78" s="1"/>
  <c r="AB71" i="78" s="1"/>
  <c r="AX64" i="78"/>
  <c r="S64" i="78" s="1"/>
  <c r="AC64" i="78" s="1"/>
  <c r="AB65" i="78" s="1"/>
  <c r="AX58" i="78"/>
  <c r="S58" i="78" s="1"/>
  <c r="AC58" i="78" s="1"/>
  <c r="AB59" i="78" s="1"/>
  <c r="AK59" i="78" s="1"/>
  <c r="AT59" i="78" s="1"/>
  <c r="AX34" i="78"/>
  <c r="S34" i="78" s="1"/>
  <c r="AC34" i="78" s="1"/>
  <c r="AB35" i="78" s="1"/>
  <c r="AX71" i="78"/>
  <c r="S71" i="78" s="1"/>
  <c r="AC71" i="78" s="1"/>
  <c r="AB72" i="78" s="1"/>
  <c r="AX60" i="34"/>
  <c r="S60" i="34" s="1"/>
  <c r="AC60" i="34" s="1"/>
  <c r="AB61" i="34" s="1"/>
  <c r="AX54" i="34"/>
  <c r="S54" i="34" s="1"/>
  <c r="AC54" i="34" s="1"/>
  <c r="AB55" i="34" s="1"/>
  <c r="AX87" i="78"/>
  <c r="S87" i="78" s="1"/>
  <c r="AC87" i="78" s="1"/>
  <c r="AB88" i="78" s="1"/>
  <c r="AX81" i="78"/>
  <c r="S81" i="78" s="1"/>
  <c r="AC81" i="78" s="1"/>
  <c r="AB82" i="78" s="1"/>
  <c r="AX75" i="78"/>
  <c r="S75" i="78" s="1"/>
  <c r="AC75" i="78" s="1"/>
  <c r="AB76" i="78" s="1"/>
  <c r="AX69" i="78"/>
  <c r="S69" i="78" s="1"/>
  <c r="AC69" i="78" s="1"/>
  <c r="AB70" i="78" s="1"/>
  <c r="AX63" i="78"/>
  <c r="S63" i="78" s="1"/>
  <c r="AC63" i="78" s="1"/>
  <c r="AB64" i="78" s="1"/>
  <c r="AX56" i="78"/>
  <c r="S56" i="78" s="1"/>
  <c r="AC56" i="78" s="1"/>
  <c r="AB57" i="78" s="1"/>
  <c r="AX28" i="78"/>
  <c r="S28" i="78" s="1"/>
  <c r="AC28" i="78" s="1"/>
  <c r="AB29" i="78" s="1"/>
  <c r="AX40" i="78"/>
  <c r="S40" i="78" s="1"/>
  <c r="AC40" i="78" s="1"/>
  <c r="AB41" i="78" s="1"/>
  <c r="AK41" i="78" s="1"/>
  <c r="AT41" i="78" s="1"/>
  <c r="AX84" i="34"/>
  <c r="S84" i="34" s="1"/>
  <c r="AC84" i="34" s="1"/>
  <c r="AB85" i="34" s="1"/>
  <c r="AX48" i="34"/>
  <c r="S48" i="34" s="1"/>
  <c r="AC48" i="34" s="1"/>
  <c r="AB49" i="34" s="1"/>
  <c r="AX86" i="78"/>
  <c r="S86" i="78" s="1"/>
  <c r="AC86" i="78" s="1"/>
  <c r="AB87" i="78" s="1"/>
  <c r="AX80" i="78"/>
  <c r="S80" i="78" s="1"/>
  <c r="AC80" i="78" s="1"/>
  <c r="AB81" i="78" s="1"/>
  <c r="AX74" i="78"/>
  <c r="S74" i="78" s="1"/>
  <c r="AC74" i="78" s="1"/>
  <c r="AB75" i="78" s="1"/>
  <c r="AX68" i="78"/>
  <c r="S68" i="78" s="1"/>
  <c r="AC68" i="78" s="1"/>
  <c r="AB69" i="78" s="1"/>
  <c r="AX62" i="78"/>
  <c r="S62" i="78" s="1"/>
  <c r="AC62" i="78" s="1"/>
  <c r="AB63" i="78" s="1"/>
  <c r="AX52" i="78"/>
  <c r="S52" i="78" s="1"/>
  <c r="AC52" i="78" s="1"/>
  <c r="AB53" i="78" s="1"/>
  <c r="AX22" i="78"/>
  <c r="S22" i="78" s="1"/>
  <c r="AC22" i="78" s="1"/>
  <c r="AB23" i="78" s="1"/>
  <c r="AX65" i="78"/>
  <c r="S65" i="78" s="1"/>
  <c r="AC65" i="78" s="1"/>
  <c r="AB66" i="78" s="1"/>
  <c r="AX78" i="34"/>
  <c r="S78" i="34" s="1"/>
  <c r="AC78" i="34" s="1"/>
  <c r="AB79" i="34" s="1"/>
  <c r="AX42" i="34"/>
  <c r="S42" i="34" s="1"/>
  <c r="AC42" i="34" s="1"/>
  <c r="AB43" i="34" s="1"/>
  <c r="AK43" i="34" s="1"/>
  <c r="AT43" i="34" s="1"/>
  <c r="AX88" i="78"/>
  <c r="S88" i="78" s="1"/>
  <c r="AC88" i="78" s="1"/>
  <c r="AB89" i="78" s="1"/>
  <c r="AX79" i="78"/>
  <c r="S79" i="78" s="1"/>
  <c r="AC79" i="78" s="1"/>
  <c r="AB80" i="78" s="1"/>
  <c r="AX73" i="78"/>
  <c r="S73" i="78" s="1"/>
  <c r="AC73" i="78" s="1"/>
  <c r="AB74" i="78" s="1"/>
  <c r="AX67" i="78"/>
  <c r="S67" i="78" s="1"/>
  <c r="AC67" i="78" s="1"/>
  <c r="AB68" i="78" s="1"/>
  <c r="AX61" i="78"/>
  <c r="S61" i="78" s="1"/>
  <c r="AC61" i="78" s="1"/>
  <c r="AB62" i="78" s="1"/>
  <c r="AX50" i="78"/>
  <c r="S50" i="78" s="1"/>
  <c r="AC50" i="78" s="1"/>
  <c r="AB51" i="78" s="1"/>
  <c r="AX16" i="78"/>
  <c r="S16" i="78" s="1"/>
  <c r="AC16" i="78" s="1"/>
  <c r="AB17" i="78" s="1"/>
  <c r="AX29" i="82"/>
  <c r="S29" i="82" s="1"/>
  <c r="AC29" i="82" s="1"/>
  <c r="AB30" i="82" s="1"/>
  <c r="AX84" i="78"/>
  <c r="S84" i="78" s="1"/>
  <c r="AC84" i="78" s="1"/>
  <c r="AB85" i="78" s="1"/>
  <c r="AX72" i="34"/>
  <c r="S72" i="34" s="1"/>
  <c r="AC72" i="34" s="1"/>
  <c r="AB73" i="34" s="1"/>
  <c r="AX36" i="34"/>
  <c r="S36" i="34" s="1"/>
  <c r="AC36" i="34" s="1"/>
  <c r="AB37" i="34" s="1"/>
  <c r="AX85" i="78"/>
  <c r="S85" i="78" s="1"/>
  <c r="AC85" i="78" s="1"/>
  <c r="AB86" i="78" s="1"/>
  <c r="AJ86" i="78" s="1"/>
  <c r="AX78" i="78"/>
  <c r="S78" i="78" s="1"/>
  <c r="AC78" i="78" s="1"/>
  <c r="AB79" i="78" s="1"/>
  <c r="AX72" i="78"/>
  <c r="S72" i="78" s="1"/>
  <c r="AC72" i="78" s="1"/>
  <c r="AB73" i="78" s="1"/>
  <c r="AX66" i="78"/>
  <c r="S66" i="78" s="1"/>
  <c r="AC66" i="78" s="1"/>
  <c r="AB67" i="78" s="1"/>
  <c r="AX60" i="78"/>
  <c r="S60" i="78" s="1"/>
  <c r="AC60" i="78" s="1"/>
  <c r="AB61" i="78" s="1"/>
  <c r="AX46" i="78"/>
  <c r="S46" i="78" s="1"/>
  <c r="AC46" i="78" s="1"/>
  <c r="AB47" i="78" s="1"/>
  <c r="AX10" i="78"/>
  <c r="S10" i="78" s="1"/>
  <c r="AC10" i="78" s="1"/>
  <c r="AB11" i="78" s="1"/>
  <c r="AX43" i="82"/>
  <c r="S43" i="82" s="1"/>
  <c r="AC43" i="82" s="1"/>
  <c r="AB44" i="82" s="1"/>
  <c r="AX36" i="82"/>
  <c r="S36" i="82" s="1"/>
  <c r="AC36" i="82" s="1"/>
  <c r="AB37" i="82" s="1"/>
  <c r="AX24" i="82"/>
  <c r="S24" i="82" s="1"/>
  <c r="AC24" i="82" s="1"/>
  <c r="AB25" i="82" s="1"/>
  <c r="AX20" i="34"/>
  <c r="S20" i="34" s="1"/>
  <c r="AC20" i="34" s="1"/>
  <c r="AB21" i="34" s="1"/>
  <c r="AX83" i="34"/>
  <c r="S83" i="34" s="1"/>
  <c r="AC83" i="34" s="1"/>
  <c r="AB84" i="34" s="1"/>
  <c r="AX77" i="34"/>
  <c r="S77" i="34" s="1"/>
  <c r="AC77" i="34" s="1"/>
  <c r="AB78" i="34" s="1"/>
  <c r="AJ78" i="34" s="1"/>
  <c r="AX71" i="34"/>
  <c r="S71" i="34" s="1"/>
  <c r="AC71" i="34" s="1"/>
  <c r="AB72" i="34" s="1"/>
  <c r="AX65" i="34"/>
  <c r="S65" i="34" s="1"/>
  <c r="AC65" i="34" s="1"/>
  <c r="AB66" i="34" s="1"/>
  <c r="AX59" i="34"/>
  <c r="S59" i="34" s="1"/>
  <c r="AC59" i="34" s="1"/>
  <c r="AB60" i="34" s="1"/>
  <c r="AX53" i="34"/>
  <c r="S53" i="34" s="1"/>
  <c r="AC53" i="34" s="1"/>
  <c r="AB54" i="34" s="1"/>
  <c r="AX47" i="34"/>
  <c r="S47" i="34" s="1"/>
  <c r="AC47" i="34" s="1"/>
  <c r="AB48" i="34" s="1"/>
  <c r="AX41" i="34"/>
  <c r="S41" i="34" s="1"/>
  <c r="AC41" i="34" s="1"/>
  <c r="AB42" i="34" s="1"/>
  <c r="AJ42" i="34" s="1"/>
  <c r="AX35" i="34"/>
  <c r="S35" i="34" s="1"/>
  <c r="AC35" i="34" s="1"/>
  <c r="AB36" i="34" s="1"/>
  <c r="AX27" i="34"/>
  <c r="S27" i="34" s="1"/>
  <c r="AC27" i="34" s="1"/>
  <c r="AB28" i="34" s="1"/>
  <c r="AX19" i="34"/>
  <c r="S19" i="34" s="1"/>
  <c r="AC19" i="34" s="1"/>
  <c r="AB20" i="34" s="1"/>
  <c r="AX9" i="34"/>
  <c r="S9" i="34" s="1"/>
  <c r="AC9" i="34" s="1"/>
  <c r="AB10" i="34" s="1"/>
  <c r="AX57" i="78"/>
  <c r="S57" i="78" s="1"/>
  <c r="AC57" i="78" s="1"/>
  <c r="AB58" i="78" s="1"/>
  <c r="AX51" i="78"/>
  <c r="S51" i="78" s="1"/>
  <c r="AC51" i="78" s="1"/>
  <c r="AB52" i="78" s="1"/>
  <c r="AK52" i="78" s="1"/>
  <c r="AT52" i="78" s="1"/>
  <c r="AX45" i="78"/>
  <c r="S45" i="78" s="1"/>
  <c r="AC45" i="78" s="1"/>
  <c r="AB46" i="78" s="1"/>
  <c r="AX39" i="78"/>
  <c r="S39" i="78" s="1"/>
  <c r="AC39" i="78" s="1"/>
  <c r="AB40" i="78" s="1"/>
  <c r="AX33" i="78"/>
  <c r="S33" i="78" s="1"/>
  <c r="AC33" i="78" s="1"/>
  <c r="AB34" i="78" s="1"/>
  <c r="AX27" i="78"/>
  <c r="S27" i="78" s="1"/>
  <c r="AC27" i="78" s="1"/>
  <c r="AB28" i="78" s="1"/>
  <c r="AX21" i="78"/>
  <c r="S21" i="78" s="1"/>
  <c r="AC21" i="78" s="1"/>
  <c r="AB22" i="78" s="1"/>
  <c r="AX15" i="78"/>
  <c r="S15" i="78" s="1"/>
  <c r="AC15" i="78" s="1"/>
  <c r="AB16" i="78" s="1"/>
  <c r="AK16" i="78" s="1"/>
  <c r="AT16" i="78" s="1"/>
  <c r="AX9" i="78"/>
  <c r="S9" i="78" s="1"/>
  <c r="AC9" i="78" s="1"/>
  <c r="AB10" i="78" s="1"/>
  <c r="AX23" i="82"/>
  <c r="S23" i="82" s="1"/>
  <c r="AC23" i="82" s="1"/>
  <c r="AB24" i="82" s="1"/>
  <c r="AX17" i="82"/>
  <c r="S17" i="82" s="1"/>
  <c r="AC17" i="82" s="1"/>
  <c r="AB18" i="82" s="1"/>
  <c r="AX11" i="82"/>
  <c r="S11" i="82" s="1"/>
  <c r="AC11" i="82" s="1"/>
  <c r="AB12" i="82" s="1"/>
  <c r="AX3" i="82"/>
  <c r="S3" i="82" s="1"/>
  <c r="AC3" i="82" s="1"/>
  <c r="AX88" i="34"/>
  <c r="S88" i="34" s="1"/>
  <c r="AC88" i="34" s="1"/>
  <c r="AB89" i="34" s="1"/>
  <c r="AX76" i="34"/>
  <c r="S76" i="34" s="1"/>
  <c r="AC76" i="34" s="1"/>
  <c r="AB77" i="34" s="1"/>
  <c r="AX70" i="34"/>
  <c r="S70" i="34" s="1"/>
  <c r="AC70" i="34" s="1"/>
  <c r="AB71" i="34" s="1"/>
  <c r="AX64" i="34"/>
  <c r="S64" i="34" s="1"/>
  <c r="AC64" i="34" s="1"/>
  <c r="AB65" i="34" s="1"/>
  <c r="AX58" i="34"/>
  <c r="S58" i="34" s="1"/>
  <c r="AC58" i="34" s="1"/>
  <c r="AB59" i="34" s="1"/>
  <c r="AX52" i="34"/>
  <c r="S52" i="34" s="1"/>
  <c r="AC52" i="34" s="1"/>
  <c r="AB53" i="34" s="1"/>
  <c r="AX46" i="34"/>
  <c r="S46" i="34" s="1"/>
  <c r="AC46" i="34" s="1"/>
  <c r="AB47" i="34" s="1"/>
  <c r="AJ47" i="34" s="1"/>
  <c r="AX40" i="34"/>
  <c r="S40" i="34" s="1"/>
  <c r="AC40" i="34" s="1"/>
  <c r="AB41" i="34" s="1"/>
  <c r="AX34" i="34"/>
  <c r="S34" i="34" s="1"/>
  <c r="AC34" i="34" s="1"/>
  <c r="AB35" i="34" s="1"/>
  <c r="AX26" i="34"/>
  <c r="S26" i="34" s="1"/>
  <c r="AC26" i="34" s="1"/>
  <c r="AB27" i="34" s="1"/>
  <c r="AX17" i="34"/>
  <c r="S17" i="34" s="1"/>
  <c r="AC17" i="34" s="1"/>
  <c r="AB18" i="34" s="1"/>
  <c r="AX8" i="34"/>
  <c r="S8" i="34" s="1"/>
  <c r="AC8" i="34" s="1"/>
  <c r="AB9" i="34" s="1"/>
  <c r="AX44" i="78"/>
  <c r="S44" i="78" s="1"/>
  <c r="AC44" i="78" s="1"/>
  <c r="AB45" i="78" s="1"/>
  <c r="AK45" i="78" s="1"/>
  <c r="AT45" i="78" s="1"/>
  <c r="AX38" i="78"/>
  <c r="S38" i="78" s="1"/>
  <c r="AC38" i="78" s="1"/>
  <c r="AB39" i="78" s="1"/>
  <c r="AX32" i="78"/>
  <c r="S32" i="78" s="1"/>
  <c r="AC32" i="78" s="1"/>
  <c r="AB33" i="78" s="1"/>
  <c r="AX26" i="78"/>
  <c r="S26" i="78" s="1"/>
  <c r="AC26" i="78" s="1"/>
  <c r="AB27" i="78" s="1"/>
  <c r="AX20" i="78"/>
  <c r="S20" i="78" s="1"/>
  <c r="AC20" i="78" s="1"/>
  <c r="AB21" i="78" s="1"/>
  <c r="AX14" i="78"/>
  <c r="S14" i="78" s="1"/>
  <c r="AC14" i="78" s="1"/>
  <c r="AB15" i="78" s="1"/>
  <c r="AX8" i="78"/>
  <c r="S8" i="78" s="1"/>
  <c r="AC8" i="78" s="1"/>
  <c r="AB9" i="78" s="1"/>
  <c r="AK9" i="78" s="1"/>
  <c r="AT9" i="78" s="1"/>
  <c r="AX28" i="82"/>
  <c r="S28" i="82" s="1"/>
  <c r="AC28" i="82" s="1"/>
  <c r="AB29" i="82" s="1"/>
  <c r="AX22" i="82"/>
  <c r="S22" i="82" s="1"/>
  <c r="AC22" i="82" s="1"/>
  <c r="AB23" i="82" s="1"/>
  <c r="AX16" i="82"/>
  <c r="S16" i="82" s="1"/>
  <c r="AC16" i="82" s="1"/>
  <c r="AB17" i="82" s="1"/>
  <c r="AX9" i="82"/>
  <c r="S9" i="82" s="1"/>
  <c r="AC9" i="82" s="1"/>
  <c r="AB10" i="82" s="1"/>
  <c r="AX29" i="34"/>
  <c r="S29" i="34" s="1"/>
  <c r="AC29" i="34" s="1"/>
  <c r="AB30" i="34" s="1"/>
  <c r="AX82" i="34"/>
  <c r="S82" i="34" s="1"/>
  <c r="AC82" i="34" s="1"/>
  <c r="AB83" i="34" s="1"/>
  <c r="AJ83" i="34" s="1"/>
  <c r="AX87" i="34"/>
  <c r="S87" i="34" s="1"/>
  <c r="AC87" i="34" s="1"/>
  <c r="AB88" i="34" s="1"/>
  <c r="AX81" i="34"/>
  <c r="S81" i="34" s="1"/>
  <c r="AC81" i="34" s="1"/>
  <c r="AB82" i="34" s="1"/>
  <c r="AX75" i="34"/>
  <c r="S75" i="34" s="1"/>
  <c r="AC75" i="34" s="1"/>
  <c r="AB76" i="34" s="1"/>
  <c r="AX69" i="34"/>
  <c r="S69" i="34" s="1"/>
  <c r="AC69" i="34" s="1"/>
  <c r="AB70" i="34" s="1"/>
  <c r="AX63" i="34"/>
  <c r="S63" i="34" s="1"/>
  <c r="AC63" i="34" s="1"/>
  <c r="AB64" i="34" s="1"/>
  <c r="AX57" i="34"/>
  <c r="S57" i="34" s="1"/>
  <c r="AC57" i="34" s="1"/>
  <c r="AB58" i="34" s="1"/>
  <c r="AJ58" i="34" s="1"/>
  <c r="AX51" i="34"/>
  <c r="S51" i="34" s="1"/>
  <c r="AC51" i="34" s="1"/>
  <c r="AB52" i="34" s="1"/>
  <c r="AX45" i="34"/>
  <c r="S45" i="34" s="1"/>
  <c r="AC45" i="34" s="1"/>
  <c r="AB46" i="34" s="1"/>
  <c r="AX39" i="34"/>
  <c r="S39" i="34" s="1"/>
  <c r="AC39" i="34" s="1"/>
  <c r="AB40" i="34" s="1"/>
  <c r="AX33" i="34"/>
  <c r="S33" i="34" s="1"/>
  <c r="AC33" i="34" s="1"/>
  <c r="AB34" i="34" s="1"/>
  <c r="AX25" i="34"/>
  <c r="S25" i="34" s="1"/>
  <c r="AC25" i="34" s="1"/>
  <c r="AB26" i="34" s="1"/>
  <c r="AX15" i="34"/>
  <c r="S15" i="34" s="1"/>
  <c r="AC15" i="34" s="1"/>
  <c r="AB16" i="34" s="1"/>
  <c r="AX7" i="34"/>
  <c r="S7" i="34" s="1"/>
  <c r="AC7" i="34" s="1"/>
  <c r="AB8" i="34" s="1"/>
  <c r="AX55" i="78"/>
  <c r="S55" i="78" s="1"/>
  <c r="AC55" i="78" s="1"/>
  <c r="AB56" i="78" s="1"/>
  <c r="AX49" i="78"/>
  <c r="S49" i="78" s="1"/>
  <c r="AC49" i="78" s="1"/>
  <c r="AB50" i="78" s="1"/>
  <c r="AX43" i="78"/>
  <c r="S43" i="78" s="1"/>
  <c r="AC43" i="78" s="1"/>
  <c r="AB44" i="78" s="1"/>
  <c r="AX37" i="78"/>
  <c r="S37" i="78" s="1"/>
  <c r="AC37" i="78" s="1"/>
  <c r="AB38" i="78" s="1"/>
  <c r="AX31" i="78"/>
  <c r="S31" i="78" s="1"/>
  <c r="AC31" i="78" s="1"/>
  <c r="AB32" i="78" s="1"/>
  <c r="AJ32" i="78" s="1"/>
  <c r="AX25" i="78"/>
  <c r="S25" i="78" s="1"/>
  <c r="AC25" i="78" s="1"/>
  <c r="AB26" i="78" s="1"/>
  <c r="AX19" i="78"/>
  <c r="S19" i="78" s="1"/>
  <c r="AC19" i="78" s="1"/>
  <c r="AB20" i="78" s="1"/>
  <c r="AX13" i="78"/>
  <c r="S13" i="78" s="1"/>
  <c r="AC13" i="78" s="1"/>
  <c r="AB14" i="78" s="1"/>
  <c r="AX7" i="78"/>
  <c r="S7" i="78" s="1"/>
  <c r="AC7" i="78" s="1"/>
  <c r="AB8" i="78" s="1"/>
  <c r="AX27" i="82"/>
  <c r="S27" i="82" s="1"/>
  <c r="AC27" i="82" s="1"/>
  <c r="AB28" i="82" s="1"/>
  <c r="AX21" i="82"/>
  <c r="S21" i="82" s="1"/>
  <c r="AC21" i="82" s="1"/>
  <c r="AB22" i="82" s="1"/>
  <c r="AJ22" i="82" s="1"/>
  <c r="AX15" i="82"/>
  <c r="S15" i="82" s="1"/>
  <c r="AC15" i="82" s="1"/>
  <c r="AB16" i="82" s="1"/>
  <c r="AX8" i="82"/>
  <c r="S8" i="82" s="1"/>
  <c r="AC8" i="82" s="1"/>
  <c r="AB9" i="82" s="1"/>
  <c r="AX86" i="34"/>
  <c r="S86" i="34" s="1"/>
  <c r="AC86" i="34" s="1"/>
  <c r="AB87" i="34" s="1"/>
  <c r="AX80" i="34"/>
  <c r="S80" i="34" s="1"/>
  <c r="AC80" i="34" s="1"/>
  <c r="AB81" i="34" s="1"/>
  <c r="AX74" i="34"/>
  <c r="S74" i="34" s="1"/>
  <c r="AC74" i="34" s="1"/>
  <c r="AB75" i="34" s="1"/>
  <c r="AX68" i="34"/>
  <c r="S68" i="34" s="1"/>
  <c r="AC68" i="34" s="1"/>
  <c r="AB69" i="34" s="1"/>
  <c r="AJ69" i="34" s="1"/>
  <c r="AX62" i="34"/>
  <c r="S62" i="34" s="1"/>
  <c r="AC62" i="34" s="1"/>
  <c r="AB63" i="34" s="1"/>
  <c r="AX56" i="34"/>
  <c r="S56" i="34" s="1"/>
  <c r="AC56" i="34" s="1"/>
  <c r="AB57" i="34" s="1"/>
  <c r="AX50" i="34"/>
  <c r="S50" i="34" s="1"/>
  <c r="AC50" i="34" s="1"/>
  <c r="AB51" i="34" s="1"/>
  <c r="AX44" i="34"/>
  <c r="S44" i="34" s="1"/>
  <c r="AC44" i="34" s="1"/>
  <c r="AB45" i="34" s="1"/>
  <c r="AX38" i="34"/>
  <c r="S38" i="34" s="1"/>
  <c r="AC38" i="34" s="1"/>
  <c r="AB39" i="34" s="1"/>
  <c r="AX32" i="34"/>
  <c r="S32" i="34" s="1"/>
  <c r="AC32" i="34" s="1"/>
  <c r="AB33" i="34" s="1"/>
  <c r="AJ33" i="34" s="1"/>
  <c r="AX23" i="34"/>
  <c r="S23" i="34" s="1"/>
  <c r="AC23" i="34" s="1"/>
  <c r="AB24" i="34" s="1"/>
  <c r="AX14" i="34"/>
  <c r="S14" i="34" s="1"/>
  <c r="AC14" i="34" s="1"/>
  <c r="AB15" i="34" s="1"/>
  <c r="AX5" i="34"/>
  <c r="S5" i="34" s="1"/>
  <c r="AC5" i="34" s="1"/>
  <c r="AB6" i="34" s="1"/>
  <c r="AX54" i="78"/>
  <c r="S54" i="78" s="1"/>
  <c r="AC54" i="78" s="1"/>
  <c r="AB55" i="78" s="1"/>
  <c r="AX48" i="78"/>
  <c r="S48" i="78" s="1"/>
  <c r="AC48" i="78" s="1"/>
  <c r="AB49" i="78" s="1"/>
  <c r="AX42" i="78"/>
  <c r="S42" i="78" s="1"/>
  <c r="AC42" i="78" s="1"/>
  <c r="AB43" i="78" s="1"/>
  <c r="AK43" i="78" s="1"/>
  <c r="AT43" i="78" s="1"/>
  <c r="AX36" i="78"/>
  <c r="S36" i="78" s="1"/>
  <c r="AC36" i="78" s="1"/>
  <c r="AB37" i="78" s="1"/>
  <c r="AX30" i="78"/>
  <c r="S30" i="78" s="1"/>
  <c r="AC30" i="78" s="1"/>
  <c r="AB31" i="78" s="1"/>
  <c r="AX24" i="78"/>
  <c r="S24" i="78" s="1"/>
  <c r="AC24" i="78" s="1"/>
  <c r="AB25" i="78" s="1"/>
  <c r="AX18" i="78"/>
  <c r="S18" i="78" s="1"/>
  <c r="AC18" i="78" s="1"/>
  <c r="AB19" i="78" s="1"/>
  <c r="AX12" i="78"/>
  <c r="S12" i="78" s="1"/>
  <c r="AC12" i="78" s="1"/>
  <c r="AB13" i="78" s="1"/>
  <c r="AX3" i="78"/>
  <c r="S3" i="78" s="1"/>
  <c r="AC3" i="78" s="1"/>
  <c r="AB4" i="78" s="1"/>
  <c r="AX38" i="82"/>
  <c r="S38" i="82" s="1"/>
  <c r="AC38" i="82" s="1"/>
  <c r="AB39" i="82" s="1"/>
  <c r="AX32" i="82"/>
  <c r="S32" i="82" s="1"/>
  <c r="AC32" i="82" s="1"/>
  <c r="AB33" i="82" s="1"/>
  <c r="AX26" i="82"/>
  <c r="S26" i="82" s="1"/>
  <c r="AC26" i="82" s="1"/>
  <c r="AB27" i="82" s="1"/>
  <c r="AX20" i="82"/>
  <c r="S20" i="82" s="1"/>
  <c r="AC20" i="82" s="1"/>
  <c r="AB21" i="82" s="1"/>
  <c r="AX14" i="82"/>
  <c r="S14" i="82" s="1"/>
  <c r="AC14" i="82" s="1"/>
  <c r="AB15" i="82" s="1"/>
  <c r="AX6" i="82"/>
  <c r="S6" i="82" s="1"/>
  <c r="AC6" i="82" s="1"/>
  <c r="AB7" i="82" s="1"/>
  <c r="AJ7" i="82" s="1"/>
  <c r="AX85" i="34"/>
  <c r="S85" i="34" s="1"/>
  <c r="AC85" i="34" s="1"/>
  <c r="AB86" i="34" s="1"/>
  <c r="AX79" i="34"/>
  <c r="S79" i="34" s="1"/>
  <c r="AC79" i="34" s="1"/>
  <c r="AB80" i="34" s="1"/>
  <c r="AX73" i="34"/>
  <c r="S73" i="34" s="1"/>
  <c r="AC73" i="34" s="1"/>
  <c r="AB74" i="34" s="1"/>
  <c r="AX67" i="34"/>
  <c r="S67" i="34" s="1"/>
  <c r="AC67" i="34" s="1"/>
  <c r="AB68" i="34" s="1"/>
  <c r="AX61" i="34"/>
  <c r="S61" i="34" s="1"/>
  <c r="AC61" i="34" s="1"/>
  <c r="AB62" i="34" s="1"/>
  <c r="AX55" i="34"/>
  <c r="S55" i="34" s="1"/>
  <c r="AC55" i="34" s="1"/>
  <c r="AB56" i="34" s="1"/>
  <c r="AK56" i="34" s="1"/>
  <c r="AT56" i="34" s="1"/>
  <c r="AX49" i="34"/>
  <c r="S49" i="34" s="1"/>
  <c r="AC49" i="34" s="1"/>
  <c r="AB50" i="34" s="1"/>
  <c r="AX43" i="34"/>
  <c r="S43" i="34" s="1"/>
  <c r="AC43" i="34" s="1"/>
  <c r="AB44" i="34" s="1"/>
  <c r="AX37" i="34"/>
  <c r="S37" i="34" s="1"/>
  <c r="AC37" i="34" s="1"/>
  <c r="AB38" i="34" s="1"/>
  <c r="AX31" i="34"/>
  <c r="S31" i="34" s="1"/>
  <c r="AC31" i="34" s="1"/>
  <c r="AB32" i="34" s="1"/>
  <c r="AX21" i="34"/>
  <c r="S21" i="34" s="1"/>
  <c r="AC21" i="34" s="1"/>
  <c r="AB22" i="34" s="1"/>
  <c r="AX13" i="34"/>
  <c r="S13" i="34" s="1"/>
  <c r="AC13" i="34" s="1"/>
  <c r="AB14" i="34" s="1"/>
  <c r="AJ14" i="34" s="1"/>
  <c r="AX3" i="34"/>
  <c r="S3" i="34" s="1"/>
  <c r="AC3" i="34" s="1"/>
  <c r="AX53" i="78"/>
  <c r="S53" i="78" s="1"/>
  <c r="AC53" i="78" s="1"/>
  <c r="AB54" i="78" s="1"/>
  <c r="AX47" i="78"/>
  <c r="S47" i="78" s="1"/>
  <c r="AC47" i="78" s="1"/>
  <c r="AB48" i="78" s="1"/>
  <c r="AX41" i="78"/>
  <c r="S41" i="78" s="1"/>
  <c r="AC41" i="78" s="1"/>
  <c r="AB42" i="78" s="1"/>
  <c r="AX35" i="78"/>
  <c r="S35" i="78" s="1"/>
  <c r="AC35" i="78" s="1"/>
  <c r="AB36" i="78" s="1"/>
  <c r="AX29" i="78"/>
  <c r="S29" i="78" s="1"/>
  <c r="AC29" i="78" s="1"/>
  <c r="AB30" i="78" s="1"/>
  <c r="AJ30" i="78" s="1"/>
  <c r="AX23" i="78"/>
  <c r="S23" i="78" s="1"/>
  <c r="AC23" i="78" s="1"/>
  <c r="AB24" i="78" s="1"/>
  <c r="AX17" i="78"/>
  <c r="S17" i="78" s="1"/>
  <c r="AC17" i="78" s="1"/>
  <c r="AB18" i="78" s="1"/>
  <c r="AX11" i="78"/>
  <c r="S11" i="78" s="1"/>
  <c r="AC11" i="78" s="1"/>
  <c r="AB12" i="78" s="1"/>
  <c r="AX5" i="78"/>
  <c r="S5" i="78" s="1"/>
  <c r="AC5" i="78" s="1"/>
  <c r="AB6" i="78" s="1"/>
  <c r="AX31" i="82"/>
  <c r="S31" i="82" s="1"/>
  <c r="AC31" i="82" s="1"/>
  <c r="AB32" i="82" s="1"/>
  <c r="AX25" i="82"/>
  <c r="S25" i="82" s="1"/>
  <c r="AC25" i="82" s="1"/>
  <c r="AB26" i="82" s="1"/>
  <c r="AK26" i="82" s="1"/>
  <c r="AT26" i="82" s="1"/>
  <c r="AX19" i="82"/>
  <c r="S19" i="82" s="1"/>
  <c r="AC19" i="82" s="1"/>
  <c r="AB20" i="82" s="1"/>
  <c r="AX13" i="82"/>
  <c r="S13" i="82" s="1"/>
  <c r="AC13" i="82" s="1"/>
  <c r="AB14" i="82" s="1"/>
  <c r="AX5" i="82"/>
  <c r="S5" i="82" s="1"/>
  <c r="AC5" i="82" s="1"/>
  <c r="AB6" i="82" s="1"/>
  <c r="Z89" i="94"/>
  <c r="AF89" i="94" s="1"/>
  <c r="AO89" i="94" s="1"/>
  <c r="AO91" i="94" s="1"/>
  <c r="AJ7" i="34"/>
  <c r="AK7" i="34"/>
  <c r="AT7" i="34" s="1"/>
  <c r="AK5" i="78"/>
  <c r="AT5" i="78" s="1"/>
  <c r="AJ8" i="82"/>
  <c r="AK8" i="82"/>
  <c r="AT8" i="82" s="1"/>
  <c r="AE89" i="94"/>
  <c r="AX89" i="94"/>
  <c r="S89" i="94" s="1"/>
  <c r="AC89" i="94" s="1"/>
  <c r="AH89" i="77"/>
  <c r="AQ89" i="77" s="1"/>
  <c r="AJ6" i="34"/>
  <c r="AK6" i="34"/>
  <c r="AT6" i="34" s="1"/>
  <c r="AJ62" i="78"/>
  <c r="AK62" i="78"/>
  <c r="AT62" i="78" s="1"/>
  <c r="AJ72" i="82"/>
  <c r="AK72" i="82"/>
  <c r="AT72" i="82" s="1"/>
  <c r="AJ54" i="82"/>
  <c r="AK54" i="82"/>
  <c r="AT54" i="82" s="1"/>
  <c r="AJ42" i="82"/>
  <c r="AK42" i="82"/>
  <c r="AT42" i="82" s="1"/>
  <c r="AJ24" i="82"/>
  <c r="AK24" i="82"/>
  <c r="AT24" i="82" s="1"/>
  <c r="AJ18" i="82"/>
  <c r="AK18" i="82"/>
  <c r="AT18" i="82" s="1"/>
  <c r="Y89" i="37"/>
  <c r="X89" i="37"/>
  <c r="X88" i="90"/>
  <c r="Y88" i="90"/>
  <c r="Y91" i="81"/>
  <c r="X91" i="81"/>
  <c r="AN86" i="93"/>
  <c r="AI86" i="93"/>
  <c r="AN89" i="29"/>
  <c r="AI89" i="29"/>
  <c r="X90" i="41"/>
  <c r="Y90" i="41"/>
  <c r="Z89" i="77"/>
  <c r="AK83" i="34"/>
  <c r="AT83" i="34" s="1"/>
  <c r="AK77" i="34"/>
  <c r="AT77" i="34" s="1"/>
  <c r="AJ71" i="34"/>
  <c r="AK71" i="34"/>
  <c r="AT71" i="34" s="1"/>
  <c r="AJ65" i="34"/>
  <c r="AK65" i="34"/>
  <c r="AT65" i="34" s="1"/>
  <c r="AJ59" i="34"/>
  <c r="AK59" i="34"/>
  <c r="AT59" i="34" s="1"/>
  <c r="AJ53" i="34"/>
  <c r="AK53" i="34"/>
  <c r="AT53" i="34" s="1"/>
  <c r="AK47" i="34"/>
  <c r="AT47" i="34" s="1"/>
  <c r="AK41" i="34"/>
  <c r="AT41" i="34" s="1"/>
  <c r="AJ35" i="34"/>
  <c r="AK35" i="34"/>
  <c r="AT35" i="34" s="1"/>
  <c r="AX28" i="34"/>
  <c r="S28" i="34" s="1"/>
  <c r="AC28" i="34" s="1"/>
  <c r="AB29" i="34" s="1"/>
  <c r="AX22" i="34"/>
  <c r="S22" i="34" s="1"/>
  <c r="AC22" i="34" s="1"/>
  <c r="AB23" i="34" s="1"/>
  <c r="AX16" i="34"/>
  <c r="S16" i="34" s="1"/>
  <c r="AC16" i="34" s="1"/>
  <c r="AB17" i="34" s="1"/>
  <c r="AX10" i="34"/>
  <c r="S10" i="34" s="1"/>
  <c r="AC10" i="34" s="1"/>
  <c r="AB11" i="34" s="1"/>
  <c r="AX4" i="34"/>
  <c r="S4" i="34" s="1"/>
  <c r="AC4" i="34" s="1"/>
  <c r="AB5" i="34" s="1"/>
  <c r="AJ79" i="78"/>
  <c r="AK79" i="78"/>
  <c r="AT79" i="78" s="1"/>
  <c r="AJ73" i="78"/>
  <c r="AK73" i="78"/>
  <c r="AT73" i="78" s="1"/>
  <c r="AJ67" i="78"/>
  <c r="AK67" i="78"/>
  <c r="AT67" i="78" s="1"/>
  <c r="AJ61" i="78"/>
  <c r="AK61" i="78"/>
  <c r="AT61" i="78" s="1"/>
  <c r="AJ55" i="78"/>
  <c r="AK55" i="78"/>
  <c r="AT55" i="78" s="1"/>
  <c r="AJ49" i="78"/>
  <c r="AK49" i="78"/>
  <c r="AT49" i="78" s="1"/>
  <c r="AJ43" i="78"/>
  <c r="AJ37" i="78"/>
  <c r="AK37" i="78"/>
  <c r="AT37" i="78" s="1"/>
  <c r="AK31" i="78"/>
  <c r="AT31" i="78" s="1"/>
  <c r="AJ25" i="78"/>
  <c r="AK25" i="78"/>
  <c r="AT25" i="78" s="1"/>
  <c r="AJ19" i="78"/>
  <c r="AK19" i="78"/>
  <c r="AT19" i="78" s="1"/>
  <c r="AJ13" i="78"/>
  <c r="AK13" i="78"/>
  <c r="AT13" i="78" s="1"/>
  <c r="AX6" i="78"/>
  <c r="S6" i="78" s="1"/>
  <c r="AC6" i="78" s="1"/>
  <c r="AB7" i="78" s="1"/>
  <c r="AJ83" i="82"/>
  <c r="AK83" i="82"/>
  <c r="AT83" i="82" s="1"/>
  <c r="AJ77" i="82"/>
  <c r="AK77" i="82"/>
  <c r="AT77" i="82" s="1"/>
  <c r="AJ71" i="82"/>
  <c r="AK71" i="82"/>
  <c r="AT71" i="82" s="1"/>
  <c r="AJ65" i="82"/>
  <c r="AK65" i="82"/>
  <c r="AT65" i="82" s="1"/>
  <c r="AJ59" i="82"/>
  <c r="AK59" i="82"/>
  <c r="AT59" i="82" s="1"/>
  <c r="AJ53" i="82"/>
  <c r="AK53" i="82"/>
  <c r="AT53" i="82" s="1"/>
  <c r="AJ47" i="82"/>
  <c r="AK47" i="82"/>
  <c r="AT47" i="82" s="1"/>
  <c r="AJ41" i="82"/>
  <c r="AK41" i="82"/>
  <c r="AT41" i="82" s="1"/>
  <c r="AJ35" i="82"/>
  <c r="AK35" i="82"/>
  <c r="AT35" i="82" s="1"/>
  <c r="AJ29" i="82"/>
  <c r="AK29" i="82"/>
  <c r="AT29" i="82" s="1"/>
  <c r="AJ23" i="82"/>
  <c r="AK23" i="82"/>
  <c r="AT23" i="82" s="1"/>
  <c r="AJ17" i="82"/>
  <c r="AK17" i="82"/>
  <c r="AT17" i="82" s="1"/>
  <c r="AX10" i="82"/>
  <c r="S10" i="82" s="1"/>
  <c r="AC10" i="82" s="1"/>
  <c r="AB11" i="82" s="1"/>
  <c r="AX4" i="82"/>
  <c r="S4" i="82" s="1"/>
  <c r="AC4" i="82" s="1"/>
  <c r="AB5" i="82" s="1"/>
  <c r="AH89" i="94"/>
  <c r="AQ89" i="94" s="1"/>
  <c r="AQ91" i="94" s="1"/>
  <c r="AZ3" i="94"/>
  <c r="AX6" i="94" s="1"/>
  <c r="S6" i="94" s="1"/>
  <c r="AC6" i="94" s="1"/>
  <c r="AB7" i="94" s="1"/>
  <c r="AX10" i="94"/>
  <c r="S10" i="94" s="1"/>
  <c r="AC10" i="94" s="1"/>
  <c r="AB11" i="94" s="1"/>
  <c r="AX11" i="94"/>
  <c r="S11" i="94" s="1"/>
  <c r="AC11" i="94" s="1"/>
  <c r="AB12" i="94" s="1"/>
  <c r="AX14" i="94"/>
  <c r="S14" i="94" s="1"/>
  <c r="AC14" i="94" s="1"/>
  <c r="AB15" i="94" s="1"/>
  <c r="AX18" i="94"/>
  <c r="S18" i="94" s="1"/>
  <c r="AC18" i="94" s="1"/>
  <c r="AB19" i="94" s="1"/>
  <c r="AX19" i="94"/>
  <c r="S19" i="94" s="1"/>
  <c r="AC19" i="94" s="1"/>
  <c r="AB20" i="94" s="1"/>
  <c r="AX20" i="94"/>
  <c r="S20" i="94" s="1"/>
  <c r="AC20" i="94" s="1"/>
  <c r="AB21" i="94" s="1"/>
  <c r="AX24" i="94"/>
  <c r="S24" i="94" s="1"/>
  <c r="AC24" i="94" s="1"/>
  <c r="AB25" i="94" s="1"/>
  <c r="AX25" i="94"/>
  <c r="S25" i="94" s="1"/>
  <c r="AC25" i="94" s="1"/>
  <c r="AB26" i="94" s="1"/>
  <c r="AX26" i="94"/>
  <c r="S26" i="94" s="1"/>
  <c r="AC26" i="94" s="1"/>
  <c r="AB27" i="94" s="1"/>
  <c r="AX28" i="94"/>
  <c r="S28" i="94" s="1"/>
  <c r="AC28" i="94" s="1"/>
  <c r="AB29" i="94" s="1"/>
  <c r="AX30" i="94"/>
  <c r="S30" i="94" s="1"/>
  <c r="AC30" i="94" s="1"/>
  <c r="AB31" i="94" s="1"/>
  <c r="AX31" i="94"/>
  <c r="S31" i="94" s="1"/>
  <c r="AC31" i="94" s="1"/>
  <c r="AB32" i="94" s="1"/>
  <c r="AX32" i="94"/>
  <c r="S32" i="94" s="1"/>
  <c r="AC32" i="94" s="1"/>
  <c r="AB33" i="94" s="1"/>
  <c r="AX34" i="94"/>
  <c r="S34" i="94" s="1"/>
  <c r="AC34" i="94" s="1"/>
  <c r="AB35" i="94" s="1"/>
  <c r="AX35" i="94"/>
  <c r="S35" i="94" s="1"/>
  <c r="AC35" i="94" s="1"/>
  <c r="AB36" i="94" s="1"/>
  <c r="AX36" i="94"/>
  <c r="S36" i="94" s="1"/>
  <c r="AC36" i="94" s="1"/>
  <c r="AB37" i="94" s="1"/>
  <c r="AX37" i="94"/>
  <c r="S37" i="94" s="1"/>
  <c r="AC37" i="94" s="1"/>
  <c r="AB38" i="94" s="1"/>
  <c r="AX38" i="94"/>
  <c r="S38" i="94" s="1"/>
  <c r="AC38" i="94" s="1"/>
  <c r="AB39" i="94" s="1"/>
  <c r="AX40" i="94"/>
  <c r="S40" i="94" s="1"/>
  <c r="AC40" i="94" s="1"/>
  <c r="AB41" i="94" s="1"/>
  <c r="AX41" i="94"/>
  <c r="S41" i="94" s="1"/>
  <c r="AC41" i="94" s="1"/>
  <c r="AB42" i="94" s="1"/>
  <c r="AX42" i="94"/>
  <c r="S42" i="94" s="1"/>
  <c r="AC42" i="94" s="1"/>
  <c r="AB43" i="94" s="1"/>
  <c r="AX43" i="94"/>
  <c r="S43" i="94" s="1"/>
  <c r="AC43" i="94" s="1"/>
  <c r="AB44" i="94" s="1"/>
  <c r="AX44" i="94"/>
  <c r="S44" i="94" s="1"/>
  <c r="AC44" i="94" s="1"/>
  <c r="AB45" i="94" s="1"/>
  <c r="AX46" i="94"/>
  <c r="S46" i="94" s="1"/>
  <c r="AC46" i="94" s="1"/>
  <c r="AB47" i="94" s="1"/>
  <c r="AX47" i="94"/>
  <c r="S47" i="94" s="1"/>
  <c r="AC47" i="94" s="1"/>
  <c r="AB48" i="94" s="1"/>
  <c r="AX48" i="94"/>
  <c r="S48" i="94" s="1"/>
  <c r="AC48" i="94" s="1"/>
  <c r="AB49" i="94" s="1"/>
  <c r="AX49" i="94"/>
  <c r="S49" i="94" s="1"/>
  <c r="AC49" i="94" s="1"/>
  <c r="AB50" i="94" s="1"/>
  <c r="AX50" i="94"/>
  <c r="S50" i="94" s="1"/>
  <c r="AC50" i="94" s="1"/>
  <c r="AB51" i="94" s="1"/>
  <c r="AX52" i="94"/>
  <c r="S52" i="94" s="1"/>
  <c r="AC52" i="94" s="1"/>
  <c r="AB53" i="94" s="1"/>
  <c r="AX53" i="94"/>
  <c r="S53" i="94" s="1"/>
  <c r="AC53" i="94" s="1"/>
  <c r="AB54" i="94" s="1"/>
  <c r="AX54" i="94"/>
  <c r="S54" i="94" s="1"/>
  <c r="AC54" i="94" s="1"/>
  <c r="AB55" i="94" s="1"/>
  <c r="AX55" i="94"/>
  <c r="S55" i="94" s="1"/>
  <c r="AC55" i="94" s="1"/>
  <c r="AB56" i="94" s="1"/>
  <c r="AX56" i="94"/>
  <c r="S56" i="94" s="1"/>
  <c r="AC56" i="94" s="1"/>
  <c r="AB57" i="94" s="1"/>
  <c r="AX58" i="94"/>
  <c r="S58" i="94" s="1"/>
  <c r="AC58" i="94" s="1"/>
  <c r="AB59" i="94" s="1"/>
  <c r="AX59" i="94"/>
  <c r="S59" i="94" s="1"/>
  <c r="AC59" i="94" s="1"/>
  <c r="AB60" i="94" s="1"/>
  <c r="AX60" i="94"/>
  <c r="S60" i="94" s="1"/>
  <c r="AC60" i="94" s="1"/>
  <c r="AB61" i="94" s="1"/>
  <c r="AX61" i="94"/>
  <c r="S61" i="94" s="1"/>
  <c r="AC61" i="94" s="1"/>
  <c r="AB62" i="94" s="1"/>
  <c r="AX62" i="94"/>
  <c r="S62" i="94" s="1"/>
  <c r="AC62" i="94" s="1"/>
  <c r="AB63" i="94" s="1"/>
  <c r="AX64" i="94"/>
  <c r="S64" i="94" s="1"/>
  <c r="AC64" i="94" s="1"/>
  <c r="AB65" i="94" s="1"/>
  <c r="AX65" i="94"/>
  <c r="S65" i="94" s="1"/>
  <c r="AC65" i="94" s="1"/>
  <c r="AB66" i="94" s="1"/>
  <c r="AX66" i="94"/>
  <c r="S66" i="94" s="1"/>
  <c r="AC66" i="94" s="1"/>
  <c r="AB67" i="94" s="1"/>
  <c r="AX67" i="94"/>
  <c r="S67" i="94" s="1"/>
  <c r="AC67" i="94" s="1"/>
  <c r="AB68" i="94" s="1"/>
  <c r="AX68" i="94"/>
  <c r="S68" i="94" s="1"/>
  <c r="AC68" i="94" s="1"/>
  <c r="AB69" i="94" s="1"/>
  <c r="AX70" i="94"/>
  <c r="S70" i="94" s="1"/>
  <c r="AC70" i="94" s="1"/>
  <c r="AB71" i="94" s="1"/>
  <c r="AX71" i="94"/>
  <c r="S71" i="94" s="1"/>
  <c r="AC71" i="94" s="1"/>
  <c r="AB72" i="94" s="1"/>
  <c r="AX72" i="94"/>
  <c r="S72" i="94" s="1"/>
  <c r="AC72" i="94" s="1"/>
  <c r="AB73" i="94" s="1"/>
  <c r="AX73" i="94"/>
  <c r="S73" i="94" s="1"/>
  <c r="AC73" i="94" s="1"/>
  <c r="AB74" i="94" s="1"/>
  <c r="AX74" i="94"/>
  <c r="S74" i="94" s="1"/>
  <c r="AC74" i="94" s="1"/>
  <c r="AB75" i="94" s="1"/>
  <c r="AX76" i="94"/>
  <c r="S76" i="94" s="1"/>
  <c r="AC76" i="94" s="1"/>
  <c r="AB77" i="94" s="1"/>
  <c r="AX77" i="94"/>
  <c r="S77" i="94" s="1"/>
  <c r="AC77" i="94" s="1"/>
  <c r="AB78" i="94" s="1"/>
  <c r="AX78" i="94"/>
  <c r="S78" i="94" s="1"/>
  <c r="AC78" i="94" s="1"/>
  <c r="AB79" i="94" s="1"/>
  <c r="AX79" i="94"/>
  <c r="S79" i="94" s="1"/>
  <c r="AC79" i="94" s="1"/>
  <c r="AB80" i="94" s="1"/>
  <c r="AX80" i="94"/>
  <c r="S80" i="94" s="1"/>
  <c r="AC80" i="94" s="1"/>
  <c r="AB81" i="94" s="1"/>
  <c r="AX82" i="94"/>
  <c r="S82" i="94" s="1"/>
  <c r="AC82" i="94" s="1"/>
  <c r="AB83" i="94" s="1"/>
  <c r="AX83" i="94"/>
  <c r="S83" i="94" s="1"/>
  <c r="AC83" i="94" s="1"/>
  <c r="AB84" i="94" s="1"/>
  <c r="AX87" i="94"/>
  <c r="S87" i="94" s="1"/>
  <c r="AC87" i="94" s="1"/>
  <c r="AB88" i="94" s="1"/>
  <c r="AX85" i="94"/>
  <c r="S85" i="94" s="1"/>
  <c r="AC85" i="94" s="1"/>
  <c r="AB86" i="94" s="1"/>
  <c r="AX84" i="94"/>
  <c r="S84" i="94" s="1"/>
  <c r="AC84" i="94" s="1"/>
  <c r="AB85" i="94" s="1"/>
  <c r="AX86" i="94"/>
  <c r="S86" i="94" s="1"/>
  <c r="AC86" i="94" s="1"/>
  <c r="AB87" i="94" s="1"/>
  <c r="AX88" i="94"/>
  <c r="S88" i="94" s="1"/>
  <c r="AC88" i="94" s="1"/>
  <c r="AB89" i="94" s="1"/>
  <c r="AI86" i="73"/>
  <c r="AN86" i="73"/>
  <c r="AR86" i="86"/>
  <c r="AJ54" i="34"/>
  <c r="AK54" i="34"/>
  <c r="AT54" i="34" s="1"/>
  <c r="AK30" i="34"/>
  <c r="AT30" i="34" s="1"/>
  <c r="AJ80" i="78"/>
  <c r="AK80" i="78"/>
  <c r="AT80" i="78" s="1"/>
  <c r="AJ56" i="78"/>
  <c r="AK56" i="78"/>
  <c r="AT56" i="78" s="1"/>
  <c r="AJ20" i="78"/>
  <c r="AK20" i="78"/>
  <c r="AT20" i="78" s="1"/>
  <c r="AJ30" i="82"/>
  <c r="AK30" i="82"/>
  <c r="AT30" i="82" s="1"/>
  <c r="AK88" i="34"/>
  <c r="AT88" i="34" s="1"/>
  <c r="AJ76" i="34"/>
  <c r="AK76" i="34"/>
  <c r="AT76" i="34" s="1"/>
  <c r="AJ64" i="34"/>
  <c r="AK64" i="34"/>
  <c r="AT64" i="34" s="1"/>
  <c r="AK46" i="34"/>
  <c r="AT46" i="34" s="1"/>
  <c r="AJ40" i="34"/>
  <c r="AK40" i="34"/>
  <c r="AT40" i="34" s="1"/>
  <c r="AJ34" i="34"/>
  <c r="AK34" i="34"/>
  <c r="AT34" i="34" s="1"/>
  <c r="AJ28" i="34"/>
  <c r="AK28" i="34"/>
  <c r="AT28" i="34" s="1"/>
  <c r="AK22" i="34"/>
  <c r="AT22" i="34" s="1"/>
  <c r="AJ10" i="34"/>
  <c r="AK10" i="34"/>
  <c r="AT10" i="34" s="1"/>
  <c r="AB4" i="34"/>
  <c r="AJ3" i="34"/>
  <c r="AS4" i="26"/>
  <c r="AS91" i="26" s="1"/>
  <c r="AL4" i="26"/>
  <c r="AU4" i="26" s="1"/>
  <c r="AJ84" i="78"/>
  <c r="AK84" i="78"/>
  <c r="AT84" i="78" s="1"/>
  <c r="AJ78" i="78"/>
  <c r="AK78" i="78"/>
  <c r="AT78" i="78" s="1"/>
  <c r="AJ72" i="78"/>
  <c r="AK72" i="78"/>
  <c r="AT72" i="78" s="1"/>
  <c r="AJ66" i="78"/>
  <c r="AK66" i="78"/>
  <c r="AT66" i="78" s="1"/>
  <c r="AJ60" i="78"/>
  <c r="AK60" i="78"/>
  <c r="AT60" i="78" s="1"/>
  <c r="AJ54" i="78"/>
  <c r="AK54" i="78"/>
  <c r="AT54" i="78" s="1"/>
  <c r="AJ48" i="78"/>
  <c r="AK48" i="78"/>
  <c r="AT48" i="78" s="1"/>
  <c r="AK42" i="78"/>
  <c r="AT42" i="78" s="1"/>
  <c r="AJ36" i="78"/>
  <c r="AK36" i="78"/>
  <c r="AT36" i="78" s="1"/>
  <c r="AK30" i="78"/>
  <c r="AT30" i="78" s="1"/>
  <c r="AJ24" i="78"/>
  <c r="AK24" i="78"/>
  <c r="AT24" i="78" s="1"/>
  <c r="AJ18" i="78"/>
  <c r="AK18" i="78"/>
  <c r="AT18" i="78" s="1"/>
  <c r="AJ12" i="78"/>
  <c r="AK12" i="78"/>
  <c r="AT12" i="78" s="1"/>
  <c r="AJ85" i="82"/>
  <c r="AK85" i="82"/>
  <c r="AT85" i="82" s="1"/>
  <c r="AJ82" i="82"/>
  <c r="AK82" i="82"/>
  <c r="AT82" i="82" s="1"/>
  <c r="AJ76" i="82"/>
  <c r="AK76" i="82"/>
  <c r="AT76" i="82" s="1"/>
  <c r="AJ70" i="82"/>
  <c r="AK70" i="82"/>
  <c r="AT70" i="82" s="1"/>
  <c r="AJ64" i="82"/>
  <c r="AK64" i="82"/>
  <c r="AT64" i="82" s="1"/>
  <c r="AJ58" i="82"/>
  <c r="AK58" i="82"/>
  <c r="AT58" i="82" s="1"/>
  <c r="AJ52" i="82"/>
  <c r="AK52" i="82"/>
  <c r="AT52" i="82" s="1"/>
  <c r="AJ46" i="82"/>
  <c r="AK46" i="82"/>
  <c r="AT46" i="82" s="1"/>
  <c r="AJ40" i="82"/>
  <c r="AK40" i="82"/>
  <c r="AT40" i="82" s="1"/>
  <c r="AJ34" i="82"/>
  <c r="AK34" i="82"/>
  <c r="AT34" i="82" s="1"/>
  <c r="AJ28" i="82"/>
  <c r="AK28" i="82"/>
  <c r="AT28" i="82" s="1"/>
  <c r="AJ16" i="82"/>
  <c r="AK16" i="82"/>
  <c r="AT16" i="82" s="1"/>
  <c r="AK10" i="82"/>
  <c r="AT10" i="82" s="1"/>
  <c r="X86" i="85"/>
  <c r="Y86" i="85"/>
  <c r="AH87" i="86"/>
  <c r="AQ87" i="86" s="1"/>
  <c r="Y88" i="33"/>
  <c r="X88" i="33"/>
  <c r="AR88" i="25"/>
  <c r="AI87" i="74"/>
  <c r="AN87" i="74"/>
  <c r="AH89" i="25"/>
  <c r="AQ89" i="25" s="1"/>
  <c r="AJ84" i="34"/>
  <c r="AK84" i="34"/>
  <c r="AT84" i="34" s="1"/>
  <c r="AJ60" i="34"/>
  <c r="AK60" i="34"/>
  <c r="AT60" i="34" s="1"/>
  <c r="AK24" i="34"/>
  <c r="AT24" i="34" s="1"/>
  <c r="AJ89" i="78"/>
  <c r="AS89" i="78" s="1"/>
  <c r="AK89" i="78"/>
  <c r="AT89" i="78" s="1"/>
  <c r="AK50" i="78"/>
  <c r="AT50" i="78" s="1"/>
  <c r="AJ26" i="78"/>
  <c r="AK26" i="78"/>
  <c r="AT26" i="78" s="1"/>
  <c r="AJ78" i="82"/>
  <c r="AK78" i="82"/>
  <c r="AT78" i="82" s="1"/>
  <c r="AK6" i="82"/>
  <c r="AT6" i="82" s="1"/>
  <c r="AG89" i="34"/>
  <c r="AP89" i="34" s="1"/>
  <c r="AP91" i="34" s="1"/>
  <c r="AF89" i="34"/>
  <c r="AO89" i="34" s="1"/>
  <c r="AO91" i="34" s="1"/>
  <c r="AE89" i="34"/>
  <c r="AX89" i="34"/>
  <c r="S89" i="34" s="1"/>
  <c r="AC89" i="34" s="1"/>
  <c r="AJ87" i="34"/>
  <c r="AK87" i="34"/>
  <c r="AT87" i="34" s="1"/>
  <c r="AJ81" i="34"/>
  <c r="AK81" i="34"/>
  <c r="AT81" i="34" s="1"/>
  <c r="AJ75" i="34"/>
  <c r="AK75" i="34"/>
  <c r="AT75" i="34" s="1"/>
  <c r="AJ63" i="34"/>
  <c r="AK63" i="34"/>
  <c r="AT63" i="34" s="1"/>
  <c r="AK57" i="34"/>
  <c r="AT57" i="34" s="1"/>
  <c r="AJ51" i="34"/>
  <c r="AK51" i="34"/>
  <c r="AT51" i="34" s="1"/>
  <c r="AJ45" i="34"/>
  <c r="AK45" i="34"/>
  <c r="AT45" i="34" s="1"/>
  <c r="AJ39" i="34"/>
  <c r="AK39" i="34"/>
  <c r="AT39" i="34" s="1"/>
  <c r="AJ27" i="34"/>
  <c r="AK27" i="34"/>
  <c r="AT27" i="34" s="1"/>
  <c r="AJ21" i="34"/>
  <c r="AK21" i="34"/>
  <c r="AT21" i="34" s="1"/>
  <c r="AK15" i="34"/>
  <c r="AT15" i="34" s="1"/>
  <c r="AJ9" i="34"/>
  <c r="AK9" i="34"/>
  <c r="AT9" i="34" s="1"/>
  <c r="AK85" i="78"/>
  <c r="AT85" i="78" s="1"/>
  <c r="AJ83" i="78"/>
  <c r="AK83" i="78"/>
  <c r="AT83" i="78" s="1"/>
  <c r="AJ77" i="78"/>
  <c r="AK77" i="78"/>
  <c r="AT77" i="78" s="1"/>
  <c r="AJ71" i="78"/>
  <c r="AK71" i="78"/>
  <c r="AT71" i="78" s="1"/>
  <c r="AJ65" i="78"/>
  <c r="AK65" i="78"/>
  <c r="AT65" i="78" s="1"/>
  <c r="AJ59" i="78"/>
  <c r="AJ53" i="78"/>
  <c r="AK53" i="78"/>
  <c r="AT53" i="78" s="1"/>
  <c r="AJ47" i="78"/>
  <c r="AK47" i="78"/>
  <c r="AT47" i="78" s="1"/>
  <c r="AJ41" i="78"/>
  <c r="AJ35" i="78"/>
  <c r="AK35" i="78"/>
  <c r="AT35" i="78" s="1"/>
  <c r="AK29" i="78"/>
  <c r="AT29" i="78" s="1"/>
  <c r="AJ23" i="78"/>
  <c r="AK23" i="78"/>
  <c r="AT23" i="78" s="1"/>
  <c r="AJ17" i="78"/>
  <c r="AK17" i="78"/>
  <c r="AT17" i="78" s="1"/>
  <c r="AJ6" i="78"/>
  <c r="AK6" i="78"/>
  <c r="AT6" i="78" s="1"/>
  <c r="AJ87" i="82"/>
  <c r="AK87" i="82"/>
  <c r="AT87" i="82" s="1"/>
  <c r="AJ81" i="82"/>
  <c r="AK81" i="82"/>
  <c r="AT81" i="82" s="1"/>
  <c r="AJ75" i="82"/>
  <c r="AK75" i="82"/>
  <c r="AT75" i="82" s="1"/>
  <c r="AJ69" i="82"/>
  <c r="AK69" i="82"/>
  <c r="AT69" i="82" s="1"/>
  <c r="AJ63" i="82"/>
  <c r="AK63" i="82"/>
  <c r="AT63" i="82" s="1"/>
  <c r="AJ57" i="82"/>
  <c r="AK57" i="82"/>
  <c r="AT57" i="82" s="1"/>
  <c r="AJ51" i="82"/>
  <c r="AK51" i="82"/>
  <c r="AT51" i="82" s="1"/>
  <c r="AJ45" i="82"/>
  <c r="AK45" i="82"/>
  <c r="AT45" i="82" s="1"/>
  <c r="AJ39" i="82"/>
  <c r="AK39" i="82"/>
  <c r="AT39" i="82" s="1"/>
  <c r="AJ33" i="82"/>
  <c r="AK33" i="82"/>
  <c r="AT33" i="82" s="1"/>
  <c r="AJ27" i="82"/>
  <c r="AK27" i="82"/>
  <c r="AT27" i="82" s="1"/>
  <c r="AJ21" i="82"/>
  <c r="AK21" i="82"/>
  <c r="AT21" i="82" s="1"/>
  <c r="AJ15" i="82"/>
  <c r="AK15" i="82"/>
  <c r="AT15" i="82" s="1"/>
  <c r="AJ9" i="82"/>
  <c r="AK9" i="82"/>
  <c r="AT9" i="82" s="1"/>
  <c r="AJ3" i="82"/>
  <c r="AB4" i="82"/>
  <c r="AN88" i="37"/>
  <c r="AI88" i="37"/>
  <c r="AI87" i="90"/>
  <c r="AN87" i="90"/>
  <c r="AL89" i="26"/>
  <c r="AU89" i="26" s="1"/>
  <c r="AR89" i="26"/>
  <c r="AR91" i="26" s="1"/>
  <c r="W88" i="86"/>
  <c r="AG87" i="86"/>
  <c r="AP87" i="86" s="1"/>
  <c r="AF87" i="86"/>
  <c r="AO87" i="86" s="1"/>
  <c r="AE87" i="86"/>
  <c r="AI90" i="81"/>
  <c r="AN90" i="81"/>
  <c r="X87" i="93"/>
  <c r="Y87" i="93"/>
  <c r="Y90" i="29"/>
  <c r="X90" i="29"/>
  <c r="Z90" i="29" s="1"/>
  <c r="AN89" i="41"/>
  <c r="AI89" i="41"/>
  <c r="AJ66" i="34"/>
  <c r="AK66" i="34"/>
  <c r="AT66" i="34" s="1"/>
  <c r="AJ48" i="34"/>
  <c r="AK48" i="34"/>
  <c r="AT48" i="34" s="1"/>
  <c r="AK12" i="34"/>
  <c r="AT12" i="34" s="1"/>
  <c r="AJ74" i="78"/>
  <c r="AK74" i="78"/>
  <c r="AT74" i="78" s="1"/>
  <c r="AK44" i="78"/>
  <c r="AT44" i="78" s="1"/>
  <c r="AJ8" i="78"/>
  <c r="AK8" i="78"/>
  <c r="AT8" i="78" s="1"/>
  <c r="AJ84" i="82"/>
  <c r="AK84" i="82"/>
  <c r="AT84" i="82" s="1"/>
  <c r="AJ60" i="82"/>
  <c r="AK60" i="82"/>
  <c r="AT60" i="82" s="1"/>
  <c r="AJ12" i="82"/>
  <c r="AK12" i="82"/>
  <c r="AT12" i="82" s="1"/>
  <c r="AJ70" i="34"/>
  <c r="AK70" i="34"/>
  <c r="AT70" i="34" s="1"/>
  <c r="AE89" i="82"/>
  <c r="AX89" i="82"/>
  <c r="S89" i="82" s="1"/>
  <c r="AC89" i="82" s="1"/>
  <c r="AJ89" i="82" s="1"/>
  <c r="AS89" i="82" s="1"/>
  <c r="AG89" i="82"/>
  <c r="AP89" i="82" s="1"/>
  <c r="AP91" i="82" s="1"/>
  <c r="AF89" i="82"/>
  <c r="AO89" i="82" s="1"/>
  <c r="AO91" i="82" s="1"/>
  <c r="AJ86" i="34"/>
  <c r="AK86" i="34"/>
  <c r="AT86" i="34" s="1"/>
  <c r="AJ80" i="34"/>
  <c r="AK80" i="34"/>
  <c r="AT80" i="34" s="1"/>
  <c r="AJ74" i="34"/>
  <c r="AK74" i="34"/>
  <c r="AT74" i="34" s="1"/>
  <c r="AK68" i="34"/>
  <c r="AT68" i="34" s="1"/>
  <c r="AJ62" i="34"/>
  <c r="AK62" i="34"/>
  <c r="AT62" i="34" s="1"/>
  <c r="AJ56" i="34"/>
  <c r="AJ50" i="34"/>
  <c r="AK50" i="34"/>
  <c r="AT50" i="34" s="1"/>
  <c r="AJ44" i="34"/>
  <c r="AK44" i="34"/>
  <c r="AT44" i="34" s="1"/>
  <c r="AJ38" i="34"/>
  <c r="AK38" i="34"/>
  <c r="AT38" i="34" s="1"/>
  <c r="AK32" i="34"/>
  <c r="AT32" i="34" s="1"/>
  <c r="AJ26" i="34"/>
  <c r="AK26" i="34"/>
  <c r="AT26" i="34" s="1"/>
  <c r="AJ20" i="34"/>
  <c r="AK20" i="34"/>
  <c r="AT20" i="34" s="1"/>
  <c r="AJ8" i="34"/>
  <c r="AK8" i="34"/>
  <c r="AT8" i="34" s="1"/>
  <c r="AJ88" i="78"/>
  <c r="AK88" i="78"/>
  <c r="AT88" i="78" s="1"/>
  <c r="AJ76" i="78"/>
  <c r="AK76" i="78"/>
  <c r="AT76" i="78" s="1"/>
  <c r="AJ70" i="78"/>
  <c r="AK70" i="78"/>
  <c r="AT70" i="78" s="1"/>
  <c r="AJ64" i="78"/>
  <c r="AK64" i="78"/>
  <c r="AT64" i="78" s="1"/>
  <c r="AK58" i="78"/>
  <c r="AT58" i="78" s="1"/>
  <c r="AJ52" i="78"/>
  <c r="AJ46" i="78"/>
  <c r="AK46" i="78"/>
  <c r="AT46" i="78" s="1"/>
  <c r="AK40" i="78"/>
  <c r="AT40" i="78" s="1"/>
  <c r="AJ34" i="78"/>
  <c r="AK34" i="78"/>
  <c r="AT34" i="78" s="1"/>
  <c r="AJ28" i="78"/>
  <c r="AK28" i="78"/>
  <c r="AT28" i="78" s="1"/>
  <c r="AJ22" i="78"/>
  <c r="AK22" i="78"/>
  <c r="AT22" i="78" s="1"/>
  <c r="AJ16" i="78"/>
  <c r="AK10" i="78"/>
  <c r="AT10" i="78" s="1"/>
  <c r="AJ86" i="82"/>
  <c r="AK86" i="82"/>
  <c r="AT86" i="82" s="1"/>
  <c r="AJ80" i="82"/>
  <c r="AK80" i="82"/>
  <c r="AT80" i="82" s="1"/>
  <c r="AJ74" i="82"/>
  <c r="AK74" i="82"/>
  <c r="AT74" i="82" s="1"/>
  <c r="AJ68" i="82"/>
  <c r="AK68" i="82"/>
  <c r="AT68" i="82" s="1"/>
  <c r="AJ62" i="82"/>
  <c r="AK62" i="82"/>
  <c r="AT62" i="82" s="1"/>
  <c r="AJ56" i="82"/>
  <c r="AK56" i="82"/>
  <c r="AT56" i="82" s="1"/>
  <c r="AJ50" i="82"/>
  <c r="AK50" i="82"/>
  <c r="AT50" i="82" s="1"/>
  <c r="AJ44" i="82"/>
  <c r="AK44" i="82"/>
  <c r="AT44" i="82" s="1"/>
  <c r="AJ38" i="82"/>
  <c r="AK38" i="82"/>
  <c r="AT38" i="82" s="1"/>
  <c r="AJ32" i="82"/>
  <c r="AK32" i="82"/>
  <c r="AT32" i="82" s="1"/>
  <c r="AJ26" i="82"/>
  <c r="AJ20" i="82"/>
  <c r="AK20" i="82"/>
  <c r="AT20" i="82" s="1"/>
  <c r="AJ14" i="82"/>
  <c r="AK14" i="82"/>
  <c r="AT14" i="82" s="1"/>
  <c r="AR88" i="94"/>
  <c r="AI88" i="45"/>
  <c r="AN88" i="45"/>
  <c r="AI86" i="89"/>
  <c r="AN86" i="89"/>
  <c r="AR88" i="77"/>
  <c r="Y88" i="74"/>
  <c r="X88" i="74"/>
  <c r="AI89" i="78"/>
  <c r="AN89" i="78"/>
  <c r="AN91" i="78" s="1"/>
  <c r="Y87" i="73"/>
  <c r="X87" i="73"/>
  <c r="AJ72" i="34"/>
  <c r="AK72" i="34"/>
  <c r="AT72" i="34" s="1"/>
  <c r="AJ36" i="34"/>
  <c r="AK36" i="34"/>
  <c r="AT36" i="34" s="1"/>
  <c r="AK18" i="34"/>
  <c r="AT18" i="34" s="1"/>
  <c r="AK68" i="78"/>
  <c r="AT68" i="78" s="1"/>
  <c r="AJ38" i="78"/>
  <c r="AK38" i="78"/>
  <c r="AT38" i="78" s="1"/>
  <c r="AJ14" i="78"/>
  <c r="AK14" i="78"/>
  <c r="AT14" i="78" s="1"/>
  <c r="AJ66" i="82"/>
  <c r="AK66" i="82"/>
  <c r="AT66" i="82" s="1"/>
  <c r="AJ48" i="82"/>
  <c r="AK48" i="82"/>
  <c r="AT48" i="82" s="1"/>
  <c r="AJ36" i="82"/>
  <c r="AK36" i="82"/>
  <c r="AT36" i="82" s="1"/>
  <c r="Z89" i="25"/>
  <c r="AJ82" i="34"/>
  <c r="AK82" i="34"/>
  <c r="AT82" i="34" s="1"/>
  <c r="AJ52" i="34"/>
  <c r="AK52" i="34"/>
  <c r="AT52" i="34" s="1"/>
  <c r="AJ85" i="34"/>
  <c r="AK85" i="34"/>
  <c r="AT85" i="34" s="1"/>
  <c r="AJ79" i="34"/>
  <c r="AK79" i="34"/>
  <c r="AT79" i="34" s="1"/>
  <c r="AJ73" i="34"/>
  <c r="AK73" i="34"/>
  <c r="AT73" i="34" s="1"/>
  <c r="AJ67" i="34"/>
  <c r="AK67" i="34"/>
  <c r="AT67" i="34" s="1"/>
  <c r="AJ61" i="34"/>
  <c r="AK61" i="34"/>
  <c r="AT61" i="34" s="1"/>
  <c r="AK55" i="34"/>
  <c r="AT55" i="34" s="1"/>
  <c r="AJ49" i="34"/>
  <c r="AK49" i="34"/>
  <c r="AT49" i="34" s="1"/>
  <c r="AJ43" i="34"/>
  <c r="AJ37" i="34"/>
  <c r="AK37" i="34"/>
  <c r="AT37" i="34" s="1"/>
  <c r="AX30" i="34"/>
  <c r="S30" i="34" s="1"/>
  <c r="AC30" i="34" s="1"/>
  <c r="AB31" i="34" s="1"/>
  <c r="AX24" i="34"/>
  <c r="S24" i="34" s="1"/>
  <c r="AC24" i="34" s="1"/>
  <c r="AB25" i="34" s="1"/>
  <c r="AX18" i="34"/>
  <c r="S18" i="34" s="1"/>
  <c r="AC18" i="34" s="1"/>
  <c r="AB19" i="34" s="1"/>
  <c r="AX12" i="34"/>
  <c r="S12" i="34" s="1"/>
  <c r="AC12" i="34" s="1"/>
  <c r="AB13" i="34" s="1"/>
  <c r="AJ87" i="78"/>
  <c r="AK87" i="78"/>
  <c r="AT87" i="78" s="1"/>
  <c r="AK81" i="78"/>
  <c r="AT81" i="78" s="1"/>
  <c r="AJ75" i="78"/>
  <c r="AK75" i="78"/>
  <c r="AT75" i="78" s="1"/>
  <c r="AJ63" i="78"/>
  <c r="AK63" i="78"/>
  <c r="AT63" i="78" s="1"/>
  <c r="AJ57" i="78"/>
  <c r="AK57" i="78"/>
  <c r="AT57" i="78" s="1"/>
  <c r="AJ39" i="78"/>
  <c r="AK39" i="78"/>
  <c r="AT39" i="78" s="1"/>
  <c r="AJ33" i="78"/>
  <c r="AK33" i="78"/>
  <c r="AT33" i="78" s="1"/>
  <c r="AJ27" i="78"/>
  <c r="AK27" i="78"/>
  <c r="AT27" i="78" s="1"/>
  <c r="AJ21" i="78"/>
  <c r="AK21" i="78"/>
  <c r="AT21" i="78" s="1"/>
  <c r="AK15" i="78"/>
  <c r="AT15" i="78" s="1"/>
  <c r="AJ88" i="82"/>
  <c r="AK88" i="82"/>
  <c r="AT88" i="82" s="1"/>
  <c r="AJ79" i="82"/>
  <c r="AK79" i="82"/>
  <c r="AT79" i="82" s="1"/>
  <c r="AJ73" i="82"/>
  <c r="AK73" i="82"/>
  <c r="AT73" i="82" s="1"/>
  <c r="AJ67" i="82"/>
  <c r="AK67" i="82"/>
  <c r="AT67" i="82" s="1"/>
  <c r="AJ61" i="82"/>
  <c r="AK61" i="82"/>
  <c r="AT61" i="82" s="1"/>
  <c r="AJ55" i="82"/>
  <c r="AK55" i="82"/>
  <c r="AT55" i="82" s="1"/>
  <c r="AJ49" i="82"/>
  <c r="AK49" i="82"/>
  <c r="AT49" i="82" s="1"/>
  <c r="AJ43" i="82"/>
  <c r="AK43" i="82"/>
  <c r="AT43" i="82" s="1"/>
  <c r="AJ37" i="82"/>
  <c r="AK37" i="82"/>
  <c r="AT37" i="82" s="1"/>
  <c r="AJ31" i="82"/>
  <c r="AK31" i="82"/>
  <c r="AT31" i="82" s="1"/>
  <c r="AK25" i="82"/>
  <c r="AT25" i="82" s="1"/>
  <c r="AJ19" i="82"/>
  <c r="AK19" i="82"/>
  <c r="AT19" i="82" s="1"/>
  <c r="AJ13" i="82"/>
  <c r="AK13" i="82"/>
  <c r="AT13" i="82" s="1"/>
  <c r="AI85" i="85"/>
  <c r="AN85" i="85"/>
  <c r="X89" i="45"/>
  <c r="Y89" i="45"/>
  <c r="Y87" i="89"/>
  <c r="X87" i="89"/>
  <c r="AN87" i="33"/>
  <c r="AI87" i="33"/>
  <c r="Z87" i="73" l="1"/>
  <c r="Z87" i="93"/>
  <c r="AJ69" i="78"/>
  <c r="AJ82" i="78"/>
  <c r="AJ16" i="34"/>
  <c r="AJ11" i="78"/>
  <c r="AJ51" i="78"/>
  <c r="AX29" i="94"/>
  <c r="S29" i="94" s="1"/>
  <c r="AC29" i="94" s="1"/>
  <c r="AB30" i="94" s="1"/>
  <c r="AX23" i="94"/>
  <c r="S23" i="94" s="1"/>
  <c r="AC23" i="94" s="1"/>
  <c r="AB24" i="94" s="1"/>
  <c r="AX17" i="94"/>
  <c r="S17" i="94" s="1"/>
  <c r="AC17" i="94" s="1"/>
  <c r="AB18" i="94" s="1"/>
  <c r="AX9" i="94"/>
  <c r="S9" i="94" s="1"/>
  <c r="AC9" i="94" s="1"/>
  <c r="AB10" i="94" s="1"/>
  <c r="Z89" i="37"/>
  <c r="AX22" i="94"/>
  <c r="S22" i="94" s="1"/>
  <c r="AC22" i="94" s="1"/>
  <c r="AB23" i="94" s="1"/>
  <c r="AX16" i="94"/>
  <c r="S16" i="94" s="1"/>
  <c r="AC16" i="94" s="1"/>
  <c r="AB17" i="94" s="1"/>
  <c r="AX3" i="94"/>
  <c r="S3" i="94" s="1"/>
  <c r="AC3" i="94" s="1"/>
  <c r="AX81" i="94"/>
  <c r="S81" i="94" s="1"/>
  <c r="AC81" i="94" s="1"/>
  <c r="AB82" i="94" s="1"/>
  <c r="AX75" i="94"/>
  <c r="S75" i="94" s="1"/>
  <c r="AC75" i="94" s="1"/>
  <c r="AB76" i="94" s="1"/>
  <c r="AX69" i="94"/>
  <c r="S69" i="94" s="1"/>
  <c r="AC69" i="94" s="1"/>
  <c r="AB70" i="94" s="1"/>
  <c r="AX63" i="94"/>
  <c r="S63" i="94" s="1"/>
  <c r="AC63" i="94" s="1"/>
  <c r="AB64" i="94" s="1"/>
  <c r="AX57" i="94"/>
  <c r="S57" i="94" s="1"/>
  <c r="AC57" i="94" s="1"/>
  <c r="AB58" i="94" s="1"/>
  <c r="AX51" i="94"/>
  <c r="S51" i="94" s="1"/>
  <c r="AC51" i="94" s="1"/>
  <c r="AB52" i="94" s="1"/>
  <c r="AX45" i="94"/>
  <c r="S45" i="94" s="1"/>
  <c r="AC45" i="94" s="1"/>
  <c r="AB46" i="94" s="1"/>
  <c r="AX39" i="94"/>
  <c r="S39" i="94" s="1"/>
  <c r="AC39" i="94" s="1"/>
  <c r="AB40" i="94" s="1"/>
  <c r="AX33" i="94"/>
  <c r="S33" i="94" s="1"/>
  <c r="AC33" i="94" s="1"/>
  <c r="AB34" i="94" s="1"/>
  <c r="AX27" i="94"/>
  <c r="S27" i="94" s="1"/>
  <c r="AC27" i="94" s="1"/>
  <c r="AB28" i="94" s="1"/>
  <c r="AX21" i="94"/>
  <c r="S21" i="94" s="1"/>
  <c r="AC21" i="94" s="1"/>
  <c r="AB22" i="94" s="1"/>
  <c r="AX15" i="94"/>
  <c r="S15" i="94" s="1"/>
  <c r="AC15" i="94" s="1"/>
  <c r="AB16" i="94" s="1"/>
  <c r="AX4" i="94"/>
  <c r="S4" i="94" s="1"/>
  <c r="AC4" i="94" s="1"/>
  <c r="AB5" i="94" s="1"/>
  <c r="AK11" i="78"/>
  <c r="AT11" i="78" s="1"/>
  <c r="AK33" i="34"/>
  <c r="AT33" i="34" s="1"/>
  <c r="AK69" i="34"/>
  <c r="AT69" i="34" s="1"/>
  <c r="AJ46" i="34"/>
  <c r="AK86" i="78"/>
  <c r="AT86" i="78" s="1"/>
  <c r="AK32" i="78"/>
  <c r="AT32" i="78" s="1"/>
  <c r="AK42" i="34"/>
  <c r="AT42" i="34" s="1"/>
  <c r="AJ68" i="78"/>
  <c r="AJ9" i="78"/>
  <c r="AJ45" i="78"/>
  <c r="AJ81" i="78"/>
  <c r="AJ40" i="78"/>
  <c r="AS40" i="78" s="1"/>
  <c r="AJ58" i="78"/>
  <c r="AJ44" i="78"/>
  <c r="AJ29" i="78"/>
  <c r="AJ15" i="34"/>
  <c r="AJ6" i="82"/>
  <c r="AJ50" i="78"/>
  <c r="AS50" i="78" s="1"/>
  <c r="AK16" i="34"/>
  <c r="AT16" i="34" s="1"/>
  <c r="AK58" i="34"/>
  <c r="AT58" i="34" s="1"/>
  <c r="AX8" i="94"/>
  <c r="S8" i="94" s="1"/>
  <c r="AC8" i="94" s="1"/>
  <c r="AB9" i="94" s="1"/>
  <c r="AX5" i="94"/>
  <c r="S5" i="94" s="1"/>
  <c r="AC5" i="94" s="1"/>
  <c r="AB6" i="94" s="1"/>
  <c r="AJ31" i="78"/>
  <c r="AK7" i="82"/>
  <c r="AT7" i="82" s="1"/>
  <c r="AK69" i="78"/>
  <c r="AT69" i="78" s="1"/>
  <c r="AK82" i="78"/>
  <c r="AT82" i="78" s="1"/>
  <c r="AK14" i="34"/>
  <c r="AT14" i="34" s="1"/>
  <c r="AJ89" i="34"/>
  <c r="AS89" i="34" s="1"/>
  <c r="AJ88" i="34"/>
  <c r="AX13" i="94"/>
  <c r="S13" i="94" s="1"/>
  <c r="AC13" i="94" s="1"/>
  <c r="AB14" i="94" s="1"/>
  <c r="AJ14" i="94" s="1"/>
  <c r="AX7" i="94"/>
  <c r="S7" i="94" s="1"/>
  <c r="AC7" i="94" s="1"/>
  <c r="AB8" i="94" s="1"/>
  <c r="AK78" i="34"/>
  <c r="AT78" i="34" s="1"/>
  <c r="AK51" i="78"/>
  <c r="AT51" i="78" s="1"/>
  <c r="AJ25" i="82"/>
  <c r="AJ15" i="78"/>
  <c r="AJ55" i="34"/>
  <c r="AS55" i="34" s="1"/>
  <c r="AJ10" i="78"/>
  <c r="AJ32" i="34"/>
  <c r="AJ68" i="34"/>
  <c r="AJ85" i="78"/>
  <c r="AJ57" i="34"/>
  <c r="AK22" i="82"/>
  <c r="AT22" i="82" s="1"/>
  <c r="AJ3" i="78"/>
  <c r="AX12" i="94"/>
  <c r="S12" i="94" s="1"/>
  <c r="AC12" i="94" s="1"/>
  <c r="AB13" i="94" s="1"/>
  <c r="AJ42" i="78"/>
  <c r="AJ22" i="34"/>
  <c r="AJ41" i="34"/>
  <c r="AJ77" i="34"/>
  <c r="AL77" i="34" s="1"/>
  <c r="AU77" i="34" s="1"/>
  <c r="AJ5" i="78"/>
  <c r="AK89" i="82"/>
  <c r="AT89" i="82" s="1"/>
  <c r="AG89" i="94"/>
  <c r="AP89" i="94" s="1"/>
  <c r="AP91" i="94" s="1"/>
  <c r="AU91" i="26"/>
  <c r="C11" i="26" s="1"/>
  <c r="Z88" i="33"/>
  <c r="AE88" i="33" s="1"/>
  <c r="Z89" i="45"/>
  <c r="W90" i="45" s="1"/>
  <c r="Z88" i="90"/>
  <c r="W89" i="90" s="1"/>
  <c r="W88" i="73"/>
  <c r="AG87" i="73"/>
  <c r="AP87" i="73" s="1"/>
  <c r="AF87" i="73"/>
  <c r="AO87" i="73" s="1"/>
  <c r="AE87" i="73"/>
  <c r="W89" i="33"/>
  <c r="AG88" i="33"/>
  <c r="AP88" i="33" s="1"/>
  <c r="AJ13" i="34"/>
  <c r="AK13" i="34"/>
  <c r="AT13" i="34" s="1"/>
  <c r="AS36" i="34"/>
  <c r="AL36" i="34"/>
  <c r="AU36" i="34" s="1"/>
  <c r="AS80" i="82"/>
  <c r="AL80" i="82"/>
  <c r="AU80" i="82" s="1"/>
  <c r="AS70" i="78"/>
  <c r="AL70" i="78"/>
  <c r="AU70" i="78" s="1"/>
  <c r="AS38" i="34"/>
  <c r="AL38" i="34"/>
  <c r="AU38" i="34" s="1"/>
  <c r="AS8" i="78"/>
  <c r="AL8" i="78"/>
  <c r="AU8" i="78" s="1"/>
  <c r="AJ71" i="94"/>
  <c r="AK71" i="94"/>
  <c r="AT71" i="94" s="1"/>
  <c r="AJ53" i="94"/>
  <c r="AK53" i="94"/>
  <c r="AT53" i="94" s="1"/>
  <c r="AJ47" i="94"/>
  <c r="AK47" i="94"/>
  <c r="AT47" i="94" s="1"/>
  <c r="AJ35" i="94"/>
  <c r="AK35" i="94"/>
  <c r="AT35" i="94" s="1"/>
  <c r="AJ11" i="94"/>
  <c r="AK11" i="94"/>
  <c r="AT11" i="94" s="1"/>
  <c r="AJ5" i="94"/>
  <c r="AK5" i="94"/>
  <c r="AT5" i="94" s="1"/>
  <c r="AJ11" i="82"/>
  <c r="AK11" i="82"/>
  <c r="AT11" i="82" s="1"/>
  <c r="AS29" i="82"/>
  <c r="AL29" i="82"/>
  <c r="AU29" i="82" s="1"/>
  <c r="AS47" i="82"/>
  <c r="AL47" i="82"/>
  <c r="AU47" i="82" s="1"/>
  <c r="AS65" i="82"/>
  <c r="AL65" i="82"/>
  <c r="AU65" i="82" s="1"/>
  <c r="AS83" i="82"/>
  <c r="AL83" i="82"/>
  <c r="AU83" i="82" s="1"/>
  <c r="AJ5" i="34"/>
  <c r="AK5" i="34"/>
  <c r="AT5" i="34" s="1"/>
  <c r="AS35" i="34"/>
  <c r="AL35" i="34"/>
  <c r="AU35" i="34" s="1"/>
  <c r="AS53" i="34"/>
  <c r="AL53" i="34"/>
  <c r="AU53" i="34" s="1"/>
  <c r="AS71" i="34"/>
  <c r="AL71" i="34"/>
  <c r="AU71" i="34" s="1"/>
  <c r="AF89" i="37"/>
  <c r="AO89" i="37" s="1"/>
  <c r="AE89" i="37"/>
  <c r="AG89" i="37"/>
  <c r="AP89" i="37" s="1"/>
  <c r="W90" i="37"/>
  <c r="AS42" i="82"/>
  <c r="AL42" i="82"/>
  <c r="AU42" i="82" s="1"/>
  <c r="AS32" i="78"/>
  <c r="AS42" i="34"/>
  <c r="AL42" i="34"/>
  <c r="AU42" i="34" s="1"/>
  <c r="AS13" i="82"/>
  <c r="AL13" i="82"/>
  <c r="AU13" i="82" s="1"/>
  <c r="AS31" i="82"/>
  <c r="AL31" i="82"/>
  <c r="AU31" i="82" s="1"/>
  <c r="AS49" i="82"/>
  <c r="AL49" i="82"/>
  <c r="AU49" i="82" s="1"/>
  <c r="AS67" i="82"/>
  <c r="AL67" i="82"/>
  <c r="AU67" i="82" s="1"/>
  <c r="AS88" i="82"/>
  <c r="AL88" i="82"/>
  <c r="AU88" i="82" s="1"/>
  <c r="AS21" i="78"/>
  <c r="AL21" i="78"/>
  <c r="AU21" i="78" s="1"/>
  <c r="AS39" i="78"/>
  <c r="AL39" i="78"/>
  <c r="AU39" i="78" s="1"/>
  <c r="AS57" i="78"/>
  <c r="AL57" i="78"/>
  <c r="AU57" i="78" s="1"/>
  <c r="AS75" i="78"/>
  <c r="AL75" i="78"/>
  <c r="AU75" i="78" s="1"/>
  <c r="AJ19" i="34"/>
  <c r="AK19" i="34"/>
  <c r="AT19" i="34" s="1"/>
  <c r="AS43" i="34"/>
  <c r="AL43" i="34"/>
  <c r="AU43" i="34" s="1"/>
  <c r="AS61" i="34"/>
  <c r="AL61" i="34"/>
  <c r="AU61" i="34" s="1"/>
  <c r="AS79" i="34"/>
  <c r="AL79" i="34"/>
  <c r="AU79" i="34" s="1"/>
  <c r="AS82" i="34"/>
  <c r="AL82" i="34"/>
  <c r="AU82" i="34" s="1"/>
  <c r="AR89" i="78"/>
  <c r="AR91" i="78" s="1"/>
  <c r="AL89" i="78"/>
  <c r="AU89" i="78" s="1"/>
  <c r="AH90" i="29"/>
  <c r="AQ90" i="29" s="1"/>
  <c r="X88" i="86"/>
  <c r="Y88" i="86"/>
  <c r="AS15" i="82"/>
  <c r="AL15" i="82"/>
  <c r="AU15" i="82" s="1"/>
  <c r="AS33" i="82"/>
  <c r="AL33" i="82"/>
  <c r="AU33" i="82" s="1"/>
  <c r="AS51" i="82"/>
  <c r="AL51" i="82"/>
  <c r="AU51" i="82" s="1"/>
  <c r="AS69" i="82"/>
  <c r="AL69" i="82"/>
  <c r="AU69" i="82" s="1"/>
  <c r="AS87" i="82"/>
  <c r="AL87" i="82"/>
  <c r="AU87" i="82" s="1"/>
  <c r="AS17" i="78"/>
  <c r="AL17" i="78"/>
  <c r="AU17" i="78" s="1"/>
  <c r="AS35" i="78"/>
  <c r="AL35" i="78"/>
  <c r="AU35" i="78" s="1"/>
  <c r="AS53" i="78"/>
  <c r="AL53" i="78"/>
  <c r="AU53" i="78" s="1"/>
  <c r="AS71" i="78"/>
  <c r="AL71" i="78"/>
  <c r="AU71" i="78" s="1"/>
  <c r="AS85" i="78"/>
  <c r="AL85" i="78"/>
  <c r="AU85" i="78" s="1"/>
  <c r="AS21" i="34"/>
  <c r="AL21" i="34"/>
  <c r="AU21" i="34" s="1"/>
  <c r="AS39" i="34"/>
  <c r="AL39" i="34"/>
  <c r="AU39" i="34" s="1"/>
  <c r="AS57" i="34"/>
  <c r="AL57" i="34"/>
  <c r="AU57" i="34" s="1"/>
  <c r="AS75" i="34"/>
  <c r="AL75" i="34"/>
  <c r="AU75" i="34" s="1"/>
  <c r="AN89" i="34"/>
  <c r="AN91" i="34" s="1"/>
  <c r="AI89" i="34"/>
  <c r="AS78" i="82"/>
  <c r="AL78" i="82"/>
  <c r="AU78" i="82" s="1"/>
  <c r="AS84" i="34"/>
  <c r="AL84" i="34"/>
  <c r="AU84" i="34" s="1"/>
  <c r="AS16" i="82"/>
  <c r="AL16" i="82"/>
  <c r="AU16" i="82" s="1"/>
  <c r="AS34" i="82"/>
  <c r="AL34" i="82"/>
  <c r="AU34" i="82" s="1"/>
  <c r="AS52" i="82"/>
  <c r="AL52" i="82"/>
  <c r="AU52" i="82" s="1"/>
  <c r="AS70" i="82"/>
  <c r="AL70" i="82"/>
  <c r="AU70" i="82" s="1"/>
  <c r="AS85" i="82"/>
  <c r="AL85" i="82"/>
  <c r="AU85" i="82" s="1"/>
  <c r="AS18" i="78"/>
  <c r="AL18" i="78"/>
  <c r="AU18" i="78" s="1"/>
  <c r="AS36" i="78"/>
  <c r="AL36" i="78"/>
  <c r="AU36" i="78" s="1"/>
  <c r="AS54" i="78"/>
  <c r="AL54" i="78"/>
  <c r="AU54" i="78" s="1"/>
  <c r="AS72" i="78"/>
  <c r="AL72" i="78"/>
  <c r="AU72" i="78" s="1"/>
  <c r="AS16" i="34"/>
  <c r="AL16" i="34"/>
  <c r="AU16" i="34" s="1"/>
  <c r="AS34" i="34"/>
  <c r="AL34" i="34"/>
  <c r="AU34" i="34" s="1"/>
  <c r="AS58" i="34"/>
  <c r="AL58" i="34"/>
  <c r="AU58" i="34" s="1"/>
  <c r="AS88" i="34"/>
  <c r="AL88" i="34"/>
  <c r="AU88" i="34" s="1"/>
  <c r="AS56" i="78"/>
  <c r="AL56" i="78"/>
  <c r="AU56" i="78" s="1"/>
  <c r="AS54" i="34"/>
  <c r="AL54" i="34"/>
  <c r="AU54" i="34" s="1"/>
  <c r="AJ87" i="94"/>
  <c r="AK87" i="94"/>
  <c r="AT87" i="94" s="1"/>
  <c r="AJ82" i="94"/>
  <c r="AK82" i="94"/>
  <c r="AT82" i="94" s="1"/>
  <c r="AJ76" i="94"/>
  <c r="AK76" i="94"/>
  <c r="AT76" i="94" s="1"/>
  <c r="AJ70" i="94"/>
  <c r="AK70" i="94"/>
  <c r="AT70" i="94" s="1"/>
  <c r="AJ64" i="94"/>
  <c r="AK64" i="94"/>
  <c r="AT64" i="94" s="1"/>
  <c r="AJ58" i="94"/>
  <c r="AK58" i="94"/>
  <c r="AT58" i="94" s="1"/>
  <c r="AJ52" i="94"/>
  <c r="AK52" i="94"/>
  <c r="AT52" i="94" s="1"/>
  <c r="AJ46" i="94"/>
  <c r="AK46" i="94"/>
  <c r="AT46" i="94" s="1"/>
  <c r="AJ40" i="94"/>
  <c r="AK40" i="94"/>
  <c r="AT40" i="94" s="1"/>
  <c r="AJ34" i="94"/>
  <c r="AK34" i="94"/>
  <c r="AT34" i="94" s="1"/>
  <c r="AJ28" i="94"/>
  <c r="AK28" i="94"/>
  <c r="AT28" i="94" s="1"/>
  <c r="AJ22" i="94"/>
  <c r="AK22" i="94"/>
  <c r="AT22" i="94" s="1"/>
  <c r="AJ16" i="94"/>
  <c r="AK16" i="94"/>
  <c r="AT16" i="94" s="1"/>
  <c r="AJ10" i="94"/>
  <c r="AK10" i="94"/>
  <c r="AT10" i="94" s="1"/>
  <c r="AS19" i="78"/>
  <c r="AL19" i="78"/>
  <c r="AU19" i="78" s="1"/>
  <c r="AS37" i="78"/>
  <c r="AL37" i="78"/>
  <c r="AU37" i="78" s="1"/>
  <c r="AS55" i="78"/>
  <c r="AL55" i="78"/>
  <c r="AU55" i="78" s="1"/>
  <c r="AS73" i="78"/>
  <c r="AL73" i="78"/>
  <c r="AU73" i="78" s="1"/>
  <c r="AJ11" i="34"/>
  <c r="AK11" i="34"/>
  <c r="AT11" i="34" s="1"/>
  <c r="W90" i="77"/>
  <c r="AG89" i="77"/>
  <c r="AP89" i="77" s="1"/>
  <c r="AF89" i="77"/>
  <c r="AO89" i="77" s="1"/>
  <c r="AE89" i="77"/>
  <c r="AR86" i="93"/>
  <c r="AH88" i="90"/>
  <c r="AQ88" i="90" s="1"/>
  <c r="AS8" i="82"/>
  <c r="AL8" i="82"/>
  <c r="AU8" i="82" s="1"/>
  <c r="AH89" i="45"/>
  <c r="AQ89" i="45" s="1"/>
  <c r="AS48" i="82"/>
  <c r="AL48" i="82"/>
  <c r="AU48" i="82" s="1"/>
  <c r="AS52" i="78"/>
  <c r="AL52" i="78"/>
  <c r="AU52" i="78" s="1"/>
  <c r="AS74" i="34"/>
  <c r="AL74" i="34"/>
  <c r="AU74" i="34" s="1"/>
  <c r="AJ77" i="94"/>
  <c r="AK77" i="94"/>
  <c r="AT77" i="94" s="1"/>
  <c r="AJ29" i="94"/>
  <c r="AK29" i="94"/>
  <c r="AT29" i="94" s="1"/>
  <c r="AH87" i="89"/>
  <c r="AQ87" i="89" s="1"/>
  <c r="AJ25" i="34"/>
  <c r="AK25" i="34"/>
  <c r="AT25" i="34" s="1"/>
  <c r="AE89" i="25"/>
  <c r="W90" i="25"/>
  <c r="AG89" i="25"/>
  <c r="AP89" i="25" s="1"/>
  <c r="AF89" i="25"/>
  <c r="AO89" i="25" s="1"/>
  <c r="AS66" i="82"/>
  <c r="AL66" i="82"/>
  <c r="AU66" i="82" s="1"/>
  <c r="AS68" i="78"/>
  <c r="AL68" i="78"/>
  <c r="AU68" i="78" s="1"/>
  <c r="AS72" i="34"/>
  <c r="AL72" i="34"/>
  <c r="AU72" i="34" s="1"/>
  <c r="AH88" i="74"/>
  <c r="AQ88" i="74" s="1"/>
  <c r="AR86" i="89"/>
  <c r="AS14" i="82"/>
  <c r="AL14" i="82"/>
  <c r="AU14" i="82" s="1"/>
  <c r="AS32" i="82"/>
  <c r="AL32" i="82"/>
  <c r="AU32" i="82" s="1"/>
  <c r="AS50" i="82"/>
  <c r="AL50" i="82"/>
  <c r="AU50" i="82" s="1"/>
  <c r="AS68" i="82"/>
  <c r="AL68" i="82"/>
  <c r="AU68" i="82" s="1"/>
  <c r="AS86" i="82"/>
  <c r="AL86" i="82"/>
  <c r="AU86" i="82" s="1"/>
  <c r="AS22" i="78"/>
  <c r="AL22" i="78"/>
  <c r="AU22" i="78" s="1"/>
  <c r="AS58" i="78"/>
  <c r="AL58" i="78"/>
  <c r="AU58" i="78" s="1"/>
  <c r="AS76" i="78"/>
  <c r="AL76" i="78"/>
  <c r="AU76" i="78" s="1"/>
  <c r="AS8" i="34"/>
  <c r="AL8" i="34"/>
  <c r="AU8" i="34" s="1"/>
  <c r="AS26" i="34"/>
  <c r="AL26" i="34"/>
  <c r="AU26" i="34" s="1"/>
  <c r="AS44" i="34"/>
  <c r="AL44" i="34"/>
  <c r="AU44" i="34" s="1"/>
  <c r="AS62" i="34"/>
  <c r="AL62" i="34"/>
  <c r="AU62" i="34" s="1"/>
  <c r="AS80" i="34"/>
  <c r="AL80" i="34"/>
  <c r="AU80" i="34" s="1"/>
  <c r="AI89" i="82"/>
  <c r="AN89" i="82"/>
  <c r="AN91" i="82" s="1"/>
  <c r="AS60" i="82"/>
  <c r="AL60" i="82"/>
  <c r="AU60" i="82" s="1"/>
  <c r="AS44" i="78"/>
  <c r="AL44" i="78"/>
  <c r="AU44" i="78" s="1"/>
  <c r="AS48" i="34"/>
  <c r="AL48" i="34"/>
  <c r="AU48" i="34" s="1"/>
  <c r="AR90" i="81"/>
  <c r="AJ4" i="82"/>
  <c r="AK4" i="82"/>
  <c r="AT4" i="82" s="1"/>
  <c r="AR87" i="74"/>
  <c r="AH86" i="85"/>
  <c r="AQ86" i="85" s="1"/>
  <c r="AS3" i="78"/>
  <c r="AL3" i="78"/>
  <c r="AU3" i="78" s="1"/>
  <c r="AS3" i="34"/>
  <c r="AL3" i="34"/>
  <c r="AU3" i="34" s="1"/>
  <c r="AJ85" i="94"/>
  <c r="AK85" i="94"/>
  <c r="AT85" i="94" s="1"/>
  <c r="AJ81" i="94"/>
  <c r="AK81" i="94"/>
  <c r="AT81" i="94" s="1"/>
  <c r="AJ75" i="94"/>
  <c r="AK75" i="94"/>
  <c r="AT75" i="94" s="1"/>
  <c r="AJ69" i="94"/>
  <c r="AK69" i="94"/>
  <c r="AT69" i="94" s="1"/>
  <c r="AJ63" i="94"/>
  <c r="AK63" i="94"/>
  <c r="AT63" i="94" s="1"/>
  <c r="AJ57" i="94"/>
  <c r="AK57" i="94"/>
  <c r="AT57" i="94" s="1"/>
  <c r="AJ51" i="94"/>
  <c r="AK51" i="94"/>
  <c r="AT51" i="94" s="1"/>
  <c r="AJ45" i="94"/>
  <c r="AK45" i="94"/>
  <c r="AT45" i="94" s="1"/>
  <c r="AJ39" i="94"/>
  <c r="AK39" i="94"/>
  <c r="AT39" i="94" s="1"/>
  <c r="AJ33" i="94"/>
  <c r="AK33" i="94"/>
  <c r="AT33" i="94" s="1"/>
  <c r="AJ27" i="94"/>
  <c r="AK27" i="94"/>
  <c r="AT27" i="94" s="1"/>
  <c r="AJ21" i="94"/>
  <c r="AK21" i="94"/>
  <c r="AT21" i="94" s="1"/>
  <c r="AJ15" i="94"/>
  <c r="AK15" i="94"/>
  <c r="AT15" i="94" s="1"/>
  <c r="AJ9" i="94"/>
  <c r="AK9" i="94"/>
  <c r="AT9" i="94" s="1"/>
  <c r="AJ6" i="94"/>
  <c r="AK6" i="94"/>
  <c r="AT6" i="94" s="1"/>
  <c r="AS17" i="82"/>
  <c r="AL17" i="82"/>
  <c r="AU17" i="82" s="1"/>
  <c r="AS35" i="82"/>
  <c r="AL35" i="82"/>
  <c r="AU35" i="82" s="1"/>
  <c r="AS53" i="82"/>
  <c r="AL53" i="82"/>
  <c r="AU53" i="82" s="1"/>
  <c r="AS71" i="82"/>
  <c r="AL71" i="82"/>
  <c r="AU71" i="82" s="1"/>
  <c r="AJ17" i="34"/>
  <c r="AK17" i="34"/>
  <c r="AT17" i="34" s="1"/>
  <c r="AS41" i="34"/>
  <c r="AL41" i="34"/>
  <c r="AU41" i="34" s="1"/>
  <c r="AS59" i="34"/>
  <c r="AL59" i="34"/>
  <c r="AU59" i="34" s="1"/>
  <c r="AS77" i="34"/>
  <c r="AS18" i="82"/>
  <c r="AL18" i="82"/>
  <c r="AU18" i="82" s="1"/>
  <c r="AS54" i="82"/>
  <c r="AL54" i="82"/>
  <c r="AU54" i="82" s="1"/>
  <c r="AS62" i="78"/>
  <c r="AL62" i="78"/>
  <c r="AU62" i="78" s="1"/>
  <c r="AS78" i="34"/>
  <c r="AL78" i="34"/>
  <c r="AU78" i="34" s="1"/>
  <c r="AS16" i="78"/>
  <c r="AL16" i="78"/>
  <c r="AU16" i="78" s="1"/>
  <c r="AS20" i="34"/>
  <c r="AL20" i="34"/>
  <c r="AU20" i="34" s="1"/>
  <c r="AE87" i="93"/>
  <c r="W88" i="93"/>
  <c r="AG87" i="93"/>
  <c r="AP87" i="93" s="1"/>
  <c r="AF87" i="93"/>
  <c r="AO87" i="93" s="1"/>
  <c r="AJ83" i="94"/>
  <c r="AK83" i="94"/>
  <c r="AT83" i="94" s="1"/>
  <c r="AJ41" i="94"/>
  <c r="AK41" i="94"/>
  <c r="AT41" i="94" s="1"/>
  <c r="AS45" i="78"/>
  <c r="AL45" i="78"/>
  <c r="AU45" i="78" s="1"/>
  <c r="AS26" i="78"/>
  <c r="AL26" i="78"/>
  <c r="AU26" i="78" s="1"/>
  <c r="AJ24" i="34"/>
  <c r="Z86" i="85"/>
  <c r="AS22" i="82"/>
  <c r="AS40" i="82"/>
  <c r="AL40" i="82"/>
  <c r="AU40" i="82" s="1"/>
  <c r="AS58" i="82"/>
  <c r="AL58" i="82"/>
  <c r="AU58" i="82" s="1"/>
  <c r="AS76" i="82"/>
  <c r="AL76" i="82"/>
  <c r="AU76" i="82" s="1"/>
  <c r="AJ4" i="78"/>
  <c r="AK4" i="78"/>
  <c r="AT4" i="78" s="1"/>
  <c r="AS24" i="78"/>
  <c r="AL24" i="78"/>
  <c r="AU24" i="78" s="1"/>
  <c r="AS42" i="78"/>
  <c r="AL42" i="78"/>
  <c r="AU42" i="78" s="1"/>
  <c r="AS60" i="78"/>
  <c r="AL60" i="78"/>
  <c r="AU60" i="78" s="1"/>
  <c r="AS78" i="78"/>
  <c r="AL78" i="78"/>
  <c r="AU78" i="78" s="1"/>
  <c r="AJ4" i="34"/>
  <c r="AK4" i="34"/>
  <c r="AT4" i="34" s="1"/>
  <c r="AS22" i="34"/>
  <c r="AL22" i="34"/>
  <c r="AU22" i="34" s="1"/>
  <c r="AS40" i="34"/>
  <c r="AL40" i="34"/>
  <c r="AU40" i="34" s="1"/>
  <c r="AS64" i="34"/>
  <c r="AL64" i="34"/>
  <c r="AU64" i="34" s="1"/>
  <c r="AS30" i="82"/>
  <c r="AL30" i="82"/>
  <c r="AU30" i="82" s="1"/>
  <c r="AS80" i="78"/>
  <c r="AL80" i="78"/>
  <c r="AU80" i="78" s="1"/>
  <c r="AJ86" i="94"/>
  <c r="AK86" i="94"/>
  <c r="AT86" i="94" s="1"/>
  <c r="AJ80" i="94"/>
  <c r="AK80" i="94"/>
  <c r="AT80" i="94" s="1"/>
  <c r="AJ74" i="94"/>
  <c r="AK74" i="94"/>
  <c r="AT74" i="94" s="1"/>
  <c r="AJ68" i="94"/>
  <c r="AK68" i="94"/>
  <c r="AT68" i="94" s="1"/>
  <c r="AJ62" i="94"/>
  <c r="AK62" i="94"/>
  <c r="AT62" i="94" s="1"/>
  <c r="AJ56" i="94"/>
  <c r="AK56" i="94"/>
  <c r="AT56" i="94" s="1"/>
  <c r="AJ50" i="94"/>
  <c r="AK50" i="94"/>
  <c r="AT50" i="94" s="1"/>
  <c r="AJ44" i="94"/>
  <c r="AK44" i="94"/>
  <c r="AT44" i="94" s="1"/>
  <c r="AJ38" i="94"/>
  <c r="AK38" i="94"/>
  <c r="AT38" i="94" s="1"/>
  <c r="AJ32" i="94"/>
  <c r="AK32" i="94"/>
  <c r="AT32" i="94" s="1"/>
  <c r="AJ26" i="94"/>
  <c r="AK26" i="94"/>
  <c r="AT26" i="94" s="1"/>
  <c r="AJ20" i="94"/>
  <c r="AK20" i="94"/>
  <c r="AT20" i="94" s="1"/>
  <c r="AJ8" i="94"/>
  <c r="AK8" i="94"/>
  <c r="AT8" i="94" s="1"/>
  <c r="AJ7" i="78"/>
  <c r="AK7" i="78"/>
  <c r="AT7" i="78" s="1"/>
  <c r="AS25" i="78"/>
  <c r="AL25" i="78"/>
  <c r="AU25" i="78" s="1"/>
  <c r="AS43" i="78"/>
  <c r="AL43" i="78"/>
  <c r="AU43" i="78" s="1"/>
  <c r="AS61" i="78"/>
  <c r="AL61" i="78"/>
  <c r="AU61" i="78" s="1"/>
  <c r="AS79" i="78"/>
  <c r="AL79" i="78"/>
  <c r="AU79" i="78" s="1"/>
  <c r="AJ23" i="34"/>
  <c r="AK23" i="34"/>
  <c r="AT23" i="34" s="1"/>
  <c r="AH90" i="41"/>
  <c r="AQ90" i="41" s="1"/>
  <c r="AH91" i="81"/>
  <c r="AQ91" i="81" s="1"/>
  <c r="AS5" i="78"/>
  <c r="AL5" i="78"/>
  <c r="AU5" i="78" s="1"/>
  <c r="AS26" i="82"/>
  <c r="AL26" i="82"/>
  <c r="AU26" i="82" s="1"/>
  <c r="AS44" i="82"/>
  <c r="AL44" i="82"/>
  <c r="AU44" i="82" s="1"/>
  <c r="AS34" i="78"/>
  <c r="AL34" i="78"/>
  <c r="AU34" i="78" s="1"/>
  <c r="AS88" i="78"/>
  <c r="AL88" i="78"/>
  <c r="AU88" i="78" s="1"/>
  <c r="AS56" i="34"/>
  <c r="AL56" i="34"/>
  <c r="AU56" i="34" s="1"/>
  <c r="AS12" i="82"/>
  <c r="AL12" i="82"/>
  <c r="AU12" i="82" s="1"/>
  <c r="AR88" i="37"/>
  <c r="AJ65" i="94"/>
  <c r="AK65" i="94"/>
  <c r="AT65" i="94" s="1"/>
  <c r="AJ23" i="94"/>
  <c r="AK23" i="94"/>
  <c r="AT23" i="94" s="1"/>
  <c r="AS19" i="82"/>
  <c r="AL19" i="82"/>
  <c r="AU19" i="82" s="1"/>
  <c r="AS37" i="82"/>
  <c r="AL37" i="82"/>
  <c r="AU37" i="82" s="1"/>
  <c r="AS55" i="82"/>
  <c r="AL55" i="82"/>
  <c r="AU55" i="82" s="1"/>
  <c r="AS73" i="82"/>
  <c r="AL73" i="82"/>
  <c r="AU73" i="82" s="1"/>
  <c r="AS9" i="78"/>
  <c r="AL9" i="78"/>
  <c r="AU9" i="78" s="1"/>
  <c r="AS27" i="78"/>
  <c r="AL27" i="78"/>
  <c r="AU27" i="78" s="1"/>
  <c r="AS63" i="78"/>
  <c r="AL63" i="78"/>
  <c r="AU63" i="78" s="1"/>
  <c r="AS81" i="78"/>
  <c r="AL81" i="78"/>
  <c r="AU81" i="78" s="1"/>
  <c r="AS49" i="34"/>
  <c r="AL49" i="34"/>
  <c r="AU49" i="34" s="1"/>
  <c r="AS85" i="34"/>
  <c r="AL85" i="34"/>
  <c r="AU85" i="34" s="1"/>
  <c r="AS36" i="82"/>
  <c r="AL36" i="82"/>
  <c r="AU36" i="82" s="1"/>
  <c r="AS14" i="78"/>
  <c r="AL14" i="78"/>
  <c r="AU14" i="78" s="1"/>
  <c r="AJ18" i="34"/>
  <c r="Z88" i="74"/>
  <c r="AR88" i="45"/>
  <c r="AS20" i="82"/>
  <c r="AL20" i="82"/>
  <c r="AU20" i="82" s="1"/>
  <c r="AS38" i="82"/>
  <c r="AL38" i="82"/>
  <c r="AU38" i="82" s="1"/>
  <c r="AS56" i="82"/>
  <c r="AL56" i="82"/>
  <c r="AU56" i="82" s="1"/>
  <c r="AS74" i="82"/>
  <c r="AL74" i="82"/>
  <c r="AU74" i="82" s="1"/>
  <c r="AS10" i="78"/>
  <c r="AL10" i="78"/>
  <c r="AU10" i="78" s="1"/>
  <c r="AS28" i="78"/>
  <c r="AL28" i="78"/>
  <c r="AU28" i="78" s="1"/>
  <c r="AS46" i="78"/>
  <c r="AL46" i="78"/>
  <c r="AU46" i="78" s="1"/>
  <c r="AS64" i="78"/>
  <c r="AL64" i="78"/>
  <c r="AU64" i="78" s="1"/>
  <c r="AS82" i="78"/>
  <c r="AL82" i="78"/>
  <c r="AU82" i="78" s="1"/>
  <c r="AS14" i="34"/>
  <c r="AL14" i="34"/>
  <c r="AU14" i="34" s="1"/>
  <c r="AS32" i="34"/>
  <c r="AL32" i="34"/>
  <c r="AU32" i="34" s="1"/>
  <c r="AS50" i="34"/>
  <c r="AL50" i="34"/>
  <c r="AU50" i="34" s="1"/>
  <c r="AS68" i="34"/>
  <c r="AL68" i="34"/>
  <c r="AU68" i="34" s="1"/>
  <c r="AS86" i="34"/>
  <c r="AL86" i="34"/>
  <c r="AU86" i="34" s="1"/>
  <c r="AS70" i="34"/>
  <c r="AL70" i="34"/>
  <c r="AU70" i="34" s="1"/>
  <c r="AS84" i="82"/>
  <c r="AL84" i="82"/>
  <c r="AU84" i="82" s="1"/>
  <c r="AS74" i="78"/>
  <c r="AL74" i="78"/>
  <c r="AU74" i="78" s="1"/>
  <c r="AS66" i="34"/>
  <c r="AL66" i="34"/>
  <c r="AU66" i="34" s="1"/>
  <c r="AN87" i="86"/>
  <c r="AI87" i="86"/>
  <c r="AJ88" i="94"/>
  <c r="AK88" i="94"/>
  <c r="AT88" i="94" s="1"/>
  <c r="AJ79" i="94"/>
  <c r="AK79" i="94"/>
  <c r="AT79" i="94" s="1"/>
  <c r="AJ73" i="94"/>
  <c r="AK73" i="94"/>
  <c r="AT73" i="94" s="1"/>
  <c r="AJ67" i="94"/>
  <c r="AK67" i="94"/>
  <c r="AT67" i="94" s="1"/>
  <c r="AJ61" i="94"/>
  <c r="AK61" i="94"/>
  <c r="AT61" i="94" s="1"/>
  <c r="AJ55" i="94"/>
  <c r="AK55" i="94"/>
  <c r="AT55" i="94" s="1"/>
  <c r="AJ49" i="94"/>
  <c r="AK49" i="94"/>
  <c r="AT49" i="94" s="1"/>
  <c r="AJ43" i="94"/>
  <c r="AK43" i="94"/>
  <c r="AT43" i="94" s="1"/>
  <c r="AJ37" i="94"/>
  <c r="AK37" i="94"/>
  <c r="AT37" i="94" s="1"/>
  <c r="AJ31" i="94"/>
  <c r="AK31" i="94"/>
  <c r="AT31" i="94" s="1"/>
  <c r="AJ25" i="94"/>
  <c r="AK25" i="94"/>
  <c r="AT25" i="94" s="1"/>
  <c r="AJ19" i="94"/>
  <c r="AK19" i="94"/>
  <c r="AT19" i="94" s="1"/>
  <c r="AK13" i="94"/>
  <c r="AT13" i="94" s="1"/>
  <c r="AJ7" i="94"/>
  <c r="AK7" i="94"/>
  <c r="AT7" i="94" s="1"/>
  <c r="AS23" i="82"/>
  <c r="AL23" i="82"/>
  <c r="AU23" i="82" s="1"/>
  <c r="AS41" i="82"/>
  <c r="AL41" i="82"/>
  <c r="AU41" i="82" s="1"/>
  <c r="AS59" i="82"/>
  <c r="AL59" i="82"/>
  <c r="AU59" i="82" s="1"/>
  <c r="AS77" i="82"/>
  <c r="AL77" i="82"/>
  <c r="AU77" i="82" s="1"/>
  <c r="AJ29" i="34"/>
  <c r="AK29" i="34"/>
  <c r="AT29" i="34" s="1"/>
  <c r="AS47" i="34"/>
  <c r="AL47" i="34"/>
  <c r="AU47" i="34" s="1"/>
  <c r="AS65" i="34"/>
  <c r="AL65" i="34"/>
  <c r="AU65" i="34" s="1"/>
  <c r="AS83" i="34"/>
  <c r="AL83" i="34"/>
  <c r="AU83" i="34" s="1"/>
  <c r="Z90" i="41"/>
  <c r="AH89" i="37"/>
  <c r="AQ89" i="37" s="1"/>
  <c r="AS24" i="82"/>
  <c r="AL24" i="82"/>
  <c r="AU24" i="82" s="1"/>
  <c r="AS72" i="82"/>
  <c r="AL72" i="82"/>
  <c r="AU72" i="82" s="1"/>
  <c r="AS6" i="34"/>
  <c r="AL6" i="34"/>
  <c r="AU6" i="34" s="1"/>
  <c r="AR87" i="33"/>
  <c r="AS38" i="78"/>
  <c r="AL38" i="78"/>
  <c r="AU38" i="78" s="1"/>
  <c r="AS62" i="82"/>
  <c r="AL62" i="82"/>
  <c r="AU62" i="82" s="1"/>
  <c r="AJ12" i="34"/>
  <c r="AJ89" i="94"/>
  <c r="AS89" i="94" s="1"/>
  <c r="AK89" i="94"/>
  <c r="AT89" i="94" s="1"/>
  <c r="AJ59" i="94"/>
  <c r="AK59" i="94"/>
  <c r="AT59" i="94" s="1"/>
  <c r="AJ17" i="94"/>
  <c r="AK17" i="94"/>
  <c r="AT17" i="94" s="1"/>
  <c r="AR85" i="85"/>
  <c r="AJ31" i="34"/>
  <c r="AK31" i="34"/>
  <c r="AT31" i="34" s="1"/>
  <c r="AS67" i="34"/>
  <c r="AL67" i="34"/>
  <c r="AU67" i="34" s="1"/>
  <c r="AH87" i="73"/>
  <c r="AQ87" i="73" s="1"/>
  <c r="AE90" i="29"/>
  <c r="W91" i="29"/>
  <c r="AG90" i="29"/>
  <c r="AP90" i="29" s="1"/>
  <c r="AF90" i="29"/>
  <c r="AO90" i="29" s="1"/>
  <c r="AS3" i="82"/>
  <c r="AL3" i="82"/>
  <c r="AU3" i="82" s="1"/>
  <c r="AS21" i="82"/>
  <c r="AL21" i="82"/>
  <c r="AU21" i="82" s="1"/>
  <c r="AS39" i="82"/>
  <c r="AL39" i="82"/>
  <c r="AU39" i="82" s="1"/>
  <c r="AS57" i="82"/>
  <c r="AL57" i="82"/>
  <c r="AU57" i="82" s="1"/>
  <c r="AS75" i="82"/>
  <c r="AL75" i="82"/>
  <c r="AU75" i="82" s="1"/>
  <c r="AS6" i="78"/>
  <c r="AL6" i="78"/>
  <c r="AU6" i="78" s="1"/>
  <c r="AS23" i="78"/>
  <c r="AL23" i="78"/>
  <c r="AU23" i="78" s="1"/>
  <c r="AS41" i="78"/>
  <c r="AL41" i="78"/>
  <c r="AU41" i="78" s="1"/>
  <c r="AS59" i="78"/>
  <c r="AL59" i="78"/>
  <c r="AU59" i="78" s="1"/>
  <c r="AS77" i="78"/>
  <c r="AL77" i="78"/>
  <c r="AU77" i="78" s="1"/>
  <c r="AS9" i="34"/>
  <c r="AL9" i="34"/>
  <c r="AU9" i="34" s="1"/>
  <c r="AS27" i="34"/>
  <c r="AL27" i="34"/>
  <c r="AU27" i="34" s="1"/>
  <c r="AS45" i="34"/>
  <c r="AL45" i="34"/>
  <c r="AU45" i="34" s="1"/>
  <c r="AS63" i="34"/>
  <c r="AL63" i="34"/>
  <c r="AU63" i="34" s="1"/>
  <c r="AS81" i="34"/>
  <c r="AL81" i="34"/>
  <c r="AU81" i="34" s="1"/>
  <c r="Z87" i="89"/>
  <c r="AS7" i="82"/>
  <c r="AS25" i="82"/>
  <c r="AL25" i="82"/>
  <c r="AU25" i="82" s="1"/>
  <c r="AS43" i="82"/>
  <c r="AL43" i="82"/>
  <c r="AU43" i="82" s="1"/>
  <c r="AS61" i="82"/>
  <c r="AL61" i="82"/>
  <c r="AU61" i="82" s="1"/>
  <c r="AS79" i="82"/>
  <c r="AL79" i="82"/>
  <c r="AU79" i="82" s="1"/>
  <c r="AS15" i="78"/>
  <c r="AL15" i="78"/>
  <c r="AU15" i="78" s="1"/>
  <c r="AS33" i="78"/>
  <c r="AL33" i="78"/>
  <c r="AU33" i="78" s="1"/>
  <c r="AS51" i="78"/>
  <c r="AL51" i="78"/>
  <c r="AU51" i="78" s="1"/>
  <c r="AS69" i="78"/>
  <c r="AL69" i="78"/>
  <c r="AU69" i="78" s="1"/>
  <c r="AS87" i="78"/>
  <c r="AL87" i="78"/>
  <c r="AU87" i="78" s="1"/>
  <c r="AS37" i="34"/>
  <c r="AL37" i="34"/>
  <c r="AU37" i="34" s="1"/>
  <c r="AL55" i="34"/>
  <c r="AU55" i="34" s="1"/>
  <c r="AS73" i="34"/>
  <c r="AL73" i="34"/>
  <c r="AU73" i="34" s="1"/>
  <c r="AS52" i="34"/>
  <c r="AL52" i="34"/>
  <c r="AU52" i="34" s="1"/>
  <c r="AR89" i="41"/>
  <c r="AH87" i="93"/>
  <c r="AQ87" i="93" s="1"/>
  <c r="AR87" i="90"/>
  <c r="AS9" i="82"/>
  <c r="AL9" i="82"/>
  <c r="AU9" i="82" s="1"/>
  <c r="AS27" i="82"/>
  <c r="AL27" i="82"/>
  <c r="AU27" i="82" s="1"/>
  <c r="AS45" i="82"/>
  <c r="AL45" i="82"/>
  <c r="AU45" i="82" s="1"/>
  <c r="AS63" i="82"/>
  <c r="AL63" i="82"/>
  <c r="AU63" i="82" s="1"/>
  <c r="AS81" i="82"/>
  <c r="AL81" i="82"/>
  <c r="AU81" i="82" s="1"/>
  <c r="AS11" i="78"/>
  <c r="AL11" i="78"/>
  <c r="AU11" i="78" s="1"/>
  <c r="AS29" i="78"/>
  <c r="AL29" i="78"/>
  <c r="AU29" i="78" s="1"/>
  <c r="AS47" i="78"/>
  <c r="AL47" i="78"/>
  <c r="AU47" i="78" s="1"/>
  <c r="AS65" i="78"/>
  <c r="AL65" i="78"/>
  <c r="AU65" i="78" s="1"/>
  <c r="AS83" i="78"/>
  <c r="AL83" i="78"/>
  <c r="AU83" i="78" s="1"/>
  <c r="AS15" i="34"/>
  <c r="AL15" i="34"/>
  <c r="AU15" i="34" s="1"/>
  <c r="AS33" i="34"/>
  <c r="AL33" i="34"/>
  <c r="AU33" i="34" s="1"/>
  <c r="AS51" i="34"/>
  <c r="AL51" i="34"/>
  <c r="AU51" i="34" s="1"/>
  <c r="AS69" i="34"/>
  <c r="AL69" i="34"/>
  <c r="AU69" i="34" s="1"/>
  <c r="AS87" i="34"/>
  <c r="AL87" i="34"/>
  <c r="AU87" i="34" s="1"/>
  <c r="AS6" i="82"/>
  <c r="AL6" i="82"/>
  <c r="AU6" i="82" s="1"/>
  <c r="AS60" i="34"/>
  <c r="AL60" i="34"/>
  <c r="AU60" i="34" s="1"/>
  <c r="AH88" i="33"/>
  <c r="AQ88" i="33" s="1"/>
  <c r="AJ10" i="82"/>
  <c r="AS28" i="82"/>
  <c r="AL28" i="82"/>
  <c r="AU28" i="82" s="1"/>
  <c r="AS46" i="82"/>
  <c r="AL46" i="82"/>
  <c r="AU46" i="82" s="1"/>
  <c r="AS64" i="82"/>
  <c r="AL64" i="82"/>
  <c r="AU64" i="82" s="1"/>
  <c r="AS82" i="82"/>
  <c r="AL82" i="82"/>
  <c r="AU82" i="82" s="1"/>
  <c r="AS12" i="78"/>
  <c r="AL12" i="78"/>
  <c r="AU12" i="78" s="1"/>
  <c r="AS30" i="78"/>
  <c r="AL30" i="78"/>
  <c r="AU30" i="78" s="1"/>
  <c r="AS48" i="78"/>
  <c r="AL48" i="78"/>
  <c r="AU48" i="78" s="1"/>
  <c r="AS66" i="78"/>
  <c r="AL66" i="78"/>
  <c r="AU66" i="78" s="1"/>
  <c r="AS84" i="78"/>
  <c r="AL84" i="78"/>
  <c r="AU84" i="78" s="1"/>
  <c r="AS10" i="34"/>
  <c r="AL10" i="34"/>
  <c r="AU10" i="34" s="1"/>
  <c r="AS28" i="34"/>
  <c r="AL28" i="34"/>
  <c r="AU28" i="34" s="1"/>
  <c r="AS46" i="34"/>
  <c r="AL46" i="34"/>
  <c r="AU46" i="34" s="1"/>
  <c r="AS76" i="34"/>
  <c r="AL76" i="34"/>
  <c r="AU76" i="34" s="1"/>
  <c r="AS20" i="78"/>
  <c r="AL20" i="78"/>
  <c r="AU20" i="78" s="1"/>
  <c r="AJ30" i="34"/>
  <c r="AR86" i="73"/>
  <c r="AJ84" i="94"/>
  <c r="AK84" i="94"/>
  <c r="AT84" i="94" s="1"/>
  <c r="AJ78" i="94"/>
  <c r="AK78" i="94"/>
  <c r="AT78" i="94" s="1"/>
  <c r="AJ72" i="94"/>
  <c r="AK72" i="94"/>
  <c r="AT72" i="94" s="1"/>
  <c r="AJ66" i="94"/>
  <c r="AK66" i="94"/>
  <c r="AT66" i="94" s="1"/>
  <c r="AJ60" i="94"/>
  <c r="AK60" i="94"/>
  <c r="AT60" i="94" s="1"/>
  <c r="AJ54" i="94"/>
  <c r="AK54" i="94"/>
  <c r="AT54" i="94" s="1"/>
  <c r="AJ48" i="94"/>
  <c r="AK48" i="94"/>
  <c r="AT48" i="94" s="1"/>
  <c r="AJ42" i="94"/>
  <c r="AK42" i="94"/>
  <c r="AT42" i="94" s="1"/>
  <c r="AJ36" i="94"/>
  <c r="AK36" i="94"/>
  <c r="AT36" i="94" s="1"/>
  <c r="AJ30" i="94"/>
  <c r="AK30" i="94"/>
  <c r="AT30" i="94" s="1"/>
  <c r="AJ24" i="94"/>
  <c r="AK24" i="94"/>
  <c r="AT24" i="94" s="1"/>
  <c r="AJ18" i="94"/>
  <c r="AK18" i="94"/>
  <c r="AT18" i="94" s="1"/>
  <c r="AJ12" i="94"/>
  <c r="AK12" i="94"/>
  <c r="AT12" i="94" s="1"/>
  <c r="AB4" i="94"/>
  <c r="AJ3" i="94"/>
  <c r="AJ5" i="82"/>
  <c r="AK5" i="82"/>
  <c r="AT5" i="82" s="1"/>
  <c r="AS13" i="78"/>
  <c r="AL13" i="78"/>
  <c r="AU13" i="78" s="1"/>
  <c r="AS31" i="78"/>
  <c r="AL31" i="78"/>
  <c r="AU31" i="78" s="1"/>
  <c r="AS49" i="78"/>
  <c r="AL49" i="78"/>
  <c r="AU49" i="78" s="1"/>
  <c r="AS67" i="78"/>
  <c r="AL67" i="78"/>
  <c r="AU67" i="78" s="1"/>
  <c r="AS86" i="78"/>
  <c r="AL86" i="78"/>
  <c r="AU86" i="78" s="1"/>
  <c r="AK89" i="34"/>
  <c r="AT89" i="34" s="1"/>
  <c r="AR89" i="29"/>
  <c r="Z91" i="81"/>
  <c r="AN89" i="94"/>
  <c r="AN91" i="94" s="1"/>
  <c r="AI89" i="94"/>
  <c r="AS7" i="34"/>
  <c r="AL7" i="34"/>
  <c r="AU7" i="34" s="1"/>
  <c r="AF89" i="45" l="1"/>
  <c r="AO89" i="45" s="1"/>
  <c r="AE89" i="45"/>
  <c r="AG89" i="45"/>
  <c r="AP89" i="45" s="1"/>
  <c r="AG88" i="90"/>
  <c r="AP88" i="90" s="1"/>
  <c r="AF88" i="33"/>
  <c r="AO88" i="33" s="1"/>
  <c r="AL50" i="78"/>
  <c r="AU50" i="78" s="1"/>
  <c r="AK14" i="94"/>
  <c r="AT14" i="94" s="1"/>
  <c r="AL22" i="82"/>
  <c r="AU22" i="82" s="1"/>
  <c r="AJ13" i="94"/>
  <c r="AL32" i="78"/>
  <c r="AU32" i="78" s="1"/>
  <c r="AL7" i="82"/>
  <c r="AU7" i="82" s="1"/>
  <c r="AL40" i="78"/>
  <c r="AU40" i="78" s="1"/>
  <c r="AT91" i="78"/>
  <c r="AE88" i="90"/>
  <c r="AF88" i="90"/>
  <c r="AO88" i="90" s="1"/>
  <c r="AS29" i="34"/>
  <c r="AL29" i="34"/>
  <c r="AU29" i="34" s="1"/>
  <c r="AS18" i="34"/>
  <c r="AL18" i="34"/>
  <c r="AU18" i="34" s="1"/>
  <c r="AS20" i="94"/>
  <c r="AL20" i="94"/>
  <c r="AU20" i="94" s="1"/>
  <c r="AS76" i="94"/>
  <c r="AL76" i="94"/>
  <c r="AU76" i="94" s="1"/>
  <c r="AS39" i="94"/>
  <c r="AL39" i="94"/>
  <c r="AU39" i="94" s="1"/>
  <c r="AS75" i="94"/>
  <c r="AL75" i="94"/>
  <c r="AU75" i="94" s="1"/>
  <c r="AS77" i="94"/>
  <c r="AL77" i="94"/>
  <c r="AU77" i="94" s="1"/>
  <c r="AS11" i="94"/>
  <c r="AL11" i="94"/>
  <c r="AU11" i="94" s="1"/>
  <c r="AS53" i="94"/>
  <c r="AL53" i="94"/>
  <c r="AU53" i="94" s="1"/>
  <c r="X90" i="45"/>
  <c r="Y90" i="45"/>
  <c r="AJ4" i="94"/>
  <c r="AK4" i="94"/>
  <c r="AT4" i="94" s="1"/>
  <c r="AT91" i="94" s="1"/>
  <c r="AS60" i="94"/>
  <c r="AL60" i="94"/>
  <c r="AU60" i="94" s="1"/>
  <c r="AS31" i="94"/>
  <c r="AL31" i="94"/>
  <c r="AU31" i="94" s="1"/>
  <c r="AS56" i="94"/>
  <c r="AL56" i="94"/>
  <c r="AU56" i="94" s="1"/>
  <c r="X88" i="93"/>
  <c r="Y88" i="93"/>
  <c r="AS59" i="94"/>
  <c r="AL59" i="94"/>
  <c r="AU59" i="94" s="1"/>
  <c r="AI87" i="93"/>
  <c r="AN87" i="93"/>
  <c r="AS6" i="94"/>
  <c r="AL6" i="94"/>
  <c r="AU6" i="94" s="1"/>
  <c r="AS21" i="94"/>
  <c r="AL21" i="94"/>
  <c r="AU21" i="94" s="1"/>
  <c r="AS57" i="94"/>
  <c r="AL57" i="94"/>
  <c r="AU57" i="94" s="1"/>
  <c r="Y90" i="25"/>
  <c r="X90" i="25"/>
  <c r="AS12" i="94"/>
  <c r="AL12" i="94"/>
  <c r="AU12" i="94" s="1"/>
  <c r="AS30" i="94"/>
  <c r="AL30" i="94"/>
  <c r="AU30" i="94" s="1"/>
  <c r="AS48" i="94"/>
  <c r="AL48" i="94"/>
  <c r="AU48" i="94" s="1"/>
  <c r="AS66" i="94"/>
  <c r="AL66" i="94"/>
  <c r="AU66" i="94" s="1"/>
  <c r="AS84" i="94"/>
  <c r="AL84" i="94"/>
  <c r="AU84" i="94" s="1"/>
  <c r="Y91" i="29"/>
  <c r="X91" i="29"/>
  <c r="AS19" i="94"/>
  <c r="AL19" i="94"/>
  <c r="AU19" i="94" s="1"/>
  <c r="AS37" i="94"/>
  <c r="AL37" i="94"/>
  <c r="AU37" i="94" s="1"/>
  <c r="AS55" i="94"/>
  <c r="AL55" i="94"/>
  <c r="AU55" i="94" s="1"/>
  <c r="AS73" i="94"/>
  <c r="AL73" i="94"/>
  <c r="AU73" i="94" s="1"/>
  <c r="AS23" i="94"/>
  <c r="AL23" i="94"/>
  <c r="AU23" i="94" s="1"/>
  <c r="AS23" i="34"/>
  <c r="AL23" i="34"/>
  <c r="AU23" i="34" s="1"/>
  <c r="AS8" i="94"/>
  <c r="AL8" i="94"/>
  <c r="AU8" i="94" s="1"/>
  <c r="AS26" i="94"/>
  <c r="AL26" i="94"/>
  <c r="AU26" i="94" s="1"/>
  <c r="AS44" i="94"/>
  <c r="AL44" i="94"/>
  <c r="AU44" i="94" s="1"/>
  <c r="AS62" i="94"/>
  <c r="AL62" i="94"/>
  <c r="AU62" i="94" s="1"/>
  <c r="AS80" i="94"/>
  <c r="AL80" i="94"/>
  <c r="AU80" i="94" s="1"/>
  <c r="AS4" i="78"/>
  <c r="AL4" i="78"/>
  <c r="AU4" i="78" s="1"/>
  <c r="AS83" i="94"/>
  <c r="AL83" i="94"/>
  <c r="AU83" i="94" s="1"/>
  <c r="AN89" i="25"/>
  <c r="AI89" i="25"/>
  <c r="X90" i="77"/>
  <c r="Y90" i="77"/>
  <c r="AS10" i="94"/>
  <c r="AL10" i="94"/>
  <c r="AU10" i="94" s="1"/>
  <c r="AS28" i="94"/>
  <c r="AL28" i="94"/>
  <c r="AU28" i="94" s="1"/>
  <c r="AS46" i="94"/>
  <c r="AL46" i="94"/>
  <c r="AU46" i="94" s="1"/>
  <c r="AS64" i="94"/>
  <c r="AL64" i="94"/>
  <c r="AU64" i="94" s="1"/>
  <c r="AS82" i="94"/>
  <c r="AL82" i="94"/>
  <c r="AU82" i="94" s="1"/>
  <c r="AI89" i="37"/>
  <c r="AN89" i="37"/>
  <c r="AN88" i="33"/>
  <c r="AN88" i="90"/>
  <c r="AI88" i="90"/>
  <c r="AS78" i="94"/>
  <c r="AL78" i="94"/>
  <c r="AU78" i="94" s="1"/>
  <c r="AS49" i="94"/>
  <c r="AL49" i="94"/>
  <c r="AU49" i="94" s="1"/>
  <c r="AS7" i="78"/>
  <c r="AL7" i="78"/>
  <c r="AU7" i="78" s="1"/>
  <c r="AS4" i="82"/>
  <c r="AL4" i="82"/>
  <c r="AU4" i="82" s="1"/>
  <c r="AS58" i="94"/>
  <c r="AL58" i="94"/>
  <c r="AU58" i="94" s="1"/>
  <c r="AS17" i="34"/>
  <c r="AL17" i="34"/>
  <c r="AU17" i="34" s="1"/>
  <c r="AS9" i="94"/>
  <c r="AL9" i="94"/>
  <c r="AU9" i="94" s="1"/>
  <c r="AS27" i="94"/>
  <c r="AL27" i="94"/>
  <c r="AU27" i="94" s="1"/>
  <c r="AS45" i="94"/>
  <c r="AL45" i="94"/>
  <c r="AU45" i="94" s="1"/>
  <c r="AS63" i="94"/>
  <c r="AL63" i="94"/>
  <c r="AU63" i="94" s="1"/>
  <c r="AS81" i="94"/>
  <c r="AL81" i="94"/>
  <c r="AU81" i="94" s="1"/>
  <c r="AL89" i="34"/>
  <c r="AU89" i="34" s="1"/>
  <c r="AR89" i="34"/>
  <c r="AR91" i="34" s="1"/>
  <c r="AS11" i="82"/>
  <c r="AL11" i="82"/>
  <c r="AU11" i="82" s="1"/>
  <c r="AS35" i="94"/>
  <c r="AL35" i="94"/>
  <c r="AU35" i="94" s="1"/>
  <c r="AS71" i="94"/>
  <c r="AL71" i="94"/>
  <c r="AU71" i="94" s="1"/>
  <c r="AS13" i="34"/>
  <c r="AL13" i="34"/>
  <c r="AU13" i="34" s="1"/>
  <c r="AN87" i="73"/>
  <c r="AI87" i="73"/>
  <c r="AS24" i="94"/>
  <c r="AL24" i="94"/>
  <c r="AU24" i="94" s="1"/>
  <c r="AS67" i="94"/>
  <c r="AL67" i="94"/>
  <c r="AU67" i="94" s="1"/>
  <c r="AS74" i="94"/>
  <c r="AL74" i="94"/>
  <c r="AU74" i="94" s="1"/>
  <c r="AS24" i="34"/>
  <c r="AL24" i="34"/>
  <c r="AU24" i="34" s="1"/>
  <c r="AS40" i="94"/>
  <c r="AL40" i="94"/>
  <c r="AU40" i="94" s="1"/>
  <c r="X89" i="33"/>
  <c r="Y89" i="33"/>
  <c r="W92" i="81"/>
  <c r="AG91" i="81"/>
  <c r="AP91" i="81" s="1"/>
  <c r="AF91" i="81"/>
  <c r="AO91" i="81" s="1"/>
  <c r="AE91" i="81"/>
  <c r="AT91" i="34"/>
  <c r="AS5" i="82"/>
  <c r="AL5" i="82"/>
  <c r="AU5" i="82" s="1"/>
  <c r="AS18" i="94"/>
  <c r="AL18" i="94"/>
  <c r="AU18" i="94" s="1"/>
  <c r="AS36" i="94"/>
  <c r="AL36" i="94"/>
  <c r="AU36" i="94" s="1"/>
  <c r="AS54" i="94"/>
  <c r="AL54" i="94"/>
  <c r="AU54" i="94" s="1"/>
  <c r="AS72" i="94"/>
  <c r="AL72" i="94"/>
  <c r="AU72" i="94" s="1"/>
  <c r="AS10" i="82"/>
  <c r="AL10" i="82"/>
  <c r="AU10" i="82" s="1"/>
  <c r="AI90" i="29"/>
  <c r="AN90" i="29"/>
  <c r="AS12" i="34"/>
  <c r="AL12" i="34"/>
  <c r="AU12" i="34" s="1"/>
  <c r="AF90" i="41"/>
  <c r="AO90" i="41" s="1"/>
  <c r="AE90" i="41"/>
  <c r="W91" i="41"/>
  <c r="AG90" i="41"/>
  <c r="AP90" i="41" s="1"/>
  <c r="AS7" i="94"/>
  <c r="AL7" i="94"/>
  <c r="AU7" i="94" s="1"/>
  <c r="AS25" i="94"/>
  <c r="AL25" i="94"/>
  <c r="AU25" i="94" s="1"/>
  <c r="AS43" i="94"/>
  <c r="AL43" i="94"/>
  <c r="AU43" i="94" s="1"/>
  <c r="AS61" i="94"/>
  <c r="AL61" i="94"/>
  <c r="AU61" i="94" s="1"/>
  <c r="AS79" i="94"/>
  <c r="AL79" i="94"/>
  <c r="AU79" i="94" s="1"/>
  <c r="AS65" i="94"/>
  <c r="AL65" i="94"/>
  <c r="AU65" i="94" s="1"/>
  <c r="AS14" i="94"/>
  <c r="AL14" i="94"/>
  <c r="AU14" i="94" s="1"/>
  <c r="AS32" i="94"/>
  <c r="AL32" i="94"/>
  <c r="AU32" i="94" s="1"/>
  <c r="AS50" i="94"/>
  <c r="AL50" i="94"/>
  <c r="AU50" i="94" s="1"/>
  <c r="AS68" i="94"/>
  <c r="AL68" i="94"/>
  <c r="AU68" i="94" s="1"/>
  <c r="AS86" i="94"/>
  <c r="AL86" i="94"/>
  <c r="AU86" i="94" s="1"/>
  <c r="AS4" i="34"/>
  <c r="AL4" i="34"/>
  <c r="AU4" i="34" s="1"/>
  <c r="AR89" i="82"/>
  <c r="AR91" i="82" s="1"/>
  <c r="AL89" i="82"/>
  <c r="AU89" i="82" s="1"/>
  <c r="AS25" i="34"/>
  <c r="AL25" i="34"/>
  <c r="AU25" i="34" s="1"/>
  <c r="AS11" i="34"/>
  <c r="AL11" i="34"/>
  <c r="AU11" i="34" s="1"/>
  <c r="AS16" i="94"/>
  <c r="AL16" i="94"/>
  <c r="AU16" i="94" s="1"/>
  <c r="AS34" i="94"/>
  <c r="AL34" i="94"/>
  <c r="AU34" i="94" s="1"/>
  <c r="AS52" i="94"/>
  <c r="AL52" i="94"/>
  <c r="AU52" i="94" s="1"/>
  <c r="AS70" i="94"/>
  <c r="AL70" i="94"/>
  <c r="AU70" i="94" s="1"/>
  <c r="AS87" i="94"/>
  <c r="AL87" i="94"/>
  <c r="AU87" i="94" s="1"/>
  <c r="AH88" i="86"/>
  <c r="AQ88" i="86" s="1"/>
  <c r="AS19" i="34"/>
  <c r="AL19" i="34"/>
  <c r="AU19" i="34" s="1"/>
  <c r="AS42" i="94"/>
  <c r="AL42" i="94"/>
  <c r="AU42" i="94" s="1"/>
  <c r="AS13" i="94"/>
  <c r="AL13" i="94"/>
  <c r="AU13" i="94" s="1"/>
  <c r="AS88" i="94"/>
  <c r="AL88" i="94"/>
  <c r="AU88" i="94" s="1"/>
  <c r="AS38" i="94"/>
  <c r="AL38" i="94"/>
  <c r="AU38" i="94" s="1"/>
  <c r="AS41" i="94"/>
  <c r="AL41" i="94"/>
  <c r="AU41" i="94" s="1"/>
  <c r="AS22" i="94"/>
  <c r="AL22" i="94"/>
  <c r="AU22" i="94" s="1"/>
  <c r="Y88" i="73"/>
  <c r="X88" i="73"/>
  <c r="AS31" i="34"/>
  <c r="AL31" i="34"/>
  <c r="AU31" i="34" s="1"/>
  <c r="AR87" i="86"/>
  <c r="AR89" i="94"/>
  <c r="AR91" i="94" s="1"/>
  <c r="AL89" i="94"/>
  <c r="AU89" i="94" s="1"/>
  <c r="AS3" i="94"/>
  <c r="AL3" i="94"/>
  <c r="AU3" i="94" s="1"/>
  <c r="AS30" i="34"/>
  <c r="AL30" i="34"/>
  <c r="AU30" i="34" s="1"/>
  <c r="W88" i="89"/>
  <c r="AG87" i="89"/>
  <c r="AP87" i="89" s="1"/>
  <c r="AF87" i="89"/>
  <c r="AO87" i="89" s="1"/>
  <c r="AE87" i="89"/>
  <c r="AS17" i="94"/>
  <c r="AL17" i="94"/>
  <c r="AU17" i="94" s="1"/>
  <c r="W89" i="74"/>
  <c r="AG88" i="74"/>
  <c r="AP88" i="74" s="1"/>
  <c r="AF88" i="74"/>
  <c r="AO88" i="74" s="1"/>
  <c r="AE88" i="74"/>
  <c r="W87" i="85"/>
  <c r="AG86" i="85"/>
  <c r="AP86" i="85" s="1"/>
  <c r="AF86" i="85"/>
  <c r="AO86" i="85" s="1"/>
  <c r="AE86" i="85"/>
  <c r="AS15" i="94"/>
  <c r="AL15" i="94"/>
  <c r="AU15" i="94" s="1"/>
  <c r="AS33" i="94"/>
  <c r="AL33" i="94"/>
  <c r="AU33" i="94" s="1"/>
  <c r="AS51" i="94"/>
  <c r="AL51" i="94"/>
  <c r="AU51" i="94" s="1"/>
  <c r="AS69" i="94"/>
  <c r="AL69" i="94"/>
  <c r="AU69" i="94" s="1"/>
  <c r="AS85" i="94"/>
  <c r="AL85" i="94"/>
  <c r="AU85" i="94" s="1"/>
  <c r="AT91" i="82"/>
  <c r="AS29" i="94"/>
  <c r="AL29" i="94"/>
  <c r="AU29" i="94" s="1"/>
  <c r="AN89" i="77"/>
  <c r="AI89" i="77"/>
  <c r="Z88" i="86"/>
  <c r="Y90" i="37"/>
  <c r="X90" i="37"/>
  <c r="AS5" i="34"/>
  <c r="AL5" i="34"/>
  <c r="AU5" i="34" s="1"/>
  <c r="AS5" i="94"/>
  <c r="AL5" i="94"/>
  <c r="AU5" i="94" s="1"/>
  <c r="AS47" i="94"/>
  <c r="AL47" i="94"/>
  <c r="AU47" i="94" s="1"/>
  <c r="AN89" i="45"/>
  <c r="AI89" i="45"/>
  <c r="X89" i="90"/>
  <c r="Y89" i="90"/>
  <c r="AI88" i="33" l="1"/>
  <c r="AS91" i="78"/>
  <c r="Z88" i="93"/>
  <c r="AG88" i="93" s="1"/>
  <c r="AP88" i="93" s="1"/>
  <c r="AU91" i="78"/>
  <c r="C11" i="78" s="1"/>
  <c r="F31" i="97" s="1"/>
  <c r="Z88" i="73"/>
  <c r="AG88" i="73" s="1"/>
  <c r="AP88" i="73" s="1"/>
  <c r="AS91" i="82"/>
  <c r="Z90" i="77"/>
  <c r="AG90" i="77" s="1"/>
  <c r="AP90" i="77" s="1"/>
  <c r="AU91" i="34"/>
  <c r="C11" i="34" s="1"/>
  <c r="AU91" i="82"/>
  <c r="C11" i="82" s="1"/>
  <c r="F35" i="97" s="1"/>
  <c r="AS91" i="34"/>
  <c r="AE88" i="73"/>
  <c r="W89" i="73"/>
  <c r="AE90" i="77"/>
  <c r="W91" i="77"/>
  <c r="AF88" i="93"/>
  <c r="AO88" i="93" s="1"/>
  <c r="AE88" i="93"/>
  <c r="W89" i="93"/>
  <c r="AH90" i="37"/>
  <c r="AQ90" i="37" s="1"/>
  <c r="AH89" i="33"/>
  <c r="AQ89" i="33" s="1"/>
  <c r="AR88" i="90"/>
  <c r="AH91" i="29"/>
  <c r="AQ91" i="29" s="1"/>
  <c r="AR87" i="93"/>
  <c r="AR89" i="37"/>
  <c r="AI88" i="74"/>
  <c r="AN88" i="74"/>
  <c r="AN91" i="81"/>
  <c r="AI91" i="81"/>
  <c r="Z89" i="33"/>
  <c r="AR87" i="73"/>
  <c r="AR89" i="25"/>
  <c r="AH90" i="25"/>
  <c r="AQ90" i="25" s="1"/>
  <c r="AS4" i="94"/>
  <c r="AL4" i="94"/>
  <c r="AU4" i="94" s="1"/>
  <c r="AH89" i="90"/>
  <c r="AQ89" i="90" s="1"/>
  <c r="AQ91" i="90" s="1"/>
  <c r="AZ3" i="90"/>
  <c r="AX5" i="90" s="1"/>
  <c r="S5" i="90" s="1"/>
  <c r="AC5" i="90" s="1"/>
  <c r="AB6" i="90" s="1"/>
  <c r="AX10" i="90"/>
  <c r="S10" i="90" s="1"/>
  <c r="AC10" i="90" s="1"/>
  <c r="AB11" i="90" s="1"/>
  <c r="AX11" i="90"/>
  <c r="S11" i="90" s="1"/>
  <c r="AC11" i="90" s="1"/>
  <c r="AB12" i="90" s="1"/>
  <c r="AX12" i="90"/>
  <c r="S12" i="90" s="1"/>
  <c r="AC12" i="90" s="1"/>
  <c r="AB13" i="90" s="1"/>
  <c r="AX13" i="90"/>
  <c r="S13" i="90" s="1"/>
  <c r="AC13" i="90" s="1"/>
  <c r="AB14" i="90" s="1"/>
  <c r="AX14" i="90"/>
  <c r="S14" i="90" s="1"/>
  <c r="AC14" i="90" s="1"/>
  <c r="AB15" i="90" s="1"/>
  <c r="AX15" i="90"/>
  <c r="S15" i="90" s="1"/>
  <c r="AC15" i="90" s="1"/>
  <c r="AB16" i="90" s="1"/>
  <c r="AX16" i="90"/>
  <c r="S16" i="90" s="1"/>
  <c r="AC16" i="90" s="1"/>
  <c r="AB17" i="90" s="1"/>
  <c r="AX17" i="90"/>
  <c r="S17" i="90" s="1"/>
  <c r="AC17" i="90" s="1"/>
  <c r="AB18" i="90" s="1"/>
  <c r="AX18" i="90"/>
  <c r="S18" i="90" s="1"/>
  <c r="AC18" i="90" s="1"/>
  <c r="AB19" i="90" s="1"/>
  <c r="AX19" i="90"/>
  <c r="S19" i="90" s="1"/>
  <c r="AC19" i="90" s="1"/>
  <c r="AB20" i="90" s="1"/>
  <c r="AX20" i="90"/>
  <c r="S20" i="90" s="1"/>
  <c r="AC20" i="90" s="1"/>
  <c r="AB21" i="90" s="1"/>
  <c r="AX21" i="90"/>
  <c r="S21" i="90" s="1"/>
  <c r="AC21" i="90" s="1"/>
  <c r="AB22" i="90" s="1"/>
  <c r="AX22" i="90"/>
  <c r="S22" i="90" s="1"/>
  <c r="AC22" i="90" s="1"/>
  <c r="AB23" i="90" s="1"/>
  <c r="AX23" i="90"/>
  <c r="S23" i="90" s="1"/>
  <c r="AC23" i="90" s="1"/>
  <c r="AB24" i="90" s="1"/>
  <c r="AX24" i="90"/>
  <c r="S24" i="90" s="1"/>
  <c r="AC24" i="90" s="1"/>
  <c r="AB25" i="90" s="1"/>
  <c r="AX25" i="90"/>
  <c r="S25" i="90" s="1"/>
  <c r="AC25" i="90" s="1"/>
  <c r="AB26" i="90" s="1"/>
  <c r="AX26" i="90"/>
  <c r="S26" i="90" s="1"/>
  <c r="AC26" i="90" s="1"/>
  <c r="AB27" i="90" s="1"/>
  <c r="AX27" i="90"/>
  <c r="S27" i="90" s="1"/>
  <c r="AC27" i="90" s="1"/>
  <c r="AB28" i="90" s="1"/>
  <c r="AX28" i="90"/>
  <c r="S28" i="90" s="1"/>
  <c r="AC28" i="90" s="1"/>
  <c r="AB29" i="90" s="1"/>
  <c r="AX29" i="90"/>
  <c r="S29" i="90" s="1"/>
  <c r="AC29" i="90" s="1"/>
  <c r="AB30" i="90" s="1"/>
  <c r="AX30" i="90"/>
  <c r="S30" i="90" s="1"/>
  <c r="AC30" i="90" s="1"/>
  <c r="AB31" i="90" s="1"/>
  <c r="AX31" i="90"/>
  <c r="S31" i="90" s="1"/>
  <c r="AC31" i="90" s="1"/>
  <c r="AB32" i="90" s="1"/>
  <c r="AX32" i="90"/>
  <c r="S32" i="90" s="1"/>
  <c r="AC32" i="90" s="1"/>
  <c r="AB33" i="90" s="1"/>
  <c r="AX33" i="90"/>
  <c r="S33" i="90" s="1"/>
  <c r="AC33" i="90" s="1"/>
  <c r="AB34" i="90" s="1"/>
  <c r="AX34" i="90"/>
  <c r="S34" i="90" s="1"/>
  <c r="AC34" i="90" s="1"/>
  <c r="AB35" i="90" s="1"/>
  <c r="AX35" i="90"/>
  <c r="S35" i="90" s="1"/>
  <c r="AC35" i="90" s="1"/>
  <c r="AB36" i="90" s="1"/>
  <c r="AX36" i="90"/>
  <c r="S36" i="90" s="1"/>
  <c r="AC36" i="90" s="1"/>
  <c r="AB37" i="90" s="1"/>
  <c r="AX37" i="90"/>
  <c r="S37" i="90" s="1"/>
  <c r="AC37" i="90" s="1"/>
  <c r="AB38" i="90" s="1"/>
  <c r="AX38" i="90"/>
  <c r="S38" i="90" s="1"/>
  <c r="AC38" i="90" s="1"/>
  <c r="AB39" i="90" s="1"/>
  <c r="AX39" i="90"/>
  <c r="S39" i="90" s="1"/>
  <c r="AC39" i="90" s="1"/>
  <c r="AB40" i="90" s="1"/>
  <c r="AX40" i="90"/>
  <c r="S40" i="90" s="1"/>
  <c r="AC40" i="90" s="1"/>
  <c r="AB41" i="90" s="1"/>
  <c r="AX41" i="90"/>
  <c r="S41" i="90" s="1"/>
  <c r="AC41" i="90" s="1"/>
  <c r="AB42" i="90" s="1"/>
  <c r="AX42" i="90"/>
  <c r="S42" i="90" s="1"/>
  <c r="AC42" i="90" s="1"/>
  <c r="AB43" i="90" s="1"/>
  <c r="AX43" i="90"/>
  <c r="S43" i="90" s="1"/>
  <c r="AC43" i="90" s="1"/>
  <c r="AB44" i="90" s="1"/>
  <c r="AX44" i="90"/>
  <c r="S44" i="90" s="1"/>
  <c r="AC44" i="90" s="1"/>
  <c r="AB45" i="90" s="1"/>
  <c r="AX45" i="90"/>
  <c r="S45" i="90" s="1"/>
  <c r="AC45" i="90" s="1"/>
  <c r="AB46" i="90" s="1"/>
  <c r="AX46" i="90"/>
  <c r="S46" i="90" s="1"/>
  <c r="AC46" i="90" s="1"/>
  <c r="AB47" i="90" s="1"/>
  <c r="AX47" i="90"/>
  <c r="S47" i="90" s="1"/>
  <c r="AC47" i="90" s="1"/>
  <c r="AB48" i="90" s="1"/>
  <c r="AX48" i="90"/>
  <c r="S48" i="90" s="1"/>
  <c r="AC48" i="90" s="1"/>
  <c r="AB49" i="90" s="1"/>
  <c r="AX49" i="90"/>
  <c r="S49" i="90" s="1"/>
  <c r="AC49" i="90" s="1"/>
  <c r="AB50" i="90" s="1"/>
  <c r="AX50" i="90"/>
  <c r="S50" i="90" s="1"/>
  <c r="AC50" i="90" s="1"/>
  <c r="AB51" i="90" s="1"/>
  <c r="AX51" i="90"/>
  <c r="S51" i="90" s="1"/>
  <c r="AC51" i="90" s="1"/>
  <c r="AB52" i="90" s="1"/>
  <c r="AX52" i="90"/>
  <c r="S52" i="90" s="1"/>
  <c r="AC52" i="90" s="1"/>
  <c r="AB53" i="90" s="1"/>
  <c r="AX53" i="90"/>
  <c r="S53" i="90" s="1"/>
  <c r="AC53" i="90" s="1"/>
  <c r="AB54" i="90" s="1"/>
  <c r="AX54" i="90"/>
  <c r="S54" i="90" s="1"/>
  <c r="AC54" i="90" s="1"/>
  <c r="AB55" i="90" s="1"/>
  <c r="AX55" i="90"/>
  <c r="S55" i="90" s="1"/>
  <c r="AC55" i="90" s="1"/>
  <c r="AB56" i="90" s="1"/>
  <c r="AX56" i="90"/>
  <c r="S56" i="90" s="1"/>
  <c r="AC56" i="90" s="1"/>
  <c r="AB57" i="90" s="1"/>
  <c r="AX57" i="90"/>
  <c r="S57" i="90" s="1"/>
  <c r="AC57" i="90" s="1"/>
  <c r="AB58" i="90" s="1"/>
  <c r="AX58" i="90"/>
  <c r="S58" i="90" s="1"/>
  <c r="AC58" i="90" s="1"/>
  <c r="AB59" i="90" s="1"/>
  <c r="AX59" i="90"/>
  <c r="S59" i="90" s="1"/>
  <c r="AC59" i="90" s="1"/>
  <c r="AB60" i="90" s="1"/>
  <c r="AX60" i="90"/>
  <c r="S60" i="90" s="1"/>
  <c r="AC60" i="90" s="1"/>
  <c r="AB61" i="90" s="1"/>
  <c r="AX61" i="90"/>
  <c r="S61" i="90" s="1"/>
  <c r="AC61" i="90" s="1"/>
  <c r="AB62" i="90" s="1"/>
  <c r="AX62" i="90"/>
  <c r="S62" i="90" s="1"/>
  <c r="AC62" i="90" s="1"/>
  <c r="AB63" i="90" s="1"/>
  <c r="AX63" i="90"/>
  <c r="S63" i="90" s="1"/>
  <c r="AC63" i="90" s="1"/>
  <c r="AB64" i="90" s="1"/>
  <c r="AX64" i="90"/>
  <c r="S64" i="90" s="1"/>
  <c r="AC64" i="90" s="1"/>
  <c r="AB65" i="90" s="1"/>
  <c r="AX65" i="90"/>
  <c r="S65" i="90" s="1"/>
  <c r="AC65" i="90" s="1"/>
  <c r="AB66" i="90" s="1"/>
  <c r="AX66" i="90"/>
  <c r="S66" i="90" s="1"/>
  <c r="AC66" i="90" s="1"/>
  <c r="AB67" i="90" s="1"/>
  <c r="AX67" i="90"/>
  <c r="S67" i="90" s="1"/>
  <c r="AC67" i="90" s="1"/>
  <c r="AB68" i="90" s="1"/>
  <c r="AX68" i="90"/>
  <c r="S68" i="90" s="1"/>
  <c r="AC68" i="90" s="1"/>
  <c r="AB69" i="90" s="1"/>
  <c r="AX69" i="90"/>
  <c r="S69" i="90" s="1"/>
  <c r="AC69" i="90" s="1"/>
  <c r="AB70" i="90" s="1"/>
  <c r="AX70" i="90"/>
  <c r="S70" i="90" s="1"/>
  <c r="AC70" i="90" s="1"/>
  <c r="AB71" i="90" s="1"/>
  <c r="AX71" i="90"/>
  <c r="S71" i="90" s="1"/>
  <c r="AC71" i="90" s="1"/>
  <c r="AB72" i="90" s="1"/>
  <c r="AX72" i="90"/>
  <c r="S72" i="90" s="1"/>
  <c r="AC72" i="90" s="1"/>
  <c r="AB73" i="90" s="1"/>
  <c r="AX73" i="90"/>
  <c r="S73" i="90" s="1"/>
  <c r="AC73" i="90" s="1"/>
  <c r="AB74" i="90" s="1"/>
  <c r="AX74" i="90"/>
  <c r="S74" i="90" s="1"/>
  <c r="AC74" i="90" s="1"/>
  <c r="AB75" i="90" s="1"/>
  <c r="AX75" i="90"/>
  <c r="S75" i="90" s="1"/>
  <c r="AC75" i="90" s="1"/>
  <c r="AB76" i="90" s="1"/>
  <c r="AX76" i="90"/>
  <c r="S76" i="90" s="1"/>
  <c r="AC76" i="90" s="1"/>
  <c r="AB77" i="90" s="1"/>
  <c r="AX77" i="90"/>
  <c r="S77" i="90" s="1"/>
  <c r="AC77" i="90" s="1"/>
  <c r="AB78" i="90" s="1"/>
  <c r="AX78" i="90"/>
  <c r="S78" i="90" s="1"/>
  <c r="AC78" i="90" s="1"/>
  <c r="AB79" i="90" s="1"/>
  <c r="AX79" i="90"/>
  <c r="S79" i="90" s="1"/>
  <c r="AC79" i="90" s="1"/>
  <c r="AB80" i="90" s="1"/>
  <c r="AX80" i="90"/>
  <c r="S80" i="90" s="1"/>
  <c r="AC80" i="90" s="1"/>
  <c r="AB81" i="90" s="1"/>
  <c r="AX81" i="90"/>
  <c r="S81" i="90" s="1"/>
  <c r="AC81" i="90" s="1"/>
  <c r="AB82" i="90" s="1"/>
  <c r="AX82" i="90"/>
  <c r="S82" i="90" s="1"/>
  <c r="AC82" i="90" s="1"/>
  <c r="AB83" i="90" s="1"/>
  <c r="AX83" i="90"/>
  <c r="S83" i="90" s="1"/>
  <c r="AC83" i="90" s="1"/>
  <c r="AB84" i="90" s="1"/>
  <c r="AX86" i="90"/>
  <c r="S86" i="90" s="1"/>
  <c r="AC86" i="90" s="1"/>
  <c r="AB87" i="90" s="1"/>
  <c r="AX85" i="90"/>
  <c r="S85" i="90" s="1"/>
  <c r="AC85" i="90" s="1"/>
  <c r="AB86" i="90" s="1"/>
  <c r="AX84" i="90"/>
  <c r="S84" i="90" s="1"/>
  <c r="AC84" i="90" s="1"/>
  <c r="AB85" i="90" s="1"/>
  <c r="AX87" i="90"/>
  <c r="S87" i="90" s="1"/>
  <c r="AC87" i="90" s="1"/>
  <c r="AB88" i="90" s="1"/>
  <c r="AX88" i="90"/>
  <c r="S88" i="90" s="1"/>
  <c r="AC88" i="90" s="1"/>
  <c r="AB89" i="90" s="1"/>
  <c r="AN86" i="85"/>
  <c r="AI86" i="85"/>
  <c r="X91" i="41"/>
  <c r="Y91" i="41"/>
  <c r="Z91" i="29"/>
  <c r="Y87" i="85"/>
  <c r="X87" i="85"/>
  <c r="AU91" i="94"/>
  <c r="C11" i="94" s="1"/>
  <c r="F47" i="97" s="1"/>
  <c r="AR90" i="29"/>
  <c r="AR88" i="33"/>
  <c r="Z90" i="25"/>
  <c r="AH90" i="45"/>
  <c r="AQ90" i="45" s="1"/>
  <c r="AH88" i="73"/>
  <c r="AQ88" i="73" s="1"/>
  <c r="AH90" i="77"/>
  <c r="AQ90" i="77" s="1"/>
  <c r="X88" i="89"/>
  <c r="Z88" i="89" s="1"/>
  <c r="Y88" i="89"/>
  <c r="Z90" i="37"/>
  <c r="Z89" i="90"/>
  <c r="AE88" i="86"/>
  <c r="AF88" i="86"/>
  <c r="AO88" i="86" s="1"/>
  <c r="AG88" i="86"/>
  <c r="AP88" i="86" s="1"/>
  <c r="W89" i="86"/>
  <c r="X89" i="74"/>
  <c r="Y89" i="74"/>
  <c r="AN87" i="89"/>
  <c r="AI87" i="89"/>
  <c r="AR89" i="45"/>
  <c r="AR89" i="77"/>
  <c r="AS91" i="94"/>
  <c r="AI90" i="41"/>
  <c r="AN90" i="41"/>
  <c r="Y92" i="81"/>
  <c r="X92" i="81"/>
  <c r="AH88" i="93"/>
  <c r="AQ88" i="93" s="1"/>
  <c r="Z90" i="45"/>
  <c r="AX8" i="90" l="1"/>
  <c r="S8" i="90" s="1"/>
  <c r="AC8" i="90" s="1"/>
  <c r="AB9" i="90" s="1"/>
  <c r="AX6" i="90"/>
  <c r="S6" i="90" s="1"/>
  <c r="AC6" i="90" s="1"/>
  <c r="AB7" i="90" s="1"/>
  <c r="AF88" i="73"/>
  <c r="AO88" i="73" s="1"/>
  <c r="Z87" i="85"/>
  <c r="AX3" i="90"/>
  <c r="S3" i="90" s="1"/>
  <c r="AC3" i="90" s="1"/>
  <c r="AX4" i="90"/>
  <c r="S4" i="90" s="1"/>
  <c r="AC4" i="90" s="1"/>
  <c r="AB5" i="90" s="1"/>
  <c r="AX9" i="90"/>
  <c r="S9" i="90" s="1"/>
  <c r="AC9" i="90" s="1"/>
  <c r="AB10" i="90" s="1"/>
  <c r="AX7" i="90"/>
  <c r="S7" i="90" s="1"/>
  <c r="AC7" i="90" s="1"/>
  <c r="AB8" i="90" s="1"/>
  <c r="AJ8" i="90" s="1"/>
  <c r="AF90" i="77"/>
  <c r="AO90" i="77" s="1"/>
  <c r="AH91" i="41"/>
  <c r="AQ91" i="41" s="1"/>
  <c r="AJ85" i="90"/>
  <c r="AK85" i="90"/>
  <c r="AT85" i="90" s="1"/>
  <c r="AJ63" i="90"/>
  <c r="AK63" i="90"/>
  <c r="AT63" i="90" s="1"/>
  <c r="AJ51" i="90"/>
  <c r="AK51" i="90"/>
  <c r="AT51" i="90" s="1"/>
  <c r="AJ39" i="90"/>
  <c r="AK39" i="90"/>
  <c r="AT39" i="90" s="1"/>
  <c r="AJ27" i="90"/>
  <c r="AK27" i="90"/>
  <c r="AT27" i="90" s="1"/>
  <c r="AJ15" i="90"/>
  <c r="AK15" i="90"/>
  <c r="AT15" i="90" s="1"/>
  <c r="AJ5" i="90"/>
  <c r="AK5" i="90"/>
  <c r="AT5" i="90" s="1"/>
  <c r="AI90" i="77"/>
  <c r="AN90" i="77"/>
  <c r="AR90" i="41"/>
  <c r="AR87" i="89"/>
  <c r="AE90" i="25"/>
  <c r="W91" i="25"/>
  <c r="AG90" i="25"/>
  <c r="AP90" i="25" s="1"/>
  <c r="AF90" i="25"/>
  <c r="AO90" i="25" s="1"/>
  <c r="AH87" i="85"/>
  <c r="AQ87" i="85" s="1"/>
  <c r="Z91" i="41"/>
  <c r="AJ86" i="90"/>
  <c r="AK86" i="90"/>
  <c r="AT86" i="90" s="1"/>
  <c r="AJ80" i="90"/>
  <c r="AK80" i="90"/>
  <c r="AT80" i="90" s="1"/>
  <c r="AJ74" i="90"/>
  <c r="AK74" i="90"/>
  <c r="AT74" i="90" s="1"/>
  <c r="AJ68" i="90"/>
  <c r="AK68" i="90"/>
  <c r="AT68" i="90" s="1"/>
  <c r="AJ62" i="90"/>
  <c r="AK62" i="90"/>
  <c r="AT62" i="90" s="1"/>
  <c r="AJ56" i="90"/>
  <c r="AK56" i="90"/>
  <c r="AT56" i="90" s="1"/>
  <c r="AJ50" i="90"/>
  <c r="AK50" i="90"/>
  <c r="AT50" i="90" s="1"/>
  <c r="AJ44" i="90"/>
  <c r="AK44" i="90"/>
  <c r="AT44" i="90" s="1"/>
  <c r="AJ38" i="90"/>
  <c r="AK38" i="90"/>
  <c r="AT38" i="90" s="1"/>
  <c r="AJ32" i="90"/>
  <c r="AK32" i="90"/>
  <c r="AT32" i="90" s="1"/>
  <c r="AJ26" i="90"/>
  <c r="AK26" i="90"/>
  <c r="AT26" i="90" s="1"/>
  <c r="AJ20" i="90"/>
  <c r="AK20" i="90"/>
  <c r="AT20" i="90" s="1"/>
  <c r="AJ14" i="90"/>
  <c r="AK14" i="90"/>
  <c r="AT14" i="90" s="1"/>
  <c r="AK8" i="90"/>
  <c r="AT8" i="90" s="1"/>
  <c r="W90" i="33"/>
  <c r="AG89" i="33"/>
  <c r="AP89" i="33" s="1"/>
  <c r="AF89" i="33"/>
  <c r="AO89" i="33" s="1"/>
  <c r="AE89" i="33"/>
  <c r="AJ75" i="90"/>
  <c r="AK75" i="90"/>
  <c r="AT75" i="90" s="1"/>
  <c r="AJ57" i="90"/>
  <c r="AK57" i="90"/>
  <c r="AT57" i="90" s="1"/>
  <c r="AJ45" i="90"/>
  <c r="AK45" i="90"/>
  <c r="AT45" i="90" s="1"/>
  <c r="AJ33" i="90"/>
  <c r="AK33" i="90"/>
  <c r="AT33" i="90" s="1"/>
  <c r="AJ21" i="90"/>
  <c r="AK21" i="90"/>
  <c r="AT21" i="90" s="1"/>
  <c r="AJ9" i="90"/>
  <c r="AK9" i="90"/>
  <c r="AT9" i="90" s="1"/>
  <c r="AH88" i="89"/>
  <c r="AQ88" i="89" s="1"/>
  <c r="AR86" i="85"/>
  <c r="AJ87" i="90"/>
  <c r="AK87" i="90"/>
  <c r="AT87" i="90" s="1"/>
  <c r="AJ79" i="90"/>
  <c r="AK79" i="90"/>
  <c r="AT79" i="90" s="1"/>
  <c r="AJ73" i="90"/>
  <c r="AK73" i="90"/>
  <c r="AT73" i="90" s="1"/>
  <c r="AJ67" i="90"/>
  <c r="AK67" i="90"/>
  <c r="AT67" i="90" s="1"/>
  <c r="AJ61" i="90"/>
  <c r="AK61" i="90"/>
  <c r="AT61" i="90" s="1"/>
  <c r="AJ55" i="90"/>
  <c r="AK55" i="90"/>
  <c r="AT55" i="90" s="1"/>
  <c r="AJ49" i="90"/>
  <c r="AK49" i="90"/>
  <c r="AT49" i="90" s="1"/>
  <c r="AJ43" i="90"/>
  <c r="AK43" i="90"/>
  <c r="AT43" i="90" s="1"/>
  <c r="AJ37" i="90"/>
  <c r="AK37" i="90"/>
  <c r="AT37" i="90" s="1"/>
  <c r="AJ31" i="90"/>
  <c r="AK31" i="90"/>
  <c r="AT31" i="90" s="1"/>
  <c r="AJ25" i="90"/>
  <c r="AK25" i="90"/>
  <c r="AT25" i="90" s="1"/>
  <c r="AJ19" i="90"/>
  <c r="AK19" i="90"/>
  <c r="AT19" i="90" s="1"/>
  <c r="AJ13" i="90"/>
  <c r="AK13" i="90"/>
  <c r="AT13" i="90" s="1"/>
  <c r="AJ7" i="90"/>
  <c r="AK7" i="90"/>
  <c r="AT7" i="90" s="1"/>
  <c r="AR91" i="81"/>
  <c r="AJ36" i="90"/>
  <c r="AK36" i="90"/>
  <c r="AT36" i="90" s="1"/>
  <c r="AJ30" i="90"/>
  <c r="AK30" i="90"/>
  <c r="AT30" i="90" s="1"/>
  <c r="AJ24" i="90"/>
  <c r="AK24" i="90"/>
  <c r="AT24" i="90" s="1"/>
  <c r="AJ18" i="90"/>
  <c r="AK18" i="90"/>
  <c r="AT18" i="90" s="1"/>
  <c r="AJ12" i="90"/>
  <c r="AK12" i="90"/>
  <c r="AT12" i="90" s="1"/>
  <c r="AJ6" i="90"/>
  <c r="AK6" i="90"/>
  <c r="AT6" i="90" s="1"/>
  <c r="X89" i="93"/>
  <c r="Z89" i="93" s="1"/>
  <c r="Y89" i="93"/>
  <c r="X89" i="73"/>
  <c r="Y89" i="73"/>
  <c r="AJ81" i="90"/>
  <c r="AK81" i="90"/>
  <c r="AT81" i="90" s="1"/>
  <c r="AE90" i="45"/>
  <c r="AG90" i="45"/>
  <c r="AP90" i="45" s="1"/>
  <c r="AF90" i="45"/>
  <c r="AO90" i="45" s="1"/>
  <c r="W91" i="45"/>
  <c r="AJ60" i="90"/>
  <c r="AK60" i="90"/>
  <c r="AT60" i="90" s="1"/>
  <c r="AJ42" i="90"/>
  <c r="AK42" i="90"/>
  <c r="AT42" i="90" s="1"/>
  <c r="AI88" i="86"/>
  <c r="AN88" i="86"/>
  <c r="AJ83" i="90"/>
  <c r="AK83" i="90"/>
  <c r="AT83" i="90" s="1"/>
  <c r="AJ59" i="90"/>
  <c r="AK59" i="90"/>
  <c r="AT59" i="90" s="1"/>
  <c r="AJ53" i="90"/>
  <c r="AK53" i="90"/>
  <c r="AT53" i="90" s="1"/>
  <c r="AJ47" i="90"/>
  <c r="AK47" i="90"/>
  <c r="AT47" i="90" s="1"/>
  <c r="AJ41" i="90"/>
  <c r="AK41" i="90"/>
  <c r="AT41" i="90" s="1"/>
  <c r="AJ35" i="90"/>
  <c r="AK35" i="90"/>
  <c r="AT35" i="90" s="1"/>
  <c r="AJ29" i="90"/>
  <c r="AK29" i="90"/>
  <c r="AT29" i="90" s="1"/>
  <c r="AJ23" i="90"/>
  <c r="AK23" i="90"/>
  <c r="AT23" i="90" s="1"/>
  <c r="AJ17" i="90"/>
  <c r="AK17" i="90"/>
  <c r="AT17" i="90" s="1"/>
  <c r="AJ11" i="90"/>
  <c r="AK11" i="90"/>
  <c r="AT11" i="90" s="1"/>
  <c r="X91" i="77"/>
  <c r="Y91" i="77"/>
  <c r="X89" i="86"/>
  <c r="Y89" i="86"/>
  <c r="W91" i="37"/>
  <c r="AG90" i="37"/>
  <c r="AP90" i="37" s="1"/>
  <c r="AF90" i="37"/>
  <c r="AO90" i="37" s="1"/>
  <c r="AE90" i="37"/>
  <c r="AJ69" i="90"/>
  <c r="AK69" i="90"/>
  <c r="AT69" i="90" s="1"/>
  <c r="AH92" i="81"/>
  <c r="AQ92" i="81" s="1"/>
  <c r="AE88" i="89"/>
  <c r="W89" i="89"/>
  <c r="AG88" i="89"/>
  <c r="AP88" i="89" s="1"/>
  <c r="AF88" i="89"/>
  <c r="AO88" i="89" s="1"/>
  <c r="AF87" i="85"/>
  <c r="AO87" i="85" s="1"/>
  <c r="AE87" i="85"/>
  <c r="W88" i="85"/>
  <c r="AG87" i="85"/>
  <c r="AP87" i="85" s="1"/>
  <c r="AJ84" i="90"/>
  <c r="AK84" i="90"/>
  <c r="AT84" i="90" s="1"/>
  <c r="AJ78" i="90"/>
  <c r="AK78" i="90"/>
  <c r="AT78" i="90" s="1"/>
  <c r="AJ72" i="90"/>
  <c r="AK72" i="90"/>
  <c r="AT72" i="90" s="1"/>
  <c r="AJ66" i="90"/>
  <c r="AK66" i="90"/>
  <c r="AT66" i="90" s="1"/>
  <c r="AJ54" i="90"/>
  <c r="AK54" i="90"/>
  <c r="AT54" i="90" s="1"/>
  <c r="AJ48" i="90"/>
  <c r="AK48" i="90"/>
  <c r="AT48" i="90" s="1"/>
  <c r="AH89" i="74"/>
  <c r="AQ89" i="74" s="1"/>
  <c r="AQ91" i="74" s="1"/>
  <c r="AZ3" i="74"/>
  <c r="AX3" i="74" s="1"/>
  <c r="S3" i="74" s="1"/>
  <c r="AC3" i="74" s="1"/>
  <c r="AX9" i="74"/>
  <c r="S9" i="74" s="1"/>
  <c r="AC9" i="74" s="1"/>
  <c r="AB10" i="74" s="1"/>
  <c r="AX10" i="74"/>
  <c r="S10" i="74" s="1"/>
  <c r="AC10" i="74" s="1"/>
  <c r="AB11" i="74" s="1"/>
  <c r="AX11" i="74"/>
  <c r="S11" i="74" s="1"/>
  <c r="AC11" i="74" s="1"/>
  <c r="AB12" i="74" s="1"/>
  <c r="AX12" i="74"/>
  <c r="S12" i="74" s="1"/>
  <c r="AC12" i="74" s="1"/>
  <c r="AB13" i="74" s="1"/>
  <c r="AX13" i="74"/>
  <c r="S13" i="74" s="1"/>
  <c r="AC13" i="74" s="1"/>
  <c r="AB14" i="74" s="1"/>
  <c r="AX14" i="74"/>
  <c r="S14" i="74" s="1"/>
  <c r="AC14" i="74" s="1"/>
  <c r="AB15" i="74" s="1"/>
  <c r="AX15" i="74"/>
  <c r="S15" i="74" s="1"/>
  <c r="AC15" i="74" s="1"/>
  <c r="AB16" i="74" s="1"/>
  <c r="AX16" i="74"/>
  <c r="S16" i="74" s="1"/>
  <c r="AC16" i="74" s="1"/>
  <c r="AB17" i="74" s="1"/>
  <c r="AX17" i="74"/>
  <c r="S17" i="74" s="1"/>
  <c r="AC17" i="74" s="1"/>
  <c r="AB18" i="74" s="1"/>
  <c r="AX18" i="74"/>
  <c r="S18" i="74" s="1"/>
  <c r="AC18" i="74" s="1"/>
  <c r="AB19" i="74" s="1"/>
  <c r="AX19" i="74"/>
  <c r="S19" i="74" s="1"/>
  <c r="AC19" i="74" s="1"/>
  <c r="AB20" i="74" s="1"/>
  <c r="AX20" i="74"/>
  <c r="S20" i="74" s="1"/>
  <c r="AC20" i="74" s="1"/>
  <c r="AB21" i="74" s="1"/>
  <c r="AX21" i="74"/>
  <c r="S21" i="74" s="1"/>
  <c r="AC21" i="74" s="1"/>
  <c r="AB22" i="74" s="1"/>
  <c r="AX22" i="74"/>
  <c r="S22" i="74" s="1"/>
  <c r="AC22" i="74" s="1"/>
  <c r="AB23" i="74" s="1"/>
  <c r="AX23" i="74"/>
  <c r="S23" i="74" s="1"/>
  <c r="AC23" i="74" s="1"/>
  <c r="AB24" i="74" s="1"/>
  <c r="AX24" i="74"/>
  <c r="S24" i="74" s="1"/>
  <c r="AC24" i="74" s="1"/>
  <c r="AB25" i="74" s="1"/>
  <c r="AX25" i="74"/>
  <c r="S25" i="74" s="1"/>
  <c r="AC25" i="74" s="1"/>
  <c r="AB26" i="74" s="1"/>
  <c r="AX26" i="74"/>
  <c r="S26" i="74" s="1"/>
  <c r="AC26" i="74" s="1"/>
  <c r="AB27" i="74" s="1"/>
  <c r="AX27" i="74"/>
  <c r="S27" i="74" s="1"/>
  <c r="AC27" i="74" s="1"/>
  <c r="AB28" i="74" s="1"/>
  <c r="AX28" i="74"/>
  <c r="S28" i="74" s="1"/>
  <c r="AC28" i="74" s="1"/>
  <c r="AB29" i="74" s="1"/>
  <c r="AX29" i="74"/>
  <c r="S29" i="74" s="1"/>
  <c r="AC29" i="74" s="1"/>
  <c r="AB30" i="74" s="1"/>
  <c r="AX30" i="74"/>
  <c r="S30" i="74" s="1"/>
  <c r="AC30" i="74" s="1"/>
  <c r="AB31" i="74" s="1"/>
  <c r="AX31" i="74"/>
  <c r="S31" i="74" s="1"/>
  <c r="AC31" i="74" s="1"/>
  <c r="AB32" i="74" s="1"/>
  <c r="AX32" i="74"/>
  <c r="S32" i="74" s="1"/>
  <c r="AC32" i="74" s="1"/>
  <c r="AB33" i="74" s="1"/>
  <c r="AX33" i="74"/>
  <c r="S33" i="74" s="1"/>
  <c r="AC33" i="74" s="1"/>
  <c r="AB34" i="74" s="1"/>
  <c r="AX34" i="74"/>
  <c r="S34" i="74" s="1"/>
  <c r="AC34" i="74" s="1"/>
  <c r="AB35" i="74" s="1"/>
  <c r="AX35" i="74"/>
  <c r="S35" i="74" s="1"/>
  <c r="AC35" i="74" s="1"/>
  <c r="AB36" i="74" s="1"/>
  <c r="AX36" i="74"/>
  <c r="S36" i="74" s="1"/>
  <c r="AC36" i="74" s="1"/>
  <c r="AB37" i="74" s="1"/>
  <c r="AX37" i="74"/>
  <c r="S37" i="74" s="1"/>
  <c r="AC37" i="74" s="1"/>
  <c r="AB38" i="74" s="1"/>
  <c r="AX38" i="74"/>
  <c r="S38" i="74" s="1"/>
  <c r="AC38" i="74" s="1"/>
  <c r="AB39" i="74" s="1"/>
  <c r="AX39" i="74"/>
  <c r="S39" i="74" s="1"/>
  <c r="AC39" i="74" s="1"/>
  <c r="AB40" i="74" s="1"/>
  <c r="AX40" i="74"/>
  <c r="S40" i="74" s="1"/>
  <c r="AC40" i="74" s="1"/>
  <c r="AB41" i="74" s="1"/>
  <c r="AX41" i="74"/>
  <c r="S41" i="74" s="1"/>
  <c r="AC41" i="74" s="1"/>
  <c r="AB42" i="74" s="1"/>
  <c r="AX42" i="74"/>
  <c r="S42" i="74" s="1"/>
  <c r="AC42" i="74" s="1"/>
  <c r="AB43" i="74" s="1"/>
  <c r="AX43" i="74"/>
  <c r="S43" i="74" s="1"/>
  <c r="AC43" i="74" s="1"/>
  <c r="AB44" i="74" s="1"/>
  <c r="AX44" i="74"/>
  <c r="S44" i="74" s="1"/>
  <c r="AC44" i="74" s="1"/>
  <c r="AB45" i="74" s="1"/>
  <c r="AX45" i="74"/>
  <c r="S45" i="74" s="1"/>
  <c r="AC45" i="74" s="1"/>
  <c r="AB46" i="74" s="1"/>
  <c r="AX46" i="74"/>
  <c r="S46" i="74" s="1"/>
  <c r="AC46" i="74" s="1"/>
  <c r="AB47" i="74" s="1"/>
  <c r="AX47" i="74"/>
  <c r="S47" i="74" s="1"/>
  <c r="AC47" i="74" s="1"/>
  <c r="AB48" i="74" s="1"/>
  <c r="AX48" i="74"/>
  <c r="S48" i="74" s="1"/>
  <c r="AC48" i="74" s="1"/>
  <c r="AB49" i="74" s="1"/>
  <c r="AX49" i="74"/>
  <c r="S49" i="74" s="1"/>
  <c r="AC49" i="74" s="1"/>
  <c r="AB50" i="74" s="1"/>
  <c r="AX50" i="74"/>
  <c r="S50" i="74" s="1"/>
  <c r="AC50" i="74" s="1"/>
  <c r="AB51" i="74" s="1"/>
  <c r="AX51" i="74"/>
  <c r="S51" i="74" s="1"/>
  <c r="AC51" i="74" s="1"/>
  <c r="AB52" i="74" s="1"/>
  <c r="AX52" i="74"/>
  <c r="S52" i="74" s="1"/>
  <c r="AC52" i="74" s="1"/>
  <c r="AB53" i="74" s="1"/>
  <c r="AX53" i="74"/>
  <c r="S53" i="74" s="1"/>
  <c r="AC53" i="74" s="1"/>
  <c r="AB54" i="74" s="1"/>
  <c r="AX54" i="74"/>
  <c r="S54" i="74" s="1"/>
  <c r="AC54" i="74" s="1"/>
  <c r="AB55" i="74" s="1"/>
  <c r="AX55" i="74"/>
  <c r="S55" i="74" s="1"/>
  <c r="AC55" i="74" s="1"/>
  <c r="AB56" i="74" s="1"/>
  <c r="AX56" i="74"/>
  <c r="S56" i="74" s="1"/>
  <c r="AC56" i="74" s="1"/>
  <c r="AB57" i="74" s="1"/>
  <c r="AX57" i="74"/>
  <c r="S57" i="74" s="1"/>
  <c r="AC57" i="74" s="1"/>
  <c r="AB58" i="74" s="1"/>
  <c r="AX58" i="74"/>
  <c r="S58" i="74" s="1"/>
  <c r="AC58" i="74" s="1"/>
  <c r="AB59" i="74" s="1"/>
  <c r="AX59" i="74"/>
  <c r="S59" i="74" s="1"/>
  <c r="AC59" i="74" s="1"/>
  <c r="AB60" i="74" s="1"/>
  <c r="AX60" i="74"/>
  <c r="S60" i="74" s="1"/>
  <c r="AC60" i="74" s="1"/>
  <c r="AB61" i="74" s="1"/>
  <c r="AX61" i="74"/>
  <c r="S61" i="74" s="1"/>
  <c r="AC61" i="74" s="1"/>
  <c r="AB62" i="74" s="1"/>
  <c r="AX62" i="74"/>
  <c r="S62" i="74" s="1"/>
  <c r="AC62" i="74" s="1"/>
  <c r="AB63" i="74" s="1"/>
  <c r="AX63" i="74"/>
  <c r="S63" i="74" s="1"/>
  <c r="AC63" i="74" s="1"/>
  <c r="AB64" i="74" s="1"/>
  <c r="AX64" i="74"/>
  <c r="S64" i="74" s="1"/>
  <c r="AC64" i="74" s="1"/>
  <c r="AB65" i="74" s="1"/>
  <c r="AX65" i="74"/>
  <c r="S65" i="74" s="1"/>
  <c r="AC65" i="74" s="1"/>
  <c r="AB66" i="74" s="1"/>
  <c r="AX66" i="74"/>
  <c r="S66" i="74" s="1"/>
  <c r="AC66" i="74" s="1"/>
  <c r="AB67" i="74" s="1"/>
  <c r="AX67" i="74"/>
  <c r="S67" i="74" s="1"/>
  <c r="AC67" i="74" s="1"/>
  <c r="AB68" i="74" s="1"/>
  <c r="AX68" i="74"/>
  <c r="S68" i="74" s="1"/>
  <c r="AC68" i="74" s="1"/>
  <c r="AB69" i="74" s="1"/>
  <c r="AX69" i="74"/>
  <c r="S69" i="74" s="1"/>
  <c r="AC69" i="74" s="1"/>
  <c r="AB70" i="74" s="1"/>
  <c r="AX70" i="74"/>
  <c r="S70" i="74" s="1"/>
  <c r="AC70" i="74" s="1"/>
  <c r="AB71" i="74" s="1"/>
  <c r="AX71" i="74"/>
  <c r="S71" i="74" s="1"/>
  <c r="AC71" i="74" s="1"/>
  <c r="AB72" i="74" s="1"/>
  <c r="AX72" i="74"/>
  <c r="S72" i="74" s="1"/>
  <c r="AC72" i="74" s="1"/>
  <c r="AB73" i="74" s="1"/>
  <c r="AX73" i="74"/>
  <c r="S73" i="74" s="1"/>
  <c r="AC73" i="74" s="1"/>
  <c r="AB74" i="74" s="1"/>
  <c r="AX74" i="74"/>
  <c r="S74" i="74" s="1"/>
  <c r="AC74" i="74" s="1"/>
  <c r="AB75" i="74" s="1"/>
  <c r="AX75" i="74"/>
  <c r="S75" i="74" s="1"/>
  <c r="AC75" i="74" s="1"/>
  <c r="AB76" i="74" s="1"/>
  <c r="AX76" i="74"/>
  <c r="S76" i="74" s="1"/>
  <c r="AC76" i="74" s="1"/>
  <c r="AB77" i="74" s="1"/>
  <c r="AX77" i="74"/>
  <c r="S77" i="74" s="1"/>
  <c r="AC77" i="74" s="1"/>
  <c r="AB78" i="74" s="1"/>
  <c r="AX78" i="74"/>
  <c r="S78" i="74" s="1"/>
  <c r="AC78" i="74" s="1"/>
  <c r="AB79" i="74" s="1"/>
  <c r="AX79" i="74"/>
  <c r="S79" i="74" s="1"/>
  <c r="AC79" i="74" s="1"/>
  <c r="AB80" i="74" s="1"/>
  <c r="AX80" i="74"/>
  <c r="S80" i="74" s="1"/>
  <c r="AC80" i="74" s="1"/>
  <c r="AB81" i="74" s="1"/>
  <c r="AX81" i="74"/>
  <c r="S81" i="74" s="1"/>
  <c r="AC81" i="74" s="1"/>
  <c r="AB82" i="74" s="1"/>
  <c r="AX82" i="74"/>
  <c r="S82" i="74" s="1"/>
  <c r="AC82" i="74" s="1"/>
  <c r="AB83" i="74" s="1"/>
  <c r="AX83" i="74"/>
  <c r="S83" i="74" s="1"/>
  <c r="AC83" i="74" s="1"/>
  <c r="AB84" i="74" s="1"/>
  <c r="AX86" i="74"/>
  <c r="S86" i="74" s="1"/>
  <c r="AC86" i="74" s="1"/>
  <c r="AB87" i="74" s="1"/>
  <c r="AX87" i="74"/>
  <c r="S87" i="74" s="1"/>
  <c r="AC87" i="74" s="1"/>
  <c r="AB88" i="74" s="1"/>
  <c r="AX84" i="74"/>
  <c r="S84" i="74" s="1"/>
  <c r="AC84" i="74" s="1"/>
  <c r="AB85" i="74" s="1"/>
  <c r="AX85" i="74"/>
  <c r="S85" i="74" s="1"/>
  <c r="AC85" i="74" s="1"/>
  <c r="AB86" i="74" s="1"/>
  <c r="AX88" i="74"/>
  <c r="S88" i="74" s="1"/>
  <c r="AC88" i="74" s="1"/>
  <c r="AB89" i="74" s="1"/>
  <c r="W92" i="29"/>
  <c r="AG91" i="29"/>
  <c r="AP91" i="29" s="1"/>
  <c r="AF91" i="29"/>
  <c r="AO91" i="29" s="1"/>
  <c r="AE91" i="29"/>
  <c r="AJ77" i="90"/>
  <c r="AK77" i="90"/>
  <c r="AT77" i="90" s="1"/>
  <c r="AJ71" i="90"/>
  <c r="AK71" i="90"/>
  <c r="AT71" i="90" s="1"/>
  <c r="AJ65" i="90"/>
  <c r="AK65" i="90"/>
  <c r="AT65" i="90" s="1"/>
  <c r="Z92" i="81"/>
  <c r="Z89" i="74"/>
  <c r="AF89" i="90"/>
  <c r="AO89" i="90" s="1"/>
  <c r="AO91" i="90" s="1"/>
  <c r="AE89" i="90"/>
  <c r="AK89" i="90" s="1"/>
  <c r="AT89" i="90" s="1"/>
  <c r="AX89" i="90"/>
  <c r="S89" i="90" s="1"/>
  <c r="AC89" i="90" s="1"/>
  <c r="AJ89" i="90" s="1"/>
  <c r="AS89" i="90" s="1"/>
  <c r="AG89" i="90"/>
  <c r="AP89" i="90" s="1"/>
  <c r="AP91" i="90" s="1"/>
  <c r="AJ88" i="90"/>
  <c r="AK88" i="90"/>
  <c r="AT88" i="90" s="1"/>
  <c r="AJ82" i="90"/>
  <c r="AK82" i="90"/>
  <c r="AT82" i="90" s="1"/>
  <c r="AJ76" i="90"/>
  <c r="AK76" i="90"/>
  <c r="AT76" i="90" s="1"/>
  <c r="AJ70" i="90"/>
  <c r="AK70" i="90"/>
  <c r="AT70" i="90" s="1"/>
  <c r="AJ64" i="90"/>
  <c r="AK64" i="90"/>
  <c r="AT64" i="90" s="1"/>
  <c r="AJ58" i="90"/>
  <c r="AK58" i="90"/>
  <c r="AT58" i="90" s="1"/>
  <c r="AJ52" i="90"/>
  <c r="AK52" i="90"/>
  <c r="AT52" i="90" s="1"/>
  <c r="AJ46" i="90"/>
  <c r="AK46" i="90"/>
  <c r="AT46" i="90" s="1"/>
  <c r="AJ40" i="90"/>
  <c r="AK40" i="90"/>
  <c r="AT40" i="90" s="1"/>
  <c r="AJ34" i="90"/>
  <c r="AK34" i="90"/>
  <c r="AT34" i="90" s="1"/>
  <c r="AJ28" i="90"/>
  <c r="AK28" i="90"/>
  <c r="AT28" i="90" s="1"/>
  <c r="AJ22" i="90"/>
  <c r="AK22" i="90"/>
  <c r="AT22" i="90" s="1"/>
  <c r="AJ16" i="90"/>
  <c r="AK16" i="90"/>
  <c r="AT16" i="90" s="1"/>
  <c r="AJ10" i="90"/>
  <c r="AK10" i="90"/>
  <c r="AT10" i="90" s="1"/>
  <c r="AB4" i="90"/>
  <c r="AJ3" i="90"/>
  <c r="AR88" i="74"/>
  <c r="AI88" i="93"/>
  <c r="AN88" i="93"/>
  <c r="AI88" i="73"/>
  <c r="AN88" i="73"/>
  <c r="AX7" i="74" l="1"/>
  <c r="S7" i="74" s="1"/>
  <c r="AC7" i="74" s="1"/>
  <c r="AB8" i="74" s="1"/>
  <c r="AX8" i="74"/>
  <c r="S8" i="74" s="1"/>
  <c r="AC8" i="74" s="1"/>
  <c r="AB9" i="74" s="1"/>
  <c r="AX6" i="74"/>
  <c r="S6" i="74" s="1"/>
  <c r="AC6" i="74" s="1"/>
  <c r="AB7" i="74" s="1"/>
  <c r="AX4" i="74"/>
  <c r="S4" i="74" s="1"/>
  <c r="AC4" i="74" s="1"/>
  <c r="AB5" i="74" s="1"/>
  <c r="AX5" i="74"/>
  <c r="S5" i="74" s="1"/>
  <c r="AC5" i="74" s="1"/>
  <c r="AB6" i="74" s="1"/>
  <c r="Z89" i="86"/>
  <c r="W90" i="93"/>
  <c r="AG89" i="93"/>
  <c r="AP89" i="93" s="1"/>
  <c r="AE89" i="93"/>
  <c r="AF89" i="93"/>
  <c r="AO89" i="93" s="1"/>
  <c r="AX89" i="86"/>
  <c r="S89" i="86" s="1"/>
  <c r="AC89" i="86" s="1"/>
  <c r="AG89" i="86"/>
  <c r="AP89" i="86" s="1"/>
  <c r="AP91" i="86" s="1"/>
  <c r="AF89" i="86"/>
  <c r="AO89" i="86" s="1"/>
  <c r="AO91" i="86" s="1"/>
  <c r="AE89" i="86"/>
  <c r="AJ88" i="74"/>
  <c r="AK88" i="74"/>
  <c r="AT88" i="74" s="1"/>
  <c r="AJ62" i="74"/>
  <c r="AK62" i="74"/>
  <c r="AT62" i="74" s="1"/>
  <c r="AJ38" i="74"/>
  <c r="AK38" i="74"/>
  <c r="AT38" i="74" s="1"/>
  <c r="AJ20" i="74"/>
  <c r="AK20" i="74"/>
  <c r="AT20" i="74" s="1"/>
  <c r="AS29" i="90"/>
  <c r="AL29" i="90"/>
  <c r="AU29" i="90" s="1"/>
  <c r="AS60" i="90"/>
  <c r="AL60" i="90"/>
  <c r="AU60" i="90" s="1"/>
  <c r="AS21" i="90"/>
  <c r="AL21" i="90"/>
  <c r="AU21" i="90" s="1"/>
  <c r="AS57" i="90"/>
  <c r="AL57" i="90"/>
  <c r="AU57" i="90" s="1"/>
  <c r="AS5" i="90"/>
  <c r="AL5" i="90"/>
  <c r="AU5" i="90" s="1"/>
  <c r="AS39" i="90"/>
  <c r="AL39" i="90"/>
  <c r="AU39" i="90" s="1"/>
  <c r="AS85" i="90"/>
  <c r="AL85" i="90"/>
  <c r="AU85" i="90" s="1"/>
  <c r="AS16" i="90"/>
  <c r="AL16" i="90"/>
  <c r="AU16" i="90" s="1"/>
  <c r="AS34" i="90"/>
  <c r="AL34" i="90"/>
  <c r="AU34" i="90" s="1"/>
  <c r="AS52" i="90"/>
  <c r="AL52" i="90"/>
  <c r="AU52" i="90" s="1"/>
  <c r="AS70" i="90"/>
  <c r="AL70" i="90"/>
  <c r="AU70" i="90" s="1"/>
  <c r="AS88" i="90"/>
  <c r="AL88" i="90"/>
  <c r="AU88" i="90" s="1"/>
  <c r="AF92" i="81"/>
  <c r="AO92" i="81" s="1"/>
  <c r="AE92" i="81"/>
  <c r="W93" i="81"/>
  <c r="AG92" i="81"/>
  <c r="AP92" i="81" s="1"/>
  <c r="AS77" i="90"/>
  <c r="AL77" i="90"/>
  <c r="AU77" i="90" s="1"/>
  <c r="Y92" i="29"/>
  <c r="X92" i="29"/>
  <c r="AJ87" i="74"/>
  <c r="AK87" i="74"/>
  <c r="AT87" i="74" s="1"/>
  <c r="AJ79" i="74"/>
  <c r="AK79" i="74"/>
  <c r="AT79" i="74" s="1"/>
  <c r="AJ73" i="74"/>
  <c r="AK73" i="74"/>
  <c r="AT73" i="74" s="1"/>
  <c r="AJ67" i="74"/>
  <c r="AK67" i="74"/>
  <c r="AT67" i="74" s="1"/>
  <c r="AJ61" i="74"/>
  <c r="AK61" i="74"/>
  <c r="AT61" i="74" s="1"/>
  <c r="AJ55" i="74"/>
  <c r="AK55" i="74"/>
  <c r="AT55" i="74" s="1"/>
  <c r="AJ49" i="74"/>
  <c r="AK49" i="74"/>
  <c r="AT49" i="74" s="1"/>
  <c r="AJ43" i="74"/>
  <c r="AK43" i="74"/>
  <c r="AT43" i="74" s="1"/>
  <c r="AJ37" i="74"/>
  <c r="AK37" i="74"/>
  <c r="AT37" i="74" s="1"/>
  <c r="AJ31" i="74"/>
  <c r="AK31" i="74"/>
  <c r="AT31" i="74" s="1"/>
  <c r="AJ25" i="74"/>
  <c r="AK25" i="74"/>
  <c r="AT25" i="74" s="1"/>
  <c r="AJ19" i="74"/>
  <c r="AK19" i="74"/>
  <c r="AT19" i="74" s="1"/>
  <c r="AJ13" i="74"/>
  <c r="AK13" i="74"/>
  <c r="AT13" i="74" s="1"/>
  <c r="AJ7" i="74"/>
  <c r="AK7" i="74"/>
  <c r="AT7" i="74" s="1"/>
  <c r="AS81" i="90"/>
  <c r="AL81" i="90"/>
  <c r="AU81" i="90" s="1"/>
  <c r="AS18" i="90"/>
  <c r="AL18" i="90"/>
  <c r="AU18" i="90" s="1"/>
  <c r="AS36" i="90"/>
  <c r="AL36" i="90"/>
  <c r="AU36" i="90" s="1"/>
  <c r="AS13" i="90"/>
  <c r="AL13" i="90"/>
  <c r="AU13" i="90" s="1"/>
  <c r="AS31" i="90"/>
  <c r="AL31" i="90"/>
  <c r="AU31" i="90" s="1"/>
  <c r="AS49" i="90"/>
  <c r="AL49" i="90"/>
  <c r="AU49" i="90" s="1"/>
  <c r="AS67" i="90"/>
  <c r="AL67" i="90"/>
  <c r="AU67" i="90" s="1"/>
  <c r="AS87" i="90"/>
  <c r="AL87" i="90"/>
  <c r="AU87" i="90" s="1"/>
  <c r="AS20" i="90"/>
  <c r="AL20" i="90"/>
  <c r="AU20" i="90" s="1"/>
  <c r="AS38" i="90"/>
  <c r="AL38" i="90"/>
  <c r="AU38" i="90" s="1"/>
  <c r="AS56" i="90"/>
  <c r="AL56" i="90"/>
  <c r="AU56" i="90" s="1"/>
  <c r="AS74" i="90"/>
  <c r="AL74" i="90"/>
  <c r="AU74" i="90" s="1"/>
  <c r="AJ74" i="74"/>
  <c r="AK74" i="74"/>
  <c r="AT74" i="74" s="1"/>
  <c r="AJ44" i="74"/>
  <c r="AK44" i="74"/>
  <c r="AT44" i="74" s="1"/>
  <c r="AS47" i="90"/>
  <c r="AL47" i="90"/>
  <c r="AU47" i="90" s="1"/>
  <c r="X90" i="33"/>
  <c r="Y90" i="33"/>
  <c r="AJ78" i="74"/>
  <c r="AK78" i="74"/>
  <c r="AT78" i="74" s="1"/>
  <c r="AJ72" i="74"/>
  <c r="AK72" i="74"/>
  <c r="AT72" i="74" s="1"/>
  <c r="AJ66" i="74"/>
  <c r="AK66" i="74"/>
  <c r="AT66" i="74" s="1"/>
  <c r="AJ60" i="74"/>
  <c r="AK60" i="74"/>
  <c r="AT60" i="74" s="1"/>
  <c r="AJ54" i="74"/>
  <c r="AK54" i="74"/>
  <c r="AT54" i="74" s="1"/>
  <c r="AJ48" i="74"/>
  <c r="AK48" i="74"/>
  <c r="AT48" i="74" s="1"/>
  <c r="AJ42" i="74"/>
  <c r="AK42" i="74"/>
  <c r="AT42" i="74" s="1"/>
  <c r="AJ36" i="74"/>
  <c r="AK36" i="74"/>
  <c r="AT36" i="74" s="1"/>
  <c r="AJ30" i="74"/>
  <c r="AK30" i="74"/>
  <c r="AT30" i="74" s="1"/>
  <c r="AJ24" i="74"/>
  <c r="AK24" i="74"/>
  <c r="AT24" i="74" s="1"/>
  <c r="AJ18" i="74"/>
  <c r="AK18" i="74"/>
  <c r="AT18" i="74" s="1"/>
  <c r="AJ12" i="74"/>
  <c r="AK12" i="74"/>
  <c r="AT12" i="74" s="1"/>
  <c r="AJ5" i="74"/>
  <c r="AK5" i="74"/>
  <c r="AT5" i="74" s="1"/>
  <c r="AS48" i="90"/>
  <c r="AL48" i="90"/>
  <c r="AU48" i="90" s="1"/>
  <c r="AS72" i="90"/>
  <c r="AL72" i="90"/>
  <c r="AU72" i="90" s="1"/>
  <c r="Y88" i="85"/>
  <c r="X88" i="85"/>
  <c r="AS17" i="90"/>
  <c r="AL17" i="90"/>
  <c r="AU17" i="90" s="1"/>
  <c r="AS35" i="90"/>
  <c r="AL35" i="90"/>
  <c r="AU35" i="90" s="1"/>
  <c r="AS53" i="90"/>
  <c r="AL53" i="90"/>
  <c r="AU53" i="90" s="1"/>
  <c r="AR88" i="86"/>
  <c r="X91" i="45"/>
  <c r="Y91" i="45"/>
  <c r="AS33" i="90"/>
  <c r="AL33" i="90"/>
  <c r="AU33" i="90" s="1"/>
  <c r="AS75" i="90"/>
  <c r="AL75" i="90"/>
  <c r="AU75" i="90" s="1"/>
  <c r="X91" i="25"/>
  <c r="Y91" i="25"/>
  <c r="AS15" i="90"/>
  <c r="AL15" i="90"/>
  <c r="AU15" i="90" s="1"/>
  <c r="AS51" i="90"/>
  <c r="AL51" i="90"/>
  <c r="AU51" i="90" s="1"/>
  <c r="AJ68" i="74"/>
  <c r="AK68" i="74"/>
  <c r="AT68" i="74" s="1"/>
  <c r="AJ50" i="74"/>
  <c r="AK50" i="74"/>
  <c r="AT50" i="74" s="1"/>
  <c r="AJ26" i="74"/>
  <c r="AK26" i="74"/>
  <c r="AT26" i="74" s="1"/>
  <c r="AS66" i="90"/>
  <c r="AL66" i="90"/>
  <c r="AU66" i="90" s="1"/>
  <c r="W92" i="41"/>
  <c r="AG91" i="41"/>
  <c r="AP91" i="41" s="1"/>
  <c r="AF91" i="41"/>
  <c r="AO91" i="41" s="1"/>
  <c r="AE91" i="41"/>
  <c r="AR88" i="73"/>
  <c r="AJ77" i="74"/>
  <c r="AK77" i="74"/>
  <c r="AT77" i="74" s="1"/>
  <c r="AJ59" i="74"/>
  <c r="AK59" i="74"/>
  <c r="AT59" i="74" s="1"/>
  <c r="AJ53" i="74"/>
  <c r="AK53" i="74"/>
  <c r="AT53" i="74" s="1"/>
  <c r="AJ47" i="74"/>
  <c r="AK47" i="74"/>
  <c r="AT47" i="74" s="1"/>
  <c r="AJ41" i="74"/>
  <c r="AK41" i="74"/>
  <c r="AT41" i="74" s="1"/>
  <c r="AJ35" i="74"/>
  <c r="AK35" i="74"/>
  <c r="AT35" i="74" s="1"/>
  <c r="AJ29" i="74"/>
  <c r="AK29" i="74"/>
  <c r="AT29" i="74" s="1"/>
  <c r="AJ23" i="74"/>
  <c r="AK23" i="74"/>
  <c r="AT23" i="74" s="1"/>
  <c r="AJ17" i="74"/>
  <c r="AK17" i="74"/>
  <c r="AT17" i="74" s="1"/>
  <c r="AJ11" i="74"/>
  <c r="AK11" i="74"/>
  <c r="AT11" i="74" s="1"/>
  <c r="AJ6" i="74"/>
  <c r="AK6" i="74"/>
  <c r="AT6" i="74" s="1"/>
  <c r="X89" i="89"/>
  <c r="Y89" i="89"/>
  <c r="Y91" i="37"/>
  <c r="X91" i="37"/>
  <c r="AH91" i="77"/>
  <c r="AQ91" i="77" s="1"/>
  <c r="AH89" i="73"/>
  <c r="AQ89" i="73" s="1"/>
  <c r="AS6" i="90"/>
  <c r="AL6" i="90"/>
  <c r="AU6" i="90" s="1"/>
  <c r="AS24" i="90"/>
  <c r="AL24" i="90"/>
  <c r="AU24" i="90" s="1"/>
  <c r="AS19" i="90"/>
  <c r="AL19" i="90"/>
  <c r="AU19" i="90" s="1"/>
  <c r="AS37" i="90"/>
  <c r="AL37" i="90"/>
  <c r="AU37" i="90" s="1"/>
  <c r="AS55" i="90"/>
  <c r="AL55" i="90"/>
  <c r="AU55" i="90" s="1"/>
  <c r="AS73" i="90"/>
  <c r="AL73" i="90"/>
  <c r="AU73" i="90" s="1"/>
  <c r="AI89" i="33"/>
  <c r="AN89" i="33"/>
  <c r="AS8" i="90"/>
  <c r="AL8" i="90"/>
  <c r="AU8" i="90" s="1"/>
  <c r="AS26" i="90"/>
  <c r="AL26" i="90"/>
  <c r="AU26" i="90" s="1"/>
  <c r="AS44" i="90"/>
  <c r="AL44" i="90"/>
  <c r="AU44" i="90" s="1"/>
  <c r="AS62" i="90"/>
  <c r="AL62" i="90"/>
  <c r="AU62" i="90" s="1"/>
  <c r="AS80" i="90"/>
  <c r="AL80" i="90"/>
  <c r="AU80" i="90" s="1"/>
  <c r="AI90" i="25"/>
  <c r="AN90" i="25"/>
  <c r="AJ14" i="74"/>
  <c r="AK14" i="74"/>
  <c r="AT14" i="74" s="1"/>
  <c r="AS11" i="90"/>
  <c r="AL11" i="90"/>
  <c r="AU11" i="90" s="1"/>
  <c r="AS3" i="90"/>
  <c r="AL3" i="90"/>
  <c r="AU3" i="90" s="1"/>
  <c r="AS22" i="90"/>
  <c r="AL22" i="90"/>
  <c r="AU22" i="90" s="1"/>
  <c r="AS58" i="90"/>
  <c r="AL58" i="90"/>
  <c r="AU58" i="90" s="1"/>
  <c r="AJ71" i="74"/>
  <c r="AK71" i="74"/>
  <c r="AT71" i="74" s="1"/>
  <c r="AI89" i="90"/>
  <c r="AN89" i="90"/>
  <c r="AN91" i="90" s="1"/>
  <c r="AI91" i="29"/>
  <c r="AN91" i="29"/>
  <c r="AJ86" i="74"/>
  <c r="AK86" i="74"/>
  <c r="AT86" i="74" s="1"/>
  <c r="AJ82" i="74"/>
  <c r="AK82" i="74"/>
  <c r="AT82" i="74" s="1"/>
  <c r="AJ76" i="74"/>
  <c r="AK76" i="74"/>
  <c r="AT76" i="74" s="1"/>
  <c r="AJ70" i="74"/>
  <c r="AK70" i="74"/>
  <c r="AT70" i="74" s="1"/>
  <c r="AJ64" i="74"/>
  <c r="AK64" i="74"/>
  <c r="AT64" i="74" s="1"/>
  <c r="AJ58" i="74"/>
  <c r="AK58" i="74"/>
  <c r="AT58" i="74" s="1"/>
  <c r="AJ52" i="74"/>
  <c r="AK52" i="74"/>
  <c r="AT52" i="74" s="1"/>
  <c r="AJ46" i="74"/>
  <c r="AK46" i="74"/>
  <c r="AT46" i="74" s="1"/>
  <c r="AJ40" i="74"/>
  <c r="AK40" i="74"/>
  <c r="AT40" i="74" s="1"/>
  <c r="AJ34" i="74"/>
  <c r="AK34" i="74"/>
  <c r="AT34" i="74" s="1"/>
  <c r="AJ28" i="74"/>
  <c r="AK28" i="74"/>
  <c r="AT28" i="74" s="1"/>
  <c r="AJ22" i="74"/>
  <c r="AK22" i="74"/>
  <c r="AT22" i="74" s="1"/>
  <c r="AJ16" i="74"/>
  <c r="AK16" i="74"/>
  <c r="AT16" i="74" s="1"/>
  <c r="AJ10" i="74"/>
  <c r="AK10" i="74"/>
  <c r="AT10" i="74" s="1"/>
  <c r="AB4" i="74"/>
  <c r="AJ3" i="74"/>
  <c r="AS54" i="90"/>
  <c r="AL54" i="90"/>
  <c r="AU54" i="90" s="1"/>
  <c r="AS78" i="90"/>
  <c r="AL78" i="90"/>
  <c r="AU78" i="90" s="1"/>
  <c r="AI87" i="85"/>
  <c r="AN87" i="85"/>
  <c r="AN88" i="89"/>
  <c r="AI88" i="89"/>
  <c r="Z91" i="77"/>
  <c r="AS23" i="90"/>
  <c r="AL23" i="90"/>
  <c r="AU23" i="90" s="1"/>
  <c r="AS41" i="90"/>
  <c r="AL41" i="90"/>
  <c r="AU41" i="90" s="1"/>
  <c r="AS59" i="90"/>
  <c r="AL59" i="90"/>
  <c r="AU59" i="90" s="1"/>
  <c r="AS42" i="90"/>
  <c r="AL42" i="90"/>
  <c r="AU42" i="90" s="1"/>
  <c r="Z89" i="73"/>
  <c r="AS9" i="90"/>
  <c r="AL9" i="90"/>
  <c r="AU9" i="90" s="1"/>
  <c r="AS45" i="90"/>
  <c r="AL45" i="90"/>
  <c r="AU45" i="90" s="1"/>
  <c r="AR90" i="77"/>
  <c r="AS27" i="90"/>
  <c r="AL27" i="90"/>
  <c r="AU27" i="90" s="1"/>
  <c r="AS63" i="90"/>
  <c r="AL63" i="90"/>
  <c r="AU63" i="90" s="1"/>
  <c r="AG89" i="74"/>
  <c r="AP89" i="74" s="1"/>
  <c r="AP91" i="74" s="1"/>
  <c r="AF89" i="74"/>
  <c r="AO89" i="74" s="1"/>
  <c r="AO91" i="74" s="1"/>
  <c r="AE89" i="74"/>
  <c r="AX89" i="74"/>
  <c r="S89" i="74" s="1"/>
  <c r="AC89" i="74" s="1"/>
  <c r="AJ89" i="74" s="1"/>
  <c r="AS89" i="74" s="1"/>
  <c r="AJ80" i="74"/>
  <c r="AK80" i="74"/>
  <c r="AT80" i="74" s="1"/>
  <c r="AJ56" i="74"/>
  <c r="AK56" i="74"/>
  <c r="AT56" i="74" s="1"/>
  <c r="AJ32" i="74"/>
  <c r="AK32" i="74"/>
  <c r="AT32" i="74" s="1"/>
  <c r="AJ8" i="74"/>
  <c r="AK8" i="74"/>
  <c r="AT8" i="74" s="1"/>
  <c r="AS84" i="90"/>
  <c r="AL84" i="90"/>
  <c r="AU84" i="90" s="1"/>
  <c r="AI90" i="37"/>
  <c r="AN90" i="37"/>
  <c r="AH89" i="86"/>
  <c r="AQ89" i="86" s="1"/>
  <c r="AQ91" i="86" s="1"/>
  <c r="AZ3" i="86"/>
  <c r="AX5" i="86" s="1"/>
  <c r="S5" i="86" s="1"/>
  <c r="AC5" i="86" s="1"/>
  <c r="AB6" i="86" s="1"/>
  <c r="AX21" i="86"/>
  <c r="S21" i="86" s="1"/>
  <c r="AC21" i="86" s="1"/>
  <c r="AB22" i="86" s="1"/>
  <c r="AX57" i="86"/>
  <c r="S57" i="86" s="1"/>
  <c r="AC57" i="86" s="1"/>
  <c r="AB58" i="86" s="1"/>
  <c r="AX63" i="86"/>
  <c r="S63" i="86" s="1"/>
  <c r="AC63" i="86" s="1"/>
  <c r="AB64" i="86" s="1"/>
  <c r="AS83" i="90"/>
  <c r="AL83" i="90"/>
  <c r="AU83" i="90" s="1"/>
  <c r="AH89" i="93"/>
  <c r="AQ89" i="93" s="1"/>
  <c r="AJ84" i="74"/>
  <c r="AK84" i="74"/>
  <c r="AT84" i="74" s="1"/>
  <c r="AJ4" i="90"/>
  <c r="AK4" i="90"/>
  <c r="AT4" i="90" s="1"/>
  <c r="AT91" i="90" s="1"/>
  <c r="AS40" i="90"/>
  <c r="AL40" i="90"/>
  <c r="AU40" i="90" s="1"/>
  <c r="AS76" i="90"/>
  <c r="AL76" i="90"/>
  <c r="AU76" i="90" s="1"/>
  <c r="AS65" i="90"/>
  <c r="AL65" i="90"/>
  <c r="AU65" i="90" s="1"/>
  <c r="AJ83" i="74"/>
  <c r="AK83" i="74"/>
  <c r="AT83" i="74" s="1"/>
  <c r="AJ65" i="74"/>
  <c r="AK65" i="74"/>
  <c r="AT65" i="74" s="1"/>
  <c r="AR88" i="93"/>
  <c r="AS10" i="90"/>
  <c r="AL10" i="90"/>
  <c r="AU10" i="90" s="1"/>
  <c r="AS28" i="90"/>
  <c r="AL28" i="90"/>
  <c r="AU28" i="90" s="1"/>
  <c r="AS46" i="90"/>
  <c r="AL46" i="90"/>
  <c r="AU46" i="90" s="1"/>
  <c r="AS64" i="90"/>
  <c r="AL64" i="90"/>
  <c r="AU64" i="90" s="1"/>
  <c r="AS82" i="90"/>
  <c r="AL82" i="90"/>
  <c r="AU82" i="90" s="1"/>
  <c r="AS71" i="90"/>
  <c r="AL71" i="90"/>
  <c r="AU71" i="90" s="1"/>
  <c r="AJ85" i="74"/>
  <c r="AK85" i="74"/>
  <c r="AT85" i="74" s="1"/>
  <c r="AJ81" i="74"/>
  <c r="AK81" i="74"/>
  <c r="AT81" i="74" s="1"/>
  <c r="AJ75" i="74"/>
  <c r="AK75" i="74"/>
  <c r="AT75" i="74" s="1"/>
  <c r="AJ69" i="74"/>
  <c r="AK69" i="74"/>
  <c r="AT69" i="74" s="1"/>
  <c r="AJ63" i="74"/>
  <c r="AK63" i="74"/>
  <c r="AT63" i="74" s="1"/>
  <c r="AJ57" i="74"/>
  <c r="AK57" i="74"/>
  <c r="AT57" i="74" s="1"/>
  <c r="AJ51" i="74"/>
  <c r="AK51" i="74"/>
  <c r="AT51" i="74" s="1"/>
  <c r="AJ45" i="74"/>
  <c r="AK45" i="74"/>
  <c r="AT45" i="74" s="1"/>
  <c r="AJ39" i="74"/>
  <c r="AK39" i="74"/>
  <c r="AT39" i="74" s="1"/>
  <c r="AJ33" i="74"/>
  <c r="AK33" i="74"/>
  <c r="AT33" i="74" s="1"/>
  <c r="AJ27" i="74"/>
  <c r="AK27" i="74"/>
  <c r="AT27" i="74" s="1"/>
  <c r="AJ21" i="74"/>
  <c r="AK21" i="74"/>
  <c r="AT21" i="74" s="1"/>
  <c r="AJ15" i="74"/>
  <c r="AK15" i="74"/>
  <c r="AT15" i="74" s="1"/>
  <c r="AJ9" i="74"/>
  <c r="AK9" i="74"/>
  <c r="AT9" i="74" s="1"/>
  <c r="AS69" i="90"/>
  <c r="AL69" i="90"/>
  <c r="AU69" i="90" s="1"/>
  <c r="AI90" i="45"/>
  <c r="AN90" i="45"/>
  <c r="AS12" i="90"/>
  <c r="AL12" i="90"/>
  <c r="AU12" i="90" s="1"/>
  <c r="AS30" i="90"/>
  <c r="AL30" i="90"/>
  <c r="AU30" i="90" s="1"/>
  <c r="AS7" i="90"/>
  <c r="AL7" i="90"/>
  <c r="AU7" i="90" s="1"/>
  <c r="AS25" i="90"/>
  <c r="AL25" i="90"/>
  <c r="AU25" i="90" s="1"/>
  <c r="AS43" i="90"/>
  <c r="AL43" i="90"/>
  <c r="AU43" i="90" s="1"/>
  <c r="AS61" i="90"/>
  <c r="AL61" i="90"/>
  <c r="AU61" i="90" s="1"/>
  <c r="AS79" i="90"/>
  <c r="AL79" i="90"/>
  <c r="AU79" i="90" s="1"/>
  <c r="AS14" i="90"/>
  <c r="AL14" i="90"/>
  <c r="AU14" i="90" s="1"/>
  <c r="AS32" i="90"/>
  <c r="AL32" i="90"/>
  <c r="AU32" i="90" s="1"/>
  <c r="AS50" i="90"/>
  <c r="AL50" i="90"/>
  <c r="AU50" i="90" s="1"/>
  <c r="AS68" i="90"/>
  <c r="AL68" i="90"/>
  <c r="AU68" i="90" s="1"/>
  <c r="AS86" i="90"/>
  <c r="AL86" i="90"/>
  <c r="AU86" i="90" s="1"/>
  <c r="AX51" i="86" l="1"/>
  <c r="S51" i="86" s="1"/>
  <c r="AC51" i="86" s="1"/>
  <c r="AB52" i="86" s="1"/>
  <c r="AX84" i="86"/>
  <c r="S84" i="86" s="1"/>
  <c r="AC84" i="86" s="1"/>
  <c r="AB85" i="86" s="1"/>
  <c r="AX45" i="86"/>
  <c r="S45" i="86" s="1"/>
  <c r="AC45" i="86" s="1"/>
  <c r="AB46" i="86" s="1"/>
  <c r="AX81" i="86"/>
  <c r="S81" i="86" s="1"/>
  <c r="AC81" i="86" s="1"/>
  <c r="AB82" i="86" s="1"/>
  <c r="AX33" i="86"/>
  <c r="S33" i="86" s="1"/>
  <c r="AC33" i="86" s="1"/>
  <c r="AB34" i="86" s="1"/>
  <c r="AX69" i="86"/>
  <c r="S69" i="86" s="1"/>
  <c r="AC69" i="86" s="1"/>
  <c r="AB70" i="86" s="1"/>
  <c r="AX27" i="86"/>
  <c r="S27" i="86" s="1"/>
  <c r="AC27" i="86" s="1"/>
  <c r="AB28" i="86" s="1"/>
  <c r="Z90" i="33"/>
  <c r="AX75" i="86"/>
  <c r="S75" i="86" s="1"/>
  <c r="AC75" i="86" s="1"/>
  <c r="AB76" i="86" s="1"/>
  <c r="AX39" i="86"/>
  <c r="S39" i="86" s="1"/>
  <c r="AC39" i="86" s="1"/>
  <c r="AB40" i="86" s="1"/>
  <c r="AX15" i="86"/>
  <c r="S15" i="86" s="1"/>
  <c r="AC15" i="86" s="1"/>
  <c r="AB16" i="86" s="1"/>
  <c r="AX80" i="86"/>
  <c r="S80" i="86" s="1"/>
  <c r="AC80" i="86" s="1"/>
  <c r="AB81" i="86" s="1"/>
  <c r="AX68" i="86"/>
  <c r="S68" i="86" s="1"/>
  <c r="AC68" i="86" s="1"/>
  <c r="AB69" i="86" s="1"/>
  <c r="AX56" i="86"/>
  <c r="S56" i="86" s="1"/>
  <c r="AC56" i="86" s="1"/>
  <c r="AB57" i="86" s="1"/>
  <c r="AX50" i="86"/>
  <c r="S50" i="86" s="1"/>
  <c r="AC50" i="86" s="1"/>
  <c r="AB51" i="86" s="1"/>
  <c r="AX38" i="86"/>
  <c r="S38" i="86" s="1"/>
  <c r="AC38" i="86" s="1"/>
  <c r="AB39" i="86" s="1"/>
  <c r="AK39" i="86" s="1"/>
  <c r="AT39" i="86" s="1"/>
  <c r="AX32" i="86"/>
  <c r="S32" i="86" s="1"/>
  <c r="AC32" i="86" s="1"/>
  <c r="AB33" i="86" s="1"/>
  <c r="AX26" i="86"/>
  <c r="S26" i="86" s="1"/>
  <c r="AC26" i="86" s="1"/>
  <c r="AB27" i="86" s="1"/>
  <c r="AX20" i="86"/>
  <c r="S20" i="86" s="1"/>
  <c r="AC20" i="86" s="1"/>
  <c r="AB21" i="86" s="1"/>
  <c r="AX14" i="86"/>
  <c r="S14" i="86" s="1"/>
  <c r="AC14" i="86" s="1"/>
  <c r="AB15" i="86" s="1"/>
  <c r="AX87" i="86"/>
  <c r="S87" i="86" s="1"/>
  <c r="AC87" i="86" s="1"/>
  <c r="AB88" i="86" s="1"/>
  <c r="AX74" i="86"/>
  <c r="S74" i="86" s="1"/>
  <c r="AC74" i="86" s="1"/>
  <c r="AB75" i="86" s="1"/>
  <c r="AK75" i="86" s="1"/>
  <c r="AT75" i="86" s="1"/>
  <c r="AX62" i="86"/>
  <c r="S62" i="86" s="1"/>
  <c r="AC62" i="86" s="1"/>
  <c r="AB63" i="86" s="1"/>
  <c r="AX44" i="86"/>
  <c r="S44" i="86" s="1"/>
  <c r="AC44" i="86" s="1"/>
  <c r="AB45" i="86" s="1"/>
  <c r="AX85" i="86"/>
  <c r="S85" i="86" s="1"/>
  <c r="AC85" i="86" s="1"/>
  <c r="AB86" i="86" s="1"/>
  <c r="AX79" i="86"/>
  <c r="S79" i="86" s="1"/>
  <c r="AC79" i="86" s="1"/>
  <c r="AB80" i="86" s="1"/>
  <c r="AX73" i="86"/>
  <c r="S73" i="86" s="1"/>
  <c r="AC73" i="86" s="1"/>
  <c r="AB74" i="86" s="1"/>
  <c r="AX67" i="86"/>
  <c r="S67" i="86" s="1"/>
  <c r="AC67" i="86" s="1"/>
  <c r="AB68" i="86" s="1"/>
  <c r="AJ68" i="86" s="1"/>
  <c r="AX61" i="86"/>
  <c r="S61" i="86" s="1"/>
  <c r="AC61" i="86" s="1"/>
  <c r="AB62" i="86" s="1"/>
  <c r="AX55" i="86"/>
  <c r="S55" i="86" s="1"/>
  <c r="AC55" i="86" s="1"/>
  <c r="AB56" i="86" s="1"/>
  <c r="AX49" i="86"/>
  <c r="S49" i="86" s="1"/>
  <c r="AC49" i="86" s="1"/>
  <c r="AB50" i="86" s="1"/>
  <c r="AJ50" i="86" s="1"/>
  <c r="AX43" i="86"/>
  <c r="S43" i="86" s="1"/>
  <c r="AC43" i="86" s="1"/>
  <c r="AB44" i="86" s="1"/>
  <c r="AX37" i="86"/>
  <c r="S37" i="86" s="1"/>
  <c r="AC37" i="86" s="1"/>
  <c r="AB38" i="86" s="1"/>
  <c r="AX31" i="86"/>
  <c r="S31" i="86" s="1"/>
  <c r="AC31" i="86" s="1"/>
  <c r="AB32" i="86" s="1"/>
  <c r="AJ32" i="86" s="1"/>
  <c r="AX25" i="86"/>
  <c r="S25" i="86" s="1"/>
  <c r="AC25" i="86" s="1"/>
  <c r="AB26" i="86" s="1"/>
  <c r="AX19" i="86"/>
  <c r="S19" i="86" s="1"/>
  <c r="AC19" i="86" s="1"/>
  <c r="AB20" i="86" s="1"/>
  <c r="AX12" i="86"/>
  <c r="S12" i="86" s="1"/>
  <c r="AC12" i="86" s="1"/>
  <c r="AB13" i="86" s="1"/>
  <c r="AK13" i="86" s="1"/>
  <c r="AT13" i="86" s="1"/>
  <c r="AX78" i="86"/>
  <c r="S78" i="86" s="1"/>
  <c r="AC78" i="86" s="1"/>
  <c r="AB79" i="86" s="1"/>
  <c r="AX60" i="86"/>
  <c r="S60" i="86" s="1"/>
  <c r="AC60" i="86" s="1"/>
  <c r="AB61" i="86" s="1"/>
  <c r="AX48" i="86"/>
  <c r="S48" i="86" s="1"/>
  <c r="AC48" i="86" s="1"/>
  <c r="AB49" i="86" s="1"/>
  <c r="AJ49" i="86" s="1"/>
  <c r="AX42" i="86"/>
  <c r="S42" i="86" s="1"/>
  <c r="AC42" i="86" s="1"/>
  <c r="AB43" i="86" s="1"/>
  <c r="AX36" i="86"/>
  <c r="S36" i="86" s="1"/>
  <c r="AC36" i="86" s="1"/>
  <c r="AB37" i="86" s="1"/>
  <c r="AX30" i="86"/>
  <c r="S30" i="86" s="1"/>
  <c r="AC30" i="86" s="1"/>
  <c r="AB31" i="86" s="1"/>
  <c r="AJ31" i="86" s="1"/>
  <c r="AX24" i="86"/>
  <c r="S24" i="86" s="1"/>
  <c r="AC24" i="86" s="1"/>
  <c r="AB25" i="86" s="1"/>
  <c r="AX18" i="86"/>
  <c r="S18" i="86" s="1"/>
  <c r="AC18" i="86" s="1"/>
  <c r="AB19" i="86" s="1"/>
  <c r="AX11" i="86"/>
  <c r="S11" i="86" s="1"/>
  <c r="AC11" i="86" s="1"/>
  <c r="AB12" i="86" s="1"/>
  <c r="AJ12" i="86" s="1"/>
  <c r="AX86" i="86"/>
  <c r="S86" i="86" s="1"/>
  <c r="AC86" i="86" s="1"/>
  <c r="AB87" i="86" s="1"/>
  <c r="AX66" i="86"/>
  <c r="S66" i="86" s="1"/>
  <c r="AC66" i="86" s="1"/>
  <c r="AB67" i="86" s="1"/>
  <c r="AX54" i="86"/>
  <c r="S54" i="86" s="1"/>
  <c r="AC54" i="86" s="1"/>
  <c r="AB55" i="86" s="1"/>
  <c r="AX83" i="86"/>
  <c r="S83" i="86" s="1"/>
  <c r="AC83" i="86" s="1"/>
  <c r="AB84" i="86" s="1"/>
  <c r="AX77" i="86"/>
  <c r="S77" i="86" s="1"/>
  <c r="AC77" i="86" s="1"/>
  <c r="AB78" i="86" s="1"/>
  <c r="AX71" i="86"/>
  <c r="S71" i="86" s="1"/>
  <c r="AC71" i="86" s="1"/>
  <c r="AB72" i="86" s="1"/>
  <c r="AX65" i="86"/>
  <c r="S65" i="86" s="1"/>
  <c r="AC65" i="86" s="1"/>
  <c r="AB66" i="86" s="1"/>
  <c r="AX59" i="86"/>
  <c r="S59" i="86" s="1"/>
  <c r="AC59" i="86" s="1"/>
  <c r="AB60" i="86" s="1"/>
  <c r="AX53" i="86"/>
  <c r="S53" i="86" s="1"/>
  <c r="AC53" i="86" s="1"/>
  <c r="AB54" i="86" s="1"/>
  <c r="AX47" i="86"/>
  <c r="S47" i="86" s="1"/>
  <c r="AC47" i="86" s="1"/>
  <c r="AB48" i="86" s="1"/>
  <c r="AX41" i="86"/>
  <c r="S41" i="86" s="1"/>
  <c r="AC41" i="86" s="1"/>
  <c r="AB42" i="86" s="1"/>
  <c r="AX35" i="86"/>
  <c r="S35" i="86" s="1"/>
  <c r="AC35" i="86" s="1"/>
  <c r="AB36" i="86" s="1"/>
  <c r="AJ36" i="86" s="1"/>
  <c r="AX29" i="86"/>
  <c r="S29" i="86" s="1"/>
  <c r="AC29" i="86" s="1"/>
  <c r="AB30" i="86" s="1"/>
  <c r="AX23" i="86"/>
  <c r="S23" i="86" s="1"/>
  <c r="AC23" i="86" s="1"/>
  <c r="AB24" i="86" s="1"/>
  <c r="AX17" i="86"/>
  <c r="S17" i="86" s="1"/>
  <c r="AC17" i="86" s="1"/>
  <c r="AB18" i="86" s="1"/>
  <c r="AX9" i="86"/>
  <c r="S9" i="86" s="1"/>
  <c r="AC9" i="86" s="1"/>
  <c r="AB10" i="86" s="1"/>
  <c r="AX72" i="86"/>
  <c r="S72" i="86" s="1"/>
  <c r="AC72" i="86" s="1"/>
  <c r="AB73" i="86" s="1"/>
  <c r="AX88" i="86"/>
  <c r="S88" i="86" s="1"/>
  <c r="AC88" i="86" s="1"/>
  <c r="AB89" i="86" s="1"/>
  <c r="AK89" i="86" s="1"/>
  <c r="AT89" i="86" s="1"/>
  <c r="AX82" i="86"/>
  <c r="S82" i="86" s="1"/>
  <c r="AC82" i="86" s="1"/>
  <c r="AB83" i="86" s="1"/>
  <c r="AX76" i="86"/>
  <c r="S76" i="86" s="1"/>
  <c r="AC76" i="86" s="1"/>
  <c r="AB77" i="86" s="1"/>
  <c r="AX70" i="86"/>
  <c r="S70" i="86" s="1"/>
  <c r="AC70" i="86" s="1"/>
  <c r="AB71" i="86" s="1"/>
  <c r="AK71" i="86" s="1"/>
  <c r="AT71" i="86" s="1"/>
  <c r="AX64" i="86"/>
  <c r="S64" i="86" s="1"/>
  <c r="AC64" i="86" s="1"/>
  <c r="AB65" i="86" s="1"/>
  <c r="AJ65" i="86" s="1"/>
  <c r="AX58" i="86"/>
  <c r="S58" i="86" s="1"/>
  <c r="AC58" i="86" s="1"/>
  <c r="AB59" i="86" s="1"/>
  <c r="AX52" i="86"/>
  <c r="S52" i="86" s="1"/>
  <c r="AC52" i="86" s="1"/>
  <c r="AB53" i="86" s="1"/>
  <c r="AK53" i="86" s="1"/>
  <c r="AT53" i="86" s="1"/>
  <c r="AX46" i="86"/>
  <c r="S46" i="86" s="1"/>
  <c r="AC46" i="86" s="1"/>
  <c r="AB47" i="86" s="1"/>
  <c r="AX40" i="86"/>
  <c r="S40" i="86" s="1"/>
  <c r="AC40" i="86" s="1"/>
  <c r="AB41" i="86" s="1"/>
  <c r="AX34" i="86"/>
  <c r="S34" i="86" s="1"/>
  <c r="AC34" i="86" s="1"/>
  <c r="AB35" i="86" s="1"/>
  <c r="AK35" i="86" s="1"/>
  <c r="AT35" i="86" s="1"/>
  <c r="AX28" i="86"/>
  <c r="S28" i="86" s="1"/>
  <c r="AC28" i="86" s="1"/>
  <c r="AB29" i="86" s="1"/>
  <c r="AJ29" i="86" s="1"/>
  <c r="AX22" i="86"/>
  <c r="S22" i="86" s="1"/>
  <c r="AC22" i="86" s="1"/>
  <c r="AB23" i="86" s="1"/>
  <c r="AX16" i="86"/>
  <c r="S16" i="86" s="1"/>
  <c r="AC16" i="86" s="1"/>
  <c r="AB17" i="86" s="1"/>
  <c r="AK17" i="86" s="1"/>
  <c r="AT17" i="86" s="1"/>
  <c r="AX6" i="86"/>
  <c r="S6" i="86" s="1"/>
  <c r="AC6" i="86" s="1"/>
  <c r="AB7" i="86" s="1"/>
  <c r="Z92" i="29"/>
  <c r="AX10" i="86"/>
  <c r="S10" i="86" s="1"/>
  <c r="AC10" i="86" s="1"/>
  <c r="AB11" i="86" s="1"/>
  <c r="AJ11" i="86" s="1"/>
  <c r="AK89" i="74"/>
  <c r="AT89" i="74" s="1"/>
  <c r="Z88" i="85"/>
  <c r="AF88" i="85" s="1"/>
  <c r="AO88" i="85" s="1"/>
  <c r="W93" i="29"/>
  <c r="AG92" i="29"/>
  <c r="AP92" i="29" s="1"/>
  <c r="AF92" i="29"/>
  <c r="AO92" i="29" s="1"/>
  <c r="AE92" i="29"/>
  <c r="AK6" i="86"/>
  <c r="AT6" i="86" s="1"/>
  <c r="W89" i="85"/>
  <c r="AG88" i="85"/>
  <c r="AP88" i="85" s="1"/>
  <c r="AE88" i="85"/>
  <c r="AS27" i="74"/>
  <c r="AL27" i="74"/>
  <c r="AU27" i="74" s="1"/>
  <c r="AR90" i="45"/>
  <c r="AS15" i="74"/>
  <c r="AL15" i="74"/>
  <c r="AU15" i="74" s="1"/>
  <c r="AS33" i="74"/>
  <c r="AL33" i="74"/>
  <c r="AU33" i="74" s="1"/>
  <c r="AS51" i="74"/>
  <c r="AL51" i="74"/>
  <c r="AU51" i="74" s="1"/>
  <c r="AS69" i="74"/>
  <c r="AL69" i="74"/>
  <c r="AU69" i="74" s="1"/>
  <c r="AS85" i="74"/>
  <c r="AL85" i="74"/>
  <c r="AU85" i="74" s="1"/>
  <c r="AS83" i="74"/>
  <c r="AL83" i="74"/>
  <c r="AU83" i="74" s="1"/>
  <c r="AJ89" i="86"/>
  <c r="AS89" i="86" s="1"/>
  <c r="AJ83" i="86"/>
  <c r="AK83" i="86"/>
  <c r="AT83" i="86" s="1"/>
  <c r="AJ77" i="86"/>
  <c r="AK77" i="86"/>
  <c r="AT77" i="86" s="1"/>
  <c r="AK65" i="86"/>
  <c r="AT65" i="86" s="1"/>
  <c r="AJ59" i="86"/>
  <c r="AK59" i="86"/>
  <c r="AT59" i="86" s="1"/>
  <c r="AJ53" i="86"/>
  <c r="AJ47" i="86"/>
  <c r="AK47" i="86"/>
  <c r="AT47" i="86" s="1"/>
  <c r="AJ41" i="86"/>
  <c r="AK41" i="86"/>
  <c r="AT41" i="86" s="1"/>
  <c r="AK29" i="86"/>
  <c r="AT29" i="86" s="1"/>
  <c r="AJ23" i="86"/>
  <c r="AK23" i="86"/>
  <c r="AT23" i="86" s="1"/>
  <c r="AJ17" i="86"/>
  <c r="W90" i="73"/>
  <c r="AG89" i="73"/>
  <c r="AP89" i="73" s="1"/>
  <c r="AF89" i="73"/>
  <c r="AO89" i="73" s="1"/>
  <c r="AE89" i="73"/>
  <c r="AS3" i="74"/>
  <c r="AL3" i="74"/>
  <c r="AU3" i="74" s="1"/>
  <c r="AH91" i="37"/>
  <c r="AQ91" i="37" s="1"/>
  <c r="AI91" i="41"/>
  <c r="AN91" i="41"/>
  <c r="AS68" i="74"/>
  <c r="AL68" i="74"/>
  <c r="AU68" i="74" s="1"/>
  <c r="AH91" i="25"/>
  <c r="AQ91" i="25" s="1"/>
  <c r="AS7" i="74"/>
  <c r="AL7" i="74"/>
  <c r="AU7" i="74" s="1"/>
  <c r="AS25" i="74"/>
  <c r="AL25" i="74"/>
  <c r="AU25" i="74" s="1"/>
  <c r="AS43" i="74"/>
  <c r="AL43" i="74"/>
  <c r="AU43" i="74" s="1"/>
  <c r="AS61" i="74"/>
  <c r="AL61" i="74"/>
  <c r="AU61" i="74" s="1"/>
  <c r="AS79" i="74"/>
  <c r="AL79" i="74"/>
  <c r="AU79" i="74" s="1"/>
  <c r="AS62" i="74"/>
  <c r="AL62" i="74"/>
  <c r="AU62" i="74" s="1"/>
  <c r="AS63" i="74"/>
  <c r="AL63" i="74"/>
  <c r="AU63" i="74" s="1"/>
  <c r="AJ85" i="86"/>
  <c r="AK85" i="86"/>
  <c r="AT85" i="86" s="1"/>
  <c r="AJ82" i="86"/>
  <c r="AK82" i="86"/>
  <c r="AT82" i="86" s="1"/>
  <c r="AJ76" i="86"/>
  <c r="AK76" i="86"/>
  <c r="AT76" i="86" s="1"/>
  <c r="AJ70" i="86"/>
  <c r="AK70" i="86"/>
  <c r="AT70" i="86" s="1"/>
  <c r="AJ64" i="86"/>
  <c r="AK64" i="86"/>
  <c r="AT64" i="86" s="1"/>
  <c r="AJ58" i="86"/>
  <c r="AK58" i="86"/>
  <c r="AT58" i="86" s="1"/>
  <c r="AJ52" i="86"/>
  <c r="AK52" i="86"/>
  <c r="AT52" i="86" s="1"/>
  <c r="AJ46" i="86"/>
  <c r="AK46" i="86"/>
  <c r="AT46" i="86" s="1"/>
  <c r="AJ40" i="86"/>
  <c r="AK40" i="86"/>
  <c r="AT40" i="86" s="1"/>
  <c r="AJ34" i="86"/>
  <c r="AK34" i="86"/>
  <c r="AT34" i="86" s="1"/>
  <c r="AK28" i="86"/>
  <c r="AT28" i="86" s="1"/>
  <c r="AJ22" i="86"/>
  <c r="AK22" i="86"/>
  <c r="AT22" i="86" s="1"/>
  <c r="AJ16" i="86"/>
  <c r="AK16" i="86"/>
  <c r="AT16" i="86" s="1"/>
  <c r="AK10" i="86"/>
  <c r="AT10" i="86" s="1"/>
  <c r="AX4" i="86"/>
  <c r="S4" i="86" s="1"/>
  <c r="AC4" i="86" s="1"/>
  <c r="AB5" i="86" s="1"/>
  <c r="AS56" i="74"/>
  <c r="AL56" i="74"/>
  <c r="AU56" i="74" s="1"/>
  <c r="AR87" i="85"/>
  <c r="AJ4" i="74"/>
  <c r="AK4" i="74"/>
  <c r="AT4" i="74" s="1"/>
  <c r="AT91" i="74" s="1"/>
  <c r="AS22" i="74"/>
  <c r="AL22" i="74"/>
  <c r="AU22" i="74" s="1"/>
  <c r="AS40" i="74"/>
  <c r="AL40" i="74"/>
  <c r="AU40" i="74" s="1"/>
  <c r="AS58" i="74"/>
  <c r="AL58" i="74"/>
  <c r="AU58" i="74" s="1"/>
  <c r="AS76" i="74"/>
  <c r="AL76" i="74"/>
  <c r="AU76" i="74" s="1"/>
  <c r="AR91" i="29"/>
  <c r="AR90" i="25"/>
  <c r="AR89" i="33"/>
  <c r="AS6" i="74"/>
  <c r="AL6" i="74"/>
  <c r="AU6" i="74" s="1"/>
  <c r="AS23" i="74"/>
  <c r="AL23" i="74"/>
  <c r="AU23" i="74" s="1"/>
  <c r="AS41" i="74"/>
  <c r="AL41" i="74"/>
  <c r="AU41" i="74" s="1"/>
  <c r="AS59" i="74"/>
  <c r="AL59" i="74"/>
  <c r="AU59" i="74" s="1"/>
  <c r="Z91" i="25"/>
  <c r="AH91" i="45"/>
  <c r="AQ91" i="45" s="1"/>
  <c r="AS5" i="74"/>
  <c r="AL5" i="74"/>
  <c r="AU5" i="74" s="1"/>
  <c r="AS24" i="74"/>
  <c r="AL24" i="74"/>
  <c r="AU24" i="74" s="1"/>
  <c r="AS42" i="74"/>
  <c r="AL42" i="74"/>
  <c r="AU42" i="74" s="1"/>
  <c r="AS60" i="74"/>
  <c r="AL60" i="74"/>
  <c r="AU60" i="74" s="1"/>
  <c r="AS78" i="74"/>
  <c r="AL78" i="74"/>
  <c r="AU78" i="74" s="1"/>
  <c r="AS65" i="74"/>
  <c r="AL65" i="74"/>
  <c r="AU65" i="74" s="1"/>
  <c r="AS21" i="74"/>
  <c r="AL21" i="74"/>
  <c r="AU21" i="74" s="1"/>
  <c r="AS39" i="74"/>
  <c r="AL39" i="74"/>
  <c r="AU39" i="74" s="1"/>
  <c r="AS57" i="74"/>
  <c r="AL57" i="74"/>
  <c r="AU57" i="74" s="1"/>
  <c r="AS75" i="74"/>
  <c r="AL75" i="74"/>
  <c r="AU75" i="74" s="1"/>
  <c r="AS4" i="90"/>
  <c r="AS91" i="90" s="1"/>
  <c r="AL4" i="90"/>
  <c r="AU4" i="90" s="1"/>
  <c r="AK88" i="86"/>
  <c r="AT88" i="86" s="1"/>
  <c r="AJ81" i="86"/>
  <c r="AK81" i="86"/>
  <c r="AT81" i="86" s="1"/>
  <c r="AJ75" i="86"/>
  <c r="AJ69" i="86"/>
  <c r="AK69" i="86"/>
  <c r="AT69" i="86" s="1"/>
  <c r="AJ63" i="86"/>
  <c r="AK63" i="86"/>
  <c r="AT63" i="86" s="1"/>
  <c r="AJ57" i="86"/>
  <c r="AK57" i="86"/>
  <c r="AT57" i="86" s="1"/>
  <c r="AJ51" i="86"/>
  <c r="AK51" i="86"/>
  <c r="AT51" i="86" s="1"/>
  <c r="AJ45" i="86"/>
  <c r="AK45" i="86"/>
  <c r="AT45" i="86" s="1"/>
  <c r="AJ39" i="86"/>
  <c r="AJ33" i="86"/>
  <c r="AK33" i="86"/>
  <c r="AT33" i="86" s="1"/>
  <c r="AJ27" i="86"/>
  <c r="AK27" i="86"/>
  <c r="AT27" i="86" s="1"/>
  <c r="AJ21" i="86"/>
  <c r="AK21" i="86"/>
  <c r="AT21" i="86" s="1"/>
  <c r="AJ15" i="86"/>
  <c r="AK15" i="86"/>
  <c r="AT15" i="86" s="1"/>
  <c r="AX8" i="86"/>
  <c r="S8" i="86" s="1"/>
  <c r="AC8" i="86" s="1"/>
  <c r="AB9" i="86" s="1"/>
  <c r="AX3" i="86"/>
  <c r="S3" i="86" s="1"/>
  <c r="AC3" i="86" s="1"/>
  <c r="Z91" i="37"/>
  <c r="AS26" i="74"/>
  <c r="AL26" i="74"/>
  <c r="AU26" i="74" s="1"/>
  <c r="Z91" i="45"/>
  <c r="AS44" i="74"/>
  <c r="AL44" i="74"/>
  <c r="AU44" i="74" s="1"/>
  <c r="AS13" i="74"/>
  <c r="AL13" i="74"/>
  <c r="AU13" i="74" s="1"/>
  <c r="AS31" i="74"/>
  <c r="AL31" i="74"/>
  <c r="AU31" i="74" s="1"/>
  <c r="AS49" i="74"/>
  <c r="AL49" i="74"/>
  <c r="AU49" i="74" s="1"/>
  <c r="AS67" i="74"/>
  <c r="AL67" i="74"/>
  <c r="AU67" i="74" s="1"/>
  <c r="AS87" i="74"/>
  <c r="AL87" i="74"/>
  <c r="AU87" i="74" s="1"/>
  <c r="AS20" i="74"/>
  <c r="AL20" i="74"/>
  <c r="AU20" i="74" s="1"/>
  <c r="AS88" i="74"/>
  <c r="AL88" i="74"/>
  <c r="AU88" i="74" s="1"/>
  <c r="AS9" i="74"/>
  <c r="AL9" i="74"/>
  <c r="AU9" i="74" s="1"/>
  <c r="AK86" i="86"/>
  <c r="AT86" i="86" s="1"/>
  <c r="AJ80" i="86"/>
  <c r="AK80" i="86"/>
  <c r="AT80" i="86" s="1"/>
  <c r="AK74" i="86"/>
  <c r="AT74" i="86" s="1"/>
  <c r="AJ62" i="86"/>
  <c r="AK62" i="86"/>
  <c r="AT62" i="86" s="1"/>
  <c r="AJ56" i="86"/>
  <c r="AK56" i="86"/>
  <c r="AT56" i="86" s="1"/>
  <c r="AJ44" i="86"/>
  <c r="AK44" i="86"/>
  <c r="AT44" i="86" s="1"/>
  <c r="AK38" i="86"/>
  <c r="AT38" i="86" s="1"/>
  <c r="AJ26" i="86"/>
  <c r="AK26" i="86"/>
  <c r="AT26" i="86" s="1"/>
  <c r="AJ20" i="86"/>
  <c r="AK20" i="86"/>
  <c r="AT20" i="86" s="1"/>
  <c r="AX13" i="86"/>
  <c r="S13" i="86" s="1"/>
  <c r="AC13" i="86" s="1"/>
  <c r="AB14" i="86" s="1"/>
  <c r="AX7" i="86"/>
  <c r="S7" i="86" s="1"/>
  <c r="AC7" i="86" s="1"/>
  <c r="AB8" i="86" s="1"/>
  <c r="AS8" i="74"/>
  <c r="AL8" i="74"/>
  <c r="AU8" i="74" s="1"/>
  <c r="AS80" i="74"/>
  <c r="AL80" i="74"/>
  <c r="AU80" i="74" s="1"/>
  <c r="W92" i="77"/>
  <c r="AG91" i="77"/>
  <c r="AP91" i="77" s="1"/>
  <c r="AF91" i="77"/>
  <c r="AO91" i="77" s="1"/>
  <c r="AE91" i="77"/>
  <c r="AS10" i="74"/>
  <c r="AL10" i="74"/>
  <c r="AU10" i="74" s="1"/>
  <c r="AS28" i="74"/>
  <c r="AL28" i="74"/>
  <c r="AU28" i="74" s="1"/>
  <c r="AS46" i="74"/>
  <c r="AL46" i="74"/>
  <c r="AU46" i="74" s="1"/>
  <c r="AS64" i="74"/>
  <c r="AL64" i="74"/>
  <c r="AU64" i="74" s="1"/>
  <c r="AS82" i="74"/>
  <c r="AL82" i="74"/>
  <c r="AU82" i="74" s="1"/>
  <c r="AL89" i="90"/>
  <c r="AU89" i="90" s="1"/>
  <c r="AR89" i="90"/>
  <c r="AR91" i="90" s="1"/>
  <c r="AS11" i="74"/>
  <c r="AL11" i="74"/>
  <c r="AU11" i="74" s="1"/>
  <c r="AS29" i="74"/>
  <c r="AL29" i="74"/>
  <c r="AU29" i="74" s="1"/>
  <c r="AS47" i="74"/>
  <c r="AL47" i="74"/>
  <c r="AU47" i="74" s="1"/>
  <c r="AS77" i="74"/>
  <c r="AL77" i="74"/>
  <c r="AU77" i="74" s="1"/>
  <c r="X92" i="41"/>
  <c r="Y92" i="41"/>
  <c r="AS12" i="74"/>
  <c r="AL12" i="74"/>
  <c r="AU12" i="74" s="1"/>
  <c r="AS30" i="74"/>
  <c r="AL30" i="74"/>
  <c r="AU30" i="74" s="1"/>
  <c r="AS48" i="74"/>
  <c r="AL48" i="74"/>
  <c r="AU48" i="74" s="1"/>
  <c r="AS66" i="74"/>
  <c r="AL66" i="74"/>
  <c r="AU66" i="74" s="1"/>
  <c r="AH90" i="33"/>
  <c r="AQ90" i="33" s="1"/>
  <c r="AH92" i="29"/>
  <c r="AQ92" i="29" s="1"/>
  <c r="X93" i="81"/>
  <c r="Y93" i="81"/>
  <c r="AI89" i="86"/>
  <c r="AN89" i="86"/>
  <c r="AN91" i="86" s="1"/>
  <c r="AN89" i="93"/>
  <c r="AI89" i="93"/>
  <c r="AS81" i="74"/>
  <c r="AL81" i="74"/>
  <c r="AU81" i="74" s="1"/>
  <c r="AS84" i="74"/>
  <c r="AL84" i="74"/>
  <c r="AU84" i="74" s="1"/>
  <c r="AJ87" i="86"/>
  <c r="AK87" i="86"/>
  <c r="AT87" i="86" s="1"/>
  <c r="AJ79" i="86"/>
  <c r="AK79" i="86"/>
  <c r="AT79" i="86" s="1"/>
  <c r="AJ73" i="86"/>
  <c r="AK73" i="86"/>
  <c r="AT73" i="86" s="1"/>
  <c r="AK67" i="86"/>
  <c r="AT67" i="86" s="1"/>
  <c r="AJ61" i="86"/>
  <c r="AK61" i="86"/>
  <c r="AT61" i="86" s="1"/>
  <c r="AJ55" i="86"/>
  <c r="AK55" i="86"/>
  <c r="AT55" i="86" s="1"/>
  <c r="AK49" i="86"/>
  <c r="AT49" i="86" s="1"/>
  <c r="AJ43" i="86"/>
  <c r="AK43" i="86"/>
  <c r="AT43" i="86" s="1"/>
  <c r="AJ37" i="86"/>
  <c r="AK37" i="86"/>
  <c r="AT37" i="86" s="1"/>
  <c r="AK31" i="86"/>
  <c r="AT31" i="86" s="1"/>
  <c r="AJ25" i="86"/>
  <c r="AK25" i="86"/>
  <c r="AT25" i="86" s="1"/>
  <c r="AJ19" i="86"/>
  <c r="AK19" i="86"/>
  <c r="AT19" i="86" s="1"/>
  <c r="AK7" i="86"/>
  <c r="AT7" i="86" s="1"/>
  <c r="AR88" i="89"/>
  <c r="AH89" i="89"/>
  <c r="AQ89" i="89" s="1"/>
  <c r="AS50" i="74"/>
  <c r="AL50" i="74"/>
  <c r="AU50" i="74" s="1"/>
  <c r="W91" i="33"/>
  <c r="AG90" i="33"/>
  <c r="AP90" i="33" s="1"/>
  <c r="AF90" i="33"/>
  <c r="AO90" i="33" s="1"/>
  <c r="AE90" i="33"/>
  <c r="AS74" i="74"/>
  <c r="AL74" i="74"/>
  <c r="AU74" i="74" s="1"/>
  <c r="AS19" i="74"/>
  <c r="AL19" i="74"/>
  <c r="AU19" i="74" s="1"/>
  <c r="AS37" i="74"/>
  <c r="AL37" i="74"/>
  <c r="AU37" i="74" s="1"/>
  <c r="AS55" i="74"/>
  <c r="AL55" i="74"/>
  <c r="AU55" i="74" s="1"/>
  <c r="AS73" i="74"/>
  <c r="AL73" i="74"/>
  <c r="AU73" i="74" s="1"/>
  <c r="AS38" i="74"/>
  <c r="AL38" i="74"/>
  <c r="AU38" i="74" s="1"/>
  <c r="AS45" i="74"/>
  <c r="AL45" i="74"/>
  <c r="AU45" i="74" s="1"/>
  <c r="AJ84" i="86"/>
  <c r="AK84" i="86"/>
  <c r="AT84" i="86" s="1"/>
  <c r="AJ78" i="86"/>
  <c r="AK78" i="86"/>
  <c r="AT78" i="86" s="1"/>
  <c r="AK72" i="86"/>
  <c r="AT72" i="86" s="1"/>
  <c r="AJ66" i="86"/>
  <c r="AK66" i="86"/>
  <c r="AT66" i="86" s="1"/>
  <c r="AJ60" i="86"/>
  <c r="AK60" i="86"/>
  <c r="AT60" i="86" s="1"/>
  <c r="AJ54" i="86"/>
  <c r="AK54" i="86"/>
  <c r="AT54" i="86" s="1"/>
  <c r="AK48" i="86"/>
  <c r="AT48" i="86" s="1"/>
  <c r="AJ42" i="86"/>
  <c r="AK42" i="86"/>
  <c r="AT42" i="86" s="1"/>
  <c r="AK36" i="86"/>
  <c r="AT36" i="86" s="1"/>
  <c r="AK30" i="86"/>
  <c r="AT30" i="86" s="1"/>
  <c r="AJ24" i="86"/>
  <c r="AK24" i="86"/>
  <c r="AT24" i="86" s="1"/>
  <c r="AJ18" i="86"/>
  <c r="AK18" i="86"/>
  <c r="AT18" i="86" s="1"/>
  <c r="AK12" i="86"/>
  <c r="AT12" i="86" s="1"/>
  <c r="AR90" i="37"/>
  <c r="AS32" i="74"/>
  <c r="AL32" i="74"/>
  <c r="AU32" i="74" s="1"/>
  <c r="AN89" i="74"/>
  <c r="AN91" i="74" s="1"/>
  <c r="AI89" i="74"/>
  <c r="AS16" i="74"/>
  <c r="AL16" i="74"/>
  <c r="AU16" i="74" s="1"/>
  <c r="AS34" i="74"/>
  <c r="AL34" i="74"/>
  <c r="AU34" i="74" s="1"/>
  <c r="AS52" i="74"/>
  <c r="AL52" i="74"/>
  <c r="AU52" i="74" s="1"/>
  <c r="AS70" i="74"/>
  <c r="AL70" i="74"/>
  <c r="AU70" i="74" s="1"/>
  <c r="AS86" i="74"/>
  <c r="AL86" i="74"/>
  <c r="AU86" i="74" s="1"/>
  <c r="AS71" i="74"/>
  <c r="AL71" i="74"/>
  <c r="AU71" i="74" s="1"/>
  <c r="AS14" i="74"/>
  <c r="AL14" i="74"/>
  <c r="AU14" i="74" s="1"/>
  <c r="Z89" i="89"/>
  <c r="AS17" i="74"/>
  <c r="AL17" i="74"/>
  <c r="AU17" i="74" s="1"/>
  <c r="AS35" i="74"/>
  <c r="AL35" i="74"/>
  <c r="AU35" i="74" s="1"/>
  <c r="AS53" i="74"/>
  <c r="AL53" i="74"/>
  <c r="AU53" i="74" s="1"/>
  <c r="AH88" i="85"/>
  <c r="AQ88" i="85" s="1"/>
  <c r="AS18" i="74"/>
  <c r="AL18" i="74"/>
  <c r="AU18" i="74" s="1"/>
  <c r="AS36" i="74"/>
  <c r="AL36" i="74"/>
  <c r="AU36" i="74" s="1"/>
  <c r="AS54" i="74"/>
  <c r="AL54" i="74"/>
  <c r="AU54" i="74" s="1"/>
  <c r="AS72" i="74"/>
  <c r="AL72" i="74"/>
  <c r="AU72" i="74" s="1"/>
  <c r="AI92" i="81"/>
  <c r="AN92" i="81"/>
  <c r="X90" i="93"/>
  <c r="Y90" i="93"/>
  <c r="AJ72" i="86" l="1"/>
  <c r="Z92" i="41"/>
  <c r="AJ86" i="86"/>
  <c r="AJ35" i="86"/>
  <c r="AK11" i="86"/>
  <c r="AT11" i="86" s="1"/>
  <c r="AJ71" i="86"/>
  <c r="AJ6" i="86"/>
  <c r="AJ30" i="86"/>
  <c r="AJ48" i="86"/>
  <c r="AJ67" i="86"/>
  <c r="AJ38" i="86"/>
  <c r="AL38" i="86" s="1"/>
  <c r="AU38" i="86" s="1"/>
  <c r="AJ74" i="86"/>
  <c r="AJ88" i="86"/>
  <c r="AS88" i="86" s="1"/>
  <c r="AK32" i="86"/>
  <c r="AT32" i="86" s="1"/>
  <c r="AK50" i="86"/>
  <c r="AT50" i="86" s="1"/>
  <c r="AK68" i="86"/>
  <c r="AT68" i="86" s="1"/>
  <c r="AJ10" i="86"/>
  <c r="AJ28" i="86"/>
  <c r="AU91" i="90"/>
  <c r="C11" i="90" s="1"/>
  <c r="F43" i="97" s="1"/>
  <c r="AJ7" i="86"/>
  <c r="AS12" i="86"/>
  <c r="AL12" i="86"/>
  <c r="AU12" i="86" s="1"/>
  <c r="AS66" i="86"/>
  <c r="AL66" i="86"/>
  <c r="AU66" i="86" s="1"/>
  <c r="AS7" i="86"/>
  <c r="AL7" i="86"/>
  <c r="AU7" i="86" s="1"/>
  <c r="AS4" i="74"/>
  <c r="AL4" i="74"/>
  <c r="AU4" i="74" s="1"/>
  <c r="X91" i="33"/>
  <c r="Y91" i="33"/>
  <c r="AS38" i="86"/>
  <c r="AS51" i="86"/>
  <c r="AL51" i="86"/>
  <c r="AU51" i="86" s="1"/>
  <c r="AS17" i="86"/>
  <c r="AL17" i="86"/>
  <c r="AU17" i="86" s="1"/>
  <c r="AS53" i="86"/>
  <c r="AL53" i="86"/>
  <c r="AU53" i="86" s="1"/>
  <c r="AS71" i="86"/>
  <c r="AL71" i="86"/>
  <c r="AU71" i="86" s="1"/>
  <c r="AS48" i="86"/>
  <c r="AL48" i="86"/>
  <c r="AU48" i="86" s="1"/>
  <c r="AS43" i="86"/>
  <c r="AL43" i="86"/>
  <c r="AU43" i="86" s="1"/>
  <c r="AH93" i="81"/>
  <c r="AQ93" i="81" s="1"/>
  <c r="AS6" i="86"/>
  <c r="AL6" i="86"/>
  <c r="AU6" i="86" s="1"/>
  <c r="AR89" i="93"/>
  <c r="Z93" i="81"/>
  <c r="AI91" i="77"/>
  <c r="AN91" i="77"/>
  <c r="AS20" i="86"/>
  <c r="AL20" i="86"/>
  <c r="AU20" i="86" s="1"/>
  <c r="AS56" i="86"/>
  <c r="AL56" i="86"/>
  <c r="AU56" i="86" s="1"/>
  <c r="AS74" i="86"/>
  <c r="AL74" i="86"/>
  <c r="AU74" i="86" s="1"/>
  <c r="AS15" i="86"/>
  <c r="AL15" i="86"/>
  <c r="AU15" i="86" s="1"/>
  <c r="AS33" i="86"/>
  <c r="AL33" i="86"/>
  <c r="AU33" i="86" s="1"/>
  <c r="AS69" i="86"/>
  <c r="AL69" i="86"/>
  <c r="AU69" i="86" s="1"/>
  <c r="AS10" i="86"/>
  <c r="AL10" i="86"/>
  <c r="AU10" i="86" s="1"/>
  <c r="AS28" i="86"/>
  <c r="AL28" i="86"/>
  <c r="AU28" i="86" s="1"/>
  <c r="AS46" i="86"/>
  <c r="AL46" i="86"/>
  <c r="AU46" i="86" s="1"/>
  <c r="AS64" i="86"/>
  <c r="AL64" i="86"/>
  <c r="AU64" i="86" s="1"/>
  <c r="AS82" i="86"/>
  <c r="AL82" i="86"/>
  <c r="AU82" i="86" s="1"/>
  <c r="AS35" i="86"/>
  <c r="AL35" i="86"/>
  <c r="AU35" i="86" s="1"/>
  <c r="AF89" i="89"/>
  <c r="AO89" i="89" s="1"/>
  <c r="AG89" i="89"/>
  <c r="AP89" i="89" s="1"/>
  <c r="W90" i="89"/>
  <c r="AE89" i="89"/>
  <c r="AS18" i="86"/>
  <c r="AL18" i="86"/>
  <c r="AU18" i="86" s="1"/>
  <c r="AS36" i="86"/>
  <c r="AL36" i="86"/>
  <c r="AU36" i="86" s="1"/>
  <c r="AS54" i="86"/>
  <c r="AL54" i="86"/>
  <c r="AU54" i="86" s="1"/>
  <c r="AS72" i="86"/>
  <c r="AL72" i="86"/>
  <c r="AU72" i="86" s="1"/>
  <c r="AJ13" i="86"/>
  <c r="AS31" i="86"/>
  <c r="AL31" i="86"/>
  <c r="AU31" i="86" s="1"/>
  <c r="AS49" i="86"/>
  <c r="AL49" i="86"/>
  <c r="AU49" i="86" s="1"/>
  <c r="AS67" i="86"/>
  <c r="AL67" i="86"/>
  <c r="AU67" i="86" s="1"/>
  <c r="AS87" i="86"/>
  <c r="AL87" i="86"/>
  <c r="AU87" i="86" s="1"/>
  <c r="AR91" i="41"/>
  <c r="Y90" i="73"/>
  <c r="X90" i="73"/>
  <c r="AN92" i="29"/>
  <c r="AI92" i="29"/>
  <c r="AR92" i="81"/>
  <c r="AS79" i="86"/>
  <c r="AL79" i="86"/>
  <c r="AU79" i="86" s="1"/>
  <c r="AH90" i="93"/>
  <c r="AQ90" i="93" s="1"/>
  <c r="AH92" i="41"/>
  <c r="AQ92" i="41" s="1"/>
  <c r="AS26" i="86"/>
  <c r="AL26" i="86"/>
  <c r="AU26" i="86" s="1"/>
  <c r="AS44" i="86"/>
  <c r="AL44" i="86"/>
  <c r="AU44" i="86" s="1"/>
  <c r="AS62" i="86"/>
  <c r="AL62" i="86"/>
  <c r="AU62" i="86" s="1"/>
  <c r="AS80" i="86"/>
  <c r="AL80" i="86"/>
  <c r="AU80" i="86" s="1"/>
  <c r="W92" i="37"/>
  <c r="AG91" i="37"/>
  <c r="AP91" i="37" s="1"/>
  <c r="AF91" i="37"/>
  <c r="AO91" i="37" s="1"/>
  <c r="AE91" i="37"/>
  <c r="AS21" i="86"/>
  <c r="AL21" i="86"/>
  <c r="AU21" i="86" s="1"/>
  <c r="AS39" i="86"/>
  <c r="AL39" i="86"/>
  <c r="AU39" i="86" s="1"/>
  <c r="AS57" i="86"/>
  <c r="AL57" i="86"/>
  <c r="AU57" i="86" s="1"/>
  <c r="AS75" i="86"/>
  <c r="AL75" i="86"/>
  <c r="AU75" i="86" s="1"/>
  <c r="AS16" i="86"/>
  <c r="AL16" i="86"/>
  <c r="AU16" i="86" s="1"/>
  <c r="AS34" i="86"/>
  <c r="AL34" i="86"/>
  <c r="AU34" i="86" s="1"/>
  <c r="AS52" i="86"/>
  <c r="AL52" i="86"/>
  <c r="AU52" i="86" s="1"/>
  <c r="AS70" i="86"/>
  <c r="AL70" i="86"/>
  <c r="AU70" i="86" s="1"/>
  <c r="AS85" i="86"/>
  <c r="AL85" i="86"/>
  <c r="AU85" i="86" s="1"/>
  <c r="AS23" i="86"/>
  <c r="AL23" i="86"/>
  <c r="AU23" i="86" s="1"/>
  <c r="AS41" i="86"/>
  <c r="AL41" i="86"/>
  <c r="AU41" i="86" s="1"/>
  <c r="AS59" i="86"/>
  <c r="AL59" i="86"/>
  <c r="AU59" i="86" s="1"/>
  <c r="AS77" i="86"/>
  <c r="AL77" i="86"/>
  <c r="AU77" i="86" s="1"/>
  <c r="Y89" i="85"/>
  <c r="X89" i="85"/>
  <c r="Z89" i="85" s="1"/>
  <c r="AS61" i="86"/>
  <c r="AL61" i="86"/>
  <c r="AU61" i="86" s="1"/>
  <c r="Z90" i="93"/>
  <c r="AS24" i="86"/>
  <c r="AL24" i="86"/>
  <c r="AU24" i="86" s="1"/>
  <c r="AS42" i="86"/>
  <c r="AL42" i="86"/>
  <c r="AU42" i="86" s="1"/>
  <c r="AS60" i="86"/>
  <c r="AL60" i="86"/>
  <c r="AU60" i="86" s="1"/>
  <c r="AS78" i="86"/>
  <c r="AL78" i="86"/>
  <c r="AU78" i="86" s="1"/>
  <c r="AN90" i="33"/>
  <c r="AI90" i="33"/>
  <c r="AS19" i="86"/>
  <c r="AL19" i="86"/>
  <c r="AU19" i="86" s="1"/>
  <c r="AS37" i="86"/>
  <c r="AL37" i="86"/>
  <c r="AU37" i="86" s="1"/>
  <c r="AS55" i="86"/>
  <c r="AL55" i="86"/>
  <c r="AU55" i="86" s="1"/>
  <c r="AS73" i="86"/>
  <c r="AL73" i="86"/>
  <c r="AU73" i="86" s="1"/>
  <c r="AR89" i="86"/>
  <c r="AR91" i="86" s="1"/>
  <c r="AL89" i="86"/>
  <c r="AU89" i="86" s="1"/>
  <c r="W93" i="41"/>
  <c r="AG92" i="41"/>
  <c r="AP92" i="41" s="1"/>
  <c r="AF92" i="41"/>
  <c r="AO92" i="41" s="1"/>
  <c r="AE92" i="41"/>
  <c r="X92" i="77"/>
  <c r="Y92" i="77"/>
  <c r="AJ8" i="86"/>
  <c r="AK8" i="86"/>
  <c r="AT8" i="86" s="1"/>
  <c r="AB4" i="86"/>
  <c r="AJ3" i="86"/>
  <c r="AS91" i="74"/>
  <c r="AS30" i="86"/>
  <c r="AL30" i="86"/>
  <c r="AU30" i="86" s="1"/>
  <c r="AS84" i="86"/>
  <c r="AL84" i="86"/>
  <c r="AU84" i="86" s="1"/>
  <c r="AS25" i="86"/>
  <c r="AL25" i="86"/>
  <c r="AU25" i="86" s="1"/>
  <c r="AF91" i="45"/>
  <c r="AO91" i="45" s="1"/>
  <c r="AG91" i="45"/>
  <c r="AP91" i="45" s="1"/>
  <c r="W92" i="45"/>
  <c r="AE91" i="45"/>
  <c r="AI88" i="85"/>
  <c r="AN88" i="85"/>
  <c r="AL89" i="74"/>
  <c r="AU89" i="74" s="1"/>
  <c r="AU91" i="74" s="1"/>
  <c r="C11" i="74" s="1"/>
  <c r="F27" i="97" s="1"/>
  <c r="AR89" i="74"/>
  <c r="AR91" i="74" s="1"/>
  <c r="AJ14" i="86"/>
  <c r="AK14" i="86"/>
  <c r="AT14" i="86" s="1"/>
  <c r="AS32" i="86"/>
  <c r="AL32" i="86"/>
  <c r="AU32" i="86" s="1"/>
  <c r="AS50" i="86"/>
  <c r="AL50" i="86"/>
  <c r="AU50" i="86" s="1"/>
  <c r="AS68" i="86"/>
  <c r="AL68" i="86"/>
  <c r="AU68" i="86" s="1"/>
  <c r="AS86" i="86"/>
  <c r="AL86" i="86"/>
  <c r="AU86" i="86" s="1"/>
  <c r="AJ9" i="86"/>
  <c r="AK9" i="86"/>
  <c r="AT9" i="86" s="1"/>
  <c r="AS27" i="86"/>
  <c r="AL27" i="86"/>
  <c r="AU27" i="86" s="1"/>
  <c r="AS45" i="86"/>
  <c r="AL45" i="86"/>
  <c r="AU45" i="86" s="1"/>
  <c r="AS63" i="86"/>
  <c r="AL63" i="86"/>
  <c r="AU63" i="86" s="1"/>
  <c r="AS81" i="86"/>
  <c r="AL81" i="86"/>
  <c r="AU81" i="86" s="1"/>
  <c r="W92" i="25"/>
  <c r="AG91" i="25"/>
  <c r="AP91" i="25" s="1"/>
  <c r="AF91" i="25"/>
  <c r="AO91" i="25" s="1"/>
  <c r="AE91" i="25"/>
  <c r="AJ5" i="86"/>
  <c r="AK5" i="86"/>
  <c r="AT5" i="86" s="1"/>
  <c r="AS22" i="86"/>
  <c r="AL22" i="86"/>
  <c r="AU22" i="86" s="1"/>
  <c r="AS40" i="86"/>
  <c r="AL40" i="86"/>
  <c r="AU40" i="86" s="1"/>
  <c r="AS58" i="86"/>
  <c r="AL58" i="86"/>
  <c r="AU58" i="86" s="1"/>
  <c r="AS76" i="86"/>
  <c r="AL76" i="86"/>
  <c r="AU76" i="86" s="1"/>
  <c r="AI89" i="73"/>
  <c r="AN89" i="73"/>
  <c r="AS11" i="86"/>
  <c r="AL11" i="86"/>
  <c r="AU11" i="86" s="1"/>
  <c r="AS29" i="86"/>
  <c r="AL29" i="86"/>
  <c r="AU29" i="86" s="1"/>
  <c r="AS47" i="86"/>
  <c r="AL47" i="86"/>
  <c r="AU47" i="86" s="1"/>
  <c r="AS65" i="86"/>
  <c r="AL65" i="86"/>
  <c r="AU65" i="86" s="1"/>
  <c r="AS83" i="86"/>
  <c r="AL83" i="86"/>
  <c r="AU83" i="86" s="1"/>
  <c r="Y93" i="29"/>
  <c r="X93" i="29"/>
  <c r="AL88" i="86" l="1"/>
  <c r="AU88" i="86" s="1"/>
  <c r="Z92" i="77"/>
  <c r="W93" i="77" s="1"/>
  <c r="AG92" i="77"/>
  <c r="AP92" i="77" s="1"/>
  <c r="AF92" i="77"/>
  <c r="AO92" i="77" s="1"/>
  <c r="AE92" i="77"/>
  <c r="AR90" i="33"/>
  <c r="AH90" i="73"/>
  <c r="AQ90" i="73" s="1"/>
  <c r="AR91" i="77"/>
  <c r="Y92" i="25"/>
  <c r="X92" i="25"/>
  <c r="Z92" i="25" s="1"/>
  <c r="AR88" i="85"/>
  <c r="AH92" i="77"/>
  <c r="AQ92" i="77" s="1"/>
  <c r="Y93" i="41"/>
  <c r="X93" i="41"/>
  <c r="AH89" i="85"/>
  <c r="AQ89" i="85" s="1"/>
  <c r="Z90" i="73"/>
  <c r="AS13" i="86"/>
  <c r="AL13" i="86"/>
  <c r="AU13" i="86" s="1"/>
  <c r="W94" i="81"/>
  <c r="AG93" i="81"/>
  <c r="AP93" i="81" s="1"/>
  <c r="AE93" i="81"/>
  <c r="AF93" i="81"/>
  <c r="AO93" i="81" s="1"/>
  <c r="AH93" i="29"/>
  <c r="AQ93" i="29" s="1"/>
  <c r="AS5" i="86"/>
  <c r="AL5" i="86"/>
  <c r="AU5" i="86" s="1"/>
  <c r="AI91" i="45"/>
  <c r="AN91" i="45"/>
  <c r="AS3" i="86"/>
  <c r="AL3" i="86"/>
  <c r="AU3" i="86" s="1"/>
  <c r="AN91" i="37"/>
  <c r="AI91" i="37"/>
  <c r="AH91" i="33"/>
  <c r="AQ91" i="33" s="1"/>
  <c r="Z91" i="33"/>
  <c r="AN92" i="41"/>
  <c r="AI92" i="41"/>
  <c r="AE90" i="93"/>
  <c r="AF90" i="93"/>
  <c r="AO90" i="93" s="1"/>
  <c r="AG90" i="93"/>
  <c r="AP90" i="93" s="1"/>
  <c r="W91" i="93"/>
  <c r="AR92" i="29"/>
  <c r="AI89" i="89"/>
  <c r="AN89" i="89"/>
  <c r="AN91" i="25"/>
  <c r="AI91" i="25"/>
  <c r="AS14" i="86"/>
  <c r="AL14" i="86"/>
  <c r="AU14" i="86" s="1"/>
  <c r="X92" i="45"/>
  <c r="Y92" i="45"/>
  <c r="AJ4" i="86"/>
  <c r="AK4" i="86"/>
  <c r="AT4" i="86" s="1"/>
  <c r="AT91" i="86" s="1"/>
  <c r="W90" i="85"/>
  <c r="AG89" i="85"/>
  <c r="AP89" i="85" s="1"/>
  <c r="AF89" i="85"/>
  <c r="AO89" i="85" s="1"/>
  <c r="AE89" i="85"/>
  <c r="Z93" i="29"/>
  <c r="AR89" i="73"/>
  <c r="AS9" i="86"/>
  <c r="AL9" i="86"/>
  <c r="AU9" i="86" s="1"/>
  <c r="AS8" i="86"/>
  <c r="AL8" i="86"/>
  <c r="AU8" i="86" s="1"/>
  <c r="Y92" i="37"/>
  <c r="X92" i="37"/>
  <c r="X90" i="89"/>
  <c r="Y90" i="89"/>
  <c r="Z90" i="89" l="1"/>
  <c r="W91" i="89" s="1"/>
  <c r="AG90" i="89"/>
  <c r="AP90" i="89" s="1"/>
  <c r="AF90" i="89"/>
  <c r="AO90" i="89" s="1"/>
  <c r="AE90" i="89"/>
  <c r="AN89" i="85"/>
  <c r="AI89" i="85"/>
  <c r="X91" i="93"/>
  <c r="Y91" i="93"/>
  <c r="AE91" i="33"/>
  <c r="W92" i="33"/>
  <c r="AG91" i="33"/>
  <c r="AP91" i="33" s="1"/>
  <c r="AF91" i="33"/>
  <c r="AO91" i="33" s="1"/>
  <c r="AR91" i="37"/>
  <c r="AH92" i="25"/>
  <c r="AQ92" i="25" s="1"/>
  <c r="AH92" i="37"/>
  <c r="AQ92" i="37" s="1"/>
  <c r="AH92" i="45"/>
  <c r="AQ92" i="45" s="1"/>
  <c r="AN92" i="77"/>
  <c r="AI92" i="77"/>
  <c r="Z92" i="45"/>
  <c r="AR89" i="89"/>
  <c r="AI93" i="81"/>
  <c r="AN93" i="81"/>
  <c r="W91" i="73"/>
  <c r="AG90" i="73"/>
  <c r="AP90" i="73" s="1"/>
  <c r="AF90" i="73"/>
  <c r="AO90" i="73" s="1"/>
  <c r="AE90" i="73"/>
  <c r="AH93" i="41"/>
  <c r="AQ93" i="41" s="1"/>
  <c r="AE92" i="25"/>
  <c r="W93" i="25"/>
  <c r="AG92" i="25"/>
  <c r="AP92" i="25" s="1"/>
  <c r="AF92" i="25"/>
  <c r="AO92" i="25" s="1"/>
  <c r="AH90" i="89"/>
  <c r="AQ90" i="89" s="1"/>
  <c r="AS4" i="86"/>
  <c r="AL4" i="86"/>
  <c r="AU4" i="86" s="1"/>
  <c r="AU91" i="86" s="1"/>
  <c r="C11" i="86" s="1"/>
  <c r="F39" i="97" s="1"/>
  <c r="Z92" i="37"/>
  <c r="X90" i="85"/>
  <c r="Y90" i="85"/>
  <c r="AN90" i="93"/>
  <c r="AI90" i="93"/>
  <c r="AS91" i="86"/>
  <c r="AR91" i="25"/>
  <c r="AR91" i="45"/>
  <c r="AE93" i="29"/>
  <c r="W94" i="29"/>
  <c r="AG93" i="29"/>
  <c r="AP93" i="29" s="1"/>
  <c r="AF93" i="29"/>
  <c r="AO93" i="29" s="1"/>
  <c r="AR92" i="41"/>
  <c r="Y94" i="81"/>
  <c r="X94" i="81"/>
  <c r="Z93" i="41"/>
  <c r="X93" i="77"/>
  <c r="Y93" i="77"/>
  <c r="Z93" i="77" s="1"/>
  <c r="Z90" i="85" l="1"/>
  <c r="Z94" i="81"/>
  <c r="W95" i="81"/>
  <c r="AG94" i="81"/>
  <c r="AP94" i="81" s="1"/>
  <c r="AF94" i="81"/>
  <c r="AO94" i="81" s="1"/>
  <c r="AE94" i="81"/>
  <c r="AE93" i="77"/>
  <c r="W94" i="77"/>
  <c r="AG93" i="77"/>
  <c r="AP93" i="77" s="1"/>
  <c r="AF93" i="77"/>
  <c r="AO93" i="77" s="1"/>
  <c r="AF90" i="85"/>
  <c r="AO90" i="85" s="1"/>
  <c r="AE90" i="85"/>
  <c r="W91" i="85"/>
  <c r="AG90" i="85"/>
  <c r="AP90" i="85" s="1"/>
  <c r="AH94" i="81"/>
  <c r="AQ94" i="81" s="1"/>
  <c r="AH90" i="85"/>
  <c r="AQ90" i="85" s="1"/>
  <c r="Y91" i="73"/>
  <c r="X91" i="73"/>
  <c r="W93" i="45"/>
  <c r="AG92" i="45"/>
  <c r="AP92" i="45" s="1"/>
  <c r="AF92" i="45"/>
  <c r="AO92" i="45" s="1"/>
  <c r="AE92" i="45"/>
  <c r="AI91" i="33"/>
  <c r="AN91" i="33"/>
  <c r="Y93" i="25"/>
  <c r="X93" i="25"/>
  <c r="AR92" i="77"/>
  <c r="AN90" i="89"/>
  <c r="AI90" i="89"/>
  <c r="AF92" i="37"/>
  <c r="AO92" i="37" s="1"/>
  <c r="AE92" i="37"/>
  <c r="AG92" i="37"/>
  <c r="AP92" i="37" s="1"/>
  <c r="W93" i="37"/>
  <c r="AR93" i="81"/>
  <c r="AH91" i="93"/>
  <c r="AQ91" i="93" s="1"/>
  <c r="Y94" i="29"/>
  <c r="Z94" i="29" s="1"/>
  <c r="X94" i="29"/>
  <c r="AN92" i="25"/>
  <c r="AI92" i="25"/>
  <c r="AH93" i="77"/>
  <c r="AQ93" i="77" s="1"/>
  <c r="AI93" i="29"/>
  <c r="AN93" i="29"/>
  <c r="AR90" i="93"/>
  <c r="AN90" i="73"/>
  <c r="AI90" i="73"/>
  <c r="Z91" i="93"/>
  <c r="AF93" i="41"/>
  <c r="AO93" i="41" s="1"/>
  <c r="AE93" i="41"/>
  <c r="W94" i="41"/>
  <c r="AG93" i="41"/>
  <c r="AP93" i="41" s="1"/>
  <c r="X92" i="33"/>
  <c r="Y92" i="33"/>
  <c r="AR89" i="85"/>
  <c r="Y91" i="89"/>
  <c r="X91" i="89"/>
  <c r="Z93" i="25" l="1"/>
  <c r="AE93" i="25" s="1"/>
  <c r="AG93" i="25"/>
  <c r="AP93" i="25" s="1"/>
  <c r="AF93" i="25"/>
  <c r="AO93" i="25" s="1"/>
  <c r="AH91" i="89"/>
  <c r="AQ91" i="89" s="1"/>
  <c r="AH92" i="33"/>
  <c r="AQ92" i="33" s="1"/>
  <c r="Z92" i="33"/>
  <c r="AR90" i="73"/>
  <c r="AR91" i="33"/>
  <c r="AH91" i="73"/>
  <c r="AQ91" i="73" s="1"/>
  <c r="AN94" i="81"/>
  <c r="AI94" i="81"/>
  <c r="AI93" i="77"/>
  <c r="AN93" i="77"/>
  <c r="AE91" i="93"/>
  <c r="W92" i="93"/>
  <c r="AG91" i="93"/>
  <c r="AP91" i="93" s="1"/>
  <c r="AF91" i="93"/>
  <c r="AO91" i="93" s="1"/>
  <c r="AR93" i="29"/>
  <c r="AR92" i="25"/>
  <c r="Y93" i="37"/>
  <c r="X93" i="37"/>
  <c r="X93" i="45"/>
  <c r="Y93" i="45"/>
  <c r="X94" i="41"/>
  <c r="Y94" i="41"/>
  <c r="AH94" i="29"/>
  <c r="AQ94" i="29" s="1"/>
  <c r="AI93" i="41"/>
  <c r="AN93" i="41"/>
  <c r="W95" i="29"/>
  <c r="AG94" i="29"/>
  <c r="AP94" i="29" s="1"/>
  <c r="AF94" i="29"/>
  <c r="AO94" i="29" s="1"/>
  <c r="AE94" i="29"/>
  <c r="AR90" i="89"/>
  <c r="AI90" i="85"/>
  <c r="AN90" i="85"/>
  <c r="Z91" i="89"/>
  <c r="AI92" i="37"/>
  <c r="AN92" i="37"/>
  <c r="AH93" i="25"/>
  <c r="AQ93" i="25" s="1"/>
  <c r="AN92" i="45"/>
  <c r="AI92" i="45"/>
  <c r="Z91" i="73"/>
  <c r="Y91" i="85"/>
  <c r="X91" i="85"/>
  <c r="Z91" i="85" s="1"/>
  <c r="Y94" i="77"/>
  <c r="X94" i="77"/>
  <c r="Y95" i="81"/>
  <c r="X95" i="81"/>
  <c r="Z93" i="45" l="1"/>
  <c r="W94" i="25"/>
  <c r="Z94" i="77"/>
  <c r="W92" i="85"/>
  <c r="AG91" i="85"/>
  <c r="AP91" i="85" s="1"/>
  <c r="AF91" i="85"/>
  <c r="AO91" i="85" s="1"/>
  <c r="AE91" i="85"/>
  <c r="AH95" i="81"/>
  <c r="AQ95" i="81" s="1"/>
  <c r="AR92" i="37"/>
  <c r="AR93" i="41"/>
  <c r="AH93" i="37"/>
  <c r="AQ93" i="37" s="1"/>
  <c r="AE91" i="89"/>
  <c r="AF91" i="89"/>
  <c r="AO91" i="89" s="1"/>
  <c r="W92" i="89"/>
  <c r="AG91" i="89"/>
  <c r="AP91" i="89" s="1"/>
  <c r="AH94" i="41"/>
  <c r="AQ94" i="41" s="1"/>
  <c r="AR93" i="77"/>
  <c r="W93" i="33"/>
  <c r="AG92" i="33"/>
  <c r="AP92" i="33" s="1"/>
  <c r="AF92" i="33"/>
  <c r="AO92" i="33" s="1"/>
  <c r="AE92" i="33"/>
  <c r="AE93" i="45"/>
  <c r="AG93" i="45"/>
  <c r="AP93" i="45" s="1"/>
  <c r="AF93" i="45"/>
  <c r="AO93" i="45" s="1"/>
  <c r="W94" i="45"/>
  <c r="Z94" i="41"/>
  <c r="Z93" i="37"/>
  <c r="AR94" i="81"/>
  <c r="Y94" i="25"/>
  <c r="X94" i="25"/>
  <c r="W95" i="77"/>
  <c r="AG94" i="77"/>
  <c r="AP94" i="77" s="1"/>
  <c r="AF94" i="77"/>
  <c r="AO94" i="77" s="1"/>
  <c r="AE94" i="77"/>
  <c r="AE91" i="73"/>
  <c r="W92" i="73"/>
  <c r="AG91" i="73"/>
  <c r="AP91" i="73" s="1"/>
  <c r="AF91" i="73"/>
  <c r="AO91" i="73" s="1"/>
  <c r="Y95" i="29"/>
  <c r="X95" i="29"/>
  <c r="X92" i="93"/>
  <c r="Y92" i="93"/>
  <c r="AI93" i="25"/>
  <c r="AN93" i="25"/>
  <c r="AH91" i="85"/>
  <c r="AQ91" i="85" s="1"/>
  <c r="AI94" i="29"/>
  <c r="AN94" i="29"/>
  <c r="Z95" i="81"/>
  <c r="AH94" i="77"/>
  <c r="AQ94" i="77" s="1"/>
  <c r="AR90" i="85"/>
  <c r="AR92" i="45"/>
  <c r="AH93" i="45"/>
  <c r="AQ93" i="45" s="1"/>
  <c r="AI91" i="93"/>
  <c r="AN91" i="93"/>
  <c r="Z94" i="25" l="1"/>
  <c r="AG94" i="25" s="1"/>
  <c r="AP94" i="25" s="1"/>
  <c r="Z95" i="29"/>
  <c r="W96" i="29"/>
  <c r="AG95" i="29"/>
  <c r="AP95" i="29" s="1"/>
  <c r="AF95" i="29"/>
  <c r="AO95" i="29" s="1"/>
  <c r="AE95" i="29"/>
  <c r="W95" i="25"/>
  <c r="AF94" i="25"/>
  <c r="AO94" i="25" s="1"/>
  <c r="W95" i="41"/>
  <c r="AG94" i="41"/>
  <c r="AP94" i="41" s="1"/>
  <c r="AF94" i="41"/>
  <c r="AO94" i="41" s="1"/>
  <c r="AE94" i="41"/>
  <c r="AR91" i="93"/>
  <c r="AR93" i="25"/>
  <c r="AI94" i="77"/>
  <c r="AN94" i="77"/>
  <c r="AI91" i="85"/>
  <c r="AN91" i="85"/>
  <c r="X94" i="45"/>
  <c r="Y94" i="45"/>
  <c r="Y92" i="89"/>
  <c r="X92" i="89"/>
  <c r="AH92" i="93"/>
  <c r="AQ92" i="93" s="1"/>
  <c r="X93" i="33"/>
  <c r="Y93" i="33"/>
  <c r="AH94" i="25"/>
  <c r="AQ94" i="25" s="1"/>
  <c r="AF95" i="81"/>
  <c r="AO95" i="81" s="1"/>
  <c r="AE95" i="81"/>
  <c r="AG95" i="81"/>
  <c r="AP95" i="81" s="1"/>
  <c r="W96" i="81"/>
  <c r="Z92" i="93"/>
  <c r="Y92" i="73"/>
  <c r="X92" i="73"/>
  <c r="Y95" i="77"/>
  <c r="X95" i="77"/>
  <c r="AN91" i="89"/>
  <c r="AI91" i="89"/>
  <c r="X92" i="85"/>
  <c r="Y92" i="85"/>
  <c r="AR94" i="29"/>
  <c r="AI91" i="73"/>
  <c r="AN91" i="73"/>
  <c r="AI92" i="33"/>
  <c r="AN92" i="33"/>
  <c r="AH95" i="29"/>
  <c r="AQ95" i="29" s="1"/>
  <c r="W94" i="37"/>
  <c r="AG93" i="37"/>
  <c r="AP93" i="37" s="1"/>
  <c r="AF93" i="37"/>
  <c r="AO93" i="37" s="1"/>
  <c r="AE93" i="37"/>
  <c r="AI93" i="45"/>
  <c r="AN93" i="45"/>
  <c r="Z92" i="85" l="1"/>
  <c r="Z94" i="45"/>
  <c r="AE94" i="25"/>
  <c r="AH95" i="77"/>
  <c r="AQ95" i="77" s="1"/>
  <c r="AH93" i="33"/>
  <c r="AQ93" i="33" s="1"/>
  <c r="X95" i="41"/>
  <c r="Y95" i="41"/>
  <c r="Y95" i="25"/>
  <c r="X95" i="25"/>
  <c r="Y96" i="81"/>
  <c r="X96" i="81"/>
  <c r="Z93" i="33"/>
  <c r="AH92" i="89"/>
  <c r="AQ92" i="89" s="1"/>
  <c r="AR93" i="45"/>
  <c r="AR92" i="33"/>
  <c r="AH92" i="85"/>
  <c r="AQ92" i="85" s="1"/>
  <c r="Z95" i="77"/>
  <c r="AR91" i="85"/>
  <c r="AN95" i="29"/>
  <c r="AI95" i="29"/>
  <c r="AI93" i="37"/>
  <c r="AN93" i="37"/>
  <c r="W93" i="85"/>
  <c r="AG92" i="85"/>
  <c r="AP92" i="85" s="1"/>
  <c r="AF92" i="85"/>
  <c r="AO92" i="85" s="1"/>
  <c r="AE92" i="85"/>
  <c r="AH92" i="73"/>
  <c r="AQ92" i="73" s="1"/>
  <c r="Z92" i="89"/>
  <c r="AI94" i="41"/>
  <c r="AN94" i="41"/>
  <c r="AN94" i="25"/>
  <c r="AI94" i="25"/>
  <c r="X94" i="37"/>
  <c r="Y94" i="37"/>
  <c r="W93" i="93"/>
  <c r="AG92" i="93"/>
  <c r="AP92" i="93" s="1"/>
  <c r="AE92" i="93"/>
  <c r="AF92" i="93"/>
  <c r="AO92" i="93" s="1"/>
  <c r="AR91" i="73"/>
  <c r="AR91" i="89"/>
  <c r="AI95" i="81"/>
  <c r="AN95" i="81"/>
  <c r="AR94" i="77"/>
  <c r="AF94" i="45"/>
  <c r="AO94" i="45" s="1"/>
  <c r="W95" i="45"/>
  <c r="AE94" i="45"/>
  <c r="AG94" i="45"/>
  <c r="AP94" i="45" s="1"/>
  <c r="Z92" i="73"/>
  <c r="AH94" i="45"/>
  <c r="AQ94" i="45" s="1"/>
  <c r="X96" i="29"/>
  <c r="Y96" i="29"/>
  <c r="Z96" i="29" l="1"/>
  <c r="Z96" i="81"/>
  <c r="W97" i="81"/>
  <c r="AG96" i="81"/>
  <c r="AP96" i="81" s="1"/>
  <c r="AF96" i="81"/>
  <c r="AO96" i="81" s="1"/>
  <c r="AE96" i="81"/>
  <c r="AR94" i="41"/>
  <c r="W93" i="73"/>
  <c r="AG92" i="73"/>
  <c r="AP92" i="73" s="1"/>
  <c r="AF92" i="73"/>
  <c r="AO92" i="73" s="1"/>
  <c r="AE92" i="73"/>
  <c r="Y93" i="93"/>
  <c r="X93" i="93"/>
  <c r="X93" i="85"/>
  <c r="Y93" i="85"/>
  <c r="W96" i="77"/>
  <c r="AG95" i="77"/>
  <c r="AP95" i="77" s="1"/>
  <c r="AF95" i="77"/>
  <c r="AO95" i="77" s="1"/>
  <c r="AE95" i="77"/>
  <c r="AI94" i="45"/>
  <c r="AN94" i="45"/>
  <c r="AH94" i="37"/>
  <c r="AQ94" i="37" s="1"/>
  <c r="AF92" i="89"/>
  <c r="AO92" i="89" s="1"/>
  <c r="AG92" i="89"/>
  <c r="AP92" i="89" s="1"/>
  <c r="W93" i="89"/>
  <c r="AE92" i="89"/>
  <c r="AR93" i="37"/>
  <c r="AH95" i="25"/>
  <c r="AQ95" i="25" s="1"/>
  <c r="X95" i="45"/>
  <c r="Y95" i="45"/>
  <c r="AR95" i="81"/>
  <c r="Z94" i="37"/>
  <c r="AN92" i="85"/>
  <c r="AI92" i="85"/>
  <c r="AR95" i="29"/>
  <c r="AH95" i="41"/>
  <c r="AQ95" i="41" s="1"/>
  <c r="AN92" i="93"/>
  <c r="AI92" i="93"/>
  <c r="AR94" i="25"/>
  <c r="W94" i="33"/>
  <c r="AG93" i="33"/>
  <c r="AP93" i="33" s="1"/>
  <c r="AF93" i="33"/>
  <c r="AO93" i="33" s="1"/>
  <c r="AE93" i="33"/>
  <c r="Z95" i="25"/>
  <c r="AE96" i="29"/>
  <c r="W97" i="29"/>
  <c r="AG96" i="29"/>
  <c r="AP96" i="29" s="1"/>
  <c r="AF96" i="29"/>
  <c r="AO96" i="29" s="1"/>
  <c r="Z95" i="41"/>
  <c r="AH96" i="29"/>
  <c r="AQ96" i="29" s="1"/>
  <c r="AH96" i="81"/>
  <c r="AQ96" i="81" s="1"/>
  <c r="W95" i="37" l="1"/>
  <c r="AG94" i="37"/>
  <c r="AP94" i="37" s="1"/>
  <c r="AF94" i="37"/>
  <c r="AO94" i="37" s="1"/>
  <c r="AE94" i="37"/>
  <c r="AR94" i="45"/>
  <c r="AI92" i="73"/>
  <c r="AN92" i="73"/>
  <c r="AN93" i="33"/>
  <c r="AI93" i="33"/>
  <c r="AR92" i="93"/>
  <c r="AI92" i="89"/>
  <c r="AN92" i="89"/>
  <c r="AH93" i="85"/>
  <c r="AQ93" i="85" s="1"/>
  <c r="AI96" i="81"/>
  <c r="AN96" i="81"/>
  <c r="Y97" i="29"/>
  <c r="X97" i="29"/>
  <c r="X93" i="89"/>
  <c r="Y93" i="89"/>
  <c r="AN95" i="77"/>
  <c r="AI95" i="77"/>
  <c r="Z93" i="85"/>
  <c r="AH93" i="93"/>
  <c r="AQ93" i="93" s="1"/>
  <c r="Y93" i="73"/>
  <c r="X93" i="73"/>
  <c r="AI96" i="29"/>
  <c r="AN96" i="29"/>
  <c r="Y94" i="33"/>
  <c r="X94" i="33"/>
  <c r="Z94" i="33" s="1"/>
  <c r="AR92" i="85"/>
  <c r="AH95" i="45"/>
  <c r="AQ95" i="45" s="1"/>
  <c r="X97" i="81"/>
  <c r="Y97" i="81"/>
  <c r="W96" i="41"/>
  <c r="AG95" i="41"/>
  <c r="AP95" i="41" s="1"/>
  <c r="AF95" i="41"/>
  <c r="AO95" i="41" s="1"/>
  <c r="AE95" i="41"/>
  <c r="AE95" i="25"/>
  <c r="W96" i="25"/>
  <c r="AG95" i="25"/>
  <c r="AP95" i="25" s="1"/>
  <c r="AF95" i="25"/>
  <c r="AO95" i="25" s="1"/>
  <c r="Z95" i="45"/>
  <c r="X96" i="77"/>
  <c r="Y96" i="77"/>
  <c r="Z93" i="93"/>
  <c r="Z96" i="77" l="1"/>
  <c r="Z97" i="29"/>
  <c r="W98" i="29" s="1"/>
  <c r="W96" i="45"/>
  <c r="AG95" i="45"/>
  <c r="AP95" i="45" s="1"/>
  <c r="AF95" i="45"/>
  <c r="AO95" i="45" s="1"/>
  <c r="AE95" i="45"/>
  <c r="AH97" i="81"/>
  <c r="AQ97" i="81" s="1"/>
  <c r="AR93" i="33"/>
  <c r="AN95" i="25"/>
  <c r="AI95" i="25"/>
  <c r="AR95" i="77"/>
  <c r="AN95" i="41"/>
  <c r="AI95" i="41"/>
  <c r="Z97" i="81"/>
  <c r="AR96" i="29"/>
  <c r="AN94" i="37"/>
  <c r="AI94" i="37"/>
  <c r="AE94" i="33"/>
  <c r="W95" i="33"/>
  <c r="AG94" i="33"/>
  <c r="AP94" i="33" s="1"/>
  <c r="AF94" i="33"/>
  <c r="AO94" i="33" s="1"/>
  <c r="AE93" i="93"/>
  <c r="W94" i="93"/>
  <c r="AG93" i="93"/>
  <c r="AP93" i="93" s="1"/>
  <c r="AF93" i="93"/>
  <c r="AO93" i="93" s="1"/>
  <c r="AH93" i="73"/>
  <c r="AQ93" i="73" s="1"/>
  <c r="AH93" i="89"/>
  <c r="AQ93" i="89" s="1"/>
  <c r="AR96" i="81"/>
  <c r="AH94" i="33"/>
  <c r="AQ94" i="33" s="1"/>
  <c r="Z93" i="73"/>
  <c r="Z93" i="89"/>
  <c r="AR92" i="89"/>
  <c r="AR92" i="73"/>
  <c r="AE96" i="77"/>
  <c r="W97" i="77"/>
  <c r="AG96" i="77"/>
  <c r="AP96" i="77" s="1"/>
  <c r="AF96" i="77"/>
  <c r="AO96" i="77" s="1"/>
  <c r="AH96" i="77"/>
  <c r="AQ96" i="77" s="1"/>
  <c r="Y96" i="25"/>
  <c r="X96" i="25"/>
  <c r="Z96" i="25" s="1"/>
  <c r="X96" i="41"/>
  <c r="Y96" i="41"/>
  <c r="AF93" i="85"/>
  <c r="AO93" i="85" s="1"/>
  <c r="AE93" i="85"/>
  <c r="W94" i="85"/>
  <c r="AG93" i="85"/>
  <c r="AP93" i="85" s="1"/>
  <c r="AH97" i="29"/>
  <c r="AQ97" i="29" s="1"/>
  <c r="Y95" i="37"/>
  <c r="X95" i="37"/>
  <c r="AE97" i="29" l="1"/>
  <c r="AF97" i="29"/>
  <c r="AO97" i="29" s="1"/>
  <c r="AG97" i="29"/>
  <c r="AP97" i="29" s="1"/>
  <c r="AH95" i="37"/>
  <c r="AQ95" i="37" s="1"/>
  <c r="W98" i="81"/>
  <c r="AG97" i="81"/>
  <c r="AP97" i="81" s="1"/>
  <c r="AF97" i="81"/>
  <c r="AO97" i="81" s="1"/>
  <c r="AE97" i="81"/>
  <c r="X96" i="45"/>
  <c r="Y96" i="45"/>
  <c r="Y94" i="93"/>
  <c r="X94" i="93"/>
  <c r="AI94" i="33"/>
  <c r="AN94" i="33"/>
  <c r="AR95" i="41"/>
  <c r="AI97" i="29"/>
  <c r="AN97" i="29"/>
  <c r="Z95" i="37"/>
  <c r="AH96" i="41"/>
  <c r="AQ96" i="41" s="1"/>
  <c r="Y97" i="77"/>
  <c r="X97" i="77"/>
  <c r="AI93" i="93"/>
  <c r="AN93" i="93"/>
  <c r="AR94" i="37"/>
  <c r="X94" i="85"/>
  <c r="Y94" i="85"/>
  <c r="Z96" i="41"/>
  <c r="W94" i="89"/>
  <c r="AG93" i="89"/>
  <c r="AP93" i="89" s="1"/>
  <c r="AF93" i="89"/>
  <c r="AO93" i="89" s="1"/>
  <c r="AE93" i="89"/>
  <c r="AN95" i="45"/>
  <c r="AI95" i="45"/>
  <c r="AH96" i="25"/>
  <c r="AQ96" i="25" s="1"/>
  <c r="AI96" i="77"/>
  <c r="AN96" i="77"/>
  <c r="W94" i="73"/>
  <c r="AG93" i="73"/>
  <c r="AP93" i="73" s="1"/>
  <c r="AF93" i="73"/>
  <c r="AO93" i="73" s="1"/>
  <c r="AE93" i="73"/>
  <c r="Y98" i="29"/>
  <c r="X98" i="29"/>
  <c r="AE96" i="25"/>
  <c r="AG96" i="25"/>
  <c r="AP96" i="25" s="1"/>
  <c r="AF96" i="25"/>
  <c r="AO96" i="25" s="1"/>
  <c r="W97" i="25"/>
  <c r="AI93" i="85"/>
  <c r="AN93" i="85"/>
  <c r="X95" i="33"/>
  <c r="Z95" i="33" s="1"/>
  <c r="Y95" i="33"/>
  <c r="AR95" i="25"/>
  <c r="Z98" i="29" l="1"/>
  <c r="Z96" i="45"/>
  <c r="Z94" i="85"/>
  <c r="Z97" i="77"/>
  <c r="W98" i="77" s="1"/>
  <c r="AE96" i="45"/>
  <c r="AG96" i="45"/>
  <c r="AP96" i="45" s="1"/>
  <c r="AF96" i="45"/>
  <c r="AO96" i="45" s="1"/>
  <c r="W97" i="45"/>
  <c r="AG97" i="77"/>
  <c r="AP97" i="77" s="1"/>
  <c r="AF97" i="77"/>
  <c r="AO97" i="77" s="1"/>
  <c r="AE97" i="77"/>
  <c r="AG98" i="29"/>
  <c r="AP98" i="29" s="1"/>
  <c r="AP100" i="29" s="1"/>
  <c r="AF98" i="29"/>
  <c r="AO98" i="29" s="1"/>
  <c r="AO100" i="29" s="1"/>
  <c r="AE98" i="29"/>
  <c r="AC98" i="29"/>
  <c r="Y94" i="73"/>
  <c r="X94" i="73"/>
  <c r="Y98" i="81"/>
  <c r="Z98" i="81" s="1"/>
  <c r="X98" i="81"/>
  <c r="AF95" i="37"/>
  <c r="AO95" i="37" s="1"/>
  <c r="AE95" i="37"/>
  <c r="AG95" i="37"/>
  <c r="AP95" i="37" s="1"/>
  <c r="W96" i="37"/>
  <c r="AR94" i="33"/>
  <c r="X97" i="25"/>
  <c r="Y97" i="25"/>
  <c r="W95" i="85"/>
  <c r="AG94" i="85"/>
  <c r="AP94" i="85" s="1"/>
  <c r="AF94" i="85"/>
  <c r="AO94" i="85" s="1"/>
  <c r="AE94" i="85"/>
  <c r="AH96" i="45"/>
  <c r="AQ96" i="45" s="1"/>
  <c r="AH95" i="33"/>
  <c r="AQ95" i="33" s="1"/>
  <c r="AR96" i="77"/>
  <c r="AR95" i="45"/>
  <c r="X94" i="89"/>
  <c r="Y94" i="89"/>
  <c r="AH94" i="93"/>
  <c r="AQ94" i="93" s="1"/>
  <c r="AI96" i="25"/>
  <c r="AN96" i="25"/>
  <c r="AN93" i="73"/>
  <c r="AI93" i="73"/>
  <c r="AF96" i="41"/>
  <c r="AO96" i="41" s="1"/>
  <c r="AE96" i="41"/>
  <c r="W97" i="41"/>
  <c r="AG96" i="41"/>
  <c r="AP96" i="41" s="1"/>
  <c r="AR97" i="29"/>
  <c r="AN97" i="81"/>
  <c r="AI97" i="81"/>
  <c r="AN93" i="89"/>
  <c r="AI93" i="89"/>
  <c r="AR93" i="93"/>
  <c r="Z94" i="93"/>
  <c r="W96" i="33"/>
  <c r="AG95" i="33"/>
  <c r="AP95" i="33" s="1"/>
  <c r="AF95" i="33"/>
  <c r="AO95" i="33" s="1"/>
  <c r="AE95" i="33"/>
  <c r="AR93" i="85"/>
  <c r="AH98" i="29"/>
  <c r="AQ98" i="29" s="1"/>
  <c r="AQ100" i="29" s="1"/>
  <c r="AZ3" i="29"/>
  <c r="AX5" i="29" s="1"/>
  <c r="S5" i="29" s="1"/>
  <c r="AC5" i="29" s="1"/>
  <c r="AB6" i="29" s="1"/>
  <c r="AX21" i="29"/>
  <c r="S21" i="29" s="1"/>
  <c r="AC21" i="29" s="1"/>
  <c r="AB22" i="29" s="1"/>
  <c r="AX26" i="29"/>
  <c r="S26" i="29" s="1"/>
  <c r="AC26" i="29" s="1"/>
  <c r="AB27" i="29" s="1"/>
  <c r="AX27" i="29"/>
  <c r="S27" i="29" s="1"/>
  <c r="AC27" i="29" s="1"/>
  <c r="AB28" i="29" s="1"/>
  <c r="AX28" i="29"/>
  <c r="S28" i="29" s="1"/>
  <c r="AC28" i="29" s="1"/>
  <c r="AB29" i="29" s="1"/>
  <c r="AX29" i="29"/>
  <c r="S29" i="29" s="1"/>
  <c r="AC29" i="29" s="1"/>
  <c r="AB30" i="29" s="1"/>
  <c r="AX30" i="29"/>
  <c r="S30" i="29" s="1"/>
  <c r="AC30" i="29" s="1"/>
  <c r="AB31" i="29" s="1"/>
  <c r="AX31" i="29"/>
  <c r="S31" i="29" s="1"/>
  <c r="AC31" i="29" s="1"/>
  <c r="AB32" i="29" s="1"/>
  <c r="AX32" i="29"/>
  <c r="S32" i="29" s="1"/>
  <c r="AC32" i="29" s="1"/>
  <c r="AB33" i="29" s="1"/>
  <c r="AX33" i="29"/>
  <c r="S33" i="29" s="1"/>
  <c r="AC33" i="29" s="1"/>
  <c r="AB34" i="29" s="1"/>
  <c r="AX34" i="29"/>
  <c r="S34" i="29" s="1"/>
  <c r="AC34" i="29" s="1"/>
  <c r="AB35" i="29" s="1"/>
  <c r="AX35" i="29"/>
  <c r="S35" i="29" s="1"/>
  <c r="AC35" i="29" s="1"/>
  <c r="AB36" i="29" s="1"/>
  <c r="AX36" i="29"/>
  <c r="S36" i="29" s="1"/>
  <c r="AC36" i="29" s="1"/>
  <c r="AB37" i="29" s="1"/>
  <c r="AX37" i="29"/>
  <c r="S37" i="29" s="1"/>
  <c r="AC37" i="29" s="1"/>
  <c r="AB38" i="29" s="1"/>
  <c r="AX38" i="29"/>
  <c r="S38" i="29" s="1"/>
  <c r="AC38" i="29" s="1"/>
  <c r="AB39" i="29" s="1"/>
  <c r="AX39" i="29"/>
  <c r="S39" i="29" s="1"/>
  <c r="AC39" i="29" s="1"/>
  <c r="AB40" i="29" s="1"/>
  <c r="AX40" i="29"/>
  <c r="S40" i="29" s="1"/>
  <c r="AC40" i="29" s="1"/>
  <c r="AB41" i="29" s="1"/>
  <c r="AX41" i="29"/>
  <c r="S41" i="29" s="1"/>
  <c r="AC41" i="29" s="1"/>
  <c r="AB42" i="29" s="1"/>
  <c r="AX42" i="29"/>
  <c r="S42" i="29" s="1"/>
  <c r="AC42" i="29" s="1"/>
  <c r="AB43" i="29" s="1"/>
  <c r="AX43" i="29"/>
  <c r="S43" i="29" s="1"/>
  <c r="AC43" i="29" s="1"/>
  <c r="AB44" i="29" s="1"/>
  <c r="AX44" i="29"/>
  <c r="S44" i="29" s="1"/>
  <c r="AC44" i="29" s="1"/>
  <c r="AB45" i="29" s="1"/>
  <c r="AX45" i="29"/>
  <c r="S45" i="29" s="1"/>
  <c r="AC45" i="29" s="1"/>
  <c r="AB46" i="29" s="1"/>
  <c r="AX46" i="29"/>
  <c r="S46" i="29" s="1"/>
  <c r="AC46" i="29" s="1"/>
  <c r="AB47" i="29" s="1"/>
  <c r="AX47" i="29"/>
  <c r="S47" i="29" s="1"/>
  <c r="AC47" i="29" s="1"/>
  <c r="AB48" i="29" s="1"/>
  <c r="AX48" i="29"/>
  <c r="S48" i="29" s="1"/>
  <c r="AC48" i="29" s="1"/>
  <c r="AB49" i="29" s="1"/>
  <c r="AX49" i="29"/>
  <c r="S49" i="29" s="1"/>
  <c r="AC49" i="29" s="1"/>
  <c r="AB50" i="29" s="1"/>
  <c r="AX50" i="29"/>
  <c r="S50" i="29" s="1"/>
  <c r="AC50" i="29" s="1"/>
  <c r="AB51" i="29" s="1"/>
  <c r="AX51" i="29"/>
  <c r="S51" i="29" s="1"/>
  <c r="AC51" i="29" s="1"/>
  <c r="AB52" i="29" s="1"/>
  <c r="AX52" i="29"/>
  <c r="S52" i="29" s="1"/>
  <c r="AC52" i="29" s="1"/>
  <c r="AB53" i="29" s="1"/>
  <c r="AX53" i="29"/>
  <c r="S53" i="29" s="1"/>
  <c r="AC53" i="29" s="1"/>
  <c r="AB54" i="29" s="1"/>
  <c r="AX54" i="29"/>
  <c r="S54" i="29" s="1"/>
  <c r="AC54" i="29" s="1"/>
  <c r="AB55" i="29" s="1"/>
  <c r="AX55" i="29"/>
  <c r="S55" i="29" s="1"/>
  <c r="AC55" i="29" s="1"/>
  <c r="AB56" i="29" s="1"/>
  <c r="AX56" i="29"/>
  <c r="S56" i="29" s="1"/>
  <c r="AC56" i="29" s="1"/>
  <c r="AB57" i="29" s="1"/>
  <c r="AX57" i="29"/>
  <c r="S57" i="29" s="1"/>
  <c r="AC57" i="29" s="1"/>
  <c r="AB58" i="29" s="1"/>
  <c r="AX58" i="29"/>
  <c r="S58" i="29" s="1"/>
  <c r="AC58" i="29" s="1"/>
  <c r="AB59" i="29" s="1"/>
  <c r="AX59" i="29"/>
  <c r="S59" i="29" s="1"/>
  <c r="AC59" i="29" s="1"/>
  <c r="AB60" i="29" s="1"/>
  <c r="AX60" i="29"/>
  <c r="S60" i="29" s="1"/>
  <c r="AC60" i="29" s="1"/>
  <c r="AB61" i="29" s="1"/>
  <c r="AX61" i="29"/>
  <c r="S61" i="29" s="1"/>
  <c r="AC61" i="29" s="1"/>
  <c r="AB62" i="29" s="1"/>
  <c r="AX62" i="29"/>
  <c r="S62" i="29" s="1"/>
  <c r="AC62" i="29" s="1"/>
  <c r="AB63" i="29" s="1"/>
  <c r="AX63" i="29"/>
  <c r="S63" i="29" s="1"/>
  <c r="AC63" i="29" s="1"/>
  <c r="AB64" i="29" s="1"/>
  <c r="AX64" i="29"/>
  <c r="S64" i="29" s="1"/>
  <c r="AC64" i="29" s="1"/>
  <c r="AB65" i="29" s="1"/>
  <c r="AX65" i="29"/>
  <c r="S65" i="29" s="1"/>
  <c r="AC65" i="29" s="1"/>
  <c r="AB66" i="29" s="1"/>
  <c r="AX66" i="29"/>
  <c r="S66" i="29" s="1"/>
  <c r="AC66" i="29" s="1"/>
  <c r="AB67" i="29" s="1"/>
  <c r="AX67" i="29"/>
  <c r="S67" i="29" s="1"/>
  <c r="AC67" i="29" s="1"/>
  <c r="AB68" i="29" s="1"/>
  <c r="AX68" i="29"/>
  <c r="S68" i="29" s="1"/>
  <c r="AC68" i="29" s="1"/>
  <c r="AB69" i="29" s="1"/>
  <c r="AX69" i="29"/>
  <c r="S69" i="29" s="1"/>
  <c r="AC69" i="29" s="1"/>
  <c r="AB70" i="29" s="1"/>
  <c r="AX70" i="29"/>
  <c r="S70" i="29" s="1"/>
  <c r="AC70" i="29" s="1"/>
  <c r="AB71" i="29" s="1"/>
  <c r="AX71" i="29"/>
  <c r="S71" i="29" s="1"/>
  <c r="AC71" i="29" s="1"/>
  <c r="AB72" i="29" s="1"/>
  <c r="AX72" i="29"/>
  <c r="S72" i="29" s="1"/>
  <c r="AC72" i="29" s="1"/>
  <c r="AB73" i="29" s="1"/>
  <c r="AX73" i="29"/>
  <c r="S73" i="29" s="1"/>
  <c r="AC73" i="29" s="1"/>
  <c r="AB74" i="29" s="1"/>
  <c r="AX74" i="29"/>
  <c r="S74" i="29" s="1"/>
  <c r="AC74" i="29" s="1"/>
  <c r="AB75" i="29" s="1"/>
  <c r="AX75" i="29"/>
  <c r="S75" i="29" s="1"/>
  <c r="AC75" i="29" s="1"/>
  <c r="AB76" i="29" s="1"/>
  <c r="AX76" i="29"/>
  <c r="S76" i="29" s="1"/>
  <c r="AC76" i="29" s="1"/>
  <c r="AB77" i="29" s="1"/>
  <c r="AX77" i="29"/>
  <c r="S77" i="29" s="1"/>
  <c r="AC77" i="29" s="1"/>
  <c r="AB78" i="29" s="1"/>
  <c r="AX78" i="29"/>
  <c r="S78" i="29" s="1"/>
  <c r="AC78" i="29" s="1"/>
  <c r="AB79" i="29" s="1"/>
  <c r="AX79" i="29"/>
  <c r="S79" i="29" s="1"/>
  <c r="AC79" i="29" s="1"/>
  <c r="AB80" i="29" s="1"/>
  <c r="AX80" i="29"/>
  <c r="S80" i="29" s="1"/>
  <c r="AC80" i="29" s="1"/>
  <c r="AB81" i="29" s="1"/>
  <c r="AX81" i="29"/>
  <c r="S81" i="29" s="1"/>
  <c r="AC81" i="29" s="1"/>
  <c r="AB82" i="29" s="1"/>
  <c r="AX82" i="29"/>
  <c r="S82" i="29" s="1"/>
  <c r="AC82" i="29" s="1"/>
  <c r="AB83" i="29" s="1"/>
  <c r="AX83" i="29"/>
  <c r="S83" i="29" s="1"/>
  <c r="AC83" i="29" s="1"/>
  <c r="AB84" i="29" s="1"/>
  <c r="AX84" i="29"/>
  <c r="S84" i="29" s="1"/>
  <c r="AC84" i="29" s="1"/>
  <c r="AB85" i="29" s="1"/>
  <c r="AX85" i="29"/>
  <c r="S85" i="29" s="1"/>
  <c r="AC85" i="29" s="1"/>
  <c r="AB86" i="29" s="1"/>
  <c r="AX86" i="29"/>
  <c r="S86" i="29" s="1"/>
  <c r="AC86" i="29" s="1"/>
  <c r="AB87" i="29" s="1"/>
  <c r="AX87" i="29"/>
  <c r="S87" i="29" s="1"/>
  <c r="AC87" i="29" s="1"/>
  <c r="AB88" i="29" s="1"/>
  <c r="AX88" i="29"/>
  <c r="S88" i="29" s="1"/>
  <c r="AC88" i="29" s="1"/>
  <c r="AB89" i="29" s="1"/>
  <c r="AX89" i="29"/>
  <c r="S89" i="29" s="1"/>
  <c r="AC89" i="29" s="1"/>
  <c r="AB90" i="29" s="1"/>
  <c r="AX90" i="29"/>
  <c r="S90" i="29" s="1"/>
  <c r="AC90" i="29" s="1"/>
  <c r="AB91" i="29" s="1"/>
  <c r="AX91" i="29"/>
  <c r="S91" i="29" s="1"/>
  <c r="AC91" i="29" s="1"/>
  <c r="AB92" i="29" s="1"/>
  <c r="AX92" i="29"/>
  <c r="S92" i="29" s="1"/>
  <c r="AC92" i="29" s="1"/>
  <c r="AB93" i="29" s="1"/>
  <c r="AX97" i="29"/>
  <c r="S97" i="29" s="1"/>
  <c r="AC97" i="29" s="1"/>
  <c r="AB98" i="29" s="1"/>
  <c r="AX96" i="29"/>
  <c r="S96" i="29" s="1"/>
  <c r="AC96" i="29" s="1"/>
  <c r="AB97" i="29" s="1"/>
  <c r="AX94" i="29"/>
  <c r="S94" i="29" s="1"/>
  <c r="AC94" i="29" s="1"/>
  <c r="AB95" i="29" s="1"/>
  <c r="AX95" i="29"/>
  <c r="S95" i="29" s="1"/>
  <c r="AC95" i="29" s="1"/>
  <c r="AB96" i="29" s="1"/>
  <c r="AX93" i="29"/>
  <c r="S93" i="29" s="1"/>
  <c r="AC93" i="29" s="1"/>
  <c r="AB94" i="29" s="1"/>
  <c r="AH94" i="85"/>
  <c r="AQ94" i="85" s="1"/>
  <c r="AH97" i="77"/>
  <c r="AQ97" i="77" s="1"/>
  <c r="AX20" i="29" l="1"/>
  <c r="S20" i="29" s="1"/>
  <c r="AC20" i="29" s="1"/>
  <c r="AB21" i="29" s="1"/>
  <c r="AX19" i="29"/>
  <c r="S19" i="29" s="1"/>
  <c r="AC19" i="29" s="1"/>
  <c r="AB20" i="29" s="1"/>
  <c r="AX15" i="29"/>
  <c r="S15" i="29" s="1"/>
  <c r="AC15" i="29" s="1"/>
  <c r="AB16" i="29" s="1"/>
  <c r="AX25" i="29"/>
  <c r="S25" i="29" s="1"/>
  <c r="AC25" i="29" s="1"/>
  <c r="AB26" i="29" s="1"/>
  <c r="AX14" i="29"/>
  <c r="S14" i="29" s="1"/>
  <c r="AC14" i="29" s="1"/>
  <c r="AB15" i="29" s="1"/>
  <c r="AX24" i="29"/>
  <c r="S24" i="29" s="1"/>
  <c r="AC24" i="29" s="1"/>
  <c r="AB25" i="29" s="1"/>
  <c r="AX13" i="29"/>
  <c r="S13" i="29" s="1"/>
  <c r="AC13" i="29" s="1"/>
  <c r="AB14" i="29" s="1"/>
  <c r="AX8" i="29"/>
  <c r="S8" i="29" s="1"/>
  <c r="AC8" i="29" s="1"/>
  <c r="AB9" i="29" s="1"/>
  <c r="AX18" i="29"/>
  <c r="S18" i="29" s="1"/>
  <c r="AC18" i="29" s="1"/>
  <c r="AB19" i="29" s="1"/>
  <c r="AX12" i="29"/>
  <c r="S12" i="29" s="1"/>
  <c r="AC12" i="29" s="1"/>
  <c r="AB13" i="29" s="1"/>
  <c r="AX23" i="29"/>
  <c r="S23" i="29" s="1"/>
  <c r="AC23" i="29" s="1"/>
  <c r="AB24" i="29" s="1"/>
  <c r="AX17" i="29"/>
  <c r="S17" i="29" s="1"/>
  <c r="AC17" i="29" s="1"/>
  <c r="AB18" i="29" s="1"/>
  <c r="AX11" i="29"/>
  <c r="S11" i="29" s="1"/>
  <c r="AC11" i="29" s="1"/>
  <c r="AB12" i="29" s="1"/>
  <c r="AX22" i="29"/>
  <c r="S22" i="29" s="1"/>
  <c r="AC22" i="29" s="1"/>
  <c r="AB23" i="29" s="1"/>
  <c r="AX16" i="29"/>
  <c r="S16" i="29" s="1"/>
  <c r="AC16" i="29" s="1"/>
  <c r="AB17" i="29" s="1"/>
  <c r="AX10" i="29"/>
  <c r="S10" i="29" s="1"/>
  <c r="AC10" i="29" s="1"/>
  <c r="AB11" i="29" s="1"/>
  <c r="AX9" i="29"/>
  <c r="S9" i="29" s="1"/>
  <c r="AC9" i="29" s="1"/>
  <c r="AB10" i="29" s="1"/>
  <c r="AX4" i="29"/>
  <c r="S4" i="29" s="1"/>
  <c r="AC4" i="29" s="1"/>
  <c r="AB5" i="29" s="1"/>
  <c r="AX3" i="29"/>
  <c r="S3" i="29" s="1"/>
  <c r="AC3" i="29" s="1"/>
  <c r="AX7" i="29"/>
  <c r="S7" i="29" s="1"/>
  <c r="AC7" i="29" s="1"/>
  <c r="AB8" i="29" s="1"/>
  <c r="AX6" i="29"/>
  <c r="S6" i="29" s="1"/>
  <c r="AC6" i="29" s="1"/>
  <c r="AB7" i="29" s="1"/>
  <c r="AJ75" i="29"/>
  <c r="AK75" i="29"/>
  <c r="AT75" i="29" s="1"/>
  <c r="AJ69" i="29"/>
  <c r="AK69" i="29"/>
  <c r="AT69" i="29" s="1"/>
  <c r="AJ63" i="29"/>
  <c r="AK63" i="29"/>
  <c r="AT63" i="29" s="1"/>
  <c r="AJ57" i="29"/>
  <c r="AK57" i="29"/>
  <c r="AT57" i="29" s="1"/>
  <c r="AJ51" i="29"/>
  <c r="AK51" i="29"/>
  <c r="AT51" i="29" s="1"/>
  <c r="AJ45" i="29"/>
  <c r="AK45" i="29"/>
  <c r="AT45" i="29" s="1"/>
  <c r="AJ39" i="29"/>
  <c r="AK39" i="29"/>
  <c r="AT39" i="29" s="1"/>
  <c r="AJ33" i="29"/>
  <c r="AK33" i="29"/>
  <c r="AT33" i="29" s="1"/>
  <c r="AJ27" i="29"/>
  <c r="AK27" i="29"/>
  <c r="AT27" i="29" s="1"/>
  <c r="AJ21" i="29"/>
  <c r="AK21" i="29"/>
  <c r="AT21" i="29" s="1"/>
  <c r="AJ15" i="29"/>
  <c r="AK15" i="29"/>
  <c r="AT15" i="29" s="1"/>
  <c r="AJ9" i="29"/>
  <c r="AK9" i="29"/>
  <c r="AT9" i="29" s="1"/>
  <c r="AB4" i="29"/>
  <c r="AJ3" i="29"/>
  <c r="AR93" i="89"/>
  <c r="AF98" i="81"/>
  <c r="AO98" i="81" s="1"/>
  <c r="AO100" i="81" s="1"/>
  <c r="AE98" i="81"/>
  <c r="AG98" i="81"/>
  <c r="AP98" i="81" s="1"/>
  <c r="AP100" i="81" s="1"/>
  <c r="AC98" i="81"/>
  <c r="AJ81" i="29"/>
  <c r="AK81" i="29"/>
  <c r="AT81" i="29" s="1"/>
  <c r="AJ94" i="29"/>
  <c r="AK94" i="29"/>
  <c r="AT94" i="29" s="1"/>
  <c r="AJ92" i="29"/>
  <c r="AK92" i="29"/>
  <c r="AT92" i="29" s="1"/>
  <c r="AJ86" i="29"/>
  <c r="AK86" i="29"/>
  <c r="AT86" i="29" s="1"/>
  <c r="AJ80" i="29"/>
  <c r="AK80" i="29"/>
  <c r="AT80" i="29" s="1"/>
  <c r="AJ74" i="29"/>
  <c r="AK74" i="29"/>
  <c r="AT74" i="29" s="1"/>
  <c r="AJ68" i="29"/>
  <c r="AK68" i="29"/>
  <c r="AT68" i="29" s="1"/>
  <c r="AJ62" i="29"/>
  <c r="AK62" i="29"/>
  <c r="AT62" i="29" s="1"/>
  <c r="AJ56" i="29"/>
  <c r="AK56" i="29"/>
  <c r="AT56" i="29" s="1"/>
  <c r="AJ50" i="29"/>
  <c r="AK50" i="29"/>
  <c r="AT50" i="29" s="1"/>
  <c r="AJ44" i="29"/>
  <c r="AK44" i="29"/>
  <c r="AT44" i="29" s="1"/>
  <c r="AJ38" i="29"/>
  <c r="AK38" i="29"/>
  <c r="AT38" i="29" s="1"/>
  <c r="AJ32" i="29"/>
  <c r="AK32" i="29"/>
  <c r="AT32" i="29" s="1"/>
  <c r="AJ26" i="29"/>
  <c r="AK26" i="29"/>
  <c r="AT26" i="29" s="1"/>
  <c r="AJ20" i="29"/>
  <c r="AK20" i="29"/>
  <c r="AT20" i="29" s="1"/>
  <c r="AJ14" i="29"/>
  <c r="AK14" i="29"/>
  <c r="AT14" i="29" s="1"/>
  <c r="AJ8" i="29"/>
  <c r="AK8" i="29"/>
  <c r="AT8" i="29" s="1"/>
  <c r="Z96" i="33"/>
  <c r="X96" i="33"/>
  <c r="Y96" i="33"/>
  <c r="Y97" i="41"/>
  <c r="X97" i="41"/>
  <c r="AI94" i="85"/>
  <c r="AN94" i="85"/>
  <c r="AH97" i="25"/>
  <c r="AQ97" i="25" s="1"/>
  <c r="AH94" i="73"/>
  <c r="AQ94" i="73" s="1"/>
  <c r="X97" i="45"/>
  <c r="Y97" i="45"/>
  <c r="AJ96" i="29"/>
  <c r="AK96" i="29"/>
  <c r="AT96" i="29" s="1"/>
  <c r="AJ91" i="29"/>
  <c r="AK91" i="29"/>
  <c r="AT91" i="29" s="1"/>
  <c r="AJ85" i="29"/>
  <c r="AK85" i="29"/>
  <c r="AT85" i="29" s="1"/>
  <c r="AJ79" i="29"/>
  <c r="AK79" i="29"/>
  <c r="AT79" i="29" s="1"/>
  <c r="AJ73" i="29"/>
  <c r="AK73" i="29"/>
  <c r="AT73" i="29" s="1"/>
  <c r="AJ67" i="29"/>
  <c r="AK67" i="29"/>
  <c r="AT67" i="29" s="1"/>
  <c r="AJ61" i="29"/>
  <c r="AK61" i="29"/>
  <c r="AT61" i="29" s="1"/>
  <c r="AJ55" i="29"/>
  <c r="AK55" i="29"/>
  <c r="AT55" i="29" s="1"/>
  <c r="AJ49" i="29"/>
  <c r="AK49" i="29"/>
  <c r="AT49" i="29" s="1"/>
  <c r="AJ43" i="29"/>
  <c r="AK43" i="29"/>
  <c r="AT43" i="29" s="1"/>
  <c r="AJ37" i="29"/>
  <c r="AK37" i="29"/>
  <c r="AT37" i="29" s="1"/>
  <c r="AJ31" i="29"/>
  <c r="AK31" i="29"/>
  <c r="AT31" i="29" s="1"/>
  <c r="AJ25" i="29"/>
  <c r="AK25" i="29"/>
  <c r="AT25" i="29" s="1"/>
  <c r="AJ19" i="29"/>
  <c r="AK19" i="29"/>
  <c r="AT19" i="29" s="1"/>
  <c r="AJ13" i="29"/>
  <c r="AK13" i="29"/>
  <c r="AT13" i="29" s="1"/>
  <c r="AJ7" i="29"/>
  <c r="AK7" i="29"/>
  <c r="AT7" i="29" s="1"/>
  <c r="AR97" i="81"/>
  <c r="AR96" i="25"/>
  <c r="Z97" i="25"/>
  <c r="AI95" i="37"/>
  <c r="AN95" i="37"/>
  <c r="AI97" i="77"/>
  <c r="AN97" i="77"/>
  <c r="AJ95" i="29"/>
  <c r="AK95" i="29"/>
  <c r="AT95" i="29" s="1"/>
  <c r="AJ90" i="29"/>
  <c r="AK90" i="29"/>
  <c r="AT90" i="29" s="1"/>
  <c r="AJ84" i="29"/>
  <c r="AK84" i="29"/>
  <c r="AT84" i="29" s="1"/>
  <c r="AJ78" i="29"/>
  <c r="AK78" i="29"/>
  <c r="AT78" i="29" s="1"/>
  <c r="AJ72" i="29"/>
  <c r="AK72" i="29"/>
  <c r="AT72" i="29" s="1"/>
  <c r="AJ66" i="29"/>
  <c r="AK66" i="29"/>
  <c r="AT66" i="29" s="1"/>
  <c r="AJ60" i="29"/>
  <c r="AK60" i="29"/>
  <c r="AT60" i="29" s="1"/>
  <c r="AJ54" i="29"/>
  <c r="AK54" i="29"/>
  <c r="AT54" i="29" s="1"/>
  <c r="AJ48" i="29"/>
  <c r="AK48" i="29"/>
  <c r="AT48" i="29" s="1"/>
  <c r="AJ42" i="29"/>
  <c r="AK42" i="29"/>
  <c r="AT42" i="29" s="1"/>
  <c r="AJ36" i="29"/>
  <c r="AK36" i="29"/>
  <c r="AT36" i="29" s="1"/>
  <c r="AJ30" i="29"/>
  <c r="AK30" i="29"/>
  <c r="AT30" i="29" s="1"/>
  <c r="AJ24" i="29"/>
  <c r="AK24" i="29"/>
  <c r="AT24" i="29" s="1"/>
  <c r="AJ18" i="29"/>
  <c r="AK18" i="29"/>
  <c r="AT18" i="29" s="1"/>
  <c r="AJ12" i="29"/>
  <c r="AK12" i="29"/>
  <c r="AT12" i="29" s="1"/>
  <c r="AJ6" i="29"/>
  <c r="AK6" i="29"/>
  <c r="AT6" i="29" s="1"/>
  <c r="AF94" i="93"/>
  <c r="AO94" i="93" s="1"/>
  <c r="AE94" i="93"/>
  <c r="AG94" i="93"/>
  <c r="AP94" i="93" s="1"/>
  <c r="W95" i="93"/>
  <c r="AI96" i="41"/>
  <c r="AN96" i="41"/>
  <c r="AH94" i="89"/>
  <c r="AQ94" i="89" s="1"/>
  <c r="Z94" i="73"/>
  <c r="AJ87" i="29"/>
  <c r="AK87" i="29"/>
  <c r="AT87" i="29" s="1"/>
  <c r="AJ97" i="29"/>
  <c r="AK97" i="29"/>
  <c r="AT97" i="29" s="1"/>
  <c r="AJ89" i="29"/>
  <c r="AK89" i="29"/>
  <c r="AT89" i="29" s="1"/>
  <c r="AJ83" i="29"/>
  <c r="AK83" i="29"/>
  <c r="AT83" i="29" s="1"/>
  <c r="AJ77" i="29"/>
  <c r="AK77" i="29"/>
  <c r="AT77" i="29" s="1"/>
  <c r="AJ71" i="29"/>
  <c r="AK71" i="29"/>
  <c r="AT71" i="29" s="1"/>
  <c r="AJ65" i="29"/>
  <c r="AK65" i="29"/>
  <c r="AT65" i="29" s="1"/>
  <c r="AJ59" i="29"/>
  <c r="AK59" i="29"/>
  <c r="AT59" i="29" s="1"/>
  <c r="AJ53" i="29"/>
  <c r="AK53" i="29"/>
  <c r="AT53" i="29" s="1"/>
  <c r="AJ47" i="29"/>
  <c r="AK47" i="29"/>
  <c r="AT47" i="29" s="1"/>
  <c r="AJ41" i="29"/>
  <c r="AK41" i="29"/>
  <c r="AT41" i="29" s="1"/>
  <c r="AJ35" i="29"/>
  <c r="AK35" i="29"/>
  <c r="AT35" i="29" s="1"/>
  <c r="AJ29" i="29"/>
  <c r="AK29" i="29"/>
  <c r="AT29" i="29" s="1"/>
  <c r="AJ23" i="29"/>
  <c r="AK23" i="29"/>
  <c r="AT23" i="29" s="1"/>
  <c r="AJ17" i="29"/>
  <c r="AK17" i="29"/>
  <c r="AT17" i="29" s="1"/>
  <c r="AJ11" i="29"/>
  <c r="AK11" i="29"/>
  <c r="AT11" i="29" s="1"/>
  <c r="AJ5" i="29"/>
  <c r="AK5" i="29"/>
  <c r="AT5" i="29" s="1"/>
  <c r="AI95" i="33"/>
  <c r="AN95" i="33"/>
  <c r="Z94" i="89"/>
  <c r="Y95" i="85"/>
  <c r="X95" i="85"/>
  <c r="AH98" i="81"/>
  <c r="AQ98" i="81" s="1"/>
  <c r="AQ100" i="81" s="1"/>
  <c r="AZ3" i="81"/>
  <c r="AX4" i="81" s="1"/>
  <c r="S4" i="81" s="1"/>
  <c r="AC4" i="81" s="1"/>
  <c r="AB5" i="81" s="1"/>
  <c r="AX75" i="81"/>
  <c r="S75" i="81" s="1"/>
  <c r="AC75" i="81" s="1"/>
  <c r="AB76" i="81" s="1"/>
  <c r="AX87" i="81"/>
  <c r="S87" i="81" s="1"/>
  <c r="AC87" i="81" s="1"/>
  <c r="AB88" i="81" s="1"/>
  <c r="AX94" i="81"/>
  <c r="S94" i="81" s="1"/>
  <c r="AC94" i="81" s="1"/>
  <c r="AB95" i="81" s="1"/>
  <c r="AJ93" i="29"/>
  <c r="AK93" i="29"/>
  <c r="AT93" i="29" s="1"/>
  <c r="AJ98" i="29"/>
  <c r="AS98" i="29" s="1"/>
  <c r="AK98" i="29"/>
  <c r="AT98" i="29" s="1"/>
  <c r="AJ88" i="29"/>
  <c r="AK88" i="29"/>
  <c r="AT88" i="29" s="1"/>
  <c r="AJ82" i="29"/>
  <c r="AK82" i="29"/>
  <c r="AT82" i="29" s="1"/>
  <c r="AJ76" i="29"/>
  <c r="AK76" i="29"/>
  <c r="AT76" i="29" s="1"/>
  <c r="AJ70" i="29"/>
  <c r="AK70" i="29"/>
  <c r="AT70" i="29" s="1"/>
  <c r="AJ64" i="29"/>
  <c r="AK64" i="29"/>
  <c r="AT64" i="29" s="1"/>
  <c r="AJ58" i="29"/>
  <c r="AK58" i="29"/>
  <c r="AT58" i="29" s="1"/>
  <c r="AJ52" i="29"/>
  <c r="AK52" i="29"/>
  <c r="AT52" i="29" s="1"/>
  <c r="AJ46" i="29"/>
  <c r="AK46" i="29"/>
  <c r="AT46" i="29" s="1"/>
  <c r="AJ40" i="29"/>
  <c r="AK40" i="29"/>
  <c r="AT40" i="29" s="1"/>
  <c r="AJ34" i="29"/>
  <c r="AK34" i="29"/>
  <c r="AT34" i="29" s="1"/>
  <c r="AJ28" i="29"/>
  <c r="AK28" i="29"/>
  <c r="AT28" i="29" s="1"/>
  <c r="AJ22" i="29"/>
  <c r="AK22" i="29"/>
  <c r="AT22" i="29" s="1"/>
  <c r="AJ16" i="29"/>
  <c r="AK16" i="29"/>
  <c r="AT16" i="29" s="1"/>
  <c r="AJ10" i="29"/>
  <c r="AK10" i="29"/>
  <c r="AT10" i="29" s="1"/>
  <c r="AR93" i="73"/>
  <c r="Y96" i="37"/>
  <c r="X96" i="37"/>
  <c r="AN98" i="29"/>
  <c r="AN100" i="29" s="1"/>
  <c r="AI98" i="29"/>
  <c r="Y98" i="77"/>
  <c r="X98" i="77"/>
  <c r="AI96" i="45"/>
  <c r="AN96" i="45"/>
  <c r="AX96" i="81" l="1"/>
  <c r="S96" i="81" s="1"/>
  <c r="AC96" i="81" s="1"/>
  <c r="AB97" i="81" s="1"/>
  <c r="AX86" i="81"/>
  <c r="S86" i="81" s="1"/>
  <c r="AC86" i="81" s="1"/>
  <c r="AB87" i="81" s="1"/>
  <c r="AX74" i="81"/>
  <c r="S74" i="81" s="1"/>
  <c r="AC74" i="81" s="1"/>
  <c r="AB75" i="81" s="1"/>
  <c r="Z97" i="45"/>
  <c r="AX93" i="81"/>
  <c r="S93" i="81" s="1"/>
  <c r="AC93" i="81" s="1"/>
  <c r="AB94" i="81" s="1"/>
  <c r="AX82" i="81"/>
  <c r="S82" i="81" s="1"/>
  <c r="AC82" i="81" s="1"/>
  <c r="AB83" i="81" s="1"/>
  <c r="AX69" i="81"/>
  <c r="S69" i="81" s="1"/>
  <c r="AC69" i="81" s="1"/>
  <c r="AB70" i="81" s="1"/>
  <c r="AX92" i="81"/>
  <c r="S92" i="81" s="1"/>
  <c r="AC92" i="81" s="1"/>
  <c r="AB93" i="81" s="1"/>
  <c r="AX81" i="81"/>
  <c r="S81" i="81" s="1"/>
  <c r="AC81" i="81" s="1"/>
  <c r="AB82" i="81" s="1"/>
  <c r="AX68" i="81"/>
  <c r="S68" i="81" s="1"/>
  <c r="AC68" i="81" s="1"/>
  <c r="AB69" i="81" s="1"/>
  <c r="AX89" i="81"/>
  <c r="S89" i="81" s="1"/>
  <c r="AC89" i="81" s="1"/>
  <c r="AB90" i="81" s="1"/>
  <c r="AX61" i="81"/>
  <c r="S61" i="81" s="1"/>
  <c r="AC61" i="81" s="1"/>
  <c r="AB62" i="81" s="1"/>
  <c r="AX80" i="81"/>
  <c r="S80" i="81" s="1"/>
  <c r="AC80" i="81" s="1"/>
  <c r="AB81" i="81" s="1"/>
  <c r="AX88" i="81"/>
  <c r="S88" i="81" s="1"/>
  <c r="AC88" i="81" s="1"/>
  <c r="AB89" i="81" s="1"/>
  <c r="AX76" i="81"/>
  <c r="S76" i="81" s="1"/>
  <c r="AC76" i="81" s="1"/>
  <c r="AB77" i="81" s="1"/>
  <c r="AX58" i="81"/>
  <c r="S58" i="81" s="1"/>
  <c r="AC58" i="81" s="1"/>
  <c r="AB59" i="81" s="1"/>
  <c r="AX97" i="81"/>
  <c r="S97" i="81" s="1"/>
  <c r="AC97" i="81" s="1"/>
  <c r="AB98" i="81" s="1"/>
  <c r="AX91" i="81"/>
  <c r="S91" i="81" s="1"/>
  <c r="AC91" i="81" s="1"/>
  <c r="AB92" i="81" s="1"/>
  <c r="AX85" i="81"/>
  <c r="S85" i="81" s="1"/>
  <c r="AC85" i="81" s="1"/>
  <c r="AB86" i="81" s="1"/>
  <c r="AX79" i="81"/>
  <c r="S79" i="81" s="1"/>
  <c r="AC79" i="81" s="1"/>
  <c r="AB80" i="81" s="1"/>
  <c r="AX73" i="81"/>
  <c r="S73" i="81" s="1"/>
  <c r="AC73" i="81" s="1"/>
  <c r="AB74" i="81" s="1"/>
  <c r="AX67" i="81"/>
  <c r="S67" i="81" s="1"/>
  <c r="AC67" i="81" s="1"/>
  <c r="AB68" i="81" s="1"/>
  <c r="AX56" i="81"/>
  <c r="S56" i="81" s="1"/>
  <c r="AC56" i="81" s="1"/>
  <c r="AB57" i="81" s="1"/>
  <c r="Z95" i="85"/>
  <c r="AX95" i="81"/>
  <c r="S95" i="81" s="1"/>
  <c r="AC95" i="81" s="1"/>
  <c r="AB96" i="81" s="1"/>
  <c r="AX90" i="81"/>
  <c r="S90" i="81" s="1"/>
  <c r="AC90" i="81" s="1"/>
  <c r="AB91" i="81" s="1"/>
  <c r="AX84" i="81"/>
  <c r="S84" i="81" s="1"/>
  <c r="AC84" i="81" s="1"/>
  <c r="AB85" i="81" s="1"/>
  <c r="AX78" i="81"/>
  <c r="S78" i="81" s="1"/>
  <c r="AC78" i="81" s="1"/>
  <c r="AB79" i="81" s="1"/>
  <c r="AX72" i="81"/>
  <c r="S72" i="81" s="1"/>
  <c r="AC72" i="81" s="1"/>
  <c r="AB73" i="81" s="1"/>
  <c r="AX64" i="81"/>
  <c r="S64" i="81" s="1"/>
  <c r="AC64" i="81" s="1"/>
  <c r="AB65" i="81" s="1"/>
  <c r="AX45" i="81"/>
  <c r="S45" i="81" s="1"/>
  <c r="AC45" i="81" s="1"/>
  <c r="AB46" i="81" s="1"/>
  <c r="AX83" i="81"/>
  <c r="S83" i="81" s="1"/>
  <c r="AC83" i="81" s="1"/>
  <c r="AB84" i="81" s="1"/>
  <c r="AX77" i="81"/>
  <c r="S77" i="81" s="1"/>
  <c r="AC77" i="81" s="1"/>
  <c r="AB78" i="81" s="1"/>
  <c r="AX71" i="81"/>
  <c r="S71" i="81" s="1"/>
  <c r="AC71" i="81" s="1"/>
  <c r="AB72" i="81" s="1"/>
  <c r="AX63" i="81"/>
  <c r="S63" i="81" s="1"/>
  <c r="AC63" i="81" s="1"/>
  <c r="AB64" i="81" s="1"/>
  <c r="AX39" i="81"/>
  <c r="S39" i="81" s="1"/>
  <c r="AC39" i="81" s="1"/>
  <c r="AB40" i="81" s="1"/>
  <c r="AX70" i="81"/>
  <c r="S70" i="81" s="1"/>
  <c r="AC70" i="81" s="1"/>
  <c r="AB71" i="81" s="1"/>
  <c r="AX62" i="81"/>
  <c r="S62" i="81" s="1"/>
  <c r="AC62" i="81" s="1"/>
  <c r="AB63" i="81" s="1"/>
  <c r="AX27" i="81"/>
  <c r="S27" i="81" s="1"/>
  <c r="AC27" i="81" s="1"/>
  <c r="AB28" i="81" s="1"/>
  <c r="AK28" i="81" s="1"/>
  <c r="AT28" i="81" s="1"/>
  <c r="AX51" i="81"/>
  <c r="S51" i="81" s="1"/>
  <c r="AC51" i="81" s="1"/>
  <c r="AB52" i="81" s="1"/>
  <c r="AX15" i="81"/>
  <c r="S15" i="81" s="1"/>
  <c r="AC15" i="81" s="1"/>
  <c r="AB16" i="81" s="1"/>
  <c r="AX9" i="81"/>
  <c r="S9" i="81" s="1"/>
  <c r="AC9" i="81" s="1"/>
  <c r="AB10" i="81" s="1"/>
  <c r="AK10" i="81" s="1"/>
  <c r="AT10" i="81" s="1"/>
  <c r="AX57" i="81"/>
  <c r="S57" i="81" s="1"/>
  <c r="AC57" i="81" s="1"/>
  <c r="AB58" i="81" s="1"/>
  <c r="AX33" i="81"/>
  <c r="S33" i="81" s="1"/>
  <c r="AC33" i="81" s="1"/>
  <c r="AB34" i="81" s="1"/>
  <c r="AX55" i="81"/>
  <c r="S55" i="81" s="1"/>
  <c r="AC55" i="81" s="1"/>
  <c r="AB56" i="81" s="1"/>
  <c r="AX21" i="81"/>
  <c r="S21" i="81" s="1"/>
  <c r="AC21" i="81" s="1"/>
  <c r="AB22" i="81" s="1"/>
  <c r="AK22" i="81" s="1"/>
  <c r="AT22" i="81" s="1"/>
  <c r="AK5" i="81"/>
  <c r="AT5" i="81" s="1"/>
  <c r="AJ76" i="81"/>
  <c r="AK76" i="81"/>
  <c r="AT76" i="81" s="1"/>
  <c r="AJ58" i="81"/>
  <c r="AK58" i="81"/>
  <c r="AT58" i="81" s="1"/>
  <c r="AK52" i="81"/>
  <c r="AT52" i="81" s="1"/>
  <c r="AK46" i="81"/>
  <c r="AT46" i="81" s="1"/>
  <c r="AK40" i="81"/>
  <c r="AT40" i="81" s="1"/>
  <c r="AK34" i="81"/>
  <c r="AT34" i="81" s="1"/>
  <c r="AK16" i="81"/>
  <c r="AT16" i="81" s="1"/>
  <c r="AE94" i="89"/>
  <c r="W95" i="89"/>
  <c r="AG94" i="89"/>
  <c r="AP94" i="89" s="1"/>
  <c r="AF94" i="89"/>
  <c r="AO94" i="89" s="1"/>
  <c r="AS11" i="29"/>
  <c r="AL11" i="29"/>
  <c r="AU11" i="29" s="1"/>
  <c r="AS29" i="29"/>
  <c r="AL29" i="29"/>
  <c r="AU29" i="29" s="1"/>
  <c r="AS47" i="29"/>
  <c r="AL47" i="29"/>
  <c r="AU47" i="29" s="1"/>
  <c r="AS65" i="29"/>
  <c r="AL65" i="29"/>
  <c r="AU65" i="29" s="1"/>
  <c r="AS83" i="29"/>
  <c r="AL83" i="29"/>
  <c r="AU83" i="29" s="1"/>
  <c r="AS87" i="29"/>
  <c r="AL87" i="29"/>
  <c r="AU87" i="29" s="1"/>
  <c r="AS19" i="29"/>
  <c r="AL19" i="29"/>
  <c r="AU19" i="29" s="1"/>
  <c r="AS37" i="29"/>
  <c r="AL37" i="29"/>
  <c r="AU37" i="29" s="1"/>
  <c r="AS55" i="29"/>
  <c r="AL55" i="29"/>
  <c r="AU55" i="29" s="1"/>
  <c r="AS73" i="29"/>
  <c r="AL73" i="29"/>
  <c r="AU73" i="29" s="1"/>
  <c r="AS91" i="29"/>
  <c r="AL91" i="29"/>
  <c r="AU91" i="29" s="1"/>
  <c r="AH97" i="41"/>
  <c r="AQ97" i="41" s="1"/>
  <c r="AI98" i="81"/>
  <c r="AN98" i="81"/>
  <c r="AN100" i="81" s="1"/>
  <c r="AJ88" i="81"/>
  <c r="AK88" i="81"/>
  <c r="AT88" i="81" s="1"/>
  <c r="AR96" i="45"/>
  <c r="AH96" i="37"/>
  <c r="AQ96" i="37" s="1"/>
  <c r="AS10" i="29"/>
  <c r="AL10" i="29"/>
  <c r="AU10" i="29" s="1"/>
  <c r="AS28" i="29"/>
  <c r="AL28" i="29"/>
  <c r="AU28" i="29" s="1"/>
  <c r="AS46" i="29"/>
  <c r="AL46" i="29"/>
  <c r="AU46" i="29" s="1"/>
  <c r="AS64" i="29"/>
  <c r="AL64" i="29"/>
  <c r="AU64" i="29" s="1"/>
  <c r="AS82" i="29"/>
  <c r="AL82" i="29"/>
  <c r="AU82" i="29" s="1"/>
  <c r="AS93" i="29"/>
  <c r="AL93" i="29"/>
  <c r="AU93" i="29" s="1"/>
  <c r="AJ93" i="81"/>
  <c r="AK93" i="81"/>
  <c r="AT93" i="81" s="1"/>
  <c r="AJ87" i="81"/>
  <c r="AK87" i="81"/>
  <c r="AT87" i="81" s="1"/>
  <c r="AJ81" i="81"/>
  <c r="AK81" i="81"/>
  <c r="AT81" i="81" s="1"/>
  <c r="AJ75" i="81"/>
  <c r="AK75" i="81"/>
  <c r="AT75" i="81" s="1"/>
  <c r="AJ69" i="81"/>
  <c r="AK69" i="81"/>
  <c r="AT69" i="81" s="1"/>
  <c r="AJ63" i="81"/>
  <c r="AK63" i="81"/>
  <c r="AT63" i="81" s="1"/>
  <c r="AJ57" i="81"/>
  <c r="AK57" i="81"/>
  <c r="AT57" i="81" s="1"/>
  <c r="AX50" i="81"/>
  <c r="S50" i="81" s="1"/>
  <c r="AC50" i="81" s="1"/>
  <c r="AB51" i="81" s="1"/>
  <c r="AX44" i="81"/>
  <c r="S44" i="81" s="1"/>
  <c r="AC44" i="81" s="1"/>
  <c r="AB45" i="81" s="1"/>
  <c r="AX38" i="81"/>
  <c r="S38" i="81" s="1"/>
  <c r="AC38" i="81" s="1"/>
  <c r="AB39" i="81" s="1"/>
  <c r="AX32" i="81"/>
  <c r="S32" i="81" s="1"/>
  <c r="AC32" i="81" s="1"/>
  <c r="AB33" i="81" s="1"/>
  <c r="AX26" i="81"/>
  <c r="S26" i="81" s="1"/>
  <c r="AC26" i="81" s="1"/>
  <c r="AB27" i="81" s="1"/>
  <c r="AX20" i="81"/>
  <c r="S20" i="81" s="1"/>
  <c r="AC20" i="81" s="1"/>
  <c r="AB21" i="81" s="1"/>
  <c r="AX14" i="81"/>
  <c r="S14" i="81" s="1"/>
  <c r="AC14" i="81" s="1"/>
  <c r="AB15" i="81" s="1"/>
  <c r="AX8" i="81"/>
  <c r="S8" i="81" s="1"/>
  <c r="AC8" i="81" s="1"/>
  <c r="AB9" i="81" s="1"/>
  <c r="AX3" i="81"/>
  <c r="S3" i="81" s="1"/>
  <c r="AC3" i="81" s="1"/>
  <c r="AE94" i="73"/>
  <c r="W95" i="73"/>
  <c r="AG94" i="73"/>
  <c r="AP94" i="73" s="1"/>
  <c r="AF94" i="73"/>
  <c r="AO94" i="73" s="1"/>
  <c r="AS18" i="29"/>
  <c r="AL18" i="29"/>
  <c r="AU18" i="29" s="1"/>
  <c r="AS36" i="29"/>
  <c r="AL36" i="29"/>
  <c r="AU36" i="29" s="1"/>
  <c r="AS54" i="29"/>
  <c r="AL54" i="29"/>
  <c r="AU54" i="29" s="1"/>
  <c r="AS72" i="29"/>
  <c r="AL72" i="29"/>
  <c r="AU72" i="29" s="1"/>
  <c r="AS90" i="29"/>
  <c r="AL90" i="29"/>
  <c r="AU90" i="29" s="1"/>
  <c r="AR95" i="37"/>
  <c r="AS8" i="29"/>
  <c r="AL8" i="29"/>
  <c r="AU8" i="29" s="1"/>
  <c r="AS26" i="29"/>
  <c r="AL26" i="29"/>
  <c r="AU26" i="29" s="1"/>
  <c r="AS44" i="29"/>
  <c r="AL44" i="29"/>
  <c r="AU44" i="29" s="1"/>
  <c r="AS62" i="29"/>
  <c r="AL62" i="29"/>
  <c r="AU62" i="29" s="1"/>
  <c r="AS80" i="29"/>
  <c r="AL80" i="29"/>
  <c r="AU80" i="29" s="1"/>
  <c r="AS94" i="29"/>
  <c r="AL94" i="29"/>
  <c r="AU94" i="29" s="1"/>
  <c r="AS9" i="29"/>
  <c r="AL9" i="29"/>
  <c r="AU9" i="29" s="1"/>
  <c r="AS27" i="29"/>
  <c r="AL27" i="29"/>
  <c r="AU27" i="29" s="1"/>
  <c r="AS45" i="29"/>
  <c r="AL45" i="29"/>
  <c r="AU45" i="29" s="1"/>
  <c r="AS63" i="29"/>
  <c r="AL63" i="29"/>
  <c r="AU63" i="29" s="1"/>
  <c r="AJ82" i="81"/>
  <c r="AK82" i="81"/>
  <c r="AT82" i="81" s="1"/>
  <c r="AH98" i="77"/>
  <c r="AQ98" i="77" s="1"/>
  <c r="AQ100" i="77" s="1"/>
  <c r="AZ3" i="77"/>
  <c r="AX6" i="77" s="1"/>
  <c r="S6" i="77" s="1"/>
  <c r="AC6" i="77" s="1"/>
  <c r="AB7" i="77" s="1"/>
  <c r="AX16" i="77"/>
  <c r="S16" i="77" s="1"/>
  <c r="AC16" i="77" s="1"/>
  <c r="AB17" i="77" s="1"/>
  <c r="AX23" i="77"/>
  <c r="S23" i="77" s="1"/>
  <c r="AC23" i="77" s="1"/>
  <c r="AB24" i="77" s="1"/>
  <c r="AX24" i="77"/>
  <c r="S24" i="77" s="1"/>
  <c r="AC24" i="77" s="1"/>
  <c r="AB25" i="77" s="1"/>
  <c r="AX25" i="77"/>
  <c r="S25" i="77" s="1"/>
  <c r="AC25" i="77" s="1"/>
  <c r="AB26" i="77" s="1"/>
  <c r="AX29" i="77"/>
  <c r="S29" i="77" s="1"/>
  <c r="AC29" i="77" s="1"/>
  <c r="AB30" i="77" s="1"/>
  <c r="AX30" i="77"/>
  <c r="S30" i="77" s="1"/>
  <c r="AC30" i="77" s="1"/>
  <c r="AB31" i="77" s="1"/>
  <c r="AX31" i="77"/>
  <c r="S31" i="77" s="1"/>
  <c r="AC31" i="77" s="1"/>
  <c r="AB32" i="77" s="1"/>
  <c r="AX32" i="77"/>
  <c r="S32" i="77" s="1"/>
  <c r="AC32" i="77" s="1"/>
  <c r="AB33" i="77" s="1"/>
  <c r="AX33" i="77"/>
  <c r="S33" i="77" s="1"/>
  <c r="AC33" i="77" s="1"/>
  <c r="AB34" i="77" s="1"/>
  <c r="AX36" i="77"/>
  <c r="S36" i="77" s="1"/>
  <c r="AC36" i="77" s="1"/>
  <c r="AB37" i="77" s="1"/>
  <c r="AX37" i="77"/>
  <c r="S37" i="77" s="1"/>
  <c r="AC37" i="77" s="1"/>
  <c r="AB38" i="77" s="1"/>
  <c r="AX38" i="77"/>
  <c r="S38" i="77" s="1"/>
  <c r="AC38" i="77" s="1"/>
  <c r="AB39" i="77" s="1"/>
  <c r="AX39" i="77"/>
  <c r="S39" i="77" s="1"/>
  <c r="AC39" i="77" s="1"/>
  <c r="AB40" i="77" s="1"/>
  <c r="AX40" i="77"/>
  <c r="S40" i="77" s="1"/>
  <c r="AC40" i="77" s="1"/>
  <c r="AB41" i="77" s="1"/>
  <c r="AX41" i="77"/>
  <c r="S41" i="77" s="1"/>
  <c r="AC41" i="77" s="1"/>
  <c r="AB42" i="77" s="1"/>
  <c r="AX42" i="77"/>
  <c r="S42" i="77" s="1"/>
  <c r="AC42" i="77" s="1"/>
  <c r="AB43" i="77" s="1"/>
  <c r="AX43" i="77"/>
  <c r="S43" i="77" s="1"/>
  <c r="AC43" i="77" s="1"/>
  <c r="AB44" i="77" s="1"/>
  <c r="AX44" i="77"/>
  <c r="S44" i="77" s="1"/>
  <c r="AC44" i="77" s="1"/>
  <c r="AB45" i="77" s="1"/>
  <c r="AX45" i="77"/>
  <c r="S45" i="77" s="1"/>
  <c r="AC45" i="77" s="1"/>
  <c r="AB46" i="77" s="1"/>
  <c r="AX46" i="77"/>
  <c r="S46" i="77" s="1"/>
  <c r="AC46" i="77" s="1"/>
  <c r="AB47" i="77" s="1"/>
  <c r="AX47" i="77"/>
  <c r="S47" i="77" s="1"/>
  <c r="AC47" i="77" s="1"/>
  <c r="AB48" i="77" s="1"/>
  <c r="AX48" i="77"/>
  <c r="S48" i="77" s="1"/>
  <c r="AC48" i="77" s="1"/>
  <c r="AB49" i="77" s="1"/>
  <c r="AX49" i="77"/>
  <c r="S49" i="77" s="1"/>
  <c r="AC49" i="77" s="1"/>
  <c r="AB50" i="77" s="1"/>
  <c r="AX50" i="77"/>
  <c r="S50" i="77" s="1"/>
  <c r="AC50" i="77" s="1"/>
  <c r="AB51" i="77" s="1"/>
  <c r="AX51" i="77"/>
  <c r="S51" i="77" s="1"/>
  <c r="AC51" i="77" s="1"/>
  <c r="AB52" i="77" s="1"/>
  <c r="AX52" i="77"/>
  <c r="S52" i="77" s="1"/>
  <c r="AC52" i="77" s="1"/>
  <c r="AB53" i="77" s="1"/>
  <c r="AX53" i="77"/>
  <c r="S53" i="77" s="1"/>
  <c r="AC53" i="77" s="1"/>
  <c r="AB54" i="77" s="1"/>
  <c r="AX54" i="77"/>
  <c r="S54" i="77" s="1"/>
  <c r="AC54" i="77" s="1"/>
  <c r="AB55" i="77" s="1"/>
  <c r="AX55" i="77"/>
  <c r="S55" i="77" s="1"/>
  <c r="AC55" i="77" s="1"/>
  <c r="AB56" i="77" s="1"/>
  <c r="AX56" i="77"/>
  <c r="S56" i="77" s="1"/>
  <c r="AC56" i="77" s="1"/>
  <c r="AB57" i="77" s="1"/>
  <c r="AX57" i="77"/>
  <c r="S57" i="77" s="1"/>
  <c r="AC57" i="77" s="1"/>
  <c r="AB58" i="77" s="1"/>
  <c r="AX58" i="77"/>
  <c r="S58" i="77" s="1"/>
  <c r="AC58" i="77" s="1"/>
  <c r="AB59" i="77" s="1"/>
  <c r="AX59" i="77"/>
  <c r="S59" i="77" s="1"/>
  <c r="AC59" i="77" s="1"/>
  <c r="AB60" i="77" s="1"/>
  <c r="AX60" i="77"/>
  <c r="S60" i="77" s="1"/>
  <c r="AC60" i="77" s="1"/>
  <c r="AB61" i="77" s="1"/>
  <c r="AX61" i="77"/>
  <c r="S61" i="77" s="1"/>
  <c r="AC61" i="77" s="1"/>
  <c r="AB62" i="77" s="1"/>
  <c r="AX62" i="77"/>
  <c r="S62" i="77" s="1"/>
  <c r="AC62" i="77" s="1"/>
  <c r="AB63" i="77" s="1"/>
  <c r="AX63" i="77"/>
  <c r="S63" i="77" s="1"/>
  <c r="AC63" i="77" s="1"/>
  <c r="AB64" i="77" s="1"/>
  <c r="AX64" i="77"/>
  <c r="S64" i="77" s="1"/>
  <c r="AC64" i="77" s="1"/>
  <c r="AB65" i="77" s="1"/>
  <c r="AX65" i="77"/>
  <c r="S65" i="77" s="1"/>
  <c r="AC65" i="77" s="1"/>
  <c r="AB66" i="77" s="1"/>
  <c r="AX66" i="77"/>
  <c r="S66" i="77" s="1"/>
  <c r="AC66" i="77" s="1"/>
  <c r="AB67" i="77" s="1"/>
  <c r="AX67" i="77"/>
  <c r="S67" i="77" s="1"/>
  <c r="AC67" i="77" s="1"/>
  <c r="AB68" i="77" s="1"/>
  <c r="AX68" i="77"/>
  <c r="S68" i="77" s="1"/>
  <c r="AC68" i="77" s="1"/>
  <c r="AB69" i="77" s="1"/>
  <c r="AX69" i="77"/>
  <c r="S69" i="77" s="1"/>
  <c r="AC69" i="77" s="1"/>
  <c r="AB70" i="77" s="1"/>
  <c r="AX70" i="77"/>
  <c r="S70" i="77" s="1"/>
  <c r="AC70" i="77" s="1"/>
  <c r="AB71" i="77" s="1"/>
  <c r="AX71" i="77"/>
  <c r="S71" i="77" s="1"/>
  <c r="AC71" i="77" s="1"/>
  <c r="AB72" i="77" s="1"/>
  <c r="AX72" i="77"/>
  <c r="S72" i="77" s="1"/>
  <c r="AC72" i="77" s="1"/>
  <c r="AB73" i="77" s="1"/>
  <c r="AX73" i="77"/>
  <c r="S73" i="77" s="1"/>
  <c r="AC73" i="77" s="1"/>
  <c r="AB74" i="77" s="1"/>
  <c r="AX74" i="77"/>
  <c r="S74" i="77" s="1"/>
  <c r="AC74" i="77" s="1"/>
  <c r="AB75" i="77" s="1"/>
  <c r="AX75" i="77"/>
  <c r="S75" i="77" s="1"/>
  <c r="AC75" i="77" s="1"/>
  <c r="AB76" i="77" s="1"/>
  <c r="AX76" i="77"/>
  <c r="S76" i="77" s="1"/>
  <c r="AC76" i="77" s="1"/>
  <c r="AB77" i="77" s="1"/>
  <c r="AX77" i="77"/>
  <c r="S77" i="77" s="1"/>
  <c r="AC77" i="77" s="1"/>
  <c r="AB78" i="77" s="1"/>
  <c r="AX78" i="77"/>
  <c r="S78" i="77" s="1"/>
  <c r="AC78" i="77" s="1"/>
  <c r="AB79" i="77" s="1"/>
  <c r="AX79" i="77"/>
  <c r="S79" i="77" s="1"/>
  <c r="AC79" i="77" s="1"/>
  <c r="AB80" i="77" s="1"/>
  <c r="AX80" i="77"/>
  <c r="S80" i="77" s="1"/>
  <c r="AC80" i="77" s="1"/>
  <c r="AB81" i="77" s="1"/>
  <c r="AX81" i="77"/>
  <c r="S81" i="77" s="1"/>
  <c r="AC81" i="77" s="1"/>
  <c r="AB82" i="77" s="1"/>
  <c r="AX82" i="77"/>
  <c r="S82" i="77" s="1"/>
  <c r="AC82" i="77" s="1"/>
  <c r="AB83" i="77" s="1"/>
  <c r="AX83" i="77"/>
  <c r="S83" i="77" s="1"/>
  <c r="AC83" i="77" s="1"/>
  <c r="AB84" i="77" s="1"/>
  <c r="AX84" i="77"/>
  <c r="S84" i="77" s="1"/>
  <c r="AC84" i="77" s="1"/>
  <c r="AB85" i="77" s="1"/>
  <c r="AX85" i="77"/>
  <c r="S85" i="77" s="1"/>
  <c r="AC85" i="77" s="1"/>
  <c r="AB86" i="77" s="1"/>
  <c r="AX86" i="77"/>
  <c r="S86" i="77" s="1"/>
  <c r="AC86" i="77" s="1"/>
  <c r="AB87" i="77" s="1"/>
  <c r="AX87" i="77"/>
  <c r="S87" i="77" s="1"/>
  <c r="AC87" i="77" s="1"/>
  <c r="AB88" i="77" s="1"/>
  <c r="AX88" i="77"/>
  <c r="S88" i="77" s="1"/>
  <c r="AC88" i="77" s="1"/>
  <c r="AB89" i="77" s="1"/>
  <c r="AX89" i="77"/>
  <c r="S89" i="77" s="1"/>
  <c r="AC89" i="77" s="1"/>
  <c r="AB90" i="77" s="1"/>
  <c r="AX90" i="77"/>
  <c r="S90" i="77" s="1"/>
  <c r="AC90" i="77" s="1"/>
  <c r="AB91" i="77" s="1"/>
  <c r="AX91" i="77"/>
  <c r="S91" i="77" s="1"/>
  <c r="AC91" i="77" s="1"/>
  <c r="AB92" i="77" s="1"/>
  <c r="AX92" i="77"/>
  <c r="S92" i="77" s="1"/>
  <c r="AC92" i="77" s="1"/>
  <c r="AB93" i="77" s="1"/>
  <c r="AX96" i="77"/>
  <c r="S96" i="77" s="1"/>
  <c r="AC96" i="77" s="1"/>
  <c r="AB97" i="77" s="1"/>
  <c r="AX93" i="77"/>
  <c r="S93" i="77" s="1"/>
  <c r="AC93" i="77" s="1"/>
  <c r="AB94" i="77" s="1"/>
  <c r="AX95" i="77"/>
  <c r="S95" i="77" s="1"/>
  <c r="AC95" i="77" s="1"/>
  <c r="AB96" i="77" s="1"/>
  <c r="AX97" i="77"/>
  <c r="S97" i="77" s="1"/>
  <c r="AC97" i="77" s="1"/>
  <c r="AB98" i="77" s="1"/>
  <c r="AX94" i="77"/>
  <c r="S94" i="77" s="1"/>
  <c r="AC94" i="77" s="1"/>
  <c r="AB95" i="77" s="1"/>
  <c r="AJ98" i="81"/>
  <c r="AS98" i="81" s="1"/>
  <c r="AK98" i="81"/>
  <c r="AT98" i="81" s="1"/>
  <c r="AJ92" i="81"/>
  <c r="AK92" i="81"/>
  <c r="AT92" i="81" s="1"/>
  <c r="AJ86" i="81"/>
  <c r="AK86" i="81"/>
  <c r="AT86" i="81" s="1"/>
  <c r="AJ80" i="81"/>
  <c r="AK80" i="81"/>
  <c r="AT80" i="81" s="1"/>
  <c r="AJ74" i="81"/>
  <c r="AK74" i="81"/>
  <c r="AT74" i="81" s="1"/>
  <c r="AJ68" i="81"/>
  <c r="AK68" i="81"/>
  <c r="AT68" i="81" s="1"/>
  <c r="AJ62" i="81"/>
  <c r="AK62" i="81"/>
  <c r="AT62" i="81" s="1"/>
  <c r="AJ56" i="81"/>
  <c r="AK56" i="81"/>
  <c r="AT56" i="81" s="1"/>
  <c r="AX49" i="81"/>
  <c r="S49" i="81" s="1"/>
  <c r="AC49" i="81" s="1"/>
  <c r="AB50" i="81" s="1"/>
  <c r="AX43" i="81"/>
  <c r="S43" i="81" s="1"/>
  <c r="AC43" i="81" s="1"/>
  <c r="AB44" i="81" s="1"/>
  <c r="AX37" i="81"/>
  <c r="S37" i="81" s="1"/>
  <c r="AC37" i="81" s="1"/>
  <c r="AB38" i="81" s="1"/>
  <c r="AX31" i="81"/>
  <c r="S31" i="81" s="1"/>
  <c r="AC31" i="81" s="1"/>
  <c r="AB32" i="81" s="1"/>
  <c r="AX25" i="81"/>
  <c r="S25" i="81" s="1"/>
  <c r="AC25" i="81" s="1"/>
  <c r="AB26" i="81" s="1"/>
  <c r="AX19" i="81"/>
  <c r="S19" i="81" s="1"/>
  <c r="AC19" i="81" s="1"/>
  <c r="AB20" i="81" s="1"/>
  <c r="AX13" i="81"/>
  <c r="S13" i="81" s="1"/>
  <c r="AC13" i="81" s="1"/>
  <c r="AB14" i="81" s="1"/>
  <c r="AX7" i="81"/>
  <c r="S7" i="81" s="1"/>
  <c r="AC7" i="81" s="1"/>
  <c r="AB8" i="81" s="1"/>
  <c r="AR95" i="33"/>
  <c r="AS17" i="29"/>
  <c r="AL17" i="29"/>
  <c r="AU17" i="29" s="1"/>
  <c r="AS35" i="29"/>
  <c r="AL35" i="29"/>
  <c r="AU35" i="29" s="1"/>
  <c r="AS53" i="29"/>
  <c r="AL53" i="29"/>
  <c r="AU53" i="29" s="1"/>
  <c r="AS71" i="29"/>
  <c r="AL71" i="29"/>
  <c r="AU71" i="29" s="1"/>
  <c r="AS89" i="29"/>
  <c r="AL89" i="29"/>
  <c r="AU89" i="29" s="1"/>
  <c r="AR96" i="41"/>
  <c r="W98" i="25"/>
  <c r="AG97" i="25"/>
  <c r="AP97" i="25" s="1"/>
  <c r="AF97" i="25"/>
  <c r="AO97" i="25" s="1"/>
  <c r="AE97" i="25"/>
  <c r="AS7" i="29"/>
  <c r="AL7" i="29"/>
  <c r="AU7" i="29" s="1"/>
  <c r="AS25" i="29"/>
  <c r="AL25" i="29"/>
  <c r="AU25" i="29" s="1"/>
  <c r="AS43" i="29"/>
  <c r="AL43" i="29"/>
  <c r="AU43" i="29" s="1"/>
  <c r="AS61" i="29"/>
  <c r="AL61" i="29"/>
  <c r="AU61" i="29" s="1"/>
  <c r="AS79" i="29"/>
  <c r="AL79" i="29"/>
  <c r="AU79" i="29" s="1"/>
  <c r="AS96" i="29"/>
  <c r="AL96" i="29"/>
  <c r="AU96" i="29" s="1"/>
  <c r="Z97" i="41"/>
  <c r="AJ70" i="81"/>
  <c r="AK70" i="81"/>
  <c r="AT70" i="81" s="1"/>
  <c r="Z96" i="37"/>
  <c r="AS16" i="29"/>
  <c r="AL16" i="29"/>
  <c r="AU16" i="29" s="1"/>
  <c r="AS34" i="29"/>
  <c r="AL34" i="29"/>
  <c r="AU34" i="29" s="1"/>
  <c r="AS52" i="29"/>
  <c r="AL52" i="29"/>
  <c r="AU52" i="29" s="1"/>
  <c r="AS70" i="29"/>
  <c r="AL70" i="29"/>
  <c r="AU70" i="29" s="1"/>
  <c r="AS88" i="29"/>
  <c r="AL88" i="29"/>
  <c r="AU88" i="29" s="1"/>
  <c r="AJ96" i="81"/>
  <c r="AK96" i="81"/>
  <c r="AT96" i="81" s="1"/>
  <c r="AJ91" i="81"/>
  <c r="AK91" i="81"/>
  <c r="AT91" i="81" s="1"/>
  <c r="AJ85" i="81"/>
  <c r="AK85" i="81"/>
  <c r="AT85" i="81" s="1"/>
  <c r="AJ79" i="81"/>
  <c r="AK79" i="81"/>
  <c r="AT79" i="81" s="1"/>
  <c r="AJ73" i="81"/>
  <c r="AK73" i="81"/>
  <c r="AT73" i="81" s="1"/>
  <c r="AX66" i="81"/>
  <c r="S66" i="81" s="1"/>
  <c r="AC66" i="81" s="1"/>
  <c r="AB67" i="81" s="1"/>
  <c r="AX60" i="81"/>
  <c r="S60" i="81" s="1"/>
  <c r="AC60" i="81" s="1"/>
  <c r="AB61" i="81" s="1"/>
  <c r="AX54" i="81"/>
  <c r="S54" i="81" s="1"/>
  <c r="AC54" i="81" s="1"/>
  <c r="AB55" i="81" s="1"/>
  <c r="AX48" i="81"/>
  <c r="S48" i="81" s="1"/>
  <c r="AC48" i="81" s="1"/>
  <c r="AB49" i="81" s="1"/>
  <c r="AX42" i="81"/>
  <c r="S42" i="81" s="1"/>
  <c r="AC42" i="81" s="1"/>
  <c r="AB43" i="81" s="1"/>
  <c r="AX36" i="81"/>
  <c r="S36" i="81" s="1"/>
  <c r="AC36" i="81" s="1"/>
  <c r="AB37" i="81" s="1"/>
  <c r="AX30" i="81"/>
  <c r="S30" i="81" s="1"/>
  <c r="AC30" i="81" s="1"/>
  <c r="AB31" i="81" s="1"/>
  <c r="AX24" i="81"/>
  <c r="S24" i="81" s="1"/>
  <c r="AC24" i="81" s="1"/>
  <c r="AB25" i="81" s="1"/>
  <c r="AX18" i="81"/>
  <c r="S18" i="81" s="1"/>
  <c r="AC18" i="81" s="1"/>
  <c r="AB19" i="81" s="1"/>
  <c r="AX12" i="81"/>
  <c r="S12" i="81" s="1"/>
  <c r="AC12" i="81" s="1"/>
  <c r="AB13" i="81" s="1"/>
  <c r="AX6" i="81"/>
  <c r="S6" i="81" s="1"/>
  <c r="AC6" i="81" s="1"/>
  <c r="AB7" i="81" s="1"/>
  <c r="AH95" i="85"/>
  <c r="AQ95" i="85" s="1"/>
  <c r="X95" i="93"/>
  <c r="Y95" i="93"/>
  <c r="AS6" i="29"/>
  <c r="AL6" i="29"/>
  <c r="AU6" i="29" s="1"/>
  <c r="AS24" i="29"/>
  <c r="AL24" i="29"/>
  <c r="AU24" i="29" s="1"/>
  <c r="AS42" i="29"/>
  <c r="AL42" i="29"/>
  <c r="AU42" i="29" s="1"/>
  <c r="AS60" i="29"/>
  <c r="AL60" i="29"/>
  <c r="AU60" i="29" s="1"/>
  <c r="AS78" i="29"/>
  <c r="AL78" i="29"/>
  <c r="AU78" i="29" s="1"/>
  <c r="AS95" i="29"/>
  <c r="AL95" i="29"/>
  <c r="AU95" i="29" s="1"/>
  <c r="AS14" i="29"/>
  <c r="AL14" i="29"/>
  <c r="AU14" i="29" s="1"/>
  <c r="AS32" i="29"/>
  <c r="AL32" i="29"/>
  <c r="AU32" i="29" s="1"/>
  <c r="AS50" i="29"/>
  <c r="AL50" i="29"/>
  <c r="AU50" i="29" s="1"/>
  <c r="AS68" i="29"/>
  <c r="AL68" i="29"/>
  <c r="AU68" i="29" s="1"/>
  <c r="AS86" i="29"/>
  <c r="AL86" i="29"/>
  <c r="AU86" i="29" s="1"/>
  <c r="AS81" i="29"/>
  <c r="AL81" i="29"/>
  <c r="AU81" i="29" s="1"/>
  <c r="AS15" i="29"/>
  <c r="AL15" i="29"/>
  <c r="AU15" i="29" s="1"/>
  <c r="AS33" i="29"/>
  <c r="AL33" i="29"/>
  <c r="AU33" i="29" s="1"/>
  <c r="AS51" i="29"/>
  <c r="AL51" i="29"/>
  <c r="AU51" i="29" s="1"/>
  <c r="AS69" i="29"/>
  <c r="AL69" i="29"/>
  <c r="AU69" i="29" s="1"/>
  <c r="AJ64" i="81"/>
  <c r="AK64" i="81"/>
  <c r="AT64" i="81" s="1"/>
  <c r="Z98" i="77"/>
  <c r="AJ95" i="81"/>
  <c r="AK95" i="81"/>
  <c r="AT95" i="81" s="1"/>
  <c r="AJ90" i="81"/>
  <c r="AK90" i="81"/>
  <c r="AT90" i="81" s="1"/>
  <c r="AJ84" i="81"/>
  <c r="AK84" i="81"/>
  <c r="AT84" i="81" s="1"/>
  <c r="AJ78" i="81"/>
  <c r="AK78" i="81"/>
  <c r="AT78" i="81" s="1"/>
  <c r="AJ72" i="81"/>
  <c r="AK72" i="81"/>
  <c r="AT72" i="81" s="1"/>
  <c r="AX65" i="81"/>
  <c r="S65" i="81" s="1"/>
  <c r="AC65" i="81" s="1"/>
  <c r="AB66" i="81" s="1"/>
  <c r="AX59" i="81"/>
  <c r="S59" i="81" s="1"/>
  <c r="AC59" i="81" s="1"/>
  <c r="AB60" i="81" s="1"/>
  <c r="AX53" i="81"/>
  <c r="S53" i="81" s="1"/>
  <c r="AC53" i="81" s="1"/>
  <c r="AB54" i="81" s="1"/>
  <c r="AX47" i="81"/>
  <c r="S47" i="81" s="1"/>
  <c r="AC47" i="81" s="1"/>
  <c r="AB48" i="81" s="1"/>
  <c r="AX41" i="81"/>
  <c r="S41" i="81" s="1"/>
  <c r="AC41" i="81" s="1"/>
  <c r="AB42" i="81" s="1"/>
  <c r="AX35" i="81"/>
  <c r="S35" i="81" s="1"/>
  <c r="AC35" i="81" s="1"/>
  <c r="AB36" i="81" s="1"/>
  <c r="AX29" i="81"/>
  <c r="S29" i="81" s="1"/>
  <c r="AC29" i="81" s="1"/>
  <c r="AB30" i="81" s="1"/>
  <c r="AX23" i="81"/>
  <c r="S23" i="81" s="1"/>
  <c r="AC23" i="81" s="1"/>
  <c r="AB24" i="81" s="1"/>
  <c r="AX17" i="81"/>
  <c r="S17" i="81" s="1"/>
  <c r="AC17" i="81" s="1"/>
  <c r="AB18" i="81" s="1"/>
  <c r="AX11" i="81"/>
  <c r="S11" i="81" s="1"/>
  <c r="AC11" i="81" s="1"/>
  <c r="AB12" i="81" s="1"/>
  <c r="AX5" i="81"/>
  <c r="S5" i="81" s="1"/>
  <c r="AC5" i="81" s="1"/>
  <c r="AB6" i="81" s="1"/>
  <c r="AS5" i="29"/>
  <c r="AL5" i="29"/>
  <c r="AU5" i="29" s="1"/>
  <c r="AS23" i="29"/>
  <c r="AL23" i="29"/>
  <c r="AU23" i="29" s="1"/>
  <c r="AS41" i="29"/>
  <c r="AL41" i="29"/>
  <c r="AU41" i="29" s="1"/>
  <c r="AS59" i="29"/>
  <c r="AL59" i="29"/>
  <c r="AU59" i="29" s="1"/>
  <c r="AS77" i="29"/>
  <c r="AL77" i="29"/>
  <c r="AU77" i="29" s="1"/>
  <c r="AS97" i="29"/>
  <c r="AL97" i="29"/>
  <c r="AU97" i="29" s="1"/>
  <c r="AS13" i="29"/>
  <c r="AL13" i="29"/>
  <c r="AU13" i="29" s="1"/>
  <c r="AS31" i="29"/>
  <c r="AL31" i="29"/>
  <c r="AU31" i="29" s="1"/>
  <c r="AS49" i="29"/>
  <c r="AL49" i="29"/>
  <c r="AU49" i="29" s="1"/>
  <c r="AS67" i="29"/>
  <c r="AL67" i="29"/>
  <c r="AU67" i="29" s="1"/>
  <c r="AS85" i="29"/>
  <c r="AL85" i="29"/>
  <c r="AU85" i="29" s="1"/>
  <c r="AH97" i="45"/>
  <c r="AQ97" i="45" s="1"/>
  <c r="AH96" i="33"/>
  <c r="AQ96" i="33" s="1"/>
  <c r="AS3" i="29"/>
  <c r="AL3" i="29"/>
  <c r="AU3" i="29" s="1"/>
  <c r="AJ94" i="81"/>
  <c r="AK94" i="81"/>
  <c r="AT94" i="81" s="1"/>
  <c r="AL98" i="29"/>
  <c r="AU98" i="29" s="1"/>
  <c r="AR98" i="29"/>
  <c r="AR100" i="29" s="1"/>
  <c r="AS22" i="29"/>
  <c r="AL22" i="29"/>
  <c r="AU22" i="29" s="1"/>
  <c r="AS40" i="29"/>
  <c r="AL40" i="29"/>
  <c r="AU40" i="29" s="1"/>
  <c r="AS58" i="29"/>
  <c r="AL58" i="29"/>
  <c r="AU58" i="29" s="1"/>
  <c r="AS76" i="29"/>
  <c r="AL76" i="29"/>
  <c r="AU76" i="29" s="1"/>
  <c r="AJ97" i="81"/>
  <c r="AK97" i="81"/>
  <c r="AT97" i="81" s="1"/>
  <c r="AJ89" i="81"/>
  <c r="AK89" i="81"/>
  <c r="AT89" i="81" s="1"/>
  <c r="AJ83" i="81"/>
  <c r="AK83" i="81"/>
  <c r="AT83" i="81" s="1"/>
  <c r="AJ77" i="81"/>
  <c r="AK77" i="81"/>
  <c r="AT77" i="81" s="1"/>
  <c r="AJ71" i="81"/>
  <c r="AK71" i="81"/>
  <c r="AT71" i="81" s="1"/>
  <c r="AK65" i="81"/>
  <c r="AT65" i="81" s="1"/>
  <c r="AK59" i="81"/>
  <c r="AT59" i="81" s="1"/>
  <c r="AX52" i="81"/>
  <c r="S52" i="81" s="1"/>
  <c r="AC52" i="81" s="1"/>
  <c r="AB53" i="81" s="1"/>
  <c r="AX46" i="81"/>
  <c r="S46" i="81" s="1"/>
  <c r="AC46" i="81" s="1"/>
  <c r="AB47" i="81" s="1"/>
  <c r="AX40" i="81"/>
  <c r="S40" i="81" s="1"/>
  <c r="AC40" i="81" s="1"/>
  <c r="AB41" i="81" s="1"/>
  <c r="AX34" i="81"/>
  <c r="S34" i="81" s="1"/>
  <c r="AC34" i="81" s="1"/>
  <c r="AB35" i="81" s="1"/>
  <c r="AX28" i="81"/>
  <c r="S28" i="81" s="1"/>
  <c r="AC28" i="81" s="1"/>
  <c r="AB29" i="81" s="1"/>
  <c r="AX22" i="81"/>
  <c r="S22" i="81" s="1"/>
  <c r="AC22" i="81" s="1"/>
  <c r="AB23" i="81" s="1"/>
  <c r="AX16" i="81"/>
  <c r="S16" i="81" s="1"/>
  <c r="AC16" i="81" s="1"/>
  <c r="AB17" i="81" s="1"/>
  <c r="AX10" i="81"/>
  <c r="S10" i="81" s="1"/>
  <c r="AC10" i="81" s="1"/>
  <c r="AB11" i="81" s="1"/>
  <c r="W96" i="85"/>
  <c r="AG95" i="85"/>
  <c r="AP95" i="85" s="1"/>
  <c r="AF95" i="85"/>
  <c r="AO95" i="85" s="1"/>
  <c r="AE95" i="85"/>
  <c r="AI94" i="93"/>
  <c r="AN94" i="93"/>
  <c r="AS12" i="29"/>
  <c r="AL12" i="29"/>
  <c r="AU12" i="29" s="1"/>
  <c r="AS30" i="29"/>
  <c r="AL30" i="29"/>
  <c r="AU30" i="29" s="1"/>
  <c r="AS48" i="29"/>
  <c r="AL48" i="29"/>
  <c r="AU48" i="29" s="1"/>
  <c r="AS66" i="29"/>
  <c r="AL66" i="29"/>
  <c r="AU66" i="29" s="1"/>
  <c r="AS84" i="29"/>
  <c r="AL84" i="29"/>
  <c r="AU84" i="29" s="1"/>
  <c r="AR97" i="77"/>
  <c r="AF97" i="45"/>
  <c r="AO97" i="45" s="1"/>
  <c r="AG97" i="45"/>
  <c r="AP97" i="45" s="1"/>
  <c r="W98" i="45"/>
  <c r="AE97" i="45"/>
  <c r="AR94" i="85"/>
  <c r="W97" i="33"/>
  <c r="AG96" i="33"/>
  <c r="AP96" i="33" s="1"/>
  <c r="AF96" i="33"/>
  <c r="AO96" i="33" s="1"/>
  <c r="AE96" i="33"/>
  <c r="AS20" i="29"/>
  <c r="AL20" i="29"/>
  <c r="AU20" i="29" s="1"/>
  <c r="AS38" i="29"/>
  <c r="AL38" i="29"/>
  <c r="AU38" i="29" s="1"/>
  <c r="AS56" i="29"/>
  <c r="AL56" i="29"/>
  <c r="AU56" i="29" s="1"/>
  <c r="AS74" i="29"/>
  <c r="AL74" i="29"/>
  <c r="AU74" i="29" s="1"/>
  <c r="AS92" i="29"/>
  <c r="AL92" i="29"/>
  <c r="AU92" i="29" s="1"/>
  <c r="AJ4" i="29"/>
  <c r="AK4" i="29"/>
  <c r="AT4" i="29" s="1"/>
  <c r="AT100" i="29" s="1"/>
  <c r="AS21" i="29"/>
  <c r="AL21" i="29"/>
  <c r="AU21" i="29" s="1"/>
  <c r="AS39" i="29"/>
  <c r="AL39" i="29"/>
  <c r="AU39" i="29" s="1"/>
  <c r="AS57" i="29"/>
  <c r="AL57" i="29"/>
  <c r="AU57" i="29" s="1"/>
  <c r="AS75" i="29"/>
  <c r="AL75" i="29"/>
  <c r="AU75" i="29" s="1"/>
  <c r="AJ59" i="81" l="1"/>
  <c r="AX35" i="77"/>
  <c r="S35" i="77" s="1"/>
  <c r="AC35" i="77" s="1"/>
  <c r="AB36" i="77" s="1"/>
  <c r="AX26" i="77"/>
  <c r="S26" i="77" s="1"/>
  <c r="AC26" i="77" s="1"/>
  <c r="AB27" i="77" s="1"/>
  <c r="Z95" i="93"/>
  <c r="AX17" i="77"/>
  <c r="S17" i="77" s="1"/>
  <c r="AC17" i="77" s="1"/>
  <c r="AB18" i="77" s="1"/>
  <c r="AX10" i="77"/>
  <c r="S10" i="77" s="1"/>
  <c r="AC10" i="77" s="1"/>
  <c r="AB11" i="77" s="1"/>
  <c r="AX34" i="77"/>
  <c r="S34" i="77" s="1"/>
  <c r="AC34" i="77" s="1"/>
  <c r="AB35" i="77" s="1"/>
  <c r="AX28" i="77"/>
  <c r="S28" i="77" s="1"/>
  <c r="AC28" i="77" s="1"/>
  <c r="AB29" i="77" s="1"/>
  <c r="AX22" i="77"/>
  <c r="S22" i="77" s="1"/>
  <c r="AC22" i="77" s="1"/>
  <c r="AB23" i="77" s="1"/>
  <c r="AX15" i="77"/>
  <c r="S15" i="77" s="1"/>
  <c r="AC15" i="77" s="1"/>
  <c r="AB16" i="77" s="1"/>
  <c r="AX27" i="77"/>
  <c r="S27" i="77" s="1"/>
  <c r="AC27" i="77" s="1"/>
  <c r="AB28" i="77" s="1"/>
  <c r="AX21" i="77"/>
  <c r="S21" i="77" s="1"/>
  <c r="AC21" i="77" s="1"/>
  <c r="AB22" i="77" s="1"/>
  <c r="AX14" i="77"/>
  <c r="S14" i="77" s="1"/>
  <c r="AC14" i="77" s="1"/>
  <c r="AB15" i="77" s="1"/>
  <c r="AX20" i="77"/>
  <c r="S20" i="77" s="1"/>
  <c r="AC20" i="77" s="1"/>
  <c r="AB21" i="77" s="1"/>
  <c r="AX13" i="77"/>
  <c r="S13" i="77" s="1"/>
  <c r="AC13" i="77" s="1"/>
  <c r="AB14" i="77" s="1"/>
  <c r="AX19" i="77"/>
  <c r="S19" i="77" s="1"/>
  <c r="AC19" i="77" s="1"/>
  <c r="AB20" i="77" s="1"/>
  <c r="AX11" i="77"/>
  <c r="S11" i="77" s="1"/>
  <c r="AC11" i="77" s="1"/>
  <c r="AB12" i="77" s="1"/>
  <c r="AJ65" i="81"/>
  <c r="AX8" i="77"/>
  <c r="S8" i="77" s="1"/>
  <c r="AC8" i="77" s="1"/>
  <c r="AB9" i="77" s="1"/>
  <c r="AX7" i="77"/>
  <c r="S7" i="77" s="1"/>
  <c r="AC7" i="77" s="1"/>
  <c r="AB8" i="77" s="1"/>
  <c r="AX5" i="77"/>
  <c r="S5" i="77" s="1"/>
  <c r="AC5" i="77" s="1"/>
  <c r="AB6" i="77" s="1"/>
  <c r="AJ6" i="77" s="1"/>
  <c r="AX3" i="77"/>
  <c r="S3" i="77" s="1"/>
  <c r="AC3" i="77" s="1"/>
  <c r="AB4" i="77" s="1"/>
  <c r="AK7" i="77"/>
  <c r="AT7" i="77" s="1"/>
  <c r="AJ6" i="81"/>
  <c r="AK6" i="81"/>
  <c r="AT6" i="81" s="1"/>
  <c r="AS72" i="81"/>
  <c r="AL72" i="81"/>
  <c r="AU72" i="81" s="1"/>
  <c r="AS79" i="81"/>
  <c r="AL79" i="81"/>
  <c r="AU79" i="81" s="1"/>
  <c r="AJ96" i="77"/>
  <c r="AK96" i="77"/>
  <c r="AT96" i="77" s="1"/>
  <c r="AJ66" i="77"/>
  <c r="AK66" i="77"/>
  <c r="AT66" i="77" s="1"/>
  <c r="AJ36" i="77"/>
  <c r="AK36" i="77"/>
  <c r="AT36" i="77" s="1"/>
  <c r="AS57" i="81"/>
  <c r="AL57" i="81"/>
  <c r="AU57" i="81" s="1"/>
  <c r="AS75" i="81"/>
  <c r="AL75" i="81"/>
  <c r="AU75" i="81" s="1"/>
  <c r="AS59" i="81"/>
  <c r="AL59" i="81"/>
  <c r="AU59" i="81" s="1"/>
  <c r="AJ61" i="81"/>
  <c r="AK61" i="81"/>
  <c r="AT61" i="81" s="1"/>
  <c r="X98" i="25"/>
  <c r="Y98" i="25"/>
  <c r="AS56" i="81"/>
  <c r="AL56" i="81"/>
  <c r="AU56" i="81" s="1"/>
  <c r="AJ89" i="77"/>
  <c r="AK89" i="77"/>
  <c r="AT89" i="77" s="1"/>
  <c r="AJ83" i="77"/>
  <c r="AK83" i="77"/>
  <c r="AT83" i="77" s="1"/>
  <c r="AJ71" i="77"/>
  <c r="AK71" i="77"/>
  <c r="AT71" i="77" s="1"/>
  <c r="AJ65" i="77"/>
  <c r="AK65" i="77"/>
  <c r="AT65" i="77" s="1"/>
  <c r="AJ59" i="77"/>
  <c r="AK59" i="77"/>
  <c r="AT59" i="77" s="1"/>
  <c r="AJ53" i="77"/>
  <c r="AK53" i="77"/>
  <c r="AT53" i="77" s="1"/>
  <c r="AJ41" i="77"/>
  <c r="AK41" i="77"/>
  <c r="AT41" i="77" s="1"/>
  <c r="AJ35" i="77"/>
  <c r="AK35" i="77"/>
  <c r="AT35" i="77" s="1"/>
  <c r="AJ29" i="77"/>
  <c r="AK29" i="77"/>
  <c r="AT29" i="77" s="1"/>
  <c r="AJ23" i="77"/>
  <c r="AK23" i="77"/>
  <c r="AT23" i="77" s="1"/>
  <c r="AJ17" i="77"/>
  <c r="AK17" i="77"/>
  <c r="AT17" i="77" s="1"/>
  <c r="AJ11" i="77"/>
  <c r="AK11" i="77"/>
  <c r="AT11" i="77" s="1"/>
  <c r="AJ3" i="77"/>
  <c r="AI94" i="73"/>
  <c r="AN94" i="73"/>
  <c r="AJ33" i="81"/>
  <c r="AK33" i="81"/>
  <c r="AT33" i="81" s="1"/>
  <c r="AN94" i="89"/>
  <c r="AI94" i="89"/>
  <c r="AJ22" i="81"/>
  <c r="AJ40" i="81"/>
  <c r="AS58" i="81"/>
  <c r="AL58" i="81"/>
  <c r="AU58" i="81" s="1"/>
  <c r="AJ42" i="81"/>
  <c r="AK42" i="81"/>
  <c r="AT42" i="81" s="1"/>
  <c r="AS90" i="81"/>
  <c r="AL90" i="81"/>
  <c r="AU90" i="81" s="1"/>
  <c r="AS96" i="81"/>
  <c r="AL96" i="81"/>
  <c r="AU96" i="81" s="1"/>
  <c r="AJ78" i="77"/>
  <c r="AK78" i="77"/>
  <c r="AT78" i="77" s="1"/>
  <c r="AJ48" i="77"/>
  <c r="AK48" i="77"/>
  <c r="AT48" i="77" s="1"/>
  <c r="AJ30" i="77"/>
  <c r="AK30" i="77"/>
  <c r="AT30" i="77" s="1"/>
  <c r="AJ27" i="81"/>
  <c r="AK27" i="81"/>
  <c r="AT27" i="81" s="1"/>
  <c r="AS93" i="81"/>
  <c r="AL93" i="81"/>
  <c r="AU93" i="81" s="1"/>
  <c r="AJ29" i="81"/>
  <c r="AK29" i="81"/>
  <c r="AT29" i="81" s="1"/>
  <c r="AJ26" i="81"/>
  <c r="AK26" i="81"/>
  <c r="AT26" i="81" s="1"/>
  <c r="AJ94" i="77"/>
  <c r="AK94" i="77"/>
  <c r="AT94" i="77" s="1"/>
  <c r="AJ47" i="77"/>
  <c r="AK47" i="77"/>
  <c r="AT47" i="77" s="1"/>
  <c r="AJ35" i="81"/>
  <c r="AK35" i="81"/>
  <c r="AT35" i="81" s="1"/>
  <c r="AJ18" i="81"/>
  <c r="AK18" i="81"/>
  <c r="AT18" i="81" s="1"/>
  <c r="AJ54" i="81"/>
  <c r="AK54" i="81"/>
  <c r="AT54" i="81" s="1"/>
  <c r="AS78" i="81"/>
  <c r="AL78" i="81"/>
  <c r="AU78" i="81" s="1"/>
  <c r="AS95" i="81"/>
  <c r="AL95" i="81"/>
  <c r="AU95" i="81" s="1"/>
  <c r="AJ31" i="81"/>
  <c r="AK31" i="81"/>
  <c r="AT31" i="81" s="1"/>
  <c r="AJ67" i="81"/>
  <c r="AK67" i="81"/>
  <c r="AT67" i="81" s="1"/>
  <c r="AS85" i="81"/>
  <c r="AL85" i="81"/>
  <c r="AU85" i="81" s="1"/>
  <c r="W98" i="41"/>
  <c r="AG97" i="41"/>
  <c r="AP97" i="41" s="1"/>
  <c r="AF97" i="41"/>
  <c r="AO97" i="41" s="1"/>
  <c r="AE97" i="41"/>
  <c r="AJ32" i="81"/>
  <c r="AK32" i="81"/>
  <c r="AT32" i="81" s="1"/>
  <c r="AJ97" i="77"/>
  <c r="AK97" i="77"/>
  <c r="AT97" i="77" s="1"/>
  <c r="AJ88" i="77"/>
  <c r="AK88" i="77"/>
  <c r="AT88" i="77" s="1"/>
  <c r="AJ82" i="77"/>
  <c r="AK82" i="77"/>
  <c r="AT82" i="77" s="1"/>
  <c r="AJ76" i="77"/>
  <c r="AK76" i="77"/>
  <c r="AT76" i="77" s="1"/>
  <c r="AJ70" i="77"/>
  <c r="AK70" i="77"/>
  <c r="AT70" i="77" s="1"/>
  <c r="AJ64" i="77"/>
  <c r="AK64" i="77"/>
  <c r="AT64" i="77" s="1"/>
  <c r="AJ58" i="77"/>
  <c r="AK58" i="77"/>
  <c r="AT58" i="77" s="1"/>
  <c r="AJ52" i="77"/>
  <c r="AK52" i="77"/>
  <c r="AT52" i="77" s="1"/>
  <c r="AJ46" i="77"/>
  <c r="AK46" i="77"/>
  <c r="AT46" i="77" s="1"/>
  <c r="AJ40" i="77"/>
  <c r="AK40" i="77"/>
  <c r="AT40" i="77" s="1"/>
  <c r="AJ34" i="77"/>
  <c r="AK34" i="77"/>
  <c r="AT34" i="77" s="1"/>
  <c r="AJ28" i="77"/>
  <c r="AK28" i="77"/>
  <c r="AT28" i="77" s="1"/>
  <c r="AJ22" i="77"/>
  <c r="AK22" i="77"/>
  <c r="AT22" i="77" s="1"/>
  <c r="AJ16" i="77"/>
  <c r="AK16" i="77"/>
  <c r="AT16" i="77" s="1"/>
  <c r="AX9" i="77"/>
  <c r="S9" i="77" s="1"/>
  <c r="AC9" i="77" s="1"/>
  <c r="AB10" i="77" s="1"/>
  <c r="AX4" i="77"/>
  <c r="S4" i="77" s="1"/>
  <c r="AC4" i="77" s="1"/>
  <c r="AB5" i="77" s="1"/>
  <c r="AB4" i="81"/>
  <c r="AJ3" i="81"/>
  <c r="AJ39" i="81"/>
  <c r="AK39" i="81"/>
  <c r="AT39" i="81" s="1"/>
  <c r="AS63" i="81"/>
  <c r="AL63" i="81"/>
  <c r="AU63" i="81" s="1"/>
  <c r="AS81" i="81"/>
  <c r="AL81" i="81"/>
  <c r="AU81" i="81" s="1"/>
  <c r="AJ19" i="81"/>
  <c r="AK19" i="81"/>
  <c r="AT19" i="81" s="1"/>
  <c r="AJ90" i="77"/>
  <c r="AK90" i="77"/>
  <c r="AT90" i="77" s="1"/>
  <c r="AJ60" i="77"/>
  <c r="AK60" i="77"/>
  <c r="AT60" i="77" s="1"/>
  <c r="AK18" i="77"/>
  <c r="AT18" i="77" s="1"/>
  <c r="AJ12" i="81"/>
  <c r="AK12" i="81"/>
  <c r="AT12" i="81" s="1"/>
  <c r="AS92" i="81"/>
  <c r="AL92" i="81"/>
  <c r="AU92" i="81" s="1"/>
  <c r="X96" i="85"/>
  <c r="Y96" i="85"/>
  <c r="AJ41" i="81"/>
  <c r="AK41" i="81"/>
  <c r="AT41" i="81" s="1"/>
  <c r="AS65" i="81"/>
  <c r="AL65" i="81"/>
  <c r="AU65" i="81" s="1"/>
  <c r="AS83" i="81"/>
  <c r="AL83" i="81"/>
  <c r="AU83" i="81" s="1"/>
  <c r="AJ24" i="81"/>
  <c r="AK24" i="81"/>
  <c r="AT24" i="81" s="1"/>
  <c r="AJ60" i="81"/>
  <c r="AK60" i="81"/>
  <c r="AT60" i="81" s="1"/>
  <c r="AG98" i="77"/>
  <c r="AP98" i="77" s="1"/>
  <c r="AP100" i="77" s="1"/>
  <c r="AF98" i="77"/>
  <c r="AO98" i="77" s="1"/>
  <c r="AO100" i="77" s="1"/>
  <c r="AE98" i="77"/>
  <c r="AK98" i="77" s="1"/>
  <c r="AT98" i="77" s="1"/>
  <c r="AC98" i="77"/>
  <c r="AH95" i="93"/>
  <c r="AQ95" i="93" s="1"/>
  <c r="AJ37" i="81"/>
  <c r="AK37" i="81"/>
  <c r="AT37" i="81" s="1"/>
  <c r="AN97" i="25"/>
  <c r="AI97" i="25"/>
  <c r="AJ38" i="81"/>
  <c r="AK38" i="81"/>
  <c r="AT38" i="81" s="1"/>
  <c r="AS62" i="81"/>
  <c r="AL62" i="81"/>
  <c r="AU62" i="81" s="1"/>
  <c r="AS80" i="81"/>
  <c r="AL80" i="81"/>
  <c r="AU80" i="81" s="1"/>
  <c r="AJ93" i="77"/>
  <c r="AK93" i="77"/>
  <c r="AT93" i="77" s="1"/>
  <c r="AJ87" i="77"/>
  <c r="AK87" i="77"/>
  <c r="AT87" i="77" s="1"/>
  <c r="AJ81" i="77"/>
  <c r="AK81" i="77"/>
  <c r="AT81" i="77" s="1"/>
  <c r="AJ75" i="77"/>
  <c r="AK75" i="77"/>
  <c r="AT75" i="77" s="1"/>
  <c r="AJ69" i="77"/>
  <c r="AK69" i="77"/>
  <c r="AT69" i="77" s="1"/>
  <c r="AJ63" i="77"/>
  <c r="AK63" i="77"/>
  <c r="AT63" i="77" s="1"/>
  <c r="AJ57" i="77"/>
  <c r="AK57" i="77"/>
  <c r="AT57" i="77" s="1"/>
  <c r="AJ51" i="77"/>
  <c r="AK51" i="77"/>
  <c r="AT51" i="77" s="1"/>
  <c r="AJ45" i="77"/>
  <c r="AK45" i="77"/>
  <c r="AT45" i="77" s="1"/>
  <c r="AJ39" i="77"/>
  <c r="AK39" i="77"/>
  <c r="AT39" i="77" s="1"/>
  <c r="AJ33" i="77"/>
  <c r="AK33" i="77"/>
  <c r="AT33" i="77" s="1"/>
  <c r="AJ27" i="77"/>
  <c r="AK27" i="77"/>
  <c r="AT27" i="77" s="1"/>
  <c r="AJ21" i="77"/>
  <c r="AK21" i="77"/>
  <c r="AT21" i="77" s="1"/>
  <c r="AJ15" i="77"/>
  <c r="AK15" i="77"/>
  <c r="AT15" i="77" s="1"/>
  <c r="AK9" i="77"/>
  <c r="AT9" i="77" s="1"/>
  <c r="AJ9" i="81"/>
  <c r="AK9" i="81"/>
  <c r="AT9" i="81" s="1"/>
  <c r="AJ45" i="81"/>
  <c r="AK45" i="81"/>
  <c r="AT45" i="81" s="1"/>
  <c r="AS88" i="81"/>
  <c r="AL88" i="81"/>
  <c r="AU88" i="81" s="1"/>
  <c r="AJ10" i="81"/>
  <c r="AJ28" i="81"/>
  <c r="AJ46" i="81"/>
  <c r="AS76" i="81"/>
  <c r="AL76" i="81"/>
  <c r="AU76" i="81" s="1"/>
  <c r="AJ23" i="81"/>
  <c r="AK23" i="81"/>
  <c r="AT23" i="81" s="1"/>
  <c r="AJ55" i="81"/>
  <c r="AK55" i="81"/>
  <c r="AT55" i="81" s="1"/>
  <c r="AJ84" i="77"/>
  <c r="AK84" i="77"/>
  <c r="AT84" i="77" s="1"/>
  <c r="AJ54" i="77"/>
  <c r="AK54" i="77"/>
  <c r="AT54" i="77" s="1"/>
  <c r="AJ24" i="77"/>
  <c r="AK24" i="77"/>
  <c r="AT24" i="77" s="1"/>
  <c r="AJ48" i="81"/>
  <c r="AK48" i="81"/>
  <c r="AT48" i="81" s="1"/>
  <c r="AS74" i="81"/>
  <c r="AL74" i="81"/>
  <c r="AU74" i="81" s="1"/>
  <c r="AS4" i="29"/>
  <c r="AS100" i="29" s="1"/>
  <c r="AL4" i="29"/>
  <c r="AU4" i="29" s="1"/>
  <c r="AU100" i="29" s="1"/>
  <c r="C11" i="29" s="1"/>
  <c r="AN96" i="33"/>
  <c r="AI96" i="33"/>
  <c r="AI97" i="45"/>
  <c r="AN97" i="45"/>
  <c r="AR94" i="93"/>
  <c r="AJ47" i="81"/>
  <c r="AK47" i="81"/>
  <c r="AT47" i="81" s="1"/>
  <c r="AJ30" i="81"/>
  <c r="AK30" i="81"/>
  <c r="AT30" i="81" s="1"/>
  <c r="AJ66" i="81"/>
  <c r="AK66" i="81"/>
  <c r="AT66" i="81" s="1"/>
  <c r="AS84" i="81"/>
  <c r="AL84" i="81"/>
  <c r="AU84" i="81" s="1"/>
  <c r="W96" i="93"/>
  <c r="AG95" i="93"/>
  <c r="AP95" i="93" s="1"/>
  <c r="AE95" i="93"/>
  <c r="AF95" i="93"/>
  <c r="AO95" i="93" s="1"/>
  <c r="AJ7" i="81"/>
  <c r="AK7" i="81"/>
  <c r="AT7" i="81" s="1"/>
  <c r="AJ43" i="81"/>
  <c r="AK43" i="81"/>
  <c r="AT43" i="81" s="1"/>
  <c r="AS73" i="81"/>
  <c r="AL73" i="81"/>
  <c r="AU73" i="81" s="1"/>
  <c r="AS91" i="81"/>
  <c r="AL91" i="81"/>
  <c r="AU91" i="81" s="1"/>
  <c r="AJ8" i="81"/>
  <c r="AK8" i="81"/>
  <c r="AT8" i="81" s="1"/>
  <c r="AJ44" i="81"/>
  <c r="AK44" i="81"/>
  <c r="AT44" i="81" s="1"/>
  <c r="AJ95" i="77"/>
  <c r="AK95" i="77"/>
  <c r="AT95" i="77" s="1"/>
  <c r="AJ92" i="77"/>
  <c r="AK92" i="77"/>
  <c r="AT92" i="77" s="1"/>
  <c r="AJ86" i="77"/>
  <c r="AK86" i="77"/>
  <c r="AT86" i="77" s="1"/>
  <c r="AJ80" i="77"/>
  <c r="AK80" i="77"/>
  <c r="AT80" i="77" s="1"/>
  <c r="AJ74" i="77"/>
  <c r="AK74" i="77"/>
  <c r="AT74" i="77" s="1"/>
  <c r="AJ68" i="77"/>
  <c r="AK68" i="77"/>
  <c r="AT68" i="77" s="1"/>
  <c r="AJ62" i="77"/>
  <c r="AK62" i="77"/>
  <c r="AT62" i="77" s="1"/>
  <c r="AJ56" i="77"/>
  <c r="AK56" i="77"/>
  <c r="AT56" i="77" s="1"/>
  <c r="AJ50" i="77"/>
  <c r="AK50" i="77"/>
  <c r="AT50" i="77" s="1"/>
  <c r="AJ44" i="77"/>
  <c r="AK44" i="77"/>
  <c r="AT44" i="77" s="1"/>
  <c r="AJ38" i="77"/>
  <c r="AK38" i="77"/>
  <c r="AT38" i="77" s="1"/>
  <c r="AJ32" i="77"/>
  <c r="AK32" i="77"/>
  <c r="AT32" i="77" s="1"/>
  <c r="AJ26" i="77"/>
  <c r="AK26" i="77"/>
  <c r="AT26" i="77" s="1"/>
  <c r="AJ20" i="77"/>
  <c r="AK20" i="77"/>
  <c r="AT20" i="77" s="1"/>
  <c r="AJ14" i="77"/>
  <c r="AK14" i="77"/>
  <c r="AT14" i="77" s="1"/>
  <c r="AJ8" i="77"/>
  <c r="AK8" i="77"/>
  <c r="AT8" i="77" s="1"/>
  <c r="AJ15" i="81"/>
  <c r="AK15" i="81"/>
  <c r="AT15" i="81" s="1"/>
  <c r="AJ51" i="81"/>
  <c r="AK51" i="81"/>
  <c r="AT51" i="81" s="1"/>
  <c r="AS69" i="81"/>
  <c r="AL69" i="81"/>
  <c r="AU69" i="81" s="1"/>
  <c r="AS87" i="81"/>
  <c r="AL87" i="81"/>
  <c r="AU87" i="81" s="1"/>
  <c r="AN95" i="85"/>
  <c r="AI95" i="85"/>
  <c r="AJ20" i="81"/>
  <c r="AK20" i="81"/>
  <c r="AT20" i="81" s="1"/>
  <c r="AJ72" i="77"/>
  <c r="AK72" i="77"/>
  <c r="AT72" i="77" s="1"/>
  <c r="AJ42" i="77"/>
  <c r="AK42" i="77"/>
  <c r="AT42" i="77" s="1"/>
  <c r="AK12" i="77"/>
  <c r="AT12" i="77" s="1"/>
  <c r="AS82" i="81"/>
  <c r="AL82" i="81"/>
  <c r="AU82" i="81" s="1"/>
  <c r="X97" i="33"/>
  <c r="Y97" i="33"/>
  <c r="AS77" i="81"/>
  <c r="AL77" i="81"/>
  <c r="AU77" i="81" s="1"/>
  <c r="AS97" i="81"/>
  <c r="AL97" i="81"/>
  <c r="AU97" i="81" s="1"/>
  <c r="AS94" i="81"/>
  <c r="AL94" i="81"/>
  <c r="AU94" i="81" s="1"/>
  <c r="AJ25" i="81"/>
  <c r="AK25" i="81"/>
  <c r="AT25" i="81" s="1"/>
  <c r="AS70" i="81"/>
  <c r="AL70" i="81"/>
  <c r="AU70" i="81" s="1"/>
  <c r="AJ77" i="77"/>
  <c r="AK77" i="77"/>
  <c r="AT77" i="77" s="1"/>
  <c r="AJ11" i="81"/>
  <c r="AK11" i="81"/>
  <c r="AT11" i="81" s="1"/>
  <c r="X98" i="45"/>
  <c r="Z98" i="45" s="1"/>
  <c r="Y98" i="45"/>
  <c r="AJ17" i="81"/>
  <c r="AK17" i="81"/>
  <c r="AT17" i="81" s="1"/>
  <c r="AJ53" i="81"/>
  <c r="AK53" i="81"/>
  <c r="AT53" i="81" s="1"/>
  <c r="AS71" i="81"/>
  <c r="AL71" i="81"/>
  <c r="AU71" i="81" s="1"/>
  <c r="AS89" i="81"/>
  <c r="AL89" i="81"/>
  <c r="AU89" i="81" s="1"/>
  <c r="AJ36" i="81"/>
  <c r="AK36" i="81"/>
  <c r="AT36" i="81" s="1"/>
  <c r="AS64" i="81"/>
  <c r="AL64" i="81"/>
  <c r="AU64" i="81" s="1"/>
  <c r="AJ13" i="81"/>
  <c r="AK13" i="81"/>
  <c r="AT13" i="81" s="1"/>
  <c r="AJ49" i="81"/>
  <c r="AK49" i="81"/>
  <c r="AT49" i="81" s="1"/>
  <c r="W97" i="37"/>
  <c r="AG96" i="37"/>
  <c r="AP96" i="37" s="1"/>
  <c r="AF96" i="37"/>
  <c r="AO96" i="37" s="1"/>
  <c r="AE96" i="37"/>
  <c r="AJ14" i="81"/>
  <c r="AK14" i="81"/>
  <c r="AT14" i="81" s="1"/>
  <c r="AJ50" i="81"/>
  <c r="AK50" i="81"/>
  <c r="AT50" i="81" s="1"/>
  <c r="AS68" i="81"/>
  <c r="AL68" i="81"/>
  <c r="AU68" i="81" s="1"/>
  <c r="AS86" i="81"/>
  <c r="AL86" i="81"/>
  <c r="AU86" i="81" s="1"/>
  <c r="AJ98" i="77"/>
  <c r="AS98" i="77" s="1"/>
  <c r="AJ91" i="77"/>
  <c r="AK91" i="77"/>
  <c r="AT91" i="77" s="1"/>
  <c r="AJ85" i="77"/>
  <c r="AK85" i="77"/>
  <c r="AT85" i="77" s="1"/>
  <c r="AJ79" i="77"/>
  <c r="AK79" i="77"/>
  <c r="AT79" i="77" s="1"/>
  <c r="AJ73" i="77"/>
  <c r="AK73" i="77"/>
  <c r="AT73" i="77" s="1"/>
  <c r="AJ67" i="77"/>
  <c r="AK67" i="77"/>
  <c r="AT67" i="77" s="1"/>
  <c r="AJ61" i="77"/>
  <c r="AK61" i="77"/>
  <c r="AT61" i="77" s="1"/>
  <c r="AJ55" i="77"/>
  <c r="AK55" i="77"/>
  <c r="AT55" i="77" s="1"/>
  <c r="AJ49" i="77"/>
  <c r="AK49" i="77"/>
  <c r="AT49" i="77" s="1"/>
  <c r="AJ43" i="77"/>
  <c r="AK43" i="77"/>
  <c r="AT43" i="77" s="1"/>
  <c r="AJ37" i="77"/>
  <c r="AK37" i="77"/>
  <c r="AT37" i="77" s="1"/>
  <c r="AJ31" i="77"/>
  <c r="AK31" i="77"/>
  <c r="AT31" i="77" s="1"/>
  <c r="AJ25" i="77"/>
  <c r="AK25" i="77"/>
  <c r="AT25" i="77" s="1"/>
  <c r="AX18" i="77"/>
  <c r="S18" i="77" s="1"/>
  <c r="AC18" i="77" s="1"/>
  <c r="AB19" i="77" s="1"/>
  <c r="AX12" i="77"/>
  <c r="S12" i="77" s="1"/>
  <c r="AC12" i="77" s="1"/>
  <c r="AB13" i="77" s="1"/>
  <c r="Y95" i="73"/>
  <c r="X95" i="73"/>
  <c r="Z95" i="73" s="1"/>
  <c r="AJ21" i="81"/>
  <c r="AK21" i="81"/>
  <c r="AT21" i="81" s="1"/>
  <c r="AL98" i="81"/>
  <c r="AU98" i="81" s="1"/>
  <c r="AR98" i="81"/>
  <c r="AR100" i="81" s="1"/>
  <c r="X95" i="89"/>
  <c r="Y95" i="89"/>
  <c r="Z95" i="89" s="1"/>
  <c r="AJ16" i="81"/>
  <c r="AJ34" i="81"/>
  <c r="AJ52" i="81"/>
  <c r="AJ5" i="81"/>
  <c r="AJ9" i="77" l="1"/>
  <c r="AK6" i="77"/>
  <c r="AT6" i="77" s="1"/>
  <c r="AJ7" i="77"/>
  <c r="AF95" i="89"/>
  <c r="AO95" i="89" s="1"/>
  <c r="AE95" i="89"/>
  <c r="W96" i="89"/>
  <c r="AG95" i="89"/>
  <c r="AP95" i="89" s="1"/>
  <c r="AS52" i="81"/>
  <c r="AL52" i="81"/>
  <c r="AU52" i="81" s="1"/>
  <c r="AS31" i="77"/>
  <c r="AL31" i="77"/>
  <c r="AU31" i="77" s="1"/>
  <c r="AS55" i="81"/>
  <c r="AL55" i="81"/>
  <c r="AU55" i="81" s="1"/>
  <c r="AS40" i="77"/>
  <c r="AL40" i="77"/>
  <c r="AU40" i="77" s="1"/>
  <c r="AS97" i="77"/>
  <c r="AL97" i="77"/>
  <c r="AU97" i="77" s="1"/>
  <c r="AS27" i="81"/>
  <c r="AL27" i="81"/>
  <c r="AU27" i="81" s="1"/>
  <c r="AS23" i="77"/>
  <c r="AL23" i="77"/>
  <c r="AU23" i="77" s="1"/>
  <c r="AS34" i="81"/>
  <c r="AL34" i="81"/>
  <c r="AU34" i="81" s="1"/>
  <c r="AJ13" i="77"/>
  <c r="AK13" i="77"/>
  <c r="AT13" i="77" s="1"/>
  <c r="AI96" i="37"/>
  <c r="AN96" i="37"/>
  <c r="AS49" i="81"/>
  <c r="AL49" i="81"/>
  <c r="AU49" i="81" s="1"/>
  <c r="AS36" i="81"/>
  <c r="AL36" i="81"/>
  <c r="AU36" i="81" s="1"/>
  <c r="AS53" i="81"/>
  <c r="AL53" i="81"/>
  <c r="AU53" i="81" s="1"/>
  <c r="AS72" i="77"/>
  <c r="AL72" i="77"/>
  <c r="AU72" i="77" s="1"/>
  <c r="AS15" i="81"/>
  <c r="AL15" i="81"/>
  <c r="AU15" i="81" s="1"/>
  <c r="AS20" i="77"/>
  <c r="AL20" i="77"/>
  <c r="AU20" i="77" s="1"/>
  <c r="AS38" i="77"/>
  <c r="AL38" i="77"/>
  <c r="AU38" i="77" s="1"/>
  <c r="AS56" i="77"/>
  <c r="AL56" i="77"/>
  <c r="AU56" i="77" s="1"/>
  <c r="AS74" i="77"/>
  <c r="AL74" i="77"/>
  <c r="AU74" i="77" s="1"/>
  <c r="AS92" i="77"/>
  <c r="AL92" i="77"/>
  <c r="AU92" i="77" s="1"/>
  <c r="AS8" i="81"/>
  <c r="AL8" i="81"/>
  <c r="AU8" i="81" s="1"/>
  <c r="AS43" i="81"/>
  <c r="AL43" i="81"/>
  <c r="AU43" i="81" s="1"/>
  <c r="AS10" i="81"/>
  <c r="AL10" i="81"/>
  <c r="AU10" i="81" s="1"/>
  <c r="AS9" i="81"/>
  <c r="AL9" i="81"/>
  <c r="AU9" i="81" s="1"/>
  <c r="AS21" i="77"/>
  <c r="AL21" i="77"/>
  <c r="AU21" i="77" s="1"/>
  <c r="AS39" i="77"/>
  <c r="AL39" i="77"/>
  <c r="AU39" i="77" s="1"/>
  <c r="AS57" i="77"/>
  <c r="AL57" i="77"/>
  <c r="AU57" i="77" s="1"/>
  <c r="AS75" i="77"/>
  <c r="AL75" i="77"/>
  <c r="AU75" i="77" s="1"/>
  <c r="AS93" i="77"/>
  <c r="AL93" i="77"/>
  <c r="AU93" i="77" s="1"/>
  <c r="AS38" i="81"/>
  <c r="AL38" i="81"/>
  <c r="AU38" i="81" s="1"/>
  <c r="AS41" i="81"/>
  <c r="AL41" i="81"/>
  <c r="AU41" i="81" s="1"/>
  <c r="AJ5" i="77"/>
  <c r="AK5" i="77"/>
  <c r="AT5" i="77" s="1"/>
  <c r="AS31" i="81"/>
  <c r="AL31" i="81"/>
  <c r="AU31" i="81" s="1"/>
  <c r="AS54" i="81"/>
  <c r="AL54" i="81"/>
  <c r="AU54" i="81" s="1"/>
  <c r="AS61" i="81"/>
  <c r="AL61" i="81"/>
  <c r="AU61" i="81" s="1"/>
  <c r="AS66" i="77"/>
  <c r="AL66" i="77"/>
  <c r="AU66" i="77" s="1"/>
  <c r="AS85" i="77"/>
  <c r="AL85" i="77"/>
  <c r="AU85" i="77" s="1"/>
  <c r="AS65" i="77"/>
  <c r="AL65" i="77"/>
  <c r="AU65" i="77" s="1"/>
  <c r="AS16" i="81"/>
  <c r="AL16" i="81"/>
  <c r="AU16" i="81" s="1"/>
  <c r="AJ19" i="77"/>
  <c r="AK19" i="77"/>
  <c r="AT19" i="77" s="1"/>
  <c r="AS37" i="77"/>
  <c r="AL37" i="77"/>
  <c r="AU37" i="77" s="1"/>
  <c r="AS55" i="77"/>
  <c r="AL55" i="77"/>
  <c r="AU55" i="77" s="1"/>
  <c r="AS73" i="77"/>
  <c r="AL73" i="77"/>
  <c r="AU73" i="77" s="1"/>
  <c r="AS91" i="77"/>
  <c r="AL91" i="77"/>
  <c r="AU91" i="77" s="1"/>
  <c r="AS11" i="81"/>
  <c r="AL11" i="81"/>
  <c r="AU11" i="81" s="1"/>
  <c r="AS25" i="81"/>
  <c r="AL25" i="81"/>
  <c r="AU25" i="81" s="1"/>
  <c r="X96" i="93"/>
  <c r="Y96" i="93"/>
  <c r="AS30" i="81"/>
  <c r="AL30" i="81"/>
  <c r="AU30" i="81" s="1"/>
  <c r="AR97" i="45"/>
  <c r="AS54" i="77"/>
  <c r="AL54" i="77"/>
  <c r="AU54" i="77" s="1"/>
  <c r="AS23" i="81"/>
  <c r="AL23" i="81"/>
  <c r="AU23" i="81" s="1"/>
  <c r="AR97" i="25"/>
  <c r="AS12" i="81"/>
  <c r="AL12" i="81"/>
  <c r="AU12" i="81" s="1"/>
  <c r="AS90" i="77"/>
  <c r="AL90" i="77"/>
  <c r="AU90" i="77" s="1"/>
  <c r="AJ10" i="77"/>
  <c r="AK10" i="77"/>
  <c r="AT10" i="77" s="1"/>
  <c r="AS28" i="77"/>
  <c r="AL28" i="77"/>
  <c r="AU28" i="77" s="1"/>
  <c r="AS46" i="77"/>
  <c r="AL46" i="77"/>
  <c r="AU46" i="77" s="1"/>
  <c r="AS64" i="77"/>
  <c r="AL64" i="77"/>
  <c r="AU64" i="77" s="1"/>
  <c r="AS82" i="77"/>
  <c r="AL82" i="77"/>
  <c r="AU82" i="77" s="1"/>
  <c r="AS32" i="81"/>
  <c r="AL32" i="81"/>
  <c r="AU32" i="81" s="1"/>
  <c r="AS47" i="77"/>
  <c r="AL47" i="77"/>
  <c r="AU47" i="77" s="1"/>
  <c r="AS29" i="81"/>
  <c r="AL29" i="81"/>
  <c r="AU29" i="81" s="1"/>
  <c r="AS30" i="77"/>
  <c r="AL30" i="77"/>
  <c r="AU30" i="77" s="1"/>
  <c r="AS33" i="81"/>
  <c r="AL33" i="81"/>
  <c r="AU33" i="81" s="1"/>
  <c r="AS11" i="77"/>
  <c r="AL11" i="77"/>
  <c r="AU11" i="77" s="1"/>
  <c r="AS29" i="77"/>
  <c r="AL29" i="77"/>
  <c r="AU29" i="77" s="1"/>
  <c r="AS53" i="77"/>
  <c r="AL53" i="77"/>
  <c r="AU53" i="77" s="1"/>
  <c r="AS71" i="77"/>
  <c r="AL71" i="77"/>
  <c r="AU71" i="77" s="1"/>
  <c r="AS67" i="77"/>
  <c r="AL67" i="77"/>
  <c r="AU67" i="77" s="1"/>
  <c r="AS89" i="77"/>
  <c r="AL89" i="77"/>
  <c r="AU89" i="77" s="1"/>
  <c r="AS21" i="81"/>
  <c r="AL21" i="81"/>
  <c r="AU21" i="81" s="1"/>
  <c r="AS13" i="81"/>
  <c r="AL13" i="81"/>
  <c r="AU13" i="81" s="1"/>
  <c r="AS17" i="81"/>
  <c r="AL17" i="81"/>
  <c r="AU17" i="81" s="1"/>
  <c r="AJ12" i="77"/>
  <c r="AS20" i="81"/>
  <c r="AL20" i="81"/>
  <c r="AU20" i="81" s="1"/>
  <c r="AS8" i="77"/>
  <c r="AL8" i="77"/>
  <c r="AU8" i="77" s="1"/>
  <c r="AS26" i="77"/>
  <c r="AL26" i="77"/>
  <c r="AU26" i="77" s="1"/>
  <c r="AS44" i="77"/>
  <c r="AL44" i="77"/>
  <c r="AU44" i="77" s="1"/>
  <c r="AS62" i="77"/>
  <c r="AL62" i="77"/>
  <c r="AU62" i="77" s="1"/>
  <c r="AS80" i="77"/>
  <c r="AL80" i="77"/>
  <c r="AU80" i="77" s="1"/>
  <c r="AS95" i="77"/>
  <c r="AL95" i="77"/>
  <c r="AU95" i="77" s="1"/>
  <c r="AS7" i="81"/>
  <c r="AL7" i="81"/>
  <c r="AU7" i="81" s="1"/>
  <c r="AR96" i="33"/>
  <c r="AS9" i="77"/>
  <c r="AL9" i="77"/>
  <c r="AU9" i="77" s="1"/>
  <c r="AS27" i="77"/>
  <c r="AL27" i="77"/>
  <c r="AU27" i="77" s="1"/>
  <c r="AS45" i="77"/>
  <c r="AL45" i="77"/>
  <c r="AU45" i="77" s="1"/>
  <c r="AS63" i="77"/>
  <c r="AL63" i="77"/>
  <c r="AU63" i="77" s="1"/>
  <c r="AS81" i="77"/>
  <c r="AL81" i="77"/>
  <c r="AU81" i="77" s="1"/>
  <c r="AH96" i="85"/>
  <c r="AQ96" i="85" s="1"/>
  <c r="AI97" i="41"/>
  <c r="AN97" i="41"/>
  <c r="AS18" i="81"/>
  <c r="AL18" i="81"/>
  <c r="AU18" i="81" s="1"/>
  <c r="AS40" i="81"/>
  <c r="AL40" i="81"/>
  <c r="AU40" i="81" s="1"/>
  <c r="AS6" i="77"/>
  <c r="AL6" i="77"/>
  <c r="AU6" i="77" s="1"/>
  <c r="AS96" i="77"/>
  <c r="AL96" i="77"/>
  <c r="AU96" i="77" s="1"/>
  <c r="AS6" i="81"/>
  <c r="AL6" i="81"/>
  <c r="AU6" i="81" s="1"/>
  <c r="W96" i="73"/>
  <c r="AG95" i="73"/>
  <c r="AP95" i="73" s="1"/>
  <c r="AF95" i="73"/>
  <c r="AO95" i="73" s="1"/>
  <c r="AE95" i="73"/>
  <c r="AG98" i="45"/>
  <c r="AP98" i="45" s="1"/>
  <c r="AP100" i="45" s="1"/>
  <c r="AF98" i="45"/>
  <c r="AO98" i="45" s="1"/>
  <c r="AO100" i="45" s="1"/>
  <c r="AE98" i="45"/>
  <c r="AC98" i="45"/>
  <c r="AN95" i="93"/>
  <c r="AI95" i="93"/>
  <c r="AS28" i="81"/>
  <c r="AL28" i="81"/>
  <c r="AU28" i="81" s="1"/>
  <c r="AN98" i="77"/>
  <c r="AN100" i="77" s="1"/>
  <c r="AI98" i="77"/>
  <c r="AJ4" i="81"/>
  <c r="AK4" i="81"/>
  <c r="AT4" i="81" s="1"/>
  <c r="AT100" i="81" s="1"/>
  <c r="AS58" i="77"/>
  <c r="AL58" i="77"/>
  <c r="AU58" i="77" s="1"/>
  <c r="AS26" i="81"/>
  <c r="AL26" i="81"/>
  <c r="AU26" i="81" s="1"/>
  <c r="AS78" i="77"/>
  <c r="AL78" i="77"/>
  <c r="AU78" i="77" s="1"/>
  <c r="AJ4" i="77"/>
  <c r="AK4" i="77"/>
  <c r="AT4" i="77" s="1"/>
  <c r="AH95" i="89"/>
  <c r="AQ95" i="89" s="1"/>
  <c r="AH95" i="73"/>
  <c r="AQ95" i="73" s="1"/>
  <c r="AS25" i="77"/>
  <c r="AL25" i="77"/>
  <c r="AU25" i="77" s="1"/>
  <c r="AS43" i="77"/>
  <c r="AL43" i="77"/>
  <c r="AU43" i="77" s="1"/>
  <c r="AS61" i="77"/>
  <c r="AL61" i="77"/>
  <c r="AU61" i="77" s="1"/>
  <c r="AS79" i="77"/>
  <c r="AL79" i="77"/>
  <c r="AU79" i="77" s="1"/>
  <c r="AS50" i="81"/>
  <c r="AL50" i="81"/>
  <c r="AU50" i="81" s="1"/>
  <c r="X97" i="37"/>
  <c r="Y97" i="37"/>
  <c r="AS77" i="77"/>
  <c r="AL77" i="77"/>
  <c r="AU77" i="77" s="1"/>
  <c r="AH97" i="33"/>
  <c r="AQ97" i="33" s="1"/>
  <c r="AR95" i="85"/>
  <c r="AS47" i="81"/>
  <c r="AL47" i="81"/>
  <c r="AU47" i="81" s="1"/>
  <c r="AS48" i="81"/>
  <c r="AL48" i="81"/>
  <c r="AU48" i="81" s="1"/>
  <c r="AS84" i="77"/>
  <c r="AL84" i="77"/>
  <c r="AU84" i="77" s="1"/>
  <c r="AS60" i="81"/>
  <c r="AL60" i="81"/>
  <c r="AU60" i="81" s="1"/>
  <c r="Z96" i="85"/>
  <c r="AJ18" i="77"/>
  <c r="AS19" i="81"/>
  <c r="AL19" i="81"/>
  <c r="AU19" i="81" s="1"/>
  <c r="AS39" i="81"/>
  <c r="AL39" i="81"/>
  <c r="AU39" i="81" s="1"/>
  <c r="AS16" i="77"/>
  <c r="AL16" i="77"/>
  <c r="AU16" i="77" s="1"/>
  <c r="AS34" i="77"/>
  <c r="AL34" i="77"/>
  <c r="AU34" i="77" s="1"/>
  <c r="AS52" i="77"/>
  <c r="AL52" i="77"/>
  <c r="AU52" i="77" s="1"/>
  <c r="AS70" i="77"/>
  <c r="AL70" i="77"/>
  <c r="AU70" i="77" s="1"/>
  <c r="AS88" i="77"/>
  <c r="AL88" i="77"/>
  <c r="AU88" i="77" s="1"/>
  <c r="AS94" i="77"/>
  <c r="AL94" i="77"/>
  <c r="AU94" i="77" s="1"/>
  <c r="AS48" i="77"/>
  <c r="AL48" i="77"/>
  <c r="AU48" i="77" s="1"/>
  <c r="AS22" i="81"/>
  <c r="AL22" i="81"/>
  <c r="AU22" i="81" s="1"/>
  <c r="AR94" i="73"/>
  <c r="AS17" i="77"/>
  <c r="AL17" i="77"/>
  <c r="AU17" i="77" s="1"/>
  <c r="AS35" i="77"/>
  <c r="AL35" i="77"/>
  <c r="AU35" i="77" s="1"/>
  <c r="AS59" i="77"/>
  <c r="AL59" i="77"/>
  <c r="AU59" i="77" s="1"/>
  <c r="AS83" i="77"/>
  <c r="AL83" i="77"/>
  <c r="AU83" i="77" s="1"/>
  <c r="AH98" i="25"/>
  <c r="AQ98" i="25" s="1"/>
  <c r="AQ100" i="25" s="1"/>
  <c r="AZ3" i="25"/>
  <c r="AX6" i="25" s="1"/>
  <c r="S6" i="25" s="1"/>
  <c r="AC6" i="25" s="1"/>
  <c r="AB7" i="25" s="1"/>
  <c r="AX76" i="25"/>
  <c r="S76" i="25" s="1"/>
  <c r="AC76" i="25" s="1"/>
  <c r="AB77" i="25" s="1"/>
  <c r="AS49" i="77"/>
  <c r="AL49" i="77"/>
  <c r="AU49" i="77" s="1"/>
  <c r="AS14" i="81"/>
  <c r="AL14" i="81"/>
  <c r="AU14" i="81" s="1"/>
  <c r="AS66" i="81"/>
  <c r="AL66" i="81"/>
  <c r="AU66" i="81" s="1"/>
  <c r="AS24" i="77"/>
  <c r="AL24" i="77"/>
  <c r="AU24" i="77" s="1"/>
  <c r="AS24" i="81"/>
  <c r="AL24" i="81"/>
  <c r="AU24" i="81" s="1"/>
  <c r="AS60" i="77"/>
  <c r="AL60" i="77"/>
  <c r="AU60" i="77" s="1"/>
  <c r="AS22" i="77"/>
  <c r="AL22" i="77"/>
  <c r="AU22" i="77" s="1"/>
  <c r="AS76" i="77"/>
  <c r="AL76" i="77"/>
  <c r="AU76" i="77" s="1"/>
  <c r="X98" i="41"/>
  <c r="Y98" i="41"/>
  <c r="AS35" i="81"/>
  <c r="AL35" i="81"/>
  <c r="AU35" i="81" s="1"/>
  <c r="AS42" i="81"/>
  <c r="AL42" i="81"/>
  <c r="AU42" i="81" s="1"/>
  <c r="AS41" i="77"/>
  <c r="AL41" i="77"/>
  <c r="AU41" i="77" s="1"/>
  <c r="AS5" i="81"/>
  <c r="AL5" i="81"/>
  <c r="AU5" i="81" s="1"/>
  <c r="AH98" i="45"/>
  <c r="AQ98" i="45" s="1"/>
  <c r="AQ100" i="45" s="1"/>
  <c r="AZ3" i="45"/>
  <c r="AX5" i="45" s="1"/>
  <c r="S5" i="45" s="1"/>
  <c r="AC5" i="45" s="1"/>
  <c r="AB6" i="45" s="1"/>
  <c r="AX29" i="45"/>
  <c r="S29" i="45" s="1"/>
  <c r="AC29" i="45" s="1"/>
  <c r="AB30" i="45" s="1"/>
  <c r="AX30" i="45"/>
  <c r="S30" i="45" s="1"/>
  <c r="AC30" i="45" s="1"/>
  <c r="AB31" i="45" s="1"/>
  <c r="AX41" i="45"/>
  <c r="S41" i="45" s="1"/>
  <c r="AC41" i="45" s="1"/>
  <c r="AB42" i="45" s="1"/>
  <c r="AX42" i="45"/>
  <c r="S42" i="45" s="1"/>
  <c r="AC42" i="45" s="1"/>
  <c r="AB43" i="45" s="1"/>
  <c r="AX52" i="45"/>
  <c r="S52" i="45" s="1"/>
  <c r="AC52" i="45" s="1"/>
  <c r="AB53" i="45" s="1"/>
  <c r="AX53" i="45"/>
  <c r="S53" i="45" s="1"/>
  <c r="AC53" i="45" s="1"/>
  <c r="AB54" i="45" s="1"/>
  <c r="AX54" i="45"/>
  <c r="S54" i="45" s="1"/>
  <c r="AC54" i="45" s="1"/>
  <c r="AB55" i="45" s="1"/>
  <c r="AX64" i="45"/>
  <c r="S64" i="45" s="1"/>
  <c r="AC64" i="45" s="1"/>
  <c r="AB65" i="45" s="1"/>
  <c r="AX65" i="45"/>
  <c r="S65" i="45" s="1"/>
  <c r="AC65" i="45" s="1"/>
  <c r="AB66" i="45" s="1"/>
  <c r="AX66" i="45"/>
  <c r="S66" i="45" s="1"/>
  <c r="AC66" i="45" s="1"/>
  <c r="AB67" i="45" s="1"/>
  <c r="AX72" i="45"/>
  <c r="S72" i="45" s="1"/>
  <c r="AC72" i="45" s="1"/>
  <c r="AB73" i="45" s="1"/>
  <c r="AX76" i="45"/>
  <c r="S76" i="45" s="1"/>
  <c r="AC76" i="45" s="1"/>
  <c r="AB77" i="45" s="1"/>
  <c r="AX77" i="45"/>
  <c r="S77" i="45" s="1"/>
  <c r="AC77" i="45" s="1"/>
  <c r="AB78" i="45" s="1"/>
  <c r="AX78" i="45"/>
  <c r="S78" i="45" s="1"/>
  <c r="AC78" i="45" s="1"/>
  <c r="AB79" i="45" s="1"/>
  <c r="AX84" i="45"/>
  <c r="S84" i="45" s="1"/>
  <c r="AC84" i="45" s="1"/>
  <c r="AB85" i="45" s="1"/>
  <c r="AX88" i="45"/>
  <c r="S88" i="45" s="1"/>
  <c r="AC88" i="45" s="1"/>
  <c r="AB89" i="45" s="1"/>
  <c r="AX89" i="45"/>
  <c r="S89" i="45" s="1"/>
  <c r="AC89" i="45" s="1"/>
  <c r="AB90" i="45" s="1"/>
  <c r="AX90" i="45"/>
  <c r="S90" i="45" s="1"/>
  <c r="AC90" i="45" s="1"/>
  <c r="AB91" i="45" s="1"/>
  <c r="AX95" i="45"/>
  <c r="S95" i="45" s="1"/>
  <c r="AC95" i="45" s="1"/>
  <c r="AB96" i="45" s="1"/>
  <c r="Z97" i="33"/>
  <c r="AS42" i="77"/>
  <c r="AL42" i="77"/>
  <c r="AU42" i="77" s="1"/>
  <c r="AS51" i="81"/>
  <c r="AL51" i="81"/>
  <c r="AU51" i="81" s="1"/>
  <c r="AS14" i="77"/>
  <c r="AL14" i="77"/>
  <c r="AU14" i="77" s="1"/>
  <c r="AS32" i="77"/>
  <c r="AL32" i="77"/>
  <c r="AU32" i="77" s="1"/>
  <c r="AS50" i="77"/>
  <c r="AL50" i="77"/>
  <c r="AU50" i="77" s="1"/>
  <c r="AS68" i="77"/>
  <c r="AL68" i="77"/>
  <c r="AU68" i="77" s="1"/>
  <c r="AS86" i="77"/>
  <c r="AL86" i="77"/>
  <c r="AU86" i="77" s="1"/>
  <c r="AS44" i="81"/>
  <c r="AL44" i="81"/>
  <c r="AU44" i="81" s="1"/>
  <c r="AS46" i="81"/>
  <c r="AL46" i="81"/>
  <c r="AU46" i="81" s="1"/>
  <c r="AS45" i="81"/>
  <c r="AL45" i="81"/>
  <c r="AU45" i="81" s="1"/>
  <c r="AS15" i="77"/>
  <c r="AL15" i="77"/>
  <c r="AU15" i="77" s="1"/>
  <c r="AS33" i="77"/>
  <c r="AL33" i="77"/>
  <c r="AU33" i="77" s="1"/>
  <c r="AS51" i="77"/>
  <c r="AL51" i="77"/>
  <c r="AU51" i="77" s="1"/>
  <c r="AS69" i="77"/>
  <c r="AL69" i="77"/>
  <c r="AU69" i="77" s="1"/>
  <c r="AS87" i="77"/>
  <c r="AL87" i="77"/>
  <c r="AU87" i="77" s="1"/>
  <c r="AS37" i="81"/>
  <c r="AL37" i="81"/>
  <c r="AU37" i="81" s="1"/>
  <c r="AS3" i="81"/>
  <c r="AL3" i="81"/>
  <c r="AU3" i="81" s="1"/>
  <c r="AS67" i="81"/>
  <c r="AL67" i="81"/>
  <c r="AU67" i="81" s="1"/>
  <c r="AR94" i="89"/>
  <c r="AS3" i="77"/>
  <c r="AL3" i="77"/>
  <c r="AU3" i="77" s="1"/>
  <c r="Z98" i="25"/>
  <c r="AS36" i="77"/>
  <c r="AL36" i="77"/>
  <c r="AU36" i="77" s="1"/>
  <c r="AS7" i="77"/>
  <c r="AL7" i="77"/>
  <c r="AU7" i="77" s="1"/>
  <c r="AX82" i="25" l="1"/>
  <c r="S82" i="25" s="1"/>
  <c r="AC82" i="25" s="1"/>
  <c r="AB83" i="25" s="1"/>
  <c r="AX46" i="25"/>
  <c r="S46" i="25" s="1"/>
  <c r="AC46" i="25" s="1"/>
  <c r="AB47" i="25" s="1"/>
  <c r="AX40" i="45"/>
  <c r="S40" i="45" s="1"/>
  <c r="AC40" i="45" s="1"/>
  <c r="AB41" i="45" s="1"/>
  <c r="AX28" i="45"/>
  <c r="S28" i="45" s="1"/>
  <c r="AC28" i="45" s="1"/>
  <c r="AB29" i="45" s="1"/>
  <c r="AX70" i="25"/>
  <c r="S70" i="25" s="1"/>
  <c r="AC70" i="25" s="1"/>
  <c r="AB71" i="25" s="1"/>
  <c r="AX60" i="45"/>
  <c r="S60" i="45" s="1"/>
  <c r="AC60" i="45" s="1"/>
  <c r="AB61" i="45" s="1"/>
  <c r="AX22" i="45"/>
  <c r="S22" i="45" s="1"/>
  <c r="AC22" i="45" s="1"/>
  <c r="AB23" i="45" s="1"/>
  <c r="AX64" i="25"/>
  <c r="S64" i="25" s="1"/>
  <c r="AC64" i="25" s="1"/>
  <c r="AB65" i="25" s="1"/>
  <c r="AX36" i="45"/>
  <c r="S36" i="45" s="1"/>
  <c r="AC36" i="45" s="1"/>
  <c r="AB37" i="45" s="1"/>
  <c r="AX97" i="45"/>
  <c r="S97" i="45" s="1"/>
  <c r="AC97" i="45" s="1"/>
  <c r="AB98" i="45" s="1"/>
  <c r="AX83" i="45"/>
  <c r="S83" i="45" s="1"/>
  <c r="AC83" i="45" s="1"/>
  <c r="AB84" i="45" s="1"/>
  <c r="AX71" i="45"/>
  <c r="S71" i="45" s="1"/>
  <c r="AC71" i="45" s="1"/>
  <c r="AB72" i="45" s="1"/>
  <c r="AX59" i="45"/>
  <c r="S59" i="45" s="1"/>
  <c r="AC59" i="45" s="1"/>
  <c r="AB60" i="45" s="1"/>
  <c r="AX47" i="45"/>
  <c r="S47" i="45" s="1"/>
  <c r="AC47" i="45" s="1"/>
  <c r="AB48" i="45" s="1"/>
  <c r="AX35" i="45"/>
  <c r="S35" i="45" s="1"/>
  <c r="AC35" i="45" s="1"/>
  <c r="AB36" i="45" s="1"/>
  <c r="AX21" i="45"/>
  <c r="S21" i="45" s="1"/>
  <c r="AC21" i="45" s="1"/>
  <c r="AB22" i="45" s="1"/>
  <c r="AX93" i="25"/>
  <c r="S93" i="25" s="1"/>
  <c r="AC93" i="25" s="1"/>
  <c r="AB94" i="25" s="1"/>
  <c r="AX58" i="25"/>
  <c r="S58" i="25" s="1"/>
  <c r="AC58" i="25" s="1"/>
  <c r="AB59" i="25" s="1"/>
  <c r="AX48" i="45"/>
  <c r="S48" i="45" s="1"/>
  <c r="AC48" i="45" s="1"/>
  <c r="AB49" i="45" s="1"/>
  <c r="AX93" i="45"/>
  <c r="S93" i="45" s="1"/>
  <c r="AC93" i="45" s="1"/>
  <c r="AB94" i="45" s="1"/>
  <c r="AX82" i="45"/>
  <c r="S82" i="45" s="1"/>
  <c r="AC82" i="45" s="1"/>
  <c r="AB83" i="45" s="1"/>
  <c r="AX70" i="45"/>
  <c r="S70" i="45" s="1"/>
  <c r="AC70" i="45" s="1"/>
  <c r="AB71" i="45" s="1"/>
  <c r="AX58" i="45"/>
  <c r="S58" i="45" s="1"/>
  <c r="AC58" i="45" s="1"/>
  <c r="AB59" i="45" s="1"/>
  <c r="AX46" i="45"/>
  <c r="S46" i="45" s="1"/>
  <c r="AC46" i="45" s="1"/>
  <c r="AB47" i="45" s="1"/>
  <c r="AX34" i="45"/>
  <c r="S34" i="45" s="1"/>
  <c r="AC34" i="45" s="1"/>
  <c r="AB35" i="45" s="1"/>
  <c r="AX17" i="45"/>
  <c r="S17" i="45" s="1"/>
  <c r="AC17" i="45" s="1"/>
  <c r="AB18" i="45" s="1"/>
  <c r="AX88" i="25"/>
  <c r="S88" i="25" s="1"/>
  <c r="AC88" i="25" s="1"/>
  <c r="AB89" i="25" s="1"/>
  <c r="AX52" i="25"/>
  <c r="S52" i="25" s="1"/>
  <c r="AC52" i="25" s="1"/>
  <c r="AB53" i="25" s="1"/>
  <c r="AX96" i="25"/>
  <c r="S96" i="25" s="1"/>
  <c r="AC96" i="25" s="1"/>
  <c r="AB97" i="25" s="1"/>
  <c r="AX89" i="25"/>
  <c r="S89" i="25" s="1"/>
  <c r="AC89" i="25" s="1"/>
  <c r="AB90" i="25" s="1"/>
  <c r="AX83" i="25"/>
  <c r="S83" i="25" s="1"/>
  <c r="AC83" i="25" s="1"/>
  <c r="AB84" i="25" s="1"/>
  <c r="AX77" i="25"/>
  <c r="S77" i="25" s="1"/>
  <c r="AC77" i="25" s="1"/>
  <c r="AB78" i="25" s="1"/>
  <c r="AX71" i="25"/>
  <c r="S71" i="25" s="1"/>
  <c r="AC71" i="25" s="1"/>
  <c r="AB72" i="25" s="1"/>
  <c r="AX65" i="25"/>
  <c r="S65" i="25" s="1"/>
  <c r="AC65" i="25" s="1"/>
  <c r="AB66" i="25" s="1"/>
  <c r="AX59" i="25"/>
  <c r="S59" i="25" s="1"/>
  <c r="AC59" i="25" s="1"/>
  <c r="AB60" i="25" s="1"/>
  <c r="AX53" i="25"/>
  <c r="S53" i="25" s="1"/>
  <c r="AC53" i="25" s="1"/>
  <c r="AB54" i="25" s="1"/>
  <c r="AX47" i="25"/>
  <c r="S47" i="25" s="1"/>
  <c r="AC47" i="25" s="1"/>
  <c r="AB48" i="25" s="1"/>
  <c r="AX41" i="25"/>
  <c r="S41" i="25" s="1"/>
  <c r="AC41" i="25" s="1"/>
  <c r="AB42" i="25" s="1"/>
  <c r="AX35" i="25"/>
  <c r="S35" i="25" s="1"/>
  <c r="AC35" i="25" s="1"/>
  <c r="AB36" i="25" s="1"/>
  <c r="AX29" i="25"/>
  <c r="S29" i="25" s="1"/>
  <c r="AC29" i="25" s="1"/>
  <c r="AB30" i="25" s="1"/>
  <c r="AX21" i="25"/>
  <c r="S21" i="25" s="1"/>
  <c r="AC21" i="25" s="1"/>
  <c r="AB22" i="25" s="1"/>
  <c r="AX4" i="25"/>
  <c r="S4" i="25" s="1"/>
  <c r="AC4" i="25" s="1"/>
  <c r="AB5" i="25" s="1"/>
  <c r="AT100" i="77"/>
  <c r="AX40" i="25"/>
  <c r="S40" i="25" s="1"/>
  <c r="AC40" i="25" s="1"/>
  <c r="AB41" i="25" s="1"/>
  <c r="AX20" i="25"/>
  <c r="S20" i="25" s="1"/>
  <c r="AC20" i="25" s="1"/>
  <c r="AB21" i="25" s="1"/>
  <c r="AX96" i="45"/>
  <c r="S96" i="45" s="1"/>
  <c r="AC96" i="45" s="1"/>
  <c r="AB97" i="45" s="1"/>
  <c r="AX87" i="45"/>
  <c r="S87" i="45" s="1"/>
  <c r="AC87" i="45" s="1"/>
  <c r="AB88" i="45" s="1"/>
  <c r="AX81" i="45"/>
  <c r="S81" i="45" s="1"/>
  <c r="AC81" i="45" s="1"/>
  <c r="AB82" i="45" s="1"/>
  <c r="AX75" i="45"/>
  <c r="S75" i="45" s="1"/>
  <c r="AC75" i="45" s="1"/>
  <c r="AB76" i="45" s="1"/>
  <c r="AX69" i="45"/>
  <c r="S69" i="45" s="1"/>
  <c r="AC69" i="45" s="1"/>
  <c r="AB70" i="45" s="1"/>
  <c r="AX63" i="45"/>
  <c r="S63" i="45" s="1"/>
  <c r="AC63" i="45" s="1"/>
  <c r="AB64" i="45" s="1"/>
  <c r="AX57" i="45"/>
  <c r="S57" i="45" s="1"/>
  <c r="AC57" i="45" s="1"/>
  <c r="AB58" i="45" s="1"/>
  <c r="AX51" i="45"/>
  <c r="S51" i="45" s="1"/>
  <c r="AC51" i="45" s="1"/>
  <c r="AB52" i="45" s="1"/>
  <c r="AX45" i="45"/>
  <c r="S45" i="45" s="1"/>
  <c r="AC45" i="45" s="1"/>
  <c r="AB46" i="45" s="1"/>
  <c r="AX39" i="45"/>
  <c r="S39" i="45" s="1"/>
  <c r="AC39" i="45" s="1"/>
  <c r="AB40" i="45" s="1"/>
  <c r="AX33" i="45"/>
  <c r="S33" i="45" s="1"/>
  <c r="AC33" i="45" s="1"/>
  <c r="AB34" i="45" s="1"/>
  <c r="AX27" i="45"/>
  <c r="S27" i="45" s="1"/>
  <c r="AC27" i="45" s="1"/>
  <c r="AB28" i="45" s="1"/>
  <c r="AX15" i="45"/>
  <c r="S15" i="45" s="1"/>
  <c r="AC15" i="45" s="1"/>
  <c r="AB16" i="45" s="1"/>
  <c r="AX94" i="25"/>
  <c r="S94" i="25" s="1"/>
  <c r="AC94" i="25" s="1"/>
  <c r="AB95" i="25" s="1"/>
  <c r="AX87" i="25"/>
  <c r="S87" i="25" s="1"/>
  <c r="AC87" i="25" s="1"/>
  <c r="AB88" i="25" s="1"/>
  <c r="AX81" i="25"/>
  <c r="S81" i="25" s="1"/>
  <c r="AC81" i="25" s="1"/>
  <c r="AB82" i="25" s="1"/>
  <c r="AX75" i="25"/>
  <c r="S75" i="25" s="1"/>
  <c r="AC75" i="25" s="1"/>
  <c r="AB76" i="25" s="1"/>
  <c r="AX69" i="25"/>
  <c r="S69" i="25" s="1"/>
  <c r="AC69" i="25" s="1"/>
  <c r="AB70" i="25" s="1"/>
  <c r="AX63" i="25"/>
  <c r="S63" i="25" s="1"/>
  <c r="AC63" i="25" s="1"/>
  <c r="AB64" i="25" s="1"/>
  <c r="AX57" i="25"/>
  <c r="S57" i="25" s="1"/>
  <c r="AC57" i="25" s="1"/>
  <c r="AB58" i="25" s="1"/>
  <c r="AX51" i="25"/>
  <c r="S51" i="25" s="1"/>
  <c r="AC51" i="25" s="1"/>
  <c r="AB52" i="25" s="1"/>
  <c r="AX45" i="25"/>
  <c r="S45" i="25" s="1"/>
  <c r="AC45" i="25" s="1"/>
  <c r="AB46" i="25" s="1"/>
  <c r="AX39" i="25"/>
  <c r="S39" i="25" s="1"/>
  <c r="AC39" i="25" s="1"/>
  <c r="AB40" i="25" s="1"/>
  <c r="AX33" i="25"/>
  <c r="S33" i="25" s="1"/>
  <c r="AC33" i="25" s="1"/>
  <c r="AB34" i="25" s="1"/>
  <c r="AX27" i="25"/>
  <c r="S27" i="25" s="1"/>
  <c r="AC27" i="25" s="1"/>
  <c r="AB28" i="25" s="1"/>
  <c r="AX15" i="25"/>
  <c r="S15" i="25" s="1"/>
  <c r="AC15" i="25" s="1"/>
  <c r="AB16" i="25" s="1"/>
  <c r="AX92" i="45"/>
  <c r="S92" i="45" s="1"/>
  <c r="AC92" i="45" s="1"/>
  <c r="AB93" i="45" s="1"/>
  <c r="AX86" i="45"/>
  <c r="S86" i="45" s="1"/>
  <c r="AC86" i="45" s="1"/>
  <c r="AB87" i="45" s="1"/>
  <c r="AX80" i="45"/>
  <c r="S80" i="45" s="1"/>
  <c r="AC80" i="45" s="1"/>
  <c r="AB81" i="45" s="1"/>
  <c r="AX74" i="45"/>
  <c r="S74" i="45" s="1"/>
  <c r="AC74" i="45" s="1"/>
  <c r="AB75" i="45" s="1"/>
  <c r="AX68" i="45"/>
  <c r="S68" i="45" s="1"/>
  <c r="AC68" i="45" s="1"/>
  <c r="AB69" i="45" s="1"/>
  <c r="AX62" i="45"/>
  <c r="S62" i="45" s="1"/>
  <c r="AC62" i="45" s="1"/>
  <c r="AB63" i="45" s="1"/>
  <c r="AX56" i="45"/>
  <c r="S56" i="45" s="1"/>
  <c r="AC56" i="45" s="1"/>
  <c r="AB57" i="45" s="1"/>
  <c r="AX50" i="45"/>
  <c r="S50" i="45" s="1"/>
  <c r="AC50" i="45" s="1"/>
  <c r="AB51" i="45" s="1"/>
  <c r="AX44" i="45"/>
  <c r="S44" i="45" s="1"/>
  <c r="AC44" i="45" s="1"/>
  <c r="AB45" i="45" s="1"/>
  <c r="AX38" i="45"/>
  <c r="S38" i="45" s="1"/>
  <c r="AC38" i="45" s="1"/>
  <c r="AB39" i="45" s="1"/>
  <c r="AX32" i="45"/>
  <c r="S32" i="45" s="1"/>
  <c r="AC32" i="45" s="1"/>
  <c r="AB33" i="45" s="1"/>
  <c r="AX26" i="45"/>
  <c r="S26" i="45" s="1"/>
  <c r="AC26" i="45" s="1"/>
  <c r="AB27" i="45" s="1"/>
  <c r="AX11" i="45"/>
  <c r="S11" i="45" s="1"/>
  <c r="AC11" i="45" s="1"/>
  <c r="AB12" i="45" s="1"/>
  <c r="AX92" i="25"/>
  <c r="S92" i="25" s="1"/>
  <c r="AC92" i="25" s="1"/>
  <c r="AB93" i="25" s="1"/>
  <c r="AX86" i="25"/>
  <c r="S86" i="25" s="1"/>
  <c r="AC86" i="25" s="1"/>
  <c r="AB87" i="25" s="1"/>
  <c r="AX80" i="25"/>
  <c r="S80" i="25" s="1"/>
  <c r="AC80" i="25" s="1"/>
  <c r="AB81" i="25" s="1"/>
  <c r="AX74" i="25"/>
  <c r="S74" i="25" s="1"/>
  <c r="AC74" i="25" s="1"/>
  <c r="AB75" i="25" s="1"/>
  <c r="AX68" i="25"/>
  <c r="S68" i="25" s="1"/>
  <c r="AC68" i="25" s="1"/>
  <c r="AB69" i="25" s="1"/>
  <c r="AX62" i="25"/>
  <c r="S62" i="25" s="1"/>
  <c r="AC62" i="25" s="1"/>
  <c r="AB63" i="25" s="1"/>
  <c r="AX56" i="25"/>
  <c r="S56" i="25" s="1"/>
  <c r="AC56" i="25" s="1"/>
  <c r="AB57" i="25" s="1"/>
  <c r="AX50" i="25"/>
  <c r="S50" i="25" s="1"/>
  <c r="AC50" i="25" s="1"/>
  <c r="AB51" i="25" s="1"/>
  <c r="AX44" i="25"/>
  <c r="S44" i="25" s="1"/>
  <c r="AC44" i="25" s="1"/>
  <c r="AB45" i="25" s="1"/>
  <c r="AX38" i="25"/>
  <c r="S38" i="25" s="1"/>
  <c r="AC38" i="25" s="1"/>
  <c r="AB39" i="25" s="1"/>
  <c r="AX32" i="25"/>
  <c r="S32" i="25" s="1"/>
  <c r="AC32" i="25" s="1"/>
  <c r="AB33" i="25" s="1"/>
  <c r="AX26" i="25"/>
  <c r="S26" i="25" s="1"/>
  <c r="AC26" i="25" s="1"/>
  <c r="AB27" i="25" s="1"/>
  <c r="AX14" i="25"/>
  <c r="S14" i="25" s="1"/>
  <c r="AC14" i="25" s="1"/>
  <c r="AB15" i="25" s="1"/>
  <c r="AX34" i="25"/>
  <c r="S34" i="25" s="1"/>
  <c r="AC34" i="25" s="1"/>
  <c r="AB35" i="25" s="1"/>
  <c r="AX28" i="25"/>
  <c r="S28" i="25" s="1"/>
  <c r="AC28" i="25" s="1"/>
  <c r="AB29" i="25" s="1"/>
  <c r="AX94" i="45"/>
  <c r="S94" i="45" s="1"/>
  <c r="AC94" i="45" s="1"/>
  <c r="AB95" i="45" s="1"/>
  <c r="AX91" i="45"/>
  <c r="S91" i="45" s="1"/>
  <c r="AC91" i="45" s="1"/>
  <c r="AB92" i="45" s="1"/>
  <c r="AX85" i="45"/>
  <c r="S85" i="45" s="1"/>
  <c r="AC85" i="45" s="1"/>
  <c r="AB86" i="45" s="1"/>
  <c r="AX79" i="45"/>
  <c r="S79" i="45" s="1"/>
  <c r="AC79" i="45" s="1"/>
  <c r="AB80" i="45" s="1"/>
  <c r="AX73" i="45"/>
  <c r="S73" i="45" s="1"/>
  <c r="AC73" i="45" s="1"/>
  <c r="AB74" i="45" s="1"/>
  <c r="AX67" i="45"/>
  <c r="S67" i="45" s="1"/>
  <c r="AC67" i="45" s="1"/>
  <c r="AB68" i="45" s="1"/>
  <c r="AX61" i="45"/>
  <c r="S61" i="45" s="1"/>
  <c r="AC61" i="45" s="1"/>
  <c r="AB62" i="45" s="1"/>
  <c r="AX55" i="45"/>
  <c r="S55" i="45" s="1"/>
  <c r="AC55" i="45" s="1"/>
  <c r="AB56" i="45" s="1"/>
  <c r="AX49" i="45"/>
  <c r="S49" i="45" s="1"/>
  <c r="AC49" i="45" s="1"/>
  <c r="AB50" i="45" s="1"/>
  <c r="AX43" i="45"/>
  <c r="S43" i="45" s="1"/>
  <c r="AC43" i="45" s="1"/>
  <c r="AB44" i="45" s="1"/>
  <c r="AX37" i="45"/>
  <c r="S37" i="45" s="1"/>
  <c r="AC37" i="45" s="1"/>
  <c r="AB38" i="45" s="1"/>
  <c r="AX31" i="45"/>
  <c r="S31" i="45" s="1"/>
  <c r="AC31" i="45" s="1"/>
  <c r="AB32" i="45" s="1"/>
  <c r="AX23" i="45"/>
  <c r="S23" i="45" s="1"/>
  <c r="AC23" i="45" s="1"/>
  <c r="AB24" i="45" s="1"/>
  <c r="AX9" i="45"/>
  <c r="S9" i="45" s="1"/>
  <c r="AC9" i="45" s="1"/>
  <c r="AB10" i="45" s="1"/>
  <c r="Z98" i="41"/>
  <c r="AX97" i="25"/>
  <c r="S97" i="25" s="1"/>
  <c r="AC97" i="25" s="1"/>
  <c r="AB98" i="25" s="1"/>
  <c r="AX91" i="25"/>
  <c r="S91" i="25" s="1"/>
  <c r="AC91" i="25" s="1"/>
  <c r="AB92" i="25" s="1"/>
  <c r="AX85" i="25"/>
  <c r="S85" i="25" s="1"/>
  <c r="AC85" i="25" s="1"/>
  <c r="AB86" i="25" s="1"/>
  <c r="AX79" i="25"/>
  <c r="S79" i="25" s="1"/>
  <c r="AC79" i="25" s="1"/>
  <c r="AB80" i="25" s="1"/>
  <c r="AX73" i="25"/>
  <c r="S73" i="25" s="1"/>
  <c r="AC73" i="25" s="1"/>
  <c r="AB74" i="25" s="1"/>
  <c r="AX67" i="25"/>
  <c r="S67" i="25" s="1"/>
  <c r="AC67" i="25" s="1"/>
  <c r="AB68" i="25" s="1"/>
  <c r="AX61" i="25"/>
  <c r="S61" i="25" s="1"/>
  <c r="AC61" i="25" s="1"/>
  <c r="AB62" i="25" s="1"/>
  <c r="AX55" i="25"/>
  <c r="S55" i="25" s="1"/>
  <c r="AC55" i="25" s="1"/>
  <c r="AB56" i="25" s="1"/>
  <c r="AX49" i="25"/>
  <c r="S49" i="25" s="1"/>
  <c r="AC49" i="25" s="1"/>
  <c r="AB50" i="25" s="1"/>
  <c r="AX43" i="25"/>
  <c r="S43" i="25" s="1"/>
  <c r="AC43" i="25" s="1"/>
  <c r="AB44" i="25" s="1"/>
  <c r="AX37" i="25"/>
  <c r="S37" i="25" s="1"/>
  <c r="AC37" i="25" s="1"/>
  <c r="AB38" i="25" s="1"/>
  <c r="AX31" i="25"/>
  <c r="S31" i="25" s="1"/>
  <c r="AC31" i="25" s="1"/>
  <c r="AB32" i="25" s="1"/>
  <c r="AX23" i="25"/>
  <c r="S23" i="25" s="1"/>
  <c r="AC23" i="25" s="1"/>
  <c r="AB24" i="25" s="1"/>
  <c r="AX11" i="25"/>
  <c r="S11" i="25" s="1"/>
  <c r="AC11" i="25" s="1"/>
  <c r="AB12" i="25" s="1"/>
  <c r="AX6" i="45"/>
  <c r="S6" i="45" s="1"/>
  <c r="AC6" i="45" s="1"/>
  <c r="AB7" i="45" s="1"/>
  <c r="AX95" i="25"/>
  <c r="S95" i="25" s="1"/>
  <c r="AC95" i="25" s="1"/>
  <c r="AB96" i="25" s="1"/>
  <c r="AX90" i="25"/>
  <c r="S90" i="25" s="1"/>
  <c r="AC90" i="25" s="1"/>
  <c r="AB91" i="25" s="1"/>
  <c r="AX84" i="25"/>
  <c r="S84" i="25" s="1"/>
  <c r="AC84" i="25" s="1"/>
  <c r="AB85" i="25" s="1"/>
  <c r="AX78" i="25"/>
  <c r="S78" i="25" s="1"/>
  <c r="AC78" i="25" s="1"/>
  <c r="AB79" i="25" s="1"/>
  <c r="AX72" i="25"/>
  <c r="S72" i="25" s="1"/>
  <c r="AC72" i="25" s="1"/>
  <c r="AB73" i="25" s="1"/>
  <c r="AX66" i="25"/>
  <c r="S66" i="25" s="1"/>
  <c r="AC66" i="25" s="1"/>
  <c r="AB67" i="25" s="1"/>
  <c r="AX60" i="25"/>
  <c r="S60" i="25" s="1"/>
  <c r="AC60" i="25" s="1"/>
  <c r="AB61" i="25" s="1"/>
  <c r="AX54" i="25"/>
  <c r="S54" i="25" s="1"/>
  <c r="AC54" i="25" s="1"/>
  <c r="AB55" i="25" s="1"/>
  <c r="AX48" i="25"/>
  <c r="S48" i="25" s="1"/>
  <c r="AC48" i="25" s="1"/>
  <c r="AB49" i="25" s="1"/>
  <c r="AX42" i="25"/>
  <c r="S42" i="25" s="1"/>
  <c r="AC42" i="25" s="1"/>
  <c r="AB43" i="25" s="1"/>
  <c r="AX36" i="25"/>
  <c r="S36" i="25" s="1"/>
  <c r="AC36" i="25" s="1"/>
  <c r="AB37" i="25" s="1"/>
  <c r="AX30" i="25"/>
  <c r="S30" i="25" s="1"/>
  <c r="AC30" i="25" s="1"/>
  <c r="AB31" i="25" s="1"/>
  <c r="AX22" i="25"/>
  <c r="S22" i="25" s="1"/>
  <c r="AC22" i="25" s="1"/>
  <c r="AB23" i="25" s="1"/>
  <c r="AX10" i="25"/>
  <c r="S10" i="25" s="1"/>
  <c r="AC10" i="25" s="1"/>
  <c r="AB11" i="25" s="1"/>
  <c r="AX5" i="25"/>
  <c r="S5" i="25" s="1"/>
  <c r="AC5" i="25" s="1"/>
  <c r="AB6" i="25" s="1"/>
  <c r="AX16" i="45"/>
  <c r="S16" i="45" s="1"/>
  <c r="AC16" i="45" s="1"/>
  <c r="AB17" i="45" s="1"/>
  <c r="AX10" i="45"/>
  <c r="S10" i="45" s="1"/>
  <c r="AC10" i="45" s="1"/>
  <c r="AB11" i="45" s="1"/>
  <c r="AX3" i="45"/>
  <c r="S3" i="45" s="1"/>
  <c r="AC3" i="45" s="1"/>
  <c r="AX20" i="45"/>
  <c r="S20" i="45" s="1"/>
  <c r="AC20" i="45" s="1"/>
  <c r="AB21" i="45" s="1"/>
  <c r="AX14" i="45"/>
  <c r="S14" i="45" s="1"/>
  <c r="AC14" i="45" s="1"/>
  <c r="AB15" i="45" s="1"/>
  <c r="AX8" i="45"/>
  <c r="S8" i="45" s="1"/>
  <c r="AC8" i="45" s="1"/>
  <c r="AB9" i="45" s="1"/>
  <c r="AX3" i="25"/>
  <c r="S3" i="25" s="1"/>
  <c r="AC3" i="25" s="1"/>
  <c r="AX25" i="45"/>
  <c r="S25" i="45" s="1"/>
  <c r="AC25" i="45" s="1"/>
  <c r="AB26" i="45" s="1"/>
  <c r="AX19" i="45"/>
  <c r="S19" i="45" s="1"/>
  <c r="AC19" i="45" s="1"/>
  <c r="AB20" i="45" s="1"/>
  <c r="AX13" i="45"/>
  <c r="S13" i="45" s="1"/>
  <c r="AC13" i="45" s="1"/>
  <c r="AB14" i="45" s="1"/>
  <c r="AX4" i="45"/>
  <c r="S4" i="45" s="1"/>
  <c r="AC4" i="45" s="1"/>
  <c r="AB5" i="45" s="1"/>
  <c r="AX17" i="25"/>
  <c r="S17" i="25" s="1"/>
  <c r="AC17" i="25" s="1"/>
  <c r="AB18" i="25" s="1"/>
  <c r="AX9" i="25"/>
  <c r="S9" i="25" s="1"/>
  <c r="AC9" i="25" s="1"/>
  <c r="AB10" i="25" s="1"/>
  <c r="AX24" i="45"/>
  <c r="S24" i="45" s="1"/>
  <c r="AC24" i="45" s="1"/>
  <c r="AB25" i="45" s="1"/>
  <c r="AX18" i="45"/>
  <c r="S18" i="45" s="1"/>
  <c r="AC18" i="45" s="1"/>
  <c r="AB19" i="45" s="1"/>
  <c r="AX12" i="45"/>
  <c r="S12" i="45" s="1"/>
  <c r="AC12" i="45" s="1"/>
  <c r="AB13" i="45" s="1"/>
  <c r="AX7" i="45"/>
  <c r="S7" i="45" s="1"/>
  <c r="AC7" i="45" s="1"/>
  <c r="AB8" i="45" s="1"/>
  <c r="AJ8" i="45" s="1"/>
  <c r="AX16" i="25"/>
  <c r="S16" i="25" s="1"/>
  <c r="AC16" i="25" s="1"/>
  <c r="AB17" i="25" s="1"/>
  <c r="AX8" i="25"/>
  <c r="S8" i="25" s="1"/>
  <c r="AC8" i="25" s="1"/>
  <c r="AB9" i="25" s="1"/>
  <c r="AG98" i="41"/>
  <c r="AP98" i="41" s="1"/>
  <c r="AP100" i="41" s="1"/>
  <c r="AF98" i="41"/>
  <c r="AO98" i="41" s="1"/>
  <c r="AO100" i="41" s="1"/>
  <c r="AE98" i="41"/>
  <c r="AC98" i="41"/>
  <c r="AJ6" i="45"/>
  <c r="AK6" i="45"/>
  <c r="AT6" i="45" s="1"/>
  <c r="AK7" i="25"/>
  <c r="AT7" i="25" s="1"/>
  <c r="AE98" i="25"/>
  <c r="AG98" i="25"/>
  <c r="AP98" i="25" s="1"/>
  <c r="AP100" i="25" s="1"/>
  <c r="AF98" i="25"/>
  <c r="AO98" i="25" s="1"/>
  <c r="AO100" i="25" s="1"/>
  <c r="AC98" i="25"/>
  <c r="AJ98" i="25" s="1"/>
  <c r="AS98" i="25" s="1"/>
  <c r="AJ68" i="45"/>
  <c r="AK68" i="45"/>
  <c r="AT68" i="45" s="1"/>
  <c r="AJ44" i="45"/>
  <c r="AK44" i="45"/>
  <c r="AT44" i="45" s="1"/>
  <c r="AJ26" i="45"/>
  <c r="AK26" i="45"/>
  <c r="AT26" i="45" s="1"/>
  <c r="AJ72" i="25"/>
  <c r="AK72" i="25"/>
  <c r="AT72" i="25" s="1"/>
  <c r="AJ48" i="25"/>
  <c r="AK48" i="25"/>
  <c r="AT48" i="25" s="1"/>
  <c r="AJ30" i="25"/>
  <c r="AK30" i="25"/>
  <c r="AT30" i="25" s="1"/>
  <c r="AJ6" i="25"/>
  <c r="AK6" i="25"/>
  <c r="AT6" i="25" s="1"/>
  <c r="AF96" i="85"/>
  <c r="AO96" i="85" s="1"/>
  <c r="AE96" i="85"/>
  <c r="W97" i="85"/>
  <c r="AG96" i="85"/>
  <c r="AP96" i="85" s="1"/>
  <c r="AS4" i="77"/>
  <c r="AL4" i="77"/>
  <c r="AU4" i="77" s="1"/>
  <c r="AS19" i="77"/>
  <c r="AL19" i="77"/>
  <c r="AU19" i="77" s="1"/>
  <c r="AR96" i="37"/>
  <c r="AJ96" i="45"/>
  <c r="AK96" i="45"/>
  <c r="AT96" i="45" s="1"/>
  <c r="AJ91" i="45"/>
  <c r="AK91" i="45"/>
  <c r="AT91" i="45" s="1"/>
  <c r="AJ85" i="45"/>
  <c r="AK85" i="45"/>
  <c r="AT85" i="45" s="1"/>
  <c r="AJ79" i="45"/>
  <c r="AK79" i="45"/>
  <c r="AT79" i="45" s="1"/>
  <c r="AJ73" i="45"/>
  <c r="AK73" i="45"/>
  <c r="AT73" i="45" s="1"/>
  <c r="AJ67" i="45"/>
  <c r="AK67" i="45"/>
  <c r="AT67" i="45" s="1"/>
  <c r="AJ61" i="45"/>
  <c r="AK61" i="45"/>
  <c r="AT61" i="45" s="1"/>
  <c r="AJ55" i="45"/>
  <c r="AK55" i="45"/>
  <c r="AT55" i="45" s="1"/>
  <c r="AJ49" i="45"/>
  <c r="AK49" i="45"/>
  <c r="AT49" i="45" s="1"/>
  <c r="AJ43" i="45"/>
  <c r="AK43" i="45"/>
  <c r="AT43" i="45" s="1"/>
  <c r="AJ37" i="45"/>
  <c r="AK37" i="45"/>
  <c r="AT37" i="45" s="1"/>
  <c r="AJ31" i="45"/>
  <c r="AK31" i="45"/>
  <c r="AT31" i="45" s="1"/>
  <c r="AJ25" i="45"/>
  <c r="AK25" i="45"/>
  <c r="AT25" i="45" s="1"/>
  <c r="AJ19" i="45"/>
  <c r="AK19" i="45"/>
  <c r="AT19" i="45" s="1"/>
  <c r="AJ13" i="45"/>
  <c r="AK13" i="45"/>
  <c r="AT13" i="45" s="1"/>
  <c r="AJ94" i="25"/>
  <c r="AK94" i="25"/>
  <c r="AT94" i="25" s="1"/>
  <c r="AJ89" i="25"/>
  <c r="AK89" i="25"/>
  <c r="AT89" i="25" s="1"/>
  <c r="AJ83" i="25"/>
  <c r="AK83" i="25"/>
  <c r="AT83" i="25" s="1"/>
  <c r="AJ77" i="25"/>
  <c r="AK77" i="25"/>
  <c r="AT77" i="25" s="1"/>
  <c r="AJ71" i="25"/>
  <c r="AK71" i="25"/>
  <c r="AT71" i="25" s="1"/>
  <c r="AJ65" i="25"/>
  <c r="AK65" i="25"/>
  <c r="AT65" i="25" s="1"/>
  <c r="AJ59" i="25"/>
  <c r="AK59" i="25"/>
  <c r="AT59" i="25" s="1"/>
  <c r="AJ53" i="25"/>
  <c r="AK53" i="25"/>
  <c r="AT53" i="25" s="1"/>
  <c r="AJ47" i="25"/>
  <c r="AK47" i="25"/>
  <c r="AT47" i="25" s="1"/>
  <c r="AJ41" i="25"/>
  <c r="AK41" i="25"/>
  <c r="AT41" i="25" s="1"/>
  <c r="AJ35" i="25"/>
  <c r="AK35" i="25"/>
  <c r="AT35" i="25" s="1"/>
  <c r="AJ29" i="25"/>
  <c r="AK29" i="25"/>
  <c r="AT29" i="25" s="1"/>
  <c r="AJ23" i="25"/>
  <c r="AK23" i="25"/>
  <c r="AT23" i="25" s="1"/>
  <c r="AJ17" i="25"/>
  <c r="AK17" i="25"/>
  <c r="AT17" i="25" s="1"/>
  <c r="AJ11" i="25"/>
  <c r="AK11" i="25"/>
  <c r="AT11" i="25" s="1"/>
  <c r="AJ5" i="25"/>
  <c r="AK5" i="25"/>
  <c r="AT5" i="25" s="1"/>
  <c r="AH97" i="37"/>
  <c r="AQ97" i="37" s="1"/>
  <c r="AR95" i="93"/>
  <c r="AI95" i="73"/>
  <c r="AN95" i="73"/>
  <c r="AJ86" i="45"/>
  <c r="AK86" i="45"/>
  <c r="AT86" i="45" s="1"/>
  <c r="AJ56" i="45"/>
  <c r="AK56" i="45"/>
  <c r="AT56" i="45" s="1"/>
  <c r="AK14" i="45"/>
  <c r="AT14" i="45" s="1"/>
  <c r="AJ97" i="25"/>
  <c r="AK97" i="25"/>
  <c r="AT97" i="25" s="1"/>
  <c r="AJ66" i="25"/>
  <c r="AK66" i="25"/>
  <c r="AT66" i="25" s="1"/>
  <c r="AK12" i="25"/>
  <c r="AT12" i="25" s="1"/>
  <c r="AJ60" i="45"/>
  <c r="AK60" i="45"/>
  <c r="AT60" i="45" s="1"/>
  <c r="AJ7" i="45"/>
  <c r="AK7" i="45"/>
  <c r="AT7" i="45" s="1"/>
  <c r="AJ95" i="25"/>
  <c r="AK95" i="25"/>
  <c r="AT95" i="25" s="1"/>
  <c r="AJ88" i="25"/>
  <c r="AK88" i="25"/>
  <c r="AT88" i="25" s="1"/>
  <c r="AJ82" i="25"/>
  <c r="AK82" i="25"/>
  <c r="AT82" i="25" s="1"/>
  <c r="AJ76" i="25"/>
  <c r="AK76" i="25"/>
  <c r="AT76" i="25" s="1"/>
  <c r="AJ70" i="25"/>
  <c r="AK70" i="25"/>
  <c r="AT70" i="25" s="1"/>
  <c r="AJ64" i="25"/>
  <c r="AK64" i="25"/>
  <c r="AT64" i="25" s="1"/>
  <c r="AJ58" i="25"/>
  <c r="AK58" i="25"/>
  <c r="AT58" i="25" s="1"/>
  <c r="AJ52" i="25"/>
  <c r="AK52" i="25"/>
  <c r="AT52" i="25" s="1"/>
  <c r="AJ46" i="25"/>
  <c r="AK46" i="25"/>
  <c r="AT46" i="25" s="1"/>
  <c r="AJ40" i="25"/>
  <c r="AK40" i="25"/>
  <c r="AT40" i="25" s="1"/>
  <c r="AJ34" i="25"/>
  <c r="AK34" i="25"/>
  <c r="AT34" i="25" s="1"/>
  <c r="AJ28" i="25"/>
  <c r="AK28" i="25"/>
  <c r="AT28" i="25" s="1"/>
  <c r="AJ22" i="25"/>
  <c r="AK22" i="25"/>
  <c r="AT22" i="25" s="1"/>
  <c r="AJ16" i="25"/>
  <c r="AK16" i="25"/>
  <c r="AT16" i="25" s="1"/>
  <c r="AJ10" i="25"/>
  <c r="AK10" i="25"/>
  <c r="AT10" i="25" s="1"/>
  <c r="Z97" i="37"/>
  <c r="AS4" i="81"/>
  <c r="AS100" i="81" s="1"/>
  <c r="AL4" i="81"/>
  <c r="AU4" i="81" s="1"/>
  <c r="AU100" i="81" s="1"/>
  <c r="C11" i="81" s="1"/>
  <c r="F34" i="97" s="1"/>
  <c r="AS13" i="77"/>
  <c r="AL13" i="77"/>
  <c r="AU13" i="77" s="1"/>
  <c r="X96" i="89"/>
  <c r="Y96" i="89"/>
  <c r="AJ80" i="45"/>
  <c r="AK80" i="45"/>
  <c r="AT80" i="45" s="1"/>
  <c r="AJ50" i="45"/>
  <c r="AK50" i="45"/>
  <c r="AT50" i="45" s="1"/>
  <c r="AJ90" i="25"/>
  <c r="AK90" i="25"/>
  <c r="AT90" i="25" s="1"/>
  <c r="AJ60" i="25"/>
  <c r="AK60" i="25"/>
  <c r="AT60" i="25" s="1"/>
  <c r="AJ36" i="25"/>
  <c r="AK36" i="25"/>
  <c r="AT36" i="25" s="1"/>
  <c r="AJ90" i="45"/>
  <c r="AK90" i="45"/>
  <c r="AT90" i="45" s="1"/>
  <c r="AJ72" i="45"/>
  <c r="AK72" i="45"/>
  <c r="AT72" i="45" s="1"/>
  <c r="AJ42" i="45"/>
  <c r="AK42" i="45"/>
  <c r="AT42" i="45" s="1"/>
  <c r="AJ89" i="45"/>
  <c r="AK89" i="45"/>
  <c r="AT89" i="45" s="1"/>
  <c r="AJ77" i="45"/>
  <c r="AK77" i="45"/>
  <c r="AT77" i="45" s="1"/>
  <c r="AJ71" i="45"/>
  <c r="AK71" i="45"/>
  <c r="AT71" i="45" s="1"/>
  <c r="AJ65" i="45"/>
  <c r="AK65" i="45"/>
  <c r="AT65" i="45" s="1"/>
  <c r="AJ59" i="45"/>
  <c r="AK59" i="45"/>
  <c r="AT59" i="45" s="1"/>
  <c r="AJ53" i="45"/>
  <c r="AK53" i="45"/>
  <c r="AT53" i="45" s="1"/>
  <c r="AJ47" i="45"/>
  <c r="AK47" i="45"/>
  <c r="AT47" i="45" s="1"/>
  <c r="AJ41" i="45"/>
  <c r="AK41" i="45"/>
  <c r="AT41" i="45" s="1"/>
  <c r="AJ35" i="45"/>
  <c r="AK35" i="45"/>
  <c r="AT35" i="45" s="1"/>
  <c r="AJ29" i="45"/>
  <c r="AK29" i="45"/>
  <c r="AT29" i="45" s="1"/>
  <c r="AJ23" i="45"/>
  <c r="AK23" i="45"/>
  <c r="AT23" i="45" s="1"/>
  <c r="AJ17" i="45"/>
  <c r="AK17" i="45"/>
  <c r="AT17" i="45" s="1"/>
  <c r="AJ11" i="45"/>
  <c r="AK11" i="45"/>
  <c r="AT11" i="45" s="1"/>
  <c r="AB4" i="45"/>
  <c r="AJ3" i="45"/>
  <c r="AJ93" i="25"/>
  <c r="AK93" i="25"/>
  <c r="AT93" i="25" s="1"/>
  <c r="AJ87" i="25"/>
  <c r="AK87" i="25"/>
  <c r="AT87" i="25" s="1"/>
  <c r="AJ81" i="25"/>
  <c r="AK81" i="25"/>
  <c r="AT81" i="25" s="1"/>
  <c r="AJ75" i="25"/>
  <c r="AK75" i="25"/>
  <c r="AT75" i="25" s="1"/>
  <c r="AJ69" i="25"/>
  <c r="AK69" i="25"/>
  <c r="AT69" i="25" s="1"/>
  <c r="AJ63" i="25"/>
  <c r="AK63" i="25"/>
  <c r="AT63" i="25" s="1"/>
  <c r="AJ57" i="25"/>
  <c r="AK57" i="25"/>
  <c r="AT57" i="25" s="1"/>
  <c r="AJ51" i="25"/>
  <c r="AK51" i="25"/>
  <c r="AT51" i="25" s="1"/>
  <c r="AJ45" i="25"/>
  <c r="AK45" i="25"/>
  <c r="AT45" i="25" s="1"/>
  <c r="AJ39" i="25"/>
  <c r="AK39" i="25"/>
  <c r="AT39" i="25" s="1"/>
  <c r="AJ33" i="25"/>
  <c r="AK33" i="25"/>
  <c r="AT33" i="25" s="1"/>
  <c r="AJ27" i="25"/>
  <c r="AK27" i="25"/>
  <c r="AT27" i="25" s="1"/>
  <c r="AJ21" i="25"/>
  <c r="AK21" i="25"/>
  <c r="AT21" i="25" s="1"/>
  <c r="AJ15" i="25"/>
  <c r="AK15" i="25"/>
  <c r="AT15" i="25" s="1"/>
  <c r="AJ9" i="25"/>
  <c r="AK9" i="25"/>
  <c r="AT9" i="25" s="1"/>
  <c r="AB4" i="25"/>
  <c r="AJ3" i="25"/>
  <c r="AL98" i="77"/>
  <c r="AU98" i="77" s="1"/>
  <c r="AR98" i="77"/>
  <c r="AR100" i="77" s="1"/>
  <c r="AS12" i="77"/>
  <c r="AL12" i="77"/>
  <c r="AU12" i="77" s="1"/>
  <c r="AH96" i="93"/>
  <c r="AQ96" i="93" s="1"/>
  <c r="AI95" i="89"/>
  <c r="AN95" i="89"/>
  <c r="AJ95" i="45"/>
  <c r="AK95" i="45"/>
  <c r="AT95" i="45" s="1"/>
  <c r="AJ74" i="45"/>
  <c r="AK74" i="45"/>
  <c r="AT74" i="45" s="1"/>
  <c r="AJ38" i="45"/>
  <c r="AK38" i="45"/>
  <c r="AT38" i="45" s="1"/>
  <c r="AJ5" i="45"/>
  <c r="AK5" i="45"/>
  <c r="AT5" i="45" s="1"/>
  <c r="AJ84" i="25"/>
  <c r="AK84" i="25"/>
  <c r="AT84" i="25" s="1"/>
  <c r="AJ54" i="25"/>
  <c r="AK54" i="25"/>
  <c r="AT54" i="25" s="1"/>
  <c r="AK24" i="25"/>
  <c r="AT24" i="25" s="1"/>
  <c r="AJ84" i="45"/>
  <c r="AK84" i="45"/>
  <c r="AT84" i="45" s="1"/>
  <c r="AJ66" i="45"/>
  <c r="AK66" i="45"/>
  <c r="AT66" i="45" s="1"/>
  <c r="AJ48" i="45"/>
  <c r="AK48" i="45"/>
  <c r="AT48" i="45" s="1"/>
  <c r="AJ12" i="45"/>
  <c r="AK12" i="45"/>
  <c r="AT12" i="45" s="1"/>
  <c r="AJ88" i="45"/>
  <c r="AK88" i="45"/>
  <c r="AT88" i="45" s="1"/>
  <c r="AJ76" i="45"/>
  <c r="AK76" i="45"/>
  <c r="AT76" i="45" s="1"/>
  <c r="AJ58" i="45"/>
  <c r="AK58" i="45"/>
  <c r="AT58" i="45" s="1"/>
  <c r="AJ52" i="45"/>
  <c r="AK52" i="45"/>
  <c r="AT52" i="45" s="1"/>
  <c r="AJ46" i="45"/>
  <c r="AK46" i="45"/>
  <c r="AT46" i="45" s="1"/>
  <c r="AJ40" i="45"/>
  <c r="AK40" i="45"/>
  <c r="AT40" i="45" s="1"/>
  <c r="AJ34" i="45"/>
  <c r="AK34" i="45"/>
  <c r="AT34" i="45" s="1"/>
  <c r="AJ28" i="45"/>
  <c r="AK28" i="45"/>
  <c r="AT28" i="45" s="1"/>
  <c r="AJ22" i="45"/>
  <c r="AK22" i="45"/>
  <c r="AT22" i="45" s="1"/>
  <c r="AJ16" i="45"/>
  <c r="AK16" i="45"/>
  <c r="AT16" i="45" s="1"/>
  <c r="AJ10" i="45"/>
  <c r="AK10" i="45"/>
  <c r="AT10" i="45" s="1"/>
  <c r="AH98" i="41"/>
  <c r="AQ98" i="41" s="1"/>
  <c r="AQ100" i="41" s="1"/>
  <c r="AZ3" i="41"/>
  <c r="AX3" i="41" s="1"/>
  <c r="S3" i="41" s="1"/>
  <c r="AC3" i="41" s="1"/>
  <c r="AX22" i="41"/>
  <c r="S22" i="41" s="1"/>
  <c r="AC22" i="41" s="1"/>
  <c r="AB23" i="41" s="1"/>
  <c r="AX34" i="41"/>
  <c r="S34" i="41" s="1"/>
  <c r="AC34" i="41" s="1"/>
  <c r="AB35" i="41" s="1"/>
  <c r="AX43" i="41"/>
  <c r="S43" i="41" s="1"/>
  <c r="AC43" i="41" s="1"/>
  <c r="AB44" i="41" s="1"/>
  <c r="AX45" i="41"/>
  <c r="S45" i="41" s="1"/>
  <c r="AC45" i="41" s="1"/>
  <c r="AB46" i="41" s="1"/>
  <c r="AX46" i="41"/>
  <c r="S46" i="41" s="1"/>
  <c r="AC46" i="41" s="1"/>
  <c r="AB47" i="41" s="1"/>
  <c r="AX49" i="41"/>
  <c r="S49" i="41" s="1"/>
  <c r="AC49" i="41" s="1"/>
  <c r="AB50" i="41" s="1"/>
  <c r="AX51" i="41"/>
  <c r="S51" i="41" s="1"/>
  <c r="AC51" i="41" s="1"/>
  <c r="AB52" i="41" s="1"/>
  <c r="AX52" i="41"/>
  <c r="S52" i="41" s="1"/>
  <c r="AC52" i="41" s="1"/>
  <c r="AB53" i="41" s="1"/>
  <c r="AX53" i="41"/>
  <c r="S53" i="41" s="1"/>
  <c r="AC53" i="41" s="1"/>
  <c r="AB54" i="41" s="1"/>
  <c r="AX56" i="41"/>
  <c r="S56" i="41" s="1"/>
  <c r="AC56" i="41" s="1"/>
  <c r="AB57" i="41" s="1"/>
  <c r="AX57" i="41"/>
  <c r="S57" i="41" s="1"/>
  <c r="AC57" i="41" s="1"/>
  <c r="AB58" i="41" s="1"/>
  <c r="AX58" i="41"/>
  <c r="S58" i="41" s="1"/>
  <c r="AC58" i="41" s="1"/>
  <c r="AB59" i="41" s="1"/>
  <c r="AX59" i="41"/>
  <c r="S59" i="41" s="1"/>
  <c r="AC59" i="41" s="1"/>
  <c r="AB60" i="41" s="1"/>
  <c r="AX60" i="41"/>
  <c r="S60" i="41" s="1"/>
  <c r="AC60" i="41" s="1"/>
  <c r="AB61" i="41" s="1"/>
  <c r="AX62" i="41"/>
  <c r="S62" i="41" s="1"/>
  <c r="AC62" i="41" s="1"/>
  <c r="AB63" i="41" s="1"/>
  <c r="AX63" i="41"/>
  <c r="S63" i="41" s="1"/>
  <c r="AC63" i="41" s="1"/>
  <c r="AB64" i="41" s="1"/>
  <c r="AX64" i="41"/>
  <c r="S64" i="41" s="1"/>
  <c r="AC64" i="41" s="1"/>
  <c r="AB65" i="41" s="1"/>
  <c r="AX65" i="41"/>
  <c r="S65" i="41" s="1"/>
  <c r="AC65" i="41" s="1"/>
  <c r="AB66" i="41" s="1"/>
  <c r="AX66" i="41"/>
  <c r="S66" i="41" s="1"/>
  <c r="AC66" i="41" s="1"/>
  <c r="AB67" i="41" s="1"/>
  <c r="AX67" i="41"/>
  <c r="S67" i="41" s="1"/>
  <c r="AC67" i="41" s="1"/>
  <c r="AB68" i="41" s="1"/>
  <c r="AX68" i="41"/>
  <c r="S68" i="41" s="1"/>
  <c r="AC68" i="41" s="1"/>
  <c r="AB69" i="41" s="1"/>
  <c r="AX69" i="41"/>
  <c r="S69" i="41" s="1"/>
  <c r="AC69" i="41" s="1"/>
  <c r="AB70" i="41" s="1"/>
  <c r="AX70" i="41"/>
  <c r="S70" i="41" s="1"/>
  <c r="AC70" i="41" s="1"/>
  <c r="AB71" i="41" s="1"/>
  <c r="AX71" i="41"/>
  <c r="S71" i="41" s="1"/>
  <c r="AC71" i="41" s="1"/>
  <c r="AB72" i="41" s="1"/>
  <c r="AX72" i="41"/>
  <c r="S72" i="41" s="1"/>
  <c r="AC72" i="41" s="1"/>
  <c r="AB73" i="41" s="1"/>
  <c r="AX73" i="41"/>
  <c r="S73" i="41" s="1"/>
  <c r="AC73" i="41" s="1"/>
  <c r="AB74" i="41" s="1"/>
  <c r="AX74" i="41"/>
  <c r="S74" i="41" s="1"/>
  <c r="AC74" i="41" s="1"/>
  <c r="AB75" i="41" s="1"/>
  <c r="AX75" i="41"/>
  <c r="S75" i="41" s="1"/>
  <c r="AC75" i="41" s="1"/>
  <c r="AB76" i="41" s="1"/>
  <c r="AX76" i="41"/>
  <c r="S76" i="41" s="1"/>
  <c r="AC76" i="41" s="1"/>
  <c r="AB77" i="41" s="1"/>
  <c r="AX77" i="41"/>
  <c r="S77" i="41" s="1"/>
  <c r="AC77" i="41" s="1"/>
  <c r="AB78" i="41" s="1"/>
  <c r="AX78" i="41"/>
  <c r="S78" i="41" s="1"/>
  <c r="AC78" i="41" s="1"/>
  <c r="AB79" i="41" s="1"/>
  <c r="AX79" i="41"/>
  <c r="S79" i="41" s="1"/>
  <c r="AC79" i="41" s="1"/>
  <c r="AB80" i="41" s="1"/>
  <c r="AX80" i="41"/>
  <c r="S80" i="41" s="1"/>
  <c r="AC80" i="41" s="1"/>
  <c r="AB81" i="41" s="1"/>
  <c r="AX81" i="41"/>
  <c r="S81" i="41" s="1"/>
  <c r="AC81" i="41" s="1"/>
  <c r="AB82" i="41" s="1"/>
  <c r="AX82" i="41"/>
  <c r="S82" i="41" s="1"/>
  <c r="AC82" i="41" s="1"/>
  <c r="AB83" i="41" s="1"/>
  <c r="AX83" i="41"/>
  <c r="S83" i="41" s="1"/>
  <c r="AC83" i="41" s="1"/>
  <c r="AB84" i="41" s="1"/>
  <c r="AX84" i="41"/>
  <c r="S84" i="41" s="1"/>
  <c r="AC84" i="41" s="1"/>
  <c r="AB85" i="41" s="1"/>
  <c r="AX85" i="41"/>
  <c r="S85" i="41" s="1"/>
  <c r="AC85" i="41" s="1"/>
  <c r="AB86" i="41" s="1"/>
  <c r="AX86" i="41"/>
  <c r="S86" i="41" s="1"/>
  <c r="AC86" i="41" s="1"/>
  <c r="AB87" i="41" s="1"/>
  <c r="AX87" i="41"/>
  <c r="S87" i="41" s="1"/>
  <c r="AC87" i="41" s="1"/>
  <c r="AB88" i="41" s="1"/>
  <c r="AX88" i="41"/>
  <c r="S88" i="41" s="1"/>
  <c r="AC88" i="41" s="1"/>
  <c r="AB89" i="41" s="1"/>
  <c r="AX89" i="41"/>
  <c r="S89" i="41" s="1"/>
  <c r="AC89" i="41" s="1"/>
  <c r="AB90" i="41" s="1"/>
  <c r="AX90" i="41"/>
  <c r="S90" i="41" s="1"/>
  <c r="AC90" i="41" s="1"/>
  <c r="AB91" i="41" s="1"/>
  <c r="AX91" i="41"/>
  <c r="S91" i="41" s="1"/>
  <c r="AC91" i="41" s="1"/>
  <c r="AB92" i="41" s="1"/>
  <c r="AX92" i="41"/>
  <c r="S92" i="41" s="1"/>
  <c r="AC92" i="41" s="1"/>
  <c r="AB93" i="41" s="1"/>
  <c r="AX96" i="41"/>
  <c r="S96" i="41" s="1"/>
  <c r="AC96" i="41" s="1"/>
  <c r="AB97" i="41" s="1"/>
  <c r="AX93" i="41"/>
  <c r="S93" i="41" s="1"/>
  <c r="AC93" i="41" s="1"/>
  <c r="AB94" i="41" s="1"/>
  <c r="AX94" i="41"/>
  <c r="S94" i="41" s="1"/>
  <c r="AC94" i="41" s="1"/>
  <c r="AB95" i="41" s="1"/>
  <c r="AX95" i="41"/>
  <c r="S95" i="41" s="1"/>
  <c r="AC95" i="41" s="1"/>
  <c r="AB96" i="41" s="1"/>
  <c r="AX97" i="41"/>
  <c r="S97" i="41" s="1"/>
  <c r="AC97" i="41" s="1"/>
  <c r="AB98" i="41" s="1"/>
  <c r="AK98" i="25"/>
  <c r="AT98" i="25" s="1"/>
  <c r="AJ92" i="25"/>
  <c r="AK92" i="25"/>
  <c r="AT92" i="25" s="1"/>
  <c r="AJ86" i="25"/>
  <c r="AK86" i="25"/>
  <c r="AT86" i="25" s="1"/>
  <c r="AJ80" i="25"/>
  <c r="AK80" i="25"/>
  <c r="AT80" i="25" s="1"/>
  <c r="AJ74" i="25"/>
  <c r="AK74" i="25"/>
  <c r="AT74" i="25" s="1"/>
  <c r="AJ68" i="25"/>
  <c r="AK68" i="25"/>
  <c r="AT68" i="25" s="1"/>
  <c r="AJ62" i="25"/>
  <c r="AK62" i="25"/>
  <c r="AT62" i="25" s="1"/>
  <c r="AJ56" i="25"/>
  <c r="AK56" i="25"/>
  <c r="AT56" i="25" s="1"/>
  <c r="AJ50" i="25"/>
  <c r="AK50" i="25"/>
  <c r="AT50" i="25" s="1"/>
  <c r="AJ44" i="25"/>
  <c r="AK44" i="25"/>
  <c r="AT44" i="25" s="1"/>
  <c r="AJ38" i="25"/>
  <c r="AK38" i="25"/>
  <c r="AT38" i="25" s="1"/>
  <c r="AJ32" i="25"/>
  <c r="AK32" i="25"/>
  <c r="AT32" i="25" s="1"/>
  <c r="AX25" i="25"/>
  <c r="S25" i="25" s="1"/>
  <c r="AC25" i="25" s="1"/>
  <c r="AB26" i="25" s="1"/>
  <c r="AX19" i="25"/>
  <c r="S19" i="25" s="1"/>
  <c r="AC19" i="25" s="1"/>
  <c r="AB20" i="25" s="1"/>
  <c r="AX13" i="25"/>
  <c r="S13" i="25" s="1"/>
  <c r="AC13" i="25" s="1"/>
  <c r="AB14" i="25" s="1"/>
  <c r="AX7" i="25"/>
  <c r="S7" i="25" s="1"/>
  <c r="AC7" i="25" s="1"/>
  <c r="AB8" i="25" s="1"/>
  <c r="AN98" i="45"/>
  <c r="AN100" i="45" s="1"/>
  <c r="AI98" i="45"/>
  <c r="Y96" i="73"/>
  <c r="X96" i="73"/>
  <c r="Z96" i="93"/>
  <c r="AS5" i="77"/>
  <c r="AL5" i="77"/>
  <c r="AU5" i="77" s="1"/>
  <c r="AJ92" i="45"/>
  <c r="AK92" i="45"/>
  <c r="AT92" i="45" s="1"/>
  <c r="AJ62" i="45"/>
  <c r="AK62" i="45"/>
  <c r="AT62" i="45" s="1"/>
  <c r="AJ32" i="45"/>
  <c r="AK32" i="45"/>
  <c r="AT32" i="45" s="1"/>
  <c r="AJ20" i="45"/>
  <c r="AK20" i="45"/>
  <c r="AT20" i="45" s="1"/>
  <c r="AJ78" i="25"/>
  <c r="AK78" i="25"/>
  <c r="AT78" i="25" s="1"/>
  <c r="AJ42" i="25"/>
  <c r="AK42" i="25"/>
  <c r="AT42" i="25" s="1"/>
  <c r="AK18" i="25"/>
  <c r="AT18" i="25" s="1"/>
  <c r="AJ98" i="45"/>
  <c r="AS98" i="45" s="1"/>
  <c r="AK98" i="45"/>
  <c r="AT98" i="45" s="1"/>
  <c r="AJ78" i="45"/>
  <c r="AK78" i="45"/>
  <c r="AT78" i="45" s="1"/>
  <c r="AJ54" i="45"/>
  <c r="AK54" i="45"/>
  <c r="AT54" i="45" s="1"/>
  <c r="AJ36" i="45"/>
  <c r="AK36" i="45"/>
  <c r="AT36" i="45" s="1"/>
  <c r="AJ30" i="45"/>
  <c r="AK30" i="45"/>
  <c r="AT30" i="45" s="1"/>
  <c r="AJ24" i="45"/>
  <c r="AK24" i="45"/>
  <c r="AT24" i="45" s="1"/>
  <c r="AJ18" i="45"/>
  <c r="AK18" i="45"/>
  <c r="AT18" i="45" s="1"/>
  <c r="AJ94" i="45"/>
  <c r="AK94" i="45"/>
  <c r="AT94" i="45" s="1"/>
  <c r="AJ83" i="45"/>
  <c r="AK83" i="45"/>
  <c r="AT83" i="45" s="1"/>
  <c r="AJ97" i="45"/>
  <c r="AK97" i="45"/>
  <c r="AT97" i="45" s="1"/>
  <c r="AJ82" i="45"/>
  <c r="AK82" i="45"/>
  <c r="AT82" i="45" s="1"/>
  <c r="AJ70" i="45"/>
  <c r="AK70" i="45"/>
  <c r="AT70" i="45" s="1"/>
  <c r="AJ64" i="45"/>
  <c r="AK64" i="45"/>
  <c r="AT64" i="45" s="1"/>
  <c r="AE97" i="33"/>
  <c r="W98" i="33"/>
  <c r="AG97" i="33"/>
  <c r="AP97" i="33" s="1"/>
  <c r="AF97" i="33"/>
  <c r="AO97" i="33" s="1"/>
  <c r="AJ93" i="45"/>
  <c r="AK93" i="45"/>
  <c r="AT93" i="45" s="1"/>
  <c r="AJ87" i="45"/>
  <c r="AK87" i="45"/>
  <c r="AT87" i="45" s="1"/>
  <c r="AJ81" i="45"/>
  <c r="AK81" i="45"/>
  <c r="AT81" i="45" s="1"/>
  <c r="AJ75" i="45"/>
  <c r="AK75" i="45"/>
  <c r="AT75" i="45" s="1"/>
  <c r="AJ69" i="45"/>
  <c r="AK69" i="45"/>
  <c r="AT69" i="45" s="1"/>
  <c r="AJ63" i="45"/>
  <c r="AK63" i="45"/>
  <c r="AT63" i="45" s="1"/>
  <c r="AJ57" i="45"/>
  <c r="AK57" i="45"/>
  <c r="AT57" i="45" s="1"/>
  <c r="AJ51" i="45"/>
  <c r="AK51" i="45"/>
  <c r="AT51" i="45" s="1"/>
  <c r="AJ45" i="45"/>
  <c r="AK45" i="45"/>
  <c r="AT45" i="45" s="1"/>
  <c r="AJ39" i="45"/>
  <c r="AK39" i="45"/>
  <c r="AT39" i="45" s="1"/>
  <c r="AJ33" i="45"/>
  <c r="AK33" i="45"/>
  <c r="AT33" i="45" s="1"/>
  <c r="AJ27" i="45"/>
  <c r="AK27" i="45"/>
  <c r="AT27" i="45" s="1"/>
  <c r="AJ21" i="45"/>
  <c r="AK21" i="45"/>
  <c r="AT21" i="45" s="1"/>
  <c r="AJ15" i="45"/>
  <c r="AK15" i="45"/>
  <c r="AT15" i="45" s="1"/>
  <c r="AJ9" i="45"/>
  <c r="AK9" i="45"/>
  <c r="AT9" i="45" s="1"/>
  <c r="AJ96" i="25"/>
  <c r="AK96" i="25"/>
  <c r="AT96" i="25" s="1"/>
  <c r="AJ91" i="25"/>
  <c r="AK91" i="25"/>
  <c r="AT91" i="25" s="1"/>
  <c r="AJ85" i="25"/>
  <c r="AK85" i="25"/>
  <c r="AT85" i="25" s="1"/>
  <c r="AJ79" i="25"/>
  <c r="AK79" i="25"/>
  <c r="AT79" i="25" s="1"/>
  <c r="AJ73" i="25"/>
  <c r="AK73" i="25"/>
  <c r="AT73" i="25" s="1"/>
  <c r="AJ67" i="25"/>
  <c r="AK67" i="25"/>
  <c r="AT67" i="25" s="1"/>
  <c r="AJ61" i="25"/>
  <c r="AK61" i="25"/>
  <c r="AT61" i="25" s="1"/>
  <c r="AJ55" i="25"/>
  <c r="AK55" i="25"/>
  <c r="AT55" i="25" s="1"/>
  <c r="AJ49" i="25"/>
  <c r="AK49" i="25"/>
  <c r="AT49" i="25" s="1"/>
  <c r="AJ43" i="25"/>
  <c r="AK43" i="25"/>
  <c r="AT43" i="25" s="1"/>
  <c r="AJ37" i="25"/>
  <c r="AK37" i="25"/>
  <c r="AT37" i="25" s="1"/>
  <c r="AJ31" i="25"/>
  <c r="AK31" i="25"/>
  <c r="AT31" i="25" s="1"/>
  <c r="AX24" i="25"/>
  <c r="S24" i="25" s="1"/>
  <c r="AC24" i="25" s="1"/>
  <c r="AB25" i="25" s="1"/>
  <c r="AX18" i="25"/>
  <c r="S18" i="25" s="1"/>
  <c r="AC18" i="25" s="1"/>
  <c r="AB19" i="25" s="1"/>
  <c r="AX12" i="25"/>
  <c r="S12" i="25" s="1"/>
  <c r="AC12" i="25" s="1"/>
  <c r="AB13" i="25" s="1"/>
  <c r="AS18" i="77"/>
  <c r="AL18" i="77"/>
  <c r="AU18" i="77" s="1"/>
  <c r="AR97" i="41"/>
  <c r="AS10" i="77"/>
  <c r="AL10" i="77"/>
  <c r="AU10" i="77" s="1"/>
  <c r="AX35" i="41" l="1"/>
  <c r="S35" i="41" s="1"/>
  <c r="AC35" i="41" s="1"/>
  <c r="AB36" i="41" s="1"/>
  <c r="AX23" i="41"/>
  <c r="S23" i="41" s="1"/>
  <c r="AC23" i="41" s="1"/>
  <c r="AB24" i="41" s="1"/>
  <c r="AX9" i="41"/>
  <c r="S9" i="41" s="1"/>
  <c r="AC9" i="41" s="1"/>
  <c r="AB10" i="41" s="1"/>
  <c r="AX50" i="41"/>
  <c r="S50" i="41" s="1"/>
  <c r="AC50" i="41" s="1"/>
  <c r="AB51" i="41" s="1"/>
  <c r="AX41" i="41"/>
  <c r="S41" i="41" s="1"/>
  <c r="AC41" i="41" s="1"/>
  <c r="AB42" i="41" s="1"/>
  <c r="AK42" i="41" s="1"/>
  <c r="AT42" i="41" s="1"/>
  <c r="AX33" i="41"/>
  <c r="S33" i="41" s="1"/>
  <c r="AC33" i="41" s="1"/>
  <c r="AB34" i="41" s="1"/>
  <c r="AX21" i="41"/>
  <c r="S21" i="41" s="1"/>
  <c r="AC21" i="41" s="1"/>
  <c r="AB22" i="41" s="1"/>
  <c r="AJ14" i="45"/>
  <c r="AX40" i="41"/>
  <c r="S40" i="41" s="1"/>
  <c r="AC40" i="41" s="1"/>
  <c r="AB41" i="41" s="1"/>
  <c r="AX31" i="41"/>
  <c r="S31" i="41" s="1"/>
  <c r="AC31" i="41" s="1"/>
  <c r="AB32" i="41" s="1"/>
  <c r="AX19" i="41"/>
  <c r="S19" i="41" s="1"/>
  <c r="AC19" i="41" s="1"/>
  <c r="AB20" i="41" s="1"/>
  <c r="AK20" i="41" s="1"/>
  <c r="AT20" i="41" s="1"/>
  <c r="AX61" i="41"/>
  <c r="S61" i="41" s="1"/>
  <c r="AC61" i="41" s="1"/>
  <c r="AB62" i="41" s="1"/>
  <c r="AX55" i="41"/>
  <c r="S55" i="41" s="1"/>
  <c r="AC55" i="41" s="1"/>
  <c r="AB56" i="41" s="1"/>
  <c r="AX47" i="41"/>
  <c r="S47" i="41" s="1"/>
  <c r="AC47" i="41" s="1"/>
  <c r="AB48" i="41" s="1"/>
  <c r="AX39" i="41"/>
  <c r="S39" i="41" s="1"/>
  <c r="AC39" i="41" s="1"/>
  <c r="AB40" i="41" s="1"/>
  <c r="AX29" i="41"/>
  <c r="S29" i="41" s="1"/>
  <c r="AC29" i="41" s="1"/>
  <c r="AB30" i="41" s="1"/>
  <c r="AX15" i="41"/>
  <c r="S15" i="41" s="1"/>
  <c r="AC15" i="41" s="1"/>
  <c r="AB16" i="41" s="1"/>
  <c r="AJ16" i="41" s="1"/>
  <c r="AX37" i="41"/>
  <c r="S37" i="41" s="1"/>
  <c r="AC37" i="41" s="1"/>
  <c r="AB38" i="41" s="1"/>
  <c r="AX28" i="41"/>
  <c r="S28" i="41" s="1"/>
  <c r="AC28" i="41" s="1"/>
  <c r="AB29" i="41" s="1"/>
  <c r="AX13" i="41"/>
  <c r="S13" i="41" s="1"/>
  <c r="AC13" i="41" s="1"/>
  <c r="AB14" i="41" s="1"/>
  <c r="AX27" i="41"/>
  <c r="S27" i="41" s="1"/>
  <c r="AC27" i="41" s="1"/>
  <c r="AB28" i="41" s="1"/>
  <c r="AX17" i="41"/>
  <c r="S17" i="41" s="1"/>
  <c r="AC17" i="41" s="1"/>
  <c r="AB18" i="41" s="1"/>
  <c r="AK8" i="45"/>
  <c r="AT8" i="45" s="1"/>
  <c r="AX25" i="41"/>
  <c r="S25" i="41" s="1"/>
  <c r="AC25" i="41" s="1"/>
  <c r="AB26" i="41" s="1"/>
  <c r="AX16" i="41"/>
  <c r="S16" i="41" s="1"/>
  <c r="AC16" i="41" s="1"/>
  <c r="AB17" i="41" s="1"/>
  <c r="AX7" i="41"/>
  <c r="S7" i="41" s="1"/>
  <c r="AC7" i="41" s="1"/>
  <c r="AB8" i="41" s="1"/>
  <c r="AU100" i="77"/>
  <c r="C11" i="77" s="1"/>
  <c r="F30" i="97" s="1"/>
  <c r="AS100" i="77"/>
  <c r="AB4" i="41"/>
  <c r="AJ3" i="41"/>
  <c r="AS37" i="25"/>
  <c r="AL37" i="25"/>
  <c r="AU37" i="25" s="1"/>
  <c r="AS91" i="25"/>
  <c r="AL91" i="25"/>
  <c r="AU91" i="25" s="1"/>
  <c r="AS87" i="45"/>
  <c r="AL87" i="45"/>
  <c r="AU87" i="45" s="1"/>
  <c r="AR98" i="45"/>
  <c r="AR100" i="45" s="1"/>
  <c r="AL98" i="45"/>
  <c r="AU98" i="45" s="1"/>
  <c r="AJ98" i="41"/>
  <c r="AS98" i="41" s="1"/>
  <c r="AK98" i="41"/>
  <c r="AT98" i="41" s="1"/>
  <c r="AJ68" i="41"/>
  <c r="AK68" i="41"/>
  <c r="AT68" i="41" s="1"/>
  <c r="AK38" i="41"/>
  <c r="AT38" i="41" s="1"/>
  <c r="AS22" i="45"/>
  <c r="AL22" i="45"/>
  <c r="AU22" i="45" s="1"/>
  <c r="AS40" i="45"/>
  <c r="AL40" i="45"/>
  <c r="AU40" i="45" s="1"/>
  <c r="AS58" i="45"/>
  <c r="AL58" i="45"/>
  <c r="AU58" i="45" s="1"/>
  <c r="AS12" i="45"/>
  <c r="AL12" i="45"/>
  <c r="AU12" i="45" s="1"/>
  <c r="AS84" i="45"/>
  <c r="AL84" i="45"/>
  <c r="AU84" i="45" s="1"/>
  <c r="AS9" i="25"/>
  <c r="AL9" i="25"/>
  <c r="AU9" i="25" s="1"/>
  <c r="AS27" i="25"/>
  <c r="AL27" i="25"/>
  <c r="AU27" i="25" s="1"/>
  <c r="AS45" i="25"/>
  <c r="AL45" i="25"/>
  <c r="AU45" i="25" s="1"/>
  <c r="AS63" i="25"/>
  <c r="AL63" i="25"/>
  <c r="AU63" i="25" s="1"/>
  <c r="AS81" i="25"/>
  <c r="AL81" i="25"/>
  <c r="AU81" i="25" s="1"/>
  <c r="AJ4" i="45"/>
  <c r="AK4" i="45"/>
  <c r="AT4" i="45" s="1"/>
  <c r="AS23" i="45"/>
  <c r="AL23" i="45"/>
  <c r="AU23" i="45" s="1"/>
  <c r="AS41" i="45"/>
  <c r="AL41" i="45"/>
  <c r="AU41" i="45" s="1"/>
  <c r="AS59" i="45"/>
  <c r="AL59" i="45"/>
  <c r="AU59" i="45" s="1"/>
  <c r="AS77" i="45"/>
  <c r="AL77" i="45"/>
  <c r="AU77" i="45" s="1"/>
  <c r="AS5" i="25"/>
  <c r="AL5" i="25"/>
  <c r="AU5" i="25" s="1"/>
  <c r="AS23" i="25"/>
  <c r="AL23" i="25"/>
  <c r="AU23" i="25" s="1"/>
  <c r="AS41" i="25"/>
  <c r="AL41" i="25"/>
  <c r="AU41" i="25" s="1"/>
  <c r="AS59" i="25"/>
  <c r="AL59" i="25"/>
  <c r="AU59" i="25" s="1"/>
  <c r="AS77" i="25"/>
  <c r="AL77" i="25"/>
  <c r="AU77" i="25" s="1"/>
  <c r="AS94" i="25"/>
  <c r="AL94" i="25"/>
  <c r="AU94" i="25" s="1"/>
  <c r="AS19" i="45"/>
  <c r="AL19" i="45"/>
  <c r="AU19" i="45" s="1"/>
  <c r="AS37" i="45"/>
  <c r="AL37" i="45"/>
  <c r="AU37" i="45" s="1"/>
  <c r="AS55" i="45"/>
  <c r="AL55" i="45"/>
  <c r="AU55" i="45" s="1"/>
  <c r="AS73" i="45"/>
  <c r="AL73" i="45"/>
  <c r="AU73" i="45" s="1"/>
  <c r="AS91" i="45"/>
  <c r="AL91" i="45"/>
  <c r="AU91" i="45" s="1"/>
  <c r="X97" i="85"/>
  <c r="Y97" i="85"/>
  <c r="AJ19" i="25"/>
  <c r="AK19" i="25"/>
  <c r="AT19" i="25" s="1"/>
  <c r="AI97" i="33"/>
  <c r="AN97" i="33"/>
  <c r="AS82" i="45"/>
  <c r="AL82" i="45"/>
  <c r="AU82" i="45" s="1"/>
  <c r="AS94" i="45"/>
  <c r="AL94" i="45"/>
  <c r="AU94" i="45" s="1"/>
  <c r="AS30" i="45"/>
  <c r="AL30" i="45"/>
  <c r="AU30" i="45" s="1"/>
  <c r="AS78" i="45"/>
  <c r="AL78" i="45"/>
  <c r="AU78" i="45" s="1"/>
  <c r="AS42" i="25"/>
  <c r="AL42" i="25"/>
  <c r="AU42" i="25" s="1"/>
  <c r="AS32" i="45"/>
  <c r="AL32" i="45"/>
  <c r="AU32" i="45" s="1"/>
  <c r="AS32" i="25"/>
  <c r="AL32" i="25"/>
  <c r="AU32" i="25" s="1"/>
  <c r="AS50" i="25"/>
  <c r="AL50" i="25"/>
  <c r="AU50" i="25" s="1"/>
  <c r="AS68" i="25"/>
  <c r="AL68" i="25"/>
  <c r="AU68" i="25" s="1"/>
  <c r="AS86" i="25"/>
  <c r="AL86" i="25"/>
  <c r="AU86" i="25" s="1"/>
  <c r="AJ96" i="41"/>
  <c r="AK96" i="41"/>
  <c r="AT96" i="41" s="1"/>
  <c r="AJ91" i="41"/>
  <c r="AK91" i="41"/>
  <c r="AT91" i="41" s="1"/>
  <c r="AJ85" i="41"/>
  <c r="AK85" i="41"/>
  <c r="AT85" i="41" s="1"/>
  <c r="AJ79" i="41"/>
  <c r="AK79" i="41"/>
  <c r="AT79" i="41" s="1"/>
  <c r="AJ73" i="41"/>
  <c r="AK73" i="41"/>
  <c r="AT73" i="41" s="1"/>
  <c r="AJ67" i="41"/>
  <c r="AK67" i="41"/>
  <c r="AT67" i="41" s="1"/>
  <c r="AJ61" i="41"/>
  <c r="AK61" i="41"/>
  <c r="AT61" i="41" s="1"/>
  <c r="AX54" i="41"/>
  <c r="S54" i="41" s="1"/>
  <c r="AC54" i="41" s="1"/>
  <c r="AB55" i="41" s="1"/>
  <c r="AX48" i="41"/>
  <c r="S48" i="41" s="1"/>
  <c r="AC48" i="41" s="1"/>
  <c r="AB49" i="41" s="1"/>
  <c r="AX42" i="41"/>
  <c r="S42" i="41" s="1"/>
  <c r="AC42" i="41" s="1"/>
  <c r="AB43" i="41" s="1"/>
  <c r="AX36" i="41"/>
  <c r="S36" i="41" s="1"/>
  <c r="AC36" i="41" s="1"/>
  <c r="AB37" i="41" s="1"/>
  <c r="AX30" i="41"/>
  <c r="S30" i="41" s="1"/>
  <c r="AC30" i="41" s="1"/>
  <c r="AB31" i="41" s="1"/>
  <c r="AX24" i="41"/>
  <c r="S24" i="41" s="1"/>
  <c r="AC24" i="41" s="1"/>
  <c r="AB25" i="41" s="1"/>
  <c r="AX18" i="41"/>
  <c r="S18" i="41" s="1"/>
  <c r="AC18" i="41" s="1"/>
  <c r="AB19" i="41" s="1"/>
  <c r="AX12" i="41"/>
  <c r="S12" i="41" s="1"/>
  <c r="AC12" i="41" s="1"/>
  <c r="AB13" i="41" s="1"/>
  <c r="AX6" i="41"/>
  <c r="S6" i="41" s="1"/>
  <c r="AC6" i="41" s="1"/>
  <c r="AB7" i="41" s="1"/>
  <c r="AS84" i="25"/>
  <c r="AL84" i="25"/>
  <c r="AU84" i="25" s="1"/>
  <c r="AS74" i="45"/>
  <c r="AL74" i="45"/>
  <c r="AU74" i="45" s="1"/>
  <c r="AS60" i="25"/>
  <c r="AL60" i="25"/>
  <c r="AU60" i="25" s="1"/>
  <c r="AS80" i="45"/>
  <c r="AL80" i="45"/>
  <c r="AU80" i="45" s="1"/>
  <c r="AS16" i="25"/>
  <c r="AL16" i="25"/>
  <c r="AU16" i="25" s="1"/>
  <c r="AS34" i="25"/>
  <c r="AL34" i="25"/>
  <c r="AU34" i="25" s="1"/>
  <c r="AS52" i="25"/>
  <c r="AL52" i="25"/>
  <c r="AU52" i="25" s="1"/>
  <c r="AS70" i="25"/>
  <c r="AL70" i="25"/>
  <c r="AU70" i="25" s="1"/>
  <c r="AS88" i="25"/>
  <c r="AL88" i="25"/>
  <c r="AU88" i="25" s="1"/>
  <c r="AS60" i="45"/>
  <c r="AL60" i="45"/>
  <c r="AU60" i="45" s="1"/>
  <c r="AS97" i="25"/>
  <c r="AL97" i="25"/>
  <c r="AU97" i="25" s="1"/>
  <c r="AS86" i="45"/>
  <c r="AL86" i="45"/>
  <c r="AU86" i="45" s="1"/>
  <c r="AS30" i="25"/>
  <c r="AL30" i="25"/>
  <c r="AU30" i="25" s="1"/>
  <c r="AS26" i="45"/>
  <c r="AL26" i="45"/>
  <c r="AU26" i="45" s="1"/>
  <c r="AS6" i="45"/>
  <c r="AL6" i="45"/>
  <c r="AU6" i="45" s="1"/>
  <c r="AS15" i="45"/>
  <c r="AL15" i="45"/>
  <c r="AU15" i="45" s="1"/>
  <c r="AJ74" i="41"/>
  <c r="AK74" i="41"/>
  <c r="AT74" i="41" s="1"/>
  <c r="AJ50" i="41"/>
  <c r="AK50" i="41"/>
  <c r="AT50" i="41" s="1"/>
  <c r="AJ25" i="25"/>
  <c r="AK25" i="25"/>
  <c r="AT25" i="25" s="1"/>
  <c r="AS43" i="25"/>
  <c r="AL43" i="25"/>
  <c r="AU43" i="25" s="1"/>
  <c r="AS61" i="25"/>
  <c r="AL61" i="25"/>
  <c r="AU61" i="25" s="1"/>
  <c r="AS79" i="25"/>
  <c r="AL79" i="25"/>
  <c r="AU79" i="25" s="1"/>
  <c r="AS96" i="25"/>
  <c r="AL96" i="25"/>
  <c r="AU96" i="25" s="1"/>
  <c r="AS21" i="45"/>
  <c r="AL21" i="45"/>
  <c r="AU21" i="45" s="1"/>
  <c r="AS39" i="45"/>
  <c r="AL39" i="45"/>
  <c r="AU39" i="45" s="1"/>
  <c r="AS57" i="45"/>
  <c r="AL57" i="45"/>
  <c r="AU57" i="45" s="1"/>
  <c r="AS75" i="45"/>
  <c r="AL75" i="45"/>
  <c r="AU75" i="45" s="1"/>
  <c r="AS93" i="45"/>
  <c r="AL93" i="45"/>
  <c r="AU93" i="45" s="1"/>
  <c r="AE96" i="93"/>
  <c r="AF96" i="93"/>
  <c r="AO96" i="93" s="1"/>
  <c r="AG96" i="93"/>
  <c r="AP96" i="93" s="1"/>
  <c r="W97" i="93"/>
  <c r="AJ8" i="25"/>
  <c r="AK8" i="25"/>
  <c r="AT8" i="25" s="1"/>
  <c r="AJ95" i="41"/>
  <c r="AK95" i="41"/>
  <c r="AT95" i="41" s="1"/>
  <c r="AJ90" i="41"/>
  <c r="AK90" i="41"/>
  <c r="AT90" i="41" s="1"/>
  <c r="AJ84" i="41"/>
  <c r="AK84" i="41"/>
  <c r="AT84" i="41" s="1"/>
  <c r="AJ78" i="41"/>
  <c r="AK78" i="41"/>
  <c r="AT78" i="41" s="1"/>
  <c r="AJ72" i="41"/>
  <c r="AK72" i="41"/>
  <c r="AT72" i="41" s="1"/>
  <c r="AJ66" i="41"/>
  <c r="AK66" i="41"/>
  <c r="AT66" i="41" s="1"/>
  <c r="AJ60" i="41"/>
  <c r="AK60" i="41"/>
  <c r="AT60" i="41" s="1"/>
  <c r="AK54" i="41"/>
  <c r="AT54" i="41" s="1"/>
  <c r="AK48" i="41"/>
  <c r="AT48" i="41" s="1"/>
  <c r="AK36" i="41"/>
  <c r="AT36" i="41" s="1"/>
  <c r="AJ30" i="41"/>
  <c r="AK30" i="41"/>
  <c r="AT30" i="41" s="1"/>
  <c r="AJ24" i="41"/>
  <c r="AK24" i="41"/>
  <c r="AT24" i="41" s="1"/>
  <c r="AK18" i="41"/>
  <c r="AT18" i="41" s="1"/>
  <c r="AX11" i="41"/>
  <c r="S11" i="41" s="1"/>
  <c r="AC11" i="41" s="1"/>
  <c r="AB12" i="41" s="1"/>
  <c r="AX5" i="41"/>
  <c r="S5" i="41" s="1"/>
  <c r="AC5" i="41" s="1"/>
  <c r="AB6" i="41" s="1"/>
  <c r="AS10" i="45"/>
  <c r="AL10" i="45"/>
  <c r="AU10" i="45" s="1"/>
  <c r="AS28" i="45"/>
  <c r="AL28" i="45"/>
  <c r="AU28" i="45" s="1"/>
  <c r="AS46" i="45"/>
  <c r="AL46" i="45"/>
  <c r="AU46" i="45" s="1"/>
  <c r="AS76" i="45"/>
  <c r="AL76" i="45"/>
  <c r="AU76" i="45" s="1"/>
  <c r="AS48" i="45"/>
  <c r="AL48" i="45"/>
  <c r="AU48" i="45" s="1"/>
  <c r="AS15" i="25"/>
  <c r="AL15" i="25"/>
  <c r="AU15" i="25" s="1"/>
  <c r="AS33" i="25"/>
  <c r="AL33" i="25"/>
  <c r="AU33" i="25" s="1"/>
  <c r="AS51" i="25"/>
  <c r="AL51" i="25"/>
  <c r="AU51" i="25" s="1"/>
  <c r="AS69" i="25"/>
  <c r="AL69" i="25"/>
  <c r="AU69" i="25" s="1"/>
  <c r="AS87" i="25"/>
  <c r="AL87" i="25"/>
  <c r="AU87" i="25" s="1"/>
  <c r="AS11" i="45"/>
  <c r="AL11" i="45"/>
  <c r="AU11" i="45" s="1"/>
  <c r="AS29" i="45"/>
  <c r="AL29" i="45"/>
  <c r="AU29" i="45" s="1"/>
  <c r="AS47" i="45"/>
  <c r="AL47" i="45"/>
  <c r="AU47" i="45" s="1"/>
  <c r="AS65" i="45"/>
  <c r="AL65" i="45"/>
  <c r="AU65" i="45" s="1"/>
  <c r="AS89" i="45"/>
  <c r="AL89" i="45"/>
  <c r="AU89" i="45" s="1"/>
  <c r="AS90" i="45"/>
  <c r="AL90" i="45"/>
  <c r="AU90" i="45" s="1"/>
  <c r="AS11" i="25"/>
  <c r="AL11" i="25"/>
  <c r="AU11" i="25" s="1"/>
  <c r="AS29" i="25"/>
  <c r="AL29" i="25"/>
  <c r="AU29" i="25" s="1"/>
  <c r="AS47" i="25"/>
  <c r="AL47" i="25"/>
  <c r="AU47" i="25" s="1"/>
  <c r="AS65" i="25"/>
  <c r="AL65" i="25"/>
  <c r="AU65" i="25" s="1"/>
  <c r="AS83" i="25"/>
  <c r="AL83" i="25"/>
  <c r="AU83" i="25" s="1"/>
  <c r="AS8" i="45"/>
  <c r="AS25" i="45"/>
  <c r="AL25" i="45"/>
  <c r="AU25" i="45" s="1"/>
  <c r="AS43" i="45"/>
  <c r="AL43" i="45"/>
  <c r="AU43" i="45" s="1"/>
  <c r="AS61" i="45"/>
  <c r="AL61" i="45"/>
  <c r="AU61" i="45" s="1"/>
  <c r="AS79" i="45"/>
  <c r="AL79" i="45"/>
  <c r="AU79" i="45" s="1"/>
  <c r="AS96" i="45"/>
  <c r="AL96" i="45"/>
  <c r="AU96" i="45" s="1"/>
  <c r="AI96" i="85"/>
  <c r="AN96" i="85"/>
  <c r="AS33" i="45"/>
  <c r="AL33" i="45"/>
  <c r="AU33" i="45" s="1"/>
  <c r="AJ80" i="41"/>
  <c r="AK80" i="41"/>
  <c r="AT80" i="41" s="1"/>
  <c r="AK44" i="41"/>
  <c r="AT44" i="41" s="1"/>
  <c r="AS64" i="45"/>
  <c r="AL64" i="45"/>
  <c r="AU64" i="45" s="1"/>
  <c r="AS97" i="45"/>
  <c r="AL97" i="45"/>
  <c r="AU97" i="45" s="1"/>
  <c r="AS18" i="45"/>
  <c r="AL18" i="45"/>
  <c r="AU18" i="45" s="1"/>
  <c r="AS36" i="45"/>
  <c r="AL36" i="45"/>
  <c r="AU36" i="45" s="1"/>
  <c r="AS78" i="25"/>
  <c r="AL78" i="25"/>
  <c r="AU78" i="25" s="1"/>
  <c r="AS62" i="45"/>
  <c r="AL62" i="45"/>
  <c r="AU62" i="45" s="1"/>
  <c r="AH96" i="73"/>
  <c r="AQ96" i="73" s="1"/>
  <c r="AJ14" i="25"/>
  <c r="AK14" i="25"/>
  <c r="AT14" i="25" s="1"/>
  <c r="AS38" i="25"/>
  <c r="AL38" i="25"/>
  <c r="AU38" i="25" s="1"/>
  <c r="AS56" i="25"/>
  <c r="AL56" i="25"/>
  <c r="AU56" i="25" s="1"/>
  <c r="AS74" i="25"/>
  <c r="AL74" i="25"/>
  <c r="AU74" i="25" s="1"/>
  <c r="AS92" i="25"/>
  <c r="AL92" i="25"/>
  <c r="AU92" i="25" s="1"/>
  <c r="AJ94" i="41"/>
  <c r="AK94" i="41"/>
  <c r="AT94" i="41" s="1"/>
  <c r="AJ89" i="41"/>
  <c r="AK89" i="41"/>
  <c r="AT89" i="41" s="1"/>
  <c r="AJ83" i="41"/>
  <c r="AK83" i="41"/>
  <c r="AT83" i="41" s="1"/>
  <c r="AJ77" i="41"/>
  <c r="AK77" i="41"/>
  <c r="AT77" i="41" s="1"/>
  <c r="AJ71" i="41"/>
  <c r="AK71" i="41"/>
  <c r="AT71" i="41" s="1"/>
  <c r="AJ65" i="41"/>
  <c r="AK65" i="41"/>
  <c r="AT65" i="41" s="1"/>
  <c r="AJ59" i="41"/>
  <c r="AK59" i="41"/>
  <c r="AT59" i="41" s="1"/>
  <c r="AJ53" i="41"/>
  <c r="AK53" i="41"/>
  <c r="AT53" i="41" s="1"/>
  <c r="AJ47" i="41"/>
  <c r="AK47" i="41"/>
  <c r="AT47" i="41" s="1"/>
  <c r="AK41" i="41"/>
  <c r="AT41" i="41" s="1"/>
  <c r="AJ35" i="41"/>
  <c r="AK35" i="41"/>
  <c r="AT35" i="41" s="1"/>
  <c r="AJ29" i="41"/>
  <c r="AK29" i="41"/>
  <c r="AT29" i="41" s="1"/>
  <c r="AJ23" i="41"/>
  <c r="AK23" i="41"/>
  <c r="AT23" i="41" s="1"/>
  <c r="AJ17" i="41"/>
  <c r="AK17" i="41"/>
  <c r="AT17" i="41" s="1"/>
  <c r="AX10" i="41"/>
  <c r="S10" i="41" s="1"/>
  <c r="AC10" i="41" s="1"/>
  <c r="AB11" i="41" s="1"/>
  <c r="AX4" i="41"/>
  <c r="S4" i="41" s="1"/>
  <c r="AC4" i="41" s="1"/>
  <c r="AB5" i="41" s="1"/>
  <c r="AJ24" i="25"/>
  <c r="AS5" i="45"/>
  <c r="AL5" i="45"/>
  <c r="AU5" i="45" s="1"/>
  <c r="AS95" i="45"/>
  <c r="AL95" i="45"/>
  <c r="AU95" i="45" s="1"/>
  <c r="AS3" i="25"/>
  <c r="AL3" i="25"/>
  <c r="AU3" i="25" s="1"/>
  <c r="AS90" i="25"/>
  <c r="AL90" i="25"/>
  <c r="AU90" i="25" s="1"/>
  <c r="AH96" i="89"/>
  <c r="AQ96" i="89" s="1"/>
  <c r="W98" i="37"/>
  <c r="AG97" i="37"/>
  <c r="AP97" i="37" s="1"/>
  <c r="AF97" i="37"/>
  <c r="AO97" i="37" s="1"/>
  <c r="AE97" i="37"/>
  <c r="AS22" i="25"/>
  <c r="AL22" i="25"/>
  <c r="AU22" i="25" s="1"/>
  <c r="AS40" i="25"/>
  <c r="AL40" i="25"/>
  <c r="AU40" i="25" s="1"/>
  <c r="AS58" i="25"/>
  <c r="AL58" i="25"/>
  <c r="AU58" i="25" s="1"/>
  <c r="AS76" i="25"/>
  <c r="AL76" i="25"/>
  <c r="AU76" i="25" s="1"/>
  <c r="AS95" i="25"/>
  <c r="AL95" i="25"/>
  <c r="AU95" i="25" s="1"/>
  <c r="AJ12" i="25"/>
  <c r="AS14" i="45"/>
  <c r="AL14" i="45"/>
  <c r="AU14" i="45" s="1"/>
  <c r="AR95" i="73"/>
  <c r="AS48" i="25"/>
  <c r="AL48" i="25"/>
  <c r="AU48" i="25" s="1"/>
  <c r="AS44" i="45"/>
  <c r="AL44" i="45"/>
  <c r="AU44" i="45" s="1"/>
  <c r="AN98" i="25"/>
  <c r="AN100" i="25" s="1"/>
  <c r="AI98" i="25"/>
  <c r="AN98" i="41"/>
  <c r="AN100" i="41" s="1"/>
  <c r="AI98" i="41"/>
  <c r="AS55" i="25"/>
  <c r="AL55" i="25"/>
  <c r="AU55" i="25" s="1"/>
  <c r="AJ86" i="41"/>
  <c r="AK86" i="41"/>
  <c r="AT86" i="41" s="1"/>
  <c r="AJ56" i="41"/>
  <c r="AK56" i="41"/>
  <c r="AT56" i="41" s="1"/>
  <c r="AK26" i="41"/>
  <c r="AT26" i="41" s="1"/>
  <c r="AK8" i="41"/>
  <c r="AT8" i="41" s="1"/>
  <c r="AS85" i="25"/>
  <c r="AL85" i="25"/>
  <c r="AU85" i="25" s="1"/>
  <c r="AJ20" i="25"/>
  <c r="AK20" i="25"/>
  <c r="AT20" i="25" s="1"/>
  <c r="AJ97" i="41"/>
  <c r="AK97" i="41"/>
  <c r="AT97" i="41" s="1"/>
  <c r="AJ88" i="41"/>
  <c r="AK88" i="41"/>
  <c r="AT88" i="41" s="1"/>
  <c r="AJ82" i="41"/>
  <c r="AK82" i="41"/>
  <c r="AT82" i="41" s="1"/>
  <c r="AJ76" i="41"/>
  <c r="AK76" i="41"/>
  <c r="AT76" i="41" s="1"/>
  <c r="AJ70" i="41"/>
  <c r="AK70" i="41"/>
  <c r="AT70" i="41" s="1"/>
  <c r="AJ64" i="41"/>
  <c r="AK64" i="41"/>
  <c r="AT64" i="41" s="1"/>
  <c r="AJ58" i="41"/>
  <c r="AK58" i="41"/>
  <c r="AT58" i="41" s="1"/>
  <c r="AJ52" i="41"/>
  <c r="AK52" i="41"/>
  <c r="AT52" i="41" s="1"/>
  <c r="AJ46" i="41"/>
  <c r="AK46" i="41"/>
  <c r="AT46" i="41" s="1"/>
  <c r="AJ40" i="41"/>
  <c r="AK40" i="41"/>
  <c r="AT40" i="41" s="1"/>
  <c r="AJ34" i="41"/>
  <c r="AK34" i="41"/>
  <c r="AT34" i="41" s="1"/>
  <c r="AJ28" i="41"/>
  <c r="AK28" i="41"/>
  <c r="AT28" i="41" s="1"/>
  <c r="AJ22" i="41"/>
  <c r="AK22" i="41"/>
  <c r="AT22" i="41" s="1"/>
  <c r="AK16" i="41"/>
  <c r="AT16" i="41" s="1"/>
  <c r="AJ10" i="41"/>
  <c r="AK10" i="41"/>
  <c r="AT10" i="41" s="1"/>
  <c r="AS16" i="45"/>
  <c r="AL16" i="45"/>
  <c r="AU16" i="45" s="1"/>
  <c r="AS34" i="45"/>
  <c r="AL34" i="45"/>
  <c r="AU34" i="45" s="1"/>
  <c r="AS52" i="45"/>
  <c r="AL52" i="45"/>
  <c r="AU52" i="45" s="1"/>
  <c r="AS88" i="45"/>
  <c r="AL88" i="45"/>
  <c r="AU88" i="45" s="1"/>
  <c r="AS66" i="45"/>
  <c r="AL66" i="45"/>
  <c r="AU66" i="45" s="1"/>
  <c r="AJ4" i="25"/>
  <c r="AK4" i="25"/>
  <c r="AT4" i="25" s="1"/>
  <c r="AS21" i="25"/>
  <c r="AL21" i="25"/>
  <c r="AU21" i="25" s="1"/>
  <c r="AS39" i="25"/>
  <c r="AL39" i="25"/>
  <c r="AU39" i="25" s="1"/>
  <c r="AS57" i="25"/>
  <c r="AL57" i="25"/>
  <c r="AU57" i="25" s="1"/>
  <c r="AS75" i="25"/>
  <c r="AL75" i="25"/>
  <c r="AU75" i="25" s="1"/>
  <c r="AS93" i="25"/>
  <c r="AL93" i="25"/>
  <c r="AU93" i="25" s="1"/>
  <c r="AS17" i="45"/>
  <c r="AL17" i="45"/>
  <c r="AU17" i="45" s="1"/>
  <c r="AS35" i="45"/>
  <c r="AL35" i="45"/>
  <c r="AU35" i="45" s="1"/>
  <c r="AS53" i="45"/>
  <c r="AL53" i="45"/>
  <c r="AU53" i="45" s="1"/>
  <c r="AS71" i="45"/>
  <c r="AL71" i="45"/>
  <c r="AU71" i="45" s="1"/>
  <c r="AS42" i="45"/>
  <c r="AL42" i="45"/>
  <c r="AU42" i="45" s="1"/>
  <c r="Z96" i="89"/>
  <c r="AS17" i="25"/>
  <c r="AL17" i="25"/>
  <c r="AU17" i="25" s="1"/>
  <c r="AS35" i="25"/>
  <c r="AL35" i="25"/>
  <c r="AU35" i="25" s="1"/>
  <c r="AS53" i="25"/>
  <c r="AL53" i="25"/>
  <c r="AU53" i="25" s="1"/>
  <c r="AS71" i="25"/>
  <c r="AL71" i="25"/>
  <c r="AU71" i="25" s="1"/>
  <c r="AS89" i="25"/>
  <c r="AL89" i="25"/>
  <c r="AU89" i="25" s="1"/>
  <c r="AS13" i="45"/>
  <c r="AL13" i="45"/>
  <c r="AU13" i="45" s="1"/>
  <c r="AS31" i="45"/>
  <c r="AL31" i="45"/>
  <c r="AU31" i="45" s="1"/>
  <c r="AS49" i="45"/>
  <c r="AL49" i="45"/>
  <c r="AU49" i="45" s="1"/>
  <c r="AS67" i="45"/>
  <c r="AL67" i="45"/>
  <c r="AU67" i="45" s="1"/>
  <c r="AS85" i="45"/>
  <c r="AL85" i="45"/>
  <c r="AU85" i="45" s="1"/>
  <c r="AJ13" i="25"/>
  <c r="AK13" i="25"/>
  <c r="AT13" i="25" s="1"/>
  <c r="AS73" i="25"/>
  <c r="AL73" i="25"/>
  <c r="AU73" i="25" s="1"/>
  <c r="AS51" i="45"/>
  <c r="AL51" i="45"/>
  <c r="AU51" i="45" s="1"/>
  <c r="AS69" i="45"/>
  <c r="AL69" i="45"/>
  <c r="AU69" i="45" s="1"/>
  <c r="AJ92" i="41"/>
  <c r="AK92" i="41"/>
  <c r="AT92" i="41" s="1"/>
  <c r="AJ62" i="41"/>
  <c r="AK62" i="41"/>
  <c r="AT62" i="41" s="1"/>
  <c r="AK32" i="41"/>
  <c r="AT32" i="41" s="1"/>
  <c r="AK14" i="41"/>
  <c r="AT14" i="41" s="1"/>
  <c r="AS72" i="45"/>
  <c r="AL72" i="45"/>
  <c r="AU72" i="45" s="1"/>
  <c r="AS31" i="25"/>
  <c r="AL31" i="25"/>
  <c r="AU31" i="25" s="1"/>
  <c r="AS49" i="25"/>
  <c r="AL49" i="25"/>
  <c r="AU49" i="25" s="1"/>
  <c r="AS67" i="25"/>
  <c r="AL67" i="25"/>
  <c r="AU67" i="25" s="1"/>
  <c r="AS9" i="45"/>
  <c r="AL9" i="45"/>
  <c r="AU9" i="45" s="1"/>
  <c r="AS27" i="45"/>
  <c r="AL27" i="45"/>
  <c r="AU27" i="45" s="1"/>
  <c r="AS45" i="45"/>
  <c r="AL45" i="45"/>
  <c r="AU45" i="45" s="1"/>
  <c r="AS63" i="45"/>
  <c r="AL63" i="45"/>
  <c r="AU63" i="45" s="1"/>
  <c r="AS81" i="45"/>
  <c r="AL81" i="45"/>
  <c r="AU81" i="45" s="1"/>
  <c r="Z96" i="73"/>
  <c r="X98" i="33"/>
  <c r="Y98" i="33"/>
  <c r="AS70" i="45"/>
  <c r="AL70" i="45"/>
  <c r="AU70" i="45" s="1"/>
  <c r="AS83" i="45"/>
  <c r="AL83" i="45"/>
  <c r="AU83" i="45" s="1"/>
  <c r="AS24" i="45"/>
  <c r="AL24" i="45"/>
  <c r="AU24" i="45" s="1"/>
  <c r="AS54" i="45"/>
  <c r="AL54" i="45"/>
  <c r="AU54" i="45" s="1"/>
  <c r="AJ18" i="25"/>
  <c r="AS20" i="45"/>
  <c r="AL20" i="45"/>
  <c r="AU20" i="45" s="1"/>
  <c r="AS92" i="45"/>
  <c r="AL92" i="45"/>
  <c r="AU92" i="45" s="1"/>
  <c r="AJ26" i="25"/>
  <c r="AK26" i="25"/>
  <c r="AT26" i="25" s="1"/>
  <c r="AS44" i="25"/>
  <c r="AL44" i="25"/>
  <c r="AU44" i="25" s="1"/>
  <c r="AS62" i="25"/>
  <c r="AL62" i="25"/>
  <c r="AU62" i="25" s="1"/>
  <c r="AS80" i="25"/>
  <c r="AL80" i="25"/>
  <c r="AU80" i="25" s="1"/>
  <c r="AJ93" i="41"/>
  <c r="AK93" i="41"/>
  <c r="AT93" i="41" s="1"/>
  <c r="AJ87" i="41"/>
  <c r="AK87" i="41"/>
  <c r="AT87" i="41" s="1"/>
  <c r="AJ81" i="41"/>
  <c r="AK81" i="41"/>
  <c r="AT81" i="41" s="1"/>
  <c r="AJ75" i="41"/>
  <c r="AK75" i="41"/>
  <c r="AT75" i="41" s="1"/>
  <c r="AJ69" i="41"/>
  <c r="AK69" i="41"/>
  <c r="AT69" i="41" s="1"/>
  <c r="AJ63" i="41"/>
  <c r="AK63" i="41"/>
  <c r="AT63" i="41" s="1"/>
  <c r="AJ57" i="41"/>
  <c r="AK57" i="41"/>
  <c r="AT57" i="41" s="1"/>
  <c r="AJ51" i="41"/>
  <c r="AK51" i="41"/>
  <c r="AT51" i="41" s="1"/>
  <c r="AX44" i="41"/>
  <c r="S44" i="41" s="1"/>
  <c r="AC44" i="41" s="1"/>
  <c r="AB45" i="41" s="1"/>
  <c r="AX38" i="41"/>
  <c r="S38" i="41" s="1"/>
  <c r="AC38" i="41" s="1"/>
  <c r="AB39" i="41" s="1"/>
  <c r="AX32" i="41"/>
  <c r="S32" i="41" s="1"/>
  <c r="AC32" i="41" s="1"/>
  <c r="AB33" i="41" s="1"/>
  <c r="AX26" i="41"/>
  <c r="S26" i="41" s="1"/>
  <c r="AC26" i="41" s="1"/>
  <c r="AB27" i="41" s="1"/>
  <c r="AX20" i="41"/>
  <c r="S20" i="41" s="1"/>
  <c r="AC20" i="41" s="1"/>
  <c r="AB21" i="41" s="1"/>
  <c r="AX14" i="41"/>
  <c r="S14" i="41" s="1"/>
  <c r="AC14" i="41" s="1"/>
  <c r="AB15" i="41" s="1"/>
  <c r="AX8" i="41"/>
  <c r="S8" i="41" s="1"/>
  <c r="AC8" i="41" s="1"/>
  <c r="AB9" i="41" s="1"/>
  <c r="AS54" i="25"/>
  <c r="AL54" i="25"/>
  <c r="AU54" i="25" s="1"/>
  <c r="AS38" i="45"/>
  <c r="AL38" i="45"/>
  <c r="AU38" i="45" s="1"/>
  <c r="AR95" i="89"/>
  <c r="AS3" i="45"/>
  <c r="AL3" i="45"/>
  <c r="AU3" i="45" s="1"/>
  <c r="AS36" i="25"/>
  <c r="AL36" i="25"/>
  <c r="AU36" i="25" s="1"/>
  <c r="AS50" i="45"/>
  <c r="AL50" i="45"/>
  <c r="AU50" i="45" s="1"/>
  <c r="AS10" i="25"/>
  <c r="AL10" i="25"/>
  <c r="AU10" i="25" s="1"/>
  <c r="AS28" i="25"/>
  <c r="AL28" i="25"/>
  <c r="AU28" i="25" s="1"/>
  <c r="AS46" i="25"/>
  <c r="AL46" i="25"/>
  <c r="AU46" i="25" s="1"/>
  <c r="AS64" i="25"/>
  <c r="AL64" i="25"/>
  <c r="AU64" i="25" s="1"/>
  <c r="AS82" i="25"/>
  <c r="AL82" i="25"/>
  <c r="AU82" i="25" s="1"/>
  <c r="AS7" i="45"/>
  <c r="AL7" i="45"/>
  <c r="AU7" i="45" s="1"/>
  <c r="AS66" i="25"/>
  <c r="AL66" i="25"/>
  <c r="AU66" i="25" s="1"/>
  <c r="AS56" i="45"/>
  <c r="AL56" i="45"/>
  <c r="AU56" i="45" s="1"/>
  <c r="AS6" i="25"/>
  <c r="AL6" i="25"/>
  <c r="AU6" i="25" s="1"/>
  <c r="AS72" i="25"/>
  <c r="AL72" i="25"/>
  <c r="AU72" i="25" s="1"/>
  <c r="AS68" i="45"/>
  <c r="AL68" i="45"/>
  <c r="AU68" i="45" s="1"/>
  <c r="AJ7" i="25"/>
  <c r="AJ54" i="41" l="1"/>
  <c r="AT100" i="45"/>
  <c r="AJ18" i="41"/>
  <c r="AL8" i="45"/>
  <c r="AU8" i="45" s="1"/>
  <c r="AJ41" i="41"/>
  <c r="AS41" i="41" s="1"/>
  <c r="AJ48" i="41"/>
  <c r="Z97" i="85"/>
  <c r="AJ36" i="41"/>
  <c r="AS36" i="41" s="1"/>
  <c r="W98" i="85"/>
  <c r="AG97" i="85"/>
  <c r="AP97" i="85" s="1"/>
  <c r="AF97" i="85"/>
  <c r="AO97" i="85" s="1"/>
  <c r="AE97" i="85"/>
  <c r="AJ15" i="41"/>
  <c r="AK15" i="41"/>
  <c r="AT15" i="41" s="1"/>
  <c r="AS92" i="41"/>
  <c r="AL92" i="41"/>
  <c r="AU92" i="41" s="1"/>
  <c r="AR98" i="25"/>
  <c r="AR100" i="25" s="1"/>
  <c r="AL98" i="25"/>
  <c r="AU98" i="25" s="1"/>
  <c r="AS72" i="41"/>
  <c r="AL72" i="41"/>
  <c r="AU72" i="41" s="1"/>
  <c r="AJ43" i="41"/>
  <c r="AK43" i="41"/>
  <c r="AT43" i="41" s="1"/>
  <c r="AS85" i="41"/>
  <c r="AL85" i="41"/>
  <c r="AU85" i="41" s="1"/>
  <c r="AJ21" i="41"/>
  <c r="AK21" i="41"/>
  <c r="AT21" i="41" s="1"/>
  <c r="AS51" i="41"/>
  <c r="AL51" i="41"/>
  <c r="AU51" i="41" s="1"/>
  <c r="AS69" i="41"/>
  <c r="AL69" i="41"/>
  <c r="AU69" i="41" s="1"/>
  <c r="AS87" i="41"/>
  <c r="AL87" i="41"/>
  <c r="AU87" i="41" s="1"/>
  <c r="AS22" i="41"/>
  <c r="AL22" i="41"/>
  <c r="AU22" i="41" s="1"/>
  <c r="AS40" i="41"/>
  <c r="AL40" i="41"/>
  <c r="AU40" i="41" s="1"/>
  <c r="AS58" i="41"/>
  <c r="AL58" i="41"/>
  <c r="AU58" i="41" s="1"/>
  <c r="AS76" i="41"/>
  <c r="AL76" i="41"/>
  <c r="AU76" i="41" s="1"/>
  <c r="AS97" i="41"/>
  <c r="AL97" i="41"/>
  <c r="AU97" i="41" s="1"/>
  <c r="AJ8" i="41"/>
  <c r="AS86" i="41"/>
  <c r="AL86" i="41"/>
  <c r="AU86" i="41" s="1"/>
  <c r="Y98" i="37"/>
  <c r="Z98" i="37" s="1"/>
  <c r="X98" i="37"/>
  <c r="AS17" i="41"/>
  <c r="AL17" i="41"/>
  <c r="AU17" i="41" s="1"/>
  <c r="AS35" i="41"/>
  <c r="AL35" i="41"/>
  <c r="AU35" i="41" s="1"/>
  <c r="AS53" i="41"/>
  <c r="AL53" i="41"/>
  <c r="AU53" i="41" s="1"/>
  <c r="AS71" i="41"/>
  <c r="AL71" i="41"/>
  <c r="AU71" i="41" s="1"/>
  <c r="AS89" i="41"/>
  <c r="AL89" i="41"/>
  <c r="AU89" i="41" s="1"/>
  <c r="AS14" i="25"/>
  <c r="AL14" i="25"/>
  <c r="AU14" i="25" s="1"/>
  <c r="AS50" i="41"/>
  <c r="AL50" i="41"/>
  <c r="AU50" i="41" s="1"/>
  <c r="AJ13" i="41"/>
  <c r="AK13" i="41"/>
  <c r="AT13" i="41" s="1"/>
  <c r="AJ49" i="41"/>
  <c r="AK49" i="41"/>
  <c r="AT49" i="41" s="1"/>
  <c r="AJ20" i="41"/>
  <c r="AJ27" i="41"/>
  <c r="AK27" i="41"/>
  <c r="AT27" i="41" s="1"/>
  <c r="AH98" i="33"/>
  <c r="AQ98" i="33" s="1"/>
  <c r="AQ100" i="33" s="1"/>
  <c r="AZ3" i="33"/>
  <c r="AX5" i="33" s="1"/>
  <c r="S5" i="33" s="1"/>
  <c r="AC5" i="33" s="1"/>
  <c r="AB6" i="33" s="1"/>
  <c r="AX79" i="33"/>
  <c r="S79" i="33" s="1"/>
  <c r="AC79" i="33" s="1"/>
  <c r="AB80" i="33" s="1"/>
  <c r="AJ32" i="41"/>
  <c r="AS13" i="25"/>
  <c r="AL13" i="25"/>
  <c r="AU13" i="25" s="1"/>
  <c r="AT100" i="25"/>
  <c r="AJ44" i="41"/>
  <c r="AR96" i="85"/>
  <c r="AS24" i="41"/>
  <c r="AL24" i="41"/>
  <c r="AU24" i="41" s="1"/>
  <c r="AJ42" i="41"/>
  <c r="AS60" i="41"/>
  <c r="AL60" i="41"/>
  <c r="AU60" i="41" s="1"/>
  <c r="AS78" i="41"/>
  <c r="AL78" i="41"/>
  <c r="AU78" i="41" s="1"/>
  <c r="AS95" i="41"/>
  <c r="AL95" i="41"/>
  <c r="AU95" i="41" s="1"/>
  <c r="AJ19" i="41"/>
  <c r="AK19" i="41"/>
  <c r="AT19" i="41" s="1"/>
  <c r="AJ55" i="41"/>
  <c r="AK55" i="41"/>
  <c r="AT55" i="41" s="1"/>
  <c r="AS73" i="41"/>
  <c r="AL73" i="41"/>
  <c r="AU73" i="41" s="1"/>
  <c r="AS91" i="41"/>
  <c r="AL91" i="41"/>
  <c r="AU91" i="41" s="1"/>
  <c r="AR97" i="33"/>
  <c r="AS93" i="41"/>
  <c r="AL93" i="41"/>
  <c r="AU93" i="41" s="1"/>
  <c r="Z98" i="33"/>
  <c r="AS4" i="25"/>
  <c r="AL4" i="25"/>
  <c r="AU4" i="25" s="1"/>
  <c r="AS10" i="41"/>
  <c r="AL10" i="41"/>
  <c r="AU10" i="41" s="1"/>
  <c r="AS28" i="41"/>
  <c r="AL28" i="41"/>
  <c r="AU28" i="41" s="1"/>
  <c r="AS46" i="41"/>
  <c r="AL46" i="41"/>
  <c r="AU46" i="41" s="1"/>
  <c r="AS64" i="41"/>
  <c r="AL64" i="41"/>
  <c r="AU64" i="41" s="1"/>
  <c r="AS82" i="41"/>
  <c r="AL82" i="41"/>
  <c r="AU82" i="41" s="1"/>
  <c r="AS20" i="25"/>
  <c r="AL20" i="25"/>
  <c r="AU20" i="25" s="1"/>
  <c r="AJ26" i="41"/>
  <c r="AS24" i="25"/>
  <c r="AL24" i="25"/>
  <c r="AU24" i="25" s="1"/>
  <c r="AS23" i="41"/>
  <c r="AL23" i="41"/>
  <c r="AU23" i="41" s="1"/>
  <c r="AL41" i="41"/>
  <c r="AU41" i="41" s="1"/>
  <c r="AS59" i="41"/>
  <c r="AL59" i="41"/>
  <c r="AU59" i="41" s="1"/>
  <c r="AS77" i="41"/>
  <c r="AL77" i="41"/>
  <c r="AU77" i="41" s="1"/>
  <c r="AS94" i="41"/>
  <c r="AL94" i="41"/>
  <c r="AU94" i="41" s="1"/>
  <c r="AJ6" i="41"/>
  <c r="AK6" i="41"/>
  <c r="AT6" i="41" s="1"/>
  <c r="AN96" i="93"/>
  <c r="AI96" i="93"/>
  <c r="AS74" i="41"/>
  <c r="AL74" i="41"/>
  <c r="AU74" i="41" s="1"/>
  <c r="AJ25" i="41"/>
  <c r="AK25" i="41"/>
  <c r="AT25" i="41" s="1"/>
  <c r="AS4" i="45"/>
  <c r="AS100" i="45" s="1"/>
  <c r="AL4" i="45"/>
  <c r="AU4" i="45" s="1"/>
  <c r="AU100" i="45" s="1"/>
  <c r="C11" i="45" s="1"/>
  <c r="AJ38" i="41"/>
  <c r="AJ33" i="41"/>
  <c r="AK33" i="41"/>
  <c r="AT33" i="41" s="1"/>
  <c r="AS75" i="41"/>
  <c r="AL75" i="41"/>
  <c r="AU75" i="41" s="1"/>
  <c r="AJ39" i="41"/>
  <c r="AK39" i="41"/>
  <c r="AT39" i="41" s="1"/>
  <c r="AS18" i="25"/>
  <c r="AL18" i="25"/>
  <c r="AU18" i="25" s="1"/>
  <c r="W97" i="73"/>
  <c r="AG96" i="73"/>
  <c r="AP96" i="73" s="1"/>
  <c r="AF96" i="73"/>
  <c r="AO96" i="73" s="1"/>
  <c r="AE96" i="73"/>
  <c r="AS62" i="41"/>
  <c r="AL62" i="41"/>
  <c r="AU62" i="41" s="1"/>
  <c r="AL98" i="41"/>
  <c r="AU98" i="41" s="1"/>
  <c r="AR98" i="41"/>
  <c r="AR100" i="41" s="1"/>
  <c r="AS12" i="25"/>
  <c r="AL12" i="25"/>
  <c r="AU12" i="25" s="1"/>
  <c r="AN97" i="37"/>
  <c r="AI97" i="37"/>
  <c r="AJ5" i="41"/>
  <c r="AK5" i="41"/>
  <c r="AT5" i="41" s="1"/>
  <c r="AS80" i="41"/>
  <c r="AL80" i="41"/>
  <c r="AU80" i="41" s="1"/>
  <c r="AJ12" i="41"/>
  <c r="AK12" i="41"/>
  <c r="AT12" i="41" s="1"/>
  <c r="AS30" i="41"/>
  <c r="AL30" i="41"/>
  <c r="AU30" i="41" s="1"/>
  <c r="AS48" i="41"/>
  <c r="AL48" i="41"/>
  <c r="AU48" i="41" s="1"/>
  <c r="AS66" i="41"/>
  <c r="AL66" i="41"/>
  <c r="AU66" i="41" s="1"/>
  <c r="AS84" i="41"/>
  <c r="AL84" i="41"/>
  <c r="AU84" i="41" s="1"/>
  <c r="AS8" i="25"/>
  <c r="AL8" i="25"/>
  <c r="AU8" i="25" s="1"/>
  <c r="AJ31" i="41"/>
  <c r="AK31" i="41"/>
  <c r="AT31" i="41" s="1"/>
  <c r="AS61" i="41"/>
  <c r="AL61" i="41"/>
  <c r="AU61" i="41" s="1"/>
  <c r="AS79" i="41"/>
  <c r="AL79" i="41"/>
  <c r="AU79" i="41" s="1"/>
  <c r="AS96" i="41"/>
  <c r="AL96" i="41"/>
  <c r="AU96" i="41" s="1"/>
  <c r="AS19" i="25"/>
  <c r="AL19" i="25"/>
  <c r="AU19" i="25" s="1"/>
  <c r="AS3" i="41"/>
  <c r="AL3" i="41"/>
  <c r="AU3" i="41" s="1"/>
  <c r="AS7" i="25"/>
  <c r="AL7" i="25"/>
  <c r="AU7" i="25" s="1"/>
  <c r="AJ14" i="41"/>
  <c r="AS18" i="41"/>
  <c r="AL18" i="41"/>
  <c r="AU18" i="41" s="1"/>
  <c r="AS54" i="41"/>
  <c r="AL54" i="41"/>
  <c r="AU54" i="41" s="1"/>
  <c r="AS90" i="41"/>
  <c r="AL90" i="41"/>
  <c r="AU90" i="41" s="1"/>
  <c r="AJ7" i="41"/>
  <c r="AK7" i="41"/>
  <c r="AT7" i="41" s="1"/>
  <c r="AS67" i="41"/>
  <c r="AL67" i="41"/>
  <c r="AU67" i="41" s="1"/>
  <c r="AH97" i="85"/>
  <c r="AQ97" i="85" s="1"/>
  <c r="AS57" i="41"/>
  <c r="AL57" i="41"/>
  <c r="AU57" i="41" s="1"/>
  <c r="AJ9" i="41"/>
  <c r="AK9" i="41"/>
  <c r="AT9" i="41" s="1"/>
  <c r="AJ45" i="41"/>
  <c r="AK45" i="41"/>
  <c r="AT45" i="41" s="1"/>
  <c r="AS63" i="41"/>
  <c r="AL63" i="41"/>
  <c r="AU63" i="41" s="1"/>
  <c r="AS81" i="41"/>
  <c r="AL81" i="41"/>
  <c r="AU81" i="41" s="1"/>
  <c r="AS26" i="25"/>
  <c r="AL26" i="25"/>
  <c r="AU26" i="25" s="1"/>
  <c r="W97" i="89"/>
  <c r="AG96" i="89"/>
  <c r="AP96" i="89" s="1"/>
  <c r="AF96" i="89"/>
  <c r="AO96" i="89" s="1"/>
  <c r="AE96" i="89"/>
  <c r="AS16" i="41"/>
  <c r="AL16" i="41"/>
  <c r="AU16" i="41" s="1"/>
  <c r="AS34" i="41"/>
  <c r="AL34" i="41"/>
  <c r="AU34" i="41" s="1"/>
  <c r="AS52" i="41"/>
  <c r="AL52" i="41"/>
  <c r="AU52" i="41" s="1"/>
  <c r="AS70" i="41"/>
  <c r="AL70" i="41"/>
  <c r="AU70" i="41" s="1"/>
  <c r="AS88" i="41"/>
  <c r="AL88" i="41"/>
  <c r="AU88" i="41" s="1"/>
  <c r="AS56" i="41"/>
  <c r="AL56" i="41"/>
  <c r="AU56" i="41" s="1"/>
  <c r="AJ11" i="41"/>
  <c r="AK11" i="41"/>
  <c r="AT11" i="41" s="1"/>
  <c r="AS29" i="41"/>
  <c r="AL29" i="41"/>
  <c r="AU29" i="41" s="1"/>
  <c r="AS47" i="41"/>
  <c r="AL47" i="41"/>
  <c r="AU47" i="41" s="1"/>
  <c r="AS65" i="41"/>
  <c r="AL65" i="41"/>
  <c r="AU65" i="41" s="1"/>
  <c r="AS83" i="41"/>
  <c r="AL83" i="41"/>
  <c r="AU83" i="41" s="1"/>
  <c r="X97" i="93"/>
  <c r="Y97" i="93"/>
  <c r="AS25" i="25"/>
  <c r="AS100" i="25" s="1"/>
  <c r="AL25" i="25"/>
  <c r="AU25" i="25" s="1"/>
  <c r="AJ37" i="41"/>
  <c r="AK37" i="41"/>
  <c r="AT37" i="41" s="1"/>
  <c r="AS68" i="41"/>
  <c r="AL68" i="41"/>
  <c r="AU68" i="41" s="1"/>
  <c r="AJ4" i="41"/>
  <c r="AK4" i="41"/>
  <c r="AT4" i="41" s="1"/>
  <c r="AX91" i="33" l="1"/>
  <c r="S91" i="33" s="1"/>
  <c r="AC91" i="33" s="1"/>
  <c r="AB92" i="33" s="1"/>
  <c r="AX67" i="33"/>
  <c r="S67" i="33" s="1"/>
  <c r="AC67" i="33" s="1"/>
  <c r="AB68" i="33" s="1"/>
  <c r="AX37" i="33"/>
  <c r="S37" i="33" s="1"/>
  <c r="AC37" i="33" s="1"/>
  <c r="AB38" i="33" s="1"/>
  <c r="AX92" i="33"/>
  <c r="S92" i="33" s="1"/>
  <c r="AC92" i="33" s="1"/>
  <c r="AB93" i="33" s="1"/>
  <c r="AX86" i="33"/>
  <c r="S86" i="33" s="1"/>
  <c r="AC86" i="33" s="1"/>
  <c r="AB87" i="33" s="1"/>
  <c r="AJ87" i="33" s="1"/>
  <c r="AX80" i="33"/>
  <c r="S80" i="33" s="1"/>
  <c r="AC80" i="33" s="1"/>
  <c r="AB81" i="33" s="1"/>
  <c r="AX74" i="33"/>
  <c r="S74" i="33" s="1"/>
  <c r="AC74" i="33" s="1"/>
  <c r="AB75" i="33" s="1"/>
  <c r="AX68" i="33"/>
  <c r="S68" i="33" s="1"/>
  <c r="AC68" i="33" s="1"/>
  <c r="AB69" i="33" s="1"/>
  <c r="AX62" i="33"/>
  <c r="S62" i="33" s="1"/>
  <c r="AC62" i="33" s="1"/>
  <c r="AB63" i="33" s="1"/>
  <c r="AX56" i="33"/>
  <c r="S56" i="33" s="1"/>
  <c r="AC56" i="33" s="1"/>
  <c r="AB57" i="33" s="1"/>
  <c r="AX50" i="33"/>
  <c r="S50" i="33" s="1"/>
  <c r="AC50" i="33" s="1"/>
  <c r="AB51" i="33" s="1"/>
  <c r="AJ51" i="33" s="1"/>
  <c r="AX44" i="33"/>
  <c r="S44" i="33" s="1"/>
  <c r="AC44" i="33" s="1"/>
  <c r="AB45" i="33" s="1"/>
  <c r="AX38" i="33"/>
  <c r="S38" i="33" s="1"/>
  <c r="AC38" i="33" s="1"/>
  <c r="AB39" i="33" s="1"/>
  <c r="AX26" i="33"/>
  <c r="S26" i="33" s="1"/>
  <c r="AC26" i="33" s="1"/>
  <c r="AB27" i="33" s="1"/>
  <c r="AX12" i="33"/>
  <c r="S12" i="33" s="1"/>
  <c r="AC12" i="33" s="1"/>
  <c r="AB13" i="33" s="1"/>
  <c r="AX55" i="33"/>
  <c r="S55" i="33" s="1"/>
  <c r="AC55" i="33" s="1"/>
  <c r="AB56" i="33" s="1"/>
  <c r="AX25" i="33"/>
  <c r="S25" i="33" s="1"/>
  <c r="AC25" i="33" s="1"/>
  <c r="AB26" i="33" s="1"/>
  <c r="AJ26" i="33" s="1"/>
  <c r="AX93" i="33"/>
  <c r="S93" i="33" s="1"/>
  <c r="AC93" i="33" s="1"/>
  <c r="AB94" i="33" s="1"/>
  <c r="AX90" i="33"/>
  <c r="S90" i="33" s="1"/>
  <c r="AC90" i="33" s="1"/>
  <c r="AB91" i="33" s="1"/>
  <c r="AX84" i="33"/>
  <c r="S84" i="33" s="1"/>
  <c r="AC84" i="33" s="1"/>
  <c r="AB85" i="33" s="1"/>
  <c r="AX78" i="33"/>
  <c r="S78" i="33" s="1"/>
  <c r="AC78" i="33" s="1"/>
  <c r="AB79" i="33" s="1"/>
  <c r="AX72" i="33"/>
  <c r="S72" i="33" s="1"/>
  <c r="AC72" i="33" s="1"/>
  <c r="AB73" i="33" s="1"/>
  <c r="AX66" i="33"/>
  <c r="S66" i="33" s="1"/>
  <c r="AC66" i="33" s="1"/>
  <c r="AB67" i="33" s="1"/>
  <c r="AK67" i="33" s="1"/>
  <c r="AT67" i="33" s="1"/>
  <c r="AX60" i="33"/>
  <c r="S60" i="33" s="1"/>
  <c r="AC60" i="33" s="1"/>
  <c r="AB61" i="33" s="1"/>
  <c r="AX54" i="33"/>
  <c r="S54" i="33" s="1"/>
  <c r="AC54" i="33" s="1"/>
  <c r="AB55" i="33" s="1"/>
  <c r="AX48" i="33"/>
  <c r="S48" i="33" s="1"/>
  <c r="AC48" i="33" s="1"/>
  <c r="AB49" i="33" s="1"/>
  <c r="AX42" i="33"/>
  <c r="S42" i="33" s="1"/>
  <c r="AC42" i="33" s="1"/>
  <c r="AB43" i="33" s="1"/>
  <c r="AX36" i="33"/>
  <c r="S36" i="33" s="1"/>
  <c r="AC36" i="33" s="1"/>
  <c r="AB37" i="33" s="1"/>
  <c r="AX24" i="33"/>
  <c r="S24" i="33" s="1"/>
  <c r="AC24" i="33" s="1"/>
  <c r="AB25" i="33" s="1"/>
  <c r="AJ25" i="33" s="1"/>
  <c r="AX94" i="33"/>
  <c r="S94" i="33" s="1"/>
  <c r="AC94" i="33" s="1"/>
  <c r="AB95" i="33" s="1"/>
  <c r="AX89" i="33"/>
  <c r="S89" i="33" s="1"/>
  <c r="AC89" i="33" s="1"/>
  <c r="AB90" i="33" s="1"/>
  <c r="AX83" i="33"/>
  <c r="S83" i="33" s="1"/>
  <c r="AC83" i="33" s="1"/>
  <c r="AB84" i="33" s="1"/>
  <c r="AX77" i="33"/>
  <c r="S77" i="33" s="1"/>
  <c r="AC77" i="33" s="1"/>
  <c r="AB78" i="33" s="1"/>
  <c r="AX71" i="33"/>
  <c r="S71" i="33" s="1"/>
  <c r="AC71" i="33" s="1"/>
  <c r="AB72" i="33" s="1"/>
  <c r="AX65" i="33"/>
  <c r="S65" i="33" s="1"/>
  <c r="AC65" i="33" s="1"/>
  <c r="AB66" i="33" s="1"/>
  <c r="AJ66" i="33" s="1"/>
  <c r="AX59" i="33"/>
  <c r="S59" i="33" s="1"/>
  <c r="AC59" i="33" s="1"/>
  <c r="AB60" i="33" s="1"/>
  <c r="AX53" i="33"/>
  <c r="S53" i="33" s="1"/>
  <c r="AC53" i="33" s="1"/>
  <c r="AB54" i="33" s="1"/>
  <c r="AX47" i="33"/>
  <c r="S47" i="33" s="1"/>
  <c r="AC47" i="33" s="1"/>
  <c r="AB48" i="33" s="1"/>
  <c r="AX41" i="33"/>
  <c r="S41" i="33" s="1"/>
  <c r="AC41" i="33" s="1"/>
  <c r="AB42" i="33" s="1"/>
  <c r="AX32" i="33"/>
  <c r="S32" i="33" s="1"/>
  <c r="AC32" i="33" s="1"/>
  <c r="AB33" i="33" s="1"/>
  <c r="AX19" i="33"/>
  <c r="S19" i="33" s="1"/>
  <c r="AC19" i="33" s="1"/>
  <c r="AB20" i="33" s="1"/>
  <c r="AJ20" i="33" s="1"/>
  <c r="AX85" i="33"/>
  <c r="S85" i="33" s="1"/>
  <c r="AC85" i="33" s="1"/>
  <c r="AB86" i="33" s="1"/>
  <c r="AX61" i="33"/>
  <c r="S61" i="33" s="1"/>
  <c r="AC61" i="33" s="1"/>
  <c r="AB62" i="33" s="1"/>
  <c r="AX43" i="33"/>
  <c r="S43" i="33" s="1"/>
  <c r="AC43" i="33" s="1"/>
  <c r="AB44" i="33" s="1"/>
  <c r="AX95" i="33"/>
  <c r="S95" i="33" s="1"/>
  <c r="AC95" i="33" s="1"/>
  <c r="AB96" i="33" s="1"/>
  <c r="AX88" i="33"/>
  <c r="S88" i="33" s="1"/>
  <c r="AC88" i="33" s="1"/>
  <c r="AB89" i="33" s="1"/>
  <c r="AX82" i="33"/>
  <c r="S82" i="33" s="1"/>
  <c r="AC82" i="33" s="1"/>
  <c r="AB83" i="33" s="1"/>
  <c r="AJ83" i="33" s="1"/>
  <c r="AX76" i="33"/>
  <c r="S76" i="33" s="1"/>
  <c r="AC76" i="33" s="1"/>
  <c r="AB77" i="33" s="1"/>
  <c r="AX70" i="33"/>
  <c r="S70" i="33" s="1"/>
  <c r="AC70" i="33" s="1"/>
  <c r="AB71" i="33" s="1"/>
  <c r="AX64" i="33"/>
  <c r="S64" i="33" s="1"/>
  <c r="AC64" i="33" s="1"/>
  <c r="AB65" i="33" s="1"/>
  <c r="AX58" i="33"/>
  <c r="S58" i="33" s="1"/>
  <c r="AC58" i="33" s="1"/>
  <c r="AB59" i="33" s="1"/>
  <c r="AX52" i="33"/>
  <c r="S52" i="33" s="1"/>
  <c r="AC52" i="33" s="1"/>
  <c r="AB53" i="33" s="1"/>
  <c r="AX46" i="33"/>
  <c r="S46" i="33" s="1"/>
  <c r="AC46" i="33" s="1"/>
  <c r="AB47" i="33" s="1"/>
  <c r="AJ47" i="33" s="1"/>
  <c r="AX40" i="33"/>
  <c r="S40" i="33" s="1"/>
  <c r="AC40" i="33" s="1"/>
  <c r="AB41" i="33" s="1"/>
  <c r="AX31" i="33"/>
  <c r="S31" i="33" s="1"/>
  <c r="AC31" i="33" s="1"/>
  <c r="AB32" i="33" s="1"/>
  <c r="AX18" i="33"/>
  <c r="S18" i="33" s="1"/>
  <c r="AC18" i="33" s="1"/>
  <c r="AB19" i="33" s="1"/>
  <c r="AX97" i="33"/>
  <c r="S97" i="33" s="1"/>
  <c r="AC97" i="33" s="1"/>
  <c r="AB98" i="33" s="1"/>
  <c r="AX73" i="33"/>
  <c r="S73" i="33" s="1"/>
  <c r="AC73" i="33" s="1"/>
  <c r="AB74" i="33" s="1"/>
  <c r="AX49" i="33"/>
  <c r="S49" i="33" s="1"/>
  <c r="AC49" i="33" s="1"/>
  <c r="AB50" i="33" s="1"/>
  <c r="AK50" i="33" s="1"/>
  <c r="AT50" i="33" s="1"/>
  <c r="AX96" i="33"/>
  <c r="S96" i="33" s="1"/>
  <c r="AC96" i="33" s="1"/>
  <c r="AB97" i="33" s="1"/>
  <c r="AX87" i="33"/>
  <c r="S87" i="33" s="1"/>
  <c r="AC87" i="33" s="1"/>
  <c r="AB88" i="33" s="1"/>
  <c r="AX81" i="33"/>
  <c r="S81" i="33" s="1"/>
  <c r="AC81" i="33" s="1"/>
  <c r="AB82" i="33" s="1"/>
  <c r="AX75" i="33"/>
  <c r="S75" i="33" s="1"/>
  <c r="AC75" i="33" s="1"/>
  <c r="AB76" i="33" s="1"/>
  <c r="AX69" i="33"/>
  <c r="S69" i="33" s="1"/>
  <c r="AC69" i="33" s="1"/>
  <c r="AB70" i="33" s="1"/>
  <c r="AX63" i="33"/>
  <c r="S63" i="33" s="1"/>
  <c r="AC63" i="33" s="1"/>
  <c r="AB64" i="33" s="1"/>
  <c r="AJ64" i="33" s="1"/>
  <c r="AX57" i="33"/>
  <c r="S57" i="33" s="1"/>
  <c r="AC57" i="33" s="1"/>
  <c r="AB58" i="33" s="1"/>
  <c r="AX51" i="33"/>
  <c r="S51" i="33" s="1"/>
  <c r="AC51" i="33" s="1"/>
  <c r="AB52" i="33" s="1"/>
  <c r="AX45" i="33"/>
  <c r="S45" i="33" s="1"/>
  <c r="AC45" i="33" s="1"/>
  <c r="AB46" i="33" s="1"/>
  <c r="AX39" i="33"/>
  <c r="S39" i="33" s="1"/>
  <c r="AC39" i="33" s="1"/>
  <c r="AB40" i="33" s="1"/>
  <c r="AX30" i="33"/>
  <c r="S30" i="33" s="1"/>
  <c r="AC30" i="33" s="1"/>
  <c r="AB31" i="33" s="1"/>
  <c r="AX13" i="33"/>
  <c r="S13" i="33" s="1"/>
  <c r="AC13" i="33" s="1"/>
  <c r="AB14" i="33" s="1"/>
  <c r="AK14" i="33" s="1"/>
  <c r="AT14" i="33" s="1"/>
  <c r="AL36" i="41"/>
  <c r="AU36" i="41" s="1"/>
  <c r="AX35" i="33"/>
  <c r="S35" i="33" s="1"/>
  <c r="AC35" i="33" s="1"/>
  <c r="AB36" i="33" s="1"/>
  <c r="AX29" i="33"/>
  <c r="S29" i="33" s="1"/>
  <c r="AC29" i="33" s="1"/>
  <c r="AB30" i="33" s="1"/>
  <c r="AX23" i="33"/>
  <c r="S23" i="33" s="1"/>
  <c r="AC23" i="33" s="1"/>
  <c r="AB24" i="33" s="1"/>
  <c r="AX17" i="33"/>
  <c r="S17" i="33" s="1"/>
  <c r="AC17" i="33" s="1"/>
  <c r="AB18" i="33" s="1"/>
  <c r="AX11" i="33"/>
  <c r="S11" i="33" s="1"/>
  <c r="AC11" i="33" s="1"/>
  <c r="AB12" i="33" s="1"/>
  <c r="AJ12" i="33" s="1"/>
  <c r="AX34" i="33"/>
  <c r="S34" i="33" s="1"/>
  <c r="AC34" i="33" s="1"/>
  <c r="AB35" i="33" s="1"/>
  <c r="AX28" i="33"/>
  <c r="S28" i="33" s="1"/>
  <c r="AC28" i="33" s="1"/>
  <c r="AB29" i="33" s="1"/>
  <c r="AX22" i="33"/>
  <c r="S22" i="33" s="1"/>
  <c r="AC22" i="33" s="1"/>
  <c r="AB23" i="33" s="1"/>
  <c r="AX16" i="33"/>
  <c r="S16" i="33" s="1"/>
  <c r="AC16" i="33" s="1"/>
  <c r="AB17" i="33" s="1"/>
  <c r="AX10" i="33"/>
  <c r="S10" i="33" s="1"/>
  <c r="AC10" i="33" s="1"/>
  <c r="AB11" i="33" s="1"/>
  <c r="AX33" i="33"/>
  <c r="S33" i="33" s="1"/>
  <c r="AC33" i="33" s="1"/>
  <c r="AB34" i="33" s="1"/>
  <c r="AJ34" i="33" s="1"/>
  <c r="AX27" i="33"/>
  <c r="S27" i="33" s="1"/>
  <c r="AC27" i="33" s="1"/>
  <c r="AB28" i="33" s="1"/>
  <c r="AX21" i="33"/>
  <c r="S21" i="33" s="1"/>
  <c r="AC21" i="33" s="1"/>
  <c r="AB22" i="33" s="1"/>
  <c r="AX15" i="33"/>
  <c r="S15" i="33" s="1"/>
  <c r="AC15" i="33" s="1"/>
  <c r="AB16" i="33" s="1"/>
  <c r="AX9" i="33"/>
  <c r="S9" i="33" s="1"/>
  <c r="AC9" i="33" s="1"/>
  <c r="AB10" i="33" s="1"/>
  <c r="AX20" i="33"/>
  <c r="S20" i="33" s="1"/>
  <c r="AC20" i="33" s="1"/>
  <c r="AB21" i="33" s="1"/>
  <c r="AX14" i="33"/>
  <c r="S14" i="33" s="1"/>
  <c r="AC14" i="33" s="1"/>
  <c r="AB15" i="33" s="1"/>
  <c r="AJ15" i="33" s="1"/>
  <c r="AX8" i="33"/>
  <c r="S8" i="33" s="1"/>
  <c r="AC8" i="33" s="1"/>
  <c r="AB9" i="33" s="1"/>
  <c r="AX4" i="33"/>
  <c r="S4" i="33" s="1"/>
  <c r="AC4" i="33" s="1"/>
  <c r="AB5" i="33" s="1"/>
  <c r="AX3" i="33"/>
  <c r="S3" i="33" s="1"/>
  <c r="AC3" i="33" s="1"/>
  <c r="AB4" i="33" s="1"/>
  <c r="AX7" i="33"/>
  <c r="S7" i="33" s="1"/>
  <c r="AC7" i="33" s="1"/>
  <c r="AB8" i="33" s="1"/>
  <c r="AU100" i="25"/>
  <c r="C11" i="25" s="1"/>
  <c r="AX6" i="33"/>
  <c r="S6" i="33" s="1"/>
  <c r="AC6" i="33" s="1"/>
  <c r="AB7" i="33" s="1"/>
  <c r="AJ7" i="33" s="1"/>
  <c r="AF98" i="37"/>
  <c r="AO98" i="37" s="1"/>
  <c r="AO100" i="37" s="1"/>
  <c r="AE98" i="37"/>
  <c r="AC98" i="37"/>
  <c r="AG98" i="37"/>
  <c r="AP98" i="37" s="1"/>
  <c r="AP100" i="37" s="1"/>
  <c r="Y97" i="89"/>
  <c r="X97" i="89"/>
  <c r="Z97" i="89" s="1"/>
  <c r="AR96" i="93"/>
  <c r="AS55" i="41"/>
  <c r="AL55" i="41"/>
  <c r="AU55" i="41" s="1"/>
  <c r="AJ93" i="33"/>
  <c r="AK93" i="33"/>
  <c r="AT93" i="33" s="1"/>
  <c r="AJ69" i="33"/>
  <c r="AK69" i="33"/>
  <c r="AT69" i="33" s="1"/>
  <c r="AJ57" i="33"/>
  <c r="AK57" i="33"/>
  <c r="AT57" i="33" s="1"/>
  <c r="AJ45" i="33"/>
  <c r="AK45" i="33"/>
  <c r="AT45" i="33" s="1"/>
  <c r="AJ39" i="33"/>
  <c r="AK39" i="33"/>
  <c r="AT39" i="33" s="1"/>
  <c r="AK33" i="33"/>
  <c r="AT33" i="33" s="1"/>
  <c r="AJ9" i="33"/>
  <c r="AK9" i="33"/>
  <c r="AT9" i="33" s="1"/>
  <c r="AJ3" i="33"/>
  <c r="AS49" i="41"/>
  <c r="AL49" i="41"/>
  <c r="AU49" i="41" s="1"/>
  <c r="AS15" i="41"/>
  <c r="AL15" i="41"/>
  <c r="AU15" i="41" s="1"/>
  <c r="AS11" i="41"/>
  <c r="AL11" i="41"/>
  <c r="AU11" i="41" s="1"/>
  <c r="AS31" i="41"/>
  <c r="AL31" i="41"/>
  <c r="AU31" i="41" s="1"/>
  <c r="AS12" i="41"/>
  <c r="AL12" i="41"/>
  <c r="AU12" i="41" s="1"/>
  <c r="AR97" i="37"/>
  <c r="Y97" i="73"/>
  <c r="X97" i="73"/>
  <c r="AJ92" i="33"/>
  <c r="AK92" i="33"/>
  <c r="AT92" i="33" s="1"/>
  <c r="AK86" i="33"/>
  <c r="AT86" i="33" s="1"/>
  <c r="AJ80" i="33"/>
  <c r="AK80" i="33"/>
  <c r="AT80" i="33" s="1"/>
  <c r="AJ74" i="33"/>
  <c r="AK74" i="33"/>
  <c r="AT74" i="33" s="1"/>
  <c r="AJ68" i="33"/>
  <c r="AK68" i="33"/>
  <c r="AT68" i="33" s="1"/>
  <c r="AJ62" i="33"/>
  <c r="AK62" i="33"/>
  <c r="AT62" i="33" s="1"/>
  <c r="AJ56" i="33"/>
  <c r="AK56" i="33"/>
  <c r="AT56" i="33" s="1"/>
  <c r="AJ44" i="33"/>
  <c r="AK44" i="33"/>
  <c r="AT44" i="33" s="1"/>
  <c r="AJ38" i="33"/>
  <c r="AK38" i="33"/>
  <c r="AT38" i="33" s="1"/>
  <c r="AJ32" i="33"/>
  <c r="AK32" i="33"/>
  <c r="AT32" i="33" s="1"/>
  <c r="AK20" i="33"/>
  <c r="AT20" i="33" s="1"/>
  <c r="AJ8" i="33"/>
  <c r="AK8" i="33"/>
  <c r="AT8" i="33" s="1"/>
  <c r="AI97" i="85"/>
  <c r="AN97" i="85"/>
  <c r="AJ81" i="33"/>
  <c r="AK81" i="33"/>
  <c r="AT81" i="33" s="1"/>
  <c r="AH97" i="93"/>
  <c r="AQ97" i="93" s="1"/>
  <c r="AS45" i="41"/>
  <c r="AL45" i="41"/>
  <c r="AU45" i="41" s="1"/>
  <c r="AG98" i="33"/>
  <c r="AP98" i="33" s="1"/>
  <c r="AP100" i="33" s="1"/>
  <c r="AF98" i="33"/>
  <c r="AO98" i="33" s="1"/>
  <c r="AO100" i="33" s="1"/>
  <c r="AE98" i="33"/>
  <c r="AC98" i="33"/>
  <c r="AJ98" i="33" s="1"/>
  <c r="AS98" i="33" s="1"/>
  <c r="AS19" i="41"/>
  <c r="AL19" i="41"/>
  <c r="AU19" i="41" s="1"/>
  <c r="AS44" i="41"/>
  <c r="AL44" i="41"/>
  <c r="AU44" i="41" s="1"/>
  <c r="AJ94" i="33"/>
  <c r="AK94" i="33"/>
  <c r="AT94" i="33" s="1"/>
  <c r="AJ91" i="33"/>
  <c r="AK91" i="33"/>
  <c r="AT91" i="33" s="1"/>
  <c r="AJ85" i="33"/>
  <c r="AK85" i="33"/>
  <c r="AT85" i="33" s="1"/>
  <c r="AJ79" i="33"/>
  <c r="AK79" i="33"/>
  <c r="AT79" i="33" s="1"/>
  <c r="AJ73" i="33"/>
  <c r="AK73" i="33"/>
  <c r="AT73" i="33" s="1"/>
  <c r="AJ67" i="33"/>
  <c r="AJ61" i="33"/>
  <c r="AK61" i="33"/>
  <c r="AT61" i="33" s="1"/>
  <c r="AJ55" i="33"/>
  <c r="AK55" i="33"/>
  <c r="AT55" i="33" s="1"/>
  <c r="AJ49" i="33"/>
  <c r="AK49" i="33"/>
  <c r="AT49" i="33" s="1"/>
  <c r="AJ43" i="33"/>
  <c r="AK43" i="33"/>
  <c r="AT43" i="33" s="1"/>
  <c r="AJ37" i="33"/>
  <c r="AK37" i="33"/>
  <c r="AT37" i="33" s="1"/>
  <c r="AJ31" i="33"/>
  <c r="AK31" i="33"/>
  <c r="AT31" i="33" s="1"/>
  <c r="AK19" i="33"/>
  <c r="AT19" i="33" s="1"/>
  <c r="AJ13" i="33"/>
  <c r="AK13" i="33"/>
  <c r="AT13" i="33" s="1"/>
  <c r="AS13" i="41"/>
  <c r="AL13" i="41"/>
  <c r="AU13" i="41" s="1"/>
  <c r="AS43" i="41"/>
  <c r="AL43" i="41"/>
  <c r="AU43" i="41" s="1"/>
  <c r="Z97" i="93"/>
  <c r="AN96" i="89"/>
  <c r="AI96" i="89"/>
  <c r="AS25" i="41"/>
  <c r="AL25" i="41"/>
  <c r="AU25" i="41" s="1"/>
  <c r="AS6" i="41"/>
  <c r="AL6" i="41"/>
  <c r="AU6" i="41" s="1"/>
  <c r="AS42" i="41"/>
  <c r="AL42" i="41"/>
  <c r="AU42" i="41" s="1"/>
  <c r="AJ95" i="33"/>
  <c r="AK95" i="33"/>
  <c r="AT95" i="33" s="1"/>
  <c r="AJ90" i="33"/>
  <c r="AK90" i="33"/>
  <c r="AT90" i="33" s="1"/>
  <c r="AJ84" i="33"/>
  <c r="AK84" i="33"/>
  <c r="AT84" i="33" s="1"/>
  <c r="AJ78" i="33"/>
  <c r="AK78" i="33"/>
  <c r="AT78" i="33" s="1"/>
  <c r="AJ72" i="33"/>
  <c r="AK72" i="33"/>
  <c r="AT72" i="33" s="1"/>
  <c r="AK66" i="33"/>
  <c r="AT66" i="33" s="1"/>
  <c r="AJ60" i="33"/>
  <c r="AK60" i="33"/>
  <c r="AT60" i="33" s="1"/>
  <c r="AJ54" i="33"/>
  <c r="AK54" i="33"/>
  <c r="AT54" i="33" s="1"/>
  <c r="AJ48" i="33"/>
  <c r="AK48" i="33"/>
  <c r="AT48" i="33" s="1"/>
  <c r="AJ42" i="33"/>
  <c r="AK42" i="33"/>
  <c r="AT42" i="33" s="1"/>
  <c r="AJ36" i="33"/>
  <c r="AK36" i="33"/>
  <c r="AT36" i="33" s="1"/>
  <c r="AJ30" i="33"/>
  <c r="AK30" i="33"/>
  <c r="AT30" i="33" s="1"/>
  <c r="AK24" i="33"/>
  <c r="AT24" i="33" s="1"/>
  <c r="AJ18" i="33"/>
  <c r="AK18" i="33"/>
  <c r="AT18" i="33" s="1"/>
  <c r="AK12" i="33"/>
  <c r="AT12" i="33" s="1"/>
  <c r="AK6" i="33"/>
  <c r="AT6" i="33" s="1"/>
  <c r="AS27" i="41"/>
  <c r="AL27" i="41"/>
  <c r="AU27" i="41" s="1"/>
  <c r="AJ21" i="33"/>
  <c r="AK21" i="33"/>
  <c r="AT21" i="33" s="1"/>
  <c r="AJ96" i="33"/>
  <c r="AK96" i="33"/>
  <c r="AT96" i="33" s="1"/>
  <c r="AJ89" i="33"/>
  <c r="AK89" i="33"/>
  <c r="AT89" i="33" s="1"/>
  <c r="AK83" i="33"/>
  <c r="AT83" i="33" s="1"/>
  <c r="AJ77" i="33"/>
  <c r="AK77" i="33"/>
  <c r="AT77" i="33" s="1"/>
  <c r="AJ71" i="33"/>
  <c r="AK71" i="33"/>
  <c r="AT71" i="33" s="1"/>
  <c r="AK65" i="33"/>
  <c r="AT65" i="33" s="1"/>
  <c r="AJ59" i="33"/>
  <c r="AK59" i="33"/>
  <c r="AT59" i="33" s="1"/>
  <c r="AJ53" i="33"/>
  <c r="AK53" i="33"/>
  <c r="AT53" i="33" s="1"/>
  <c r="AK47" i="33"/>
  <c r="AT47" i="33" s="1"/>
  <c r="AJ41" i="33"/>
  <c r="AK41" i="33"/>
  <c r="AT41" i="33" s="1"/>
  <c r="AJ35" i="33"/>
  <c r="AK35" i="33"/>
  <c r="AT35" i="33" s="1"/>
  <c r="AJ29" i="33"/>
  <c r="AK29" i="33"/>
  <c r="AT29" i="33" s="1"/>
  <c r="AJ23" i="33"/>
  <c r="AK23" i="33"/>
  <c r="AT23" i="33" s="1"/>
  <c r="AJ17" i="33"/>
  <c r="AK17" i="33"/>
  <c r="AT17" i="33" s="1"/>
  <c r="AK11" i="33"/>
  <c r="AT11" i="33" s="1"/>
  <c r="AS20" i="41"/>
  <c r="AL20" i="41"/>
  <c r="AU20" i="41" s="1"/>
  <c r="AS8" i="41"/>
  <c r="AL8" i="41"/>
  <c r="AU8" i="41" s="1"/>
  <c r="AS21" i="41"/>
  <c r="AL21" i="41"/>
  <c r="AU21" i="41" s="1"/>
  <c r="X98" i="85"/>
  <c r="Y98" i="85"/>
  <c r="AS4" i="41"/>
  <c r="AL4" i="41"/>
  <c r="AU4" i="41" s="1"/>
  <c r="AS32" i="41"/>
  <c r="AL32" i="41"/>
  <c r="AU32" i="41" s="1"/>
  <c r="AJ75" i="33"/>
  <c r="AK75" i="33"/>
  <c r="AT75" i="33" s="1"/>
  <c r="AK63" i="33"/>
  <c r="AT63" i="33" s="1"/>
  <c r="AK51" i="33"/>
  <c r="AT51" i="33" s="1"/>
  <c r="AJ27" i="33"/>
  <c r="AK27" i="33"/>
  <c r="AT27" i="33" s="1"/>
  <c r="AS37" i="41"/>
  <c r="AL37" i="41"/>
  <c r="AU37" i="41" s="1"/>
  <c r="AS9" i="41"/>
  <c r="AL9" i="41"/>
  <c r="AU9" i="41" s="1"/>
  <c r="AS7" i="41"/>
  <c r="AL7" i="41"/>
  <c r="AU7" i="41" s="1"/>
  <c r="AN96" i="73"/>
  <c r="AI96" i="73"/>
  <c r="AS33" i="41"/>
  <c r="AL33" i="41"/>
  <c r="AU33" i="41" s="1"/>
  <c r="AT100" i="41"/>
  <c r="AS14" i="41"/>
  <c r="AL14" i="41"/>
  <c r="AU14" i="41" s="1"/>
  <c r="AS5" i="41"/>
  <c r="AL5" i="41"/>
  <c r="AU5" i="41" s="1"/>
  <c r="AS39" i="41"/>
  <c r="AL39" i="41"/>
  <c r="AU39" i="41" s="1"/>
  <c r="AS38" i="41"/>
  <c r="AL38" i="41"/>
  <c r="AU38" i="41" s="1"/>
  <c r="AS26" i="41"/>
  <c r="AL26" i="41"/>
  <c r="AU26" i="41" s="1"/>
  <c r="AJ97" i="33"/>
  <c r="AK97" i="33"/>
  <c r="AT97" i="33" s="1"/>
  <c r="AJ88" i="33"/>
  <c r="AK88" i="33"/>
  <c r="AT88" i="33" s="1"/>
  <c r="AK82" i="33"/>
  <c r="AT82" i="33" s="1"/>
  <c r="AJ76" i="33"/>
  <c r="AK76" i="33"/>
  <c r="AT76" i="33" s="1"/>
  <c r="AJ70" i="33"/>
  <c r="AK70" i="33"/>
  <c r="AT70" i="33" s="1"/>
  <c r="AJ58" i="33"/>
  <c r="AK58" i="33"/>
  <c r="AT58" i="33" s="1"/>
  <c r="AJ52" i="33"/>
  <c r="AK52" i="33"/>
  <c r="AT52" i="33" s="1"/>
  <c r="AK46" i="33"/>
  <c r="AT46" i="33" s="1"/>
  <c r="AJ40" i="33"/>
  <c r="AK40" i="33"/>
  <c r="AT40" i="33" s="1"/>
  <c r="AJ28" i="33"/>
  <c r="AK28" i="33"/>
  <c r="AT28" i="33" s="1"/>
  <c r="AJ22" i="33"/>
  <c r="AK22" i="33"/>
  <c r="AT22" i="33" s="1"/>
  <c r="AJ16" i="33"/>
  <c r="AK16" i="33"/>
  <c r="AT16" i="33" s="1"/>
  <c r="AJ10" i="33"/>
  <c r="AK10" i="33"/>
  <c r="AT10" i="33" s="1"/>
  <c r="AJ5" i="33"/>
  <c r="AK5" i="33"/>
  <c r="AT5" i="33" s="1"/>
  <c r="AH98" i="37"/>
  <c r="AQ98" i="37" s="1"/>
  <c r="AQ100" i="37" s="1"/>
  <c r="AZ3" i="37"/>
  <c r="AX6" i="37" s="1"/>
  <c r="S6" i="37" s="1"/>
  <c r="AC6" i="37" s="1"/>
  <c r="AB7" i="37" s="1"/>
  <c r="AX11" i="37"/>
  <c r="S11" i="37" s="1"/>
  <c r="AC11" i="37" s="1"/>
  <c r="AB12" i="37" s="1"/>
  <c r="AX16" i="37"/>
  <c r="S16" i="37" s="1"/>
  <c r="AC16" i="37" s="1"/>
  <c r="AB17" i="37" s="1"/>
  <c r="AX17" i="37"/>
  <c r="S17" i="37" s="1"/>
  <c r="AC17" i="37" s="1"/>
  <c r="AB18" i="37" s="1"/>
  <c r="AX20" i="37"/>
  <c r="S20" i="37" s="1"/>
  <c r="AC20" i="37" s="1"/>
  <c r="AB21" i="37" s="1"/>
  <c r="AX21" i="37"/>
  <c r="S21" i="37" s="1"/>
  <c r="AC21" i="37" s="1"/>
  <c r="AB22" i="37" s="1"/>
  <c r="AX22" i="37"/>
  <c r="S22" i="37" s="1"/>
  <c r="AC22" i="37" s="1"/>
  <c r="AB23" i="37" s="1"/>
  <c r="AX23" i="37"/>
  <c r="S23" i="37" s="1"/>
  <c r="AC23" i="37" s="1"/>
  <c r="AB24" i="37" s="1"/>
  <c r="AX24" i="37"/>
  <c r="S24" i="37" s="1"/>
  <c r="AC24" i="37" s="1"/>
  <c r="AB25" i="37" s="1"/>
  <c r="AX25" i="37"/>
  <c r="S25" i="37" s="1"/>
  <c r="AC25" i="37" s="1"/>
  <c r="AB26" i="37" s="1"/>
  <c r="AX26" i="37"/>
  <c r="S26" i="37" s="1"/>
  <c r="AC26" i="37" s="1"/>
  <c r="AB27" i="37" s="1"/>
  <c r="AX27" i="37"/>
  <c r="S27" i="37" s="1"/>
  <c r="AC27" i="37" s="1"/>
  <c r="AB28" i="37" s="1"/>
  <c r="AX28" i="37"/>
  <c r="S28" i="37" s="1"/>
  <c r="AC28" i="37" s="1"/>
  <c r="AB29" i="37" s="1"/>
  <c r="AX29" i="37"/>
  <c r="S29" i="37" s="1"/>
  <c r="AC29" i="37" s="1"/>
  <c r="AB30" i="37" s="1"/>
  <c r="AX30" i="37"/>
  <c r="S30" i="37" s="1"/>
  <c r="AC30" i="37" s="1"/>
  <c r="AB31" i="37" s="1"/>
  <c r="AX31" i="37"/>
  <c r="S31" i="37" s="1"/>
  <c r="AC31" i="37" s="1"/>
  <c r="AB32" i="37" s="1"/>
  <c r="AX32" i="37"/>
  <c r="S32" i="37" s="1"/>
  <c r="AC32" i="37" s="1"/>
  <c r="AB33" i="37" s="1"/>
  <c r="AX33" i="37"/>
  <c r="S33" i="37" s="1"/>
  <c r="AC33" i="37" s="1"/>
  <c r="AB34" i="37" s="1"/>
  <c r="AX34" i="37"/>
  <c r="S34" i="37" s="1"/>
  <c r="AC34" i="37" s="1"/>
  <c r="AB35" i="37" s="1"/>
  <c r="AX35" i="37"/>
  <c r="S35" i="37" s="1"/>
  <c r="AC35" i="37" s="1"/>
  <c r="AB36" i="37" s="1"/>
  <c r="AX36" i="37"/>
  <c r="S36" i="37" s="1"/>
  <c r="AC36" i="37" s="1"/>
  <c r="AB37" i="37" s="1"/>
  <c r="AX37" i="37"/>
  <c r="S37" i="37" s="1"/>
  <c r="AC37" i="37" s="1"/>
  <c r="AB38" i="37" s="1"/>
  <c r="AX38" i="37"/>
  <c r="S38" i="37" s="1"/>
  <c r="AC38" i="37" s="1"/>
  <c r="AB39" i="37" s="1"/>
  <c r="AX39" i="37"/>
  <c r="S39" i="37" s="1"/>
  <c r="AC39" i="37" s="1"/>
  <c r="AB40" i="37" s="1"/>
  <c r="AX40" i="37"/>
  <c r="S40" i="37" s="1"/>
  <c r="AC40" i="37" s="1"/>
  <c r="AB41" i="37" s="1"/>
  <c r="AX41" i="37"/>
  <c r="S41" i="37" s="1"/>
  <c r="AC41" i="37" s="1"/>
  <c r="AB42" i="37" s="1"/>
  <c r="AX42" i="37"/>
  <c r="S42" i="37" s="1"/>
  <c r="AC42" i="37" s="1"/>
  <c r="AB43" i="37" s="1"/>
  <c r="AX43" i="37"/>
  <c r="S43" i="37" s="1"/>
  <c r="AC43" i="37" s="1"/>
  <c r="AB44" i="37" s="1"/>
  <c r="AX44" i="37"/>
  <c r="S44" i="37" s="1"/>
  <c r="AC44" i="37" s="1"/>
  <c r="AB45" i="37" s="1"/>
  <c r="AX45" i="37"/>
  <c r="S45" i="37" s="1"/>
  <c r="AC45" i="37" s="1"/>
  <c r="AB46" i="37" s="1"/>
  <c r="AX46" i="37"/>
  <c r="S46" i="37" s="1"/>
  <c r="AC46" i="37" s="1"/>
  <c r="AB47" i="37" s="1"/>
  <c r="AX47" i="37"/>
  <c r="S47" i="37" s="1"/>
  <c r="AC47" i="37" s="1"/>
  <c r="AB48" i="37" s="1"/>
  <c r="AX48" i="37"/>
  <c r="S48" i="37" s="1"/>
  <c r="AC48" i="37" s="1"/>
  <c r="AB49" i="37" s="1"/>
  <c r="AX49" i="37"/>
  <c r="S49" i="37" s="1"/>
  <c r="AC49" i="37" s="1"/>
  <c r="AB50" i="37" s="1"/>
  <c r="AX50" i="37"/>
  <c r="S50" i="37" s="1"/>
  <c r="AC50" i="37" s="1"/>
  <c r="AB51" i="37" s="1"/>
  <c r="AX51" i="37"/>
  <c r="S51" i="37" s="1"/>
  <c r="AC51" i="37" s="1"/>
  <c r="AB52" i="37" s="1"/>
  <c r="AX52" i="37"/>
  <c r="S52" i="37" s="1"/>
  <c r="AC52" i="37" s="1"/>
  <c r="AB53" i="37" s="1"/>
  <c r="AX53" i="37"/>
  <c r="S53" i="37" s="1"/>
  <c r="AC53" i="37" s="1"/>
  <c r="AB54" i="37" s="1"/>
  <c r="AX54" i="37"/>
  <c r="S54" i="37" s="1"/>
  <c r="AC54" i="37" s="1"/>
  <c r="AB55" i="37" s="1"/>
  <c r="AX55" i="37"/>
  <c r="S55" i="37" s="1"/>
  <c r="AC55" i="37" s="1"/>
  <c r="AB56" i="37" s="1"/>
  <c r="AX56" i="37"/>
  <c r="S56" i="37" s="1"/>
  <c r="AC56" i="37" s="1"/>
  <c r="AB57" i="37" s="1"/>
  <c r="AX57" i="37"/>
  <c r="S57" i="37" s="1"/>
  <c r="AC57" i="37" s="1"/>
  <c r="AB58" i="37" s="1"/>
  <c r="AX58" i="37"/>
  <c r="S58" i="37" s="1"/>
  <c r="AC58" i="37" s="1"/>
  <c r="AB59" i="37" s="1"/>
  <c r="AX59" i="37"/>
  <c r="S59" i="37" s="1"/>
  <c r="AC59" i="37" s="1"/>
  <c r="AB60" i="37" s="1"/>
  <c r="AX60" i="37"/>
  <c r="S60" i="37" s="1"/>
  <c r="AC60" i="37" s="1"/>
  <c r="AB61" i="37" s="1"/>
  <c r="AX61" i="37"/>
  <c r="S61" i="37" s="1"/>
  <c r="AC61" i="37" s="1"/>
  <c r="AB62" i="37" s="1"/>
  <c r="AX62" i="37"/>
  <c r="S62" i="37" s="1"/>
  <c r="AC62" i="37" s="1"/>
  <c r="AB63" i="37" s="1"/>
  <c r="AX63" i="37"/>
  <c r="S63" i="37" s="1"/>
  <c r="AC63" i="37" s="1"/>
  <c r="AB64" i="37" s="1"/>
  <c r="AX64" i="37"/>
  <c r="S64" i="37" s="1"/>
  <c r="AC64" i="37" s="1"/>
  <c r="AB65" i="37" s="1"/>
  <c r="AX65" i="37"/>
  <c r="S65" i="37" s="1"/>
  <c r="AC65" i="37" s="1"/>
  <c r="AB66" i="37" s="1"/>
  <c r="AX66" i="37"/>
  <c r="S66" i="37" s="1"/>
  <c r="AC66" i="37" s="1"/>
  <c r="AB67" i="37" s="1"/>
  <c r="AX67" i="37"/>
  <c r="S67" i="37" s="1"/>
  <c r="AC67" i="37" s="1"/>
  <c r="AB68" i="37" s="1"/>
  <c r="AX68" i="37"/>
  <c r="S68" i="37" s="1"/>
  <c r="AC68" i="37" s="1"/>
  <c r="AB69" i="37" s="1"/>
  <c r="AX69" i="37"/>
  <c r="S69" i="37" s="1"/>
  <c r="AC69" i="37" s="1"/>
  <c r="AB70" i="37" s="1"/>
  <c r="AX70" i="37"/>
  <c r="S70" i="37" s="1"/>
  <c r="AC70" i="37" s="1"/>
  <c r="AB71" i="37" s="1"/>
  <c r="AX71" i="37"/>
  <c r="S71" i="37" s="1"/>
  <c r="AC71" i="37" s="1"/>
  <c r="AB72" i="37" s="1"/>
  <c r="AX72" i="37"/>
  <c r="S72" i="37" s="1"/>
  <c r="AC72" i="37" s="1"/>
  <c r="AB73" i="37" s="1"/>
  <c r="AX73" i="37"/>
  <c r="S73" i="37" s="1"/>
  <c r="AC73" i="37" s="1"/>
  <c r="AB74" i="37" s="1"/>
  <c r="AX74" i="37"/>
  <c r="S74" i="37" s="1"/>
  <c r="AC74" i="37" s="1"/>
  <c r="AB75" i="37" s="1"/>
  <c r="AX75" i="37"/>
  <c r="S75" i="37" s="1"/>
  <c r="AC75" i="37" s="1"/>
  <c r="AB76" i="37" s="1"/>
  <c r="AX76" i="37"/>
  <c r="S76" i="37" s="1"/>
  <c r="AC76" i="37" s="1"/>
  <c r="AB77" i="37" s="1"/>
  <c r="AX77" i="37"/>
  <c r="S77" i="37" s="1"/>
  <c r="AC77" i="37" s="1"/>
  <c r="AB78" i="37" s="1"/>
  <c r="AX78" i="37"/>
  <c r="S78" i="37" s="1"/>
  <c r="AC78" i="37" s="1"/>
  <c r="AB79" i="37" s="1"/>
  <c r="AX79" i="37"/>
  <c r="S79" i="37" s="1"/>
  <c r="AC79" i="37" s="1"/>
  <c r="AB80" i="37" s="1"/>
  <c r="AX80" i="37"/>
  <c r="S80" i="37" s="1"/>
  <c r="AC80" i="37" s="1"/>
  <c r="AB81" i="37" s="1"/>
  <c r="AX81" i="37"/>
  <c r="S81" i="37" s="1"/>
  <c r="AC81" i="37" s="1"/>
  <c r="AB82" i="37" s="1"/>
  <c r="AX82" i="37"/>
  <c r="S82" i="37" s="1"/>
  <c r="AC82" i="37" s="1"/>
  <c r="AB83" i="37" s="1"/>
  <c r="AX83" i="37"/>
  <c r="S83" i="37" s="1"/>
  <c r="AC83" i="37" s="1"/>
  <c r="AB84" i="37" s="1"/>
  <c r="AX84" i="37"/>
  <c r="S84" i="37" s="1"/>
  <c r="AC84" i="37" s="1"/>
  <c r="AB85" i="37" s="1"/>
  <c r="AX85" i="37"/>
  <c r="S85" i="37" s="1"/>
  <c r="AC85" i="37" s="1"/>
  <c r="AB86" i="37" s="1"/>
  <c r="AX86" i="37"/>
  <c r="S86" i="37" s="1"/>
  <c r="AC86" i="37" s="1"/>
  <c r="AB87" i="37" s="1"/>
  <c r="AX87" i="37"/>
  <c r="S87" i="37" s="1"/>
  <c r="AC87" i="37" s="1"/>
  <c r="AB88" i="37" s="1"/>
  <c r="AX88" i="37"/>
  <c r="S88" i="37" s="1"/>
  <c r="AC88" i="37" s="1"/>
  <c r="AB89" i="37" s="1"/>
  <c r="AX89" i="37"/>
  <c r="S89" i="37" s="1"/>
  <c r="AC89" i="37" s="1"/>
  <c r="AB90" i="37" s="1"/>
  <c r="AX90" i="37"/>
  <c r="S90" i="37" s="1"/>
  <c r="AC90" i="37" s="1"/>
  <c r="AB91" i="37" s="1"/>
  <c r="AX91" i="37"/>
  <c r="S91" i="37" s="1"/>
  <c r="AC91" i="37" s="1"/>
  <c r="AB92" i="37" s="1"/>
  <c r="AX92" i="37"/>
  <c r="S92" i="37" s="1"/>
  <c r="AC92" i="37" s="1"/>
  <c r="AB93" i="37" s="1"/>
  <c r="AX93" i="37"/>
  <c r="S93" i="37" s="1"/>
  <c r="AC93" i="37" s="1"/>
  <c r="AB94" i="37" s="1"/>
  <c r="AX94" i="37"/>
  <c r="S94" i="37" s="1"/>
  <c r="AC94" i="37" s="1"/>
  <c r="AB95" i="37" s="1"/>
  <c r="AX95" i="37"/>
  <c r="S95" i="37" s="1"/>
  <c r="AC95" i="37" s="1"/>
  <c r="AB96" i="37" s="1"/>
  <c r="AX96" i="37"/>
  <c r="S96" i="37" s="1"/>
  <c r="AC96" i="37" s="1"/>
  <c r="AB97" i="37" s="1"/>
  <c r="AX97" i="37"/>
  <c r="S97" i="37" s="1"/>
  <c r="AC97" i="37" s="1"/>
  <c r="AB98" i="37" s="1"/>
  <c r="AX18" i="37" l="1"/>
  <c r="S18" i="37" s="1"/>
  <c r="AC18" i="37" s="1"/>
  <c r="AB19" i="37" s="1"/>
  <c r="AJ6" i="33"/>
  <c r="AJ24" i="33"/>
  <c r="AJ14" i="33"/>
  <c r="AJ50" i="33"/>
  <c r="AJ86" i="33"/>
  <c r="AK64" i="33"/>
  <c r="AT64" i="33" s="1"/>
  <c r="AJ11" i="33"/>
  <c r="AJ65" i="33"/>
  <c r="AK15" i="33"/>
  <c r="AT15" i="33" s="1"/>
  <c r="AJ46" i="33"/>
  <c r="AJ82" i="33"/>
  <c r="AS82" i="33" s="1"/>
  <c r="AJ19" i="33"/>
  <c r="AK26" i="33"/>
  <c r="AT26" i="33" s="1"/>
  <c r="AK34" i="33"/>
  <c r="AT34" i="33" s="1"/>
  <c r="AJ63" i="33"/>
  <c r="AK87" i="33"/>
  <c r="AT87" i="33" s="1"/>
  <c r="AK7" i="33"/>
  <c r="AT7" i="33" s="1"/>
  <c r="AK25" i="33"/>
  <c r="AT25" i="33" s="1"/>
  <c r="AX19" i="37"/>
  <c r="S19" i="37" s="1"/>
  <c r="AC19" i="37" s="1"/>
  <c r="AB20" i="37" s="1"/>
  <c r="AJ33" i="33"/>
  <c r="AX10" i="37"/>
  <c r="S10" i="37" s="1"/>
  <c r="AC10" i="37" s="1"/>
  <c r="AB11" i="37" s="1"/>
  <c r="AJ11" i="37" s="1"/>
  <c r="AX5" i="37"/>
  <c r="S5" i="37" s="1"/>
  <c r="AC5" i="37" s="1"/>
  <c r="AB6" i="37" s="1"/>
  <c r="AU100" i="41"/>
  <c r="C11" i="41" s="1"/>
  <c r="AS100" i="41"/>
  <c r="Z97" i="73"/>
  <c r="W98" i="73" s="1"/>
  <c r="AK98" i="33"/>
  <c r="AT98" i="33" s="1"/>
  <c r="AK7" i="37"/>
  <c r="AT7" i="37" s="1"/>
  <c r="AE97" i="89"/>
  <c r="W98" i="89"/>
  <c r="AG97" i="89"/>
  <c r="AP97" i="89" s="1"/>
  <c r="AF97" i="89"/>
  <c r="AO97" i="89" s="1"/>
  <c r="AJ95" i="37"/>
  <c r="AK95" i="37"/>
  <c r="AT95" i="37" s="1"/>
  <c r="AJ89" i="37"/>
  <c r="AK89" i="37"/>
  <c r="AT89" i="37" s="1"/>
  <c r="AJ83" i="37"/>
  <c r="AK83" i="37"/>
  <c r="AT83" i="37" s="1"/>
  <c r="AJ77" i="37"/>
  <c r="AK77" i="37"/>
  <c r="AT77" i="37" s="1"/>
  <c r="AJ71" i="37"/>
  <c r="AK71" i="37"/>
  <c r="AT71" i="37" s="1"/>
  <c r="AJ65" i="37"/>
  <c r="AK65" i="37"/>
  <c r="AT65" i="37" s="1"/>
  <c r="AJ59" i="37"/>
  <c r="AK59" i="37"/>
  <c r="AT59" i="37" s="1"/>
  <c r="AJ53" i="37"/>
  <c r="AK53" i="37"/>
  <c r="AT53" i="37" s="1"/>
  <c r="AJ47" i="37"/>
  <c r="AK47" i="37"/>
  <c r="AT47" i="37" s="1"/>
  <c r="AJ41" i="37"/>
  <c r="AK41" i="37"/>
  <c r="AT41" i="37" s="1"/>
  <c r="AJ35" i="37"/>
  <c r="AK35" i="37"/>
  <c r="AT35" i="37" s="1"/>
  <c r="AJ29" i="37"/>
  <c r="AK29" i="37"/>
  <c r="AT29" i="37" s="1"/>
  <c r="AJ23" i="37"/>
  <c r="AK23" i="37"/>
  <c r="AT23" i="37" s="1"/>
  <c r="AJ17" i="37"/>
  <c r="AK17" i="37"/>
  <c r="AT17" i="37" s="1"/>
  <c r="AK11" i="37"/>
  <c r="AT11" i="37" s="1"/>
  <c r="AS51" i="33"/>
  <c r="AL51" i="33"/>
  <c r="AU51" i="33" s="1"/>
  <c r="AS15" i="33"/>
  <c r="AL15" i="33"/>
  <c r="AU15" i="33" s="1"/>
  <c r="AS45" i="33"/>
  <c r="AL45" i="33"/>
  <c r="AU45" i="33" s="1"/>
  <c r="AS93" i="33"/>
  <c r="AL93" i="33"/>
  <c r="AU93" i="33" s="1"/>
  <c r="AJ78" i="37"/>
  <c r="AK78" i="37"/>
  <c r="AT78" i="37" s="1"/>
  <c r="AJ94" i="37"/>
  <c r="AK94" i="37"/>
  <c r="AT94" i="37" s="1"/>
  <c r="AJ88" i="37"/>
  <c r="AK88" i="37"/>
  <c r="AT88" i="37" s="1"/>
  <c r="AJ82" i="37"/>
  <c r="AK82" i="37"/>
  <c r="AT82" i="37" s="1"/>
  <c r="AJ76" i="37"/>
  <c r="AK76" i="37"/>
  <c r="AT76" i="37" s="1"/>
  <c r="AJ70" i="37"/>
  <c r="AK70" i="37"/>
  <c r="AT70" i="37" s="1"/>
  <c r="AJ64" i="37"/>
  <c r="AK64" i="37"/>
  <c r="AT64" i="37" s="1"/>
  <c r="AJ58" i="37"/>
  <c r="AK58" i="37"/>
  <c r="AT58" i="37" s="1"/>
  <c r="AJ52" i="37"/>
  <c r="AK52" i="37"/>
  <c r="AT52" i="37" s="1"/>
  <c r="AJ46" i="37"/>
  <c r="AK46" i="37"/>
  <c r="AT46" i="37" s="1"/>
  <c r="AJ40" i="37"/>
  <c r="AK40" i="37"/>
  <c r="AT40" i="37" s="1"/>
  <c r="AJ34" i="37"/>
  <c r="AK34" i="37"/>
  <c r="AT34" i="37" s="1"/>
  <c r="AJ28" i="37"/>
  <c r="AK28" i="37"/>
  <c r="AT28" i="37" s="1"/>
  <c r="AJ22" i="37"/>
  <c r="AK22" i="37"/>
  <c r="AT22" i="37" s="1"/>
  <c r="AX15" i="37"/>
  <c r="S15" i="37" s="1"/>
  <c r="AC15" i="37" s="1"/>
  <c r="AB16" i="37" s="1"/>
  <c r="AX9" i="37"/>
  <c r="S9" i="37" s="1"/>
  <c r="AC9" i="37" s="1"/>
  <c r="AB10" i="37" s="1"/>
  <c r="AX4" i="37"/>
  <c r="S4" i="37" s="1"/>
  <c r="AC4" i="37" s="1"/>
  <c r="AB5" i="37" s="1"/>
  <c r="AS10" i="33"/>
  <c r="AL10" i="33"/>
  <c r="AU10" i="33" s="1"/>
  <c r="AS28" i="33"/>
  <c r="AL28" i="33"/>
  <c r="AU28" i="33" s="1"/>
  <c r="AS46" i="33"/>
  <c r="AL46" i="33"/>
  <c r="AU46" i="33" s="1"/>
  <c r="AS64" i="33"/>
  <c r="AL64" i="33"/>
  <c r="AU64" i="33" s="1"/>
  <c r="AR96" i="73"/>
  <c r="AS11" i="33"/>
  <c r="AL11" i="33"/>
  <c r="AU11" i="33" s="1"/>
  <c r="AS29" i="33"/>
  <c r="AL29" i="33"/>
  <c r="AU29" i="33" s="1"/>
  <c r="AS47" i="33"/>
  <c r="AL47" i="33"/>
  <c r="AU47" i="33" s="1"/>
  <c r="AS65" i="33"/>
  <c r="AL65" i="33"/>
  <c r="AU65" i="33" s="1"/>
  <c r="AS83" i="33"/>
  <c r="AL83" i="33"/>
  <c r="AU83" i="33" s="1"/>
  <c r="AS21" i="33"/>
  <c r="AL21" i="33"/>
  <c r="AU21" i="33" s="1"/>
  <c r="AS12" i="33"/>
  <c r="AL12" i="33"/>
  <c r="AU12" i="33" s="1"/>
  <c r="AS30" i="33"/>
  <c r="AL30" i="33"/>
  <c r="AU30" i="33" s="1"/>
  <c r="AS48" i="33"/>
  <c r="AL48" i="33"/>
  <c r="AU48" i="33" s="1"/>
  <c r="AS66" i="33"/>
  <c r="AL66" i="33"/>
  <c r="AU66" i="33" s="1"/>
  <c r="AS84" i="33"/>
  <c r="AL84" i="33"/>
  <c r="AU84" i="33" s="1"/>
  <c r="AR96" i="89"/>
  <c r="AS13" i="33"/>
  <c r="AL13" i="33"/>
  <c r="AU13" i="33" s="1"/>
  <c r="AS31" i="33"/>
  <c r="AL31" i="33"/>
  <c r="AU31" i="33" s="1"/>
  <c r="AS49" i="33"/>
  <c r="AL49" i="33"/>
  <c r="AU49" i="33" s="1"/>
  <c r="AS67" i="33"/>
  <c r="AL67" i="33"/>
  <c r="AU67" i="33" s="1"/>
  <c r="AS85" i="33"/>
  <c r="AL85" i="33"/>
  <c r="AU85" i="33" s="1"/>
  <c r="AR97" i="85"/>
  <c r="AS20" i="33"/>
  <c r="AL20" i="33"/>
  <c r="AU20" i="33" s="1"/>
  <c r="AS38" i="33"/>
  <c r="AL38" i="33"/>
  <c r="AU38" i="33" s="1"/>
  <c r="AS56" i="33"/>
  <c r="AL56" i="33"/>
  <c r="AU56" i="33" s="1"/>
  <c r="AS74" i="33"/>
  <c r="AL74" i="33"/>
  <c r="AU74" i="33" s="1"/>
  <c r="AS92" i="33"/>
  <c r="AL92" i="33"/>
  <c r="AU92" i="33" s="1"/>
  <c r="AS3" i="33"/>
  <c r="AL3" i="33"/>
  <c r="AU3" i="33" s="1"/>
  <c r="AJ72" i="37"/>
  <c r="AK72" i="37"/>
  <c r="AT72" i="37" s="1"/>
  <c r="AJ93" i="37"/>
  <c r="AK93" i="37"/>
  <c r="AT93" i="37" s="1"/>
  <c r="AJ87" i="37"/>
  <c r="AK87" i="37"/>
  <c r="AT87" i="37" s="1"/>
  <c r="AJ81" i="37"/>
  <c r="AK81" i="37"/>
  <c r="AT81" i="37" s="1"/>
  <c r="AJ75" i="37"/>
  <c r="AK75" i="37"/>
  <c r="AT75" i="37" s="1"/>
  <c r="AJ69" i="37"/>
  <c r="AK69" i="37"/>
  <c r="AT69" i="37" s="1"/>
  <c r="AJ63" i="37"/>
  <c r="AK63" i="37"/>
  <c r="AT63" i="37" s="1"/>
  <c r="AJ57" i="37"/>
  <c r="AK57" i="37"/>
  <c r="AT57" i="37" s="1"/>
  <c r="AJ51" i="37"/>
  <c r="AK51" i="37"/>
  <c r="AT51" i="37" s="1"/>
  <c r="AJ45" i="37"/>
  <c r="AK45" i="37"/>
  <c r="AT45" i="37" s="1"/>
  <c r="AJ39" i="37"/>
  <c r="AK39" i="37"/>
  <c r="AT39" i="37" s="1"/>
  <c r="AJ33" i="37"/>
  <c r="AK33" i="37"/>
  <c r="AT33" i="37" s="1"/>
  <c r="AJ27" i="37"/>
  <c r="AK27" i="37"/>
  <c r="AT27" i="37" s="1"/>
  <c r="AJ21" i="37"/>
  <c r="AK21" i="37"/>
  <c r="AT21" i="37" s="1"/>
  <c r="AX14" i="37"/>
  <c r="S14" i="37" s="1"/>
  <c r="AC14" i="37" s="1"/>
  <c r="AB15" i="37" s="1"/>
  <c r="AX8" i="37"/>
  <c r="S8" i="37" s="1"/>
  <c r="AC8" i="37" s="1"/>
  <c r="AB9" i="37" s="1"/>
  <c r="AX3" i="37"/>
  <c r="S3" i="37" s="1"/>
  <c r="AC3" i="37" s="1"/>
  <c r="AS63" i="33"/>
  <c r="AL63" i="33"/>
  <c r="AU63" i="33" s="1"/>
  <c r="AJ4" i="33"/>
  <c r="AK4" i="33"/>
  <c r="AT4" i="33" s="1"/>
  <c r="AS33" i="33"/>
  <c r="AL33" i="33"/>
  <c r="AU33" i="33" s="1"/>
  <c r="AS57" i="33"/>
  <c r="AL57" i="33"/>
  <c r="AU57" i="33" s="1"/>
  <c r="AJ90" i="37"/>
  <c r="AK90" i="37"/>
  <c r="AT90" i="37" s="1"/>
  <c r="AJ98" i="37"/>
  <c r="AS98" i="37" s="1"/>
  <c r="AK98" i="37"/>
  <c r="AT98" i="37" s="1"/>
  <c r="AJ92" i="37"/>
  <c r="AK92" i="37"/>
  <c r="AT92" i="37" s="1"/>
  <c r="AJ86" i="37"/>
  <c r="AK86" i="37"/>
  <c r="AT86" i="37" s="1"/>
  <c r="AJ80" i="37"/>
  <c r="AK80" i="37"/>
  <c r="AT80" i="37" s="1"/>
  <c r="AJ74" i="37"/>
  <c r="AK74" i="37"/>
  <c r="AT74" i="37" s="1"/>
  <c r="AJ68" i="37"/>
  <c r="AK68" i="37"/>
  <c r="AT68" i="37" s="1"/>
  <c r="AJ62" i="37"/>
  <c r="AK62" i="37"/>
  <c r="AT62" i="37" s="1"/>
  <c r="AJ56" i="37"/>
  <c r="AK56" i="37"/>
  <c r="AT56" i="37" s="1"/>
  <c r="AJ50" i="37"/>
  <c r="AK50" i="37"/>
  <c r="AT50" i="37" s="1"/>
  <c r="AJ44" i="37"/>
  <c r="AK44" i="37"/>
  <c r="AT44" i="37" s="1"/>
  <c r="AJ38" i="37"/>
  <c r="AK38" i="37"/>
  <c r="AT38" i="37" s="1"/>
  <c r="AJ32" i="37"/>
  <c r="AK32" i="37"/>
  <c r="AT32" i="37" s="1"/>
  <c r="AJ26" i="37"/>
  <c r="AK26" i="37"/>
  <c r="AT26" i="37" s="1"/>
  <c r="AJ20" i="37"/>
  <c r="AK20" i="37"/>
  <c r="AT20" i="37" s="1"/>
  <c r="AX13" i="37"/>
  <c r="S13" i="37" s="1"/>
  <c r="AC13" i="37" s="1"/>
  <c r="AB14" i="37" s="1"/>
  <c r="AX7" i="37"/>
  <c r="S7" i="37" s="1"/>
  <c r="AC7" i="37" s="1"/>
  <c r="AB8" i="37" s="1"/>
  <c r="AS16" i="33"/>
  <c r="AL16" i="33"/>
  <c r="AU16" i="33" s="1"/>
  <c r="AS34" i="33"/>
  <c r="AL34" i="33"/>
  <c r="AU34" i="33" s="1"/>
  <c r="AS52" i="33"/>
  <c r="AL52" i="33"/>
  <c r="AU52" i="33" s="1"/>
  <c r="AS70" i="33"/>
  <c r="AL70" i="33"/>
  <c r="AU70" i="33" s="1"/>
  <c r="AS88" i="33"/>
  <c r="AL88" i="33"/>
  <c r="AU88" i="33" s="1"/>
  <c r="AS17" i="33"/>
  <c r="AL17" i="33"/>
  <c r="AU17" i="33" s="1"/>
  <c r="AS35" i="33"/>
  <c r="AL35" i="33"/>
  <c r="AU35" i="33" s="1"/>
  <c r="AS53" i="33"/>
  <c r="AL53" i="33"/>
  <c r="AU53" i="33" s="1"/>
  <c r="AS71" i="33"/>
  <c r="AL71" i="33"/>
  <c r="AU71" i="33" s="1"/>
  <c r="AS89" i="33"/>
  <c r="AL89" i="33"/>
  <c r="AU89" i="33" s="1"/>
  <c r="AS18" i="33"/>
  <c r="AL18" i="33"/>
  <c r="AU18" i="33" s="1"/>
  <c r="AS36" i="33"/>
  <c r="AL36" i="33"/>
  <c r="AU36" i="33" s="1"/>
  <c r="AS54" i="33"/>
  <c r="AL54" i="33"/>
  <c r="AU54" i="33" s="1"/>
  <c r="AS72" i="33"/>
  <c r="AL72" i="33"/>
  <c r="AU72" i="33" s="1"/>
  <c r="AS90" i="33"/>
  <c r="AL90" i="33"/>
  <c r="AU90" i="33" s="1"/>
  <c r="W98" i="93"/>
  <c r="AF97" i="93"/>
  <c r="AO97" i="93" s="1"/>
  <c r="AE97" i="93"/>
  <c r="AG97" i="93"/>
  <c r="AP97" i="93" s="1"/>
  <c r="AS19" i="33"/>
  <c r="AL19" i="33"/>
  <c r="AU19" i="33" s="1"/>
  <c r="AS37" i="33"/>
  <c r="AL37" i="33"/>
  <c r="AU37" i="33" s="1"/>
  <c r="AS55" i="33"/>
  <c r="AL55" i="33"/>
  <c r="AU55" i="33" s="1"/>
  <c r="AS73" i="33"/>
  <c r="AL73" i="33"/>
  <c r="AU73" i="33" s="1"/>
  <c r="AS91" i="33"/>
  <c r="AL91" i="33"/>
  <c r="AU91" i="33" s="1"/>
  <c r="AS8" i="33"/>
  <c r="AL8" i="33"/>
  <c r="AU8" i="33" s="1"/>
  <c r="AS26" i="33"/>
  <c r="AL26" i="33"/>
  <c r="AU26" i="33" s="1"/>
  <c r="AS44" i="33"/>
  <c r="AL44" i="33"/>
  <c r="AU44" i="33" s="1"/>
  <c r="AS62" i="33"/>
  <c r="AL62" i="33"/>
  <c r="AU62" i="33" s="1"/>
  <c r="AS80" i="33"/>
  <c r="AL80" i="33"/>
  <c r="AU80" i="33" s="1"/>
  <c r="AJ84" i="37"/>
  <c r="AK84" i="37"/>
  <c r="AT84" i="37" s="1"/>
  <c r="AJ97" i="37"/>
  <c r="AK97" i="37"/>
  <c r="AT97" i="37" s="1"/>
  <c r="AJ91" i="37"/>
  <c r="AK91" i="37"/>
  <c r="AT91" i="37" s="1"/>
  <c r="AJ85" i="37"/>
  <c r="AK85" i="37"/>
  <c r="AT85" i="37" s="1"/>
  <c r="AJ79" i="37"/>
  <c r="AK79" i="37"/>
  <c r="AT79" i="37" s="1"/>
  <c r="AJ73" i="37"/>
  <c r="AK73" i="37"/>
  <c r="AT73" i="37" s="1"/>
  <c r="AJ67" i="37"/>
  <c r="AK67" i="37"/>
  <c r="AT67" i="37" s="1"/>
  <c r="AJ61" i="37"/>
  <c r="AK61" i="37"/>
  <c r="AT61" i="37" s="1"/>
  <c r="AJ55" i="37"/>
  <c r="AK55" i="37"/>
  <c r="AT55" i="37" s="1"/>
  <c r="AJ49" i="37"/>
  <c r="AK49" i="37"/>
  <c r="AT49" i="37" s="1"/>
  <c r="AJ43" i="37"/>
  <c r="AK43" i="37"/>
  <c r="AT43" i="37" s="1"/>
  <c r="AJ37" i="37"/>
  <c r="AK37" i="37"/>
  <c r="AT37" i="37" s="1"/>
  <c r="AJ31" i="37"/>
  <c r="AK31" i="37"/>
  <c r="AT31" i="37" s="1"/>
  <c r="AJ25" i="37"/>
  <c r="AK25" i="37"/>
  <c r="AT25" i="37" s="1"/>
  <c r="AJ19" i="37"/>
  <c r="AK19" i="37"/>
  <c r="AT19" i="37" s="1"/>
  <c r="AX12" i="37"/>
  <c r="S12" i="37" s="1"/>
  <c r="AC12" i="37" s="1"/>
  <c r="AB13" i="37" s="1"/>
  <c r="AS27" i="33"/>
  <c r="AL27" i="33"/>
  <c r="AU27" i="33" s="1"/>
  <c r="AS75" i="33"/>
  <c r="AL75" i="33"/>
  <c r="AU75" i="33" s="1"/>
  <c r="AH98" i="85"/>
  <c r="AQ98" i="85" s="1"/>
  <c r="AQ100" i="85" s="1"/>
  <c r="AZ3" i="85"/>
  <c r="AX5" i="85" s="1"/>
  <c r="S5" i="85" s="1"/>
  <c r="AC5" i="85" s="1"/>
  <c r="AB6" i="85" s="1"/>
  <c r="AX12" i="85"/>
  <c r="S12" i="85" s="1"/>
  <c r="AC12" i="85" s="1"/>
  <c r="AB13" i="85" s="1"/>
  <c r="AX13" i="85"/>
  <c r="S13" i="85" s="1"/>
  <c r="AC13" i="85" s="1"/>
  <c r="AB14" i="85" s="1"/>
  <c r="AX17" i="85"/>
  <c r="S17" i="85" s="1"/>
  <c r="AC17" i="85" s="1"/>
  <c r="AB18" i="85" s="1"/>
  <c r="AX18" i="85"/>
  <c r="S18" i="85" s="1"/>
  <c r="AC18" i="85" s="1"/>
  <c r="AB19" i="85" s="1"/>
  <c r="AX22" i="85"/>
  <c r="S22" i="85" s="1"/>
  <c r="AC22" i="85" s="1"/>
  <c r="AB23" i="85" s="1"/>
  <c r="AX23" i="85"/>
  <c r="S23" i="85" s="1"/>
  <c r="AC23" i="85" s="1"/>
  <c r="AB24" i="85" s="1"/>
  <c r="AX24" i="85"/>
  <c r="S24" i="85" s="1"/>
  <c r="AC24" i="85" s="1"/>
  <c r="AB25" i="85" s="1"/>
  <c r="AX25" i="85"/>
  <c r="S25" i="85" s="1"/>
  <c r="AC25" i="85" s="1"/>
  <c r="AB26" i="85" s="1"/>
  <c r="AX28" i="85"/>
  <c r="S28" i="85" s="1"/>
  <c r="AC28" i="85" s="1"/>
  <c r="AB29" i="85" s="1"/>
  <c r="AX29" i="85"/>
  <c r="S29" i="85" s="1"/>
  <c r="AC29" i="85" s="1"/>
  <c r="AB30" i="85" s="1"/>
  <c r="AX30" i="85"/>
  <c r="S30" i="85" s="1"/>
  <c r="AC30" i="85" s="1"/>
  <c r="AB31" i="85" s="1"/>
  <c r="AX31" i="85"/>
  <c r="S31" i="85" s="1"/>
  <c r="AC31" i="85" s="1"/>
  <c r="AB32" i="85" s="1"/>
  <c r="AX32" i="85"/>
  <c r="S32" i="85" s="1"/>
  <c r="AC32" i="85" s="1"/>
  <c r="AB33" i="85" s="1"/>
  <c r="AX33" i="85"/>
  <c r="S33" i="85" s="1"/>
  <c r="AC33" i="85" s="1"/>
  <c r="AB34" i="85" s="1"/>
  <c r="AX34" i="85"/>
  <c r="S34" i="85" s="1"/>
  <c r="AC34" i="85" s="1"/>
  <c r="AB35" i="85" s="1"/>
  <c r="AX35" i="85"/>
  <c r="S35" i="85" s="1"/>
  <c r="AC35" i="85" s="1"/>
  <c r="AB36" i="85" s="1"/>
  <c r="AX36" i="85"/>
  <c r="S36" i="85" s="1"/>
  <c r="AC36" i="85" s="1"/>
  <c r="AB37" i="85" s="1"/>
  <c r="AX37" i="85"/>
  <c r="S37" i="85" s="1"/>
  <c r="AC37" i="85" s="1"/>
  <c r="AB38" i="85" s="1"/>
  <c r="AX38" i="85"/>
  <c r="S38" i="85" s="1"/>
  <c r="AC38" i="85" s="1"/>
  <c r="AB39" i="85" s="1"/>
  <c r="AX39" i="85"/>
  <c r="S39" i="85" s="1"/>
  <c r="AC39" i="85" s="1"/>
  <c r="AB40" i="85" s="1"/>
  <c r="AX40" i="85"/>
  <c r="S40" i="85" s="1"/>
  <c r="AC40" i="85" s="1"/>
  <c r="AB41" i="85" s="1"/>
  <c r="AX41" i="85"/>
  <c r="S41" i="85" s="1"/>
  <c r="AC41" i="85" s="1"/>
  <c r="AB42" i="85" s="1"/>
  <c r="AX42" i="85"/>
  <c r="S42" i="85" s="1"/>
  <c r="AC42" i="85" s="1"/>
  <c r="AB43" i="85" s="1"/>
  <c r="AX43" i="85"/>
  <c r="S43" i="85" s="1"/>
  <c r="AC43" i="85" s="1"/>
  <c r="AB44" i="85" s="1"/>
  <c r="AX44" i="85"/>
  <c r="S44" i="85" s="1"/>
  <c r="AC44" i="85" s="1"/>
  <c r="AB45" i="85" s="1"/>
  <c r="AX45" i="85"/>
  <c r="S45" i="85" s="1"/>
  <c r="AC45" i="85" s="1"/>
  <c r="AB46" i="85" s="1"/>
  <c r="AX46" i="85"/>
  <c r="S46" i="85" s="1"/>
  <c r="AC46" i="85" s="1"/>
  <c r="AB47" i="85" s="1"/>
  <c r="AX47" i="85"/>
  <c r="S47" i="85" s="1"/>
  <c r="AC47" i="85" s="1"/>
  <c r="AB48" i="85" s="1"/>
  <c r="AX48" i="85"/>
  <c r="S48" i="85" s="1"/>
  <c r="AC48" i="85" s="1"/>
  <c r="AB49" i="85" s="1"/>
  <c r="AX49" i="85"/>
  <c r="S49" i="85" s="1"/>
  <c r="AC49" i="85" s="1"/>
  <c r="AB50" i="85" s="1"/>
  <c r="AX50" i="85"/>
  <c r="S50" i="85" s="1"/>
  <c r="AC50" i="85" s="1"/>
  <c r="AB51" i="85" s="1"/>
  <c r="AX51" i="85"/>
  <c r="S51" i="85" s="1"/>
  <c r="AC51" i="85" s="1"/>
  <c r="AB52" i="85" s="1"/>
  <c r="AX52" i="85"/>
  <c r="S52" i="85" s="1"/>
  <c r="AC52" i="85" s="1"/>
  <c r="AB53" i="85" s="1"/>
  <c r="AX53" i="85"/>
  <c r="S53" i="85" s="1"/>
  <c r="AC53" i="85" s="1"/>
  <c r="AB54" i="85" s="1"/>
  <c r="AX54" i="85"/>
  <c r="S54" i="85" s="1"/>
  <c r="AC54" i="85" s="1"/>
  <c r="AB55" i="85" s="1"/>
  <c r="AX55" i="85"/>
  <c r="S55" i="85" s="1"/>
  <c r="AC55" i="85" s="1"/>
  <c r="AB56" i="85" s="1"/>
  <c r="AX56" i="85"/>
  <c r="S56" i="85" s="1"/>
  <c r="AC56" i="85" s="1"/>
  <c r="AB57" i="85" s="1"/>
  <c r="AX57" i="85"/>
  <c r="S57" i="85" s="1"/>
  <c r="AC57" i="85" s="1"/>
  <c r="AB58" i="85" s="1"/>
  <c r="AX58" i="85"/>
  <c r="S58" i="85" s="1"/>
  <c r="AC58" i="85" s="1"/>
  <c r="AB59" i="85" s="1"/>
  <c r="AX59" i="85"/>
  <c r="S59" i="85" s="1"/>
  <c r="AC59" i="85" s="1"/>
  <c r="AB60" i="85" s="1"/>
  <c r="AX60" i="85"/>
  <c r="S60" i="85" s="1"/>
  <c r="AC60" i="85" s="1"/>
  <c r="AB61" i="85" s="1"/>
  <c r="AX61" i="85"/>
  <c r="S61" i="85" s="1"/>
  <c r="AC61" i="85" s="1"/>
  <c r="AB62" i="85" s="1"/>
  <c r="AX62" i="85"/>
  <c r="S62" i="85" s="1"/>
  <c r="AC62" i="85" s="1"/>
  <c r="AB63" i="85" s="1"/>
  <c r="AX63" i="85"/>
  <c r="S63" i="85" s="1"/>
  <c r="AC63" i="85" s="1"/>
  <c r="AB64" i="85" s="1"/>
  <c r="AX64" i="85"/>
  <c r="S64" i="85" s="1"/>
  <c r="AC64" i="85" s="1"/>
  <c r="AB65" i="85" s="1"/>
  <c r="AX65" i="85"/>
  <c r="S65" i="85" s="1"/>
  <c r="AC65" i="85" s="1"/>
  <c r="AB66" i="85" s="1"/>
  <c r="AX66" i="85"/>
  <c r="S66" i="85" s="1"/>
  <c r="AC66" i="85" s="1"/>
  <c r="AB67" i="85" s="1"/>
  <c r="AX67" i="85"/>
  <c r="S67" i="85" s="1"/>
  <c r="AC67" i="85" s="1"/>
  <c r="AB68" i="85" s="1"/>
  <c r="AX68" i="85"/>
  <c r="S68" i="85" s="1"/>
  <c r="AC68" i="85" s="1"/>
  <c r="AB69" i="85" s="1"/>
  <c r="AX69" i="85"/>
  <c r="S69" i="85" s="1"/>
  <c r="AC69" i="85" s="1"/>
  <c r="AB70" i="85" s="1"/>
  <c r="AX70" i="85"/>
  <c r="S70" i="85" s="1"/>
  <c r="AC70" i="85" s="1"/>
  <c r="AB71" i="85" s="1"/>
  <c r="AX71" i="85"/>
  <c r="S71" i="85" s="1"/>
  <c r="AC71" i="85" s="1"/>
  <c r="AB72" i="85" s="1"/>
  <c r="AX72" i="85"/>
  <c r="S72" i="85" s="1"/>
  <c r="AC72" i="85" s="1"/>
  <c r="AB73" i="85" s="1"/>
  <c r="AX73" i="85"/>
  <c r="S73" i="85" s="1"/>
  <c r="AC73" i="85" s="1"/>
  <c r="AB74" i="85" s="1"/>
  <c r="AX74" i="85"/>
  <c r="S74" i="85" s="1"/>
  <c r="AC74" i="85" s="1"/>
  <c r="AB75" i="85" s="1"/>
  <c r="AX75" i="85"/>
  <c r="S75" i="85" s="1"/>
  <c r="AC75" i="85" s="1"/>
  <c r="AB76" i="85" s="1"/>
  <c r="AX76" i="85"/>
  <c r="S76" i="85" s="1"/>
  <c r="AC76" i="85" s="1"/>
  <c r="AB77" i="85" s="1"/>
  <c r="AX77" i="85"/>
  <c r="S77" i="85" s="1"/>
  <c r="AC77" i="85" s="1"/>
  <c r="AB78" i="85" s="1"/>
  <c r="AX78" i="85"/>
  <c r="S78" i="85" s="1"/>
  <c r="AC78" i="85" s="1"/>
  <c r="AB79" i="85" s="1"/>
  <c r="AX79" i="85"/>
  <c r="S79" i="85" s="1"/>
  <c r="AC79" i="85" s="1"/>
  <c r="AB80" i="85" s="1"/>
  <c r="AX80" i="85"/>
  <c r="S80" i="85" s="1"/>
  <c r="AC80" i="85" s="1"/>
  <c r="AB81" i="85" s="1"/>
  <c r="AX81" i="85"/>
  <c r="S81" i="85" s="1"/>
  <c r="AC81" i="85" s="1"/>
  <c r="AB82" i="85" s="1"/>
  <c r="AX82" i="85"/>
  <c r="S82" i="85" s="1"/>
  <c r="AC82" i="85" s="1"/>
  <c r="AB83" i="85" s="1"/>
  <c r="AX83" i="85"/>
  <c r="S83" i="85" s="1"/>
  <c r="AC83" i="85" s="1"/>
  <c r="AB84" i="85" s="1"/>
  <c r="AX84" i="85"/>
  <c r="S84" i="85" s="1"/>
  <c r="AC84" i="85" s="1"/>
  <c r="AB85" i="85" s="1"/>
  <c r="AX85" i="85"/>
  <c r="S85" i="85" s="1"/>
  <c r="AC85" i="85" s="1"/>
  <c r="AB86" i="85" s="1"/>
  <c r="AX86" i="85"/>
  <c r="S86" i="85" s="1"/>
  <c r="AC86" i="85" s="1"/>
  <c r="AB87" i="85" s="1"/>
  <c r="AX87" i="85"/>
  <c r="S87" i="85" s="1"/>
  <c r="AC87" i="85" s="1"/>
  <c r="AB88" i="85" s="1"/>
  <c r="AX88" i="85"/>
  <c r="S88" i="85" s="1"/>
  <c r="AC88" i="85" s="1"/>
  <c r="AB89" i="85" s="1"/>
  <c r="AX89" i="85"/>
  <c r="S89" i="85" s="1"/>
  <c r="AC89" i="85" s="1"/>
  <c r="AB90" i="85" s="1"/>
  <c r="AX90" i="85"/>
  <c r="S90" i="85" s="1"/>
  <c r="AC90" i="85" s="1"/>
  <c r="AB91" i="85" s="1"/>
  <c r="AX91" i="85"/>
  <c r="S91" i="85" s="1"/>
  <c r="AC91" i="85" s="1"/>
  <c r="AB92" i="85" s="1"/>
  <c r="AX92" i="85"/>
  <c r="S92" i="85" s="1"/>
  <c r="AC92" i="85" s="1"/>
  <c r="AB93" i="85" s="1"/>
  <c r="AX97" i="85"/>
  <c r="S97" i="85" s="1"/>
  <c r="AC97" i="85" s="1"/>
  <c r="AB98" i="85" s="1"/>
  <c r="AX93" i="85"/>
  <c r="S93" i="85" s="1"/>
  <c r="AC93" i="85" s="1"/>
  <c r="AB94" i="85" s="1"/>
  <c r="AX96" i="85"/>
  <c r="S96" i="85" s="1"/>
  <c r="AC96" i="85" s="1"/>
  <c r="AB97" i="85" s="1"/>
  <c r="AX95" i="85"/>
  <c r="S95" i="85" s="1"/>
  <c r="AC95" i="85" s="1"/>
  <c r="AB96" i="85" s="1"/>
  <c r="AX94" i="85"/>
  <c r="S94" i="85" s="1"/>
  <c r="AC94" i="85" s="1"/>
  <c r="AB95" i="85" s="1"/>
  <c r="AH97" i="73"/>
  <c r="AQ97" i="73" s="1"/>
  <c r="AS9" i="33"/>
  <c r="AL9" i="33"/>
  <c r="AU9" i="33" s="1"/>
  <c r="AS39" i="33"/>
  <c r="AL39" i="33"/>
  <c r="AU39" i="33" s="1"/>
  <c r="AS69" i="33"/>
  <c r="AL69" i="33"/>
  <c r="AU69" i="33" s="1"/>
  <c r="AI98" i="37"/>
  <c r="AN98" i="37"/>
  <c r="AN100" i="37" s="1"/>
  <c r="AJ96" i="37"/>
  <c r="AK96" i="37"/>
  <c r="AT96" i="37" s="1"/>
  <c r="AJ66" i="37"/>
  <c r="AK66" i="37"/>
  <c r="AT66" i="37" s="1"/>
  <c r="AJ60" i="37"/>
  <c r="AK60" i="37"/>
  <c r="AT60" i="37" s="1"/>
  <c r="AJ54" i="37"/>
  <c r="AK54" i="37"/>
  <c r="AT54" i="37" s="1"/>
  <c r="AJ48" i="37"/>
  <c r="AK48" i="37"/>
  <c r="AT48" i="37" s="1"/>
  <c r="AJ42" i="37"/>
  <c r="AK42" i="37"/>
  <c r="AT42" i="37" s="1"/>
  <c r="AJ36" i="37"/>
  <c r="AK36" i="37"/>
  <c r="AT36" i="37" s="1"/>
  <c r="AJ30" i="37"/>
  <c r="AK30" i="37"/>
  <c r="AT30" i="37" s="1"/>
  <c r="AJ24" i="37"/>
  <c r="AK24" i="37"/>
  <c r="AT24" i="37" s="1"/>
  <c r="AJ18" i="37"/>
  <c r="AK18" i="37"/>
  <c r="AT18" i="37" s="1"/>
  <c r="AJ12" i="37"/>
  <c r="AK12" i="37"/>
  <c r="AT12" i="37" s="1"/>
  <c r="AJ6" i="37"/>
  <c r="AK6" i="37"/>
  <c r="AT6" i="37" s="1"/>
  <c r="AS5" i="33"/>
  <c r="AL5" i="33"/>
  <c r="AU5" i="33" s="1"/>
  <c r="AS22" i="33"/>
  <c r="AL22" i="33"/>
  <c r="AU22" i="33" s="1"/>
  <c r="AS40" i="33"/>
  <c r="AL40" i="33"/>
  <c r="AU40" i="33" s="1"/>
  <c r="AS58" i="33"/>
  <c r="AL58" i="33"/>
  <c r="AU58" i="33" s="1"/>
  <c r="AS76" i="33"/>
  <c r="AL76" i="33"/>
  <c r="AU76" i="33" s="1"/>
  <c r="AS97" i="33"/>
  <c r="AL97" i="33"/>
  <c r="AU97" i="33" s="1"/>
  <c r="Z98" i="85"/>
  <c r="AS23" i="33"/>
  <c r="AL23" i="33"/>
  <c r="AU23" i="33" s="1"/>
  <c r="AS41" i="33"/>
  <c r="AL41" i="33"/>
  <c r="AU41" i="33" s="1"/>
  <c r="AS59" i="33"/>
  <c r="AL59" i="33"/>
  <c r="AU59" i="33" s="1"/>
  <c r="AS77" i="33"/>
  <c r="AL77" i="33"/>
  <c r="AU77" i="33" s="1"/>
  <c r="AS96" i="33"/>
  <c r="AL96" i="33"/>
  <c r="AU96" i="33" s="1"/>
  <c r="AS6" i="33"/>
  <c r="AL6" i="33"/>
  <c r="AU6" i="33" s="1"/>
  <c r="AS24" i="33"/>
  <c r="AL24" i="33"/>
  <c r="AU24" i="33" s="1"/>
  <c r="AS42" i="33"/>
  <c r="AL42" i="33"/>
  <c r="AU42" i="33" s="1"/>
  <c r="AS60" i="33"/>
  <c r="AL60" i="33"/>
  <c r="AU60" i="33" s="1"/>
  <c r="AS78" i="33"/>
  <c r="AL78" i="33"/>
  <c r="AU78" i="33" s="1"/>
  <c r="AS95" i="33"/>
  <c r="AL95" i="33"/>
  <c r="AU95" i="33" s="1"/>
  <c r="AS87" i="33"/>
  <c r="AL87" i="33"/>
  <c r="AU87" i="33" s="1"/>
  <c r="AS7" i="33"/>
  <c r="AL7" i="33"/>
  <c r="AU7" i="33" s="1"/>
  <c r="AS25" i="33"/>
  <c r="AL25" i="33"/>
  <c r="AU25" i="33" s="1"/>
  <c r="AS43" i="33"/>
  <c r="AL43" i="33"/>
  <c r="AU43" i="33" s="1"/>
  <c r="AS61" i="33"/>
  <c r="AL61" i="33"/>
  <c r="AU61" i="33" s="1"/>
  <c r="AS79" i="33"/>
  <c r="AL79" i="33"/>
  <c r="AU79" i="33" s="1"/>
  <c r="AS94" i="33"/>
  <c r="AL94" i="33"/>
  <c r="AU94" i="33" s="1"/>
  <c r="AI98" i="33"/>
  <c r="AN98" i="33"/>
  <c r="AN100" i="33" s="1"/>
  <c r="AS81" i="33"/>
  <c r="AL81" i="33"/>
  <c r="AU81" i="33" s="1"/>
  <c r="AS14" i="33"/>
  <c r="AL14" i="33"/>
  <c r="AU14" i="33" s="1"/>
  <c r="AS32" i="33"/>
  <c r="AL32" i="33"/>
  <c r="AU32" i="33" s="1"/>
  <c r="AS50" i="33"/>
  <c r="AL50" i="33"/>
  <c r="AU50" i="33" s="1"/>
  <c r="AS68" i="33"/>
  <c r="AL68" i="33"/>
  <c r="AU68" i="33" s="1"/>
  <c r="AS86" i="33"/>
  <c r="AL86" i="33"/>
  <c r="AU86" i="33" s="1"/>
  <c r="AH97" i="89"/>
  <c r="AQ97" i="89" s="1"/>
  <c r="AL82" i="33" l="1"/>
  <c r="AU82" i="33" s="1"/>
  <c r="AX19" i="85"/>
  <c r="S19" i="85" s="1"/>
  <c r="AC19" i="85" s="1"/>
  <c r="AB20" i="85" s="1"/>
  <c r="AT100" i="33"/>
  <c r="AX11" i="85"/>
  <c r="S11" i="85" s="1"/>
  <c r="AC11" i="85" s="1"/>
  <c r="AB12" i="85" s="1"/>
  <c r="AX16" i="85"/>
  <c r="S16" i="85" s="1"/>
  <c r="AC16" i="85" s="1"/>
  <c r="AB17" i="85" s="1"/>
  <c r="AJ17" i="85" s="1"/>
  <c r="AX10" i="85"/>
  <c r="S10" i="85" s="1"/>
  <c r="AC10" i="85" s="1"/>
  <c r="AB11" i="85" s="1"/>
  <c r="AX27" i="85"/>
  <c r="S27" i="85" s="1"/>
  <c r="AC27" i="85" s="1"/>
  <c r="AB28" i="85" s="1"/>
  <c r="AX21" i="85"/>
  <c r="S21" i="85" s="1"/>
  <c r="AC21" i="85" s="1"/>
  <c r="AB22" i="85" s="1"/>
  <c r="AJ22" i="85" s="1"/>
  <c r="AX15" i="85"/>
  <c r="S15" i="85" s="1"/>
  <c r="AC15" i="85" s="1"/>
  <c r="AB16" i="85" s="1"/>
  <c r="AX9" i="85"/>
  <c r="S9" i="85" s="1"/>
  <c r="AC9" i="85" s="1"/>
  <c r="AB10" i="85" s="1"/>
  <c r="AF97" i="73"/>
  <c r="AO97" i="73" s="1"/>
  <c r="AX26" i="85"/>
  <c r="S26" i="85" s="1"/>
  <c r="AC26" i="85" s="1"/>
  <c r="AB27" i="85" s="1"/>
  <c r="AX20" i="85"/>
  <c r="S20" i="85" s="1"/>
  <c r="AC20" i="85" s="1"/>
  <c r="AB21" i="85" s="1"/>
  <c r="AX14" i="85"/>
  <c r="S14" i="85" s="1"/>
  <c r="AC14" i="85" s="1"/>
  <c r="AB15" i="85" s="1"/>
  <c r="AK15" i="85" s="1"/>
  <c r="AT15" i="85" s="1"/>
  <c r="AX8" i="85"/>
  <c r="S8" i="85" s="1"/>
  <c r="AC8" i="85" s="1"/>
  <c r="AB9" i="85" s="1"/>
  <c r="AE97" i="73"/>
  <c r="AX7" i="85"/>
  <c r="S7" i="85" s="1"/>
  <c r="AC7" i="85" s="1"/>
  <c r="AB8" i="85" s="1"/>
  <c r="AK8" i="85" s="1"/>
  <c r="AT8" i="85" s="1"/>
  <c r="AX6" i="85"/>
  <c r="S6" i="85" s="1"/>
  <c r="AC6" i="85" s="1"/>
  <c r="AB7" i="85" s="1"/>
  <c r="AX4" i="85"/>
  <c r="S4" i="85" s="1"/>
  <c r="AC4" i="85" s="1"/>
  <c r="AB5" i="85" s="1"/>
  <c r="AG97" i="73"/>
  <c r="AP97" i="73" s="1"/>
  <c r="AX3" i="85"/>
  <c r="S3" i="85" s="1"/>
  <c r="AC3" i="85" s="1"/>
  <c r="AK6" i="85"/>
  <c r="AT6" i="85" s="1"/>
  <c r="AG98" i="85"/>
  <c r="AP98" i="85" s="1"/>
  <c r="AP100" i="85" s="1"/>
  <c r="AF98" i="85"/>
  <c r="AO98" i="85" s="1"/>
  <c r="AO100" i="85" s="1"/>
  <c r="AE98" i="85"/>
  <c r="AC98" i="85"/>
  <c r="AJ98" i="85" s="1"/>
  <c r="AS98" i="85" s="1"/>
  <c r="AS36" i="37"/>
  <c r="AL36" i="37"/>
  <c r="AU36" i="37" s="1"/>
  <c r="AS54" i="37"/>
  <c r="AL54" i="37"/>
  <c r="AU54" i="37" s="1"/>
  <c r="AS96" i="37"/>
  <c r="AL96" i="37"/>
  <c r="AU96" i="37" s="1"/>
  <c r="AJ88" i="85"/>
  <c r="AK88" i="85"/>
  <c r="AT88" i="85" s="1"/>
  <c r="AJ82" i="85"/>
  <c r="AK82" i="85"/>
  <c r="AT82" i="85" s="1"/>
  <c r="AJ76" i="85"/>
  <c r="AK76" i="85"/>
  <c r="AT76" i="85" s="1"/>
  <c r="AJ70" i="85"/>
  <c r="AK70" i="85"/>
  <c r="AT70" i="85" s="1"/>
  <c r="AJ64" i="85"/>
  <c r="AK64" i="85"/>
  <c r="AT64" i="85" s="1"/>
  <c r="AJ58" i="85"/>
  <c r="AK58" i="85"/>
  <c r="AT58" i="85" s="1"/>
  <c r="AJ52" i="85"/>
  <c r="AK52" i="85"/>
  <c r="AT52" i="85" s="1"/>
  <c r="AJ46" i="85"/>
  <c r="AK46" i="85"/>
  <c r="AT46" i="85" s="1"/>
  <c r="AJ40" i="85"/>
  <c r="AK40" i="85"/>
  <c r="AT40" i="85" s="1"/>
  <c r="AJ34" i="85"/>
  <c r="AK34" i="85"/>
  <c r="AT34" i="85" s="1"/>
  <c r="AJ28" i="85"/>
  <c r="AK28" i="85"/>
  <c r="AT28" i="85" s="1"/>
  <c r="AK16" i="85"/>
  <c r="AT16" i="85" s="1"/>
  <c r="AJ10" i="85"/>
  <c r="AK10" i="85"/>
  <c r="AT10" i="85" s="1"/>
  <c r="AS20" i="37"/>
  <c r="AL20" i="37"/>
  <c r="AU20" i="37" s="1"/>
  <c r="AS38" i="37"/>
  <c r="AL38" i="37"/>
  <c r="AU38" i="37" s="1"/>
  <c r="AS56" i="37"/>
  <c r="AL56" i="37"/>
  <c r="AU56" i="37" s="1"/>
  <c r="AS74" i="37"/>
  <c r="AL74" i="37"/>
  <c r="AU74" i="37" s="1"/>
  <c r="AS92" i="37"/>
  <c r="AL92" i="37"/>
  <c r="AU92" i="37" s="1"/>
  <c r="AS22" i="37"/>
  <c r="AL22" i="37"/>
  <c r="AU22" i="37" s="1"/>
  <c r="AS40" i="37"/>
  <c r="AL40" i="37"/>
  <c r="AU40" i="37" s="1"/>
  <c r="AS58" i="37"/>
  <c r="AL58" i="37"/>
  <c r="AU58" i="37" s="1"/>
  <c r="AS76" i="37"/>
  <c r="AL76" i="37"/>
  <c r="AU76" i="37" s="1"/>
  <c r="AS94" i="37"/>
  <c r="AL94" i="37"/>
  <c r="AU94" i="37" s="1"/>
  <c r="AS11" i="37"/>
  <c r="AL11" i="37"/>
  <c r="AU11" i="37" s="1"/>
  <c r="AS29" i="37"/>
  <c r="AL29" i="37"/>
  <c r="AU29" i="37" s="1"/>
  <c r="AS47" i="37"/>
  <c r="AL47" i="37"/>
  <c r="AU47" i="37" s="1"/>
  <c r="AS65" i="37"/>
  <c r="AL65" i="37"/>
  <c r="AU65" i="37" s="1"/>
  <c r="AS83" i="37"/>
  <c r="AL83" i="37"/>
  <c r="AU83" i="37" s="1"/>
  <c r="X98" i="73"/>
  <c r="Y98" i="73"/>
  <c r="AJ71" i="85"/>
  <c r="AK71" i="85"/>
  <c r="AT71" i="85" s="1"/>
  <c r="AJ47" i="85"/>
  <c r="AK47" i="85"/>
  <c r="AT47" i="85" s="1"/>
  <c r="AJ35" i="85"/>
  <c r="AK35" i="85"/>
  <c r="AT35" i="85" s="1"/>
  <c r="AJ11" i="85"/>
  <c r="AK11" i="85"/>
  <c r="AT11" i="85" s="1"/>
  <c r="AS43" i="37"/>
  <c r="AL43" i="37"/>
  <c r="AU43" i="37" s="1"/>
  <c r="AS79" i="37"/>
  <c r="AL79" i="37"/>
  <c r="AU79" i="37" s="1"/>
  <c r="AI97" i="93"/>
  <c r="AN97" i="93"/>
  <c r="AS21" i="37"/>
  <c r="AL21" i="37"/>
  <c r="AU21" i="37" s="1"/>
  <c r="AS39" i="37"/>
  <c r="AL39" i="37"/>
  <c r="AU39" i="37" s="1"/>
  <c r="AS57" i="37"/>
  <c r="AL57" i="37"/>
  <c r="AU57" i="37" s="1"/>
  <c r="AS75" i="37"/>
  <c r="AL75" i="37"/>
  <c r="AU75" i="37" s="1"/>
  <c r="AS93" i="37"/>
  <c r="AL93" i="37"/>
  <c r="AU93" i="37" s="1"/>
  <c r="AS18" i="37"/>
  <c r="AL18" i="37"/>
  <c r="AU18" i="37" s="1"/>
  <c r="AJ93" i="85"/>
  <c r="AK93" i="85"/>
  <c r="AT93" i="85" s="1"/>
  <c r="AJ87" i="85"/>
  <c r="AK87" i="85"/>
  <c r="AT87" i="85" s="1"/>
  <c r="AJ81" i="85"/>
  <c r="AK81" i="85"/>
  <c r="AT81" i="85" s="1"/>
  <c r="AJ75" i="85"/>
  <c r="AK75" i="85"/>
  <c r="AT75" i="85" s="1"/>
  <c r="AJ69" i="85"/>
  <c r="AK69" i="85"/>
  <c r="AT69" i="85" s="1"/>
  <c r="AJ63" i="85"/>
  <c r="AK63" i="85"/>
  <c r="AT63" i="85" s="1"/>
  <c r="AJ57" i="85"/>
  <c r="AK57" i="85"/>
  <c r="AT57" i="85" s="1"/>
  <c r="AJ51" i="85"/>
  <c r="AK51" i="85"/>
  <c r="AT51" i="85" s="1"/>
  <c r="AJ45" i="85"/>
  <c r="AK45" i="85"/>
  <c r="AT45" i="85" s="1"/>
  <c r="AJ39" i="85"/>
  <c r="AK39" i="85"/>
  <c r="AT39" i="85" s="1"/>
  <c r="AJ33" i="85"/>
  <c r="AK33" i="85"/>
  <c r="AT33" i="85" s="1"/>
  <c r="AJ27" i="85"/>
  <c r="AK27" i="85"/>
  <c r="AT27" i="85" s="1"/>
  <c r="AK21" i="85"/>
  <c r="AT21" i="85" s="1"/>
  <c r="AJ15" i="85"/>
  <c r="AJ9" i="85"/>
  <c r="AK9" i="85"/>
  <c r="AT9" i="85" s="1"/>
  <c r="AB4" i="85"/>
  <c r="AJ3" i="85"/>
  <c r="AJ13" i="37"/>
  <c r="AK13" i="37"/>
  <c r="AT13" i="37" s="1"/>
  <c r="AS31" i="37"/>
  <c r="AL31" i="37"/>
  <c r="AU31" i="37" s="1"/>
  <c r="AS49" i="37"/>
  <c r="AL49" i="37"/>
  <c r="AU49" i="37" s="1"/>
  <c r="AS67" i="37"/>
  <c r="AL67" i="37"/>
  <c r="AU67" i="37" s="1"/>
  <c r="AS85" i="37"/>
  <c r="AL85" i="37"/>
  <c r="AU85" i="37" s="1"/>
  <c r="AS84" i="37"/>
  <c r="AL84" i="37"/>
  <c r="AU84" i="37" s="1"/>
  <c r="X98" i="93"/>
  <c r="Y98" i="93"/>
  <c r="AB4" i="37"/>
  <c r="AJ3" i="37"/>
  <c r="AS27" i="37"/>
  <c r="AL27" i="37"/>
  <c r="AU27" i="37" s="1"/>
  <c r="AS45" i="37"/>
  <c r="AL45" i="37"/>
  <c r="AU45" i="37" s="1"/>
  <c r="AS63" i="37"/>
  <c r="AL63" i="37"/>
  <c r="AU63" i="37" s="1"/>
  <c r="AS81" i="37"/>
  <c r="AL81" i="37"/>
  <c r="AU81" i="37" s="1"/>
  <c r="AS72" i="37"/>
  <c r="AL72" i="37"/>
  <c r="AU72" i="37" s="1"/>
  <c r="AL98" i="33"/>
  <c r="AU98" i="33" s="1"/>
  <c r="AR98" i="33"/>
  <c r="AR100" i="33" s="1"/>
  <c r="AJ94" i="85"/>
  <c r="AK94" i="85"/>
  <c r="AT94" i="85" s="1"/>
  <c r="AJ83" i="85"/>
  <c r="AK83" i="85"/>
  <c r="AT83" i="85" s="1"/>
  <c r="AJ53" i="85"/>
  <c r="AK53" i="85"/>
  <c r="AT53" i="85" s="1"/>
  <c r="AJ23" i="85"/>
  <c r="AK23" i="85"/>
  <c r="AT23" i="85" s="1"/>
  <c r="AS6" i="37"/>
  <c r="AL6" i="37"/>
  <c r="AU6" i="37" s="1"/>
  <c r="AS24" i="37"/>
  <c r="AL24" i="37"/>
  <c r="AU24" i="37" s="1"/>
  <c r="AS42" i="37"/>
  <c r="AL42" i="37"/>
  <c r="AU42" i="37" s="1"/>
  <c r="AS60" i="37"/>
  <c r="AL60" i="37"/>
  <c r="AU60" i="37" s="1"/>
  <c r="AL98" i="37"/>
  <c r="AU98" i="37" s="1"/>
  <c r="AR98" i="37"/>
  <c r="AR100" i="37" s="1"/>
  <c r="AJ95" i="85"/>
  <c r="AK95" i="85"/>
  <c r="AT95" i="85" s="1"/>
  <c r="AJ92" i="85"/>
  <c r="AK92" i="85"/>
  <c r="AT92" i="85" s="1"/>
  <c r="AJ86" i="85"/>
  <c r="AK86" i="85"/>
  <c r="AT86" i="85" s="1"/>
  <c r="AJ80" i="85"/>
  <c r="AK80" i="85"/>
  <c r="AT80" i="85" s="1"/>
  <c r="AJ74" i="85"/>
  <c r="AK74" i="85"/>
  <c r="AT74" i="85" s="1"/>
  <c r="AJ68" i="85"/>
  <c r="AK68" i="85"/>
  <c r="AT68" i="85" s="1"/>
  <c r="AJ62" i="85"/>
  <c r="AK62" i="85"/>
  <c r="AT62" i="85" s="1"/>
  <c r="AJ56" i="85"/>
  <c r="AK56" i="85"/>
  <c r="AT56" i="85" s="1"/>
  <c r="AJ50" i="85"/>
  <c r="AK50" i="85"/>
  <c r="AT50" i="85" s="1"/>
  <c r="AJ44" i="85"/>
  <c r="AK44" i="85"/>
  <c r="AT44" i="85" s="1"/>
  <c r="AJ38" i="85"/>
  <c r="AK38" i="85"/>
  <c r="AT38" i="85" s="1"/>
  <c r="AJ32" i="85"/>
  <c r="AK32" i="85"/>
  <c r="AT32" i="85" s="1"/>
  <c r="AJ26" i="85"/>
  <c r="AK26" i="85"/>
  <c r="AT26" i="85" s="1"/>
  <c r="AJ20" i="85"/>
  <c r="AK20" i="85"/>
  <c r="AT20" i="85" s="1"/>
  <c r="AK14" i="85"/>
  <c r="AT14" i="85" s="1"/>
  <c r="AJ8" i="85"/>
  <c r="AS26" i="37"/>
  <c r="AL26" i="37"/>
  <c r="AU26" i="37" s="1"/>
  <c r="AS44" i="37"/>
  <c r="AL44" i="37"/>
  <c r="AU44" i="37" s="1"/>
  <c r="AS62" i="37"/>
  <c r="AL62" i="37"/>
  <c r="AU62" i="37" s="1"/>
  <c r="AS80" i="37"/>
  <c r="AL80" i="37"/>
  <c r="AU80" i="37" s="1"/>
  <c r="AJ9" i="37"/>
  <c r="AK9" i="37"/>
  <c r="AT9" i="37" s="1"/>
  <c r="AJ5" i="37"/>
  <c r="AK5" i="37"/>
  <c r="AT5" i="37" s="1"/>
  <c r="AS28" i="37"/>
  <c r="AL28" i="37"/>
  <c r="AU28" i="37" s="1"/>
  <c r="AS46" i="37"/>
  <c r="AL46" i="37"/>
  <c r="AU46" i="37" s="1"/>
  <c r="AS64" i="37"/>
  <c r="AL64" i="37"/>
  <c r="AU64" i="37" s="1"/>
  <c r="AS82" i="37"/>
  <c r="AL82" i="37"/>
  <c r="AU82" i="37" s="1"/>
  <c r="AS78" i="37"/>
  <c r="AL78" i="37"/>
  <c r="AU78" i="37" s="1"/>
  <c r="AS17" i="37"/>
  <c r="AL17" i="37"/>
  <c r="AU17" i="37" s="1"/>
  <c r="AS35" i="37"/>
  <c r="AL35" i="37"/>
  <c r="AU35" i="37" s="1"/>
  <c r="AS53" i="37"/>
  <c r="AL53" i="37"/>
  <c r="AU53" i="37" s="1"/>
  <c r="AS71" i="37"/>
  <c r="AL71" i="37"/>
  <c r="AU71" i="37" s="1"/>
  <c r="AS89" i="37"/>
  <c r="AL89" i="37"/>
  <c r="AU89" i="37" s="1"/>
  <c r="Y98" i="89"/>
  <c r="X98" i="89"/>
  <c r="AN97" i="73"/>
  <c r="AJ77" i="85"/>
  <c r="AK77" i="85"/>
  <c r="AT77" i="85" s="1"/>
  <c r="AJ59" i="85"/>
  <c r="AK59" i="85"/>
  <c r="AT59" i="85" s="1"/>
  <c r="AK17" i="85"/>
  <c r="AT17" i="85" s="1"/>
  <c r="AJ91" i="85"/>
  <c r="AK91" i="85"/>
  <c r="AT91" i="85" s="1"/>
  <c r="AJ79" i="85"/>
  <c r="AK79" i="85"/>
  <c r="AT79" i="85" s="1"/>
  <c r="AJ73" i="85"/>
  <c r="AK73" i="85"/>
  <c r="AT73" i="85" s="1"/>
  <c r="AJ67" i="85"/>
  <c r="AK67" i="85"/>
  <c r="AT67" i="85" s="1"/>
  <c r="AJ55" i="85"/>
  <c r="AK55" i="85"/>
  <c r="AT55" i="85" s="1"/>
  <c r="AJ49" i="85"/>
  <c r="AK49" i="85"/>
  <c r="AT49" i="85" s="1"/>
  <c r="AJ43" i="85"/>
  <c r="AK43" i="85"/>
  <c r="AT43" i="85" s="1"/>
  <c r="AJ37" i="85"/>
  <c r="AK37" i="85"/>
  <c r="AT37" i="85" s="1"/>
  <c r="AJ31" i="85"/>
  <c r="AK31" i="85"/>
  <c r="AT31" i="85" s="1"/>
  <c r="AJ25" i="85"/>
  <c r="AK25" i="85"/>
  <c r="AT25" i="85" s="1"/>
  <c r="AJ19" i="85"/>
  <c r="AK19" i="85"/>
  <c r="AT19" i="85" s="1"/>
  <c r="AJ13" i="85"/>
  <c r="AK13" i="85"/>
  <c r="AT13" i="85" s="1"/>
  <c r="AK7" i="85"/>
  <c r="AT7" i="85" s="1"/>
  <c r="AS19" i="37"/>
  <c r="AL19" i="37"/>
  <c r="AU19" i="37" s="1"/>
  <c r="AS37" i="37"/>
  <c r="AL37" i="37"/>
  <c r="AU37" i="37" s="1"/>
  <c r="AS55" i="37"/>
  <c r="AL55" i="37"/>
  <c r="AU55" i="37" s="1"/>
  <c r="AS73" i="37"/>
  <c r="AL73" i="37"/>
  <c r="AU73" i="37" s="1"/>
  <c r="AS91" i="37"/>
  <c r="AL91" i="37"/>
  <c r="AU91" i="37" s="1"/>
  <c r="AJ8" i="37"/>
  <c r="AK8" i="37"/>
  <c r="AT8" i="37" s="1"/>
  <c r="AJ15" i="37"/>
  <c r="AK15" i="37"/>
  <c r="AT15" i="37" s="1"/>
  <c r="AS33" i="37"/>
  <c r="AL33" i="37"/>
  <c r="AU33" i="37" s="1"/>
  <c r="AS51" i="37"/>
  <c r="AL51" i="37"/>
  <c r="AU51" i="37" s="1"/>
  <c r="AS69" i="37"/>
  <c r="AL69" i="37"/>
  <c r="AU69" i="37" s="1"/>
  <c r="AS87" i="37"/>
  <c r="AL87" i="37"/>
  <c r="AU87" i="37" s="1"/>
  <c r="AJ10" i="37"/>
  <c r="AK10" i="37"/>
  <c r="AT10" i="37" s="1"/>
  <c r="AI97" i="89"/>
  <c r="AN97" i="89"/>
  <c r="AJ89" i="85"/>
  <c r="AK89" i="85"/>
  <c r="AT89" i="85" s="1"/>
  <c r="AJ65" i="85"/>
  <c r="AK65" i="85"/>
  <c r="AT65" i="85" s="1"/>
  <c r="AJ41" i="85"/>
  <c r="AK41" i="85"/>
  <c r="AT41" i="85" s="1"/>
  <c r="AJ29" i="85"/>
  <c r="AK29" i="85"/>
  <c r="AT29" i="85" s="1"/>
  <c r="AJ5" i="85"/>
  <c r="AK5" i="85"/>
  <c r="AT5" i="85" s="1"/>
  <c r="AS25" i="37"/>
  <c r="AL25" i="37"/>
  <c r="AU25" i="37" s="1"/>
  <c r="AS61" i="37"/>
  <c r="AL61" i="37"/>
  <c r="AU61" i="37" s="1"/>
  <c r="AS97" i="37"/>
  <c r="AL97" i="37"/>
  <c r="AU97" i="37" s="1"/>
  <c r="AJ96" i="85"/>
  <c r="AK96" i="85"/>
  <c r="AT96" i="85" s="1"/>
  <c r="AJ85" i="85"/>
  <c r="AK85" i="85"/>
  <c r="AT85" i="85" s="1"/>
  <c r="AJ61" i="85"/>
  <c r="AK61" i="85"/>
  <c r="AT61" i="85" s="1"/>
  <c r="AS12" i="37"/>
  <c r="AL12" i="37"/>
  <c r="AU12" i="37" s="1"/>
  <c r="AS30" i="37"/>
  <c r="AL30" i="37"/>
  <c r="AU30" i="37" s="1"/>
  <c r="AS48" i="37"/>
  <c r="AL48" i="37"/>
  <c r="AU48" i="37" s="1"/>
  <c r="AS66" i="37"/>
  <c r="AL66" i="37"/>
  <c r="AU66" i="37" s="1"/>
  <c r="AJ97" i="85"/>
  <c r="AK97" i="85"/>
  <c r="AT97" i="85" s="1"/>
  <c r="AJ90" i="85"/>
  <c r="AK90" i="85"/>
  <c r="AT90" i="85" s="1"/>
  <c r="AJ84" i="85"/>
  <c r="AK84" i="85"/>
  <c r="AT84" i="85" s="1"/>
  <c r="AJ78" i="85"/>
  <c r="AK78" i="85"/>
  <c r="AT78" i="85" s="1"/>
  <c r="AJ72" i="85"/>
  <c r="AK72" i="85"/>
  <c r="AT72" i="85" s="1"/>
  <c r="AJ66" i="85"/>
  <c r="AK66" i="85"/>
  <c r="AT66" i="85" s="1"/>
  <c r="AJ60" i="85"/>
  <c r="AK60" i="85"/>
  <c r="AT60" i="85" s="1"/>
  <c r="AJ54" i="85"/>
  <c r="AK54" i="85"/>
  <c r="AT54" i="85" s="1"/>
  <c r="AJ48" i="85"/>
  <c r="AK48" i="85"/>
  <c r="AT48" i="85" s="1"/>
  <c r="AJ42" i="85"/>
  <c r="AK42" i="85"/>
  <c r="AT42" i="85" s="1"/>
  <c r="AJ36" i="85"/>
  <c r="AK36" i="85"/>
  <c r="AT36" i="85" s="1"/>
  <c r="AJ30" i="85"/>
  <c r="AK30" i="85"/>
  <c r="AT30" i="85" s="1"/>
  <c r="AJ24" i="85"/>
  <c r="AK24" i="85"/>
  <c r="AT24" i="85" s="1"/>
  <c r="AJ18" i="85"/>
  <c r="AK18" i="85"/>
  <c r="AT18" i="85" s="1"/>
  <c r="AJ12" i="85"/>
  <c r="AK12" i="85"/>
  <c r="AT12" i="85" s="1"/>
  <c r="AJ14" i="37"/>
  <c r="AK14" i="37"/>
  <c r="AT14" i="37" s="1"/>
  <c r="AS32" i="37"/>
  <c r="AL32" i="37"/>
  <c r="AU32" i="37" s="1"/>
  <c r="AS50" i="37"/>
  <c r="AL50" i="37"/>
  <c r="AU50" i="37" s="1"/>
  <c r="AS68" i="37"/>
  <c r="AL68" i="37"/>
  <c r="AU68" i="37" s="1"/>
  <c r="AS86" i="37"/>
  <c r="AL86" i="37"/>
  <c r="AU86" i="37" s="1"/>
  <c r="AS90" i="37"/>
  <c r="AL90" i="37"/>
  <c r="AU90" i="37" s="1"/>
  <c r="AS4" i="33"/>
  <c r="AS100" i="33" s="1"/>
  <c r="AL4" i="33"/>
  <c r="AU4" i="33" s="1"/>
  <c r="AU100" i="33" s="1"/>
  <c r="C11" i="33" s="1"/>
  <c r="AJ16" i="37"/>
  <c r="AK16" i="37"/>
  <c r="AT16" i="37" s="1"/>
  <c r="AS34" i="37"/>
  <c r="AL34" i="37"/>
  <c r="AU34" i="37" s="1"/>
  <c r="AS52" i="37"/>
  <c r="AL52" i="37"/>
  <c r="AU52" i="37" s="1"/>
  <c r="AS70" i="37"/>
  <c r="AL70" i="37"/>
  <c r="AU70" i="37" s="1"/>
  <c r="AS88" i="37"/>
  <c r="AL88" i="37"/>
  <c r="AU88" i="37" s="1"/>
  <c r="AS23" i="37"/>
  <c r="AL23" i="37"/>
  <c r="AU23" i="37" s="1"/>
  <c r="AS41" i="37"/>
  <c r="AL41" i="37"/>
  <c r="AU41" i="37" s="1"/>
  <c r="AS59" i="37"/>
  <c r="AL59" i="37"/>
  <c r="AU59" i="37" s="1"/>
  <c r="AS77" i="37"/>
  <c r="AL77" i="37"/>
  <c r="AU77" i="37" s="1"/>
  <c r="AS95" i="37"/>
  <c r="AL95" i="37"/>
  <c r="AU95" i="37" s="1"/>
  <c r="AJ7" i="37"/>
  <c r="AJ7" i="85" l="1"/>
  <c r="Z98" i="89"/>
  <c r="AJ16" i="85"/>
  <c r="AK22" i="85"/>
  <c r="AT22" i="85" s="1"/>
  <c r="AI97" i="73"/>
  <c r="AR97" i="73" s="1"/>
  <c r="AJ21" i="85"/>
  <c r="AJ14" i="85"/>
  <c r="AJ6" i="85"/>
  <c r="AS36" i="85"/>
  <c r="AL36" i="85"/>
  <c r="AU36" i="85" s="1"/>
  <c r="AS90" i="85"/>
  <c r="AL90" i="85"/>
  <c r="AU90" i="85" s="1"/>
  <c r="AS10" i="37"/>
  <c r="AL10" i="37"/>
  <c r="AU10" i="37" s="1"/>
  <c r="AF98" i="89"/>
  <c r="AO98" i="89" s="1"/>
  <c r="AO100" i="89" s="1"/>
  <c r="AG98" i="89"/>
  <c r="AP98" i="89" s="1"/>
  <c r="AP100" i="89" s="1"/>
  <c r="AE98" i="89"/>
  <c r="AC98" i="89"/>
  <c r="AS3" i="37"/>
  <c r="AL3" i="37"/>
  <c r="AU3" i="37" s="1"/>
  <c r="AS39" i="85"/>
  <c r="AL39" i="85"/>
  <c r="AU39" i="85" s="1"/>
  <c r="AS93" i="85"/>
  <c r="AL93" i="85"/>
  <c r="AU93" i="85" s="1"/>
  <c r="AS8" i="37"/>
  <c r="AL8" i="37"/>
  <c r="AU8" i="37" s="1"/>
  <c r="AS7" i="85"/>
  <c r="AL7" i="85"/>
  <c r="AU7" i="85" s="1"/>
  <c r="AS25" i="85"/>
  <c r="AL25" i="85"/>
  <c r="AU25" i="85" s="1"/>
  <c r="AS43" i="85"/>
  <c r="AL43" i="85"/>
  <c r="AU43" i="85" s="1"/>
  <c r="AS67" i="85"/>
  <c r="AL67" i="85"/>
  <c r="AU67" i="85" s="1"/>
  <c r="AS91" i="85"/>
  <c r="AL91" i="85"/>
  <c r="AU91" i="85" s="1"/>
  <c r="AS77" i="85"/>
  <c r="AL77" i="85"/>
  <c r="AU77" i="85" s="1"/>
  <c r="AS9" i="37"/>
  <c r="AL9" i="37"/>
  <c r="AU9" i="37" s="1"/>
  <c r="AS14" i="85"/>
  <c r="AL14" i="85"/>
  <c r="AU14" i="85" s="1"/>
  <c r="AS32" i="85"/>
  <c r="AL32" i="85"/>
  <c r="AU32" i="85" s="1"/>
  <c r="AS50" i="85"/>
  <c r="AL50" i="85"/>
  <c r="AU50" i="85" s="1"/>
  <c r="AS68" i="85"/>
  <c r="AL68" i="85"/>
  <c r="AU68" i="85" s="1"/>
  <c r="AS86" i="85"/>
  <c r="AL86" i="85"/>
  <c r="AU86" i="85" s="1"/>
  <c r="AS53" i="85"/>
  <c r="AL53" i="85"/>
  <c r="AU53" i="85" s="1"/>
  <c r="AJ4" i="37"/>
  <c r="AK4" i="37"/>
  <c r="AT4" i="37" s="1"/>
  <c r="AT100" i="37" s="1"/>
  <c r="AS10" i="85"/>
  <c r="AL10" i="85"/>
  <c r="AU10" i="85" s="1"/>
  <c r="AS28" i="85"/>
  <c r="AL28" i="85"/>
  <c r="AU28" i="85" s="1"/>
  <c r="AS46" i="85"/>
  <c r="AL46" i="85"/>
  <c r="AU46" i="85" s="1"/>
  <c r="AS64" i="85"/>
  <c r="AL64" i="85"/>
  <c r="AU64" i="85" s="1"/>
  <c r="AS82" i="85"/>
  <c r="AL82" i="85"/>
  <c r="AU82" i="85" s="1"/>
  <c r="AN98" i="85"/>
  <c r="AN100" i="85" s="1"/>
  <c r="AI98" i="85"/>
  <c r="AS14" i="37"/>
  <c r="AL14" i="37"/>
  <c r="AU14" i="37" s="1"/>
  <c r="AS24" i="85"/>
  <c r="AL24" i="85"/>
  <c r="AU24" i="85" s="1"/>
  <c r="AS42" i="85"/>
  <c r="AL42" i="85"/>
  <c r="AU42" i="85" s="1"/>
  <c r="AS60" i="85"/>
  <c r="AL60" i="85"/>
  <c r="AU60" i="85" s="1"/>
  <c r="AS78" i="85"/>
  <c r="AL78" i="85"/>
  <c r="AU78" i="85" s="1"/>
  <c r="AS97" i="85"/>
  <c r="AL97" i="85"/>
  <c r="AU97" i="85" s="1"/>
  <c r="AS85" i="85"/>
  <c r="AL85" i="85"/>
  <c r="AU85" i="85" s="1"/>
  <c r="AS29" i="85"/>
  <c r="AL29" i="85"/>
  <c r="AU29" i="85" s="1"/>
  <c r="AS89" i="85"/>
  <c r="AL89" i="85"/>
  <c r="AU89" i="85" s="1"/>
  <c r="AS9" i="85"/>
  <c r="AL9" i="85"/>
  <c r="AU9" i="85" s="1"/>
  <c r="AS27" i="85"/>
  <c r="AL27" i="85"/>
  <c r="AU27" i="85" s="1"/>
  <c r="AS45" i="85"/>
  <c r="AL45" i="85"/>
  <c r="AU45" i="85" s="1"/>
  <c r="AS63" i="85"/>
  <c r="AL63" i="85"/>
  <c r="AU63" i="85" s="1"/>
  <c r="AS81" i="85"/>
  <c r="AL81" i="85"/>
  <c r="AU81" i="85" s="1"/>
  <c r="AR97" i="93"/>
  <c r="AS11" i="85"/>
  <c r="AL11" i="85"/>
  <c r="AU11" i="85" s="1"/>
  <c r="AS71" i="85"/>
  <c r="AL71" i="85"/>
  <c r="AU71" i="85" s="1"/>
  <c r="AS13" i="85"/>
  <c r="AL13" i="85"/>
  <c r="AU13" i="85" s="1"/>
  <c r="AS31" i="85"/>
  <c r="AL31" i="85"/>
  <c r="AU31" i="85" s="1"/>
  <c r="AS49" i="85"/>
  <c r="AL49" i="85"/>
  <c r="AU49" i="85" s="1"/>
  <c r="AS73" i="85"/>
  <c r="AL73" i="85"/>
  <c r="AU73" i="85" s="1"/>
  <c r="AS17" i="85"/>
  <c r="AL17" i="85"/>
  <c r="AU17" i="85" s="1"/>
  <c r="AS20" i="85"/>
  <c r="AL20" i="85"/>
  <c r="AU20" i="85" s="1"/>
  <c r="AS38" i="85"/>
  <c r="AL38" i="85"/>
  <c r="AU38" i="85" s="1"/>
  <c r="AS56" i="85"/>
  <c r="AL56" i="85"/>
  <c r="AU56" i="85" s="1"/>
  <c r="AS74" i="85"/>
  <c r="AL74" i="85"/>
  <c r="AU74" i="85" s="1"/>
  <c r="AS92" i="85"/>
  <c r="AL92" i="85"/>
  <c r="AU92" i="85" s="1"/>
  <c r="AS83" i="85"/>
  <c r="AL83" i="85"/>
  <c r="AU83" i="85" s="1"/>
  <c r="AH98" i="93"/>
  <c r="AQ98" i="93" s="1"/>
  <c r="AQ100" i="93" s="1"/>
  <c r="AZ3" i="93"/>
  <c r="AX3" i="93" s="1"/>
  <c r="S3" i="93" s="1"/>
  <c r="AC3" i="93" s="1"/>
  <c r="AX11" i="93"/>
  <c r="S11" i="93" s="1"/>
  <c r="AC11" i="93" s="1"/>
  <c r="AB12" i="93" s="1"/>
  <c r="AX17" i="93"/>
  <c r="S17" i="93" s="1"/>
  <c r="AC17" i="93" s="1"/>
  <c r="AB18" i="93" s="1"/>
  <c r="AX23" i="93"/>
  <c r="S23" i="93" s="1"/>
  <c r="AC23" i="93" s="1"/>
  <c r="AB24" i="93" s="1"/>
  <c r="AX29" i="93"/>
  <c r="S29" i="93" s="1"/>
  <c r="AC29" i="93" s="1"/>
  <c r="AB30" i="93" s="1"/>
  <c r="AX35" i="93"/>
  <c r="S35" i="93" s="1"/>
  <c r="AC35" i="93" s="1"/>
  <c r="AB36" i="93" s="1"/>
  <c r="AX41" i="93"/>
  <c r="S41" i="93" s="1"/>
  <c r="AC41" i="93" s="1"/>
  <c r="AB42" i="93" s="1"/>
  <c r="AX47" i="93"/>
  <c r="S47" i="93" s="1"/>
  <c r="AC47" i="93" s="1"/>
  <c r="AB48" i="93" s="1"/>
  <c r="AX52" i="93"/>
  <c r="S52" i="93" s="1"/>
  <c r="AC52" i="93" s="1"/>
  <c r="AB53" i="93" s="1"/>
  <c r="AX53" i="93"/>
  <c r="S53" i="93" s="1"/>
  <c r="AC53" i="93" s="1"/>
  <c r="AB54" i="93" s="1"/>
  <c r="AX57" i="93"/>
  <c r="S57" i="93" s="1"/>
  <c r="AC57" i="93" s="1"/>
  <c r="AB58" i="93" s="1"/>
  <c r="AX58" i="93"/>
  <c r="S58" i="93" s="1"/>
  <c r="AC58" i="93" s="1"/>
  <c r="AB59" i="93" s="1"/>
  <c r="AX59" i="93"/>
  <c r="S59" i="93" s="1"/>
  <c r="AC59" i="93" s="1"/>
  <c r="AB60" i="93" s="1"/>
  <c r="AX63" i="93"/>
  <c r="S63" i="93" s="1"/>
  <c r="AC63" i="93" s="1"/>
  <c r="AB64" i="93" s="1"/>
  <c r="AX64" i="93"/>
  <c r="S64" i="93" s="1"/>
  <c r="AC64" i="93" s="1"/>
  <c r="AB65" i="93" s="1"/>
  <c r="AX65" i="93"/>
  <c r="S65" i="93" s="1"/>
  <c r="AC65" i="93" s="1"/>
  <c r="AB66" i="93" s="1"/>
  <c r="AX69" i="93"/>
  <c r="S69" i="93" s="1"/>
  <c r="AC69" i="93" s="1"/>
  <c r="AB70" i="93" s="1"/>
  <c r="AX70" i="93"/>
  <c r="S70" i="93" s="1"/>
  <c r="AC70" i="93" s="1"/>
  <c r="AB71" i="93" s="1"/>
  <c r="AX71" i="93"/>
  <c r="S71" i="93" s="1"/>
  <c r="AC71" i="93" s="1"/>
  <c r="AB72" i="93" s="1"/>
  <c r="AX75" i="93"/>
  <c r="S75" i="93" s="1"/>
  <c r="AC75" i="93" s="1"/>
  <c r="AB76" i="93" s="1"/>
  <c r="AX76" i="93"/>
  <c r="S76" i="93" s="1"/>
  <c r="AC76" i="93" s="1"/>
  <c r="AB77" i="93" s="1"/>
  <c r="AX77" i="93"/>
  <c r="S77" i="93" s="1"/>
  <c r="AC77" i="93" s="1"/>
  <c r="AB78" i="93" s="1"/>
  <c r="AX81" i="93"/>
  <c r="S81" i="93" s="1"/>
  <c r="AC81" i="93" s="1"/>
  <c r="AB82" i="93" s="1"/>
  <c r="AX82" i="93"/>
  <c r="S82" i="93" s="1"/>
  <c r="AC82" i="93" s="1"/>
  <c r="AB83" i="93" s="1"/>
  <c r="AX83" i="93"/>
  <c r="S83" i="93" s="1"/>
  <c r="AC83" i="93" s="1"/>
  <c r="AB84" i="93" s="1"/>
  <c r="AX87" i="93"/>
  <c r="S87" i="93" s="1"/>
  <c r="AC87" i="93" s="1"/>
  <c r="AB88" i="93" s="1"/>
  <c r="AX88" i="93"/>
  <c r="S88" i="93" s="1"/>
  <c r="AC88" i="93" s="1"/>
  <c r="AB89" i="93" s="1"/>
  <c r="AX89" i="93"/>
  <c r="S89" i="93" s="1"/>
  <c r="AC89" i="93" s="1"/>
  <c r="AB90" i="93" s="1"/>
  <c r="AX96" i="93"/>
  <c r="S96" i="93" s="1"/>
  <c r="AC96" i="93" s="1"/>
  <c r="AB97" i="93" s="1"/>
  <c r="AX95" i="93"/>
  <c r="S95" i="93" s="1"/>
  <c r="AC95" i="93" s="1"/>
  <c r="AB96" i="93" s="1"/>
  <c r="AX93" i="93"/>
  <c r="S93" i="93" s="1"/>
  <c r="AC93" i="93" s="1"/>
  <c r="AB94" i="93" s="1"/>
  <c r="AS16" i="85"/>
  <c r="AL16" i="85"/>
  <c r="AU16" i="85" s="1"/>
  <c r="AS34" i="85"/>
  <c r="AL34" i="85"/>
  <c r="AU34" i="85" s="1"/>
  <c r="AS52" i="85"/>
  <c r="AL52" i="85"/>
  <c r="AU52" i="85" s="1"/>
  <c r="AS70" i="85"/>
  <c r="AL70" i="85"/>
  <c r="AU70" i="85" s="1"/>
  <c r="AS88" i="85"/>
  <c r="AL88" i="85"/>
  <c r="AU88" i="85" s="1"/>
  <c r="AS16" i="37"/>
  <c r="AL16" i="37"/>
  <c r="AU16" i="37" s="1"/>
  <c r="AS18" i="85"/>
  <c r="AL18" i="85"/>
  <c r="AU18" i="85" s="1"/>
  <c r="AS72" i="85"/>
  <c r="AL72" i="85"/>
  <c r="AU72" i="85" s="1"/>
  <c r="AS61" i="85"/>
  <c r="AL61" i="85"/>
  <c r="AU61" i="85" s="1"/>
  <c r="AS65" i="85"/>
  <c r="AL65" i="85"/>
  <c r="AU65" i="85" s="1"/>
  <c r="AS21" i="85"/>
  <c r="AL21" i="85"/>
  <c r="AU21" i="85" s="1"/>
  <c r="AS75" i="85"/>
  <c r="AL75" i="85"/>
  <c r="AU75" i="85" s="1"/>
  <c r="AS7" i="37"/>
  <c r="AL7" i="37"/>
  <c r="AU7" i="37" s="1"/>
  <c r="AS12" i="85"/>
  <c r="AL12" i="85"/>
  <c r="AU12" i="85" s="1"/>
  <c r="AS30" i="85"/>
  <c r="AL30" i="85"/>
  <c r="AU30" i="85" s="1"/>
  <c r="AS48" i="85"/>
  <c r="AL48" i="85"/>
  <c r="AU48" i="85" s="1"/>
  <c r="AS66" i="85"/>
  <c r="AL66" i="85"/>
  <c r="AU66" i="85" s="1"/>
  <c r="AS84" i="85"/>
  <c r="AL84" i="85"/>
  <c r="AU84" i="85" s="1"/>
  <c r="AS96" i="85"/>
  <c r="AL96" i="85"/>
  <c r="AU96" i="85" s="1"/>
  <c r="AS41" i="85"/>
  <c r="AL41" i="85"/>
  <c r="AU41" i="85" s="1"/>
  <c r="AR97" i="89"/>
  <c r="AH98" i="89"/>
  <c r="AQ98" i="89" s="1"/>
  <c r="AQ100" i="89" s="1"/>
  <c r="AZ3" i="89"/>
  <c r="AX5" i="89" s="1"/>
  <c r="S5" i="89" s="1"/>
  <c r="AC5" i="89" s="1"/>
  <c r="AB6" i="89" s="1"/>
  <c r="AX15" i="89"/>
  <c r="S15" i="89" s="1"/>
  <c r="AC15" i="89" s="1"/>
  <c r="AB16" i="89" s="1"/>
  <c r="AX16" i="89"/>
  <c r="S16" i="89" s="1"/>
  <c r="AC16" i="89" s="1"/>
  <c r="AB17" i="89" s="1"/>
  <c r="AX17" i="89"/>
  <c r="S17" i="89" s="1"/>
  <c r="AC17" i="89" s="1"/>
  <c r="AB18" i="89" s="1"/>
  <c r="AX24" i="89"/>
  <c r="S24" i="89" s="1"/>
  <c r="AC24" i="89" s="1"/>
  <c r="AB25" i="89" s="1"/>
  <c r="AX29" i="89"/>
  <c r="S29" i="89" s="1"/>
  <c r="AC29" i="89" s="1"/>
  <c r="AB30" i="89" s="1"/>
  <c r="AX30" i="89"/>
  <c r="S30" i="89" s="1"/>
  <c r="AC30" i="89" s="1"/>
  <c r="AB31" i="89" s="1"/>
  <c r="AX31" i="89"/>
  <c r="S31" i="89" s="1"/>
  <c r="AC31" i="89" s="1"/>
  <c r="AB32" i="89" s="1"/>
  <c r="AX35" i="89"/>
  <c r="S35" i="89" s="1"/>
  <c r="AC35" i="89" s="1"/>
  <c r="AB36" i="89" s="1"/>
  <c r="AX36" i="89"/>
  <c r="S36" i="89" s="1"/>
  <c r="AC36" i="89" s="1"/>
  <c r="AB37" i="89" s="1"/>
  <c r="AX37" i="89"/>
  <c r="S37" i="89" s="1"/>
  <c r="AC37" i="89" s="1"/>
  <c r="AB38" i="89" s="1"/>
  <c r="AX41" i="89"/>
  <c r="S41" i="89" s="1"/>
  <c r="AC41" i="89" s="1"/>
  <c r="AB42" i="89" s="1"/>
  <c r="AX42" i="89"/>
  <c r="S42" i="89" s="1"/>
  <c r="AC42" i="89" s="1"/>
  <c r="AB43" i="89" s="1"/>
  <c r="AX43" i="89"/>
  <c r="S43" i="89" s="1"/>
  <c r="AC43" i="89" s="1"/>
  <c r="AB44" i="89" s="1"/>
  <c r="AX47" i="89"/>
  <c r="S47" i="89" s="1"/>
  <c r="AC47" i="89" s="1"/>
  <c r="AB48" i="89" s="1"/>
  <c r="AX48" i="89"/>
  <c r="S48" i="89" s="1"/>
  <c r="AC48" i="89" s="1"/>
  <c r="AB49" i="89" s="1"/>
  <c r="AX49" i="89"/>
  <c r="S49" i="89" s="1"/>
  <c r="AC49" i="89" s="1"/>
  <c r="AB50" i="89" s="1"/>
  <c r="AX53" i="89"/>
  <c r="S53" i="89" s="1"/>
  <c r="AC53" i="89" s="1"/>
  <c r="AB54" i="89" s="1"/>
  <c r="AX54" i="89"/>
  <c r="S54" i="89" s="1"/>
  <c r="AC54" i="89" s="1"/>
  <c r="AB55" i="89" s="1"/>
  <c r="AX55" i="89"/>
  <c r="S55" i="89" s="1"/>
  <c r="AC55" i="89" s="1"/>
  <c r="AB56" i="89" s="1"/>
  <c r="AX59" i="89"/>
  <c r="S59" i="89" s="1"/>
  <c r="AC59" i="89" s="1"/>
  <c r="AB60" i="89" s="1"/>
  <c r="AX60" i="89"/>
  <c r="S60" i="89" s="1"/>
  <c r="AC60" i="89" s="1"/>
  <c r="AB61" i="89" s="1"/>
  <c r="AX61" i="89"/>
  <c r="S61" i="89" s="1"/>
  <c r="AC61" i="89" s="1"/>
  <c r="AB62" i="89" s="1"/>
  <c r="AX65" i="89"/>
  <c r="S65" i="89" s="1"/>
  <c r="AC65" i="89" s="1"/>
  <c r="AB66" i="89" s="1"/>
  <c r="AX66" i="89"/>
  <c r="S66" i="89" s="1"/>
  <c r="AC66" i="89" s="1"/>
  <c r="AB67" i="89" s="1"/>
  <c r="AX67" i="89"/>
  <c r="S67" i="89" s="1"/>
  <c r="AC67" i="89" s="1"/>
  <c r="AB68" i="89" s="1"/>
  <c r="AX71" i="89"/>
  <c r="S71" i="89" s="1"/>
  <c r="AC71" i="89" s="1"/>
  <c r="AB72" i="89" s="1"/>
  <c r="AX72" i="89"/>
  <c r="S72" i="89" s="1"/>
  <c r="AC72" i="89" s="1"/>
  <c r="AB73" i="89" s="1"/>
  <c r="AX73" i="89"/>
  <c r="S73" i="89" s="1"/>
  <c r="AC73" i="89" s="1"/>
  <c r="AB74" i="89" s="1"/>
  <c r="AX75" i="89"/>
  <c r="S75" i="89" s="1"/>
  <c r="AC75" i="89" s="1"/>
  <c r="AB76" i="89" s="1"/>
  <c r="AX77" i="89"/>
  <c r="S77" i="89" s="1"/>
  <c r="AC77" i="89" s="1"/>
  <c r="AB78" i="89" s="1"/>
  <c r="AX78" i="89"/>
  <c r="S78" i="89" s="1"/>
  <c r="AC78" i="89" s="1"/>
  <c r="AB79" i="89" s="1"/>
  <c r="AX79" i="89"/>
  <c r="S79" i="89" s="1"/>
  <c r="AC79" i="89" s="1"/>
  <c r="AB80" i="89" s="1"/>
  <c r="AX81" i="89"/>
  <c r="S81" i="89" s="1"/>
  <c r="AC81" i="89" s="1"/>
  <c r="AB82" i="89" s="1"/>
  <c r="AX83" i="89"/>
  <c r="S83" i="89" s="1"/>
  <c r="AC83" i="89" s="1"/>
  <c r="AB84" i="89" s="1"/>
  <c r="AX84" i="89"/>
  <c r="S84" i="89" s="1"/>
  <c r="AC84" i="89" s="1"/>
  <c r="AB85" i="89" s="1"/>
  <c r="AX85" i="89"/>
  <c r="S85" i="89" s="1"/>
  <c r="AC85" i="89" s="1"/>
  <c r="AB86" i="89" s="1"/>
  <c r="AX87" i="89"/>
  <c r="S87" i="89" s="1"/>
  <c r="AC87" i="89" s="1"/>
  <c r="AB88" i="89" s="1"/>
  <c r="AX89" i="89"/>
  <c r="S89" i="89" s="1"/>
  <c r="AC89" i="89" s="1"/>
  <c r="AB90" i="89" s="1"/>
  <c r="AX90" i="89"/>
  <c r="S90" i="89" s="1"/>
  <c r="AC90" i="89" s="1"/>
  <c r="AB91" i="89" s="1"/>
  <c r="AX91" i="89"/>
  <c r="S91" i="89" s="1"/>
  <c r="AC91" i="89" s="1"/>
  <c r="AB92" i="89" s="1"/>
  <c r="AX92" i="89"/>
  <c r="S92" i="89" s="1"/>
  <c r="AC92" i="89" s="1"/>
  <c r="AB93" i="89" s="1"/>
  <c r="AX96" i="89"/>
  <c r="S96" i="89" s="1"/>
  <c r="AC96" i="89" s="1"/>
  <c r="AB97" i="89" s="1"/>
  <c r="AX97" i="89"/>
  <c r="S97" i="89" s="1"/>
  <c r="AC97" i="89" s="1"/>
  <c r="AB98" i="89" s="1"/>
  <c r="AX93" i="89"/>
  <c r="S93" i="89" s="1"/>
  <c r="AC93" i="89" s="1"/>
  <c r="AB94" i="89" s="1"/>
  <c r="AX94" i="89"/>
  <c r="S94" i="89" s="1"/>
  <c r="AC94" i="89" s="1"/>
  <c r="AB95" i="89" s="1"/>
  <c r="AS5" i="37"/>
  <c r="AL5" i="37"/>
  <c r="AU5" i="37" s="1"/>
  <c r="Z98" i="93"/>
  <c r="AS13" i="37"/>
  <c r="AL13" i="37"/>
  <c r="AU13" i="37" s="1"/>
  <c r="AS15" i="85"/>
  <c r="AL15" i="85"/>
  <c r="AU15" i="85" s="1"/>
  <c r="AS33" i="85"/>
  <c r="AL33" i="85"/>
  <c r="AU33" i="85" s="1"/>
  <c r="AS51" i="85"/>
  <c r="AL51" i="85"/>
  <c r="AU51" i="85" s="1"/>
  <c r="AS69" i="85"/>
  <c r="AL69" i="85"/>
  <c r="AU69" i="85" s="1"/>
  <c r="AS87" i="85"/>
  <c r="AL87" i="85"/>
  <c r="AU87" i="85" s="1"/>
  <c r="AS35" i="85"/>
  <c r="AL35" i="85"/>
  <c r="AU35" i="85" s="1"/>
  <c r="AH98" i="73"/>
  <c r="AQ98" i="73" s="1"/>
  <c r="AQ100" i="73" s="1"/>
  <c r="AZ3" i="73"/>
  <c r="AX5" i="73" s="1"/>
  <c r="S5" i="73" s="1"/>
  <c r="AC5" i="73" s="1"/>
  <c r="AB6" i="73" s="1"/>
  <c r="AX6" i="73"/>
  <c r="S6" i="73" s="1"/>
  <c r="AC6" i="73" s="1"/>
  <c r="AB7" i="73" s="1"/>
  <c r="AX12" i="73"/>
  <c r="S12" i="73" s="1"/>
  <c r="AC12" i="73" s="1"/>
  <c r="AB13" i="73" s="1"/>
  <c r="AX13" i="73"/>
  <c r="S13" i="73" s="1"/>
  <c r="AC13" i="73" s="1"/>
  <c r="AB14" i="73" s="1"/>
  <c r="AX17" i="73"/>
  <c r="S17" i="73" s="1"/>
  <c r="AC17" i="73" s="1"/>
  <c r="AB18" i="73" s="1"/>
  <c r="AX18" i="73"/>
  <c r="S18" i="73" s="1"/>
  <c r="AC18" i="73" s="1"/>
  <c r="AB19" i="73" s="1"/>
  <c r="AX19" i="73"/>
  <c r="S19" i="73" s="1"/>
  <c r="AC19" i="73" s="1"/>
  <c r="AB20" i="73" s="1"/>
  <c r="AX20" i="73"/>
  <c r="S20" i="73" s="1"/>
  <c r="AC20" i="73" s="1"/>
  <c r="AB21" i="73" s="1"/>
  <c r="AX24" i="73"/>
  <c r="S24" i="73" s="1"/>
  <c r="AC24" i="73" s="1"/>
  <c r="AB25" i="73" s="1"/>
  <c r="AX25" i="73"/>
  <c r="S25" i="73" s="1"/>
  <c r="AC25" i="73" s="1"/>
  <c r="AB26" i="73" s="1"/>
  <c r="AX26" i="73"/>
  <c r="S26" i="73" s="1"/>
  <c r="AC26" i="73" s="1"/>
  <c r="AB27" i="73" s="1"/>
  <c r="AX28" i="73"/>
  <c r="S28" i="73" s="1"/>
  <c r="AC28" i="73" s="1"/>
  <c r="AB29" i="73" s="1"/>
  <c r="AX30" i="73"/>
  <c r="S30" i="73" s="1"/>
  <c r="AC30" i="73" s="1"/>
  <c r="AB31" i="73" s="1"/>
  <c r="AX31" i="73"/>
  <c r="S31" i="73" s="1"/>
  <c r="AC31" i="73" s="1"/>
  <c r="AB32" i="73" s="1"/>
  <c r="AX32" i="73"/>
  <c r="S32" i="73" s="1"/>
  <c r="AC32" i="73" s="1"/>
  <c r="AB33" i="73" s="1"/>
  <c r="AX34" i="73"/>
  <c r="S34" i="73" s="1"/>
  <c r="AC34" i="73" s="1"/>
  <c r="AB35" i="73" s="1"/>
  <c r="AX35" i="73"/>
  <c r="S35" i="73" s="1"/>
  <c r="AC35" i="73" s="1"/>
  <c r="AB36" i="73" s="1"/>
  <c r="AX36" i="73"/>
  <c r="S36" i="73" s="1"/>
  <c r="AC36" i="73" s="1"/>
  <c r="AB37" i="73" s="1"/>
  <c r="AX37" i="73"/>
  <c r="S37" i="73" s="1"/>
  <c r="AC37" i="73" s="1"/>
  <c r="AB38" i="73" s="1"/>
  <c r="AX38" i="73"/>
  <c r="S38" i="73" s="1"/>
  <c r="AC38" i="73" s="1"/>
  <c r="AB39" i="73" s="1"/>
  <c r="AX39" i="73"/>
  <c r="S39" i="73" s="1"/>
  <c r="AC39" i="73" s="1"/>
  <c r="AB40" i="73" s="1"/>
  <c r="AX40" i="73"/>
  <c r="S40" i="73" s="1"/>
  <c r="AC40" i="73" s="1"/>
  <c r="AB41" i="73" s="1"/>
  <c r="AX41" i="73"/>
  <c r="S41" i="73" s="1"/>
  <c r="AC41" i="73" s="1"/>
  <c r="AB42" i="73" s="1"/>
  <c r="AX42" i="73"/>
  <c r="S42" i="73" s="1"/>
  <c r="AC42" i="73" s="1"/>
  <c r="AB43" i="73" s="1"/>
  <c r="AX43" i="73"/>
  <c r="S43" i="73" s="1"/>
  <c r="AC43" i="73" s="1"/>
  <c r="AB44" i="73" s="1"/>
  <c r="AX44" i="73"/>
  <c r="S44" i="73" s="1"/>
  <c r="AC44" i="73" s="1"/>
  <c r="AB45" i="73" s="1"/>
  <c r="AX45" i="73"/>
  <c r="S45" i="73" s="1"/>
  <c r="AC45" i="73" s="1"/>
  <c r="AB46" i="73" s="1"/>
  <c r="AX46" i="73"/>
  <c r="S46" i="73" s="1"/>
  <c r="AC46" i="73" s="1"/>
  <c r="AB47" i="73" s="1"/>
  <c r="AX47" i="73"/>
  <c r="S47" i="73" s="1"/>
  <c r="AC47" i="73" s="1"/>
  <c r="AB48" i="73" s="1"/>
  <c r="AX48" i="73"/>
  <c r="S48" i="73" s="1"/>
  <c r="AC48" i="73" s="1"/>
  <c r="AB49" i="73" s="1"/>
  <c r="AX49" i="73"/>
  <c r="S49" i="73" s="1"/>
  <c r="AC49" i="73" s="1"/>
  <c r="AB50" i="73" s="1"/>
  <c r="AX50" i="73"/>
  <c r="S50" i="73" s="1"/>
  <c r="AC50" i="73" s="1"/>
  <c r="AB51" i="73" s="1"/>
  <c r="AX51" i="73"/>
  <c r="S51" i="73" s="1"/>
  <c r="AC51" i="73" s="1"/>
  <c r="AB52" i="73" s="1"/>
  <c r="AX52" i="73"/>
  <c r="S52" i="73" s="1"/>
  <c r="AC52" i="73" s="1"/>
  <c r="AB53" i="73" s="1"/>
  <c r="AX53" i="73"/>
  <c r="S53" i="73" s="1"/>
  <c r="AC53" i="73" s="1"/>
  <c r="AB54" i="73" s="1"/>
  <c r="AX54" i="73"/>
  <c r="S54" i="73" s="1"/>
  <c r="AC54" i="73" s="1"/>
  <c r="AB55" i="73" s="1"/>
  <c r="AX55" i="73"/>
  <c r="S55" i="73" s="1"/>
  <c r="AC55" i="73" s="1"/>
  <c r="AB56" i="73" s="1"/>
  <c r="AX56" i="73"/>
  <c r="S56" i="73" s="1"/>
  <c r="AC56" i="73" s="1"/>
  <c r="AB57" i="73" s="1"/>
  <c r="AX57" i="73"/>
  <c r="S57" i="73" s="1"/>
  <c r="AC57" i="73" s="1"/>
  <c r="AB58" i="73" s="1"/>
  <c r="AX58" i="73"/>
  <c r="S58" i="73" s="1"/>
  <c r="AC58" i="73" s="1"/>
  <c r="AB59" i="73" s="1"/>
  <c r="AX59" i="73"/>
  <c r="S59" i="73" s="1"/>
  <c r="AC59" i="73" s="1"/>
  <c r="AB60" i="73" s="1"/>
  <c r="AX60" i="73"/>
  <c r="S60" i="73" s="1"/>
  <c r="AC60" i="73" s="1"/>
  <c r="AB61" i="73" s="1"/>
  <c r="AX61" i="73"/>
  <c r="S61" i="73" s="1"/>
  <c r="AC61" i="73" s="1"/>
  <c r="AB62" i="73" s="1"/>
  <c r="AX62" i="73"/>
  <c r="S62" i="73" s="1"/>
  <c r="AC62" i="73" s="1"/>
  <c r="AB63" i="73" s="1"/>
  <c r="AX63" i="73"/>
  <c r="S63" i="73" s="1"/>
  <c r="AC63" i="73" s="1"/>
  <c r="AB64" i="73" s="1"/>
  <c r="AX64" i="73"/>
  <c r="S64" i="73" s="1"/>
  <c r="AC64" i="73" s="1"/>
  <c r="AB65" i="73" s="1"/>
  <c r="AX65" i="73"/>
  <c r="S65" i="73" s="1"/>
  <c r="AC65" i="73" s="1"/>
  <c r="AB66" i="73" s="1"/>
  <c r="AX66" i="73"/>
  <c r="S66" i="73" s="1"/>
  <c r="AC66" i="73" s="1"/>
  <c r="AB67" i="73" s="1"/>
  <c r="AX67" i="73"/>
  <c r="S67" i="73" s="1"/>
  <c r="AC67" i="73" s="1"/>
  <c r="AB68" i="73" s="1"/>
  <c r="AX68" i="73"/>
  <c r="S68" i="73" s="1"/>
  <c r="AC68" i="73" s="1"/>
  <c r="AB69" i="73" s="1"/>
  <c r="AX69" i="73"/>
  <c r="S69" i="73" s="1"/>
  <c r="AC69" i="73" s="1"/>
  <c r="AB70" i="73" s="1"/>
  <c r="AX70" i="73"/>
  <c r="S70" i="73" s="1"/>
  <c r="AC70" i="73" s="1"/>
  <c r="AB71" i="73" s="1"/>
  <c r="AX71" i="73"/>
  <c r="S71" i="73" s="1"/>
  <c r="AC71" i="73" s="1"/>
  <c r="AB72" i="73" s="1"/>
  <c r="AX72" i="73"/>
  <c r="S72" i="73" s="1"/>
  <c r="AC72" i="73" s="1"/>
  <c r="AB73" i="73" s="1"/>
  <c r="AX73" i="73"/>
  <c r="S73" i="73" s="1"/>
  <c r="AC73" i="73" s="1"/>
  <c r="AB74" i="73" s="1"/>
  <c r="AX74" i="73"/>
  <c r="S74" i="73" s="1"/>
  <c r="AC74" i="73" s="1"/>
  <c r="AB75" i="73" s="1"/>
  <c r="AX75" i="73"/>
  <c r="S75" i="73" s="1"/>
  <c r="AC75" i="73" s="1"/>
  <c r="AB76" i="73" s="1"/>
  <c r="AX76" i="73"/>
  <c r="S76" i="73" s="1"/>
  <c r="AC76" i="73" s="1"/>
  <c r="AB77" i="73" s="1"/>
  <c r="AX77" i="73"/>
  <c r="S77" i="73" s="1"/>
  <c r="AC77" i="73" s="1"/>
  <c r="AB78" i="73" s="1"/>
  <c r="AX78" i="73"/>
  <c r="S78" i="73" s="1"/>
  <c r="AC78" i="73" s="1"/>
  <c r="AB79" i="73" s="1"/>
  <c r="AX79" i="73"/>
  <c r="S79" i="73" s="1"/>
  <c r="AC79" i="73" s="1"/>
  <c r="AB80" i="73" s="1"/>
  <c r="AX80" i="73"/>
  <c r="S80" i="73" s="1"/>
  <c r="AC80" i="73" s="1"/>
  <c r="AB81" i="73" s="1"/>
  <c r="AX81" i="73"/>
  <c r="S81" i="73" s="1"/>
  <c r="AC81" i="73" s="1"/>
  <c r="AB82" i="73" s="1"/>
  <c r="AX82" i="73"/>
  <c r="S82" i="73" s="1"/>
  <c r="AC82" i="73" s="1"/>
  <c r="AB83" i="73" s="1"/>
  <c r="AX83" i="73"/>
  <c r="S83" i="73" s="1"/>
  <c r="AC83" i="73" s="1"/>
  <c r="AB84" i="73" s="1"/>
  <c r="AX84" i="73"/>
  <c r="S84" i="73" s="1"/>
  <c r="AC84" i="73" s="1"/>
  <c r="AB85" i="73" s="1"/>
  <c r="AX85" i="73"/>
  <c r="S85" i="73" s="1"/>
  <c r="AC85" i="73" s="1"/>
  <c r="AB86" i="73" s="1"/>
  <c r="AX86" i="73"/>
  <c r="S86" i="73" s="1"/>
  <c r="AC86" i="73" s="1"/>
  <c r="AB87" i="73" s="1"/>
  <c r="AX87" i="73"/>
  <c r="S87" i="73" s="1"/>
  <c r="AC87" i="73" s="1"/>
  <c r="AB88" i="73" s="1"/>
  <c r="AX88" i="73"/>
  <c r="S88" i="73" s="1"/>
  <c r="AC88" i="73" s="1"/>
  <c r="AB89" i="73" s="1"/>
  <c r="AX89" i="73"/>
  <c r="S89" i="73" s="1"/>
  <c r="AC89" i="73" s="1"/>
  <c r="AB90" i="73" s="1"/>
  <c r="AX90" i="73"/>
  <c r="S90" i="73" s="1"/>
  <c r="AC90" i="73" s="1"/>
  <c r="AB91" i="73" s="1"/>
  <c r="AX91" i="73"/>
  <c r="S91" i="73" s="1"/>
  <c r="AC91" i="73" s="1"/>
  <c r="AB92" i="73" s="1"/>
  <c r="AX92" i="73"/>
  <c r="S92" i="73" s="1"/>
  <c r="AC92" i="73" s="1"/>
  <c r="AB93" i="73" s="1"/>
  <c r="AX94" i="73"/>
  <c r="S94" i="73" s="1"/>
  <c r="AC94" i="73" s="1"/>
  <c r="AB95" i="73" s="1"/>
  <c r="AX96" i="73"/>
  <c r="S96" i="73" s="1"/>
  <c r="AC96" i="73" s="1"/>
  <c r="AB97" i="73" s="1"/>
  <c r="AX97" i="73"/>
  <c r="S97" i="73" s="1"/>
  <c r="AC97" i="73" s="1"/>
  <c r="AB98" i="73" s="1"/>
  <c r="AX93" i="73"/>
  <c r="S93" i="73" s="1"/>
  <c r="AC93" i="73" s="1"/>
  <c r="AB94" i="73" s="1"/>
  <c r="AX95" i="73"/>
  <c r="S95" i="73" s="1"/>
  <c r="AC95" i="73" s="1"/>
  <c r="AB96" i="73" s="1"/>
  <c r="AK98" i="85"/>
  <c r="AT98" i="85" s="1"/>
  <c r="AS54" i="85"/>
  <c r="AL54" i="85"/>
  <c r="AU54" i="85" s="1"/>
  <c r="AS5" i="85"/>
  <c r="AL5" i="85"/>
  <c r="AU5" i="85" s="1"/>
  <c r="AJ4" i="85"/>
  <c r="AK4" i="85"/>
  <c r="AT4" i="85" s="1"/>
  <c r="AT100" i="85" s="1"/>
  <c r="AS57" i="85"/>
  <c r="AL57" i="85"/>
  <c r="AU57" i="85" s="1"/>
  <c r="AS47" i="85"/>
  <c r="AL47" i="85"/>
  <c r="AU47" i="85" s="1"/>
  <c r="AS15" i="37"/>
  <c r="AL15" i="37"/>
  <c r="AU15" i="37" s="1"/>
  <c r="AS19" i="85"/>
  <c r="AL19" i="85"/>
  <c r="AU19" i="85" s="1"/>
  <c r="AS37" i="85"/>
  <c r="AL37" i="85"/>
  <c r="AU37" i="85" s="1"/>
  <c r="AS55" i="85"/>
  <c r="AL55" i="85"/>
  <c r="AU55" i="85" s="1"/>
  <c r="AS79" i="85"/>
  <c r="AL79" i="85"/>
  <c r="AU79" i="85" s="1"/>
  <c r="AS59" i="85"/>
  <c r="AL59" i="85"/>
  <c r="AU59" i="85" s="1"/>
  <c r="AS8" i="85"/>
  <c r="AL8" i="85"/>
  <c r="AU8" i="85" s="1"/>
  <c r="AS26" i="85"/>
  <c r="AL26" i="85"/>
  <c r="AU26" i="85" s="1"/>
  <c r="AS44" i="85"/>
  <c r="AL44" i="85"/>
  <c r="AU44" i="85" s="1"/>
  <c r="AS62" i="85"/>
  <c r="AL62" i="85"/>
  <c r="AU62" i="85" s="1"/>
  <c r="AS80" i="85"/>
  <c r="AL80" i="85"/>
  <c r="AU80" i="85" s="1"/>
  <c r="AS95" i="85"/>
  <c r="AL95" i="85"/>
  <c r="AU95" i="85" s="1"/>
  <c r="AS23" i="85"/>
  <c r="AL23" i="85"/>
  <c r="AU23" i="85" s="1"/>
  <c r="AS94" i="85"/>
  <c r="AL94" i="85"/>
  <c r="AU94" i="85" s="1"/>
  <c r="AS3" i="85"/>
  <c r="AL3" i="85"/>
  <c r="AU3" i="85" s="1"/>
  <c r="Z98" i="73"/>
  <c r="AS22" i="85"/>
  <c r="AL22" i="85"/>
  <c r="AU22" i="85" s="1"/>
  <c r="AS40" i="85"/>
  <c r="AL40" i="85"/>
  <c r="AU40" i="85" s="1"/>
  <c r="AS58" i="85"/>
  <c r="AL58" i="85"/>
  <c r="AU58" i="85" s="1"/>
  <c r="AS76" i="85"/>
  <c r="AL76" i="85"/>
  <c r="AU76" i="85" s="1"/>
  <c r="AS6" i="85"/>
  <c r="AL6" i="85"/>
  <c r="AU6" i="85" s="1"/>
  <c r="AX29" i="73" l="1"/>
  <c r="S29" i="73" s="1"/>
  <c r="AC29" i="73" s="1"/>
  <c r="AB30" i="73" s="1"/>
  <c r="AX22" i="73"/>
  <c r="S22" i="73" s="1"/>
  <c r="AC22" i="73" s="1"/>
  <c r="AB23" i="73" s="1"/>
  <c r="AX14" i="73"/>
  <c r="S14" i="73" s="1"/>
  <c r="AC14" i="73" s="1"/>
  <c r="AB15" i="73" s="1"/>
  <c r="AX22" i="89"/>
  <c r="S22" i="89" s="1"/>
  <c r="AC22" i="89" s="1"/>
  <c r="AB23" i="89" s="1"/>
  <c r="AX94" i="93"/>
  <c r="S94" i="93" s="1"/>
  <c r="AC94" i="93" s="1"/>
  <c r="AB95" i="93" s="1"/>
  <c r="AX90" i="93"/>
  <c r="S90" i="93" s="1"/>
  <c r="AC90" i="93" s="1"/>
  <c r="AB91" i="93" s="1"/>
  <c r="AX84" i="93"/>
  <c r="S84" i="93" s="1"/>
  <c r="AC84" i="93" s="1"/>
  <c r="AB85" i="93" s="1"/>
  <c r="AX78" i="93"/>
  <c r="S78" i="93" s="1"/>
  <c r="AC78" i="93" s="1"/>
  <c r="AB79" i="93" s="1"/>
  <c r="AX72" i="93"/>
  <c r="S72" i="93" s="1"/>
  <c r="AC72" i="93" s="1"/>
  <c r="AB73" i="93" s="1"/>
  <c r="AX66" i="93"/>
  <c r="S66" i="93" s="1"/>
  <c r="AC66" i="93" s="1"/>
  <c r="AB67" i="93" s="1"/>
  <c r="AX60" i="93"/>
  <c r="S60" i="93" s="1"/>
  <c r="AC60" i="93" s="1"/>
  <c r="AB61" i="93" s="1"/>
  <c r="AX54" i="93"/>
  <c r="S54" i="93" s="1"/>
  <c r="AC54" i="93" s="1"/>
  <c r="AB55" i="93" s="1"/>
  <c r="AX48" i="93"/>
  <c r="S48" i="93" s="1"/>
  <c r="AC48" i="93" s="1"/>
  <c r="AB49" i="93" s="1"/>
  <c r="AX42" i="93"/>
  <c r="S42" i="93" s="1"/>
  <c r="AC42" i="93" s="1"/>
  <c r="AB43" i="93" s="1"/>
  <c r="AX36" i="93"/>
  <c r="S36" i="93" s="1"/>
  <c r="AC36" i="93" s="1"/>
  <c r="AB37" i="93" s="1"/>
  <c r="AX30" i="93"/>
  <c r="S30" i="93" s="1"/>
  <c r="AC30" i="93" s="1"/>
  <c r="AB31" i="93" s="1"/>
  <c r="AX24" i="93"/>
  <c r="S24" i="93" s="1"/>
  <c r="AC24" i="93" s="1"/>
  <c r="AB25" i="93" s="1"/>
  <c r="AX18" i="93"/>
  <c r="S18" i="93" s="1"/>
  <c r="AC18" i="93" s="1"/>
  <c r="AB19" i="93" s="1"/>
  <c r="AX12" i="93"/>
  <c r="S12" i="93" s="1"/>
  <c r="AC12" i="93" s="1"/>
  <c r="AB13" i="93" s="1"/>
  <c r="AX5" i="93"/>
  <c r="S5" i="93" s="1"/>
  <c r="AC5" i="93" s="1"/>
  <c r="AB6" i="93" s="1"/>
  <c r="AX46" i="93"/>
  <c r="S46" i="93" s="1"/>
  <c r="AC46" i="93" s="1"/>
  <c r="AB47" i="93" s="1"/>
  <c r="AX40" i="93"/>
  <c r="S40" i="93" s="1"/>
  <c r="AC40" i="93" s="1"/>
  <c r="AB41" i="93" s="1"/>
  <c r="AX34" i="93"/>
  <c r="S34" i="93" s="1"/>
  <c r="AC34" i="93" s="1"/>
  <c r="AB35" i="93" s="1"/>
  <c r="AX28" i="93"/>
  <c r="S28" i="93" s="1"/>
  <c r="AC28" i="93" s="1"/>
  <c r="AB29" i="93" s="1"/>
  <c r="AX22" i="93"/>
  <c r="S22" i="93" s="1"/>
  <c r="AC22" i="93" s="1"/>
  <c r="AB23" i="93" s="1"/>
  <c r="AX16" i="93"/>
  <c r="S16" i="93" s="1"/>
  <c r="AC16" i="93" s="1"/>
  <c r="AB17" i="93" s="1"/>
  <c r="AX10" i="93"/>
  <c r="S10" i="93" s="1"/>
  <c r="AC10" i="93" s="1"/>
  <c r="AB11" i="93" s="1"/>
  <c r="AX4" i="93"/>
  <c r="S4" i="93" s="1"/>
  <c r="AC4" i="93" s="1"/>
  <c r="AB5" i="93" s="1"/>
  <c r="AX51" i="93"/>
  <c r="S51" i="93" s="1"/>
  <c r="AC51" i="93" s="1"/>
  <c r="AB52" i="93" s="1"/>
  <c r="AX45" i="93"/>
  <c r="S45" i="93" s="1"/>
  <c r="AC45" i="93" s="1"/>
  <c r="AB46" i="93" s="1"/>
  <c r="AX39" i="93"/>
  <c r="S39" i="93" s="1"/>
  <c r="AC39" i="93" s="1"/>
  <c r="AB40" i="93" s="1"/>
  <c r="AX33" i="93"/>
  <c r="S33" i="93" s="1"/>
  <c r="AC33" i="93" s="1"/>
  <c r="AB34" i="93" s="1"/>
  <c r="AX27" i="93"/>
  <c r="S27" i="93" s="1"/>
  <c r="AC27" i="93" s="1"/>
  <c r="AB28" i="93" s="1"/>
  <c r="AX21" i="93"/>
  <c r="S21" i="93" s="1"/>
  <c r="AC21" i="93" s="1"/>
  <c r="AB22" i="93" s="1"/>
  <c r="AX15" i="93"/>
  <c r="S15" i="93" s="1"/>
  <c r="AC15" i="93" s="1"/>
  <c r="AB16" i="93" s="1"/>
  <c r="AX9" i="93"/>
  <c r="S9" i="93" s="1"/>
  <c r="AC9" i="93" s="1"/>
  <c r="AB10" i="93" s="1"/>
  <c r="AX92" i="93"/>
  <c r="S92" i="93" s="1"/>
  <c r="AC92" i="93" s="1"/>
  <c r="AB93" i="93" s="1"/>
  <c r="AX86" i="93"/>
  <c r="S86" i="93" s="1"/>
  <c r="AC86" i="93" s="1"/>
  <c r="AB87" i="93" s="1"/>
  <c r="AX80" i="93"/>
  <c r="S80" i="93" s="1"/>
  <c r="AC80" i="93" s="1"/>
  <c r="AB81" i="93" s="1"/>
  <c r="AX74" i="93"/>
  <c r="S74" i="93" s="1"/>
  <c r="AC74" i="93" s="1"/>
  <c r="AB75" i="93" s="1"/>
  <c r="AX68" i="93"/>
  <c r="S68" i="93" s="1"/>
  <c r="AC68" i="93" s="1"/>
  <c r="AB69" i="93" s="1"/>
  <c r="AX62" i="93"/>
  <c r="S62" i="93" s="1"/>
  <c r="AC62" i="93" s="1"/>
  <c r="AB63" i="93" s="1"/>
  <c r="AX56" i="93"/>
  <c r="S56" i="93" s="1"/>
  <c r="AC56" i="93" s="1"/>
  <c r="AB57" i="93" s="1"/>
  <c r="AX50" i="93"/>
  <c r="S50" i="93" s="1"/>
  <c r="AC50" i="93" s="1"/>
  <c r="AB51" i="93" s="1"/>
  <c r="AX44" i="93"/>
  <c r="S44" i="93" s="1"/>
  <c r="AC44" i="93" s="1"/>
  <c r="AB45" i="93" s="1"/>
  <c r="AX38" i="93"/>
  <c r="S38" i="93" s="1"/>
  <c r="AC38" i="93" s="1"/>
  <c r="AB39" i="93" s="1"/>
  <c r="AX32" i="93"/>
  <c r="S32" i="93" s="1"/>
  <c r="AC32" i="93" s="1"/>
  <c r="AB33" i="93" s="1"/>
  <c r="AX26" i="93"/>
  <c r="S26" i="93" s="1"/>
  <c r="AC26" i="93" s="1"/>
  <c r="AB27" i="93" s="1"/>
  <c r="AX20" i="93"/>
  <c r="S20" i="93" s="1"/>
  <c r="AC20" i="93" s="1"/>
  <c r="AB21" i="93" s="1"/>
  <c r="AX14" i="93"/>
  <c r="S14" i="93" s="1"/>
  <c r="AC14" i="93" s="1"/>
  <c r="AB15" i="93" s="1"/>
  <c r="AX8" i="93"/>
  <c r="S8" i="93" s="1"/>
  <c r="AC8" i="93" s="1"/>
  <c r="AB9" i="93" s="1"/>
  <c r="AX23" i="73"/>
  <c r="S23" i="73" s="1"/>
  <c r="AC23" i="73" s="1"/>
  <c r="AB24" i="73" s="1"/>
  <c r="AX16" i="73"/>
  <c r="S16" i="73" s="1"/>
  <c r="AC16" i="73" s="1"/>
  <c r="AB17" i="73" s="1"/>
  <c r="AX23" i="89"/>
  <c r="S23" i="89" s="1"/>
  <c r="AC23" i="89" s="1"/>
  <c r="AB24" i="89" s="1"/>
  <c r="AX97" i="93"/>
  <c r="S97" i="93" s="1"/>
  <c r="AC97" i="93" s="1"/>
  <c r="AB98" i="93" s="1"/>
  <c r="AX91" i="93"/>
  <c r="S91" i="93" s="1"/>
  <c r="AC91" i="93" s="1"/>
  <c r="AB92" i="93" s="1"/>
  <c r="AX85" i="93"/>
  <c r="S85" i="93" s="1"/>
  <c r="AC85" i="93" s="1"/>
  <c r="AB86" i="93" s="1"/>
  <c r="AX79" i="93"/>
  <c r="S79" i="93" s="1"/>
  <c r="AC79" i="93" s="1"/>
  <c r="AB80" i="93" s="1"/>
  <c r="AX73" i="93"/>
  <c r="S73" i="93" s="1"/>
  <c r="AC73" i="93" s="1"/>
  <c r="AB74" i="93" s="1"/>
  <c r="AX67" i="93"/>
  <c r="S67" i="93" s="1"/>
  <c r="AC67" i="93" s="1"/>
  <c r="AB68" i="93" s="1"/>
  <c r="AX61" i="93"/>
  <c r="S61" i="93" s="1"/>
  <c r="AC61" i="93" s="1"/>
  <c r="AB62" i="93" s="1"/>
  <c r="AX55" i="93"/>
  <c r="S55" i="93" s="1"/>
  <c r="AC55" i="93" s="1"/>
  <c r="AB56" i="93" s="1"/>
  <c r="AX49" i="93"/>
  <c r="S49" i="93" s="1"/>
  <c r="AC49" i="93" s="1"/>
  <c r="AB50" i="93" s="1"/>
  <c r="AX43" i="93"/>
  <c r="S43" i="93" s="1"/>
  <c r="AC43" i="93" s="1"/>
  <c r="AB44" i="93" s="1"/>
  <c r="AX37" i="93"/>
  <c r="S37" i="93" s="1"/>
  <c r="AC37" i="93" s="1"/>
  <c r="AB38" i="93" s="1"/>
  <c r="AX31" i="93"/>
  <c r="S31" i="93" s="1"/>
  <c r="AC31" i="93" s="1"/>
  <c r="AB32" i="93" s="1"/>
  <c r="AX25" i="93"/>
  <c r="S25" i="93" s="1"/>
  <c r="AC25" i="93" s="1"/>
  <c r="AB26" i="93" s="1"/>
  <c r="AX19" i="93"/>
  <c r="S19" i="93" s="1"/>
  <c r="AC19" i="93" s="1"/>
  <c r="AB20" i="93" s="1"/>
  <c r="AX13" i="93"/>
  <c r="S13" i="93" s="1"/>
  <c r="AC13" i="93" s="1"/>
  <c r="AB14" i="93" s="1"/>
  <c r="AX7" i="93"/>
  <c r="S7" i="93" s="1"/>
  <c r="AC7" i="93" s="1"/>
  <c r="AB8" i="93" s="1"/>
  <c r="AX11" i="73"/>
  <c r="S11" i="73" s="1"/>
  <c r="AC11" i="73" s="1"/>
  <c r="AB12" i="73" s="1"/>
  <c r="AX95" i="89"/>
  <c r="S95" i="89" s="1"/>
  <c r="AC95" i="89" s="1"/>
  <c r="AB96" i="89" s="1"/>
  <c r="AX88" i="89"/>
  <c r="S88" i="89" s="1"/>
  <c r="AC88" i="89" s="1"/>
  <c r="AB89" i="89" s="1"/>
  <c r="AX82" i="89"/>
  <c r="S82" i="89" s="1"/>
  <c r="AC82" i="89" s="1"/>
  <c r="AB83" i="89" s="1"/>
  <c r="AX76" i="89"/>
  <c r="S76" i="89" s="1"/>
  <c r="AC76" i="89" s="1"/>
  <c r="AB77" i="89" s="1"/>
  <c r="AX70" i="89"/>
  <c r="S70" i="89" s="1"/>
  <c r="AC70" i="89" s="1"/>
  <c r="AB71" i="89" s="1"/>
  <c r="AX64" i="89"/>
  <c r="S64" i="89" s="1"/>
  <c r="AC64" i="89" s="1"/>
  <c r="AB65" i="89" s="1"/>
  <c r="AX58" i="89"/>
  <c r="S58" i="89" s="1"/>
  <c r="AC58" i="89" s="1"/>
  <c r="AB59" i="89" s="1"/>
  <c r="AX52" i="89"/>
  <c r="S52" i="89" s="1"/>
  <c r="AC52" i="89" s="1"/>
  <c r="AB53" i="89" s="1"/>
  <c r="AX46" i="89"/>
  <c r="S46" i="89" s="1"/>
  <c r="AC46" i="89" s="1"/>
  <c r="AB47" i="89" s="1"/>
  <c r="AX40" i="89"/>
  <c r="S40" i="89" s="1"/>
  <c r="AC40" i="89" s="1"/>
  <c r="AB41" i="89" s="1"/>
  <c r="AX34" i="89"/>
  <c r="S34" i="89" s="1"/>
  <c r="AC34" i="89" s="1"/>
  <c r="AB35" i="89" s="1"/>
  <c r="AX28" i="89"/>
  <c r="S28" i="89" s="1"/>
  <c r="AC28" i="89" s="1"/>
  <c r="AB29" i="89" s="1"/>
  <c r="AX21" i="89"/>
  <c r="S21" i="89" s="1"/>
  <c r="AC21" i="89" s="1"/>
  <c r="AB22" i="89" s="1"/>
  <c r="AX14" i="89"/>
  <c r="S14" i="89" s="1"/>
  <c r="AC14" i="89" s="1"/>
  <c r="AB15" i="89" s="1"/>
  <c r="AX6" i="93"/>
  <c r="S6" i="93" s="1"/>
  <c r="AC6" i="93" s="1"/>
  <c r="AB7" i="93" s="1"/>
  <c r="AX69" i="89"/>
  <c r="S69" i="89" s="1"/>
  <c r="AC69" i="89" s="1"/>
  <c r="AB70" i="89" s="1"/>
  <c r="AX63" i="89"/>
  <c r="S63" i="89" s="1"/>
  <c r="AC63" i="89" s="1"/>
  <c r="AB64" i="89" s="1"/>
  <c r="AX57" i="89"/>
  <c r="S57" i="89" s="1"/>
  <c r="AC57" i="89" s="1"/>
  <c r="AB58" i="89" s="1"/>
  <c r="AX51" i="89"/>
  <c r="S51" i="89" s="1"/>
  <c r="AC51" i="89" s="1"/>
  <c r="AB52" i="89" s="1"/>
  <c r="AX45" i="89"/>
  <c r="S45" i="89" s="1"/>
  <c r="AC45" i="89" s="1"/>
  <c r="AB46" i="89" s="1"/>
  <c r="AX39" i="89"/>
  <c r="S39" i="89" s="1"/>
  <c r="AC39" i="89" s="1"/>
  <c r="AB40" i="89" s="1"/>
  <c r="AX33" i="89"/>
  <c r="S33" i="89" s="1"/>
  <c r="AC33" i="89" s="1"/>
  <c r="AB34" i="89" s="1"/>
  <c r="AX27" i="89"/>
  <c r="S27" i="89" s="1"/>
  <c r="AC27" i="89" s="1"/>
  <c r="AB28" i="89" s="1"/>
  <c r="AX20" i="89"/>
  <c r="S20" i="89" s="1"/>
  <c r="AC20" i="89" s="1"/>
  <c r="AB21" i="89" s="1"/>
  <c r="AX12" i="89"/>
  <c r="S12" i="89" s="1"/>
  <c r="AC12" i="89" s="1"/>
  <c r="AB13" i="89" s="1"/>
  <c r="AX86" i="89"/>
  <c r="S86" i="89" s="1"/>
  <c r="AC86" i="89" s="1"/>
  <c r="AB87" i="89" s="1"/>
  <c r="AX80" i="89"/>
  <c r="S80" i="89" s="1"/>
  <c r="AC80" i="89" s="1"/>
  <c r="AB81" i="89" s="1"/>
  <c r="AX74" i="89"/>
  <c r="S74" i="89" s="1"/>
  <c r="AC74" i="89" s="1"/>
  <c r="AB75" i="89" s="1"/>
  <c r="AX68" i="89"/>
  <c r="S68" i="89" s="1"/>
  <c r="AC68" i="89" s="1"/>
  <c r="AB69" i="89" s="1"/>
  <c r="AX62" i="89"/>
  <c r="S62" i="89" s="1"/>
  <c r="AC62" i="89" s="1"/>
  <c r="AB63" i="89" s="1"/>
  <c r="AX56" i="89"/>
  <c r="S56" i="89" s="1"/>
  <c r="AC56" i="89" s="1"/>
  <c r="AB57" i="89" s="1"/>
  <c r="AX50" i="89"/>
  <c r="S50" i="89" s="1"/>
  <c r="AC50" i="89" s="1"/>
  <c r="AB51" i="89" s="1"/>
  <c r="AX44" i="89"/>
  <c r="S44" i="89" s="1"/>
  <c r="AC44" i="89" s="1"/>
  <c r="AB45" i="89" s="1"/>
  <c r="AX38" i="89"/>
  <c r="S38" i="89" s="1"/>
  <c r="AC38" i="89" s="1"/>
  <c r="AB39" i="89" s="1"/>
  <c r="AX32" i="89"/>
  <c r="S32" i="89" s="1"/>
  <c r="AC32" i="89" s="1"/>
  <c r="AB33" i="89" s="1"/>
  <c r="AX26" i="89"/>
  <c r="S26" i="89" s="1"/>
  <c r="AC26" i="89" s="1"/>
  <c r="AB27" i="89" s="1"/>
  <c r="AX18" i="89"/>
  <c r="S18" i="89" s="1"/>
  <c r="AC18" i="89" s="1"/>
  <c r="AB19" i="89" s="1"/>
  <c r="AX11" i="89"/>
  <c r="S11" i="89" s="1"/>
  <c r="AC11" i="89" s="1"/>
  <c r="AB12" i="89" s="1"/>
  <c r="AX10" i="89"/>
  <c r="S10" i="89" s="1"/>
  <c r="AC10" i="89" s="1"/>
  <c r="AB11" i="89" s="1"/>
  <c r="AX10" i="73"/>
  <c r="S10" i="73" s="1"/>
  <c r="AC10" i="73" s="1"/>
  <c r="AB11" i="73" s="1"/>
  <c r="AX4" i="73"/>
  <c r="S4" i="73" s="1"/>
  <c r="AC4" i="73" s="1"/>
  <c r="AB5" i="73" s="1"/>
  <c r="AX3" i="89"/>
  <c r="S3" i="89" s="1"/>
  <c r="AC3" i="89" s="1"/>
  <c r="AX33" i="73"/>
  <c r="S33" i="73" s="1"/>
  <c r="AC33" i="73" s="1"/>
  <c r="AB34" i="73" s="1"/>
  <c r="AX27" i="73"/>
  <c r="S27" i="73" s="1"/>
  <c r="AC27" i="73" s="1"/>
  <c r="AB28" i="73" s="1"/>
  <c r="AX21" i="73"/>
  <c r="S21" i="73" s="1"/>
  <c r="AC21" i="73" s="1"/>
  <c r="AB22" i="73" s="1"/>
  <c r="AX15" i="73"/>
  <c r="S15" i="73" s="1"/>
  <c r="AC15" i="73" s="1"/>
  <c r="AB16" i="73" s="1"/>
  <c r="AX9" i="73"/>
  <c r="S9" i="73" s="1"/>
  <c r="AC9" i="73" s="1"/>
  <c r="AB10" i="73" s="1"/>
  <c r="AX25" i="89"/>
  <c r="S25" i="89" s="1"/>
  <c r="AC25" i="89" s="1"/>
  <c r="AB26" i="89" s="1"/>
  <c r="AX19" i="89"/>
  <c r="S19" i="89" s="1"/>
  <c r="AC19" i="89" s="1"/>
  <c r="AB20" i="89" s="1"/>
  <c r="AX13" i="89"/>
  <c r="S13" i="89" s="1"/>
  <c r="AC13" i="89" s="1"/>
  <c r="AB14" i="89" s="1"/>
  <c r="AX9" i="89"/>
  <c r="S9" i="89" s="1"/>
  <c r="AC9" i="89" s="1"/>
  <c r="AB10" i="89" s="1"/>
  <c r="AX8" i="73"/>
  <c r="S8" i="73" s="1"/>
  <c r="AC8" i="73" s="1"/>
  <c r="AB9" i="73" s="1"/>
  <c r="AX8" i="89"/>
  <c r="S8" i="89" s="1"/>
  <c r="AC8" i="89" s="1"/>
  <c r="AB9" i="89" s="1"/>
  <c r="AX7" i="73"/>
  <c r="S7" i="73" s="1"/>
  <c r="AC7" i="73" s="1"/>
  <c r="AB8" i="73" s="1"/>
  <c r="AX6" i="89"/>
  <c r="S6" i="89" s="1"/>
  <c r="AC6" i="89" s="1"/>
  <c r="AB7" i="89" s="1"/>
  <c r="AX4" i="89"/>
  <c r="S4" i="89" s="1"/>
  <c r="AC4" i="89" s="1"/>
  <c r="AB5" i="89" s="1"/>
  <c r="AK6" i="89"/>
  <c r="AT6" i="89" s="1"/>
  <c r="AJ6" i="73"/>
  <c r="AK6" i="73"/>
  <c r="AT6" i="73" s="1"/>
  <c r="AJ70" i="73"/>
  <c r="AK70" i="73"/>
  <c r="AT70" i="73" s="1"/>
  <c r="AJ46" i="73"/>
  <c r="AK46" i="73"/>
  <c r="AT46" i="73" s="1"/>
  <c r="AJ16" i="73"/>
  <c r="AK16" i="73"/>
  <c r="AT16" i="73" s="1"/>
  <c r="AJ82" i="89"/>
  <c r="AK82" i="89"/>
  <c r="AT82" i="89" s="1"/>
  <c r="AJ58" i="89"/>
  <c r="AK58" i="89"/>
  <c r="AT58" i="89" s="1"/>
  <c r="AJ28" i="89"/>
  <c r="AK28" i="89"/>
  <c r="AT28" i="89" s="1"/>
  <c r="AK7" i="89"/>
  <c r="AT7" i="89" s="1"/>
  <c r="AJ89" i="93"/>
  <c r="AK89" i="93"/>
  <c r="AT89" i="93" s="1"/>
  <c r="AJ71" i="93"/>
  <c r="AK71" i="93"/>
  <c r="AT71" i="93" s="1"/>
  <c r="AJ53" i="93"/>
  <c r="AK53" i="93"/>
  <c r="AT53" i="93" s="1"/>
  <c r="AJ41" i="93"/>
  <c r="AK41" i="93"/>
  <c r="AT41" i="93" s="1"/>
  <c r="AJ23" i="93"/>
  <c r="AK23" i="93"/>
  <c r="AT23" i="93" s="1"/>
  <c r="AJ6" i="93"/>
  <c r="AK6" i="93"/>
  <c r="AT6" i="93" s="1"/>
  <c r="AJ93" i="73"/>
  <c r="AK93" i="73"/>
  <c r="AT93" i="73" s="1"/>
  <c r="AJ87" i="73"/>
  <c r="AK87" i="73"/>
  <c r="AT87" i="73" s="1"/>
  <c r="AJ81" i="73"/>
  <c r="AK81" i="73"/>
  <c r="AT81" i="73" s="1"/>
  <c r="AJ75" i="73"/>
  <c r="AK75" i="73"/>
  <c r="AT75" i="73" s="1"/>
  <c r="AJ69" i="73"/>
  <c r="AK69" i="73"/>
  <c r="AT69" i="73" s="1"/>
  <c r="AJ63" i="73"/>
  <c r="AK63" i="73"/>
  <c r="AT63" i="73" s="1"/>
  <c r="AJ57" i="73"/>
  <c r="AK57" i="73"/>
  <c r="AT57" i="73" s="1"/>
  <c r="AJ51" i="73"/>
  <c r="AK51" i="73"/>
  <c r="AT51" i="73" s="1"/>
  <c r="AJ45" i="73"/>
  <c r="AK45" i="73"/>
  <c r="AT45" i="73" s="1"/>
  <c r="AJ39" i="73"/>
  <c r="AK39" i="73"/>
  <c r="AT39" i="73" s="1"/>
  <c r="AJ33" i="73"/>
  <c r="AK33" i="73"/>
  <c r="AT33" i="73" s="1"/>
  <c r="AJ27" i="73"/>
  <c r="AK27" i="73"/>
  <c r="AT27" i="73" s="1"/>
  <c r="AJ21" i="73"/>
  <c r="AK21" i="73"/>
  <c r="AT21" i="73" s="1"/>
  <c r="AJ15" i="73"/>
  <c r="AK15" i="73"/>
  <c r="AT15" i="73" s="1"/>
  <c r="AJ9" i="73"/>
  <c r="AK9" i="73"/>
  <c r="AT9" i="73" s="1"/>
  <c r="AX3" i="73"/>
  <c r="S3" i="73" s="1"/>
  <c r="AC3" i="73" s="1"/>
  <c r="AJ93" i="89"/>
  <c r="AK93" i="89"/>
  <c r="AT93" i="89" s="1"/>
  <c r="AJ87" i="89"/>
  <c r="AK87" i="89"/>
  <c r="AT87" i="89" s="1"/>
  <c r="AJ81" i="89"/>
  <c r="AK81" i="89"/>
  <c r="AT81" i="89" s="1"/>
  <c r="AJ75" i="89"/>
  <c r="AK75" i="89"/>
  <c r="AT75" i="89" s="1"/>
  <c r="AJ69" i="89"/>
  <c r="AK69" i="89"/>
  <c r="AT69" i="89" s="1"/>
  <c r="AJ63" i="89"/>
  <c r="AK63" i="89"/>
  <c r="AT63" i="89" s="1"/>
  <c r="AJ57" i="89"/>
  <c r="AK57" i="89"/>
  <c r="AT57" i="89" s="1"/>
  <c r="AJ51" i="89"/>
  <c r="AK51" i="89"/>
  <c r="AT51" i="89" s="1"/>
  <c r="AJ45" i="89"/>
  <c r="AK45" i="89"/>
  <c r="AT45" i="89" s="1"/>
  <c r="AJ39" i="89"/>
  <c r="AK39" i="89"/>
  <c r="AT39" i="89" s="1"/>
  <c r="AJ33" i="89"/>
  <c r="AK33" i="89"/>
  <c r="AT33" i="89" s="1"/>
  <c r="AJ27" i="89"/>
  <c r="AK27" i="89"/>
  <c r="AT27" i="89" s="1"/>
  <c r="AJ21" i="89"/>
  <c r="AK21" i="89"/>
  <c r="AT21" i="89" s="1"/>
  <c r="AJ15" i="89"/>
  <c r="AK15" i="89"/>
  <c r="AT15" i="89" s="1"/>
  <c r="AB4" i="89"/>
  <c r="AJ3" i="89"/>
  <c r="AJ97" i="93"/>
  <c r="AK97" i="93"/>
  <c r="AT97" i="93" s="1"/>
  <c r="AJ88" i="93"/>
  <c r="AK88" i="93"/>
  <c r="AT88" i="93" s="1"/>
  <c r="AJ82" i="93"/>
  <c r="AK82" i="93"/>
  <c r="AT82" i="93" s="1"/>
  <c r="AJ76" i="93"/>
  <c r="AK76" i="93"/>
  <c r="AT76" i="93" s="1"/>
  <c r="AJ70" i="93"/>
  <c r="AK70" i="93"/>
  <c r="AT70" i="93" s="1"/>
  <c r="AJ64" i="93"/>
  <c r="AK64" i="93"/>
  <c r="AT64" i="93" s="1"/>
  <c r="AJ58" i="93"/>
  <c r="AK58" i="93"/>
  <c r="AT58" i="93" s="1"/>
  <c r="AJ52" i="93"/>
  <c r="AK52" i="93"/>
  <c r="AT52" i="93" s="1"/>
  <c r="AJ46" i="93"/>
  <c r="AK46" i="93"/>
  <c r="AT46" i="93" s="1"/>
  <c r="AJ40" i="93"/>
  <c r="AK40" i="93"/>
  <c r="AT40" i="93" s="1"/>
  <c r="AJ34" i="93"/>
  <c r="AK34" i="93"/>
  <c r="AT34" i="93" s="1"/>
  <c r="AJ28" i="93"/>
  <c r="AK28" i="93"/>
  <c r="AT28" i="93" s="1"/>
  <c r="AJ22" i="93"/>
  <c r="AK22" i="93"/>
  <c r="AT22" i="93" s="1"/>
  <c r="AJ16" i="93"/>
  <c r="AK16" i="93"/>
  <c r="AT16" i="93" s="1"/>
  <c r="AJ10" i="93"/>
  <c r="AK10" i="93"/>
  <c r="AT10" i="93" s="1"/>
  <c r="AJ82" i="73"/>
  <c r="AK82" i="73"/>
  <c r="AT82" i="73" s="1"/>
  <c r="AJ52" i="73"/>
  <c r="AK52" i="73"/>
  <c r="AT52" i="73" s="1"/>
  <c r="AJ22" i="73"/>
  <c r="AK22" i="73"/>
  <c r="AT22" i="73" s="1"/>
  <c r="AJ97" i="89"/>
  <c r="AK97" i="89"/>
  <c r="AT97" i="89" s="1"/>
  <c r="AJ70" i="89"/>
  <c r="AK70" i="89"/>
  <c r="AT70" i="89" s="1"/>
  <c r="AJ22" i="89"/>
  <c r="AK22" i="89"/>
  <c r="AT22" i="89" s="1"/>
  <c r="AJ59" i="93"/>
  <c r="AK59" i="93"/>
  <c r="AT59" i="93" s="1"/>
  <c r="AJ96" i="73"/>
  <c r="AK96" i="73"/>
  <c r="AT96" i="73" s="1"/>
  <c r="AJ80" i="73"/>
  <c r="AK80" i="73"/>
  <c r="AT80" i="73" s="1"/>
  <c r="AJ74" i="73"/>
  <c r="AK74" i="73"/>
  <c r="AT74" i="73" s="1"/>
  <c r="AJ68" i="73"/>
  <c r="AK68" i="73"/>
  <c r="AT68" i="73" s="1"/>
  <c r="AJ62" i="73"/>
  <c r="AK62" i="73"/>
  <c r="AT62" i="73" s="1"/>
  <c r="AJ56" i="73"/>
  <c r="AK56" i="73"/>
  <c r="AT56" i="73" s="1"/>
  <c r="AJ50" i="73"/>
  <c r="AK50" i="73"/>
  <c r="AT50" i="73" s="1"/>
  <c r="AJ44" i="73"/>
  <c r="AK44" i="73"/>
  <c r="AT44" i="73" s="1"/>
  <c r="AJ38" i="73"/>
  <c r="AK38" i="73"/>
  <c r="AT38" i="73" s="1"/>
  <c r="AJ32" i="73"/>
  <c r="AK32" i="73"/>
  <c r="AT32" i="73" s="1"/>
  <c r="AJ26" i="73"/>
  <c r="AK26" i="73"/>
  <c r="AT26" i="73" s="1"/>
  <c r="AJ20" i="73"/>
  <c r="AK20" i="73"/>
  <c r="AT20" i="73" s="1"/>
  <c r="AJ14" i="73"/>
  <c r="AK14" i="73"/>
  <c r="AT14" i="73" s="1"/>
  <c r="AJ8" i="73"/>
  <c r="AK8" i="73"/>
  <c r="AT8" i="73" s="1"/>
  <c r="AJ95" i="89"/>
  <c r="AK95" i="89"/>
  <c r="AT95" i="89" s="1"/>
  <c r="AJ92" i="89"/>
  <c r="AK92" i="89"/>
  <c r="AT92" i="89" s="1"/>
  <c r="AJ86" i="89"/>
  <c r="AK86" i="89"/>
  <c r="AT86" i="89" s="1"/>
  <c r="AJ80" i="89"/>
  <c r="AK80" i="89"/>
  <c r="AT80" i="89" s="1"/>
  <c r="AJ74" i="89"/>
  <c r="AK74" i="89"/>
  <c r="AT74" i="89" s="1"/>
  <c r="AJ68" i="89"/>
  <c r="AK68" i="89"/>
  <c r="AT68" i="89" s="1"/>
  <c r="AJ62" i="89"/>
  <c r="AK62" i="89"/>
  <c r="AT62" i="89" s="1"/>
  <c r="AJ56" i="89"/>
  <c r="AK56" i="89"/>
  <c r="AT56" i="89" s="1"/>
  <c r="AJ50" i="89"/>
  <c r="AK50" i="89"/>
  <c r="AT50" i="89" s="1"/>
  <c r="AJ44" i="89"/>
  <c r="AK44" i="89"/>
  <c r="AT44" i="89" s="1"/>
  <c r="AJ38" i="89"/>
  <c r="AK38" i="89"/>
  <c r="AT38" i="89" s="1"/>
  <c r="AJ32" i="89"/>
  <c r="AK32" i="89"/>
  <c r="AT32" i="89" s="1"/>
  <c r="AJ26" i="89"/>
  <c r="AK26" i="89"/>
  <c r="AT26" i="89" s="1"/>
  <c r="AJ20" i="89"/>
  <c r="AK20" i="89"/>
  <c r="AT20" i="89" s="1"/>
  <c r="AJ14" i="89"/>
  <c r="AK14" i="89"/>
  <c r="AT14" i="89" s="1"/>
  <c r="AJ10" i="89"/>
  <c r="AK10" i="89"/>
  <c r="AT10" i="89" s="1"/>
  <c r="AJ93" i="93"/>
  <c r="AK93" i="93"/>
  <c r="AT93" i="93" s="1"/>
  <c r="AJ87" i="93"/>
  <c r="AK87" i="93"/>
  <c r="AT87" i="93" s="1"/>
  <c r="AJ81" i="93"/>
  <c r="AK81" i="93"/>
  <c r="AT81" i="93" s="1"/>
  <c r="AJ75" i="93"/>
  <c r="AK75" i="93"/>
  <c r="AT75" i="93" s="1"/>
  <c r="AJ69" i="93"/>
  <c r="AK69" i="93"/>
  <c r="AT69" i="93" s="1"/>
  <c r="AJ63" i="93"/>
  <c r="AK63" i="93"/>
  <c r="AT63" i="93" s="1"/>
  <c r="AJ57" i="93"/>
  <c r="AK57" i="93"/>
  <c r="AT57" i="93" s="1"/>
  <c r="AJ51" i="93"/>
  <c r="AK51" i="93"/>
  <c r="AT51" i="93" s="1"/>
  <c r="AJ45" i="93"/>
  <c r="AK45" i="93"/>
  <c r="AT45" i="93" s="1"/>
  <c r="AJ39" i="93"/>
  <c r="AK39" i="93"/>
  <c r="AT39" i="93" s="1"/>
  <c r="AJ33" i="93"/>
  <c r="AK33" i="93"/>
  <c r="AT33" i="93" s="1"/>
  <c r="AJ27" i="93"/>
  <c r="AK27" i="93"/>
  <c r="AT27" i="93" s="1"/>
  <c r="AJ21" i="93"/>
  <c r="AK21" i="93"/>
  <c r="AT21" i="93" s="1"/>
  <c r="AJ15" i="93"/>
  <c r="AK15" i="93"/>
  <c r="AT15" i="93" s="1"/>
  <c r="AJ9" i="93"/>
  <c r="AK9" i="93"/>
  <c r="AT9" i="93" s="1"/>
  <c r="AJ5" i="93"/>
  <c r="AK5" i="93"/>
  <c r="AT5" i="93" s="1"/>
  <c r="AL98" i="85"/>
  <c r="AU98" i="85" s="1"/>
  <c r="AR98" i="85"/>
  <c r="AR100" i="85" s="1"/>
  <c r="AJ88" i="73"/>
  <c r="AK88" i="73"/>
  <c r="AT88" i="73" s="1"/>
  <c r="AJ58" i="73"/>
  <c r="AK58" i="73"/>
  <c r="AT58" i="73" s="1"/>
  <c r="AJ28" i="73"/>
  <c r="AK28" i="73"/>
  <c r="AT28" i="73" s="1"/>
  <c r="AJ46" i="89"/>
  <c r="AK46" i="89"/>
  <c r="AT46" i="89" s="1"/>
  <c r="AJ73" i="73"/>
  <c r="AK73" i="73"/>
  <c r="AT73" i="73" s="1"/>
  <c r="AJ55" i="73"/>
  <c r="AK55" i="73"/>
  <c r="AT55" i="73" s="1"/>
  <c r="AJ49" i="73"/>
  <c r="AK49" i="73"/>
  <c r="AT49" i="73" s="1"/>
  <c r="AJ43" i="73"/>
  <c r="AK43" i="73"/>
  <c r="AT43" i="73" s="1"/>
  <c r="AJ37" i="73"/>
  <c r="AK37" i="73"/>
  <c r="AT37" i="73" s="1"/>
  <c r="AJ31" i="73"/>
  <c r="AK31" i="73"/>
  <c r="AT31" i="73" s="1"/>
  <c r="AJ25" i="73"/>
  <c r="AK25" i="73"/>
  <c r="AT25" i="73" s="1"/>
  <c r="AJ19" i="73"/>
  <c r="AK19" i="73"/>
  <c r="AT19" i="73" s="1"/>
  <c r="AJ13" i="73"/>
  <c r="AK13" i="73"/>
  <c r="AT13" i="73" s="1"/>
  <c r="AJ7" i="73"/>
  <c r="AK7" i="73"/>
  <c r="AT7" i="73" s="1"/>
  <c r="AJ94" i="89"/>
  <c r="AK94" i="89"/>
  <c r="AT94" i="89" s="1"/>
  <c r="AJ91" i="89"/>
  <c r="AK91" i="89"/>
  <c r="AT91" i="89" s="1"/>
  <c r="AJ85" i="89"/>
  <c r="AK85" i="89"/>
  <c r="AT85" i="89" s="1"/>
  <c r="AJ79" i="89"/>
  <c r="AK79" i="89"/>
  <c r="AT79" i="89" s="1"/>
  <c r="AJ73" i="89"/>
  <c r="AK73" i="89"/>
  <c r="AT73" i="89" s="1"/>
  <c r="AJ67" i="89"/>
  <c r="AK67" i="89"/>
  <c r="AT67" i="89" s="1"/>
  <c r="AJ61" i="89"/>
  <c r="AK61" i="89"/>
  <c r="AT61" i="89" s="1"/>
  <c r="AJ55" i="89"/>
  <c r="AK55" i="89"/>
  <c r="AT55" i="89" s="1"/>
  <c r="AJ49" i="89"/>
  <c r="AK49" i="89"/>
  <c r="AT49" i="89" s="1"/>
  <c r="AJ43" i="89"/>
  <c r="AK43" i="89"/>
  <c r="AT43" i="89" s="1"/>
  <c r="AJ37" i="89"/>
  <c r="AK37" i="89"/>
  <c r="AT37" i="89" s="1"/>
  <c r="AJ31" i="89"/>
  <c r="AK31" i="89"/>
  <c r="AT31" i="89" s="1"/>
  <c r="AJ25" i="89"/>
  <c r="AK25" i="89"/>
  <c r="AT25" i="89" s="1"/>
  <c r="AJ19" i="89"/>
  <c r="AK19" i="89"/>
  <c r="AT19" i="89" s="1"/>
  <c r="AJ13" i="89"/>
  <c r="AK13" i="89"/>
  <c r="AT13" i="89" s="1"/>
  <c r="AJ9" i="89"/>
  <c r="AK9" i="89"/>
  <c r="AT9" i="89" s="1"/>
  <c r="AJ92" i="93"/>
  <c r="AK92" i="93"/>
  <c r="AT92" i="93" s="1"/>
  <c r="AJ86" i="93"/>
  <c r="AK86" i="93"/>
  <c r="AT86" i="93" s="1"/>
  <c r="AJ80" i="93"/>
  <c r="AK80" i="93"/>
  <c r="AT80" i="93" s="1"/>
  <c r="AJ74" i="93"/>
  <c r="AK74" i="93"/>
  <c r="AT74" i="93" s="1"/>
  <c r="AJ68" i="93"/>
  <c r="AK68" i="93"/>
  <c r="AT68" i="93" s="1"/>
  <c r="AJ62" i="93"/>
  <c r="AK62" i="93"/>
  <c r="AT62" i="93" s="1"/>
  <c r="AJ56" i="93"/>
  <c r="AK56" i="93"/>
  <c r="AT56" i="93" s="1"/>
  <c r="AJ50" i="93"/>
  <c r="AK50" i="93"/>
  <c r="AT50" i="93" s="1"/>
  <c r="AJ44" i="93"/>
  <c r="AK44" i="93"/>
  <c r="AT44" i="93" s="1"/>
  <c r="AJ38" i="93"/>
  <c r="AK38" i="93"/>
  <c r="AT38" i="93" s="1"/>
  <c r="AJ32" i="93"/>
  <c r="AK32" i="93"/>
  <c r="AT32" i="93" s="1"/>
  <c r="AJ26" i="93"/>
  <c r="AK26" i="93"/>
  <c r="AT26" i="93" s="1"/>
  <c r="AJ20" i="93"/>
  <c r="AK20" i="93"/>
  <c r="AT20" i="93" s="1"/>
  <c r="AJ14" i="93"/>
  <c r="AK14" i="93"/>
  <c r="AT14" i="93" s="1"/>
  <c r="AJ8" i="93"/>
  <c r="AK8" i="93"/>
  <c r="AT8" i="93" s="1"/>
  <c r="AS4" i="37"/>
  <c r="AS100" i="37" s="1"/>
  <c r="AL4" i="37"/>
  <c r="AU4" i="37" s="1"/>
  <c r="AU100" i="37" s="1"/>
  <c r="C11" i="37" s="1"/>
  <c r="AI98" i="89"/>
  <c r="AN98" i="89"/>
  <c r="AN100" i="89" s="1"/>
  <c r="AJ76" i="73"/>
  <c r="AK76" i="73"/>
  <c r="AT76" i="73" s="1"/>
  <c r="AJ40" i="73"/>
  <c r="AK40" i="73"/>
  <c r="AT40" i="73" s="1"/>
  <c r="AJ10" i="73"/>
  <c r="AK10" i="73"/>
  <c r="AT10" i="73" s="1"/>
  <c r="AJ88" i="89"/>
  <c r="AK88" i="89"/>
  <c r="AT88" i="89" s="1"/>
  <c r="AJ64" i="89"/>
  <c r="AK64" i="89"/>
  <c r="AT64" i="89" s="1"/>
  <c r="AJ40" i="89"/>
  <c r="AK40" i="89"/>
  <c r="AT40" i="89" s="1"/>
  <c r="AJ16" i="89"/>
  <c r="AK16" i="89"/>
  <c r="AT16" i="89" s="1"/>
  <c r="AJ96" i="93"/>
  <c r="AK96" i="93"/>
  <c r="AT96" i="93" s="1"/>
  <c r="AJ35" i="93"/>
  <c r="AK35" i="93"/>
  <c r="AT35" i="93" s="1"/>
  <c r="AJ17" i="93"/>
  <c r="AK17" i="93"/>
  <c r="AT17" i="93" s="1"/>
  <c r="AS4" i="85"/>
  <c r="AS100" i="85" s="1"/>
  <c r="AL4" i="85"/>
  <c r="AU4" i="85" s="1"/>
  <c r="AU100" i="85" s="1"/>
  <c r="C11" i="85" s="1"/>
  <c r="F38" i="97" s="1"/>
  <c r="AJ92" i="73"/>
  <c r="AK92" i="73"/>
  <c r="AT92" i="73" s="1"/>
  <c r="AJ94" i="73"/>
  <c r="AK94" i="73"/>
  <c r="AT94" i="73" s="1"/>
  <c r="AJ85" i="73"/>
  <c r="AK85" i="73"/>
  <c r="AT85" i="73" s="1"/>
  <c r="AJ61" i="73"/>
  <c r="AK61" i="73"/>
  <c r="AT61" i="73" s="1"/>
  <c r="AJ90" i="73"/>
  <c r="AK90" i="73"/>
  <c r="AT90" i="73" s="1"/>
  <c r="AJ84" i="73"/>
  <c r="AK84" i="73"/>
  <c r="AT84" i="73" s="1"/>
  <c r="AJ78" i="73"/>
  <c r="AK78" i="73"/>
  <c r="AT78" i="73" s="1"/>
  <c r="AJ72" i="73"/>
  <c r="AK72" i="73"/>
  <c r="AT72" i="73" s="1"/>
  <c r="AJ66" i="73"/>
  <c r="AK66" i="73"/>
  <c r="AT66" i="73" s="1"/>
  <c r="AJ60" i="73"/>
  <c r="AK60" i="73"/>
  <c r="AT60" i="73" s="1"/>
  <c r="AJ54" i="73"/>
  <c r="AK54" i="73"/>
  <c r="AT54" i="73" s="1"/>
  <c r="AJ48" i="73"/>
  <c r="AK48" i="73"/>
  <c r="AT48" i="73" s="1"/>
  <c r="AJ42" i="73"/>
  <c r="AK42" i="73"/>
  <c r="AT42" i="73" s="1"/>
  <c r="AJ36" i="73"/>
  <c r="AK36" i="73"/>
  <c r="AT36" i="73" s="1"/>
  <c r="AJ30" i="73"/>
  <c r="AK30" i="73"/>
  <c r="AT30" i="73" s="1"/>
  <c r="AJ24" i="73"/>
  <c r="AK24" i="73"/>
  <c r="AT24" i="73" s="1"/>
  <c r="AJ18" i="73"/>
  <c r="AK18" i="73"/>
  <c r="AT18" i="73" s="1"/>
  <c r="AJ12" i="73"/>
  <c r="AK12" i="73"/>
  <c r="AT12" i="73" s="1"/>
  <c r="AJ98" i="89"/>
  <c r="AS98" i="89" s="1"/>
  <c r="AK98" i="89"/>
  <c r="AT98" i="89" s="1"/>
  <c r="AJ90" i="89"/>
  <c r="AK90" i="89"/>
  <c r="AT90" i="89" s="1"/>
  <c r="AJ84" i="89"/>
  <c r="AK84" i="89"/>
  <c r="AT84" i="89" s="1"/>
  <c r="AJ78" i="89"/>
  <c r="AK78" i="89"/>
  <c r="AT78" i="89" s="1"/>
  <c r="AJ72" i="89"/>
  <c r="AK72" i="89"/>
  <c r="AT72" i="89" s="1"/>
  <c r="AJ66" i="89"/>
  <c r="AK66" i="89"/>
  <c r="AT66" i="89" s="1"/>
  <c r="AJ60" i="89"/>
  <c r="AK60" i="89"/>
  <c r="AT60" i="89" s="1"/>
  <c r="AJ54" i="89"/>
  <c r="AK54" i="89"/>
  <c r="AT54" i="89" s="1"/>
  <c r="AJ48" i="89"/>
  <c r="AK48" i="89"/>
  <c r="AT48" i="89" s="1"/>
  <c r="AJ42" i="89"/>
  <c r="AK42" i="89"/>
  <c r="AT42" i="89" s="1"/>
  <c r="AJ36" i="89"/>
  <c r="AK36" i="89"/>
  <c r="AT36" i="89" s="1"/>
  <c r="AJ30" i="89"/>
  <c r="AK30" i="89"/>
  <c r="AT30" i="89" s="1"/>
  <c r="AJ24" i="89"/>
  <c r="AK24" i="89"/>
  <c r="AT24" i="89" s="1"/>
  <c r="AJ18" i="89"/>
  <c r="AK18" i="89"/>
  <c r="AT18" i="89" s="1"/>
  <c r="AJ12" i="89"/>
  <c r="AK12" i="89"/>
  <c r="AT12" i="89" s="1"/>
  <c r="AX7" i="89"/>
  <c r="S7" i="89" s="1"/>
  <c r="AC7" i="89" s="1"/>
  <c r="AB8" i="89" s="1"/>
  <c r="AJ95" i="93"/>
  <c r="AK95" i="93"/>
  <c r="AT95" i="93" s="1"/>
  <c r="AJ91" i="93"/>
  <c r="AK91" i="93"/>
  <c r="AT91" i="93" s="1"/>
  <c r="AJ85" i="93"/>
  <c r="AK85" i="93"/>
  <c r="AT85" i="93" s="1"/>
  <c r="AJ79" i="93"/>
  <c r="AK79" i="93"/>
  <c r="AT79" i="93" s="1"/>
  <c r="AJ73" i="93"/>
  <c r="AK73" i="93"/>
  <c r="AT73" i="93" s="1"/>
  <c r="AJ67" i="93"/>
  <c r="AK67" i="93"/>
  <c r="AT67" i="93" s="1"/>
  <c r="AJ61" i="93"/>
  <c r="AK61" i="93"/>
  <c r="AT61" i="93" s="1"/>
  <c r="AJ55" i="93"/>
  <c r="AK55" i="93"/>
  <c r="AT55" i="93" s="1"/>
  <c r="AJ49" i="93"/>
  <c r="AK49" i="93"/>
  <c r="AT49" i="93" s="1"/>
  <c r="AJ43" i="93"/>
  <c r="AK43" i="93"/>
  <c r="AT43" i="93" s="1"/>
  <c r="AJ37" i="93"/>
  <c r="AK37" i="93"/>
  <c r="AT37" i="93" s="1"/>
  <c r="AJ31" i="93"/>
  <c r="AK31" i="93"/>
  <c r="AT31" i="93" s="1"/>
  <c r="AJ25" i="93"/>
  <c r="AK25" i="93"/>
  <c r="AT25" i="93" s="1"/>
  <c r="AJ19" i="93"/>
  <c r="AK19" i="93"/>
  <c r="AT19" i="93" s="1"/>
  <c r="AJ13" i="93"/>
  <c r="AK13" i="93"/>
  <c r="AT13" i="93" s="1"/>
  <c r="AJ7" i="93"/>
  <c r="AK7" i="93"/>
  <c r="AT7" i="93" s="1"/>
  <c r="AJ95" i="73"/>
  <c r="AK95" i="73"/>
  <c r="AT95" i="73" s="1"/>
  <c r="AJ64" i="73"/>
  <c r="AK64" i="73"/>
  <c r="AT64" i="73" s="1"/>
  <c r="AJ34" i="73"/>
  <c r="AK34" i="73"/>
  <c r="AT34" i="73" s="1"/>
  <c r="AJ5" i="73"/>
  <c r="AK5" i="73"/>
  <c r="AT5" i="73" s="1"/>
  <c r="AJ76" i="89"/>
  <c r="AK76" i="89"/>
  <c r="AT76" i="89" s="1"/>
  <c r="AJ52" i="89"/>
  <c r="AK52" i="89"/>
  <c r="AT52" i="89" s="1"/>
  <c r="AJ34" i="89"/>
  <c r="AK34" i="89"/>
  <c r="AT34" i="89" s="1"/>
  <c r="AJ5" i="89"/>
  <c r="AK5" i="89"/>
  <c r="AT5" i="89" s="1"/>
  <c r="AJ83" i="93"/>
  <c r="AK83" i="93"/>
  <c r="AT83" i="93" s="1"/>
  <c r="AJ77" i="93"/>
  <c r="AK77" i="93"/>
  <c r="AT77" i="93" s="1"/>
  <c r="AJ65" i="93"/>
  <c r="AK65" i="93"/>
  <c r="AT65" i="93" s="1"/>
  <c r="AJ47" i="93"/>
  <c r="AK47" i="93"/>
  <c r="AT47" i="93" s="1"/>
  <c r="AJ29" i="93"/>
  <c r="AK29" i="93"/>
  <c r="AT29" i="93" s="1"/>
  <c r="AJ11" i="93"/>
  <c r="AK11" i="93"/>
  <c r="AT11" i="93" s="1"/>
  <c r="AG98" i="73"/>
  <c r="AP98" i="73" s="1"/>
  <c r="AP100" i="73" s="1"/>
  <c r="AF98" i="73"/>
  <c r="AO98" i="73" s="1"/>
  <c r="AO100" i="73" s="1"/>
  <c r="AE98" i="73"/>
  <c r="AC98" i="73"/>
  <c r="AJ98" i="73" s="1"/>
  <c r="AS98" i="73" s="1"/>
  <c r="AJ86" i="73"/>
  <c r="AK86" i="73"/>
  <c r="AT86" i="73" s="1"/>
  <c r="AJ91" i="73"/>
  <c r="AK91" i="73"/>
  <c r="AT91" i="73" s="1"/>
  <c r="AJ79" i="73"/>
  <c r="AK79" i="73"/>
  <c r="AT79" i="73" s="1"/>
  <c r="AJ67" i="73"/>
  <c r="AK67" i="73"/>
  <c r="AT67" i="73" s="1"/>
  <c r="AJ97" i="73"/>
  <c r="AK97" i="73"/>
  <c r="AT97" i="73" s="1"/>
  <c r="AJ89" i="73"/>
  <c r="AK89" i="73"/>
  <c r="AT89" i="73" s="1"/>
  <c r="AJ83" i="73"/>
  <c r="AK83" i="73"/>
  <c r="AT83" i="73" s="1"/>
  <c r="AJ77" i="73"/>
  <c r="AK77" i="73"/>
  <c r="AT77" i="73" s="1"/>
  <c r="AJ71" i="73"/>
  <c r="AK71" i="73"/>
  <c r="AT71" i="73" s="1"/>
  <c r="AJ65" i="73"/>
  <c r="AK65" i="73"/>
  <c r="AT65" i="73" s="1"/>
  <c r="AJ59" i="73"/>
  <c r="AK59" i="73"/>
  <c r="AT59" i="73" s="1"/>
  <c r="AJ53" i="73"/>
  <c r="AK53" i="73"/>
  <c r="AT53" i="73" s="1"/>
  <c r="AJ47" i="73"/>
  <c r="AK47" i="73"/>
  <c r="AT47" i="73" s="1"/>
  <c r="AJ41" i="73"/>
  <c r="AK41" i="73"/>
  <c r="AT41" i="73" s="1"/>
  <c r="AJ35" i="73"/>
  <c r="AK35" i="73"/>
  <c r="AT35" i="73" s="1"/>
  <c r="AJ29" i="73"/>
  <c r="AK29" i="73"/>
  <c r="AT29" i="73" s="1"/>
  <c r="AJ23" i="73"/>
  <c r="AK23" i="73"/>
  <c r="AT23" i="73" s="1"/>
  <c r="AJ17" i="73"/>
  <c r="AK17" i="73"/>
  <c r="AT17" i="73" s="1"/>
  <c r="AJ11" i="73"/>
  <c r="AK11" i="73"/>
  <c r="AT11" i="73" s="1"/>
  <c r="AG98" i="93"/>
  <c r="AP98" i="93" s="1"/>
  <c r="AP100" i="93" s="1"/>
  <c r="AE98" i="93"/>
  <c r="AF98" i="93"/>
  <c r="AO98" i="93" s="1"/>
  <c r="AO100" i="93" s="1"/>
  <c r="AC98" i="93"/>
  <c r="AJ98" i="93" s="1"/>
  <c r="AS98" i="93" s="1"/>
  <c r="AJ96" i="89"/>
  <c r="AK96" i="89"/>
  <c r="AT96" i="89" s="1"/>
  <c r="AJ89" i="89"/>
  <c r="AK89" i="89"/>
  <c r="AT89" i="89" s="1"/>
  <c r="AJ83" i="89"/>
  <c r="AK83" i="89"/>
  <c r="AT83" i="89" s="1"/>
  <c r="AJ77" i="89"/>
  <c r="AK77" i="89"/>
  <c r="AT77" i="89" s="1"/>
  <c r="AJ71" i="89"/>
  <c r="AK71" i="89"/>
  <c r="AT71" i="89" s="1"/>
  <c r="AJ65" i="89"/>
  <c r="AK65" i="89"/>
  <c r="AT65" i="89" s="1"/>
  <c r="AJ59" i="89"/>
  <c r="AK59" i="89"/>
  <c r="AT59" i="89" s="1"/>
  <c r="AJ53" i="89"/>
  <c r="AK53" i="89"/>
  <c r="AT53" i="89" s="1"/>
  <c r="AJ47" i="89"/>
  <c r="AK47" i="89"/>
  <c r="AT47" i="89" s="1"/>
  <c r="AJ41" i="89"/>
  <c r="AK41" i="89"/>
  <c r="AT41" i="89" s="1"/>
  <c r="AJ35" i="89"/>
  <c r="AK35" i="89"/>
  <c r="AT35" i="89" s="1"/>
  <c r="AJ29" i="89"/>
  <c r="AK29" i="89"/>
  <c r="AT29" i="89" s="1"/>
  <c r="AJ23" i="89"/>
  <c r="AK23" i="89"/>
  <c r="AT23" i="89" s="1"/>
  <c r="AJ17" i="89"/>
  <c r="AK17" i="89"/>
  <c r="AT17" i="89" s="1"/>
  <c r="AJ11" i="89"/>
  <c r="AK11" i="89"/>
  <c r="AT11" i="89" s="1"/>
  <c r="AJ94" i="93"/>
  <c r="AK94" i="93"/>
  <c r="AT94" i="93" s="1"/>
  <c r="AJ90" i="93"/>
  <c r="AK90" i="93"/>
  <c r="AT90" i="93" s="1"/>
  <c r="AJ84" i="93"/>
  <c r="AK84" i="93"/>
  <c r="AT84" i="93" s="1"/>
  <c r="AJ78" i="93"/>
  <c r="AK78" i="93"/>
  <c r="AT78" i="93" s="1"/>
  <c r="AJ72" i="93"/>
  <c r="AK72" i="93"/>
  <c r="AT72" i="93" s="1"/>
  <c r="AJ66" i="93"/>
  <c r="AK66" i="93"/>
  <c r="AT66" i="93" s="1"/>
  <c r="AJ60" i="93"/>
  <c r="AK60" i="93"/>
  <c r="AT60" i="93" s="1"/>
  <c r="AJ54" i="93"/>
  <c r="AK54" i="93"/>
  <c r="AT54" i="93" s="1"/>
  <c r="AJ48" i="93"/>
  <c r="AK48" i="93"/>
  <c r="AT48" i="93" s="1"/>
  <c r="AJ42" i="93"/>
  <c r="AK42" i="93"/>
  <c r="AT42" i="93" s="1"/>
  <c r="AJ36" i="93"/>
  <c r="AK36" i="93"/>
  <c r="AT36" i="93" s="1"/>
  <c r="AJ30" i="93"/>
  <c r="AK30" i="93"/>
  <c r="AT30" i="93" s="1"/>
  <c r="AJ24" i="93"/>
  <c r="AK24" i="93"/>
  <c r="AT24" i="93" s="1"/>
  <c r="AJ18" i="93"/>
  <c r="AK18" i="93"/>
  <c r="AT18" i="93" s="1"/>
  <c r="AJ12" i="93"/>
  <c r="AK12" i="93"/>
  <c r="AT12" i="93" s="1"/>
  <c r="AB4" i="93"/>
  <c r="AJ3" i="93"/>
  <c r="AK98" i="93" l="1"/>
  <c r="AT98" i="93" s="1"/>
  <c r="AJ6" i="89"/>
  <c r="AS3" i="93"/>
  <c r="AL3" i="93"/>
  <c r="AU3" i="93" s="1"/>
  <c r="AJ8" i="89"/>
  <c r="AK8" i="89"/>
  <c r="AT8" i="89" s="1"/>
  <c r="AS24" i="89"/>
  <c r="AL24" i="89"/>
  <c r="AU24" i="89" s="1"/>
  <c r="AS78" i="89"/>
  <c r="AL78" i="89"/>
  <c r="AU78" i="89" s="1"/>
  <c r="AS24" i="73"/>
  <c r="AL24" i="73"/>
  <c r="AU24" i="73" s="1"/>
  <c r="AS60" i="73"/>
  <c r="AL60" i="73"/>
  <c r="AU60" i="73" s="1"/>
  <c r="AS96" i="93"/>
  <c r="AL96" i="93"/>
  <c r="AU96" i="93" s="1"/>
  <c r="AS64" i="89"/>
  <c r="AL64" i="89"/>
  <c r="AU64" i="89" s="1"/>
  <c r="AS40" i="73"/>
  <c r="AL40" i="73"/>
  <c r="AU40" i="73" s="1"/>
  <c r="AS20" i="93"/>
  <c r="AL20" i="93"/>
  <c r="AU20" i="93" s="1"/>
  <c r="AS38" i="93"/>
  <c r="AL38" i="93"/>
  <c r="AU38" i="93" s="1"/>
  <c r="AS56" i="93"/>
  <c r="AL56" i="93"/>
  <c r="AU56" i="93" s="1"/>
  <c r="AS74" i="93"/>
  <c r="AL74" i="93"/>
  <c r="AU74" i="93" s="1"/>
  <c r="AS92" i="93"/>
  <c r="AL92" i="93"/>
  <c r="AU92" i="93" s="1"/>
  <c r="AS13" i="89"/>
  <c r="AL13" i="89"/>
  <c r="AU13" i="89" s="1"/>
  <c r="AS31" i="89"/>
  <c r="AL31" i="89"/>
  <c r="AU31" i="89" s="1"/>
  <c r="AS49" i="89"/>
  <c r="AL49" i="89"/>
  <c r="AU49" i="89" s="1"/>
  <c r="AS67" i="89"/>
  <c r="AL67" i="89"/>
  <c r="AU67" i="89" s="1"/>
  <c r="AS85" i="89"/>
  <c r="AL85" i="89"/>
  <c r="AU85" i="89" s="1"/>
  <c r="AS7" i="73"/>
  <c r="AL7" i="73"/>
  <c r="AU7" i="73" s="1"/>
  <c r="AS25" i="73"/>
  <c r="AL25" i="73"/>
  <c r="AU25" i="73" s="1"/>
  <c r="AS43" i="73"/>
  <c r="AL43" i="73"/>
  <c r="AU43" i="73" s="1"/>
  <c r="AS73" i="73"/>
  <c r="AL73" i="73"/>
  <c r="AU73" i="73" s="1"/>
  <c r="AS58" i="73"/>
  <c r="AL58" i="73"/>
  <c r="AU58" i="73" s="1"/>
  <c r="AS5" i="93"/>
  <c r="AL5" i="93"/>
  <c r="AU5" i="93" s="1"/>
  <c r="AS21" i="93"/>
  <c r="AL21" i="93"/>
  <c r="AU21" i="93" s="1"/>
  <c r="AS39" i="93"/>
  <c r="AL39" i="93"/>
  <c r="AU39" i="93" s="1"/>
  <c r="AS57" i="93"/>
  <c r="AL57" i="93"/>
  <c r="AU57" i="93" s="1"/>
  <c r="AS75" i="93"/>
  <c r="AL75" i="93"/>
  <c r="AU75" i="93" s="1"/>
  <c r="AS93" i="93"/>
  <c r="AL93" i="93"/>
  <c r="AU93" i="93" s="1"/>
  <c r="AS20" i="89"/>
  <c r="AL20" i="89"/>
  <c r="AU20" i="89" s="1"/>
  <c r="AS38" i="89"/>
  <c r="AL38" i="89"/>
  <c r="AU38" i="89" s="1"/>
  <c r="AS56" i="89"/>
  <c r="AL56" i="89"/>
  <c r="AU56" i="89" s="1"/>
  <c r="AS74" i="89"/>
  <c r="AL74" i="89"/>
  <c r="AU74" i="89" s="1"/>
  <c r="AS92" i="89"/>
  <c r="AL92" i="89"/>
  <c r="AU92" i="89" s="1"/>
  <c r="AS14" i="73"/>
  <c r="AL14" i="73"/>
  <c r="AU14" i="73" s="1"/>
  <c r="AS32" i="73"/>
  <c r="AL32" i="73"/>
  <c r="AU32" i="73" s="1"/>
  <c r="AS50" i="73"/>
  <c r="AL50" i="73"/>
  <c r="AU50" i="73" s="1"/>
  <c r="AS68" i="73"/>
  <c r="AL68" i="73"/>
  <c r="AU68" i="73" s="1"/>
  <c r="AS96" i="73"/>
  <c r="AL96" i="73"/>
  <c r="AU96" i="73" s="1"/>
  <c r="AS70" i="89"/>
  <c r="AL70" i="89"/>
  <c r="AU70" i="89" s="1"/>
  <c r="AS52" i="73"/>
  <c r="AL52" i="73"/>
  <c r="AU52" i="73" s="1"/>
  <c r="AS9" i="73"/>
  <c r="AL9" i="73"/>
  <c r="AU9" i="73" s="1"/>
  <c r="AS27" i="73"/>
  <c r="AL27" i="73"/>
  <c r="AU27" i="73" s="1"/>
  <c r="AS45" i="73"/>
  <c r="AL45" i="73"/>
  <c r="AU45" i="73" s="1"/>
  <c r="AS63" i="73"/>
  <c r="AL63" i="73"/>
  <c r="AU63" i="73" s="1"/>
  <c r="AS81" i="73"/>
  <c r="AL81" i="73"/>
  <c r="AU81" i="73" s="1"/>
  <c r="AJ4" i="93"/>
  <c r="AK4" i="93"/>
  <c r="AT4" i="93" s="1"/>
  <c r="AT100" i="93" s="1"/>
  <c r="AS24" i="93"/>
  <c r="AL24" i="93"/>
  <c r="AU24" i="93" s="1"/>
  <c r="AS42" i="93"/>
  <c r="AL42" i="93"/>
  <c r="AU42" i="93" s="1"/>
  <c r="AS60" i="93"/>
  <c r="AL60" i="93"/>
  <c r="AU60" i="93" s="1"/>
  <c r="AS78" i="93"/>
  <c r="AL78" i="93"/>
  <c r="AU78" i="93" s="1"/>
  <c r="AS94" i="93"/>
  <c r="AL94" i="93"/>
  <c r="AU94" i="93" s="1"/>
  <c r="AS23" i="89"/>
  <c r="AL23" i="89"/>
  <c r="AU23" i="89" s="1"/>
  <c r="AS41" i="89"/>
  <c r="AL41" i="89"/>
  <c r="AU41" i="89" s="1"/>
  <c r="AS59" i="89"/>
  <c r="AL59" i="89"/>
  <c r="AU59" i="89" s="1"/>
  <c r="AS77" i="89"/>
  <c r="AL77" i="89"/>
  <c r="AU77" i="89" s="1"/>
  <c r="AS96" i="89"/>
  <c r="AL96" i="89"/>
  <c r="AU96" i="89" s="1"/>
  <c r="AS11" i="73"/>
  <c r="AL11" i="73"/>
  <c r="AU11" i="73" s="1"/>
  <c r="AS29" i="73"/>
  <c r="AL29" i="73"/>
  <c r="AU29" i="73" s="1"/>
  <c r="AS47" i="73"/>
  <c r="AL47" i="73"/>
  <c r="AU47" i="73" s="1"/>
  <c r="AS65" i="73"/>
  <c r="AL65" i="73"/>
  <c r="AU65" i="73" s="1"/>
  <c r="AS83" i="73"/>
  <c r="AL83" i="73"/>
  <c r="AU83" i="73" s="1"/>
  <c r="AS67" i="73"/>
  <c r="AL67" i="73"/>
  <c r="AU67" i="73" s="1"/>
  <c r="AS86" i="73"/>
  <c r="AL86" i="73"/>
  <c r="AU86" i="73" s="1"/>
  <c r="AS11" i="93"/>
  <c r="AL11" i="93"/>
  <c r="AU11" i="93" s="1"/>
  <c r="AS65" i="93"/>
  <c r="AL65" i="93"/>
  <c r="AU65" i="93" s="1"/>
  <c r="AS5" i="89"/>
  <c r="AL5" i="89"/>
  <c r="AU5" i="89" s="1"/>
  <c r="AS76" i="89"/>
  <c r="AL76" i="89"/>
  <c r="AU76" i="89" s="1"/>
  <c r="AS64" i="73"/>
  <c r="AL64" i="73"/>
  <c r="AU64" i="73" s="1"/>
  <c r="AS13" i="93"/>
  <c r="AL13" i="93"/>
  <c r="AU13" i="93" s="1"/>
  <c r="AS31" i="93"/>
  <c r="AL31" i="93"/>
  <c r="AU31" i="93" s="1"/>
  <c r="AS49" i="93"/>
  <c r="AL49" i="93"/>
  <c r="AU49" i="93" s="1"/>
  <c r="AS67" i="93"/>
  <c r="AL67" i="93"/>
  <c r="AU67" i="93" s="1"/>
  <c r="AS85" i="93"/>
  <c r="AL85" i="93"/>
  <c r="AU85" i="93" s="1"/>
  <c r="AS94" i="73"/>
  <c r="AL94" i="73"/>
  <c r="AU94" i="73" s="1"/>
  <c r="AS16" i="93"/>
  <c r="AL16" i="93"/>
  <c r="AU16" i="93" s="1"/>
  <c r="AS34" i="93"/>
  <c r="AL34" i="93"/>
  <c r="AU34" i="93" s="1"/>
  <c r="AS52" i="93"/>
  <c r="AL52" i="93"/>
  <c r="AU52" i="93" s="1"/>
  <c r="AS70" i="93"/>
  <c r="AL70" i="93"/>
  <c r="AU70" i="93" s="1"/>
  <c r="AS88" i="93"/>
  <c r="AL88" i="93"/>
  <c r="AU88" i="93" s="1"/>
  <c r="AS15" i="89"/>
  <c r="AL15" i="89"/>
  <c r="AU15" i="89" s="1"/>
  <c r="AS33" i="89"/>
  <c r="AL33" i="89"/>
  <c r="AU33" i="89" s="1"/>
  <c r="AS51" i="89"/>
  <c r="AL51" i="89"/>
  <c r="AU51" i="89" s="1"/>
  <c r="AS69" i="89"/>
  <c r="AL69" i="89"/>
  <c r="AU69" i="89" s="1"/>
  <c r="AS87" i="89"/>
  <c r="AL87" i="89"/>
  <c r="AU87" i="89" s="1"/>
  <c r="AS6" i="93"/>
  <c r="AL6" i="93"/>
  <c r="AU6" i="93" s="1"/>
  <c r="AS53" i="93"/>
  <c r="AL53" i="93"/>
  <c r="AU53" i="93" s="1"/>
  <c r="AJ7" i="89"/>
  <c r="AS82" i="89"/>
  <c r="AL82" i="89"/>
  <c r="AU82" i="89" s="1"/>
  <c r="AS70" i="73"/>
  <c r="AL70" i="73"/>
  <c r="AU70" i="73" s="1"/>
  <c r="AS42" i="73"/>
  <c r="AL42" i="73"/>
  <c r="AU42" i="73" s="1"/>
  <c r="AS48" i="89"/>
  <c r="AL48" i="89"/>
  <c r="AU48" i="89" s="1"/>
  <c r="AS12" i="73"/>
  <c r="AL12" i="73"/>
  <c r="AU12" i="73" s="1"/>
  <c r="AS30" i="73"/>
  <c r="AL30" i="73"/>
  <c r="AU30" i="73" s="1"/>
  <c r="AS48" i="73"/>
  <c r="AL48" i="73"/>
  <c r="AU48" i="73" s="1"/>
  <c r="AS66" i="73"/>
  <c r="AL66" i="73"/>
  <c r="AU66" i="73" s="1"/>
  <c r="AS17" i="93"/>
  <c r="AL17" i="93"/>
  <c r="AU17" i="93" s="1"/>
  <c r="AS16" i="89"/>
  <c r="AL16" i="89"/>
  <c r="AU16" i="89" s="1"/>
  <c r="AS88" i="89"/>
  <c r="AL88" i="89"/>
  <c r="AU88" i="89" s="1"/>
  <c r="AS76" i="73"/>
  <c r="AL76" i="73"/>
  <c r="AU76" i="73" s="1"/>
  <c r="AS8" i="93"/>
  <c r="AL8" i="93"/>
  <c r="AU8" i="93" s="1"/>
  <c r="AS26" i="93"/>
  <c r="AL26" i="93"/>
  <c r="AU26" i="93" s="1"/>
  <c r="AS44" i="93"/>
  <c r="AL44" i="93"/>
  <c r="AU44" i="93" s="1"/>
  <c r="AS62" i="93"/>
  <c r="AL62" i="93"/>
  <c r="AU62" i="93" s="1"/>
  <c r="AS80" i="93"/>
  <c r="AL80" i="93"/>
  <c r="AU80" i="93" s="1"/>
  <c r="AS19" i="89"/>
  <c r="AL19" i="89"/>
  <c r="AU19" i="89" s="1"/>
  <c r="AS37" i="89"/>
  <c r="AL37" i="89"/>
  <c r="AU37" i="89" s="1"/>
  <c r="AS55" i="89"/>
  <c r="AL55" i="89"/>
  <c r="AU55" i="89" s="1"/>
  <c r="AS73" i="89"/>
  <c r="AL73" i="89"/>
  <c r="AU73" i="89" s="1"/>
  <c r="AS91" i="89"/>
  <c r="AL91" i="89"/>
  <c r="AU91" i="89" s="1"/>
  <c r="AS13" i="73"/>
  <c r="AL13" i="73"/>
  <c r="AU13" i="73" s="1"/>
  <c r="AS31" i="73"/>
  <c r="AL31" i="73"/>
  <c r="AU31" i="73" s="1"/>
  <c r="AS49" i="73"/>
  <c r="AL49" i="73"/>
  <c r="AU49" i="73" s="1"/>
  <c r="AS46" i="89"/>
  <c r="AL46" i="89"/>
  <c r="AU46" i="89" s="1"/>
  <c r="AS88" i="73"/>
  <c r="AL88" i="73"/>
  <c r="AU88" i="73" s="1"/>
  <c r="AS9" i="93"/>
  <c r="AL9" i="93"/>
  <c r="AU9" i="93" s="1"/>
  <c r="AS27" i="93"/>
  <c r="AL27" i="93"/>
  <c r="AU27" i="93" s="1"/>
  <c r="AS45" i="93"/>
  <c r="AL45" i="93"/>
  <c r="AU45" i="93" s="1"/>
  <c r="AS63" i="93"/>
  <c r="AL63" i="93"/>
  <c r="AU63" i="93" s="1"/>
  <c r="AS81" i="93"/>
  <c r="AL81" i="93"/>
  <c r="AU81" i="93" s="1"/>
  <c r="AS10" i="89"/>
  <c r="AL10" i="89"/>
  <c r="AU10" i="89" s="1"/>
  <c r="AS26" i="89"/>
  <c r="AL26" i="89"/>
  <c r="AU26" i="89" s="1"/>
  <c r="AS44" i="89"/>
  <c r="AL44" i="89"/>
  <c r="AU44" i="89" s="1"/>
  <c r="AS62" i="89"/>
  <c r="AL62" i="89"/>
  <c r="AU62" i="89" s="1"/>
  <c r="AS80" i="89"/>
  <c r="AL80" i="89"/>
  <c r="AU80" i="89" s="1"/>
  <c r="AS95" i="89"/>
  <c r="AL95" i="89"/>
  <c r="AU95" i="89" s="1"/>
  <c r="AS20" i="73"/>
  <c r="AL20" i="73"/>
  <c r="AU20" i="73" s="1"/>
  <c r="AS38" i="73"/>
  <c r="AL38" i="73"/>
  <c r="AU38" i="73" s="1"/>
  <c r="AS56" i="73"/>
  <c r="AL56" i="73"/>
  <c r="AU56" i="73" s="1"/>
  <c r="AS74" i="73"/>
  <c r="AL74" i="73"/>
  <c r="AU74" i="73" s="1"/>
  <c r="AS59" i="93"/>
  <c r="AL59" i="93"/>
  <c r="AU59" i="93" s="1"/>
  <c r="AS97" i="89"/>
  <c r="AL97" i="89"/>
  <c r="AU97" i="89" s="1"/>
  <c r="AS82" i="73"/>
  <c r="AL82" i="73"/>
  <c r="AU82" i="73" s="1"/>
  <c r="AS15" i="73"/>
  <c r="AL15" i="73"/>
  <c r="AU15" i="73" s="1"/>
  <c r="AS33" i="73"/>
  <c r="AL33" i="73"/>
  <c r="AU33" i="73" s="1"/>
  <c r="AS51" i="73"/>
  <c r="AL51" i="73"/>
  <c r="AU51" i="73" s="1"/>
  <c r="AS69" i="73"/>
  <c r="AL69" i="73"/>
  <c r="AU69" i="73" s="1"/>
  <c r="AS87" i="73"/>
  <c r="AL87" i="73"/>
  <c r="AU87" i="73" s="1"/>
  <c r="AS78" i="73"/>
  <c r="AL78" i="73"/>
  <c r="AU78" i="73" s="1"/>
  <c r="AS11" i="89"/>
  <c r="AL11" i="89"/>
  <c r="AU11" i="89" s="1"/>
  <c r="AS83" i="89"/>
  <c r="AL83" i="89"/>
  <c r="AU83" i="89" s="1"/>
  <c r="AS53" i="73"/>
  <c r="AL53" i="73"/>
  <c r="AU53" i="73" s="1"/>
  <c r="AS77" i="93"/>
  <c r="AL77" i="93"/>
  <c r="AU77" i="93" s="1"/>
  <c r="AS19" i="93"/>
  <c r="AL19" i="93"/>
  <c r="AU19" i="93" s="1"/>
  <c r="AS37" i="93"/>
  <c r="AL37" i="93"/>
  <c r="AU37" i="93" s="1"/>
  <c r="AS73" i="93"/>
  <c r="AL73" i="93"/>
  <c r="AU73" i="93" s="1"/>
  <c r="AS91" i="93"/>
  <c r="AL91" i="93"/>
  <c r="AU91" i="93" s="1"/>
  <c r="AS61" i="73"/>
  <c r="AL61" i="73"/>
  <c r="AU61" i="73" s="1"/>
  <c r="AS22" i="93"/>
  <c r="AL22" i="93"/>
  <c r="AU22" i="93" s="1"/>
  <c r="AS40" i="93"/>
  <c r="AL40" i="93"/>
  <c r="AU40" i="93" s="1"/>
  <c r="AS58" i="93"/>
  <c r="AL58" i="93"/>
  <c r="AU58" i="93" s="1"/>
  <c r="AS76" i="93"/>
  <c r="AL76" i="93"/>
  <c r="AU76" i="93" s="1"/>
  <c r="AS97" i="93"/>
  <c r="AL97" i="93"/>
  <c r="AU97" i="93" s="1"/>
  <c r="AS21" i="89"/>
  <c r="AL21" i="89"/>
  <c r="AU21" i="89" s="1"/>
  <c r="AS39" i="89"/>
  <c r="AL39" i="89"/>
  <c r="AU39" i="89" s="1"/>
  <c r="AS57" i="89"/>
  <c r="AL57" i="89"/>
  <c r="AU57" i="89" s="1"/>
  <c r="AS75" i="89"/>
  <c r="AL75" i="89"/>
  <c r="AU75" i="89" s="1"/>
  <c r="AS93" i="89"/>
  <c r="AL93" i="89"/>
  <c r="AU93" i="89" s="1"/>
  <c r="AS23" i="93"/>
  <c r="AL23" i="93"/>
  <c r="AU23" i="93" s="1"/>
  <c r="AS71" i="93"/>
  <c r="AL71" i="93"/>
  <c r="AU71" i="93" s="1"/>
  <c r="AS28" i="89"/>
  <c r="AL28" i="89"/>
  <c r="AU28" i="89" s="1"/>
  <c r="AS16" i="73"/>
  <c r="AL16" i="73"/>
  <c r="AU16" i="73" s="1"/>
  <c r="AS6" i="73"/>
  <c r="AL6" i="73"/>
  <c r="AU6" i="73" s="1"/>
  <c r="AS60" i="89"/>
  <c r="AL60" i="89"/>
  <c r="AU60" i="89" s="1"/>
  <c r="AS12" i="89"/>
  <c r="AL12" i="89"/>
  <c r="AU12" i="89" s="1"/>
  <c r="AS66" i="89"/>
  <c r="AL66" i="89"/>
  <c r="AU66" i="89" s="1"/>
  <c r="AN98" i="93"/>
  <c r="AN100" i="93" s="1"/>
  <c r="AI98" i="93"/>
  <c r="AS18" i="89"/>
  <c r="AL18" i="89"/>
  <c r="AU18" i="89" s="1"/>
  <c r="AS36" i="89"/>
  <c r="AL36" i="89"/>
  <c r="AU36" i="89" s="1"/>
  <c r="AS54" i="89"/>
  <c r="AL54" i="89"/>
  <c r="AU54" i="89" s="1"/>
  <c r="AS72" i="89"/>
  <c r="AL72" i="89"/>
  <c r="AU72" i="89" s="1"/>
  <c r="AS90" i="89"/>
  <c r="AL90" i="89"/>
  <c r="AU90" i="89" s="1"/>
  <c r="AS18" i="73"/>
  <c r="AL18" i="73"/>
  <c r="AU18" i="73" s="1"/>
  <c r="AS36" i="73"/>
  <c r="AL36" i="73"/>
  <c r="AU36" i="73" s="1"/>
  <c r="AS54" i="73"/>
  <c r="AL54" i="73"/>
  <c r="AU54" i="73" s="1"/>
  <c r="AS72" i="73"/>
  <c r="AL72" i="73"/>
  <c r="AU72" i="73" s="1"/>
  <c r="AS90" i="73"/>
  <c r="AL90" i="73"/>
  <c r="AU90" i="73" s="1"/>
  <c r="AS92" i="73"/>
  <c r="AL92" i="73"/>
  <c r="AU92" i="73" s="1"/>
  <c r="AS35" i="93"/>
  <c r="AL35" i="93"/>
  <c r="AU35" i="93" s="1"/>
  <c r="AS40" i="89"/>
  <c r="AL40" i="89"/>
  <c r="AU40" i="89" s="1"/>
  <c r="AS10" i="73"/>
  <c r="AL10" i="73"/>
  <c r="AU10" i="73" s="1"/>
  <c r="AL98" i="89"/>
  <c r="AU98" i="89" s="1"/>
  <c r="AR98" i="89"/>
  <c r="AR100" i="89" s="1"/>
  <c r="AS14" i="93"/>
  <c r="AL14" i="93"/>
  <c r="AU14" i="93" s="1"/>
  <c r="AS32" i="93"/>
  <c r="AL32" i="93"/>
  <c r="AU32" i="93" s="1"/>
  <c r="AS50" i="93"/>
  <c r="AL50" i="93"/>
  <c r="AU50" i="93" s="1"/>
  <c r="AS68" i="93"/>
  <c r="AL68" i="93"/>
  <c r="AU68" i="93" s="1"/>
  <c r="AS86" i="93"/>
  <c r="AL86" i="93"/>
  <c r="AU86" i="93" s="1"/>
  <c r="AS9" i="89"/>
  <c r="AL9" i="89"/>
  <c r="AU9" i="89" s="1"/>
  <c r="AS25" i="89"/>
  <c r="AL25" i="89"/>
  <c r="AU25" i="89" s="1"/>
  <c r="AS43" i="89"/>
  <c r="AL43" i="89"/>
  <c r="AU43" i="89" s="1"/>
  <c r="AS61" i="89"/>
  <c r="AL61" i="89"/>
  <c r="AU61" i="89" s="1"/>
  <c r="AS79" i="89"/>
  <c r="AL79" i="89"/>
  <c r="AU79" i="89" s="1"/>
  <c r="AS94" i="89"/>
  <c r="AL94" i="89"/>
  <c r="AU94" i="89" s="1"/>
  <c r="AS19" i="73"/>
  <c r="AL19" i="73"/>
  <c r="AU19" i="73" s="1"/>
  <c r="AS37" i="73"/>
  <c r="AL37" i="73"/>
  <c r="AU37" i="73" s="1"/>
  <c r="AS55" i="73"/>
  <c r="AL55" i="73"/>
  <c r="AU55" i="73" s="1"/>
  <c r="AS28" i="73"/>
  <c r="AL28" i="73"/>
  <c r="AU28" i="73" s="1"/>
  <c r="AS15" i="93"/>
  <c r="AL15" i="93"/>
  <c r="AU15" i="93" s="1"/>
  <c r="AS33" i="93"/>
  <c r="AL33" i="93"/>
  <c r="AU33" i="93" s="1"/>
  <c r="AS51" i="93"/>
  <c r="AL51" i="93"/>
  <c r="AU51" i="93" s="1"/>
  <c r="AS69" i="93"/>
  <c r="AL69" i="93"/>
  <c r="AU69" i="93" s="1"/>
  <c r="AS87" i="93"/>
  <c r="AL87" i="93"/>
  <c r="AU87" i="93" s="1"/>
  <c r="AS14" i="89"/>
  <c r="AL14" i="89"/>
  <c r="AU14" i="89" s="1"/>
  <c r="AS32" i="89"/>
  <c r="AL32" i="89"/>
  <c r="AU32" i="89" s="1"/>
  <c r="AS50" i="89"/>
  <c r="AL50" i="89"/>
  <c r="AU50" i="89" s="1"/>
  <c r="AS68" i="89"/>
  <c r="AL68" i="89"/>
  <c r="AU68" i="89" s="1"/>
  <c r="AS86" i="89"/>
  <c r="AL86" i="89"/>
  <c r="AU86" i="89" s="1"/>
  <c r="AS8" i="73"/>
  <c r="AL8" i="73"/>
  <c r="AU8" i="73" s="1"/>
  <c r="AS26" i="73"/>
  <c r="AL26" i="73"/>
  <c r="AU26" i="73" s="1"/>
  <c r="AS44" i="73"/>
  <c r="AL44" i="73"/>
  <c r="AU44" i="73" s="1"/>
  <c r="AS62" i="73"/>
  <c r="AL62" i="73"/>
  <c r="AU62" i="73" s="1"/>
  <c r="AS80" i="73"/>
  <c r="AL80" i="73"/>
  <c r="AU80" i="73" s="1"/>
  <c r="AS22" i="89"/>
  <c r="AL22" i="89"/>
  <c r="AU22" i="89" s="1"/>
  <c r="AS22" i="73"/>
  <c r="AL22" i="73"/>
  <c r="AU22" i="73" s="1"/>
  <c r="AS3" i="89"/>
  <c r="AL3" i="89"/>
  <c r="AU3" i="89" s="1"/>
  <c r="AB4" i="73"/>
  <c r="AJ3" i="73"/>
  <c r="AS21" i="73"/>
  <c r="AL21" i="73"/>
  <c r="AU21" i="73" s="1"/>
  <c r="AS39" i="73"/>
  <c r="AL39" i="73"/>
  <c r="AU39" i="73" s="1"/>
  <c r="AS57" i="73"/>
  <c r="AL57" i="73"/>
  <c r="AU57" i="73" s="1"/>
  <c r="AS75" i="73"/>
  <c r="AL75" i="73"/>
  <c r="AU75" i="73" s="1"/>
  <c r="AS93" i="73"/>
  <c r="AL93" i="73"/>
  <c r="AU93" i="73" s="1"/>
  <c r="AS42" i="89"/>
  <c r="AL42" i="89"/>
  <c r="AU42" i="89" s="1"/>
  <c r="AS30" i="89"/>
  <c r="AL30" i="89"/>
  <c r="AU30" i="89" s="1"/>
  <c r="AS84" i="89"/>
  <c r="AL84" i="89"/>
  <c r="AU84" i="89" s="1"/>
  <c r="AS84" i="73"/>
  <c r="AL84" i="73"/>
  <c r="AU84" i="73" s="1"/>
  <c r="AS12" i="93"/>
  <c r="AL12" i="93"/>
  <c r="AU12" i="93" s="1"/>
  <c r="AS30" i="93"/>
  <c r="AL30" i="93"/>
  <c r="AU30" i="93" s="1"/>
  <c r="AS48" i="93"/>
  <c r="AL48" i="93"/>
  <c r="AU48" i="93" s="1"/>
  <c r="AS66" i="93"/>
  <c r="AL66" i="93"/>
  <c r="AU66" i="93" s="1"/>
  <c r="AS84" i="93"/>
  <c r="AL84" i="93"/>
  <c r="AU84" i="93" s="1"/>
  <c r="AS29" i="89"/>
  <c r="AL29" i="89"/>
  <c r="AU29" i="89" s="1"/>
  <c r="AS47" i="89"/>
  <c r="AL47" i="89"/>
  <c r="AU47" i="89" s="1"/>
  <c r="AS65" i="89"/>
  <c r="AL65" i="89"/>
  <c r="AU65" i="89" s="1"/>
  <c r="AS17" i="73"/>
  <c r="AL17" i="73"/>
  <c r="AU17" i="73" s="1"/>
  <c r="AS35" i="73"/>
  <c r="AL35" i="73"/>
  <c r="AU35" i="73" s="1"/>
  <c r="AS71" i="73"/>
  <c r="AL71" i="73"/>
  <c r="AU71" i="73" s="1"/>
  <c r="AS89" i="73"/>
  <c r="AL89" i="73"/>
  <c r="AU89" i="73" s="1"/>
  <c r="AS79" i="73"/>
  <c r="AL79" i="73"/>
  <c r="AU79" i="73" s="1"/>
  <c r="AI98" i="73"/>
  <c r="AN98" i="73"/>
  <c r="AN100" i="73" s="1"/>
  <c r="AS29" i="93"/>
  <c r="AL29" i="93"/>
  <c r="AU29" i="93" s="1"/>
  <c r="AS34" i="89"/>
  <c r="AL34" i="89"/>
  <c r="AU34" i="89" s="1"/>
  <c r="AS5" i="73"/>
  <c r="AL5" i="73"/>
  <c r="AU5" i="73" s="1"/>
  <c r="AS95" i="73"/>
  <c r="AL95" i="73"/>
  <c r="AU95" i="73" s="1"/>
  <c r="AS55" i="93"/>
  <c r="AL55" i="93"/>
  <c r="AU55" i="93" s="1"/>
  <c r="AS18" i="93"/>
  <c r="AL18" i="93"/>
  <c r="AU18" i="93" s="1"/>
  <c r="AS36" i="93"/>
  <c r="AL36" i="93"/>
  <c r="AU36" i="93" s="1"/>
  <c r="AS54" i="93"/>
  <c r="AL54" i="93"/>
  <c r="AU54" i="93" s="1"/>
  <c r="AS72" i="93"/>
  <c r="AL72" i="93"/>
  <c r="AU72" i="93" s="1"/>
  <c r="AS90" i="93"/>
  <c r="AL90" i="93"/>
  <c r="AU90" i="93" s="1"/>
  <c r="AS17" i="89"/>
  <c r="AL17" i="89"/>
  <c r="AU17" i="89" s="1"/>
  <c r="AS35" i="89"/>
  <c r="AL35" i="89"/>
  <c r="AU35" i="89" s="1"/>
  <c r="AS53" i="89"/>
  <c r="AL53" i="89"/>
  <c r="AU53" i="89" s="1"/>
  <c r="AS71" i="89"/>
  <c r="AL71" i="89"/>
  <c r="AU71" i="89" s="1"/>
  <c r="AS89" i="89"/>
  <c r="AL89" i="89"/>
  <c r="AU89" i="89" s="1"/>
  <c r="AS23" i="73"/>
  <c r="AL23" i="73"/>
  <c r="AU23" i="73" s="1"/>
  <c r="AS41" i="73"/>
  <c r="AL41" i="73"/>
  <c r="AU41" i="73" s="1"/>
  <c r="AS59" i="73"/>
  <c r="AL59" i="73"/>
  <c r="AU59" i="73" s="1"/>
  <c r="AS77" i="73"/>
  <c r="AL77" i="73"/>
  <c r="AU77" i="73" s="1"/>
  <c r="AS97" i="73"/>
  <c r="AL97" i="73"/>
  <c r="AU97" i="73" s="1"/>
  <c r="AS91" i="73"/>
  <c r="AL91" i="73"/>
  <c r="AU91" i="73" s="1"/>
  <c r="AS47" i="93"/>
  <c r="AL47" i="93"/>
  <c r="AU47" i="93" s="1"/>
  <c r="AS83" i="93"/>
  <c r="AL83" i="93"/>
  <c r="AU83" i="93" s="1"/>
  <c r="AS52" i="89"/>
  <c r="AL52" i="89"/>
  <c r="AU52" i="89" s="1"/>
  <c r="AS34" i="73"/>
  <c r="AL34" i="73"/>
  <c r="AU34" i="73" s="1"/>
  <c r="AS7" i="93"/>
  <c r="AL7" i="93"/>
  <c r="AU7" i="93" s="1"/>
  <c r="AS25" i="93"/>
  <c r="AL25" i="93"/>
  <c r="AU25" i="93" s="1"/>
  <c r="AS43" i="93"/>
  <c r="AL43" i="93"/>
  <c r="AU43" i="93" s="1"/>
  <c r="AS61" i="93"/>
  <c r="AL61" i="93"/>
  <c r="AU61" i="93" s="1"/>
  <c r="AS79" i="93"/>
  <c r="AL79" i="93"/>
  <c r="AU79" i="93" s="1"/>
  <c r="AS95" i="93"/>
  <c r="AL95" i="93"/>
  <c r="AU95" i="93" s="1"/>
  <c r="AK98" i="73"/>
  <c r="AT98" i="73" s="1"/>
  <c r="AS85" i="73"/>
  <c r="AL85" i="73"/>
  <c r="AU85" i="73" s="1"/>
  <c r="AS10" i="93"/>
  <c r="AL10" i="93"/>
  <c r="AU10" i="93" s="1"/>
  <c r="AS28" i="93"/>
  <c r="AL28" i="93"/>
  <c r="AU28" i="93" s="1"/>
  <c r="AS46" i="93"/>
  <c r="AL46" i="93"/>
  <c r="AU46" i="93" s="1"/>
  <c r="AS64" i="93"/>
  <c r="AL64" i="93"/>
  <c r="AU64" i="93" s="1"/>
  <c r="AS82" i="93"/>
  <c r="AL82" i="93"/>
  <c r="AU82" i="93" s="1"/>
  <c r="AJ4" i="89"/>
  <c r="AK4" i="89"/>
  <c r="AT4" i="89" s="1"/>
  <c r="AT100" i="89" s="1"/>
  <c r="AS27" i="89"/>
  <c r="AL27" i="89"/>
  <c r="AU27" i="89" s="1"/>
  <c r="AS45" i="89"/>
  <c r="AL45" i="89"/>
  <c r="AU45" i="89" s="1"/>
  <c r="AS63" i="89"/>
  <c r="AL63" i="89"/>
  <c r="AU63" i="89" s="1"/>
  <c r="AS81" i="89"/>
  <c r="AL81" i="89"/>
  <c r="AU81" i="89" s="1"/>
  <c r="AS41" i="93"/>
  <c r="AL41" i="93"/>
  <c r="AU41" i="93" s="1"/>
  <c r="AS89" i="93"/>
  <c r="AL89" i="93"/>
  <c r="AU89" i="93" s="1"/>
  <c r="AS58" i="89"/>
  <c r="AL58" i="89"/>
  <c r="AU58" i="89" s="1"/>
  <c r="AS46" i="73"/>
  <c r="AL46" i="73"/>
  <c r="AU46" i="73" s="1"/>
  <c r="AS6" i="89"/>
  <c r="AL6" i="89"/>
  <c r="AU6" i="89" s="1"/>
  <c r="AS4" i="93" l="1"/>
  <c r="AL4" i="93"/>
  <c r="AU4" i="93" s="1"/>
  <c r="AU100" i="93" s="1"/>
  <c r="C11" i="93" s="1"/>
  <c r="F46" i="97" s="1"/>
  <c r="AL98" i="93"/>
  <c r="AU98" i="93" s="1"/>
  <c r="AR98" i="93"/>
  <c r="AR100" i="93" s="1"/>
  <c r="AL98" i="73"/>
  <c r="AU98" i="73" s="1"/>
  <c r="AR98" i="73"/>
  <c r="AR100" i="73" s="1"/>
  <c r="AJ4" i="73"/>
  <c r="AK4" i="73"/>
  <c r="AT4" i="73" s="1"/>
  <c r="AT100" i="73" s="1"/>
  <c r="AS7" i="89"/>
  <c r="AL7" i="89"/>
  <c r="AU7" i="89" s="1"/>
  <c r="AS8" i="89"/>
  <c r="AL8" i="89"/>
  <c r="AU8" i="89" s="1"/>
  <c r="AS4" i="89"/>
  <c r="AL4" i="89"/>
  <c r="AU4" i="89" s="1"/>
  <c r="AS3" i="73"/>
  <c r="AL3" i="73"/>
  <c r="AU3" i="73" s="1"/>
  <c r="AS100" i="93"/>
  <c r="AU100" i="89" l="1"/>
  <c r="C11" i="89" s="1"/>
  <c r="F42" i="97" s="1"/>
  <c r="AS100" i="89"/>
  <c r="AS4" i="73"/>
  <c r="AL4" i="73"/>
  <c r="AU4" i="73" s="1"/>
  <c r="AS100" i="73"/>
  <c r="AU100" i="73"/>
  <c r="C11" i="73" s="1"/>
  <c r="F26" i="97" s="1"/>
</calcChain>
</file>

<file path=xl/sharedStrings.xml><?xml version="1.0" encoding="utf-8"?>
<sst xmlns="http://schemas.openxmlformats.org/spreadsheetml/2006/main" count="5592" uniqueCount="61">
  <si>
    <t>Age 26</t>
  </si>
  <si>
    <t>Without decrements</t>
  </si>
  <si>
    <t>Decrement Info</t>
  </si>
  <si>
    <t>Decremented Reserves and Capital</t>
  </si>
  <si>
    <t>DISCOUNTED</t>
  </si>
  <si>
    <t>Year</t>
  </si>
  <si>
    <t>overnight</t>
  </si>
  <si>
    <t>1-yr</t>
  </si>
  <si>
    <t>i* (discount rate)</t>
  </si>
  <si>
    <t>1+i*</t>
  </si>
  <si>
    <t>v</t>
  </si>
  <si>
    <t>v^k</t>
  </si>
  <si>
    <t>Mortality</t>
  </si>
  <si>
    <t>Premiums</t>
  </si>
  <si>
    <t>Commission</t>
  </si>
  <si>
    <t>Expenses</t>
  </si>
  <si>
    <t>Death Benefit</t>
  </si>
  <si>
    <t>Reserve</t>
  </si>
  <si>
    <t>Mortality Rate</t>
  </si>
  <si>
    <t>Lapse Rate</t>
  </si>
  <si>
    <t>In Force (sop)</t>
  </si>
  <si>
    <t>Deaths</t>
  </si>
  <si>
    <t>Lapses</t>
  </si>
  <si>
    <t>In Force (eop)</t>
  </si>
  <si>
    <t>Reserve (sop)</t>
  </si>
  <si>
    <t>Reserve (eop)</t>
  </si>
  <si>
    <t>Premium
(sop)</t>
  </si>
  <si>
    <t>Commission
(sop)</t>
  </si>
  <si>
    <t>Expenses
(eop)</t>
  </si>
  <si>
    <t>Claims
(eop)</t>
  </si>
  <si>
    <t>Cash Flow</t>
  </si>
  <si>
    <t>Reserve Increase</t>
  </si>
  <si>
    <t>Interest</t>
  </si>
  <si>
    <t>Profit</t>
  </si>
  <si>
    <t>Reserves Release</t>
  </si>
  <si>
    <t>Net premium</t>
  </si>
  <si>
    <t>Premium</t>
  </si>
  <si>
    <t>1st</t>
  </si>
  <si>
    <t>2+</t>
  </si>
  <si>
    <t>Discount loading</t>
  </si>
  <si>
    <t>Premium Loading</t>
  </si>
  <si>
    <t>Age 35</t>
  </si>
  <si>
    <t>1+i</t>
  </si>
  <si>
    <t>Age 45</t>
  </si>
  <si>
    <t>Age 55</t>
  </si>
  <si>
    <t>andre</t>
  </si>
  <si>
    <t>Decremented Reserves</t>
  </si>
  <si>
    <t>rest</t>
  </si>
  <si>
    <t>Net Premium</t>
  </si>
  <si>
    <t>Type</t>
  </si>
  <si>
    <t>Age</t>
  </si>
  <si>
    <t>Loading</t>
  </si>
  <si>
    <t>Intervention</t>
  </si>
  <si>
    <t>T20</t>
  </si>
  <si>
    <t>SPWL</t>
  </si>
  <si>
    <t>Inflation</t>
  </si>
  <si>
    <t>Government of Lumaria Overnight Rate</t>
  </si>
  <si>
    <t>1-yr Risk Free Annual Spot Rate</t>
  </si>
  <si>
    <t>10-yr Risk Free Annual Spot Rate</t>
  </si>
  <si>
    <t xml:space="preserve">Predictions for Overnight and One Year after 2023 are made using ARIMA </t>
  </si>
  <si>
    <t>Reduction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</si>
</sst>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&quot;$&quot;#,##0"/>
    <numFmt numFmtId="165" formatCode="&quot;$&quot;#,##0_);[Red]\(&quot;$&quot;#,##0\)"/>
    <numFmt numFmtId="166" formatCode="0.000%"/>
  </numFmts>
  <fonts count="9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theme="1"/>
      <name val="Calibri"/>
      <charset val="1"/>
    </font>
    <font>
      <sz val="11"/>
      <color rgb="FF000000"/>
      <name val="Calibri"/>
    </font>
    <font>
      <b/>
      <sz val="11"/>
      <color rgb="FFFFFFFF"/>
      <name val="Calibri"/>
      <charset val="1"/>
    </font>
    <font>
      <sz val="10"/>
      <color theme="1"/>
      <name val="Calibri"/>
      <charset val="1"/>
    </font>
    <font>
      <b/>
      <sz val="14"/>
      <color rgb="FF024D7C"/>
      <name val="Calibri"/>
      <charset val="1"/>
    </font>
    <font>
      <sz val="11"/>
      <color rgb="FF000000"/>
      <name val="Aptos Narrow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FF00"/>
        <bgColor rgb="FF000000"/>
      </patternFill>
    </fill>
    <fill>
      <patternFill patternType="solid">
        <fgColor rgb="FF024D7C"/>
        <bgColor indexed="64"/>
      </patternFill>
    </fill>
  </fills>
  <borders count="14">
    <border>
      <left/>
      <right/>
      <top/>
      <bottom/>
      <diagonal/>
    </border>
    <border>
      <left style="thin">
        <color rgb="FFCCCCCC"/>
      </left>
      <right style="thin">
        <color rgb="FFCCCCCC"/>
      </right>
      <top style="thin">
        <color rgb="FFCCCCCC"/>
      </top>
      <bottom style="thin">
        <color rgb="FFCCCCCC"/>
      </bottom>
      <diagonal/>
    </border>
    <border>
      <left style="thin">
        <color rgb="FFCCCCCC"/>
      </left>
      <right style="thin">
        <color rgb="FFCCCCCC"/>
      </right>
      <top style="thin">
        <color rgb="FFCCCCCC"/>
      </top>
      <bottom/>
      <diagonal/>
    </border>
    <border>
      <left style="thin">
        <color rgb="FF000000"/>
      </left>
      <right style="thin">
        <color rgb="FFCCCCCC"/>
      </right>
      <top style="thin">
        <color rgb="FF000000"/>
      </top>
      <bottom style="thin">
        <color rgb="FFCCCCCC"/>
      </bottom>
      <diagonal/>
    </border>
    <border>
      <left style="thin">
        <color rgb="FFCCCCCC"/>
      </left>
      <right style="thin">
        <color rgb="FF000000"/>
      </right>
      <top style="thin">
        <color rgb="FF000000"/>
      </top>
      <bottom style="thin">
        <color rgb="FFCCCCCC"/>
      </bottom>
      <diagonal/>
    </border>
    <border>
      <left style="thin">
        <color rgb="FF000000"/>
      </left>
      <right style="thin">
        <color rgb="FFCCCCCC"/>
      </right>
      <top style="thin">
        <color rgb="FFCCCCCC"/>
      </top>
      <bottom style="thin">
        <color rgb="FFCCCCCC"/>
      </bottom>
      <diagonal/>
    </border>
    <border>
      <left style="thin">
        <color rgb="FF000000"/>
      </left>
      <right style="thin">
        <color rgb="FFCCCCCC"/>
      </right>
      <top style="thin">
        <color rgb="FFCCCCCC"/>
      </top>
      <bottom style="thin">
        <color rgb="FF000000"/>
      </bottom>
      <diagonal/>
    </border>
    <border>
      <left style="thin">
        <color rgb="FFCCCCCC"/>
      </left>
      <right style="thin">
        <color rgb="FFCCCCCC"/>
      </right>
      <top style="thin">
        <color rgb="FF000000"/>
      </top>
      <bottom style="thin">
        <color rgb="FFCCCCCC"/>
      </bottom>
      <diagonal/>
    </border>
    <border>
      <left style="thin">
        <color rgb="FFCCCCCC"/>
      </left>
      <right style="thin">
        <color rgb="FF000000"/>
      </right>
      <top style="thin">
        <color rgb="FFCCCCCC"/>
      </top>
      <bottom style="thin">
        <color rgb="FFCCCCCC"/>
      </bottom>
      <diagonal/>
    </border>
    <border>
      <left style="thin">
        <color rgb="FFCCCCCC"/>
      </left>
      <right style="thin">
        <color rgb="FFCCCCCC"/>
      </right>
      <top style="thin">
        <color rgb="FFCCCCCC"/>
      </top>
      <bottom style="thin">
        <color rgb="FF000000"/>
      </bottom>
      <diagonal/>
    </border>
    <border>
      <left style="thin">
        <color rgb="FF000000"/>
      </left>
      <right style="thin">
        <color rgb="FFCCCCCC"/>
      </right>
      <top style="thin">
        <color rgb="FFCCCCCC"/>
      </top>
      <bottom/>
      <diagonal/>
    </border>
    <border>
      <left/>
      <right style="thin">
        <color rgb="FFCCCCCC"/>
      </right>
      <top style="thin">
        <color rgb="FFCCCCCC"/>
      </top>
      <bottom style="thin">
        <color rgb="FFCCCCCC"/>
      </bottom>
      <diagonal/>
    </border>
    <border>
      <left/>
      <right style="thin">
        <color rgb="FFCCCCCC"/>
      </right>
      <top style="thin">
        <color rgb="FFCCCCCC"/>
      </top>
      <bottom style="thin">
        <color rgb="FF000000"/>
      </bottom>
      <diagonal/>
    </border>
    <border>
      <left style="thin">
        <color rgb="FFCCCCCC"/>
      </left>
      <right style="thin">
        <color rgb="FF000000"/>
      </right>
      <top style="thin">
        <color rgb="FFCCCCCC"/>
      </top>
      <bottom style="thin">
        <color rgb="FF000000"/>
      </bottom>
      <diagonal/>
    </border>
  </borders>
  <cellStyleXfs count="1">
    <xf numFmtId="0" fontId="0" fillId="0" borderId="0"/>
  </cellStyleXfs>
  <cellXfs count="35">
    <xf numFmtId="0" fontId="0" fillId="0" borderId="0" xfId="0"/>
    <xf numFmtId="0" fontId="1" fillId="0" borderId="0" xfId="0" applyFont="1"/>
    <xf numFmtId="0" fontId="0" fillId="2" borderId="0" xfId="0" applyFill="1"/>
    <xf numFmtId="0" fontId="0" fillId="0" borderId="0" xfId="0" applyAlignment="1">
      <alignment wrapText="1"/>
    </xf>
    <xf numFmtId="0" fontId="2" fillId="0" borderId="0" xfId="0" applyFont="1"/>
    <xf numFmtId="10" fontId="0" fillId="0" borderId="0" xfId="0" applyNumberFormat="1"/>
    <xf numFmtId="0" fontId="3" fillId="0" borderId="0" xfId="0" applyFont="1" applyAlignment="1">
      <alignment readingOrder="1"/>
    </xf>
    <xf numFmtId="164" fontId="0" fillId="3" borderId="0" xfId="0" applyNumberFormat="1" applyFill="1"/>
    <xf numFmtId="164" fontId="0" fillId="0" borderId="0" xfId="0" applyNumberFormat="1"/>
    <xf numFmtId="164" fontId="0" fillId="2" borderId="0" xfId="0" applyNumberFormat="1" applyFill="1"/>
    <xf numFmtId="165" fontId="0" fillId="0" borderId="0" xfId="0" applyNumberFormat="1"/>
    <xf numFmtId="0" fontId="4" fillId="4" borderId="0" xfId="0" applyFont="1" applyFill="1"/>
    <xf numFmtId="2" fontId="0" fillId="3" borderId="0" xfId="0" applyNumberFormat="1" applyFill="1"/>
    <xf numFmtId="10" fontId="3" fillId="0" borderId="1" xfId="0" applyNumberFormat="1" applyFont="1" applyBorder="1" applyAlignment="1">
      <alignment readingOrder="1"/>
    </xf>
    <xf numFmtId="10" fontId="3" fillId="0" borderId="2" xfId="0" applyNumberFormat="1" applyFont="1" applyBorder="1" applyAlignment="1">
      <alignment readingOrder="1"/>
    </xf>
    <xf numFmtId="10" fontId="3" fillId="0" borderId="0" xfId="0" applyNumberFormat="1" applyFont="1" applyAlignment="1">
      <alignment readingOrder="1"/>
    </xf>
    <xf numFmtId="2" fontId="0" fillId="0" borderId="0" xfId="0" applyNumberFormat="1"/>
    <xf numFmtId="2" fontId="0" fillId="0" borderId="0" xfId="0" quotePrefix="1" applyNumberFormat="1"/>
    <xf numFmtId="0" fontId="5" fillId="5" borderId="3" xfId="0" applyFont="1" applyFill="1" applyBorder="1" applyAlignment="1">
      <alignment readingOrder="1"/>
    </xf>
    <xf numFmtId="0" fontId="5" fillId="5" borderId="4" xfId="0" applyFont="1" applyFill="1" applyBorder="1" applyAlignment="1">
      <alignment readingOrder="1"/>
    </xf>
    <xf numFmtId="0" fontId="6" fillId="0" borderId="5" xfId="0" applyFont="1" applyBorder="1" applyAlignment="1">
      <alignment readingOrder="1"/>
    </xf>
    <xf numFmtId="11" fontId="0" fillId="0" borderId="0" xfId="0" applyNumberFormat="1"/>
    <xf numFmtId="0" fontId="7" fillId="0" borderId="0" xfId="0" applyFont="1" applyAlignment="1">
      <alignment readingOrder="1"/>
    </xf>
    <xf numFmtId="0" fontId="6" fillId="0" borderId="6" xfId="0" applyFont="1" applyBorder="1" applyAlignment="1">
      <alignment readingOrder="1"/>
    </xf>
    <xf numFmtId="0" fontId="5" fillId="5" borderId="7" xfId="0" applyFont="1" applyFill="1" applyBorder="1" applyAlignment="1">
      <alignment readingOrder="1"/>
    </xf>
    <xf numFmtId="0" fontId="5" fillId="5" borderId="7" xfId="0" applyFont="1" applyFill="1" applyBorder="1" applyAlignment="1">
      <alignment wrapText="1" readingOrder="1"/>
    </xf>
    <xf numFmtId="0" fontId="5" fillId="5" borderId="4" xfId="0" applyFont="1" applyFill="1" applyBorder="1" applyAlignment="1">
      <alignment wrapText="1" readingOrder="1"/>
    </xf>
    <xf numFmtId="10" fontId="3" fillId="0" borderId="8" xfId="0" applyNumberFormat="1" applyFont="1" applyBorder="1" applyAlignment="1">
      <alignment readingOrder="1"/>
    </xf>
    <xf numFmtId="10" fontId="3" fillId="0" borderId="9" xfId="0" applyNumberFormat="1" applyFont="1" applyBorder="1" applyAlignment="1">
      <alignment readingOrder="1"/>
    </xf>
    <xf numFmtId="0" fontId="6" fillId="0" borderId="10" xfId="0" applyFont="1" applyBorder="1" applyAlignment="1">
      <alignment readingOrder="1"/>
    </xf>
    <xf numFmtId="0" fontId="6" fillId="0" borderId="0" xfId="0" applyFont="1" applyAlignment="1">
      <alignment readingOrder="1"/>
    </xf>
    <xf numFmtId="10" fontId="3" fillId="0" borderId="11" xfId="0" applyNumberFormat="1" applyFont="1" applyBorder="1" applyAlignment="1">
      <alignment readingOrder="1"/>
    </xf>
    <xf numFmtId="10" fontId="3" fillId="0" borderId="12" xfId="0" applyNumberFormat="1" applyFont="1" applyBorder="1" applyAlignment="1">
      <alignment readingOrder="1"/>
    </xf>
    <xf numFmtId="10" fontId="3" fillId="0" borderId="13" xfId="0" applyNumberFormat="1" applyFont="1" applyBorder="1" applyAlignment="1">
      <alignment readingOrder="1"/>
    </xf>
    <xf numFmtId="166" fontId="8" fillId="0" borderId="0" xfId="0" applyNumberFormat="1" applyFont="1"/>
  </cellXfs>
  <cellStyles count="1">
    <cellStyle name="Normal" xfId="0" builtinId="0"/>
  </cellStyles>
  <dxfs count="96"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6" Type="http://schemas.openxmlformats.org/officeDocument/2006/relationships/worksheet" Target="worksheets/sheet16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103" Type="http://schemas.openxmlformats.org/officeDocument/2006/relationships/calcChain" Target="calcChain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theme" Target="theme/theme1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3" Type="http://schemas.openxmlformats.org/officeDocument/2006/relationships/worksheet" Target="worksheets/sheet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ED5EFD-2163-4C19-B4C8-D4B3754146DB}">
  <dimension ref="A1:AZ29"/>
  <sheetViews>
    <sheetView workbookViewId="0">
      <selection activeCell="B8" sqref="B8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41" max="41" width="9.85546875" bestFit="1" customWidth="1"/>
    <col min="44" max="44" width="10.42578125" bestFit="1" customWidth="1"/>
    <col min="45" max="45" width="18" customWidth="1"/>
  </cols>
  <sheetData>
    <row r="1" spans="1:52" x14ac:dyDescent="0.25">
      <c r="A1" t="s">
        <v>0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v>133.01204475748273</v>
      </c>
      <c r="K3">
        <v>1</v>
      </c>
      <c r="L3" s="2">
        <v>0</v>
      </c>
      <c r="O3">
        <f>$C$3</f>
        <v>133.01204475748273</v>
      </c>
      <c r="P3">
        <f>O3*B5</f>
        <v>106.40963580598618</v>
      </c>
      <c r="Q3" s="4">
        <f>B8</f>
        <v>1522.432587</v>
      </c>
      <c r="R3">
        <f t="shared" ref="R3:R23" si="0">$C$6</f>
        <v>50000</v>
      </c>
      <c r="S3">
        <f>AX3</f>
        <v>1.1368683772161603E-13</v>
      </c>
      <c r="W3">
        <v>1</v>
      </c>
      <c r="Z3">
        <v>1</v>
      </c>
      <c r="AC3">
        <f>AX4</f>
        <v>8.120206583579499</v>
      </c>
      <c r="AE3">
        <f t="shared" ref="AE3:AE23" si="1">$Z3*O3</f>
        <v>133.01204475748273</v>
      </c>
      <c r="AF3">
        <f t="shared" ref="AF3:AG23" si="2">-$Z3*P3</f>
        <v>-106.40963580598618</v>
      </c>
      <c r="AG3">
        <f t="shared" si="2"/>
        <v>-1522.432587</v>
      </c>
      <c r="AH3">
        <f t="shared" ref="AH3:AH23" si="3">-X3*R3</f>
        <v>0</v>
      </c>
      <c r="AI3">
        <f t="shared" ref="AI3:AI23" si="4">SUM(AE3:AH3)</f>
        <v>-1495.8301780485035</v>
      </c>
      <c r="AJ3">
        <f t="shared" ref="AJ3:AJ23" si="5">AB3-AC3</f>
        <v>-8.120206583579499</v>
      </c>
      <c r="AL3">
        <f t="shared" ref="AL3:AL23" si="6">SUM(AI3:AK3)</f>
        <v>-1503.9503846320831</v>
      </c>
      <c r="AN3">
        <f t="shared" ref="AN3:AU23" si="7">AE3*$K3</f>
        <v>133.01204475748273</v>
      </c>
      <c r="AO3">
        <f t="shared" si="7"/>
        <v>-106.40963580598618</v>
      </c>
      <c r="AP3">
        <f t="shared" si="7"/>
        <v>-1522.432587</v>
      </c>
      <c r="AQ3">
        <f t="shared" si="7"/>
        <v>0</v>
      </c>
      <c r="AR3">
        <f t="shared" si="7"/>
        <v>-1495.8301780485035</v>
      </c>
      <c r="AS3">
        <f t="shared" si="7"/>
        <v>-8.120206583579499</v>
      </c>
      <c r="AT3">
        <f t="shared" si="7"/>
        <v>0</v>
      </c>
      <c r="AU3">
        <f t="shared" si="7"/>
        <v>-1503.9503846320831</v>
      </c>
      <c r="AW3">
        <v>0</v>
      </c>
      <c r="AX3">
        <f>(R3*SUMPRODUCT(K4:$K$23, X4:$X$23)-$AZ$3*SUMPRODUCT(K3:$K$22, W4:$W$23))/Z3</f>
        <v>1.1368683772161603E-13</v>
      </c>
      <c r="AZ3">
        <f>$C$6*SUMPRODUCT(K4:$K$23, X4:$X$23)/SUMPRODUCT(K3:K22, W4:W23)</f>
        <v>91.747609351531764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 t="array" ref="F4:F23">EconomicRates!C44:C63</f>
        <v>1.5900000000000001E-2</v>
      </c>
      <c r="G4" s="5">
        <f t="array" ref="G4:G23">EconomicRates!D44:D63</f>
        <v>2.1899999999999999E-2</v>
      </c>
      <c r="H4" s="5">
        <f t="shared" ref="H4:H23" si="8">F4+$C$9</f>
        <v>6.59E-2</v>
      </c>
      <c r="I4" s="5">
        <f t="shared" ref="I4:I23" si="9">1+H4</f>
        <v>1.0659000000000001</v>
      </c>
      <c r="J4">
        <f t="shared" ref="J4:J23" si="10">1/I4</f>
        <v>0.93817431278731578</v>
      </c>
      <c r="K4">
        <f>J4</f>
        <v>0.93817431278731578</v>
      </c>
      <c r="L4" s="2">
        <v>1</v>
      </c>
      <c r="M4" s="6">
        <f t="array" ref="M4:M23">Mortalities!B2:B21</f>
        <v>1.784809E-3</v>
      </c>
      <c r="R4">
        <f t="shared" si="0"/>
        <v>50000</v>
      </c>
      <c r="S4">
        <f t="shared" ref="S4:S23" si="11">AX4</f>
        <v>8.120206583579499</v>
      </c>
      <c r="U4">
        <f t="shared" ref="U4:U23" si="12">M4</f>
        <v>1.784809E-3</v>
      </c>
      <c r="V4">
        <f t="shared" ref="V4:V23" si="13">$C$10</f>
        <v>0.01</v>
      </c>
      <c r="W4">
        <f t="shared" ref="W4:W23" si="14">Z3</f>
        <v>1</v>
      </c>
      <c r="X4">
        <f t="shared" ref="X4:X23" si="15">U4*W4</f>
        <v>1.784809E-3</v>
      </c>
      <c r="Y4">
        <f t="shared" ref="Y4:Y23" si="16">V4*W4</f>
        <v>0.01</v>
      </c>
      <c r="Z4">
        <f t="shared" ref="Z4:Z23" si="17">MAX(0, W4-X4-Y4)</f>
        <v>0.98821519099999999</v>
      </c>
      <c r="AB4">
        <f t="shared" ref="AB4:AB23" si="18">AC3</f>
        <v>8.120206583579499</v>
      </c>
      <c r="AC4">
        <f t="shared" ref="AC4:AC23" si="19">AX5</f>
        <v>17.003059904363369</v>
      </c>
      <c r="AE4">
        <f t="shared" si="1"/>
        <v>0</v>
      </c>
      <c r="AF4">
        <f t="shared" si="2"/>
        <v>0</v>
      </c>
      <c r="AG4">
        <f t="shared" si="2"/>
        <v>0</v>
      </c>
      <c r="AH4">
        <f t="shared" si="3"/>
        <v>-89.240449999999996</v>
      </c>
      <c r="AI4">
        <f t="shared" si="4"/>
        <v>-89.240449999999996</v>
      </c>
      <c r="AJ4">
        <f t="shared" si="5"/>
        <v>-8.8828533207838696</v>
      </c>
      <c r="AK4">
        <f>G4*MAX(0, SUM(AB4:AB4, AE4:AF4))</f>
        <v>0.17783252418039103</v>
      </c>
      <c r="AL4">
        <f t="shared" si="6"/>
        <v>-97.945470796603473</v>
      </c>
      <c r="AN4">
        <f t="shared" si="7"/>
        <v>0</v>
      </c>
      <c r="AO4">
        <f t="shared" si="7"/>
        <v>0</v>
      </c>
      <c r="AP4">
        <f t="shared" si="7"/>
        <v>0</v>
      </c>
      <c r="AQ4">
        <f t="shared" si="7"/>
        <v>-83.723097851580803</v>
      </c>
      <c r="AR4">
        <f t="shared" si="7"/>
        <v>-83.723097851580803</v>
      </c>
      <c r="AS4">
        <f t="shared" si="7"/>
        <v>-8.3336648098169324</v>
      </c>
      <c r="AT4">
        <f t="shared" si="7"/>
        <v>0.16683790616417207</v>
      </c>
      <c r="AU4">
        <f t="shared" si="7"/>
        <v>-91.889924755233565</v>
      </c>
      <c r="AW4">
        <v>1</v>
      </c>
      <c r="AX4">
        <f>(R4*SUMPRODUCT(K5:$K$23, X5:$X$23)-$AZ$3*SUMPRODUCT(K4:$K$22, W5:$W$23))/Z4</f>
        <v>8.120206583579499</v>
      </c>
    </row>
    <row r="5" spans="1:52" x14ac:dyDescent="0.25">
      <c r="B5" s="2">
        <v>0.8</v>
      </c>
      <c r="C5" s="2">
        <v>0.05</v>
      </c>
      <c r="E5">
        <v>2005</v>
      </c>
      <c r="F5" s="5">
        <v>3.6400000000000002E-2</v>
      </c>
      <c r="G5" s="5">
        <v>4.1000000000000002E-2</v>
      </c>
      <c r="H5" s="5">
        <f t="shared" si="8"/>
        <v>8.6400000000000005E-2</v>
      </c>
      <c r="I5" s="5">
        <f t="shared" si="9"/>
        <v>1.0864</v>
      </c>
      <c r="J5">
        <f t="shared" si="10"/>
        <v>0.92047128129602351</v>
      </c>
      <c r="K5">
        <f t="shared" ref="K5:K23" si="20">K4*J5</f>
        <v>0.86356251177035692</v>
      </c>
      <c r="L5" s="2">
        <v>2</v>
      </c>
      <c r="M5" s="6">
        <v>1.7924099999999999E-3</v>
      </c>
      <c r="O5">
        <f t="shared" ref="O5:O23" si="21">$C$3</f>
        <v>133.01204475748273</v>
      </c>
      <c r="P5">
        <f t="shared" ref="P5:P23" si="22">O5*$C$5</f>
        <v>6.6506022378741365</v>
      </c>
      <c r="Q5" s="4">
        <f t="shared" ref="Q5:Q23" si="23">$C$8</f>
        <v>25</v>
      </c>
      <c r="R5">
        <f t="shared" si="0"/>
        <v>50000</v>
      </c>
      <c r="S5">
        <f t="shared" si="11"/>
        <v>17.003059904363369</v>
      </c>
      <c r="U5">
        <f t="shared" si="12"/>
        <v>1.7924099999999999E-3</v>
      </c>
      <c r="V5">
        <f t="shared" si="13"/>
        <v>0.01</v>
      </c>
      <c r="W5">
        <f t="shared" si="14"/>
        <v>0.98821519099999999</v>
      </c>
      <c r="X5">
        <f t="shared" si="15"/>
        <v>1.7712867905003099E-3</v>
      </c>
      <c r="Y5">
        <f t="shared" si="16"/>
        <v>9.8821519099999994E-3</v>
      </c>
      <c r="Z5">
        <f t="shared" si="17"/>
        <v>0.97656175229949971</v>
      </c>
      <c r="AB5">
        <f t="shared" si="18"/>
        <v>17.003059904363369</v>
      </c>
      <c r="AC5">
        <f t="shared" si="19"/>
        <v>26.394024921723201</v>
      </c>
      <c r="AE5">
        <f t="shared" si="1"/>
        <v>129.89447550530681</v>
      </c>
      <c r="AF5">
        <f t="shared" si="2"/>
        <v>-6.4947237752653413</v>
      </c>
      <c r="AG5">
        <f t="shared" si="2"/>
        <v>-24.414043807487491</v>
      </c>
      <c r="AH5">
        <f t="shared" si="3"/>
        <v>-88.564339525015498</v>
      </c>
      <c r="AI5">
        <f t="shared" si="4"/>
        <v>10.421368397538487</v>
      </c>
      <c r="AJ5">
        <f t="shared" si="5"/>
        <v>-9.3909650173598322</v>
      </c>
      <c r="AK5">
        <f t="shared" ref="AK5:AK23" si="24">G5*SUM(AB5:AB5, AE5:AF5)</f>
        <v>5.7565152770105996</v>
      </c>
      <c r="AL5">
        <f t="shared" si="6"/>
        <v>6.7869186571892541</v>
      </c>
      <c r="AN5">
        <f t="shared" si="7"/>
        <v>112.17199953245586</v>
      </c>
      <c r="AO5">
        <f t="shared" si="7"/>
        <v>-5.6085999766227932</v>
      </c>
      <c r="AP5">
        <f t="shared" si="7"/>
        <v>-21.083052992865426</v>
      </c>
      <c r="AQ5">
        <f t="shared" si="7"/>
        <v>-76.480843493505077</v>
      </c>
      <c r="AR5">
        <f t="shared" si="7"/>
        <v>8.9995030694625555</v>
      </c>
      <c r="AS5">
        <f t="shared" si="7"/>
        <v>-8.1096853383388101</v>
      </c>
      <c r="AT5">
        <f t="shared" si="7"/>
        <v>4.9711107916597053</v>
      </c>
      <c r="AU5">
        <f t="shared" si="7"/>
        <v>5.8609285227834507</v>
      </c>
      <c r="AW5">
        <v>2</v>
      </c>
      <c r="AX5">
        <f>(R5*SUMPRODUCT(K6:$K$23, X6:$X$23)-$AZ$3*SUMPRODUCT(K5:$K$22, W6:$W$23))/Z5</f>
        <v>17.003059904363369</v>
      </c>
    </row>
    <row r="6" spans="1:52" x14ac:dyDescent="0.25">
      <c r="A6" t="s">
        <v>16</v>
      </c>
      <c r="C6" s="2">
        <v>50000</v>
      </c>
      <c r="E6">
        <v>2006</v>
      </c>
      <c r="F6" s="5">
        <v>5.8799999999999998E-2</v>
      </c>
      <c r="G6" s="5">
        <v>5.8500000000000003E-2</v>
      </c>
      <c r="H6" s="5">
        <f t="shared" si="8"/>
        <v>0.10880000000000001</v>
      </c>
      <c r="I6" s="5">
        <f t="shared" si="9"/>
        <v>1.1088</v>
      </c>
      <c r="J6">
        <f t="shared" si="10"/>
        <v>0.90187590187590183</v>
      </c>
      <c r="K6">
        <f t="shared" si="20"/>
        <v>0.77882621912910976</v>
      </c>
      <c r="L6" s="2">
        <v>3</v>
      </c>
      <c r="M6" s="6">
        <v>1.8014369999999999E-3</v>
      </c>
      <c r="O6">
        <f t="shared" si="21"/>
        <v>133.01204475748273</v>
      </c>
      <c r="P6">
        <f t="shared" si="22"/>
        <v>6.6506022378741365</v>
      </c>
      <c r="Q6" s="4">
        <f t="shared" si="23"/>
        <v>25</v>
      </c>
      <c r="R6">
        <f t="shared" si="0"/>
        <v>50000</v>
      </c>
      <c r="S6">
        <f t="shared" si="11"/>
        <v>26.394024921723201</v>
      </c>
      <c r="U6">
        <f t="shared" si="12"/>
        <v>1.8014369999999999E-3</v>
      </c>
      <c r="V6">
        <f t="shared" si="13"/>
        <v>0.01</v>
      </c>
      <c r="W6">
        <f t="shared" si="14"/>
        <v>0.97656175229949971</v>
      </c>
      <c r="X6">
        <f t="shared" si="15"/>
        <v>1.7592144733771537E-3</v>
      </c>
      <c r="Y6">
        <f t="shared" si="16"/>
        <v>9.765617522994997E-3</v>
      </c>
      <c r="Z6">
        <f t="shared" si="17"/>
        <v>0.9650369203031276</v>
      </c>
      <c r="AB6">
        <f t="shared" si="18"/>
        <v>26.394024921723201</v>
      </c>
      <c r="AC6">
        <f t="shared" si="19"/>
        <v>34.402423595464384</v>
      </c>
      <c r="AE6">
        <f t="shared" si="1"/>
        <v>128.36153403598291</v>
      </c>
      <c r="AF6">
        <f t="shared" si="2"/>
        <v>-6.4180767017991451</v>
      </c>
      <c r="AG6">
        <f t="shared" si="2"/>
        <v>-24.125923007578191</v>
      </c>
      <c r="AH6">
        <f t="shared" si="3"/>
        <v>-87.960723668857682</v>
      </c>
      <c r="AI6">
        <f t="shared" si="4"/>
        <v>9.8568106577478858</v>
      </c>
      <c r="AJ6">
        <f t="shared" si="5"/>
        <v>-8.0083986737411834</v>
      </c>
      <c r="AK6">
        <f t="shared" si="24"/>
        <v>8.6777427119705575</v>
      </c>
      <c r="AL6">
        <f t="shared" si="6"/>
        <v>10.52615469597726</v>
      </c>
      <c r="AN6">
        <f t="shared" si="7"/>
        <v>99.971328234857111</v>
      </c>
      <c r="AO6">
        <f t="shared" si="7"/>
        <v>-4.9985664117428552</v>
      </c>
      <c r="AP6">
        <f t="shared" si="7"/>
        <v>-18.789901398992122</v>
      </c>
      <c r="AQ6">
        <f t="shared" si="7"/>
        <v>-68.506117846876819</v>
      </c>
      <c r="AR6">
        <f t="shared" si="7"/>
        <v>7.6767425772452995</v>
      </c>
      <c r="AS6">
        <f t="shared" si="7"/>
        <v>-6.2371508603484234</v>
      </c>
      <c r="AT6">
        <f t="shared" si="7"/>
        <v>6.7584535469392168</v>
      </c>
      <c r="AU6">
        <f t="shared" si="7"/>
        <v>8.198045263836093</v>
      </c>
      <c r="AW6">
        <v>3</v>
      </c>
      <c r="AX6">
        <f>(R6*SUMPRODUCT(K7:$K$23, X7:$X$23)-$AZ$3*SUMPRODUCT(K6:$K$22, W7:$W$23))/Z6</f>
        <v>26.394024921723201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v>5.4699999999999999E-2</v>
      </c>
      <c r="G7" s="5">
        <v>4.9099999999999998E-2</v>
      </c>
      <c r="H7" s="5">
        <f t="shared" si="8"/>
        <v>0.1047</v>
      </c>
      <c r="I7" s="5">
        <f t="shared" si="9"/>
        <v>1.1047</v>
      </c>
      <c r="J7">
        <f t="shared" si="10"/>
        <v>0.90522313750339456</v>
      </c>
      <c r="K7">
        <f t="shared" si="20"/>
        <v>0.70501151364995907</v>
      </c>
      <c r="L7" s="2">
        <v>4</v>
      </c>
      <c r="M7" s="6">
        <v>1.8114139999999999E-3</v>
      </c>
      <c r="O7">
        <f t="shared" si="21"/>
        <v>133.01204475748273</v>
      </c>
      <c r="P7">
        <f t="shared" si="22"/>
        <v>6.6506022378741365</v>
      </c>
      <c r="Q7" s="4">
        <f t="shared" si="23"/>
        <v>25</v>
      </c>
      <c r="R7">
        <f t="shared" si="0"/>
        <v>50000</v>
      </c>
      <c r="S7">
        <f t="shared" si="11"/>
        <v>34.402423595464384</v>
      </c>
      <c r="U7">
        <f t="shared" si="12"/>
        <v>1.8114139999999999E-3</v>
      </c>
      <c r="V7">
        <f t="shared" si="13"/>
        <v>0.01</v>
      </c>
      <c r="W7">
        <f t="shared" si="14"/>
        <v>0.9650369203031276</v>
      </c>
      <c r="X7">
        <f t="shared" si="15"/>
        <v>1.7480813879539696E-3</v>
      </c>
      <c r="Y7">
        <f t="shared" si="16"/>
        <v>9.6503692030312765E-3</v>
      </c>
      <c r="Z7">
        <f t="shared" si="17"/>
        <v>0.95363846971214228</v>
      </c>
      <c r="AB7">
        <f t="shared" si="18"/>
        <v>34.402423595464384</v>
      </c>
      <c r="AC7">
        <f t="shared" si="19"/>
        <v>39.610956845148365</v>
      </c>
      <c r="AE7">
        <f t="shared" si="1"/>
        <v>126.84540281580881</v>
      </c>
      <c r="AF7">
        <f t="shared" si="2"/>
        <v>-6.3422701407904407</v>
      </c>
      <c r="AG7">
        <f t="shared" si="2"/>
        <v>-23.840961742803557</v>
      </c>
      <c r="AH7">
        <f t="shared" si="3"/>
        <v>-87.404069397698478</v>
      </c>
      <c r="AI7">
        <f t="shared" si="4"/>
        <v>9.258101534516328</v>
      </c>
      <c r="AJ7">
        <f t="shared" si="5"/>
        <v>-5.2085332496839811</v>
      </c>
      <c r="AK7">
        <f t="shared" si="24"/>
        <v>7.6058628128807024</v>
      </c>
      <c r="AL7">
        <f t="shared" si="6"/>
        <v>11.655431097713048</v>
      </c>
      <c r="AN7">
        <f t="shared" si="7"/>
        <v>89.427469438712151</v>
      </c>
      <c r="AO7">
        <f t="shared" si="7"/>
        <v>-4.4713734719356077</v>
      </c>
      <c r="AP7">
        <f t="shared" si="7"/>
        <v>-16.808152525164701</v>
      </c>
      <c r="AQ7">
        <f t="shared" si="7"/>
        <v>-61.620875265237473</v>
      </c>
      <c r="AR7">
        <f t="shared" si="7"/>
        <v>6.5270681763743648</v>
      </c>
      <c r="AS7">
        <f t="shared" si="7"/>
        <v>-3.6720759102558436</v>
      </c>
      <c r="AT7">
        <f t="shared" si="7"/>
        <v>5.3622208543229597</v>
      </c>
      <c r="AU7">
        <f t="shared" si="7"/>
        <v>8.21721312044148</v>
      </c>
      <c r="AW7">
        <v>4</v>
      </c>
      <c r="AX7">
        <f>(R7*SUMPRODUCT(K8:$K$23, X8:$X$23)-$AZ$3*SUMPRODUCT(K7:$K$22, W8:$W$23))/Z7</f>
        <v>34.402423595464384</v>
      </c>
    </row>
    <row r="8" spans="1:52" x14ac:dyDescent="0.25">
      <c r="B8" s="4">
        <v>1522.432587</v>
      </c>
      <c r="C8" s="2">
        <v>25</v>
      </c>
      <c r="E8">
        <v>2008</v>
      </c>
      <c r="F8" s="5">
        <v>2.2499999999999999E-2</v>
      </c>
      <c r="G8" s="5">
        <v>2.1299999999999999E-2</v>
      </c>
      <c r="H8" s="5">
        <f t="shared" si="8"/>
        <v>7.2500000000000009E-2</v>
      </c>
      <c r="I8" s="5">
        <f t="shared" si="9"/>
        <v>1.0725</v>
      </c>
      <c r="J8">
        <f t="shared" si="10"/>
        <v>0.93240093240093236</v>
      </c>
      <c r="K8">
        <f t="shared" si="20"/>
        <v>0.65735339268061443</v>
      </c>
      <c r="L8" s="2">
        <v>5</v>
      </c>
      <c r="M8" s="6">
        <v>1.8237660000000001E-3</v>
      </c>
      <c r="O8">
        <f t="shared" si="21"/>
        <v>133.01204475748273</v>
      </c>
      <c r="P8">
        <f t="shared" si="22"/>
        <v>6.6506022378741365</v>
      </c>
      <c r="Q8" s="4">
        <f t="shared" si="23"/>
        <v>25</v>
      </c>
      <c r="R8">
        <f t="shared" si="0"/>
        <v>50000</v>
      </c>
      <c r="S8">
        <f t="shared" si="11"/>
        <v>39.610956845148365</v>
      </c>
      <c r="U8">
        <f t="shared" si="12"/>
        <v>1.8237660000000001E-3</v>
      </c>
      <c r="V8">
        <f t="shared" si="13"/>
        <v>0.01</v>
      </c>
      <c r="W8">
        <f t="shared" si="14"/>
        <v>0.95363846971214228</v>
      </c>
      <c r="X8">
        <f t="shared" si="15"/>
        <v>1.739213417353035E-3</v>
      </c>
      <c r="Y8">
        <f t="shared" si="16"/>
        <v>9.5363846971214233E-3</v>
      </c>
      <c r="Z8">
        <f t="shared" si="17"/>
        <v>0.94236287159766785</v>
      </c>
      <c r="AB8">
        <f t="shared" si="18"/>
        <v>39.610956845148365</v>
      </c>
      <c r="AC8">
        <f t="shared" si="19"/>
        <v>42.851474678714496</v>
      </c>
      <c r="AE8">
        <f t="shared" si="1"/>
        <v>125.34561245473894</v>
      </c>
      <c r="AF8">
        <f t="shared" si="2"/>
        <v>-6.2672806227369477</v>
      </c>
      <c r="AG8">
        <f t="shared" si="2"/>
        <v>-23.559071789941697</v>
      </c>
      <c r="AH8">
        <f t="shared" si="3"/>
        <v>-86.960670867651757</v>
      </c>
      <c r="AI8">
        <f t="shared" si="4"/>
        <v>8.5585891744085387</v>
      </c>
      <c r="AJ8">
        <f t="shared" si="5"/>
        <v>-3.2405178335661304</v>
      </c>
      <c r="AK8">
        <f t="shared" si="24"/>
        <v>3.380081848823302</v>
      </c>
      <c r="AL8">
        <f t="shared" si="6"/>
        <v>8.6981531896657103</v>
      </c>
      <c r="AN8">
        <f t="shared" si="7"/>
        <v>82.396363604752125</v>
      </c>
      <c r="AO8">
        <f t="shared" si="7"/>
        <v>-4.1198181802376066</v>
      </c>
      <c r="AP8">
        <f t="shared" si="7"/>
        <v>-15.48663576952433</v>
      </c>
      <c r="AQ8">
        <f t="shared" si="7"/>
        <v>-57.163892024633157</v>
      </c>
      <c r="AR8">
        <f t="shared" si="7"/>
        <v>5.6260176303570315</v>
      </c>
      <c r="AS8">
        <f t="shared" si="7"/>
        <v>-2.1301653919367305</v>
      </c>
      <c r="AT8">
        <f t="shared" si="7"/>
        <v>2.2219082708621611</v>
      </c>
      <c r="AU8">
        <f t="shared" si="7"/>
        <v>5.7177605092824626</v>
      </c>
      <c r="AW8">
        <v>5</v>
      </c>
      <c r="AX8">
        <f>(R8*SUMPRODUCT(K9:$K$23, X9:$X$23)-$AZ$3*SUMPRODUCT(K8:$K$22, W9:$W$23))/Z8</f>
        <v>39.610956845148365</v>
      </c>
    </row>
    <row r="9" spans="1:52" x14ac:dyDescent="0.25">
      <c r="A9" t="s">
        <v>39</v>
      </c>
      <c r="C9" s="2">
        <f>0.05</f>
        <v>0.05</v>
      </c>
      <c r="E9">
        <v>2009</v>
      </c>
      <c r="F9" s="5">
        <v>2.2000000000000001E-3</v>
      </c>
      <c r="G9" s="5">
        <v>5.8999999999999999E-3</v>
      </c>
      <c r="H9" s="5">
        <f t="shared" si="8"/>
        <v>5.2200000000000003E-2</v>
      </c>
      <c r="I9" s="5">
        <f t="shared" si="9"/>
        <v>1.0522</v>
      </c>
      <c r="J9">
        <f t="shared" si="10"/>
        <v>0.95038965976050183</v>
      </c>
      <c r="K9">
        <f t="shared" si="20"/>
        <v>0.62474186721214076</v>
      </c>
      <c r="L9" s="2">
        <v>6</v>
      </c>
      <c r="M9" s="6">
        <v>1.843244E-3</v>
      </c>
      <c r="O9">
        <f t="shared" si="21"/>
        <v>133.01204475748273</v>
      </c>
      <c r="P9">
        <f t="shared" si="22"/>
        <v>6.6506022378741365</v>
      </c>
      <c r="Q9" s="4">
        <f t="shared" si="23"/>
        <v>25</v>
      </c>
      <c r="R9">
        <f t="shared" si="0"/>
        <v>50000</v>
      </c>
      <c r="S9">
        <f t="shared" si="11"/>
        <v>42.851474678714496</v>
      </c>
      <c r="U9">
        <f t="shared" si="12"/>
        <v>1.843244E-3</v>
      </c>
      <c r="V9">
        <f t="shared" si="13"/>
        <v>0.01</v>
      </c>
      <c r="W9">
        <f t="shared" si="14"/>
        <v>0.94236287159766785</v>
      </c>
      <c r="X9">
        <f t="shared" si="15"/>
        <v>1.7370047088951716E-3</v>
      </c>
      <c r="Y9">
        <f t="shared" si="16"/>
        <v>9.4236287159766789E-3</v>
      </c>
      <c r="Z9">
        <f t="shared" si="17"/>
        <v>0.93120223817279602</v>
      </c>
      <c r="AB9">
        <f t="shared" si="18"/>
        <v>42.851474678714496</v>
      </c>
      <c r="AC9">
        <f t="shared" si="19"/>
        <v>45.325539884504991</v>
      </c>
      <c r="AE9">
        <f t="shared" si="1"/>
        <v>123.86111378210803</v>
      </c>
      <c r="AF9">
        <f t="shared" si="2"/>
        <v>-6.1930556891054023</v>
      </c>
      <c r="AG9">
        <f t="shared" si="2"/>
        <v>-23.280055954319899</v>
      </c>
      <c r="AH9">
        <f t="shared" si="3"/>
        <v>-86.850235444758582</v>
      </c>
      <c r="AI9">
        <f t="shared" si="4"/>
        <v>7.537766693924155</v>
      </c>
      <c r="AJ9">
        <f t="shared" si="5"/>
        <v>-2.4740652057904953</v>
      </c>
      <c r="AK9">
        <f t="shared" si="24"/>
        <v>0.94706524335313114</v>
      </c>
      <c r="AL9">
        <f t="shared" si="6"/>
        <v>6.0107667314867905</v>
      </c>
      <c r="AN9">
        <f t="shared" si="7"/>
        <v>77.381223499209597</v>
      </c>
      <c r="AO9">
        <f t="shared" si="7"/>
        <v>-3.8690611749604802</v>
      </c>
      <c r="AP9">
        <f t="shared" si="7"/>
        <v>-14.544025625704929</v>
      </c>
      <c r="AQ9">
        <f t="shared" si="7"/>
        <v>-54.25897825957253</v>
      </c>
      <c r="AR9">
        <f t="shared" si="7"/>
        <v>4.7091584389716621</v>
      </c>
      <c r="AS9">
        <f t="shared" si="7"/>
        <v>-1.5456521162701433</v>
      </c>
      <c r="AT9">
        <f t="shared" si="7"/>
        <v>0.59167130850415561</v>
      </c>
      <c r="AU9">
        <f t="shared" si="7"/>
        <v>3.7551776312056737</v>
      </c>
      <c r="AW9">
        <v>6</v>
      </c>
      <c r="AX9">
        <f>(R9*SUMPRODUCT(K10:$K$23, X10:$X$23)-$AZ$3*SUMPRODUCT(K9:$K$22, W10:$W$23))/Z9</f>
        <v>42.851474678714496</v>
      </c>
    </row>
    <row r="10" spans="1:52" x14ac:dyDescent="0.25">
      <c r="A10" t="s">
        <v>19</v>
      </c>
      <c r="C10" s="2">
        <v>0.01</v>
      </c>
      <c r="E10">
        <v>2010</v>
      </c>
      <c r="F10" s="5">
        <v>2.5000000000000001E-3</v>
      </c>
      <c r="G10" s="5">
        <v>4.1000000000000003E-3</v>
      </c>
      <c r="H10" s="5">
        <f t="shared" si="8"/>
        <v>5.2500000000000005E-2</v>
      </c>
      <c r="I10" s="5">
        <f t="shared" si="9"/>
        <v>1.0525</v>
      </c>
      <c r="J10">
        <f t="shared" si="10"/>
        <v>0.95011876484560576</v>
      </c>
      <c r="K10">
        <f t="shared" si="20"/>
        <v>0.59357897122293657</v>
      </c>
      <c r="L10" s="2">
        <v>7</v>
      </c>
      <c r="M10" s="6">
        <v>1.8660479999999999E-3</v>
      </c>
      <c r="O10">
        <f t="shared" si="21"/>
        <v>133.01204475748273</v>
      </c>
      <c r="P10">
        <f t="shared" si="22"/>
        <v>6.6506022378741365</v>
      </c>
      <c r="Q10" s="4">
        <f t="shared" si="23"/>
        <v>25</v>
      </c>
      <c r="R10">
        <f t="shared" si="0"/>
        <v>50000</v>
      </c>
      <c r="S10">
        <f t="shared" si="11"/>
        <v>45.325539884504991</v>
      </c>
      <c r="U10">
        <f t="shared" si="12"/>
        <v>1.8660479999999999E-3</v>
      </c>
      <c r="V10">
        <f t="shared" si="13"/>
        <v>0.01</v>
      </c>
      <c r="W10">
        <f t="shared" si="14"/>
        <v>0.93120223817279602</v>
      </c>
      <c r="X10">
        <f t="shared" si="15"/>
        <v>1.7376680741378696E-3</v>
      </c>
      <c r="Y10">
        <f t="shared" si="16"/>
        <v>9.3120223817279597E-3</v>
      </c>
      <c r="Z10">
        <f t="shared" si="17"/>
        <v>0.92015254771693011</v>
      </c>
      <c r="AB10">
        <f t="shared" si="18"/>
        <v>45.325539884504991</v>
      </c>
      <c r="AC10">
        <f t="shared" si="19"/>
        <v>47.030635430906386</v>
      </c>
      <c r="AE10">
        <f t="shared" si="1"/>
        <v>122.39137186063607</v>
      </c>
      <c r="AF10">
        <f t="shared" si="2"/>
        <v>-6.1195685930318033</v>
      </c>
      <c r="AG10">
        <f t="shared" si="2"/>
        <v>-23.003813692923252</v>
      </c>
      <c r="AH10">
        <f t="shared" si="3"/>
        <v>-86.883403706893475</v>
      </c>
      <c r="AI10">
        <f t="shared" si="4"/>
        <v>6.3845858677875498</v>
      </c>
      <c r="AJ10">
        <f t="shared" si="5"/>
        <v>-1.7050955464013953</v>
      </c>
      <c r="AK10">
        <f t="shared" si="24"/>
        <v>0.66254910692364799</v>
      </c>
      <c r="AL10">
        <f t="shared" si="6"/>
        <v>5.3420394283098025</v>
      </c>
      <c r="AN10">
        <f t="shared" si="7"/>
        <v>72.648944595600227</v>
      </c>
      <c r="AO10">
        <f t="shared" si="7"/>
        <v>-3.632447229780011</v>
      </c>
      <c r="AP10">
        <f t="shared" si="7"/>
        <v>-13.654580066049485</v>
      </c>
      <c r="AQ10">
        <f t="shared" si="7"/>
        <v>-51.572161388684904</v>
      </c>
      <c r="AR10">
        <f t="shared" si="7"/>
        <v>3.7897559110858334</v>
      </c>
      <c r="AS10">
        <f t="shared" si="7"/>
        <v>-1.012108860269751</v>
      </c>
      <c r="AT10">
        <f t="shared" si="7"/>
        <v>0.39327521727241438</v>
      </c>
      <c r="AU10">
        <f t="shared" si="7"/>
        <v>3.1709222680884968</v>
      </c>
      <c r="AW10">
        <v>7</v>
      </c>
      <c r="AX10">
        <f>(R10*SUMPRODUCT(K11:$K$23, X11:$X$23)-$AZ$3*SUMPRODUCT(K10:$K$22, W11:$W$23))/Z10</f>
        <v>45.325539884504991</v>
      </c>
    </row>
    <row r="11" spans="1:52" x14ac:dyDescent="0.25">
      <c r="A11" t="s">
        <v>33</v>
      </c>
      <c r="C11" s="7">
        <f>AU25</f>
        <v>-1564.3586350994151</v>
      </c>
      <c r="E11">
        <v>2011</v>
      </c>
      <c r="F11" s="5">
        <v>1.5E-3</v>
      </c>
      <c r="G11" s="5">
        <v>2.3999999999999998E-3</v>
      </c>
      <c r="H11" s="5">
        <f t="shared" si="8"/>
        <v>5.1500000000000004E-2</v>
      </c>
      <c r="I11" s="5">
        <f t="shared" si="9"/>
        <v>1.0515000000000001</v>
      </c>
      <c r="J11">
        <f t="shared" si="10"/>
        <v>0.951022349025202</v>
      </c>
      <c r="K11">
        <f t="shared" si="20"/>
        <v>0.56450686754439994</v>
      </c>
      <c r="L11" s="2">
        <v>8</v>
      </c>
      <c r="M11" s="6">
        <v>1.8888519999999999E-3</v>
      </c>
      <c r="O11">
        <f t="shared" si="21"/>
        <v>133.01204475748273</v>
      </c>
      <c r="P11">
        <f t="shared" si="22"/>
        <v>6.6506022378741365</v>
      </c>
      <c r="Q11" s="4">
        <f t="shared" si="23"/>
        <v>25</v>
      </c>
      <c r="R11">
        <f t="shared" si="0"/>
        <v>50000</v>
      </c>
      <c r="S11">
        <f t="shared" si="11"/>
        <v>47.030635430906386</v>
      </c>
      <c r="U11">
        <f t="shared" si="12"/>
        <v>1.8888519999999999E-3</v>
      </c>
      <c r="V11">
        <f t="shared" si="13"/>
        <v>0.01</v>
      </c>
      <c r="W11">
        <f t="shared" si="14"/>
        <v>0.92015254771693011</v>
      </c>
      <c r="X11">
        <f t="shared" si="15"/>
        <v>1.7380319800602189E-3</v>
      </c>
      <c r="Y11">
        <f t="shared" si="16"/>
        <v>9.2015254771693009E-3</v>
      </c>
      <c r="Z11">
        <f t="shared" si="17"/>
        <v>0.90921299025970059</v>
      </c>
      <c r="AB11">
        <f t="shared" si="18"/>
        <v>47.030635430906386</v>
      </c>
      <c r="AC11">
        <f t="shared" si="19"/>
        <v>47.94627080039713</v>
      </c>
      <c r="AE11">
        <f t="shared" si="1"/>
        <v>120.936278954508</v>
      </c>
      <c r="AF11">
        <f t="shared" si="2"/>
        <v>-6.0468139477254006</v>
      </c>
      <c r="AG11">
        <f t="shared" si="2"/>
        <v>-22.730324756492514</v>
      </c>
      <c r="AH11">
        <f t="shared" si="3"/>
        <v>-86.901599003010944</v>
      </c>
      <c r="AI11">
        <f t="shared" si="4"/>
        <v>5.2575412472791356</v>
      </c>
      <c r="AJ11">
        <f t="shared" si="5"/>
        <v>-0.91563536949074376</v>
      </c>
      <c r="AK11">
        <f t="shared" si="24"/>
        <v>0.3886082410504535</v>
      </c>
      <c r="AL11">
        <f t="shared" si="6"/>
        <v>4.7305141188388458</v>
      </c>
      <c r="AN11">
        <f t="shared" si="7"/>
        <v>68.269360005085048</v>
      </c>
      <c r="AO11">
        <f t="shared" si="7"/>
        <v>-3.413468000254253</v>
      </c>
      <c r="AP11">
        <f t="shared" si="7"/>
        <v>-12.831424426554515</v>
      </c>
      <c r="AQ11">
        <f t="shared" si="7"/>
        <v>-49.056549437789258</v>
      </c>
      <c r="AR11">
        <f t="shared" si="7"/>
        <v>2.9679181404870221</v>
      </c>
      <c r="AS11">
        <f t="shared" si="7"/>
        <v>-0.51688245424407897</v>
      </c>
      <c r="AT11">
        <f t="shared" si="7"/>
        <v>0.2193720208573306</v>
      </c>
      <c r="AU11">
        <f t="shared" si="7"/>
        <v>2.6704077071002743</v>
      </c>
      <c r="AW11">
        <v>8</v>
      </c>
      <c r="AX11">
        <f>(R11*SUMPRODUCT(K12:$K$23, X12:$X$23)-$AZ$3*SUMPRODUCT(K11:$K$22, W12:$W$23))/Z11</f>
        <v>47.030635430906386</v>
      </c>
    </row>
    <row r="12" spans="1:52" x14ac:dyDescent="0.25">
      <c r="A12" t="s">
        <v>40</v>
      </c>
      <c r="C12">
        <v>0.4</v>
      </c>
      <c r="E12">
        <v>2012</v>
      </c>
      <c r="F12" s="5">
        <v>1.9E-3</v>
      </c>
      <c r="G12" s="5">
        <v>2.3E-3</v>
      </c>
      <c r="H12" s="5">
        <f t="shared" si="8"/>
        <v>5.1900000000000002E-2</v>
      </c>
      <c r="I12" s="5">
        <f t="shared" si="9"/>
        <v>1.0519000000000001</v>
      </c>
      <c r="J12">
        <f t="shared" si="10"/>
        <v>0.95066070919288903</v>
      </c>
      <c r="K12">
        <f t="shared" si="20"/>
        <v>0.53665449904401552</v>
      </c>
      <c r="L12" s="2">
        <v>9</v>
      </c>
      <c r="M12" s="6">
        <v>1.917357E-3</v>
      </c>
      <c r="O12">
        <f t="shared" si="21"/>
        <v>133.01204475748273</v>
      </c>
      <c r="P12">
        <f t="shared" si="22"/>
        <v>6.6506022378741365</v>
      </c>
      <c r="Q12" s="4">
        <f t="shared" si="23"/>
        <v>25</v>
      </c>
      <c r="R12">
        <f t="shared" si="0"/>
        <v>50000</v>
      </c>
      <c r="S12">
        <f t="shared" si="11"/>
        <v>47.94627080039713</v>
      </c>
      <c r="U12">
        <f t="shared" si="12"/>
        <v>1.917357E-3</v>
      </c>
      <c r="V12">
        <f t="shared" si="13"/>
        <v>0.01</v>
      </c>
      <c r="W12">
        <f t="shared" si="14"/>
        <v>0.90921299025970059</v>
      </c>
      <c r="X12">
        <f t="shared" si="15"/>
        <v>1.7432858913653687E-3</v>
      </c>
      <c r="Y12">
        <f t="shared" si="16"/>
        <v>9.0921299025970067E-3</v>
      </c>
      <c r="Z12">
        <f t="shared" si="17"/>
        <v>0.89837757446573818</v>
      </c>
      <c r="AB12">
        <f t="shared" si="18"/>
        <v>47.94627080039713</v>
      </c>
      <c r="AC12">
        <f t="shared" si="19"/>
        <v>48.0749689824572</v>
      </c>
      <c r="AE12">
        <f t="shared" si="1"/>
        <v>119.49503814395554</v>
      </c>
      <c r="AF12">
        <f t="shared" si="2"/>
        <v>-5.9747519071977768</v>
      </c>
      <c r="AG12">
        <f t="shared" si="2"/>
        <v>-22.459439361643454</v>
      </c>
      <c r="AH12">
        <f t="shared" si="3"/>
        <v>-87.164294568268431</v>
      </c>
      <c r="AI12">
        <f t="shared" si="4"/>
        <v>3.8965523068458907</v>
      </c>
      <c r="AJ12">
        <f t="shared" si="5"/>
        <v>-0.12869818206007011</v>
      </c>
      <c r="AK12">
        <f t="shared" si="24"/>
        <v>0.37137308118545626</v>
      </c>
      <c r="AL12">
        <f t="shared" si="6"/>
        <v>4.1392272059712765</v>
      </c>
      <c r="AN12">
        <f t="shared" si="7"/>
        <v>64.127549833389992</v>
      </c>
      <c r="AO12">
        <f t="shared" si="7"/>
        <v>-3.2063774916694991</v>
      </c>
      <c r="AP12">
        <f t="shared" si="7"/>
        <v>-12.052959179432213</v>
      </c>
      <c r="AQ12">
        <f t="shared" si="7"/>
        <v>-46.777110836059101</v>
      </c>
      <c r="AR12">
        <f t="shared" si="7"/>
        <v>2.0911023262291843</v>
      </c>
      <c r="AS12">
        <f t="shared" si="7"/>
        <v>-6.9066458421322433E-2</v>
      </c>
      <c r="AT12">
        <f t="shared" si="7"/>
        <v>0.19929903484201353</v>
      </c>
      <c r="AU12">
        <f t="shared" si="7"/>
        <v>2.2213349026498754</v>
      </c>
      <c r="AW12">
        <v>9</v>
      </c>
      <c r="AX12">
        <f>(R12*SUMPRODUCT(K13:$K$23, X13:$X$23)-$AZ$3*SUMPRODUCT(K12:$K$22, W13:$W$23))/Z12</f>
        <v>47.94627080039713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8"/>
        <v>5.1700000000000003E-2</v>
      </c>
      <c r="I13" s="5">
        <f t="shared" si="9"/>
        <v>1.0517000000000001</v>
      </c>
      <c r="J13">
        <f t="shared" si="10"/>
        <v>0.95084149472282964</v>
      </c>
      <c r="K13">
        <f t="shared" si="20"/>
        <v>0.51027336602074302</v>
      </c>
      <c r="L13" s="2">
        <v>10</v>
      </c>
      <c r="M13" s="6">
        <v>1.947287E-3</v>
      </c>
      <c r="O13">
        <f t="shared" si="21"/>
        <v>133.01204475748273</v>
      </c>
      <c r="P13">
        <f t="shared" si="22"/>
        <v>6.6506022378741365</v>
      </c>
      <c r="Q13" s="4">
        <f t="shared" si="23"/>
        <v>25</v>
      </c>
      <c r="R13">
        <f t="shared" si="0"/>
        <v>50000</v>
      </c>
      <c r="S13">
        <f t="shared" si="11"/>
        <v>48.0749689824572</v>
      </c>
      <c r="U13">
        <f t="shared" si="12"/>
        <v>1.947287E-3</v>
      </c>
      <c r="V13">
        <f t="shared" si="13"/>
        <v>0.01</v>
      </c>
      <c r="W13">
        <f t="shared" si="14"/>
        <v>0.89837757446573818</v>
      </c>
      <c r="X13">
        <f t="shared" si="15"/>
        <v>1.7493989718486639E-3</v>
      </c>
      <c r="Y13">
        <f t="shared" si="16"/>
        <v>8.983775744657382E-3</v>
      </c>
      <c r="Z13">
        <f t="shared" si="17"/>
        <v>0.88764439974923215</v>
      </c>
      <c r="AB13">
        <f t="shared" si="18"/>
        <v>48.0749689824572</v>
      </c>
      <c r="AC13">
        <f t="shared" si="19"/>
        <v>47.363658479683792</v>
      </c>
      <c r="AE13">
        <f t="shared" si="1"/>
        <v>118.06739662817375</v>
      </c>
      <c r="AF13">
        <f t="shared" si="2"/>
        <v>-5.9033698314086882</v>
      </c>
      <c r="AG13">
        <f t="shared" si="2"/>
        <v>-22.191109993730805</v>
      </c>
      <c r="AH13">
        <f t="shared" si="3"/>
        <v>-87.469948592433198</v>
      </c>
      <c r="AI13">
        <f t="shared" si="4"/>
        <v>2.5029682106010682</v>
      </c>
      <c r="AJ13">
        <f t="shared" si="5"/>
        <v>0.7113105027734079</v>
      </c>
      <c r="AK13">
        <f t="shared" si="24"/>
        <v>0.32047799155844453</v>
      </c>
      <c r="AL13">
        <f t="shared" si="6"/>
        <v>3.5347567049329207</v>
      </c>
      <c r="AN13">
        <f t="shared" si="7"/>
        <v>60.246647894764344</v>
      </c>
      <c r="AO13">
        <f t="shared" si="7"/>
        <v>-3.0123323947382175</v>
      </c>
      <c r="AP13">
        <f t="shared" si="7"/>
        <v>-11.323532392237567</v>
      </c>
      <c r="AQ13">
        <f t="shared" si="7"/>
        <v>-44.633585093922242</v>
      </c>
      <c r="AR13">
        <f t="shared" si="7"/>
        <v>1.277198013866323</v>
      </c>
      <c r="AS13">
        <f t="shared" si="7"/>
        <v>0.36296280453609392</v>
      </c>
      <c r="AT13">
        <f t="shared" si="7"/>
        <v>0.16353138348809476</v>
      </c>
      <c r="AU13">
        <f t="shared" si="7"/>
        <v>1.8036922018905117</v>
      </c>
      <c r="AW13">
        <v>10</v>
      </c>
      <c r="AX13">
        <f>(R13*SUMPRODUCT(K14:$K$23, X14:$X$23)-$AZ$3*SUMPRODUCT(K13:$K$22, W14:$W$23))/Z13</f>
        <v>48.0749689824572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8"/>
        <v>5.1400000000000001E-2</v>
      </c>
      <c r="I14" s="5">
        <f t="shared" si="9"/>
        <v>1.0514000000000001</v>
      </c>
      <c r="J14">
        <f t="shared" si="10"/>
        <v>0.95111280197831449</v>
      </c>
      <c r="K14">
        <f t="shared" si="20"/>
        <v>0.48532753093089492</v>
      </c>
      <c r="L14" s="2">
        <v>11</v>
      </c>
      <c r="M14" s="6">
        <v>1.9819680000000002E-3</v>
      </c>
      <c r="O14">
        <f t="shared" si="21"/>
        <v>133.01204475748273</v>
      </c>
      <c r="P14">
        <f t="shared" si="22"/>
        <v>6.6506022378741365</v>
      </c>
      <c r="Q14" s="4">
        <f t="shared" si="23"/>
        <v>25</v>
      </c>
      <c r="R14">
        <f t="shared" si="0"/>
        <v>50000</v>
      </c>
      <c r="S14">
        <f t="shared" si="11"/>
        <v>47.363658479683792</v>
      </c>
      <c r="U14">
        <f t="shared" si="12"/>
        <v>1.9819680000000002E-3</v>
      </c>
      <c r="V14">
        <f t="shared" si="13"/>
        <v>0.01</v>
      </c>
      <c r="W14">
        <f t="shared" si="14"/>
        <v>0.88764439974923215</v>
      </c>
      <c r="X14">
        <f t="shared" si="15"/>
        <v>1.7592827956821864E-3</v>
      </c>
      <c r="Y14">
        <f t="shared" si="16"/>
        <v>8.8764439974923209E-3</v>
      </c>
      <c r="Z14">
        <f t="shared" si="17"/>
        <v>0.87700867295605767</v>
      </c>
      <c r="AB14">
        <f t="shared" si="18"/>
        <v>47.363658479683792</v>
      </c>
      <c r="AC14">
        <f t="shared" si="19"/>
        <v>45.610871938328238</v>
      </c>
      <c r="AE14">
        <f t="shared" si="1"/>
        <v>116.65271685993167</v>
      </c>
      <c r="AF14">
        <f t="shared" si="2"/>
        <v>-5.8326358429965834</v>
      </c>
      <c r="AG14">
        <f t="shared" si="2"/>
        <v>-21.92521682390144</v>
      </c>
      <c r="AH14">
        <f t="shared" si="3"/>
        <v>-87.964139784109321</v>
      </c>
      <c r="AI14">
        <f t="shared" si="4"/>
        <v>0.93072440892433406</v>
      </c>
      <c r="AJ14">
        <f t="shared" si="5"/>
        <v>1.7527865413555546</v>
      </c>
      <c r="AK14">
        <f t="shared" si="24"/>
        <v>0.284730731093914</v>
      </c>
      <c r="AL14">
        <f t="shared" si="6"/>
        <v>2.9682416813738026</v>
      </c>
      <c r="AN14">
        <f t="shared" si="7"/>
        <v>56.614775050011417</v>
      </c>
      <c r="AO14">
        <f t="shared" si="7"/>
        <v>-2.8307387525005709</v>
      </c>
      <c r="AP14">
        <f t="shared" si="7"/>
        <v>-10.640911346268604</v>
      </c>
      <c r="AQ14">
        <f t="shared" si="7"/>
        <v>-42.691418771881878</v>
      </c>
      <c r="AR14">
        <f t="shared" si="7"/>
        <v>0.45170617936036361</v>
      </c>
      <c r="AS14">
        <f t="shared" si="7"/>
        <v>0.85067556436499425</v>
      </c>
      <c r="AT14">
        <f t="shared" si="7"/>
        <v>0.13818766270195787</v>
      </c>
      <c r="AU14">
        <f t="shared" si="7"/>
        <v>1.4405694064273158</v>
      </c>
      <c r="AW14">
        <v>11</v>
      </c>
      <c r="AX14">
        <f>(R14*SUMPRODUCT(K15:$K$23, X15:$X$23)-$AZ$3*SUMPRODUCT(K14:$K$22, W15:$W$23))/Z14</f>
        <v>47.363658479683792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8"/>
        <v>5.1900000000000002E-2</v>
      </c>
      <c r="I15" s="5">
        <f t="shared" si="9"/>
        <v>1.0519000000000001</v>
      </c>
      <c r="J15">
        <f t="shared" si="10"/>
        <v>0.95066070919288903</v>
      </c>
      <c r="K15">
        <f t="shared" si="20"/>
        <v>0.46138181474559836</v>
      </c>
      <c r="L15" s="2">
        <v>12</v>
      </c>
      <c r="M15" s="6">
        <v>2.0299509999999999E-3</v>
      </c>
      <c r="O15">
        <f t="shared" si="21"/>
        <v>133.01204475748273</v>
      </c>
      <c r="P15">
        <f t="shared" si="22"/>
        <v>6.6506022378741365</v>
      </c>
      <c r="Q15" s="4">
        <f t="shared" si="23"/>
        <v>25</v>
      </c>
      <c r="R15">
        <f t="shared" si="0"/>
        <v>50000</v>
      </c>
      <c r="S15">
        <f t="shared" si="11"/>
        <v>45.610871938328238</v>
      </c>
      <c r="U15">
        <f t="shared" si="12"/>
        <v>2.0299509999999999E-3</v>
      </c>
      <c r="V15">
        <f t="shared" si="13"/>
        <v>0.01</v>
      </c>
      <c r="W15">
        <f t="shared" si="14"/>
        <v>0.87700867295605767</v>
      </c>
      <c r="X15">
        <f t="shared" si="15"/>
        <v>1.7802846326758221E-3</v>
      </c>
      <c r="Y15">
        <f t="shared" si="16"/>
        <v>8.7700867295605767E-3</v>
      </c>
      <c r="Z15">
        <f t="shared" si="17"/>
        <v>0.8664583015938212</v>
      </c>
      <c r="AB15">
        <f t="shared" si="18"/>
        <v>45.610871938328238</v>
      </c>
      <c r="AC15">
        <f t="shared" si="19"/>
        <v>42.843142205295031</v>
      </c>
      <c r="AE15">
        <f t="shared" si="1"/>
        <v>115.24939039208981</v>
      </c>
      <c r="AF15">
        <f t="shared" si="2"/>
        <v>-5.7624695196044904</v>
      </c>
      <c r="AG15">
        <f t="shared" si="2"/>
        <v>-21.661457539845529</v>
      </c>
      <c r="AH15">
        <f t="shared" si="3"/>
        <v>-89.014231633791113</v>
      </c>
      <c r="AI15">
        <f t="shared" si="4"/>
        <v>-1.1887683011513275</v>
      </c>
      <c r="AJ15">
        <f t="shared" si="5"/>
        <v>2.7677297330332067</v>
      </c>
      <c r="AK15">
        <f t="shared" si="24"/>
        <v>0.6359009505243356</v>
      </c>
      <c r="AL15">
        <f t="shared" si="6"/>
        <v>2.2148623824062148</v>
      </c>
      <c r="AN15">
        <f t="shared" si="7"/>
        <v>53.173972887426324</v>
      </c>
      <c r="AO15">
        <f t="shared" si="7"/>
        <v>-2.6586986443713161</v>
      </c>
      <c r="AP15">
        <f t="shared" si="7"/>
        <v>-9.9942025897686548</v>
      </c>
      <c r="AQ15">
        <f t="shared" si="7"/>
        <v>-41.069547729383594</v>
      </c>
      <c r="AR15">
        <f t="shared" si="7"/>
        <v>-0.54847607609724147</v>
      </c>
      <c r="AS15">
        <f t="shared" si="7"/>
        <v>1.2769801669522114</v>
      </c>
      <c r="AT15">
        <f t="shared" si="7"/>
        <v>0.29339313455136889</v>
      </c>
      <c r="AU15">
        <f t="shared" si="7"/>
        <v>1.0218972254063388</v>
      </c>
      <c r="AW15">
        <v>12</v>
      </c>
      <c r="AX15">
        <f>(R15*SUMPRODUCT(K16:$K$23, X16:$X$23)-$AZ$3*SUMPRODUCT(K15:$K$22, W16:$W$23))/Z15</f>
        <v>45.610871938328238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8"/>
        <v>5.4700000000000006E-2</v>
      </c>
      <c r="I16" s="5">
        <f t="shared" si="9"/>
        <v>1.0547</v>
      </c>
      <c r="J16">
        <f t="shared" si="10"/>
        <v>0.94813691096994412</v>
      </c>
      <c r="K16">
        <f t="shared" si="20"/>
        <v>0.43745312861059865</v>
      </c>
      <c r="L16" s="2">
        <v>13</v>
      </c>
      <c r="M16" s="6">
        <v>2.0855349999999999E-3</v>
      </c>
      <c r="O16">
        <f t="shared" si="21"/>
        <v>133.01204475748273</v>
      </c>
      <c r="P16">
        <f t="shared" si="22"/>
        <v>6.6506022378741365</v>
      </c>
      <c r="Q16" s="4">
        <f t="shared" si="23"/>
        <v>25</v>
      </c>
      <c r="R16">
        <f t="shared" si="0"/>
        <v>50000</v>
      </c>
      <c r="S16">
        <f t="shared" si="11"/>
        <v>42.843142205295031</v>
      </c>
      <c r="U16">
        <f t="shared" si="12"/>
        <v>2.0855349999999999E-3</v>
      </c>
      <c r="V16">
        <f t="shared" si="13"/>
        <v>0.01</v>
      </c>
      <c r="W16">
        <f t="shared" si="14"/>
        <v>0.8664583015938212</v>
      </c>
      <c r="X16">
        <f t="shared" si="15"/>
        <v>1.8070291140144699E-3</v>
      </c>
      <c r="Y16">
        <f t="shared" si="16"/>
        <v>8.6645830159382126E-3</v>
      </c>
      <c r="Z16">
        <f t="shared" si="17"/>
        <v>0.85598668946386858</v>
      </c>
      <c r="AB16">
        <f t="shared" si="18"/>
        <v>42.843142205295031</v>
      </c>
      <c r="AC16">
        <f t="shared" si="19"/>
        <v>39.325976075290924</v>
      </c>
      <c r="AE16">
        <f t="shared" si="1"/>
        <v>113.85653985077755</v>
      </c>
      <c r="AF16">
        <f t="shared" si="2"/>
        <v>-5.6928269925388779</v>
      </c>
      <c r="AG16">
        <f t="shared" si="2"/>
        <v>-21.399667236596713</v>
      </c>
      <c r="AH16">
        <f t="shared" si="3"/>
        <v>-90.351455700723491</v>
      </c>
      <c r="AI16">
        <f t="shared" si="4"/>
        <v>-3.5874100790815362</v>
      </c>
      <c r="AJ16">
        <f t="shared" si="5"/>
        <v>3.5171661300041066</v>
      </c>
      <c r="AK16">
        <f t="shared" si="24"/>
        <v>1.0721486709510895</v>
      </c>
      <c r="AL16">
        <f t="shared" si="6"/>
        <v>1.0019047218736599</v>
      </c>
      <c r="AN16">
        <f t="shared" si="7"/>
        <v>49.806899570499944</v>
      </c>
      <c r="AO16">
        <f t="shared" si="7"/>
        <v>-2.4903449785249974</v>
      </c>
      <c r="AP16">
        <f t="shared" si="7"/>
        <v>-9.3613513838749558</v>
      </c>
      <c r="AQ16">
        <f t="shared" si="7"/>
        <v>-39.5245269708034</v>
      </c>
      <c r="AR16">
        <f t="shared" si="7"/>
        <v>-1.5693237627034131</v>
      </c>
      <c r="AS16">
        <f t="shared" si="7"/>
        <v>1.538595327413528</v>
      </c>
      <c r="AT16">
        <f t="shared" si="7"/>
        <v>0.46901479044324934</v>
      </c>
      <c r="AU16">
        <f t="shared" si="7"/>
        <v>0.43828635515336423</v>
      </c>
      <c r="AW16">
        <v>13</v>
      </c>
      <c r="AX16">
        <f>(R16*SUMPRODUCT(K17:$K$23, X17:$X$23)-$AZ$3*SUMPRODUCT(K16:$K$22, W17:$W$23))/Z16</f>
        <v>42.843142205295031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8"/>
        <v>6.1700000000000005E-2</v>
      </c>
      <c r="I17" s="5">
        <f t="shared" si="9"/>
        <v>1.0617000000000001</v>
      </c>
      <c r="J17">
        <f t="shared" si="10"/>
        <v>0.94188565508147304</v>
      </c>
      <c r="K17">
        <f t="shared" si="20"/>
        <v>0.41203082660883361</v>
      </c>
      <c r="L17" s="2">
        <v>14</v>
      </c>
      <c r="M17" s="6">
        <v>2.1420699999999998E-3</v>
      </c>
      <c r="O17">
        <f t="shared" si="21"/>
        <v>133.01204475748273</v>
      </c>
      <c r="P17">
        <f t="shared" si="22"/>
        <v>6.6506022378741365</v>
      </c>
      <c r="Q17" s="4">
        <f t="shared" si="23"/>
        <v>25</v>
      </c>
      <c r="R17">
        <f t="shared" si="0"/>
        <v>50000</v>
      </c>
      <c r="S17">
        <f t="shared" si="11"/>
        <v>39.325976075290924</v>
      </c>
      <c r="U17">
        <f t="shared" si="12"/>
        <v>2.1420699999999998E-3</v>
      </c>
      <c r="V17">
        <f t="shared" si="13"/>
        <v>0.01</v>
      </c>
      <c r="W17">
        <f t="shared" si="14"/>
        <v>0.85598668946386858</v>
      </c>
      <c r="X17">
        <f t="shared" si="15"/>
        <v>1.8335834078998688E-3</v>
      </c>
      <c r="Y17">
        <f t="shared" si="16"/>
        <v>8.5598668946386854E-3</v>
      </c>
      <c r="Z17">
        <f t="shared" si="17"/>
        <v>0.84559323916133</v>
      </c>
      <c r="AB17">
        <f t="shared" si="18"/>
        <v>39.325976075290924</v>
      </c>
      <c r="AC17">
        <f t="shared" si="19"/>
        <v>35.175650963580118</v>
      </c>
      <c r="AE17">
        <f t="shared" si="1"/>
        <v>112.47408577395163</v>
      </c>
      <c r="AF17">
        <f t="shared" si="2"/>
        <v>-5.6237042886975814</v>
      </c>
      <c r="AG17">
        <f t="shared" si="2"/>
        <v>-21.139830979033249</v>
      </c>
      <c r="AH17">
        <f t="shared" si="3"/>
        <v>-91.679170394993434</v>
      </c>
      <c r="AI17">
        <f t="shared" si="4"/>
        <v>-5.9686198887726363</v>
      </c>
      <c r="AJ17">
        <f t="shared" si="5"/>
        <v>4.1503251117108064</v>
      </c>
      <c r="AK17">
        <f t="shared" si="24"/>
        <v>2.0172337343355204</v>
      </c>
      <c r="AL17">
        <f t="shared" si="6"/>
        <v>0.1989389572736906</v>
      </c>
      <c r="AN17">
        <f t="shared" si="7"/>
        <v>46.34279053351414</v>
      </c>
      <c r="AO17">
        <f t="shared" si="7"/>
        <v>-2.3171395266757071</v>
      </c>
      <c r="AP17">
        <f t="shared" si="7"/>
        <v>-8.7102620326620972</v>
      </c>
      <c r="AQ17">
        <f t="shared" si="7"/>
        <v>-37.774644360661249</v>
      </c>
      <c r="AR17">
        <f t="shared" si="7"/>
        <v>-2.459255386484914</v>
      </c>
      <c r="AS17">
        <f t="shared" si="7"/>
        <v>1.7100618864736032</v>
      </c>
      <c r="AT17">
        <f t="shared" si="7"/>
        <v>0.83116248302148876</v>
      </c>
      <c r="AU17">
        <f t="shared" si="7"/>
        <v>8.1968983010178173E-2</v>
      </c>
      <c r="AW17">
        <v>14</v>
      </c>
      <c r="AX17">
        <f>(R17*SUMPRODUCT(K18:$K$23, X18:$X$23)-$AZ$3*SUMPRODUCT(K17:$K$22, W18:$W$23))/Z17</f>
        <v>39.325976075290924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8"/>
        <v>7.0099999999999996E-2</v>
      </c>
      <c r="I18" s="5">
        <f t="shared" si="9"/>
        <v>1.0701000000000001</v>
      </c>
      <c r="J18">
        <f t="shared" si="10"/>
        <v>0.93449210354172507</v>
      </c>
      <c r="K18">
        <f t="shared" si="20"/>
        <v>0.38503955388172473</v>
      </c>
      <c r="L18" s="2">
        <v>15</v>
      </c>
      <c r="M18" s="6">
        <v>2.2014550000000002E-3</v>
      </c>
      <c r="O18">
        <f t="shared" si="21"/>
        <v>133.01204475748273</v>
      </c>
      <c r="P18">
        <f t="shared" si="22"/>
        <v>6.6506022378741365</v>
      </c>
      <c r="Q18" s="4">
        <f t="shared" si="23"/>
        <v>25</v>
      </c>
      <c r="R18">
        <f t="shared" si="0"/>
        <v>50000</v>
      </c>
      <c r="S18">
        <f t="shared" si="11"/>
        <v>35.175650963580118</v>
      </c>
      <c r="U18">
        <f t="shared" si="12"/>
        <v>2.2014550000000002E-3</v>
      </c>
      <c r="V18">
        <f t="shared" si="13"/>
        <v>0.01</v>
      </c>
      <c r="W18">
        <f t="shared" si="14"/>
        <v>0.84559323916133</v>
      </c>
      <c r="X18">
        <f t="shared" si="15"/>
        <v>1.8615354643179058E-3</v>
      </c>
      <c r="Y18">
        <f t="shared" si="16"/>
        <v>8.4559323916133002E-3</v>
      </c>
      <c r="Z18">
        <f t="shared" si="17"/>
        <v>0.83527577130539876</v>
      </c>
      <c r="AB18">
        <f t="shared" si="18"/>
        <v>35.175650963580118</v>
      </c>
      <c r="AC18">
        <f t="shared" si="19"/>
        <v>30.143734105485166</v>
      </c>
      <c r="AE18">
        <f t="shared" si="1"/>
        <v>111.1017382777146</v>
      </c>
      <c r="AF18">
        <f t="shared" si="2"/>
        <v>-5.5550869138857308</v>
      </c>
      <c r="AG18">
        <f t="shared" si="2"/>
        <v>-20.88189428263497</v>
      </c>
      <c r="AH18">
        <f t="shared" si="3"/>
        <v>-93.076773215895287</v>
      </c>
      <c r="AI18">
        <f t="shared" si="4"/>
        <v>-8.4120161347013891</v>
      </c>
      <c r="AJ18">
        <f t="shared" si="5"/>
        <v>5.0319168580949523</v>
      </c>
      <c r="AK18">
        <f t="shared" si="24"/>
        <v>3.0396017302720342</v>
      </c>
      <c r="AL18">
        <f t="shared" si="6"/>
        <v>-0.34049754633440266</v>
      </c>
      <c r="AN18">
        <f t="shared" si="7"/>
        <v>42.778563741935372</v>
      </c>
      <c r="AO18">
        <f t="shared" si="7"/>
        <v>-2.1389281870967687</v>
      </c>
      <c r="AP18">
        <f t="shared" si="7"/>
        <v>-8.0403552587911076</v>
      </c>
      <c r="AQ18">
        <f t="shared" si="7"/>
        <v>-35.838239235798788</v>
      </c>
      <c r="AR18">
        <f t="shared" si="7"/>
        <v>-3.2389589397512935</v>
      </c>
      <c r="AS18">
        <f t="shared" si="7"/>
        <v>1.9374870222108103</v>
      </c>
      <c r="AT18">
        <f t="shared" si="7"/>
        <v>1.1703668942020626</v>
      </c>
      <c r="AU18">
        <f t="shared" si="7"/>
        <v>-0.13110502333842031</v>
      </c>
      <c r="AW18">
        <v>15</v>
      </c>
      <c r="AX18">
        <f>(R18*SUMPRODUCT(K19:$K$23, X19:$X$23)-$AZ$3*SUMPRODUCT(K18:$K$22, W19:$W$23))/Z18</f>
        <v>35.175650963580118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8"/>
        <v>7.3400000000000007E-2</v>
      </c>
      <c r="I19" s="5">
        <f t="shared" si="9"/>
        <v>1.0733999999999999</v>
      </c>
      <c r="J19">
        <f t="shared" si="10"/>
        <v>0.93161915408980811</v>
      </c>
      <c r="K19">
        <f t="shared" si="20"/>
        <v>0.35871022347840947</v>
      </c>
      <c r="L19" s="2">
        <v>16</v>
      </c>
      <c r="M19" s="6">
        <v>2.2708170000000001E-3</v>
      </c>
      <c r="O19">
        <f t="shared" si="21"/>
        <v>133.01204475748273</v>
      </c>
      <c r="P19">
        <f t="shared" si="22"/>
        <v>6.6506022378741365</v>
      </c>
      <c r="Q19" s="4">
        <f t="shared" si="23"/>
        <v>25</v>
      </c>
      <c r="R19">
        <f t="shared" si="0"/>
        <v>50000</v>
      </c>
      <c r="S19">
        <f t="shared" si="11"/>
        <v>30.143734105485166</v>
      </c>
      <c r="U19">
        <f t="shared" si="12"/>
        <v>2.2708170000000001E-3</v>
      </c>
      <c r="V19">
        <f t="shared" si="13"/>
        <v>0.01</v>
      </c>
      <c r="W19">
        <f t="shared" si="14"/>
        <v>0.83527577130539876</v>
      </c>
      <c r="X19">
        <f t="shared" si="15"/>
        <v>1.8967584211684117E-3</v>
      </c>
      <c r="Y19">
        <f t="shared" si="16"/>
        <v>8.352757713053988E-3</v>
      </c>
      <c r="Z19">
        <f t="shared" si="17"/>
        <v>0.82502625517117634</v>
      </c>
      <c r="AB19">
        <f t="shared" si="18"/>
        <v>30.143734105485166</v>
      </c>
      <c r="AC19">
        <f t="shared" si="19"/>
        <v>23.550724022193339</v>
      </c>
      <c r="AE19">
        <f t="shared" si="1"/>
        <v>109.73842917892688</v>
      </c>
      <c r="AF19">
        <f t="shared" si="2"/>
        <v>-5.4869214589463438</v>
      </c>
      <c r="AG19">
        <f t="shared" si="2"/>
        <v>-20.625656379279409</v>
      </c>
      <c r="AH19">
        <f t="shared" si="3"/>
        <v>-94.837921058420591</v>
      </c>
      <c r="AI19">
        <f t="shared" si="4"/>
        <v>-11.212069717719459</v>
      </c>
      <c r="AJ19">
        <f t="shared" si="5"/>
        <v>6.5930100832918264</v>
      </c>
      <c r="AK19">
        <f t="shared" si="24"/>
        <v>2.9970138927078858</v>
      </c>
      <c r="AL19">
        <f t="shared" si="6"/>
        <v>-1.6220457417197465</v>
      </c>
      <c r="AN19">
        <f t="shared" si="7"/>
        <v>39.364296454942469</v>
      </c>
      <c r="AO19">
        <f t="shared" si="7"/>
        <v>-1.9682148227471234</v>
      </c>
      <c r="AP19">
        <f t="shared" si="7"/>
        <v>-7.3986338092001986</v>
      </c>
      <c r="AQ19">
        <f t="shared" si="7"/>
        <v>-34.019331857093803</v>
      </c>
      <c r="AR19">
        <f t="shared" si="7"/>
        <v>-4.0218840340986546</v>
      </c>
      <c r="AS19">
        <f t="shared" si="7"/>
        <v>2.3649801203730183</v>
      </c>
      <c r="AT19">
        <f t="shared" si="7"/>
        <v>1.0750595232211435</v>
      </c>
      <c r="AU19">
        <f t="shared" si="7"/>
        <v>-0.58184439050449266</v>
      </c>
      <c r="AW19">
        <v>16</v>
      </c>
      <c r="AX19">
        <f>(R19*SUMPRODUCT(K20:$K$23, X20:$X$23)-$AZ$3*SUMPRODUCT(K19:$K$22, W20:$W$23))/Z19</f>
        <v>30.143734105485166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8"/>
        <v>5.4300000000000001E-2</v>
      </c>
      <c r="I20" s="5">
        <f t="shared" si="9"/>
        <v>1.0543</v>
      </c>
      <c r="J20">
        <f t="shared" si="10"/>
        <v>0.9484966328369534</v>
      </c>
      <c r="K20">
        <f t="shared" si="20"/>
        <v>0.34023543913346244</v>
      </c>
      <c r="L20" s="2">
        <v>17</v>
      </c>
      <c r="M20" s="6">
        <v>2.3392280000000001E-3</v>
      </c>
      <c r="O20">
        <f t="shared" si="21"/>
        <v>133.01204475748273</v>
      </c>
      <c r="P20">
        <f t="shared" si="22"/>
        <v>6.6506022378741365</v>
      </c>
      <c r="Q20" s="4">
        <f t="shared" si="23"/>
        <v>25</v>
      </c>
      <c r="R20">
        <f t="shared" si="0"/>
        <v>50000</v>
      </c>
      <c r="S20">
        <f t="shared" si="11"/>
        <v>23.550724022193339</v>
      </c>
      <c r="U20">
        <f t="shared" si="12"/>
        <v>2.3392280000000001E-3</v>
      </c>
      <c r="V20">
        <f t="shared" si="13"/>
        <v>0.01</v>
      </c>
      <c r="W20">
        <f t="shared" si="14"/>
        <v>0.82502625517117634</v>
      </c>
      <c r="X20">
        <f t="shared" si="15"/>
        <v>1.9299245168315606E-3</v>
      </c>
      <c r="Y20">
        <f t="shared" si="16"/>
        <v>8.2502625517117643E-3</v>
      </c>
      <c r="Z20">
        <f t="shared" si="17"/>
        <v>0.81484606810263294</v>
      </c>
      <c r="AB20">
        <f t="shared" si="18"/>
        <v>23.550724022193339</v>
      </c>
      <c r="AC20">
        <f t="shared" si="19"/>
        <v>15.842194742384237</v>
      </c>
      <c r="AE20">
        <f t="shared" si="1"/>
        <v>108.38434168092623</v>
      </c>
      <c r="AF20">
        <f t="shared" si="2"/>
        <v>-5.4192170840463119</v>
      </c>
      <c r="AG20">
        <f t="shared" si="2"/>
        <v>-20.371151702565822</v>
      </c>
      <c r="AH20">
        <f t="shared" si="3"/>
        <v>-96.496225841578024</v>
      </c>
      <c r="AI20">
        <f t="shared" si="4"/>
        <v>-13.902252947263932</v>
      </c>
      <c r="AJ20">
        <f t="shared" si="5"/>
        <v>7.7085292798091025</v>
      </c>
      <c r="AK20">
        <f t="shared" si="24"/>
        <v>0.54401814906201496</v>
      </c>
      <c r="AL20">
        <f t="shared" si="6"/>
        <v>-5.6497055183928149</v>
      </c>
      <c r="AN20">
        <f t="shared" si="7"/>
        <v>36.876194087001174</v>
      </c>
      <c r="AO20">
        <f t="shared" si="7"/>
        <v>-1.8438097043500588</v>
      </c>
      <c r="AP20">
        <f t="shared" si="7"/>
        <v>-6.9309877451768633</v>
      </c>
      <c r="AQ20">
        <f t="shared" si="7"/>
        <v>-32.831435773931062</v>
      </c>
      <c r="AR20">
        <f t="shared" si="7"/>
        <v>-4.7300391364568162</v>
      </c>
      <c r="AS20">
        <f t="shared" si="7"/>
        <v>2.6227148445890029</v>
      </c>
      <c r="AT20">
        <f t="shared" si="7"/>
        <v>0.18509425384268807</v>
      </c>
      <c r="AU20">
        <f t="shared" si="7"/>
        <v>-1.9222300380251254</v>
      </c>
      <c r="AW20">
        <v>17</v>
      </c>
      <c r="AX20">
        <f>(R20*SUMPRODUCT(K21:$K$23, X21:$X$23)-$AZ$3*SUMPRODUCT(K20:$K$22, W21:$W$23))/Z20</f>
        <v>23.550724022193339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8"/>
        <v>5.1300000000000005E-2</v>
      </c>
      <c r="I21" s="5">
        <f t="shared" si="9"/>
        <v>1.0512999999999999</v>
      </c>
      <c r="J21">
        <f t="shared" si="10"/>
        <v>0.95120327213925626</v>
      </c>
      <c r="K21">
        <f t="shared" si="20"/>
        <v>0.32363306300148625</v>
      </c>
      <c r="L21" s="2">
        <v>18</v>
      </c>
      <c r="M21" s="6">
        <v>2.4176169999999999E-3</v>
      </c>
      <c r="O21">
        <f t="shared" si="21"/>
        <v>133.01204475748273</v>
      </c>
      <c r="P21">
        <f t="shared" si="22"/>
        <v>6.6506022378741365</v>
      </c>
      <c r="Q21" s="4">
        <f t="shared" si="23"/>
        <v>25</v>
      </c>
      <c r="R21">
        <f t="shared" si="0"/>
        <v>50000</v>
      </c>
      <c r="S21">
        <f t="shared" si="11"/>
        <v>15.842194742384237</v>
      </c>
      <c r="U21">
        <f t="shared" si="12"/>
        <v>2.4176169999999999E-3</v>
      </c>
      <c r="V21">
        <f t="shared" si="13"/>
        <v>0.01</v>
      </c>
      <c r="W21">
        <f t="shared" si="14"/>
        <v>0.81484606810263294</v>
      </c>
      <c r="X21">
        <f t="shared" si="15"/>
        <v>1.9699857066280829E-3</v>
      </c>
      <c r="Y21">
        <f t="shared" si="16"/>
        <v>8.1484606810263288E-3</v>
      </c>
      <c r="Z21">
        <f t="shared" si="17"/>
        <v>0.80472762171497847</v>
      </c>
      <c r="AB21">
        <f t="shared" si="18"/>
        <v>15.842194742384237</v>
      </c>
      <c r="AC21">
        <f t="shared" si="19"/>
        <v>7.7915821817122133</v>
      </c>
      <c r="AE21">
        <f t="shared" si="1"/>
        <v>107.03846643713534</v>
      </c>
      <c r="AF21">
        <f t="shared" si="2"/>
        <v>-5.3519233218567672</v>
      </c>
      <c r="AG21">
        <f t="shared" si="2"/>
        <v>-20.118190542874462</v>
      </c>
      <c r="AH21">
        <f t="shared" si="3"/>
        <v>-98.499285331404153</v>
      </c>
      <c r="AI21">
        <f t="shared" si="4"/>
        <v>-16.930932759000044</v>
      </c>
      <c r="AJ21">
        <f t="shared" si="5"/>
        <v>8.0506125606720236</v>
      </c>
      <c r="AK21">
        <f t="shared" si="24"/>
        <v>0.18804598057226049</v>
      </c>
      <c r="AL21">
        <f t="shared" si="6"/>
        <v>-8.6922742177557595</v>
      </c>
      <c r="AN21">
        <f t="shared" si="7"/>
        <v>34.641186752031892</v>
      </c>
      <c r="AO21">
        <f t="shared" si="7"/>
        <v>-1.7320593376015947</v>
      </c>
      <c r="AP21">
        <f t="shared" si="7"/>
        <v>-6.5109116274379959</v>
      </c>
      <c r="AQ21">
        <f t="shared" si="7"/>
        <v>-31.87762541525969</v>
      </c>
      <c r="AR21">
        <f t="shared" si="7"/>
        <v>-5.4794096282673888</v>
      </c>
      <c r="AS21">
        <f t="shared" si="7"/>
        <v>2.6054444020485255</v>
      </c>
      <c r="AT21">
        <f t="shared" si="7"/>
        <v>6.085789667771864E-2</v>
      </c>
      <c r="AU21">
        <f t="shared" si="7"/>
        <v>-2.8131073295411442</v>
      </c>
      <c r="AW21">
        <v>18</v>
      </c>
      <c r="AX21">
        <f>(R21*SUMPRODUCT(K22:$K$23, X22:$X$23)-$AZ$3*SUMPRODUCT(K21:$K$22, W22:$W$23))/Z21</f>
        <v>15.842194742384237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8"/>
        <v>7.0000000000000007E-2</v>
      </c>
      <c r="I22" s="5">
        <f t="shared" si="9"/>
        <v>1.07</v>
      </c>
      <c r="J22">
        <f t="shared" si="10"/>
        <v>0.93457943925233644</v>
      </c>
      <c r="K22">
        <f t="shared" si="20"/>
        <v>0.30246080654344509</v>
      </c>
      <c r="L22" s="2">
        <v>19</v>
      </c>
      <c r="M22" s="6">
        <v>2.502181E-3</v>
      </c>
      <c r="O22">
        <f t="shared" si="21"/>
        <v>133.01204475748273</v>
      </c>
      <c r="P22">
        <f t="shared" si="22"/>
        <v>6.6506022378741365</v>
      </c>
      <c r="Q22" s="4">
        <f t="shared" si="23"/>
        <v>25</v>
      </c>
      <c r="R22">
        <f t="shared" si="0"/>
        <v>50000</v>
      </c>
      <c r="S22">
        <f t="shared" si="11"/>
        <v>7.7915821817122133</v>
      </c>
      <c r="U22">
        <f t="shared" si="12"/>
        <v>2.502181E-3</v>
      </c>
      <c r="V22">
        <f t="shared" si="13"/>
        <v>0.01</v>
      </c>
      <c r="W22">
        <f t="shared" si="14"/>
        <v>0.80472762171497847</v>
      </c>
      <c r="X22">
        <f t="shared" si="15"/>
        <v>2.0135741652304064E-3</v>
      </c>
      <c r="Y22">
        <f t="shared" si="16"/>
        <v>8.047276217149785E-3</v>
      </c>
      <c r="Z22">
        <f t="shared" si="17"/>
        <v>0.79466677133259833</v>
      </c>
      <c r="AB22">
        <f t="shared" si="18"/>
        <v>7.7915821817122133</v>
      </c>
      <c r="AC22">
        <f t="shared" si="19"/>
        <v>7.890963716927609</v>
      </c>
      <c r="AE22">
        <f t="shared" si="1"/>
        <v>105.70025215577586</v>
      </c>
      <c r="AF22">
        <f t="shared" si="2"/>
        <v>-5.2850126077887936</v>
      </c>
      <c r="AG22">
        <f t="shared" si="2"/>
        <v>-19.866669283314959</v>
      </c>
      <c r="AH22">
        <f t="shared" si="3"/>
        <v>-100.67870826152031</v>
      </c>
      <c r="AI22">
        <f t="shared" si="4"/>
        <v>-20.130137996848219</v>
      </c>
      <c r="AJ22">
        <f t="shared" si="5"/>
        <v>-9.9381535215395722E-2</v>
      </c>
      <c r="AK22">
        <f t="shared" si="24"/>
        <v>2.2723432563236847</v>
      </c>
      <c r="AL22">
        <f t="shared" si="6"/>
        <v>-17.957176275739933</v>
      </c>
      <c r="AN22">
        <f t="shared" si="7"/>
        <v>31.970183518881488</v>
      </c>
      <c r="AO22">
        <f t="shared" si="7"/>
        <v>-1.5985091759440746</v>
      </c>
      <c r="AP22">
        <f t="shared" si="7"/>
        <v>-6.0088888147633286</v>
      </c>
      <c r="AQ22">
        <f t="shared" si="7"/>
        <v>-30.451363302531643</v>
      </c>
      <c r="AR22">
        <f t="shared" si="7"/>
        <v>-6.0885777743575629</v>
      </c>
      <c r="AS22">
        <f t="shared" si="7"/>
        <v>-3.0059019296774382E-2</v>
      </c>
      <c r="AT22">
        <f t="shared" si="7"/>
        <v>0.68729477405122008</v>
      </c>
      <c r="AU22">
        <f t="shared" si="7"/>
        <v>-5.4313420196031172</v>
      </c>
      <c r="AW22">
        <v>19</v>
      </c>
      <c r="AX22">
        <f>(R22*SUMPRODUCT(K23:$K$23, X23:$X$23)-$AZ$3*SUMPRODUCT(K22:$K$22, W23:$W$23))/Z22</f>
        <v>7.7915821817122133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8"/>
        <v>0.10390000000000001</v>
      </c>
      <c r="I23" s="5">
        <f t="shared" si="9"/>
        <v>1.1039000000000001</v>
      </c>
      <c r="J23">
        <f t="shared" si="10"/>
        <v>0.90587915572062683</v>
      </c>
      <c r="K23">
        <f t="shared" si="20"/>
        <v>0.2739929400701559</v>
      </c>
      <c r="L23" s="2">
        <v>20</v>
      </c>
      <c r="M23" s="6">
        <v>2.5943469999999999E-3</v>
      </c>
      <c r="O23">
        <f t="shared" si="21"/>
        <v>133.01204475748273</v>
      </c>
      <c r="P23">
        <f t="shared" si="22"/>
        <v>6.6506022378741365</v>
      </c>
      <c r="Q23" s="4">
        <f t="shared" si="23"/>
        <v>25</v>
      </c>
      <c r="R23">
        <f t="shared" si="0"/>
        <v>50000</v>
      </c>
      <c r="S23">
        <f t="shared" si="11"/>
        <v>7.890963716927609</v>
      </c>
      <c r="U23">
        <f t="shared" si="12"/>
        <v>2.5943469999999999E-3</v>
      </c>
      <c r="V23">
        <f t="shared" si="13"/>
        <v>0.01</v>
      </c>
      <c r="W23">
        <f t="shared" si="14"/>
        <v>0.79466677133259833</v>
      </c>
      <c r="X23">
        <f t="shared" si="15"/>
        <v>2.0616413542064124E-3</v>
      </c>
      <c r="Y23">
        <f t="shared" si="16"/>
        <v>7.9466677133259826E-3</v>
      </c>
      <c r="Z23">
        <f t="shared" si="17"/>
        <v>0.78465846226506597</v>
      </c>
      <c r="AB23">
        <f t="shared" si="18"/>
        <v>7.890963716927609</v>
      </c>
      <c r="AC23">
        <f t="shared" si="19"/>
        <v>0</v>
      </c>
      <c r="AE23">
        <f t="shared" si="1"/>
        <v>104.36902650213852</v>
      </c>
      <c r="AF23">
        <f t="shared" si="2"/>
        <v>-5.2184513251069262</v>
      </c>
      <c r="AG23">
        <f t="shared" si="2"/>
        <v>-19.61646155662665</v>
      </c>
      <c r="AH23">
        <f t="shared" si="3"/>
        <v>-103.08206771032062</v>
      </c>
      <c r="AI23">
        <f t="shared" si="4"/>
        <v>-23.547954089915663</v>
      </c>
      <c r="AJ23">
        <f t="shared" si="5"/>
        <v>7.890963716927609</v>
      </c>
      <c r="AK23">
        <f t="shared" si="24"/>
        <v>7.4929077225771454</v>
      </c>
      <c r="AL23">
        <f t="shared" si="6"/>
        <v>-8.1640826504109096</v>
      </c>
      <c r="AN23">
        <f t="shared" si="7"/>
        <v>28.596376423580953</v>
      </c>
      <c r="AO23">
        <f t="shared" si="7"/>
        <v>-1.4298188211790477</v>
      </c>
      <c r="AP23">
        <f t="shared" si="7"/>
        <v>-5.3747719756733225</v>
      </c>
      <c r="AQ23">
        <f t="shared" si="7"/>
        <v>-28.243758800461627</v>
      </c>
      <c r="AR23">
        <f t="shared" si="7"/>
        <v>-6.4519731737330446</v>
      </c>
      <c r="AS23">
        <f t="shared" si="7"/>
        <v>2.1620683487879209</v>
      </c>
      <c r="AT23">
        <f t="shared" si="7"/>
        <v>2.053003816583288</v>
      </c>
      <c r="AU23">
        <f t="shared" si="7"/>
        <v>-2.2369010083618357</v>
      </c>
      <c r="AW23">
        <v>20</v>
      </c>
      <c r="AX23">
        <f>(R23*SUMPRODUCT(K$23:$K24, X$23:$X24)-$AZ$3*SUMPRODUCT(K$22:$K23, W$23:$W24))/Z23</f>
        <v>7.890963716927609</v>
      </c>
    </row>
    <row r="25" spans="5:50" x14ac:dyDescent="0.25">
      <c r="AN25" s="8">
        <f t="shared" ref="AN25:AU25" si="25">SUM(AN3:AN23)</f>
        <v>1279.8181704161341</v>
      </c>
      <c r="AO25" s="8">
        <f t="shared" si="25"/>
        <v>-163.7499420889188</v>
      </c>
      <c r="AP25" s="8">
        <f t="shared" si="25"/>
        <v>-1737.9781279601432</v>
      </c>
      <c r="AQ25" s="8">
        <f t="shared" si="25"/>
        <v>-948.11510371566794</v>
      </c>
      <c r="AR25" s="8">
        <f t="shared" si="25"/>
        <v>-1570.0250033485947</v>
      </c>
      <c r="AS25" s="8">
        <f t="shared" si="25"/>
        <v>-22.344747315028599</v>
      </c>
      <c r="AT25" s="8">
        <f t="shared" si="25"/>
        <v>28.011115564208417</v>
      </c>
      <c r="AU25" s="9">
        <f t="shared" si="25"/>
        <v>-1564.3586350994151</v>
      </c>
    </row>
    <row r="29" spans="5:50" x14ac:dyDescent="0.25">
      <c r="AF29" s="10"/>
      <c r="AG29" s="10"/>
      <c r="AH29" s="10"/>
      <c r="AI29" s="10"/>
      <c r="AJ29" s="10"/>
      <c r="AK29" s="10"/>
      <c r="AL29" s="10"/>
      <c r="AM29" s="10"/>
    </row>
  </sheetData>
  <conditionalFormatting sqref="AN25:AU25">
    <cfRule type="cellIs" dxfId="95" priority="1" operator="lessThan">
      <formula>0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12800C-D8E0-42E6-862E-FC18A40AFE3D}">
  <dimension ref="A1:AZ29"/>
  <sheetViews>
    <sheetView workbookViewId="0">
      <selection activeCell="M33" sqref="M33"/>
    </sheetView>
  </sheetViews>
  <sheetFormatPr defaultRowHeight="15" x14ac:dyDescent="0.25"/>
  <cols>
    <col min="3" max="3" width="9.28515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40" max="40" width="9.85546875" bestFit="1" customWidth="1"/>
    <col min="43" max="43" width="10.42578125" bestFit="1" customWidth="1"/>
  </cols>
  <sheetData>
    <row r="1" spans="1:52" x14ac:dyDescent="0.25">
      <c r="A1" t="s">
        <v>41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v>223.34954495480414</v>
      </c>
      <c r="K3">
        <v>1</v>
      </c>
      <c r="L3" s="2">
        <v>0</v>
      </c>
      <c r="O3">
        <f>$C$3</f>
        <v>223.34954495480414</v>
      </c>
      <c r="P3">
        <f>O3*B5</f>
        <v>178.67963596384334</v>
      </c>
      <c r="Q3" s="4">
        <f>B8</f>
        <v>1522.432587</v>
      </c>
      <c r="R3">
        <f t="shared" ref="R3:R23" si="0">$C$6</f>
        <v>50000</v>
      </c>
      <c r="S3">
        <f>AX3</f>
        <v>0</v>
      </c>
      <c r="W3">
        <v>1</v>
      </c>
      <c r="Z3">
        <v>1</v>
      </c>
      <c r="AC3">
        <f t="shared" ref="AC3:AC23" si="1">S3*Z3</f>
        <v>0</v>
      </c>
      <c r="AE3">
        <f t="shared" ref="AE3:AE23" si="2">$Z3*O3</f>
        <v>223.34954495480414</v>
      </c>
      <c r="AF3">
        <f t="shared" ref="AF3:AG23" si="3">-$Z3*P3</f>
        <v>-178.67963596384334</v>
      </c>
      <c r="AG3">
        <f t="shared" si="3"/>
        <v>-1522.432587</v>
      </c>
      <c r="AH3">
        <f t="shared" ref="AH3:AH23" si="4">-X3*R3</f>
        <v>0</v>
      </c>
      <c r="AI3">
        <f t="shared" ref="AI3:AI23" si="5">SUM(AE3:AH3)</f>
        <v>-1477.7626780090393</v>
      </c>
      <c r="AJ3">
        <f t="shared" ref="AJ3:AJ23" si="6">AB3-AC3</f>
        <v>0</v>
      </c>
      <c r="AL3">
        <f t="shared" ref="AL3:AL23" si="7">SUM(AI3:AK3)</f>
        <v>-1477.7626780090393</v>
      </c>
      <c r="AN3">
        <f t="shared" ref="AN3:AU23" si="8">AE3*$K3</f>
        <v>223.34954495480414</v>
      </c>
      <c r="AO3">
        <f t="shared" si="8"/>
        <v>-178.67963596384334</v>
      </c>
      <c r="AP3">
        <f t="shared" si="8"/>
        <v>-1522.432587</v>
      </c>
      <c r="AQ3">
        <f t="shared" si="8"/>
        <v>0</v>
      </c>
      <c r="AR3">
        <f t="shared" si="8"/>
        <v>-1477.7626780090393</v>
      </c>
      <c r="AS3">
        <f t="shared" si="8"/>
        <v>0</v>
      </c>
      <c r="AT3">
        <f t="shared" si="8"/>
        <v>0</v>
      </c>
      <c r="AU3">
        <f t="shared" si="8"/>
        <v>-1477.7626780090393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136.46821824175504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v>1.5900000000000001E-2</v>
      </c>
      <c r="G4" s="5">
        <v>2.1899999999999999E-2</v>
      </c>
      <c r="H4" s="5">
        <f t="shared" ref="H4:H23" si="9">F4+$C$9</f>
        <v>6.59E-2</v>
      </c>
      <c r="I4" s="5">
        <f t="shared" ref="I4:I23" si="10">1+H4</f>
        <v>1.0659000000000001</v>
      </c>
      <c r="J4">
        <f t="shared" ref="J4:J23" si="11">1/I4</f>
        <v>0.93817431278731578</v>
      </c>
      <c r="K4">
        <f>J4</f>
        <v>0.93817431278731578</v>
      </c>
      <c r="L4" s="2">
        <v>1</v>
      </c>
      <c r="M4" s="6">
        <f t="array" ref="M4:M23">Mortalities!B11:B30</f>
        <v>1.947287E-3</v>
      </c>
      <c r="R4">
        <f t="shared" si="0"/>
        <v>50000</v>
      </c>
      <c r="S4">
        <f t="shared" ref="S4:S23" si="12">AX4</f>
        <v>45.669108031204544</v>
      </c>
      <c r="U4">
        <f t="shared" ref="U4:U23" si="13">M4</f>
        <v>1.947287E-3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1.947287E-3</v>
      </c>
      <c r="Y4">
        <f t="shared" ref="Y4:Y23" si="17">V4*W4</f>
        <v>0.01</v>
      </c>
      <c r="Z4">
        <f t="shared" ref="Z4:Z23" si="18">MAX(0, W4-X4-Y4)</f>
        <v>0.98805271299999997</v>
      </c>
      <c r="AB4">
        <f t="shared" ref="AB4:AB23" si="19">AC3</f>
        <v>0</v>
      </c>
      <c r="AC4">
        <f t="shared" si="1"/>
        <v>45.123486090521737</v>
      </c>
      <c r="AE4">
        <f t="shared" si="2"/>
        <v>0</v>
      </c>
      <c r="AF4">
        <f t="shared" si="3"/>
        <v>0</v>
      </c>
      <c r="AG4">
        <f t="shared" si="3"/>
        <v>0</v>
      </c>
      <c r="AH4">
        <f t="shared" si="4"/>
        <v>-97.364350000000002</v>
      </c>
      <c r="AI4">
        <f t="shared" si="5"/>
        <v>-97.364350000000002</v>
      </c>
      <c r="AJ4">
        <f t="shared" si="6"/>
        <v>-45.123486090521737</v>
      </c>
      <c r="AK4">
        <f t="shared" ref="AK4:AK23" si="20">H4*SUM(AB4:AB4, AE4:AF4)</f>
        <v>0</v>
      </c>
      <c r="AL4">
        <f t="shared" si="7"/>
        <v>-142.48783609052174</v>
      </c>
      <c r="AN4">
        <f t="shared" si="8"/>
        <v>0</v>
      </c>
      <c r="AO4">
        <f t="shared" si="8"/>
        <v>0</v>
      </c>
      <c r="AP4">
        <f t="shared" si="8"/>
        <v>0</v>
      </c>
      <c r="AQ4">
        <f t="shared" si="8"/>
        <v>-91.344732151233686</v>
      </c>
      <c r="AR4">
        <f t="shared" si="8"/>
        <v>-91.344732151233686</v>
      </c>
      <c r="AS4">
        <f t="shared" si="8"/>
        <v>-42.333695553543237</v>
      </c>
      <c r="AT4">
        <f t="shared" si="8"/>
        <v>0</v>
      </c>
      <c r="AU4">
        <f t="shared" si="8"/>
        <v>-133.67842770477694</v>
      </c>
      <c r="AW4">
        <v>1</v>
      </c>
      <c r="AX4">
        <f>(R4*SUMPRODUCT(K5:$K$23, X5:$X$23)-$AZ$3*SUMPRODUCT(K4:$K$22, W5:$W$23))/Z4</f>
        <v>45.669108031204544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v>3.6400000000000002E-2</v>
      </c>
      <c r="G5" s="5">
        <v>4.1000000000000002E-2</v>
      </c>
      <c r="H5" s="5">
        <f t="shared" si="9"/>
        <v>8.6400000000000005E-2</v>
      </c>
      <c r="I5" s="5">
        <f t="shared" si="10"/>
        <v>1.0864</v>
      </c>
      <c r="J5">
        <f t="shared" si="11"/>
        <v>0.92047128129602351</v>
      </c>
      <c r="K5">
        <f t="shared" ref="K5:K23" si="21">K4*J5</f>
        <v>0.86356251177035692</v>
      </c>
      <c r="L5" s="2">
        <v>2</v>
      </c>
      <c r="M5" s="6">
        <v>1.9819680000000002E-3</v>
      </c>
      <c r="O5">
        <f t="shared" ref="O5:O23" si="22">$C$3</f>
        <v>223.34954495480414</v>
      </c>
      <c r="P5">
        <f t="shared" ref="P5:P23" si="23">O5*$C$5</f>
        <v>11.167477247740209</v>
      </c>
      <c r="Q5" s="4">
        <f t="shared" ref="Q5:Q23" si="24">$C$8</f>
        <v>25</v>
      </c>
      <c r="R5">
        <f t="shared" si="0"/>
        <v>50000</v>
      </c>
      <c r="S5">
        <f t="shared" si="12"/>
        <v>89.191106667017721</v>
      </c>
      <c r="U5">
        <f t="shared" si="13"/>
        <v>1.9819680000000002E-3</v>
      </c>
      <c r="V5">
        <f t="shared" si="14"/>
        <v>0.01</v>
      </c>
      <c r="W5">
        <f t="shared" si="15"/>
        <v>0.98805271299999997</v>
      </c>
      <c r="X5">
        <f t="shared" si="16"/>
        <v>1.9582888594791843E-3</v>
      </c>
      <c r="Y5">
        <f t="shared" si="17"/>
        <v>9.8805271300000004E-3</v>
      </c>
      <c r="Z5">
        <f t="shared" si="18"/>
        <v>0.97621389701052086</v>
      </c>
      <c r="AB5">
        <f t="shared" si="19"/>
        <v>45.123486090521737</v>
      </c>
      <c r="AC5">
        <f t="shared" si="1"/>
        <v>87.069597818090415</v>
      </c>
      <c r="AE5">
        <f t="shared" si="2"/>
        <v>218.03692967585587</v>
      </c>
      <c r="AF5">
        <f t="shared" si="3"/>
        <v>-10.901846483792795</v>
      </c>
      <c r="AG5">
        <f t="shared" si="3"/>
        <v>-24.40534742526302</v>
      </c>
      <c r="AH5">
        <f t="shared" si="4"/>
        <v>-97.914442973959211</v>
      </c>
      <c r="AI5">
        <f t="shared" si="5"/>
        <v>84.815292792840836</v>
      </c>
      <c r="AJ5">
        <f t="shared" si="6"/>
        <v>-41.946111727568677</v>
      </c>
      <c r="AK5">
        <f t="shared" si="20"/>
        <v>21.795140386015326</v>
      </c>
      <c r="AL5">
        <f t="shared" si="7"/>
        <v>64.664321451287492</v>
      </c>
      <c r="AN5">
        <f t="shared" si="8"/>
        <v>188.28851864957878</v>
      </c>
      <c r="AO5">
        <f t="shared" si="8"/>
        <v>-9.4144259324789399</v>
      </c>
      <c r="AP5">
        <f t="shared" si="8"/>
        <v>-21.075543123188346</v>
      </c>
      <c r="AQ5">
        <f t="shared" si="8"/>
        <v>-84.555242313187591</v>
      </c>
      <c r="AR5">
        <f t="shared" si="8"/>
        <v>73.243307280723883</v>
      </c>
      <c r="AS5">
        <f t="shared" si="8"/>
        <v>-36.223089602459233</v>
      </c>
      <c r="AT5">
        <f t="shared" si="8"/>
        <v>18.82146617613494</v>
      </c>
      <c r="AU5">
        <f t="shared" si="8"/>
        <v>55.841683854399598</v>
      </c>
      <c r="AW5">
        <v>2</v>
      </c>
      <c r="AX5">
        <f>(R5*SUMPRODUCT(K6:$K$23, X6:$X$23)-$AZ$3*SUMPRODUCT(K5:$K$22, W6:$W$23))/Z5</f>
        <v>89.191106667017721</v>
      </c>
    </row>
    <row r="6" spans="1:52" x14ac:dyDescent="0.25">
      <c r="A6" t="s">
        <v>16</v>
      </c>
      <c r="C6" s="2">
        <f>'T.26.04.A'!C6</f>
        <v>50000</v>
      </c>
      <c r="E6">
        <v>2006</v>
      </c>
      <c r="F6" s="5">
        <v>5.8799999999999998E-2</v>
      </c>
      <c r="G6" s="5">
        <v>5.8500000000000003E-2</v>
      </c>
      <c r="H6" s="5">
        <f t="shared" si="9"/>
        <v>0.10880000000000001</v>
      </c>
      <c r="I6" s="5">
        <f t="shared" si="10"/>
        <v>1.1088</v>
      </c>
      <c r="J6">
        <f t="shared" si="11"/>
        <v>0.90187590187590183</v>
      </c>
      <c r="K6">
        <f t="shared" si="21"/>
        <v>0.77882621912910976</v>
      </c>
      <c r="L6" s="2">
        <v>3</v>
      </c>
      <c r="M6" s="6">
        <v>2.0299509999999999E-3</v>
      </c>
      <c r="O6">
        <f t="shared" si="22"/>
        <v>223.34954495480414</v>
      </c>
      <c r="P6">
        <f t="shared" si="23"/>
        <v>11.167477247740209</v>
      </c>
      <c r="Q6" s="4">
        <f t="shared" si="24"/>
        <v>25</v>
      </c>
      <c r="R6">
        <f t="shared" si="0"/>
        <v>50000</v>
      </c>
      <c r="S6">
        <f t="shared" si="12"/>
        <v>129.54946458232641</v>
      </c>
      <c r="U6">
        <f t="shared" si="13"/>
        <v>2.0299509999999999E-3</v>
      </c>
      <c r="V6">
        <f t="shared" si="14"/>
        <v>0.01</v>
      </c>
      <c r="W6">
        <f t="shared" si="15"/>
        <v>0.97621389701052086</v>
      </c>
      <c r="X6">
        <f t="shared" si="16"/>
        <v>1.9816663764504038E-3</v>
      </c>
      <c r="Y6">
        <f t="shared" si="17"/>
        <v>9.762138970105208E-3</v>
      </c>
      <c r="Z6">
        <f t="shared" si="18"/>
        <v>0.96447009166396525</v>
      </c>
      <c r="AB6">
        <f t="shared" si="19"/>
        <v>87.069597818090415</v>
      </c>
      <c r="AC6">
        <f t="shared" si="1"/>
        <v>124.94658398073398</v>
      </c>
      <c r="AE6">
        <f t="shared" si="2"/>
        <v>215.41395609566487</v>
      </c>
      <c r="AF6">
        <f t="shared" si="3"/>
        <v>-10.770697804783245</v>
      </c>
      <c r="AG6">
        <f t="shared" si="3"/>
        <v>-24.111752291599132</v>
      </c>
      <c r="AH6">
        <f t="shared" si="4"/>
        <v>-99.083318822520198</v>
      </c>
      <c r="AI6">
        <f t="shared" si="5"/>
        <v>81.448187176762303</v>
      </c>
      <c r="AJ6">
        <f t="shared" si="6"/>
        <v>-37.876986162643561</v>
      </c>
      <c r="AK6">
        <f t="shared" si="20"/>
        <v>31.738358744656157</v>
      </c>
      <c r="AL6">
        <f t="shared" si="7"/>
        <v>75.309559758774895</v>
      </c>
      <c r="AN6">
        <f t="shared" si="8"/>
        <v>167.77003697363071</v>
      </c>
      <c r="AO6">
        <f t="shared" si="8"/>
        <v>-8.3885018486815373</v>
      </c>
      <c r="AP6">
        <f t="shared" si="8"/>
        <v>-18.778864873843801</v>
      </c>
      <c r="AQ6">
        <f t="shared" si="8"/>
        <v>-77.168686577307568</v>
      </c>
      <c r="AR6">
        <f t="shared" si="8"/>
        <v>63.433983673797826</v>
      </c>
      <c r="AS6">
        <f t="shared" si="8"/>
        <v>-29.499589925057293</v>
      </c>
      <c r="AT6">
        <f t="shared" si="8"/>
        <v>24.718665942463872</v>
      </c>
      <c r="AU6">
        <f t="shared" si="8"/>
        <v>58.653059691204405</v>
      </c>
      <c r="AW6">
        <v>3</v>
      </c>
      <c r="AX6">
        <f>(R6*SUMPRODUCT(K7:$K$23, X7:$X$23)-$AZ$3*SUMPRODUCT(K6:$K$22, W7:$W$23))/Z6</f>
        <v>129.54946458232641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v>5.4699999999999999E-2</v>
      </c>
      <c r="G7" s="5">
        <v>4.9099999999999998E-2</v>
      </c>
      <c r="H7" s="5">
        <f t="shared" si="9"/>
        <v>0.1047</v>
      </c>
      <c r="I7" s="5">
        <f t="shared" si="10"/>
        <v>1.1047</v>
      </c>
      <c r="J7">
        <f t="shared" si="11"/>
        <v>0.90522313750339456</v>
      </c>
      <c r="K7">
        <f t="shared" si="21"/>
        <v>0.70501151364995907</v>
      </c>
      <c r="L7" s="2">
        <v>4</v>
      </c>
      <c r="M7" s="6">
        <v>2.0855349999999999E-3</v>
      </c>
      <c r="O7">
        <f t="shared" si="22"/>
        <v>223.34954495480414</v>
      </c>
      <c r="P7">
        <f t="shared" si="23"/>
        <v>11.167477247740209</v>
      </c>
      <c r="Q7" s="4">
        <f t="shared" si="24"/>
        <v>25</v>
      </c>
      <c r="R7">
        <f t="shared" si="0"/>
        <v>50000</v>
      </c>
      <c r="S7">
        <f t="shared" si="12"/>
        <v>164.30388198723304</v>
      </c>
      <c r="U7">
        <f t="shared" si="13"/>
        <v>2.0855349999999999E-3</v>
      </c>
      <c r="V7">
        <f t="shared" si="14"/>
        <v>0.01</v>
      </c>
      <c r="W7">
        <f t="shared" si="15"/>
        <v>0.96447009166396525</v>
      </c>
      <c r="X7">
        <f t="shared" si="16"/>
        <v>2.0114361326184077E-3</v>
      </c>
      <c r="Y7">
        <f t="shared" si="17"/>
        <v>9.6447009166396522E-3</v>
      </c>
      <c r="Z7">
        <f t="shared" si="18"/>
        <v>0.95281395461470719</v>
      </c>
      <c r="AB7">
        <f t="shared" si="19"/>
        <v>124.94658398073398</v>
      </c>
      <c r="AC7">
        <f t="shared" si="1"/>
        <v>156.55103155480367</v>
      </c>
      <c r="AE7">
        <f t="shared" si="2"/>
        <v>212.81056318978227</v>
      </c>
      <c r="AF7">
        <f t="shared" si="3"/>
        <v>-10.640528159489115</v>
      </c>
      <c r="AG7">
        <f t="shared" si="3"/>
        <v>-23.820348865367681</v>
      </c>
      <c r="AH7">
        <f t="shared" si="4"/>
        <v>-100.57180663092039</v>
      </c>
      <c r="AI7">
        <f t="shared" si="5"/>
        <v>77.777879534005066</v>
      </c>
      <c r="AJ7">
        <f t="shared" si="6"/>
        <v>-31.604447574069695</v>
      </c>
      <c r="AK7">
        <f t="shared" si="20"/>
        <v>34.249110010454544</v>
      </c>
      <c r="AL7">
        <f t="shared" si="7"/>
        <v>80.422541970389915</v>
      </c>
      <c r="AN7">
        <f t="shared" si="8"/>
        <v>150.03389727512865</v>
      </c>
      <c r="AO7">
        <f t="shared" si="8"/>
        <v>-7.501694863756434</v>
      </c>
      <c r="AP7">
        <f t="shared" si="8"/>
        <v>-16.793620209242953</v>
      </c>
      <c r="AQ7">
        <f t="shared" si="8"/>
        <v>-70.904281623376178</v>
      </c>
      <c r="AR7">
        <f t="shared" si="8"/>
        <v>54.834300578753087</v>
      </c>
      <c r="AS7">
        <f t="shared" si="8"/>
        <v>-22.281499422265654</v>
      </c>
      <c r="AT7">
        <f t="shared" si="8"/>
        <v>24.146016889634524</v>
      </c>
      <c r="AU7">
        <f t="shared" si="8"/>
        <v>56.698818046121957</v>
      </c>
      <c r="AW7">
        <v>4</v>
      </c>
      <c r="AX7">
        <f>(R7*SUMPRODUCT(K8:$K$23, X8:$X$23)-$AZ$3*SUMPRODUCT(K7:$K$22, W8:$W$23))/Z7</f>
        <v>164.30388198723304</v>
      </c>
    </row>
    <row r="8" spans="1:52" x14ac:dyDescent="0.25">
      <c r="B8" s="2">
        <f>'T.26.04.A'!B8</f>
        <v>1522.432587</v>
      </c>
      <c r="C8" s="2">
        <f>'T.26.04.A'!C8</f>
        <v>25</v>
      </c>
      <c r="E8">
        <v>2008</v>
      </c>
      <c r="F8" s="5">
        <v>2.2499999999999999E-2</v>
      </c>
      <c r="G8" s="5">
        <v>2.1299999999999999E-2</v>
      </c>
      <c r="H8" s="5">
        <f t="shared" si="9"/>
        <v>7.2500000000000009E-2</v>
      </c>
      <c r="I8" s="5">
        <f t="shared" si="10"/>
        <v>1.0725</v>
      </c>
      <c r="J8">
        <f t="shared" si="11"/>
        <v>0.93240093240093236</v>
      </c>
      <c r="K8">
        <f t="shared" si="21"/>
        <v>0.65735339268061443</v>
      </c>
      <c r="L8" s="2">
        <v>5</v>
      </c>
      <c r="M8" s="6">
        <v>2.1420699999999998E-3</v>
      </c>
      <c r="O8">
        <f t="shared" si="22"/>
        <v>223.34954495480414</v>
      </c>
      <c r="P8">
        <f t="shared" si="23"/>
        <v>11.167477247740209</v>
      </c>
      <c r="Q8" s="4">
        <f t="shared" si="24"/>
        <v>25</v>
      </c>
      <c r="R8">
        <f t="shared" si="0"/>
        <v>50000</v>
      </c>
      <c r="S8">
        <f t="shared" si="12"/>
        <v>192.44740790003851</v>
      </c>
      <c r="U8">
        <f t="shared" si="13"/>
        <v>2.1420699999999998E-3</v>
      </c>
      <c r="V8">
        <f t="shared" si="14"/>
        <v>0.01</v>
      </c>
      <c r="W8">
        <f t="shared" si="15"/>
        <v>0.95281395461470719</v>
      </c>
      <c r="X8">
        <f t="shared" si="16"/>
        <v>2.0409941877615255E-3</v>
      </c>
      <c r="Y8">
        <f t="shared" si="17"/>
        <v>9.5281395461470717E-3</v>
      </c>
      <c r="Z8">
        <f t="shared" si="18"/>
        <v>0.94124482088079864</v>
      </c>
      <c r="AB8">
        <f t="shared" si="19"/>
        <v>156.55103155480367</v>
      </c>
      <c r="AC8">
        <f t="shared" si="1"/>
        <v>181.14012597784574</v>
      </c>
      <c r="AE8">
        <f t="shared" si="2"/>
        <v>210.22660243479251</v>
      </c>
      <c r="AF8">
        <f t="shared" si="3"/>
        <v>-10.511330121739627</v>
      </c>
      <c r="AG8">
        <f t="shared" si="3"/>
        <v>-23.531120522019965</v>
      </c>
      <c r="AH8">
        <f t="shared" si="4"/>
        <v>-102.04970938807628</v>
      </c>
      <c r="AI8">
        <f t="shared" si="5"/>
        <v>74.134442402956637</v>
      </c>
      <c r="AJ8">
        <f t="shared" si="6"/>
        <v>-24.58909442304207</v>
      </c>
      <c r="AK8">
        <f t="shared" si="20"/>
        <v>25.829307030419606</v>
      </c>
      <c r="AL8">
        <f t="shared" si="7"/>
        <v>75.37465501033418</v>
      </c>
      <c r="AN8">
        <f t="shared" si="8"/>
        <v>138.19317034222956</v>
      </c>
      <c r="AO8">
        <f t="shared" si="8"/>
        <v>-6.9096585171114802</v>
      </c>
      <c r="AP8">
        <f t="shared" si="8"/>
        <v>-15.468261908726255</v>
      </c>
      <c r="AQ8">
        <f t="shared" si="8"/>
        <v>-67.08272268832269</v>
      </c>
      <c r="AR8">
        <f t="shared" si="8"/>
        <v>48.732527228069145</v>
      </c>
      <c r="AS8">
        <f t="shared" si="8"/>
        <v>-16.163724641930681</v>
      </c>
      <c r="AT8">
        <f t="shared" si="8"/>
        <v>16.978982607035576</v>
      </c>
      <c r="AU8">
        <f t="shared" si="8"/>
        <v>49.547785193174043</v>
      </c>
      <c r="AW8">
        <v>5</v>
      </c>
      <c r="AX8">
        <f>(R8*SUMPRODUCT(K9:$K$23, X9:$X$23)-$AZ$3*SUMPRODUCT(K8:$K$22, W9:$W$23))/Z8</f>
        <v>192.44740790003851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9"/>
        <v>5.2200000000000003E-2</v>
      </c>
      <c r="I9" s="5">
        <f t="shared" si="10"/>
        <v>1.0522</v>
      </c>
      <c r="J9">
        <f t="shared" si="11"/>
        <v>0.95038965976050183</v>
      </c>
      <c r="K9">
        <f t="shared" si="21"/>
        <v>0.62474186721214076</v>
      </c>
      <c r="L9" s="2">
        <v>6</v>
      </c>
      <c r="M9" s="6">
        <v>2.2014550000000002E-3</v>
      </c>
      <c r="O9">
        <f t="shared" si="22"/>
        <v>223.34954495480414</v>
      </c>
      <c r="P9">
        <f t="shared" si="23"/>
        <v>11.167477247740209</v>
      </c>
      <c r="Q9" s="4">
        <f t="shared" si="24"/>
        <v>25</v>
      </c>
      <c r="R9">
        <f t="shared" si="0"/>
        <v>50000</v>
      </c>
      <c r="S9">
        <f t="shared" si="12"/>
        <v>216.02400597802017</v>
      </c>
      <c r="U9">
        <f t="shared" si="13"/>
        <v>2.2014550000000002E-3</v>
      </c>
      <c r="V9">
        <f t="shared" si="14"/>
        <v>0.01</v>
      </c>
      <c r="W9">
        <f t="shared" si="15"/>
        <v>0.94124482088079864</v>
      </c>
      <c r="X9">
        <f t="shared" si="16"/>
        <v>2.0721081171521387E-3</v>
      </c>
      <c r="Y9">
        <f t="shared" si="17"/>
        <v>9.4124482088079869E-3</v>
      </c>
      <c r="Z9">
        <f t="shared" si="18"/>
        <v>0.92976026455483851</v>
      </c>
      <c r="AB9">
        <f t="shared" si="19"/>
        <v>181.14012597784574</v>
      </c>
      <c r="AC9">
        <f t="shared" si="1"/>
        <v>200.85053694832004</v>
      </c>
      <c r="AE9">
        <f t="shared" si="2"/>
        <v>207.6615320053815</v>
      </c>
      <c r="AF9">
        <f t="shared" si="3"/>
        <v>-10.383076600269076</v>
      </c>
      <c r="AG9">
        <f t="shared" si="3"/>
        <v>-23.244006613870962</v>
      </c>
      <c r="AH9">
        <f t="shared" si="4"/>
        <v>-103.60540585760694</v>
      </c>
      <c r="AI9">
        <f t="shared" si="5"/>
        <v>70.42904293363452</v>
      </c>
      <c r="AJ9">
        <f t="shared" si="6"/>
        <v>-19.7104109704743</v>
      </c>
      <c r="AK9">
        <f t="shared" si="20"/>
        <v>19.753449948190418</v>
      </c>
      <c r="AL9">
        <f t="shared" si="7"/>
        <v>70.472081911350642</v>
      </c>
      <c r="AN9">
        <f t="shared" si="8"/>
        <v>129.73485325317577</v>
      </c>
      <c r="AO9">
        <f t="shared" si="8"/>
        <v>-6.4867426626587887</v>
      </c>
      <c r="AP9">
        <f t="shared" si="8"/>
        <v>-14.521504093441093</v>
      </c>
      <c r="AQ9">
        <f t="shared" si="8"/>
        <v>-64.726634708753025</v>
      </c>
      <c r="AR9">
        <f t="shared" si="8"/>
        <v>43.99997178832286</v>
      </c>
      <c r="AS9">
        <f t="shared" si="8"/>
        <v>-12.313918953212777</v>
      </c>
      <c r="AT9">
        <f t="shared" si="8"/>
        <v>12.340807204514046</v>
      </c>
      <c r="AU9">
        <f t="shared" si="8"/>
        <v>44.026860039624133</v>
      </c>
      <c r="AW9">
        <v>6</v>
      </c>
      <c r="AX9">
        <f>(R9*SUMPRODUCT(K10:$K$23, X10:$X$23)-$AZ$3*SUMPRODUCT(K9:$K$22, W10:$W$23))/Z9</f>
        <v>216.02400597802017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9"/>
        <v>5.2500000000000005E-2</v>
      </c>
      <c r="I10" s="5">
        <f t="shared" si="10"/>
        <v>1.0525</v>
      </c>
      <c r="J10">
        <f t="shared" si="11"/>
        <v>0.95011876484560576</v>
      </c>
      <c r="K10">
        <f t="shared" si="21"/>
        <v>0.59357897122293657</v>
      </c>
      <c r="L10" s="2">
        <v>7</v>
      </c>
      <c r="M10" s="6">
        <v>2.2708170000000001E-3</v>
      </c>
      <c r="O10">
        <f t="shared" si="22"/>
        <v>223.34954495480414</v>
      </c>
      <c r="P10">
        <f t="shared" si="23"/>
        <v>11.167477247740209</v>
      </c>
      <c r="Q10" s="4">
        <f t="shared" si="24"/>
        <v>25</v>
      </c>
      <c r="R10">
        <f t="shared" si="0"/>
        <v>50000</v>
      </c>
      <c r="S10">
        <f t="shared" si="12"/>
        <v>236.79158067633034</v>
      </c>
      <c r="U10">
        <f t="shared" si="13"/>
        <v>2.2708170000000001E-3</v>
      </c>
      <c r="V10">
        <f t="shared" si="14"/>
        <v>0.01</v>
      </c>
      <c r="W10">
        <f t="shared" si="15"/>
        <v>0.92976026455483851</v>
      </c>
      <c r="X10">
        <f t="shared" si="16"/>
        <v>2.1113154146756249E-3</v>
      </c>
      <c r="Y10">
        <f t="shared" si="17"/>
        <v>9.2976026455483859E-3</v>
      </c>
      <c r="Z10">
        <f t="shared" si="18"/>
        <v>0.91835134649461458</v>
      </c>
      <c r="AB10">
        <f t="shared" si="19"/>
        <v>200.85053694832004</v>
      </c>
      <c r="AC10">
        <f t="shared" si="1"/>
        <v>217.45786695269612</v>
      </c>
      <c r="AE10">
        <f t="shared" si="2"/>
        <v>205.11335534820384</v>
      </c>
      <c r="AF10">
        <f t="shared" si="3"/>
        <v>-10.255667767410193</v>
      </c>
      <c r="AG10">
        <f t="shared" si="3"/>
        <v>-22.958783662365363</v>
      </c>
      <c r="AH10">
        <f t="shared" si="4"/>
        <v>-105.56577073378125</v>
      </c>
      <c r="AI10">
        <f t="shared" si="5"/>
        <v>66.333133184647039</v>
      </c>
      <c r="AJ10">
        <f t="shared" si="6"/>
        <v>-16.607330004376081</v>
      </c>
      <c r="AK10">
        <f t="shared" si="20"/>
        <v>20.774681787778469</v>
      </c>
      <c r="AL10">
        <f t="shared" si="7"/>
        <v>70.50048496804942</v>
      </c>
      <c r="AN10">
        <f t="shared" si="8"/>
        <v>121.75097445167145</v>
      </c>
      <c r="AO10">
        <f t="shared" si="8"/>
        <v>-6.0875487225835734</v>
      </c>
      <c r="AP10">
        <f t="shared" si="8"/>
        <v>-13.627851186836796</v>
      </c>
      <c r="AQ10">
        <f t="shared" si="8"/>
        <v>-62.661621588514258</v>
      </c>
      <c r="AR10">
        <f t="shared" si="8"/>
        <v>39.373952953736826</v>
      </c>
      <c r="AS10">
        <f t="shared" si="8"/>
        <v>-9.8577618587573603</v>
      </c>
      <c r="AT10">
        <f t="shared" si="8"/>
        <v>12.33141424307342</v>
      </c>
      <c r="AU10">
        <f t="shared" si="8"/>
        <v>41.84760533805288</v>
      </c>
      <c r="AW10">
        <v>7</v>
      </c>
      <c r="AX10">
        <f>(R10*SUMPRODUCT(K11:$K$23, X11:$X$23)-$AZ$3*SUMPRODUCT(K10:$K$22, W11:$W$23))/Z10</f>
        <v>236.79158067633034</v>
      </c>
    </row>
    <row r="11" spans="1:52" x14ac:dyDescent="0.25">
      <c r="A11" t="s">
        <v>33</v>
      </c>
      <c r="C11" s="7">
        <f>AU25</f>
        <v>-1169.3654521577014</v>
      </c>
      <c r="E11">
        <v>2011</v>
      </c>
      <c r="F11" s="5">
        <v>1.5E-3</v>
      </c>
      <c r="G11" s="5">
        <v>2.3999999999999998E-3</v>
      </c>
      <c r="H11" s="5">
        <f t="shared" si="9"/>
        <v>5.1500000000000004E-2</v>
      </c>
      <c r="I11" s="5">
        <f t="shared" si="10"/>
        <v>1.0515000000000001</v>
      </c>
      <c r="J11">
        <f t="shared" si="11"/>
        <v>0.951022349025202</v>
      </c>
      <c r="K11">
        <f t="shared" si="21"/>
        <v>0.56450686754439994</v>
      </c>
      <c r="L11" s="2">
        <v>8</v>
      </c>
      <c r="M11" s="6">
        <v>2.3392280000000001E-3</v>
      </c>
      <c r="O11">
        <f t="shared" si="22"/>
        <v>223.34954495480414</v>
      </c>
      <c r="P11">
        <f t="shared" si="23"/>
        <v>11.167477247740209</v>
      </c>
      <c r="Q11" s="4">
        <f t="shared" si="24"/>
        <v>25</v>
      </c>
      <c r="R11">
        <f t="shared" si="0"/>
        <v>50000</v>
      </c>
      <c r="S11">
        <f t="shared" si="12"/>
        <v>254.91620085047859</v>
      </c>
      <c r="U11">
        <f t="shared" si="13"/>
        <v>2.3392280000000001E-3</v>
      </c>
      <c r="V11">
        <f t="shared" si="14"/>
        <v>0.01</v>
      </c>
      <c r="W11">
        <f t="shared" si="15"/>
        <v>0.91835134649461458</v>
      </c>
      <c r="X11">
        <f t="shared" si="16"/>
        <v>2.1482331835579044E-3</v>
      </c>
      <c r="Y11">
        <f t="shared" si="17"/>
        <v>9.1835134649461466E-3</v>
      </c>
      <c r="Z11">
        <f t="shared" si="18"/>
        <v>0.90701959984611047</v>
      </c>
      <c r="AB11">
        <f t="shared" si="19"/>
        <v>217.45786695269612</v>
      </c>
      <c r="AC11">
        <f t="shared" si="1"/>
        <v>231.21399048969181</v>
      </c>
      <c r="AE11">
        <f t="shared" si="2"/>
        <v>202.58241489071733</v>
      </c>
      <c r="AF11">
        <f t="shared" si="3"/>
        <v>-10.129120744535868</v>
      </c>
      <c r="AG11">
        <f t="shared" si="3"/>
        <v>-22.675489996152763</v>
      </c>
      <c r="AH11">
        <f t="shared" si="4"/>
        <v>-107.41165917789522</v>
      </c>
      <c r="AI11">
        <f t="shared" si="5"/>
        <v>62.366144972133498</v>
      </c>
      <c r="AJ11">
        <f t="shared" si="6"/>
        <v>-13.756123536995688</v>
      </c>
      <c r="AK11">
        <f t="shared" si="20"/>
        <v>21.110424796592199</v>
      </c>
      <c r="AL11">
        <f t="shared" si="7"/>
        <v>69.720446231730008</v>
      </c>
      <c r="AN11">
        <f t="shared" si="8"/>
        <v>114.35916444953884</v>
      </c>
      <c r="AO11">
        <f t="shared" si="8"/>
        <v>-5.717958222476943</v>
      </c>
      <c r="AP11">
        <f t="shared" si="8"/>
        <v>-12.800469827762573</v>
      </c>
      <c r="AQ11">
        <f t="shared" si="8"/>
        <v>-60.634619260260322</v>
      </c>
      <c r="AR11">
        <f t="shared" si="8"/>
        <v>35.206117139039009</v>
      </c>
      <c r="AS11">
        <f t="shared" si="8"/>
        <v>-7.7654262074232268</v>
      </c>
      <c r="AT11">
        <f t="shared" si="8"/>
        <v>11.916979774455887</v>
      </c>
      <c r="AU11">
        <f t="shared" si="8"/>
        <v>39.357670706071673</v>
      </c>
      <c r="AW11">
        <v>8</v>
      </c>
      <c r="AX11">
        <f>(R11*SUMPRODUCT(K12:$K$23, X12:$X$23)-$AZ$3*SUMPRODUCT(K11:$K$22, W12:$W$23))/Z11</f>
        <v>254.91620085047859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9"/>
        <v>5.1900000000000002E-2</v>
      </c>
      <c r="I12" s="5">
        <f t="shared" si="10"/>
        <v>1.0519000000000001</v>
      </c>
      <c r="J12">
        <f t="shared" si="11"/>
        <v>0.95066070919288903</v>
      </c>
      <c r="K12">
        <f t="shared" si="21"/>
        <v>0.53665449904401552</v>
      </c>
      <c r="L12" s="2">
        <v>9</v>
      </c>
      <c r="M12" s="6">
        <v>2.4176169999999999E-3</v>
      </c>
      <c r="O12">
        <f t="shared" si="22"/>
        <v>223.34954495480414</v>
      </c>
      <c r="P12">
        <f t="shared" si="23"/>
        <v>11.167477247740209</v>
      </c>
      <c r="Q12" s="4">
        <f t="shared" si="24"/>
        <v>25</v>
      </c>
      <c r="R12">
        <f t="shared" si="0"/>
        <v>50000</v>
      </c>
      <c r="S12">
        <f t="shared" si="12"/>
        <v>270.4404208157415</v>
      </c>
      <c r="U12">
        <f t="shared" si="13"/>
        <v>2.4176169999999999E-3</v>
      </c>
      <c r="V12">
        <f t="shared" si="14"/>
        <v>0.01</v>
      </c>
      <c r="W12">
        <f t="shared" si="15"/>
        <v>0.90701959984611047</v>
      </c>
      <c r="X12">
        <f t="shared" si="16"/>
        <v>2.1928260039211539E-3</v>
      </c>
      <c r="Y12">
        <f t="shared" si="17"/>
        <v>9.0701959984611051E-3</v>
      </c>
      <c r="Z12">
        <f t="shared" si="18"/>
        <v>0.8957565778437282</v>
      </c>
      <c r="AB12">
        <f t="shared" si="19"/>
        <v>231.21399048969181</v>
      </c>
      <c r="AC12">
        <f t="shared" si="1"/>
        <v>242.24878586052637</v>
      </c>
      <c r="AE12">
        <f t="shared" si="2"/>
        <v>200.0668240516693</v>
      </c>
      <c r="AF12">
        <f t="shared" si="3"/>
        <v>-10.003341202583465</v>
      </c>
      <c r="AG12">
        <f t="shared" si="3"/>
        <v>-22.393914446093206</v>
      </c>
      <c r="AH12">
        <f t="shared" si="4"/>
        <v>-109.6413001960577</v>
      </c>
      <c r="AI12">
        <f t="shared" si="5"/>
        <v>58.028268206934939</v>
      </c>
      <c r="AJ12">
        <f t="shared" si="6"/>
        <v>-11.034795370834559</v>
      </c>
      <c r="AK12">
        <f t="shared" si="20"/>
        <v>21.864300866282562</v>
      </c>
      <c r="AL12">
        <f t="shared" si="7"/>
        <v>68.857773702382943</v>
      </c>
      <c r="AN12">
        <f t="shared" si="8"/>
        <v>107.36676123677579</v>
      </c>
      <c r="AO12">
        <f t="shared" si="8"/>
        <v>-5.3683380618387897</v>
      </c>
      <c r="AP12">
        <f t="shared" si="8"/>
        <v>-12.017794938702691</v>
      </c>
      <c r="AQ12">
        <f t="shared" si="8"/>
        <v>-58.839497031249863</v>
      </c>
      <c r="AR12">
        <f t="shared" si="8"/>
        <v>31.141131204984443</v>
      </c>
      <c r="AS12">
        <f t="shared" si="8"/>
        <v>-5.9218725817884419</v>
      </c>
      <c r="AT12">
        <f t="shared" si="8"/>
        <v>11.733575428342503</v>
      </c>
      <c r="AU12">
        <f t="shared" si="8"/>
        <v>36.952834051538503</v>
      </c>
      <c r="AW12">
        <v>9</v>
      </c>
      <c r="AX12">
        <f>(R12*SUMPRODUCT(K13:$K$23, X13:$X$23)-$AZ$3*SUMPRODUCT(K12:$K$22, W13:$W$23))/Z12</f>
        <v>270.4404208157415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9"/>
        <v>5.1700000000000003E-2</v>
      </c>
      <c r="I13" s="5">
        <f t="shared" si="10"/>
        <v>1.0517000000000001</v>
      </c>
      <c r="J13">
        <f t="shared" si="11"/>
        <v>0.95084149472282964</v>
      </c>
      <c r="K13">
        <f t="shared" si="21"/>
        <v>0.51027336602074302</v>
      </c>
      <c r="L13" s="2">
        <v>10</v>
      </c>
      <c r="M13" s="6">
        <v>2.502181E-3</v>
      </c>
      <c r="O13">
        <f t="shared" si="22"/>
        <v>223.34954495480414</v>
      </c>
      <c r="P13">
        <f t="shared" si="23"/>
        <v>11.167477247740209</v>
      </c>
      <c r="Q13" s="4">
        <f t="shared" si="24"/>
        <v>25</v>
      </c>
      <c r="R13">
        <f t="shared" si="0"/>
        <v>50000</v>
      </c>
      <c r="S13">
        <f t="shared" si="12"/>
        <v>283.37975301243938</v>
      </c>
      <c r="U13">
        <f t="shared" si="13"/>
        <v>2.502181E-3</v>
      </c>
      <c r="V13">
        <f t="shared" si="14"/>
        <v>0.01</v>
      </c>
      <c r="W13">
        <f t="shared" si="15"/>
        <v>0.8957565778437282</v>
      </c>
      <c r="X13">
        <f t="shared" si="16"/>
        <v>2.2413450897055976E-3</v>
      </c>
      <c r="Y13">
        <f t="shared" si="17"/>
        <v>8.9575657784372823E-3</v>
      </c>
      <c r="Z13">
        <f t="shared" si="18"/>
        <v>0.88455766697558524</v>
      </c>
      <c r="AB13">
        <f t="shared" si="19"/>
        <v>242.24878586052637</v>
      </c>
      <c r="AC13">
        <f t="shared" si="1"/>
        <v>250.66573319280096</v>
      </c>
      <c r="AE13">
        <f t="shared" si="2"/>
        <v>197.56555240528016</v>
      </c>
      <c r="AF13">
        <f t="shared" si="3"/>
        <v>-9.8782776202640079</v>
      </c>
      <c r="AG13">
        <f t="shared" si="3"/>
        <v>-22.113941674389633</v>
      </c>
      <c r="AH13">
        <f t="shared" si="4"/>
        <v>-112.06725448527988</v>
      </c>
      <c r="AI13">
        <f t="shared" si="5"/>
        <v>53.506078625346646</v>
      </c>
      <c r="AJ13">
        <f t="shared" si="6"/>
        <v>-8.4169473322745887</v>
      </c>
      <c r="AK13">
        <f t="shared" si="20"/>
        <v>22.227694335374551</v>
      </c>
      <c r="AL13">
        <f t="shared" si="7"/>
        <v>67.316825628446608</v>
      </c>
      <c r="AN13">
        <f t="shared" si="8"/>
        <v>100.81243943558981</v>
      </c>
      <c r="AO13">
        <f t="shared" si="8"/>
        <v>-5.0406219717794905</v>
      </c>
      <c r="AP13">
        <f t="shared" si="8"/>
        <v>-11.284155454177183</v>
      </c>
      <c r="AQ13">
        <f t="shared" si="8"/>
        <v>-57.184935166906975</v>
      </c>
      <c r="AR13">
        <f t="shared" si="8"/>
        <v>27.302726842726162</v>
      </c>
      <c r="AS13">
        <f t="shared" si="8"/>
        <v>-4.2949440468590678</v>
      </c>
      <c r="AT13">
        <f t="shared" si="8"/>
        <v>11.342200407391774</v>
      </c>
      <c r="AU13">
        <f t="shared" si="8"/>
        <v>34.349983203258873</v>
      </c>
      <c r="AW13">
        <v>10</v>
      </c>
      <c r="AX13">
        <f>(R13*SUMPRODUCT(K14:$K$23, X14:$X$23)-$AZ$3*SUMPRODUCT(K13:$K$22, W14:$W$23))/Z13</f>
        <v>283.37975301243938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9"/>
        <v>5.1400000000000001E-2</v>
      </c>
      <c r="I14" s="5">
        <f t="shared" si="10"/>
        <v>1.0514000000000001</v>
      </c>
      <c r="J14">
        <f t="shared" si="11"/>
        <v>0.95111280197831449</v>
      </c>
      <c r="K14">
        <f t="shared" si="21"/>
        <v>0.48532753093089492</v>
      </c>
      <c r="L14" s="2">
        <v>11</v>
      </c>
      <c r="M14" s="6">
        <v>2.5943469999999999E-3</v>
      </c>
      <c r="O14">
        <f t="shared" si="22"/>
        <v>223.34954495480414</v>
      </c>
      <c r="P14">
        <f t="shared" si="23"/>
        <v>11.167477247740209</v>
      </c>
      <c r="Q14" s="4">
        <f t="shared" si="24"/>
        <v>25</v>
      </c>
      <c r="R14">
        <f t="shared" si="0"/>
        <v>50000</v>
      </c>
      <c r="S14">
        <f t="shared" si="12"/>
        <v>293.76016636509399</v>
      </c>
      <c r="U14">
        <f t="shared" si="13"/>
        <v>2.5943469999999999E-3</v>
      </c>
      <c r="V14">
        <f t="shared" si="14"/>
        <v>0.01</v>
      </c>
      <c r="W14">
        <f t="shared" si="15"/>
        <v>0.88455766697558524</v>
      </c>
      <c r="X14">
        <f t="shared" si="16"/>
        <v>2.2948495296451084E-3</v>
      </c>
      <c r="Y14">
        <f t="shared" si="17"/>
        <v>8.8455766697558523E-3</v>
      </c>
      <c r="Z14">
        <f t="shared" si="18"/>
        <v>0.87341724077618432</v>
      </c>
      <c r="AB14">
        <f t="shared" si="19"/>
        <v>250.66573319280096</v>
      </c>
      <c r="AC14">
        <f t="shared" si="1"/>
        <v>256.57519395655328</v>
      </c>
      <c r="AE14">
        <f t="shared" si="2"/>
        <v>195.07734328304139</v>
      </c>
      <c r="AF14">
        <f t="shared" si="3"/>
        <v>-9.7538671641520693</v>
      </c>
      <c r="AG14">
        <f t="shared" si="3"/>
        <v>-21.835431019404609</v>
      </c>
      <c r="AH14">
        <f t="shared" si="4"/>
        <v>-114.74247648225543</v>
      </c>
      <c r="AI14">
        <f t="shared" si="5"/>
        <v>48.745568617229281</v>
      </c>
      <c r="AJ14">
        <f t="shared" si="6"/>
        <v>-5.9094607637523211</v>
      </c>
      <c r="AK14">
        <f t="shared" si="20"/>
        <v>22.409845358620881</v>
      </c>
      <c r="AL14">
        <f t="shared" si="7"/>
        <v>65.245953212097845</v>
      </c>
      <c r="AN14">
        <f t="shared" si="8"/>
        <v>94.676405356117073</v>
      </c>
      <c r="AO14">
        <f t="shared" si="8"/>
        <v>-4.7338202678058536</v>
      </c>
      <c r="AP14">
        <f t="shared" si="8"/>
        <v>-10.597335823459513</v>
      </c>
      <c r="AQ14">
        <f t="shared" si="8"/>
        <v>-55.687682804029301</v>
      </c>
      <c r="AR14">
        <f t="shared" si="8"/>
        <v>23.657566460822405</v>
      </c>
      <c r="AS14">
        <f t="shared" si="8"/>
        <v>-2.8680240016049146</v>
      </c>
      <c r="AT14">
        <f t="shared" si="8"/>
        <v>10.876114916442647</v>
      </c>
      <c r="AU14">
        <f t="shared" si="8"/>
        <v>31.665657375660139</v>
      </c>
      <c r="AW14">
        <v>11</v>
      </c>
      <c r="AX14">
        <f>(R14*SUMPRODUCT(K15:$K$23, X15:$X$23)-$AZ$3*SUMPRODUCT(K14:$K$22, W15:$W$23))/Z14</f>
        <v>293.76016636509399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9"/>
        <v>5.1900000000000002E-2</v>
      </c>
      <c r="I15" s="5">
        <f t="shared" si="10"/>
        <v>1.0519000000000001</v>
      </c>
      <c r="J15">
        <f t="shared" si="11"/>
        <v>0.95066070919288903</v>
      </c>
      <c r="K15">
        <f t="shared" si="21"/>
        <v>0.46138181474559836</v>
      </c>
      <c r="L15" s="2">
        <v>12</v>
      </c>
      <c r="M15" s="6">
        <v>2.6922130000000002E-3</v>
      </c>
      <c r="O15">
        <f t="shared" si="22"/>
        <v>223.34954495480414</v>
      </c>
      <c r="P15">
        <f t="shared" si="23"/>
        <v>11.167477247740209</v>
      </c>
      <c r="Q15" s="4">
        <f t="shared" si="24"/>
        <v>25</v>
      </c>
      <c r="R15">
        <f t="shared" si="0"/>
        <v>50000</v>
      </c>
      <c r="S15">
        <f t="shared" si="12"/>
        <v>301.71446808797305</v>
      </c>
      <c r="U15">
        <f t="shared" si="13"/>
        <v>2.6922130000000002E-3</v>
      </c>
      <c r="V15">
        <f t="shared" si="14"/>
        <v>0.01</v>
      </c>
      <c r="W15">
        <f t="shared" si="15"/>
        <v>0.87341724077618432</v>
      </c>
      <c r="X15">
        <f t="shared" si="16"/>
        <v>2.3514252500417736E-3</v>
      </c>
      <c r="Y15">
        <f t="shared" si="17"/>
        <v>8.7341724077618435E-3</v>
      </c>
      <c r="Z15">
        <f t="shared" si="18"/>
        <v>0.86233164311838073</v>
      </c>
      <c r="AB15">
        <f t="shared" si="19"/>
        <v>256.57519395655328</v>
      </c>
      <c r="AC15">
        <f t="shared" si="1"/>
        <v>260.17793301889003</v>
      </c>
      <c r="AE15">
        <f t="shared" si="2"/>
        <v>192.6013800906189</v>
      </c>
      <c r="AF15">
        <f t="shared" si="3"/>
        <v>-9.6300690045309469</v>
      </c>
      <c r="AG15">
        <f t="shared" si="3"/>
        <v>-21.558291077959517</v>
      </c>
      <c r="AH15">
        <f t="shared" si="4"/>
        <v>-117.57126250208869</v>
      </c>
      <c r="AI15">
        <f t="shared" si="5"/>
        <v>43.841757506039741</v>
      </c>
      <c r="AJ15">
        <f t="shared" si="6"/>
        <v>-3.6027390623367523</v>
      </c>
      <c r="AK15">
        <f t="shared" si="20"/>
        <v>22.812463611713081</v>
      </c>
      <c r="AL15">
        <f t="shared" si="7"/>
        <v>63.051482055416074</v>
      </c>
      <c r="AN15">
        <f t="shared" si="8"/>
        <v>88.862774268716507</v>
      </c>
      <c r="AO15">
        <f t="shared" si="8"/>
        <v>-4.4431387134358262</v>
      </c>
      <c r="AP15">
        <f t="shared" si="8"/>
        <v>-9.9466034603628035</v>
      </c>
      <c r="AQ15">
        <f t="shared" si="8"/>
        <v>-54.245242455144798</v>
      </c>
      <c r="AR15">
        <f t="shared" si="8"/>
        <v>20.227789639773075</v>
      </c>
      <c r="AS15">
        <f t="shared" si="8"/>
        <v>-1.6622382866357863</v>
      </c>
      <c r="AT15">
        <f t="shared" si="8"/>
        <v>10.525255859990109</v>
      </c>
      <c r="AU15">
        <f t="shared" si="8"/>
        <v>29.090807213127398</v>
      </c>
      <c r="AW15">
        <v>12</v>
      </c>
      <c r="AX15">
        <f>(R15*SUMPRODUCT(K16:$K$23, X16:$X$23)-$AZ$3*SUMPRODUCT(K15:$K$22, W16:$W$23))/Z15</f>
        <v>301.71446808797305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9"/>
        <v>5.4700000000000006E-2</v>
      </c>
      <c r="I16" s="5">
        <f t="shared" si="10"/>
        <v>1.0547</v>
      </c>
      <c r="J16">
        <f t="shared" si="11"/>
        <v>0.94813691096994412</v>
      </c>
      <c r="K16">
        <f t="shared" si="21"/>
        <v>0.43745312861059865</v>
      </c>
      <c r="L16" s="2">
        <v>13</v>
      </c>
      <c r="M16" s="6">
        <v>2.807183E-3</v>
      </c>
      <c r="O16">
        <f t="shared" si="22"/>
        <v>223.34954495480414</v>
      </c>
      <c r="P16">
        <f t="shared" si="23"/>
        <v>11.167477247740209</v>
      </c>
      <c r="Q16" s="4">
        <f t="shared" si="24"/>
        <v>25</v>
      </c>
      <c r="R16">
        <f t="shared" si="0"/>
        <v>50000</v>
      </c>
      <c r="S16">
        <f t="shared" si="12"/>
        <v>307.21239838481119</v>
      </c>
      <c r="U16">
        <f t="shared" si="13"/>
        <v>2.807183E-3</v>
      </c>
      <c r="V16">
        <f t="shared" si="14"/>
        <v>0.01</v>
      </c>
      <c r="W16">
        <f t="shared" si="15"/>
        <v>0.86233164311838073</v>
      </c>
      <c r="X16">
        <f t="shared" si="16"/>
        <v>2.4207227289239856E-3</v>
      </c>
      <c r="Y16">
        <f t="shared" si="17"/>
        <v>8.6233164311838081E-3</v>
      </c>
      <c r="Z16">
        <f t="shared" si="18"/>
        <v>0.85128760395827285</v>
      </c>
      <c r="AB16">
        <f t="shared" si="19"/>
        <v>260.17793301889003</v>
      </c>
      <c r="AC16">
        <f t="shared" si="1"/>
        <v>261.52610652728032</v>
      </c>
      <c r="AE16">
        <f t="shared" si="2"/>
        <v>190.13469896974576</v>
      </c>
      <c r="AF16">
        <f t="shared" si="3"/>
        <v>-9.5067349484872903</v>
      </c>
      <c r="AG16">
        <f t="shared" si="3"/>
        <v>-21.282190098956821</v>
      </c>
      <c r="AH16">
        <f t="shared" si="4"/>
        <v>-121.03613644619928</v>
      </c>
      <c r="AI16">
        <f t="shared" si="5"/>
        <v>38.309637476102367</v>
      </c>
      <c r="AJ16">
        <f t="shared" si="6"/>
        <v>-1.348173508390289</v>
      </c>
      <c r="AK16">
        <f t="shared" si="20"/>
        <v>24.112082568096124</v>
      </c>
      <c r="AL16">
        <f t="shared" si="7"/>
        <v>61.073546535808205</v>
      </c>
      <c r="AN16">
        <f t="shared" si="8"/>
        <v>83.175018921749654</v>
      </c>
      <c r="AO16">
        <f t="shared" si="8"/>
        <v>-4.1587509460874834</v>
      </c>
      <c r="AP16">
        <f t="shared" si="8"/>
        <v>-9.3099606424741683</v>
      </c>
      <c r="AQ16">
        <f t="shared" si="8"/>
        <v>-52.947636563329183</v>
      </c>
      <c r="AR16">
        <f t="shared" si="8"/>
        <v>16.758670769858817</v>
      </c>
      <c r="AS16">
        <f t="shared" si="8"/>
        <v>-0.58976271915525913</v>
      </c>
      <c r="AT16">
        <f t="shared" si="8"/>
        <v>10.547905956730727</v>
      </c>
      <c r="AU16">
        <f t="shared" si="8"/>
        <v>26.716814007434287</v>
      </c>
      <c r="AW16">
        <v>13</v>
      </c>
      <c r="AX16">
        <f>(R16*SUMPRODUCT(K17:$K$23, X17:$X$23)-$AZ$3*SUMPRODUCT(K16:$K$22, W17:$W$23))/Z16</f>
        <v>307.21239838481119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9"/>
        <v>6.1700000000000005E-2</v>
      </c>
      <c r="I17" s="5">
        <f t="shared" si="10"/>
        <v>1.0617000000000001</v>
      </c>
      <c r="J17">
        <f t="shared" si="11"/>
        <v>0.94188565508147304</v>
      </c>
      <c r="K17">
        <f t="shared" si="21"/>
        <v>0.41203082660883361</v>
      </c>
      <c r="L17" s="2">
        <v>14</v>
      </c>
      <c r="M17" s="6">
        <v>2.939255E-3</v>
      </c>
      <c r="O17">
        <f t="shared" si="22"/>
        <v>223.34954495480414</v>
      </c>
      <c r="P17">
        <f t="shared" si="23"/>
        <v>11.167477247740209</v>
      </c>
      <c r="Q17" s="4">
        <f t="shared" si="24"/>
        <v>25</v>
      </c>
      <c r="R17">
        <f t="shared" si="0"/>
        <v>50000</v>
      </c>
      <c r="S17">
        <f t="shared" si="12"/>
        <v>310.37366808399781</v>
      </c>
      <c r="U17">
        <f t="shared" si="13"/>
        <v>2.939255E-3</v>
      </c>
      <c r="V17">
        <f t="shared" si="14"/>
        <v>0.01</v>
      </c>
      <c r="W17">
        <f t="shared" si="15"/>
        <v>0.85128760395827285</v>
      </c>
      <c r="X17">
        <f t="shared" si="16"/>
        <v>2.5021513463723733E-3</v>
      </c>
      <c r="Y17">
        <f t="shared" si="17"/>
        <v>8.5128760395827285E-3</v>
      </c>
      <c r="Z17">
        <f t="shared" si="18"/>
        <v>0.8402725765723178</v>
      </c>
      <c r="AB17">
        <f t="shared" si="19"/>
        <v>261.52610652728032</v>
      </c>
      <c r="AC17">
        <f t="shared" si="1"/>
        <v>260.79848178114219</v>
      </c>
      <c r="AE17">
        <f t="shared" si="2"/>
        <v>187.67449761542801</v>
      </c>
      <c r="AF17">
        <f t="shared" si="3"/>
        <v>-9.3837248807714015</v>
      </c>
      <c r="AG17">
        <f t="shared" si="3"/>
        <v>-21.006814414307946</v>
      </c>
      <c r="AH17">
        <f t="shared" si="4"/>
        <v>-125.10756731861866</v>
      </c>
      <c r="AI17">
        <f t="shared" si="5"/>
        <v>32.176391001729996</v>
      </c>
      <c r="AJ17">
        <f t="shared" si="6"/>
        <v>0.7276247461381331</v>
      </c>
      <c r="AK17">
        <f t="shared" si="20"/>
        <v>27.136701450461512</v>
      </c>
      <c r="AL17">
        <f t="shared" si="7"/>
        <v>60.040717198329645</v>
      </c>
      <c r="AN17">
        <f t="shared" si="8"/>
        <v>77.327678385882379</v>
      </c>
      <c r="AO17">
        <f t="shared" si="8"/>
        <v>-3.8663839192941194</v>
      </c>
      <c r="AP17">
        <f t="shared" si="8"/>
        <v>-8.6554551075456647</v>
      </c>
      <c r="AQ17">
        <f t="shared" si="8"/>
        <v>-51.548174377310744</v>
      </c>
      <c r="AR17">
        <f t="shared" si="8"/>
        <v>13.257664981731846</v>
      </c>
      <c r="AS17">
        <f t="shared" si="8"/>
        <v>0.2998038256123377</v>
      </c>
      <c r="AT17">
        <f t="shared" si="8"/>
        <v>11.181157530070791</v>
      </c>
      <c r="AU17">
        <f t="shared" si="8"/>
        <v>24.738626337414978</v>
      </c>
      <c r="AW17">
        <v>14</v>
      </c>
      <c r="AX17">
        <f>(R17*SUMPRODUCT(K18:$K$23, X18:$X$23)-$AZ$3*SUMPRODUCT(K17:$K$22, W18:$W$23))/Z17</f>
        <v>310.37366808399781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9"/>
        <v>7.0099999999999996E-2</v>
      </c>
      <c r="I18" s="5">
        <f t="shared" si="10"/>
        <v>1.0701000000000001</v>
      </c>
      <c r="J18">
        <f t="shared" si="11"/>
        <v>0.93449210354172507</v>
      </c>
      <c r="K18">
        <f t="shared" si="21"/>
        <v>0.38503955388172473</v>
      </c>
      <c r="L18" s="2">
        <v>15</v>
      </c>
      <c r="M18" s="6">
        <v>3.7729310000000002E-3</v>
      </c>
      <c r="O18">
        <f t="shared" si="22"/>
        <v>223.34954495480414</v>
      </c>
      <c r="P18">
        <f t="shared" si="23"/>
        <v>11.167477247740209</v>
      </c>
      <c r="Q18" s="4">
        <f t="shared" si="24"/>
        <v>25</v>
      </c>
      <c r="R18">
        <f t="shared" si="0"/>
        <v>50000</v>
      </c>
      <c r="S18">
        <f t="shared" si="12"/>
        <v>298.07171861215295</v>
      </c>
      <c r="U18">
        <f t="shared" si="13"/>
        <v>3.7729310000000002E-3</v>
      </c>
      <c r="V18">
        <f t="shared" si="14"/>
        <v>0.01</v>
      </c>
      <c r="W18">
        <f t="shared" si="15"/>
        <v>0.8402725765723178</v>
      </c>
      <c r="X18">
        <f t="shared" si="16"/>
        <v>3.1702904525995716E-3</v>
      </c>
      <c r="Y18">
        <f t="shared" si="17"/>
        <v>8.4027257657231774E-3</v>
      </c>
      <c r="Z18">
        <f t="shared" si="18"/>
        <v>0.82869956035399506</v>
      </c>
      <c r="AB18">
        <f t="shared" si="19"/>
        <v>260.79848178114219</v>
      </c>
      <c r="AC18">
        <f t="shared" si="1"/>
        <v>247.01190216785088</v>
      </c>
      <c r="AE18">
        <f t="shared" si="2"/>
        <v>185.08966970931104</v>
      </c>
      <c r="AF18">
        <f t="shared" si="3"/>
        <v>-9.2544834854655544</v>
      </c>
      <c r="AG18">
        <f t="shared" si="3"/>
        <v>-20.717489008849878</v>
      </c>
      <c r="AH18">
        <f t="shared" si="4"/>
        <v>-158.51452262997859</v>
      </c>
      <c r="AI18">
        <f t="shared" si="5"/>
        <v>-3.3968254149829704</v>
      </c>
      <c r="AJ18">
        <f t="shared" si="6"/>
        <v>13.786579613291309</v>
      </c>
      <c r="AK18">
        <f t="shared" si="20"/>
        <v>30.608020127149633</v>
      </c>
      <c r="AL18">
        <f t="shared" si="7"/>
        <v>40.997774325457968</v>
      </c>
      <c r="AN18">
        <f t="shared" si="8"/>
        <v>71.266843852988899</v>
      </c>
      <c r="AO18">
        <f t="shared" si="8"/>
        <v>-3.5633421926494462</v>
      </c>
      <c r="AP18">
        <f t="shared" si="8"/>
        <v>-7.9770527255170922</v>
      </c>
      <c r="AQ18">
        <f t="shared" si="8"/>
        <v>-61.034361077221511</v>
      </c>
      <c r="AR18">
        <f t="shared" si="8"/>
        <v>-1.3079121423991473</v>
      </c>
      <c r="AS18">
        <f t="shared" si="8"/>
        <v>5.3083784638565668</v>
      </c>
      <c r="AT18">
        <f t="shared" si="8"/>
        <v>11.785298414960547</v>
      </c>
      <c r="AU18">
        <f t="shared" si="8"/>
        <v>15.785764736417963</v>
      </c>
      <c r="AW18">
        <v>15</v>
      </c>
      <c r="AX18">
        <f>(R18*SUMPRODUCT(K19:$K$23, X19:$X$23)-$AZ$3*SUMPRODUCT(K18:$K$22, W19:$W$23))/Z18</f>
        <v>298.07171861215295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9"/>
        <v>7.3400000000000007E-2</v>
      </c>
      <c r="I19" s="5">
        <f t="shared" si="10"/>
        <v>1.0733999999999999</v>
      </c>
      <c r="J19">
        <f t="shared" si="11"/>
        <v>0.93161915408980811</v>
      </c>
      <c r="K19">
        <f t="shared" si="21"/>
        <v>0.35871022347840947</v>
      </c>
      <c r="L19" s="2">
        <v>16</v>
      </c>
      <c r="M19" s="6">
        <v>4.6883589999999996E-3</v>
      </c>
      <c r="O19">
        <f t="shared" si="22"/>
        <v>223.34954495480414</v>
      </c>
      <c r="P19">
        <f t="shared" si="23"/>
        <v>11.167477247740209</v>
      </c>
      <c r="Q19" s="4">
        <f t="shared" si="24"/>
        <v>25</v>
      </c>
      <c r="R19">
        <f t="shared" si="0"/>
        <v>50000</v>
      </c>
      <c r="S19">
        <f t="shared" si="12"/>
        <v>270.50250312747659</v>
      </c>
      <c r="U19">
        <f t="shared" si="13"/>
        <v>4.6883589999999996E-3</v>
      </c>
      <c r="V19">
        <f t="shared" si="14"/>
        <v>0.01</v>
      </c>
      <c r="W19">
        <f t="shared" si="15"/>
        <v>0.82869956035399506</v>
      </c>
      <c r="X19">
        <f t="shared" si="16"/>
        <v>3.8852410420816955E-3</v>
      </c>
      <c r="Y19">
        <f t="shared" si="17"/>
        <v>8.2869956035399508E-3</v>
      </c>
      <c r="Z19">
        <f t="shared" si="18"/>
        <v>0.81652732370837344</v>
      </c>
      <c r="AB19">
        <f t="shared" si="19"/>
        <v>247.01190216785088</v>
      </c>
      <c r="AC19">
        <f t="shared" si="1"/>
        <v>220.87268493509438</v>
      </c>
      <c r="AE19">
        <f t="shared" si="2"/>
        <v>182.37100619342928</v>
      </c>
      <c r="AF19">
        <f t="shared" si="3"/>
        <v>-9.1185503096714644</v>
      </c>
      <c r="AG19">
        <f t="shared" si="3"/>
        <v>-20.413183092709335</v>
      </c>
      <c r="AH19">
        <f t="shared" si="4"/>
        <v>-194.26205210408477</v>
      </c>
      <c r="AI19">
        <f t="shared" si="5"/>
        <v>-41.422779313036301</v>
      </c>
      <c r="AJ19">
        <f t="shared" si="6"/>
        <v>26.139217232756494</v>
      </c>
      <c r="AK19">
        <f t="shared" si="20"/>
        <v>30.847403880988079</v>
      </c>
      <c r="AL19">
        <f t="shared" si="7"/>
        <v>15.563841800708271</v>
      </c>
      <c r="AN19">
        <f t="shared" si="8"/>
        <v>65.418344387627414</v>
      </c>
      <c r="AO19">
        <f t="shared" si="8"/>
        <v>-3.2709172193813707</v>
      </c>
      <c r="AP19">
        <f t="shared" si="8"/>
        <v>-7.3224174690914552</v>
      </c>
      <c r="AQ19">
        <f t="shared" si="8"/>
        <v>-69.683784123630673</v>
      </c>
      <c r="AR19">
        <f t="shared" si="8"/>
        <v>-14.858774424476088</v>
      </c>
      <c r="AS19">
        <f t="shared" si="8"/>
        <v>9.3764044551127732</v>
      </c>
      <c r="AT19">
        <f t="shared" si="8"/>
        <v>11.065279139877989</v>
      </c>
      <c r="AU19">
        <f t="shared" si="8"/>
        <v>5.5829091705146752</v>
      </c>
      <c r="AW19">
        <v>16</v>
      </c>
      <c r="AX19">
        <f>(R19*SUMPRODUCT(K20:$K$23, X20:$X$23)-$AZ$3*SUMPRODUCT(K19:$K$22, W20:$W$23))/Z19</f>
        <v>270.50250312747659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9"/>
        <v>5.4300000000000001E-2</v>
      </c>
      <c r="I20" s="5">
        <f t="shared" si="10"/>
        <v>1.0543</v>
      </c>
      <c r="J20">
        <f t="shared" si="11"/>
        <v>0.9484966328369534</v>
      </c>
      <c r="K20">
        <f t="shared" si="21"/>
        <v>0.34023543913346244</v>
      </c>
      <c r="L20" s="2">
        <v>17</v>
      </c>
      <c r="M20" s="6">
        <v>5.6712799999999999E-3</v>
      </c>
      <c r="O20">
        <f t="shared" si="22"/>
        <v>223.34954495480414</v>
      </c>
      <c r="P20">
        <f t="shared" si="23"/>
        <v>11.167477247740209</v>
      </c>
      <c r="Q20" s="4">
        <f t="shared" si="24"/>
        <v>25</v>
      </c>
      <c r="R20">
        <f t="shared" si="0"/>
        <v>50000</v>
      </c>
      <c r="S20">
        <f t="shared" si="12"/>
        <v>226.52648611963261</v>
      </c>
      <c r="U20">
        <f t="shared" si="13"/>
        <v>5.6712799999999999E-3</v>
      </c>
      <c r="V20">
        <f t="shared" si="14"/>
        <v>0.01</v>
      </c>
      <c r="W20">
        <f t="shared" si="15"/>
        <v>0.81652732370837344</v>
      </c>
      <c r="X20">
        <f t="shared" si="16"/>
        <v>4.6307550804008243E-3</v>
      </c>
      <c r="Y20">
        <f t="shared" si="17"/>
        <v>8.1652732370837353E-3</v>
      </c>
      <c r="Z20">
        <f t="shared" si="18"/>
        <v>0.80373129539088894</v>
      </c>
      <c r="AB20">
        <f t="shared" si="19"/>
        <v>220.87268493509438</v>
      </c>
      <c r="AC20">
        <f t="shared" si="1"/>
        <v>182.06642612927854</v>
      </c>
      <c r="AE20">
        <f t="shared" si="2"/>
        <v>179.51301909149032</v>
      </c>
      <c r="AF20">
        <f t="shared" si="3"/>
        <v>-8.9756509545745171</v>
      </c>
      <c r="AG20">
        <f t="shared" si="3"/>
        <v>-20.093282384772223</v>
      </c>
      <c r="AH20">
        <f t="shared" si="4"/>
        <v>-231.53775402004121</v>
      </c>
      <c r="AI20">
        <f t="shared" si="5"/>
        <v>-81.093668267897641</v>
      </c>
      <c r="AJ20">
        <f t="shared" si="6"/>
        <v>38.806258805815844</v>
      </c>
      <c r="AK20">
        <f t="shared" si="20"/>
        <v>21.25356588181015</v>
      </c>
      <c r="AL20">
        <f t="shared" si="7"/>
        <v>-21.033843580271647</v>
      </c>
      <c r="AN20">
        <f t="shared" si="8"/>
        <v>61.076690880766833</v>
      </c>
      <c r="AO20">
        <f t="shared" si="8"/>
        <v>-3.0538345440383421</v>
      </c>
      <c r="AP20">
        <f t="shared" si="8"/>
        <v>-6.8364467558156425</v>
      </c>
      <c r="AQ20">
        <f t="shared" si="8"/>
        <v>-78.777349414984329</v>
      </c>
      <c r="AR20">
        <f t="shared" si="8"/>
        <v>-27.590939834071481</v>
      </c>
      <c r="AS20">
        <f t="shared" si="8"/>
        <v>13.203264505923547</v>
      </c>
      <c r="AT20">
        <f t="shared" si="8"/>
        <v>7.2312163209496516</v>
      </c>
      <c r="AU20">
        <f t="shared" si="8"/>
        <v>-7.1564590071982837</v>
      </c>
      <c r="AW20">
        <v>17</v>
      </c>
      <c r="AX20">
        <f>(R20*SUMPRODUCT(K21:$K$23, X21:$X$23)-$AZ$3*SUMPRODUCT(K20:$K$22, W21:$W$23))/Z20</f>
        <v>226.52648611963261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9"/>
        <v>5.1300000000000005E-2</v>
      </c>
      <c r="I21" s="5">
        <f t="shared" si="10"/>
        <v>1.0512999999999999</v>
      </c>
      <c r="J21">
        <f t="shared" si="11"/>
        <v>0.95120327213925626</v>
      </c>
      <c r="K21">
        <f t="shared" si="21"/>
        <v>0.32363306300148625</v>
      </c>
      <c r="L21" s="2">
        <v>18</v>
      </c>
      <c r="M21" s="6">
        <v>6.8024940000000001E-3</v>
      </c>
      <c r="O21">
        <f t="shared" si="22"/>
        <v>223.34954495480414</v>
      </c>
      <c r="P21">
        <f t="shared" si="23"/>
        <v>11.167477247740209</v>
      </c>
      <c r="Q21" s="4">
        <f t="shared" si="24"/>
        <v>25</v>
      </c>
      <c r="R21">
        <f t="shared" si="0"/>
        <v>50000</v>
      </c>
      <c r="S21">
        <f t="shared" si="12"/>
        <v>165.66581060613029</v>
      </c>
      <c r="U21">
        <f t="shared" si="13"/>
        <v>6.8024940000000001E-3</v>
      </c>
      <c r="V21">
        <f t="shared" si="14"/>
        <v>0.01</v>
      </c>
      <c r="W21">
        <f t="shared" si="15"/>
        <v>0.80373129539088894</v>
      </c>
      <c r="X21">
        <f t="shared" si="16"/>
        <v>5.4673773145087496E-3</v>
      </c>
      <c r="Y21">
        <f t="shared" si="17"/>
        <v>8.037312953908889E-3</v>
      </c>
      <c r="Z21">
        <f t="shared" si="18"/>
        <v>0.79022660512247134</v>
      </c>
      <c r="AB21">
        <f t="shared" si="19"/>
        <v>182.06642612927854</v>
      </c>
      <c r="AC21">
        <f t="shared" si="1"/>
        <v>130.91353110014464</v>
      </c>
      <c r="AE21">
        <f t="shared" si="2"/>
        <v>176.49675266528368</v>
      </c>
      <c r="AF21">
        <f t="shared" si="3"/>
        <v>-8.8248376332641847</v>
      </c>
      <c r="AG21">
        <f t="shared" si="3"/>
        <v>-19.755665128061782</v>
      </c>
      <c r="AH21">
        <f t="shared" si="4"/>
        <v>-273.3688657254375</v>
      </c>
      <c r="AI21">
        <f t="shared" si="5"/>
        <v>-125.45261582147981</v>
      </c>
      <c r="AJ21">
        <f t="shared" si="6"/>
        <v>51.152895029133902</v>
      </c>
      <c r="AK21">
        <f t="shared" si="20"/>
        <v>17.941576901574589</v>
      </c>
      <c r="AL21">
        <f t="shared" si="7"/>
        <v>-56.358143890771316</v>
      </c>
      <c r="AN21">
        <f t="shared" si="8"/>
        <v>57.120184674881493</v>
      </c>
      <c r="AO21">
        <f t="shared" si="8"/>
        <v>-2.8560092337440746</v>
      </c>
      <c r="AP21">
        <f t="shared" si="8"/>
        <v>-6.3935864170262837</v>
      </c>
      <c r="AQ21">
        <f t="shared" si="8"/>
        <v>-88.471203343965357</v>
      </c>
      <c r="AR21">
        <f t="shared" si="8"/>
        <v>-40.600614319854223</v>
      </c>
      <c r="AS21">
        <f t="shared" si="8"/>
        <v>16.554768099672106</v>
      </c>
      <c r="AT21">
        <f t="shared" si="8"/>
        <v>5.8064874877332997</v>
      </c>
      <c r="AU21">
        <f t="shared" si="8"/>
        <v>-18.239358732448821</v>
      </c>
      <c r="AW21">
        <v>18</v>
      </c>
      <c r="AX21">
        <f>(R21*SUMPRODUCT(K22:$K$23, X22:$X$23)-$AZ$3*SUMPRODUCT(K21:$K$22, W22:$W$23))/Z21</f>
        <v>165.66581060613029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9"/>
        <v>7.0000000000000007E-2</v>
      </c>
      <c r="I22" s="5">
        <f t="shared" si="10"/>
        <v>1.07</v>
      </c>
      <c r="J22">
        <f t="shared" si="11"/>
        <v>0.93457943925233644</v>
      </c>
      <c r="K22">
        <f t="shared" si="21"/>
        <v>0.30246080654344509</v>
      </c>
      <c r="L22" s="2">
        <v>19</v>
      </c>
      <c r="M22" s="6">
        <v>8.090557E-3</v>
      </c>
      <c r="O22">
        <f t="shared" si="22"/>
        <v>223.34954495480414</v>
      </c>
      <c r="P22">
        <f t="shared" si="23"/>
        <v>11.167477247740209</v>
      </c>
      <c r="Q22" s="4">
        <f t="shared" si="24"/>
        <v>25</v>
      </c>
      <c r="R22">
        <f t="shared" si="0"/>
        <v>50000</v>
      </c>
      <c r="S22">
        <f t="shared" si="12"/>
        <v>89.089293235138996</v>
      </c>
      <c r="U22">
        <f t="shared" si="13"/>
        <v>8.090557E-3</v>
      </c>
      <c r="V22">
        <f t="shared" si="14"/>
        <v>0.01</v>
      </c>
      <c r="W22">
        <f t="shared" si="15"/>
        <v>0.79022660512247134</v>
      </c>
      <c r="X22">
        <f t="shared" si="16"/>
        <v>6.393373391659846E-3</v>
      </c>
      <c r="Y22">
        <f t="shared" si="17"/>
        <v>7.9022660512247135E-3</v>
      </c>
      <c r="Z22">
        <f t="shared" si="18"/>
        <v>0.77593096567958686</v>
      </c>
      <c r="AB22">
        <f t="shared" si="19"/>
        <v>130.91353110014464</v>
      </c>
      <c r="AC22">
        <f t="shared" si="1"/>
        <v>69.127141331653291</v>
      </c>
      <c r="AE22">
        <f t="shared" si="2"/>
        <v>173.30382810087747</v>
      </c>
      <c r="AF22">
        <f t="shared" si="3"/>
        <v>-8.6651914050438741</v>
      </c>
      <c r="AG22">
        <f t="shared" si="3"/>
        <v>-19.39827414198967</v>
      </c>
      <c r="AH22">
        <f t="shared" si="4"/>
        <v>-319.66866958299232</v>
      </c>
      <c r="AI22">
        <f t="shared" si="5"/>
        <v>-174.42830702914841</v>
      </c>
      <c r="AJ22">
        <f t="shared" si="6"/>
        <v>61.786389768491347</v>
      </c>
      <c r="AK22">
        <f t="shared" si="20"/>
        <v>20.688651745718477</v>
      </c>
      <c r="AL22">
        <f t="shared" si="7"/>
        <v>-91.953265514938593</v>
      </c>
      <c r="AN22">
        <f t="shared" si="8"/>
        <v>52.417615624457966</v>
      </c>
      <c r="AO22">
        <f t="shared" si="8"/>
        <v>-2.6208807812228985</v>
      </c>
      <c r="AP22">
        <f t="shared" si="8"/>
        <v>-5.8672176425370512</v>
      </c>
      <c r="AQ22">
        <f t="shared" si="8"/>
        <v>-96.687243628741911</v>
      </c>
      <c r="AR22">
        <f t="shared" si="8"/>
        <v>-52.757726428043902</v>
      </c>
      <c r="AS22">
        <f t="shared" si="8"/>
        <v>18.687961282785558</v>
      </c>
      <c r="AT22">
        <f t="shared" si="8"/>
        <v>6.2575062933064638</v>
      </c>
      <c r="AU22">
        <f t="shared" si="8"/>
        <v>-27.812258851951881</v>
      </c>
      <c r="AW22">
        <v>19</v>
      </c>
      <c r="AX22">
        <f>(R22*SUMPRODUCT(K23:$K$23, X23:$X$23)-$AZ$3*SUMPRODUCT(K22:$K$22, W23:$W$23))/Z22</f>
        <v>89.089293235138996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9"/>
        <v>0.10390000000000001</v>
      </c>
      <c r="I23" s="5">
        <f t="shared" si="10"/>
        <v>1.1039000000000001</v>
      </c>
      <c r="J23">
        <f t="shared" si="11"/>
        <v>0.90587915572062683</v>
      </c>
      <c r="K23">
        <f t="shared" si="21"/>
        <v>0.2739929400701559</v>
      </c>
      <c r="L23" s="2">
        <v>20</v>
      </c>
      <c r="M23" s="6">
        <v>9.5159809999999997E-3</v>
      </c>
      <c r="O23">
        <f t="shared" si="22"/>
        <v>223.34954495480414</v>
      </c>
      <c r="P23">
        <f t="shared" si="23"/>
        <v>11.167477247740209</v>
      </c>
      <c r="Q23" s="4">
        <f t="shared" si="24"/>
        <v>25</v>
      </c>
      <c r="R23">
        <f t="shared" si="0"/>
        <v>50000</v>
      </c>
      <c r="S23">
        <f t="shared" si="12"/>
        <v>90.862565333804795</v>
      </c>
      <c r="U23">
        <f t="shared" si="13"/>
        <v>9.5159809999999997E-3</v>
      </c>
      <c r="V23">
        <f t="shared" si="14"/>
        <v>0.01</v>
      </c>
      <c r="W23">
        <f t="shared" si="15"/>
        <v>0.77593096567958686</v>
      </c>
      <c r="X23">
        <f t="shared" si="16"/>
        <v>7.3837443267186003E-3</v>
      </c>
      <c r="Y23">
        <f t="shared" si="17"/>
        <v>7.7593096567958684E-3</v>
      </c>
      <c r="Z23">
        <f t="shared" si="18"/>
        <v>0.76078791169607241</v>
      </c>
      <c r="AB23">
        <f t="shared" si="19"/>
        <v>69.127141331653291</v>
      </c>
      <c r="AC23">
        <f t="shared" si="1"/>
        <v>69.127141331653291</v>
      </c>
      <c r="AE23">
        <f t="shared" si="2"/>
        <v>169.92163388443348</v>
      </c>
      <c r="AF23">
        <f t="shared" si="3"/>
        <v>-8.4960816942216759</v>
      </c>
      <c r="AG23">
        <f t="shared" si="3"/>
        <v>-19.019697792401811</v>
      </c>
      <c r="AH23">
        <f t="shared" si="4"/>
        <v>-369.18721633593003</v>
      </c>
      <c r="AI23">
        <f t="shared" si="5"/>
        <v>-226.78136193812006</v>
      </c>
      <c r="AJ23">
        <f t="shared" si="6"/>
        <v>0</v>
      </c>
      <c r="AK23">
        <f t="shared" si="20"/>
        <v>23.954424856921783</v>
      </c>
      <c r="AL23">
        <f t="shared" si="7"/>
        <v>-202.82693708119828</v>
      </c>
      <c r="AN23">
        <f t="shared" si="8"/>
        <v>46.557328049520557</v>
      </c>
      <c r="AO23">
        <f t="shared" si="8"/>
        <v>-2.3278664024760283</v>
      </c>
      <c r="AP23">
        <f t="shared" si="8"/>
        <v>-5.2112629173860254</v>
      </c>
      <c r="AQ23">
        <f t="shared" si="8"/>
        <v>-101.15469084019816</v>
      </c>
      <c r="AR23">
        <f t="shared" si="8"/>
        <v>-62.136492110539663</v>
      </c>
      <c r="AS23">
        <f t="shared" si="8"/>
        <v>0</v>
      </c>
      <c r="AT23">
        <f t="shared" si="8"/>
        <v>6.5633432942376224</v>
      </c>
      <c r="AU23">
        <f t="shared" si="8"/>
        <v>-55.573148816302044</v>
      </c>
      <c r="AW23">
        <v>20</v>
      </c>
      <c r="AX23">
        <f>(R23*SUMPRODUCT(K$23:$K24, X$23:$X24)-$AZ$3*SUMPRODUCT(K$22:$K23, W$23:$W24))/Z23</f>
        <v>90.862565333804795</v>
      </c>
    </row>
    <row r="25" spans="5:50" x14ac:dyDescent="0.25">
      <c r="AN25" s="8">
        <f t="shared" ref="AN25:AU25" si="25">SUM(AN3:AN23)</f>
        <v>2139.558245424832</v>
      </c>
      <c r="AO25" s="8">
        <f t="shared" si="25"/>
        <v>-274.49007098734472</v>
      </c>
      <c r="AP25" s="8">
        <f t="shared" si="25"/>
        <v>-1736.9179915771374</v>
      </c>
      <c r="AQ25" s="8">
        <f t="shared" si="25"/>
        <v>-1405.340341737668</v>
      </c>
      <c r="AR25" s="8">
        <f t="shared" si="25"/>
        <v>-1277.190158877318</v>
      </c>
      <c r="AS25" s="8">
        <f t="shared" si="25"/>
        <v>-128.34496716772998</v>
      </c>
      <c r="AT25" s="8">
        <f t="shared" si="25"/>
        <v>236.16967388734636</v>
      </c>
      <c r="AU25" s="9">
        <f t="shared" si="25"/>
        <v>-1169.3654521577014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94" priority="1" operator="lessThan">
      <formula>0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4FF604-A8D2-435D-8FBC-A45814CA1C2F}">
  <dimension ref="A1:AZ29"/>
  <sheetViews>
    <sheetView workbookViewId="0">
      <selection activeCell="M33" sqref="M33"/>
    </sheetView>
  </sheetViews>
  <sheetFormatPr defaultRowHeight="15" x14ac:dyDescent="0.25"/>
  <cols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</cols>
  <sheetData>
    <row r="1" spans="1:52" x14ac:dyDescent="0.25">
      <c r="A1" t="s">
        <v>43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v>884.5927174569108</v>
      </c>
      <c r="K3">
        <v>1</v>
      </c>
      <c r="L3" s="2">
        <v>0</v>
      </c>
      <c r="O3">
        <f>$C$3</f>
        <v>884.5927174569108</v>
      </c>
      <c r="P3">
        <f>O3*B5</f>
        <v>707.67417396552867</v>
      </c>
      <c r="Q3" s="4">
        <f>B8</f>
        <v>1522.432587</v>
      </c>
      <c r="R3">
        <f t="shared" ref="R3:R23" si="0">$C$6</f>
        <v>50000</v>
      </c>
      <c r="S3">
        <f>AX3</f>
        <v>0</v>
      </c>
      <c r="W3">
        <v>1</v>
      </c>
      <c r="Z3">
        <v>1</v>
      </c>
      <c r="AC3">
        <f t="shared" ref="AC3:AC23" si="1">S3*Z3</f>
        <v>0</v>
      </c>
      <c r="AE3">
        <f t="shared" ref="AE3:AE23" si="2">$Z3*O3</f>
        <v>884.5927174569108</v>
      </c>
      <c r="AF3">
        <f t="shared" ref="AF3:AG23" si="3">-$Z3*P3</f>
        <v>-707.67417396552867</v>
      </c>
      <c r="AG3">
        <f t="shared" si="3"/>
        <v>-1522.432587</v>
      </c>
      <c r="AH3">
        <f t="shared" ref="AH3:AH23" si="4">-X3*R3</f>
        <v>0</v>
      </c>
      <c r="AI3">
        <f t="shared" ref="AI3:AI23" si="5">SUM(AE3:AH3)</f>
        <v>-1345.5140435086178</v>
      </c>
      <c r="AJ3">
        <f t="shared" ref="AJ3:AJ23" si="6">AB3-AC3</f>
        <v>0</v>
      </c>
      <c r="AL3">
        <f t="shared" ref="AL3:AL23" si="7">SUM(AI3:AK3)</f>
        <v>-1345.5140435086178</v>
      </c>
      <c r="AN3">
        <f t="shared" ref="AN3:AU23" si="8">AE3*$K3</f>
        <v>884.5927174569108</v>
      </c>
      <c r="AO3">
        <f t="shared" si="8"/>
        <v>-707.67417396552867</v>
      </c>
      <c r="AP3">
        <f t="shared" si="8"/>
        <v>-1522.432587</v>
      </c>
      <c r="AQ3">
        <f t="shared" si="8"/>
        <v>0</v>
      </c>
      <c r="AR3">
        <f t="shared" si="8"/>
        <v>-1345.5140435086178</v>
      </c>
      <c r="AS3">
        <f t="shared" si="8"/>
        <v>0</v>
      </c>
      <c r="AT3">
        <f t="shared" si="8"/>
        <v>0</v>
      </c>
      <c r="AU3">
        <f t="shared" si="8"/>
        <v>-1345.5140435086178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429.70455940944561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v>1.5900000000000001E-2</v>
      </c>
      <c r="G4" s="5">
        <v>2.1899999999999999E-2</v>
      </c>
      <c r="H4" s="5">
        <f t="shared" ref="H4:H23" si="9">F4+$C$9</f>
        <v>6.59E-2</v>
      </c>
      <c r="I4" s="5">
        <f t="shared" ref="I4:I23" si="10">1+H4</f>
        <v>1.0659000000000001</v>
      </c>
      <c r="J4">
        <f t="shared" ref="J4:J23" si="11">1/I4</f>
        <v>0.93817431278731578</v>
      </c>
      <c r="K4">
        <f>J4</f>
        <v>0.93817431278731578</v>
      </c>
      <c r="L4" s="2">
        <v>1</v>
      </c>
      <c r="M4" s="6">
        <f t="array" ref="M4:M23">Mortalities!B21:B40</f>
        <v>2.5943469999999999E-3</v>
      </c>
      <c r="R4">
        <f t="shared" si="0"/>
        <v>50000</v>
      </c>
      <c r="S4">
        <f t="shared" ref="S4:S23" si="12">AX4</f>
        <v>311.93570016618565</v>
      </c>
      <c r="U4">
        <f t="shared" ref="U4:U23" si="13">M4</f>
        <v>2.5943469999999999E-3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2.5943469999999999E-3</v>
      </c>
      <c r="Y4">
        <f t="shared" ref="Y4:Y23" si="17">V4*W4</f>
        <v>0.01</v>
      </c>
      <c r="Z4">
        <f t="shared" ref="Z4:Z23" si="18">MAX(0, W4-X4-Y4)</f>
        <v>0.98740565299999994</v>
      </c>
      <c r="AB4">
        <f t="shared" ref="AB4:AB23" si="19">AC3</f>
        <v>0</v>
      </c>
      <c r="AC4">
        <f t="shared" si="1"/>
        <v>308.00707371660474</v>
      </c>
      <c r="AE4">
        <f t="shared" si="2"/>
        <v>0</v>
      </c>
      <c r="AF4">
        <f t="shared" si="3"/>
        <v>0</v>
      </c>
      <c r="AG4">
        <f t="shared" si="3"/>
        <v>0</v>
      </c>
      <c r="AH4">
        <f t="shared" si="4"/>
        <v>-129.71734999999998</v>
      </c>
      <c r="AI4">
        <f t="shared" si="5"/>
        <v>-129.71734999999998</v>
      </c>
      <c r="AJ4">
        <f t="shared" si="6"/>
        <v>-308.00707371660474</v>
      </c>
      <c r="AK4">
        <f t="shared" ref="AK4:AK23" si="20">H4*SUM(AB4:AB4, AE4:AF4)</f>
        <v>0</v>
      </c>
      <c r="AL4">
        <f t="shared" si="7"/>
        <v>-437.72442371660475</v>
      </c>
      <c r="AN4">
        <f t="shared" si="8"/>
        <v>0</v>
      </c>
      <c r="AO4">
        <f t="shared" si="8"/>
        <v>0</v>
      </c>
      <c r="AP4">
        <f t="shared" si="8"/>
        <v>0</v>
      </c>
      <c r="AQ4">
        <f t="shared" si="8"/>
        <v>-121.6974856928417</v>
      </c>
      <c r="AR4">
        <f t="shared" si="8"/>
        <v>-121.6974856928417</v>
      </c>
      <c r="AS4">
        <f t="shared" si="8"/>
        <v>-288.96432471770777</v>
      </c>
      <c r="AT4">
        <f t="shared" si="8"/>
        <v>0</v>
      </c>
      <c r="AU4">
        <f t="shared" si="8"/>
        <v>-410.66181041054949</v>
      </c>
      <c r="AW4">
        <v>1</v>
      </c>
      <c r="AX4">
        <f>(R4*SUMPRODUCT(K5:$K$23, X5:$X$23)-$AZ$3*SUMPRODUCT(K4:$K$22, W5:$W$23))/Z4</f>
        <v>311.93570016618565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v>3.6400000000000002E-2</v>
      </c>
      <c r="G5" s="5">
        <v>4.1000000000000002E-2</v>
      </c>
      <c r="H5" s="5">
        <f t="shared" si="9"/>
        <v>8.6400000000000005E-2</v>
      </c>
      <c r="I5" s="5">
        <f t="shared" si="10"/>
        <v>1.0864</v>
      </c>
      <c r="J5">
        <f t="shared" si="11"/>
        <v>0.92047128129602351</v>
      </c>
      <c r="K5">
        <f t="shared" ref="K5:K23" si="21">K4*J5</f>
        <v>0.86356251177035692</v>
      </c>
      <c r="L5" s="2">
        <v>2</v>
      </c>
      <c r="M5" s="6">
        <v>2.6922130000000002E-3</v>
      </c>
      <c r="O5">
        <f t="shared" ref="O5:O23" si="22">$C$3</f>
        <v>884.5927174569108</v>
      </c>
      <c r="P5">
        <f t="shared" ref="P5:P23" si="23">O5*$C$5</f>
        <v>44.229635872845542</v>
      </c>
      <c r="Q5" s="4">
        <f t="shared" ref="Q5:Q23" si="24">$C$8</f>
        <v>25</v>
      </c>
      <c r="R5">
        <f t="shared" si="0"/>
        <v>50000</v>
      </c>
      <c r="S5">
        <f t="shared" si="12"/>
        <v>606.52693795342066</v>
      </c>
      <c r="U5">
        <f t="shared" si="13"/>
        <v>2.6922130000000002E-3</v>
      </c>
      <c r="V5">
        <f t="shared" si="14"/>
        <v>0.01</v>
      </c>
      <c r="W5">
        <f t="shared" si="15"/>
        <v>0.98740565299999994</v>
      </c>
      <c r="X5">
        <f t="shared" si="16"/>
        <v>2.6583063352800889E-3</v>
      </c>
      <c r="Y5">
        <f t="shared" si="17"/>
        <v>9.8740565299999996E-3</v>
      </c>
      <c r="Z5">
        <f t="shared" si="18"/>
        <v>0.97487329013471991</v>
      </c>
      <c r="AB5">
        <f t="shared" si="19"/>
        <v>308.00707371660474</v>
      </c>
      <c r="AC5">
        <f t="shared" si="1"/>
        <v>591.28691155798833</v>
      </c>
      <c r="AE5">
        <f t="shared" si="2"/>
        <v>862.36581289643129</v>
      </c>
      <c r="AF5">
        <f t="shared" si="3"/>
        <v>-43.11829064482157</v>
      </c>
      <c r="AG5">
        <f t="shared" si="3"/>
        <v>-24.371832253367998</v>
      </c>
      <c r="AH5">
        <f t="shared" si="4"/>
        <v>-132.91531676400444</v>
      </c>
      <c r="AI5">
        <f t="shared" si="5"/>
        <v>661.9603732342373</v>
      </c>
      <c r="AJ5">
        <f t="shared" si="6"/>
        <v>-283.2798378413836</v>
      </c>
      <c r="AK5">
        <f t="shared" si="20"/>
        <v>97.394797091653714</v>
      </c>
      <c r="AL5">
        <f t="shared" si="7"/>
        <v>476.07533248450738</v>
      </c>
      <c r="AN5">
        <f t="shared" si="8"/>
        <v>744.70678744972781</v>
      </c>
      <c r="AO5">
        <f t="shared" si="8"/>
        <v>-37.235339372486401</v>
      </c>
      <c r="AP5">
        <f t="shared" si="8"/>
        <v>-21.046600677164268</v>
      </c>
      <c r="AQ5">
        <f t="shared" si="8"/>
        <v>-114.78068479747631</v>
      </c>
      <c r="AR5">
        <f t="shared" si="8"/>
        <v>571.64416260260089</v>
      </c>
      <c r="AS5">
        <f t="shared" si="8"/>
        <v>-244.62984830020463</v>
      </c>
      <c r="AT5">
        <f t="shared" si="8"/>
        <v>84.106495609832734</v>
      </c>
      <c r="AU5">
        <f t="shared" si="8"/>
        <v>411.12080991222899</v>
      </c>
      <c r="AW5">
        <v>2</v>
      </c>
      <c r="AX5">
        <f>(R5*SUMPRODUCT(K6:$K$23, X6:$X$23)-$AZ$3*SUMPRODUCT(K5:$K$22, W6:$W$23))/Z5</f>
        <v>606.52693795342066</v>
      </c>
    </row>
    <row r="6" spans="1:52" x14ac:dyDescent="0.25">
      <c r="A6" t="s">
        <v>16</v>
      </c>
      <c r="C6" s="2">
        <f>'T.26.04.A'!C6</f>
        <v>50000</v>
      </c>
      <c r="E6">
        <v>2006</v>
      </c>
      <c r="F6" s="5">
        <v>5.8799999999999998E-2</v>
      </c>
      <c r="G6" s="5">
        <v>5.8500000000000003E-2</v>
      </c>
      <c r="H6" s="5">
        <f t="shared" si="9"/>
        <v>0.10880000000000001</v>
      </c>
      <c r="I6" s="5">
        <f t="shared" si="10"/>
        <v>1.1088</v>
      </c>
      <c r="J6">
        <f t="shared" si="11"/>
        <v>0.90187590187590183</v>
      </c>
      <c r="K6">
        <f t="shared" si="21"/>
        <v>0.77882621912910976</v>
      </c>
      <c r="L6" s="2">
        <v>3</v>
      </c>
      <c r="M6" s="6">
        <v>2.807183E-3</v>
      </c>
      <c r="O6">
        <f t="shared" si="22"/>
        <v>884.5927174569108</v>
      </c>
      <c r="P6">
        <f t="shared" si="23"/>
        <v>44.229635872845542</v>
      </c>
      <c r="Q6" s="4">
        <f t="shared" si="24"/>
        <v>25</v>
      </c>
      <c r="R6">
        <f t="shared" si="0"/>
        <v>50000</v>
      </c>
      <c r="S6">
        <f t="shared" si="12"/>
        <v>879.55289537073327</v>
      </c>
      <c r="U6">
        <f t="shared" si="13"/>
        <v>2.807183E-3</v>
      </c>
      <c r="V6">
        <f t="shared" si="14"/>
        <v>0.01</v>
      </c>
      <c r="W6">
        <f t="shared" si="15"/>
        <v>0.97487329013471991</v>
      </c>
      <c r="X6">
        <f t="shared" si="16"/>
        <v>2.7366477272202532E-3</v>
      </c>
      <c r="Y6">
        <f t="shared" si="17"/>
        <v>9.7487329013471995E-3</v>
      </c>
      <c r="Z6">
        <f t="shared" si="18"/>
        <v>0.96238790950615249</v>
      </c>
      <c r="AB6">
        <f t="shared" si="19"/>
        <v>591.28691155798833</v>
      </c>
      <c r="AC6">
        <f t="shared" si="1"/>
        <v>846.47107227592369</v>
      </c>
      <c r="AE6">
        <f t="shared" si="2"/>
        <v>851.32133611772304</v>
      </c>
      <c r="AF6">
        <f t="shared" si="3"/>
        <v>-42.566066805886152</v>
      </c>
      <c r="AG6">
        <f t="shared" si="3"/>
        <v>-24.059697737653813</v>
      </c>
      <c r="AH6">
        <f t="shared" si="4"/>
        <v>-136.83238636101265</v>
      </c>
      <c r="AI6">
        <f t="shared" si="5"/>
        <v>647.86318521317048</v>
      </c>
      <c r="AJ6">
        <f t="shared" si="6"/>
        <v>-255.18416071793536</v>
      </c>
      <c r="AK6">
        <f t="shared" si="20"/>
        <v>152.32458927863701</v>
      </c>
      <c r="AL6">
        <f t="shared" si="7"/>
        <v>545.00361377387208</v>
      </c>
      <c r="AN6">
        <f t="shared" si="8"/>
        <v>663.03137747250821</v>
      </c>
      <c r="AO6">
        <f t="shared" si="8"/>
        <v>-33.151568873625415</v>
      </c>
      <c r="AP6">
        <f t="shared" si="8"/>
        <v>-18.738323422406115</v>
      </c>
      <c r="AQ6">
        <f t="shared" si="8"/>
        <v>-106.56865012396105</v>
      </c>
      <c r="AR6">
        <f t="shared" si="8"/>
        <v>504.57283505251576</v>
      </c>
      <c r="AS6">
        <f t="shared" si="8"/>
        <v>-198.74411507358468</v>
      </c>
      <c r="AT6">
        <f t="shared" si="8"/>
        <v>118.63438394827539</v>
      </c>
      <c r="AU6">
        <f t="shared" si="8"/>
        <v>424.46310392720642</v>
      </c>
      <c r="AW6">
        <v>3</v>
      </c>
      <c r="AX6">
        <f>(R6*SUMPRODUCT(K7:$K$23, X7:$X$23)-$AZ$3*SUMPRODUCT(K6:$K$22, W7:$W$23))/Z6</f>
        <v>879.55289537073327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v>5.4699999999999999E-2</v>
      </c>
      <c r="G7" s="5">
        <v>4.9099999999999998E-2</v>
      </c>
      <c r="H7" s="5">
        <f t="shared" si="9"/>
        <v>0.1047</v>
      </c>
      <c r="I7" s="5">
        <f t="shared" si="10"/>
        <v>1.1047</v>
      </c>
      <c r="J7">
        <f t="shared" si="11"/>
        <v>0.90522313750339456</v>
      </c>
      <c r="K7">
        <f t="shared" si="21"/>
        <v>0.70501151364995907</v>
      </c>
      <c r="L7" s="2">
        <v>4</v>
      </c>
      <c r="M7" s="6">
        <v>2.939255E-3</v>
      </c>
      <c r="O7">
        <f t="shared" si="22"/>
        <v>884.5927174569108</v>
      </c>
      <c r="P7">
        <f t="shared" si="23"/>
        <v>44.229635872845542</v>
      </c>
      <c r="Q7" s="4">
        <f t="shared" si="24"/>
        <v>25</v>
      </c>
      <c r="R7">
        <f t="shared" si="0"/>
        <v>50000</v>
      </c>
      <c r="S7">
        <f t="shared" si="12"/>
        <v>1125.1664576028411</v>
      </c>
      <c r="U7">
        <f t="shared" si="13"/>
        <v>2.939255E-3</v>
      </c>
      <c r="V7">
        <f t="shared" si="14"/>
        <v>0.01</v>
      </c>
      <c r="W7">
        <f t="shared" si="15"/>
        <v>0.96238790950615249</v>
      </c>
      <c r="X7">
        <f t="shared" si="16"/>
        <v>2.828703474955506E-3</v>
      </c>
      <c r="Y7">
        <f t="shared" si="17"/>
        <v>9.6238790950615247E-3</v>
      </c>
      <c r="Z7">
        <f t="shared" si="18"/>
        <v>0.94993532693613547</v>
      </c>
      <c r="AB7">
        <f t="shared" si="19"/>
        <v>846.47107227592369</v>
      </c>
      <c r="AC7">
        <f t="shared" si="1"/>
        <v>1068.8353667605284</v>
      </c>
      <c r="AE7">
        <f t="shared" si="2"/>
        <v>840.30587226275509</v>
      </c>
      <c r="AF7">
        <f t="shared" si="3"/>
        <v>-42.015293613137757</v>
      </c>
      <c r="AG7">
        <f t="shared" si="3"/>
        <v>-23.748383173403386</v>
      </c>
      <c r="AH7">
        <f t="shared" si="4"/>
        <v>-141.43517374777531</v>
      </c>
      <c r="AI7">
        <f t="shared" si="5"/>
        <v>633.10702172843867</v>
      </c>
      <c r="AJ7">
        <f t="shared" si="6"/>
        <v>-222.36429448460467</v>
      </c>
      <c r="AK7">
        <f t="shared" si="20"/>
        <v>172.20654485190414</v>
      </c>
      <c r="AL7">
        <f t="shared" si="7"/>
        <v>582.94927209573814</v>
      </c>
      <c r="AN7">
        <f t="shared" si="8"/>
        <v>592.42531493291415</v>
      </c>
      <c r="AO7">
        <f t="shared" si="8"/>
        <v>-29.621265746645708</v>
      </c>
      <c r="AP7">
        <f t="shared" si="8"/>
        <v>-16.742883567820339</v>
      </c>
      <c r="AQ7">
        <f t="shared" si="8"/>
        <v>-99.713425927264026</v>
      </c>
      <c r="AR7">
        <f t="shared" si="8"/>
        <v>446.34773969118407</v>
      </c>
      <c r="AS7">
        <f t="shared" si="8"/>
        <v>-156.76938783629637</v>
      </c>
      <c r="AT7">
        <f t="shared" si="8"/>
        <v>121.40759684647051</v>
      </c>
      <c r="AU7">
        <f t="shared" si="8"/>
        <v>410.98594870135821</v>
      </c>
      <c r="AW7">
        <v>4</v>
      </c>
      <c r="AX7">
        <f>(R7*SUMPRODUCT(K8:$K$23, X8:$X$23)-$AZ$3*SUMPRODUCT(K7:$K$22, W8:$W$23))/Z7</f>
        <v>1125.1664576028411</v>
      </c>
    </row>
    <row r="8" spans="1:52" x14ac:dyDescent="0.25">
      <c r="B8" s="2">
        <f>'T.26.04.A'!B8</f>
        <v>1522.432587</v>
      </c>
      <c r="C8" s="2">
        <f>'T.26.04.A'!C8</f>
        <v>25</v>
      </c>
      <c r="E8">
        <v>2008</v>
      </c>
      <c r="F8" s="5">
        <v>2.2499999999999999E-2</v>
      </c>
      <c r="G8" s="5">
        <v>2.1299999999999999E-2</v>
      </c>
      <c r="H8" s="5">
        <f t="shared" si="9"/>
        <v>7.2500000000000009E-2</v>
      </c>
      <c r="I8" s="5">
        <f t="shared" si="10"/>
        <v>1.0725</v>
      </c>
      <c r="J8">
        <f t="shared" si="11"/>
        <v>0.93240093240093236</v>
      </c>
      <c r="K8">
        <f t="shared" si="21"/>
        <v>0.65735339268061443</v>
      </c>
      <c r="L8" s="2">
        <v>5</v>
      </c>
      <c r="M8" s="6">
        <v>3.7729310000000002E-3</v>
      </c>
      <c r="O8">
        <f t="shared" si="22"/>
        <v>884.5927174569108</v>
      </c>
      <c r="P8">
        <f t="shared" si="23"/>
        <v>44.229635872845542</v>
      </c>
      <c r="Q8" s="4">
        <f t="shared" si="24"/>
        <v>25</v>
      </c>
      <c r="R8">
        <f t="shared" si="0"/>
        <v>50000</v>
      </c>
      <c r="S8">
        <f t="shared" si="12"/>
        <v>1322.3178624743161</v>
      </c>
      <c r="U8">
        <f t="shared" si="13"/>
        <v>3.7729310000000002E-3</v>
      </c>
      <c r="V8">
        <f t="shared" si="14"/>
        <v>0.01</v>
      </c>
      <c r="W8">
        <f t="shared" si="15"/>
        <v>0.94993532693613547</v>
      </c>
      <c r="X8">
        <f t="shared" si="16"/>
        <v>3.5840404429924805E-3</v>
      </c>
      <c r="Y8">
        <f t="shared" si="17"/>
        <v>9.4993532693613547E-3</v>
      </c>
      <c r="Z8">
        <f t="shared" si="18"/>
        <v>0.93685193322378169</v>
      </c>
      <c r="AB8">
        <f t="shared" si="19"/>
        <v>1068.8353667605284</v>
      </c>
      <c r="AC8">
        <f t="shared" si="1"/>
        <v>1238.8160457954018</v>
      </c>
      <c r="AE8">
        <f t="shared" si="2"/>
        <v>828.73239746518539</v>
      </c>
      <c r="AF8">
        <f t="shared" si="3"/>
        <v>-41.436619873259268</v>
      </c>
      <c r="AG8">
        <f t="shared" si="3"/>
        <v>-23.421298330594542</v>
      </c>
      <c r="AH8">
        <f t="shared" si="4"/>
        <v>-179.20202214962401</v>
      </c>
      <c r="AI8">
        <f t="shared" si="5"/>
        <v>584.67245711170756</v>
      </c>
      <c r="AJ8">
        <f t="shared" si="6"/>
        <v>-169.98067903487345</v>
      </c>
      <c r="AK8">
        <f t="shared" si="20"/>
        <v>134.56950796555296</v>
      </c>
      <c r="AL8">
        <f t="shared" si="7"/>
        <v>549.26128604238704</v>
      </c>
      <c r="AN8">
        <f t="shared" si="8"/>
        <v>544.77005309807907</v>
      </c>
      <c r="AO8">
        <f t="shared" si="8"/>
        <v>-27.23850265490395</v>
      </c>
      <c r="AP8">
        <f t="shared" si="8"/>
        <v>-15.396069918601134</v>
      </c>
      <c r="AQ8">
        <f t="shared" si="8"/>
        <v>-117.79905723528196</v>
      </c>
      <c r="AR8">
        <f t="shared" si="8"/>
        <v>384.33642328929199</v>
      </c>
      <c r="AS8">
        <f t="shared" si="8"/>
        <v>-111.73737605372865</v>
      </c>
      <c r="AT8">
        <f t="shared" si="8"/>
        <v>88.459722612517211</v>
      </c>
      <c r="AU8">
        <f t="shared" si="8"/>
        <v>361.05876984808054</v>
      </c>
      <c r="AW8">
        <v>5</v>
      </c>
      <c r="AX8">
        <f>(R8*SUMPRODUCT(K9:$K$23, X9:$X$23)-$AZ$3*SUMPRODUCT(K8:$K$22, W9:$W$23))/Z8</f>
        <v>1322.3178624743161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9"/>
        <v>5.2200000000000003E-2</v>
      </c>
      <c r="I9" s="5">
        <f t="shared" si="10"/>
        <v>1.0522</v>
      </c>
      <c r="J9">
        <f t="shared" si="11"/>
        <v>0.95038965976050183</v>
      </c>
      <c r="K9">
        <f t="shared" si="21"/>
        <v>0.62474186721214076</v>
      </c>
      <c r="L9" s="2">
        <v>6</v>
      </c>
      <c r="M9" s="6">
        <v>4.6883589999999996E-3</v>
      </c>
      <c r="O9">
        <f t="shared" si="22"/>
        <v>884.5927174569108</v>
      </c>
      <c r="P9">
        <f t="shared" si="23"/>
        <v>44.229635872845542</v>
      </c>
      <c r="Q9" s="4">
        <f t="shared" si="24"/>
        <v>25</v>
      </c>
      <c r="R9">
        <f t="shared" si="0"/>
        <v>50000</v>
      </c>
      <c r="S9">
        <f t="shared" si="12"/>
        <v>1480.074774293063</v>
      </c>
      <c r="U9">
        <f t="shared" si="13"/>
        <v>4.6883589999999996E-3</v>
      </c>
      <c r="V9">
        <f t="shared" si="14"/>
        <v>0.01</v>
      </c>
      <c r="W9">
        <f t="shared" si="15"/>
        <v>0.93685193322378169</v>
      </c>
      <c r="X9">
        <f t="shared" si="16"/>
        <v>4.3922981927971153E-3</v>
      </c>
      <c r="Y9">
        <f t="shared" si="17"/>
        <v>9.3685193322378176E-3</v>
      </c>
      <c r="Z9">
        <f t="shared" si="18"/>
        <v>0.9230911156987468</v>
      </c>
      <c r="AB9">
        <f t="shared" si="19"/>
        <v>1238.8160457954018</v>
      </c>
      <c r="AC9">
        <f t="shared" si="1"/>
        <v>1366.2438747197543</v>
      </c>
      <c r="AE9">
        <f t="shared" si="2"/>
        <v>816.5596784962861</v>
      </c>
      <c r="AF9">
        <f t="shared" si="3"/>
        <v>-40.827983924814305</v>
      </c>
      <c r="AG9">
        <f t="shared" si="3"/>
        <v>-23.077277892468668</v>
      </c>
      <c r="AH9">
        <f t="shared" si="4"/>
        <v>-219.61490963985577</v>
      </c>
      <c r="AI9">
        <f t="shared" si="5"/>
        <v>533.03950703914722</v>
      </c>
      <c r="AJ9">
        <f t="shared" si="6"/>
        <v>-127.42782892435253</v>
      </c>
      <c r="AK9">
        <f t="shared" si="20"/>
        <v>105.15939204715082</v>
      </c>
      <c r="AL9">
        <f t="shared" si="7"/>
        <v>510.77107016194554</v>
      </c>
      <c r="AN9">
        <f t="shared" si="8"/>
        <v>510.13901823391512</v>
      </c>
      <c r="AO9">
        <f t="shared" si="8"/>
        <v>-25.506950911695757</v>
      </c>
      <c r="AP9">
        <f t="shared" si="8"/>
        <v>-14.417341680714332</v>
      </c>
      <c r="AQ9">
        <f t="shared" si="8"/>
        <v>-137.20262871602907</v>
      </c>
      <c r="AR9">
        <f t="shared" si="8"/>
        <v>333.01209692547587</v>
      </c>
      <c r="AS9">
        <f t="shared" si="8"/>
        <v>-79.609499776989239</v>
      </c>
      <c r="AT9">
        <f t="shared" si="8"/>
        <v>65.697474942430546</v>
      </c>
      <c r="AU9">
        <f t="shared" si="8"/>
        <v>319.10007209091719</v>
      </c>
      <c r="AW9">
        <v>6</v>
      </c>
      <c r="AX9">
        <f>(R9*SUMPRODUCT(K10:$K$23, X10:$X$23)-$AZ$3*SUMPRODUCT(K9:$K$22, W10:$W$23))/Z9</f>
        <v>1480.074774293063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9"/>
        <v>5.2500000000000005E-2</v>
      </c>
      <c r="I10" s="5">
        <f t="shared" si="10"/>
        <v>1.0525</v>
      </c>
      <c r="J10">
        <f t="shared" si="11"/>
        <v>0.95011876484560576</v>
      </c>
      <c r="K10">
        <f t="shared" si="21"/>
        <v>0.59357897122293657</v>
      </c>
      <c r="L10" s="2">
        <v>7</v>
      </c>
      <c r="M10" s="6">
        <v>5.6712799999999999E-3</v>
      </c>
      <c r="O10">
        <f t="shared" si="22"/>
        <v>884.5927174569108</v>
      </c>
      <c r="P10">
        <f t="shared" si="23"/>
        <v>44.229635872845542</v>
      </c>
      <c r="Q10" s="4">
        <f t="shared" si="24"/>
        <v>25</v>
      </c>
      <c r="R10">
        <f t="shared" si="0"/>
        <v>50000</v>
      </c>
      <c r="S10">
        <f t="shared" si="12"/>
        <v>1605.3697749388323</v>
      </c>
      <c r="U10">
        <f t="shared" si="13"/>
        <v>5.6712799999999999E-3</v>
      </c>
      <c r="V10">
        <f t="shared" si="14"/>
        <v>0.01</v>
      </c>
      <c r="W10">
        <f t="shared" si="15"/>
        <v>0.9230911156987468</v>
      </c>
      <c r="X10">
        <f t="shared" si="16"/>
        <v>5.2351081826399887E-3</v>
      </c>
      <c r="Y10">
        <f t="shared" si="17"/>
        <v>9.2309111569874678E-3</v>
      </c>
      <c r="Z10">
        <f t="shared" si="18"/>
        <v>0.90862509635911937</v>
      </c>
      <c r="AB10">
        <f t="shared" si="19"/>
        <v>1366.2438747197543</v>
      </c>
      <c r="AC10">
        <f t="shared" si="1"/>
        <v>1458.6792664458142</v>
      </c>
      <c r="AE10">
        <f t="shared" si="2"/>
        <v>803.76314313786088</v>
      </c>
      <c r="AF10">
        <f t="shared" si="3"/>
        <v>-40.188157156893041</v>
      </c>
      <c r="AG10">
        <f t="shared" si="3"/>
        <v>-22.715627408977983</v>
      </c>
      <c r="AH10">
        <f t="shared" si="4"/>
        <v>-261.75540913199944</v>
      </c>
      <c r="AI10">
        <f t="shared" si="5"/>
        <v>479.10394943999046</v>
      </c>
      <c r="AJ10">
        <f t="shared" si="6"/>
        <v>-92.435391726059834</v>
      </c>
      <c r="AK10">
        <f t="shared" si="20"/>
        <v>111.81549018678793</v>
      </c>
      <c r="AL10">
        <f t="shared" si="7"/>
        <v>498.48404790071856</v>
      </c>
      <c r="AN10">
        <f t="shared" si="8"/>
        <v>477.09689961068534</v>
      </c>
      <c r="AO10">
        <f t="shared" si="8"/>
        <v>-23.854844980534267</v>
      </c>
      <c r="AP10">
        <f t="shared" si="8"/>
        <v>-13.483518748104691</v>
      </c>
      <c r="AQ10">
        <f t="shared" si="8"/>
        <v>-155.37250646461109</v>
      </c>
      <c r="AR10">
        <f t="shared" si="8"/>
        <v>284.38602941743534</v>
      </c>
      <c r="AS10">
        <f t="shared" si="8"/>
        <v>-54.867704725343742</v>
      </c>
      <c r="AT10">
        <f t="shared" si="8"/>
        <v>66.371323631861941</v>
      </c>
      <c r="AU10">
        <f t="shared" si="8"/>
        <v>295.88964832395357</v>
      </c>
      <c r="AW10">
        <v>7</v>
      </c>
      <c r="AX10">
        <f>(R10*SUMPRODUCT(K11:$K$23, X11:$X$23)-$AZ$3*SUMPRODUCT(K10:$K$22, W11:$W$23))/Z10</f>
        <v>1605.3697749388323</v>
      </c>
    </row>
    <row r="11" spans="1:52" x14ac:dyDescent="0.25">
      <c r="A11" t="s">
        <v>33</v>
      </c>
      <c r="C11" s="7">
        <f>AU25</f>
        <v>1506.6521887597098</v>
      </c>
      <c r="E11">
        <v>2011</v>
      </c>
      <c r="F11" s="5">
        <v>1.5E-3</v>
      </c>
      <c r="G11" s="5">
        <v>2.3999999999999998E-3</v>
      </c>
      <c r="H11" s="5">
        <f t="shared" si="9"/>
        <v>5.1500000000000004E-2</v>
      </c>
      <c r="I11" s="5">
        <f t="shared" si="10"/>
        <v>1.0515000000000001</v>
      </c>
      <c r="J11">
        <f t="shared" si="11"/>
        <v>0.951022349025202</v>
      </c>
      <c r="K11">
        <f t="shared" si="21"/>
        <v>0.56450686754439994</v>
      </c>
      <c r="L11" s="2">
        <v>8</v>
      </c>
      <c r="M11" s="6">
        <v>6.8024940000000001E-3</v>
      </c>
      <c r="O11">
        <f t="shared" si="22"/>
        <v>884.5927174569108</v>
      </c>
      <c r="P11">
        <f t="shared" si="23"/>
        <v>44.229635872845542</v>
      </c>
      <c r="Q11" s="4">
        <f t="shared" si="24"/>
        <v>25</v>
      </c>
      <c r="R11">
        <f t="shared" si="0"/>
        <v>50000</v>
      </c>
      <c r="S11">
        <f t="shared" si="12"/>
        <v>1696.943519577457</v>
      </c>
      <c r="U11">
        <f t="shared" si="13"/>
        <v>6.8024940000000001E-3</v>
      </c>
      <c r="V11">
        <f t="shared" si="14"/>
        <v>0.01</v>
      </c>
      <c r="W11">
        <f t="shared" si="15"/>
        <v>0.90862509635911937</v>
      </c>
      <c r="X11">
        <f t="shared" si="16"/>
        <v>6.1809167662323318E-3</v>
      </c>
      <c r="Y11">
        <f t="shared" si="17"/>
        <v>9.0862509635911935E-3</v>
      </c>
      <c r="Z11">
        <f t="shared" si="18"/>
        <v>0.89335792862929586</v>
      </c>
      <c r="AB11">
        <f t="shared" si="19"/>
        <v>1458.6792664458142</v>
      </c>
      <c r="AC11">
        <f t="shared" si="1"/>
        <v>1515.9779476506239</v>
      </c>
      <c r="AE11">
        <f t="shared" si="2"/>
        <v>790.2579177478658</v>
      </c>
      <c r="AF11">
        <f t="shared" si="3"/>
        <v>-39.512895887393292</v>
      </c>
      <c r="AG11">
        <f t="shared" si="3"/>
        <v>-22.333948215732395</v>
      </c>
      <c r="AH11">
        <f t="shared" si="4"/>
        <v>-309.04583831161659</v>
      </c>
      <c r="AI11">
        <f t="shared" si="5"/>
        <v>419.36523533312351</v>
      </c>
      <c r="AJ11">
        <f t="shared" si="6"/>
        <v>-57.298681204809782</v>
      </c>
      <c r="AK11">
        <f t="shared" si="20"/>
        <v>113.78535084777377</v>
      </c>
      <c r="AL11">
        <f t="shared" si="7"/>
        <v>475.8519049760875</v>
      </c>
      <c r="AN11">
        <f t="shared" si="8"/>
        <v>446.10602170000777</v>
      </c>
      <c r="AO11">
        <f t="shared" si="8"/>
        <v>-22.305301085000391</v>
      </c>
      <c r="AP11">
        <f t="shared" si="8"/>
        <v>-12.607667147161935</v>
      </c>
      <c r="AQ11">
        <f t="shared" si="8"/>
        <v>-174.45849811292379</v>
      </c>
      <c r="AR11">
        <f t="shared" si="8"/>
        <v>236.73455535492167</v>
      </c>
      <c r="AS11">
        <f t="shared" si="8"/>
        <v>-32.345499041352355</v>
      </c>
      <c r="AT11">
        <f t="shared" si="8"/>
        <v>64.232611979517301</v>
      </c>
      <c r="AU11">
        <f t="shared" si="8"/>
        <v>268.6216682930866</v>
      </c>
      <c r="AW11">
        <v>8</v>
      </c>
      <c r="AX11">
        <f>(R11*SUMPRODUCT(K12:$K$23, X12:$X$23)-$AZ$3*SUMPRODUCT(K11:$K$22, W12:$W$23))/Z11</f>
        <v>1696.943519577457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9"/>
        <v>5.1900000000000002E-2</v>
      </c>
      <c r="I12" s="5">
        <f t="shared" si="10"/>
        <v>1.0519000000000001</v>
      </c>
      <c r="J12">
        <f t="shared" si="11"/>
        <v>0.95066070919288903</v>
      </c>
      <c r="K12">
        <f t="shared" si="21"/>
        <v>0.53665449904401552</v>
      </c>
      <c r="L12" s="2">
        <v>9</v>
      </c>
      <c r="M12" s="6">
        <v>8.090557E-3</v>
      </c>
      <c r="O12">
        <f t="shared" si="22"/>
        <v>884.5927174569108</v>
      </c>
      <c r="P12">
        <f t="shared" si="23"/>
        <v>44.229635872845542</v>
      </c>
      <c r="Q12" s="4">
        <f t="shared" si="24"/>
        <v>25</v>
      </c>
      <c r="R12">
        <f t="shared" si="0"/>
        <v>50000</v>
      </c>
      <c r="S12">
        <f t="shared" si="12"/>
        <v>1754.1566750042221</v>
      </c>
      <c r="U12">
        <f t="shared" si="13"/>
        <v>8.090557E-3</v>
      </c>
      <c r="V12">
        <f t="shared" si="14"/>
        <v>0.01</v>
      </c>
      <c r="W12">
        <f t="shared" si="15"/>
        <v>0.89335792862929586</v>
      </c>
      <c r="X12">
        <f t="shared" si="16"/>
        <v>7.2277632429772502E-3</v>
      </c>
      <c r="Y12">
        <f t="shared" si="17"/>
        <v>8.9335792862929586E-3</v>
      </c>
      <c r="Z12">
        <f t="shared" si="18"/>
        <v>0.87719658610002571</v>
      </c>
      <c r="AB12">
        <f t="shared" si="19"/>
        <v>1515.9779476506239</v>
      </c>
      <c r="AC12">
        <f t="shared" si="1"/>
        <v>1538.7402467982758</v>
      </c>
      <c r="AE12">
        <f t="shared" si="2"/>
        <v>775.96171184214677</v>
      </c>
      <c r="AF12">
        <f t="shared" si="3"/>
        <v>-38.798085592107341</v>
      </c>
      <c r="AG12">
        <f t="shared" si="3"/>
        <v>-21.929914652500642</v>
      </c>
      <c r="AH12">
        <f t="shared" si="4"/>
        <v>-361.38816214886253</v>
      </c>
      <c r="AI12">
        <f t="shared" si="5"/>
        <v>353.84554944867625</v>
      </c>
      <c r="AJ12">
        <f t="shared" si="6"/>
        <v>-22.762299147651902</v>
      </c>
      <c r="AK12">
        <f t="shared" si="20"/>
        <v>116.93804768544443</v>
      </c>
      <c r="AL12">
        <f t="shared" si="7"/>
        <v>448.02129798646877</v>
      </c>
      <c r="AN12">
        <f t="shared" si="8"/>
        <v>416.42334374598403</v>
      </c>
      <c r="AO12">
        <f t="shared" si="8"/>
        <v>-20.821167187299203</v>
      </c>
      <c r="AP12">
        <f t="shared" si="8"/>
        <v>-11.768787361915749</v>
      </c>
      <c r="AQ12">
        <f t="shared" si="8"/>
        <v>-193.94058311843528</v>
      </c>
      <c r="AR12">
        <f t="shared" si="8"/>
        <v>189.89280607833376</v>
      </c>
      <c r="AS12">
        <f t="shared" si="8"/>
        <v>-12.215490246173152</v>
      </c>
      <c r="AT12">
        <f t="shared" si="8"/>
        <v>62.755329399817377</v>
      </c>
      <c r="AU12">
        <f t="shared" si="8"/>
        <v>240.432645231978</v>
      </c>
      <c r="AW12">
        <v>9</v>
      </c>
      <c r="AX12">
        <f>(R12*SUMPRODUCT(K13:$K$23, X13:$X$23)-$AZ$3*SUMPRODUCT(K12:$K$22, W13:$W$23))/Z12</f>
        <v>1754.1566750042221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9"/>
        <v>5.1700000000000003E-2</v>
      </c>
      <c r="I13" s="5">
        <f t="shared" si="10"/>
        <v>1.0517000000000001</v>
      </c>
      <c r="J13">
        <f t="shared" si="11"/>
        <v>0.95084149472282964</v>
      </c>
      <c r="K13">
        <f t="shared" si="21"/>
        <v>0.51027336602074302</v>
      </c>
      <c r="L13" s="2">
        <v>10</v>
      </c>
      <c r="M13" s="6">
        <v>9.5159809999999997E-3</v>
      </c>
      <c r="O13">
        <f t="shared" si="22"/>
        <v>884.5927174569108</v>
      </c>
      <c r="P13">
        <f t="shared" si="23"/>
        <v>44.229635872845542</v>
      </c>
      <c r="Q13" s="4">
        <f t="shared" si="24"/>
        <v>25</v>
      </c>
      <c r="R13">
        <f t="shared" si="0"/>
        <v>50000</v>
      </c>
      <c r="S13">
        <f t="shared" si="12"/>
        <v>1776.6449462936682</v>
      </c>
      <c r="U13">
        <f t="shared" si="13"/>
        <v>9.5159809999999997E-3</v>
      </c>
      <c r="V13">
        <f t="shared" si="14"/>
        <v>0.01</v>
      </c>
      <c r="W13">
        <f t="shared" si="15"/>
        <v>0.87719658610002571</v>
      </c>
      <c r="X13">
        <f t="shared" si="16"/>
        <v>8.3473860465927089E-3</v>
      </c>
      <c r="Y13">
        <f t="shared" si="17"/>
        <v>8.7719658610002568E-3</v>
      </c>
      <c r="Z13">
        <f t="shared" si="18"/>
        <v>0.86007723419243276</v>
      </c>
      <c r="AB13">
        <f t="shared" si="19"/>
        <v>1538.7402467982758</v>
      </c>
      <c r="AC13">
        <f t="shared" si="1"/>
        <v>1528.0518715502214</v>
      </c>
      <c r="AE13">
        <f t="shared" si="2"/>
        <v>760.81805781710796</v>
      </c>
      <c r="AF13">
        <f t="shared" si="3"/>
        <v>-38.040902890855399</v>
      </c>
      <c r="AG13">
        <f t="shared" si="3"/>
        <v>-21.501930854810819</v>
      </c>
      <c r="AH13">
        <f t="shared" si="4"/>
        <v>-417.36930232963545</v>
      </c>
      <c r="AI13">
        <f t="shared" si="5"/>
        <v>283.90592174180637</v>
      </c>
      <c r="AJ13">
        <f t="shared" si="6"/>
        <v>10.688375248054399</v>
      </c>
      <c r="AK13">
        <f t="shared" si="20"/>
        <v>116.92044966915813</v>
      </c>
      <c r="AL13">
        <f t="shared" si="7"/>
        <v>411.5147466590189</v>
      </c>
      <c r="AN13">
        <f t="shared" si="8"/>
        <v>388.22519129169996</v>
      </c>
      <c r="AO13">
        <f t="shared" si="8"/>
        <v>-19.411259564584999</v>
      </c>
      <c r="AP13">
        <f t="shared" si="8"/>
        <v>-10.971862633229589</v>
      </c>
      <c r="AQ13">
        <f t="shared" si="8"/>
        <v>-212.97243877347222</v>
      </c>
      <c r="AR13">
        <f t="shared" si="8"/>
        <v>144.86963032041319</v>
      </c>
      <c r="AS13">
        <f t="shared" si="8"/>
        <v>5.4539932151175128</v>
      </c>
      <c r="AT13">
        <f t="shared" si="8"/>
        <v>59.66139140934019</v>
      </c>
      <c r="AU13">
        <f t="shared" si="8"/>
        <v>209.9850149448709</v>
      </c>
      <c r="AW13">
        <v>10</v>
      </c>
      <c r="AX13">
        <f>(R13*SUMPRODUCT(K14:$K$23, X14:$X$23)-$AZ$3*SUMPRODUCT(K13:$K$22, W14:$W$23))/Z13</f>
        <v>1776.6449462936682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9"/>
        <v>5.1400000000000001E-2</v>
      </c>
      <c r="I14" s="5">
        <f t="shared" si="10"/>
        <v>1.0514000000000001</v>
      </c>
      <c r="J14">
        <f t="shared" si="11"/>
        <v>0.95111280197831449</v>
      </c>
      <c r="K14">
        <f t="shared" si="21"/>
        <v>0.48532753093089492</v>
      </c>
      <c r="L14" s="2">
        <v>11</v>
      </c>
      <c r="M14" s="6">
        <v>1.1135328E-2</v>
      </c>
      <c r="O14">
        <f t="shared" si="22"/>
        <v>884.5927174569108</v>
      </c>
      <c r="P14">
        <f t="shared" si="23"/>
        <v>44.229635872845542</v>
      </c>
      <c r="Q14" s="4">
        <f t="shared" si="24"/>
        <v>25</v>
      </c>
      <c r="R14">
        <f t="shared" si="0"/>
        <v>50000</v>
      </c>
      <c r="S14">
        <f t="shared" si="12"/>
        <v>1762.9583796039824</v>
      </c>
      <c r="U14">
        <f t="shared" si="13"/>
        <v>1.1135328E-2</v>
      </c>
      <c r="V14">
        <f t="shared" si="14"/>
        <v>0.01</v>
      </c>
      <c r="W14">
        <f t="shared" si="15"/>
        <v>0.86007723419243276</v>
      </c>
      <c r="X14">
        <f t="shared" si="16"/>
        <v>9.5772421080655545E-3</v>
      </c>
      <c r="Y14">
        <f t="shared" si="17"/>
        <v>8.600772341924327E-3</v>
      </c>
      <c r="Z14">
        <f t="shared" si="18"/>
        <v>0.84189921974244286</v>
      </c>
      <c r="AB14">
        <f t="shared" si="19"/>
        <v>1528.0518715502214</v>
      </c>
      <c r="AC14">
        <f t="shared" si="1"/>
        <v>1484.2332842269941</v>
      </c>
      <c r="AE14">
        <f t="shared" si="2"/>
        <v>744.73791861682037</v>
      </c>
      <c r="AF14">
        <f t="shared" si="3"/>
        <v>-37.236895930841023</v>
      </c>
      <c r="AG14">
        <f t="shared" si="3"/>
        <v>-21.047480493561071</v>
      </c>
      <c r="AH14">
        <f t="shared" si="4"/>
        <v>-478.86210540327772</v>
      </c>
      <c r="AI14">
        <f t="shared" si="5"/>
        <v>207.59143678914052</v>
      </c>
      <c r="AJ14">
        <f t="shared" si="6"/>
        <v>43.818587323227348</v>
      </c>
      <c r="AK14">
        <f t="shared" si="20"/>
        <v>114.90741876374072</v>
      </c>
      <c r="AL14">
        <f t="shared" si="7"/>
        <v>366.3174428761086</v>
      </c>
      <c r="AN14">
        <f t="shared" si="8"/>
        <v>361.44181523291519</v>
      </c>
      <c r="AO14">
        <f t="shared" si="8"/>
        <v>-18.072090761645761</v>
      </c>
      <c r="AP14">
        <f t="shared" si="8"/>
        <v>-10.214921740256168</v>
      </c>
      <c r="AQ14">
        <f t="shared" si="8"/>
        <v>-232.40496327174273</v>
      </c>
      <c r="AR14">
        <f t="shared" si="8"/>
        <v>100.74983945927052</v>
      </c>
      <c r="AS14">
        <f t="shared" si="8"/>
        <v>21.266366794461742</v>
      </c>
      <c r="AT14">
        <f t="shared" si="8"/>
        <v>55.767733834248673</v>
      </c>
      <c r="AU14">
        <f t="shared" si="8"/>
        <v>177.78394008798094</v>
      </c>
      <c r="AW14">
        <v>11</v>
      </c>
      <c r="AX14">
        <f>(R14*SUMPRODUCT(K15:$K$23, X15:$X$23)-$AZ$3*SUMPRODUCT(K14:$K$22, W15:$W$23))/Z14</f>
        <v>1762.9583796039824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9"/>
        <v>5.1900000000000002E-2</v>
      </c>
      <c r="I15" s="5">
        <f t="shared" si="10"/>
        <v>1.0519000000000001</v>
      </c>
      <c r="J15">
        <f t="shared" si="11"/>
        <v>0.95066070919288903</v>
      </c>
      <c r="K15">
        <f t="shared" si="21"/>
        <v>0.46138181474559836</v>
      </c>
      <c r="L15" s="2">
        <v>12</v>
      </c>
      <c r="M15" s="6">
        <v>1.2969985999999999E-2</v>
      </c>
      <c r="O15">
        <f t="shared" si="22"/>
        <v>884.5927174569108</v>
      </c>
      <c r="P15">
        <f t="shared" si="23"/>
        <v>44.229635872845542</v>
      </c>
      <c r="Q15" s="4">
        <f t="shared" si="24"/>
        <v>25</v>
      </c>
      <c r="R15">
        <f t="shared" si="0"/>
        <v>50000</v>
      </c>
      <c r="S15">
        <f t="shared" si="12"/>
        <v>1711.6158404491619</v>
      </c>
      <c r="U15">
        <f t="shared" si="13"/>
        <v>1.2969985999999999E-2</v>
      </c>
      <c r="V15">
        <f t="shared" si="14"/>
        <v>0.01</v>
      </c>
      <c r="W15">
        <f t="shared" si="15"/>
        <v>0.84189921974244286</v>
      </c>
      <c r="X15">
        <f t="shared" si="16"/>
        <v>1.0919421093470407E-2</v>
      </c>
      <c r="Y15">
        <f t="shared" si="17"/>
        <v>8.4189921974244294E-3</v>
      </c>
      <c r="Z15">
        <f t="shared" si="18"/>
        <v>0.82256080645154794</v>
      </c>
      <c r="AB15">
        <f t="shared" si="19"/>
        <v>1484.2332842269941</v>
      </c>
      <c r="AC15">
        <f t="shared" si="1"/>
        <v>1407.9081060551066</v>
      </c>
      <c r="AE15">
        <f t="shared" si="2"/>
        <v>727.63129905252288</v>
      </c>
      <c r="AF15">
        <f t="shared" si="3"/>
        <v>-36.381564952626142</v>
      </c>
      <c r="AG15">
        <f t="shared" si="3"/>
        <v>-20.564020161288699</v>
      </c>
      <c r="AH15">
        <f t="shared" si="4"/>
        <v>-545.97105467352037</v>
      </c>
      <c r="AI15">
        <f t="shared" si="5"/>
        <v>124.71465926508768</v>
      </c>
      <c r="AJ15">
        <f t="shared" si="6"/>
        <v>76.325178171887501</v>
      </c>
      <c r="AK15">
        <f t="shared" si="20"/>
        <v>112.90756865116565</v>
      </c>
      <c r="AL15">
        <f t="shared" si="7"/>
        <v>313.94740608814084</v>
      </c>
      <c r="AN15">
        <f t="shared" si="8"/>
        <v>335.71584922255022</v>
      </c>
      <c r="AO15">
        <f t="shared" si="8"/>
        <v>-16.78579246112751</v>
      </c>
      <c r="AP15">
        <f t="shared" si="8"/>
        <v>-9.4878649404804527</v>
      </c>
      <c r="AQ15">
        <f t="shared" si="8"/>
        <v>-251.90111600383713</v>
      </c>
      <c r="AR15">
        <f t="shared" si="8"/>
        <v>57.541075817105103</v>
      </c>
      <c r="AS15">
        <f t="shared" si="8"/>
        <v>35.215049215726587</v>
      </c>
      <c r="AT15">
        <f t="shared" si="8"/>
        <v>52.093498922788037</v>
      </c>
      <c r="AU15">
        <f t="shared" si="8"/>
        <v>144.84962395561973</v>
      </c>
      <c r="AW15">
        <v>12</v>
      </c>
      <c r="AX15">
        <f>(R15*SUMPRODUCT(K16:$K$23, X16:$X$23)-$AZ$3*SUMPRODUCT(K15:$K$22, W16:$W$23))/Z15</f>
        <v>1711.6158404491619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9"/>
        <v>5.4700000000000006E-2</v>
      </c>
      <c r="I16" s="5">
        <f t="shared" si="10"/>
        <v>1.0547</v>
      </c>
      <c r="J16">
        <f t="shared" si="11"/>
        <v>0.94813691096994412</v>
      </c>
      <c r="K16">
        <f t="shared" si="21"/>
        <v>0.43745312861059865</v>
      </c>
      <c r="L16" s="2">
        <v>13</v>
      </c>
      <c r="M16" s="6">
        <v>1.4883069000000001E-2</v>
      </c>
      <c r="O16">
        <f t="shared" si="22"/>
        <v>884.5927174569108</v>
      </c>
      <c r="P16">
        <f t="shared" si="23"/>
        <v>44.229635872845542</v>
      </c>
      <c r="Q16" s="4">
        <f t="shared" si="24"/>
        <v>25</v>
      </c>
      <c r="R16">
        <f t="shared" si="0"/>
        <v>50000</v>
      </c>
      <c r="S16">
        <f t="shared" si="12"/>
        <v>1624.7707373722938</v>
      </c>
      <c r="U16">
        <f t="shared" si="13"/>
        <v>1.4883069000000001E-2</v>
      </c>
      <c r="V16">
        <f t="shared" si="14"/>
        <v>0.01</v>
      </c>
      <c r="W16">
        <f t="shared" si="15"/>
        <v>0.82256080645154794</v>
      </c>
      <c r="X16">
        <f t="shared" si="16"/>
        <v>1.2242229239114034E-2</v>
      </c>
      <c r="Y16">
        <f t="shared" si="17"/>
        <v>8.2256080645154803E-3</v>
      </c>
      <c r="Z16">
        <f t="shared" si="18"/>
        <v>0.8020929691479185</v>
      </c>
      <c r="AB16">
        <f t="shared" si="19"/>
        <v>1407.9081060551066</v>
      </c>
      <c r="AC16">
        <f t="shared" si="1"/>
        <v>1303.2171849235961</v>
      </c>
      <c r="AE16">
        <f t="shared" si="2"/>
        <v>709.52559923163938</v>
      </c>
      <c r="AF16">
        <f t="shared" si="3"/>
        <v>-35.476279961581966</v>
      </c>
      <c r="AG16">
        <f t="shared" si="3"/>
        <v>-20.052324228697962</v>
      </c>
      <c r="AH16">
        <f t="shared" si="4"/>
        <v>-612.11146195570177</v>
      </c>
      <c r="AI16">
        <f t="shared" si="5"/>
        <v>41.885533085657585</v>
      </c>
      <c r="AJ16">
        <f t="shared" si="6"/>
        <v>104.69092113151055</v>
      </c>
      <c r="AK16">
        <f t="shared" si="20"/>
        <v>113.88307116528648</v>
      </c>
      <c r="AL16">
        <f t="shared" si="7"/>
        <v>260.45952538245461</v>
      </c>
      <c r="AN16">
        <f t="shared" si="8"/>
        <v>310.38419321319043</v>
      </c>
      <c r="AO16">
        <f t="shared" si="8"/>
        <v>-15.51920966065952</v>
      </c>
      <c r="AP16">
        <f t="shared" si="8"/>
        <v>-8.7719519697580335</v>
      </c>
      <c r="AQ16">
        <f t="shared" si="8"/>
        <v>-267.77007409092914</v>
      </c>
      <c r="AR16">
        <f t="shared" si="8"/>
        <v>18.322957491843653</v>
      </c>
      <c r="AS16">
        <f t="shared" si="8"/>
        <v>45.797370986104724</v>
      </c>
      <c r="AT16">
        <f t="shared" si="8"/>
        <v>49.818505777038027</v>
      </c>
      <c r="AU16">
        <f t="shared" si="8"/>
        <v>113.9388342549864</v>
      </c>
      <c r="AW16">
        <v>13</v>
      </c>
      <c r="AX16">
        <f>(R16*SUMPRODUCT(K17:$K$23, X17:$X$23)-$AZ$3*SUMPRODUCT(K16:$K$22, W17:$W$23))/Z16</f>
        <v>1624.7707373722938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9"/>
        <v>6.1700000000000005E-2</v>
      </c>
      <c r="I17" s="5">
        <f t="shared" si="10"/>
        <v>1.0617000000000001</v>
      </c>
      <c r="J17">
        <f t="shared" si="11"/>
        <v>0.94188565508147304</v>
      </c>
      <c r="K17">
        <f t="shared" si="21"/>
        <v>0.41203082660883361</v>
      </c>
      <c r="L17" s="2">
        <v>14</v>
      </c>
      <c r="M17" s="6">
        <v>1.6930661E-2</v>
      </c>
      <c r="O17">
        <f t="shared" si="22"/>
        <v>884.5927174569108</v>
      </c>
      <c r="P17">
        <f t="shared" si="23"/>
        <v>44.229635872845542</v>
      </c>
      <c r="Q17" s="4">
        <f t="shared" si="24"/>
        <v>25</v>
      </c>
      <c r="R17">
        <f t="shared" si="0"/>
        <v>50000</v>
      </c>
      <c r="S17">
        <f t="shared" si="12"/>
        <v>1504.4648621088634</v>
      </c>
      <c r="U17">
        <f t="shared" si="13"/>
        <v>1.6930661E-2</v>
      </c>
      <c r="V17">
        <f t="shared" si="14"/>
        <v>0.01</v>
      </c>
      <c r="W17">
        <f t="shared" si="15"/>
        <v>0.8020929691479185</v>
      </c>
      <c r="X17">
        <f t="shared" si="16"/>
        <v>1.3579964151126866E-2</v>
      </c>
      <c r="Y17">
        <f t="shared" si="17"/>
        <v>8.020929691479186E-3</v>
      </c>
      <c r="Z17">
        <f t="shared" si="18"/>
        <v>0.7804920753053125</v>
      </c>
      <c r="AB17">
        <f t="shared" si="19"/>
        <v>1303.2171849235961</v>
      </c>
      <c r="AC17">
        <f t="shared" si="1"/>
        <v>1174.2229024512676</v>
      </c>
      <c r="AE17">
        <f t="shared" si="2"/>
        <v>690.41760584791029</v>
      </c>
      <c r="AF17">
        <f t="shared" si="3"/>
        <v>-34.52088029239551</v>
      </c>
      <c r="AG17">
        <f t="shared" si="3"/>
        <v>-19.512301882632812</v>
      </c>
      <c r="AH17">
        <f t="shared" si="4"/>
        <v>-678.99820755634335</v>
      </c>
      <c r="AI17">
        <f t="shared" si="5"/>
        <v>-42.613783883461451</v>
      </c>
      <c r="AJ17">
        <f t="shared" si="6"/>
        <v>128.99428247232845</v>
      </c>
      <c r="AK17">
        <f t="shared" si="20"/>
        <v>120.87732827656114</v>
      </c>
      <c r="AL17">
        <f t="shared" si="7"/>
        <v>207.25782686542814</v>
      </c>
      <c r="AN17">
        <f t="shared" si="8"/>
        <v>284.47333684280636</v>
      </c>
      <c r="AO17">
        <f t="shared" si="8"/>
        <v>-14.223666842140316</v>
      </c>
      <c r="AP17">
        <f t="shared" si="8"/>
        <v>-8.039669873742298</v>
      </c>
      <c r="AQ17">
        <f t="shared" si="8"/>
        <v>-279.76819272535653</v>
      </c>
      <c r="AR17">
        <f t="shared" si="8"/>
        <v>-17.558192598432814</v>
      </c>
      <c r="AS17">
        <f t="shared" si="8"/>
        <v>53.149620834886868</v>
      </c>
      <c r="AT17">
        <f t="shared" si="8"/>
        <v>49.805185488058825</v>
      </c>
      <c r="AU17">
        <f t="shared" si="8"/>
        <v>85.396613724512875</v>
      </c>
      <c r="AW17">
        <v>14</v>
      </c>
      <c r="AX17">
        <f>(R17*SUMPRODUCT(K18:$K$23, X18:$X$23)-$AZ$3*SUMPRODUCT(K17:$K$22, W18:$W$23))/Z17</f>
        <v>1504.4648621088634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9"/>
        <v>7.0099999999999996E-2</v>
      </c>
      <c r="I18" s="5">
        <f t="shared" si="10"/>
        <v>1.0701000000000001</v>
      </c>
      <c r="J18">
        <f t="shared" si="11"/>
        <v>0.93449210354172507</v>
      </c>
      <c r="K18">
        <f t="shared" si="21"/>
        <v>0.38503955388172473</v>
      </c>
      <c r="L18" s="2">
        <v>15</v>
      </c>
      <c r="M18" s="6">
        <v>1.9185959999999998E-2</v>
      </c>
      <c r="O18">
        <f t="shared" si="22"/>
        <v>884.5927174569108</v>
      </c>
      <c r="P18">
        <f t="shared" si="23"/>
        <v>44.229635872845542</v>
      </c>
      <c r="Q18" s="4">
        <f t="shared" si="24"/>
        <v>25</v>
      </c>
      <c r="R18">
        <f t="shared" si="0"/>
        <v>50000</v>
      </c>
      <c r="S18">
        <f t="shared" si="12"/>
        <v>1351.5963499665615</v>
      </c>
      <c r="U18">
        <f t="shared" si="13"/>
        <v>1.9185959999999998E-2</v>
      </c>
      <c r="V18">
        <f t="shared" si="14"/>
        <v>0.01</v>
      </c>
      <c r="W18">
        <f t="shared" si="15"/>
        <v>0.7804920753053125</v>
      </c>
      <c r="X18">
        <f t="shared" si="16"/>
        <v>1.4974489737124713E-2</v>
      </c>
      <c r="Y18">
        <f t="shared" si="17"/>
        <v>7.804920753053125E-3</v>
      </c>
      <c r="Z18">
        <f t="shared" si="18"/>
        <v>0.75771266481513466</v>
      </c>
      <c r="AB18">
        <f t="shared" si="19"/>
        <v>1174.2229024512676</v>
      </c>
      <c r="AC18">
        <f t="shared" si="1"/>
        <v>1024.1216720875727</v>
      </c>
      <c r="AE18">
        <f t="shared" si="2"/>
        <v>670.26710522033738</v>
      </c>
      <c r="AF18">
        <f t="shared" si="3"/>
        <v>-33.513355261016869</v>
      </c>
      <c r="AG18">
        <f t="shared" si="3"/>
        <v>-18.942816620378366</v>
      </c>
      <c r="AH18">
        <f t="shared" si="4"/>
        <v>-748.72448685623567</v>
      </c>
      <c r="AI18">
        <f t="shared" si="5"/>
        <v>-130.91355351729351</v>
      </c>
      <c r="AJ18">
        <f t="shared" si="6"/>
        <v>150.10123036369487</v>
      </c>
      <c r="AK18">
        <f t="shared" si="20"/>
        <v>126.94946333398221</v>
      </c>
      <c r="AL18">
        <f t="shared" si="7"/>
        <v>146.13714018038357</v>
      </c>
      <c r="AN18">
        <f t="shared" si="8"/>
        <v>258.07934717563376</v>
      </c>
      <c r="AO18">
        <f t="shared" si="8"/>
        <v>-12.903967358781689</v>
      </c>
      <c r="AP18">
        <f t="shared" si="8"/>
        <v>-7.2937336607738068</v>
      </c>
      <c r="AQ18">
        <f t="shared" si="8"/>
        <v>-288.28854239944826</v>
      </c>
      <c r="AR18">
        <f t="shared" si="8"/>
        <v>-50.406896243369985</v>
      </c>
      <c r="AS18">
        <f t="shared" si="8"/>
        <v>57.794910776335065</v>
      </c>
      <c r="AT18">
        <f t="shared" si="8"/>
        <v>48.880564727640881</v>
      </c>
      <c r="AU18">
        <f t="shared" si="8"/>
        <v>56.268579260605961</v>
      </c>
      <c r="AW18">
        <v>15</v>
      </c>
      <c r="AX18">
        <f>(R18*SUMPRODUCT(K19:$K$23, X19:$X$23)-$AZ$3*SUMPRODUCT(K18:$K$22, W19:$W$23))/Z18</f>
        <v>1351.5963499665615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9"/>
        <v>7.3400000000000007E-2</v>
      </c>
      <c r="I19" s="5">
        <f t="shared" si="10"/>
        <v>1.0733999999999999</v>
      </c>
      <c r="J19">
        <f t="shared" si="11"/>
        <v>0.93161915408980811</v>
      </c>
      <c r="K19">
        <f t="shared" si="21"/>
        <v>0.35871022347840947</v>
      </c>
      <c r="L19" s="2">
        <v>16</v>
      </c>
      <c r="M19" s="6">
        <v>2.1884238E-2</v>
      </c>
      <c r="O19">
        <f t="shared" si="22"/>
        <v>884.5927174569108</v>
      </c>
      <c r="P19">
        <f t="shared" si="23"/>
        <v>44.229635872845542</v>
      </c>
      <c r="Q19" s="4">
        <f t="shared" si="24"/>
        <v>25</v>
      </c>
      <c r="R19">
        <f t="shared" si="0"/>
        <v>50000</v>
      </c>
      <c r="S19">
        <f t="shared" si="12"/>
        <v>1161.5807228648166</v>
      </c>
      <c r="U19">
        <f t="shared" si="13"/>
        <v>2.1884238E-2</v>
      </c>
      <c r="V19">
        <f t="shared" si="14"/>
        <v>0.01</v>
      </c>
      <c r="W19">
        <f t="shared" si="15"/>
        <v>0.75771266481513466</v>
      </c>
      <c r="X19">
        <f t="shared" si="16"/>
        <v>1.6581964292428635E-2</v>
      </c>
      <c r="Y19">
        <f t="shared" si="17"/>
        <v>7.5771266481513468E-3</v>
      </c>
      <c r="Z19">
        <f t="shared" si="18"/>
        <v>0.73355357387455467</v>
      </c>
      <c r="AB19">
        <f t="shared" si="19"/>
        <v>1024.1216720875727</v>
      </c>
      <c r="AC19">
        <f t="shared" si="1"/>
        <v>852.08169060127489</v>
      </c>
      <c r="AE19">
        <f t="shared" si="2"/>
        <v>648.89614931392111</v>
      </c>
      <c r="AF19">
        <f t="shared" si="3"/>
        <v>-32.444807465696059</v>
      </c>
      <c r="AG19">
        <f t="shared" si="3"/>
        <v>-18.338839346863868</v>
      </c>
      <c r="AH19">
        <f t="shared" si="4"/>
        <v>-829.09821462143168</v>
      </c>
      <c r="AI19">
        <f t="shared" si="5"/>
        <v>-230.9857121200705</v>
      </c>
      <c r="AJ19">
        <f t="shared" si="6"/>
        <v>172.03998148629785</v>
      </c>
      <c r="AK19">
        <f t="shared" si="20"/>
        <v>120.41805922288756</v>
      </c>
      <c r="AL19">
        <f t="shared" si="7"/>
        <v>61.472328589114909</v>
      </c>
      <c r="AN19">
        <f t="shared" si="8"/>
        <v>232.76568273467601</v>
      </c>
      <c r="AO19">
        <f t="shared" si="8"/>
        <v>-11.638284136733802</v>
      </c>
      <c r="AP19">
        <f t="shared" si="8"/>
        <v>-6.5783291604481864</v>
      </c>
      <c r="AQ19">
        <f t="shared" si="8"/>
        <v>-297.40600585240406</v>
      </c>
      <c r="AR19">
        <f t="shared" si="8"/>
        <v>-82.856936414910052</v>
      </c>
      <c r="AS19">
        <f t="shared" si="8"/>
        <v>61.712500206171327</v>
      </c>
      <c r="AT19">
        <f t="shared" si="8"/>
        <v>43.195188934678342</v>
      </c>
      <c r="AU19">
        <f t="shared" si="8"/>
        <v>22.050752725939628</v>
      </c>
      <c r="AW19">
        <v>16</v>
      </c>
      <c r="AX19">
        <f>(R19*SUMPRODUCT(K20:$K$23, X20:$X$23)-$AZ$3*SUMPRODUCT(K19:$K$22, W20:$W$23))/Z19</f>
        <v>1161.5807228648166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9"/>
        <v>5.4300000000000001E-2</v>
      </c>
      <c r="I20" s="5">
        <f t="shared" si="10"/>
        <v>1.0543</v>
      </c>
      <c r="J20">
        <f t="shared" si="11"/>
        <v>0.9484966328369534</v>
      </c>
      <c r="K20">
        <f t="shared" si="21"/>
        <v>0.34023543913346244</v>
      </c>
      <c r="L20" s="2">
        <v>17</v>
      </c>
      <c r="M20" s="6">
        <v>2.4761703999999999E-2</v>
      </c>
      <c r="O20">
        <f t="shared" si="22"/>
        <v>884.5927174569108</v>
      </c>
      <c r="P20">
        <f t="shared" si="23"/>
        <v>44.229635872845542</v>
      </c>
      <c r="Q20" s="4">
        <f t="shared" si="24"/>
        <v>25</v>
      </c>
      <c r="R20">
        <f t="shared" si="0"/>
        <v>50000</v>
      </c>
      <c r="S20">
        <f t="shared" si="12"/>
        <v>926.69311132846872</v>
      </c>
      <c r="U20">
        <f t="shared" si="13"/>
        <v>2.4761703999999999E-2</v>
      </c>
      <c r="V20">
        <f t="shared" si="14"/>
        <v>0.01</v>
      </c>
      <c r="W20">
        <f t="shared" si="15"/>
        <v>0.73355357387455467</v>
      </c>
      <c r="X20">
        <f t="shared" si="16"/>
        <v>1.8164036464423855E-2</v>
      </c>
      <c r="Y20">
        <f t="shared" si="17"/>
        <v>7.3355357387455472E-3</v>
      </c>
      <c r="Z20">
        <f t="shared" si="18"/>
        <v>0.70805400167138521</v>
      </c>
      <c r="AB20">
        <f t="shared" si="19"/>
        <v>852.08169060127489</v>
      </c>
      <c r="AC20">
        <f t="shared" si="1"/>
        <v>656.14876579742872</v>
      </c>
      <c r="AE20">
        <f t="shared" si="2"/>
        <v>626.33941344473067</v>
      </c>
      <c r="AF20">
        <f t="shared" si="3"/>
        <v>-31.316970672236536</v>
      </c>
      <c r="AG20">
        <f t="shared" si="3"/>
        <v>-17.701350041784629</v>
      </c>
      <c r="AH20">
        <f t="shared" si="4"/>
        <v>-908.20182322119274</v>
      </c>
      <c r="AI20">
        <f t="shared" si="5"/>
        <v>-330.88073049048319</v>
      </c>
      <c r="AJ20">
        <f t="shared" si="6"/>
        <v>195.93292480384616</v>
      </c>
      <c r="AK20">
        <f t="shared" si="20"/>
        <v>78.577754442195655</v>
      </c>
      <c r="AL20">
        <f t="shared" si="7"/>
        <v>-56.37005124444137</v>
      </c>
      <c r="AN20">
        <f t="shared" si="8"/>
        <v>213.10286537996322</v>
      </c>
      <c r="AO20">
        <f t="shared" si="8"/>
        <v>-10.655143268998161</v>
      </c>
      <c r="AP20">
        <f t="shared" si="8"/>
        <v>-6.0226266047217267</v>
      </c>
      <c r="AQ20">
        <f t="shared" si="8"/>
        <v>-309.00244614547375</v>
      </c>
      <c r="AR20">
        <f t="shared" si="8"/>
        <v>-112.57735063923037</v>
      </c>
      <c r="AS20">
        <f t="shared" si="8"/>
        <v>66.66332471134028</v>
      </c>
      <c r="AT20">
        <f t="shared" si="8"/>
        <v>26.734936788761818</v>
      </c>
      <c r="AU20">
        <f t="shared" si="8"/>
        <v>-19.17908913912829</v>
      </c>
      <c r="AW20">
        <v>17</v>
      </c>
      <c r="AX20">
        <f>(R20*SUMPRODUCT(K21:$K$23, X21:$X$23)-$AZ$3*SUMPRODUCT(K20:$K$22, W21:$W$23))/Z20</f>
        <v>926.69311132846872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9"/>
        <v>5.1300000000000005E-2</v>
      </c>
      <c r="I21" s="5">
        <f t="shared" si="10"/>
        <v>1.0512999999999999</v>
      </c>
      <c r="J21">
        <f t="shared" si="11"/>
        <v>0.95120327213925626</v>
      </c>
      <c r="K21">
        <f t="shared" si="21"/>
        <v>0.32363306300148625</v>
      </c>
      <c r="L21" s="2">
        <v>18</v>
      </c>
      <c r="M21" s="6">
        <v>2.7627288E-2</v>
      </c>
      <c r="O21">
        <f t="shared" si="22"/>
        <v>884.5927174569108</v>
      </c>
      <c r="P21">
        <f t="shared" si="23"/>
        <v>44.229635872845542</v>
      </c>
      <c r="Q21" s="4">
        <f t="shared" si="24"/>
        <v>25</v>
      </c>
      <c r="R21">
        <f t="shared" si="0"/>
        <v>50000</v>
      </c>
      <c r="S21">
        <f t="shared" si="12"/>
        <v>650.3079639518935</v>
      </c>
      <c r="U21">
        <f t="shared" si="13"/>
        <v>2.7627288E-2</v>
      </c>
      <c r="V21">
        <f t="shared" si="14"/>
        <v>0.01</v>
      </c>
      <c r="W21">
        <f t="shared" si="15"/>
        <v>0.70805400167138521</v>
      </c>
      <c r="X21">
        <f t="shared" si="16"/>
        <v>1.9561611823727839E-2</v>
      </c>
      <c r="Y21">
        <f t="shared" si="17"/>
        <v>7.0805400167138523E-3</v>
      </c>
      <c r="Z21">
        <f t="shared" si="18"/>
        <v>0.68141184983094349</v>
      </c>
      <c r="AB21">
        <f t="shared" si="19"/>
        <v>656.14876579742872</v>
      </c>
      <c r="AC21">
        <f t="shared" si="1"/>
        <v>443.12755267625425</v>
      </c>
      <c r="AE21">
        <f t="shared" si="2"/>
        <v>602.77195994929468</v>
      </c>
      <c r="AF21">
        <f t="shared" si="3"/>
        <v>-30.138597997464739</v>
      </c>
      <c r="AG21">
        <f t="shared" si="3"/>
        <v>-17.035296245773587</v>
      </c>
      <c r="AH21">
        <f t="shared" si="4"/>
        <v>-978.08059118639198</v>
      </c>
      <c r="AI21">
        <f t="shared" si="5"/>
        <v>-422.48252548033565</v>
      </c>
      <c r="AJ21">
        <f t="shared" si="6"/>
        <v>213.02121312117447</v>
      </c>
      <c r="AK21">
        <f t="shared" si="20"/>
        <v>63.036523153536969</v>
      </c>
      <c r="AL21">
        <f t="shared" si="7"/>
        <v>-146.42478920562422</v>
      </c>
      <c r="AN21">
        <f t="shared" si="8"/>
        <v>195.07693568979943</v>
      </c>
      <c r="AO21">
        <f t="shared" si="8"/>
        <v>-9.7538467844899728</v>
      </c>
      <c r="AP21">
        <f t="shared" si="8"/>
        <v>-5.5131851031574257</v>
      </c>
      <c r="AQ21">
        <f t="shared" si="8"/>
        <v>-316.5392175879565</v>
      </c>
      <c r="AR21">
        <f t="shared" si="8"/>
        <v>-136.72931378580449</v>
      </c>
      <c r="AS21">
        <f t="shared" si="8"/>
        <v>68.94070768669809</v>
      </c>
      <c r="AT21">
        <f t="shared" si="8"/>
        <v>20.400703069143276</v>
      </c>
      <c r="AU21">
        <f t="shared" si="8"/>
        <v>-47.387903029963127</v>
      </c>
      <c r="AW21">
        <v>18</v>
      </c>
      <c r="AX21">
        <f>(R21*SUMPRODUCT(K22:$K$23, X22:$X$23)-$AZ$3*SUMPRODUCT(K21:$K$22, W22:$W$23))/Z21</f>
        <v>650.3079639518935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9"/>
        <v>7.0000000000000007E-2</v>
      </c>
      <c r="I22" s="5">
        <f t="shared" si="10"/>
        <v>1.07</v>
      </c>
      <c r="J22">
        <f t="shared" si="11"/>
        <v>0.93457943925233644</v>
      </c>
      <c r="K22">
        <f t="shared" si="21"/>
        <v>0.30246080654344509</v>
      </c>
      <c r="L22" s="2">
        <v>19</v>
      </c>
      <c r="M22" s="6">
        <v>3.0780427999999999E-2</v>
      </c>
      <c r="O22">
        <f t="shared" si="22"/>
        <v>884.5927174569108</v>
      </c>
      <c r="P22">
        <f t="shared" si="23"/>
        <v>44.229635872845542</v>
      </c>
      <c r="Q22" s="4">
        <f t="shared" si="24"/>
        <v>25</v>
      </c>
      <c r="R22">
        <f t="shared" si="0"/>
        <v>50000</v>
      </c>
      <c r="S22">
        <f t="shared" si="12"/>
        <v>337.65044231984729</v>
      </c>
      <c r="U22">
        <f t="shared" si="13"/>
        <v>3.0780427999999999E-2</v>
      </c>
      <c r="V22">
        <f t="shared" si="14"/>
        <v>0.01</v>
      </c>
      <c r="W22">
        <f t="shared" si="15"/>
        <v>0.68141184983094349</v>
      </c>
      <c r="X22">
        <f t="shared" si="16"/>
        <v>2.0974148382068167E-2</v>
      </c>
      <c r="Y22">
        <f t="shared" si="17"/>
        <v>6.8141184983094355E-3</v>
      </c>
      <c r="Z22">
        <f t="shared" si="18"/>
        <v>0.65362358295056588</v>
      </c>
      <c r="AB22">
        <f t="shared" si="19"/>
        <v>443.12755267625425</v>
      </c>
      <c r="AC22">
        <f t="shared" si="1"/>
        <v>220.69629189394198</v>
      </c>
      <c r="AE22">
        <f t="shared" si="2"/>
        <v>578.19066143616362</v>
      </c>
      <c r="AF22">
        <f t="shared" si="3"/>
        <v>-28.909533071808184</v>
      </c>
      <c r="AG22">
        <f t="shared" si="3"/>
        <v>-16.340589573764149</v>
      </c>
      <c r="AH22">
        <f t="shared" si="4"/>
        <v>-1048.7074191034083</v>
      </c>
      <c r="AI22">
        <f t="shared" si="5"/>
        <v>-515.76688031281697</v>
      </c>
      <c r="AJ22">
        <f t="shared" si="6"/>
        <v>222.43126078231228</v>
      </c>
      <c r="AK22">
        <f t="shared" si="20"/>
        <v>69.468607672842694</v>
      </c>
      <c r="AL22">
        <f t="shared" si="7"/>
        <v>-223.86701185766199</v>
      </c>
      <c r="AN22">
        <f t="shared" si="8"/>
        <v>174.88001379387003</v>
      </c>
      <c r="AO22">
        <f t="shared" si="8"/>
        <v>-8.7440006896935039</v>
      </c>
      <c r="AP22">
        <f t="shared" si="8"/>
        <v>-4.9423879018761143</v>
      </c>
      <c r="AQ22">
        <f t="shared" si="8"/>
        <v>-317.19289181011158</v>
      </c>
      <c r="AR22">
        <f t="shared" si="8"/>
        <v>-155.99926660781114</v>
      </c>
      <c r="AS22">
        <f t="shared" si="8"/>
        <v>67.276738536693543</v>
      </c>
      <c r="AT22">
        <f t="shared" si="8"/>
        <v>21.011531106178161</v>
      </c>
      <c r="AU22">
        <f t="shared" si="8"/>
        <v>-67.710996964939426</v>
      </c>
      <c r="AW22">
        <v>19</v>
      </c>
      <c r="AX22">
        <f>(R22*SUMPRODUCT(K23:$K$23, X23:$X$23)-$AZ$3*SUMPRODUCT(K22:$K$22, W23:$W$23))/Z22</f>
        <v>337.65044231984729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9"/>
        <v>0.10390000000000001</v>
      </c>
      <c r="I23" s="5">
        <f t="shared" si="10"/>
        <v>1.1039000000000001</v>
      </c>
      <c r="J23">
        <f t="shared" si="11"/>
        <v>0.90587915572062683</v>
      </c>
      <c r="K23">
        <f t="shared" si="21"/>
        <v>0.2739929400701559</v>
      </c>
      <c r="L23" s="2">
        <v>20</v>
      </c>
      <c r="M23" s="6">
        <v>3.4133669999999998E-2</v>
      </c>
      <c r="O23">
        <f t="shared" si="22"/>
        <v>884.5927174569108</v>
      </c>
      <c r="P23">
        <f t="shared" si="23"/>
        <v>44.229635872845542</v>
      </c>
      <c r="Q23" s="4">
        <f t="shared" si="24"/>
        <v>25</v>
      </c>
      <c r="R23">
        <f t="shared" si="0"/>
        <v>50000</v>
      </c>
      <c r="S23">
        <f t="shared" si="12"/>
        <v>353.24023006422595</v>
      </c>
      <c r="U23">
        <f t="shared" si="13"/>
        <v>3.4133669999999998E-2</v>
      </c>
      <c r="V23">
        <f t="shared" si="14"/>
        <v>0.01</v>
      </c>
      <c r="W23">
        <f t="shared" si="15"/>
        <v>0.65362358295056588</v>
      </c>
      <c r="X23">
        <f t="shared" si="16"/>
        <v>2.2310571684652242E-2</v>
      </c>
      <c r="Y23">
        <f t="shared" si="17"/>
        <v>6.5362358295056591E-3</v>
      </c>
      <c r="Z23">
        <f t="shared" si="18"/>
        <v>0.62477677543640797</v>
      </c>
      <c r="AB23">
        <f t="shared" si="19"/>
        <v>220.69629189394198</v>
      </c>
      <c r="AC23">
        <f t="shared" si="1"/>
        <v>220.69629189394198</v>
      </c>
      <c r="AE23">
        <f t="shared" si="2"/>
        <v>552.67298558725827</v>
      </c>
      <c r="AF23">
        <f t="shared" si="3"/>
        <v>-27.633649279362913</v>
      </c>
      <c r="AG23">
        <f t="shared" si="3"/>
        <v>-15.619419385910199</v>
      </c>
      <c r="AH23">
        <f t="shared" si="4"/>
        <v>-1115.528584232612</v>
      </c>
      <c r="AI23">
        <f t="shared" si="5"/>
        <v>-606.10866731062686</v>
      </c>
      <c r="AJ23">
        <f t="shared" si="6"/>
        <v>0</v>
      </c>
      <c r="AK23">
        <f t="shared" si="20"/>
        <v>77.481931770170902</v>
      </c>
      <c r="AL23">
        <f t="shared" si="7"/>
        <v>-528.62673554045591</v>
      </c>
      <c r="AN23">
        <f t="shared" si="8"/>
        <v>151.42849621840378</v>
      </c>
      <c r="AO23">
        <f t="shared" si="8"/>
        <v>-7.5714248109201892</v>
      </c>
      <c r="AP23">
        <f t="shared" si="8"/>
        <v>-4.2796106397343241</v>
      </c>
      <c r="AQ23">
        <f t="shared" si="8"/>
        <v>-305.64695652619196</v>
      </c>
      <c r="AR23">
        <f t="shared" si="8"/>
        <v>-166.06949575844266</v>
      </c>
      <c r="AS23">
        <f t="shared" si="8"/>
        <v>0</v>
      </c>
      <c r="AT23">
        <f t="shared" si="8"/>
        <v>21.229502288024346</v>
      </c>
      <c r="AU23">
        <f t="shared" si="8"/>
        <v>-144.83999347041828</v>
      </c>
      <c r="AW23">
        <v>20</v>
      </c>
      <c r="AX23">
        <f>(R23*SUMPRODUCT(K$23:$K24, X$23:$X24)-$AZ$3*SUMPRODUCT(K$22:$K23, W$23:$W24))/Z23</f>
        <v>353.24023006422595</v>
      </c>
    </row>
    <row r="25" spans="5:50" x14ac:dyDescent="0.25">
      <c r="AN25" s="8">
        <f t="shared" ref="AN25:AU25" si="25">SUM(AN3:AN23)</f>
        <v>8184.865260496239</v>
      </c>
      <c r="AO25" s="8">
        <f t="shared" si="25"/>
        <v>-1072.6878011174949</v>
      </c>
      <c r="AP25" s="8">
        <f t="shared" si="25"/>
        <v>-1728.7499237520667</v>
      </c>
      <c r="AQ25" s="8">
        <f t="shared" si="25"/>
        <v>-4300.4263653757489</v>
      </c>
      <c r="AR25" s="8">
        <f t="shared" si="25"/>
        <v>1083.0011702509307</v>
      </c>
      <c r="AS25" s="8">
        <f t="shared" si="25"/>
        <v>-696.61266280784548</v>
      </c>
      <c r="AT25" s="8">
        <f t="shared" si="25"/>
        <v>1120.2636813166237</v>
      </c>
      <c r="AU25" s="9">
        <f t="shared" si="25"/>
        <v>1506.6521887597098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93" priority="1" operator="lessThan">
      <formula>0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E9FE78-52A8-4D16-8583-8E8999117523}">
  <dimension ref="A1:AZ29"/>
  <sheetViews>
    <sheetView workbookViewId="0">
      <selection activeCell="M33" sqref="M33"/>
    </sheetView>
  </sheetViews>
  <sheetFormatPr defaultRowHeight="15" x14ac:dyDescent="0.25"/>
  <cols>
    <col min="3" max="3" width="9.28515625" bestFit="1" customWidth="1"/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</cols>
  <sheetData>
    <row r="1" spans="1:52" x14ac:dyDescent="0.25">
      <c r="A1" t="s">
        <v>44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v>2998.8363397709682</v>
      </c>
      <c r="K3">
        <v>1</v>
      </c>
      <c r="L3" s="2">
        <v>0</v>
      </c>
      <c r="O3">
        <f>$C$3</f>
        <v>2998.8363397709682</v>
      </c>
      <c r="P3">
        <f>O3*B5</f>
        <v>2399.0690718167748</v>
      </c>
      <c r="Q3" s="4">
        <f>B8</f>
        <v>1522.432587</v>
      </c>
      <c r="R3">
        <f t="shared" ref="R3:R23" si="0">$C$6</f>
        <v>50000</v>
      </c>
      <c r="S3">
        <f>AX3</f>
        <v>0</v>
      </c>
      <c r="W3">
        <v>1</v>
      </c>
      <c r="Z3">
        <v>1</v>
      </c>
      <c r="AC3">
        <f t="shared" ref="AC3:AC23" si="1">S3*Z3</f>
        <v>0</v>
      </c>
      <c r="AE3">
        <f t="shared" ref="AE3:AE23" si="2">$Z3*O3</f>
        <v>2998.8363397709682</v>
      </c>
      <c r="AF3">
        <f t="shared" ref="AF3:AG23" si="3">-$Z3*P3</f>
        <v>-2399.0690718167748</v>
      </c>
      <c r="AG3">
        <f t="shared" si="3"/>
        <v>-1522.432587</v>
      </c>
      <c r="AH3">
        <f t="shared" ref="AH3:AH23" si="4">-X3*R3</f>
        <v>0</v>
      </c>
      <c r="AI3">
        <f t="shared" ref="AI3:AI23" si="5">SUM(AE3:AH3)</f>
        <v>-922.66531904580665</v>
      </c>
      <c r="AJ3">
        <f t="shared" ref="AJ3:AJ23" si="6">AB3-AC3</f>
        <v>0</v>
      </c>
      <c r="AL3">
        <f t="shared" ref="AL3:AL23" si="7">SUM(AI3:AK3)</f>
        <v>-922.66531904580665</v>
      </c>
      <c r="AN3">
        <f t="shared" ref="AN3:AU23" si="8">AE3*$K3</f>
        <v>2998.8363397709682</v>
      </c>
      <c r="AO3">
        <f t="shared" si="8"/>
        <v>-2399.0690718167748</v>
      </c>
      <c r="AP3">
        <f t="shared" si="8"/>
        <v>-1522.432587</v>
      </c>
      <c r="AQ3">
        <f t="shared" si="8"/>
        <v>0</v>
      </c>
      <c r="AR3">
        <f t="shared" si="8"/>
        <v>-922.66531904580665</v>
      </c>
      <c r="AS3">
        <f t="shared" si="8"/>
        <v>0</v>
      </c>
      <c r="AT3">
        <f t="shared" si="8"/>
        <v>0</v>
      </c>
      <c r="AU3">
        <f t="shared" si="8"/>
        <v>-922.66531904580665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1365.8884760914677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v>1.5900000000000001E-2</v>
      </c>
      <c r="G4" s="5">
        <v>2.1899999999999999E-2</v>
      </c>
      <c r="H4" s="5">
        <f t="shared" ref="H4:H23" si="9">F4+$C$9</f>
        <v>6.59E-2</v>
      </c>
      <c r="I4" s="5">
        <f t="shared" ref="I4:I23" si="10">1+H4</f>
        <v>1.0659000000000001</v>
      </c>
      <c r="J4">
        <f t="shared" ref="J4:J23" si="11">1/I4</f>
        <v>0.93817431278731578</v>
      </c>
      <c r="K4">
        <f>J4</f>
        <v>0.93817431278731578</v>
      </c>
      <c r="L4" s="2">
        <v>1</v>
      </c>
      <c r="M4" s="6">
        <f t="array" ref="M4:M23">Mortalities!B31:B50</f>
        <v>1.1135328E-2</v>
      </c>
      <c r="R4">
        <f t="shared" si="0"/>
        <v>50000</v>
      </c>
      <c r="S4">
        <f t="shared" ref="S4:S23" si="12">AX4</f>
        <v>861.7580810888627</v>
      </c>
      <c r="U4">
        <f t="shared" ref="U4:U23" si="13">M4</f>
        <v>1.1135328E-2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1.1135328E-2</v>
      </c>
      <c r="Y4">
        <f t="shared" ref="Y4:Y23" si="17">V4*W4</f>
        <v>0.01</v>
      </c>
      <c r="Z4">
        <f t="shared" ref="Z4:Z23" si="18">MAX(0, W4-X4-Y4)</f>
        <v>0.97886467200000005</v>
      </c>
      <c r="AB4">
        <f t="shared" ref="AB4:AB23" si="19">AC3</f>
        <v>0</v>
      </c>
      <c r="AC4">
        <f t="shared" si="1"/>
        <v>843.54454138839901</v>
      </c>
      <c r="AE4">
        <f t="shared" si="2"/>
        <v>0</v>
      </c>
      <c r="AF4">
        <f t="shared" si="3"/>
        <v>0</v>
      </c>
      <c r="AG4">
        <f t="shared" si="3"/>
        <v>0</v>
      </c>
      <c r="AH4">
        <f t="shared" si="4"/>
        <v>-556.76639999999998</v>
      </c>
      <c r="AI4">
        <f t="shared" si="5"/>
        <v>-556.76639999999998</v>
      </c>
      <c r="AJ4">
        <f t="shared" si="6"/>
        <v>-843.54454138839901</v>
      </c>
      <c r="AK4">
        <f t="shared" ref="AK4:AK23" si="20">H4*SUM(AB4:AB4, AE4:AF4)</f>
        <v>0</v>
      </c>
      <c r="AL4">
        <f t="shared" si="7"/>
        <v>-1400.310941388399</v>
      </c>
      <c r="AN4">
        <f t="shared" si="8"/>
        <v>0</v>
      </c>
      <c r="AO4">
        <f t="shared" si="8"/>
        <v>0</v>
      </c>
      <c r="AP4">
        <f t="shared" si="8"/>
        <v>0</v>
      </c>
      <c r="AQ4">
        <f t="shared" si="8"/>
        <v>-522.3439347030677</v>
      </c>
      <c r="AR4">
        <f t="shared" si="8"/>
        <v>-522.3439347030677</v>
      </c>
      <c r="AS4">
        <f t="shared" si="8"/>
        <v>-791.39182042255266</v>
      </c>
      <c r="AT4">
        <f t="shared" si="8"/>
        <v>0</v>
      </c>
      <c r="AU4">
        <f t="shared" si="8"/>
        <v>-1313.7357551256205</v>
      </c>
      <c r="AW4">
        <v>1</v>
      </c>
      <c r="AX4">
        <f>(R4*SUMPRODUCT(K5:$K$23, X5:$X$23)-$AZ$3*SUMPRODUCT(K4:$K$22, W5:$W$23))/Z4</f>
        <v>861.7580810888627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v>3.6400000000000002E-2</v>
      </c>
      <c r="G5" s="5">
        <v>4.1000000000000002E-2</v>
      </c>
      <c r="H5" s="5">
        <f t="shared" si="9"/>
        <v>8.6400000000000005E-2</v>
      </c>
      <c r="I5" s="5">
        <f t="shared" si="10"/>
        <v>1.0864</v>
      </c>
      <c r="J5">
        <f t="shared" si="11"/>
        <v>0.92047128129602351</v>
      </c>
      <c r="K5">
        <f t="shared" ref="K5:K23" si="21">K4*J5</f>
        <v>0.86356251177035692</v>
      </c>
      <c r="L5" s="2">
        <v>2</v>
      </c>
      <c r="M5" s="6">
        <v>1.2969985999999999E-2</v>
      </c>
      <c r="O5">
        <f t="shared" ref="O5:O23" si="22">$C$3</f>
        <v>2998.8363397709682</v>
      </c>
      <c r="P5">
        <f t="shared" ref="P5:P23" si="23">O5*$C$5</f>
        <v>149.94181698854842</v>
      </c>
      <c r="Q5" s="4">
        <f t="shared" ref="Q5:Q23" si="24">$C$8</f>
        <v>25</v>
      </c>
      <c r="R5">
        <f t="shared" si="0"/>
        <v>50000</v>
      </c>
      <c r="S5">
        <f t="shared" si="12"/>
        <v>1620.400454863375</v>
      </c>
      <c r="U5">
        <f t="shared" si="13"/>
        <v>1.2969985999999999E-2</v>
      </c>
      <c r="V5">
        <f t="shared" si="14"/>
        <v>0.01</v>
      </c>
      <c r="W5">
        <f t="shared" si="15"/>
        <v>0.97886467200000005</v>
      </c>
      <c r="X5">
        <f t="shared" si="16"/>
        <v>1.2695861091734591E-2</v>
      </c>
      <c r="Y5">
        <f t="shared" si="17"/>
        <v>9.7886467200000004E-3</v>
      </c>
      <c r="Z5">
        <f t="shared" si="18"/>
        <v>0.95638016418826544</v>
      </c>
      <c r="AB5">
        <f t="shared" si="19"/>
        <v>843.54454138839901</v>
      </c>
      <c r="AC5">
        <f t="shared" si="1"/>
        <v>1549.7188530729745</v>
      </c>
      <c r="AE5">
        <f t="shared" si="2"/>
        <v>2868.0275910038954</v>
      </c>
      <c r="AF5">
        <f t="shared" si="3"/>
        <v>-143.4013795501948</v>
      </c>
      <c r="AG5">
        <f t="shared" si="3"/>
        <v>-23.909504104706635</v>
      </c>
      <c r="AH5">
        <f t="shared" si="4"/>
        <v>-634.79305458672957</v>
      </c>
      <c r="AI5">
        <f t="shared" si="5"/>
        <v>2065.9236527622643</v>
      </c>
      <c r="AJ5">
        <f t="shared" si="6"/>
        <v>-706.17431168457551</v>
      </c>
      <c r="AK5">
        <f t="shared" si="20"/>
        <v>308.28995304555741</v>
      </c>
      <c r="AL5">
        <f t="shared" si="7"/>
        <v>1668.0392941232462</v>
      </c>
      <c r="AN5">
        <f t="shared" si="8"/>
        <v>2476.7211103140098</v>
      </c>
      <c r="AO5">
        <f t="shared" si="8"/>
        <v>-123.83605551570052</v>
      </c>
      <c r="AP5">
        <f t="shared" si="8"/>
        <v>-20.647351419844121</v>
      </c>
      <c r="AQ5">
        <f t="shared" si="8"/>
        <v>-548.18348467329349</v>
      </c>
      <c r="AR5">
        <f t="shared" si="8"/>
        <v>1784.0542187051717</v>
      </c>
      <c r="AS5">
        <f t="shared" si="8"/>
        <v>-609.82566234603496</v>
      </c>
      <c r="AT5">
        <f t="shared" si="8"/>
        <v>266.22764620558695</v>
      </c>
      <c r="AU5">
        <f t="shared" si="8"/>
        <v>1440.4562025647238</v>
      </c>
      <c r="AW5">
        <v>2</v>
      </c>
      <c r="AX5">
        <f>(R5*SUMPRODUCT(K6:$K$23, X6:$X$23)-$AZ$3*SUMPRODUCT(K5:$K$22, W6:$W$23))/Z5</f>
        <v>1620.400454863375</v>
      </c>
    </row>
    <row r="6" spans="1:52" x14ac:dyDescent="0.25">
      <c r="A6" t="s">
        <v>16</v>
      </c>
      <c r="C6" s="2">
        <f>'T.26.04.A'!C6</f>
        <v>50000</v>
      </c>
      <c r="E6">
        <v>2006</v>
      </c>
      <c r="F6" s="5">
        <v>5.8799999999999998E-2</v>
      </c>
      <c r="G6" s="5">
        <v>5.8500000000000003E-2</v>
      </c>
      <c r="H6" s="5">
        <f t="shared" si="9"/>
        <v>0.10880000000000001</v>
      </c>
      <c r="I6" s="5">
        <f t="shared" si="10"/>
        <v>1.1088</v>
      </c>
      <c r="J6">
        <f t="shared" si="11"/>
        <v>0.90187590187590183</v>
      </c>
      <c r="K6">
        <f t="shared" si="21"/>
        <v>0.77882621912910976</v>
      </c>
      <c r="L6" s="2">
        <v>3</v>
      </c>
      <c r="M6" s="6">
        <v>1.4883069000000001E-2</v>
      </c>
      <c r="O6">
        <f t="shared" si="22"/>
        <v>2998.8363397709682</v>
      </c>
      <c r="P6">
        <f t="shared" si="23"/>
        <v>149.94181698854842</v>
      </c>
      <c r="Q6" s="4">
        <f t="shared" si="24"/>
        <v>25</v>
      </c>
      <c r="R6">
        <f t="shared" si="0"/>
        <v>50000</v>
      </c>
      <c r="S6">
        <f t="shared" si="12"/>
        <v>2277.0236569297417</v>
      </c>
      <c r="U6">
        <f t="shared" si="13"/>
        <v>1.4883069000000001E-2</v>
      </c>
      <c r="V6">
        <f t="shared" si="14"/>
        <v>0.01</v>
      </c>
      <c r="W6">
        <f t="shared" si="15"/>
        <v>0.95638016418826544</v>
      </c>
      <c r="X6">
        <f t="shared" si="16"/>
        <v>1.4233871973845284E-2</v>
      </c>
      <c r="Y6">
        <f t="shared" si="17"/>
        <v>9.5638016418826549E-3</v>
      </c>
      <c r="Z6">
        <f t="shared" si="18"/>
        <v>0.9325824905725375</v>
      </c>
      <c r="AB6">
        <f t="shared" si="19"/>
        <v>1549.7188530729745</v>
      </c>
      <c r="AC6">
        <f t="shared" si="1"/>
        <v>2123.5123930721256</v>
      </c>
      <c r="AE6">
        <f t="shared" si="2"/>
        <v>2796.6622625630416</v>
      </c>
      <c r="AF6">
        <f t="shared" si="3"/>
        <v>-139.83311312815209</v>
      </c>
      <c r="AG6">
        <f t="shared" si="3"/>
        <v>-23.314562264313437</v>
      </c>
      <c r="AH6">
        <f t="shared" si="4"/>
        <v>-711.69359869226423</v>
      </c>
      <c r="AI6">
        <f t="shared" si="5"/>
        <v>1921.8209884783121</v>
      </c>
      <c r="AJ6">
        <f t="shared" si="6"/>
        <v>-573.79353999915111</v>
      </c>
      <c r="AK6">
        <f t="shared" si="20"/>
        <v>457.67242267285565</v>
      </c>
      <c r="AL6">
        <f t="shared" si="7"/>
        <v>1805.6998711520166</v>
      </c>
      <c r="AN6">
        <f t="shared" si="8"/>
        <v>2178.1138961330353</v>
      </c>
      <c r="AO6">
        <f t="shared" si="8"/>
        <v>-108.90569480665178</v>
      </c>
      <c r="AP6">
        <f t="shared" si="8"/>
        <v>-18.157992378965449</v>
      </c>
      <c r="AQ6">
        <f t="shared" si="8"/>
        <v>-554.28563464788613</v>
      </c>
      <c r="AR6">
        <f t="shared" si="8"/>
        <v>1496.7645742995321</v>
      </c>
      <c r="AS6">
        <f t="shared" si="8"/>
        <v>-446.88545331824645</v>
      </c>
      <c r="AT6">
        <f t="shared" si="8"/>
        <v>356.44728254995999</v>
      </c>
      <c r="AU6">
        <f t="shared" si="8"/>
        <v>1406.3264035312457</v>
      </c>
      <c r="AW6">
        <v>3</v>
      </c>
      <c r="AX6">
        <f>(R6*SUMPRODUCT(K7:$K$23, X7:$X$23)-$AZ$3*SUMPRODUCT(K6:$K$22, W7:$W$23))/Z6</f>
        <v>2277.0236569297417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v>5.4699999999999999E-2</v>
      </c>
      <c r="G7" s="5">
        <v>4.9099999999999998E-2</v>
      </c>
      <c r="H7" s="5">
        <f t="shared" si="9"/>
        <v>0.1047</v>
      </c>
      <c r="I7" s="5">
        <f t="shared" si="10"/>
        <v>1.1047</v>
      </c>
      <c r="J7">
        <f t="shared" si="11"/>
        <v>0.90522313750339456</v>
      </c>
      <c r="K7">
        <f t="shared" si="21"/>
        <v>0.70501151364995907</v>
      </c>
      <c r="L7" s="2">
        <v>4</v>
      </c>
      <c r="M7" s="6">
        <v>1.6930661E-2</v>
      </c>
      <c r="O7">
        <f t="shared" si="22"/>
        <v>2998.8363397709682</v>
      </c>
      <c r="P7">
        <f t="shared" si="23"/>
        <v>149.94181698854842</v>
      </c>
      <c r="Q7" s="4">
        <f t="shared" si="24"/>
        <v>25</v>
      </c>
      <c r="R7">
        <f t="shared" si="0"/>
        <v>50000</v>
      </c>
      <c r="S7">
        <f t="shared" si="12"/>
        <v>2819.940735570608</v>
      </c>
      <c r="U7">
        <f t="shared" si="13"/>
        <v>1.6930661E-2</v>
      </c>
      <c r="V7">
        <f t="shared" si="14"/>
        <v>0.01</v>
      </c>
      <c r="W7">
        <f t="shared" si="15"/>
        <v>0.9325824905725375</v>
      </c>
      <c r="X7">
        <f t="shared" si="16"/>
        <v>1.5789238002419329E-2</v>
      </c>
      <c r="Y7">
        <f t="shared" si="17"/>
        <v>9.3258249057253748E-3</v>
      </c>
      <c r="Z7">
        <f t="shared" si="18"/>
        <v>0.9074674276643927</v>
      </c>
      <c r="AB7">
        <f t="shared" si="19"/>
        <v>2123.5123930721256</v>
      </c>
      <c r="AC7">
        <f t="shared" si="1"/>
        <v>2559.0043654742949</v>
      </c>
      <c r="AE7">
        <f t="shared" si="2"/>
        <v>2721.3462992384634</v>
      </c>
      <c r="AF7">
        <f t="shared" si="3"/>
        <v>-136.06731496192319</v>
      </c>
      <c r="AG7">
        <f t="shared" si="3"/>
        <v>-22.686685691609817</v>
      </c>
      <c r="AH7">
        <f t="shared" si="4"/>
        <v>-789.46190012096645</v>
      </c>
      <c r="AI7">
        <f t="shared" si="5"/>
        <v>1773.1303984639637</v>
      </c>
      <c r="AJ7">
        <f t="shared" si="6"/>
        <v>-435.49197240216927</v>
      </c>
      <c r="AK7">
        <f t="shared" si="20"/>
        <v>493.01045720840528</v>
      </c>
      <c r="AL7">
        <f t="shared" si="7"/>
        <v>1830.6488832701998</v>
      </c>
      <c r="AN7">
        <f t="shared" si="8"/>
        <v>1918.5804735918236</v>
      </c>
      <c r="AO7">
        <f t="shared" si="8"/>
        <v>-95.929023679591182</v>
      </c>
      <c r="AP7">
        <f t="shared" si="8"/>
        <v>-15.994374619142706</v>
      </c>
      <c r="AQ7">
        <f t="shared" si="8"/>
        <v>-556.57972917325537</v>
      </c>
      <c r="AR7">
        <f t="shared" si="8"/>
        <v>1250.0773461198341</v>
      </c>
      <c r="AS7">
        <f t="shared" si="8"/>
        <v>-307.02685464565957</v>
      </c>
      <c r="AT7">
        <f t="shared" si="8"/>
        <v>347.57804868175617</v>
      </c>
      <c r="AU7">
        <f t="shared" si="8"/>
        <v>1290.6285401559308</v>
      </c>
      <c r="AW7">
        <v>4</v>
      </c>
      <c r="AX7">
        <f>(R7*SUMPRODUCT(K8:$K$23, X8:$X$23)-$AZ$3*SUMPRODUCT(K7:$K$22, W8:$W$23))/Z7</f>
        <v>2819.940735570608</v>
      </c>
    </row>
    <row r="8" spans="1:52" x14ac:dyDescent="0.25">
      <c r="B8" s="2">
        <f>'T.26.04.A'!B8</f>
        <v>1522.432587</v>
      </c>
      <c r="C8" s="2">
        <f>'T.26.04.A'!C8</f>
        <v>25</v>
      </c>
      <c r="E8">
        <v>2008</v>
      </c>
      <c r="F8" s="5">
        <v>2.2499999999999999E-2</v>
      </c>
      <c r="G8" s="5">
        <v>2.1299999999999999E-2</v>
      </c>
      <c r="H8" s="5">
        <f t="shared" si="9"/>
        <v>7.2500000000000009E-2</v>
      </c>
      <c r="I8" s="5">
        <f t="shared" si="10"/>
        <v>1.0725</v>
      </c>
      <c r="J8">
        <f t="shared" si="11"/>
        <v>0.93240093240093236</v>
      </c>
      <c r="K8">
        <f t="shared" si="21"/>
        <v>0.65735339268061443</v>
      </c>
      <c r="L8" s="2">
        <v>5</v>
      </c>
      <c r="M8" s="6">
        <v>1.9185959999999998E-2</v>
      </c>
      <c r="O8">
        <f t="shared" si="22"/>
        <v>2998.8363397709682</v>
      </c>
      <c r="P8">
        <f t="shared" si="23"/>
        <v>149.94181698854842</v>
      </c>
      <c r="Q8" s="4">
        <f t="shared" si="24"/>
        <v>25</v>
      </c>
      <c r="R8">
        <f t="shared" si="0"/>
        <v>50000</v>
      </c>
      <c r="S8">
        <f t="shared" si="12"/>
        <v>3247.0791653210531</v>
      </c>
      <c r="U8">
        <f t="shared" si="13"/>
        <v>1.9185959999999998E-2</v>
      </c>
      <c r="V8">
        <f t="shared" si="14"/>
        <v>0.01</v>
      </c>
      <c r="W8">
        <f t="shared" si="15"/>
        <v>0.9074674276643927</v>
      </c>
      <c r="X8">
        <f t="shared" si="16"/>
        <v>1.741063376847193E-2</v>
      </c>
      <c r="Y8">
        <f t="shared" si="17"/>
        <v>9.0746742766439278E-3</v>
      </c>
      <c r="Z8">
        <f t="shared" si="18"/>
        <v>0.88098211961927686</v>
      </c>
      <c r="AB8">
        <f t="shared" si="19"/>
        <v>2559.0043654742949</v>
      </c>
      <c r="AC8">
        <f t="shared" si="1"/>
        <v>2860.6186856361337</v>
      </c>
      <c r="AE8">
        <f t="shared" si="2"/>
        <v>2641.9211950027416</v>
      </c>
      <c r="AF8">
        <f t="shared" si="3"/>
        <v>-132.0960597501371</v>
      </c>
      <c r="AG8">
        <f t="shared" si="3"/>
        <v>-22.024552990481922</v>
      </c>
      <c r="AH8">
        <f t="shared" si="4"/>
        <v>-870.53168842359651</v>
      </c>
      <c r="AI8">
        <f t="shared" si="5"/>
        <v>1617.2688938385261</v>
      </c>
      <c r="AJ8">
        <f t="shared" si="6"/>
        <v>-301.6143201618388</v>
      </c>
      <c r="AK8">
        <f t="shared" si="20"/>
        <v>367.4901388027003</v>
      </c>
      <c r="AL8">
        <f t="shared" si="7"/>
        <v>1683.1447124793876</v>
      </c>
      <c r="AN8">
        <f t="shared" si="8"/>
        <v>1736.6758607298752</v>
      </c>
      <c r="AO8">
        <f t="shared" si="8"/>
        <v>-86.833793036493788</v>
      </c>
      <c r="AP8">
        <f t="shared" si="8"/>
        <v>-14.477914630567264</v>
      </c>
      <c r="AQ8">
        <f t="shared" si="8"/>
        <v>-572.24695882123478</v>
      </c>
      <c r="AR8">
        <f t="shared" si="8"/>
        <v>1063.1171942415797</v>
      </c>
      <c r="AS8">
        <f t="shared" si="8"/>
        <v>-198.26719663944178</v>
      </c>
      <c r="AT8">
        <f t="shared" si="8"/>
        <v>241.57088951862497</v>
      </c>
      <c r="AU8">
        <f t="shared" si="8"/>
        <v>1106.4208871207627</v>
      </c>
      <c r="AW8">
        <v>5</v>
      </c>
      <c r="AX8">
        <f>(R8*SUMPRODUCT(K9:$K$23, X9:$X$23)-$AZ$3*SUMPRODUCT(K8:$K$22, W9:$W$23))/Z8</f>
        <v>3247.0791653210531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9"/>
        <v>5.2200000000000003E-2</v>
      </c>
      <c r="I9" s="5">
        <f t="shared" si="10"/>
        <v>1.0522</v>
      </c>
      <c r="J9">
        <f t="shared" si="11"/>
        <v>0.95038965976050183</v>
      </c>
      <c r="K9">
        <f t="shared" si="21"/>
        <v>0.62474186721214076</v>
      </c>
      <c r="L9" s="2">
        <v>6</v>
      </c>
      <c r="M9" s="6">
        <v>2.1884238E-2</v>
      </c>
      <c r="O9">
        <f t="shared" si="22"/>
        <v>2998.8363397709682</v>
      </c>
      <c r="P9">
        <f t="shared" si="23"/>
        <v>149.94181698854842</v>
      </c>
      <c r="Q9" s="4">
        <f t="shared" si="24"/>
        <v>25</v>
      </c>
      <c r="R9">
        <f t="shared" si="0"/>
        <v>50000</v>
      </c>
      <c r="S9">
        <f t="shared" si="12"/>
        <v>3575.3478452005515</v>
      </c>
      <c r="U9">
        <f t="shared" si="13"/>
        <v>2.1884238E-2</v>
      </c>
      <c r="V9">
        <f t="shared" si="14"/>
        <v>0.01</v>
      </c>
      <c r="W9">
        <f t="shared" si="15"/>
        <v>0.88098211961927686</v>
      </c>
      <c r="X9">
        <f t="shared" si="16"/>
        <v>1.9279622379492725E-2</v>
      </c>
      <c r="Y9">
        <f t="shared" si="17"/>
        <v>8.8098211961927693E-3</v>
      </c>
      <c r="Z9">
        <f t="shared" si="18"/>
        <v>0.85289267604359131</v>
      </c>
      <c r="AB9">
        <f t="shared" si="19"/>
        <v>2860.6186856361337</v>
      </c>
      <c r="AC9">
        <f t="shared" si="1"/>
        <v>3049.3879914797863</v>
      </c>
      <c r="AE9">
        <f t="shared" si="2"/>
        <v>2557.6855508440294</v>
      </c>
      <c r="AF9">
        <f t="shared" si="3"/>
        <v>-127.88427754220149</v>
      </c>
      <c r="AG9">
        <f t="shared" si="3"/>
        <v>-21.322316901089781</v>
      </c>
      <c r="AH9">
        <f t="shared" si="4"/>
        <v>-963.98111897463627</v>
      </c>
      <c r="AI9">
        <f t="shared" si="5"/>
        <v>1444.497837426102</v>
      </c>
      <c r="AJ9">
        <f t="shared" si="6"/>
        <v>-188.76930584365255</v>
      </c>
      <c r="AK9">
        <f t="shared" si="20"/>
        <v>276.1599218565616</v>
      </c>
      <c r="AL9">
        <f t="shared" si="7"/>
        <v>1531.8884534390111</v>
      </c>
      <c r="AN9">
        <f t="shared" si="8"/>
        <v>1597.8932467758118</v>
      </c>
      <c r="AO9">
        <f t="shared" si="8"/>
        <v>-79.894662338790596</v>
      </c>
      <c r="AP9">
        <f t="shared" si="8"/>
        <v>-13.320944074075816</v>
      </c>
      <c r="AQ9">
        <f t="shared" si="8"/>
        <v>-602.23936422546308</v>
      </c>
      <c r="AR9">
        <f t="shared" si="8"/>
        <v>902.43827613748226</v>
      </c>
      <c r="AS9">
        <f t="shared" si="8"/>
        <v>-117.93208860510316</v>
      </c>
      <c r="AT9">
        <f t="shared" si="8"/>
        <v>172.52866522982717</v>
      </c>
      <c r="AU9">
        <f t="shared" si="8"/>
        <v>957.03485276220636</v>
      </c>
      <c r="AW9">
        <v>6</v>
      </c>
      <c r="AX9">
        <f>(R9*SUMPRODUCT(K10:$K$23, X10:$X$23)-$AZ$3*SUMPRODUCT(K9:$K$22, W10:$W$23))/Z9</f>
        <v>3575.3478452005515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9"/>
        <v>5.2500000000000005E-2</v>
      </c>
      <c r="I10" s="5">
        <f t="shared" si="10"/>
        <v>1.0525</v>
      </c>
      <c r="J10">
        <f t="shared" si="11"/>
        <v>0.95011876484560576</v>
      </c>
      <c r="K10">
        <f t="shared" si="21"/>
        <v>0.59357897122293657</v>
      </c>
      <c r="L10" s="2">
        <v>7</v>
      </c>
      <c r="M10" s="6">
        <v>2.4761703999999999E-2</v>
      </c>
      <c r="O10">
        <f t="shared" si="22"/>
        <v>2998.8363397709682</v>
      </c>
      <c r="P10">
        <f t="shared" si="23"/>
        <v>149.94181698854842</v>
      </c>
      <c r="Q10" s="4">
        <f t="shared" si="24"/>
        <v>25</v>
      </c>
      <c r="R10">
        <f t="shared" si="0"/>
        <v>50000</v>
      </c>
      <c r="S10">
        <f t="shared" si="12"/>
        <v>3826.8003229485803</v>
      </c>
      <c r="U10">
        <f t="shared" si="13"/>
        <v>2.4761703999999999E-2</v>
      </c>
      <c r="V10">
        <f t="shared" si="14"/>
        <v>0.01</v>
      </c>
      <c r="W10">
        <f t="shared" si="15"/>
        <v>0.85289267604359131</v>
      </c>
      <c r="X10">
        <f t="shared" si="16"/>
        <v>2.1119075987959299E-2</v>
      </c>
      <c r="Y10">
        <f t="shared" si="17"/>
        <v>8.5289267604359131E-3</v>
      </c>
      <c r="Z10">
        <f t="shared" si="18"/>
        <v>0.82324467329519613</v>
      </c>
      <c r="AB10">
        <f t="shared" si="19"/>
        <v>3049.3879914797863</v>
      </c>
      <c r="AC10">
        <f t="shared" si="1"/>
        <v>3150.392981631755</v>
      </c>
      <c r="AE10">
        <f t="shared" si="2"/>
        <v>2468.7760428005126</v>
      </c>
      <c r="AF10">
        <f t="shared" si="3"/>
        <v>-123.43880214002564</v>
      </c>
      <c r="AG10">
        <f t="shared" si="3"/>
        <v>-20.581116832379902</v>
      </c>
      <c r="AH10">
        <f t="shared" si="4"/>
        <v>-1055.953799397965</v>
      </c>
      <c r="AI10">
        <f t="shared" si="5"/>
        <v>1268.8023244301423</v>
      </c>
      <c r="AJ10">
        <f t="shared" si="6"/>
        <v>-101.00499015196874</v>
      </c>
      <c r="AK10">
        <f t="shared" si="20"/>
        <v>283.22307468736437</v>
      </c>
      <c r="AL10">
        <f t="shared" si="7"/>
        <v>1451.0204089655381</v>
      </c>
      <c r="AN10">
        <f t="shared" si="8"/>
        <v>1465.4135436653607</v>
      </c>
      <c r="AO10">
        <f t="shared" si="8"/>
        <v>-73.270677183268049</v>
      </c>
      <c r="AP10">
        <f t="shared" si="8"/>
        <v>-12.216518155983126</v>
      </c>
      <c r="AQ10">
        <f t="shared" si="8"/>
        <v>-626.79196990559524</v>
      </c>
      <c r="AR10">
        <f t="shared" si="8"/>
        <v>753.13437842051451</v>
      </c>
      <c r="AS10">
        <f t="shared" si="8"/>
        <v>-59.954438142788447</v>
      </c>
      <c r="AT10">
        <f t="shared" si="8"/>
        <v>168.11526129952267</v>
      </c>
      <c r="AU10">
        <f t="shared" si="8"/>
        <v>861.2952015772488</v>
      </c>
      <c r="AW10">
        <v>7</v>
      </c>
      <c r="AX10">
        <f>(R10*SUMPRODUCT(K11:$K$23, X11:$X$23)-$AZ$3*SUMPRODUCT(K10:$K$22, W11:$W$23))/Z10</f>
        <v>3826.8003229485803</v>
      </c>
    </row>
    <row r="11" spans="1:52" x14ac:dyDescent="0.25">
      <c r="A11" t="s">
        <v>33</v>
      </c>
      <c r="C11" s="7">
        <f>AU25</f>
        <v>8193.519413168342</v>
      </c>
      <c r="E11">
        <v>2011</v>
      </c>
      <c r="F11" s="5">
        <v>1.5E-3</v>
      </c>
      <c r="G11" s="5">
        <v>2.3999999999999998E-3</v>
      </c>
      <c r="H11" s="5">
        <f t="shared" si="9"/>
        <v>5.1500000000000004E-2</v>
      </c>
      <c r="I11" s="5">
        <f t="shared" si="10"/>
        <v>1.0515000000000001</v>
      </c>
      <c r="J11">
        <f t="shared" si="11"/>
        <v>0.951022349025202</v>
      </c>
      <c r="K11">
        <f t="shared" si="21"/>
        <v>0.56450686754439994</v>
      </c>
      <c r="L11" s="2">
        <v>8</v>
      </c>
      <c r="M11" s="6">
        <v>2.7627288E-2</v>
      </c>
      <c r="O11">
        <f t="shared" si="22"/>
        <v>2998.8363397709682</v>
      </c>
      <c r="P11">
        <f t="shared" si="23"/>
        <v>149.94181698854842</v>
      </c>
      <c r="Q11" s="4">
        <f t="shared" si="24"/>
        <v>25</v>
      </c>
      <c r="R11">
        <f t="shared" si="0"/>
        <v>50000</v>
      </c>
      <c r="S11">
        <f t="shared" si="12"/>
        <v>4008.6062924557141</v>
      </c>
      <c r="U11">
        <f t="shared" si="13"/>
        <v>2.7627288E-2</v>
      </c>
      <c r="V11">
        <f t="shared" si="14"/>
        <v>0.01</v>
      </c>
      <c r="W11">
        <f t="shared" si="15"/>
        <v>0.82324467329519613</v>
      </c>
      <c r="X11">
        <f t="shared" si="16"/>
        <v>2.2744017683592292E-2</v>
      </c>
      <c r="Y11">
        <f t="shared" si="17"/>
        <v>8.2324467329519622E-3</v>
      </c>
      <c r="Z11">
        <f t="shared" si="18"/>
        <v>0.7922682088786519</v>
      </c>
      <c r="AB11">
        <f t="shared" si="19"/>
        <v>3150.392981631755</v>
      </c>
      <c r="AC11">
        <f t="shared" si="1"/>
        <v>3175.891327423582</v>
      </c>
      <c r="AE11">
        <f t="shared" si="2"/>
        <v>2375.8826956305575</v>
      </c>
      <c r="AF11">
        <f t="shared" si="3"/>
        <v>-118.79413478152787</v>
      </c>
      <c r="AG11">
        <f t="shared" si="3"/>
        <v>-19.806705221966297</v>
      </c>
      <c r="AH11">
        <f t="shared" si="4"/>
        <v>-1137.2008841796146</v>
      </c>
      <c r="AI11">
        <f t="shared" si="5"/>
        <v>1100.080971447449</v>
      </c>
      <c r="AJ11">
        <f t="shared" si="6"/>
        <v>-25.498345791826978</v>
      </c>
      <c r="AK11">
        <f t="shared" si="20"/>
        <v>278.48529943776043</v>
      </c>
      <c r="AL11">
        <f t="shared" si="7"/>
        <v>1353.0679250933824</v>
      </c>
      <c r="AN11">
        <f t="shared" si="8"/>
        <v>1341.2020981633509</v>
      </c>
      <c r="AO11">
        <f t="shared" si="8"/>
        <v>-67.060104908167546</v>
      </c>
      <c r="AP11">
        <f t="shared" si="8"/>
        <v>-11.181021121227502</v>
      </c>
      <c r="AQ11">
        <f t="shared" si="8"/>
        <v>-641.95770889695621</v>
      </c>
      <c r="AR11">
        <f t="shared" si="8"/>
        <v>621.00326323699994</v>
      </c>
      <c r="AS11">
        <f t="shared" si="8"/>
        <v>-14.393991310508179</v>
      </c>
      <c r="AT11">
        <f t="shared" si="8"/>
        <v>157.20686404277438</v>
      </c>
      <c r="AU11">
        <f t="shared" si="8"/>
        <v>763.81613596926604</v>
      </c>
      <c r="AW11">
        <v>8</v>
      </c>
      <c r="AX11">
        <f>(R11*SUMPRODUCT(K12:$K$23, X12:$X$23)-$AZ$3*SUMPRODUCT(K11:$K$22, W12:$W$23))/Z11</f>
        <v>4008.6062924557141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9"/>
        <v>5.1900000000000002E-2</v>
      </c>
      <c r="I12" s="5">
        <f t="shared" si="10"/>
        <v>1.0519000000000001</v>
      </c>
      <c r="J12">
        <f t="shared" si="11"/>
        <v>0.95066070919288903</v>
      </c>
      <c r="K12">
        <f t="shared" si="21"/>
        <v>0.53665449904401552</v>
      </c>
      <c r="L12" s="2">
        <v>9</v>
      </c>
      <c r="M12" s="6">
        <v>3.0780427999999999E-2</v>
      </c>
      <c r="O12">
        <f t="shared" si="22"/>
        <v>2998.8363397709682</v>
      </c>
      <c r="P12">
        <f t="shared" si="23"/>
        <v>149.94181698854842</v>
      </c>
      <c r="Q12" s="4">
        <f t="shared" si="24"/>
        <v>25</v>
      </c>
      <c r="R12">
        <f t="shared" si="0"/>
        <v>50000</v>
      </c>
      <c r="S12">
        <f t="shared" si="12"/>
        <v>4121.8268209753369</v>
      </c>
      <c r="U12">
        <f t="shared" si="13"/>
        <v>3.0780427999999999E-2</v>
      </c>
      <c r="V12">
        <f t="shared" si="14"/>
        <v>0.01</v>
      </c>
      <c r="W12">
        <f t="shared" si="15"/>
        <v>0.7922682088786519</v>
      </c>
      <c r="X12">
        <f t="shared" si="16"/>
        <v>2.4386354560078306E-2</v>
      </c>
      <c r="Y12">
        <f t="shared" si="17"/>
        <v>7.9226820887865184E-3</v>
      </c>
      <c r="Z12">
        <f t="shared" si="18"/>
        <v>0.75995917222978704</v>
      </c>
      <c r="AB12">
        <f t="shared" si="19"/>
        <v>3175.891327423582</v>
      </c>
      <c r="AC12">
        <f t="shared" si="1"/>
        <v>3132.4200989429514</v>
      </c>
      <c r="AE12">
        <f t="shared" si="2"/>
        <v>2278.9931824249493</v>
      </c>
      <c r="AF12">
        <f t="shared" si="3"/>
        <v>-113.94965912124748</v>
      </c>
      <c r="AG12">
        <f t="shared" si="3"/>
        <v>-18.998979305744676</v>
      </c>
      <c r="AH12">
        <f t="shared" si="4"/>
        <v>-1219.3177280039154</v>
      </c>
      <c r="AI12">
        <f t="shared" si="5"/>
        <v>926.72681599404177</v>
      </c>
      <c r="AJ12">
        <f t="shared" si="6"/>
        <v>43.471228480630543</v>
      </c>
      <c r="AK12">
        <f t="shared" si="20"/>
        <v>277.19451875274603</v>
      </c>
      <c r="AL12">
        <f t="shared" si="7"/>
        <v>1247.3925632274183</v>
      </c>
      <c r="AN12">
        <f t="shared" si="8"/>
        <v>1223.0319446389879</v>
      </c>
      <c r="AO12">
        <f t="shared" si="8"/>
        <v>-61.151597231949403</v>
      </c>
      <c r="AP12">
        <f t="shared" si="8"/>
        <v>-10.195887721672026</v>
      </c>
      <c r="AQ12">
        <f t="shared" si="8"/>
        <v>-654.35234449742836</v>
      </c>
      <c r="AR12">
        <f t="shared" si="8"/>
        <v>497.33211518793803</v>
      </c>
      <c r="AS12">
        <f t="shared" si="8"/>
        <v>23.329030343100722</v>
      </c>
      <c r="AT12">
        <f t="shared" si="8"/>
        <v>148.75768559900189</v>
      </c>
      <c r="AU12">
        <f t="shared" si="8"/>
        <v>669.41883113004064</v>
      </c>
      <c r="AW12">
        <v>9</v>
      </c>
      <c r="AX12">
        <f>(R12*SUMPRODUCT(K13:$K$23, X13:$X$23)-$AZ$3*SUMPRODUCT(K12:$K$22, W13:$W$23))/Z12</f>
        <v>4121.8268209753369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9"/>
        <v>5.1700000000000003E-2</v>
      </c>
      <c r="I13" s="5">
        <f t="shared" si="10"/>
        <v>1.0517000000000001</v>
      </c>
      <c r="J13">
        <f t="shared" si="11"/>
        <v>0.95084149472282964</v>
      </c>
      <c r="K13">
        <f t="shared" si="21"/>
        <v>0.51027336602074302</v>
      </c>
      <c r="L13" s="2">
        <v>10</v>
      </c>
      <c r="M13" s="6">
        <v>3.4133669999999998E-2</v>
      </c>
      <c r="O13">
        <f t="shared" si="22"/>
        <v>2998.8363397709682</v>
      </c>
      <c r="P13">
        <f t="shared" si="23"/>
        <v>149.94181698854842</v>
      </c>
      <c r="Q13" s="4">
        <f t="shared" si="24"/>
        <v>25</v>
      </c>
      <c r="R13">
        <f t="shared" si="0"/>
        <v>50000</v>
      </c>
      <c r="S13">
        <f t="shared" si="12"/>
        <v>4167.9069107760433</v>
      </c>
      <c r="U13">
        <f t="shared" si="13"/>
        <v>3.4133669999999998E-2</v>
      </c>
      <c r="V13">
        <f t="shared" si="14"/>
        <v>0.01</v>
      </c>
      <c r="W13">
        <f t="shared" si="15"/>
        <v>0.75995917222978704</v>
      </c>
      <c r="X13">
        <f t="shared" si="16"/>
        <v>2.5940195598364715E-2</v>
      </c>
      <c r="Y13">
        <f t="shared" si="17"/>
        <v>7.599591722297871E-3</v>
      </c>
      <c r="Z13">
        <f t="shared" si="18"/>
        <v>0.7264193849091245</v>
      </c>
      <c r="AB13">
        <f t="shared" si="19"/>
        <v>3132.4200989429514</v>
      </c>
      <c r="AC13">
        <f t="shared" si="1"/>
        <v>3027.6483744844227</v>
      </c>
      <c r="AE13">
        <f t="shared" si="2"/>
        <v>2178.412849379557</v>
      </c>
      <c r="AF13">
        <f t="shared" si="3"/>
        <v>-108.92064246897786</v>
      </c>
      <c r="AG13">
        <f t="shared" si="3"/>
        <v>-18.160484622728113</v>
      </c>
      <c r="AH13">
        <f t="shared" si="4"/>
        <v>-1297.0097799182358</v>
      </c>
      <c r="AI13">
        <f t="shared" si="5"/>
        <v>754.32194236961504</v>
      </c>
      <c r="AJ13">
        <f t="shared" si="6"/>
        <v>104.77172445852875</v>
      </c>
      <c r="AK13">
        <f t="shared" si="20"/>
        <v>268.93886621262749</v>
      </c>
      <c r="AL13">
        <f t="shared" si="7"/>
        <v>1128.0325330407713</v>
      </c>
      <c r="AN13">
        <f t="shared" si="8"/>
        <v>1111.5860572357444</v>
      </c>
      <c r="AO13">
        <f t="shared" si="8"/>
        <v>-55.579302861787227</v>
      </c>
      <c r="AP13">
        <f t="shared" si="8"/>
        <v>-9.2668116170074182</v>
      </c>
      <c r="AQ13">
        <f t="shared" si="8"/>
        <v>-661.82954616070128</v>
      </c>
      <c r="AR13">
        <f t="shared" si="8"/>
        <v>384.9103965962484</v>
      </c>
      <c r="AS13">
        <f t="shared" si="8"/>
        <v>53.462220503251274</v>
      </c>
      <c r="AT13">
        <f t="shared" si="8"/>
        <v>137.23234051611971</v>
      </c>
      <c r="AU13">
        <f t="shared" si="8"/>
        <v>575.60495761561947</v>
      </c>
      <c r="AW13">
        <v>10</v>
      </c>
      <c r="AX13">
        <f>(R13*SUMPRODUCT(K14:$K$23, X14:$X$23)-$AZ$3*SUMPRODUCT(K13:$K$22, W14:$W$23))/Z13</f>
        <v>4167.9069107760433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9"/>
        <v>5.1400000000000001E-2</v>
      </c>
      <c r="I14" s="5">
        <f t="shared" si="10"/>
        <v>1.0514000000000001</v>
      </c>
      <c r="J14">
        <f t="shared" si="11"/>
        <v>0.95111280197831449</v>
      </c>
      <c r="K14">
        <f t="shared" si="21"/>
        <v>0.48532753093089492</v>
      </c>
      <c r="L14" s="2">
        <v>11</v>
      </c>
      <c r="M14" s="6">
        <v>3.7867151000000002E-2</v>
      </c>
      <c r="O14">
        <f t="shared" si="22"/>
        <v>2998.8363397709682</v>
      </c>
      <c r="P14">
        <f t="shared" si="23"/>
        <v>149.94181698854842</v>
      </c>
      <c r="Q14" s="4">
        <f t="shared" si="24"/>
        <v>25</v>
      </c>
      <c r="R14">
        <f t="shared" si="0"/>
        <v>50000</v>
      </c>
      <c r="S14">
        <f t="shared" si="12"/>
        <v>4144.3637621721318</v>
      </c>
      <c r="U14">
        <f t="shared" si="13"/>
        <v>3.7867151000000002E-2</v>
      </c>
      <c r="V14">
        <f t="shared" si="14"/>
        <v>0.01</v>
      </c>
      <c r="W14">
        <f t="shared" si="15"/>
        <v>0.7264193849091245</v>
      </c>
      <c r="X14">
        <f t="shared" si="16"/>
        <v>2.750743253768094E-2</v>
      </c>
      <c r="Y14">
        <f t="shared" si="17"/>
        <v>7.2641938490912447E-3</v>
      </c>
      <c r="Z14">
        <f t="shared" si="18"/>
        <v>0.69164775852235227</v>
      </c>
      <c r="AB14">
        <f t="shared" si="19"/>
        <v>3027.6483744844227</v>
      </c>
      <c r="AC14">
        <f t="shared" si="1"/>
        <v>2866.439906607618</v>
      </c>
      <c r="AE14">
        <f t="shared" si="2"/>
        <v>2074.1384325779654</v>
      </c>
      <c r="AF14">
        <f t="shared" si="3"/>
        <v>-103.70692162889827</v>
      </c>
      <c r="AG14">
        <f t="shared" si="3"/>
        <v>-17.291193963058806</v>
      </c>
      <c r="AH14">
        <f t="shared" si="4"/>
        <v>-1375.3716268840469</v>
      </c>
      <c r="AI14">
        <f t="shared" si="5"/>
        <v>577.76869010196151</v>
      </c>
      <c r="AJ14">
        <f t="shared" si="6"/>
        <v>161.20846787680466</v>
      </c>
      <c r="AK14">
        <f t="shared" si="20"/>
        <v>256.90130611128137</v>
      </c>
      <c r="AL14">
        <f t="shared" si="7"/>
        <v>995.8784640900476</v>
      </c>
      <c r="AN14">
        <f t="shared" si="8"/>
        <v>1006.6364842919404</v>
      </c>
      <c r="AO14">
        <f t="shared" si="8"/>
        <v>-50.33182421459702</v>
      </c>
      <c r="AP14">
        <f t="shared" si="8"/>
        <v>-8.391892472938526</v>
      </c>
      <c r="AQ14">
        <f t="shared" si="8"/>
        <v>-667.50571578804261</v>
      </c>
      <c r="AR14">
        <f t="shared" si="8"/>
        <v>280.40705181636235</v>
      </c>
      <c r="AS14">
        <f t="shared" si="8"/>
        <v>78.238907679802097</v>
      </c>
      <c r="AT14">
        <f t="shared" si="8"/>
        <v>124.68127658791022</v>
      </c>
      <c r="AU14">
        <f t="shared" si="8"/>
        <v>483.32723608407468</v>
      </c>
      <c r="AW14">
        <v>11</v>
      </c>
      <c r="AX14">
        <f>(R14*SUMPRODUCT(K15:$K$23, X15:$X$23)-$AZ$3*SUMPRODUCT(K14:$K$22, W15:$W$23))/Z14</f>
        <v>4144.3637621721318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9"/>
        <v>5.1900000000000002E-2</v>
      </c>
      <c r="I15" s="5">
        <f t="shared" si="10"/>
        <v>1.0519000000000001</v>
      </c>
      <c r="J15">
        <f t="shared" si="11"/>
        <v>0.95066070919288903</v>
      </c>
      <c r="K15">
        <f t="shared" si="21"/>
        <v>0.46138181474559836</v>
      </c>
      <c r="L15" s="2">
        <v>12</v>
      </c>
      <c r="M15" s="6">
        <v>4.2172894000000002E-2</v>
      </c>
      <c r="O15">
        <f t="shared" si="22"/>
        <v>2998.8363397709682</v>
      </c>
      <c r="P15">
        <f t="shared" si="23"/>
        <v>149.94181698854842</v>
      </c>
      <c r="Q15" s="4">
        <f t="shared" si="24"/>
        <v>25</v>
      </c>
      <c r="R15">
        <f t="shared" si="0"/>
        <v>50000</v>
      </c>
      <c r="S15">
        <f t="shared" si="12"/>
        <v>4045.4389847982238</v>
      </c>
      <c r="U15">
        <f t="shared" si="13"/>
        <v>4.2172894000000002E-2</v>
      </c>
      <c r="V15">
        <f t="shared" si="14"/>
        <v>0.01</v>
      </c>
      <c r="W15">
        <f t="shared" si="15"/>
        <v>0.69164775852235227</v>
      </c>
      <c r="X15">
        <f t="shared" si="16"/>
        <v>2.9168787605500762E-2</v>
      </c>
      <c r="Y15">
        <f t="shared" si="17"/>
        <v>6.9164775852235232E-3</v>
      </c>
      <c r="Z15">
        <f t="shared" si="18"/>
        <v>0.65556249333162797</v>
      </c>
      <c r="AB15">
        <f t="shared" si="19"/>
        <v>2866.439906607618</v>
      </c>
      <c r="AC15">
        <f t="shared" si="1"/>
        <v>2652.0380674952935</v>
      </c>
      <c r="AE15">
        <f t="shared" si="2"/>
        <v>1965.924627993749</v>
      </c>
      <c r="AF15">
        <f t="shared" si="3"/>
        <v>-98.296231399687457</v>
      </c>
      <c r="AG15">
        <f t="shared" si="3"/>
        <v>-16.389062333290699</v>
      </c>
      <c r="AH15">
        <f t="shared" si="4"/>
        <v>-1458.439380275038</v>
      </c>
      <c r="AI15">
        <f t="shared" si="5"/>
        <v>392.79995398573283</v>
      </c>
      <c r="AJ15">
        <f t="shared" si="6"/>
        <v>214.40183911232452</v>
      </c>
      <c r="AK15">
        <f t="shared" si="20"/>
        <v>245.69814493616718</v>
      </c>
      <c r="AL15">
        <f t="shared" si="7"/>
        <v>852.89993803422453</v>
      </c>
      <c r="AN15">
        <f t="shared" si="8"/>
        <v>907.04187251682129</v>
      </c>
      <c r="AO15">
        <f t="shared" si="8"/>
        <v>-45.352093625841064</v>
      </c>
      <c r="AP15">
        <f t="shared" si="8"/>
        <v>-7.5616153213123933</v>
      </c>
      <c r="AQ15">
        <f t="shared" si="8"/>
        <v>-672.89740796774288</v>
      </c>
      <c r="AR15">
        <f t="shared" si="8"/>
        <v>181.23075560192495</v>
      </c>
      <c r="AS15">
        <f t="shared" si="8"/>
        <v>98.921109614438095</v>
      </c>
      <c r="AT15">
        <f t="shared" si="8"/>
        <v>113.36065599027586</v>
      </c>
      <c r="AU15">
        <f t="shared" si="8"/>
        <v>393.51252120663889</v>
      </c>
      <c r="AW15">
        <v>12</v>
      </c>
      <c r="AX15">
        <f>(R15*SUMPRODUCT(K16:$K$23, X16:$X$23)-$AZ$3*SUMPRODUCT(K15:$K$22, W16:$W$23))/Z15</f>
        <v>4045.4389847982238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9"/>
        <v>5.4700000000000006E-2</v>
      </c>
      <c r="I16" s="5">
        <f t="shared" si="10"/>
        <v>1.0547</v>
      </c>
      <c r="J16">
        <f t="shared" si="11"/>
        <v>0.94813691096994412</v>
      </c>
      <c r="K16">
        <f t="shared" si="21"/>
        <v>0.43745312861059865</v>
      </c>
      <c r="L16" s="2">
        <v>13</v>
      </c>
      <c r="M16" s="6">
        <v>4.6777600000000003E-2</v>
      </c>
      <c r="O16">
        <f t="shared" si="22"/>
        <v>2998.8363397709682</v>
      </c>
      <c r="P16">
        <f t="shared" si="23"/>
        <v>149.94181698854842</v>
      </c>
      <c r="Q16" s="4">
        <f t="shared" si="24"/>
        <v>25</v>
      </c>
      <c r="R16">
        <f t="shared" si="0"/>
        <v>50000</v>
      </c>
      <c r="S16">
        <f t="shared" si="12"/>
        <v>3872.347301328562</v>
      </c>
      <c r="U16">
        <f t="shared" si="13"/>
        <v>4.6777600000000003E-2</v>
      </c>
      <c r="V16">
        <f t="shared" si="14"/>
        <v>0.01</v>
      </c>
      <c r="W16">
        <f t="shared" si="15"/>
        <v>0.65556249333162797</v>
      </c>
      <c r="X16">
        <f t="shared" si="16"/>
        <v>3.0665640088069563E-2</v>
      </c>
      <c r="Y16">
        <f t="shared" si="17"/>
        <v>6.5556249333162796E-3</v>
      </c>
      <c r="Z16">
        <f t="shared" si="18"/>
        <v>0.61834122831024207</v>
      </c>
      <c r="AB16">
        <f t="shared" si="19"/>
        <v>2652.0380674952935</v>
      </c>
      <c r="AC16">
        <f t="shared" si="1"/>
        <v>2394.4319867473541</v>
      </c>
      <c r="AE16">
        <f t="shared" si="2"/>
        <v>1854.3041458353709</v>
      </c>
      <c r="AF16">
        <f t="shared" si="3"/>
        <v>-92.71520729176855</v>
      </c>
      <c r="AG16">
        <f t="shared" si="3"/>
        <v>-15.458530707756053</v>
      </c>
      <c r="AH16">
        <f t="shared" si="4"/>
        <v>-1533.2820044034781</v>
      </c>
      <c r="AI16">
        <f t="shared" si="5"/>
        <v>212.84840343236806</v>
      </c>
      <c r="AJ16">
        <f t="shared" si="6"/>
        <v>257.60608074793936</v>
      </c>
      <c r="AK16">
        <f t="shared" si="20"/>
        <v>241.42539723032763</v>
      </c>
      <c r="AL16">
        <f t="shared" si="7"/>
        <v>711.87988141063511</v>
      </c>
      <c r="AN16">
        <f t="shared" si="8"/>
        <v>811.17114999128682</v>
      </c>
      <c r="AO16">
        <f t="shared" si="8"/>
        <v>-40.558557499564344</v>
      </c>
      <c r="AP16">
        <f t="shared" si="8"/>
        <v>-6.7623826218308967</v>
      </c>
      <c r="AQ16">
        <f t="shared" si="8"/>
        <v>-670.73900986863123</v>
      </c>
      <c r="AR16">
        <f t="shared" si="8"/>
        <v>93.111200001260286</v>
      </c>
      <c r="AS16">
        <f t="shared" si="8"/>
        <v>112.69058597230058</v>
      </c>
      <c r="AT16">
        <f t="shared" si="8"/>
        <v>105.61229534446338</v>
      </c>
      <c r="AU16">
        <f t="shared" si="8"/>
        <v>311.41408131802427</v>
      </c>
      <c r="AW16">
        <v>13</v>
      </c>
      <c r="AX16">
        <f>(R16*SUMPRODUCT(K17:$K$23, X17:$X$23)-$AZ$3*SUMPRODUCT(K16:$K$22, W17:$W$23))/Z16</f>
        <v>3872.347301328562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9"/>
        <v>6.1700000000000005E-2</v>
      </c>
      <c r="I17" s="5">
        <f t="shared" si="10"/>
        <v>1.0617000000000001</v>
      </c>
      <c r="J17">
        <f t="shared" si="11"/>
        <v>0.94188565508147304</v>
      </c>
      <c r="K17">
        <f t="shared" si="21"/>
        <v>0.41203082660883361</v>
      </c>
      <c r="L17" s="2">
        <v>14</v>
      </c>
      <c r="M17" s="6">
        <v>5.1668436999999998E-2</v>
      </c>
      <c r="O17">
        <f t="shared" si="22"/>
        <v>2998.8363397709682</v>
      </c>
      <c r="P17">
        <f t="shared" si="23"/>
        <v>149.94181698854842</v>
      </c>
      <c r="Q17" s="4">
        <f t="shared" si="24"/>
        <v>25</v>
      </c>
      <c r="R17">
        <f t="shared" si="0"/>
        <v>50000</v>
      </c>
      <c r="S17">
        <f t="shared" si="12"/>
        <v>3629.2182662016176</v>
      </c>
      <c r="U17">
        <f t="shared" si="13"/>
        <v>5.1668436999999998E-2</v>
      </c>
      <c r="V17">
        <f t="shared" si="14"/>
        <v>0.01</v>
      </c>
      <c r="W17">
        <f t="shared" si="15"/>
        <v>0.61834122831024207</v>
      </c>
      <c r="X17">
        <f t="shared" si="16"/>
        <v>3.1948724799450358E-2</v>
      </c>
      <c r="Y17">
        <f t="shared" si="17"/>
        <v>6.183412283102421E-3</v>
      </c>
      <c r="Z17">
        <f t="shared" si="18"/>
        <v>0.58020909122768938</v>
      </c>
      <c r="AB17">
        <f t="shared" si="19"/>
        <v>2394.4319867473541</v>
      </c>
      <c r="AC17">
        <f t="shared" si="1"/>
        <v>2105.7054320997709</v>
      </c>
      <c r="AE17">
        <f t="shared" si="2"/>
        <v>1739.9521074390836</v>
      </c>
      <c r="AF17">
        <f t="shared" si="3"/>
        <v>-86.997605371954194</v>
      </c>
      <c r="AG17">
        <f t="shared" si="3"/>
        <v>-14.505227280692235</v>
      </c>
      <c r="AH17">
        <f t="shared" si="4"/>
        <v>-1597.4362399725178</v>
      </c>
      <c r="AI17">
        <f t="shared" si="5"/>
        <v>41.013034813919376</v>
      </c>
      <c r="AJ17">
        <f t="shared" si="6"/>
        <v>288.72655464758327</v>
      </c>
      <c r="AK17">
        <f t="shared" si="20"/>
        <v>249.72374635985369</v>
      </c>
      <c r="AL17">
        <f t="shared" si="7"/>
        <v>579.4633358213564</v>
      </c>
      <c r="AN17">
        <f t="shared" si="8"/>
        <v>716.91390508790766</v>
      </c>
      <c r="AO17">
        <f t="shared" si="8"/>
        <v>-35.845695254395388</v>
      </c>
      <c r="AP17">
        <f t="shared" si="8"/>
        <v>-5.9766007866126252</v>
      </c>
      <c r="AQ17">
        <f t="shared" si="8"/>
        <v>-658.19297441078356</v>
      </c>
      <c r="AR17">
        <f t="shared" si="8"/>
        <v>16.898634636116071</v>
      </c>
      <c r="AS17">
        <f t="shared" si="8"/>
        <v>118.96424097536431</v>
      </c>
      <c r="AT17">
        <f t="shared" si="8"/>
        <v>102.89388163650521</v>
      </c>
      <c r="AU17">
        <f t="shared" si="8"/>
        <v>238.75675724798563</v>
      </c>
      <c r="AW17">
        <v>14</v>
      </c>
      <c r="AX17">
        <f>(R17*SUMPRODUCT(K18:$K$23, X18:$X$23)-$AZ$3*SUMPRODUCT(K17:$K$22, W18:$W$23))/Z17</f>
        <v>3629.2182662016176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9"/>
        <v>7.0099999999999996E-2</v>
      </c>
      <c r="I18" s="5">
        <f t="shared" si="10"/>
        <v>1.0701000000000001</v>
      </c>
      <c r="J18">
        <f t="shared" si="11"/>
        <v>0.93449210354172507</v>
      </c>
      <c r="K18">
        <f t="shared" si="21"/>
        <v>0.38503955388172473</v>
      </c>
      <c r="L18" s="2">
        <v>15</v>
      </c>
      <c r="M18" s="6">
        <v>5.7177164000000003E-2</v>
      </c>
      <c r="O18">
        <f t="shared" si="22"/>
        <v>2998.8363397709682</v>
      </c>
      <c r="P18">
        <f t="shared" si="23"/>
        <v>149.94181698854842</v>
      </c>
      <c r="Q18" s="4">
        <f t="shared" si="24"/>
        <v>25</v>
      </c>
      <c r="R18">
        <f t="shared" si="0"/>
        <v>50000</v>
      </c>
      <c r="S18">
        <f t="shared" si="12"/>
        <v>3313.8478377923784</v>
      </c>
      <c r="U18">
        <f t="shared" si="13"/>
        <v>5.7177164000000003E-2</v>
      </c>
      <c r="V18">
        <f t="shared" si="14"/>
        <v>0.01</v>
      </c>
      <c r="W18">
        <f t="shared" si="15"/>
        <v>0.58020909122768938</v>
      </c>
      <c r="X18">
        <f t="shared" si="16"/>
        <v>3.3174710363416557E-2</v>
      </c>
      <c r="Y18">
        <f t="shared" si="17"/>
        <v>5.802090912276894E-3</v>
      </c>
      <c r="Z18">
        <f t="shared" si="18"/>
        <v>0.5412322899519959</v>
      </c>
      <c r="AB18">
        <f t="shared" si="19"/>
        <v>2105.7054320997709</v>
      </c>
      <c r="AC18">
        <f t="shared" si="1"/>
        <v>1793.5614538008392</v>
      </c>
      <c r="AE18">
        <f t="shared" si="2"/>
        <v>1623.0670593655027</v>
      </c>
      <c r="AF18">
        <f t="shared" si="3"/>
        <v>-81.153352968275144</v>
      </c>
      <c r="AG18">
        <f t="shared" si="3"/>
        <v>-13.530807248799897</v>
      </c>
      <c r="AH18">
        <f t="shared" si="4"/>
        <v>-1658.7355181708278</v>
      </c>
      <c r="AI18">
        <f t="shared" si="5"/>
        <v>-130.35261902240018</v>
      </c>
      <c r="AJ18">
        <f t="shared" si="6"/>
        <v>312.14397829893164</v>
      </c>
      <c r="AK18">
        <f t="shared" si="20"/>
        <v>255.69810160863958</v>
      </c>
      <c r="AL18">
        <f t="shared" si="7"/>
        <v>437.48946088517107</v>
      </c>
      <c r="AN18">
        <f t="shared" si="8"/>
        <v>624.94501645821595</v>
      </c>
      <c r="AO18">
        <f t="shared" si="8"/>
        <v>-31.247250822910804</v>
      </c>
      <c r="AP18">
        <f t="shared" si="8"/>
        <v>-5.2098959867375196</v>
      </c>
      <c r="AQ18">
        <f t="shared" si="8"/>
        <v>-638.67878392426701</v>
      </c>
      <c r="AR18">
        <f t="shared" si="8"/>
        <v>-50.190914275699392</v>
      </c>
      <c r="AS18">
        <f t="shared" si="8"/>
        <v>120.1877781510874</v>
      </c>
      <c r="AT18">
        <f t="shared" si="8"/>
        <v>98.453882971794499</v>
      </c>
      <c r="AU18">
        <f t="shared" si="8"/>
        <v>168.45074684718253</v>
      </c>
      <c r="AW18">
        <v>15</v>
      </c>
      <c r="AX18">
        <f>(R18*SUMPRODUCT(K19:$K$23, X19:$X$23)-$AZ$3*SUMPRODUCT(K18:$K$22, W19:$W$23))/Z18</f>
        <v>3313.8478377923784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9"/>
        <v>7.3400000000000007E-2</v>
      </c>
      <c r="I19" s="5">
        <f t="shared" si="10"/>
        <v>1.0733999999999999</v>
      </c>
      <c r="J19">
        <f t="shared" si="11"/>
        <v>0.93161915408980811</v>
      </c>
      <c r="K19">
        <f t="shared" si="21"/>
        <v>0.35871022347840947</v>
      </c>
      <c r="L19" s="2">
        <v>16</v>
      </c>
      <c r="M19" s="6">
        <v>6.3388860000000005E-2</v>
      </c>
      <c r="O19">
        <f t="shared" si="22"/>
        <v>2998.8363397709682</v>
      </c>
      <c r="P19">
        <f t="shared" si="23"/>
        <v>149.94181698854842</v>
      </c>
      <c r="Q19" s="4">
        <f t="shared" si="24"/>
        <v>25</v>
      </c>
      <c r="R19">
        <f t="shared" si="0"/>
        <v>50000</v>
      </c>
      <c r="S19">
        <f t="shared" si="12"/>
        <v>2916.9272888805822</v>
      </c>
      <c r="U19">
        <f t="shared" si="13"/>
        <v>6.3388860000000005E-2</v>
      </c>
      <c r="V19">
        <f t="shared" si="14"/>
        <v>0.01</v>
      </c>
      <c r="W19">
        <f t="shared" si="15"/>
        <v>0.5412322899519959</v>
      </c>
      <c r="X19">
        <f t="shared" si="16"/>
        <v>3.430809785524648E-2</v>
      </c>
      <c r="Y19">
        <f t="shared" si="17"/>
        <v>5.4123228995199592E-3</v>
      </c>
      <c r="Z19">
        <f t="shared" si="18"/>
        <v>0.50151186919722945</v>
      </c>
      <c r="AB19">
        <f t="shared" si="19"/>
        <v>1793.5614538008392</v>
      </c>
      <c r="AC19">
        <f t="shared" si="1"/>
        <v>1462.8736569589078</v>
      </c>
      <c r="AE19">
        <f t="shared" si="2"/>
        <v>1503.9520181751161</v>
      </c>
      <c r="AF19">
        <f t="shared" si="3"/>
        <v>-75.197600908755817</v>
      </c>
      <c r="AG19">
        <f t="shared" si="3"/>
        <v>-12.537796729930736</v>
      </c>
      <c r="AH19">
        <f t="shared" si="4"/>
        <v>-1715.4048927623239</v>
      </c>
      <c r="AI19">
        <f t="shared" si="5"/>
        <v>-299.18827222589448</v>
      </c>
      <c r="AJ19">
        <f t="shared" si="6"/>
        <v>330.68779684193146</v>
      </c>
      <c r="AK19">
        <f t="shared" si="20"/>
        <v>236.51798493633248</v>
      </c>
      <c r="AL19">
        <f t="shared" si="7"/>
        <v>268.01750955236946</v>
      </c>
      <c r="AN19">
        <f t="shared" si="8"/>
        <v>539.48296454040087</v>
      </c>
      <c r="AO19">
        <f t="shared" si="8"/>
        <v>-26.974148227020045</v>
      </c>
      <c r="AP19">
        <f t="shared" si="8"/>
        <v>-4.497435866920326</v>
      </c>
      <c r="AQ19">
        <f t="shared" si="8"/>
        <v>-615.33327243873021</v>
      </c>
      <c r="AR19">
        <f t="shared" si="8"/>
        <v>-107.32189199226981</v>
      </c>
      <c r="AS19">
        <f t="shared" si="8"/>
        <v>118.6210935067521</v>
      </c>
      <c r="AT19">
        <f t="shared" si="8"/>
        <v>84.841419233174904</v>
      </c>
      <c r="AU19">
        <f t="shared" si="8"/>
        <v>96.140620747657195</v>
      </c>
      <c r="AW19">
        <v>16</v>
      </c>
      <c r="AX19">
        <f>(R19*SUMPRODUCT(K20:$K$23, X20:$X$23)-$AZ$3*SUMPRODUCT(K19:$K$22, W20:$W$23))/Z19</f>
        <v>2916.9272888805822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9"/>
        <v>5.4300000000000001E-2</v>
      </c>
      <c r="I20" s="5">
        <f t="shared" si="10"/>
        <v>1.0543</v>
      </c>
      <c r="J20">
        <f t="shared" si="11"/>
        <v>0.9484966328369534</v>
      </c>
      <c r="K20">
        <f t="shared" si="21"/>
        <v>0.34023543913346244</v>
      </c>
      <c r="L20" s="2">
        <v>17</v>
      </c>
      <c r="M20" s="6">
        <v>7.0498397000000004E-2</v>
      </c>
      <c r="O20">
        <f t="shared" si="22"/>
        <v>2998.8363397709682</v>
      </c>
      <c r="P20">
        <f t="shared" si="23"/>
        <v>149.94181698854842</v>
      </c>
      <c r="Q20" s="4">
        <f t="shared" si="24"/>
        <v>25</v>
      </c>
      <c r="R20">
        <f t="shared" si="0"/>
        <v>50000</v>
      </c>
      <c r="S20">
        <f t="shared" si="12"/>
        <v>2400.8471427438371</v>
      </c>
      <c r="U20">
        <f t="shared" si="13"/>
        <v>7.0498397000000004E-2</v>
      </c>
      <c r="V20">
        <f t="shared" si="14"/>
        <v>0.01</v>
      </c>
      <c r="W20">
        <f t="shared" si="15"/>
        <v>0.50151186919722945</v>
      </c>
      <c r="X20">
        <f t="shared" si="16"/>
        <v>3.5355782854878358E-2</v>
      </c>
      <c r="Y20">
        <f t="shared" si="17"/>
        <v>5.0151186919722944E-3</v>
      </c>
      <c r="Z20">
        <f t="shared" si="18"/>
        <v>0.46114096765037882</v>
      </c>
      <c r="AB20">
        <f t="shared" si="19"/>
        <v>1462.8736569589078</v>
      </c>
      <c r="AC20">
        <f t="shared" si="1"/>
        <v>1107.1289745855402</v>
      </c>
      <c r="AE20">
        <f t="shared" si="2"/>
        <v>1382.8862915471045</v>
      </c>
      <c r="AF20">
        <f t="shared" si="3"/>
        <v>-69.144314577355232</v>
      </c>
      <c r="AG20">
        <f t="shared" si="3"/>
        <v>-11.528524191259471</v>
      </c>
      <c r="AH20">
        <f t="shared" si="4"/>
        <v>-1767.7891427439179</v>
      </c>
      <c r="AI20">
        <f t="shared" si="5"/>
        <v>-465.57568996542818</v>
      </c>
      <c r="AJ20">
        <f t="shared" si="6"/>
        <v>355.7446823733676</v>
      </c>
      <c r="AK20">
        <f t="shared" si="20"/>
        <v>150.77022892232608</v>
      </c>
      <c r="AL20">
        <f t="shared" si="7"/>
        <v>40.939221330265497</v>
      </c>
      <c r="AN20">
        <f t="shared" si="8"/>
        <v>470.50692467617449</v>
      </c>
      <c r="AO20">
        <f t="shared" si="8"/>
        <v>-23.525346233808726</v>
      </c>
      <c r="AP20">
        <f t="shared" si="8"/>
        <v>-3.9224124907739113</v>
      </c>
      <c r="AQ20">
        <f t="shared" si="8"/>
        <v>-601.46451527684405</v>
      </c>
      <c r="AR20">
        <f t="shared" si="8"/>
        <v>-158.40534932525222</v>
      </c>
      <c r="AS20">
        <f t="shared" si="8"/>
        <v>121.03694822669684</v>
      </c>
      <c r="AT20">
        <f t="shared" si="8"/>
        <v>51.297375045640273</v>
      </c>
      <c r="AU20">
        <f t="shared" si="8"/>
        <v>13.928973947084893</v>
      </c>
      <c r="AW20">
        <v>17</v>
      </c>
      <c r="AX20">
        <f>(R20*SUMPRODUCT(K21:$K$23, X21:$X$23)-$AZ$3*SUMPRODUCT(K20:$K$22, W21:$W$23))/Z20</f>
        <v>2400.8471427438371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9"/>
        <v>5.1300000000000005E-2</v>
      </c>
      <c r="I21" s="5">
        <f t="shared" si="10"/>
        <v>1.0512999999999999</v>
      </c>
      <c r="J21">
        <f t="shared" si="11"/>
        <v>0.95120327213925626</v>
      </c>
      <c r="K21">
        <f t="shared" si="21"/>
        <v>0.32363306300148625</v>
      </c>
      <c r="L21" s="2">
        <v>18</v>
      </c>
      <c r="M21" s="6">
        <v>7.8701599999999997E-2</v>
      </c>
      <c r="O21">
        <f t="shared" si="22"/>
        <v>2998.8363397709682</v>
      </c>
      <c r="P21">
        <f t="shared" si="23"/>
        <v>149.94181698854842</v>
      </c>
      <c r="Q21" s="4">
        <f t="shared" si="24"/>
        <v>25</v>
      </c>
      <c r="R21">
        <f t="shared" si="0"/>
        <v>50000</v>
      </c>
      <c r="S21">
        <f t="shared" si="12"/>
        <v>1747.0115328395896</v>
      </c>
      <c r="U21">
        <f t="shared" si="13"/>
        <v>7.8701599999999997E-2</v>
      </c>
      <c r="V21">
        <f t="shared" si="14"/>
        <v>0.01</v>
      </c>
      <c r="W21">
        <f t="shared" si="15"/>
        <v>0.46114096765037882</v>
      </c>
      <c r="X21">
        <f t="shared" si="16"/>
        <v>3.6292531979633051E-2</v>
      </c>
      <c r="Y21">
        <f t="shared" si="17"/>
        <v>4.6114096765037882E-3</v>
      </c>
      <c r="Z21">
        <f t="shared" si="18"/>
        <v>0.42023702599424195</v>
      </c>
      <c r="AB21">
        <f t="shared" si="19"/>
        <v>1107.1289745855402</v>
      </c>
      <c r="AC21">
        <f t="shared" si="1"/>
        <v>734.15893093815112</v>
      </c>
      <c r="AE21">
        <f t="shared" si="2"/>
        <v>1260.2220648688096</v>
      </c>
      <c r="AF21">
        <f t="shared" si="3"/>
        <v>-63.011103243440495</v>
      </c>
      <c r="AG21">
        <f t="shared" si="3"/>
        <v>-10.505925649856049</v>
      </c>
      <c r="AH21">
        <f t="shared" si="4"/>
        <v>-1814.6265989816525</v>
      </c>
      <c r="AI21">
        <f t="shared" si="5"/>
        <v>-627.92156300613919</v>
      </c>
      <c r="AJ21">
        <f t="shared" si="6"/>
        <v>372.97004364738905</v>
      </c>
      <c r="AK21">
        <f t="shared" si="20"/>
        <v>118.21263872761966</v>
      </c>
      <c r="AL21">
        <f t="shared" si="7"/>
        <v>-136.73888063113048</v>
      </c>
      <c r="AN21">
        <f t="shared" si="8"/>
        <v>407.84952691555054</v>
      </c>
      <c r="AO21">
        <f t="shared" si="8"/>
        <v>-20.392476345777531</v>
      </c>
      <c r="AP21">
        <f t="shared" si="8"/>
        <v>-3.4000648977287931</v>
      </c>
      <c r="AQ21">
        <f t="shared" si="8"/>
        <v>-587.27316443240181</v>
      </c>
      <c r="AR21">
        <f t="shared" si="8"/>
        <v>-203.21617876035756</v>
      </c>
      <c r="AS21">
        <f t="shared" si="8"/>
        <v>120.70543763340254</v>
      </c>
      <c r="AT21">
        <f t="shared" si="8"/>
        <v>38.257518356907667</v>
      </c>
      <c r="AU21">
        <f t="shared" si="8"/>
        <v>-44.253222770047358</v>
      </c>
      <c r="AW21">
        <v>18</v>
      </c>
      <c r="AX21">
        <f>(R21*SUMPRODUCT(K22:$K$23, X22:$X$23)-$AZ$3*SUMPRODUCT(K21:$K$22, W22:$W$23))/Z21</f>
        <v>1747.0115328395896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9"/>
        <v>7.0000000000000007E-2</v>
      </c>
      <c r="I22" s="5">
        <f t="shared" si="10"/>
        <v>1.07</v>
      </c>
      <c r="J22">
        <f t="shared" si="11"/>
        <v>0.93457943925233644</v>
      </c>
      <c r="K22">
        <f t="shared" si="21"/>
        <v>0.30246080654344509</v>
      </c>
      <c r="L22" s="2">
        <v>19</v>
      </c>
      <c r="M22" s="6">
        <v>8.8159118999999994E-2</v>
      </c>
      <c r="O22">
        <f t="shared" si="22"/>
        <v>2998.8363397709682</v>
      </c>
      <c r="P22">
        <f t="shared" si="23"/>
        <v>149.94181698854842</v>
      </c>
      <c r="Q22" s="4">
        <f t="shared" si="24"/>
        <v>25</v>
      </c>
      <c r="R22">
        <f t="shared" si="0"/>
        <v>50000</v>
      </c>
      <c r="S22">
        <f t="shared" si="12"/>
        <v>948.97482500632566</v>
      </c>
      <c r="U22">
        <f t="shared" si="13"/>
        <v>8.8159118999999994E-2</v>
      </c>
      <c r="V22">
        <f t="shared" si="14"/>
        <v>0.01</v>
      </c>
      <c r="W22">
        <f t="shared" si="15"/>
        <v>0.42023702599424195</v>
      </c>
      <c r="X22">
        <f t="shared" si="16"/>
        <v>3.7047725982832465E-2</v>
      </c>
      <c r="Y22">
        <f t="shared" si="17"/>
        <v>4.2023702599424196E-3</v>
      </c>
      <c r="Z22">
        <f t="shared" si="18"/>
        <v>0.37898692975146708</v>
      </c>
      <c r="AB22">
        <f t="shared" si="19"/>
        <v>734.15893093815112</v>
      </c>
      <c r="AC22">
        <f t="shared" si="1"/>
        <v>359.64905534058312</v>
      </c>
      <c r="AE22">
        <f t="shared" si="2"/>
        <v>1136.5197772369265</v>
      </c>
      <c r="AF22">
        <f t="shared" si="3"/>
        <v>-56.825988861846334</v>
      </c>
      <c r="AG22">
        <f t="shared" si="3"/>
        <v>-9.4746732437866772</v>
      </c>
      <c r="AH22">
        <f t="shared" si="4"/>
        <v>-1852.3862991416233</v>
      </c>
      <c r="AI22">
        <f t="shared" si="5"/>
        <v>-782.16718401032972</v>
      </c>
      <c r="AJ22">
        <f t="shared" si="6"/>
        <v>374.509875597568</v>
      </c>
      <c r="AK22">
        <f t="shared" si="20"/>
        <v>126.9696903519262</v>
      </c>
      <c r="AL22">
        <f t="shared" si="7"/>
        <v>-280.68761806083552</v>
      </c>
      <c r="AN22">
        <f t="shared" si="8"/>
        <v>343.75268847565735</v>
      </c>
      <c r="AO22">
        <f t="shared" si="8"/>
        <v>-17.187634423782871</v>
      </c>
      <c r="AP22">
        <f t="shared" si="8"/>
        <v>-2.8657173110513177</v>
      </c>
      <c r="AQ22">
        <f t="shared" si="8"/>
        <v>-560.2742540684028</v>
      </c>
      <c r="AR22">
        <f t="shared" si="8"/>
        <v>-236.57491732757956</v>
      </c>
      <c r="AS22">
        <f t="shared" si="8"/>
        <v>113.2745590317257</v>
      </c>
      <c r="AT22">
        <f t="shared" si="8"/>
        <v>38.403354950415078</v>
      </c>
      <c r="AU22">
        <f t="shared" si="8"/>
        <v>-84.897003345438776</v>
      </c>
      <c r="AW22">
        <v>19</v>
      </c>
      <c r="AX22">
        <f>(R22*SUMPRODUCT(K23:$K$23, X23:$X$23)-$AZ$3*SUMPRODUCT(K22:$K$22, W23:$W$23))/Z22</f>
        <v>948.97482500632566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9"/>
        <v>0.10390000000000001</v>
      </c>
      <c r="I23" s="5">
        <f t="shared" si="10"/>
        <v>1.1039000000000001</v>
      </c>
      <c r="J23">
        <f t="shared" si="11"/>
        <v>0.90587915572062683</v>
      </c>
      <c r="K23">
        <f t="shared" si="21"/>
        <v>0.2739929400701559</v>
      </c>
      <c r="L23" s="2">
        <v>20</v>
      </c>
      <c r="M23" s="6">
        <v>9.9426106E-2</v>
      </c>
      <c r="O23">
        <f t="shared" si="22"/>
        <v>2998.8363397709682</v>
      </c>
      <c r="P23">
        <f t="shared" si="23"/>
        <v>149.94181698854842</v>
      </c>
      <c r="Q23" s="4">
        <f t="shared" si="24"/>
        <v>25</v>
      </c>
      <c r="R23">
        <f t="shared" si="0"/>
        <v>50000</v>
      </c>
      <c r="S23">
        <f t="shared" si="12"/>
        <v>1065.5767381008877</v>
      </c>
      <c r="U23">
        <f t="shared" si="13"/>
        <v>9.9426106E-2</v>
      </c>
      <c r="V23">
        <f t="shared" si="14"/>
        <v>0.01</v>
      </c>
      <c r="W23">
        <f t="shared" si="15"/>
        <v>0.37898692975146708</v>
      </c>
      <c r="X23">
        <f t="shared" si="16"/>
        <v>3.7681194650083918E-2</v>
      </c>
      <c r="Y23">
        <f t="shared" si="17"/>
        <v>3.7898692975146708E-3</v>
      </c>
      <c r="Z23">
        <f t="shared" si="18"/>
        <v>0.3375158658038685</v>
      </c>
      <c r="AB23">
        <f t="shared" si="19"/>
        <v>359.64905534058312</v>
      </c>
      <c r="AC23">
        <f t="shared" si="1"/>
        <v>359.64905534058317</v>
      </c>
      <c r="AE23">
        <f t="shared" si="2"/>
        <v>1012.1548436219023</v>
      </c>
      <c r="AF23">
        <f t="shared" si="3"/>
        <v>-50.607742181095119</v>
      </c>
      <c r="AG23">
        <f t="shared" si="3"/>
        <v>-8.4378966450967123</v>
      </c>
      <c r="AH23">
        <f t="shared" si="4"/>
        <v>-1884.0597325041958</v>
      </c>
      <c r="AI23">
        <f t="shared" si="5"/>
        <v>-930.95052770848531</v>
      </c>
      <c r="AJ23">
        <f t="shared" si="6"/>
        <v>0</v>
      </c>
      <c r="AK23">
        <f t="shared" si="20"/>
        <v>137.27228068958647</v>
      </c>
      <c r="AL23">
        <f t="shared" si="7"/>
        <v>-793.6782470188989</v>
      </c>
      <c r="AN23">
        <f t="shared" si="8"/>
        <v>277.32328141021389</v>
      </c>
      <c r="AO23">
        <f t="shared" si="8"/>
        <v>-13.866164070510695</v>
      </c>
      <c r="AP23">
        <f t="shared" si="8"/>
        <v>-2.3119241097981531</v>
      </c>
      <c r="AQ23">
        <f t="shared" si="8"/>
        <v>-516.21906537661607</v>
      </c>
      <c r="AR23">
        <f t="shared" si="8"/>
        <v>-255.07387214671101</v>
      </c>
      <c r="AS23">
        <f t="shared" si="8"/>
        <v>0</v>
      </c>
      <c r="AT23">
        <f t="shared" si="8"/>
        <v>37.611635776275484</v>
      </c>
      <c r="AU23">
        <f t="shared" si="8"/>
        <v>-217.46223637043556</v>
      </c>
      <c r="AW23">
        <v>20</v>
      </c>
      <c r="AX23">
        <f>(R23*SUMPRODUCT(K$23:$K24, X$23:$X24)-$AZ$3*SUMPRODUCT(K$22:$K23, W$23:$W24))/Z23</f>
        <v>1065.5767381008877</v>
      </c>
    </row>
    <row r="25" spans="5:50" x14ac:dyDescent="0.25">
      <c r="AN25" s="8">
        <f t="shared" ref="AN25:AU25" si="25">SUM(AN3:AN23)</f>
        <v>24153.678385383137</v>
      </c>
      <c r="AO25" s="8">
        <f t="shared" si="25"/>
        <v>-3456.8111740973832</v>
      </c>
      <c r="AP25" s="8">
        <f t="shared" si="25"/>
        <v>-1698.7913446041903</v>
      </c>
      <c r="AQ25" s="8">
        <f t="shared" si="25"/>
        <v>-12129.388839257344</v>
      </c>
      <c r="AR25" s="8">
        <f t="shared" si="25"/>
        <v>6868.6870274242201</v>
      </c>
      <c r="AS25" s="8">
        <f t="shared" si="25"/>
        <v>-1466.245593792413</v>
      </c>
      <c r="AT25" s="8">
        <f t="shared" si="25"/>
        <v>2791.0779795365361</v>
      </c>
      <c r="AU25" s="9">
        <f t="shared" si="25"/>
        <v>8193.519413168342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92" priority="1" operator="lessThan">
      <formula>0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F10DED-1687-4431-9139-1D28EBF23FFA}">
  <dimension ref="A1:AZ29"/>
  <sheetViews>
    <sheetView workbookViewId="0">
      <selection activeCell="M33" sqref="M33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0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v>217.34834758357832</v>
      </c>
      <c r="K3">
        <v>1</v>
      </c>
      <c r="L3" s="2">
        <v>0</v>
      </c>
      <c r="O3">
        <f>$C$3</f>
        <v>217.34834758357832</v>
      </c>
      <c r="P3">
        <f>O3*B5</f>
        <v>173.87867806686268</v>
      </c>
      <c r="Q3" s="4">
        <f>B8</f>
        <v>1522.432587</v>
      </c>
      <c r="R3">
        <f t="shared" ref="R3:R23" si="0">$C$6</f>
        <v>100000</v>
      </c>
      <c r="S3">
        <f t="shared" ref="S3:S23" si="1">AX3</f>
        <v>2.2737367544323206E-13</v>
      </c>
      <c r="W3">
        <v>1</v>
      </c>
      <c r="Z3">
        <v>1</v>
      </c>
      <c r="AC3">
        <f t="shared" ref="AC3:AC23" si="2">S3*Z3</f>
        <v>2.2737367544323206E-13</v>
      </c>
      <c r="AE3">
        <f t="shared" ref="AE3:AE23" si="3">$Z3*O3</f>
        <v>217.34834758357832</v>
      </c>
      <c r="AF3">
        <f t="shared" ref="AF3:AG23" si="4">-$Z3*P3</f>
        <v>-173.87867806686268</v>
      </c>
      <c r="AG3">
        <f t="shared" si="4"/>
        <v>-1522.432587</v>
      </c>
      <c r="AH3">
        <f t="shared" ref="AH3:AH23" si="5">-X3*R3</f>
        <v>0</v>
      </c>
      <c r="AI3">
        <f t="shared" ref="AI3:AI23" si="6">SUM(AE3:AH3)</f>
        <v>-1478.9629174832844</v>
      </c>
      <c r="AJ3">
        <f t="shared" ref="AJ3:AJ23" si="7">AB3-AC3</f>
        <v>-2.2737367544323206E-13</v>
      </c>
      <c r="AL3">
        <f t="shared" ref="AL3:AL23" si="8">SUM(AI3:AK3)</f>
        <v>-1478.9629174832846</v>
      </c>
      <c r="AN3">
        <f t="shared" ref="AN3:AU23" si="9">AE3*$K3</f>
        <v>217.34834758357832</v>
      </c>
      <c r="AO3">
        <f t="shared" si="9"/>
        <v>-173.87867806686268</v>
      </c>
      <c r="AP3">
        <f t="shared" si="9"/>
        <v>-1522.432587</v>
      </c>
      <c r="AQ3">
        <f t="shared" si="9"/>
        <v>0</v>
      </c>
      <c r="AR3">
        <f t="shared" si="9"/>
        <v>-1478.9629174832844</v>
      </c>
      <c r="AS3">
        <f t="shared" si="9"/>
        <v>-2.2737367544323206E-13</v>
      </c>
      <c r="AT3">
        <f t="shared" si="9"/>
        <v>0</v>
      </c>
      <c r="AU3">
        <f t="shared" si="9"/>
        <v>-1478.9629174832846</v>
      </c>
      <c r="AW3">
        <v>0</v>
      </c>
      <c r="AX3">
        <f>(R3*SUMPRODUCT(K4:$K$23, X4:$X$23)-$AZ$3*SUMPRODUCT(K3:$K$22, W4:$W$23))/Z3</f>
        <v>2.2737367544323206E-13</v>
      </c>
      <c r="AZ3">
        <f>$C$6*SUMPRODUCT(K4:$K$23, X4:$X$23)/SUMPRODUCT(K3:K22, W4:W23)</f>
        <v>183.49521870306353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 t="array" ref="F4:F23">EconomicRates!C44:C63</f>
        <v>1.5900000000000001E-2</v>
      </c>
      <c r="G4" s="5">
        <f t="array" ref="G4:G23">EconomicRates!D44:D63</f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Mortalities!B2:B21</f>
        <v>1.784809E-3</v>
      </c>
      <c r="R4">
        <f t="shared" si="0"/>
        <v>100000</v>
      </c>
      <c r="S4">
        <f t="shared" si="1"/>
        <v>16.240413167158998</v>
      </c>
      <c r="U4">
        <f t="shared" ref="U4:U23" si="13">M4</f>
        <v>1.784809E-3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1.784809E-3</v>
      </c>
      <c r="Y4">
        <f t="shared" ref="Y4:Y23" si="17">V4*W4</f>
        <v>0.01</v>
      </c>
      <c r="Z4">
        <f t="shared" ref="Z4:Z23" si="18">MAX(0, W4-X4-Y4)</f>
        <v>0.98821519099999999</v>
      </c>
      <c r="AB4">
        <f t="shared" ref="AB4:AB23" si="19">AC3</f>
        <v>2.2737367544323206E-13</v>
      </c>
      <c r="AC4">
        <f t="shared" si="2"/>
        <v>16.049022999902945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-178.48089999999999</v>
      </c>
      <c r="AI4">
        <f t="shared" si="6"/>
        <v>-178.48089999999999</v>
      </c>
      <c r="AJ4">
        <f t="shared" si="7"/>
        <v>-16.049022999902718</v>
      </c>
      <c r="AK4">
        <f>G4*MAX(0, SUM(AB4, AE4:AF4))</f>
        <v>4.9794834922067819E-15</v>
      </c>
      <c r="AL4">
        <f t="shared" si="8"/>
        <v>-194.52992299990271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-167.44619570316161</v>
      </c>
      <c r="AR4">
        <f t="shared" si="9"/>
        <v>-167.44619570316161</v>
      </c>
      <c r="AS4">
        <f t="shared" si="9"/>
        <v>-15.056781123841558</v>
      </c>
      <c r="AT4">
        <f t="shared" si="9"/>
        <v>4.671623503336881E-15</v>
      </c>
      <c r="AU4">
        <f t="shared" si="9"/>
        <v>-182.50297682700318</v>
      </c>
      <c r="AW4">
        <v>1</v>
      </c>
      <c r="AX4">
        <f>(R4*SUMPRODUCT(K5:$K$23, X5:$X$23)-$AZ$3*SUMPRODUCT(K4:$K$22, W5:$W$23))/Z4</f>
        <v>16.240413167158998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v>3.6400000000000002E-2</v>
      </c>
      <c r="G5" s="5"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1.7924099999999999E-3</v>
      </c>
      <c r="O5">
        <f t="shared" ref="O5:O23" si="21">$C$3</f>
        <v>217.34834758357832</v>
      </c>
      <c r="P5">
        <f t="shared" ref="P5:P23" si="22">O5*$C$5</f>
        <v>10.867417379178917</v>
      </c>
      <c r="Q5" s="4">
        <f t="shared" ref="Q5:Q23" si="23">$C$8</f>
        <v>25</v>
      </c>
      <c r="R5">
        <f t="shared" si="0"/>
        <v>100000</v>
      </c>
      <c r="S5">
        <f t="shared" si="1"/>
        <v>34.006119808726737</v>
      </c>
      <c r="U5">
        <f t="shared" si="13"/>
        <v>1.7924099999999999E-3</v>
      </c>
      <c r="V5">
        <f t="shared" si="14"/>
        <v>0.01</v>
      </c>
      <c r="W5">
        <f t="shared" si="15"/>
        <v>0.98821519099999999</v>
      </c>
      <c r="X5">
        <f t="shared" si="16"/>
        <v>1.7712867905003099E-3</v>
      </c>
      <c r="Y5">
        <f t="shared" si="17"/>
        <v>9.8821519099999994E-3</v>
      </c>
      <c r="Z5">
        <f t="shared" si="18"/>
        <v>0.97656175229949971</v>
      </c>
      <c r="AB5">
        <f t="shared" si="19"/>
        <v>16.049022999902945</v>
      </c>
      <c r="AC5">
        <f t="shared" si="2"/>
        <v>33.209075949316912</v>
      </c>
      <c r="AE5">
        <f t="shared" si="3"/>
        <v>212.25408317561997</v>
      </c>
      <c r="AF5">
        <f t="shared" si="4"/>
        <v>-10.612704158781</v>
      </c>
      <c r="AG5">
        <f t="shared" si="4"/>
        <v>-24.414043807487491</v>
      </c>
      <c r="AH5">
        <f t="shared" si="5"/>
        <v>-177.128679050031</v>
      </c>
      <c r="AI5">
        <f t="shared" si="6"/>
        <v>9.8656159320483994E-2</v>
      </c>
      <c r="AJ5">
        <f t="shared" si="7"/>
        <v>-17.160052949413966</v>
      </c>
      <c r="AK5">
        <f>G5*SUM(AB5, AE5:AF5)</f>
        <v>8.9253064826864197</v>
      </c>
      <c r="AL5">
        <f t="shared" si="8"/>
        <v>-8.1360903074070627</v>
      </c>
      <c r="AN5">
        <f t="shared" si="9"/>
        <v>183.29466920065263</v>
      </c>
      <c r="AO5">
        <f t="shared" si="9"/>
        <v>-9.1647334600326325</v>
      </c>
      <c r="AP5">
        <f t="shared" si="9"/>
        <v>-21.083052992865426</v>
      </c>
      <c r="AQ5">
        <f t="shared" si="9"/>
        <v>-152.96168698701015</v>
      </c>
      <c r="AR5">
        <f t="shared" si="9"/>
        <v>8.5195760744413665E-2</v>
      </c>
      <c r="AS5">
        <f t="shared" si="9"/>
        <v>-14.818778427108246</v>
      </c>
      <c r="AT5">
        <f t="shared" si="9"/>
        <v>7.707560084508934</v>
      </c>
      <c r="AU5">
        <f t="shared" si="9"/>
        <v>-7.0260225818548987</v>
      </c>
      <c r="AW5">
        <v>2</v>
      </c>
      <c r="AX5">
        <f>(R5*SUMPRODUCT(K6:$K$23, X6:$X$23)-$AZ$3*SUMPRODUCT(K5:$K$22, W6:$W$23))/Z5</f>
        <v>34.006119808726737</v>
      </c>
    </row>
    <row r="6" spans="1:52" x14ac:dyDescent="0.25">
      <c r="A6" t="s">
        <v>16</v>
      </c>
      <c r="C6" s="2">
        <v>100000</v>
      </c>
      <c r="E6">
        <v>2006</v>
      </c>
      <c r="F6" s="5">
        <v>5.8799999999999998E-2</v>
      </c>
      <c r="G6" s="5"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1.8014369999999999E-3</v>
      </c>
      <c r="O6">
        <f t="shared" si="21"/>
        <v>217.34834758357832</v>
      </c>
      <c r="P6">
        <f t="shared" si="22"/>
        <v>10.867417379178917</v>
      </c>
      <c r="Q6" s="4">
        <f t="shared" si="23"/>
        <v>25</v>
      </c>
      <c r="R6">
        <f t="shared" si="0"/>
        <v>100000</v>
      </c>
      <c r="S6">
        <f t="shared" si="1"/>
        <v>52.788049843446402</v>
      </c>
      <c r="U6">
        <f t="shared" si="13"/>
        <v>1.8014369999999999E-3</v>
      </c>
      <c r="V6">
        <f t="shared" si="14"/>
        <v>0.01</v>
      </c>
      <c r="W6">
        <f t="shared" si="15"/>
        <v>0.97656175229949971</v>
      </c>
      <c r="X6">
        <f t="shared" si="16"/>
        <v>1.7592144733771537E-3</v>
      </c>
      <c r="Y6">
        <f t="shared" si="17"/>
        <v>9.765617522994997E-3</v>
      </c>
      <c r="Z6">
        <f t="shared" si="18"/>
        <v>0.9650369203031276</v>
      </c>
      <c r="AB6">
        <f t="shared" si="19"/>
        <v>33.209075949316912</v>
      </c>
      <c r="AC6">
        <f t="shared" si="2"/>
        <v>50.94241704972751</v>
      </c>
      <c r="AE6">
        <f t="shared" si="3"/>
        <v>209.74917998503014</v>
      </c>
      <c r="AF6">
        <f t="shared" si="4"/>
        <v>-10.487458999251508</v>
      </c>
      <c r="AG6">
        <f t="shared" si="4"/>
        <v>-24.125923007578191</v>
      </c>
      <c r="AH6">
        <f t="shared" si="5"/>
        <v>-175.92144733771536</v>
      </c>
      <c r="AI6">
        <f t="shared" si="6"/>
        <v>-0.78564935951493453</v>
      </c>
      <c r="AJ6">
        <f t="shared" si="7"/>
        <v>-17.733341100410598</v>
      </c>
      <c r="AK6">
        <f>G6*SUM(AB6, AE6:AF6)</f>
        <v>13.599541620703089</v>
      </c>
      <c r="AL6">
        <f t="shared" si="8"/>
        <v>-4.9194488392224436</v>
      </c>
      <c r="AN6">
        <f t="shared" si="9"/>
        <v>163.35816081317216</v>
      </c>
      <c r="AO6">
        <f t="shared" si="9"/>
        <v>-8.1679080406586095</v>
      </c>
      <c r="AP6">
        <f t="shared" si="9"/>
        <v>-18.789901398992122</v>
      </c>
      <c r="AQ6">
        <f t="shared" si="9"/>
        <v>-137.01223569375364</v>
      </c>
      <c r="AR6">
        <f t="shared" si="9"/>
        <v>-0.61188432023222317</v>
      </c>
      <c r="AS6">
        <f t="shared" si="9"/>
        <v>-13.811191001759633</v>
      </c>
      <c r="AT6">
        <f t="shared" si="9"/>
        <v>10.591679582341152</v>
      </c>
      <c r="AU6">
        <f t="shared" si="9"/>
        <v>-3.8313957396507035</v>
      </c>
      <c r="AW6">
        <v>3</v>
      </c>
      <c r="AX6">
        <f>(R6*SUMPRODUCT(K7:$K$23, X7:$X$23)-$AZ$3*SUMPRODUCT(K6:$K$22, W7:$W$23))/Z6</f>
        <v>52.788049843446402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v>5.4699999999999999E-2</v>
      </c>
      <c r="G7" s="5"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1.8114139999999999E-3</v>
      </c>
      <c r="O7">
        <f t="shared" si="21"/>
        <v>217.34834758357832</v>
      </c>
      <c r="P7">
        <f t="shared" si="22"/>
        <v>10.867417379178917</v>
      </c>
      <c r="Q7" s="4">
        <f t="shared" si="23"/>
        <v>25</v>
      </c>
      <c r="R7">
        <f t="shared" si="0"/>
        <v>100000</v>
      </c>
      <c r="S7">
        <f t="shared" si="1"/>
        <v>68.804847190928768</v>
      </c>
      <c r="U7">
        <f t="shared" si="13"/>
        <v>1.8114139999999999E-3</v>
      </c>
      <c r="V7">
        <f t="shared" si="14"/>
        <v>0.01</v>
      </c>
      <c r="W7">
        <f t="shared" si="15"/>
        <v>0.9650369203031276</v>
      </c>
      <c r="X7">
        <f t="shared" si="16"/>
        <v>1.7480813879539696E-3</v>
      </c>
      <c r="Y7">
        <f t="shared" si="17"/>
        <v>9.6503692030312765E-3</v>
      </c>
      <c r="Z7">
        <f t="shared" si="18"/>
        <v>0.95363846971214228</v>
      </c>
      <c r="AB7">
        <f t="shared" si="19"/>
        <v>50.94241704972751</v>
      </c>
      <c r="AC7">
        <f t="shared" si="2"/>
        <v>65.614949183935096</v>
      </c>
      <c r="AE7">
        <f t="shared" si="3"/>
        <v>207.27174558406642</v>
      </c>
      <c r="AF7">
        <f t="shared" si="4"/>
        <v>-10.363587279203323</v>
      </c>
      <c r="AG7">
        <f t="shared" si="4"/>
        <v>-23.840961742803557</v>
      </c>
      <c r="AH7">
        <f t="shared" si="5"/>
        <v>-174.80813879539696</v>
      </c>
      <c r="AI7">
        <f t="shared" si="6"/>
        <v>-1.7409422333374209</v>
      </c>
      <c r="AJ7">
        <f t="shared" si="7"/>
        <v>-14.672532134207586</v>
      </c>
      <c r="AK7">
        <f>G7*SUM(AB7, AE7:AF7)</f>
        <v>12.169463249910399</v>
      </c>
      <c r="AL7">
        <f t="shared" si="8"/>
        <v>-4.2440111176346083</v>
      </c>
      <c r="AN7">
        <f t="shared" si="9"/>
        <v>146.12896709109188</v>
      </c>
      <c r="AO7">
        <f t="shared" si="9"/>
        <v>-7.3064483545545951</v>
      </c>
      <c r="AP7">
        <f t="shared" si="9"/>
        <v>-16.808152525164701</v>
      </c>
      <c r="AQ7">
        <f t="shared" si="9"/>
        <v>-123.24175053047495</v>
      </c>
      <c r="AR7">
        <f t="shared" si="9"/>
        <v>-1.2273843191023555</v>
      </c>
      <c r="AS7">
        <f t="shared" si="9"/>
        <v>-10.344304089015354</v>
      </c>
      <c r="AT7">
        <f t="shared" si="9"/>
        <v>8.5796117061268795</v>
      </c>
      <c r="AU7">
        <f t="shared" si="9"/>
        <v>-2.9920767019908294</v>
      </c>
      <c r="AW7">
        <v>4</v>
      </c>
      <c r="AX7">
        <f>(R7*SUMPRODUCT(K8:$K$23, X8:$X$23)-$AZ$3*SUMPRODUCT(K7:$K$22, W8:$W$23))/Z7</f>
        <v>68.804847190928768</v>
      </c>
    </row>
    <row r="8" spans="1:52" x14ac:dyDescent="0.25">
      <c r="B8" s="2">
        <f>'T.26.04.A'!B8</f>
        <v>1522.432587</v>
      </c>
      <c r="C8" s="2">
        <f>'T.26.04.A'!C8</f>
        <v>25</v>
      </c>
      <c r="E8">
        <v>2008</v>
      </c>
      <c r="F8" s="5">
        <v>2.2499999999999999E-2</v>
      </c>
      <c r="G8" s="5"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1.8237660000000001E-3</v>
      </c>
      <c r="O8">
        <f t="shared" si="21"/>
        <v>217.34834758357832</v>
      </c>
      <c r="P8">
        <f t="shared" si="22"/>
        <v>10.867417379178917</v>
      </c>
      <c r="Q8" s="4">
        <f t="shared" si="23"/>
        <v>25</v>
      </c>
      <c r="R8">
        <f t="shared" si="0"/>
        <v>100000</v>
      </c>
      <c r="S8">
        <f t="shared" si="1"/>
        <v>79.221913690296731</v>
      </c>
      <c r="U8">
        <f t="shared" si="13"/>
        <v>1.8237660000000001E-3</v>
      </c>
      <c r="V8">
        <f t="shared" si="14"/>
        <v>0.01</v>
      </c>
      <c r="W8">
        <f t="shared" si="15"/>
        <v>0.95363846971214228</v>
      </c>
      <c r="X8">
        <f t="shared" si="16"/>
        <v>1.739213417353035E-3</v>
      </c>
      <c r="Y8">
        <f t="shared" si="17"/>
        <v>9.5363846971214233E-3</v>
      </c>
      <c r="Z8">
        <f t="shared" si="18"/>
        <v>0.94236287159766785</v>
      </c>
      <c r="AB8">
        <f t="shared" si="19"/>
        <v>65.614949183935096</v>
      </c>
      <c r="AC8">
        <f t="shared" si="2"/>
        <v>74.655790078650625</v>
      </c>
      <c r="AE8">
        <f t="shared" si="3"/>
        <v>204.8210129658689</v>
      </c>
      <c r="AF8">
        <f t="shared" si="4"/>
        <v>-10.241050648293447</v>
      </c>
      <c r="AG8">
        <f t="shared" si="4"/>
        <v>-23.559071789941697</v>
      </c>
      <c r="AH8">
        <f t="shared" si="5"/>
        <v>-173.92134173530351</v>
      </c>
      <c r="AI8">
        <f t="shared" si="6"/>
        <v>-2.9004512076697608</v>
      </c>
      <c r="AJ8">
        <f t="shared" si="7"/>
        <v>-9.0408408947155294</v>
      </c>
      <c r="AK8">
        <f t="shared" ref="AK8:AK23" si="24">G8*SUM(AB8:AB8, AE8:AF8)</f>
        <v>5.5421516149821759</v>
      </c>
      <c r="AL8">
        <f t="shared" si="8"/>
        <v>-6.3991404874031144</v>
      </c>
      <c r="AN8">
        <f t="shared" si="9"/>
        <v>134.63978776539403</v>
      </c>
      <c r="AO8">
        <f t="shared" si="9"/>
        <v>-6.7319893882697031</v>
      </c>
      <c r="AP8">
        <f t="shared" si="9"/>
        <v>-15.48663576952433</v>
      </c>
      <c r="AQ8">
        <f t="shared" si="9"/>
        <v>-114.32778404926631</v>
      </c>
      <c r="AR8">
        <f t="shared" si="9"/>
        <v>-1.9066214416663028</v>
      </c>
      <c r="AS8">
        <f t="shared" si="9"/>
        <v>-5.9430274348268952</v>
      </c>
      <c r="AT8">
        <f t="shared" si="9"/>
        <v>3.6431521668588798</v>
      </c>
      <c r="AU8">
        <f t="shared" si="9"/>
        <v>-4.206496709634318</v>
      </c>
      <c r="AW8">
        <v>5</v>
      </c>
      <c r="AX8">
        <f>(R8*SUMPRODUCT(K9:$K$23, X9:$X$23)-$AZ$3*SUMPRODUCT(K8:$K$22, W9:$W$23))/Z8</f>
        <v>79.221913690296731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1.843244E-3</v>
      </c>
      <c r="O9">
        <f t="shared" si="21"/>
        <v>217.34834758357832</v>
      </c>
      <c r="P9">
        <f t="shared" si="22"/>
        <v>10.867417379178917</v>
      </c>
      <c r="Q9" s="4">
        <f t="shared" si="23"/>
        <v>25</v>
      </c>
      <c r="R9">
        <f t="shared" si="0"/>
        <v>100000</v>
      </c>
      <c r="S9">
        <f t="shared" si="1"/>
        <v>85.702949357428992</v>
      </c>
      <c r="U9">
        <f t="shared" si="13"/>
        <v>1.843244E-3</v>
      </c>
      <c r="V9">
        <f t="shared" si="14"/>
        <v>0.01</v>
      </c>
      <c r="W9">
        <f t="shared" si="15"/>
        <v>0.94236287159766785</v>
      </c>
      <c r="X9">
        <f t="shared" si="16"/>
        <v>1.7370047088951716E-3</v>
      </c>
      <c r="Y9">
        <f t="shared" si="17"/>
        <v>9.4236287159766789E-3</v>
      </c>
      <c r="Z9">
        <f t="shared" si="18"/>
        <v>0.93120223817279602</v>
      </c>
      <c r="AB9">
        <f t="shared" si="19"/>
        <v>74.655790078650625</v>
      </c>
      <c r="AC9">
        <f t="shared" si="2"/>
        <v>79.806778259647672</v>
      </c>
      <c r="AE9">
        <f t="shared" si="3"/>
        <v>202.39526773298695</v>
      </c>
      <c r="AF9">
        <f t="shared" si="4"/>
        <v>-10.119763386649348</v>
      </c>
      <c r="AG9">
        <f t="shared" si="4"/>
        <v>-23.280055954319899</v>
      </c>
      <c r="AH9">
        <f t="shared" si="5"/>
        <v>-173.70047088951716</v>
      </c>
      <c r="AI9">
        <f t="shared" si="6"/>
        <v>-4.7050224974994421</v>
      </c>
      <c r="AJ9">
        <f t="shared" si="7"/>
        <v>-5.1509881809970466</v>
      </c>
      <c r="AK9">
        <f t="shared" si="24"/>
        <v>1.5748946371074304</v>
      </c>
      <c r="AL9">
        <f t="shared" si="8"/>
        <v>-8.2811160413890583</v>
      </c>
      <c r="AN9">
        <f t="shared" si="9"/>
        <v>126.44479747840741</v>
      </c>
      <c r="AO9">
        <f t="shared" si="9"/>
        <v>-6.3222398739203705</v>
      </c>
      <c r="AP9">
        <f t="shared" si="9"/>
        <v>-14.544025625704929</v>
      </c>
      <c r="AQ9">
        <f t="shared" si="9"/>
        <v>-108.51795651914506</v>
      </c>
      <c r="AR9">
        <f t="shared" si="9"/>
        <v>-2.9394245403629315</v>
      </c>
      <c r="AS9">
        <f t="shared" si="9"/>
        <v>-3.2180379741837633</v>
      </c>
      <c r="AT9">
        <f t="shared" si="9"/>
        <v>0.98390261624888287</v>
      </c>
      <c r="AU9">
        <f t="shared" si="9"/>
        <v>-5.1735598982978122</v>
      </c>
      <c r="AW9">
        <v>6</v>
      </c>
      <c r="AX9">
        <f>(R9*SUMPRODUCT(K10:$K$23, X10:$X$23)-$AZ$3*SUMPRODUCT(K9:$K$22, W10:$W$23))/Z9</f>
        <v>85.702949357428992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1.8660479999999999E-3</v>
      </c>
      <c r="O10">
        <f t="shared" si="21"/>
        <v>217.34834758357832</v>
      </c>
      <c r="P10">
        <f t="shared" si="22"/>
        <v>10.867417379178917</v>
      </c>
      <c r="Q10" s="4">
        <f t="shared" si="23"/>
        <v>25</v>
      </c>
      <c r="R10">
        <f t="shared" si="0"/>
        <v>100000</v>
      </c>
      <c r="S10">
        <f t="shared" si="1"/>
        <v>90.651079769009982</v>
      </c>
      <c r="U10">
        <f t="shared" si="13"/>
        <v>1.8660479999999999E-3</v>
      </c>
      <c r="V10">
        <f t="shared" si="14"/>
        <v>0.01</v>
      </c>
      <c r="W10">
        <f t="shared" si="15"/>
        <v>0.93120223817279602</v>
      </c>
      <c r="X10">
        <f t="shared" si="16"/>
        <v>1.7376680741378696E-3</v>
      </c>
      <c r="Y10">
        <f t="shared" si="17"/>
        <v>9.3120223817279597E-3</v>
      </c>
      <c r="Z10">
        <f t="shared" si="18"/>
        <v>0.92015254771693011</v>
      </c>
      <c r="AB10">
        <f t="shared" si="19"/>
        <v>79.806778259647672</v>
      </c>
      <c r="AC10">
        <f t="shared" si="2"/>
        <v>83.412822002745202</v>
      </c>
      <c r="AE10">
        <f t="shared" si="3"/>
        <v>199.99363577109446</v>
      </c>
      <c r="AF10">
        <f t="shared" si="4"/>
        <v>-9.9996817885547244</v>
      </c>
      <c r="AG10">
        <f t="shared" si="4"/>
        <v>-23.003813692923252</v>
      </c>
      <c r="AH10">
        <f t="shared" si="5"/>
        <v>-173.76680741378695</v>
      </c>
      <c r="AI10">
        <f t="shared" si="6"/>
        <v>-6.7766671241704728</v>
      </c>
      <c r="AJ10">
        <f t="shared" si="7"/>
        <v>-3.6060437430975298</v>
      </c>
      <c r="AK10">
        <f t="shared" si="24"/>
        <v>1.1061830021929684</v>
      </c>
      <c r="AL10">
        <f t="shared" si="8"/>
        <v>-9.2765278650750336</v>
      </c>
      <c r="AN10">
        <f t="shared" si="9"/>
        <v>118.71201657214094</v>
      </c>
      <c r="AO10">
        <f t="shared" si="9"/>
        <v>-5.9356008286070479</v>
      </c>
      <c r="AP10">
        <f t="shared" si="9"/>
        <v>-13.654580066049485</v>
      </c>
      <c r="AQ10">
        <f t="shared" si="9"/>
        <v>-103.14432277736981</v>
      </c>
      <c r="AR10">
        <f t="shared" si="9"/>
        <v>-4.0224870998854056</v>
      </c>
      <c r="AS10">
        <f t="shared" si="9"/>
        <v>-2.1404717352127389</v>
      </c>
      <c r="AT10">
        <f t="shared" si="9"/>
        <v>0.65660696842600152</v>
      </c>
      <c r="AU10">
        <f t="shared" si="9"/>
        <v>-5.5063518666721425</v>
      </c>
      <c r="AW10">
        <v>7</v>
      </c>
      <c r="AX10">
        <f>(R10*SUMPRODUCT(K11:$K$23, X11:$X$23)-$AZ$3*SUMPRODUCT(K10:$K$22, W11:$W$23))/Z10</f>
        <v>90.651079769009982</v>
      </c>
    </row>
    <row r="11" spans="1:52" x14ac:dyDescent="0.25">
      <c r="A11" t="s">
        <v>33</v>
      </c>
      <c r="C11" s="7">
        <f>AU25</f>
        <v>-1805.5890053295343</v>
      </c>
      <c r="E11">
        <v>2011</v>
      </c>
      <c r="F11" s="5">
        <v>1.5E-3</v>
      </c>
      <c r="G11" s="5"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1.8888519999999999E-3</v>
      </c>
      <c r="O11">
        <f t="shared" si="21"/>
        <v>217.34834758357832</v>
      </c>
      <c r="P11">
        <f t="shared" si="22"/>
        <v>10.867417379178917</v>
      </c>
      <c r="Q11" s="4">
        <f t="shared" si="23"/>
        <v>25</v>
      </c>
      <c r="R11">
        <f t="shared" si="0"/>
        <v>100000</v>
      </c>
      <c r="S11">
        <f t="shared" si="1"/>
        <v>94.061270861812773</v>
      </c>
      <c r="U11">
        <f t="shared" si="13"/>
        <v>1.8888519999999999E-3</v>
      </c>
      <c r="V11">
        <f t="shared" si="14"/>
        <v>0.01</v>
      </c>
      <c r="W11">
        <f t="shared" si="15"/>
        <v>0.92015254771693011</v>
      </c>
      <c r="X11">
        <f t="shared" si="16"/>
        <v>1.7380319800602189E-3</v>
      </c>
      <c r="Y11">
        <f t="shared" si="17"/>
        <v>9.2015254771693009E-3</v>
      </c>
      <c r="Z11">
        <f t="shared" si="18"/>
        <v>0.90921299025970059</v>
      </c>
      <c r="AB11">
        <f t="shared" si="19"/>
        <v>83.412822002745202</v>
      </c>
      <c r="AC11">
        <f t="shared" si="2"/>
        <v>85.521729347896439</v>
      </c>
      <c r="AE11">
        <f t="shared" si="3"/>
        <v>197.61594103447001</v>
      </c>
      <c r="AF11">
        <f t="shared" si="4"/>
        <v>-9.8807970517235013</v>
      </c>
      <c r="AG11">
        <f t="shared" si="4"/>
        <v>-22.730324756492514</v>
      </c>
      <c r="AH11">
        <f t="shared" si="5"/>
        <v>-173.80319800602189</v>
      </c>
      <c r="AI11">
        <f t="shared" si="6"/>
        <v>-8.7983787797678872</v>
      </c>
      <c r="AJ11">
        <f t="shared" si="7"/>
        <v>-2.1089073451512377</v>
      </c>
      <c r="AK11">
        <f t="shared" si="24"/>
        <v>0.65075511836517996</v>
      </c>
      <c r="AL11">
        <f t="shared" si="8"/>
        <v>-10.256531006553946</v>
      </c>
      <c r="AN11">
        <f t="shared" si="9"/>
        <v>111.55555585020751</v>
      </c>
      <c r="AO11">
        <f t="shared" si="9"/>
        <v>-5.5777777925103758</v>
      </c>
      <c r="AP11">
        <f t="shared" si="9"/>
        <v>-12.831424426554515</v>
      </c>
      <c r="AQ11">
        <f t="shared" si="9"/>
        <v>-98.113098875578515</v>
      </c>
      <c r="AR11">
        <f t="shared" si="9"/>
        <v>-4.9667452444358897</v>
      </c>
      <c r="AS11">
        <f t="shared" si="9"/>
        <v>-1.1904926793527018</v>
      </c>
      <c r="AT11">
        <f t="shared" si="9"/>
        <v>0.36735573340681293</v>
      </c>
      <c r="AU11">
        <f t="shared" si="9"/>
        <v>-5.7898821903817792</v>
      </c>
      <c r="AW11">
        <v>8</v>
      </c>
      <c r="AX11">
        <f>(R11*SUMPRODUCT(K12:$K$23, X12:$X$23)-$AZ$3*SUMPRODUCT(K11:$K$22, W12:$W$23))/Z11</f>
        <v>94.061270861812773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1.917357E-3</v>
      </c>
      <c r="O12">
        <f t="shared" si="21"/>
        <v>217.34834758357832</v>
      </c>
      <c r="P12">
        <f t="shared" si="22"/>
        <v>10.867417379178917</v>
      </c>
      <c r="Q12" s="4">
        <f t="shared" si="23"/>
        <v>25</v>
      </c>
      <c r="R12">
        <f t="shared" si="0"/>
        <v>100000</v>
      </c>
      <c r="S12">
        <f t="shared" si="1"/>
        <v>95.89254160079426</v>
      </c>
      <c r="U12">
        <f t="shared" si="13"/>
        <v>1.917357E-3</v>
      </c>
      <c r="V12">
        <f t="shared" si="14"/>
        <v>0.01</v>
      </c>
      <c r="W12">
        <f t="shared" si="15"/>
        <v>0.90921299025970059</v>
      </c>
      <c r="X12">
        <f t="shared" si="16"/>
        <v>1.7432858913653687E-3</v>
      </c>
      <c r="Y12">
        <f t="shared" si="17"/>
        <v>9.0921299025970067E-3</v>
      </c>
      <c r="Z12">
        <f t="shared" si="18"/>
        <v>0.89837757446573818</v>
      </c>
      <c r="AB12">
        <f t="shared" si="19"/>
        <v>85.521729347896439</v>
      </c>
      <c r="AC12">
        <f t="shared" si="2"/>
        <v>86.147708932676437</v>
      </c>
      <c r="AE12">
        <f t="shared" si="3"/>
        <v>195.26088131627128</v>
      </c>
      <c r="AF12">
        <f t="shared" si="4"/>
        <v>-9.7630440658135651</v>
      </c>
      <c r="AG12">
        <f t="shared" si="4"/>
        <v>-22.459439361643454</v>
      </c>
      <c r="AH12">
        <f t="shared" si="5"/>
        <v>-174.32858913653686</v>
      </c>
      <c r="AI12">
        <f t="shared" si="6"/>
        <v>-11.290191247722618</v>
      </c>
      <c r="AJ12">
        <f t="shared" si="7"/>
        <v>-0.62597958477999782</v>
      </c>
      <c r="AK12">
        <f t="shared" si="24"/>
        <v>0.62334500317621444</v>
      </c>
      <c r="AL12">
        <f t="shared" si="8"/>
        <v>-11.2928258293264</v>
      </c>
      <c r="AN12">
        <f t="shared" si="9"/>
        <v>104.78763044567654</v>
      </c>
      <c r="AO12">
        <f t="shared" si="9"/>
        <v>-5.2393815222838276</v>
      </c>
      <c r="AP12">
        <f t="shared" si="9"/>
        <v>-12.052959179432213</v>
      </c>
      <c r="AQ12">
        <f t="shared" si="9"/>
        <v>-93.554221672118203</v>
      </c>
      <c r="AR12">
        <f t="shared" si="9"/>
        <v>-6.0589319281577101</v>
      </c>
      <c r="AS12">
        <f t="shared" si="9"/>
        <v>-0.33593476048189058</v>
      </c>
      <c r="AT12">
        <f t="shared" si="9"/>
        <v>0.33452090041112165</v>
      </c>
      <c r="AU12">
        <f t="shared" si="9"/>
        <v>-6.0603457882284788</v>
      </c>
      <c r="AW12">
        <v>9</v>
      </c>
      <c r="AX12">
        <f>(R12*SUMPRODUCT(K13:$K$23, X13:$X$23)-$AZ$3*SUMPRODUCT(K12:$K$22, W13:$W$23))/Z12</f>
        <v>95.89254160079426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1.947287E-3</v>
      </c>
      <c r="O13">
        <f t="shared" si="21"/>
        <v>217.34834758357832</v>
      </c>
      <c r="P13">
        <f t="shared" si="22"/>
        <v>10.867417379178917</v>
      </c>
      <c r="Q13" s="4">
        <f t="shared" si="23"/>
        <v>25</v>
      </c>
      <c r="R13">
        <f t="shared" si="0"/>
        <v>100000</v>
      </c>
      <c r="S13">
        <f t="shared" si="1"/>
        <v>96.1499379649144</v>
      </c>
      <c r="U13">
        <f t="shared" si="13"/>
        <v>1.947287E-3</v>
      </c>
      <c r="V13">
        <f t="shared" si="14"/>
        <v>0.01</v>
      </c>
      <c r="W13">
        <f t="shared" si="15"/>
        <v>0.89837757446573818</v>
      </c>
      <c r="X13">
        <f t="shared" si="16"/>
        <v>1.7493989718486639E-3</v>
      </c>
      <c r="Y13">
        <f t="shared" si="17"/>
        <v>8.983775744657382E-3</v>
      </c>
      <c r="Z13">
        <f t="shared" si="18"/>
        <v>0.88764439974923215</v>
      </c>
      <c r="AB13">
        <f t="shared" si="19"/>
        <v>86.147708932676437</v>
      </c>
      <c r="AC13">
        <f t="shared" si="2"/>
        <v>85.346953970792356</v>
      </c>
      <c r="AE13">
        <f t="shared" si="3"/>
        <v>192.92804352731284</v>
      </c>
      <c r="AF13">
        <f t="shared" si="4"/>
        <v>-9.646402176365644</v>
      </c>
      <c r="AG13">
        <f t="shared" si="4"/>
        <v>-22.191109993730805</v>
      </c>
      <c r="AH13">
        <f t="shared" si="5"/>
        <v>-174.9398971848664</v>
      </c>
      <c r="AI13">
        <f t="shared" si="6"/>
        <v>-13.849365827650018</v>
      </c>
      <c r="AJ13">
        <f t="shared" si="7"/>
        <v>0.80075496188408124</v>
      </c>
      <c r="AK13">
        <f t="shared" si="24"/>
        <v>0.53885870056724727</v>
      </c>
      <c r="AL13">
        <f t="shared" si="8"/>
        <v>-12.509752165198689</v>
      </c>
      <c r="AN13">
        <f t="shared" si="9"/>
        <v>98.44604217047835</v>
      </c>
      <c r="AO13">
        <f t="shared" si="9"/>
        <v>-4.922302108523918</v>
      </c>
      <c r="AP13">
        <f t="shared" si="9"/>
        <v>-11.323532392237567</v>
      </c>
      <c r="AQ13">
        <f t="shared" si="9"/>
        <v>-89.267170187844485</v>
      </c>
      <c r="AR13">
        <f t="shared" si="9"/>
        <v>-7.0669625181276281</v>
      </c>
      <c r="AS13">
        <f t="shared" si="9"/>
        <v>0.40860392975840193</v>
      </c>
      <c r="AT13">
        <f t="shared" si="9"/>
        <v>0.27496524294801294</v>
      </c>
      <c r="AU13">
        <f t="shared" si="9"/>
        <v>-6.3833933454212133</v>
      </c>
      <c r="AW13">
        <v>10</v>
      </c>
      <c r="AX13">
        <f>(R13*SUMPRODUCT(K14:$K$23, X14:$X$23)-$AZ$3*SUMPRODUCT(K13:$K$22, W14:$W$23))/Z13</f>
        <v>96.1499379649144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10"/>
        <v>5.1400000000000001E-2</v>
      </c>
      <c r="I14" s="5">
        <f t="shared" si="11"/>
        <v>1.0514000000000001</v>
      </c>
      <c r="J14">
        <f t="shared" si="12"/>
        <v>0.95111280197831449</v>
      </c>
      <c r="K14">
        <f t="shared" si="20"/>
        <v>0.48532753093089492</v>
      </c>
      <c r="L14" s="2">
        <v>11</v>
      </c>
      <c r="M14" s="6">
        <v>1.9819680000000002E-3</v>
      </c>
      <c r="O14">
        <f t="shared" si="21"/>
        <v>217.34834758357832</v>
      </c>
      <c r="P14">
        <f t="shared" si="22"/>
        <v>10.867417379178917</v>
      </c>
      <c r="Q14" s="4">
        <f t="shared" si="23"/>
        <v>25</v>
      </c>
      <c r="R14">
        <f t="shared" si="0"/>
        <v>100000</v>
      </c>
      <c r="S14">
        <f t="shared" si="1"/>
        <v>94.727316959367585</v>
      </c>
      <c r="U14">
        <f t="shared" si="13"/>
        <v>1.9819680000000002E-3</v>
      </c>
      <c r="V14">
        <f t="shared" si="14"/>
        <v>0.01</v>
      </c>
      <c r="W14">
        <f t="shared" si="15"/>
        <v>0.88764439974923215</v>
      </c>
      <c r="X14">
        <f t="shared" si="16"/>
        <v>1.7592827956821864E-3</v>
      </c>
      <c r="Y14">
        <f t="shared" si="17"/>
        <v>8.8764439974923209E-3</v>
      </c>
      <c r="Z14">
        <f t="shared" si="18"/>
        <v>0.87700867295605767</v>
      </c>
      <c r="AB14">
        <f t="shared" si="19"/>
        <v>85.346953970792356</v>
      </c>
      <c r="AC14">
        <f t="shared" si="2"/>
        <v>83.076678539222826</v>
      </c>
      <c r="AE14">
        <f t="shared" si="3"/>
        <v>190.61638588346599</v>
      </c>
      <c r="AF14">
        <f t="shared" si="4"/>
        <v>-9.5308192941733001</v>
      </c>
      <c r="AG14">
        <f t="shared" si="4"/>
        <v>-21.92521682390144</v>
      </c>
      <c r="AH14">
        <f t="shared" si="5"/>
        <v>-175.92827956821864</v>
      </c>
      <c r="AI14">
        <f t="shared" si="6"/>
        <v>-16.76792980282741</v>
      </c>
      <c r="AJ14">
        <f t="shared" si="7"/>
        <v>2.2702754315695302</v>
      </c>
      <c r="AK14">
        <f t="shared" si="24"/>
        <v>0.47957853700815317</v>
      </c>
      <c r="AL14">
        <f t="shared" si="8"/>
        <v>-14.018075834249727</v>
      </c>
      <c r="AN14">
        <f t="shared" si="9"/>
        <v>92.511379915793242</v>
      </c>
      <c r="AO14">
        <f t="shared" si="9"/>
        <v>-4.6255689957896626</v>
      </c>
      <c r="AP14">
        <f t="shared" si="9"/>
        <v>-10.640911346268604</v>
      </c>
      <c r="AQ14">
        <f t="shared" si="9"/>
        <v>-85.382837543763756</v>
      </c>
      <c r="AR14">
        <f t="shared" si="9"/>
        <v>-8.1379379700287942</v>
      </c>
      <c r="AS14">
        <f t="shared" si="9"/>
        <v>1.1018271697367119</v>
      </c>
      <c r="AT14">
        <f t="shared" si="9"/>
        <v>0.23275266725361779</v>
      </c>
      <c r="AU14">
        <f t="shared" si="9"/>
        <v>-6.8033581330384649</v>
      </c>
      <c r="AW14">
        <v>11</v>
      </c>
      <c r="AX14">
        <f>(R14*SUMPRODUCT(K15:$K$23, X15:$X$23)-$AZ$3*SUMPRODUCT(K14:$K$22, W15:$W$23))/Z14</f>
        <v>94.727316959367585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10"/>
        <v>5.1900000000000002E-2</v>
      </c>
      <c r="I15" s="5">
        <f t="shared" si="11"/>
        <v>1.0519000000000001</v>
      </c>
      <c r="J15">
        <f t="shared" si="12"/>
        <v>0.95066070919288903</v>
      </c>
      <c r="K15">
        <f t="shared" si="20"/>
        <v>0.46138181474559836</v>
      </c>
      <c r="L15" s="2">
        <v>12</v>
      </c>
      <c r="M15" s="6">
        <v>2.0299509999999999E-3</v>
      </c>
      <c r="O15">
        <f t="shared" si="21"/>
        <v>217.34834758357832</v>
      </c>
      <c r="P15">
        <f t="shared" si="22"/>
        <v>10.867417379178917</v>
      </c>
      <c r="Q15" s="4">
        <f t="shared" si="23"/>
        <v>25</v>
      </c>
      <c r="R15">
        <f t="shared" si="0"/>
        <v>100000</v>
      </c>
      <c r="S15">
        <f t="shared" si="1"/>
        <v>91.221743876656475</v>
      </c>
      <c r="U15">
        <f t="shared" si="13"/>
        <v>2.0299509999999999E-3</v>
      </c>
      <c r="V15">
        <f t="shared" si="14"/>
        <v>0.01</v>
      </c>
      <c r="W15">
        <f t="shared" si="15"/>
        <v>0.87700867295605767</v>
      </c>
      <c r="X15">
        <f t="shared" si="16"/>
        <v>1.7802846326758221E-3</v>
      </c>
      <c r="Y15">
        <f t="shared" si="17"/>
        <v>8.7700867295605767E-3</v>
      </c>
      <c r="Z15">
        <f t="shared" si="18"/>
        <v>0.8664583015938212</v>
      </c>
      <c r="AB15">
        <f t="shared" si="19"/>
        <v>83.076678539222826</v>
      </c>
      <c r="AC15">
        <f t="shared" si="2"/>
        <v>79.039837267794326</v>
      </c>
      <c r="AE15">
        <f t="shared" si="3"/>
        <v>188.32328010149078</v>
      </c>
      <c r="AF15">
        <f t="shared" si="4"/>
        <v>-9.4161640050745401</v>
      </c>
      <c r="AG15">
        <f t="shared" si="4"/>
        <v>-21.661457539845529</v>
      </c>
      <c r="AH15">
        <f t="shared" si="5"/>
        <v>-178.02846326758223</v>
      </c>
      <c r="AI15">
        <f t="shared" si="6"/>
        <v>-20.782804711011494</v>
      </c>
      <c r="AJ15">
        <f t="shared" si="7"/>
        <v>4.0368412714285</v>
      </c>
      <c r="AK15">
        <f t="shared" si="24"/>
        <v>1.0741335580061202</v>
      </c>
      <c r="AL15">
        <f t="shared" si="8"/>
        <v>-15.671829881576873</v>
      </c>
      <c r="AN15">
        <f t="shared" si="9"/>
        <v>86.888936732069453</v>
      </c>
      <c r="AO15">
        <f t="shared" si="9"/>
        <v>-4.3444468366034732</v>
      </c>
      <c r="AP15">
        <f t="shared" si="9"/>
        <v>-9.9942025897686548</v>
      </c>
      <c r="AQ15">
        <f t="shared" si="9"/>
        <v>-82.139095458767187</v>
      </c>
      <c r="AR15">
        <f t="shared" si="9"/>
        <v>-9.5888081530698539</v>
      </c>
      <c r="AS15">
        <f t="shared" si="9"/>
        <v>1.8625251516516099</v>
      </c>
      <c r="AT15">
        <f t="shared" si="9"/>
        <v>0.49558569027201016</v>
      </c>
      <c r="AU15">
        <f t="shared" si="9"/>
        <v>-7.2306973111462334</v>
      </c>
      <c r="AW15">
        <v>12</v>
      </c>
      <c r="AX15">
        <f>(R15*SUMPRODUCT(K16:$K$23, X16:$X$23)-$AZ$3*SUMPRODUCT(K15:$K$22, W16:$W$23))/Z15</f>
        <v>91.221743876656475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10"/>
        <v>5.4700000000000006E-2</v>
      </c>
      <c r="I16" s="5">
        <f t="shared" si="11"/>
        <v>1.0547</v>
      </c>
      <c r="J16">
        <f t="shared" si="12"/>
        <v>0.94813691096994412</v>
      </c>
      <c r="K16">
        <f t="shared" si="20"/>
        <v>0.43745312861059865</v>
      </c>
      <c r="L16" s="2">
        <v>13</v>
      </c>
      <c r="M16" s="6">
        <v>2.0855349999999999E-3</v>
      </c>
      <c r="O16">
        <f t="shared" si="21"/>
        <v>217.34834758357832</v>
      </c>
      <c r="P16">
        <f t="shared" si="22"/>
        <v>10.867417379178917</v>
      </c>
      <c r="Q16" s="4">
        <f t="shared" si="23"/>
        <v>25</v>
      </c>
      <c r="R16">
        <f t="shared" si="0"/>
        <v>100000</v>
      </c>
      <c r="S16">
        <f t="shared" si="1"/>
        <v>85.686284410590062</v>
      </c>
      <c r="U16">
        <f t="shared" si="13"/>
        <v>2.0855349999999999E-3</v>
      </c>
      <c r="V16">
        <f t="shared" si="14"/>
        <v>0.01</v>
      </c>
      <c r="W16">
        <f t="shared" si="15"/>
        <v>0.8664583015938212</v>
      </c>
      <c r="X16">
        <f t="shared" si="16"/>
        <v>1.8070291140144699E-3</v>
      </c>
      <c r="Y16">
        <f t="shared" si="17"/>
        <v>8.6645830159382126E-3</v>
      </c>
      <c r="Z16">
        <f t="shared" si="18"/>
        <v>0.85598668946386858</v>
      </c>
      <c r="AB16">
        <f t="shared" si="19"/>
        <v>79.039837267794326</v>
      </c>
      <c r="AC16">
        <f t="shared" si="2"/>
        <v>73.346318925080482</v>
      </c>
      <c r="AE16">
        <f t="shared" si="3"/>
        <v>186.04729250850943</v>
      </c>
      <c r="AF16">
        <f t="shared" si="4"/>
        <v>-9.3023646254254722</v>
      </c>
      <c r="AG16">
        <f t="shared" si="4"/>
        <v>-21.399667236596713</v>
      </c>
      <c r="AH16">
        <f t="shared" si="5"/>
        <v>-180.70291140144698</v>
      </c>
      <c r="AI16">
        <f t="shared" si="6"/>
        <v>-25.357650754959735</v>
      </c>
      <c r="AJ16">
        <f t="shared" si="7"/>
        <v>5.693518342713844</v>
      </c>
      <c r="AK16">
        <f t="shared" si="24"/>
        <v>1.8160718325712359</v>
      </c>
      <c r="AL16">
        <f t="shared" si="8"/>
        <v>-17.848060579674655</v>
      </c>
      <c r="AN16">
        <f t="shared" si="9"/>
        <v>81.386970177378643</v>
      </c>
      <c r="AO16">
        <f t="shared" si="9"/>
        <v>-4.0693485088689325</v>
      </c>
      <c r="AP16">
        <f t="shared" si="9"/>
        <v>-9.3613513838749558</v>
      </c>
      <c r="AQ16">
        <f t="shared" si="9"/>
        <v>-79.0490539416068</v>
      </c>
      <c r="AR16">
        <f t="shared" si="9"/>
        <v>-11.092783656972045</v>
      </c>
      <c r="AS16">
        <f t="shared" si="9"/>
        <v>2.4906474118220019</v>
      </c>
      <c r="AT16">
        <f t="shared" si="9"/>
        <v>0.79444630493987045</v>
      </c>
      <c r="AU16">
        <f t="shared" si="9"/>
        <v>-7.8076899402101727</v>
      </c>
      <c r="AW16">
        <v>13</v>
      </c>
      <c r="AX16">
        <f>(R16*SUMPRODUCT(K17:$K$23, X17:$X$23)-$AZ$3*SUMPRODUCT(K16:$K$22, W17:$W$23))/Z16</f>
        <v>85.686284410590062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10"/>
        <v>6.1700000000000005E-2</v>
      </c>
      <c r="I17" s="5">
        <f t="shared" si="11"/>
        <v>1.0617000000000001</v>
      </c>
      <c r="J17">
        <f t="shared" si="12"/>
        <v>0.94188565508147304</v>
      </c>
      <c r="K17">
        <f t="shared" si="20"/>
        <v>0.41203082660883361</v>
      </c>
      <c r="L17" s="2">
        <v>14</v>
      </c>
      <c r="M17" s="6">
        <v>2.1420699999999998E-3</v>
      </c>
      <c r="O17">
        <f t="shared" si="21"/>
        <v>217.34834758357832</v>
      </c>
      <c r="P17">
        <f t="shared" si="22"/>
        <v>10.867417379178917</v>
      </c>
      <c r="Q17" s="4">
        <f t="shared" si="23"/>
        <v>25</v>
      </c>
      <c r="R17">
        <f t="shared" si="0"/>
        <v>100000</v>
      </c>
      <c r="S17">
        <f t="shared" si="1"/>
        <v>78.651952150581849</v>
      </c>
      <c r="U17">
        <f t="shared" si="13"/>
        <v>2.1420699999999998E-3</v>
      </c>
      <c r="V17">
        <f t="shared" si="14"/>
        <v>0.01</v>
      </c>
      <c r="W17">
        <f t="shared" si="15"/>
        <v>0.85598668946386858</v>
      </c>
      <c r="X17">
        <f t="shared" si="16"/>
        <v>1.8335834078998688E-3</v>
      </c>
      <c r="Y17">
        <f t="shared" si="17"/>
        <v>8.5598668946386854E-3</v>
      </c>
      <c r="Z17">
        <f t="shared" si="18"/>
        <v>0.84559323916133</v>
      </c>
      <c r="AB17">
        <f t="shared" si="19"/>
        <v>73.346318925080482</v>
      </c>
      <c r="AC17">
        <f t="shared" si="2"/>
        <v>66.507558985372441</v>
      </c>
      <c r="AE17">
        <f t="shared" si="3"/>
        <v>183.78829325956062</v>
      </c>
      <c r="AF17">
        <f t="shared" si="4"/>
        <v>-9.1894146629780327</v>
      </c>
      <c r="AG17">
        <f t="shared" si="4"/>
        <v>-21.139830979033249</v>
      </c>
      <c r="AH17">
        <f t="shared" si="5"/>
        <v>-183.35834078998687</v>
      </c>
      <c r="AI17">
        <f t="shared" si="6"/>
        <v>-29.899293172437524</v>
      </c>
      <c r="AJ17">
        <f t="shared" si="7"/>
        <v>6.8387599397080407</v>
      </c>
      <c r="AK17">
        <f t="shared" si="24"/>
        <v>3.4216437257989507</v>
      </c>
      <c r="AL17">
        <f t="shared" si="8"/>
        <v>-19.638889506930532</v>
      </c>
      <c r="AN17">
        <f t="shared" si="9"/>
        <v>75.726442392763488</v>
      </c>
      <c r="AO17">
        <f t="shared" si="9"/>
        <v>-3.7863221196381751</v>
      </c>
      <c r="AP17">
        <f t="shared" si="9"/>
        <v>-8.7102620326620972</v>
      </c>
      <c r="AQ17">
        <f t="shared" si="9"/>
        <v>-75.549288721322498</v>
      </c>
      <c r="AR17">
        <f t="shared" si="9"/>
        <v>-12.319430480859289</v>
      </c>
      <c r="AS17">
        <f t="shared" si="9"/>
        <v>2.817779910937281</v>
      </c>
      <c r="AT17">
        <f t="shared" si="9"/>
        <v>1.4098226927018709</v>
      </c>
      <c r="AU17">
        <f t="shared" si="9"/>
        <v>-8.0918278772201351</v>
      </c>
      <c r="AW17">
        <v>14</v>
      </c>
      <c r="AX17">
        <f>(R17*SUMPRODUCT(K18:$K$23, X18:$X$23)-$AZ$3*SUMPRODUCT(K17:$K$22, W18:$W$23))/Z17</f>
        <v>78.651952150581849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10"/>
        <v>7.0099999999999996E-2</v>
      </c>
      <c r="I18" s="5">
        <f t="shared" si="11"/>
        <v>1.0701000000000001</v>
      </c>
      <c r="J18">
        <f t="shared" si="12"/>
        <v>0.93449210354172507</v>
      </c>
      <c r="K18">
        <f t="shared" si="20"/>
        <v>0.38503955388172473</v>
      </c>
      <c r="L18" s="2">
        <v>15</v>
      </c>
      <c r="M18" s="6">
        <v>2.2014550000000002E-3</v>
      </c>
      <c r="O18">
        <f t="shared" si="21"/>
        <v>217.34834758357832</v>
      </c>
      <c r="P18">
        <f t="shared" si="22"/>
        <v>10.867417379178917</v>
      </c>
      <c r="Q18" s="4">
        <f t="shared" si="23"/>
        <v>25</v>
      </c>
      <c r="R18">
        <f t="shared" si="0"/>
        <v>100000</v>
      </c>
      <c r="S18">
        <f t="shared" si="1"/>
        <v>70.351301927160236</v>
      </c>
      <c r="U18">
        <f t="shared" si="13"/>
        <v>2.2014550000000002E-3</v>
      </c>
      <c r="V18">
        <f t="shared" si="14"/>
        <v>0.01</v>
      </c>
      <c r="W18">
        <f t="shared" si="15"/>
        <v>0.84559323916133</v>
      </c>
      <c r="X18">
        <f t="shared" si="16"/>
        <v>1.8615354643179058E-3</v>
      </c>
      <c r="Y18">
        <f t="shared" si="17"/>
        <v>8.4559323916133002E-3</v>
      </c>
      <c r="Z18">
        <f t="shared" si="18"/>
        <v>0.83527577130539876</v>
      </c>
      <c r="AB18">
        <f t="shared" si="19"/>
        <v>66.507558985372441</v>
      </c>
      <c r="AC18">
        <f t="shared" si="2"/>
        <v>58.762737979547751</v>
      </c>
      <c r="AE18">
        <f t="shared" si="3"/>
        <v>181.5458086698273</v>
      </c>
      <c r="AF18">
        <f t="shared" si="4"/>
        <v>-9.0772904334913651</v>
      </c>
      <c r="AG18">
        <f t="shared" si="4"/>
        <v>-20.88189428263497</v>
      </c>
      <c r="AH18">
        <f t="shared" si="5"/>
        <v>-186.15354643179057</v>
      </c>
      <c r="AI18">
        <f t="shared" si="6"/>
        <v>-34.566922478089595</v>
      </c>
      <c r="AJ18">
        <f t="shared" si="7"/>
        <v>7.74482100582469</v>
      </c>
      <c r="AK18">
        <f t="shared" si="24"/>
        <v>5.1618832679889008</v>
      </c>
      <c r="AL18">
        <f t="shared" si="8"/>
        <v>-21.660218204276003</v>
      </c>
      <c r="AN18">
        <f t="shared" si="9"/>
        <v>69.902317179327255</v>
      </c>
      <c r="AO18">
        <f t="shared" si="9"/>
        <v>-3.4951158589663627</v>
      </c>
      <c r="AP18">
        <f t="shared" si="9"/>
        <v>-8.0403552587911076</v>
      </c>
      <c r="AQ18">
        <f t="shared" si="9"/>
        <v>-71.676478471597576</v>
      </c>
      <c r="AR18">
        <f t="shared" si="9"/>
        <v>-13.309632410027779</v>
      </c>
      <c r="AS18">
        <f t="shared" si="9"/>
        <v>2.9820624249765491</v>
      </c>
      <c r="AT18">
        <f t="shared" si="9"/>
        <v>1.9875292306959857</v>
      </c>
      <c r="AU18">
        <f t="shared" si="9"/>
        <v>-8.3400407543552451</v>
      </c>
      <c r="AW18">
        <v>15</v>
      </c>
      <c r="AX18">
        <f>(R18*SUMPRODUCT(K19:$K$23, X19:$X$23)-$AZ$3*SUMPRODUCT(K18:$K$22, W19:$W$23))/Z18</f>
        <v>70.351301927160236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10"/>
        <v>7.3400000000000007E-2</v>
      </c>
      <c r="I19" s="5">
        <f t="shared" si="11"/>
        <v>1.0733999999999999</v>
      </c>
      <c r="J19">
        <f t="shared" si="12"/>
        <v>0.93161915408980811</v>
      </c>
      <c r="K19">
        <f t="shared" si="20"/>
        <v>0.35871022347840947</v>
      </c>
      <c r="L19" s="2">
        <v>16</v>
      </c>
      <c r="M19" s="6">
        <v>2.2708170000000001E-3</v>
      </c>
      <c r="O19">
        <f t="shared" si="21"/>
        <v>217.34834758357832</v>
      </c>
      <c r="P19">
        <f t="shared" si="22"/>
        <v>10.867417379178917</v>
      </c>
      <c r="Q19" s="4">
        <f t="shared" si="23"/>
        <v>25</v>
      </c>
      <c r="R19">
        <f t="shared" si="0"/>
        <v>100000</v>
      </c>
      <c r="S19">
        <f t="shared" si="1"/>
        <v>60.287468210970331</v>
      </c>
      <c r="U19">
        <f t="shared" si="13"/>
        <v>2.2708170000000001E-3</v>
      </c>
      <c r="V19">
        <f t="shared" si="14"/>
        <v>0.01</v>
      </c>
      <c r="W19">
        <f t="shared" si="15"/>
        <v>0.83527577130539876</v>
      </c>
      <c r="X19">
        <f t="shared" si="16"/>
        <v>1.8967584211684117E-3</v>
      </c>
      <c r="Y19">
        <f t="shared" si="17"/>
        <v>8.352757713053988E-3</v>
      </c>
      <c r="Z19">
        <f t="shared" si="18"/>
        <v>0.82502625517117634</v>
      </c>
      <c r="AB19">
        <f t="shared" si="19"/>
        <v>58.762737979547751</v>
      </c>
      <c r="AC19">
        <f t="shared" si="2"/>
        <v>49.738744131848193</v>
      </c>
      <c r="AE19">
        <f t="shared" si="3"/>
        <v>179.31809327452282</v>
      </c>
      <c r="AF19">
        <f t="shared" si="4"/>
        <v>-8.9659046637261426</v>
      </c>
      <c r="AG19">
        <f t="shared" si="4"/>
        <v>-20.625656379279409</v>
      </c>
      <c r="AH19">
        <f t="shared" si="5"/>
        <v>-189.67584211684118</v>
      </c>
      <c r="AI19">
        <f t="shared" si="6"/>
        <v>-39.949309885323913</v>
      </c>
      <c r="AJ19">
        <f t="shared" si="7"/>
        <v>9.0239938476995576</v>
      </c>
      <c r="AK19">
        <f t="shared" si="24"/>
        <v>5.1092628629646804</v>
      </c>
      <c r="AL19">
        <f t="shared" si="8"/>
        <v>-25.816053174659675</v>
      </c>
      <c r="AN19">
        <f t="shared" si="9"/>
        <v>64.32323331222635</v>
      </c>
      <c r="AO19">
        <f t="shared" si="9"/>
        <v>-3.2161616656113186</v>
      </c>
      <c r="AP19">
        <f t="shared" si="9"/>
        <v>-7.3986338092001986</v>
      </c>
      <c r="AQ19">
        <f t="shared" si="9"/>
        <v>-68.038663714187607</v>
      </c>
      <c r="AR19">
        <f t="shared" si="9"/>
        <v>-14.330225876772774</v>
      </c>
      <c r="AS19">
        <f t="shared" si="9"/>
        <v>3.2369988497761004</v>
      </c>
      <c r="AT19">
        <f t="shared" si="9"/>
        <v>1.8327448233839987</v>
      </c>
      <c r="AU19">
        <f t="shared" si="9"/>
        <v>-9.2604822036126748</v>
      </c>
      <c r="AW19">
        <v>16</v>
      </c>
      <c r="AX19">
        <f>(R19*SUMPRODUCT(K20:$K$23, X20:$X$23)-$AZ$3*SUMPRODUCT(K19:$K$22, W20:$W$23))/Z19</f>
        <v>60.287468210970331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0.34023543913346244</v>
      </c>
      <c r="L20" s="2">
        <v>17</v>
      </c>
      <c r="M20" s="6">
        <v>2.3392280000000001E-3</v>
      </c>
      <c r="O20">
        <f t="shared" si="21"/>
        <v>217.34834758357832</v>
      </c>
      <c r="P20">
        <f t="shared" si="22"/>
        <v>10.867417379178917</v>
      </c>
      <c r="Q20" s="4">
        <f t="shared" si="23"/>
        <v>25</v>
      </c>
      <c r="R20">
        <f t="shared" si="0"/>
        <v>100000</v>
      </c>
      <c r="S20">
        <f t="shared" si="1"/>
        <v>47.101448044386679</v>
      </c>
      <c r="U20">
        <f t="shared" si="13"/>
        <v>2.3392280000000001E-3</v>
      </c>
      <c r="V20">
        <f t="shared" si="14"/>
        <v>0.01</v>
      </c>
      <c r="W20">
        <f t="shared" si="15"/>
        <v>0.82502625517117634</v>
      </c>
      <c r="X20">
        <f t="shared" si="16"/>
        <v>1.9299245168315606E-3</v>
      </c>
      <c r="Y20">
        <f t="shared" si="17"/>
        <v>8.2502625517117643E-3</v>
      </c>
      <c r="Z20">
        <f t="shared" si="18"/>
        <v>0.81484606810263294</v>
      </c>
      <c r="AB20">
        <f t="shared" si="19"/>
        <v>49.738744131848193</v>
      </c>
      <c r="AC20">
        <f t="shared" si="2"/>
        <v>38.380429740908937</v>
      </c>
      <c r="AE20">
        <f t="shared" si="3"/>
        <v>177.1054464370832</v>
      </c>
      <c r="AF20">
        <f t="shared" si="4"/>
        <v>-8.8552723218541605</v>
      </c>
      <c r="AG20">
        <f t="shared" si="4"/>
        <v>-20.371151702565822</v>
      </c>
      <c r="AH20">
        <f t="shared" si="5"/>
        <v>-192.99245168315605</v>
      </c>
      <c r="AI20">
        <f t="shared" si="6"/>
        <v>-45.113429270492816</v>
      </c>
      <c r="AJ20">
        <f t="shared" si="7"/>
        <v>11.358314390939256</v>
      </c>
      <c r="AK20">
        <f t="shared" si="24"/>
        <v>0.93735234846243209</v>
      </c>
      <c r="AL20">
        <f t="shared" si="8"/>
        <v>-32.817762531091127</v>
      </c>
      <c r="AN20">
        <f t="shared" si="9"/>
        <v>60.257549341448915</v>
      </c>
      <c r="AO20">
        <f t="shared" si="9"/>
        <v>-3.0128774670724456</v>
      </c>
      <c r="AP20">
        <f t="shared" si="9"/>
        <v>-6.9309877451768633</v>
      </c>
      <c r="AQ20">
        <f t="shared" si="9"/>
        <v>-65.662871547862125</v>
      </c>
      <c r="AR20">
        <f t="shared" si="9"/>
        <v>-15.34918741866252</v>
      </c>
      <c r="AS20">
        <f t="shared" si="9"/>
        <v>3.8645010846171437</v>
      </c>
      <c r="AT20">
        <f t="shared" si="9"/>
        <v>0.31892048790189786</v>
      </c>
      <c r="AU20">
        <f t="shared" si="9"/>
        <v>-11.165765846143479</v>
      </c>
      <c r="AW20">
        <v>17</v>
      </c>
      <c r="AX20">
        <f>(R20*SUMPRODUCT(K21:$K$23, X21:$X$23)-$AZ$3*SUMPRODUCT(K20:$K$22, W21:$W$23))/Z20</f>
        <v>47.101448044386679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10"/>
        <v>5.1300000000000005E-2</v>
      </c>
      <c r="I21" s="5">
        <f t="shared" si="11"/>
        <v>1.0512999999999999</v>
      </c>
      <c r="J21">
        <f t="shared" si="12"/>
        <v>0.95120327213925626</v>
      </c>
      <c r="K21">
        <f t="shared" si="20"/>
        <v>0.32363306300148625</v>
      </c>
      <c r="L21" s="2">
        <v>18</v>
      </c>
      <c r="M21" s="6">
        <v>2.4176169999999999E-3</v>
      </c>
      <c r="O21">
        <f t="shared" si="21"/>
        <v>217.34834758357832</v>
      </c>
      <c r="P21">
        <f t="shared" si="22"/>
        <v>10.867417379178917</v>
      </c>
      <c r="Q21" s="4">
        <f t="shared" si="23"/>
        <v>25</v>
      </c>
      <c r="R21">
        <f t="shared" si="0"/>
        <v>100000</v>
      </c>
      <c r="S21">
        <f t="shared" si="1"/>
        <v>31.684389484768474</v>
      </c>
      <c r="U21">
        <f t="shared" si="13"/>
        <v>2.4176169999999999E-3</v>
      </c>
      <c r="V21">
        <f t="shared" si="14"/>
        <v>0.01</v>
      </c>
      <c r="W21">
        <f t="shared" si="15"/>
        <v>0.81484606810263294</v>
      </c>
      <c r="X21">
        <f t="shared" si="16"/>
        <v>1.9699857066280829E-3</v>
      </c>
      <c r="Y21">
        <f t="shared" si="17"/>
        <v>8.1484606810263288E-3</v>
      </c>
      <c r="Z21">
        <f t="shared" si="18"/>
        <v>0.80472762171497847</v>
      </c>
      <c r="AB21">
        <f t="shared" si="19"/>
        <v>38.380429740908937</v>
      </c>
      <c r="AC21">
        <f t="shared" si="2"/>
        <v>25.497303395568807</v>
      </c>
      <c r="AE21">
        <f t="shared" si="3"/>
        <v>174.90621883461347</v>
      </c>
      <c r="AF21">
        <f t="shared" si="4"/>
        <v>-8.7453109417306738</v>
      </c>
      <c r="AG21">
        <f t="shared" si="4"/>
        <v>-20.118190542874462</v>
      </c>
      <c r="AH21">
        <f t="shared" si="5"/>
        <v>-196.99857066280831</v>
      </c>
      <c r="AI21">
        <f t="shared" si="6"/>
        <v>-50.955853312799974</v>
      </c>
      <c r="AJ21">
        <f t="shared" si="7"/>
        <v>12.883126345340131</v>
      </c>
      <c r="AK21">
        <f t="shared" si="24"/>
        <v>0.3272661402140668</v>
      </c>
      <c r="AL21">
        <f t="shared" si="8"/>
        <v>-37.745460827245779</v>
      </c>
      <c r="AN21">
        <f t="shared" si="9"/>
        <v>56.605435339454203</v>
      </c>
      <c r="AO21">
        <f t="shared" si="9"/>
        <v>-2.8302717669727104</v>
      </c>
      <c r="AP21">
        <f t="shared" si="9"/>
        <v>-6.5109116274379959</v>
      </c>
      <c r="AQ21">
        <f t="shared" si="9"/>
        <v>-63.75525083051938</v>
      </c>
      <c r="AR21">
        <f t="shared" si="9"/>
        <v>-16.490998885475886</v>
      </c>
      <c r="AS21">
        <f t="shared" si="9"/>
        <v>4.1694056401775699</v>
      </c>
      <c r="AT21">
        <f t="shared" si="9"/>
        <v>0.10591414337415232</v>
      </c>
      <c r="AU21">
        <f t="shared" si="9"/>
        <v>-12.215679101924165</v>
      </c>
      <c r="AW21">
        <v>18</v>
      </c>
      <c r="AX21">
        <f>(R21*SUMPRODUCT(K22:$K$23, X22:$X$23)-$AZ$3*SUMPRODUCT(K21:$K$22, W22:$W$23))/Z21</f>
        <v>31.684389484768474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10"/>
        <v>7.0000000000000007E-2</v>
      </c>
      <c r="I22" s="5">
        <f t="shared" si="11"/>
        <v>1.07</v>
      </c>
      <c r="J22">
        <f t="shared" si="12"/>
        <v>0.93457943925233644</v>
      </c>
      <c r="K22">
        <f t="shared" si="20"/>
        <v>0.30246080654344509</v>
      </c>
      <c r="L22" s="2">
        <v>19</v>
      </c>
      <c r="M22" s="6">
        <v>2.502181E-3</v>
      </c>
      <c r="O22">
        <f t="shared" si="21"/>
        <v>217.34834758357832</v>
      </c>
      <c r="P22">
        <f t="shared" si="22"/>
        <v>10.867417379178917</v>
      </c>
      <c r="Q22" s="4">
        <f t="shared" si="23"/>
        <v>25</v>
      </c>
      <c r="R22">
        <f t="shared" si="0"/>
        <v>100000</v>
      </c>
      <c r="S22">
        <f t="shared" si="1"/>
        <v>15.583164363424427</v>
      </c>
      <c r="U22">
        <f t="shared" si="13"/>
        <v>2.502181E-3</v>
      </c>
      <c r="V22">
        <f t="shared" si="14"/>
        <v>0.01</v>
      </c>
      <c r="W22">
        <f t="shared" si="15"/>
        <v>0.80472762171497847</v>
      </c>
      <c r="X22">
        <f t="shared" si="16"/>
        <v>2.0135741652304064E-3</v>
      </c>
      <c r="Y22">
        <f t="shared" si="17"/>
        <v>8.047276217149785E-3</v>
      </c>
      <c r="Z22">
        <f t="shared" si="18"/>
        <v>0.79466677133259833</v>
      </c>
      <c r="AB22">
        <f t="shared" si="19"/>
        <v>25.497303395568807</v>
      </c>
      <c r="AC22">
        <f t="shared" si="2"/>
        <v>12.383422911827694</v>
      </c>
      <c r="AE22">
        <f t="shared" si="3"/>
        <v>172.71950962871753</v>
      </c>
      <c r="AF22">
        <f t="shared" si="4"/>
        <v>-8.635975481435878</v>
      </c>
      <c r="AG22">
        <f t="shared" si="4"/>
        <v>-19.866669283314959</v>
      </c>
      <c r="AH22">
        <f t="shared" si="5"/>
        <v>-201.35741652304063</v>
      </c>
      <c r="AI22">
        <f t="shared" si="6"/>
        <v>-57.140551659073935</v>
      </c>
      <c r="AJ22">
        <f t="shared" si="7"/>
        <v>13.113880483741113</v>
      </c>
      <c r="AK22">
        <f t="shared" si="24"/>
        <v>3.9811975883998603</v>
      </c>
      <c r="AL22">
        <f t="shared" si="8"/>
        <v>-40.045473586932964</v>
      </c>
      <c r="AN22">
        <f t="shared" si="9"/>
        <v>52.240882188090232</v>
      </c>
      <c r="AO22">
        <f t="shared" si="9"/>
        <v>-2.6120441094045121</v>
      </c>
      <c r="AP22">
        <f t="shared" si="9"/>
        <v>-6.0088888147633286</v>
      </c>
      <c r="AQ22">
        <f t="shared" si="9"/>
        <v>-60.902726605063286</v>
      </c>
      <c r="AR22">
        <f t="shared" si="9"/>
        <v>-17.282777341140893</v>
      </c>
      <c r="AS22">
        <f t="shared" si="9"/>
        <v>3.9664348680266808</v>
      </c>
      <c r="AT22">
        <f t="shared" si="9"/>
        <v>1.2041562335962404</v>
      </c>
      <c r="AU22">
        <f t="shared" si="9"/>
        <v>-12.112186239517971</v>
      </c>
      <c r="AW22">
        <v>19</v>
      </c>
      <c r="AX22">
        <f>(R22*SUMPRODUCT(K23:$K$23, X23:$X$23)-$AZ$3*SUMPRODUCT(K22:$K$22, W23:$W$23))/Z22</f>
        <v>15.583164363424427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10"/>
        <v>0.10390000000000001</v>
      </c>
      <c r="I23" s="5">
        <f t="shared" si="11"/>
        <v>1.1039000000000001</v>
      </c>
      <c r="J23">
        <f t="shared" si="12"/>
        <v>0.90587915572062683</v>
      </c>
      <c r="K23">
        <f t="shared" si="20"/>
        <v>0.2739929400701559</v>
      </c>
      <c r="L23" s="2">
        <v>20</v>
      </c>
      <c r="M23" s="6">
        <v>2.5943469999999999E-3</v>
      </c>
      <c r="O23">
        <f t="shared" si="21"/>
        <v>217.34834758357832</v>
      </c>
      <c r="P23">
        <f t="shared" si="22"/>
        <v>10.867417379178917</v>
      </c>
      <c r="Q23" s="4">
        <f t="shared" si="23"/>
        <v>25</v>
      </c>
      <c r="R23">
        <f t="shared" si="0"/>
        <v>100000</v>
      </c>
      <c r="S23">
        <f t="shared" si="1"/>
        <v>15.781927433855218</v>
      </c>
      <c r="U23">
        <f t="shared" si="13"/>
        <v>2.5943469999999999E-3</v>
      </c>
      <c r="V23">
        <f t="shared" si="14"/>
        <v>0.01</v>
      </c>
      <c r="W23">
        <f t="shared" si="15"/>
        <v>0.79466677133259833</v>
      </c>
      <c r="X23">
        <f t="shared" si="16"/>
        <v>2.0616413542064124E-3</v>
      </c>
      <c r="Y23">
        <f t="shared" si="17"/>
        <v>7.9466677133259826E-3</v>
      </c>
      <c r="Z23">
        <f t="shared" si="18"/>
        <v>0.78465846226506597</v>
      </c>
      <c r="AB23">
        <f t="shared" si="19"/>
        <v>12.383422911827694</v>
      </c>
      <c r="AC23">
        <f t="shared" si="2"/>
        <v>12.383422911827694</v>
      </c>
      <c r="AE23">
        <f t="shared" si="3"/>
        <v>170.54422019078362</v>
      </c>
      <c r="AF23">
        <f t="shared" si="4"/>
        <v>-8.5272110095391831</v>
      </c>
      <c r="AG23">
        <f t="shared" si="4"/>
        <v>-19.61646155662665</v>
      </c>
      <c r="AH23">
        <f t="shared" si="5"/>
        <v>-206.16413542064123</v>
      </c>
      <c r="AI23">
        <f t="shared" si="6"/>
        <v>-63.763587796023444</v>
      </c>
      <c r="AJ23">
        <f t="shared" si="7"/>
        <v>0</v>
      </c>
      <c r="AK23">
        <f t="shared" si="24"/>
        <v>12.208030246515051</v>
      </c>
      <c r="AL23">
        <f t="shared" si="8"/>
        <v>-51.555557549508393</v>
      </c>
      <c r="AN23">
        <f t="shared" si="9"/>
        <v>46.727912302044849</v>
      </c>
      <c r="AO23">
        <f t="shared" si="9"/>
        <v>-2.3363956151022429</v>
      </c>
      <c r="AP23">
        <f t="shared" si="9"/>
        <v>-5.3747719756733225</v>
      </c>
      <c r="AQ23">
        <f t="shared" si="9"/>
        <v>-56.487517600923255</v>
      </c>
      <c r="AR23">
        <f t="shared" si="9"/>
        <v>-17.470772889653976</v>
      </c>
      <c r="AS23">
        <f t="shared" si="9"/>
        <v>0</v>
      </c>
      <c r="AT23">
        <f t="shared" si="9"/>
        <v>3.3449140997080491</v>
      </c>
      <c r="AU23">
        <f t="shared" si="9"/>
        <v>-14.125858789945926</v>
      </c>
      <c r="AW23">
        <v>20</v>
      </c>
      <c r="AX23">
        <f>(R23*SUMPRODUCT(K$23:$K24, X$23:$X24)-$AZ$3*SUMPRODUCT(K$22:$K23, W$23:$W24))/Z23</f>
        <v>15.781927433855218</v>
      </c>
    </row>
    <row r="25" spans="5:50" x14ac:dyDescent="0.25">
      <c r="AN25" s="8">
        <f t="shared" ref="AN25:AU25" si="25">SUM(AN3:AN23)</f>
        <v>2091.2870338513967</v>
      </c>
      <c r="AO25" s="8">
        <f t="shared" si="25"/>
        <v>-267.57561238025357</v>
      </c>
      <c r="AP25" s="8">
        <f t="shared" si="25"/>
        <v>-1737.9781279601432</v>
      </c>
      <c r="AQ25" s="8">
        <f t="shared" si="25"/>
        <v>-1896.2302074313359</v>
      </c>
      <c r="AR25" s="8">
        <f t="shared" si="25"/>
        <v>-1810.4969139203361</v>
      </c>
      <c r="AS25" s="8">
        <f t="shared" si="25"/>
        <v>-39.95823278430295</v>
      </c>
      <c r="AT25" s="8">
        <f t="shared" si="25"/>
        <v>44.866141375104377</v>
      </c>
      <c r="AU25" s="9">
        <f t="shared" si="25"/>
        <v>-1805.5890053295343</v>
      </c>
    </row>
    <row r="29" spans="5:50" x14ac:dyDescent="0.25">
      <c r="AF29" s="10"/>
      <c r="AG29" s="10"/>
      <c r="AH29" s="10"/>
      <c r="AI29" s="10"/>
      <c r="AJ29" s="10"/>
      <c r="AK29" s="10"/>
      <c r="AL29" s="10"/>
      <c r="AM29" s="10"/>
    </row>
  </sheetData>
  <conditionalFormatting sqref="AN25:AU25">
    <cfRule type="cellIs" dxfId="91" priority="1" operator="lessThan">
      <formula>0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8E1808-8544-4AF1-AB8B-31B886E6AF7F}">
  <dimension ref="A1:AZ29"/>
  <sheetViews>
    <sheetView workbookViewId="0">
      <selection activeCell="M33" sqref="M33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41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v>456.66469732496063</v>
      </c>
      <c r="K3">
        <v>1</v>
      </c>
      <c r="L3" s="2">
        <v>0</v>
      </c>
      <c r="O3">
        <f>$C$3</f>
        <v>456.66469732496063</v>
      </c>
      <c r="P3">
        <f>O3*B5</f>
        <v>365.33175785996855</v>
      </c>
      <c r="Q3" s="4">
        <f>B8</f>
        <v>1522.432587</v>
      </c>
      <c r="R3">
        <f t="shared" ref="R3:R23" si="0">$C$6</f>
        <v>100000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456.66469732496063</v>
      </c>
      <c r="AF3">
        <f t="shared" ref="AF3:AG23" si="4">-$Z3*P3</f>
        <v>-365.33175785996855</v>
      </c>
      <c r="AG3">
        <f t="shared" si="4"/>
        <v>-1522.432587</v>
      </c>
      <c r="AH3">
        <f t="shared" ref="AH3:AH23" si="5">-X3*R3</f>
        <v>0</v>
      </c>
      <c r="AI3">
        <f t="shared" ref="AI3:AI23" si="6">SUM(AE3:AH3)</f>
        <v>-1431.099647535008</v>
      </c>
      <c r="AJ3">
        <f t="shared" ref="AJ3:AJ23" si="7">AB3-AC3</f>
        <v>0</v>
      </c>
      <c r="AL3">
        <f t="shared" ref="AL3:AL23" si="8">SUM(AI3:AK3)</f>
        <v>-1431.099647535008</v>
      </c>
      <c r="AN3">
        <f t="shared" ref="AN3:AU23" si="9">AE3*$K3</f>
        <v>456.66469732496063</v>
      </c>
      <c r="AO3">
        <f t="shared" si="9"/>
        <v>-365.33175785996855</v>
      </c>
      <c r="AP3">
        <f t="shared" si="9"/>
        <v>-1522.432587</v>
      </c>
      <c r="AQ3">
        <f t="shared" si="9"/>
        <v>0</v>
      </c>
      <c r="AR3">
        <f t="shared" si="9"/>
        <v>-1431.099647535008</v>
      </c>
      <c r="AS3">
        <f t="shared" si="9"/>
        <v>0</v>
      </c>
      <c r="AT3">
        <f t="shared" si="9"/>
        <v>0</v>
      </c>
      <c r="AU3">
        <f t="shared" si="9"/>
        <v>-1431.099647535008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272.93643648351008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 t="array" ref="F4:F23">EconomicRates!C44:C63</f>
        <v>1.5900000000000001E-2</v>
      </c>
      <c r="G4" s="5">
        <f t="array" ref="G4:G23">EconomicRates!D44:D63</f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Mortalities!B11:B30</f>
        <v>1.947287E-3</v>
      </c>
      <c r="R4">
        <f t="shared" si="0"/>
        <v>100000</v>
      </c>
      <c r="S4">
        <f t="shared" si="1"/>
        <v>91.338216062409089</v>
      </c>
      <c r="U4">
        <f t="shared" ref="U4:U23" si="13">M4</f>
        <v>1.947287E-3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1.947287E-3</v>
      </c>
      <c r="Y4">
        <f t="shared" ref="Y4:Y23" si="17">V4*W4</f>
        <v>0.01</v>
      </c>
      <c r="Z4">
        <f t="shared" ref="Z4:Z23" si="18">MAX(0, W4-X4-Y4)</f>
        <v>0.98805271299999997</v>
      </c>
      <c r="AB4">
        <f t="shared" ref="AB4:AB23" si="19">AC3</f>
        <v>0</v>
      </c>
      <c r="AC4">
        <f t="shared" si="2"/>
        <v>90.246972181043475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-194.7287</v>
      </c>
      <c r="AI4">
        <f t="shared" si="6"/>
        <v>-194.7287</v>
      </c>
      <c r="AJ4">
        <f t="shared" si="7"/>
        <v>-90.246972181043475</v>
      </c>
      <c r="AK4">
        <f>G4*MAX(0, SUM(AB4, AE4:AF4))</f>
        <v>0</v>
      </c>
      <c r="AL4">
        <f t="shared" si="8"/>
        <v>-284.97567218104348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-182.68946430246737</v>
      </c>
      <c r="AR4">
        <f t="shared" si="9"/>
        <v>-182.68946430246737</v>
      </c>
      <c r="AS4">
        <f t="shared" si="9"/>
        <v>-84.667391107086473</v>
      </c>
      <c r="AT4">
        <f t="shared" si="9"/>
        <v>0</v>
      </c>
      <c r="AU4">
        <f t="shared" si="9"/>
        <v>-267.35685540955387</v>
      </c>
      <c r="AW4">
        <v>1</v>
      </c>
      <c r="AX4">
        <f>(R4*SUMPRODUCT(K5:$K$23, X5:$X$23)-$AZ$3*SUMPRODUCT(K4:$K$22, W5:$W$23))/Z4</f>
        <v>91.338216062409089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v>3.6400000000000002E-2</v>
      </c>
      <c r="G5" s="5"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1.9819680000000002E-3</v>
      </c>
      <c r="O5">
        <f t="shared" ref="O5:O23" si="21">$C$3</f>
        <v>456.66469732496063</v>
      </c>
      <c r="P5">
        <f t="shared" ref="P5:P23" si="22">O5*$C$5</f>
        <v>22.833234866248034</v>
      </c>
      <c r="Q5" s="4">
        <f t="shared" ref="Q5:Q23" si="23">$C$8</f>
        <v>25</v>
      </c>
      <c r="R5">
        <f t="shared" si="0"/>
        <v>100000</v>
      </c>
      <c r="S5">
        <f t="shared" si="1"/>
        <v>178.38221333403544</v>
      </c>
      <c r="U5">
        <f t="shared" si="13"/>
        <v>1.9819680000000002E-3</v>
      </c>
      <c r="V5">
        <f t="shared" si="14"/>
        <v>0.01</v>
      </c>
      <c r="W5">
        <f t="shared" si="15"/>
        <v>0.98805271299999997</v>
      </c>
      <c r="X5">
        <f t="shared" si="16"/>
        <v>1.9582888594791843E-3</v>
      </c>
      <c r="Y5">
        <f t="shared" si="17"/>
        <v>9.8805271300000004E-3</v>
      </c>
      <c r="Z5">
        <f t="shared" si="18"/>
        <v>0.97621389701052086</v>
      </c>
      <c r="AB5">
        <f t="shared" si="19"/>
        <v>90.246972181043475</v>
      </c>
      <c r="AC5">
        <f t="shared" si="2"/>
        <v>174.13919563618083</v>
      </c>
      <c r="AE5">
        <f t="shared" si="3"/>
        <v>445.80242380272978</v>
      </c>
      <c r="AF5">
        <f t="shared" si="4"/>
        <v>-22.290121190136492</v>
      </c>
      <c r="AG5">
        <f t="shared" si="4"/>
        <v>-24.40534742526302</v>
      </c>
      <c r="AH5">
        <f t="shared" si="5"/>
        <v>-195.82888594791842</v>
      </c>
      <c r="AI5">
        <f t="shared" si="6"/>
        <v>203.27806923941182</v>
      </c>
      <c r="AJ5">
        <f t="shared" si="7"/>
        <v>-83.892223455137355</v>
      </c>
      <c r="AK5">
        <f>G5*SUM(AB5, AE5:AF5)</f>
        <v>21.064130266539109</v>
      </c>
      <c r="AL5">
        <f t="shared" si="8"/>
        <v>140.44997605081358</v>
      </c>
      <c r="AN5">
        <f t="shared" si="9"/>
        <v>384.97826085239848</v>
      </c>
      <c r="AO5">
        <f t="shared" si="9"/>
        <v>-19.248913042619925</v>
      </c>
      <c r="AP5">
        <f t="shared" si="9"/>
        <v>-21.075543123188346</v>
      </c>
      <c r="AQ5">
        <f t="shared" si="9"/>
        <v>-169.11048462637518</v>
      </c>
      <c r="AR5">
        <f t="shared" si="9"/>
        <v>175.543320060215</v>
      </c>
      <c r="AS5">
        <f t="shared" si="9"/>
        <v>-72.446179204918465</v>
      </c>
      <c r="AT5">
        <f t="shared" si="9"/>
        <v>18.19019324123051</v>
      </c>
      <c r="AU5">
        <f t="shared" si="9"/>
        <v>121.28733409652705</v>
      </c>
      <c r="AW5">
        <v>2</v>
      </c>
      <c r="AX5">
        <f>(R5*SUMPRODUCT(K6:$K$23, X6:$X$23)-$AZ$3*SUMPRODUCT(K5:$K$22, W6:$W$23))/Z5</f>
        <v>178.38221333403544</v>
      </c>
    </row>
    <row r="6" spans="1:52" x14ac:dyDescent="0.25">
      <c r="A6" t="s">
        <v>16</v>
      </c>
      <c r="C6" s="2">
        <f>'T.26.04.B'!C6</f>
        <v>100000</v>
      </c>
      <c r="E6">
        <v>2006</v>
      </c>
      <c r="F6" s="5">
        <v>5.8799999999999998E-2</v>
      </c>
      <c r="G6" s="5"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2.0299509999999999E-3</v>
      </c>
      <c r="O6">
        <f t="shared" si="21"/>
        <v>456.66469732496063</v>
      </c>
      <c r="P6">
        <f t="shared" si="22"/>
        <v>22.833234866248034</v>
      </c>
      <c r="Q6" s="4">
        <f t="shared" si="23"/>
        <v>25</v>
      </c>
      <c r="R6">
        <f t="shared" si="0"/>
        <v>100000</v>
      </c>
      <c r="S6">
        <f t="shared" si="1"/>
        <v>259.09892916465282</v>
      </c>
      <c r="U6">
        <f t="shared" si="13"/>
        <v>2.0299509999999999E-3</v>
      </c>
      <c r="V6">
        <f t="shared" si="14"/>
        <v>0.01</v>
      </c>
      <c r="W6">
        <f t="shared" si="15"/>
        <v>0.97621389701052086</v>
      </c>
      <c r="X6">
        <f t="shared" si="16"/>
        <v>1.9816663764504038E-3</v>
      </c>
      <c r="Y6">
        <f t="shared" si="17"/>
        <v>9.762138970105208E-3</v>
      </c>
      <c r="Z6">
        <f t="shared" si="18"/>
        <v>0.96447009166396525</v>
      </c>
      <c r="AB6">
        <f t="shared" si="19"/>
        <v>174.13919563618083</v>
      </c>
      <c r="AC6">
        <f t="shared" si="2"/>
        <v>249.89316796146795</v>
      </c>
      <c r="AE6">
        <f t="shared" si="3"/>
        <v>440.43944248870173</v>
      </c>
      <c r="AF6">
        <f t="shared" si="4"/>
        <v>-22.021972124435088</v>
      </c>
      <c r="AG6">
        <f t="shared" si="4"/>
        <v>-24.111752291599132</v>
      </c>
      <c r="AH6">
        <f t="shared" si="5"/>
        <v>-198.1666376450404</v>
      </c>
      <c r="AI6">
        <f t="shared" si="6"/>
        <v>196.13908042762711</v>
      </c>
      <c r="AJ6">
        <f t="shared" si="7"/>
        <v>-75.753972325287123</v>
      </c>
      <c r="AK6">
        <f>G6*SUM(AB6, AE6:AF6)</f>
        <v>34.664564961026173</v>
      </c>
      <c r="AL6">
        <f t="shared" si="8"/>
        <v>155.04967306336616</v>
      </c>
      <c r="AN6">
        <f t="shared" si="9"/>
        <v>343.02578574880857</v>
      </c>
      <c r="AO6">
        <f t="shared" si="9"/>
        <v>-17.151289287440427</v>
      </c>
      <c r="AP6">
        <f t="shared" si="9"/>
        <v>-18.778864873843801</v>
      </c>
      <c r="AQ6">
        <f t="shared" si="9"/>
        <v>-154.33737315461514</v>
      </c>
      <c r="AR6">
        <f t="shared" si="9"/>
        <v>152.7582584329092</v>
      </c>
      <c r="AS6">
        <f t="shared" si="9"/>
        <v>-58.999179850114587</v>
      </c>
      <c r="AT6">
        <f t="shared" si="9"/>
        <v>26.997672066351431</v>
      </c>
      <c r="AU6">
        <f t="shared" si="9"/>
        <v>120.75675064914604</v>
      </c>
      <c r="AW6">
        <v>3</v>
      </c>
      <c r="AX6">
        <f>(R6*SUMPRODUCT(K7:$K$23, X7:$X$23)-$AZ$3*SUMPRODUCT(K6:$K$22, W7:$W$23))/Z6</f>
        <v>259.09892916465282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v>5.4699999999999999E-2</v>
      </c>
      <c r="G7" s="5"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2.0855349999999999E-3</v>
      </c>
      <c r="O7">
        <f t="shared" si="21"/>
        <v>456.66469732496063</v>
      </c>
      <c r="P7">
        <f t="shared" si="22"/>
        <v>22.833234866248034</v>
      </c>
      <c r="Q7" s="4">
        <f t="shared" si="23"/>
        <v>25</v>
      </c>
      <c r="R7">
        <f t="shared" si="0"/>
        <v>100000</v>
      </c>
      <c r="S7">
        <f t="shared" si="1"/>
        <v>328.60776397446608</v>
      </c>
      <c r="U7">
        <f t="shared" si="13"/>
        <v>2.0855349999999999E-3</v>
      </c>
      <c r="V7">
        <f t="shared" si="14"/>
        <v>0.01</v>
      </c>
      <c r="W7">
        <f t="shared" si="15"/>
        <v>0.96447009166396525</v>
      </c>
      <c r="X7">
        <f t="shared" si="16"/>
        <v>2.0114361326184077E-3</v>
      </c>
      <c r="Y7">
        <f t="shared" si="17"/>
        <v>9.6447009166396522E-3</v>
      </c>
      <c r="Z7">
        <f t="shared" si="18"/>
        <v>0.95281395461470719</v>
      </c>
      <c r="AB7">
        <f t="shared" si="19"/>
        <v>249.89316796146795</v>
      </c>
      <c r="AC7">
        <f t="shared" si="2"/>
        <v>313.10206310960734</v>
      </c>
      <c r="AE7">
        <f t="shared" si="3"/>
        <v>435.11649619112404</v>
      </c>
      <c r="AF7">
        <f t="shared" si="4"/>
        <v>-21.755824809556206</v>
      </c>
      <c r="AG7">
        <f t="shared" si="4"/>
        <v>-23.820348865367681</v>
      </c>
      <c r="AH7">
        <f t="shared" si="5"/>
        <v>-201.14361326184078</v>
      </c>
      <c r="AI7">
        <f t="shared" si="6"/>
        <v>188.39670925435937</v>
      </c>
      <c r="AJ7">
        <f t="shared" si="7"/>
        <v>-63.208895148139391</v>
      </c>
      <c r="AK7">
        <f>G7*SUM(AB7, AE7:AF7)</f>
        <v>32.565763511743057</v>
      </c>
      <c r="AL7">
        <f t="shared" si="8"/>
        <v>157.75357761796303</v>
      </c>
      <c r="AN7">
        <f t="shared" si="9"/>
        <v>306.762139593771</v>
      </c>
      <c r="AO7">
        <f t="shared" si="9"/>
        <v>-15.338106979688552</v>
      </c>
      <c r="AP7">
        <f t="shared" si="9"/>
        <v>-16.793620209242953</v>
      </c>
      <c r="AQ7">
        <f t="shared" si="9"/>
        <v>-141.80856324675236</v>
      </c>
      <c r="AR7">
        <f t="shared" si="9"/>
        <v>132.82184915808713</v>
      </c>
      <c r="AS7">
        <f t="shared" si="9"/>
        <v>-44.562998844531307</v>
      </c>
      <c r="AT7">
        <f t="shared" si="9"/>
        <v>22.959238226580581</v>
      </c>
      <c r="AU7">
        <f t="shared" si="9"/>
        <v>111.21808854013642</v>
      </c>
      <c r="AW7">
        <v>4</v>
      </c>
      <c r="AX7">
        <f>(R7*SUMPRODUCT(K8:$K$23, X8:$X$23)-$AZ$3*SUMPRODUCT(K7:$K$22, W8:$W$23))/Z7</f>
        <v>328.60776397446608</v>
      </c>
    </row>
    <row r="8" spans="1:52" x14ac:dyDescent="0.25">
      <c r="B8" s="2">
        <f>'T.26.04.A'!B8</f>
        <v>1522.432587</v>
      </c>
      <c r="C8" s="2">
        <f>'T.26.04.A'!C8</f>
        <v>25</v>
      </c>
      <c r="E8">
        <v>2008</v>
      </c>
      <c r="F8" s="5">
        <v>2.2499999999999999E-2</v>
      </c>
      <c r="G8" s="5"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2.1420699999999998E-3</v>
      </c>
      <c r="O8">
        <f t="shared" si="21"/>
        <v>456.66469732496063</v>
      </c>
      <c r="P8">
        <f t="shared" si="22"/>
        <v>22.833234866248034</v>
      </c>
      <c r="Q8" s="4">
        <f t="shared" si="23"/>
        <v>25</v>
      </c>
      <c r="R8">
        <f t="shared" si="0"/>
        <v>100000</v>
      </c>
      <c r="S8">
        <f t="shared" si="1"/>
        <v>384.89481580007703</v>
      </c>
      <c r="U8">
        <f t="shared" si="13"/>
        <v>2.1420699999999998E-3</v>
      </c>
      <c r="V8">
        <f t="shared" si="14"/>
        <v>0.01</v>
      </c>
      <c r="W8">
        <f t="shared" si="15"/>
        <v>0.95281395461470719</v>
      </c>
      <c r="X8">
        <f t="shared" si="16"/>
        <v>2.0409941877615255E-3</v>
      </c>
      <c r="Y8">
        <f t="shared" si="17"/>
        <v>9.5281395461470717E-3</v>
      </c>
      <c r="Z8">
        <f t="shared" si="18"/>
        <v>0.94124482088079864</v>
      </c>
      <c r="AB8">
        <f t="shared" si="19"/>
        <v>313.10206310960734</v>
      </c>
      <c r="AC8">
        <f t="shared" si="2"/>
        <v>362.28025195569148</v>
      </c>
      <c r="AE8">
        <f t="shared" si="3"/>
        <v>429.83328123621669</v>
      </c>
      <c r="AF8">
        <f t="shared" si="4"/>
        <v>-21.491664061810837</v>
      </c>
      <c r="AG8">
        <f t="shared" si="4"/>
        <v>-23.531120522019965</v>
      </c>
      <c r="AH8">
        <f t="shared" si="5"/>
        <v>-204.09941877615256</v>
      </c>
      <c r="AI8">
        <f t="shared" si="6"/>
        <v>180.71107787623333</v>
      </c>
      <c r="AJ8">
        <f t="shared" si="7"/>
        <v>-49.17818884608414</v>
      </c>
      <c r="AK8">
        <f t="shared" ref="AK8:AK23" si="24">G8*SUM(AB8:AB8, AE8:AF8)</f>
        <v>15.366750390049479</v>
      </c>
      <c r="AL8">
        <f t="shared" si="8"/>
        <v>146.89963942019867</v>
      </c>
      <c r="AN8">
        <f t="shared" si="9"/>
        <v>282.55236570766772</v>
      </c>
      <c r="AO8">
        <f t="shared" si="9"/>
        <v>-14.127618285383388</v>
      </c>
      <c r="AP8">
        <f t="shared" si="9"/>
        <v>-15.468261908726255</v>
      </c>
      <c r="AQ8">
        <f t="shared" si="9"/>
        <v>-134.16544537664538</v>
      </c>
      <c r="AR8">
        <f t="shared" si="9"/>
        <v>118.7910401369127</v>
      </c>
      <c r="AS8">
        <f t="shared" si="9"/>
        <v>-32.327449283861363</v>
      </c>
      <c r="AT8">
        <f t="shared" si="9"/>
        <v>10.10138550337518</v>
      </c>
      <c r="AU8">
        <f t="shared" si="9"/>
        <v>96.564976356426527</v>
      </c>
      <c r="AW8">
        <v>5</v>
      </c>
      <c r="AX8">
        <f>(R8*SUMPRODUCT(K9:$K$23, X9:$X$23)-$AZ$3*SUMPRODUCT(K8:$K$22, W9:$W$23))/Z8</f>
        <v>384.89481580007703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2.2014550000000002E-3</v>
      </c>
      <c r="O9">
        <f t="shared" si="21"/>
        <v>456.66469732496063</v>
      </c>
      <c r="P9">
        <f t="shared" si="22"/>
        <v>22.833234866248034</v>
      </c>
      <c r="Q9" s="4">
        <f t="shared" si="23"/>
        <v>25</v>
      </c>
      <c r="R9">
        <f t="shared" si="0"/>
        <v>100000</v>
      </c>
      <c r="S9">
        <f t="shared" si="1"/>
        <v>432.04801195604034</v>
      </c>
      <c r="U9">
        <f t="shared" si="13"/>
        <v>2.2014550000000002E-3</v>
      </c>
      <c r="V9">
        <f t="shared" si="14"/>
        <v>0.01</v>
      </c>
      <c r="W9">
        <f t="shared" si="15"/>
        <v>0.94124482088079864</v>
      </c>
      <c r="X9">
        <f t="shared" si="16"/>
        <v>2.0721081171521387E-3</v>
      </c>
      <c r="Y9">
        <f t="shared" si="17"/>
        <v>9.4124482088079869E-3</v>
      </c>
      <c r="Z9">
        <f t="shared" si="18"/>
        <v>0.92976026455483851</v>
      </c>
      <c r="AB9">
        <f t="shared" si="19"/>
        <v>362.28025195569148</v>
      </c>
      <c r="AC9">
        <f t="shared" si="2"/>
        <v>401.70107389664008</v>
      </c>
      <c r="AE9">
        <f t="shared" si="3"/>
        <v>424.58868979771063</v>
      </c>
      <c r="AF9">
        <f t="shared" si="4"/>
        <v>-21.229434489885534</v>
      </c>
      <c r="AG9">
        <f t="shared" si="4"/>
        <v>-23.244006613870962</v>
      </c>
      <c r="AH9">
        <f t="shared" si="5"/>
        <v>-207.21081171521388</v>
      </c>
      <c r="AI9">
        <f t="shared" si="6"/>
        <v>172.90443697874025</v>
      </c>
      <c r="AJ9">
        <f t="shared" si="7"/>
        <v>-39.420821940948599</v>
      </c>
      <c r="AK9">
        <f t="shared" si="24"/>
        <v>4.5172730928547482</v>
      </c>
      <c r="AL9">
        <f t="shared" si="8"/>
        <v>138.00088813064639</v>
      </c>
      <c r="AN9">
        <f t="shared" si="9"/>
        <v>265.25833086137817</v>
      </c>
      <c r="AO9">
        <f t="shared" si="9"/>
        <v>-13.26291654306891</v>
      </c>
      <c r="AP9">
        <f t="shared" si="9"/>
        <v>-14.521504093441093</v>
      </c>
      <c r="AQ9">
        <f t="shared" si="9"/>
        <v>-129.45326941750605</v>
      </c>
      <c r="AR9">
        <f t="shared" si="9"/>
        <v>108.0206408073621</v>
      </c>
      <c r="AS9">
        <f t="shared" si="9"/>
        <v>-24.627837906425555</v>
      </c>
      <c r="AT9">
        <f t="shared" si="9"/>
        <v>2.8221296267372376</v>
      </c>
      <c r="AU9">
        <f t="shared" si="9"/>
        <v>86.214932527673781</v>
      </c>
      <c r="AW9">
        <v>6</v>
      </c>
      <c r="AX9">
        <f>(R9*SUMPRODUCT(K10:$K$23, X10:$X$23)-$AZ$3*SUMPRODUCT(K9:$K$22, W10:$W$23))/Z9</f>
        <v>432.04801195604034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2.2708170000000001E-3</v>
      </c>
      <c r="O10">
        <f t="shared" si="21"/>
        <v>456.66469732496063</v>
      </c>
      <c r="P10">
        <f t="shared" si="22"/>
        <v>22.833234866248034</v>
      </c>
      <c r="Q10" s="4">
        <f t="shared" si="23"/>
        <v>25</v>
      </c>
      <c r="R10">
        <f t="shared" si="0"/>
        <v>100000</v>
      </c>
      <c r="S10">
        <f t="shared" si="1"/>
        <v>473.58316135266068</v>
      </c>
      <c r="U10">
        <f t="shared" si="13"/>
        <v>2.2708170000000001E-3</v>
      </c>
      <c r="V10">
        <f t="shared" si="14"/>
        <v>0.01</v>
      </c>
      <c r="W10">
        <f t="shared" si="15"/>
        <v>0.92976026455483851</v>
      </c>
      <c r="X10">
        <f t="shared" si="16"/>
        <v>2.1113154146756249E-3</v>
      </c>
      <c r="Y10">
        <f t="shared" si="17"/>
        <v>9.2976026455483859E-3</v>
      </c>
      <c r="Z10">
        <f t="shared" si="18"/>
        <v>0.91835134649461458</v>
      </c>
      <c r="AB10">
        <f t="shared" si="19"/>
        <v>401.70107389664008</v>
      </c>
      <c r="AC10">
        <f t="shared" si="2"/>
        <v>434.91573390539224</v>
      </c>
      <c r="AE10">
        <f t="shared" si="3"/>
        <v>419.3786396849332</v>
      </c>
      <c r="AF10">
        <f t="shared" si="4"/>
        <v>-20.968931984246662</v>
      </c>
      <c r="AG10">
        <f t="shared" si="4"/>
        <v>-22.958783662365363</v>
      </c>
      <c r="AH10">
        <f t="shared" si="5"/>
        <v>-211.1315414675625</v>
      </c>
      <c r="AI10">
        <f t="shared" si="6"/>
        <v>164.31938257075871</v>
      </c>
      <c r="AJ10">
        <f t="shared" si="7"/>
        <v>-33.214660008752162</v>
      </c>
      <c r="AK10">
        <f t="shared" si="24"/>
        <v>3.2804542045490397</v>
      </c>
      <c r="AL10">
        <f t="shared" si="8"/>
        <v>134.38517676655559</v>
      </c>
      <c r="AN10">
        <f t="shared" si="9"/>
        <v>248.93434149705726</v>
      </c>
      <c r="AO10">
        <f t="shared" si="9"/>
        <v>-12.446717074852863</v>
      </c>
      <c r="AP10">
        <f t="shared" si="9"/>
        <v>-13.627851186836796</v>
      </c>
      <c r="AQ10">
        <f t="shared" si="9"/>
        <v>-125.32324317702852</v>
      </c>
      <c r="AR10">
        <f t="shared" si="9"/>
        <v>97.536530058339082</v>
      </c>
      <c r="AS10">
        <f t="shared" si="9"/>
        <v>-19.715523717514721</v>
      </c>
      <c r="AT10">
        <f t="shared" si="9"/>
        <v>1.9472086318801758</v>
      </c>
      <c r="AU10">
        <f t="shared" si="9"/>
        <v>79.768214972704541</v>
      </c>
      <c r="AW10">
        <v>7</v>
      </c>
      <c r="AX10">
        <f>(R10*SUMPRODUCT(K11:$K$23, X11:$X$23)-$AZ$3*SUMPRODUCT(K10:$K$22, W11:$W$23))/Z10</f>
        <v>473.58316135266068</v>
      </c>
    </row>
    <row r="11" spans="1:52" x14ac:dyDescent="0.25">
      <c r="A11" t="s">
        <v>33</v>
      </c>
      <c r="C11" s="7">
        <f>AU25</f>
        <v>-866.18176718153734</v>
      </c>
      <c r="E11">
        <v>2011</v>
      </c>
      <c r="F11" s="5">
        <v>1.5E-3</v>
      </c>
      <c r="G11" s="5"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2.3392280000000001E-3</v>
      </c>
      <c r="O11">
        <f t="shared" si="21"/>
        <v>456.66469732496063</v>
      </c>
      <c r="P11">
        <f t="shared" si="22"/>
        <v>22.833234866248034</v>
      </c>
      <c r="Q11" s="4">
        <f t="shared" si="23"/>
        <v>25</v>
      </c>
      <c r="R11">
        <f t="shared" si="0"/>
        <v>100000</v>
      </c>
      <c r="S11">
        <f t="shared" si="1"/>
        <v>509.83240170095718</v>
      </c>
      <c r="U11">
        <f t="shared" si="13"/>
        <v>2.3392280000000001E-3</v>
      </c>
      <c r="V11">
        <f t="shared" si="14"/>
        <v>0.01</v>
      </c>
      <c r="W11">
        <f t="shared" si="15"/>
        <v>0.91835134649461458</v>
      </c>
      <c r="X11">
        <f t="shared" si="16"/>
        <v>2.1482331835579044E-3</v>
      </c>
      <c r="Y11">
        <f t="shared" si="17"/>
        <v>9.1835134649461466E-3</v>
      </c>
      <c r="Z11">
        <f t="shared" si="18"/>
        <v>0.90701959984611047</v>
      </c>
      <c r="AB11">
        <f t="shared" si="19"/>
        <v>434.91573390539224</v>
      </c>
      <c r="AC11">
        <f t="shared" si="2"/>
        <v>462.42798097938362</v>
      </c>
      <c r="AE11">
        <f t="shared" si="3"/>
        <v>414.20383103153097</v>
      </c>
      <c r="AF11">
        <f t="shared" si="4"/>
        <v>-20.71019155157655</v>
      </c>
      <c r="AG11">
        <f t="shared" si="4"/>
        <v>-22.675489996152763</v>
      </c>
      <c r="AH11">
        <f t="shared" si="5"/>
        <v>-214.82331835579043</v>
      </c>
      <c r="AI11">
        <f t="shared" si="6"/>
        <v>155.99483112801124</v>
      </c>
      <c r="AJ11">
        <f t="shared" si="7"/>
        <v>-27.512247073991375</v>
      </c>
      <c r="AK11">
        <f t="shared" si="24"/>
        <v>1.9881824961248318</v>
      </c>
      <c r="AL11">
        <f t="shared" si="8"/>
        <v>130.4707665501447</v>
      </c>
      <c r="AN11">
        <f t="shared" si="9"/>
        <v>233.82090718049946</v>
      </c>
      <c r="AO11">
        <f t="shared" si="9"/>
        <v>-11.691045359024974</v>
      </c>
      <c r="AP11">
        <f t="shared" si="9"/>
        <v>-12.800469827762573</v>
      </c>
      <c r="AQ11">
        <f t="shared" si="9"/>
        <v>-121.26923852052064</v>
      </c>
      <c r="AR11">
        <f t="shared" si="9"/>
        <v>88.060153473191278</v>
      </c>
      <c r="AS11">
        <f t="shared" si="9"/>
        <v>-15.530852414846454</v>
      </c>
      <c r="AT11">
        <f t="shared" si="9"/>
        <v>1.1223426729940349</v>
      </c>
      <c r="AU11">
        <f t="shared" si="9"/>
        <v>73.651643731338865</v>
      </c>
      <c r="AW11">
        <v>8</v>
      </c>
      <c r="AX11">
        <f>(R11*SUMPRODUCT(K12:$K$23, X12:$X$23)-$AZ$3*SUMPRODUCT(K11:$K$22, W12:$W$23))/Z11</f>
        <v>509.83240170095718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2.4176169999999999E-3</v>
      </c>
      <c r="O12">
        <f t="shared" si="21"/>
        <v>456.66469732496063</v>
      </c>
      <c r="P12">
        <f t="shared" si="22"/>
        <v>22.833234866248034</v>
      </c>
      <c r="Q12" s="4">
        <f t="shared" si="23"/>
        <v>25</v>
      </c>
      <c r="R12">
        <f t="shared" si="0"/>
        <v>100000</v>
      </c>
      <c r="S12">
        <f t="shared" si="1"/>
        <v>540.88084163148301</v>
      </c>
      <c r="U12">
        <f t="shared" si="13"/>
        <v>2.4176169999999999E-3</v>
      </c>
      <c r="V12">
        <f t="shared" si="14"/>
        <v>0.01</v>
      </c>
      <c r="W12">
        <f t="shared" si="15"/>
        <v>0.90701959984611047</v>
      </c>
      <c r="X12">
        <f t="shared" si="16"/>
        <v>2.1928260039211539E-3</v>
      </c>
      <c r="Y12">
        <f t="shared" si="17"/>
        <v>9.0701959984611051E-3</v>
      </c>
      <c r="Z12">
        <f t="shared" si="18"/>
        <v>0.8957565778437282</v>
      </c>
      <c r="AB12">
        <f t="shared" si="19"/>
        <v>462.42798097938362</v>
      </c>
      <c r="AC12">
        <f t="shared" si="2"/>
        <v>484.49757172105274</v>
      </c>
      <c r="AE12">
        <f t="shared" si="3"/>
        <v>409.06040649784865</v>
      </c>
      <c r="AF12">
        <f t="shared" si="4"/>
        <v>-20.453020324892435</v>
      </c>
      <c r="AG12">
        <f t="shared" si="4"/>
        <v>-22.393914446093206</v>
      </c>
      <c r="AH12">
        <f t="shared" si="5"/>
        <v>-219.2826003921154</v>
      </c>
      <c r="AI12">
        <f t="shared" si="6"/>
        <v>146.93087133474762</v>
      </c>
      <c r="AJ12">
        <f t="shared" si="7"/>
        <v>-22.069590741669117</v>
      </c>
      <c r="AK12">
        <f t="shared" si="24"/>
        <v>1.9573813444503814</v>
      </c>
      <c r="AL12">
        <f t="shared" si="8"/>
        <v>126.81866193752889</v>
      </c>
      <c r="AN12">
        <f t="shared" si="9"/>
        <v>219.52410752784431</v>
      </c>
      <c r="AO12">
        <f t="shared" si="9"/>
        <v>-10.976205376392217</v>
      </c>
      <c r="AP12">
        <f t="shared" si="9"/>
        <v>-12.017794938702691</v>
      </c>
      <c r="AQ12">
        <f t="shared" si="9"/>
        <v>-117.67899406249973</v>
      </c>
      <c r="AR12">
        <f t="shared" si="9"/>
        <v>78.851113150249688</v>
      </c>
      <c r="AS12">
        <f t="shared" si="9"/>
        <v>-11.843745163576884</v>
      </c>
      <c r="AT12">
        <f t="shared" si="9"/>
        <v>1.050437504844121</v>
      </c>
      <c r="AU12">
        <f t="shared" si="9"/>
        <v>68.05780549151693</v>
      </c>
      <c r="AW12">
        <v>9</v>
      </c>
      <c r="AX12">
        <f>(R12*SUMPRODUCT(K13:$K$23, X13:$X$23)-$AZ$3*SUMPRODUCT(K12:$K$22, W13:$W$23))/Z12</f>
        <v>540.88084163148301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2.502181E-3</v>
      </c>
      <c r="O13">
        <f t="shared" si="21"/>
        <v>456.66469732496063</v>
      </c>
      <c r="P13">
        <f t="shared" si="22"/>
        <v>22.833234866248034</v>
      </c>
      <c r="Q13" s="4">
        <f t="shared" si="23"/>
        <v>25</v>
      </c>
      <c r="R13">
        <f t="shared" si="0"/>
        <v>100000</v>
      </c>
      <c r="S13">
        <f t="shared" si="1"/>
        <v>566.75950602487876</v>
      </c>
      <c r="U13">
        <f t="shared" si="13"/>
        <v>2.502181E-3</v>
      </c>
      <c r="V13">
        <f t="shared" si="14"/>
        <v>0.01</v>
      </c>
      <c r="W13">
        <f t="shared" si="15"/>
        <v>0.8957565778437282</v>
      </c>
      <c r="X13">
        <f t="shared" si="16"/>
        <v>2.2413450897055976E-3</v>
      </c>
      <c r="Y13">
        <f t="shared" si="17"/>
        <v>8.9575657784372823E-3</v>
      </c>
      <c r="Z13">
        <f t="shared" si="18"/>
        <v>0.88455766697558524</v>
      </c>
      <c r="AB13">
        <f t="shared" si="19"/>
        <v>484.49757172105274</v>
      </c>
      <c r="AC13">
        <f t="shared" si="2"/>
        <v>501.33146638560191</v>
      </c>
      <c r="AE13">
        <f t="shared" si="3"/>
        <v>403.94625925587894</v>
      </c>
      <c r="AF13">
        <f t="shared" si="4"/>
        <v>-20.197312962793951</v>
      </c>
      <c r="AG13">
        <f t="shared" si="4"/>
        <v>-22.113941674389633</v>
      </c>
      <c r="AH13">
        <f t="shared" si="5"/>
        <v>-224.13450897055975</v>
      </c>
      <c r="AI13">
        <f t="shared" si="6"/>
        <v>137.5004956481356</v>
      </c>
      <c r="AJ13">
        <f t="shared" si="7"/>
        <v>-16.833894664549177</v>
      </c>
      <c r="AK13">
        <f t="shared" si="24"/>
        <v>1.7364930360282753</v>
      </c>
      <c r="AL13">
        <f t="shared" si="8"/>
        <v>122.4030940196147</v>
      </c>
      <c r="AN13">
        <f t="shared" si="9"/>
        <v>206.12301740198507</v>
      </c>
      <c r="AO13">
        <f t="shared" si="9"/>
        <v>-10.306150870099255</v>
      </c>
      <c r="AP13">
        <f t="shared" si="9"/>
        <v>-11.284155454177183</v>
      </c>
      <c r="AQ13">
        <f t="shared" si="9"/>
        <v>-114.36987033381395</v>
      </c>
      <c r="AR13">
        <f t="shared" si="9"/>
        <v>70.162840743894677</v>
      </c>
      <c r="AS13">
        <f t="shared" si="9"/>
        <v>-8.5898880937181357</v>
      </c>
      <c r="AT13">
        <f t="shared" si="9"/>
        <v>0.88608614656572748</v>
      </c>
      <c r="AU13">
        <f t="shared" si="9"/>
        <v>62.45903879674227</v>
      </c>
      <c r="AW13">
        <v>10</v>
      </c>
      <c r="AX13">
        <f>(R13*SUMPRODUCT(K14:$K$23, X14:$X$23)-$AZ$3*SUMPRODUCT(K13:$K$22, W14:$W$23))/Z13</f>
        <v>566.75950602487876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10"/>
        <v>5.1400000000000001E-2</v>
      </c>
      <c r="I14" s="5">
        <f t="shared" si="11"/>
        <v>1.0514000000000001</v>
      </c>
      <c r="J14">
        <f t="shared" si="12"/>
        <v>0.95111280197831449</v>
      </c>
      <c r="K14">
        <f t="shared" si="20"/>
        <v>0.48532753093089492</v>
      </c>
      <c r="L14" s="2">
        <v>11</v>
      </c>
      <c r="M14" s="6">
        <v>2.5943469999999999E-3</v>
      </c>
      <c r="O14">
        <f t="shared" si="21"/>
        <v>456.66469732496063</v>
      </c>
      <c r="P14">
        <f t="shared" si="22"/>
        <v>22.833234866248034</v>
      </c>
      <c r="Q14" s="4">
        <f t="shared" si="23"/>
        <v>25</v>
      </c>
      <c r="R14">
        <f t="shared" si="0"/>
        <v>100000</v>
      </c>
      <c r="S14">
        <f t="shared" si="1"/>
        <v>587.52033273018799</v>
      </c>
      <c r="U14">
        <f t="shared" si="13"/>
        <v>2.5943469999999999E-3</v>
      </c>
      <c r="V14">
        <f t="shared" si="14"/>
        <v>0.01</v>
      </c>
      <c r="W14">
        <f t="shared" si="15"/>
        <v>0.88455766697558524</v>
      </c>
      <c r="X14">
        <f t="shared" si="16"/>
        <v>2.2948495296451084E-3</v>
      </c>
      <c r="Y14">
        <f t="shared" si="17"/>
        <v>8.8455766697558523E-3</v>
      </c>
      <c r="Z14">
        <f t="shared" si="18"/>
        <v>0.87341724077618432</v>
      </c>
      <c r="AB14">
        <f t="shared" si="19"/>
        <v>501.33146638560191</v>
      </c>
      <c r="AC14">
        <f t="shared" si="2"/>
        <v>513.15038791310656</v>
      </c>
      <c r="AE14">
        <f t="shared" si="3"/>
        <v>398.85881989745849</v>
      </c>
      <c r="AF14">
        <f t="shared" si="4"/>
        <v>-19.942940994872927</v>
      </c>
      <c r="AG14">
        <f t="shared" si="4"/>
        <v>-21.835431019404609</v>
      </c>
      <c r="AH14">
        <f t="shared" si="5"/>
        <v>-229.48495296451085</v>
      </c>
      <c r="AI14">
        <f t="shared" si="6"/>
        <v>127.59549491867011</v>
      </c>
      <c r="AJ14">
        <f t="shared" si="7"/>
        <v>-11.818921527504642</v>
      </c>
      <c r="AK14">
        <f t="shared" si="24"/>
        <v>1.5844452215187375</v>
      </c>
      <c r="AL14">
        <f t="shared" si="8"/>
        <v>117.36101861268421</v>
      </c>
      <c r="AN14">
        <f t="shared" si="9"/>
        <v>193.57716625084404</v>
      </c>
      <c r="AO14">
        <f t="shared" si="9"/>
        <v>-9.6788583125422036</v>
      </c>
      <c r="AP14">
        <f t="shared" si="9"/>
        <v>-10.597335823459513</v>
      </c>
      <c r="AQ14">
        <f t="shared" si="9"/>
        <v>-111.3753656080586</v>
      </c>
      <c r="AR14">
        <f t="shared" si="9"/>
        <v>61.925606506783716</v>
      </c>
      <c r="AS14">
        <f t="shared" si="9"/>
        <v>-5.7360480032098291</v>
      </c>
      <c r="AT14">
        <f t="shared" si="9"/>
        <v>0.76897488725494367</v>
      </c>
      <c r="AU14">
        <f t="shared" si="9"/>
        <v>56.958533390828826</v>
      </c>
      <c r="AW14">
        <v>11</v>
      </c>
      <c r="AX14">
        <f>(R14*SUMPRODUCT(K15:$K$23, X15:$X$23)-$AZ$3*SUMPRODUCT(K14:$K$22, W15:$W$23))/Z14</f>
        <v>587.52033273018799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10"/>
        <v>5.1900000000000002E-2</v>
      </c>
      <c r="I15" s="5">
        <f t="shared" si="11"/>
        <v>1.0519000000000001</v>
      </c>
      <c r="J15">
        <f t="shared" si="12"/>
        <v>0.95066070919288903</v>
      </c>
      <c r="K15">
        <f t="shared" si="20"/>
        <v>0.46138181474559836</v>
      </c>
      <c r="L15" s="2">
        <v>12</v>
      </c>
      <c r="M15" s="6">
        <v>2.6922130000000002E-3</v>
      </c>
      <c r="O15">
        <f t="shared" si="21"/>
        <v>456.66469732496063</v>
      </c>
      <c r="P15">
        <f t="shared" si="22"/>
        <v>22.833234866248034</v>
      </c>
      <c r="Q15" s="4">
        <f t="shared" si="23"/>
        <v>25</v>
      </c>
      <c r="R15">
        <f t="shared" si="0"/>
        <v>100000</v>
      </c>
      <c r="S15">
        <f t="shared" si="1"/>
        <v>603.42893617594609</v>
      </c>
      <c r="U15">
        <f t="shared" si="13"/>
        <v>2.6922130000000002E-3</v>
      </c>
      <c r="V15">
        <f t="shared" si="14"/>
        <v>0.01</v>
      </c>
      <c r="W15">
        <f t="shared" si="15"/>
        <v>0.87341724077618432</v>
      </c>
      <c r="X15">
        <f t="shared" si="16"/>
        <v>2.3514252500417736E-3</v>
      </c>
      <c r="Y15">
        <f t="shared" si="17"/>
        <v>8.7341724077618435E-3</v>
      </c>
      <c r="Z15">
        <f t="shared" si="18"/>
        <v>0.86233164311838073</v>
      </c>
      <c r="AB15">
        <f t="shared" si="19"/>
        <v>513.15038791310656</v>
      </c>
      <c r="AC15">
        <f t="shared" si="2"/>
        <v>520.35586603778006</v>
      </c>
      <c r="AE15">
        <f t="shared" si="3"/>
        <v>393.7964187983913</v>
      </c>
      <c r="AF15">
        <f t="shared" si="4"/>
        <v>-19.689820939919567</v>
      </c>
      <c r="AG15">
        <f t="shared" si="4"/>
        <v>-21.558291077959517</v>
      </c>
      <c r="AH15">
        <f t="shared" si="5"/>
        <v>-235.14252500417737</v>
      </c>
      <c r="AI15">
        <f t="shared" si="6"/>
        <v>117.40578177633486</v>
      </c>
      <c r="AJ15">
        <f t="shared" si="7"/>
        <v>-7.2054781246735047</v>
      </c>
      <c r="AK15">
        <f t="shared" si="24"/>
        <v>3.6377536416634717</v>
      </c>
      <c r="AL15">
        <f t="shared" si="8"/>
        <v>113.83805729332482</v>
      </c>
      <c r="AN15">
        <f t="shared" si="9"/>
        <v>181.69050634551945</v>
      </c>
      <c r="AO15">
        <f t="shared" si="9"/>
        <v>-9.0845253172759737</v>
      </c>
      <c r="AP15">
        <f t="shared" si="9"/>
        <v>-9.9466034603628035</v>
      </c>
      <c r="AQ15">
        <f t="shared" si="9"/>
        <v>-108.4904849102896</v>
      </c>
      <c r="AR15">
        <f t="shared" si="9"/>
        <v>54.16889265759108</v>
      </c>
      <c r="AS15">
        <f t="shared" si="9"/>
        <v>-3.3244765732715726</v>
      </c>
      <c r="AT15">
        <f t="shared" si="9"/>
        <v>1.6783933767881016</v>
      </c>
      <c r="AU15">
        <f t="shared" si="9"/>
        <v>52.522809461107606</v>
      </c>
      <c r="AW15">
        <v>12</v>
      </c>
      <c r="AX15">
        <f>(R15*SUMPRODUCT(K16:$K$23, X16:$X$23)-$AZ$3*SUMPRODUCT(K15:$K$22, W16:$W$23))/Z15</f>
        <v>603.42893617594609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10"/>
        <v>5.4700000000000006E-2</v>
      </c>
      <c r="I16" s="5">
        <f t="shared" si="11"/>
        <v>1.0547</v>
      </c>
      <c r="J16">
        <f t="shared" si="12"/>
        <v>0.94813691096994412</v>
      </c>
      <c r="K16">
        <f t="shared" si="20"/>
        <v>0.43745312861059865</v>
      </c>
      <c r="L16" s="2">
        <v>13</v>
      </c>
      <c r="M16" s="6">
        <v>2.807183E-3</v>
      </c>
      <c r="O16">
        <f t="shared" si="21"/>
        <v>456.66469732496063</v>
      </c>
      <c r="P16">
        <f t="shared" si="22"/>
        <v>22.833234866248034</v>
      </c>
      <c r="Q16" s="4">
        <f t="shared" si="23"/>
        <v>25</v>
      </c>
      <c r="R16">
        <f t="shared" si="0"/>
        <v>100000</v>
      </c>
      <c r="S16">
        <f t="shared" si="1"/>
        <v>614.42479676962239</v>
      </c>
      <c r="U16">
        <f t="shared" si="13"/>
        <v>2.807183E-3</v>
      </c>
      <c r="V16">
        <f t="shared" si="14"/>
        <v>0.01</v>
      </c>
      <c r="W16">
        <f t="shared" si="15"/>
        <v>0.86233164311838073</v>
      </c>
      <c r="X16">
        <f t="shared" si="16"/>
        <v>2.4207227289239856E-3</v>
      </c>
      <c r="Y16">
        <f t="shared" si="17"/>
        <v>8.6233164311838081E-3</v>
      </c>
      <c r="Z16">
        <f t="shared" si="18"/>
        <v>0.85128760395827285</v>
      </c>
      <c r="AB16">
        <f t="shared" si="19"/>
        <v>520.35586603778006</v>
      </c>
      <c r="AC16">
        <f t="shared" si="2"/>
        <v>523.05221305456064</v>
      </c>
      <c r="AE16">
        <f t="shared" si="3"/>
        <v>388.75299599809563</v>
      </c>
      <c r="AF16">
        <f t="shared" si="4"/>
        <v>-19.437649799904783</v>
      </c>
      <c r="AG16">
        <f t="shared" si="4"/>
        <v>-21.282190098956821</v>
      </c>
      <c r="AH16">
        <f t="shared" si="5"/>
        <v>-242.07227289239856</v>
      </c>
      <c r="AI16">
        <f t="shared" si="6"/>
        <v>105.96088320683546</v>
      </c>
      <c r="AJ16">
        <f t="shared" si="7"/>
        <v>-2.6963470167805781</v>
      </c>
      <c r="AK16">
        <f t="shared" si="24"/>
        <v>6.3166656068753939</v>
      </c>
      <c r="AL16">
        <f t="shared" si="8"/>
        <v>109.58120179693027</v>
      </c>
      <c r="AN16">
        <f t="shared" si="9"/>
        <v>170.06121435611047</v>
      </c>
      <c r="AO16">
        <f t="shared" si="9"/>
        <v>-8.5030607178055249</v>
      </c>
      <c r="AP16">
        <f t="shared" si="9"/>
        <v>-9.3099606424741683</v>
      </c>
      <c r="AQ16">
        <f t="shared" si="9"/>
        <v>-105.89527312665837</v>
      </c>
      <c r="AR16">
        <f t="shared" si="9"/>
        <v>46.352919869172418</v>
      </c>
      <c r="AS16">
        <f t="shared" si="9"/>
        <v>-1.1795254383105183</v>
      </c>
      <c r="AT16">
        <f t="shared" si="9"/>
        <v>2.7632451321146068</v>
      </c>
      <c r="AU16">
        <f t="shared" si="9"/>
        <v>47.936639562976502</v>
      </c>
      <c r="AW16">
        <v>13</v>
      </c>
      <c r="AX16">
        <f>(R16*SUMPRODUCT(K17:$K$23, X17:$X$23)-$AZ$3*SUMPRODUCT(K16:$K$22, W17:$W$23))/Z16</f>
        <v>614.42479676962239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10"/>
        <v>6.1700000000000005E-2</v>
      </c>
      <c r="I17" s="5">
        <f t="shared" si="11"/>
        <v>1.0617000000000001</v>
      </c>
      <c r="J17">
        <f t="shared" si="12"/>
        <v>0.94188565508147304</v>
      </c>
      <c r="K17">
        <f t="shared" si="20"/>
        <v>0.41203082660883361</v>
      </c>
      <c r="L17" s="2">
        <v>14</v>
      </c>
      <c r="M17" s="6">
        <v>2.939255E-3</v>
      </c>
      <c r="O17">
        <f t="shared" si="21"/>
        <v>456.66469732496063</v>
      </c>
      <c r="P17">
        <f t="shared" si="22"/>
        <v>22.833234866248034</v>
      </c>
      <c r="Q17" s="4">
        <f t="shared" si="23"/>
        <v>25</v>
      </c>
      <c r="R17">
        <f t="shared" si="0"/>
        <v>100000</v>
      </c>
      <c r="S17">
        <f t="shared" si="1"/>
        <v>620.74733616799563</v>
      </c>
      <c r="U17">
        <f t="shared" si="13"/>
        <v>2.939255E-3</v>
      </c>
      <c r="V17">
        <f t="shared" si="14"/>
        <v>0.01</v>
      </c>
      <c r="W17">
        <f t="shared" si="15"/>
        <v>0.85128760395827285</v>
      </c>
      <c r="X17">
        <f t="shared" si="16"/>
        <v>2.5021513463723733E-3</v>
      </c>
      <c r="Y17">
        <f t="shared" si="17"/>
        <v>8.5128760395827285E-3</v>
      </c>
      <c r="Z17">
        <f t="shared" si="18"/>
        <v>0.8402725765723178</v>
      </c>
      <c r="AB17">
        <f t="shared" si="19"/>
        <v>523.05221305456064</v>
      </c>
      <c r="AC17">
        <f t="shared" si="2"/>
        <v>521.59696356228437</v>
      </c>
      <c r="AE17">
        <f t="shared" si="3"/>
        <v>383.72282185086232</v>
      </c>
      <c r="AF17">
        <f t="shared" si="4"/>
        <v>-19.186141092543117</v>
      </c>
      <c r="AG17">
        <f t="shared" si="4"/>
        <v>-21.006814414307946</v>
      </c>
      <c r="AH17">
        <f t="shared" si="5"/>
        <v>-250.21513463723733</v>
      </c>
      <c r="AI17">
        <f t="shared" si="6"/>
        <v>93.314731706773955</v>
      </c>
      <c r="AJ17">
        <f t="shared" si="7"/>
        <v>1.4552494922762662</v>
      </c>
      <c r="AK17">
        <f t="shared" si="24"/>
        <v>12.24872673461774</v>
      </c>
      <c r="AL17">
        <f t="shared" si="8"/>
        <v>107.01870793366797</v>
      </c>
      <c r="AN17">
        <f t="shared" si="9"/>
        <v>158.10563147588499</v>
      </c>
      <c r="AO17">
        <f t="shared" si="9"/>
        <v>-7.9052815737942508</v>
      </c>
      <c r="AP17">
        <f t="shared" si="9"/>
        <v>-8.6554551075456647</v>
      </c>
      <c r="AQ17">
        <f t="shared" si="9"/>
        <v>-103.09634875462149</v>
      </c>
      <c r="AR17">
        <f t="shared" si="9"/>
        <v>38.448546039923606</v>
      </c>
      <c r="AS17">
        <f t="shared" si="9"/>
        <v>0.59960765122467541</v>
      </c>
      <c r="AT17">
        <f t="shared" si="9"/>
        <v>5.046853001370267</v>
      </c>
      <c r="AU17">
        <f t="shared" si="9"/>
        <v>44.095006692518552</v>
      </c>
      <c r="AW17">
        <v>14</v>
      </c>
      <c r="AX17">
        <f>(R17*SUMPRODUCT(K18:$K$23, X18:$X$23)-$AZ$3*SUMPRODUCT(K17:$K$22, W18:$W$23))/Z17</f>
        <v>620.74733616799563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10"/>
        <v>7.0099999999999996E-2</v>
      </c>
      <c r="I18" s="5">
        <f t="shared" si="11"/>
        <v>1.0701000000000001</v>
      </c>
      <c r="J18">
        <f t="shared" si="12"/>
        <v>0.93449210354172507</v>
      </c>
      <c r="K18">
        <f t="shared" si="20"/>
        <v>0.38503955388172473</v>
      </c>
      <c r="L18" s="2">
        <v>15</v>
      </c>
      <c r="M18" s="6">
        <v>3.7729310000000002E-3</v>
      </c>
      <c r="O18">
        <f t="shared" si="21"/>
        <v>456.66469732496063</v>
      </c>
      <c r="P18">
        <f t="shared" si="22"/>
        <v>22.833234866248034</v>
      </c>
      <c r="Q18" s="4">
        <f t="shared" si="23"/>
        <v>25</v>
      </c>
      <c r="R18">
        <f t="shared" si="0"/>
        <v>100000</v>
      </c>
      <c r="S18">
        <f t="shared" si="1"/>
        <v>596.1434372243059</v>
      </c>
      <c r="U18">
        <f t="shared" si="13"/>
        <v>3.7729310000000002E-3</v>
      </c>
      <c r="V18">
        <f t="shared" si="14"/>
        <v>0.01</v>
      </c>
      <c r="W18">
        <f t="shared" si="15"/>
        <v>0.8402725765723178</v>
      </c>
      <c r="X18">
        <f t="shared" si="16"/>
        <v>3.1702904525995716E-3</v>
      </c>
      <c r="Y18">
        <f t="shared" si="17"/>
        <v>8.4027257657231774E-3</v>
      </c>
      <c r="Z18">
        <f t="shared" si="18"/>
        <v>0.82869956035399506</v>
      </c>
      <c r="AB18">
        <f t="shared" si="19"/>
        <v>521.59696356228437</v>
      </c>
      <c r="AC18">
        <f t="shared" si="2"/>
        <v>494.02380433570175</v>
      </c>
      <c r="AE18">
        <f t="shared" si="3"/>
        <v>378.43783390238508</v>
      </c>
      <c r="AF18">
        <f t="shared" si="4"/>
        <v>-18.921891695119257</v>
      </c>
      <c r="AG18">
        <f t="shared" si="4"/>
        <v>-20.717489008849878</v>
      </c>
      <c r="AH18">
        <f t="shared" si="5"/>
        <v>-317.02904525995717</v>
      </c>
      <c r="AI18">
        <f t="shared" si="6"/>
        <v>21.769407938458755</v>
      </c>
      <c r="AJ18">
        <f t="shared" si="7"/>
        <v>27.573159226582618</v>
      </c>
      <c r="AK18">
        <f t="shared" si="24"/>
        <v>19.032038764622285</v>
      </c>
      <c r="AL18">
        <f t="shared" si="8"/>
        <v>68.374605929663659</v>
      </c>
      <c r="AN18">
        <f t="shared" si="9"/>
        <v>145.71353473774059</v>
      </c>
      <c r="AO18">
        <f t="shared" si="9"/>
        <v>-7.285676736887031</v>
      </c>
      <c r="AP18">
        <f t="shared" si="9"/>
        <v>-7.9770527255170922</v>
      </c>
      <c r="AQ18">
        <f t="shared" si="9"/>
        <v>-122.06872215444302</v>
      </c>
      <c r="AR18">
        <f t="shared" si="9"/>
        <v>8.3820831208934354</v>
      </c>
      <c r="AS18">
        <f t="shared" si="9"/>
        <v>10.616756927713134</v>
      </c>
      <c r="AT18">
        <f t="shared" si="9"/>
        <v>7.3280877153898558</v>
      </c>
      <c r="AU18">
        <f t="shared" si="9"/>
        <v>26.326927763996427</v>
      </c>
      <c r="AW18">
        <v>15</v>
      </c>
      <c r="AX18">
        <f>(R18*SUMPRODUCT(K19:$K$23, X19:$X$23)-$AZ$3*SUMPRODUCT(K18:$K$22, W19:$W$23))/Z18</f>
        <v>596.1434372243059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10"/>
        <v>7.3400000000000007E-2</v>
      </c>
      <c r="I19" s="5">
        <f t="shared" si="11"/>
        <v>1.0733999999999999</v>
      </c>
      <c r="J19">
        <f t="shared" si="12"/>
        <v>0.93161915408980811</v>
      </c>
      <c r="K19">
        <f t="shared" si="20"/>
        <v>0.35871022347840947</v>
      </c>
      <c r="L19" s="2">
        <v>16</v>
      </c>
      <c r="M19" s="6">
        <v>4.6883589999999996E-3</v>
      </c>
      <c r="O19">
        <f t="shared" si="21"/>
        <v>456.66469732496063</v>
      </c>
      <c r="P19">
        <f t="shared" si="22"/>
        <v>22.833234866248034</v>
      </c>
      <c r="Q19" s="4">
        <f t="shared" si="23"/>
        <v>25</v>
      </c>
      <c r="R19">
        <f t="shared" si="0"/>
        <v>100000</v>
      </c>
      <c r="S19">
        <f t="shared" si="1"/>
        <v>541.00500625495317</v>
      </c>
      <c r="U19">
        <f t="shared" si="13"/>
        <v>4.6883589999999996E-3</v>
      </c>
      <c r="V19">
        <f t="shared" si="14"/>
        <v>0.01</v>
      </c>
      <c r="W19">
        <f t="shared" si="15"/>
        <v>0.82869956035399506</v>
      </c>
      <c r="X19">
        <f t="shared" si="16"/>
        <v>3.8852410420816955E-3</v>
      </c>
      <c r="Y19">
        <f t="shared" si="17"/>
        <v>8.2869956035399508E-3</v>
      </c>
      <c r="Z19">
        <f t="shared" si="18"/>
        <v>0.81652732370837344</v>
      </c>
      <c r="AB19">
        <f t="shared" si="19"/>
        <v>494.02380433570175</v>
      </c>
      <c r="AC19">
        <f t="shared" si="2"/>
        <v>441.74536987018877</v>
      </c>
      <c r="AE19">
        <f t="shared" si="3"/>
        <v>372.8792031388445</v>
      </c>
      <c r="AF19">
        <f t="shared" si="4"/>
        <v>-18.643960156942228</v>
      </c>
      <c r="AG19">
        <f t="shared" si="4"/>
        <v>-20.413183092709335</v>
      </c>
      <c r="AH19">
        <f t="shared" si="5"/>
        <v>-388.52410420816955</v>
      </c>
      <c r="AI19">
        <f t="shared" si="6"/>
        <v>-54.702044318976618</v>
      </c>
      <c r="AJ19">
        <f t="shared" si="7"/>
        <v>52.278434465512987</v>
      </c>
      <c r="AK19">
        <f t="shared" si="24"/>
        <v>18.916176755182569</v>
      </c>
      <c r="AL19">
        <f t="shared" si="8"/>
        <v>16.492566901718938</v>
      </c>
      <c r="AN19">
        <f t="shared" si="9"/>
        <v>133.75558228838617</v>
      </c>
      <c r="AO19">
        <f t="shared" si="9"/>
        <v>-6.6877791144193086</v>
      </c>
      <c r="AP19">
        <f t="shared" si="9"/>
        <v>-7.3224174690914552</v>
      </c>
      <c r="AQ19">
        <f t="shared" si="9"/>
        <v>-139.36756824726135</v>
      </c>
      <c r="AR19">
        <f t="shared" si="9"/>
        <v>-19.622182542385961</v>
      </c>
      <c r="AS19">
        <f t="shared" si="9"/>
        <v>18.752808910225546</v>
      </c>
      <c r="AT19">
        <f t="shared" si="9"/>
        <v>6.7854259912086343</v>
      </c>
      <c r="AU19">
        <f t="shared" si="9"/>
        <v>5.9160523590482192</v>
      </c>
      <c r="AW19">
        <v>16</v>
      </c>
      <c r="AX19">
        <f>(R19*SUMPRODUCT(K20:$K$23, X20:$X$23)-$AZ$3*SUMPRODUCT(K19:$K$22, W20:$W$23))/Z19</f>
        <v>541.00500625495317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0.34023543913346244</v>
      </c>
      <c r="L20" s="2">
        <v>17</v>
      </c>
      <c r="M20" s="6">
        <v>5.6712799999999999E-3</v>
      </c>
      <c r="O20">
        <f t="shared" si="21"/>
        <v>456.66469732496063</v>
      </c>
      <c r="P20">
        <f t="shared" si="22"/>
        <v>22.833234866248034</v>
      </c>
      <c r="Q20" s="4">
        <f t="shared" si="23"/>
        <v>25</v>
      </c>
      <c r="R20">
        <f t="shared" si="0"/>
        <v>100000</v>
      </c>
      <c r="S20">
        <f t="shared" si="1"/>
        <v>453.05297223926522</v>
      </c>
      <c r="U20">
        <f t="shared" si="13"/>
        <v>5.6712799999999999E-3</v>
      </c>
      <c r="V20">
        <f t="shared" si="14"/>
        <v>0.01</v>
      </c>
      <c r="W20">
        <f t="shared" si="15"/>
        <v>0.81652732370837344</v>
      </c>
      <c r="X20">
        <f t="shared" si="16"/>
        <v>4.6307550804008243E-3</v>
      </c>
      <c r="Y20">
        <f t="shared" si="17"/>
        <v>8.1652732370837353E-3</v>
      </c>
      <c r="Z20">
        <f t="shared" si="18"/>
        <v>0.80373129539088894</v>
      </c>
      <c r="AB20">
        <f t="shared" si="19"/>
        <v>441.74536987018877</v>
      </c>
      <c r="AC20">
        <f t="shared" si="2"/>
        <v>364.13285225855708</v>
      </c>
      <c r="AE20">
        <f t="shared" si="3"/>
        <v>367.03570874027884</v>
      </c>
      <c r="AF20">
        <f t="shared" si="4"/>
        <v>-18.351785437013945</v>
      </c>
      <c r="AG20">
        <f t="shared" si="4"/>
        <v>-20.093282384772223</v>
      </c>
      <c r="AH20">
        <f t="shared" si="5"/>
        <v>-463.07550804008241</v>
      </c>
      <c r="AI20">
        <f t="shared" si="6"/>
        <v>-134.48486712158973</v>
      </c>
      <c r="AJ20">
        <f t="shared" si="7"/>
        <v>77.612517611631688</v>
      </c>
      <c r="AK20">
        <f t="shared" si="24"/>
        <v>3.3988459606458505</v>
      </c>
      <c r="AL20">
        <f t="shared" si="8"/>
        <v>-53.473503549312191</v>
      </c>
      <c r="AN20">
        <f t="shared" si="9"/>
        <v>124.87855554091038</v>
      </c>
      <c r="AO20">
        <f t="shared" si="9"/>
        <v>-6.2439277770455206</v>
      </c>
      <c r="AP20">
        <f t="shared" si="9"/>
        <v>-6.8364467558156425</v>
      </c>
      <c r="AQ20">
        <f t="shared" si="9"/>
        <v>-157.55469882996866</v>
      </c>
      <c r="AR20">
        <f t="shared" si="9"/>
        <v>-45.756517821919424</v>
      </c>
      <c r="AS20">
        <f t="shared" si="9"/>
        <v>26.406529011847095</v>
      </c>
      <c r="AT20">
        <f t="shared" si="9"/>
        <v>1.1564078479673359</v>
      </c>
      <c r="AU20">
        <f t="shared" si="9"/>
        <v>-18.193580962104996</v>
      </c>
      <c r="AW20">
        <v>17</v>
      </c>
      <c r="AX20">
        <f>(R20*SUMPRODUCT(K21:$K$23, X21:$X$23)-$AZ$3*SUMPRODUCT(K20:$K$22, W21:$W$23))/Z20</f>
        <v>453.05297223926522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10"/>
        <v>5.1300000000000005E-2</v>
      </c>
      <c r="I21" s="5">
        <f t="shared" si="11"/>
        <v>1.0512999999999999</v>
      </c>
      <c r="J21">
        <f t="shared" si="12"/>
        <v>0.95120327213925626</v>
      </c>
      <c r="K21">
        <f t="shared" si="20"/>
        <v>0.32363306300148625</v>
      </c>
      <c r="L21" s="2">
        <v>18</v>
      </c>
      <c r="M21" s="6">
        <v>6.8024940000000001E-3</v>
      </c>
      <c r="O21">
        <f t="shared" si="21"/>
        <v>456.66469732496063</v>
      </c>
      <c r="P21">
        <f t="shared" si="22"/>
        <v>22.833234866248034</v>
      </c>
      <c r="Q21" s="4">
        <f t="shared" si="23"/>
        <v>25</v>
      </c>
      <c r="R21">
        <f t="shared" si="0"/>
        <v>100000</v>
      </c>
      <c r="S21">
        <f t="shared" si="1"/>
        <v>331.33162121226059</v>
      </c>
      <c r="U21">
        <f t="shared" si="13"/>
        <v>6.8024940000000001E-3</v>
      </c>
      <c r="V21">
        <f t="shared" si="14"/>
        <v>0.01</v>
      </c>
      <c r="W21">
        <f t="shared" si="15"/>
        <v>0.80373129539088894</v>
      </c>
      <c r="X21">
        <f t="shared" si="16"/>
        <v>5.4673773145087496E-3</v>
      </c>
      <c r="Y21">
        <f t="shared" si="17"/>
        <v>8.037312953908889E-3</v>
      </c>
      <c r="Z21">
        <f t="shared" si="18"/>
        <v>0.79022660512247134</v>
      </c>
      <c r="AB21">
        <f t="shared" si="19"/>
        <v>364.13285225855708</v>
      </c>
      <c r="AC21">
        <f t="shared" si="2"/>
        <v>261.82706220028928</v>
      </c>
      <c r="AE21">
        <f t="shared" si="3"/>
        <v>360.86859344638458</v>
      </c>
      <c r="AF21">
        <f t="shared" si="4"/>
        <v>-18.043429672319231</v>
      </c>
      <c r="AG21">
        <f t="shared" si="4"/>
        <v>-19.755665128061782</v>
      </c>
      <c r="AH21">
        <f t="shared" si="5"/>
        <v>-546.737731450875</v>
      </c>
      <c r="AI21">
        <f t="shared" si="6"/>
        <v>-223.66823280487142</v>
      </c>
      <c r="AJ21">
        <f t="shared" si="7"/>
        <v>102.3057900582678</v>
      </c>
      <c r="AK21">
        <f t="shared" si="24"/>
        <v>1.131132825652196</v>
      </c>
      <c r="AL21">
        <f t="shared" si="8"/>
        <v>-120.23130992095142</v>
      </c>
      <c r="AN21">
        <f t="shared" si="9"/>
        <v>116.78900823809151</v>
      </c>
      <c r="AO21">
        <f t="shared" si="9"/>
        <v>-5.8394504119045765</v>
      </c>
      <c r="AP21">
        <f t="shared" si="9"/>
        <v>-6.3935864170262837</v>
      </c>
      <c r="AQ21">
        <f t="shared" si="9"/>
        <v>-176.94240668793071</v>
      </c>
      <c r="AR21">
        <f t="shared" si="9"/>
        <v>-72.386435278770051</v>
      </c>
      <c r="AS21">
        <f t="shared" si="9"/>
        <v>33.109536199344213</v>
      </c>
      <c r="AT21">
        <f t="shared" si="9"/>
        <v>0.36607198102734628</v>
      </c>
      <c r="AU21">
        <f t="shared" si="9"/>
        <v>-38.910827098398492</v>
      </c>
      <c r="AW21">
        <v>18</v>
      </c>
      <c r="AX21">
        <f>(R21*SUMPRODUCT(K22:$K$23, X22:$X$23)-$AZ$3*SUMPRODUCT(K21:$K$22, W22:$W$23))/Z21</f>
        <v>331.33162121226059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10"/>
        <v>7.0000000000000007E-2</v>
      </c>
      <c r="I22" s="5">
        <f t="shared" si="11"/>
        <v>1.07</v>
      </c>
      <c r="J22">
        <f t="shared" si="12"/>
        <v>0.93457943925233644</v>
      </c>
      <c r="K22">
        <f t="shared" si="20"/>
        <v>0.30246080654344509</v>
      </c>
      <c r="L22" s="2">
        <v>19</v>
      </c>
      <c r="M22" s="6">
        <v>8.090557E-3</v>
      </c>
      <c r="O22">
        <f t="shared" si="21"/>
        <v>456.66469732496063</v>
      </c>
      <c r="P22">
        <f t="shared" si="22"/>
        <v>22.833234866248034</v>
      </c>
      <c r="Q22" s="4">
        <f t="shared" si="23"/>
        <v>25</v>
      </c>
      <c r="R22">
        <f t="shared" si="0"/>
        <v>100000</v>
      </c>
      <c r="S22">
        <f t="shared" si="1"/>
        <v>178.17858647027799</v>
      </c>
      <c r="U22">
        <f t="shared" si="13"/>
        <v>8.090557E-3</v>
      </c>
      <c r="V22">
        <f t="shared" si="14"/>
        <v>0.01</v>
      </c>
      <c r="W22">
        <f t="shared" si="15"/>
        <v>0.79022660512247134</v>
      </c>
      <c r="X22">
        <f t="shared" si="16"/>
        <v>6.393373391659846E-3</v>
      </c>
      <c r="Y22">
        <f t="shared" si="17"/>
        <v>7.9022660512247135E-3</v>
      </c>
      <c r="Z22">
        <f t="shared" si="18"/>
        <v>0.77593096567958686</v>
      </c>
      <c r="AB22">
        <f t="shared" si="19"/>
        <v>261.82706220028928</v>
      </c>
      <c r="AC22">
        <f t="shared" si="2"/>
        <v>138.25428266330658</v>
      </c>
      <c r="AE22">
        <f t="shared" si="3"/>
        <v>354.34027958713295</v>
      </c>
      <c r="AF22">
        <f t="shared" si="4"/>
        <v>-17.717013979356651</v>
      </c>
      <c r="AG22">
        <f t="shared" si="4"/>
        <v>-19.39827414198967</v>
      </c>
      <c r="AH22">
        <f t="shared" si="5"/>
        <v>-639.33733916598464</v>
      </c>
      <c r="AI22">
        <f t="shared" si="6"/>
        <v>-322.11234770019797</v>
      </c>
      <c r="AJ22">
        <f t="shared" si="7"/>
        <v>123.57277953698269</v>
      </c>
      <c r="AK22">
        <f t="shared" si="24"/>
        <v>12.567456883969376</v>
      </c>
      <c r="AL22">
        <f t="shared" si="8"/>
        <v>-185.97211127924589</v>
      </c>
      <c r="AN22">
        <f t="shared" si="9"/>
        <v>107.17404675475407</v>
      </c>
      <c r="AO22">
        <f t="shared" si="9"/>
        <v>-5.3587023377377045</v>
      </c>
      <c r="AP22">
        <f t="shared" si="9"/>
        <v>-5.8672176425370512</v>
      </c>
      <c r="AQ22">
        <f t="shared" si="9"/>
        <v>-193.37448725748382</v>
      </c>
      <c r="AR22">
        <f t="shared" si="9"/>
        <v>-97.426360483004501</v>
      </c>
      <c r="AS22">
        <f t="shared" si="9"/>
        <v>37.375922565571116</v>
      </c>
      <c r="AT22">
        <f t="shared" si="9"/>
        <v>3.8011631453253485</v>
      </c>
      <c r="AU22">
        <f t="shared" si="9"/>
        <v>-56.249274772108038</v>
      </c>
      <c r="AW22">
        <v>19</v>
      </c>
      <c r="AX22">
        <f>(R22*SUMPRODUCT(K23:$K$23, X23:$X$23)-$AZ$3*SUMPRODUCT(K22:$K$22, W23:$W$23))/Z22</f>
        <v>178.17858647027799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10"/>
        <v>0.10390000000000001</v>
      </c>
      <c r="I23" s="5">
        <f t="shared" si="11"/>
        <v>1.1039000000000001</v>
      </c>
      <c r="J23">
        <f t="shared" si="12"/>
        <v>0.90587915572062683</v>
      </c>
      <c r="K23">
        <f t="shared" si="20"/>
        <v>0.2739929400701559</v>
      </c>
      <c r="L23" s="2">
        <v>20</v>
      </c>
      <c r="M23" s="6">
        <v>9.5159809999999997E-3</v>
      </c>
      <c r="O23">
        <f t="shared" si="21"/>
        <v>456.66469732496063</v>
      </c>
      <c r="P23">
        <f t="shared" si="22"/>
        <v>22.833234866248034</v>
      </c>
      <c r="Q23" s="4">
        <f t="shared" si="23"/>
        <v>25</v>
      </c>
      <c r="R23">
        <f t="shared" si="0"/>
        <v>100000</v>
      </c>
      <c r="S23">
        <f t="shared" si="1"/>
        <v>181.72513066760959</v>
      </c>
      <c r="U23">
        <f t="shared" si="13"/>
        <v>9.5159809999999997E-3</v>
      </c>
      <c r="V23">
        <f t="shared" si="14"/>
        <v>0.01</v>
      </c>
      <c r="W23">
        <f t="shared" si="15"/>
        <v>0.77593096567958686</v>
      </c>
      <c r="X23">
        <f t="shared" si="16"/>
        <v>7.3837443267186003E-3</v>
      </c>
      <c r="Y23">
        <f t="shared" si="17"/>
        <v>7.7593096567958684E-3</v>
      </c>
      <c r="Z23">
        <f t="shared" si="18"/>
        <v>0.76078791169607241</v>
      </c>
      <c r="AB23">
        <f t="shared" si="19"/>
        <v>138.25428266330658</v>
      </c>
      <c r="AC23">
        <f t="shared" si="2"/>
        <v>138.25428266330658</v>
      </c>
      <c r="AE23">
        <f t="shared" si="3"/>
        <v>347.42498142317578</v>
      </c>
      <c r="AF23">
        <f t="shared" si="4"/>
        <v>-17.37124907115879</v>
      </c>
      <c r="AG23">
        <f t="shared" si="4"/>
        <v>-19.019697792401811</v>
      </c>
      <c r="AH23">
        <f t="shared" si="5"/>
        <v>-738.37443267186006</v>
      </c>
      <c r="AI23">
        <f t="shared" si="6"/>
        <v>-427.34039811224488</v>
      </c>
      <c r="AJ23">
        <f t="shared" si="7"/>
        <v>0</v>
      </c>
      <c r="AK23">
        <f t="shared" si="24"/>
        <v>32.78156105107265</v>
      </c>
      <c r="AL23">
        <f t="shared" si="8"/>
        <v>-394.55883706117226</v>
      </c>
      <c r="AN23">
        <f t="shared" si="9"/>
        <v>95.191992113955223</v>
      </c>
      <c r="AO23">
        <f t="shared" si="9"/>
        <v>-4.7595996056977619</v>
      </c>
      <c r="AP23">
        <f t="shared" si="9"/>
        <v>-5.2112629173860254</v>
      </c>
      <c r="AQ23">
        <f t="shared" si="9"/>
        <v>-202.30938168039631</v>
      </c>
      <c r="AR23">
        <f t="shared" si="9"/>
        <v>-117.08825208952487</v>
      </c>
      <c r="AS23">
        <f t="shared" si="9"/>
        <v>0</v>
      </c>
      <c r="AT23">
        <f t="shared" si="9"/>
        <v>8.9819162924727056</v>
      </c>
      <c r="AU23">
        <f t="shared" si="9"/>
        <v>-108.10633579705218</v>
      </c>
      <c r="AW23">
        <v>20</v>
      </c>
      <c r="AX23">
        <f>(R23*SUMPRODUCT(K$23:$K24, X$23:$X24)-$AZ$3*SUMPRODUCT(K$22:$K23, W$23:$W24))/Z23</f>
        <v>181.72513066760959</v>
      </c>
    </row>
    <row r="25" spans="5:50" x14ac:dyDescent="0.25">
      <c r="AN25" s="8">
        <f t="shared" ref="AN25:AU25" si="25">SUM(AN3:AN23)</f>
        <v>4374.5811917985684</v>
      </c>
      <c r="AO25" s="8">
        <f t="shared" si="25"/>
        <v>-561.22758258364888</v>
      </c>
      <c r="AP25" s="8">
        <f t="shared" si="25"/>
        <v>-1736.9179915771374</v>
      </c>
      <c r="AQ25" s="8">
        <f t="shared" si="25"/>
        <v>-2810.6806834753361</v>
      </c>
      <c r="AR25" s="8">
        <f t="shared" si="25"/>
        <v>-734.2450658375551</v>
      </c>
      <c r="AS25" s="8">
        <f t="shared" si="25"/>
        <v>-256.68993433545995</v>
      </c>
      <c r="AT25" s="8">
        <f t="shared" si="25"/>
        <v>124.75323299147816</v>
      </c>
      <c r="AU25" s="9">
        <f t="shared" si="25"/>
        <v>-866.18176718153734</v>
      </c>
    </row>
    <row r="29" spans="5:50" x14ac:dyDescent="0.25">
      <c r="AF29" s="10"/>
      <c r="AG29" s="10"/>
      <c r="AH29" s="10"/>
      <c r="AI29" s="10"/>
      <c r="AJ29" s="10"/>
      <c r="AK29" s="10"/>
      <c r="AL29" s="10"/>
      <c r="AM29" s="10"/>
    </row>
  </sheetData>
  <conditionalFormatting sqref="AN25:AU25">
    <cfRule type="cellIs" dxfId="90" priority="1" operator="lessThan">
      <formula>0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65C183-5DA1-455C-B3BD-3AE42D3AF537}">
  <dimension ref="A1:AZ29"/>
  <sheetViews>
    <sheetView workbookViewId="0">
      <selection activeCell="M33" sqref="M33"/>
    </sheetView>
  </sheetViews>
  <sheetFormatPr defaultRowHeight="15" x14ac:dyDescent="0.25"/>
  <cols>
    <col min="3" max="3" width="9.28515625" bestFit="1" customWidth="1"/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v>1721.1170490482814</v>
      </c>
      <c r="K3">
        <v>1</v>
      </c>
      <c r="L3" s="2">
        <v>0</v>
      </c>
      <c r="O3">
        <f>$C$3</f>
        <v>1721.1170490482814</v>
      </c>
      <c r="P3">
        <f>O3*B5</f>
        <v>1376.8936392386252</v>
      </c>
      <c r="Q3" s="4">
        <f>B8</f>
        <v>1522.432587</v>
      </c>
      <c r="R3">
        <f t="shared" ref="R3:R23" si="0">$C$6</f>
        <v>100000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1721.1170490482814</v>
      </c>
      <c r="AF3">
        <f t="shared" ref="AF3:AG23" si="4">-$Z3*P3</f>
        <v>-1376.8936392386252</v>
      </c>
      <c r="AG3">
        <f t="shared" si="4"/>
        <v>-1522.432587</v>
      </c>
      <c r="AH3">
        <f t="shared" ref="AH3:AH23" si="5">-X3*R3</f>
        <v>0</v>
      </c>
      <c r="AI3">
        <f t="shared" ref="AI3:AI23" si="6">SUM(AE3:AH3)</f>
        <v>-1178.2091771903438</v>
      </c>
      <c r="AJ3">
        <f t="shared" ref="AJ3:AJ23" si="7">AB3-AC3</f>
        <v>0</v>
      </c>
      <c r="AL3">
        <f t="shared" ref="AL3:AL23" si="8">SUM(AI3:AK3)</f>
        <v>-1178.2091771903438</v>
      </c>
      <c r="AN3">
        <f t="shared" ref="AN3:AU23" si="9">AE3*$K3</f>
        <v>1721.1170490482814</v>
      </c>
      <c r="AO3">
        <f t="shared" si="9"/>
        <v>-1376.8936392386252</v>
      </c>
      <c r="AP3">
        <f t="shared" si="9"/>
        <v>-1522.432587</v>
      </c>
      <c r="AQ3">
        <f t="shared" si="9"/>
        <v>0</v>
      </c>
      <c r="AR3">
        <f t="shared" si="9"/>
        <v>-1178.2091771903438</v>
      </c>
      <c r="AS3">
        <f t="shared" si="9"/>
        <v>0</v>
      </c>
      <c r="AT3">
        <f t="shared" si="9"/>
        <v>0</v>
      </c>
      <c r="AU3">
        <f t="shared" si="9"/>
        <v>-1178.2091771903438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859.40911881889122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v>1.5900000000000001E-2</v>
      </c>
      <c r="G4" s="5"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Mortalities!B21:B40</f>
        <v>2.5943469999999999E-3</v>
      </c>
      <c r="R4">
        <f t="shared" si="0"/>
        <v>100000</v>
      </c>
      <c r="S4">
        <f t="shared" si="1"/>
        <v>623.87140033237131</v>
      </c>
      <c r="U4">
        <f t="shared" ref="U4:U23" si="13">M4</f>
        <v>2.5943469999999999E-3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2.5943469999999999E-3</v>
      </c>
      <c r="Y4">
        <f t="shared" ref="Y4:Y23" si="17">V4*W4</f>
        <v>0.01</v>
      </c>
      <c r="Z4">
        <f t="shared" ref="Z4:Z23" si="18">MAX(0, W4-X4-Y4)</f>
        <v>0.98740565299999994</v>
      </c>
      <c r="AB4">
        <f t="shared" ref="AB4:AB23" si="19">AC3</f>
        <v>0</v>
      </c>
      <c r="AC4">
        <f t="shared" si="2"/>
        <v>616.01414743320947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-259.43469999999996</v>
      </c>
      <c r="AI4">
        <f t="shared" si="6"/>
        <v>-259.43469999999996</v>
      </c>
      <c r="AJ4">
        <f t="shared" si="7"/>
        <v>-616.01414743320947</v>
      </c>
      <c r="AK4">
        <f>H4*SUM(AB4, AE4:AF4)</f>
        <v>0</v>
      </c>
      <c r="AL4">
        <f t="shared" si="8"/>
        <v>-875.44884743320949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-243.39497138568339</v>
      </c>
      <c r="AR4">
        <f t="shared" si="9"/>
        <v>-243.39497138568339</v>
      </c>
      <c r="AS4">
        <f t="shared" si="9"/>
        <v>-577.92864943541554</v>
      </c>
      <c r="AT4">
        <f t="shared" si="9"/>
        <v>0</v>
      </c>
      <c r="AU4">
        <f t="shared" si="9"/>
        <v>-821.32362082109898</v>
      </c>
      <c r="AW4">
        <v>1</v>
      </c>
      <c r="AX4">
        <f>(R4*SUMPRODUCT(K5:$K$23, X5:$X$23)-$AZ$3*SUMPRODUCT(K4:$K$22, W5:$W$23))/Z4</f>
        <v>623.87140033237131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v>3.6400000000000002E-2</v>
      </c>
      <c r="G5" s="5"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2.6922130000000002E-3</v>
      </c>
      <c r="O5">
        <f t="shared" ref="O5:O23" si="21">$C$3</f>
        <v>1721.1170490482814</v>
      </c>
      <c r="P5">
        <f t="shared" ref="P5:P23" si="22">O5*$C$5</f>
        <v>86.055852452414072</v>
      </c>
      <c r="Q5" s="4">
        <f t="shared" ref="Q5:Q23" si="23">$C$8</f>
        <v>25</v>
      </c>
      <c r="R5">
        <f t="shared" si="0"/>
        <v>100000</v>
      </c>
      <c r="S5">
        <f t="shared" si="1"/>
        <v>1213.0538759068413</v>
      </c>
      <c r="U5">
        <f t="shared" si="13"/>
        <v>2.6922130000000002E-3</v>
      </c>
      <c r="V5">
        <f t="shared" si="14"/>
        <v>0.01</v>
      </c>
      <c r="W5">
        <f t="shared" si="15"/>
        <v>0.98740565299999994</v>
      </c>
      <c r="X5">
        <f t="shared" si="16"/>
        <v>2.6583063352800889E-3</v>
      </c>
      <c r="Y5">
        <f t="shared" si="17"/>
        <v>9.8740565299999996E-3</v>
      </c>
      <c r="Z5">
        <f t="shared" si="18"/>
        <v>0.97487329013471991</v>
      </c>
      <c r="AB5">
        <f t="shared" si="19"/>
        <v>616.01414743320947</v>
      </c>
      <c r="AC5">
        <f t="shared" si="2"/>
        <v>1182.5738231159767</v>
      </c>
      <c r="AE5">
        <f t="shared" si="3"/>
        <v>1677.8710403126581</v>
      </c>
      <c r="AF5">
        <f t="shared" si="4"/>
        <v>-83.893552015632906</v>
      </c>
      <c r="AG5">
        <f t="shared" si="4"/>
        <v>-24.371832253367998</v>
      </c>
      <c r="AH5">
        <f t="shared" si="5"/>
        <v>-265.83063352800889</v>
      </c>
      <c r="AI5">
        <f t="shared" si="6"/>
        <v>1303.7750225156483</v>
      </c>
      <c r="AJ5">
        <f t="shared" si="7"/>
        <v>-566.55967568276719</v>
      </c>
      <c r="AK5">
        <f>H5*SUM(AB5, AE5:AF5)</f>
        <v>190.94327732709226</v>
      </c>
      <c r="AL5">
        <f t="shared" si="8"/>
        <v>928.15862415997333</v>
      </c>
      <c r="AN5">
        <f t="shared" si="9"/>
        <v>1448.9465299991409</v>
      </c>
      <c r="AO5">
        <f t="shared" si="9"/>
        <v>-72.447326499957043</v>
      </c>
      <c r="AP5">
        <f t="shared" si="9"/>
        <v>-21.046600677164268</v>
      </c>
      <c r="AQ5">
        <f t="shared" si="9"/>
        <v>-229.56136959495262</v>
      </c>
      <c r="AR5">
        <f t="shared" si="9"/>
        <v>1125.8912332270668</v>
      </c>
      <c r="AS5">
        <f t="shared" si="9"/>
        <v>-489.25969660040926</v>
      </c>
      <c r="AT5">
        <f t="shared" si="9"/>
        <v>164.89145617424765</v>
      </c>
      <c r="AU5">
        <f t="shared" si="9"/>
        <v>801.52299280090529</v>
      </c>
      <c r="AW5">
        <v>2</v>
      </c>
      <c r="AX5">
        <f>(R5*SUMPRODUCT(K6:$K$23, X6:$X$23)-$AZ$3*SUMPRODUCT(K5:$K$22, W6:$W$23))/Z5</f>
        <v>1213.0538759068413</v>
      </c>
    </row>
    <row r="6" spans="1:52" x14ac:dyDescent="0.25">
      <c r="A6" t="s">
        <v>16</v>
      </c>
      <c r="C6" s="2">
        <f>'T.26.04.B'!C6</f>
        <v>100000</v>
      </c>
      <c r="E6">
        <v>2006</v>
      </c>
      <c r="F6" s="5">
        <v>5.8799999999999998E-2</v>
      </c>
      <c r="G6" s="5"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2.807183E-3</v>
      </c>
      <c r="O6">
        <f t="shared" si="21"/>
        <v>1721.1170490482814</v>
      </c>
      <c r="P6">
        <f t="shared" si="22"/>
        <v>86.055852452414072</v>
      </c>
      <c r="Q6" s="4">
        <f t="shared" si="23"/>
        <v>25</v>
      </c>
      <c r="R6">
        <f t="shared" si="0"/>
        <v>100000</v>
      </c>
      <c r="S6">
        <f t="shared" si="1"/>
        <v>1759.1057907414665</v>
      </c>
      <c r="U6">
        <f t="shared" si="13"/>
        <v>2.807183E-3</v>
      </c>
      <c r="V6">
        <f t="shared" si="14"/>
        <v>0.01</v>
      </c>
      <c r="W6">
        <f t="shared" si="15"/>
        <v>0.97487329013471991</v>
      </c>
      <c r="X6">
        <f t="shared" si="16"/>
        <v>2.7366477272202532E-3</v>
      </c>
      <c r="Y6">
        <f t="shared" si="17"/>
        <v>9.7487329013471995E-3</v>
      </c>
      <c r="Z6">
        <f t="shared" si="18"/>
        <v>0.96238790950615249</v>
      </c>
      <c r="AB6">
        <f t="shared" si="19"/>
        <v>1182.5738231159767</v>
      </c>
      <c r="AC6">
        <f t="shared" si="2"/>
        <v>1692.9421445518474</v>
      </c>
      <c r="AE6">
        <f t="shared" si="3"/>
        <v>1656.3822388489737</v>
      </c>
      <c r="AF6">
        <f t="shared" si="4"/>
        <v>-82.819111942448686</v>
      </c>
      <c r="AG6">
        <f t="shared" si="4"/>
        <v>-24.059697737653813</v>
      </c>
      <c r="AH6">
        <f t="shared" si="5"/>
        <v>-273.6647727220253</v>
      </c>
      <c r="AI6">
        <f t="shared" si="6"/>
        <v>1275.838656446846</v>
      </c>
      <c r="AJ6">
        <f t="shared" si="7"/>
        <v>-510.36832143587071</v>
      </c>
      <c r="AK6">
        <f>H6*SUM(AB6, AE6:AF6)</f>
        <v>299.86770016244816</v>
      </c>
      <c r="AL6">
        <f t="shared" si="8"/>
        <v>1065.3380351734236</v>
      </c>
      <c r="AN6">
        <f t="shared" si="9"/>
        <v>1290.0339165153562</v>
      </c>
      <c r="AO6">
        <f t="shared" si="9"/>
        <v>-64.501695825767811</v>
      </c>
      <c r="AP6">
        <f t="shared" si="9"/>
        <v>-18.738323422406115</v>
      </c>
      <c r="AQ6">
        <f t="shared" si="9"/>
        <v>-213.1373002479221</v>
      </c>
      <c r="AR6">
        <f t="shared" si="9"/>
        <v>993.65659701926029</v>
      </c>
      <c r="AS6">
        <f t="shared" si="9"/>
        <v>-397.48823014716936</v>
      </c>
      <c r="AT6">
        <f t="shared" si="9"/>
        <v>233.54482715646103</v>
      </c>
      <c r="AU6">
        <f t="shared" si="9"/>
        <v>829.71319402855204</v>
      </c>
      <c r="AW6">
        <v>3</v>
      </c>
      <c r="AX6">
        <f>(R6*SUMPRODUCT(K7:$K$23, X7:$X$23)-$AZ$3*SUMPRODUCT(K6:$K$22, W7:$W$23))/Z6</f>
        <v>1759.1057907414665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v>5.4699999999999999E-2</v>
      </c>
      <c r="G7" s="5"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2.939255E-3</v>
      </c>
      <c r="O7">
        <f t="shared" si="21"/>
        <v>1721.1170490482814</v>
      </c>
      <c r="P7">
        <f t="shared" si="22"/>
        <v>86.055852452414072</v>
      </c>
      <c r="Q7" s="4">
        <f t="shared" si="23"/>
        <v>25</v>
      </c>
      <c r="R7">
        <f t="shared" si="0"/>
        <v>100000</v>
      </c>
      <c r="S7">
        <f t="shared" si="1"/>
        <v>2250.3329152056822</v>
      </c>
      <c r="U7">
        <f t="shared" si="13"/>
        <v>2.939255E-3</v>
      </c>
      <c r="V7">
        <f t="shared" si="14"/>
        <v>0.01</v>
      </c>
      <c r="W7">
        <f t="shared" si="15"/>
        <v>0.96238790950615249</v>
      </c>
      <c r="X7">
        <f t="shared" si="16"/>
        <v>2.828703474955506E-3</v>
      </c>
      <c r="Y7">
        <f t="shared" si="17"/>
        <v>9.6238790950615247E-3</v>
      </c>
      <c r="Z7">
        <f t="shared" si="18"/>
        <v>0.94993532693613547</v>
      </c>
      <c r="AB7">
        <f t="shared" si="19"/>
        <v>1692.9421445518474</v>
      </c>
      <c r="AC7">
        <f t="shared" si="2"/>
        <v>2137.6707335210567</v>
      </c>
      <c r="AE7">
        <f t="shared" si="3"/>
        <v>1634.9498866830359</v>
      </c>
      <c r="AF7">
        <f t="shared" si="4"/>
        <v>-81.747494334151796</v>
      </c>
      <c r="AG7">
        <f t="shared" si="4"/>
        <v>-23.748383173403386</v>
      </c>
      <c r="AH7">
        <f t="shared" si="5"/>
        <v>-282.87034749555062</v>
      </c>
      <c r="AI7">
        <f t="shared" si="6"/>
        <v>1246.5836616799302</v>
      </c>
      <c r="AJ7">
        <f t="shared" si="7"/>
        <v>-444.72858896920934</v>
      </c>
      <c r="AK7">
        <f>H7*SUM(AB7, AE7:AF7)</f>
        <v>339.87133301350661</v>
      </c>
      <c r="AL7">
        <f t="shared" si="8"/>
        <v>1141.7264057242273</v>
      </c>
      <c r="AN7">
        <f t="shared" si="9"/>
        <v>1152.6584943522362</v>
      </c>
      <c r="AO7">
        <f t="shared" si="9"/>
        <v>-57.632924717611807</v>
      </c>
      <c r="AP7">
        <f t="shared" si="9"/>
        <v>-16.742883567820339</v>
      </c>
      <c r="AQ7">
        <f t="shared" si="9"/>
        <v>-199.42685185452805</v>
      </c>
      <c r="AR7">
        <f t="shared" si="9"/>
        <v>878.85583421227602</v>
      </c>
      <c r="AS7">
        <f t="shared" si="9"/>
        <v>-313.53877567259275</v>
      </c>
      <c r="AT7">
        <f t="shared" si="9"/>
        <v>239.61320293408161</v>
      </c>
      <c r="AU7">
        <f t="shared" si="9"/>
        <v>804.93026147376474</v>
      </c>
      <c r="AW7">
        <v>4</v>
      </c>
      <c r="AX7">
        <f>(R7*SUMPRODUCT(K8:$K$23, X8:$X$23)-$AZ$3*SUMPRODUCT(K7:$K$22, W8:$W$23))/Z7</f>
        <v>2250.3329152056822</v>
      </c>
    </row>
    <row r="8" spans="1:52" x14ac:dyDescent="0.25">
      <c r="B8" s="2">
        <f>'T.26.04.A'!B8</f>
        <v>1522.432587</v>
      </c>
      <c r="C8" s="2">
        <f>'T.26.04.A'!C8</f>
        <v>25</v>
      </c>
      <c r="E8">
        <v>2008</v>
      </c>
      <c r="F8" s="5">
        <v>2.2499999999999999E-2</v>
      </c>
      <c r="G8" s="5"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3.7729310000000002E-3</v>
      </c>
      <c r="O8">
        <f t="shared" si="21"/>
        <v>1721.1170490482814</v>
      </c>
      <c r="P8">
        <f t="shared" si="22"/>
        <v>86.055852452414072</v>
      </c>
      <c r="Q8" s="4">
        <f t="shared" si="23"/>
        <v>25</v>
      </c>
      <c r="R8">
        <f t="shared" si="0"/>
        <v>100000</v>
      </c>
      <c r="S8">
        <f t="shared" si="1"/>
        <v>2644.6357249486323</v>
      </c>
      <c r="U8">
        <f t="shared" si="13"/>
        <v>3.7729310000000002E-3</v>
      </c>
      <c r="V8">
        <f t="shared" si="14"/>
        <v>0.01</v>
      </c>
      <c r="W8">
        <f t="shared" si="15"/>
        <v>0.94993532693613547</v>
      </c>
      <c r="X8">
        <f t="shared" si="16"/>
        <v>3.5840404429924805E-3</v>
      </c>
      <c r="Y8">
        <f t="shared" si="17"/>
        <v>9.4993532693613547E-3</v>
      </c>
      <c r="Z8">
        <f t="shared" si="18"/>
        <v>0.93685193322378169</v>
      </c>
      <c r="AB8">
        <f t="shared" si="19"/>
        <v>2137.6707335210567</v>
      </c>
      <c r="AC8">
        <f t="shared" si="2"/>
        <v>2477.6320915908036</v>
      </c>
      <c r="AE8">
        <f t="shared" si="3"/>
        <v>1612.4318347052927</v>
      </c>
      <c r="AF8">
        <f t="shared" si="4"/>
        <v>-80.621591735264644</v>
      </c>
      <c r="AG8">
        <f t="shared" si="4"/>
        <v>-23.421298330594542</v>
      </c>
      <c r="AH8">
        <f t="shared" si="5"/>
        <v>-358.40404429924803</v>
      </c>
      <c r="AI8">
        <f t="shared" si="6"/>
        <v>1149.9849003401855</v>
      </c>
      <c r="AJ8">
        <f t="shared" si="7"/>
        <v>-339.96135806974689</v>
      </c>
      <c r="AK8">
        <f t="shared" ref="AK8:AK23" si="24">H8*SUM(AB8:AB8, AE8:AF8)</f>
        <v>266.03737079560369</v>
      </c>
      <c r="AL8">
        <f t="shared" si="8"/>
        <v>1076.0609130660423</v>
      </c>
      <c r="AN8">
        <f t="shared" si="9"/>
        <v>1059.9375370097518</v>
      </c>
      <c r="AO8">
        <f t="shared" si="9"/>
        <v>-52.996876850487602</v>
      </c>
      <c r="AP8">
        <f t="shared" si="9"/>
        <v>-15.396069918601134</v>
      </c>
      <c r="AQ8">
        <f t="shared" si="9"/>
        <v>-235.59811447056393</v>
      </c>
      <c r="AR8">
        <f t="shared" si="9"/>
        <v>755.94647577009925</v>
      </c>
      <c r="AS8">
        <f t="shared" si="9"/>
        <v>-223.47475210745731</v>
      </c>
      <c r="AT8">
        <f t="shared" si="9"/>
        <v>174.88056827232069</v>
      </c>
      <c r="AU8">
        <f t="shared" si="9"/>
        <v>707.35229193496264</v>
      </c>
      <c r="AW8">
        <v>5</v>
      </c>
      <c r="AX8">
        <f>(R8*SUMPRODUCT(K9:$K$23, X9:$X$23)-$AZ$3*SUMPRODUCT(K8:$K$22, W9:$W$23))/Z8</f>
        <v>2644.6357249486323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4.6883589999999996E-3</v>
      </c>
      <c r="O9">
        <f t="shared" si="21"/>
        <v>1721.1170490482814</v>
      </c>
      <c r="P9">
        <f t="shared" si="22"/>
        <v>86.055852452414072</v>
      </c>
      <c r="Q9" s="4">
        <f t="shared" si="23"/>
        <v>25</v>
      </c>
      <c r="R9">
        <f t="shared" si="0"/>
        <v>100000</v>
      </c>
      <c r="S9">
        <f t="shared" si="1"/>
        <v>2960.149548586126</v>
      </c>
      <c r="U9">
        <f t="shared" si="13"/>
        <v>4.6883589999999996E-3</v>
      </c>
      <c r="V9">
        <f t="shared" si="14"/>
        <v>0.01</v>
      </c>
      <c r="W9">
        <f t="shared" si="15"/>
        <v>0.93685193322378169</v>
      </c>
      <c r="X9">
        <f t="shared" si="16"/>
        <v>4.3922981927971153E-3</v>
      </c>
      <c r="Y9">
        <f t="shared" si="17"/>
        <v>9.3685193322378176E-3</v>
      </c>
      <c r="Z9">
        <f t="shared" si="18"/>
        <v>0.9230911156987468</v>
      </c>
      <c r="AB9">
        <f t="shared" si="19"/>
        <v>2477.6320915908036</v>
      </c>
      <c r="AC9">
        <f t="shared" si="2"/>
        <v>2732.4877494395087</v>
      </c>
      <c r="AE9">
        <f t="shared" si="3"/>
        <v>1588.7478570541127</v>
      </c>
      <c r="AF9">
        <f t="shared" si="4"/>
        <v>-79.437392852705642</v>
      </c>
      <c r="AG9">
        <f t="shared" si="4"/>
        <v>-23.077277892468668</v>
      </c>
      <c r="AH9">
        <f t="shared" si="5"/>
        <v>-439.22981927971153</v>
      </c>
      <c r="AI9">
        <f t="shared" si="6"/>
        <v>1047.0033670292269</v>
      </c>
      <c r="AJ9">
        <f t="shared" si="7"/>
        <v>-254.85565784870505</v>
      </c>
      <c r="AK9">
        <f t="shared" si="24"/>
        <v>208.11840141235339</v>
      </c>
      <c r="AL9">
        <f t="shared" si="8"/>
        <v>1000.2661105928752</v>
      </c>
      <c r="AN9">
        <f t="shared" si="9"/>
        <v>992.55730274527366</v>
      </c>
      <c r="AO9">
        <f t="shared" si="9"/>
        <v>-49.62786513726369</v>
      </c>
      <c r="AP9">
        <f t="shared" si="9"/>
        <v>-14.417341680714332</v>
      </c>
      <c r="AQ9">
        <f t="shared" si="9"/>
        <v>-274.40525743205814</v>
      </c>
      <c r="AR9">
        <f t="shared" si="9"/>
        <v>654.10683849523753</v>
      </c>
      <c r="AS9">
        <f t="shared" si="9"/>
        <v>-159.21899955397848</v>
      </c>
      <c r="AT9">
        <f t="shared" si="9"/>
        <v>130.0202786995595</v>
      </c>
      <c r="AU9">
        <f t="shared" si="9"/>
        <v>624.90811764081855</v>
      </c>
      <c r="AW9">
        <v>6</v>
      </c>
      <c r="AX9">
        <f>(R9*SUMPRODUCT(K10:$K$23, X10:$X$23)-$AZ$3*SUMPRODUCT(K9:$K$22, W10:$W$23))/Z9</f>
        <v>2960.149548586126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5.6712799999999999E-3</v>
      </c>
      <c r="O10">
        <f t="shared" si="21"/>
        <v>1721.1170490482814</v>
      </c>
      <c r="P10">
        <f t="shared" si="22"/>
        <v>86.055852452414072</v>
      </c>
      <c r="Q10" s="4">
        <f t="shared" si="23"/>
        <v>25</v>
      </c>
      <c r="R10">
        <f t="shared" si="0"/>
        <v>100000</v>
      </c>
      <c r="S10">
        <f t="shared" si="1"/>
        <v>3210.7395498776646</v>
      </c>
      <c r="U10">
        <f t="shared" si="13"/>
        <v>5.6712799999999999E-3</v>
      </c>
      <c r="V10">
        <f t="shared" si="14"/>
        <v>0.01</v>
      </c>
      <c r="W10">
        <f t="shared" si="15"/>
        <v>0.9230911156987468</v>
      </c>
      <c r="X10">
        <f t="shared" si="16"/>
        <v>5.2351081826399887E-3</v>
      </c>
      <c r="Y10">
        <f t="shared" si="17"/>
        <v>9.2309111569874678E-3</v>
      </c>
      <c r="Z10">
        <f t="shared" si="18"/>
        <v>0.90862509635911937</v>
      </c>
      <c r="AB10">
        <f t="shared" si="19"/>
        <v>2732.4877494395087</v>
      </c>
      <c r="AC10">
        <f t="shared" si="2"/>
        <v>2917.3585328916283</v>
      </c>
      <c r="AE10">
        <f t="shared" si="3"/>
        <v>1563.8501445368179</v>
      </c>
      <c r="AF10">
        <f t="shared" si="4"/>
        <v>-78.192507226840888</v>
      </c>
      <c r="AG10">
        <f t="shared" si="4"/>
        <v>-22.715627408977983</v>
      </c>
      <c r="AH10">
        <f t="shared" si="5"/>
        <v>-523.51081826399889</v>
      </c>
      <c r="AI10">
        <f t="shared" si="6"/>
        <v>939.4311916370001</v>
      </c>
      <c r="AJ10">
        <f t="shared" si="7"/>
        <v>-184.87078345211967</v>
      </c>
      <c r="AK10">
        <f t="shared" si="24"/>
        <v>221.45263280434801</v>
      </c>
      <c r="AL10">
        <f t="shared" si="8"/>
        <v>976.01304098922844</v>
      </c>
      <c r="AN10">
        <f t="shared" si="9"/>
        <v>928.26855994100504</v>
      </c>
      <c r="AO10">
        <f t="shared" si="9"/>
        <v>-46.413427997050249</v>
      </c>
      <c r="AP10">
        <f t="shared" si="9"/>
        <v>-13.483518748104691</v>
      </c>
      <c r="AQ10">
        <f t="shared" si="9"/>
        <v>-310.74501292922218</v>
      </c>
      <c r="AR10">
        <f t="shared" si="9"/>
        <v>557.62660026662786</v>
      </c>
      <c r="AS10">
        <f t="shared" si="9"/>
        <v>-109.73540945068748</v>
      </c>
      <c r="AT10">
        <f t="shared" si="9"/>
        <v>131.44962595461564</v>
      </c>
      <c r="AU10">
        <f t="shared" si="9"/>
        <v>579.34081677055599</v>
      </c>
      <c r="AW10">
        <v>7</v>
      </c>
      <c r="AX10">
        <f>(R10*SUMPRODUCT(K11:$K$23, X11:$X$23)-$AZ$3*SUMPRODUCT(K10:$K$22, W11:$W$23))/Z10</f>
        <v>3210.7395498776646</v>
      </c>
    </row>
    <row r="11" spans="1:52" x14ac:dyDescent="0.25">
      <c r="A11" t="s">
        <v>33</v>
      </c>
      <c r="C11" s="7">
        <f>AU25</f>
        <v>4329.2747678565111</v>
      </c>
      <c r="E11">
        <v>2011</v>
      </c>
      <c r="F11" s="5">
        <v>1.5E-3</v>
      </c>
      <c r="G11" s="5"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6.8024940000000001E-3</v>
      </c>
      <c r="O11">
        <f t="shared" si="21"/>
        <v>1721.1170490482814</v>
      </c>
      <c r="P11">
        <f t="shared" si="22"/>
        <v>86.055852452414072</v>
      </c>
      <c r="Q11" s="4">
        <f t="shared" si="23"/>
        <v>25</v>
      </c>
      <c r="R11">
        <f t="shared" si="0"/>
        <v>100000</v>
      </c>
      <c r="S11">
        <f t="shared" si="1"/>
        <v>3393.887039154914</v>
      </c>
      <c r="U11">
        <f t="shared" si="13"/>
        <v>6.8024940000000001E-3</v>
      </c>
      <c r="V11">
        <f t="shared" si="14"/>
        <v>0.01</v>
      </c>
      <c r="W11">
        <f t="shared" si="15"/>
        <v>0.90862509635911937</v>
      </c>
      <c r="X11">
        <f t="shared" si="16"/>
        <v>6.1809167662323318E-3</v>
      </c>
      <c r="Y11">
        <f t="shared" si="17"/>
        <v>9.0862509635911935E-3</v>
      </c>
      <c r="Z11">
        <f t="shared" si="18"/>
        <v>0.89335792862929586</v>
      </c>
      <c r="AB11">
        <f t="shared" si="19"/>
        <v>2917.3585328916283</v>
      </c>
      <c r="AC11">
        <f t="shared" si="2"/>
        <v>3031.9558953012479</v>
      </c>
      <c r="AE11">
        <f t="shared" si="3"/>
        <v>1537.5735618663389</v>
      </c>
      <c r="AF11">
        <f t="shared" si="4"/>
        <v>-76.87867809331695</v>
      </c>
      <c r="AG11">
        <f t="shared" si="4"/>
        <v>-22.333948215732395</v>
      </c>
      <c r="AH11">
        <f t="shared" si="5"/>
        <v>-618.09167662323318</v>
      </c>
      <c r="AI11">
        <f t="shared" si="6"/>
        <v>820.26925893405644</v>
      </c>
      <c r="AJ11">
        <f t="shared" si="7"/>
        <v>-114.59736240961956</v>
      </c>
      <c r="AK11">
        <f t="shared" si="24"/>
        <v>225.4697509582295</v>
      </c>
      <c r="AL11">
        <f t="shared" si="8"/>
        <v>931.14164748266637</v>
      </c>
      <c r="AN11">
        <f t="shared" si="9"/>
        <v>867.97083502825262</v>
      </c>
      <c r="AO11">
        <f t="shared" si="9"/>
        <v>-43.39854175141263</v>
      </c>
      <c r="AP11">
        <f t="shared" si="9"/>
        <v>-12.607667147161935</v>
      </c>
      <c r="AQ11">
        <f t="shared" si="9"/>
        <v>-348.91699622584758</v>
      </c>
      <c r="AR11">
        <f t="shared" si="9"/>
        <v>463.04762990383051</v>
      </c>
      <c r="AS11">
        <f t="shared" si="9"/>
        <v>-64.690998082704709</v>
      </c>
      <c r="AT11">
        <f t="shared" si="9"/>
        <v>127.27922283944611</v>
      </c>
      <c r="AU11">
        <f t="shared" si="9"/>
        <v>525.63585466057191</v>
      </c>
      <c r="AW11">
        <v>8</v>
      </c>
      <c r="AX11">
        <f>(R11*SUMPRODUCT(K12:$K$23, X12:$X$23)-$AZ$3*SUMPRODUCT(K11:$K$22, W12:$W$23))/Z11</f>
        <v>3393.887039154914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8.090557E-3</v>
      </c>
      <c r="O12">
        <f t="shared" si="21"/>
        <v>1721.1170490482814</v>
      </c>
      <c r="P12">
        <f t="shared" si="22"/>
        <v>86.055852452414072</v>
      </c>
      <c r="Q12" s="4">
        <f t="shared" si="23"/>
        <v>25</v>
      </c>
      <c r="R12">
        <f t="shared" si="0"/>
        <v>100000</v>
      </c>
      <c r="S12">
        <f t="shared" si="1"/>
        <v>3508.3133500084441</v>
      </c>
      <c r="U12">
        <f t="shared" si="13"/>
        <v>8.090557E-3</v>
      </c>
      <c r="V12">
        <f t="shared" si="14"/>
        <v>0.01</v>
      </c>
      <c r="W12">
        <f t="shared" si="15"/>
        <v>0.89335792862929586</v>
      </c>
      <c r="X12">
        <f t="shared" si="16"/>
        <v>7.2277632429772502E-3</v>
      </c>
      <c r="Y12">
        <f t="shared" si="17"/>
        <v>8.9335792862929586E-3</v>
      </c>
      <c r="Z12">
        <f t="shared" si="18"/>
        <v>0.87719658610002571</v>
      </c>
      <c r="AB12">
        <f t="shared" si="19"/>
        <v>3031.9558953012479</v>
      </c>
      <c r="AC12">
        <f t="shared" si="2"/>
        <v>3077.4804935965517</v>
      </c>
      <c r="AE12">
        <f t="shared" si="3"/>
        <v>1509.757999703703</v>
      </c>
      <c r="AF12">
        <f t="shared" si="4"/>
        <v>-75.487899985185152</v>
      </c>
      <c r="AG12">
        <f t="shared" si="4"/>
        <v>-21.929914652500642</v>
      </c>
      <c r="AH12">
        <f t="shared" si="5"/>
        <v>-722.77632429772507</v>
      </c>
      <c r="AI12">
        <f t="shared" si="6"/>
        <v>689.56386076829222</v>
      </c>
      <c r="AJ12">
        <f t="shared" si="7"/>
        <v>-45.524598295303804</v>
      </c>
      <c r="AK12">
        <f t="shared" si="24"/>
        <v>231.79712914152586</v>
      </c>
      <c r="AL12">
        <f t="shared" si="8"/>
        <v>875.83639161451424</v>
      </c>
      <c r="AN12">
        <f t="shared" si="9"/>
        <v>810.2184230086857</v>
      </c>
      <c r="AO12">
        <f t="shared" si="9"/>
        <v>-40.510921150434285</v>
      </c>
      <c r="AP12">
        <f t="shared" si="9"/>
        <v>-11.768787361915749</v>
      </c>
      <c r="AQ12">
        <f t="shared" si="9"/>
        <v>-387.88116623687057</v>
      </c>
      <c r="AR12">
        <f t="shared" si="9"/>
        <v>370.05754825946514</v>
      </c>
      <c r="AS12">
        <f t="shared" si="9"/>
        <v>-24.430980492346304</v>
      </c>
      <c r="AT12">
        <f t="shared" si="9"/>
        <v>124.39497221928653</v>
      </c>
      <c r="AU12">
        <f t="shared" si="9"/>
        <v>470.02153998640534</v>
      </c>
      <c r="AW12">
        <v>9</v>
      </c>
      <c r="AX12">
        <f>(R12*SUMPRODUCT(K13:$K$23, X13:$X$23)-$AZ$3*SUMPRODUCT(K12:$K$22, W13:$W$23))/Z12</f>
        <v>3508.3133500084441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9.5159809999999997E-3</v>
      </c>
      <c r="O13">
        <f t="shared" si="21"/>
        <v>1721.1170490482814</v>
      </c>
      <c r="P13">
        <f t="shared" si="22"/>
        <v>86.055852452414072</v>
      </c>
      <c r="Q13" s="4">
        <f t="shared" si="23"/>
        <v>25</v>
      </c>
      <c r="R13">
        <f t="shared" si="0"/>
        <v>100000</v>
      </c>
      <c r="S13">
        <f t="shared" si="1"/>
        <v>3553.2898925873365</v>
      </c>
      <c r="U13">
        <f t="shared" si="13"/>
        <v>9.5159809999999997E-3</v>
      </c>
      <c r="V13">
        <f t="shared" si="14"/>
        <v>0.01</v>
      </c>
      <c r="W13">
        <f t="shared" si="15"/>
        <v>0.87719658610002571</v>
      </c>
      <c r="X13">
        <f t="shared" si="16"/>
        <v>8.3473860465927089E-3</v>
      </c>
      <c r="Y13">
        <f t="shared" si="17"/>
        <v>8.7719658610002568E-3</v>
      </c>
      <c r="Z13">
        <f t="shared" si="18"/>
        <v>0.86007723419243276</v>
      </c>
      <c r="AB13">
        <f t="shared" si="19"/>
        <v>3077.4804935965517</v>
      </c>
      <c r="AC13">
        <f t="shared" si="2"/>
        <v>3056.1037431004429</v>
      </c>
      <c r="AE13">
        <f t="shared" si="3"/>
        <v>1480.2935912668875</v>
      </c>
      <c r="AF13">
        <f t="shared" si="4"/>
        <v>-74.014679563344373</v>
      </c>
      <c r="AG13">
        <f t="shared" si="4"/>
        <v>-21.501930854810819</v>
      </c>
      <c r="AH13">
        <f t="shared" si="5"/>
        <v>-834.73860465927089</v>
      </c>
      <c r="AI13">
        <f t="shared" si="6"/>
        <v>550.03837618946147</v>
      </c>
      <c r="AJ13">
        <f t="shared" si="7"/>
        <v>21.376750496108798</v>
      </c>
      <c r="AK13">
        <f t="shared" si="24"/>
        <v>231.81036125401491</v>
      </c>
      <c r="AL13">
        <f t="shared" si="8"/>
        <v>803.22548793958515</v>
      </c>
      <c r="AN13">
        <f t="shared" si="9"/>
        <v>755.35439351468858</v>
      </c>
      <c r="AO13">
        <f t="shared" si="9"/>
        <v>-37.767719675734433</v>
      </c>
      <c r="AP13">
        <f t="shared" si="9"/>
        <v>-10.971862633229589</v>
      </c>
      <c r="AQ13">
        <f t="shared" si="9"/>
        <v>-425.94487754694444</v>
      </c>
      <c r="AR13">
        <f t="shared" si="9"/>
        <v>280.66993365878022</v>
      </c>
      <c r="AS13">
        <f t="shared" si="9"/>
        <v>10.907986430235026</v>
      </c>
      <c r="AT13">
        <f t="shared" si="9"/>
        <v>118.28665331557062</v>
      </c>
      <c r="AU13">
        <f t="shared" si="9"/>
        <v>409.86457340458583</v>
      </c>
      <c r="AW13">
        <v>10</v>
      </c>
      <c r="AX13">
        <f>(R13*SUMPRODUCT(K14:$K$23, X14:$X$23)-$AZ$3*SUMPRODUCT(K13:$K$22, W14:$W$23))/Z13</f>
        <v>3553.2898925873365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10"/>
        <v>5.1400000000000001E-2</v>
      </c>
      <c r="I14" s="5">
        <f t="shared" si="11"/>
        <v>1.0514000000000001</v>
      </c>
      <c r="J14">
        <f t="shared" si="12"/>
        <v>0.95111280197831449</v>
      </c>
      <c r="K14">
        <f t="shared" si="20"/>
        <v>0.48532753093089492</v>
      </c>
      <c r="L14" s="2">
        <v>11</v>
      </c>
      <c r="M14" s="6">
        <v>1.1135328E-2</v>
      </c>
      <c r="O14">
        <f t="shared" si="21"/>
        <v>1721.1170490482814</v>
      </c>
      <c r="P14">
        <f t="shared" si="22"/>
        <v>86.055852452414072</v>
      </c>
      <c r="Q14" s="4">
        <f t="shared" si="23"/>
        <v>25</v>
      </c>
      <c r="R14">
        <f t="shared" si="0"/>
        <v>100000</v>
      </c>
      <c r="S14">
        <f t="shared" si="1"/>
        <v>3525.9167592079648</v>
      </c>
      <c r="U14">
        <f t="shared" si="13"/>
        <v>1.1135328E-2</v>
      </c>
      <c r="V14">
        <f t="shared" si="14"/>
        <v>0.01</v>
      </c>
      <c r="W14">
        <f t="shared" si="15"/>
        <v>0.86007723419243276</v>
      </c>
      <c r="X14">
        <f t="shared" si="16"/>
        <v>9.5772421080655545E-3</v>
      </c>
      <c r="Y14">
        <f t="shared" si="17"/>
        <v>8.600772341924327E-3</v>
      </c>
      <c r="Z14">
        <f t="shared" si="18"/>
        <v>0.84189921974244286</v>
      </c>
      <c r="AB14">
        <f t="shared" si="19"/>
        <v>3056.1037431004429</v>
      </c>
      <c r="AC14">
        <f t="shared" si="2"/>
        <v>2968.4665684539882</v>
      </c>
      <c r="AE14">
        <f t="shared" si="3"/>
        <v>1449.0071006791638</v>
      </c>
      <c r="AF14">
        <f t="shared" si="4"/>
        <v>-72.450355033958189</v>
      </c>
      <c r="AG14">
        <f t="shared" si="4"/>
        <v>-21.047480493561071</v>
      </c>
      <c r="AH14">
        <f t="shared" si="5"/>
        <v>-957.72421080655545</v>
      </c>
      <c r="AI14">
        <f t="shared" si="6"/>
        <v>397.78505434508907</v>
      </c>
      <c r="AJ14">
        <f t="shared" si="7"/>
        <v>87.637174646454696</v>
      </c>
      <c r="AK14">
        <f t="shared" si="24"/>
        <v>227.83874912152635</v>
      </c>
      <c r="AL14">
        <f t="shared" si="8"/>
        <v>713.26097811307011</v>
      </c>
      <c r="AN14">
        <f t="shared" si="9"/>
        <v>703.24303847395322</v>
      </c>
      <c r="AO14">
        <f t="shared" si="9"/>
        <v>-35.162151923697664</v>
      </c>
      <c r="AP14">
        <f t="shared" si="9"/>
        <v>-10.214921740256168</v>
      </c>
      <c r="AQ14">
        <f t="shared" si="9"/>
        <v>-464.80992654348546</v>
      </c>
      <c r="AR14">
        <f t="shared" si="9"/>
        <v>193.05603826651392</v>
      </c>
      <c r="AS14">
        <f t="shared" si="9"/>
        <v>42.532733588923485</v>
      </c>
      <c r="AT14">
        <f t="shared" si="9"/>
        <v>110.57641756153399</v>
      </c>
      <c r="AU14">
        <f t="shared" si="9"/>
        <v>346.16518941697137</v>
      </c>
      <c r="AW14">
        <v>11</v>
      </c>
      <c r="AX14">
        <f>(R14*SUMPRODUCT(K15:$K$23, X15:$X$23)-$AZ$3*SUMPRODUCT(K14:$K$22, W15:$W$23))/Z14</f>
        <v>3525.9167592079648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10"/>
        <v>5.1900000000000002E-2</v>
      </c>
      <c r="I15" s="5">
        <f t="shared" si="11"/>
        <v>1.0519000000000001</v>
      </c>
      <c r="J15">
        <f t="shared" si="12"/>
        <v>0.95066070919288903</v>
      </c>
      <c r="K15">
        <f t="shared" si="20"/>
        <v>0.46138181474559836</v>
      </c>
      <c r="L15" s="2">
        <v>12</v>
      </c>
      <c r="M15" s="6">
        <v>1.2969985999999999E-2</v>
      </c>
      <c r="O15">
        <f t="shared" si="21"/>
        <v>1721.1170490482814</v>
      </c>
      <c r="P15">
        <f t="shared" si="22"/>
        <v>86.055852452414072</v>
      </c>
      <c r="Q15" s="4">
        <f t="shared" si="23"/>
        <v>25</v>
      </c>
      <c r="R15">
        <f t="shared" si="0"/>
        <v>100000</v>
      </c>
      <c r="S15">
        <f t="shared" si="1"/>
        <v>3423.2316808983237</v>
      </c>
      <c r="U15">
        <f t="shared" si="13"/>
        <v>1.2969985999999999E-2</v>
      </c>
      <c r="V15">
        <f t="shared" si="14"/>
        <v>0.01</v>
      </c>
      <c r="W15">
        <f t="shared" si="15"/>
        <v>0.84189921974244286</v>
      </c>
      <c r="X15">
        <f t="shared" si="16"/>
        <v>1.0919421093470407E-2</v>
      </c>
      <c r="Y15">
        <f t="shared" si="17"/>
        <v>8.4189921974244294E-3</v>
      </c>
      <c r="Z15">
        <f t="shared" si="18"/>
        <v>0.82256080645154794</v>
      </c>
      <c r="AB15">
        <f t="shared" si="19"/>
        <v>2968.4665684539882</v>
      </c>
      <c r="AC15">
        <f t="shared" si="2"/>
        <v>2815.8162121102132</v>
      </c>
      <c r="AE15">
        <f t="shared" si="3"/>
        <v>1415.7234278626627</v>
      </c>
      <c r="AF15">
        <f t="shared" si="4"/>
        <v>-70.786171393133145</v>
      </c>
      <c r="AG15">
        <f t="shared" si="4"/>
        <v>-20.564020161288699</v>
      </c>
      <c r="AH15">
        <f t="shared" si="5"/>
        <v>-1091.9421093470407</v>
      </c>
      <c r="AI15">
        <f t="shared" si="6"/>
        <v>232.43112696120011</v>
      </c>
      <c r="AJ15">
        <f t="shared" si="7"/>
        <v>152.650356343775</v>
      </c>
      <c r="AK15">
        <f t="shared" si="24"/>
        <v>223.86565851353055</v>
      </c>
      <c r="AL15">
        <f t="shared" si="8"/>
        <v>608.94714181850566</v>
      </c>
      <c r="AN15">
        <f t="shared" si="9"/>
        <v>653.18904432513455</v>
      </c>
      <c r="AO15">
        <f t="shared" si="9"/>
        <v>-32.659452216256732</v>
      </c>
      <c r="AP15">
        <f t="shared" si="9"/>
        <v>-9.4878649404804527</v>
      </c>
      <c r="AQ15">
        <f t="shared" si="9"/>
        <v>-503.80223200767426</v>
      </c>
      <c r="AR15">
        <f t="shared" si="9"/>
        <v>107.23949516072308</v>
      </c>
      <c r="AS15">
        <f t="shared" si="9"/>
        <v>70.430098431453175</v>
      </c>
      <c r="AT15">
        <f t="shared" si="9"/>
        <v>103.28754378419113</v>
      </c>
      <c r="AU15">
        <f t="shared" si="9"/>
        <v>280.95713737636737</v>
      </c>
      <c r="AW15">
        <v>12</v>
      </c>
      <c r="AX15">
        <f>(R15*SUMPRODUCT(K16:$K$23, X16:$X$23)-$AZ$3*SUMPRODUCT(K15:$K$22, W16:$W$23))/Z15</f>
        <v>3423.2316808983237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10"/>
        <v>5.4700000000000006E-2</v>
      </c>
      <c r="I16" s="5">
        <f t="shared" si="11"/>
        <v>1.0547</v>
      </c>
      <c r="J16">
        <f t="shared" si="12"/>
        <v>0.94813691096994412</v>
      </c>
      <c r="K16">
        <f t="shared" si="20"/>
        <v>0.43745312861059865</v>
      </c>
      <c r="L16" s="2">
        <v>13</v>
      </c>
      <c r="M16" s="6">
        <v>1.4883069000000001E-2</v>
      </c>
      <c r="O16">
        <f t="shared" si="21"/>
        <v>1721.1170490482814</v>
      </c>
      <c r="P16">
        <f t="shared" si="22"/>
        <v>86.055852452414072</v>
      </c>
      <c r="Q16" s="4">
        <f t="shared" si="23"/>
        <v>25</v>
      </c>
      <c r="R16">
        <f t="shared" si="0"/>
        <v>100000</v>
      </c>
      <c r="S16">
        <f t="shared" si="1"/>
        <v>3249.5414747445875</v>
      </c>
      <c r="U16">
        <f t="shared" si="13"/>
        <v>1.4883069000000001E-2</v>
      </c>
      <c r="V16">
        <f t="shared" si="14"/>
        <v>0.01</v>
      </c>
      <c r="W16">
        <f t="shared" si="15"/>
        <v>0.82256080645154794</v>
      </c>
      <c r="X16">
        <f t="shared" si="16"/>
        <v>1.2242229239114034E-2</v>
      </c>
      <c r="Y16">
        <f t="shared" si="17"/>
        <v>8.2256080645154803E-3</v>
      </c>
      <c r="Z16">
        <f t="shared" si="18"/>
        <v>0.8020929691479185</v>
      </c>
      <c r="AB16">
        <f t="shared" si="19"/>
        <v>2815.8162121102132</v>
      </c>
      <c r="AC16">
        <f t="shared" si="2"/>
        <v>2606.4343698471921</v>
      </c>
      <c r="AE16">
        <f t="shared" si="3"/>
        <v>1380.4958841222397</v>
      </c>
      <c r="AF16">
        <f t="shared" si="4"/>
        <v>-69.024794206111991</v>
      </c>
      <c r="AG16">
        <f t="shared" si="4"/>
        <v>-20.052324228697962</v>
      </c>
      <c r="AH16">
        <f t="shared" si="5"/>
        <v>-1224.2229239114035</v>
      </c>
      <c r="AI16">
        <f t="shared" si="6"/>
        <v>67.195841776026327</v>
      </c>
      <c r="AJ16">
        <f t="shared" si="7"/>
        <v>209.3818422630211</v>
      </c>
      <c r="AK16">
        <f t="shared" si="24"/>
        <v>225.76261542084086</v>
      </c>
      <c r="AL16">
        <f t="shared" si="8"/>
        <v>502.34029945988829</v>
      </c>
      <c r="AN16">
        <f t="shared" si="9"/>
        <v>603.90224354332815</v>
      </c>
      <c r="AO16">
        <f t="shared" si="9"/>
        <v>-30.195112177166415</v>
      </c>
      <c r="AP16">
        <f t="shared" si="9"/>
        <v>-8.7719519697580335</v>
      </c>
      <c r="AQ16">
        <f t="shared" si="9"/>
        <v>-535.54014818185829</v>
      </c>
      <c r="AR16">
        <f t="shared" si="9"/>
        <v>29.395031214545483</v>
      </c>
      <c r="AS16">
        <f t="shared" si="9"/>
        <v>91.594741972209448</v>
      </c>
      <c r="AT16">
        <f t="shared" si="9"/>
        <v>98.760562439158221</v>
      </c>
      <c r="AU16">
        <f t="shared" si="9"/>
        <v>219.75033562591315</v>
      </c>
      <c r="AW16">
        <v>13</v>
      </c>
      <c r="AX16">
        <f>(R16*SUMPRODUCT(K17:$K$23, X17:$X$23)-$AZ$3*SUMPRODUCT(K16:$K$22, W17:$W$23))/Z16</f>
        <v>3249.5414747445875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10"/>
        <v>6.1700000000000005E-2</v>
      </c>
      <c r="I17" s="5">
        <f t="shared" si="11"/>
        <v>1.0617000000000001</v>
      </c>
      <c r="J17">
        <f t="shared" si="12"/>
        <v>0.94188565508147304</v>
      </c>
      <c r="K17">
        <f t="shared" si="20"/>
        <v>0.41203082660883361</v>
      </c>
      <c r="L17" s="2">
        <v>14</v>
      </c>
      <c r="M17" s="6">
        <v>1.6930661E-2</v>
      </c>
      <c r="O17">
        <f t="shared" si="21"/>
        <v>1721.1170490482814</v>
      </c>
      <c r="P17">
        <f t="shared" si="22"/>
        <v>86.055852452414072</v>
      </c>
      <c r="Q17" s="4">
        <f t="shared" si="23"/>
        <v>25</v>
      </c>
      <c r="R17">
        <f t="shared" si="0"/>
        <v>100000</v>
      </c>
      <c r="S17">
        <f t="shared" si="1"/>
        <v>3008.9297242177267</v>
      </c>
      <c r="U17">
        <f t="shared" si="13"/>
        <v>1.6930661E-2</v>
      </c>
      <c r="V17">
        <f t="shared" si="14"/>
        <v>0.01</v>
      </c>
      <c r="W17">
        <f t="shared" si="15"/>
        <v>0.8020929691479185</v>
      </c>
      <c r="X17">
        <f t="shared" si="16"/>
        <v>1.3579964151126866E-2</v>
      </c>
      <c r="Y17">
        <f t="shared" si="17"/>
        <v>8.020929691479186E-3</v>
      </c>
      <c r="Z17">
        <f t="shared" si="18"/>
        <v>0.7804920753053125</v>
      </c>
      <c r="AB17">
        <f t="shared" si="19"/>
        <v>2606.4343698471921</v>
      </c>
      <c r="AC17">
        <f t="shared" si="2"/>
        <v>2348.4458049025352</v>
      </c>
      <c r="AE17">
        <f t="shared" si="3"/>
        <v>1343.3182174550484</v>
      </c>
      <c r="AF17">
        <f t="shared" si="4"/>
        <v>-67.16591087275242</v>
      </c>
      <c r="AG17">
        <f t="shared" si="4"/>
        <v>-19.512301882632812</v>
      </c>
      <c r="AH17">
        <f t="shared" si="5"/>
        <v>-1357.9964151126867</v>
      </c>
      <c r="AI17">
        <f t="shared" si="6"/>
        <v>-101.35641041302347</v>
      </c>
      <c r="AJ17">
        <f t="shared" si="7"/>
        <v>257.9885649446569</v>
      </c>
      <c r="AK17">
        <f t="shared" si="24"/>
        <v>239.55559793569941</v>
      </c>
      <c r="AL17">
        <f t="shared" si="8"/>
        <v>396.18775246733287</v>
      </c>
      <c r="AN17">
        <f t="shared" si="9"/>
        <v>553.48851553670852</v>
      </c>
      <c r="AO17">
        <f t="shared" si="9"/>
        <v>-27.674425776835424</v>
      </c>
      <c r="AP17">
        <f t="shared" si="9"/>
        <v>-8.039669873742298</v>
      </c>
      <c r="AQ17">
        <f t="shared" si="9"/>
        <v>-559.53638545071306</v>
      </c>
      <c r="AR17">
        <f t="shared" si="9"/>
        <v>-41.761965564582248</v>
      </c>
      <c r="AS17">
        <f t="shared" si="9"/>
        <v>106.29924166977374</v>
      </c>
      <c r="AT17">
        <f t="shared" si="9"/>
        <v>98.70429103621963</v>
      </c>
      <c r="AU17">
        <f t="shared" si="9"/>
        <v>163.24156714141111</v>
      </c>
      <c r="AW17">
        <v>14</v>
      </c>
      <c r="AX17">
        <f>(R17*SUMPRODUCT(K18:$K$23, X18:$X$23)-$AZ$3*SUMPRODUCT(K17:$K$22, W18:$W$23))/Z17</f>
        <v>3008.9297242177267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10"/>
        <v>7.0099999999999996E-2</v>
      </c>
      <c r="I18" s="5">
        <f t="shared" si="11"/>
        <v>1.0701000000000001</v>
      </c>
      <c r="J18">
        <f t="shared" si="12"/>
        <v>0.93449210354172507</v>
      </c>
      <c r="K18">
        <f t="shared" si="20"/>
        <v>0.38503955388172473</v>
      </c>
      <c r="L18" s="2">
        <v>15</v>
      </c>
      <c r="M18" s="6">
        <v>1.9185959999999998E-2</v>
      </c>
      <c r="O18">
        <f t="shared" si="21"/>
        <v>1721.1170490482814</v>
      </c>
      <c r="P18">
        <f t="shared" si="22"/>
        <v>86.055852452414072</v>
      </c>
      <c r="Q18" s="4">
        <f t="shared" si="23"/>
        <v>25</v>
      </c>
      <c r="R18">
        <f t="shared" si="0"/>
        <v>100000</v>
      </c>
      <c r="S18">
        <f t="shared" si="1"/>
        <v>2703.1926999331231</v>
      </c>
      <c r="U18">
        <f t="shared" si="13"/>
        <v>1.9185959999999998E-2</v>
      </c>
      <c r="V18">
        <f t="shared" si="14"/>
        <v>0.01</v>
      </c>
      <c r="W18">
        <f t="shared" si="15"/>
        <v>0.7804920753053125</v>
      </c>
      <c r="X18">
        <f t="shared" si="16"/>
        <v>1.4974489737124713E-2</v>
      </c>
      <c r="Y18">
        <f t="shared" si="17"/>
        <v>7.804920753053125E-3</v>
      </c>
      <c r="Z18">
        <f t="shared" si="18"/>
        <v>0.75771266481513466</v>
      </c>
      <c r="AB18">
        <f t="shared" si="19"/>
        <v>2348.4458049025352</v>
      </c>
      <c r="AC18">
        <f t="shared" si="2"/>
        <v>2048.2433441751455</v>
      </c>
      <c r="AE18">
        <f t="shared" si="3"/>
        <v>1304.1121856931341</v>
      </c>
      <c r="AF18">
        <f t="shared" si="4"/>
        <v>-65.205609284656703</v>
      </c>
      <c r="AG18">
        <f t="shared" si="4"/>
        <v>-18.942816620378366</v>
      </c>
      <c r="AH18">
        <f t="shared" si="5"/>
        <v>-1497.4489737124713</v>
      </c>
      <c r="AI18">
        <f t="shared" si="6"/>
        <v>-277.48521392437237</v>
      </c>
      <c r="AJ18">
        <f t="shared" si="7"/>
        <v>300.20246072738973</v>
      </c>
      <c r="AK18">
        <f t="shared" si="24"/>
        <v>251.47340192990194</v>
      </c>
      <c r="AL18">
        <f t="shared" si="8"/>
        <v>274.19064873291927</v>
      </c>
      <c r="AN18">
        <f t="shared" si="9"/>
        <v>502.13477419100531</v>
      </c>
      <c r="AO18">
        <f t="shared" si="9"/>
        <v>-25.106738709550264</v>
      </c>
      <c r="AP18">
        <f t="shared" si="9"/>
        <v>-7.2937336607738068</v>
      </c>
      <c r="AQ18">
        <f t="shared" si="9"/>
        <v>-576.57708479889652</v>
      </c>
      <c r="AR18">
        <f t="shared" si="9"/>
        <v>-106.84278297821528</v>
      </c>
      <c r="AS18">
        <f t="shared" si="9"/>
        <v>115.58982155267013</v>
      </c>
      <c r="AT18">
        <f t="shared" si="9"/>
        <v>96.8272064922091</v>
      </c>
      <c r="AU18">
        <f t="shared" si="9"/>
        <v>105.57424506666393</v>
      </c>
      <c r="AW18">
        <v>15</v>
      </c>
      <c r="AX18">
        <f>(R18*SUMPRODUCT(K19:$K$23, X19:$X$23)-$AZ$3*SUMPRODUCT(K18:$K$22, W19:$W$23))/Z18</f>
        <v>2703.1926999331231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10"/>
        <v>7.3400000000000007E-2</v>
      </c>
      <c r="I19" s="5">
        <f t="shared" si="11"/>
        <v>1.0733999999999999</v>
      </c>
      <c r="J19">
        <f t="shared" si="12"/>
        <v>0.93161915408980811</v>
      </c>
      <c r="K19">
        <f t="shared" si="20"/>
        <v>0.35871022347840947</v>
      </c>
      <c r="L19" s="2">
        <v>16</v>
      </c>
      <c r="M19" s="6">
        <v>2.1884238E-2</v>
      </c>
      <c r="O19">
        <f t="shared" si="21"/>
        <v>1721.1170490482814</v>
      </c>
      <c r="P19">
        <f t="shared" si="22"/>
        <v>86.055852452414072</v>
      </c>
      <c r="Q19" s="4">
        <f t="shared" si="23"/>
        <v>25</v>
      </c>
      <c r="R19">
        <f t="shared" si="0"/>
        <v>100000</v>
      </c>
      <c r="S19">
        <f t="shared" si="1"/>
        <v>2323.1614457296332</v>
      </c>
      <c r="U19">
        <f t="shared" si="13"/>
        <v>2.1884238E-2</v>
      </c>
      <c r="V19">
        <f t="shared" si="14"/>
        <v>0.01</v>
      </c>
      <c r="W19">
        <f t="shared" si="15"/>
        <v>0.75771266481513466</v>
      </c>
      <c r="X19">
        <f t="shared" si="16"/>
        <v>1.6581964292428635E-2</v>
      </c>
      <c r="Y19">
        <f t="shared" si="17"/>
        <v>7.5771266481513468E-3</v>
      </c>
      <c r="Z19">
        <f t="shared" si="18"/>
        <v>0.73355357387455467</v>
      </c>
      <c r="AB19">
        <f t="shared" si="19"/>
        <v>2048.2433441751455</v>
      </c>
      <c r="AC19">
        <f t="shared" si="2"/>
        <v>1704.1633812025498</v>
      </c>
      <c r="AE19">
        <f t="shared" si="3"/>
        <v>1262.5315623857939</v>
      </c>
      <c r="AF19">
        <f t="shared" si="4"/>
        <v>-63.126578119289704</v>
      </c>
      <c r="AG19">
        <f t="shared" si="4"/>
        <v>-18.338839346863868</v>
      </c>
      <c r="AH19">
        <f t="shared" si="5"/>
        <v>-1658.1964292428634</v>
      </c>
      <c r="AI19">
        <f t="shared" si="6"/>
        <v>-477.1302843232229</v>
      </c>
      <c r="AJ19">
        <f t="shared" si="7"/>
        <v>344.07996297259569</v>
      </c>
      <c r="AK19">
        <f t="shared" si="24"/>
        <v>238.37738730761714</v>
      </c>
      <c r="AL19">
        <f t="shared" si="8"/>
        <v>105.32706595698994</v>
      </c>
      <c r="AN19">
        <f t="shared" si="9"/>
        <v>452.8829788919536</v>
      </c>
      <c r="AO19">
        <f t="shared" si="9"/>
        <v>-22.644148944597685</v>
      </c>
      <c r="AP19">
        <f t="shared" si="9"/>
        <v>-6.5783291604481864</v>
      </c>
      <c r="AQ19">
        <f t="shared" si="9"/>
        <v>-594.81201170480813</v>
      </c>
      <c r="AR19">
        <f t="shared" si="9"/>
        <v>-171.15151091790034</v>
      </c>
      <c r="AS19">
        <f t="shared" si="9"/>
        <v>123.42500041234265</v>
      </c>
      <c r="AT19">
        <f t="shared" si="9"/>
        <v>85.508405873314715</v>
      </c>
      <c r="AU19">
        <f t="shared" si="9"/>
        <v>37.781895367757038</v>
      </c>
      <c r="AW19">
        <v>16</v>
      </c>
      <c r="AX19">
        <f>(R19*SUMPRODUCT(K20:$K$23, X20:$X$23)-$AZ$3*SUMPRODUCT(K19:$K$22, W20:$W$23))/Z19</f>
        <v>2323.1614457296332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0.34023543913346244</v>
      </c>
      <c r="L20" s="2">
        <v>17</v>
      </c>
      <c r="M20" s="6">
        <v>2.4761703999999999E-2</v>
      </c>
      <c r="O20">
        <f t="shared" si="21"/>
        <v>1721.1170490482814</v>
      </c>
      <c r="P20">
        <f t="shared" si="22"/>
        <v>86.055852452414072</v>
      </c>
      <c r="Q20" s="4">
        <f t="shared" si="23"/>
        <v>25</v>
      </c>
      <c r="R20">
        <f t="shared" si="0"/>
        <v>100000</v>
      </c>
      <c r="S20">
        <f t="shared" si="1"/>
        <v>1853.3862226569374</v>
      </c>
      <c r="U20">
        <f t="shared" si="13"/>
        <v>2.4761703999999999E-2</v>
      </c>
      <c r="V20">
        <f t="shared" si="14"/>
        <v>0.01</v>
      </c>
      <c r="W20">
        <f t="shared" si="15"/>
        <v>0.73355357387455467</v>
      </c>
      <c r="X20">
        <f t="shared" si="16"/>
        <v>1.8164036464423855E-2</v>
      </c>
      <c r="Y20">
        <f t="shared" si="17"/>
        <v>7.3355357387455472E-3</v>
      </c>
      <c r="Z20">
        <f t="shared" si="18"/>
        <v>0.70805400167138521</v>
      </c>
      <c r="AB20">
        <f t="shared" si="19"/>
        <v>1704.1633812025498</v>
      </c>
      <c r="AC20">
        <f t="shared" si="2"/>
        <v>1312.2975315948574</v>
      </c>
      <c r="AE20">
        <f t="shared" si="3"/>
        <v>1218.6438139234815</v>
      </c>
      <c r="AF20">
        <f t="shared" si="4"/>
        <v>-60.932190696174075</v>
      </c>
      <c r="AG20">
        <f t="shared" si="4"/>
        <v>-17.701350041784629</v>
      </c>
      <c r="AH20">
        <f t="shared" si="5"/>
        <v>-1816.4036464423855</v>
      </c>
      <c r="AI20">
        <f t="shared" si="6"/>
        <v>-676.39337325686279</v>
      </c>
      <c r="AJ20">
        <f t="shared" si="7"/>
        <v>391.86584960769233</v>
      </c>
      <c r="AK20">
        <f t="shared" si="24"/>
        <v>155.39981274054125</v>
      </c>
      <c r="AL20">
        <f t="shared" si="8"/>
        <v>-129.12771090862921</v>
      </c>
      <c r="AN20">
        <f t="shared" si="9"/>
        <v>414.62581317753319</v>
      </c>
      <c r="AO20">
        <f t="shared" si="9"/>
        <v>-20.731290658876659</v>
      </c>
      <c r="AP20">
        <f t="shared" si="9"/>
        <v>-6.0226266047217267</v>
      </c>
      <c r="AQ20">
        <f t="shared" si="9"/>
        <v>-618.00489229094751</v>
      </c>
      <c r="AR20">
        <f t="shared" si="9"/>
        <v>-230.13299637701269</v>
      </c>
      <c r="AS20">
        <f t="shared" si="9"/>
        <v>133.32664942268056</v>
      </c>
      <c r="AT20">
        <f t="shared" si="9"/>
        <v>52.872523529035881</v>
      </c>
      <c r="AU20">
        <f t="shared" si="9"/>
        <v>-43.933823425296247</v>
      </c>
      <c r="AW20">
        <v>17</v>
      </c>
      <c r="AX20">
        <f>(R20*SUMPRODUCT(K21:$K$23, X21:$X$23)-$AZ$3*SUMPRODUCT(K20:$K$22, W21:$W$23))/Z20</f>
        <v>1853.3862226569374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10"/>
        <v>5.1300000000000005E-2</v>
      </c>
      <c r="I21" s="5">
        <f t="shared" si="11"/>
        <v>1.0512999999999999</v>
      </c>
      <c r="J21">
        <f t="shared" si="12"/>
        <v>0.95120327213925626</v>
      </c>
      <c r="K21">
        <f t="shared" si="20"/>
        <v>0.32363306300148625</v>
      </c>
      <c r="L21" s="2">
        <v>18</v>
      </c>
      <c r="M21" s="6">
        <v>2.7627288E-2</v>
      </c>
      <c r="O21">
        <f t="shared" si="21"/>
        <v>1721.1170490482814</v>
      </c>
      <c r="P21">
        <f t="shared" si="22"/>
        <v>86.055852452414072</v>
      </c>
      <c r="Q21" s="4">
        <f t="shared" si="23"/>
        <v>25</v>
      </c>
      <c r="R21">
        <f t="shared" si="0"/>
        <v>100000</v>
      </c>
      <c r="S21">
        <f t="shared" si="1"/>
        <v>1300.615927903787</v>
      </c>
      <c r="U21">
        <f t="shared" si="13"/>
        <v>2.7627288E-2</v>
      </c>
      <c r="V21">
        <f t="shared" si="14"/>
        <v>0.01</v>
      </c>
      <c r="W21">
        <f t="shared" si="15"/>
        <v>0.70805400167138521</v>
      </c>
      <c r="X21">
        <f t="shared" si="16"/>
        <v>1.9561611823727839E-2</v>
      </c>
      <c r="Y21">
        <f t="shared" si="17"/>
        <v>7.0805400167138523E-3</v>
      </c>
      <c r="Z21">
        <f t="shared" si="18"/>
        <v>0.68141184983094349</v>
      </c>
      <c r="AB21">
        <f t="shared" si="19"/>
        <v>1312.2975315948574</v>
      </c>
      <c r="AC21">
        <f t="shared" si="2"/>
        <v>886.25510535250851</v>
      </c>
      <c r="AE21">
        <f t="shared" si="3"/>
        <v>1172.7895521675641</v>
      </c>
      <c r="AF21">
        <f t="shared" si="4"/>
        <v>-58.639477608378208</v>
      </c>
      <c r="AG21">
        <f t="shared" si="4"/>
        <v>-17.035296245773587</v>
      </c>
      <c r="AH21">
        <f t="shared" si="5"/>
        <v>-1956.161182372784</v>
      </c>
      <c r="AI21">
        <f t="shared" si="6"/>
        <v>-859.04640405937175</v>
      </c>
      <c r="AJ21">
        <f t="shared" si="7"/>
        <v>426.04242624234894</v>
      </c>
      <c r="AK21">
        <f t="shared" si="24"/>
        <v>124.47676219570245</v>
      </c>
      <c r="AL21">
        <f t="shared" si="8"/>
        <v>-308.52721562132035</v>
      </c>
      <c r="AN21">
        <f t="shared" si="9"/>
        <v>379.55347502413014</v>
      </c>
      <c r="AO21">
        <f t="shared" si="9"/>
        <v>-18.977673751206506</v>
      </c>
      <c r="AP21">
        <f t="shared" si="9"/>
        <v>-5.5131851031574257</v>
      </c>
      <c r="AQ21">
        <f t="shared" si="9"/>
        <v>-633.078435175913</v>
      </c>
      <c r="AR21">
        <f t="shared" si="9"/>
        <v>-278.0158190061469</v>
      </c>
      <c r="AS21">
        <f t="shared" si="9"/>
        <v>137.88141537339618</v>
      </c>
      <c r="AT21">
        <f t="shared" si="9"/>
        <v>40.28479582190279</v>
      </c>
      <c r="AU21">
        <f t="shared" si="9"/>
        <v>-99.8496078108479</v>
      </c>
      <c r="AW21">
        <v>18</v>
      </c>
      <c r="AX21">
        <f>(R21*SUMPRODUCT(K22:$K$23, X22:$X$23)-$AZ$3*SUMPRODUCT(K21:$K$22, W22:$W$23))/Z21</f>
        <v>1300.615927903787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10"/>
        <v>7.0000000000000007E-2</v>
      </c>
      <c r="I22" s="5">
        <f t="shared" si="11"/>
        <v>1.07</v>
      </c>
      <c r="J22">
        <f t="shared" si="12"/>
        <v>0.93457943925233644</v>
      </c>
      <c r="K22">
        <f t="shared" si="20"/>
        <v>0.30246080654344509</v>
      </c>
      <c r="L22" s="2">
        <v>19</v>
      </c>
      <c r="M22" s="6">
        <v>3.0780427999999999E-2</v>
      </c>
      <c r="O22">
        <f t="shared" si="21"/>
        <v>1721.1170490482814</v>
      </c>
      <c r="P22">
        <f t="shared" si="22"/>
        <v>86.055852452414072</v>
      </c>
      <c r="Q22" s="4">
        <f t="shared" si="23"/>
        <v>25</v>
      </c>
      <c r="R22">
        <f t="shared" si="0"/>
        <v>100000</v>
      </c>
      <c r="S22">
        <f t="shared" si="1"/>
        <v>675.30088463969457</v>
      </c>
      <c r="U22">
        <f t="shared" si="13"/>
        <v>3.0780427999999999E-2</v>
      </c>
      <c r="V22">
        <f t="shared" si="14"/>
        <v>0.01</v>
      </c>
      <c r="W22">
        <f t="shared" si="15"/>
        <v>0.68141184983094349</v>
      </c>
      <c r="X22">
        <f t="shared" si="16"/>
        <v>2.0974148382068167E-2</v>
      </c>
      <c r="Y22">
        <f t="shared" si="17"/>
        <v>6.8141184983094355E-3</v>
      </c>
      <c r="Z22">
        <f t="shared" si="18"/>
        <v>0.65362358295056588</v>
      </c>
      <c r="AB22">
        <f t="shared" si="19"/>
        <v>886.25510535250851</v>
      </c>
      <c r="AC22">
        <f t="shared" si="2"/>
        <v>441.39258378788395</v>
      </c>
      <c r="AE22">
        <f t="shared" si="3"/>
        <v>1124.9626922762425</v>
      </c>
      <c r="AF22">
        <f t="shared" si="4"/>
        <v>-56.248134613812127</v>
      </c>
      <c r="AG22">
        <f t="shared" si="4"/>
        <v>-16.340589573764149</v>
      </c>
      <c r="AH22">
        <f t="shared" si="5"/>
        <v>-2097.4148382068165</v>
      </c>
      <c r="AI22">
        <f t="shared" si="6"/>
        <v>-1045.0408701181505</v>
      </c>
      <c r="AJ22">
        <f t="shared" si="7"/>
        <v>444.86252156462456</v>
      </c>
      <c r="AK22">
        <f t="shared" si="24"/>
        <v>136.84787641104572</v>
      </c>
      <c r="AL22">
        <f t="shared" si="8"/>
        <v>-463.33047214248018</v>
      </c>
      <c r="AN22">
        <f t="shared" si="9"/>
        <v>340.25712323715771</v>
      </c>
      <c r="AO22">
        <f t="shared" si="9"/>
        <v>-17.012856161857886</v>
      </c>
      <c r="AP22">
        <f t="shared" si="9"/>
        <v>-4.9423879018761143</v>
      </c>
      <c r="AQ22">
        <f t="shared" si="9"/>
        <v>-634.38578362022315</v>
      </c>
      <c r="AR22">
        <f t="shared" si="9"/>
        <v>-316.08390444679941</v>
      </c>
      <c r="AS22">
        <f t="shared" si="9"/>
        <v>134.55347707338709</v>
      </c>
      <c r="AT22">
        <f t="shared" si="9"/>
        <v>41.391119073042582</v>
      </c>
      <c r="AU22">
        <f t="shared" si="9"/>
        <v>-140.13930830036978</v>
      </c>
      <c r="AW22">
        <v>19</v>
      </c>
      <c r="AX22">
        <f>(R22*SUMPRODUCT(K23:$K$23, X23:$X$23)-$AZ$3*SUMPRODUCT(K22:$K$22, W23:$W$23))/Z22</f>
        <v>675.30088463969457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10"/>
        <v>0.10390000000000001</v>
      </c>
      <c r="I23" s="5">
        <f t="shared" si="11"/>
        <v>1.1039000000000001</v>
      </c>
      <c r="J23">
        <f t="shared" si="12"/>
        <v>0.90587915572062683</v>
      </c>
      <c r="K23">
        <f t="shared" si="20"/>
        <v>0.2739929400701559</v>
      </c>
      <c r="L23" s="2">
        <v>20</v>
      </c>
      <c r="M23" s="6">
        <v>3.4133669999999998E-2</v>
      </c>
      <c r="O23">
        <f t="shared" si="21"/>
        <v>1721.1170490482814</v>
      </c>
      <c r="P23">
        <f t="shared" si="22"/>
        <v>86.055852452414072</v>
      </c>
      <c r="Q23" s="4">
        <f t="shared" si="23"/>
        <v>25</v>
      </c>
      <c r="R23">
        <f t="shared" si="0"/>
        <v>100000</v>
      </c>
      <c r="S23">
        <f t="shared" si="1"/>
        <v>706.48046012845191</v>
      </c>
      <c r="U23">
        <f t="shared" si="13"/>
        <v>3.4133669999999998E-2</v>
      </c>
      <c r="V23">
        <f t="shared" si="14"/>
        <v>0.01</v>
      </c>
      <c r="W23">
        <f t="shared" si="15"/>
        <v>0.65362358295056588</v>
      </c>
      <c r="X23">
        <f t="shared" si="16"/>
        <v>2.2310571684652242E-2</v>
      </c>
      <c r="Y23">
        <f t="shared" si="17"/>
        <v>6.5362358295056591E-3</v>
      </c>
      <c r="Z23">
        <f t="shared" si="18"/>
        <v>0.62477677543640797</v>
      </c>
      <c r="AB23">
        <f t="shared" si="19"/>
        <v>441.39258378788395</v>
      </c>
      <c r="AC23">
        <f t="shared" si="2"/>
        <v>441.39258378788395</v>
      </c>
      <c r="AE23">
        <f t="shared" si="3"/>
        <v>1075.3139600530112</v>
      </c>
      <c r="AF23">
        <f t="shared" si="4"/>
        <v>-53.765698002650566</v>
      </c>
      <c r="AG23">
        <f t="shared" si="4"/>
        <v>-15.619419385910199</v>
      </c>
      <c r="AH23">
        <f t="shared" si="5"/>
        <v>-2231.0571684652241</v>
      </c>
      <c r="AI23">
        <f t="shared" si="6"/>
        <v>-1225.1283258007736</v>
      </c>
      <c r="AJ23">
        <f t="shared" si="7"/>
        <v>0</v>
      </c>
      <c r="AK23">
        <f t="shared" si="24"/>
        <v>151.9995538825936</v>
      </c>
      <c r="AL23">
        <f t="shared" si="8"/>
        <v>-1073.1287719181801</v>
      </c>
      <c r="AN23">
        <f t="shared" si="9"/>
        <v>294.6284334134067</v>
      </c>
      <c r="AO23">
        <f t="shared" si="9"/>
        <v>-14.731421670670338</v>
      </c>
      <c r="AP23">
        <f t="shared" si="9"/>
        <v>-4.2796106397343241</v>
      </c>
      <c r="AQ23">
        <f t="shared" si="9"/>
        <v>-611.29391305238391</v>
      </c>
      <c r="AR23">
        <f t="shared" si="9"/>
        <v>-335.67651194938179</v>
      </c>
      <c r="AS23">
        <f t="shared" si="9"/>
        <v>0</v>
      </c>
      <c r="AT23">
        <f t="shared" si="9"/>
        <v>41.646804657643898</v>
      </c>
      <c r="AU23">
        <f t="shared" si="9"/>
        <v>-294.02970729173791</v>
      </c>
      <c r="AW23">
        <v>20</v>
      </c>
      <c r="AX23">
        <f>(R23*SUMPRODUCT(K$23:$K24, X$23:$X24)-$AZ$3*SUMPRODUCT(K$22:$K23, W$23:$W24))/Z23</f>
        <v>706.48046012845191</v>
      </c>
    </row>
    <row r="25" spans="5:50" x14ac:dyDescent="0.25">
      <c r="AN25" s="8">
        <f t="shared" ref="AN25:AU25" si="25">SUM(AN3:AN23)</f>
        <v>15924.968480976982</v>
      </c>
      <c r="AO25" s="8">
        <f t="shared" si="25"/>
        <v>-2087.0862108350607</v>
      </c>
      <c r="AP25" s="8">
        <f t="shared" si="25"/>
        <v>-1728.7499237520667</v>
      </c>
      <c r="AQ25" s="8">
        <f t="shared" si="25"/>
        <v>-8600.8527307514978</v>
      </c>
      <c r="AR25" s="8">
        <f t="shared" si="25"/>
        <v>3508.2796156383606</v>
      </c>
      <c r="AS25" s="8">
        <f t="shared" si="25"/>
        <v>-1393.225325615691</v>
      </c>
      <c r="AT25" s="8">
        <f t="shared" si="25"/>
        <v>2214.2204778338414</v>
      </c>
      <c r="AU25" s="9">
        <f t="shared" si="25"/>
        <v>4329.2747678565111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89" priority="1" operator="lessThan">
      <formula>0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137EBF-5E1C-4A29-AF65-C6DF8BA8B6CB}">
  <dimension ref="A1:AZ29"/>
  <sheetViews>
    <sheetView workbookViewId="0">
      <selection activeCell="M33" sqref="M33"/>
    </sheetView>
  </sheetViews>
  <sheetFormatPr defaultRowHeight="15" x14ac:dyDescent="0.25"/>
  <cols>
    <col min="3" max="3" width="9.28515625" bestFit="1" customWidth="1"/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44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v>5942.09425705166</v>
      </c>
      <c r="K3">
        <v>1</v>
      </c>
      <c r="L3" s="2">
        <v>0</v>
      </c>
      <c r="O3">
        <f>$C$3</f>
        <v>5942.09425705166</v>
      </c>
      <c r="P3">
        <f>O3*B5</f>
        <v>4753.6754056413283</v>
      </c>
      <c r="Q3" s="4">
        <f>B8</f>
        <v>1522.432587</v>
      </c>
      <c r="R3">
        <f t="shared" ref="R3:R23" si="0">$C$6</f>
        <v>100000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5942.09425705166</v>
      </c>
      <c r="AF3">
        <f t="shared" ref="AF3:AG23" si="4">-$Z3*P3</f>
        <v>-4753.6754056413283</v>
      </c>
      <c r="AG3">
        <f t="shared" si="4"/>
        <v>-1522.432587</v>
      </c>
      <c r="AH3">
        <f t="shared" ref="AH3:AH23" si="5">-X3*R3</f>
        <v>0</v>
      </c>
      <c r="AI3">
        <f t="shared" ref="AI3:AI23" si="6">SUM(AE3:AH3)</f>
        <v>-334.01373558966839</v>
      </c>
      <c r="AJ3">
        <f t="shared" ref="AJ3:AJ23" si="7">AB3-AC3</f>
        <v>0</v>
      </c>
      <c r="AL3">
        <f t="shared" ref="AL3:AL23" si="8">SUM(AI3:AK3)</f>
        <v>-334.01373558966839</v>
      </c>
      <c r="AN3">
        <f t="shared" ref="AN3:AU23" si="9">AE3*$K3</f>
        <v>5942.09425705166</v>
      </c>
      <c r="AO3">
        <f t="shared" si="9"/>
        <v>-4753.6754056413283</v>
      </c>
      <c r="AP3">
        <f t="shared" si="9"/>
        <v>-1522.432587</v>
      </c>
      <c r="AQ3">
        <f t="shared" si="9"/>
        <v>0</v>
      </c>
      <c r="AR3">
        <f t="shared" si="9"/>
        <v>-334.01373558966839</v>
      </c>
      <c r="AS3">
        <f t="shared" si="9"/>
        <v>0</v>
      </c>
      <c r="AT3">
        <f t="shared" si="9"/>
        <v>0</v>
      </c>
      <c r="AU3">
        <f t="shared" si="9"/>
        <v>-334.01373558966839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2731.7769521829355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v>1.5900000000000001E-2</v>
      </c>
      <c r="G4" s="5"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Mortalities!B31:B50</f>
        <v>1.1135328E-2</v>
      </c>
      <c r="R4">
        <f t="shared" si="0"/>
        <v>100000</v>
      </c>
      <c r="S4">
        <f t="shared" si="1"/>
        <v>1723.5161621777254</v>
      </c>
      <c r="U4">
        <f t="shared" ref="U4:U23" si="13">M4</f>
        <v>1.1135328E-2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1.1135328E-2</v>
      </c>
      <c r="Y4">
        <f t="shared" ref="Y4:Y23" si="17">V4*W4</f>
        <v>0.01</v>
      </c>
      <c r="Z4">
        <f t="shared" ref="Z4:Z23" si="18">MAX(0, W4-X4-Y4)</f>
        <v>0.97886467200000005</v>
      </c>
      <c r="AB4">
        <f t="shared" ref="AB4:AB23" si="19">AC3</f>
        <v>0</v>
      </c>
      <c r="AC4">
        <f t="shared" si="2"/>
        <v>1687.089082776798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-1113.5328</v>
      </c>
      <c r="AI4">
        <f t="shared" si="6"/>
        <v>-1113.5328</v>
      </c>
      <c r="AJ4">
        <f t="shared" si="7"/>
        <v>-1687.089082776798</v>
      </c>
      <c r="AK4">
        <f>H4*SUM(AB4, AE4:AF4)</f>
        <v>0</v>
      </c>
      <c r="AL4">
        <f t="shared" si="8"/>
        <v>-2800.621882776798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-1044.6878694061354</v>
      </c>
      <c r="AR4">
        <f t="shared" si="9"/>
        <v>-1044.6878694061354</v>
      </c>
      <c r="AS4">
        <f t="shared" si="9"/>
        <v>-1582.7836408451053</v>
      </c>
      <c r="AT4">
        <f t="shared" si="9"/>
        <v>0</v>
      </c>
      <c r="AU4">
        <f t="shared" si="9"/>
        <v>-2627.4715102512409</v>
      </c>
      <c r="AW4">
        <v>1</v>
      </c>
      <c r="AX4">
        <f>(R4*SUMPRODUCT(K5:$K$23, X5:$X$23)-$AZ$3*SUMPRODUCT(K4:$K$22, W5:$W$23))/Z4</f>
        <v>1723.5161621777254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v>3.6400000000000002E-2</v>
      </c>
      <c r="G5" s="5"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1.2969985999999999E-2</v>
      </c>
      <c r="O5">
        <f t="shared" ref="O5:O23" si="21">$C$3</f>
        <v>5942.09425705166</v>
      </c>
      <c r="P5">
        <f t="shared" ref="P5:P23" si="22">O5*$C$5</f>
        <v>297.10471285258302</v>
      </c>
      <c r="Q5" s="4">
        <f t="shared" ref="Q5:Q23" si="23">$C$8</f>
        <v>25</v>
      </c>
      <c r="R5">
        <f t="shared" si="0"/>
        <v>100000</v>
      </c>
      <c r="S5">
        <f t="shared" si="1"/>
        <v>3240.80090972675</v>
      </c>
      <c r="U5">
        <f t="shared" si="13"/>
        <v>1.2969985999999999E-2</v>
      </c>
      <c r="V5">
        <f t="shared" si="14"/>
        <v>0.01</v>
      </c>
      <c r="W5">
        <f t="shared" si="15"/>
        <v>0.97886467200000005</v>
      </c>
      <c r="X5">
        <f t="shared" si="16"/>
        <v>1.2695861091734591E-2</v>
      </c>
      <c r="Y5">
        <f t="shared" si="17"/>
        <v>9.7886467200000004E-3</v>
      </c>
      <c r="Z5">
        <f t="shared" si="18"/>
        <v>0.95638016418826544</v>
      </c>
      <c r="AB5">
        <f t="shared" si="19"/>
        <v>1687.089082776798</v>
      </c>
      <c r="AC5">
        <f t="shared" si="2"/>
        <v>3099.4377061459491</v>
      </c>
      <c r="AE5">
        <f t="shared" si="3"/>
        <v>5682.9010811812159</v>
      </c>
      <c r="AF5">
        <f t="shared" si="4"/>
        <v>-284.14505405906078</v>
      </c>
      <c r="AG5">
        <f t="shared" si="4"/>
        <v>-23.909504104706635</v>
      </c>
      <c r="AH5">
        <f t="shared" si="5"/>
        <v>-1269.5861091734591</v>
      </c>
      <c r="AI5">
        <f t="shared" si="6"/>
        <v>4105.2604138439892</v>
      </c>
      <c r="AJ5">
        <f t="shared" si="7"/>
        <v>-1412.348623369151</v>
      </c>
      <c r="AK5">
        <f>H5*SUM(AB5, AE5:AF5)</f>
        <v>612.2170174952696</v>
      </c>
      <c r="AL5">
        <f t="shared" si="8"/>
        <v>3305.128807970108</v>
      </c>
      <c r="AN5">
        <f t="shared" si="9"/>
        <v>4907.5403318073277</v>
      </c>
      <c r="AO5">
        <f t="shared" si="9"/>
        <v>-245.3770165903664</v>
      </c>
      <c r="AP5">
        <f t="shared" si="9"/>
        <v>-20.647351419844121</v>
      </c>
      <c r="AQ5">
        <f t="shared" si="9"/>
        <v>-1096.366969346587</v>
      </c>
      <c r="AR5">
        <f t="shared" si="9"/>
        <v>3545.1489944505302</v>
      </c>
      <c r="AS5">
        <f t="shared" si="9"/>
        <v>-1219.6513246920699</v>
      </c>
      <c r="AT5">
        <f t="shared" si="9"/>
        <v>528.68766537677152</v>
      </c>
      <c r="AU5">
        <f t="shared" si="9"/>
        <v>2854.185335135232</v>
      </c>
      <c r="AW5">
        <v>2</v>
      </c>
      <c r="AX5">
        <f>(R5*SUMPRODUCT(K6:$K$23, X6:$X$23)-$AZ$3*SUMPRODUCT(K5:$K$22, W6:$W$23))/Z5</f>
        <v>3240.80090972675</v>
      </c>
    </row>
    <row r="6" spans="1:52" x14ac:dyDescent="0.25">
      <c r="A6" t="s">
        <v>16</v>
      </c>
      <c r="C6" s="2">
        <f>'T.26.04.B'!C6</f>
        <v>100000</v>
      </c>
      <c r="E6">
        <v>2006</v>
      </c>
      <c r="F6" s="5">
        <v>5.8799999999999998E-2</v>
      </c>
      <c r="G6" s="5"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1.4883069000000001E-2</v>
      </c>
      <c r="O6">
        <f t="shared" si="21"/>
        <v>5942.09425705166</v>
      </c>
      <c r="P6">
        <f t="shared" si="22"/>
        <v>297.10471285258302</v>
      </c>
      <c r="Q6" s="4">
        <f t="shared" si="23"/>
        <v>25</v>
      </c>
      <c r="R6">
        <f t="shared" si="0"/>
        <v>100000</v>
      </c>
      <c r="S6">
        <f t="shared" si="1"/>
        <v>4554.0473138594834</v>
      </c>
      <c r="U6">
        <f t="shared" si="13"/>
        <v>1.4883069000000001E-2</v>
      </c>
      <c r="V6">
        <f t="shared" si="14"/>
        <v>0.01</v>
      </c>
      <c r="W6">
        <f t="shared" si="15"/>
        <v>0.95638016418826544</v>
      </c>
      <c r="X6">
        <f t="shared" si="16"/>
        <v>1.4233871973845284E-2</v>
      </c>
      <c r="Y6">
        <f t="shared" si="17"/>
        <v>9.5638016418826549E-3</v>
      </c>
      <c r="Z6">
        <f t="shared" si="18"/>
        <v>0.9325824905725375</v>
      </c>
      <c r="AB6">
        <f t="shared" si="19"/>
        <v>3099.4377061459491</v>
      </c>
      <c r="AC6">
        <f t="shared" si="2"/>
        <v>4247.0247861442513</v>
      </c>
      <c r="AE6">
        <f t="shared" si="3"/>
        <v>5541.4930614580089</v>
      </c>
      <c r="AF6">
        <f t="shared" si="4"/>
        <v>-277.07465307290045</v>
      </c>
      <c r="AG6">
        <f t="shared" si="4"/>
        <v>-23.314562264313437</v>
      </c>
      <c r="AH6">
        <f t="shared" si="5"/>
        <v>-1423.3871973845285</v>
      </c>
      <c r="AI6">
        <f t="shared" si="6"/>
        <v>3817.716648736267</v>
      </c>
      <c r="AJ6">
        <f t="shared" si="7"/>
        <v>-1147.5870799983022</v>
      </c>
      <c r="AK6">
        <f>H6*SUM(AB6, AE6:AF6)</f>
        <v>909.987545260979</v>
      </c>
      <c r="AL6">
        <f t="shared" si="8"/>
        <v>3580.1171139989438</v>
      </c>
      <c r="AN6">
        <f t="shared" si="9"/>
        <v>4315.8600893855364</v>
      </c>
      <c r="AO6">
        <f t="shared" si="9"/>
        <v>-215.79300446927684</v>
      </c>
      <c r="AP6">
        <f t="shared" si="9"/>
        <v>-18.157992378965449</v>
      </c>
      <c r="AQ6">
        <f t="shared" si="9"/>
        <v>-1108.5712692957723</v>
      </c>
      <c r="AR6">
        <f t="shared" si="9"/>
        <v>2973.3378232415225</v>
      </c>
      <c r="AS6">
        <f t="shared" si="9"/>
        <v>-893.7709066364929</v>
      </c>
      <c r="AT6">
        <f t="shared" si="9"/>
        <v>708.72215933018788</v>
      </c>
      <c r="AU6">
        <f t="shared" si="9"/>
        <v>2788.2890759352176</v>
      </c>
      <c r="AW6">
        <v>3</v>
      </c>
      <c r="AX6">
        <f>(R6*SUMPRODUCT(K7:$K$23, X7:$X$23)-$AZ$3*SUMPRODUCT(K6:$K$22, W7:$W$23))/Z6</f>
        <v>4554.0473138594834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v>5.4699999999999999E-2</v>
      </c>
      <c r="G7" s="5"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1.6930661E-2</v>
      </c>
      <c r="O7">
        <f t="shared" si="21"/>
        <v>5942.09425705166</v>
      </c>
      <c r="P7">
        <f t="shared" si="22"/>
        <v>297.10471285258302</v>
      </c>
      <c r="Q7" s="4">
        <f t="shared" si="23"/>
        <v>25</v>
      </c>
      <c r="R7">
        <f t="shared" si="0"/>
        <v>100000</v>
      </c>
      <c r="S7">
        <f t="shared" si="1"/>
        <v>5639.881471141216</v>
      </c>
      <c r="U7">
        <f t="shared" si="13"/>
        <v>1.6930661E-2</v>
      </c>
      <c r="V7">
        <f t="shared" si="14"/>
        <v>0.01</v>
      </c>
      <c r="W7">
        <f t="shared" si="15"/>
        <v>0.9325824905725375</v>
      </c>
      <c r="X7">
        <f t="shared" si="16"/>
        <v>1.5789238002419329E-2</v>
      </c>
      <c r="Y7">
        <f t="shared" si="17"/>
        <v>9.3258249057253748E-3</v>
      </c>
      <c r="Z7">
        <f t="shared" si="18"/>
        <v>0.9074674276643927</v>
      </c>
      <c r="AB7">
        <f t="shared" si="19"/>
        <v>4247.0247861442513</v>
      </c>
      <c r="AC7">
        <f t="shared" si="2"/>
        <v>5118.0087309485898</v>
      </c>
      <c r="AE7">
        <f t="shared" si="3"/>
        <v>5392.2569903860303</v>
      </c>
      <c r="AF7">
        <f t="shared" si="4"/>
        <v>-269.61284951930156</v>
      </c>
      <c r="AG7">
        <f t="shared" si="4"/>
        <v>-22.686685691609817</v>
      </c>
      <c r="AH7">
        <f t="shared" si="5"/>
        <v>-1578.9238002419329</v>
      </c>
      <c r="AI7">
        <f t="shared" si="6"/>
        <v>3521.0336549331864</v>
      </c>
      <c r="AJ7">
        <f t="shared" si="7"/>
        <v>-870.98394480433853</v>
      </c>
      <c r="AK7">
        <f>H7*SUM(AB7, AE7:AF7)</f>
        <v>981.00433665804985</v>
      </c>
      <c r="AL7">
        <f t="shared" si="8"/>
        <v>3631.0540467868977</v>
      </c>
      <c r="AN7">
        <f t="shared" si="9"/>
        <v>3801.603262781628</v>
      </c>
      <c r="AO7">
        <f t="shared" si="9"/>
        <v>-190.08016313908144</v>
      </c>
      <c r="AP7">
        <f t="shared" si="9"/>
        <v>-15.994374619142706</v>
      </c>
      <c r="AQ7">
        <f t="shared" si="9"/>
        <v>-1113.1594583465107</v>
      </c>
      <c r="AR7">
        <f t="shared" si="9"/>
        <v>2482.3692666768934</v>
      </c>
      <c r="AS7">
        <f t="shared" si="9"/>
        <v>-614.05370929131914</v>
      </c>
      <c r="AT7">
        <f t="shared" si="9"/>
        <v>691.61935228446578</v>
      </c>
      <c r="AU7">
        <f t="shared" si="9"/>
        <v>2559.9349096700403</v>
      </c>
      <c r="AW7">
        <v>4</v>
      </c>
      <c r="AX7">
        <f>(R7*SUMPRODUCT(K8:$K$23, X8:$X$23)-$AZ$3*SUMPRODUCT(K7:$K$22, W8:$W$23))/Z7</f>
        <v>5639.881471141216</v>
      </c>
    </row>
    <row r="8" spans="1:52" x14ac:dyDescent="0.25">
      <c r="B8" s="2">
        <f>'T.26.04.A'!B8</f>
        <v>1522.432587</v>
      </c>
      <c r="C8" s="2">
        <f>'T.26.04.A'!C8</f>
        <v>25</v>
      </c>
      <c r="E8">
        <v>2008</v>
      </c>
      <c r="F8" s="5">
        <v>2.2499999999999999E-2</v>
      </c>
      <c r="G8" s="5"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1.9185959999999998E-2</v>
      </c>
      <c r="O8">
        <f t="shared" si="21"/>
        <v>5942.09425705166</v>
      </c>
      <c r="P8">
        <f t="shared" si="22"/>
        <v>297.10471285258302</v>
      </c>
      <c r="Q8" s="4">
        <f t="shared" si="23"/>
        <v>25</v>
      </c>
      <c r="R8">
        <f t="shared" si="0"/>
        <v>100000</v>
      </c>
      <c r="S8">
        <f t="shared" si="1"/>
        <v>6494.1583306421062</v>
      </c>
      <c r="U8">
        <f t="shared" si="13"/>
        <v>1.9185959999999998E-2</v>
      </c>
      <c r="V8">
        <f t="shared" si="14"/>
        <v>0.01</v>
      </c>
      <c r="W8">
        <f t="shared" si="15"/>
        <v>0.9074674276643927</v>
      </c>
      <c r="X8">
        <f t="shared" si="16"/>
        <v>1.741063376847193E-2</v>
      </c>
      <c r="Y8">
        <f t="shared" si="17"/>
        <v>9.0746742766439278E-3</v>
      </c>
      <c r="Z8">
        <f t="shared" si="18"/>
        <v>0.88098211961927686</v>
      </c>
      <c r="AB8">
        <f t="shared" si="19"/>
        <v>5118.0087309485898</v>
      </c>
      <c r="AC8">
        <f t="shared" si="2"/>
        <v>5721.2373712722674</v>
      </c>
      <c r="AE8">
        <f t="shared" si="3"/>
        <v>5234.8787935549035</v>
      </c>
      <c r="AF8">
        <f t="shared" si="4"/>
        <v>-261.74393967774517</v>
      </c>
      <c r="AG8">
        <f t="shared" si="4"/>
        <v>-22.024552990481922</v>
      </c>
      <c r="AH8">
        <f t="shared" si="5"/>
        <v>-1741.063376847193</v>
      </c>
      <c r="AI8">
        <f t="shared" si="6"/>
        <v>3210.0469240394827</v>
      </c>
      <c r="AJ8">
        <f t="shared" si="7"/>
        <v>-603.22864032367761</v>
      </c>
      <c r="AK8">
        <f t="shared" ref="AK8:AK23" si="24">H8*SUM(AB8:AB8, AE8:AF8)</f>
        <v>731.60790989986697</v>
      </c>
      <c r="AL8">
        <f t="shared" si="8"/>
        <v>3338.4261936156722</v>
      </c>
      <c r="AN8">
        <f t="shared" si="9"/>
        <v>3441.1653352151175</v>
      </c>
      <c r="AO8">
        <f t="shared" si="9"/>
        <v>-172.05826676075588</v>
      </c>
      <c r="AP8">
        <f t="shared" si="9"/>
        <v>-14.477914630567264</v>
      </c>
      <c r="AQ8">
        <f t="shared" si="9"/>
        <v>-1144.4939176424696</v>
      </c>
      <c r="AR8">
        <f t="shared" si="9"/>
        <v>2110.1352361813247</v>
      </c>
      <c r="AS8">
        <f t="shared" si="9"/>
        <v>-396.53439327888356</v>
      </c>
      <c r="AT8">
        <f t="shared" si="9"/>
        <v>480.92494168465083</v>
      </c>
      <c r="AU8">
        <f t="shared" si="9"/>
        <v>2194.5257845870919</v>
      </c>
      <c r="AW8">
        <v>5</v>
      </c>
      <c r="AX8">
        <f>(R8*SUMPRODUCT(K9:$K$23, X9:$X$23)-$AZ$3*SUMPRODUCT(K8:$K$22, W9:$W$23))/Z8</f>
        <v>6494.1583306421062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2.1884238E-2</v>
      </c>
      <c r="O9">
        <f t="shared" si="21"/>
        <v>5942.09425705166</v>
      </c>
      <c r="P9">
        <f t="shared" si="22"/>
        <v>297.10471285258302</v>
      </c>
      <c r="Q9" s="4">
        <f t="shared" si="23"/>
        <v>25</v>
      </c>
      <c r="R9">
        <f t="shared" si="0"/>
        <v>100000</v>
      </c>
      <c r="S9">
        <f t="shared" si="1"/>
        <v>7150.6956904011031</v>
      </c>
      <c r="U9">
        <f t="shared" si="13"/>
        <v>2.1884238E-2</v>
      </c>
      <c r="V9">
        <f t="shared" si="14"/>
        <v>0.01</v>
      </c>
      <c r="W9">
        <f t="shared" si="15"/>
        <v>0.88098211961927686</v>
      </c>
      <c r="X9">
        <f t="shared" si="16"/>
        <v>1.9279622379492725E-2</v>
      </c>
      <c r="Y9">
        <f t="shared" si="17"/>
        <v>8.8098211961927693E-3</v>
      </c>
      <c r="Z9">
        <f t="shared" si="18"/>
        <v>0.85289267604359131</v>
      </c>
      <c r="AB9">
        <f t="shared" si="19"/>
        <v>5721.2373712722674</v>
      </c>
      <c r="AC9">
        <f t="shared" si="2"/>
        <v>6098.7759829595725</v>
      </c>
      <c r="AE9">
        <f t="shared" si="3"/>
        <v>5067.9686722000461</v>
      </c>
      <c r="AF9">
        <f t="shared" si="4"/>
        <v>-253.39843361000231</v>
      </c>
      <c r="AG9">
        <f t="shared" si="4"/>
        <v>-21.322316901089781</v>
      </c>
      <c r="AH9">
        <f t="shared" si="5"/>
        <v>-1927.9622379492725</v>
      </c>
      <c r="AI9">
        <f t="shared" si="6"/>
        <v>2865.2856837396816</v>
      </c>
      <c r="AJ9">
        <f t="shared" si="7"/>
        <v>-377.53861168730509</v>
      </c>
      <c r="AK9">
        <f t="shared" si="24"/>
        <v>549.96915723481266</v>
      </c>
      <c r="AL9">
        <f t="shared" si="8"/>
        <v>3037.716229287189</v>
      </c>
      <c r="AN9">
        <f t="shared" si="9"/>
        <v>3166.1722112428906</v>
      </c>
      <c r="AO9">
        <f t="shared" si="9"/>
        <v>-158.30861056214454</v>
      </c>
      <c r="AP9">
        <f t="shared" si="9"/>
        <v>-13.320944074075816</v>
      </c>
      <c r="AQ9">
        <f t="shared" si="9"/>
        <v>-1204.4787284509262</v>
      </c>
      <c r="AR9">
        <f t="shared" si="9"/>
        <v>1790.0639281557442</v>
      </c>
      <c r="AS9">
        <f t="shared" si="9"/>
        <v>-235.86417721020632</v>
      </c>
      <c r="AT9">
        <f t="shared" si="9"/>
        <v>343.58875819996427</v>
      </c>
      <c r="AU9">
        <f t="shared" si="9"/>
        <v>1897.7885091455018</v>
      </c>
      <c r="AW9">
        <v>6</v>
      </c>
      <c r="AX9">
        <f>(R9*SUMPRODUCT(K10:$K$23, X10:$X$23)-$AZ$3*SUMPRODUCT(K9:$K$22, W10:$W$23))/Z9</f>
        <v>7150.6956904011031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2.4761703999999999E-2</v>
      </c>
      <c r="O10">
        <f t="shared" si="21"/>
        <v>5942.09425705166</v>
      </c>
      <c r="P10">
        <f t="shared" si="22"/>
        <v>297.10471285258302</v>
      </c>
      <c r="Q10" s="4">
        <f t="shared" si="23"/>
        <v>25</v>
      </c>
      <c r="R10">
        <f t="shared" si="0"/>
        <v>100000</v>
      </c>
      <c r="S10">
        <f t="shared" si="1"/>
        <v>7653.6006458971606</v>
      </c>
      <c r="U10">
        <f t="shared" si="13"/>
        <v>2.4761703999999999E-2</v>
      </c>
      <c r="V10">
        <f t="shared" si="14"/>
        <v>0.01</v>
      </c>
      <c r="W10">
        <f t="shared" si="15"/>
        <v>0.85289267604359131</v>
      </c>
      <c r="X10">
        <f t="shared" si="16"/>
        <v>2.1119075987959299E-2</v>
      </c>
      <c r="Y10">
        <f t="shared" si="17"/>
        <v>8.5289267604359131E-3</v>
      </c>
      <c r="Z10">
        <f t="shared" si="18"/>
        <v>0.82324467329519613</v>
      </c>
      <c r="AB10">
        <f t="shared" si="19"/>
        <v>6098.7759829595725</v>
      </c>
      <c r="AC10">
        <f t="shared" si="2"/>
        <v>6300.78596326351</v>
      </c>
      <c r="AE10">
        <f t="shared" si="3"/>
        <v>4891.7974453357547</v>
      </c>
      <c r="AF10">
        <f t="shared" si="4"/>
        <v>-244.58987226678778</v>
      </c>
      <c r="AG10">
        <f t="shared" si="4"/>
        <v>-20.581116832379902</v>
      </c>
      <c r="AH10">
        <f t="shared" si="5"/>
        <v>-2111.90759879593</v>
      </c>
      <c r="AI10">
        <f t="shared" si="6"/>
        <v>2514.7188574406568</v>
      </c>
      <c r="AJ10">
        <f t="shared" si="7"/>
        <v>-202.00998030393748</v>
      </c>
      <c r="AK10">
        <f t="shared" si="24"/>
        <v>564.16413669149836</v>
      </c>
      <c r="AL10">
        <f t="shared" si="8"/>
        <v>2876.8730138282176</v>
      </c>
      <c r="AN10">
        <f t="shared" si="9"/>
        <v>2903.6680950333866</v>
      </c>
      <c r="AO10">
        <f t="shared" si="9"/>
        <v>-145.18340475166934</v>
      </c>
      <c r="AP10">
        <f t="shared" si="9"/>
        <v>-12.216518155983126</v>
      </c>
      <c r="AQ10">
        <f t="shared" si="9"/>
        <v>-1253.5839398111905</v>
      </c>
      <c r="AR10">
        <f t="shared" si="9"/>
        <v>1492.6842323145436</v>
      </c>
      <c r="AS10">
        <f t="shared" si="9"/>
        <v>-119.90887628557689</v>
      </c>
      <c r="AT10">
        <f t="shared" si="9"/>
        <v>334.87596785821574</v>
      </c>
      <c r="AU10">
        <f t="shared" si="9"/>
        <v>1707.6513238871823</v>
      </c>
      <c r="AW10">
        <v>7</v>
      </c>
      <c r="AX10">
        <f>(R10*SUMPRODUCT(K11:$K$23, X11:$X$23)-$AZ$3*SUMPRODUCT(K10:$K$22, W11:$W$23))/Z10</f>
        <v>7653.6006458971606</v>
      </c>
    </row>
    <row r="11" spans="1:52" x14ac:dyDescent="0.25">
      <c r="A11" t="s">
        <v>33</v>
      </c>
      <c r="C11" s="7">
        <f>AU25</f>
        <v>17675.868454133568</v>
      </c>
      <c r="E11">
        <v>2011</v>
      </c>
      <c r="F11" s="5">
        <v>1.5E-3</v>
      </c>
      <c r="G11" s="5"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2.7627288E-2</v>
      </c>
      <c r="O11">
        <f t="shared" si="21"/>
        <v>5942.09425705166</v>
      </c>
      <c r="P11">
        <f t="shared" si="22"/>
        <v>297.10471285258302</v>
      </c>
      <c r="Q11" s="4">
        <f t="shared" si="23"/>
        <v>25</v>
      </c>
      <c r="R11">
        <f t="shared" si="0"/>
        <v>100000</v>
      </c>
      <c r="S11">
        <f t="shared" si="1"/>
        <v>8017.2125849114282</v>
      </c>
      <c r="U11">
        <f t="shared" si="13"/>
        <v>2.7627288E-2</v>
      </c>
      <c r="V11">
        <f t="shared" si="14"/>
        <v>0.01</v>
      </c>
      <c r="W11">
        <f t="shared" si="15"/>
        <v>0.82324467329519613</v>
      </c>
      <c r="X11">
        <f t="shared" si="16"/>
        <v>2.2744017683592292E-2</v>
      </c>
      <c r="Y11">
        <f t="shared" si="17"/>
        <v>8.2324467329519622E-3</v>
      </c>
      <c r="Z11">
        <f t="shared" si="18"/>
        <v>0.7922682088786519</v>
      </c>
      <c r="AB11">
        <f t="shared" si="19"/>
        <v>6300.78596326351</v>
      </c>
      <c r="AC11">
        <f t="shared" si="2"/>
        <v>6351.7826548471639</v>
      </c>
      <c r="AE11">
        <f t="shared" si="3"/>
        <v>4707.7323740224429</v>
      </c>
      <c r="AF11">
        <f t="shared" si="4"/>
        <v>-235.38661870112213</v>
      </c>
      <c r="AG11">
        <f t="shared" si="4"/>
        <v>-19.806705221966297</v>
      </c>
      <c r="AH11">
        <f t="shared" si="5"/>
        <v>-2274.4017683592292</v>
      </c>
      <c r="AI11">
        <f t="shared" si="6"/>
        <v>2178.1372817401252</v>
      </c>
      <c r="AJ11">
        <f t="shared" si="7"/>
        <v>-50.996691583653956</v>
      </c>
      <c r="AK11">
        <f t="shared" si="24"/>
        <v>554.8162835071189</v>
      </c>
      <c r="AL11">
        <f t="shared" si="8"/>
        <v>2681.9568736635902</v>
      </c>
      <c r="AN11">
        <f t="shared" si="9"/>
        <v>2657.5472556967707</v>
      </c>
      <c r="AO11">
        <f t="shared" si="9"/>
        <v>-132.87736278483851</v>
      </c>
      <c r="AP11">
        <f t="shared" si="9"/>
        <v>-11.181021121227502</v>
      </c>
      <c r="AQ11">
        <f t="shared" si="9"/>
        <v>-1283.9154177939124</v>
      </c>
      <c r="AR11">
        <f t="shared" si="9"/>
        <v>1229.5734539967923</v>
      </c>
      <c r="AS11">
        <f t="shared" si="9"/>
        <v>-28.787982621016358</v>
      </c>
      <c r="AT11">
        <f t="shared" si="9"/>
        <v>313.19760226522942</v>
      </c>
      <c r="AU11">
        <f t="shared" si="9"/>
        <v>1513.9830736410051</v>
      </c>
      <c r="AW11">
        <v>8</v>
      </c>
      <c r="AX11">
        <f>(R11*SUMPRODUCT(K12:$K$23, X12:$X$23)-$AZ$3*SUMPRODUCT(K11:$K$22, W12:$W$23))/Z11</f>
        <v>8017.2125849114282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3.0780427999999999E-2</v>
      </c>
      <c r="O12">
        <f t="shared" si="21"/>
        <v>5942.09425705166</v>
      </c>
      <c r="P12">
        <f t="shared" si="22"/>
        <v>297.10471285258302</v>
      </c>
      <c r="Q12" s="4">
        <f t="shared" si="23"/>
        <v>25</v>
      </c>
      <c r="R12">
        <f t="shared" si="0"/>
        <v>100000</v>
      </c>
      <c r="S12">
        <f t="shared" si="1"/>
        <v>8243.6536419506738</v>
      </c>
      <c r="U12">
        <f t="shared" si="13"/>
        <v>3.0780427999999999E-2</v>
      </c>
      <c r="V12">
        <f t="shared" si="14"/>
        <v>0.01</v>
      </c>
      <c r="W12">
        <f t="shared" si="15"/>
        <v>0.7922682088786519</v>
      </c>
      <c r="X12">
        <f t="shared" si="16"/>
        <v>2.4386354560078306E-2</v>
      </c>
      <c r="Y12">
        <f t="shared" si="17"/>
        <v>7.9226820887865184E-3</v>
      </c>
      <c r="Z12">
        <f t="shared" si="18"/>
        <v>0.75995917222978704</v>
      </c>
      <c r="AB12">
        <f t="shared" si="19"/>
        <v>6351.7826548471639</v>
      </c>
      <c r="AC12">
        <f t="shared" si="2"/>
        <v>6264.8401978859029</v>
      </c>
      <c r="AE12">
        <f t="shared" si="3"/>
        <v>4515.7490329003513</v>
      </c>
      <c r="AF12">
        <f t="shared" si="4"/>
        <v>-225.78745164501757</v>
      </c>
      <c r="AG12">
        <f t="shared" si="4"/>
        <v>-18.998979305744676</v>
      </c>
      <c r="AH12">
        <f t="shared" si="5"/>
        <v>-2438.6354560078307</v>
      </c>
      <c r="AI12">
        <f t="shared" si="6"/>
        <v>1832.3271459417583</v>
      </c>
      <c r="AJ12">
        <f t="shared" si="7"/>
        <v>86.942456961261087</v>
      </c>
      <c r="AK12">
        <f t="shared" si="24"/>
        <v>552.30652585371968</v>
      </c>
      <c r="AL12">
        <f t="shared" si="8"/>
        <v>2471.5761287567393</v>
      </c>
      <c r="AN12">
        <f t="shared" si="9"/>
        <v>2423.3970350596355</v>
      </c>
      <c r="AO12">
        <f t="shared" si="9"/>
        <v>-121.16985175298178</v>
      </c>
      <c r="AP12">
        <f t="shared" si="9"/>
        <v>-10.195887721672026</v>
      </c>
      <c r="AQ12">
        <f t="shared" si="9"/>
        <v>-1308.7046889948567</v>
      </c>
      <c r="AR12">
        <f t="shared" si="9"/>
        <v>983.32660659012504</v>
      </c>
      <c r="AS12">
        <f t="shared" si="9"/>
        <v>46.658060686201445</v>
      </c>
      <c r="AT12">
        <f t="shared" si="9"/>
        <v>296.39778195076855</v>
      </c>
      <c r="AU12">
        <f t="shared" si="9"/>
        <v>1326.3824492270951</v>
      </c>
      <c r="AW12">
        <v>9</v>
      </c>
      <c r="AX12">
        <f>(R12*SUMPRODUCT(K13:$K$23, X13:$X$23)-$AZ$3*SUMPRODUCT(K12:$K$22, W13:$W$23))/Z12</f>
        <v>8243.6536419506738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3.4133669999999998E-2</v>
      </c>
      <c r="O13">
        <f t="shared" si="21"/>
        <v>5942.09425705166</v>
      </c>
      <c r="P13">
        <f t="shared" si="22"/>
        <v>297.10471285258302</v>
      </c>
      <c r="Q13" s="4">
        <f t="shared" si="23"/>
        <v>25</v>
      </c>
      <c r="R13">
        <f t="shared" si="0"/>
        <v>100000</v>
      </c>
      <c r="S13">
        <f t="shared" si="1"/>
        <v>8335.8138215520867</v>
      </c>
      <c r="U13">
        <f t="shared" si="13"/>
        <v>3.4133669999999998E-2</v>
      </c>
      <c r="V13">
        <f t="shared" si="14"/>
        <v>0.01</v>
      </c>
      <c r="W13">
        <f t="shared" si="15"/>
        <v>0.75995917222978704</v>
      </c>
      <c r="X13">
        <f t="shared" si="16"/>
        <v>2.5940195598364715E-2</v>
      </c>
      <c r="Y13">
        <f t="shared" si="17"/>
        <v>7.599591722297871E-3</v>
      </c>
      <c r="Z13">
        <f t="shared" si="18"/>
        <v>0.7264193849091245</v>
      </c>
      <c r="AB13">
        <f t="shared" si="19"/>
        <v>6264.8401978859029</v>
      </c>
      <c r="AC13">
        <f t="shared" si="2"/>
        <v>6055.2967489688453</v>
      </c>
      <c r="AE13">
        <f t="shared" si="3"/>
        <v>4316.4524552795083</v>
      </c>
      <c r="AF13">
        <f t="shared" si="4"/>
        <v>-215.8226227639754</v>
      </c>
      <c r="AG13">
        <f t="shared" si="4"/>
        <v>-18.160484622728113</v>
      </c>
      <c r="AH13">
        <f t="shared" si="5"/>
        <v>-2594.0195598364717</v>
      </c>
      <c r="AI13">
        <f t="shared" si="6"/>
        <v>1488.4497880563331</v>
      </c>
      <c r="AJ13">
        <f t="shared" si="7"/>
        <v>209.5434489170575</v>
      </c>
      <c r="AK13">
        <f t="shared" si="24"/>
        <v>535.89480057175433</v>
      </c>
      <c r="AL13">
        <f t="shared" si="8"/>
        <v>2233.8880375451449</v>
      </c>
      <c r="AN13">
        <f t="shared" si="9"/>
        <v>2202.5707236239755</v>
      </c>
      <c r="AO13">
        <f t="shared" si="9"/>
        <v>-110.12853618119877</v>
      </c>
      <c r="AP13">
        <f t="shared" si="9"/>
        <v>-9.2668116170074182</v>
      </c>
      <c r="AQ13">
        <f t="shared" si="9"/>
        <v>-1323.6590923214026</v>
      </c>
      <c r="AR13">
        <f t="shared" si="9"/>
        <v>759.51628350436658</v>
      </c>
      <c r="AS13">
        <f t="shared" si="9"/>
        <v>106.92444100650255</v>
      </c>
      <c r="AT13">
        <f t="shared" si="9"/>
        <v>273.45284372076389</v>
      </c>
      <c r="AU13">
        <f t="shared" si="9"/>
        <v>1139.893568231633</v>
      </c>
      <c r="AW13">
        <v>10</v>
      </c>
      <c r="AX13">
        <f>(R13*SUMPRODUCT(K14:$K$23, X14:$X$23)-$AZ$3*SUMPRODUCT(K13:$K$22, W14:$W$23))/Z13</f>
        <v>8335.8138215520867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10"/>
        <v>5.1400000000000001E-2</v>
      </c>
      <c r="I14" s="5">
        <f t="shared" si="11"/>
        <v>1.0514000000000001</v>
      </c>
      <c r="J14">
        <f t="shared" si="12"/>
        <v>0.95111280197831449</v>
      </c>
      <c r="K14">
        <f t="shared" si="20"/>
        <v>0.48532753093089492</v>
      </c>
      <c r="L14" s="2">
        <v>11</v>
      </c>
      <c r="M14" s="6">
        <v>3.7867151000000002E-2</v>
      </c>
      <c r="O14">
        <f t="shared" si="21"/>
        <v>5942.09425705166</v>
      </c>
      <c r="P14">
        <f t="shared" si="22"/>
        <v>297.10471285258302</v>
      </c>
      <c r="Q14" s="4">
        <f t="shared" si="23"/>
        <v>25</v>
      </c>
      <c r="R14">
        <f t="shared" si="0"/>
        <v>100000</v>
      </c>
      <c r="S14">
        <f t="shared" si="1"/>
        <v>8288.7275243442637</v>
      </c>
      <c r="U14">
        <f t="shared" si="13"/>
        <v>3.7867151000000002E-2</v>
      </c>
      <c r="V14">
        <f t="shared" si="14"/>
        <v>0.01</v>
      </c>
      <c r="W14">
        <f t="shared" si="15"/>
        <v>0.7264193849091245</v>
      </c>
      <c r="X14">
        <f t="shared" si="16"/>
        <v>2.750743253768094E-2</v>
      </c>
      <c r="Y14">
        <f t="shared" si="17"/>
        <v>7.2641938490912447E-3</v>
      </c>
      <c r="Z14">
        <f t="shared" si="18"/>
        <v>0.69164775852235227</v>
      </c>
      <c r="AB14">
        <f t="shared" si="19"/>
        <v>6055.2967489688453</v>
      </c>
      <c r="AC14">
        <f t="shared" si="2"/>
        <v>5732.879813215236</v>
      </c>
      <c r="AE14">
        <f t="shared" si="3"/>
        <v>4109.836173818323</v>
      </c>
      <c r="AF14">
        <f t="shared" si="4"/>
        <v>-205.49180869091614</v>
      </c>
      <c r="AG14">
        <f t="shared" si="4"/>
        <v>-17.291193963058806</v>
      </c>
      <c r="AH14">
        <f t="shared" si="5"/>
        <v>-2750.7432537680938</v>
      </c>
      <c r="AI14">
        <f t="shared" si="6"/>
        <v>1136.3099173962541</v>
      </c>
      <c r="AJ14">
        <f t="shared" si="7"/>
        <v>322.41693575360932</v>
      </c>
      <c r="AK14">
        <f t="shared" si="24"/>
        <v>511.92555326454737</v>
      </c>
      <c r="AL14">
        <f t="shared" si="8"/>
        <v>1970.652406414411</v>
      </c>
      <c r="AN14">
        <f t="shared" si="9"/>
        <v>1994.6166427697231</v>
      </c>
      <c r="AO14">
        <f t="shared" si="9"/>
        <v>-99.73083213848615</v>
      </c>
      <c r="AP14">
        <f t="shared" si="9"/>
        <v>-8.391892472938526</v>
      </c>
      <c r="AQ14">
        <f t="shared" si="9"/>
        <v>-1335.0114315760852</v>
      </c>
      <c r="AR14">
        <f t="shared" si="9"/>
        <v>551.48248658221314</v>
      </c>
      <c r="AS14">
        <f t="shared" si="9"/>
        <v>156.47781535960419</v>
      </c>
      <c r="AT14">
        <f t="shared" si="9"/>
        <v>248.45156478631512</v>
      </c>
      <c r="AU14">
        <f t="shared" si="9"/>
        <v>956.41186672813251</v>
      </c>
      <c r="AW14">
        <v>11</v>
      </c>
      <c r="AX14">
        <f>(R14*SUMPRODUCT(K15:$K$23, X15:$X$23)-$AZ$3*SUMPRODUCT(K14:$K$22, W15:$W$23))/Z14</f>
        <v>8288.7275243442637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10"/>
        <v>5.1900000000000002E-2</v>
      </c>
      <c r="I15" s="5">
        <f t="shared" si="11"/>
        <v>1.0519000000000001</v>
      </c>
      <c r="J15">
        <f t="shared" si="12"/>
        <v>0.95066070919288903</v>
      </c>
      <c r="K15">
        <f t="shared" si="20"/>
        <v>0.46138181474559836</v>
      </c>
      <c r="L15" s="2">
        <v>12</v>
      </c>
      <c r="M15" s="6">
        <v>4.2172894000000002E-2</v>
      </c>
      <c r="O15">
        <f t="shared" si="21"/>
        <v>5942.09425705166</v>
      </c>
      <c r="P15">
        <f t="shared" si="22"/>
        <v>297.10471285258302</v>
      </c>
      <c r="Q15" s="4">
        <f t="shared" si="23"/>
        <v>25</v>
      </c>
      <c r="R15">
        <f t="shared" si="0"/>
        <v>100000</v>
      </c>
      <c r="S15">
        <f t="shared" si="1"/>
        <v>8090.8779695964477</v>
      </c>
      <c r="U15">
        <f t="shared" si="13"/>
        <v>4.2172894000000002E-2</v>
      </c>
      <c r="V15">
        <f t="shared" si="14"/>
        <v>0.01</v>
      </c>
      <c r="W15">
        <f t="shared" si="15"/>
        <v>0.69164775852235227</v>
      </c>
      <c r="X15">
        <f t="shared" si="16"/>
        <v>2.9168787605500762E-2</v>
      </c>
      <c r="Y15">
        <f t="shared" si="17"/>
        <v>6.9164775852235232E-3</v>
      </c>
      <c r="Z15">
        <f t="shared" si="18"/>
        <v>0.65556249333162797</v>
      </c>
      <c r="AB15">
        <f t="shared" si="19"/>
        <v>5732.879813215236</v>
      </c>
      <c r="AC15">
        <f t="shared" si="2"/>
        <v>5304.076134990587</v>
      </c>
      <c r="AE15">
        <f t="shared" si="3"/>
        <v>3895.4141267643336</v>
      </c>
      <c r="AF15">
        <f t="shared" si="4"/>
        <v>-194.77070633821671</v>
      </c>
      <c r="AG15">
        <f t="shared" si="4"/>
        <v>-16.389062333290699</v>
      </c>
      <c r="AH15">
        <f t="shared" si="5"/>
        <v>-2916.8787605500761</v>
      </c>
      <c r="AI15">
        <f t="shared" si="6"/>
        <v>767.3755975427498</v>
      </c>
      <c r="AJ15">
        <f t="shared" si="7"/>
        <v>428.80367822464905</v>
      </c>
      <c r="AK15">
        <f t="shared" si="24"/>
        <v>489.5998558259862</v>
      </c>
      <c r="AL15">
        <f t="shared" si="8"/>
        <v>1685.779131593385</v>
      </c>
      <c r="AN15">
        <f t="shared" si="9"/>
        <v>1797.2732389921687</v>
      </c>
      <c r="AO15">
        <f t="shared" si="9"/>
        <v>-89.863661949608442</v>
      </c>
      <c r="AP15">
        <f t="shared" si="9"/>
        <v>-7.5616153213123933</v>
      </c>
      <c r="AQ15">
        <f t="shared" si="9"/>
        <v>-1345.7948159354858</v>
      </c>
      <c r="AR15">
        <f t="shared" si="9"/>
        <v>354.05314578576184</v>
      </c>
      <c r="AS15">
        <f t="shared" si="9"/>
        <v>197.84221922887619</v>
      </c>
      <c r="AT15">
        <f t="shared" si="9"/>
        <v>225.89246998017683</v>
      </c>
      <c r="AU15">
        <f t="shared" si="9"/>
        <v>777.78783499481483</v>
      </c>
      <c r="AW15">
        <v>12</v>
      </c>
      <c r="AX15">
        <f>(R15*SUMPRODUCT(K16:$K$23, X16:$X$23)-$AZ$3*SUMPRODUCT(K15:$K$22, W16:$W$23))/Z15</f>
        <v>8090.8779695964477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10"/>
        <v>5.4700000000000006E-2</v>
      </c>
      <c r="I16" s="5">
        <f t="shared" si="11"/>
        <v>1.0547</v>
      </c>
      <c r="J16">
        <f t="shared" si="12"/>
        <v>0.94813691096994412</v>
      </c>
      <c r="K16">
        <f t="shared" si="20"/>
        <v>0.43745312861059865</v>
      </c>
      <c r="L16" s="2">
        <v>13</v>
      </c>
      <c r="M16" s="6">
        <v>4.6777600000000003E-2</v>
      </c>
      <c r="O16">
        <f t="shared" si="21"/>
        <v>5942.09425705166</v>
      </c>
      <c r="P16">
        <f t="shared" si="22"/>
        <v>297.10471285258302</v>
      </c>
      <c r="Q16" s="4">
        <f t="shared" si="23"/>
        <v>25</v>
      </c>
      <c r="R16">
        <f t="shared" si="0"/>
        <v>100000</v>
      </c>
      <c r="S16">
        <f t="shared" si="1"/>
        <v>7744.6946026571241</v>
      </c>
      <c r="U16">
        <f t="shared" si="13"/>
        <v>4.6777600000000003E-2</v>
      </c>
      <c r="V16">
        <f t="shared" si="14"/>
        <v>0.01</v>
      </c>
      <c r="W16">
        <f t="shared" si="15"/>
        <v>0.65556249333162797</v>
      </c>
      <c r="X16">
        <f t="shared" si="16"/>
        <v>3.0665640088069563E-2</v>
      </c>
      <c r="Y16">
        <f t="shared" si="17"/>
        <v>6.5556249333162796E-3</v>
      </c>
      <c r="Z16">
        <f t="shared" si="18"/>
        <v>0.61834122831024207</v>
      </c>
      <c r="AB16">
        <f t="shared" si="19"/>
        <v>5304.076134990587</v>
      </c>
      <c r="AC16">
        <f t="shared" si="2"/>
        <v>4788.8639734947083</v>
      </c>
      <c r="AE16">
        <f t="shared" si="3"/>
        <v>3674.2418616405589</v>
      </c>
      <c r="AF16">
        <f t="shared" si="4"/>
        <v>-183.71209308202796</v>
      </c>
      <c r="AG16">
        <f t="shared" si="4"/>
        <v>-15.458530707756053</v>
      </c>
      <c r="AH16">
        <f t="shared" si="5"/>
        <v>-3066.5640088069563</v>
      </c>
      <c r="AI16">
        <f t="shared" si="6"/>
        <v>408.50722904381882</v>
      </c>
      <c r="AJ16">
        <f t="shared" si="7"/>
        <v>515.21216149587872</v>
      </c>
      <c r="AK16">
        <f t="shared" si="24"/>
        <v>481.0649429241368</v>
      </c>
      <c r="AL16">
        <f t="shared" si="8"/>
        <v>1404.7843334638344</v>
      </c>
      <c r="AN16">
        <f t="shared" si="9"/>
        <v>1607.3085976466928</v>
      </c>
      <c r="AO16">
        <f t="shared" si="9"/>
        <v>-80.365429882334652</v>
      </c>
      <c r="AP16">
        <f t="shared" si="9"/>
        <v>-6.7623826218308967</v>
      </c>
      <c r="AQ16">
        <f t="shared" si="9"/>
        <v>-1341.4780197372625</v>
      </c>
      <c r="AR16">
        <f t="shared" si="9"/>
        <v>178.70276540526496</v>
      </c>
      <c r="AS16">
        <f t="shared" si="9"/>
        <v>225.38117194460116</v>
      </c>
      <c r="AT16">
        <f t="shared" si="9"/>
        <v>210.44336434704272</v>
      </c>
      <c r="AU16">
        <f t="shared" si="9"/>
        <v>614.52730169690881</v>
      </c>
      <c r="AW16">
        <v>13</v>
      </c>
      <c r="AX16">
        <f>(R16*SUMPRODUCT(K17:$K$23, X17:$X$23)-$AZ$3*SUMPRODUCT(K16:$K$22, W17:$W$23))/Z16</f>
        <v>7744.6946026571241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10"/>
        <v>6.1700000000000005E-2</v>
      </c>
      <c r="I17" s="5">
        <f t="shared" si="11"/>
        <v>1.0617000000000001</v>
      </c>
      <c r="J17">
        <f t="shared" si="12"/>
        <v>0.94188565508147304</v>
      </c>
      <c r="K17">
        <f t="shared" si="20"/>
        <v>0.41203082660883361</v>
      </c>
      <c r="L17" s="2">
        <v>14</v>
      </c>
      <c r="M17" s="6">
        <v>5.1668436999999998E-2</v>
      </c>
      <c r="O17">
        <f t="shared" si="21"/>
        <v>5942.09425705166</v>
      </c>
      <c r="P17">
        <f t="shared" si="22"/>
        <v>297.10471285258302</v>
      </c>
      <c r="Q17" s="4">
        <f t="shared" si="23"/>
        <v>25</v>
      </c>
      <c r="R17">
        <f t="shared" si="0"/>
        <v>100000</v>
      </c>
      <c r="S17">
        <f t="shared" si="1"/>
        <v>7258.4365324032351</v>
      </c>
      <c r="U17">
        <f t="shared" si="13"/>
        <v>5.1668436999999998E-2</v>
      </c>
      <c r="V17">
        <f t="shared" si="14"/>
        <v>0.01</v>
      </c>
      <c r="W17">
        <f t="shared" si="15"/>
        <v>0.61834122831024207</v>
      </c>
      <c r="X17">
        <f t="shared" si="16"/>
        <v>3.1948724799450358E-2</v>
      </c>
      <c r="Y17">
        <f t="shared" si="17"/>
        <v>6.183412283102421E-3</v>
      </c>
      <c r="Z17">
        <f t="shared" si="18"/>
        <v>0.58020909122768938</v>
      </c>
      <c r="AB17">
        <f t="shared" si="19"/>
        <v>4788.8639734947083</v>
      </c>
      <c r="AC17">
        <f t="shared" si="2"/>
        <v>4211.4108641995417</v>
      </c>
      <c r="AE17">
        <f t="shared" si="3"/>
        <v>3447.6571088732157</v>
      </c>
      <c r="AF17">
        <f t="shared" si="4"/>
        <v>-172.38285544366079</v>
      </c>
      <c r="AG17">
        <f t="shared" si="4"/>
        <v>-14.505227280692235</v>
      </c>
      <c r="AH17">
        <f t="shared" si="5"/>
        <v>-3194.8724799450356</v>
      </c>
      <c r="AI17">
        <f t="shared" si="6"/>
        <v>65.896546203826802</v>
      </c>
      <c r="AJ17">
        <f t="shared" si="7"/>
        <v>577.45310929516654</v>
      </c>
      <c r="AK17">
        <f t="shared" si="24"/>
        <v>497.55732860122714</v>
      </c>
      <c r="AL17">
        <f t="shared" si="8"/>
        <v>1140.9069841002206</v>
      </c>
      <c r="AN17">
        <f t="shared" si="9"/>
        <v>1420.5410084328525</v>
      </c>
      <c r="AO17">
        <f t="shared" si="9"/>
        <v>-71.027050421642627</v>
      </c>
      <c r="AP17">
        <f t="shared" si="9"/>
        <v>-5.9766007866126252</v>
      </c>
      <c r="AQ17">
        <f t="shared" si="9"/>
        <v>-1316.3859488215671</v>
      </c>
      <c r="AR17">
        <f t="shared" si="9"/>
        <v>27.151408403029954</v>
      </c>
      <c r="AS17">
        <f t="shared" si="9"/>
        <v>237.92848195072861</v>
      </c>
      <c r="AT17">
        <f t="shared" si="9"/>
        <v>205.00895738884668</v>
      </c>
      <c r="AU17">
        <f t="shared" si="9"/>
        <v>470.08884774260525</v>
      </c>
      <c r="AW17">
        <v>14</v>
      </c>
      <c r="AX17">
        <f>(R17*SUMPRODUCT(K18:$K$23, X18:$X$23)-$AZ$3*SUMPRODUCT(K17:$K$22, W18:$W$23))/Z17</f>
        <v>7258.4365324032351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10"/>
        <v>7.0099999999999996E-2</v>
      </c>
      <c r="I18" s="5">
        <f t="shared" si="11"/>
        <v>1.0701000000000001</v>
      </c>
      <c r="J18">
        <f t="shared" si="12"/>
        <v>0.93449210354172507</v>
      </c>
      <c r="K18">
        <f t="shared" si="20"/>
        <v>0.38503955388172473</v>
      </c>
      <c r="L18" s="2">
        <v>15</v>
      </c>
      <c r="M18" s="6">
        <v>5.7177164000000003E-2</v>
      </c>
      <c r="O18">
        <f t="shared" si="21"/>
        <v>5942.09425705166</v>
      </c>
      <c r="P18">
        <f t="shared" si="22"/>
        <v>297.10471285258302</v>
      </c>
      <c r="Q18" s="4">
        <f t="shared" si="23"/>
        <v>25</v>
      </c>
      <c r="R18">
        <f t="shared" si="0"/>
        <v>100000</v>
      </c>
      <c r="S18">
        <f t="shared" si="1"/>
        <v>6627.6956755847568</v>
      </c>
      <c r="U18">
        <f t="shared" si="13"/>
        <v>5.7177164000000003E-2</v>
      </c>
      <c r="V18">
        <f t="shared" si="14"/>
        <v>0.01</v>
      </c>
      <c r="W18">
        <f t="shared" si="15"/>
        <v>0.58020909122768938</v>
      </c>
      <c r="X18">
        <f t="shared" si="16"/>
        <v>3.3174710363416557E-2</v>
      </c>
      <c r="Y18">
        <f t="shared" si="17"/>
        <v>5.802090912276894E-3</v>
      </c>
      <c r="Z18">
        <f t="shared" si="18"/>
        <v>0.5412322899519959</v>
      </c>
      <c r="AB18">
        <f t="shared" si="19"/>
        <v>4211.4108641995417</v>
      </c>
      <c r="AC18">
        <f t="shared" si="2"/>
        <v>3587.1229076016784</v>
      </c>
      <c r="AE18">
        <f t="shared" si="3"/>
        <v>3216.0532818546735</v>
      </c>
      <c r="AF18">
        <f t="shared" si="4"/>
        <v>-160.80266409273369</v>
      </c>
      <c r="AG18">
        <f t="shared" si="4"/>
        <v>-13.530807248799897</v>
      </c>
      <c r="AH18">
        <f t="shared" si="5"/>
        <v>-3317.4710363416557</v>
      </c>
      <c r="AI18">
        <f t="shared" si="6"/>
        <v>-275.751225828516</v>
      </c>
      <c r="AJ18">
        <f t="shared" si="7"/>
        <v>624.28795659786329</v>
      </c>
      <c r="AK18">
        <f t="shared" si="24"/>
        <v>509.39296988549984</v>
      </c>
      <c r="AL18">
        <f t="shared" si="8"/>
        <v>857.92970065484712</v>
      </c>
      <c r="AN18">
        <f t="shared" si="9"/>
        <v>1238.3077209051803</v>
      </c>
      <c r="AO18">
        <f t="shared" si="9"/>
        <v>-61.915386045259019</v>
      </c>
      <c r="AP18">
        <f t="shared" si="9"/>
        <v>-5.2098959867375196</v>
      </c>
      <c r="AQ18">
        <f t="shared" si="9"/>
        <v>-1277.357567848534</v>
      </c>
      <c r="AR18">
        <f t="shared" si="9"/>
        <v>-106.17512897535053</v>
      </c>
      <c r="AS18">
        <f t="shared" si="9"/>
        <v>240.3755563021748</v>
      </c>
      <c r="AT18">
        <f t="shared" si="9"/>
        <v>196.13644187519969</v>
      </c>
      <c r="AU18">
        <f t="shared" si="9"/>
        <v>330.33686920202399</v>
      </c>
      <c r="AW18">
        <v>15</v>
      </c>
      <c r="AX18">
        <f>(R18*SUMPRODUCT(K19:$K$23, X19:$X$23)-$AZ$3*SUMPRODUCT(K18:$K$22, W19:$W$23))/Z18</f>
        <v>6627.6956755847568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10"/>
        <v>7.3400000000000007E-2</v>
      </c>
      <c r="I19" s="5">
        <f t="shared" si="11"/>
        <v>1.0733999999999999</v>
      </c>
      <c r="J19">
        <f t="shared" si="12"/>
        <v>0.93161915408980811</v>
      </c>
      <c r="K19">
        <f t="shared" si="20"/>
        <v>0.35871022347840947</v>
      </c>
      <c r="L19" s="2">
        <v>16</v>
      </c>
      <c r="M19" s="6">
        <v>6.3388860000000005E-2</v>
      </c>
      <c r="O19">
        <f t="shared" si="21"/>
        <v>5942.09425705166</v>
      </c>
      <c r="P19">
        <f t="shared" si="22"/>
        <v>297.10471285258302</v>
      </c>
      <c r="Q19" s="4">
        <f t="shared" si="23"/>
        <v>25</v>
      </c>
      <c r="R19">
        <f t="shared" si="0"/>
        <v>100000</v>
      </c>
      <c r="S19">
        <f t="shared" si="1"/>
        <v>5833.8545777611644</v>
      </c>
      <c r="U19">
        <f t="shared" si="13"/>
        <v>6.3388860000000005E-2</v>
      </c>
      <c r="V19">
        <f t="shared" si="14"/>
        <v>0.01</v>
      </c>
      <c r="W19">
        <f t="shared" si="15"/>
        <v>0.5412322899519959</v>
      </c>
      <c r="X19">
        <f t="shared" si="16"/>
        <v>3.430809785524648E-2</v>
      </c>
      <c r="Y19">
        <f t="shared" si="17"/>
        <v>5.4123228995199592E-3</v>
      </c>
      <c r="Z19">
        <f t="shared" si="18"/>
        <v>0.50151186919722945</v>
      </c>
      <c r="AB19">
        <f t="shared" si="19"/>
        <v>3587.1229076016784</v>
      </c>
      <c r="AC19">
        <f t="shared" si="2"/>
        <v>2925.7473139178155</v>
      </c>
      <c r="AE19">
        <f t="shared" si="3"/>
        <v>2980.0307978001006</v>
      </c>
      <c r="AF19">
        <f t="shared" si="4"/>
        <v>-149.00153989000503</v>
      </c>
      <c r="AG19">
        <f t="shared" si="4"/>
        <v>-12.537796729930736</v>
      </c>
      <c r="AH19">
        <f t="shared" si="5"/>
        <v>-3430.8097855246479</v>
      </c>
      <c r="AI19">
        <f t="shared" si="6"/>
        <v>-612.31832434448324</v>
      </c>
      <c r="AJ19">
        <f t="shared" si="7"/>
        <v>661.37559368386292</v>
      </c>
      <c r="AK19">
        <f t="shared" si="24"/>
        <v>471.09236894856423</v>
      </c>
      <c r="AL19">
        <f t="shared" si="8"/>
        <v>520.14963828794384</v>
      </c>
      <c r="AN19">
        <f t="shared" si="9"/>
        <v>1068.9675134514171</v>
      </c>
      <c r="AO19">
        <f t="shared" si="9"/>
        <v>-53.448375672570847</v>
      </c>
      <c r="AP19">
        <f t="shared" si="9"/>
        <v>-4.497435866920326</v>
      </c>
      <c r="AQ19">
        <f t="shared" si="9"/>
        <v>-1230.6665448774604</v>
      </c>
      <c r="AR19">
        <f t="shared" si="9"/>
        <v>-219.64484296553479</v>
      </c>
      <c r="AS19">
        <f t="shared" si="9"/>
        <v>237.24218701350421</v>
      </c>
      <c r="AT19">
        <f t="shared" si="9"/>
        <v>168.9856489445128</v>
      </c>
      <c r="AU19">
        <f t="shared" si="9"/>
        <v>186.58299299248219</v>
      </c>
      <c r="AW19">
        <v>16</v>
      </c>
      <c r="AX19">
        <f>(R19*SUMPRODUCT(K20:$K$23, X20:$X$23)-$AZ$3*SUMPRODUCT(K19:$K$22, W20:$W$23))/Z19</f>
        <v>5833.8545777611644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0.34023543913346244</v>
      </c>
      <c r="L20" s="2">
        <v>17</v>
      </c>
      <c r="M20" s="6">
        <v>7.0498397000000004E-2</v>
      </c>
      <c r="O20">
        <f t="shared" si="21"/>
        <v>5942.09425705166</v>
      </c>
      <c r="P20">
        <f t="shared" si="22"/>
        <v>297.10471285258302</v>
      </c>
      <c r="Q20" s="4">
        <f t="shared" si="23"/>
        <v>25</v>
      </c>
      <c r="R20">
        <f t="shared" si="0"/>
        <v>100000</v>
      </c>
      <c r="S20">
        <f t="shared" si="1"/>
        <v>4801.6942854876743</v>
      </c>
      <c r="U20">
        <f t="shared" si="13"/>
        <v>7.0498397000000004E-2</v>
      </c>
      <c r="V20">
        <f t="shared" si="14"/>
        <v>0.01</v>
      </c>
      <c r="W20">
        <f t="shared" si="15"/>
        <v>0.50151186919722945</v>
      </c>
      <c r="X20">
        <f t="shared" si="16"/>
        <v>3.5355782854878358E-2</v>
      </c>
      <c r="Y20">
        <f t="shared" si="17"/>
        <v>5.0151186919722944E-3</v>
      </c>
      <c r="Z20">
        <f t="shared" si="18"/>
        <v>0.46114096765037882</v>
      </c>
      <c r="AB20">
        <f t="shared" si="19"/>
        <v>2925.7473139178155</v>
      </c>
      <c r="AC20">
        <f t="shared" si="2"/>
        <v>2214.2579491710803</v>
      </c>
      <c r="AE20">
        <f t="shared" si="3"/>
        <v>2740.1430955665614</v>
      </c>
      <c r="AF20">
        <f t="shared" si="4"/>
        <v>-137.00715477832807</v>
      </c>
      <c r="AG20">
        <f t="shared" si="4"/>
        <v>-11.528524191259471</v>
      </c>
      <c r="AH20">
        <f t="shared" si="5"/>
        <v>-3535.5782854878357</v>
      </c>
      <c r="AI20">
        <f t="shared" si="6"/>
        <v>-943.97086889086177</v>
      </c>
      <c r="AJ20">
        <f t="shared" si="7"/>
        <v>711.48936474673519</v>
      </c>
      <c r="AK20">
        <f t="shared" si="24"/>
        <v>300.21836073053845</v>
      </c>
      <c r="AL20">
        <f t="shared" si="8"/>
        <v>67.736856586411875</v>
      </c>
      <c r="AN20">
        <f t="shared" si="9"/>
        <v>932.2937894086142</v>
      </c>
      <c r="AO20">
        <f t="shared" si="9"/>
        <v>-46.614689470430704</v>
      </c>
      <c r="AP20">
        <f t="shared" si="9"/>
        <v>-3.9224124907739113</v>
      </c>
      <c r="AQ20">
        <f t="shared" si="9"/>
        <v>-1202.9290305536881</v>
      </c>
      <c r="AR20">
        <f t="shared" si="9"/>
        <v>-321.17234310627845</v>
      </c>
      <c r="AS20">
        <f t="shared" si="9"/>
        <v>242.07389645339367</v>
      </c>
      <c r="AT20">
        <f t="shared" si="9"/>
        <v>102.14492579908298</v>
      </c>
      <c r="AU20">
        <f t="shared" si="9"/>
        <v>23.046479146198212</v>
      </c>
      <c r="AW20">
        <v>17</v>
      </c>
      <c r="AX20">
        <f>(R20*SUMPRODUCT(K21:$K$23, X21:$X$23)-$AZ$3*SUMPRODUCT(K20:$K$22, W21:$W$23))/Z20</f>
        <v>4801.6942854876743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10"/>
        <v>5.1300000000000005E-2</v>
      </c>
      <c r="I21" s="5">
        <f t="shared" si="11"/>
        <v>1.0512999999999999</v>
      </c>
      <c r="J21">
        <f t="shared" si="12"/>
        <v>0.95120327213925626</v>
      </c>
      <c r="K21">
        <f t="shared" si="20"/>
        <v>0.32363306300148625</v>
      </c>
      <c r="L21" s="2">
        <v>18</v>
      </c>
      <c r="M21" s="6">
        <v>7.8701599999999997E-2</v>
      </c>
      <c r="O21">
        <f t="shared" si="21"/>
        <v>5942.09425705166</v>
      </c>
      <c r="P21">
        <f t="shared" si="22"/>
        <v>297.10471285258302</v>
      </c>
      <c r="Q21" s="4">
        <f t="shared" si="23"/>
        <v>25</v>
      </c>
      <c r="R21">
        <f t="shared" si="0"/>
        <v>100000</v>
      </c>
      <c r="S21">
        <f t="shared" si="1"/>
        <v>3494.0230656791791</v>
      </c>
      <c r="U21">
        <f t="shared" si="13"/>
        <v>7.8701599999999997E-2</v>
      </c>
      <c r="V21">
        <f t="shared" si="14"/>
        <v>0.01</v>
      </c>
      <c r="W21">
        <f t="shared" si="15"/>
        <v>0.46114096765037882</v>
      </c>
      <c r="X21">
        <f t="shared" si="16"/>
        <v>3.6292531979633051E-2</v>
      </c>
      <c r="Y21">
        <f t="shared" si="17"/>
        <v>4.6114096765037882E-3</v>
      </c>
      <c r="Z21">
        <f t="shared" si="18"/>
        <v>0.42023702599424195</v>
      </c>
      <c r="AB21">
        <f t="shared" si="19"/>
        <v>2214.2579491710803</v>
      </c>
      <c r="AC21">
        <f t="shared" si="2"/>
        <v>1468.3178618763022</v>
      </c>
      <c r="AE21">
        <f t="shared" si="3"/>
        <v>2497.0880187608541</v>
      </c>
      <c r="AF21">
        <f t="shared" si="4"/>
        <v>-124.85440093804272</v>
      </c>
      <c r="AG21">
        <f t="shared" si="4"/>
        <v>-10.505925649856049</v>
      </c>
      <c r="AH21">
        <f t="shared" si="5"/>
        <v>-3629.253197963305</v>
      </c>
      <c r="AI21">
        <f t="shared" si="6"/>
        <v>-1267.5255057903496</v>
      </c>
      <c r="AJ21">
        <f t="shared" si="7"/>
        <v>745.9400872947781</v>
      </c>
      <c r="AK21">
        <f t="shared" si="24"/>
        <v>235.28701738678669</v>
      </c>
      <c r="AL21">
        <f t="shared" si="8"/>
        <v>-286.29840110878479</v>
      </c>
      <c r="AN21">
        <f t="shared" si="9"/>
        <v>808.14024409588797</v>
      </c>
      <c r="AO21">
        <f t="shared" si="9"/>
        <v>-40.407012204794405</v>
      </c>
      <c r="AP21">
        <f t="shared" si="9"/>
        <v>-3.4000648977287931</v>
      </c>
      <c r="AQ21">
        <f t="shared" si="9"/>
        <v>-1174.5463288648036</v>
      </c>
      <c r="AR21">
        <f t="shared" si="9"/>
        <v>-410.21316187143896</v>
      </c>
      <c r="AS21">
        <f t="shared" si="9"/>
        <v>241.41087526680508</v>
      </c>
      <c r="AT21">
        <f t="shared" si="9"/>
        <v>76.146658121369725</v>
      </c>
      <c r="AU21">
        <f t="shared" si="9"/>
        <v>-92.655628483264124</v>
      </c>
      <c r="AW21">
        <v>18</v>
      </c>
      <c r="AX21">
        <f>(R21*SUMPRODUCT(K22:$K$23, X22:$X$23)-$AZ$3*SUMPRODUCT(K21:$K$22, W22:$W$23))/Z21</f>
        <v>3494.0230656791791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10"/>
        <v>7.0000000000000007E-2</v>
      </c>
      <c r="I22" s="5">
        <f t="shared" si="11"/>
        <v>1.07</v>
      </c>
      <c r="J22">
        <f t="shared" si="12"/>
        <v>0.93457943925233644</v>
      </c>
      <c r="K22">
        <f t="shared" si="20"/>
        <v>0.30246080654344509</v>
      </c>
      <c r="L22" s="2">
        <v>19</v>
      </c>
      <c r="M22" s="6">
        <v>8.8159118999999994E-2</v>
      </c>
      <c r="O22">
        <f t="shared" si="21"/>
        <v>5942.09425705166</v>
      </c>
      <c r="P22">
        <f t="shared" si="22"/>
        <v>297.10471285258302</v>
      </c>
      <c r="Q22" s="4">
        <f t="shared" si="23"/>
        <v>25</v>
      </c>
      <c r="R22">
        <f t="shared" si="0"/>
        <v>100000</v>
      </c>
      <c r="S22">
        <f t="shared" si="1"/>
        <v>1897.9496500126513</v>
      </c>
      <c r="U22">
        <f t="shared" si="13"/>
        <v>8.8159118999999994E-2</v>
      </c>
      <c r="V22">
        <f t="shared" si="14"/>
        <v>0.01</v>
      </c>
      <c r="W22">
        <f t="shared" si="15"/>
        <v>0.42023702599424195</v>
      </c>
      <c r="X22">
        <f t="shared" si="16"/>
        <v>3.7047725982832465E-2</v>
      </c>
      <c r="Y22">
        <f t="shared" si="17"/>
        <v>4.2023702599424196E-3</v>
      </c>
      <c r="Z22">
        <f t="shared" si="18"/>
        <v>0.37898692975146708</v>
      </c>
      <c r="AB22">
        <f t="shared" si="19"/>
        <v>1468.3178618763022</v>
      </c>
      <c r="AC22">
        <f t="shared" si="2"/>
        <v>719.29811068116624</v>
      </c>
      <c r="AE22">
        <f t="shared" si="3"/>
        <v>2251.9760587738333</v>
      </c>
      <c r="AF22">
        <f t="shared" si="4"/>
        <v>-112.59880293869168</v>
      </c>
      <c r="AG22">
        <f t="shared" si="4"/>
        <v>-9.4746732437866772</v>
      </c>
      <c r="AH22">
        <f t="shared" si="5"/>
        <v>-3704.7725982832467</v>
      </c>
      <c r="AI22">
        <f t="shared" si="6"/>
        <v>-1574.8700156918917</v>
      </c>
      <c r="AJ22">
        <f t="shared" si="7"/>
        <v>749.019751195136</v>
      </c>
      <c r="AK22">
        <f t="shared" si="24"/>
        <v>252.53865823980109</v>
      </c>
      <c r="AL22">
        <f t="shared" si="8"/>
        <v>-573.31160625695463</v>
      </c>
      <c r="AN22">
        <f t="shared" si="9"/>
        <v>681.1344950532623</v>
      </c>
      <c r="AO22">
        <f t="shared" si="9"/>
        <v>-34.056724752663122</v>
      </c>
      <c r="AP22">
        <f t="shared" si="9"/>
        <v>-2.8657173110513177</v>
      </c>
      <c r="AQ22">
        <f t="shared" si="9"/>
        <v>-1120.5485081368056</v>
      </c>
      <c r="AR22">
        <f t="shared" si="9"/>
        <v>-476.3364551472576</v>
      </c>
      <c r="AS22">
        <f t="shared" si="9"/>
        <v>226.5491180634514</v>
      </c>
      <c r="AT22">
        <f t="shared" si="9"/>
        <v>76.383046254609681</v>
      </c>
      <c r="AU22">
        <f t="shared" si="9"/>
        <v>-173.40429082919653</v>
      </c>
      <c r="AW22">
        <v>19</v>
      </c>
      <c r="AX22">
        <f>(R22*SUMPRODUCT(K23:$K$23, X23:$X$23)-$AZ$3*SUMPRODUCT(K22:$K$22, W23:$W$23))/Z22</f>
        <v>1897.9496500126513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10"/>
        <v>0.10390000000000001</v>
      </c>
      <c r="I23" s="5">
        <f t="shared" si="11"/>
        <v>1.1039000000000001</v>
      </c>
      <c r="J23">
        <f t="shared" si="12"/>
        <v>0.90587915572062683</v>
      </c>
      <c r="K23">
        <f t="shared" si="20"/>
        <v>0.2739929400701559</v>
      </c>
      <c r="L23" s="2">
        <v>20</v>
      </c>
      <c r="M23" s="6">
        <v>9.9426106E-2</v>
      </c>
      <c r="O23">
        <f t="shared" si="21"/>
        <v>5942.09425705166</v>
      </c>
      <c r="P23">
        <f t="shared" si="22"/>
        <v>297.10471285258302</v>
      </c>
      <c r="Q23" s="4">
        <f t="shared" si="23"/>
        <v>25</v>
      </c>
      <c r="R23">
        <f t="shared" si="0"/>
        <v>100000</v>
      </c>
      <c r="S23">
        <f t="shared" si="1"/>
        <v>2131.1534762017754</v>
      </c>
      <c r="U23">
        <f t="shared" si="13"/>
        <v>9.9426106E-2</v>
      </c>
      <c r="V23">
        <f t="shared" si="14"/>
        <v>0.01</v>
      </c>
      <c r="W23">
        <f t="shared" si="15"/>
        <v>0.37898692975146708</v>
      </c>
      <c r="X23">
        <f t="shared" si="16"/>
        <v>3.7681194650083918E-2</v>
      </c>
      <c r="Y23">
        <f t="shared" si="17"/>
        <v>3.7898692975146708E-3</v>
      </c>
      <c r="Z23">
        <f t="shared" si="18"/>
        <v>0.3375158658038685</v>
      </c>
      <c r="AB23">
        <f t="shared" si="19"/>
        <v>719.29811068116624</v>
      </c>
      <c r="AC23">
        <f t="shared" si="2"/>
        <v>719.29811068116635</v>
      </c>
      <c r="AE23">
        <f t="shared" si="3"/>
        <v>2005.5510878569858</v>
      </c>
      <c r="AF23">
        <f t="shared" si="4"/>
        <v>-100.2775543928493</v>
      </c>
      <c r="AG23">
        <f t="shared" si="4"/>
        <v>-8.4378966450967123</v>
      </c>
      <c r="AH23">
        <f t="shared" si="5"/>
        <v>-3768.1194650083917</v>
      </c>
      <c r="AI23">
        <f t="shared" si="6"/>
        <v>-1871.2838281893519</v>
      </c>
      <c r="AJ23">
        <f t="shared" si="7"/>
        <v>0</v>
      </c>
      <c r="AK23">
        <f t="shared" si="24"/>
        <v>272.69299382669698</v>
      </c>
      <c r="AL23">
        <f t="shared" si="8"/>
        <v>-1598.590834362655</v>
      </c>
      <c r="AN23">
        <f t="shared" si="9"/>
        <v>549.50683902283504</v>
      </c>
      <c r="AO23">
        <f t="shared" si="9"/>
        <v>-27.475341951141754</v>
      </c>
      <c r="AP23">
        <f t="shared" si="9"/>
        <v>-2.3119241097981531</v>
      </c>
      <c r="AQ23">
        <f t="shared" si="9"/>
        <v>-1032.4381307532321</v>
      </c>
      <c r="AR23">
        <f t="shared" si="9"/>
        <v>-512.71855779133705</v>
      </c>
      <c r="AS23">
        <f t="shared" si="9"/>
        <v>0</v>
      </c>
      <c r="AT23">
        <f t="shared" si="9"/>
        <v>74.71595511510958</v>
      </c>
      <c r="AU23">
        <f t="shared" si="9"/>
        <v>-438.00260267622741</v>
      </c>
      <c r="AW23">
        <v>20</v>
      </c>
      <c r="AX23">
        <f>(R23*SUMPRODUCT(K$23:$K24, X$23:$X24)-$AZ$3*SUMPRODUCT(K$22:$K23, W$23:$W24))/Z23</f>
        <v>2131.1534762017754</v>
      </c>
    </row>
    <row r="25" spans="5:50" x14ac:dyDescent="0.25">
      <c r="AN25" s="8">
        <f t="shared" ref="AN25:AU25" si="25">SUM(AN3:AN23)</f>
        <v>47859.70868667656</v>
      </c>
      <c r="AO25" s="8">
        <f t="shared" si="25"/>
        <v>-6849.5561271225733</v>
      </c>
      <c r="AP25" s="8">
        <f t="shared" si="25"/>
        <v>-1698.7913446041903</v>
      </c>
      <c r="AQ25" s="8">
        <f t="shared" si="25"/>
        <v>-24258.777678514689</v>
      </c>
      <c r="AR25" s="8">
        <f t="shared" si="25"/>
        <v>15052.583536435111</v>
      </c>
      <c r="AS25" s="8">
        <f t="shared" si="25"/>
        <v>-2932.4911875848261</v>
      </c>
      <c r="AT25" s="8">
        <f t="shared" si="25"/>
        <v>5555.776105283283</v>
      </c>
      <c r="AU25" s="9">
        <f t="shared" si="25"/>
        <v>17675.868454133568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88" priority="1" operator="lessThan">
      <formula>0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97A6B-FE6A-45AF-A9CE-52143C1454F8}">
  <dimension ref="A1:AZ29"/>
  <sheetViews>
    <sheetView workbookViewId="0">
      <selection activeCell="M33" sqref="M33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0</v>
      </c>
      <c r="B1" t="s">
        <v>45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v>470.72438484689189</v>
      </c>
      <c r="K3">
        <v>1</v>
      </c>
      <c r="L3" s="2">
        <v>0</v>
      </c>
      <c r="O3">
        <f>$C$3</f>
        <v>470.72438484689189</v>
      </c>
      <c r="P3">
        <f>O3*B5</f>
        <v>376.57950787751355</v>
      </c>
      <c r="Q3" s="4">
        <f>B8</f>
        <v>1522.432587</v>
      </c>
      <c r="R3">
        <f t="shared" ref="R3:R23" si="0">$C$6</f>
        <v>250000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470.72438484689189</v>
      </c>
      <c r="AF3">
        <f t="shared" ref="AF3:AG23" si="4">-$Z3*P3</f>
        <v>-376.57950787751355</v>
      </c>
      <c r="AG3">
        <f t="shared" si="4"/>
        <v>-1522.432587</v>
      </c>
      <c r="AH3">
        <f t="shared" ref="AH3:AH23" si="5">-X3*R3</f>
        <v>0</v>
      </c>
      <c r="AI3">
        <f t="shared" ref="AI3:AI23" si="6">SUM(AE3:AH3)</f>
        <v>-1428.2877100306216</v>
      </c>
      <c r="AJ3">
        <f t="shared" ref="AJ3:AJ23" si="7">AB3-AC3</f>
        <v>0</v>
      </c>
      <c r="AL3">
        <f t="shared" ref="AL3:AL23" si="8">SUM(AI3:AK3)</f>
        <v>-1428.2877100306216</v>
      </c>
      <c r="AN3">
        <f t="shared" ref="AN3:AU23" si="9">AE3*$K3</f>
        <v>470.72438484689189</v>
      </c>
      <c r="AO3">
        <f t="shared" si="9"/>
        <v>-376.57950787751355</v>
      </c>
      <c r="AP3">
        <f t="shared" si="9"/>
        <v>-1522.432587</v>
      </c>
      <c r="AQ3">
        <f t="shared" si="9"/>
        <v>0</v>
      </c>
      <c r="AR3">
        <f t="shared" si="9"/>
        <v>-1428.2877100306216</v>
      </c>
      <c r="AS3">
        <f t="shared" si="9"/>
        <v>0</v>
      </c>
      <c r="AT3">
        <f t="shared" si="9"/>
        <v>0</v>
      </c>
      <c r="AU3">
        <f t="shared" si="9"/>
        <v>-1428.2877100306216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458.73804675765882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 t="array" ref="F4:F23">EconomicRates!C44:C63</f>
        <v>1.5900000000000001E-2</v>
      </c>
      <c r="G4" s="5">
        <f t="array" ref="G4:G23">EconomicRates!D44:D63</f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Mortalities!B2:B21</f>
        <v>1.784809E-3</v>
      </c>
      <c r="R4">
        <f t="shared" si="0"/>
        <v>250000</v>
      </c>
      <c r="S4">
        <f t="shared" si="1"/>
        <v>40.60103291789715</v>
      </c>
      <c r="U4">
        <f t="shared" ref="U4:U23" si="13">M4</f>
        <v>1.784809E-3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1.784809E-3</v>
      </c>
      <c r="Y4">
        <f t="shared" ref="Y4:Y23" si="17">V4*W4</f>
        <v>0.01</v>
      </c>
      <c r="Z4">
        <f t="shared" ref="Z4:Z23" si="18">MAX(0, W4-X4-Y4)</f>
        <v>0.98821519099999999</v>
      </c>
      <c r="AB4">
        <f t="shared" ref="AB4:AB23" si="19">AC3</f>
        <v>0</v>
      </c>
      <c r="AC4">
        <f t="shared" si="2"/>
        <v>40.122557499757022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-446.20224999999999</v>
      </c>
      <c r="AI4">
        <f t="shared" si="6"/>
        <v>-446.20224999999999</v>
      </c>
      <c r="AJ4">
        <f t="shared" si="7"/>
        <v>-40.122557499757022</v>
      </c>
      <c r="AK4">
        <f>G4*MAX(0, SUM(AB4, AE4:AF4))</f>
        <v>0</v>
      </c>
      <c r="AL4">
        <f t="shared" si="8"/>
        <v>-486.32480749975701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-418.61548925790407</v>
      </c>
      <c r="AR4">
        <f t="shared" si="9"/>
        <v>-418.61548925790407</v>
      </c>
      <c r="AS4">
        <f t="shared" si="9"/>
        <v>-37.641952809604106</v>
      </c>
      <c r="AT4">
        <f t="shared" si="9"/>
        <v>0</v>
      </c>
      <c r="AU4">
        <f t="shared" si="9"/>
        <v>-456.25744206750818</v>
      </c>
      <c r="AW4">
        <v>1</v>
      </c>
      <c r="AX4">
        <f>(R4*SUMPRODUCT(K5:$K$23, X5:$X$23)-$AZ$3*SUMPRODUCT(K4:$K$22, W5:$W$23))/Z4</f>
        <v>40.60103291789715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v>3.6400000000000002E-2</v>
      </c>
      <c r="G5" s="5"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1.7924099999999999E-3</v>
      </c>
      <c r="O5">
        <f t="shared" ref="O5:O23" si="21">$C$3</f>
        <v>470.72438484689189</v>
      </c>
      <c r="P5">
        <f t="shared" ref="P5:P23" si="22">O5*$C$5</f>
        <v>23.536219242344597</v>
      </c>
      <c r="Q5" s="4">
        <f t="shared" ref="Q5:Q23" si="23">$C$8</f>
        <v>25</v>
      </c>
      <c r="R5">
        <f t="shared" si="0"/>
        <v>250000</v>
      </c>
      <c r="S5">
        <f t="shared" si="1"/>
        <v>85.015299521816729</v>
      </c>
      <c r="U5">
        <f t="shared" si="13"/>
        <v>1.7924099999999999E-3</v>
      </c>
      <c r="V5">
        <f t="shared" si="14"/>
        <v>0.01</v>
      </c>
      <c r="W5">
        <f t="shared" si="15"/>
        <v>0.98821519099999999</v>
      </c>
      <c r="X5">
        <f t="shared" si="16"/>
        <v>1.7712867905003099E-3</v>
      </c>
      <c r="Y5">
        <f t="shared" si="17"/>
        <v>9.8821519099999994E-3</v>
      </c>
      <c r="Z5">
        <f t="shared" si="18"/>
        <v>0.97656175229949971</v>
      </c>
      <c r="AB5">
        <f t="shared" si="19"/>
        <v>40.122557499757022</v>
      </c>
      <c r="AC5">
        <f t="shared" si="2"/>
        <v>83.022689873292165</v>
      </c>
      <c r="AE5">
        <f t="shared" si="3"/>
        <v>459.69143011618479</v>
      </c>
      <c r="AF5">
        <f t="shared" si="4"/>
        <v>-22.984571505809242</v>
      </c>
      <c r="AG5">
        <f t="shared" si="4"/>
        <v>-24.414043807487491</v>
      </c>
      <c r="AH5">
        <f t="shared" si="5"/>
        <v>-442.82169762507749</v>
      </c>
      <c r="AI5">
        <f t="shared" si="6"/>
        <v>-30.528882822189416</v>
      </c>
      <c r="AJ5">
        <f t="shared" si="7"/>
        <v>-42.900132373535143</v>
      </c>
      <c r="AK5">
        <f>G5*SUM(AB5, AE5:AF5)</f>
        <v>19.550006060515436</v>
      </c>
      <c r="AL5">
        <f t="shared" si="8"/>
        <v>-53.879009135209124</v>
      </c>
      <c r="AN5">
        <f t="shared" si="9"/>
        <v>396.97228603044005</v>
      </c>
      <c r="AO5">
        <f t="shared" si="9"/>
        <v>-19.848614301522005</v>
      </c>
      <c r="AP5">
        <f t="shared" si="9"/>
        <v>-21.083052992865426</v>
      </c>
      <c r="AQ5">
        <f t="shared" si="9"/>
        <v>-382.40421746752543</v>
      </c>
      <c r="AR5">
        <f t="shared" si="9"/>
        <v>-26.363598731472795</v>
      </c>
      <c r="AS5">
        <f t="shared" si="9"/>
        <v>-37.046946067770811</v>
      </c>
      <c r="AT5">
        <f t="shared" si="9"/>
        <v>16.882652338744411</v>
      </c>
      <c r="AU5">
        <f t="shared" si="9"/>
        <v>-46.527892460499196</v>
      </c>
      <c r="AW5">
        <v>2</v>
      </c>
      <c r="AX5">
        <f>(R5*SUMPRODUCT(K6:$K$23, X6:$X$23)-$AZ$3*SUMPRODUCT(K5:$K$22, W6:$W$23))/Z5</f>
        <v>85.015299521816729</v>
      </c>
    </row>
    <row r="6" spans="1:52" x14ac:dyDescent="0.25">
      <c r="A6" t="s">
        <v>16</v>
      </c>
      <c r="C6" s="2">
        <v>250000</v>
      </c>
      <c r="E6">
        <v>2006</v>
      </c>
      <c r="F6" s="5">
        <v>5.8799999999999998E-2</v>
      </c>
      <c r="G6" s="5"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1.8014369999999999E-3</v>
      </c>
      <c r="O6">
        <f t="shared" si="21"/>
        <v>470.72438484689189</v>
      </c>
      <c r="P6">
        <f t="shared" si="22"/>
        <v>23.536219242344597</v>
      </c>
      <c r="Q6" s="4">
        <f t="shared" si="23"/>
        <v>25</v>
      </c>
      <c r="R6">
        <f t="shared" si="0"/>
        <v>250000</v>
      </c>
      <c r="S6">
        <f t="shared" si="1"/>
        <v>131.97012460861612</v>
      </c>
      <c r="U6">
        <f t="shared" si="13"/>
        <v>1.8014369999999999E-3</v>
      </c>
      <c r="V6">
        <f t="shared" si="14"/>
        <v>0.01</v>
      </c>
      <c r="W6">
        <f t="shared" si="15"/>
        <v>0.97656175229949971</v>
      </c>
      <c r="X6">
        <f t="shared" si="16"/>
        <v>1.7592144733771537E-3</v>
      </c>
      <c r="Y6">
        <f t="shared" si="17"/>
        <v>9.765617522994997E-3</v>
      </c>
      <c r="Z6">
        <f t="shared" si="18"/>
        <v>0.9650369203031276</v>
      </c>
      <c r="AB6">
        <f t="shared" si="19"/>
        <v>83.022689873292165</v>
      </c>
      <c r="AC6">
        <f t="shared" si="2"/>
        <v>127.35604262431889</v>
      </c>
      <c r="AE6">
        <f t="shared" si="3"/>
        <v>454.26641066422877</v>
      </c>
      <c r="AF6">
        <f t="shared" si="4"/>
        <v>-22.713320533211441</v>
      </c>
      <c r="AG6">
        <f t="shared" si="4"/>
        <v>-24.125923007578191</v>
      </c>
      <c r="AH6">
        <f t="shared" si="5"/>
        <v>-439.80361834428845</v>
      </c>
      <c r="AI6">
        <f t="shared" si="6"/>
        <v>-32.376451220849333</v>
      </c>
      <c r="AJ6">
        <f t="shared" si="7"/>
        <v>-44.333352751026723</v>
      </c>
      <c r="AK6">
        <f>G6*SUM(AB6, AE6:AF6)</f>
        <v>30.102683130252103</v>
      </c>
      <c r="AL6">
        <f t="shared" si="8"/>
        <v>-46.607120841623953</v>
      </c>
      <c r="AN6">
        <f t="shared" si="9"/>
        <v>353.79459109497282</v>
      </c>
      <c r="AO6">
        <f t="shared" si="9"/>
        <v>-17.689729554748642</v>
      </c>
      <c r="AP6">
        <f t="shared" si="9"/>
        <v>-18.789901398992122</v>
      </c>
      <c r="AQ6">
        <f t="shared" si="9"/>
        <v>-342.53058923438414</v>
      </c>
      <c r="AR6">
        <f t="shared" si="9"/>
        <v>-25.215629093152135</v>
      </c>
      <c r="AS6">
        <f t="shared" si="9"/>
        <v>-34.52797750439926</v>
      </c>
      <c r="AT6">
        <f t="shared" si="9"/>
        <v>23.44475888797588</v>
      </c>
      <c r="AU6">
        <f t="shared" si="9"/>
        <v>-36.298847709575519</v>
      </c>
      <c r="AW6">
        <v>3</v>
      </c>
      <c r="AX6">
        <f>(R6*SUMPRODUCT(K7:$K$23, X7:$X$23)-$AZ$3*SUMPRODUCT(K6:$K$22, W7:$W$23))/Z6</f>
        <v>131.97012460861612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v>5.4699999999999999E-2</v>
      </c>
      <c r="G7" s="5"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1.8114139999999999E-3</v>
      </c>
      <c r="O7">
        <f t="shared" si="21"/>
        <v>470.72438484689189</v>
      </c>
      <c r="P7">
        <f t="shared" si="22"/>
        <v>23.536219242344597</v>
      </c>
      <c r="Q7" s="4">
        <f t="shared" si="23"/>
        <v>25</v>
      </c>
      <c r="R7">
        <f t="shared" si="0"/>
        <v>250000</v>
      </c>
      <c r="S7">
        <f t="shared" si="1"/>
        <v>172.01211797732191</v>
      </c>
      <c r="U7">
        <f t="shared" si="13"/>
        <v>1.8114139999999999E-3</v>
      </c>
      <c r="V7">
        <f t="shared" si="14"/>
        <v>0.01</v>
      </c>
      <c r="W7">
        <f t="shared" si="15"/>
        <v>0.9650369203031276</v>
      </c>
      <c r="X7">
        <f t="shared" si="16"/>
        <v>1.7480813879539696E-3</v>
      </c>
      <c r="Y7">
        <f t="shared" si="17"/>
        <v>9.6503692030312765E-3</v>
      </c>
      <c r="Z7">
        <f t="shared" si="18"/>
        <v>0.95363846971214228</v>
      </c>
      <c r="AB7">
        <f t="shared" si="19"/>
        <v>127.35604262431889</v>
      </c>
      <c r="AC7">
        <f t="shared" si="2"/>
        <v>164.03737295983774</v>
      </c>
      <c r="AE7">
        <f t="shared" si="3"/>
        <v>448.90088202157955</v>
      </c>
      <c r="AF7">
        <f t="shared" si="4"/>
        <v>-22.445044101078977</v>
      </c>
      <c r="AG7">
        <f t="shared" si="4"/>
        <v>-23.840961742803557</v>
      </c>
      <c r="AH7">
        <f t="shared" si="5"/>
        <v>-437.02034698849241</v>
      </c>
      <c r="AI7">
        <f t="shared" si="6"/>
        <v>-34.40547081079535</v>
      </c>
      <c r="AJ7">
        <f t="shared" si="7"/>
        <v>-36.681330335518851</v>
      </c>
      <c r="AK7">
        <f>G7*SUM(AB7, AE7:AF7)</f>
        <v>27.192163334750628</v>
      </c>
      <c r="AL7">
        <f t="shared" si="8"/>
        <v>-43.89463781156357</v>
      </c>
      <c r="AN7">
        <f t="shared" si="9"/>
        <v>316.48029031283551</v>
      </c>
      <c r="AO7">
        <f t="shared" si="9"/>
        <v>-15.824014515641775</v>
      </c>
      <c r="AP7">
        <f t="shared" si="9"/>
        <v>-16.808152525164701</v>
      </c>
      <c r="AQ7">
        <f t="shared" si="9"/>
        <v>-308.10437632618738</v>
      </c>
      <c r="AR7">
        <f t="shared" si="9"/>
        <v>-24.256253054158314</v>
      </c>
      <c r="AS7">
        <f t="shared" si="9"/>
        <v>-25.860760222538307</v>
      </c>
      <c r="AT7">
        <f t="shared" si="9"/>
        <v>19.17078823204946</v>
      </c>
      <c r="AU7">
        <f t="shared" si="9"/>
        <v>-30.946225044647157</v>
      </c>
      <c r="AW7">
        <v>4</v>
      </c>
      <c r="AX7">
        <f>(R7*SUMPRODUCT(K8:$K$23, X8:$X$23)-$AZ$3*SUMPRODUCT(K7:$K$22, W8:$W$23))/Z7</f>
        <v>172.01211797732191</v>
      </c>
    </row>
    <row r="8" spans="1:52" x14ac:dyDescent="0.25">
      <c r="B8" s="2">
        <f>'T.26.04.A'!B8</f>
        <v>1522.432587</v>
      </c>
      <c r="C8" s="2">
        <f>'T.26.04.A'!C8</f>
        <v>25</v>
      </c>
      <c r="E8">
        <v>2008</v>
      </c>
      <c r="F8" s="5">
        <v>2.2499999999999999E-2</v>
      </c>
      <c r="G8" s="5"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1.8237660000000001E-3</v>
      </c>
      <c r="O8">
        <f t="shared" si="21"/>
        <v>470.72438484689189</v>
      </c>
      <c r="P8">
        <f t="shared" si="22"/>
        <v>23.536219242344597</v>
      </c>
      <c r="Q8" s="4">
        <f t="shared" si="23"/>
        <v>25</v>
      </c>
      <c r="R8">
        <f t="shared" si="0"/>
        <v>250000</v>
      </c>
      <c r="S8">
        <f t="shared" si="1"/>
        <v>198.05478422574208</v>
      </c>
      <c r="U8">
        <f t="shared" si="13"/>
        <v>1.8237660000000001E-3</v>
      </c>
      <c r="V8">
        <f t="shared" si="14"/>
        <v>0.01</v>
      </c>
      <c r="W8">
        <f t="shared" si="15"/>
        <v>0.95363846971214228</v>
      </c>
      <c r="X8">
        <f t="shared" si="16"/>
        <v>1.739213417353035E-3</v>
      </c>
      <c r="Y8">
        <f t="shared" si="17"/>
        <v>9.5363846971214233E-3</v>
      </c>
      <c r="Z8">
        <f t="shared" si="18"/>
        <v>0.94236287159766785</v>
      </c>
      <c r="AB8">
        <f t="shared" si="19"/>
        <v>164.03737295983774</v>
      </c>
      <c r="AC8">
        <f t="shared" si="2"/>
        <v>186.63947519662679</v>
      </c>
      <c r="AE8">
        <f t="shared" si="3"/>
        <v>443.59318303536276</v>
      </c>
      <c r="AF8">
        <f t="shared" si="4"/>
        <v>-22.179659151768142</v>
      </c>
      <c r="AG8">
        <f t="shared" si="4"/>
        <v>-23.559071789941697</v>
      </c>
      <c r="AH8">
        <f t="shared" si="5"/>
        <v>-434.80335433825877</v>
      </c>
      <c r="AI8">
        <f t="shared" si="6"/>
        <v>-36.948902244605847</v>
      </c>
      <c r="AJ8">
        <f t="shared" si="7"/>
        <v>-22.602102236789051</v>
      </c>
      <c r="AK8">
        <f t="shared" ref="AK8:AK23" si="24">G8*SUM(AB8:AB8, AE8:AF8)</f>
        <v>12.470104102765106</v>
      </c>
      <c r="AL8">
        <f t="shared" si="8"/>
        <v>-47.080900378629792</v>
      </c>
      <c r="AN8">
        <f t="shared" si="9"/>
        <v>291.5974838382885</v>
      </c>
      <c r="AO8">
        <f t="shared" si="9"/>
        <v>-14.579874191914428</v>
      </c>
      <c r="AP8">
        <f t="shared" si="9"/>
        <v>-15.48663576952433</v>
      </c>
      <c r="AQ8">
        <f t="shared" si="9"/>
        <v>-285.81946012316575</v>
      </c>
      <c r="AR8">
        <f t="shared" si="9"/>
        <v>-24.288486246316022</v>
      </c>
      <c r="AS8">
        <f t="shared" si="9"/>
        <v>-14.857568587067387</v>
      </c>
      <c r="AT8">
        <f t="shared" si="9"/>
        <v>8.1972652390330918</v>
      </c>
      <c r="AU8">
        <f t="shared" si="9"/>
        <v>-30.94878959435032</v>
      </c>
      <c r="AW8">
        <v>5</v>
      </c>
      <c r="AX8">
        <f>(R8*SUMPRODUCT(K9:$K$23, X9:$X$23)-$AZ$3*SUMPRODUCT(K8:$K$22, W9:$W$23))/Z8</f>
        <v>198.05478422574208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1.843244E-3</v>
      </c>
      <c r="O9">
        <f t="shared" si="21"/>
        <v>470.72438484689189</v>
      </c>
      <c r="P9">
        <f t="shared" si="22"/>
        <v>23.536219242344597</v>
      </c>
      <c r="Q9" s="4">
        <f t="shared" si="23"/>
        <v>25</v>
      </c>
      <c r="R9">
        <f t="shared" si="0"/>
        <v>250000</v>
      </c>
      <c r="S9">
        <f t="shared" si="1"/>
        <v>214.25737339357275</v>
      </c>
      <c r="U9">
        <f t="shared" si="13"/>
        <v>1.843244E-3</v>
      </c>
      <c r="V9">
        <f t="shared" si="14"/>
        <v>0.01</v>
      </c>
      <c r="W9">
        <f t="shared" si="15"/>
        <v>0.94236287159766785</v>
      </c>
      <c r="X9">
        <f t="shared" si="16"/>
        <v>1.7370047088951716E-3</v>
      </c>
      <c r="Y9">
        <f t="shared" si="17"/>
        <v>9.4236287159766789E-3</v>
      </c>
      <c r="Z9">
        <f t="shared" si="18"/>
        <v>0.93120223817279602</v>
      </c>
      <c r="AB9">
        <f t="shared" si="19"/>
        <v>186.63947519662679</v>
      </c>
      <c r="AC9">
        <f t="shared" si="2"/>
        <v>199.51694564911941</v>
      </c>
      <c r="AE9">
        <f t="shared" si="3"/>
        <v>438.33960073193833</v>
      </c>
      <c r="AF9">
        <f t="shared" si="4"/>
        <v>-21.916980036596918</v>
      </c>
      <c r="AG9">
        <f t="shared" si="4"/>
        <v>-23.280055954319899</v>
      </c>
      <c r="AH9">
        <f t="shared" si="5"/>
        <v>-434.25117722379292</v>
      </c>
      <c r="AI9">
        <f t="shared" si="6"/>
        <v>-41.108612482771377</v>
      </c>
      <c r="AJ9">
        <f t="shared" si="7"/>
        <v>-12.877470452492616</v>
      </c>
      <c r="AK9">
        <f t="shared" si="24"/>
        <v>3.5580663657626128</v>
      </c>
      <c r="AL9">
        <f t="shared" si="8"/>
        <v>-50.428016569501381</v>
      </c>
      <c r="AN9">
        <f t="shared" si="9"/>
        <v>273.84910063429544</v>
      </c>
      <c r="AO9">
        <f t="shared" si="9"/>
        <v>-13.692455031714772</v>
      </c>
      <c r="AP9">
        <f t="shared" si="9"/>
        <v>-14.544025625704929</v>
      </c>
      <c r="AQ9">
        <f t="shared" si="9"/>
        <v>-271.29489129786265</v>
      </c>
      <c r="AR9">
        <f t="shared" si="9"/>
        <v>-25.682271320986906</v>
      </c>
      <c r="AS9">
        <f t="shared" si="9"/>
        <v>-8.0450949354594083</v>
      </c>
      <c r="AT9">
        <f t="shared" si="9"/>
        <v>2.2228730250112503</v>
      </c>
      <c r="AU9">
        <f t="shared" si="9"/>
        <v>-31.504493231435067</v>
      </c>
      <c r="AW9">
        <v>6</v>
      </c>
      <c r="AX9">
        <f>(R9*SUMPRODUCT(K10:$K$23, X10:$X$23)-$AZ$3*SUMPRODUCT(K9:$K$22, W10:$W$23))/Z9</f>
        <v>214.25737339357275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1.8660479999999999E-3</v>
      </c>
      <c r="O10">
        <f t="shared" si="21"/>
        <v>470.72438484689189</v>
      </c>
      <c r="P10">
        <f t="shared" si="22"/>
        <v>23.536219242344597</v>
      </c>
      <c r="Q10" s="4">
        <f t="shared" si="23"/>
        <v>25</v>
      </c>
      <c r="R10">
        <f t="shared" si="0"/>
        <v>250000</v>
      </c>
      <c r="S10">
        <f t="shared" si="1"/>
        <v>226.62769942252467</v>
      </c>
      <c r="U10">
        <f t="shared" si="13"/>
        <v>1.8660479999999999E-3</v>
      </c>
      <c r="V10">
        <f t="shared" si="14"/>
        <v>0.01</v>
      </c>
      <c r="W10">
        <f t="shared" si="15"/>
        <v>0.93120223817279602</v>
      </c>
      <c r="X10">
        <f t="shared" si="16"/>
        <v>1.7376680741378696E-3</v>
      </c>
      <c r="Y10">
        <f t="shared" si="17"/>
        <v>9.3120223817279597E-3</v>
      </c>
      <c r="Z10">
        <f t="shared" si="18"/>
        <v>0.92015254771693011</v>
      </c>
      <c r="AB10">
        <f t="shared" si="19"/>
        <v>199.51694564911941</v>
      </c>
      <c r="AC10">
        <f t="shared" si="2"/>
        <v>208.53205500686272</v>
      </c>
      <c r="AE10">
        <f t="shared" si="3"/>
        <v>433.13824198935225</v>
      </c>
      <c r="AF10">
        <f t="shared" si="4"/>
        <v>-21.656912099467615</v>
      </c>
      <c r="AG10">
        <f t="shared" si="4"/>
        <v>-23.003813692923252</v>
      </c>
      <c r="AH10">
        <f t="shared" si="5"/>
        <v>-434.41701853446739</v>
      </c>
      <c r="AI10">
        <f t="shared" si="6"/>
        <v>-45.939502337505985</v>
      </c>
      <c r="AJ10">
        <f t="shared" si="7"/>
        <v>-9.015109357743313</v>
      </c>
      <c r="AK10">
        <f t="shared" si="24"/>
        <v>2.5050929297099169</v>
      </c>
      <c r="AL10">
        <f t="shared" si="8"/>
        <v>-52.449518765539381</v>
      </c>
      <c r="AN10">
        <f t="shared" si="9"/>
        <v>257.10175207735108</v>
      </c>
      <c r="AO10">
        <f t="shared" si="9"/>
        <v>-12.855087603867554</v>
      </c>
      <c r="AP10">
        <f t="shared" si="9"/>
        <v>-13.654580066049485</v>
      </c>
      <c r="AQ10">
        <f t="shared" si="9"/>
        <v>-257.86080694342451</v>
      </c>
      <c r="AR10">
        <f t="shared" si="9"/>
        <v>-27.268722535990491</v>
      </c>
      <c r="AS10">
        <f t="shared" si="9"/>
        <v>-5.3511793380315442</v>
      </c>
      <c r="AT10">
        <f t="shared" si="9"/>
        <v>1.4869704840350646</v>
      </c>
      <c r="AU10">
        <f t="shared" si="9"/>
        <v>-31.132931389986972</v>
      </c>
      <c r="AW10">
        <v>7</v>
      </c>
      <c r="AX10">
        <f>(R10*SUMPRODUCT(K11:$K$23, X11:$X$23)-$AZ$3*SUMPRODUCT(K10:$K$22, W11:$W$23))/Z10</f>
        <v>226.62769942252467</v>
      </c>
    </row>
    <row r="11" spans="1:52" x14ac:dyDescent="0.25">
      <c r="A11" t="s">
        <v>33</v>
      </c>
      <c r="C11" s="7">
        <f>AU25</f>
        <v>-2528.901623578568</v>
      </c>
      <c r="E11">
        <v>2011</v>
      </c>
      <c r="F11" s="5">
        <v>1.5E-3</v>
      </c>
      <c r="G11" s="5"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1.8888519999999999E-3</v>
      </c>
      <c r="O11">
        <f t="shared" si="21"/>
        <v>470.72438484689189</v>
      </c>
      <c r="P11">
        <f t="shared" si="22"/>
        <v>23.536219242344597</v>
      </c>
      <c r="Q11" s="4">
        <f t="shared" si="23"/>
        <v>25</v>
      </c>
      <c r="R11">
        <f t="shared" si="0"/>
        <v>250000</v>
      </c>
      <c r="S11">
        <f t="shared" si="1"/>
        <v>235.15317715453213</v>
      </c>
      <c r="U11">
        <f t="shared" si="13"/>
        <v>1.8888519999999999E-3</v>
      </c>
      <c r="V11">
        <f t="shared" si="14"/>
        <v>0.01</v>
      </c>
      <c r="W11">
        <f t="shared" si="15"/>
        <v>0.92015254771693011</v>
      </c>
      <c r="X11">
        <f t="shared" si="16"/>
        <v>1.7380319800602189E-3</v>
      </c>
      <c r="Y11">
        <f t="shared" si="17"/>
        <v>9.2015254771693009E-3</v>
      </c>
      <c r="Z11">
        <f t="shared" si="18"/>
        <v>0.90921299025970059</v>
      </c>
      <c r="AB11">
        <f t="shared" si="19"/>
        <v>208.53205500686272</v>
      </c>
      <c r="AC11">
        <f t="shared" si="2"/>
        <v>213.80432336974127</v>
      </c>
      <c r="AE11">
        <f t="shared" si="3"/>
        <v>427.98872553480066</v>
      </c>
      <c r="AF11">
        <f t="shared" si="4"/>
        <v>-21.399436276740037</v>
      </c>
      <c r="AG11">
        <f t="shared" si="4"/>
        <v>-22.730324756492514</v>
      </c>
      <c r="AH11">
        <f t="shared" si="5"/>
        <v>-434.50799501505469</v>
      </c>
      <c r="AI11">
        <f t="shared" si="6"/>
        <v>-50.649030513486593</v>
      </c>
      <c r="AJ11">
        <f t="shared" si="7"/>
        <v>-5.2722683628785489</v>
      </c>
      <c r="AK11">
        <f t="shared" si="24"/>
        <v>1.4762912262358159</v>
      </c>
      <c r="AL11">
        <f t="shared" si="8"/>
        <v>-54.445007650129327</v>
      </c>
      <c r="AN11">
        <f t="shared" si="9"/>
        <v>241.60257479597027</v>
      </c>
      <c r="AO11">
        <f t="shared" si="9"/>
        <v>-12.080128739798514</v>
      </c>
      <c r="AP11">
        <f t="shared" si="9"/>
        <v>-12.831424426554515</v>
      </c>
      <c r="AQ11">
        <f t="shared" si="9"/>
        <v>-245.28274718894627</v>
      </c>
      <c r="AR11">
        <f t="shared" si="9"/>
        <v>-28.591725559329046</v>
      </c>
      <c r="AS11">
        <f t="shared" si="9"/>
        <v>-2.9762316983820112</v>
      </c>
      <c r="AT11">
        <f t="shared" si="9"/>
        <v>0.8333765357056615</v>
      </c>
      <c r="AU11">
        <f t="shared" si="9"/>
        <v>-30.734580722005397</v>
      </c>
      <c r="AW11">
        <v>8</v>
      </c>
      <c r="AX11">
        <f>(R11*SUMPRODUCT(K12:$K$23, X12:$X$23)-$AZ$3*SUMPRODUCT(K11:$K$22, W12:$W$23))/Z11</f>
        <v>235.15317715453213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1.917357E-3</v>
      </c>
      <c r="O12">
        <f t="shared" si="21"/>
        <v>470.72438484689189</v>
      </c>
      <c r="P12">
        <f t="shared" si="22"/>
        <v>23.536219242344597</v>
      </c>
      <c r="Q12" s="4">
        <f t="shared" si="23"/>
        <v>25</v>
      </c>
      <c r="R12">
        <f t="shared" si="0"/>
        <v>250000</v>
      </c>
      <c r="S12">
        <f t="shared" si="1"/>
        <v>239.73135400198558</v>
      </c>
      <c r="U12">
        <f t="shared" si="13"/>
        <v>1.917357E-3</v>
      </c>
      <c r="V12">
        <f t="shared" si="14"/>
        <v>0.01</v>
      </c>
      <c r="W12">
        <f t="shared" si="15"/>
        <v>0.90921299025970059</v>
      </c>
      <c r="X12">
        <f t="shared" si="16"/>
        <v>1.7432858913653687E-3</v>
      </c>
      <c r="Y12">
        <f t="shared" si="17"/>
        <v>9.0921299025970067E-3</v>
      </c>
      <c r="Z12">
        <f t="shared" si="18"/>
        <v>0.89837757446573818</v>
      </c>
      <c r="AB12">
        <f t="shared" si="19"/>
        <v>213.80432336974127</v>
      </c>
      <c r="AC12">
        <f t="shared" si="2"/>
        <v>215.36927233169104</v>
      </c>
      <c r="AE12">
        <f t="shared" si="3"/>
        <v>422.88823110062742</v>
      </c>
      <c r="AF12">
        <f t="shared" si="4"/>
        <v>-21.144411555031372</v>
      </c>
      <c r="AG12">
        <f t="shared" si="4"/>
        <v>-22.459439361643454</v>
      </c>
      <c r="AH12">
        <f t="shared" si="5"/>
        <v>-435.8214728413422</v>
      </c>
      <c r="AI12">
        <f t="shared" si="6"/>
        <v>-56.537092657389564</v>
      </c>
      <c r="AJ12">
        <f t="shared" si="7"/>
        <v>-1.5649489619497672</v>
      </c>
      <c r="AK12">
        <f t="shared" si="24"/>
        <v>1.4157607287052758</v>
      </c>
      <c r="AL12">
        <f t="shared" si="8"/>
        <v>-56.686280890634059</v>
      </c>
      <c r="AN12">
        <f t="shared" si="9"/>
        <v>226.94487181291709</v>
      </c>
      <c r="AO12">
        <f t="shared" si="9"/>
        <v>-11.347243590645855</v>
      </c>
      <c r="AP12">
        <f t="shared" si="9"/>
        <v>-12.052959179432213</v>
      </c>
      <c r="AQ12">
        <f t="shared" si="9"/>
        <v>-233.88555418029551</v>
      </c>
      <c r="AR12">
        <f t="shared" si="9"/>
        <v>-30.340885137456485</v>
      </c>
      <c r="AS12">
        <f t="shared" si="9"/>
        <v>-0.83983690120460441</v>
      </c>
      <c r="AT12">
        <f t="shared" si="9"/>
        <v>0.75977436462952019</v>
      </c>
      <c r="AU12">
        <f t="shared" si="9"/>
        <v>-30.42094767403157</v>
      </c>
      <c r="AW12">
        <v>9</v>
      </c>
      <c r="AX12">
        <f>(R12*SUMPRODUCT(K13:$K$23, X13:$X$23)-$AZ$3*SUMPRODUCT(K12:$K$22, W13:$W$23))/Z12</f>
        <v>239.73135400198558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1.947287E-3</v>
      </c>
      <c r="O13">
        <f t="shared" si="21"/>
        <v>470.72438484689189</v>
      </c>
      <c r="P13">
        <f t="shared" si="22"/>
        <v>23.536219242344597</v>
      </c>
      <c r="Q13" s="4">
        <f t="shared" si="23"/>
        <v>25</v>
      </c>
      <c r="R13">
        <f t="shared" si="0"/>
        <v>250000</v>
      </c>
      <c r="S13">
        <f t="shared" si="1"/>
        <v>240.37484491228588</v>
      </c>
      <c r="U13">
        <f t="shared" si="13"/>
        <v>1.947287E-3</v>
      </c>
      <c r="V13">
        <f t="shared" si="14"/>
        <v>0.01</v>
      </c>
      <c r="W13">
        <f t="shared" si="15"/>
        <v>0.89837757446573818</v>
      </c>
      <c r="X13">
        <f t="shared" si="16"/>
        <v>1.7493989718486639E-3</v>
      </c>
      <c r="Y13">
        <f t="shared" si="17"/>
        <v>8.983775744657382E-3</v>
      </c>
      <c r="Z13">
        <f t="shared" si="18"/>
        <v>0.88764439974923215</v>
      </c>
      <c r="AB13">
        <f t="shared" si="19"/>
        <v>215.36927233169104</v>
      </c>
      <c r="AC13">
        <f t="shared" si="2"/>
        <v>213.36738492698078</v>
      </c>
      <c r="AE13">
        <f t="shared" si="3"/>
        <v>417.8358640347459</v>
      </c>
      <c r="AF13">
        <f t="shared" si="4"/>
        <v>-20.891793201737297</v>
      </c>
      <c r="AG13">
        <f t="shared" si="4"/>
        <v>-22.191109993730805</v>
      </c>
      <c r="AH13">
        <f t="shared" si="5"/>
        <v>-437.34974296216598</v>
      </c>
      <c r="AI13">
        <f t="shared" si="6"/>
        <v>-62.596782122888214</v>
      </c>
      <c r="AJ13">
        <f t="shared" si="7"/>
        <v>2.0018874047102599</v>
      </c>
      <c r="AK13">
        <f t="shared" si="24"/>
        <v>1.2246266863293993</v>
      </c>
      <c r="AL13">
        <f t="shared" si="8"/>
        <v>-59.370268031848553</v>
      </c>
      <c r="AN13">
        <f t="shared" si="9"/>
        <v>213.21051278519531</v>
      </c>
      <c r="AO13">
        <f t="shared" si="9"/>
        <v>-10.660525639259767</v>
      </c>
      <c r="AP13">
        <f t="shared" si="9"/>
        <v>-11.323532392237567</v>
      </c>
      <c r="AQ13">
        <f t="shared" si="9"/>
        <v>-223.16792546961119</v>
      </c>
      <c r="AR13">
        <f t="shared" si="9"/>
        <v>-31.94147071591324</v>
      </c>
      <c r="AS13">
        <f t="shared" si="9"/>
        <v>1.0215098243960339</v>
      </c>
      <c r="AT13">
        <f t="shared" si="9"/>
        <v>0.62489438135213127</v>
      </c>
      <c r="AU13">
        <f t="shared" si="9"/>
        <v>-30.295066510165075</v>
      </c>
      <c r="AW13">
        <v>10</v>
      </c>
      <c r="AX13">
        <f>(R13*SUMPRODUCT(K14:$K$23, X14:$X$23)-$AZ$3*SUMPRODUCT(K13:$K$22, W14:$W$23))/Z13</f>
        <v>240.37484491228588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10"/>
        <v>5.1400000000000001E-2</v>
      </c>
      <c r="I14" s="5">
        <f t="shared" si="11"/>
        <v>1.0514000000000001</v>
      </c>
      <c r="J14">
        <f t="shared" si="12"/>
        <v>0.95111280197831449</v>
      </c>
      <c r="K14">
        <f t="shared" si="20"/>
        <v>0.48532753093089492</v>
      </c>
      <c r="L14" s="2">
        <v>11</v>
      </c>
      <c r="M14" s="6">
        <v>1.9819680000000002E-3</v>
      </c>
      <c r="O14">
        <f t="shared" si="21"/>
        <v>470.72438484689189</v>
      </c>
      <c r="P14">
        <f t="shared" si="22"/>
        <v>23.536219242344597</v>
      </c>
      <c r="Q14" s="4">
        <f t="shared" si="23"/>
        <v>25</v>
      </c>
      <c r="R14">
        <f t="shared" si="0"/>
        <v>250000</v>
      </c>
      <c r="S14">
        <f t="shared" si="1"/>
        <v>236.81829239841903</v>
      </c>
      <c r="U14">
        <f t="shared" si="13"/>
        <v>1.9819680000000002E-3</v>
      </c>
      <c r="V14">
        <f t="shared" si="14"/>
        <v>0.01</v>
      </c>
      <c r="W14">
        <f t="shared" si="15"/>
        <v>0.88764439974923215</v>
      </c>
      <c r="X14">
        <f t="shared" si="16"/>
        <v>1.7592827956821864E-3</v>
      </c>
      <c r="Y14">
        <f t="shared" si="17"/>
        <v>8.8764439974923209E-3</v>
      </c>
      <c r="Z14">
        <f t="shared" si="18"/>
        <v>0.87700867295605767</v>
      </c>
      <c r="AB14">
        <f t="shared" si="19"/>
        <v>213.36738492698078</v>
      </c>
      <c r="AC14">
        <f t="shared" si="2"/>
        <v>207.69169634805712</v>
      </c>
      <c r="AE14">
        <f t="shared" si="3"/>
        <v>412.82936808262923</v>
      </c>
      <c r="AF14">
        <f t="shared" si="4"/>
        <v>-20.641468404131462</v>
      </c>
      <c r="AG14">
        <f t="shared" si="4"/>
        <v>-21.92521682390144</v>
      </c>
      <c r="AH14">
        <f t="shared" si="5"/>
        <v>-439.82069892054659</v>
      </c>
      <c r="AI14">
        <f t="shared" si="6"/>
        <v>-69.558016065950255</v>
      </c>
      <c r="AJ14">
        <f t="shared" si="7"/>
        <v>5.6756885789236549</v>
      </c>
      <c r="AK14">
        <f t="shared" si="24"/>
        <v>1.0899995122898614</v>
      </c>
      <c r="AL14">
        <f t="shared" si="8"/>
        <v>-62.792327974736736</v>
      </c>
      <c r="AN14">
        <f t="shared" si="9"/>
        <v>200.35745790730405</v>
      </c>
      <c r="AO14">
        <f t="shared" si="9"/>
        <v>-10.017872895365203</v>
      </c>
      <c r="AP14">
        <f t="shared" si="9"/>
        <v>-10.640911346268604</v>
      </c>
      <c r="AQ14">
        <f t="shared" si="9"/>
        <v>-213.45709385940941</v>
      </c>
      <c r="AR14">
        <f t="shared" si="9"/>
        <v>-33.758420193739155</v>
      </c>
      <c r="AS14">
        <f t="shared" si="9"/>
        <v>2.7545679243416972</v>
      </c>
      <c r="AT14">
        <f t="shared" si="9"/>
        <v>0.52900677201551805</v>
      </c>
      <c r="AU14">
        <f t="shared" si="9"/>
        <v>-30.474845497381942</v>
      </c>
      <c r="AW14">
        <v>11</v>
      </c>
      <c r="AX14">
        <f>(R14*SUMPRODUCT(K15:$K$23, X15:$X$23)-$AZ$3*SUMPRODUCT(K14:$K$22, W15:$W$23))/Z14</f>
        <v>236.81829239841903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10"/>
        <v>5.1900000000000002E-2</v>
      </c>
      <c r="I15" s="5">
        <f t="shared" si="11"/>
        <v>1.0519000000000001</v>
      </c>
      <c r="J15">
        <f t="shared" si="12"/>
        <v>0.95066070919288903</v>
      </c>
      <c r="K15">
        <f t="shared" si="20"/>
        <v>0.46138181474559836</v>
      </c>
      <c r="L15" s="2">
        <v>12</v>
      </c>
      <c r="M15" s="6">
        <v>2.0299509999999999E-3</v>
      </c>
      <c r="O15">
        <f t="shared" si="21"/>
        <v>470.72438484689189</v>
      </c>
      <c r="P15">
        <f t="shared" si="22"/>
        <v>23.536219242344597</v>
      </c>
      <c r="Q15" s="4">
        <f t="shared" si="23"/>
        <v>25</v>
      </c>
      <c r="R15">
        <f t="shared" si="0"/>
        <v>250000</v>
      </c>
      <c r="S15">
        <f t="shared" si="1"/>
        <v>228.05435969164122</v>
      </c>
      <c r="U15">
        <f t="shared" si="13"/>
        <v>2.0299509999999999E-3</v>
      </c>
      <c r="V15">
        <f t="shared" si="14"/>
        <v>0.01</v>
      </c>
      <c r="W15">
        <f t="shared" si="15"/>
        <v>0.87700867295605767</v>
      </c>
      <c r="X15">
        <f t="shared" si="16"/>
        <v>1.7802846326758221E-3</v>
      </c>
      <c r="Y15">
        <f t="shared" si="17"/>
        <v>8.7700867295605767E-3</v>
      </c>
      <c r="Z15">
        <f t="shared" si="18"/>
        <v>0.8664583015938212</v>
      </c>
      <c r="AB15">
        <f t="shared" si="19"/>
        <v>207.69169634805712</v>
      </c>
      <c r="AC15">
        <f t="shared" si="2"/>
        <v>197.59959316948584</v>
      </c>
      <c r="AE15">
        <f t="shared" si="3"/>
        <v>407.86305101323421</v>
      </c>
      <c r="AF15">
        <f t="shared" si="4"/>
        <v>-20.393152550661714</v>
      </c>
      <c r="AG15">
        <f t="shared" si="4"/>
        <v>-21.661457539845529</v>
      </c>
      <c r="AH15">
        <f t="shared" si="5"/>
        <v>-445.07115816895555</v>
      </c>
      <c r="AI15">
        <f t="shared" si="6"/>
        <v>-79.26271724622859</v>
      </c>
      <c r="AJ15">
        <f t="shared" si="7"/>
        <v>10.092103178571278</v>
      </c>
      <c r="AK15">
        <f t="shared" si="24"/>
        <v>2.4401625387235817</v>
      </c>
      <c r="AL15">
        <f t="shared" si="8"/>
        <v>-66.730451528933727</v>
      </c>
      <c r="AN15">
        <f t="shared" si="9"/>
        <v>188.18059464416257</v>
      </c>
      <c r="AO15">
        <f t="shared" si="9"/>
        <v>-9.4090297322081291</v>
      </c>
      <c r="AP15">
        <f t="shared" si="9"/>
        <v>-9.9942025897686548</v>
      </c>
      <c r="AQ15">
        <f t="shared" si="9"/>
        <v>-205.34773864691795</v>
      </c>
      <c r="AR15">
        <f t="shared" si="9"/>
        <v>-36.57037632473218</v>
      </c>
      <c r="AS15">
        <f t="shared" si="9"/>
        <v>4.6563128791290378</v>
      </c>
      <c r="AT15">
        <f t="shared" si="9"/>
        <v>1.1258466203905126</v>
      </c>
      <c r="AU15">
        <f t="shared" si="9"/>
        <v>-30.788216825212633</v>
      </c>
      <c r="AW15">
        <v>12</v>
      </c>
      <c r="AX15">
        <f>(R15*SUMPRODUCT(K16:$K$23, X16:$X$23)-$AZ$3*SUMPRODUCT(K15:$K$22, W16:$W$23))/Z15</f>
        <v>228.05435969164122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10"/>
        <v>5.4700000000000006E-2</v>
      </c>
      <c r="I16" s="5">
        <f t="shared" si="11"/>
        <v>1.0547</v>
      </c>
      <c r="J16">
        <f t="shared" si="12"/>
        <v>0.94813691096994412</v>
      </c>
      <c r="K16">
        <f t="shared" si="20"/>
        <v>0.43745312861059865</v>
      </c>
      <c r="L16" s="2">
        <v>13</v>
      </c>
      <c r="M16" s="6">
        <v>2.0855349999999999E-3</v>
      </c>
      <c r="O16">
        <f t="shared" si="21"/>
        <v>470.72438484689189</v>
      </c>
      <c r="P16">
        <f t="shared" si="22"/>
        <v>23.536219242344597</v>
      </c>
      <c r="Q16" s="4">
        <f t="shared" si="23"/>
        <v>25</v>
      </c>
      <c r="R16">
        <f t="shared" si="0"/>
        <v>250000</v>
      </c>
      <c r="S16">
        <f t="shared" si="1"/>
        <v>214.21571102647522</v>
      </c>
      <c r="U16">
        <f t="shared" si="13"/>
        <v>2.0855349999999999E-3</v>
      </c>
      <c r="V16">
        <f t="shared" si="14"/>
        <v>0.01</v>
      </c>
      <c r="W16">
        <f t="shared" si="15"/>
        <v>0.8664583015938212</v>
      </c>
      <c r="X16">
        <f t="shared" si="16"/>
        <v>1.8070291140144699E-3</v>
      </c>
      <c r="Y16">
        <f t="shared" si="17"/>
        <v>8.6645830159382126E-3</v>
      </c>
      <c r="Z16">
        <f t="shared" si="18"/>
        <v>0.85598668946386858</v>
      </c>
      <c r="AB16">
        <f t="shared" si="19"/>
        <v>197.59959316948584</v>
      </c>
      <c r="AC16">
        <f t="shared" si="2"/>
        <v>183.36579731270126</v>
      </c>
      <c r="AE16">
        <f t="shared" si="3"/>
        <v>402.93380783500703</v>
      </c>
      <c r="AF16">
        <f t="shared" si="4"/>
        <v>-20.146690391750351</v>
      </c>
      <c r="AG16">
        <f t="shared" si="4"/>
        <v>-21.399667236596713</v>
      </c>
      <c r="AH16">
        <f t="shared" si="5"/>
        <v>-451.7572785036175</v>
      </c>
      <c r="AI16">
        <f t="shared" si="6"/>
        <v>-90.369828296957508</v>
      </c>
      <c r="AJ16">
        <f t="shared" si="7"/>
        <v>14.233795856784582</v>
      </c>
      <c r="AK16">
        <f t="shared" si="24"/>
        <v>4.1207456453504721</v>
      </c>
      <c r="AL16">
        <f t="shared" si="8"/>
        <v>-72.015286794822458</v>
      </c>
      <c r="AN16">
        <f t="shared" si="9"/>
        <v>176.26465486040559</v>
      </c>
      <c r="AO16">
        <f t="shared" si="9"/>
        <v>-8.8132327430202775</v>
      </c>
      <c r="AP16">
        <f t="shared" si="9"/>
        <v>-9.3613513838749558</v>
      </c>
      <c r="AQ16">
        <f t="shared" si="9"/>
        <v>-197.62263485401701</v>
      </c>
      <c r="AR16">
        <f t="shared" si="9"/>
        <v>-39.53256412050667</v>
      </c>
      <c r="AS16">
        <f t="shared" si="9"/>
        <v>6.2266185295549921</v>
      </c>
      <c r="AT16">
        <f t="shared" si="9"/>
        <v>1.8026330747670645</v>
      </c>
      <c r="AU16">
        <f t="shared" si="9"/>
        <v>-31.503312516184614</v>
      </c>
      <c r="AW16">
        <v>13</v>
      </c>
      <c r="AX16">
        <f>(R16*SUMPRODUCT(K17:$K$23, X17:$X$23)-$AZ$3*SUMPRODUCT(K16:$K$22, W17:$W$23))/Z16</f>
        <v>214.21571102647522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10"/>
        <v>6.1700000000000005E-2</v>
      </c>
      <c r="I17" s="5">
        <f t="shared" si="11"/>
        <v>1.0617000000000001</v>
      </c>
      <c r="J17">
        <f t="shared" si="12"/>
        <v>0.94188565508147304</v>
      </c>
      <c r="K17">
        <f t="shared" si="20"/>
        <v>0.41203082660883361</v>
      </c>
      <c r="L17" s="2">
        <v>14</v>
      </c>
      <c r="M17" s="6">
        <v>2.1420699999999998E-3</v>
      </c>
      <c r="O17">
        <f t="shared" si="21"/>
        <v>470.72438484689189</v>
      </c>
      <c r="P17">
        <f t="shared" si="22"/>
        <v>23.536219242344597</v>
      </c>
      <c r="Q17" s="4">
        <f t="shared" si="23"/>
        <v>25</v>
      </c>
      <c r="R17">
        <f t="shared" si="0"/>
        <v>250000</v>
      </c>
      <c r="S17">
        <f t="shared" si="1"/>
        <v>196.62988037645465</v>
      </c>
      <c r="U17">
        <f t="shared" si="13"/>
        <v>2.1420699999999998E-3</v>
      </c>
      <c r="V17">
        <f t="shared" si="14"/>
        <v>0.01</v>
      </c>
      <c r="W17">
        <f t="shared" si="15"/>
        <v>0.85598668946386858</v>
      </c>
      <c r="X17">
        <f t="shared" si="16"/>
        <v>1.8335834078998688E-3</v>
      </c>
      <c r="Y17">
        <f t="shared" si="17"/>
        <v>8.5598668946386854E-3</v>
      </c>
      <c r="Z17">
        <f t="shared" si="18"/>
        <v>0.84559323916133</v>
      </c>
      <c r="AB17">
        <f t="shared" si="19"/>
        <v>183.36579731270126</v>
      </c>
      <c r="AC17">
        <f t="shared" si="2"/>
        <v>166.26889746343113</v>
      </c>
      <c r="AE17">
        <f t="shared" si="3"/>
        <v>398.04135733490779</v>
      </c>
      <c r="AF17">
        <f t="shared" si="4"/>
        <v>-19.902067866745391</v>
      </c>
      <c r="AG17">
        <f t="shared" si="4"/>
        <v>-21.139830979033249</v>
      </c>
      <c r="AH17">
        <f t="shared" si="5"/>
        <v>-458.39585197496717</v>
      </c>
      <c r="AI17">
        <f t="shared" si="6"/>
        <v>-101.39639348583802</v>
      </c>
      <c r="AJ17">
        <f t="shared" si="7"/>
        <v>17.09689984927013</v>
      </c>
      <c r="AK17">
        <f t="shared" si="24"/>
        <v>7.7487701975759196</v>
      </c>
      <c r="AL17">
        <f t="shared" si="8"/>
        <v>-76.550723438991966</v>
      </c>
      <c r="AN17">
        <f t="shared" si="9"/>
        <v>164.00530948720416</v>
      </c>
      <c r="AO17">
        <f t="shared" si="9"/>
        <v>-8.2002654743602097</v>
      </c>
      <c r="AP17">
        <f t="shared" si="9"/>
        <v>-8.7102620326620972</v>
      </c>
      <c r="AQ17">
        <f t="shared" si="9"/>
        <v>-188.87322180330625</v>
      </c>
      <c r="AR17">
        <f t="shared" si="9"/>
        <v>-41.778439823124387</v>
      </c>
      <c r="AS17">
        <f t="shared" si="9"/>
        <v>7.0444497773432149</v>
      </c>
      <c r="AT17">
        <f t="shared" si="9"/>
        <v>3.1927321897091012</v>
      </c>
      <c r="AU17">
        <f t="shared" si="9"/>
        <v>-31.541257856072075</v>
      </c>
      <c r="AW17">
        <v>14</v>
      </c>
      <c r="AX17">
        <f>(R17*SUMPRODUCT(K18:$K$23, X18:$X$23)-$AZ$3*SUMPRODUCT(K17:$K$22, W18:$W$23))/Z17</f>
        <v>196.62988037645465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10"/>
        <v>7.0099999999999996E-2</v>
      </c>
      <c r="I18" s="5">
        <f t="shared" si="11"/>
        <v>1.0701000000000001</v>
      </c>
      <c r="J18">
        <f t="shared" si="12"/>
        <v>0.93449210354172507</v>
      </c>
      <c r="K18">
        <f t="shared" si="20"/>
        <v>0.38503955388172473</v>
      </c>
      <c r="L18" s="2">
        <v>15</v>
      </c>
      <c r="M18" s="6">
        <v>2.2014550000000002E-3</v>
      </c>
      <c r="O18">
        <f t="shared" si="21"/>
        <v>470.72438484689189</v>
      </c>
      <c r="P18">
        <f t="shared" si="22"/>
        <v>23.536219242344597</v>
      </c>
      <c r="Q18" s="4">
        <f t="shared" si="23"/>
        <v>25</v>
      </c>
      <c r="R18">
        <f t="shared" si="0"/>
        <v>250000</v>
      </c>
      <c r="S18">
        <f t="shared" si="1"/>
        <v>175.87825481790051</v>
      </c>
      <c r="U18">
        <f t="shared" si="13"/>
        <v>2.2014550000000002E-3</v>
      </c>
      <c r="V18">
        <f t="shared" si="14"/>
        <v>0.01</v>
      </c>
      <c r="W18">
        <f t="shared" si="15"/>
        <v>0.84559323916133</v>
      </c>
      <c r="X18">
        <f t="shared" si="16"/>
        <v>1.8615354643179058E-3</v>
      </c>
      <c r="Y18">
        <f t="shared" si="17"/>
        <v>8.4559323916133002E-3</v>
      </c>
      <c r="Z18">
        <f t="shared" si="18"/>
        <v>0.83527577130539876</v>
      </c>
      <c r="AB18">
        <f t="shared" si="19"/>
        <v>166.26889746343113</v>
      </c>
      <c r="AC18">
        <f t="shared" si="2"/>
        <v>146.90684494886932</v>
      </c>
      <c r="AE18">
        <f t="shared" si="3"/>
        <v>393.184673625247</v>
      </c>
      <c r="AF18">
        <f t="shared" si="4"/>
        <v>-19.65923368126235</v>
      </c>
      <c r="AG18">
        <f t="shared" si="4"/>
        <v>-20.88189428263497</v>
      </c>
      <c r="AH18">
        <f t="shared" si="5"/>
        <v>-465.38386607947643</v>
      </c>
      <c r="AI18">
        <f t="shared" si="6"/>
        <v>-112.74032041812671</v>
      </c>
      <c r="AJ18">
        <f t="shared" si="7"/>
        <v>19.36205251456181</v>
      </c>
      <c r="AK18">
        <f t="shared" si="24"/>
        <v>11.659557688000183</v>
      </c>
      <c r="AL18">
        <f t="shared" si="8"/>
        <v>-81.718710215564727</v>
      </c>
      <c r="AN18">
        <f t="shared" si="9"/>
        <v>151.39165132579663</v>
      </c>
      <c r="AO18">
        <f t="shared" si="9"/>
        <v>-7.5695825662898324</v>
      </c>
      <c r="AP18">
        <f t="shared" si="9"/>
        <v>-8.0403552587911076</v>
      </c>
      <c r="AQ18">
        <f t="shared" si="9"/>
        <v>-179.19119617899392</v>
      </c>
      <c r="AR18">
        <f t="shared" si="9"/>
        <v>-43.409482678278209</v>
      </c>
      <c r="AS18">
        <f t="shared" si="9"/>
        <v>7.4551560624414055</v>
      </c>
      <c r="AT18">
        <f t="shared" si="9"/>
        <v>4.489390890645824</v>
      </c>
      <c r="AU18">
        <f t="shared" si="9"/>
        <v>-31.464935725190983</v>
      </c>
      <c r="AW18">
        <v>15</v>
      </c>
      <c r="AX18">
        <f>(R18*SUMPRODUCT(K19:$K$23, X19:$X$23)-$AZ$3*SUMPRODUCT(K18:$K$22, W19:$W$23))/Z18</f>
        <v>175.87825481790051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10"/>
        <v>7.3400000000000007E-2</v>
      </c>
      <c r="I19" s="5">
        <f t="shared" si="11"/>
        <v>1.0733999999999999</v>
      </c>
      <c r="J19">
        <f t="shared" si="12"/>
        <v>0.93161915408980811</v>
      </c>
      <c r="K19">
        <f t="shared" si="20"/>
        <v>0.35871022347840947</v>
      </c>
      <c r="L19" s="2">
        <v>16</v>
      </c>
      <c r="M19" s="6">
        <v>2.2708170000000001E-3</v>
      </c>
      <c r="O19">
        <f t="shared" si="21"/>
        <v>470.72438484689189</v>
      </c>
      <c r="P19">
        <f t="shared" si="22"/>
        <v>23.536219242344597</v>
      </c>
      <c r="Q19" s="4">
        <f t="shared" si="23"/>
        <v>25</v>
      </c>
      <c r="R19">
        <f t="shared" si="0"/>
        <v>250000</v>
      </c>
      <c r="S19">
        <f t="shared" si="1"/>
        <v>150.71867052742576</v>
      </c>
      <c r="U19">
        <f t="shared" si="13"/>
        <v>2.2708170000000001E-3</v>
      </c>
      <c r="V19">
        <f t="shared" si="14"/>
        <v>0.01</v>
      </c>
      <c r="W19">
        <f t="shared" si="15"/>
        <v>0.83527577130539876</v>
      </c>
      <c r="X19">
        <f t="shared" si="16"/>
        <v>1.8967584211684117E-3</v>
      </c>
      <c r="Y19">
        <f t="shared" si="17"/>
        <v>8.352757713053988E-3</v>
      </c>
      <c r="Z19">
        <f t="shared" si="18"/>
        <v>0.82502625517117634</v>
      </c>
      <c r="AB19">
        <f t="shared" si="19"/>
        <v>146.90684494886932</v>
      </c>
      <c r="AC19">
        <f t="shared" si="2"/>
        <v>124.34686032962041</v>
      </c>
      <c r="AE19">
        <f t="shared" si="3"/>
        <v>388.35997644798687</v>
      </c>
      <c r="AF19">
        <f t="shared" si="4"/>
        <v>-19.417998822399344</v>
      </c>
      <c r="AG19">
        <f t="shared" si="4"/>
        <v>-20.625656379279409</v>
      </c>
      <c r="AH19">
        <f t="shared" si="5"/>
        <v>-474.1896052921029</v>
      </c>
      <c r="AI19">
        <f t="shared" si="6"/>
        <v>-125.87328404579478</v>
      </c>
      <c r="AJ19">
        <f t="shared" si="7"/>
        <v>22.559984619248908</v>
      </c>
      <c r="AK19">
        <f t="shared" si="24"/>
        <v>11.503428743410387</v>
      </c>
      <c r="AL19">
        <f t="shared" si="8"/>
        <v>-91.809870683135486</v>
      </c>
      <c r="AN19">
        <f t="shared" si="9"/>
        <v>139.3086939417272</v>
      </c>
      <c r="AO19">
        <f t="shared" si="9"/>
        <v>-6.9654346970863603</v>
      </c>
      <c r="AP19">
        <f t="shared" si="9"/>
        <v>-7.3986338092001986</v>
      </c>
      <c r="AQ19">
        <f t="shared" si="9"/>
        <v>-170.096659285469</v>
      </c>
      <c r="AR19">
        <f t="shared" si="9"/>
        <v>-45.15203385002836</v>
      </c>
      <c r="AS19">
        <f t="shared" si="9"/>
        <v>8.092497124440257</v>
      </c>
      <c r="AT19">
        <f t="shared" si="9"/>
        <v>4.1263974953166986</v>
      </c>
      <c r="AU19">
        <f t="shared" si="9"/>
        <v>-32.933139230271408</v>
      </c>
      <c r="AW19">
        <v>16</v>
      </c>
      <c r="AX19">
        <f>(R19*SUMPRODUCT(K20:$K$23, X20:$X$23)-$AZ$3*SUMPRODUCT(K19:$K$22, W20:$W$23))/Z19</f>
        <v>150.71867052742576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0.34023543913346244</v>
      </c>
      <c r="L20" s="2">
        <v>17</v>
      </c>
      <c r="M20" s="6">
        <v>2.3392280000000001E-3</v>
      </c>
      <c r="O20">
        <f t="shared" si="21"/>
        <v>470.72438484689189</v>
      </c>
      <c r="P20">
        <f t="shared" si="22"/>
        <v>23.536219242344597</v>
      </c>
      <c r="Q20" s="4">
        <f t="shared" si="23"/>
        <v>25</v>
      </c>
      <c r="R20">
        <f t="shared" si="0"/>
        <v>250000</v>
      </c>
      <c r="S20">
        <f t="shared" si="1"/>
        <v>117.75362011096666</v>
      </c>
      <c r="U20">
        <f t="shared" si="13"/>
        <v>2.3392280000000001E-3</v>
      </c>
      <c r="V20">
        <f t="shared" si="14"/>
        <v>0.01</v>
      </c>
      <c r="W20">
        <f t="shared" si="15"/>
        <v>0.82502625517117634</v>
      </c>
      <c r="X20">
        <f t="shared" si="16"/>
        <v>1.9299245168315606E-3</v>
      </c>
      <c r="Y20">
        <f t="shared" si="17"/>
        <v>8.2502625517117643E-3</v>
      </c>
      <c r="Z20">
        <f t="shared" si="18"/>
        <v>0.81484606810263294</v>
      </c>
      <c r="AB20">
        <f t="shared" si="19"/>
        <v>124.34686032962041</v>
      </c>
      <c r="AC20">
        <f t="shared" si="2"/>
        <v>95.951074352272315</v>
      </c>
      <c r="AE20">
        <f t="shared" si="3"/>
        <v>383.56791415252047</v>
      </c>
      <c r="AF20">
        <f t="shared" si="4"/>
        <v>-19.178395707626024</v>
      </c>
      <c r="AG20">
        <f t="shared" si="4"/>
        <v>-20.371151702565822</v>
      </c>
      <c r="AH20">
        <f t="shared" si="5"/>
        <v>-482.48112920789015</v>
      </c>
      <c r="AI20">
        <f t="shared" si="6"/>
        <v>-138.46276246556153</v>
      </c>
      <c r="AJ20">
        <f t="shared" si="7"/>
        <v>28.395785977348098</v>
      </c>
      <c r="AK20">
        <f t="shared" si="24"/>
        <v>2.1015664287304139</v>
      </c>
      <c r="AL20">
        <f t="shared" si="8"/>
        <v>-107.96541005948302</v>
      </c>
      <c r="AN20">
        <f t="shared" si="9"/>
        <v>130.50339770918902</v>
      </c>
      <c r="AO20">
        <f t="shared" si="9"/>
        <v>-6.5251698854594515</v>
      </c>
      <c r="AP20">
        <f t="shared" si="9"/>
        <v>-6.9309877451768633</v>
      </c>
      <c r="AQ20">
        <f t="shared" si="9"/>
        <v>-164.15717886965533</v>
      </c>
      <c r="AR20">
        <f t="shared" si="9"/>
        <v>-47.109938791102628</v>
      </c>
      <c r="AS20">
        <f t="shared" si="9"/>
        <v>9.6612527115428453</v>
      </c>
      <c r="AT20">
        <f t="shared" si="9"/>
        <v>0.71502737674723471</v>
      </c>
      <c r="AU20">
        <f t="shared" si="9"/>
        <v>-36.733658702812548</v>
      </c>
      <c r="AW20">
        <v>17</v>
      </c>
      <c r="AX20">
        <f>(R20*SUMPRODUCT(K21:$K$23, X21:$X$23)-$AZ$3*SUMPRODUCT(K20:$K$22, W21:$W$23))/Z20</f>
        <v>117.75362011096666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10"/>
        <v>5.1300000000000005E-2</v>
      </c>
      <c r="I21" s="5">
        <f t="shared" si="11"/>
        <v>1.0512999999999999</v>
      </c>
      <c r="J21">
        <f t="shared" si="12"/>
        <v>0.95120327213925626</v>
      </c>
      <c r="K21">
        <f t="shared" si="20"/>
        <v>0.32363306300148625</v>
      </c>
      <c r="L21" s="2">
        <v>18</v>
      </c>
      <c r="M21" s="6">
        <v>2.4176169999999999E-3</v>
      </c>
      <c r="O21">
        <f t="shared" si="21"/>
        <v>470.72438484689189</v>
      </c>
      <c r="P21">
        <f t="shared" si="22"/>
        <v>23.536219242344597</v>
      </c>
      <c r="Q21" s="4">
        <f t="shared" si="23"/>
        <v>25</v>
      </c>
      <c r="R21">
        <f t="shared" si="0"/>
        <v>250000</v>
      </c>
      <c r="S21">
        <f t="shared" si="1"/>
        <v>79.210973711921142</v>
      </c>
      <c r="U21">
        <f t="shared" si="13"/>
        <v>2.4176169999999999E-3</v>
      </c>
      <c r="V21">
        <f t="shared" si="14"/>
        <v>0.01</v>
      </c>
      <c r="W21">
        <f t="shared" si="15"/>
        <v>0.81484606810263294</v>
      </c>
      <c r="X21">
        <f t="shared" si="16"/>
        <v>1.9699857066280829E-3</v>
      </c>
      <c r="Y21">
        <f t="shared" si="17"/>
        <v>8.1484606810263288E-3</v>
      </c>
      <c r="Z21">
        <f t="shared" si="18"/>
        <v>0.80472762171497847</v>
      </c>
      <c r="AB21">
        <f t="shared" si="19"/>
        <v>95.951074352272315</v>
      </c>
      <c r="AC21">
        <f t="shared" si="2"/>
        <v>63.743258488921981</v>
      </c>
      <c r="AE21">
        <f t="shared" si="3"/>
        <v>378.80491470108558</v>
      </c>
      <c r="AF21">
        <f t="shared" si="4"/>
        <v>-18.94024573505428</v>
      </c>
      <c r="AG21">
        <f t="shared" si="4"/>
        <v>-20.118190542874462</v>
      </c>
      <c r="AH21">
        <f t="shared" si="5"/>
        <v>-492.49642665702072</v>
      </c>
      <c r="AI21">
        <f t="shared" si="6"/>
        <v>-152.7499482338639</v>
      </c>
      <c r="AJ21">
        <f t="shared" si="7"/>
        <v>32.207815863350334</v>
      </c>
      <c r="AK21">
        <f t="shared" si="24"/>
        <v>0.72930518930928578</v>
      </c>
      <c r="AL21">
        <f t="shared" si="8"/>
        <v>-119.81282718120428</v>
      </c>
      <c r="AN21">
        <f t="shared" si="9"/>
        <v>122.59379482472906</v>
      </c>
      <c r="AO21">
        <f t="shared" si="9"/>
        <v>-6.1296897412364526</v>
      </c>
      <c r="AP21">
        <f t="shared" si="9"/>
        <v>-6.5109116274379959</v>
      </c>
      <c r="AQ21">
        <f t="shared" si="9"/>
        <v>-159.38812707629845</v>
      </c>
      <c r="AR21">
        <f t="shared" si="9"/>
        <v>-49.434933620243839</v>
      </c>
      <c r="AS21">
        <f t="shared" si="9"/>
        <v>10.423514100443926</v>
      </c>
      <c r="AT21">
        <f t="shared" si="9"/>
        <v>0.23602727227904294</v>
      </c>
      <c r="AU21">
        <f t="shared" si="9"/>
        <v>-38.77539224752087</v>
      </c>
      <c r="AW21">
        <v>18</v>
      </c>
      <c r="AX21">
        <f>(R21*SUMPRODUCT(K22:$K$23, X22:$X$23)-$AZ$3*SUMPRODUCT(K21:$K$22, W22:$W$23))/Z21</f>
        <v>79.210973711921142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10"/>
        <v>7.0000000000000007E-2</v>
      </c>
      <c r="I22" s="5">
        <f t="shared" si="11"/>
        <v>1.07</v>
      </c>
      <c r="J22">
        <f t="shared" si="12"/>
        <v>0.93457943925233644</v>
      </c>
      <c r="K22">
        <f t="shared" si="20"/>
        <v>0.30246080654344509</v>
      </c>
      <c r="L22" s="2">
        <v>19</v>
      </c>
      <c r="M22" s="6">
        <v>2.502181E-3</v>
      </c>
      <c r="O22">
        <f t="shared" si="21"/>
        <v>470.72438484689189</v>
      </c>
      <c r="P22">
        <f t="shared" si="22"/>
        <v>23.536219242344597</v>
      </c>
      <c r="Q22" s="4">
        <f t="shared" si="23"/>
        <v>25</v>
      </c>
      <c r="R22">
        <f t="shared" si="0"/>
        <v>250000</v>
      </c>
      <c r="S22">
        <f t="shared" si="1"/>
        <v>38.957910908561068</v>
      </c>
      <c r="U22">
        <f t="shared" si="13"/>
        <v>2.502181E-3</v>
      </c>
      <c r="V22">
        <f t="shared" si="14"/>
        <v>0.01</v>
      </c>
      <c r="W22">
        <f t="shared" si="15"/>
        <v>0.80472762171497847</v>
      </c>
      <c r="X22">
        <f t="shared" si="16"/>
        <v>2.0135741652304064E-3</v>
      </c>
      <c r="Y22">
        <f t="shared" si="17"/>
        <v>8.047276217149785E-3</v>
      </c>
      <c r="Z22">
        <f t="shared" si="18"/>
        <v>0.79466677133259833</v>
      </c>
      <c r="AB22">
        <f t="shared" si="19"/>
        <v>63.743258488921981</v>
      </c>
      <c r="AC22">
        <f t="shared" si="2"/>
        <v>30.958557279569238</v>
      </c>
      <c r="AE22">
        <f t="shared" si="3"/>
        <v>374.06902709380307</v>
      </c>
      <c r="AF22">
        <f t="shared" si="4"/>
        <v>-18.703451354690156</v>
      </c>
      <c r="AG22">
        <f t="shared" si="4"/>
        <v>-19.866669283314959</v>
      </c>
      <c r="AH22">
        <f t="shared" si="5"/>
        <v>-503.39354130760159</v>
      </c>
      <c r="AI22">
        <f t="shared" si="6"/>
        <v>-167.89463485180363</v>
      </c>
      <c r="AJ22">
        <f t="shared" si="7"/>
        <v>32.784701209352747</v>
      </c>
      <c r="AK22">
        <f t="shared" si="24"/>
        <v>8.8012855187887329</v>
      </c>
      <c r="AL22">
        <f t="shared" si="8"/>
        <v>-126.30864812366214</v>
      </c>
      <c r="AN22">
        <f t="shared" si="9"/>
        <v>113.14121963771349</v>
      </c>
      <c r="AO22">
        <f t="shared" si="9"/>
        <v>-5.6570609818856754</v>
      </c>
      <c r="AP22">
        <f t="shared" si="9"/>
        <v>-6.0088888147633286</v>
      </c>
      <c r="AQ22">
        <f t="shared" si="9"/>
        <v>-152.25681651265822</v>
      </c>
      <c r="AR22">
        <f t="shared" si="9"/>
        <v>-50.78154667159373</v>
      </c>
      <c r="AS22">
        <f t="shared" si="9"/>
        <v>9.9160871700666924</v>
      </c>
      <c r="AT22">
        <f t="shared" si="9"/>
        <v>2.6620439166319838</v>
      </c>
      <c r="AU22">
        <f t="shared" si="9"/>
        <v>-38.203415584895055</v>
      </c>
      <c r="AW22">
        <v>19</v>
      </c>
      <c r="AX22">
        <f>(R22*SUMPRODUCT(K23:$K$23, X23:$X$23)-$AZ$3*SUMPRODUCT(K22:$K$22, W23:$W$23))/Z22</f>
        <v>38.957910908561068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10"/>
        <v>0.10390000000000001</v>
      </c>
      <c r="I23" s="5">
        <f t="shared" si="11"/>
        <v>1.1039000000000001</v>
      </c>
      <c r="J23">
        <f t="shared" si="12"/>
        <v>0.90587915572062683</v>
      </c>
      <c r="K23">
        <f t="shared" si="20"/>
        <v>0.2739929400701559</v>
      </c>
      <c r="L23" s="2">
        <v>20</v>
      </c>
      <c r="M23" s="6">
        <v>2.5943469999999999E-3</v>
      </c>
      <c r="O23">
        <f t="shared" si="21"/>
        <v>470.72438484689189</v>
      </c>
      <c r="P23">
        <f t="shared" si="22"/>
        <v>23.536219242344597</v>
      </c>
      <c r="Q23" s="4">
        <f t="shared" si="23"/>
        <v>25</v>
      </c>
      <c r="R23">
        <f t="shared" si="0"/>
        <v>250000</v>
      </c>
      <c r="S23">
        <f t="shared" si="1"/>
        <v>39.454818584638048</v>
      </c>
      <c r="U23">
        <f t="shared" si="13"/>
        <v>2.5943469999999999E-3</v>
      </c>
      <c r="V23">
        <f t="shared" si="14"/>
        <v>0.01</v>
      </c>
      <c r="W23">
        <f t="shared" si="15"/>
        <v>0.79466677133259833</v>
      </c>
      <c r="X23">
        <f t="shared" si="16"/>
        <v>2.0616413542064124E-3</v>
      </c>
      <c r="Y23">
        <f t="shared" si="17"/>
        <v>7.9466677133259826E-3</v>
      </c>
      <c r="Z23">
        <f t="shared" si="18"/>
        <v>0.78465846226506597</v>
      </c>
      <c r="AB23">
        <f t="shared" si="19"/>
        <v>30.958557279569238</v>
      </c>
      <c r="AC23">
        <f t="shared" si="2"/>
        <v>30.958557279569238</v>
      </c>
      <c r="AE23">
        <f t="shared" si="3"/>
        <v>369.35787196463133</v>
      </c>
      <c r="AF23">
        <f t="shared" si="4"/>
        <v>-18.467893598231566</v>
      </c>
      <c r="AG23">
        <f t="shared" si="4"/>
        <v>-19.61646155662665</v>
      </c>
      <c r="AH23">
        <f t="shared" si="5"/>
        <v>-515.4103385516031</v>
      </c>
      <c r="AI23">
        <f t="shared" si="6"/>
        <v>-184.13682174182998</v>
      </c>
      <c r="AJ23">
        <f t="shared" si="7"/>
        <v>0</v>
      </c>
      <c r="AK23">
        <f t="shared" si="24"/>
        <v>26.729397495217832</v>
      </c>
      <c r="AL23">
        <f t="shared" si="8"/>
        <v>-157.40742424661215</v>
      </c>
      <c r="AN23">
        <f t="shared" si="9"/>
        <v>101.20144927764555</v>
      </c>
      <c r="AO23">
        <f t="shared" si="9"/>
        <v>-5.0600724638822774</v>
      </c>
      <c r="AP23">
        <f t="shared" si="9"/>
        <v>-5.3747719756733225</v>
      </c>
      <c r="AQ23">
        <f t="shared" si="9"/>
        <v>-141.21879400230816</v>
      </c>
      <c r="AR23">
        <f t="shared" si="9"/>
        <v>-50.452189164218197</v>
      </c>
      <c r="AS23">
        <f t="shared" si="9"/>
        <v>0</v>
      </c>
      <c r="AT23">
        <f t="shared" si="9"/>
        <v>7.3236662060185944</v>
      </c>
      <c r="AU23">
        <f t="shared" si="9"/>
        <v>-43.128522958199611</v>
      </c>
      <c r="AW23">
        <v>20</v>
      </c>
      <c r="AX23">
        <f>(R23*SUMPRODUCT(K$23:$K24, X$23:$X24)-$AZ$3*SUMPRODUCT(K$22:$K23, W$23:$W24))/Z23</f>
        <v>39.454818584638048</v>
      </c>
    </row>
    <row r="25" spans="5:50" x14ac:dyDescent="0.25">
      <c r="AN25" s="8">
        <f t="shared" ref="AN25:AU25" si="25">SUM(AN3:AN23)</f>
        <v>4529.2260718450352</v>
      </c>
      <c r="AO25" s="8">
        <f t="shared" si="25"/>
        <v>-579.50459222742086</v>
      </c>
      <c r="AP25" s="8">
        <f t="shared" si="25"/>
        <v>-1737.9781279601432</v>
      </c>
      <c r="AQ25" s="8">
        <f t="shared" si="25"/>
        <v>-4740.575518578341</v>
      </c>
      <c r="AR25" s="8">
        <f t="shared" si="25"/>
        <v>-2528.8321669208685</v>
      </c>
      <c r="AS25" s="8">
        <f t="shared" si="25"/>
        <v>-99.895581960757369</v>
      </c>
      <c r="AT25" s="8">
        <f t="shared" si="25"/>
        <v>99.826125303058063</v>
      </c>
      <c r="AU25" s="9">
        <f t="shared" si="25"/>
        <v>-2528.901623578568</v>
      </c>
    </row>
    <row r="29" spans="5:50" x14ac:dyDescent="0.25">
      <c r="AF29" s="10"/>
      <c r="AG29" s="10"/>
      <c r="AH29" s="10"/>
      <c r="AI29" s="10"/>
      <c r="AJ29" s="10"/>
      <c r="AK29" s="10"/>
      <c r="AL29" s="10"/>
      <c r="AM29" s="10"/>
    </row>
  </sheetData>
  <conditionalFormatting sqref="AN25:AU25">
    <cfRule type="cellIs" dxfId="87" priority="1" operator="lessThan">
      <formula>0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D6926E-A0C1-4F4A-A36D-89EB6D322A89}">
  <dimension ref="A1:AZ29"/>
  <sheetViews>
    <sheetView workbookViewId="0">
      <selection activeCell="M33" sqref="M33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41</v>
      </c>
      <c r="B1" t="s">
        <v>45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v>1068.7304890551952</v>
      </c>
      <c r="K3">
        <v>1</v>
      </c>
      <c r="L3" s="2">
        <v>0</v>
      </c>
      <c r="O3">
        <f>$C$3</f>
        <v>1068.7304890551952</v>
      </c>
      <c r="P3">
        <f>O3*B5</f>
        <v>854.9843912441562</v>
      </c>
      <c r="Q3" s="4">
        <f>B8</f>
        <v>1522.432587</v>
      </c>
      <c r="R3">
        <f t="shared" ref="R3:R23" si="0">$C$6</f>
        <v>250000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1068.7304890551952</v>
      </c>
      <c r="AF3">
        <f t="shared" ref="AF3:AG23" si="4">-$Z3*P3</f>
        <v>-854.9843912441562</v>
      </c>
      <c r="AG3">
        <f t="shared" si="4"/>
        <v>-1522.432587</v>
      </c>
      <c r="AH3">
        <f t="shared" ref="AH3:AH23" si="5">-X3*R3</f>
        <v>0</v>
      </c>
      <c r="AI3">
        <f t="shared" ref="AI3:AI23" si="6">SUM(AE3:AH3)</f>
        <v>-1308.6864891889609</v>
      </c>
      <c r="AJ3">
        <f t="shared" ref="AJ3:AJ23" si="7">AB3-AC3</f>
        <v>0</v>
      </c>
      <c r="AL3">
        <f t="shared" ref="AL3:AL23" si="8">SUM(AI3:AK3)</f>
        <v>-1308.6864891889609</v>
      </c>
      <c r="AN3">
        <f t="shared" ref="AN3:AU23" si="9">AE3*$K3</f>
        <v>1068.7304890551952</v>
      </c>
      <c r="AO3">
        <f t="shared" si="9"/>
        <v>-854.9843912441562</v>
      </c>
      <c r="AP3">
        <f t="shared" si="9"/>
        <v>-1522.432587</v>
      </c>
      <c r="AQ3">
        <f t="shared" si="9"/>
        <v>0</v>
      </c>
      <c r="AR3">
        <f t="shared" si="9"/>
        <v>-1308.6864891889609</v>
      </c>
      <c r="AS3">
        <f t="shared" si="9"/>
        <v>0</v>
      </c>
      <c r="AT3">
        <f t="shared" si="9"/>
        <v>0</v>
      </c>
      <c r="AU3">
        <f t="shared" si="9"/>
        <v>-1308.6864891889609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682.3410912087752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 t="array" ref="F4:F23">EconomicRates!C44:C63</f>
        <v>1.5900000000000001E-2</v>
      </c>
      <c r="G4" s="5">
        <f t="array" ref="G4:G23">EconomicRates!D44:D63</f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Mortalities!B11:B30</f>
        <v>1.947287E-3</v>
      </c>
      <c r="R4">
        <f t="shared" si="0"/>
        <v>250000</v>
      </c>
      <c r="S4">
        <f t="shared" si="1"/>
        <v>228.34554015602248</v>
      </c>
      <c r="U4">
        <f t="shared" ref="U4:U23" si="13">M4</f>
        <v>1.947287E-3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1.947287E-3</v>
      </c>
      <c r="Y4">
        <f t="shared" ref="Y4:Y23" si="17">V4*W4</f>
        <v>0.01</v>
      </c>
      <c r="Z4">
        <f t="shared" ref="Z4:Z23" si="18">MAX(0, W4-X4-Y4)</f>
        <v>0.98805271299999997</v>
      </c>
      <c r="AB4">
        <f t="shared" ref="AB4:AB23" si="19">AC3</f>
        <v>0</v>
      </c>
      <c r="AC4">
        <f t="shared" si="2"/>
        <v>225.61743045260846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-486.82175000000001</v>
      </c>
      <c r="AI4">
        <f t="shared" si="6"/>
        <v>-486.82175000000001</v>
      </c>
      <c r="AJ4">
        <f t="shared" si="7"/>
        <v>-225.61743045260846</v>
      </c>
      <c r="AK4">
        <f>G4*MAX(0, SUM(AB4, AE4:AF4))</f>
        <v>0</v>
      </c>
      <c r="AL4">
        <f t="shared" si="8"/>
        <v>-712.43918045260853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-456.72366075616844</v>
      </c>
      <c r="AR4">
        <f t="shared" si="9"/>
        <v>-456.72366075616844</v>
      </c>
      <c r="AS4">
        <f t="shared" si="9"/>
        <v>-211.66847776771596</v>
      </c>
      <c r="AT4">
        <f t="shared" si="9"/>
        <v>0</v>
      </c>
      <c r="AU4">
        <f t="shared" si="9"/>
        <v>-668.39213852388446</v>
      </c>
      <c r="AW4">
        <v>1</v>
      </c>
      <c r="AX4">
        <f>(R4*SUMPRODUCT(K5:$K$23, X5:$X$23)-$AZ$3*SUMPRODUCT(K4:$K$22, W5:$W$23))/Z4</f>
        <v>228.34554015602248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v>3.6400000000000002E-2</v>
      </c>
      <c r="G5" s="5"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1.9819680000000002E-3</v>
      </c>
      <c r="O5">
        <f t="shared" ref="O5:O23" si="21">$C$3</f>
        <v>1068.7304890551952</v>
      </c>
      <c r="P5">
        <f t="shared" ref="P5:P23" si="22">O5*$C$5</f>
        <v>53.436524452759762</v>
      </c>
      <c r="Q5" s="4">
        <f t="shared" ref="Q5:Q23" si="23">$C$8</f>
        <v>25</v>
      </c>
      <c r="R5">
        <f t="shared" si="0"/>
        <v>250000</v>
      </c>
      <c r="S5">
        <f t="shared" si="1"/>
        <v>445.95553333508741</v>
      </c>
      <c r="U5">
        <f t="shared" si="13"/>
        <v>1.9819680000000002E-3</v>
      </c>
      <c r="V5">
        <f t="shared" si="14"/>
        <v>0.01</v>
      </c>
      <c r="W5">
        <f t="shared" si="15"/>
        <v>0.98805271299999997</v>
      </c>
      <c r="X5">
        <f t="shared" si="16"/>
        <v>1.9582888594791843E-3</v>
      </c>
      <c r="Y5">
        <f t="shared" si="17"/>
        <v>9.8805271300000004E-3</v>
      </c>
      <c r="Z5">
        <f t="shared" si="18"/>
        <v>0.97621389701052086</v>
      </c>
      <c r="AB5">
        <f t="shared" si="19"/>
        <v>225.61743045260846</v>
      </c>
      <c r="AC5">
        <f t="shared" si="2"/>
        <v>435.34798909045094</v>
      </c>
      <c r="AE5">
        <f t="shared" si="3"/>
        <v>1043.3095555745319</v>
      </c>
      <c r="AF5">
        <f t="shared" si="4"/>
        <v>-52.165477778726597</v>
      </c>
      <c r="AG5">
        <f t="shared" si="4"/>
        <v>-24.40534742526302</v>
      </c>
      <c r="AH5">
        <f t="shared" si="5"/>
        <v>-489.57221486979608</v>
      </c>
      <c r="AI5">
        <f t="shared" si="6"/>
        <v>477.16651550074619</v>
      </c>
      <c r="AJ5">
        <f t="shared" si="7"/>
        <v>-209.73055863784248</v>
      </c>
      <c r="AK5">
        <f>G5*SUM(AB5, AE5:AF5)</f>
        <v>49.887221838184963</v>
      </c>
      <c r="AL5">
        <f t="shared" si="8"/>
        <v>317.32317870108869</v>
      </c>
      <c r="AN5">
        <f t="shared" si="9"/>
        <v>900.96302036595762</v>
      </c>
      <c r="AO5">
        <f t="shared" si="9"/>
        <v>-45.048151018297879</v>
      </c>
      <c r="AP5">
        <f t="shared" si="9"/>
        <v>-21.075543123188346</v>
      </c>
      <c r="AQ5">
        <f t="shared" si="9"/>
        <v>-422.77621156593801</v>
      </c>
      <c r="AR5">
        <f t="shared" si="9"/>
        <v>412.06311465853332</v>
      </c>
      <c r="AS5">
        <f t="shared" si="9"/>
        <v>-181.11544801229539</v>
      </c>
      <c r="AT5">
        <f t="shared" si="9"/>
        <v>43.080734595828012</v>
      </c>
      <c r="AU5">
        <f t="shared" si="9"/>
        <v>274.02840124206597</v>
      </c>
      <c r="AW5">
        <v>2</v>
      </c>
      <c r="AX5">
        <f>(R5*SUMPRODUCT(K6:$K$23, X6:$X$23)-$AZ$3*SUMPRODUCT(K5:$K$22, W6:$W$23))/Z5</f>
        <v>445.95553333508741</v>
      </c>
    </row>
    <row r="6" spans="1:52" x14ac:dyDescent="0.25">
      <c r="A6" t="s">
        <v>16</v>
      </c>
      <c r="C6" s="2">
        <f>'T.26.04.C'!C6</f>
        <v>250000</v>
      </c>
      <c r="E6">
        <v>2006</v>
      </c>
      <c r="F6" s="5">
        <v>5.8799999999999998E-2</v>
      </c>
      <c r="G6" s="5"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2.0299509999999999E-3</v>
      </c>
      <c r="O6">
        <f t="shared" si="21"/>
        <v>1068.7304890551952</v>
      </c>
      <c r="P6">
        <f t="shared" si="22"/>
        <v>53.436524452759762</v>
      </c>
      <c r="Q6" s="4">
        <f t="shared" si="23"/>
        <v>25</v>
      </c>
      <c r="R6">
        <f t="shared" si="0"/>
        <v>250000</v>
      </c>
      <c r="S6">
        <f t="shared" si="1"/>
        <v>647.74732291163161</v>
      </c>
      <c r="U6">
        <f t="shared" si="13"/>
        <v>2.0299509999999999E-3</v>
      </c>
      <c r="V6">
        <f t="shared" si="14"/>
        <v>0.01</v>
      </c>
      <c r="W6">
        <f t="shared" si="15"/>
        <v>0.97621389701052086</v>
      </c>
      <c r="X6">
        <f t="shared" si="16"/>
        <v>1.9816663764504038E-3</v>
      </c>
      <c r="Y6">
        <f t="shared" si="17"/>
        <v>9.762138970105208E-3</v>
      </c>
      <c r="Z6">
        <f t="shared" si="18"/>
        <v>0.96447009166396525</v>
      </c>
      <c r="AB6">
        <f t="shared" si="19"/>
        <v>435.34798909045094</v>
      </c>
      <c r="AC6">
        <f t="shared" si="2"/>
        <v>624.73291990366943</v>
      </c>
      <c r="AE6">
        <f t="shared" si="3"/>
        <v>1030.7585927431385</v>
      </c>
      <c r="AF6">
        <f t="shared" si="4"/>
        <v>-51.537929637156928</v>
      </c>
      <c r="AG6">
        <f t="shared" si="4"/>
        <v>-24.111752291599132</v>
      </c>
      <c r="AH6">
        <f t="shared" si="5"/>
        <v>-495.41659411260093</v>
      </c>
      <c r="AI6">
        <f t="shared" si="6"/>
        <v>459.69231670178146</v>
      </c>
      <c r="AJ6">
        <f t="shared" si="7"/>
        <v>-189.38493081321849</v>
      </c>
      <c r="AK6">
        <f>G6*SUM(AB6, AE6:AF6)</f>
        <v>82.752266153491306</v>
      </c>
      <c r="AL6">
        <f t="shared" si="8"/>
        <v>353.05965204205427</v>
      </c>
      <c r="AN6">
        <f t="shared" si="9"/>
        <v>802.78181762098041</v>
      </c>
      <c r="AO6">
        <f t="shared" si="9"/>
        <v>-40.139090881049022</v>
      </c>
      <c r="AP6">
        <f t="shared" si="9"/>
        <v>-18.778864873843801</v>
      </c>
      <c r="AQ6">
        <f t="shared" si="9"/>
        <v>-385.84343288653776</v>
      </c>
      <c r="AR6">
        <f t="shared" si="9"/>
        <v>358.02042897954976</v>
      </c>
      <c r="AS6">
        <f t="shared" si="9"/>
        <v>-147.49794962528699</v>
      </c>
      <c r="AT6">
        <f t="shared" si="9"/>
        <v>64.449634572689433</v>
      </c>
      <c r="AU6">
        <f t="shared" si="9"/>
        <v>274.9721139269522</v>
      </c>
      <c r="AW6">
        <v>3</v>
      </c>
      <c r="AX6">
        <f>(R6*SUMPRODUCT(K7:$K$23, X7:$X$23)-$AZ$3*SUMPRODUCT(K6:$K$22, W7:$W$23))/Z6</f>
        <v>647.74732291163161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v>5.4699999999999999E-2</v>
      </c>
      <c r="G7" s="5"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2.0855349999999999E-3</v>
      </c>
      <c r="O7">
        <f t="shared" si="21"/>
        <v>1068.7304890551952</v>
      </c>
      <c r="P7">
        <f t="shared" si="22"/>
        <v>53.436524452759762</v>
      </c>
      <c r="Q7" s="4">
        <f t="shared" si="23"/>
        <v>25</v>
      </c>
      <c r="R7">
        <f t="shared" si="0"/>
        <v>250000</v>
      </c>
      <c r="S7">
        <f t="shared" si="1"/>
        <v>821.51940993616461</v>
      </c>
      <c r="U7">
        <f t="shared" si="13"/>
        <v>2.0855349999999999E-3</v>
      </c>
      <c r="V7">
        <f t="shared" si="14"/>
        <v>0.01</v>
      </c>
      <c r="W7">
        <f t="shared" si="15"/>
        <v>0.96447009166396525</v>
      </c>
      <c r="X7">
        <f t="shared" si="16"/>
        <v>2.0114361326184077E-3</v>
      </c>
      <c r="Y7">
        <f t="shared" si="17"/>
        <v>9.6447009166396522E-3</v>
      </c>
      <c r="Z7">
        <f t="shared" si="18"/>
        <v>0.95281395461470719</v>
      </c>
      <c r="AB7">
        <f t="shared" si="19"/>
        <v>624.73291990366943</v>
      </c>
      <c r="AC7">
        <f t="shared" si="2"/>
        <v>782.75515777401779</v>
      </c>
      <c r="AE7">
        <f t="shared" si="3"/>
        <v>1018.3013236939906</v>
      </c>
      <c r="AF7">
        <f t="shared" si="4"/>
        <v>-50.915066184699533</v>
      </c>
      <c r="AG7">
        <f t="shared" si="4"/>
        <v>-23.820348865367681</v>
      </c>
      <c r="AH7">
        <f t="shared" si="5"/>
        <v>-502.85903315460195</v>
      </c>
      <c r="AI7">
        <f t="shared" si="6"/>
        <v>440.70687548932148</v>
      </c>
      <c r="AJ7">
        <f t="shared" si="7"/>
        <v>-158.02223787034836</v>
      </c>
      <c r="AK7">
        <f>G7*SUM(AB7, AE7:AF7)</f>
        <v>78.173051610976358</v>
      </c>
      <c r="AL7">
        <f t="shared" si="8"/>
        <v>360.85768922994947</v>
      </c>
      <c r="AN7">
        <f t="shared" si="9"/>
        <v>717.91415756925721</v>
      </c>
      <c r="AO7">
        <f t="shared" si="9"/>
        <v>-35.895707878462865</v>
      </c>
      <c r="AP7">
        <f t="shared" si="9"/>
        <v>-16.793620209242953</v>
      </c>
      <c r="AQ7">
        <f t="shared" si="9"/>
        <v>-354.52140811688088</v>
      </c>
      <c r="AR7">
        <f t="shared" si="9"/>
        <v>310.70342136467059</v>
      </c>
      <c r="AS7">
        <f t="shared" si="9"/>
        <v>-111.40749711132818</v>
      </c>
      <c r="AT7">
        <f t="shared" si="9"/>
        <v>55.112901442890816</v>
      </c>
      <c r="AU7">
        <f t="shared" si="9"/>
        <v>254.40882569623321</v>
      </c>
      <c r="AW7">
        <v>4</v>
      </c>
      <c r="AX7">
        <f>(R7*SUMPRODUCT(K8:$K$23, X8:$X$23)-$AZ$3*SUMPRODUCT(K7:$K$22, W8:$W$23))/Z7</f>
        <v>821.51940993616461</v>
      </c>
    </row>
    <row r="8" spans="1:52" x14ac:dyDescent="0.25">
      <c r="B8" s="2">
        <f>'T.26.04.A'!B8</f>
        <v>1522.432587</v>
      </c>
      <c r="C8" s="2">
        <f>'T.26.04.A'!C8</f>
        <v>25</v>
      </c>
      <c r="E8">
        <v>2008</v>
      </c>
      <c r="F8" s="5">
        <v>2.2499999999999999E-2</v>
      </c>
      <c r="G8" s="5"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2.1420699999999998E-3</v>
      </c>
      <c r="O8">
        <f t="shared" si="21"/>
        <v>1068.7304890551952</v>
      </c>
      <c r="P8">
        <f t="shared" si="22"/>
        <v>53.436524452759762</v>
      </c>
      <c r="Q8" s="4">
        <f t="shared" si="23"/>
        <v>25</v>
      </c>
      <c r="R8">
        <f t="shared" si="0"/>
        <v>250000</v>
      </c>
      <c r="S8">
        <f t="shared" si="1"/>
        <v>962.23703950019217</v>
      </c>
      <c r="U8">
        <f t="shared" si="13"/>
        <v>2.1420699999999998E-3</v>
      </c>
      <c r="V8">
        <f t="shared" si="14"/>
        <v>0.01</v>
      </c>
      <c r="W8">
        <f t="shared" si="15"/>
        <v>0.95281395461470719</v>
      </c>
      <c r="X8">
        <f t="shared" si="16"/>
        <v>2.0409941877615255E-3</v>
      </c>
      <c r="Y8">
        <f t="shared" si="17"/>
        <v>9.5281395461470717E-3</v>
      </c>
      <c r="Z8">
        <f t="shared" si="18"/>
        <v>0.94124482088079864</v>
      </c>
      <c r="AB8">
        <f t="shared" si="19"/>
        <v>782.75515777401779</v>
      </c>
      <c r="AC8">
        <f t="shared" si="2"/>
        <v>905.70062988922837</v>
      </c>
      <c r="AE8">
        <f t="shared" si="3"/>
        <v>1005.9370377406055</v>
      </c>
      <c r="AF8">
        <f t="shared" si="4"/>
        <v>-50.296851887030279</v>
      </c>
      <c r="AG8">
        <f t="shared" si="4"/>
        <v>-23.531120522019965</v>
      </c>
      <c r="AH8">
        <f t="shared" si="5"/>
        <v>-510.24854694038135</v>
      </c>
      <c r="AI8">
        <f t="shared" si="6"/>
        <v>421.86051839117403</v>
      </c>
      <c r="AJ8">
        <f t="shared" si="7"/>
        <v>-122.94547211521058</v>
      </c>
      <c r="AK8">
        <f t="shared" ref="AK8:AK23" si="24">G8*SUM(AB8:AB8, AE8:AF8)</f>
        <v>37.027820819267731</v>
      </c>
      <c r="AL8">
        <f t="shared" si="8"/>
        <v>335.94286709523118</v>
      </c>
      <c r="AN8">
        <f t="shared" si="9"/>
        <v>661.25612458187436</v>
      </c>
      <c r="AO8">
        <f t="shared" si="9"/>
        <v>-33.062806229093717</v>
      </c>
      <c r="AP8">
        <f t="shared" si="9"/>
        <v>-15.468261908726255</v>
      </c>
      <c r="AQ8">
        <f t="shared" si="9"/>
        <v>-335.41361344161345</v>
      </c>
      <c r="AR8">
        <f t="shared" si="9"/>
        <v>277.31144300244097</v>
      </c>
      <c r="AS8">
        <f t="shared" si="9"/>
        <v>-80.818623209653552</v>
      </c>
      <c r="AT8">
        <f t="shared" si="9"/>
        <v>24.34036363911553</v>
      </c>
      <c r="AU8">
        <f t="shared" si="9"/>
        <v>220.83318343190297</v>
      </c>
      <c r="AW8">
        <v>5</v>
      </c>
      <c r="AX8">
        <f>(R8*SUMPRODUCT(K9:$K$23, X9:$X$23)-$AZ$3*SUMPRODUCT(K8:$K$22, W9:$W$23))/Z8</f>
        <v>962.23703950019217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2.2014550000000002E-3</v>
      </c>
      <c r="O9">
        <f t="shared" si="21"/>
        <v>1068.7304890551952</v>
      </c>
      <c r="P9">
        <f t="shared" si="22"/>
        <v>53.436524452759762</v>
      </c>
      <c r="Q9" s="4">
        <f t="shared" si="23"/>
        <v>25</v>
      </c>
      <c r="R9">
        <f t="shared" si="0"/>
        <v>250000</v>
      </c>
      <c r="S9">
        <f t="shared" si="1"/>
        <v>1080.1200298901008</v>
      </c>
      <c r="U9">
        <f t="shared" si="13"/>
        <v>2.2014550000000002E-3</v>
      </c>
      <c r="V9">
        <f t="shared" si="14"/>
        <v>0.01</v>
      </c>
      <c r="W9">
        <f t="shared" si="15"/>
        <v>0.94124482088079864</v>
      </c>
      <c r="X9">
        <f t="shared" si="16"/>
        <v>2.0721081171521387E-3</v>
      </c>
      <c r="Y9">
        <f t="shared" si="17"/>
        <v>9.4124482088079869E-3</v>
      </c>
      <c r="Z9">
        <f t="shared" si="18"/>
        <v>0.92976026455483851</v>
      </c>
      <c r="AB9">
        <f t="shared" si="19"/>
        <v>905.70062988922837</v>
      </c>
      <c r="AC9">
        <f t="shared" si="2"/>
        <v>1004.2526847416002</v>
      </c>
      <c r="AE9">
        <f t="shared" si="3"/>
        <v>993.66314224178029</v>
      </c>
      <c r="AF9">
        <f t="shared" si="4"/>
        <v>-49.683157112089013</v>
      </c>
      <c r="AG9">
        <f t="shared" si="4"/>
        <v>-23.244006613870962</v>
      </c>
      <c r="AH9">
        <f t="shared" si="5"/>
        <v>-518.02702928803467</v>
      </c>
      <c r="AI9">
        <f t="shared" si="6"/>
        <v>402.70894922778564</v>
      </c>
      <c r="AJ9">
        <f t="shared" si="7"/>
        <v>-98.552054852371839</v>
      </c>
      <c r="AK9">
        <f t="shared" si="24"/>
        <v>10.913115628611626</v>
      </c>
      <c r="AL9">
        <f t="shared" si="8"/>
        <v>315.07001000402545</v>
      </c>
      <c r="AN9">
        <f t="shared" si="9"/>
        <v>620.78296686401279</v>
      </c>
      <c r="AO9">
        <f t="shared" si="9"/>
        <v>-31.03914834320064</v>
      </c>
      <c r="AP9">
        <f t="shared" si="9"/>
        <v>-14.521504093441093</v>
      </c>
      <c r="AQ9">
        <f t="shared" si="9"/>
        <v>-323.63317354376511</v>
      </c>
      <c r="AR9">
        <f t="shared" si="9"/>
        <v>251.58914088360598</v>
      </c>
      <c r="AS9">
        <f t="shared" si="9"/>
        <v>-61.5695947660641</v>
      </c>
      <c r="AT9">
        <f t="shared" si="9"/>
        <v>6.817880234920823</v>
      </c>
      <c r="AU9">
        <f t="shared" si="9"/>
        <v>196.83742635246273</v>
      </c>
      <c r="AW9">
        <v>6</v>
      </c>
      <c r="AX9">
        <f>(R9*SUMPRODUCT(K10:$K$23, X10:$X$23)-$AZ$3*SUMPRODUCT(K9:$K$22, W10:$W$23))/Z9</f>
        <v>1080.1200298901008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2.2708170000000001E-3</v>
      </c>
      <c r="O10">
        <f t="shared" si="21"/>
        <v>1068.7304890551952</v>
      </c>
      <c r="P10">
        <f t="shared" si="22"/>
        <v>53.436524452759762</v>
      </c>
      <c r="Q10" s="4">
        <f t="shared" si="23"/>
        <v>25</v>
      </c>
      <c r="R10">
        <f t="shared" si="0"/>
        <v>250000</v>
      </c>
      <c r="S10">
        <f t="shared" si="1"/>
        <v>1183.9579033816515</v>
      </c>
      <c r="U10">
        <f t="shared" si="13"/>
        <v>2.2708170000000001E-3</v>
      </c>
      <c r="V10">
        <f t="shared" si="14"/>
        <v>0.01</v>
      </c>
      <c r="W10">
        <f t="shared" si="15"/>
        <v>0.92976026455483851</v>
      </c>
      <c r="X10">
        <f t="shared" si="16"/>
        <v>2.1113154146756249E-3</v>
      </c>
      <c r="Y10">
        <f t="shared" si="17"/>
        <v>9.2976026455483859E-3</v>
      </c>
      <c r="Z10">
        <f t="shared" si="18"/>
        <v>0.91835134649461458</v>
      </c>
      <c r="AB10">
        <f t="shared" si="19"/>
        <v>1004.2526847416002</v>
      </c>
      <c r="AC10">
        <f t="shared" si="2"/>
        <v>1087.2893347634804</v>
      </c>
      <c r="AE10">
        <f t="shared" si="3"/>
        <v>981.47008366368652</v>
      </c>
      <c r="AF10">
        <f t="shared" si="4"/>
        <v>-49.073504183184326</v>
      </c>
      <c r="AG10">
        <f t="shared" si="4"/>
        <v>-22.958783662365363</v>
      </c>
      <c r="AH10">
        <f t="shared" si="5"/>
        <v>-527.82885366890628</v>
      </c>
      <c r="AI10">
        <f t="shared" si="6"/>
        <v>381.60894214923053</v>
      </c>
      <c r="AJ10">
        <f t="shared" si="7"/>
        <v>-83.036650021880178</v>
      </c>
      <c r="AK10">
        <f t="shared" si="24"/>
        <v>7.9402619833106209</v>
      </c>
      <c r="AL10">
        <f t="shared" si="8"/>
        <v>306.51255411066097</v>
      </c>
      <c r="AN10">
        <f t="shared" si="9"/>
        <v>582.58000254718058</v>
      </c>
      <c r="AO10">
        <f t="shared" si="9"/>
        <v>-29.129000127359028</v>
      </c>
      <c r="AP10">
        <f t="shared" si="9"/>
        <v>-13.627851186836796</v>
      </c>
      <c r="AQ10">
        <f t="shared" si="9"/>
        <v>-313.30810794257133</v>
      </c>
      <c r="AR10">
        <f t="shared" si="9"/>
        <v>226.51504329041339</v>
      </c>
      <c r="AS10">
        <f t="shared" si="9"/>
        <v>-49.28880929378667</v>
      </c>
      <c r="AT10">
        <f t="shared" si="9"/>
        <v>4.7131725392941126</v>
      </c>
      <c r="AU10">
        <f t="shared" si="9"/>
        <v>181.93940653592082</v>
      </c>
      <c r="AW10">
        <v>7</v>
      </c>
      <c r="AX10">
        <f>(R10*SUMPRODUCT(K11:$K$23, X11:$X$23)-$AZ$3*SUMPRODUCT(K10:$K$22, W11:$W$23))/Z10</f>
        <v>1183.9579033816515</v>
      </c>
    </row>
    <row r="11" spans="1:52" x14ac:dyDescent="0.25">
      <c r="A11" t="s">
        <v>33</v>
      </c>
      <c r="C11" s="7">
        <f>AU25</f>
        <v>-181.41247994996783</v>
      </c>
      <c r="E11">
        <v>2011</v>
      </c>
      <c r="F11" s="5">
        <v>1.5E-3</v>
      </c>
      <c r="G11" s="5"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2.3392280000000001E-3</v>
      </c>
      <c r="O11">
        <f t="shared" si="21"/>
        <v>1068.7304890551952</v>
      </c>
      <c r="P11">
        <f t="shared" si="22"/>
        <v>53.436524452759762</v>
      </c>
      <c r="Q11" s="4">
        <f t="shared" si="23"/>
        <v>25</v>
      </c>
      <c r="R11">
        <f t="shared" si="0"/>
        <v>250000</v>
      </c>
      <c r="S11">
        <f t="shared" si="1"/>
        <v>1274.5810042523933</v>
      </c>
      <c r="U11">
        <f t="shared" si="13"/>
        <v>2.3392280000000001E-3</v>
      </c>
      <c r="V11">
        <f t="shared" si="14"/>
        <v>0.01</v>
      </c>
      <c r="W11">
        <f t="shared" si="15"/>
        <v>0.91835134649461458</v>
      </c>
      <c r="X11">
        <f t="shared" si="16"/>
        <v>2.1482331835579044E-3</v>
      </c>
      <c r="Y11">
        <f t="shared" si="17"/>
        <v>9.1835134649461466E-3</v>
      </c>
      <c r="Z11">
        <f t="shared" si="18"/>
        <v>0.90701959984611047</v>
      </c>
      <c r="AB11">
        <f t="shared" si="19"/>
        <v>1087.2893347634804</v>
      </c>
      <c r="AC11">
        <f t="shared" si="2"/>
        <v>1156.0699524484594</v>
      </c>
      <c r="AE11">
        <f t="shared" si="3"/>
        <v>969.35950052618114</v>
      </c>
      <c r="AF11">
        <f t="shared" si="4"/>
        <v>-48.467975026309055</v>
      </c>
      <c r="AG11">
        <f t="shared" si="4"/>
        <v>-22.675489996152763</v>
      </c>
      <c r="AH11">
        <f t="shared" si="5"/>
        <v>-537.05829588947608</v>
      </c>
      <c r="AI11">
        <f t="shared" si="6"/>
        <v>361.15773961424316</v>
      </c>
      <c r="AJ11">
        <f t="shared" si="7"/>
        <v>-68.780617684979006</v>
      </c>
      <c r="AK11">
        <f t="shared" si="24"/>
        <v>4.8196340646320452</v>
      </c>
      <c r="AL11">
        <f t="shared" si="8"/>
        <v>297.1967559938962</v>
      </c>
      <c r="AN11">
        <f t="shared" si="9"/>
        <v>547.21009516643858</v>
      </c>
      <c r="AO11">
        <f t="shared" si="9"/>
        <v>-27.36050475832193</v>
      </c>
      <c r="AP11">
        <f t="shared" si="9"/>
        <v>-12.800469827762573</v>
      </c>
      <c r="AQ11">
        <f t="shared" si="9"/>
        <v>-303.1730963013016</v>
      </c>
      <c r="AR11">
        <f t="shared" si="9"/>
        <v>203.87602427905244</v>
      </c>
      <c r="AS11">
        <f t="shared" si="9"/>
        <v>-38.827131037116459</v>
      </c>
      <c r="AT11">
        <f t="shared" si="9"/>
        <v>2.72071652853572</v>
      </c>
      <c r="AU11">
        <f t="shared" si="9"/>
        <v>167.7696097704717</v>
      </c>
      <c r="AW11">
        <v>8</v>
      </c>
      <c r="AX11">
        <f>(R11*SUMPRODUCT(K12:$K$23, X12:$X$23)-$AZ$3*SUMPRODUCT(K11:$K$22, W12:$W$23))/Z11</f>
        <v>1274.5810042523933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2.4176169999999999E-3</v>
      </c>
      <c r="O12">
        <f t="shared" si="21"/>
        <v>1068.7304890551952</v>
      </c>
      <c r="P12">
        <f t="shared" si="22"/>
        <v>53.436524452759762</v>
      </c>
      <c r="Q12" s="4">
        <f t="shared" si="23"/>
        <v>25</v>
      </c>
      <c r="R12">
        <f t="shared" si="0"/>
        <v>250000</v>
      </c>
      <c r="S12">
        <f t="shared" si="1"/>
        <v>1352.202104078707</v>
      </c>
      <c r="U12">
        <f t="shared" si="13"/>
        <v>2.4176169999999999E-3</v>
      </c>
      <c r="V12">
        <f t="shared" si="14"/>
        <v>0.01</v>
      </c>
      <c r="W12">
        <f t="shared" si="15"/>
        <v>0.90701959984611047</v>
      </c>
      <c r="X12">
        <f t="shared" si="16"/>
        <v>2.1928260039211539E-3</v>
      </c>
      <c r="Y12">
        <f t="shared" si="17"/>
        <v>9.0701959984611051E-3</v>
      </c>
      <c r="Z12">
        <f t="shared" si="18"/>
        <v>0.8957565778437282</v>
      </c>
      <c r="AB12">
        <f t="shared" si="19"/>
        <v>1156.0699524484594</v>
      </c>
      <c r="AC12">
        <f t="shared" si="2"/>
        <v>1211.2439293026314</v>
      </c>
      <c r="AE12">
        <f t="shared" si="3"/>
        <v>957.32236551333574</v>
      </c>
      <c r="AF12">
        <f t="shared" si="4"/>
        <v>-47.866118275666786</v>
      </c>
      <c r="AG12">
        <f t="shared" si="4"/>
        <v>-22.393914446093206</v>
      </c>
      <c r="AH12">
        <f t="shared" si="5"/>
        <v>-548.20650098028852</v>
      </c>
      <c r="AI12">
        <f t="shared" si="6"/>
        <v>338.85583181128732</v>
      </c>
      <c r="AJ12">
        <f t="shared" si="7"/>
        <v>-55.173976854171997</v>
      </c>
      <c r="AK12">
        <f t="shared" si="24"/>
        <v>4.7507102592780948</v>
      </c>
      <c r="AL12">
        <f t="shared" si="8"/>
        <v>288.43256521639341</v>
      </c>
      <c r="AN12">
        <f t="shared" si="9"/>
        <v>513.75135448819105</v>
      </c>
      <c r="AO12">
        <f t="shared" si="9"/>
        <v>-25.687567724409554</v>
      </c>
      <c r="AP12">
        <f t="shared" si="9"/>
        <v>-12.017794938702691</v>
      </c>
      <c r="AQ12">
        <f t="shared" si="9"/>
        <v>-294.19748515624934</v>
      </c>
      <c r="AR12">
        <f t="shared" si="9"/>
        <v>181.84850666882957</v>
      </c>
      <c r="AS12">
        <f t="shared" si="9"/>
        <v>-29.60936290894178</v>
      </c>
      <c r="AT12">
        <f t="shared" si="9"/>
        <v>2.5494900342961508</v>
      </c>
      <c r="AU12">
        <f t="shared" si="9"/>
        <v>154.78863379418394</v>
      </c>
      <c r="AW12">
        <v>9</v>
      </c>
      <c r="AX12">
        <f>(R12*SUMPRODUCT(K13:$K$23, X13:$X$23)-$AZ$3*SUMPRODUCT(K12:$K$22, W13:$W$23))/Z12</f>
        <v>1352.202104078707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2.502181E-3</v>
      </c>
      <c r="O13">
        <f t="shared" si="21"/>
        <v>1068.7304890551952</v>
      </c>
      <c r="P13">
        <f t="shared" si="22"/>
        <v>53.436524452759762</v>
      </c>
      <c r="Q13" s="4">
        <f t="shared" si="23"/>
        <v>25</v>
      </c>
      <c r="R13">
        <f t="shared" si="0"/>
        <v>250000</v>
      </c>
      <c r="S13">
        <f t="shared" si="1"/>
        <v>1416.8987650621964</v>
      </c>
      <c r="U13">
        <f t="shared" si="13"/>
        <v>2.502181E-3</v>
      </c>
      <c r="V13">
        <f t="shared" si="14"/>
        <v>0.01</v>
      </c>
      <c r="W13">
        <f t="shared" si="15"/>
        <v>0.8957565778437282</v>
      </c>
      <c r="X13">
        <f t="shared" si="16"/>
        <v>2.2413450897055976E-3</v>
      </c>
      <c r="Y13">
        <f t="shared" si="17"/>
        <v>8.9575657784372823E-3</v>
      </c>
      <c r="Z13">
        <f t="shared" si="18"/>
        <v>0.88455766697558524</v>
      </c>
      <c r="AB13">
        <f t="shared" si="19"/>
        <v>1211.2439293026314</v>
      </c>
      <c r="AC13">
        <f t="shared" si="2"/>
        <v>1253.3286659640044</v>
      </c>
      <c r="AE13">
        <f t="shared" si="3"/>
        <v>945.35374802433978</v>
      </c>
      <c r="AF13">
        <f t="shared" si="4"/>
        <v>-47.267687401216989</v>
      </c>
      <c r="AG13">
        <f t="shared" si="4"/>
        <v>-22.113941674389633</v>
      </c>
      <c r="AH13">
        <f t="shared" si="5"/>
        <v>-560.33627242639943</v>
      </c>
      <c r="AI13">
        <f t="shared" si="6"/>
        <v>315.63584652233374</v>
      </c>
      <c r="AJ13">
        <f t="shared" si="7"/>
        <v>-42.084736661372972</v>
      </c>
      <c r="AK13">
        <f t="shared" si="24"/>
        <v>4.218659979851509</v>
      </c>
      <c r="AL13">
        <f t="shared" si="8"/>
        <v>277.76976984081227</v>
      </c>
      <c r="AN13">
        <f t="shared" si="9"/>
        <v>482.38883908470518</v>
      </c>
      <c r="AO13">
        <f t="shared" si="9"/>
        <v>-24.11944195423526</v>
      </c>
      <c r="AP13">
        <f t="shared" si="9"/>
        <v>-11.284155454177183</v>
      </c>
      <c r="AQ13">
        <f t="shared" si="9"/>
        <v>-285.92467583453487</v>
      </c>
      <c r="AR13">
        <f t="shared" si="9"/>
        <v>161.06056584175786</v>
      </c>
      <c r="AS13">
        <f t="shared" si="9"/>
        <v>-21.474720234295354</v>
      </c>
      <c r="AT13">
        <f t="shared" si="9"/>
        <v>2.1526698280158296</v>
      </c>
      <c r="AU13">
        <f t="shared" si="9"/>
        <v>141.73851543547835</v>
      </c>
      <c r="AW13">
        <v>10</v>
      </c>
      <c r="AX13">
        <f>(R13*SUMPRODUCT(K14:$K$23, X14:$X$23)-$AZ$3*SUMPRODUCT(K13:$K$22, W14:$W$23))/Z13</f>
        <v>1416.8987650621964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10"/>
        <v>5.1400000000000001E-2</v>
      </c>
      <c r="I14" s="5">
        <f t="shared" si="11"/>
        <v>1.0514000000000001</v>
      </c>
      <c r="J14">
        <f t="shared" si="12"/>
        <v>0.95111280197831449</v>
      </c>
      <c r="K14">
        <f t="shared" si="20"/>
        <v>0.48532753093089492</v>
      </c>
      <c r="L14" s="2">
        <v>11</v>
      </c>
      <c r="M14" s="6">
        <v>2.5943469999999999E-3</v>
      </c>
      <c r="O14">
        <f t="shared" si="21"/>
        <v>1068.7304890551952</v>
      </c>
      <c r="P14">
        <f t="shared" si="22"/>
        <v>53.436524452759762</v>
      </c>
      <c r="Q14" s="4">
        <f t="shared" si="23"/>
        <v>25</v>
      </c>
      <c r="R14">
        <f t="shared" si="0"/>
        <v>250000</v>
      </c>
      <c r="S14">
        <f t="shared" si="1"/>
        <v>1468.8008318254697</v>
      </c>
      <c r="U14">
        <f t="shared" si="13"/>
        <v>2.5943469999999999E-3</v>
      </c>
      <c r="V14">
        <f t="shared" si="14"/>
        <v>0.01</v>
      </c>
      <c r="W14">
        <f t="shared" si="15"/>
        <v>0.88455766697558524</v>
      </c>
      <c r="X14">
        <f t="shared" si="16"/>
        <v>2.2948495296451084E-3</v>
      </c>
      <c r="Y14">
        <f t="shared" si="17"/>
        <v>8.8455766697558523E-3</v>
      </c>
      <c r="Z14">
        <f t="shared" si="18"/>
        <v>0.87341724077618432</v>
      </c>
      <c r="AB14">
        <f t="shared" si="19"/>
        <v>1253.3286659640044</v>
      </c>
      <c r="AC14">
        <f t="shared" si="2"/>
        <v>1282.8759697827661</v>
      </c>
      <c r="AE14">
        <f t="shared" si="3"/>
        <v>933.44763488397064</v>
      </c>
      <c r="AF14">
        <f t="shared" si="4"/>
        <v>-46.672381744198532</v>
      </c>
      <c r="AG14">
        <f t="shared" si="4"/>
        <v>-21.835431019404609</v>
      </c>
      <c r="AH14">
        <f t="shared" si="5"/>
        <v>-573.71238241127708</v>
      </c>
      <c r="AI14">
        <f t="shared" si="6"/>
        <v>291.22743970909039</v>
      </c>
      <c r="AJ14">
        <f t="shared" si="7"/>
        <v>-29.547303818761748</v>
      </c>
      <c r="AK14">
        <f t="shared" si="24"/>
        <v>3.852187054386798</v>
      </c>
      <c r="AL14">
        <f t="shared" si="8"/>
        <v>265.53232294471542</v>
      </c>
      <c r="AN14">
        <f t="shared" si="9"/>
        <v>453.02783589152097</v>
      </c>
      <c r="AO14">
        <f t="shared" si="9"/>
        <v>-22.65139179457605</v>
      </c>
      <c r="AP14">
        <f t="shared" si="9"/>
        <v>-10.597335823459513</v>
      </c>
      <c r="AQ14">
        <f t="shared" si="9"/>
        <v>-278.43841402014647</v>
      </c>
      <c r="AR14">
        <f t="shared" si="9"/>
        <v>141.34069425333891</v>
      </c>
      <c r="AS14">
        <f t="shared" si="9"/>
        <v>-14.340120008024641</v>
      </c>
      <c r="AT14">
        <f t="shared" si="9"/>
        <v>1.8695724317895017</v>
      </c>
      <c r="AU14">
        <f t="shared" si="9"/>
        <v>128.87014667710375</v>
      </c>
      <c r="AW14">
        <v>11</v>
      </c>
      <c r="AX14">
        <f>(R14*SUMPRODUCT(K15:$K$23, X15:$X$23)-$AZ$3*SUMPRODUCT(K14:$K$22, W15:$W$23))/Z14</f>
        <v>1468.8008318254697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10"/>
        <v>5.1900000000000002E-2</v>
      </c>
      <c r="I15" s="5">
        <f t="shared" si="11"/>
        <v>1.0519000000000001</v>
      </c>
      <c r="J15">
        <f t="shared" si="12"/>
        <v>0.95066070919288903</v>
      </c>
      <c r="K15">
        <f t="shared" si="20"/>
        <v>0.46138181474559836</v>
      </c>
      <c r="L15" s="2">
        <v>12</v>
      </c>
      <c r="M15" s="6">
        <v>2.6922130000000002E-3</v>
      </c>
      <c r="O15">
        <f t="shared" si="21"/>
        <v>1068.7304890551952</v>
      </c>
      <c r="P15">
        <f t="shared" si="22"/>
        <v>53.436524452759762</v>
      </c>
      <c r="Q15" s="4">
        <f t="shared" si="23"/>
        <v>25</v>
      </c>
      <c r="R15">
        <f t="shared" si="0"/>
        <v>250000</v>
      </c>
      <c r="S15">
        <f t="shared" si="1"/>
        <v>1508.5723404398655</v>
      </c>
      <c r="U15">
        <f t="shared" si="13"/>
        <v>2.6922130000000002E-3</v>
      </c>
      <c r="V15">
        <f t="shared" si="14"/>
        <v>0.01</v>
      </c>
      <c r="W15">
        <f t="shared" si="15"/>
        <v>0.87341724077618432</v>
      </c>
      <c r="X15">
        <f t="shared" si="16"/>
        <v>2.3514252500417736E-3</v>
      </c>
      <c r="Y15">
        <f t="shared" si="17"/>
        <v>8.7341724077618435E-3</v>
      </c>
      <c r="Z15">
        <f t="shared" si="18"/>
        <v>0.86233164311838073</v>
      </c>
      <c r="AB15">
        <f t="shared" si="19"/>
        <v>1282.8759697827661</v>
      </c>
      <c r="AC15">
        <f t="shared" si="2"/>
        <v>1300.8896650944505</v>
      </c>
      <c r="AE15">
        <f t="shared" si="3"/>
        <v>921.60011867767707</v>
      </c>
      <c r="AF15">
        <f t="shared" si="4"/>
        <v>-46.080005933883854</v>
      </c>
      <c r="AG15">
        <f t="shared" si="4"/>
        <v>-21.558291077959517</v>
      </c>
      <c r="AH15">
        <f t="shared" si="5"/>
        <v>-587.85631251044344</v>
      </c>
      <c r="AI15">
        <f t="shared" si="6"/>
        <v>266.10550915539022</v>
      </c>
      <c r="AJ15">
        <f t="shared" si="7"/>
        <v>-18.013695311684387</v>
      </c>
      <c r="AK15">
        <f t="shared" si="24"/>
        <v>8.8494239383588926</v>
      </c>
      <c r="AL15">
        <f t="shared" si="8"/>
        <v>256.94123778206472</v>
      </c>
      <c r="AN15">
        <f t="shared" si="9"/>
        <v>425.20953522526548</v>
      </c>
      <c r="AO15">
        <f t="shared" si="9"/>
        <v>-21.260476761263273</v>
      </c>
      <c r="AP15">
        <f t="shared" si="9"/>
        <v>-9.9466034603628035</v>
      </c>
      <c r="AQ15">
        <f t="shared" si="9"/>
        <v>-271.22621227572398</v>
      </c>
      <c r="AR15">
        <f t="shared" si="9"/>
        <v>122.77624272791537</v>
      </c>
      <c r="AS15">
        <f t="shared" si="9"/>
        <v>-8.3111914331792196</v>
      </c>
      <c r="AT15">
        <f t="shared" si="9"/>
        <v>4.0829632761331665</v>
      </c>
      <c r="AU15">
        <f t="shared" si="9"/>
        <v>118.54801457086933</v>
      </c>
      <c r="AW15">
        <v>12</v>
      </c>
      <c r="AX15">
        <f>(R15*SUMPRODUCT(K16:$K$23, X16:$X$23)-$AZ$3*SUMPRODUCT(K15:$K$22, W16:$W$23))/Z15</f>
        <v>1508.5723404398655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10"/>
        <v>5.4700000000000006E-2</v>
      </c>
      <c r="I16" s="5">
        <f t="shared" si="11"/>
        <v>1.0547</v>
      </c>
      <c r="J16">
        <f t="shared" si="12"/>
        <v>0.94813691096994412</v>
      </c>
      <c r="K16">
        <f t="shared" si="20"/>
        <v>0.43745312861059865</v>
      </c>
      <c r="L16" s="2">
        <v>13</v>
      </c>
      <c r="M16" s="6">
        <v>2.807183E-3</v>
      </c>
      <c r="O16">
        <f t="shared" si="21"/>
        <v>1068.7304890551952</v>
      </c>
      <c r="P16">
        <f t="shared" si="22"/>
        <v>53.436524452759762</v>
      </c>
      <c r="Q16" s="4">
        <f t="shared" si="23"/>
        <v>25</v>
      </c>
      <c r="R16">
        <f t="shared" si="0"/>
        <v>250000</v>
      </c>
      <c r="S16">
        <f t="shared" si="1"/>
        <v>1536.061991924056</v>
      </c>
      <c r="U16">
        <f t="shared" si="13"/>
        <v>2.807183E-3</v>
      </c>
      <c r="V16">
        <f t="shared" si="14"/>
        <v>0.01</v>
      </c>
      <c r="W16">
        <f t="shared" si="15"/>
        <v>0.86233164311838073</v>
      </c>
      <c r="X16">
        <f t="shared" si="16"/>
        <v>2.4207227289239856E-3</v>
      </c>
      <c r="Y16">
        <f t="shared" si="17"/>
        <v>8.6233164311838081E-3</v>
      </c>
      <c r="Z16">
        <f t="shared" si="18"/>
        <v>0.85128760395827285</v>
      </c>
      <c r="AB16">
        <f t="shared" si="19"/>
        <v>1300.8896650944505</v>
      </c>
      <c r="AC16">
        <f t="shared" si="2"/>
        <v>1307.6305326364015</v>
      </c>
      <c r="AE16">
        <f t="shared" si="3"/>
        <v>909.79701730495026</v>
      </c>
      <c r="AF16">
        <f t="shared" si="4"/>
        <v>-45.489850865247519</v>
      </c>
      <c r="AG16">
        <f t="shared" si="4"/>
        <v>-21.282190098956821</v>
      </c>
      <c r="AH16">
        <f t="shared" si="5"/>
        <v>-605.18068223099635</v>
      </c>
      <c r="AI16">
        <f t="shared" si="6"/>
        <v>237.84429410974963</v>
      </c>
      <c r="AJ16">
        <f t="shared" si="7"/>
        <v>-6.7408675419510473</v>
      </c>
      <c r="AK16">
        <f t="shared" si="24"/>
        <v>15.372897503892485</v>
      </c>
      <c r="AL16">
        <f t="shared" si="8"/>
        <v>246.47632407169107</v>
      </c>
      <c r="AN16">
        <f t="shared" si="9"/>
        <v>397.99355162064143</v>
      </c>
      <c r="AO16">
        <f t="shared" si="9"/>
        <v>-19.899677581032076</v>
      </c>
      <c r="AP16">
        <f t="shared" si="9"/>
        <v>-9.3099606424741683</v>
      </c>
      <c r="AQ16">
        <f t="shared" si="9"/>
        <v>-264.73818281664586</v>
      </c>
      <c r="AR16">
        <f t="shared" si="9"/>
        <v>104.04573058048935</v>
      </c>
      <c r="AS16">
        <f t="shared" si="9"/>
        <v>-2.9488135957761217</v>
      </c>
      <c r="AT16">
        <f t="shared" si="9"/>
        <v>6.7249221088878306</v>
      </c>
      <c r="AU16">
        <f t="shared" si="9"/>
        <v>107.82183909360107</v>
      </c>
      <c r="AW16">
        <v>13</v>
      </c>
      <c r="AX16">
        <f>(R16*SUMPRODUCT(K17:$K$23, X17:$X$23)-$AZ$3*SUMPRODUCT(K16:$K$22, W17:$W$23))/Z16</f>
        <v>1536.061991924056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10"/>
        <v>6.1700000000000005E-2</v>
      </c>
      <c r="I17" s="5">
        <f t="shared" si="11"/>
        <v>1.0617000000000001</v>
      </c>
      <c r="J17">
        <f t="shared" si="12"/>
        <v>0.94188565508147304</v>
      </c>
      <c r="K17">
        <f t="shared" si="20"/>
        <v>0.41203082660883361</v>
      </c>
      <c r="L17" s="2">
        <v>14</v>
      </c>
      <c r="M17" s="6">
        <v>2.939255E-3</v>
      </c>
      <c r="O17">
        <f t="shared" si="21"/>
        <v>1068.7304890551952</v>
      </c>
      <c r="P17">
        <f t="shared" si="22"/>
        <v>53.436524452759762</v>
      </c>
      <c r="Q17" s="4">
        <f t="shared" si="23"/>
        <v>25</v>
      </c>
      <c r="R17">
        <f t="shared" si="0"/>
        <v>250000</v>
      </c>
      <c r="S17">
        <f t="shared" si="1"/>
        <v>1551.868340419989</v>
      </c>
      <c r="U17">
        <f t="shared" si="13"/>
        <v>2.939255E-3</v>
      </c>
      <c r="V17">
        <f t="shared" si="14"/>
        <v>0.01</v>
      </c>
      <c r="W17">
        <f t="shared" si="15"/>
        <v>0.85128760395827285</v>
      </c>
      <c r="X17">
        <f t="shared" si="16"/>
        <v>2.5021513463723733E-3</v>
      </c>
      <c r="Y17">
        <f t="shared" si="17"/>
        <v>8.5128760395827285E-3</v>
      </c>
      <c r="Z17">
        <f t="shared" si="18"/>
        <v>0.8402725765723178</v>
      </c>
      <c r="AB17">
        <f t="shared" si="19"/>
        <v>1307.6305326364015</v>
      </c>
      <c r="AC17">
        <f t="shared" si="2"/>
        <v>1303.9924089057108</v>
      </c>
      <c r="AE17">
        <f t="shared" si="3"/>
        <v>898.02492169980212</v>
      </c>
      <c r="AF17">
        <f t="shared" si="4"/>
        <v>-44.901246084990113</v>
      </c>
      <c r="AG17">
        <f t="shared" si="4"/>
        <v>-21.006814414307946</v>
      </c>
      <c r="AH17">
        <f t="shared" si="5"/>
        <v>-625.53783659309329</v>
      </c>
      <c r="AI17">
        <f t="shared" si="6"/>
        <v>206.5790246074107</v>
      </c>
      <c r="AJ17">
        <f t="shared" si="7"/>
        <v>3.6381237306907224</v>
      </c>
      <c r="AK17">
        <f t="shared" si="24"/>
        <v>29.818408073866749</v>
      </c>
      <c r="AL17">
        <f t="shared" si="8"/>
        <v>240.03555641196817</v>
      </c>
      <c r="AN17">
        <f t="shared" si="9"/>
        <v>370.01395080330252</v>
      </c>
      <c r="AO17">
        <f t="shared" si="9"/>
        <v>-18.500697540165131</v>
      </c>
      <c r="AP17">
        <f t="shared" si="9"/>
        <v>-8.6554551075456647</v>
      </c>
      <c r="AQ17">
        <f t="shared" si="9"/>
        <v>-257.74087188655369</v>
      </c>
      <c r="AR17">
        <f t="shared" si="9"/>
        <v>85.116926269038004</v>
      </c>
      <c r="AS17">
        <f t="shared" si="9"/>
        <v>1.499019128061712</v>
      </c>
      <c r="AT17">
        <f t="shared" si="9"/>
        <v>12.286103326834835</v>
      </c>
      <c r="AU17">
        <f t="shared" si="9"/>
        <v>98.902048723934556</v>
      </c>
      <c r="AW17">
        <v>14</v>
      </c>
      <c r="AX17">
        <f>(R17*SUMPRODUCT(K18:$K$23, X18:$X$23)-$AZ$3*SUMPRODUCT(K17:$K$22, W18:$W$23))/Z17</f>
        <v>1551.868340419989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10"/>
        <v>7.0099999999999996E-2</v>
      </c>
      <c r="I18" s="5">
        <f t="shared" si="11"/>
        <v>1.0701000000000001</v>
      </c>
      <c r="J18">
        <f t="shared" si="12"/>
        <v>0.93449210354172507</v>
      </c>
      <c r="K18">
        <f t="shared" si="20"/>
        <v>0.38503955388172473</v>
      </c>
      <c r="L18" s="2">
        <v>15</v>
      </c>
      <c r="M18" s="6">
        <v>3.7729310000000002E-3</v>
      </c>
      <c r="O18">
        <f t="shared" si="21"/>
        <v>1068.7304890551952</v>
      </c>
      <c r="P18">
        <f t="shared" si="22"/>
        <v>53.436524452759762</v>
      </c>
      <c r="Q18" s="4">
        <f t="shared" si="23"/>
        <v>25</v>
      </c>
      <c r="R18">
        <f t="shared" si="0"/>
        <v>250000</v>
      </c>
      <c r="S18">
        <f t="shared" si="1"/>
        <v>1490.3585930607649</v>
      </c>
      <c r="U18">
        <f t="shared" si="13"/>
        <v>3.7729310000000002E-3</v>
      </c>
      <c r="V18">
        <f t="shared" si="14"/>
        <v>0.01</v>
      </c>
      <c r="W18">
        <f t="shared" si="15"/>
        <v>0.8402725765723178</v>
      </c>
      <c r="X18">
        <f t="shared" si="16"/>
        <v>3.1702904525995716E-3</v>
      </c>
      <c r="Y18">
        <f t="shared" si="17"/>
        <v>8.4027257657231774E-3</v>
      </c>
      <c r="Z18">
        <f t="shared" si="18"/>
        <v>0.82869956035399506</v>
      </c>
      <c r="AB18">
        <f t="shared" si="19"/>
        <v>1303.9924089057108</v>
      </c>
      <c r="AC18">
        <f t="shared" si="2"/>
        <v>1235.0595108392545</v>
      </c>
      <c r="AE18">
        <f t="shared" si="3"/>
        <v>885.65648641695043</v>
      </c>
      <c r="AF18">
        <f t="shared" si="4"/>
        <v>-44.282824320847524</v>
      </c>
      <c r="AG18">
        <f t="shared" si="4"/>
        <v>-20.717489008849878</v>
      </c>
      <c r="AH18">
        <f t="shared" si="5"/>
        <v>-792.57261314989296</v>
      </c>
      <c r="AI18">
        <f t="shared" si="6"/>
        <v>28.083559937360064</v>
      </c>
      <c r="AJ18">
        <f t="shared" si="7"/>
        <v>68.932898066456346</v>
      </c>
      <c r="AK18">
        <f t="shared" si="24"/>
        <v>46.33990713363918</v>
      </c>
      <c r="AL18">
        <f t="shared" si="8"/>
        <v>143.35636513745558</v>
      </c>
      <c r="AN18">
        <f t="shared" si="9"/>
        <v>341.01277842243837</v>
      </c>
      <c r="AO18">
        <f t="shared" si="9"/>
        <v>-17.050638921121919</v>
      </c>
      <c r="AP18">
        <f t="shared" si="9"/>
        <v>-7.9770527255170922</v>
      </c>
      <c r="AQ18">
        <f t="shared" si="9"/>
        <v>-305.17180538610756</v>
      </c>
      <c r="AR18">
        <f t="shared" si="9"/>
        <v>10.813281389691797</v>
      </c>
      <c r="AS18">
        <f t="shared" si="9"/>
        <v>26.541892319282756</v>
      </c>
      <c r="AT18">
        <f t="shared" si="9"/>
        <v>17.842697169656983</v>
      </c>
      <c r="AU18">
        <f t="shared" si="9"/>
        <v>55.197870878631534</v>
      </c>
      <c r="AW18">
        <v>15</v>
      </c>
      <c r="AX18">
        <f>(R18*SUMPRODUCT(K19:$K$23, X19:$X$23)-$AZ$3*SUMPRODUCT(K18:$K$22, W19:$W$23))/Z18</f>
        <v>1490.3585930607649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10"/>
        <v>7.3400000000000007E-2</v>
      </c>
      <c r="I19" s="5">
        <f t="shared" si="11"/>
        <v>1.0733999999999999</v>
      </c>
      <c r="J19">
        <f t="shared" si="12"/>
        <v>0.93161915408980811</v>
      </c>
      <c r="K19">
        <f t="shared" si="20"/>
        <v>0.35871022347840947</v>
      </c>
      <c r="L19" s="2">
        <v>16</v>
      </c>
      <c r="M19" s="6">
        <v>4.6883589999999996E-3</v>
      </c>
      <c r="O19">
        <f t="shared" si="21"/>
        <v>1068.7304890551952</v>
      </c>
      <c r="P19">
        <f t="shared" si="22"/>
        <v>53.436524452759762</v>
      </c>
      <c r="Q19" s="4">
        <f t="shared" si="23"/>
        <v>25</v>
      </c>
      <c r="R19">
        <f t="shared" si="0"/>
        <v>250000</v>
      </c>
      <c r="S19">
        <f t="shared" si="1"/>
        <v>1352.5125156373829</v>
      </c>
      <c r="U19">
        <f t="shared" si="13"/>
        <v>4.6883589999999996E-3</v>
      </c>
      <c r="V19">
        <f t="shared" si="14"/>
        <v>0.01</v>
      </c>
      <c r="W19">
        <f t="shared" si="15"/>
        <v>0.82869956035399506</v>
      </c>
      <c r="X19">
        <f t="shared" si="16"/>
        <v>3.8852410420816955E-3</v>
      </c>
      <c r="Y19">
        <f t="shared" si="17"/>
        <v>8.2869956035399508E-3</v>
      </c>
      <c r="Z19">
        <f t="shared" si="18"/>
        <v>0.81652732370837344</v>
      </c>
      <c r="AB19">
        <f t="shared" si="19"/>
        <v>1235.0595108392545</v>
      </c>
      <c r="AC19">
        <f t="shared" si="2"/>
        <v>1104.3634246754718</v>
      </c>
      <c r="AE19">
        <f t="shared" si="3"/>
        <v>872.64764599377963</v>
      </c>
      <c r="AF19">
        <f t="shared" si="4"/>
        <v>-43.632382299688985</v>
      </c>
      <c r="AG19">
        <f t="shared" si="4"/>
        <v>-20.413183092709335</v>
      </c>
      <c r="AH19">
        <f t="shared" si="5"/>
        <v>-971.31026052042387</v>
      </c>
      <c r="AI19">
        <f t="shared" si="6"/>
        <v>-162.70817991904255</v>
      </c>
      <c r="AJ19">
        <f t="shared" si="7"/>
        <v>130.69608616378264</v>
      </c>
      <c r="AK19">
        <f t="shared" si="24"/>
        <v>46.028867472093587</v>
      </c>
      <c r="AL19">
        <f t="shared" si="8"/>
        <v>14.016773716833676</v>
      </c>
      <c r="AN19">
        <f t="shared" si="9"/>
        <v>313.02763211233668</v>
      </c>
      <c r="AO19">
        <f t="shared" si="9"/>
        <v>-15.651381605616834</v>
      </c>
      <c r="AP19">
        <f t="shared" si="9"/>
        <v>-7.3224174690914552</v>
      </c>
      <c r="AQ19">
        <f t="shared" si="9"/>
        <v>-348.41892061815338</v>
      </c>
      <c r="AR19">
        <f t="shared" si="9"/>
        <v>-58.365087580525007</v>
      </c>
      <c r="AS19">
        <f t="shared" si="9"/>
        <v>46.882022275563934</v>
      </c>
      <c r="AT19">
        <f t="shared" si="9"/>
        <v>16.511025337372782</v>
      </c>
      <c r="AU19">
        <f t="shared" si="9"/>
        <v>5.0279600324117038</v>
      </c>
      <c r="AW19">
        <v>16</v>
      </c>
      <c r="AX19">
        <f>(R19*SUMPRODUCT(K20:$K$23, X20:$X$23)-$AZ$3*SUMPRODUCT(K19:$K$22, W20:$W$23))/Z19</f>
        <v>1352.5125156373829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0.34023543913346244</v>
      </c>
      <c r="L20" s="2">
        <v>17</v>
      </c>
      <c r="M20" s="6">
        <v>5.6712799999999999E-3</v>
      </c>
      <c r="O20">
        <f t="shared" si="21"/>
        <v>1068.7304890551952</v>
      </c>
      <c r="P20">
        <f t="shared" si="22"/>
        <v>53.436524452759762</v>
      </c>
      <c r="Q20" s="4">
        <f t="shared" si="23"/>
        <v>25</v>
      </c>
      <c r="R20">
        <f t="shared" si="0"/>
        <v>250000</v>
      </c>
      <c r="S20">
        <f t="shared" si="1"/>
        <v>1132.632430598163</v>
      </c>
      <c r="U20">
        <f t="shared" si="13"/>
        <v>5.6712799999999999E-3</v>
      </c>
      <c r="V20">
        <f t="shared" si="14"/>
        <v>0.01</v>
      </c>
      <c r="W20">
        <f t="shared" si="15"/>
        <v>0.81652732370837344</v>
      </c>
      <c r="X20">
        <f t="shared" si="16"/>
        <v>4.6307550804008243E-3</v>
      </c>
      <c r="Y20">
        <f t="shared" si="17"/>
        <v>8.1652732370837353E-3</v>
      </c>
      <c r="Z20">
        <f t="shared" si="18"/>
        <v>0.80373129539088894</v>
      </c>
      <c r="AB20">
        <f t="shared" si="19"/>
        <v>1104.3634246754718</v>
      </c>
      <c r="AC20">
        <f t="shared" si="2"/>
        <v>910.33213064639267</v>
      </c>
      <c r="AE20">
        <f t="shared" si="3"/>
        <v>858.97214039207029</v>
      </c>
      <c r="AF20">
        <f t="shared" si="4"/>
        <v>-42.948607019603514</v>
      </c>
      <c r="AG20">
        <f t="shared" si="4"/>
        <v>-20.093282384772223</v>
      </c>
      <c r="AH20">
        <f t="shared" si="5"/>
        <v>-1157.6887701002061</v>
      </c>
      <c r="AI20">
        <f t="shared" si="6"/>
        <v>-361.75851911251152</v>
      </c>
      <c r="AJ20">
        <f t="shared" si="7"/>
        <v>194.03129402907916</v>
      </c>
      <c r="AK20">
        <f t="shared" si="24"/>
        <v>8.2576639196061361</v>
      </c>
      <c r="AL20">
        <f t="shared" si="8"/>
        <v>-159.46956116382623</v>
      </c>
      <c r="AN20">
        <f t="shared" si="9"/>
        <v>292.25276338970616</v>
      </c>
      <c r="AO20">
        <f t="shared" si="9"/>
        <v>-14.61263816948531</v>
      </c>
      <c r="AP20">
        <f t="shared" si="9"/>
        <v>-6.8364467558156425</v>
      </c>
      <c r="AQ20">
        <f t="shared" si="9"/>
        <v>-393.88674707492163</v>
      </c>
      <c r="AR20">
        <f t="shared" si="9"/>
        <v>-123.08306861051642</v>
      </c>
      <c r="AS20">
        <f t="shared" si="9"/>
        <v>66.01632252961771</v>
      </c>
      <c r="AT20">
        <f t="shared" si="9"/>
        <v>2.8095499099037422</v>
      </c>
      <c r="AU20">
        <f t="shared" si="9"/>
        <v>-54.257196170994966</v>
      </c>
      <c r="AW20">
        <v>17</v>
      </c>
      <c r="AX20">
        <f>(R20*SUMPRODUCT(K21:$K$23, X21:$X$23)-$AZ$3*SUMPRODUCT(K20:$K$22, W21:$W$23))/Z20</f>
        <v>1132.632430598163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10"/>
        <v>5.1300000000000005E-2</v>
      </c>
      <c r="I21" s="5">
        <f t="shared" si="11"/>
        <v>1.0512999999999999</v>
      </c>
      <c r="J21">
        <f t="shared" si="12"/>
        <v>0.95120327213925626</v>
      </c>
      <c r="K21">
        <f t="shared" si="20"/>
        <v>0.32363306300148625</v>
      </c>
      <c r="L21" s="2">
        <v>18</v>
      </c>
      <c r="M21" s="6">
        <v>6.8024940000000001E-3</v>
      </c>
      <c r="O21">
        <f t="shared" si="21"/>
        <v>1068.7304890551952</v>
      </c>
      <c r="P21">
        <f t="shared" si="22"/>
        <v>53.436524452759762</v>
      </c>
      <c r="Q21" s="4">
        <f t="shared" si="23"/>
        <v>25</v>
      </c>
      <c r="R21">
        <f t="shared" si="0"/>
        <v>250000</v>
      </c>
      <c r="S21">
        <f t="shared" si="1"/>
        <v>828.32905303065149</v>
      </c>
      <c r="U21">
        <f t="shared" si="13"/>
        <v>6.8024940000000001E-3</v>
      </c>
      <c r="V21">
        <f t="shared" si="14"/>
        <v>0.01</v>
      </c>
      <c r="W21">
        <f t="shared" si="15"/>
        <v>0.80373129539088894</v>
      </c>
      <c r="X21">
        <f t="shared" si="16"/>
        <v>5.4673773145087496E-3</v>
      </c>
      <c r="Y21">
        <f t="shared" si="17"/>
        <v>8.037312953908889E-3</v>
      </c>
      <c r="Z21">
        <f t="shared" si="18"/>
        <v>0.79022660512247134</v>
      </c>
      <c r="AB21">
        <f t="shared" si="19"/>
        <v>910.33213064639267</v>
      </c>
      <c r="AC21">
        <f t="shared" si="2"/>
        <v>654.56765550072328</v>
      </c>
      <c r="AE21">
        <f t="shared" si="3"/>
        <v>844.53926615696548</v>
      </c>
      <c r="AF21">
        <f t="shared" si="4"/>
        <v>-42.226963307848273</v>
      </c>
      <c r="AG21">
        <f t="shared" si="4"/>
        <v>-19.755665128061782</v>
      </c>
      <c r="AH21">
        <f t="shared" si="5"/>
        <v>-1366.8443286271875</v>
      </c>
      <c r="AI21">
        <f t="shared" si="6"/>
        <v>-584.28769090613196</v>
      </c>
      <c r="AJ21">
        <f t="shared" si="7"/>
        <v>255.76447514566939</v>
      </c>
      <c r="AK21">
        <f t="shared" si="24"/>
        <v>2.7402310935928158</v>
      </c>
      <c r="AL21">
        <f t="shared" si="8"/>
        <v>-325.78298466686977</v>
      </c>
      <c r="AN21">
        <f t="shared" si="9"/>
        <v>273.32082953140616</v>
      </c>
      <c r="AO21">
        <f t="shared" si="9"/>
        <v>-13.666041476570308</v>
      </c>
      <c r="AP21">
        <f t="shared" si="9"/>
        <v>-6.3935864170262837</v>
      </c>
      <c r="AQ21">
        <f t="shared" si="9"/>
        <v>-442.35601671982675</v>
      </c>
      <c r="AR21">
        <f t="shared" si="9"/>
        <v>-189.09481508201713</v>
      </c>
      <c r="AS21">
        <f t="shared" si="9"/>
        <v>82.773840498360485</v>
      </c>
      <c r="AT21">
        <f t="shared" si="9"/>
        <v>0.88682938215135532</v>
      </c>
      <c r="AU21">
        <f t="shared" si="9"/>
        <v>-105.43414520150529</v>
      </c>
      <c r="AW21">
        <v>18</v>
      </c>
      <c r="AX21">
        <f>(R21*SUMPRODUCT(K22:$K$23, X22:$X$23)-$AZ$3*SUMPRODUCT(K21:$K$22, W22:$W$23))/Z21</f>
        <v>828.32905303065149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10"/>
        <v>7.0000000000000007E-2</v>
      </c>
      <c r="I22" s="5">
        <f t="shared" si="11"/>
        <v>1.07</v>
      </c>
      <c r="J22">
        <f t="shared" si="12"/>
        <v>0.93457943925233644</v>
      </c>
      <c r="K22">
        <f t="shared" si="20"/>
        <v>0.30246080654344509</v>
      </c>
      <c r="L22" s="2">
        <v>19</v>
      </c>
      <c r="M22" s="6">
        <v>8.090557E-3</v>
      </c>
      <c r="O22">
        <f t="shared" si="21"/>
        <v>1068.7304890551952</v>
      </c>
      <c r="P22">
        <f t="shared" si="22"/>
        <v>53.436524452759762</v>
      </c>
      <c r="Q22" s="4">
        <f t="shared" si="23"/>
        <v>25</v>
      </c>
      <c r="R22">
        <f t="shared" si="0"/>
        <v>250000</v>
      </c>
      <c r="S22">
        <f t="shared" si="1"/>
        <v>445.44646617569492</v>
      </c>
      <c r="U22">
        <f t="shared" si="13"/>
        <v>8.090557E-3</v>
      </c>
      <c r="V22">
        <f t="shared" si="14"/>
        <v>0.01</v>
      </c>
      <c r="W22">
        <f t="shared" si="15"/>
        <v>0.79022660512247134</v>
      </c>
      <c r="X22">
        <f t="shared" si="16"/>
        <v>6.393373391659846E-3</v>
      </c>
      <c r="Y22">
        <f t="shared" si="17"/>
        <v>7.9022660512247135E-3</v>
      </c>
      <c r="Z22">
        <f t="shared" si="18"/>
        <v>0.77593096567958686</v>
      </c>
      <c r="AB22">
        <f t="shared" si="19"/>
        <v>654.56765550072328</v>
      </c>
      <c r="AC22">
        <f t="shared" si="2"/>
        <v>345.63570665826637</v>
      </c>
      <c r="AE22">
        <f t="shared" si="3"/>
        <v>829.26108042381475</v>
      </c>
      <c r="AF22">
        <f t="shared" si="4"/>
        <v>-41.463054021190736</v>
      </c>
      <c r="AG22">
        <f t="shared" si="4"/>
        <v>-19.39827414198967</v>
      </c>
      <c r="AH22">
        <f t="shared" si="5"/>
        <v>-1598.3433479149614</v>
      </c>
      <c r="AI22">
        <f t="shared" si="6"/>
        <v>-829.94359565432705</v>
      </c>
      <c r="AJ22">
        <f t="shared" si="7"/>
        <v>308.9319488424569</v>
      </c>
      <c r="AK22">
        <f t="shared" si="24"/>
        <v>30.289679319970293</v>
      </c>
      <c r="AL22">
        <f t="shared" si="8"/>
        <v>-490.72196749189987</v>
      </c>
      <c r="AN22">
        <f t="shared" si="9"/>
        <v>250.81897522007569</v>
      </c>
      <c r="AO22">
        <f t="shared" si="9"/>
        <v>-12.540948761003785</v>
      </c>
      <c r="AP22">
        <f t="shared" si="9"/>
        <v>-5.8672176425370512</v>
      </c>
      <c r="AQ22">
        <f t="shared" si="9"/>
        <v>-483.43621814370948</v>
      </c>
      <c r="AR22">
        <f t="shared" si="9"/>
        <v>-251.02540932717463</v>
      </c>
      <c r="AS22">
        <f t="shared" si="9"/>
        <v>93.43980641392784</v>
      </c>
      <c r="AT22">
        <f t="shared" si="9"/>
        <v>9.1614408370605247</v>
      </c>
      <c r="AU22">
        <f t="shared" si="9"/>
        <v>-148.42416207618629</v>
      </c>
      <c r="AW22">
        <v>19</v>
      </c>
      <c r="AX22">
        <f>(R22*SUMPRODUCT(K23:$K$23, X23:$X$23)-$AZ$3*SUMPRODUCT(K22:$K$22, W23:$W$23))/Z22</f>
        <v>445.44646617569492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10"/>
        <v>0.10390000000000001</v>
      </c>
      <c r="I23" s="5">
        <f t="shared" si="11"/>
        <v>1.1039000000000001</v>
      </c>
      <c r="J23">
        <f t="shared" si="12"/>
        <v>0.90587915572062683</v>
      </c>
      <c r="K23">
        <f t="shared" si="20"/>
        <v>0.2739929400701559</v>
      </c>
      <c r="L23" s="2">
        <v>20</v>
      </c>
      <c r="M23" s="6">
        <v>9.5159809999999997E-3</v>
      </c>
      <c r="O23">
        <f t="shared" si="21"/>
        <v>1068.7304890551952</v>
      </c>
      <c r="P23">
        <f t="shared" si="22"/>
        <v>53.436524452759762</v>
      </c>
      <c r="Q23" s="4">
        <f t="shared" si="23"/>
        <v>25</v>
      </c>
      <c r="R23">
        <f t="shared" si="0"/>
        <v>250000</v>
      </c>
      <c r="S23">
        <f t="shared" si="1"/>
        <v>454.31282666902388</v>
      </c>
      <c r="U23">
        <f t="shared" si="13"/>
        <v>9.5159809999999997E-3</v>
      </c>
      <c r="V23">
        <f t="shared" si="14"/>
        <v>0.01</v>
      </c>
      <c r="W23">
        <f t="shared" si="15"/>
        <v>0.77593096567958686</v>
      </c>
      <c r="X23">
        <f t="shared" si="16"/>
        <v>7.3837443267186003E-3</v>
      </c>
      <c r="Y23">
        <f t="shared" si="17"/>
        <v>7.7593096567958684E-3</v>
      </c>
      <c r="Z23">
        <f t="shared" si="18"/>
        <v>0.76078791169607241</v>
      </c>
      <c r="AB23">
        <f t="shared" si="19"/>
        <v>345.63570665826637</v>
      </c>
      <c r="AC23">
        <f t="shared" si="2"/>
        <v>345.63570665826637</v>
      </c>
      <c r="AE23">
        <f t="shared" si="3"/>
        <v>813.07723693422417</v>
      </c>
      <c r="AF23">
        <f t="shared" si="4"/>
        <v>-40.653861846711209</v>
      </c>
      <c r="AG23">
        <f t="shared" si="4"/>
        <v>-19.019697792401811</v>
      </c>
      <c r="AH23">
        <f t="shared" si="5"/>
        <v>-1845.93608167965</v>
      </c>
      <c r="AI23">
        <f t="shared" si="6"/>
        <v>-1092.5324043845387</v>
      </c>
      <c r="AJ23">
        <f t="shared" si="7"/>
        <v>0</v>
      </c>
      <c r="AK23">
        <f t="shared" si="24"/>
        <v>78.264135722204571</v>
      </c>
      <c r="AL23">
        <f t="shared" si="8"/>
        <v>-1014.2682686623341</v>
      </c>
      <c r="AN23">
        <f t="shared" si="9"/>
        <v>222.77742265172682</v>
      </c>
      <c r="AO23">
        <f t="shared" si="9"/>
        <v>-11.138871132586342</v>
      </c>
      <c r="AP23">
        <f t="shared" si="9"/>
        <v>-5.2112629173860254</v>
      </c>
      <c r="AQ23">
        <f t="shared" si="9"/>
        <v>-505.77345420099073</v>
      </c>
      <c r="AR23">
        <f t="shared" si="9"/>
        <v>-299.34616559923626</v>
      </c>
      <c r="AS23">
        <f t="shared" si="9"/>
        <v>0</v>
      </c>
      <c r="AT23">
        <f t="shared" si="9"/>
        <v>21.443820648576544</v>
      </c>
      <c r="AU23">
        <f t="shared" si="9"/>
        <v>-277.90234495065971</v>
      </c>
      <c r="AW23">
        <v>20</v>
      </c>
      <c r="AX23">
        <f>(R23*SUMPRODUCT(K$23:$K24, X$23:$X24)-$AZ$3*SUMPRODUCT(K$22:$K23, W$23:$W24))/Z23</f>
        <v>454.31282666902388</v>
      </c>
    </row>
    <row r="25" spans="5:50" x14ac:dyDescent="0.25">
      <c r="AN25" s="8">
        <f t="shared" ref="AN25:AU25" si="25">SUM(AN3:AN23)</f>
        <v>10237.814142212213</v>
      </c>
      <c r="AO25" s="8">
        <f t="shared" si="25"/>
        <v>-1313.4385739020072</v>
      </c>
      <c r="AP25" s="8">
        <f t="shared" si="25"/>
        <v>-1736.9179915771374</v>
      </c>
      <c r="AQ25" s="8">
        <f t="shared" si="25"/>
        <v>-7026.7017086883407</v>
      </c>
      <c r="AR25" s="8">
        <f t="shared" si="25"/>
        <v>160.75586804472863</v>
      </c>
      <c r="AS25" s="8">
        <f t="shared" si="25"/>
        <v>-641.72483583865005</v>
      </c>
      <c r="AT25" s="8">
        <f t="shared" si="25"/>
        <v>299.55648784395368</v>
      </c>
      <c r="AU25" s="9">
        <f t="shared" si="25"/>
        <v>-181.41247994996783</v>
      </c>
    </row>
    <row r="29" spans="5:50" x14ac:dyDescent="0.25">
      <c r="AF29" s="10"/>
      <c r="AG29" s="10"/>
      <c r="AH29" s="10"/>
      <c r="AI29" s="10"/>
      <c r="AJ29" s="10"/>
      <c r="AK29" s="10"/>
      <c r="AL29" s="10"/>
      <c r="AM29" s="10"/>
    </row>
  </sheetData>
  <conditionalFormatting sqref="AN25:AU25">
    <cfRule type="cellIs" dxfId="86" priority="1" operator="lessThan">
      <formula>0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E0FCAE-DFC7-43F8-8255-BFAD3B0392A7}">
  <dimension ref="A1:AZ29"/>
  <sheetViews>
    <sheetView workbookViewId="0">
      <selection activeCell="M33" sqref="M33"/>
    </sheetView>
  </sheetViews>
  <sheetFormatPr defaultRowHeight="15" x14ac:dyDescent="0.25"/>
  <cols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v>4230.6900438223929</v>
      </c>
      <c r="K3">
        <v>1</v>
      </c>
      <c r="L3" s="2">
        <v>0</v>
      </c>
      <c r="O3">
        <f>$C$3</f>
        <v>4230.6900438223929</v>
      </c>
      <c r="P3">
        <f>O3*B5</f>
        <v>3384.5520350579145</v>
      </c>
      <c r="Q3" s="4">
        <f>B8</f>
        <v>1522.432587</v>
      </c>
      <c r="R3">
        <f t="shared" ref="R3:R23" si="0">$C$6</f>
        <v>250000</v>
      </c>
      <c r="S3">
        <f t="shared" ref="S3:S23" si="1">AX3</f>
        <v>3.637978807091713E-12</v>
      </c>
      <c r="W3">
        <v>1</v>
      </c>
      <c r="Z3">
        <v>1</v>
      </c>
      <c r="AC3">
        <f t="shared" ref="AC3:AC23" si="2">S3*Z3</f>
        <v>3.637978807091713E-12</v>
      </c>
      <c r="AE3">
        <f t="shared" ref="AE3:AE23" si="3">$Z3*O3</f>
        <v>4230.6900438223929</v>
      </c>
      <c r="AF3">
        <f t="shared" ref="AF3:AG23" si="4">-$Z3*P3</f>
        <v>-3384.5520350579145</v>
      </c>
      <c r="AG3">
        <f t="shared" si="4"/>
        <v>-1522.432587</v>
      </c>
      <c r="AH3">
        <f t="shared" ref="AH3:AH23" si="5">-X3*R3</f>
        <v>0</v>
      </c>
      <c r="AI3">
        <f t="shared" ref="AI3:AI23" si="6">SUM(AE3:AH3)</f>
        <v>-676.29457823552161</v>
      </c>
      <c r="AJ3">
        <f t="shared" ref="AJ3:AJ23" si="7">AB3-AC3</f>
        <v>-3.637978807091713E-12</v>
      </c>
      <c r="AL3">
        <f t="shared" ref="AL3:AL23" si="8">SUM(AI3:AK3)</f>
        <v>-676.29457823552525</v>
      </c>
      <c r="AN3">
        <f t="shared" ref="AN3:AU23" si="9">AE3*$K3</f>
        <v>4230.6900438223929</v>
      </c>
      <c r="AO3">
        <f t="shared" si="9"/>
        <v>-3384.5520350579145</v>
      </c>
      <c r="AP3">
        <f t="shared" si="9"/>
        <v>-1522.432587</v>
      </c>
      <c r="AQ3">
        <f t="shared" si="9"/>
        <v>0</v>
      </c>
      <c r="AR3">
        <f t="shared" si="9"/>
        <v>-676.29457823552161</v>
      </c>
      <c r="AS3">
        <f t="shared" si="9"/>
        <v>-3.637978807091713E-12</v>
      </c>
      <c r="AT3">
        <f t="shared" si="9"/>
        <v>0</v>
      </c>
      <c r="AU3">
        <f t="shared" si="9"/>
        <v>-676.29457823552525</v>
      </c>
      <c r="AW3">
        <v>0</v>
      </c>
      <c r="AX3">
        <f>(R3*SUMPRODUCT(K4:$K$23, X4:$X$23)-$AZ$3*SUMPRODUCT(K3:$K$22, W4:$W$23))/Z3</f>
        <v>3.637978807091713E-12</v>
      </c>
      <c r="AZ3">
        <f>$C$6*SUMPRODUCT(K4:$K$23, X4:$X$23)/SUMPRODUCT(K3:K22, W4:W23)</f>
        <v>2148.5227970472279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v>1.5900000000000001E-2</v>
      </c>
      <c r="G4" s="5"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Mortalities!B21:B40</f>
        <v>2.5943469999999999E-3</v>
      </c>
      <c r="R4">
        <f t="shared" si="0"/>
        <v>250000</v>
      </c>
      <c r="S4">
        <f t="shared" si="1"/>
        <v>1559.6785008309278</v>
      </c>
      <c r="U4">
        <f t="shared" ref="U4:U23" si="13">M4</f>
        <v>2.5943469999999999E-3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2.5943469999999999E-3</v>
      </c>
      <c r="Y4">
        <f t="shared" ref="Y4:Y23" si="17">V4*W4</f>
        <v>0.01</v>
      </c>
      <c r="Z4">
        <f t="shared" ref="Z4:Z23" si="18">MAX(0, W4-X4-Y4)</f>
        <v>0.98740565299999994</v>
      </c>
      <c r="AB4">
        <f t="shared" ref="AB4:AB23" si="19">AC3</f>
        <v>3.637978807091713E-12</v>
      </c>
      <c r="AC4">
        <f t="shared" si="2"/>
        <v>1540.0353685830232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-648.58674999999994</v>
      </c>
      <c r="AI4">
        <f t="shared" si="6"/>
        <v>-648.58674999999994</v>
      </c>
      <c r="AJ4">
        <f t="shared" si="7"/>
        <v>-1540.0353685830196</v>
      </c>
      <c r="AK4">
        <f>H4*SUM(AB4, AE4:AF4)</f>
        <v>2.3974280338734388E-13</v>
      </c>
      <c r="AL4">
        <f t="shared" si="8"/>
        <v>-2188.6221185830191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-608.48742846420851</v>
      </c>
      <c r="AR4">
        <f t="shared" si="9"/>
        <v>-608.48742846420851</v>
      </c>
      <c r="AS4">
        <f t="shared" si="9"/>
        <v>-1444.821623588535</v>
      </c>
      <c r="AT4">
        <f t="shared" si="9"/>
        <v>2.2492053981362591E-13</v>
      </c>
      <c r="AU4">
        <f t="shared" si="9"/>
        <v>-2053.309052052743</v>
      </c>
      <c r="AW4">
        <v>1</v>
      </c>
      <c r="AX4">
        <f>(R4*SUMPRODUCT(K5:$K$23, X5:$X$23)-$AZ$3*SUMPRODUCT(K4:$K$22, W5:$W$23))/Z4</f>
        <v>1559.6785008309278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v>3.6400000000000002E-2</v>
      </c>
      <c r="G5" s="5"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2.6922130000000002E-3</v>
      </c>
      <c r="O5">
        <f t="shared" ref="O5:O23" si="21">$C$3</f>
        <v>4230.6900438223929</v>
      </c>
      <c r="P5">
        <f t="shared" ref="P5:P23" si="22">O5*$C$5</f>
        <v>211.53450219111966</v>
      </c>
      <c r="Q5" s="4">
        <f t="shared" ref="Q5:Q23" si="23">$C$8</f>
        <v>25</v>
      </c>
      <c r="R5">
        <f t="shared" si="0"/>
        <v>250000</v>
      </c>
      <c r="S5">
        <f t="shared" si="1"/>
        <v>3032.6346897671056</v>
      </c>
      <c r="U5">
        <f t="shared" si="13"/>
        <v>2.6922130000000002E-3</v>
      </c>
      <c r="V5">
        <f t="shared" si="14"/>
        <v>0.01</v>
      </c>
      <c r="W5">
        <f t="shared" si="15"/>
        <v>0.98740565299999994</v>
      </c>
      <c r="X5">
        <f t="shared" si="16"/>
        <v>2.6583063352800889E-3</v>
      </c>
      <c r="Y5">
        <f t="shared" si="17"/>
        <v>9.8740565299999996E-3</v>
      </c>
      <c r="Z5">
        <f t="shared" si="18"/>
        <v>0.97487329013471991</v>
      </c>
      <c r="AB5">
        <f t="shared" si="19"/>
        <v>1540.0353685830232</v>
      </c>
      <c r="AC5">
        <f t="shared" si="2"/>
        <v>2956.4345577899439</v>
      </c>
      <c r="AE5">
        <f t="shared" si="3"/>
        <v>4124.3867225613385</v>
      </c>
      <c r="AF5">
        <f t="shared" si="4"/>
        <v>-206.21933612806694</v>
      </c>
      <c r="AG5">
        <f t="shared" si="4"/>
        <v>-24.371832253367998</v>
      </c>
      <c r="AH5">
        <f t="shared" si="5"/>
        <v>-664.57658382002217</v>
      </c>
      <c r="AI5">
        <f t="shared" si="6"/>
        <v>3229.218970359881</v>
      </c>
      <c r="AJ5">
        <f t="shared" si="7"/>
        <v>-1416.3991892069207</v>
      </c>
      <c r="AK5">
        <f>H5*SUM(AB5, AE5:AF5)</f>
        <v>471.58871803340787</v>
      </c>
      <c r="AL5">
        <f t="shared" si="8"/>
        <v>2284.4084991863683</v>
      </c>
      <c r="AN5">
        <f t="shared" si="9"/>
        <v>3561.6657576473799</v>
      </c>
      <c r="AO5">
        <f t="shared" si="9"/>
        <v>-178.08328788236901</v>
      </c>
      <c r="AP5">
        <f t="shared" si="9"/>
        <v>-21.046600677164268</v>
      </c>
      <c r="AQ5">
        <f t="shared" si="9"/>
        <v>-573.90342398738153</v>
      </c>
      <c r="AR5">
        <f t="shared" si="9"/>
        <v>2788.6324451004648</v>
      </c>
      <c r="AS5">
        <f t="shared" si="9"/>
        <v>-1223.1492415010255</v>
      </c>
      <c r="AT5">
        <f t="shared" si="9"/>
        <v>407.24633786749234</v>
      </c>
      <c r="AU5">
        <f t="shared" si="9"/>
        <v>1972.7295414669316</v>
      </c>
      <c r="AW5">
        <v>2</v>
      </c>
      <c r="AX5">
        <f>(R5*SUMPRODUCT(K6:$K$23, X6:$X$23)-$AZ$3*SUMPRODUCT(K5:$K$22, W6:$W$23))/Z5</f>
        <v>3032.6346897671056</v>
      </c>
    </row>
    <row r="6" spans="1:52" x14ac:dyDescent="0.25">
      <c r="A6" t="s">
        <v>16</v>
      </c>
      <c r="C6" s="2">
        <f>'T.26.04.C'!C6</f>
        <v>250000</v>
      </c>
      <c r="E6">
        <v>2006</v>
      </c>
      <c r="F6" s="5">
        <v>5.8799999999999998E-2</v>
      </c>
      <c r="G6" s="5"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2.807183E-3</v>
      </c>
      <c r="O6">
        <f t="shared" si="21"/>
        <v>4230.6900438223929</v>
      </c>
      <c r="P6">
        <f t="shared" si="22"/>
        <v>211.53450219111966</v>
      </c>
      <c r="Q6" s="4">
        <f t="shared" si="23"/>
        <v>25</v>
      </c>
      <c r="R6">
        <f t="shared" si="0"/>
        <v>250000</v>
      </c>
      <c r="S6">
        <f t="shared" si="1"/>
        <v>4397.7644768536693</v>
      </c>
      <c r="U6">
        <f t="shared" si="13"/>
        <v>2.807183E-3</v>
      </c>
      <c r="V6">
        <f t="shared" si="14"/>
        <v>0.01</v>
      </c>
      <c r="W6">
        <f t="shared" si="15"/>
        <v>0.97487329013471991</v>
      </c>
      <c r="X6">
        <f t="shared" si="16"/>
        <v>2.7366477272202532E-3</v>
      </c>
      <c r="Y6">
        <f t="shared" si="17"/>
        <v>9.7487329013471995E-3</v>
      </c>
      <c r="Z6">
        <f t="shared" si="18"/>
        <v>0.96238790950615249</v>
      </c>
      <c r="AB6">
        <f t="shared" si="19"/>
        <v>2956.4345577899439</v>
      </c>
      <c r="AC6">
        <f t="shared" si="2"/>
        <v>4232.3553613796212</v>
      </c>
      <c r="AE6">
        <f t="shared" si="3"/>
        <v>4071.5649470427252</v>
      </c>
      <c r="AF6">
        <f t="shared" si="4"/>
        <v>-203.57824735213629</v>
      </c>
      <c r="AG6">
        <f t="shared" si="4"/>
        <v>-24.059697737653813</v>
      </c>
      <c r="AH6">
        <f t="shared" si="5"/>
        <v>-684.16193180506332</v>
      </c>
      <c r="AI6">
        <f t="shared" si="6"/>
        <v>3159.7650701478715</v>
      </c>
      <c r="AJ6">
        <f t="shared" si="7"/>
        <v>-1275.9208035896772</v>
      </c>
      <c r="AK6">
        <f>H6*SUM(AB6, AE6:AF6)</f>
        <v>742.49703281388202</v>
      </c>
      <c r="AL6">
        <f t="shared" si="8"/>
        <v>2626.3412993720763</v>
      </c>
      <c r="AN6">
        <f t="shared" si="9"/>
        <v>3171.0415336438996</v>
      </c>
      <c r="AO6">
        <f t="shared" si="9"/>
        <v>-158.55207668219501</v>
      </c>
      <c r="AP6">
        <f t="shared" si="9"/>
        <v>-18.738323422406115</v>
      </c>
      <c r="AQ6">
        <f t="shared" si="9"/>
        <v>-532.8432506198053</v>
      </c>
      <c r="AR6">
        <f t="shared" si="9"/>
        <v>2460.9078829194932</v>
      </c>
      <c r="AS6">
        <f t="shared" si="9"/>
        <v>-993.72057536792374</v>
      </c>
      <c r="AT6">
        <f t="shared" si="9"/>
        <v>578.27615678101824</v>
      </c>
      <c r="AU6">
        <f t="shared" si="9"/>
        <v>2045.4634643325876</v>
      </c>
      <c r="AW6">
        <v>3</v>
      </c>
      <c r="AX6">
        <f>(R6*SUMPRODUCT(K7:$K$23, X7:$X$23)-$AZ$3*SUMPRODUCT(K6:$K$22, W7:$W$23))/Z6</f>
        <v>4397.7644768536693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v>5.4699999999999999E-2</v>
      </c>
      <c r="G7" s="5"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2.939255E-3</v>
      </c>
      <c r="O7">
        <f t="shared" si="21"/>
        <v>4230.6900438223929</v>
      </c>
      <c r="P7">
        <f t="shared" si="22"/>
        <v>211.53450219111966</v>
      </c>
      <c r="Q7" s="4">
        <f t="shared" si="23"/>
        <v>25</v>
      </c>
      <c r="R7">
        <f t="shared" si="0"/>
        <v>250000</v>
      </c>
      <c r="S7">
        <f t="shared" si="1"/>
        <v>5625.8322880142077</v>
      </c>
      <c r="U7">
        <f t="shared" si="13"/>
        <v>2.939255E-3</v>
      </c>
      <c r="V7">
        <f t="shared" si="14"/>
        <v>0.01</v>
      </c>
      <c r="W7">
        <f t="shared" si="15"/>
        <v>0.96238790950615249</v>
      </c>
      <c r="X7">
        <f t="shared" si="16"/>
        <v>2.828703474955506E-3</v>
      </c>
      <c r="Y7">
        <f t="shared" si="17"/>
        <v>9.6238790950615247E-3</v>
      </c>
      <c r="Z7">
        <f t="shared" si="18"/>
        <v>0.94993532693613547</v>
      </c>
      <c r="AB7">
        <f t="shared" si="19"/>
        <v>4232.3553613796212</v>
      </c>
      <c r="AC7">
        <f t="shared" si="2"/>
        <v>5344.1768338026432</v>
      </c>
      <c r="AE7">
        <f t="shared" si="3"/>
        <v>4018.8819299438783</v>
      </c>
      <c r="AF7">
        <f t="shared" si="4"/>
        <v>-200.94409649719393</v>
      </c>
      <c r="AG7">
        <f t="shared" si="4"/>
        <v>-23.748383173403386</v>
      </c>
      <c r="AH7">
        <f t="shared" si="5"/>
        <v>-707.17586873887649</v>
      </c>
      <c r="AI7">
        <f t="shared" si="6"/>
        <v>3087.0135815344042</v>
      </c>
      <c r="AJ7">
        <f t="shared" si="7"/>
        <v>-1111.821472423022</v>
      </c>
      <c r="AK7">
        <f>H7*SUM(AB7, AE7:AF7)</f>
        <v>842.86569749831426</v>
      </c>
      <c r="AL7">
        <f t="shared" si="8"/>
        <v>2818.0578066096964</v>
      </c>
      <c r="AN7">
        <f t="shared" si="9"/>
        <v>2833.3580326102024</v>
      </c>
      <c r="AO7">
        <f t="shared" si="9"/>
        <v>-141.66790163051013</v>
      </c>
      <c r="AP7">
        <f t="shared" si="9"/>
        <v>-16.742883567820339</v>
      </c>
      <c r="AQ7">
        <f t="shared" si="9"/>
        <v>-498.56712963632009</v>
      </c>
      <c r="AR7">
        <f t="shared" si="9"/>
        <v>2176.3801177755518</v>
      </c>
      <c r="AS7">
        <f t="shared" si="9"/>
        <v>-783.84693918148093</v>
      </c>
      <c r="AT7">
        <f t="shared" si="9"/>
        <v>594.230021196915</v>
      </c>
      <c r="AU7">
        <f t="shared" si="9"/>
        <v>1986.7631997909857</v>
      </c>
      <c r="AW7">
        <v>4</v>
      </c>
      <c r="AX7">
        <f>(R7*SUMPRODUCT(K8:$K$23, X8:$X$23)-$AZ$3*SUMPRODUCT(K7:$K$22, W8:$W$23))/Z7</f>
        <v>5625.8322880142077</v>
      </c>
    </row>
    <row r="8" spans="1:52" x14ac:dyDescent="0.25">
      <c r="B8" s="2">
        <f>'T.26.04.A'!B8</f>
        <v>1522.432587</v>
      </c>
      <c r="C8" s="2">
        <f>'T.26.04.A'!C8</f>
        <v>25</v>
      </c>
      <c r="E8">
        <v>2008</v>
      </c>
      <c r="F8" s="5">
        <v>2.2499999999999999E-2</v>
      </c>
      <c r="G8" s="5"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3.7729310000000002E-3</v>
      </c>
      <c r="O8">
        <f t="shared" si="21"/>
        <v>4230.6900438223929</v>
      </c>
      <c r="P8">
        <f t="shared" si="22"/>
        <v>211.53450219111966</v>
      </c>
      <c r="Q8" s="4">
        <f t="shared" si="23"/>
        <v>25</v>
      </c>
      <c r="R8">
        <f t="shared" si="0"/>
        <v>250000</v>
      </c>
      <c r="S8">
        <f t="shared" si="1"/>
        <v>6611.5893123715832</v>
      </c>
      <c r="U8">
        <f t="shared" si="13"/>
        <v>3.7729310000000002E-3</v>
      </c>
      <c r="V8">
        <f t="shared" si="14"/>
        <v>0.01</v>
      </c>
      <c r="W8">
        <f t="shared" si="15"/>
        <v>0.94993532693613547</v>
      </c>
      <c r="X8">
        <f t="shared" si="16"/>
        <v>3.5840404429924805E-3</v>
      </c>
      <c r="Y8">
        <f t="shared" si="17"/>
        <v>9.4993532693613547E-3</v>
      </c>
      <c r="Z8">
        <f t="shared" si="18"/>
        <v>0.93685193322378169</v>
      </c>
      <c r="AB8">
        <f t="shared" si="19"/>
        <v>5344.1768338026432</v>
      </c>
      <c r="AC8">
        <f t="shared" si="2"/>
        <v>6194.0802289770108</v>
      </c>
      <c r="AE8">
        <f t="shared" si="3"/>
        <v>3963.5301464256145</v>
      </c>
      <c r="AF8">
        <f t="shared" si="4"/>
        <v>-198.17650732128072</v>
      </c>
      <c r="AG8">
        <f t="shared" si="4"/>
        <v>-23.421298330594542</v>
      </c>
      <c r="AH8">
        <f t="shared" si="5"/>
        <v>-896.01011074812016</v>
      </c>
      <c r="AI8">
        <f t="shared" si="6"/>
        <v>2845.9222300256188</v>
      </c>
      <c r="AJ8">
        <f t="shared" si="7"/>
        <v>-849.90339517436769</v>
      </c>
      <c r="AK8">
        <f t="shared" ref="AK8:AK23" si="24">H8*SUM(AB8:AB8, AE8:AF8)</f>
        <v>660.44095928575587</v>
      </c>
      <c r="AL8">
        <f t="shared" si="8"/>
        <v>2656.4597941370071</v>
      </c>
      <c r="AN8">
        <f t="shared" si="9"/>
        <v>2605.4399887447703</v>
      </c>
      <c r="AO8">
        <f t="shared" si="9"/>
        <v>-130.27199943723852</v>
      </c>
      <c r="AP8">
        <f t="shared" si="9"/>
        <v>-15.396069918601134</v>
      </c>
      <c r="AQ8">
        <f t="shared" si="9"/>
        <v>-588.99528617640988</v>
      </c>
      <c r="AR8">
        <f t="shared" si="9"/>
        <v>1870.7766332125204</v>
      </c>
      <c r="AS8">
        <f t="shared" si="9"/>
        <v>-558.68688026864356</v>
      </c>
      <c r="AT8">
        <f t="shared" si="9"/>
        <v>434.14310525173119</v>
      </c>
      <c r="AU8">
        <f t="shared" si="9"/>
        <v>1746.2328581956083</v>
      </c>
      <c r="AW8">
        <v>5</v>
      </c>
      <c r="AX8">
        <f>(R8*SUMPRODUCT(K9:$K$23, X9:$X$23)-$AZ$3*SUMPRODUCT(K8:$K$22, W9:$W$23))/Z8</f>
        <v>6611.5893123715832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4.6883589999999996E-3</v>
      </c>
      <c r="O9">
        <f t="shared" si="21"/>
        <v>4230.6900438223929</v>
      </c>
      <c r="P9">
        <f t="shared" si="22"/>
        <v>211.53450219111966</v>
      </c>
      <c r="Q9" s="4">
        <f t="shared" si="23"/>
        <v>25</v>
      </c>
      <c r="R9">
        <f t="shared" si="0"/>
        <v>250000</v>
      </c>
      <c r="S9">
        <f t="shared" si="1"/>
        <v>7400.3738714653164</v>
      </c>
      <c r="U9">
        <f t="shared" si="13"/>
        <v>4.6883589999999996E-3</v>
      </c>
      <c r="V9">
        <f t="shared" si="14"/>
        <v>0.01</v>
      </c>
      <c r="W9">
        <f t="shared" si="15"/>
        <v>0.93685193322378169</v>
      </c>
      <c r="X9">
        <f t="shared" si="16"/>
        <v>4.3922981927971153E-3</v>
      </c>
      <c r="Y9">
        <f t="shared" si="17"/>
        <v>9.3685193322378176E-3</v>
      </c>
      <c r="Z9">
        <f t="shared" si="18"/>
        <v>0.9230911156987468</v>
      </c>
      <c r="AB9">
        <f t="shared" si="19"/>
        <v>6194.0802289770108</v>
      </c>
      <c r="AC9">
        <f t="shared" si="2"/>
        <v>6831.219373598773</v>
      </c>
      <c r="AE9">
        <f t="shared" si="3"/>
        <v>3905.3123927275929</v>
      </c>
      <c r="AF9">
        <f t="shared" si="4"/>
        <v>-195.26561963637965</v>
      </c>
      <c r="AG9">
        <f t="shared" si="4"/>
        <v>-23.077277892468668</v>
      </c>
      <c r="AH9">
        <f t="shared" si="5"/>
        <v>-1098.0745481992788</v>
      </c>
      <c r="AI9">
        <f t="shared" si="6"/>
        <v>2588.8949469994659</v>
      </c>
      <c r="AJ9">
        <f t="shared" si="7"/>
        <v>-637.13914462176217</v>
      </c>
      <c r="AK9">
        <f t="shared" si="24"/>
        <v>516.99542950796126</v>
      </c>
      <c r="AL9">
        <f t="shared" si="8"/>
        <v>2468.7512318856652</v>
      </c>
      <c r="AN9">
        <f t="shared" si="9"/>
        <v>2439.8121562793494</v>
      </c>
      <c r="AO9">
        <f t="shared" si="9"/>
        <v>-121.99060781396749</v>
      </c>
      <c r="AP9">
        <f t="shared" si="9"/>
        <v>-14.417341680714332</v>
      </c>
      <c r="AQ9">
        <f t="shared" si="9"/>
        <v>-686.01314358014531</v>
      </c>
      <c r="AR9">
        <f t="shared" si="9"/>
        <v>1617.3910632045224</v>
      </c>
      <c r="AS9">
        <f t="shared" si="9"/>
        <v>-398.04749888494587</v>
      </c>
      <c r="AT9">
        <f t="shared" si="9"/>
        <v>322.98868997094644</v>
      </c>
      <c r="AU9">
        <f t="shared" si="9"/>
        <v>1542.3322542905232</v>
      </c>
      <c r="AW9">
        <v>6</v>
      </c>
      <c r="AX9">
        <f>(R9*SUMPRODUCT(K10:$K$23, X10:$X$23)-$AZ$3*SUMPRODUCT(K9:$K$22, W10:$W$23))/Z9</f>
        <v>7400.3738714653164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5.6712799999999999E-3</v>
      </c>
      <c r="O10">
        <f t="shared" si="21"/>
        <v>4230.6900438223929</v>
      </c>
      <c r="P10">
        <f t="shared" si="22"/>
        <v>211.53450219111966</v>
      </c>
      <c r="Q10" s="4">
        <f t="shared" si="23"/>
        <v>25</v>
      </c>
      <c r="R10">
        <f t="shared" si="0"/>
        <v>250000</v>
      </c>
      <c r="S10">
        <f t="shared" si="1"/>
        <v>8026.848874694163</v>
      </c>
      <c r="U10">
        <f t="shared" si="13"/>
        <v>5.6712799999999999E-3</v>
      </c>
      <c r="V10">
        <f t="shared" si="14"/>
        <v>0.01</v>
      </c>
      <c r="W10">
        <f t="shared" si="15"/>
        <v>0.9230911156987468</v>
      </c>
      <c r="X10">
        <f t="shared" si="16"/>
        <v>5.2351081826399887E-3</v>
      </c>
      <c r="Y10">
        <f t="shared" si="17"/>
        <v>9.2309111569874678E-3</v>
      </c>
      <c r="Z10">
        <f t="shared" si="18"/>
        <v>0.90862509635911937</v>
      </c>
      <c r="AB10">
        <f t="shared" si="19"/>
        <v>6831.219373598773</v>
      </c>
      <c r="AC10">
        <f t="shared" si="2"/>
        <v>7293.3963322290729</v>
      </c>
      <c r="AE10">
        <f t="shared" si="3"/>
        <v>3844.1111487336889</v>
      </c>
      <c r="AF10">
        <f t="shared" si="4"/>
        <v>-192.20555743668444</v>
      </c>
      <c r="AG10">
        <f t="shared" si="4"/>
        <v>-22.715627408977983</v>
      </c>
      <c r="AH10">
        <f t="shared" si="5"/>
        <v>-1308.7770456599972</v>
      </c>
      <c r="AI10">
        <f t="shared" si="6"/>
        <v>2320.4129182280294</v>
      </c>
      <c r="AJ10">
        <f t="shared" si="7"/>
        <v>-462.17695863029985</v>
      </c>
      <c r="AK10">
        <f t="shared" si="24"/>
        <v>550.3640606570284</v>
      </c>
      <c r="AL10">
        <f t="shared" si="8"/>
        <v>2408.600020254758</v>
      </c>
      <c r="AN10">
        <f t="shared" si="9"/>
        <v>2281.7835409319641</v>
      </c>
      <c r="AO10">
        <f t="shared" si="9"/>
        <v>-114.08917704659819</v>
      </c>
      <c r="AP10">
        <f t="shared" si="9"/>
        <v>-13.483518748104691</v>
      </c>
      <c r="AQ10">
        <f t="shared" si="9"/>
        <v>-776.86253232305535</v>
      </c>
      <c r="AR10">
        <f t="shared" si="9"/>
        <v>1377.3483128142057</v>
      </c>
      <c r="AS10">
        <f t="shared" si="9"/>
        <v>-274.33852362671911</v>
      </c>
      <c r="AT10">
        <f t="shared" si="9"/>
        <v>326.68453292287677</v>
      </c>
      <c r="AU10">
        <f t="shared" si="9"/>
        <v>1429.6943221103634</v>
      </c>
      <c r="AW10">
        <v>7</v>
      </c>
      <c r="AX10">
        <f>(R10*SUMPRODUCT(K11:$K$23, X11:$X$23)-$AZ$3*SUMPRODUCT(K10:$K$22, W11:$W$23))/Z10</f>
        <v>8026.848874694163</v>
      </c>
    </row>
    <row r="11" spans="1:52" x14ac:dyDescent="0.25">
      <c r="A11" t="s">
        <v>33</v>
      </c>
      <c r="C11" s="7">
        <f>AU25</f>
        <v>12797.142505146916</v>
      </c>
      <c r="E11">
        <v>2011</v>
      </c>
      <c r="F11" s="5">
        <v>1.5E-3</v>
      </c>
      <c r="G11" s="5"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6.8024940000000001E-3</v>
      </c>
      <c r="O11">
        <f t="shared" si="21"/>
        <v>4230.6900438223929</v>
      </c>
      <c r="P11">
        <f t="shared" si="22"/>
        <v>211.53450219111966</v>
      </c>
      <c r="Q11" s="4">
        <f t="shared" si="23"/>
        <v>25</v>
      </c>
      <c r="R11">
        <f t="shared" si="0"/>
        <v>250000</v>
      </c>
      <c r="S11">
        <f t="shared" si="1"/>
        <v>8484.7175978872856</v>
      </c>
      <c r="U11">
        <f t="shared" si="13"/>
        <v>6.8024940000000001E-3</v>
      </c>
      <c r="V11">
        <f t="shared" si="14"/>
        <v>0.01</v>
      </c>
      <c r="W11">
        <f t="shared" si="15"/>
        <v>0.90862509635911937</v>
      </c>
      <c r="X11">
        <f t="shared" si="16"/>
        <v>6.1809167662323318E-3</v>
      </c>
      <c r="Y11">
        <f t="shared" si="17"/>
        <v>9.0862509635911935E-3</v>
      </c>
      <c r="Z11">
        <f t="shared" si="18"/>
        <v>0.89335792862929586</v>
      </c>
      <c r="AB11">
        <f t="shared" si="19"/>
        <v>7293.3963322290729</v>
      </c>
      <c r="AC11">
        <f t="shared" si="2"/>
        <v>7579.8897382531204</v>
      </c>
      <c r="AE11">
        <f t="shared" si="3"/>
        <v>3779.5204942217579</v>
      </c>
      <c r="AF11">
        <f t="shared" si="4"/>
        <v>-188.97602471108792</v>
      </c>
      <c r="AG11">
        <f t="shared" si="4"/>
        <v>-22.333948215732395</v>
      </c>
      <c r="AH11">
        <f t="shared" si="5"/>
        <v>-1545.2291915580829</v>
      </c>
      <c r="AI11">
        <f t="shared" si="6"/>
        <v>2022.9813297368544</v>
      </c>
      <c r="AJ11">
        <f t="shared" si="7"/>
        <v>-286.49340602404754</v>
      </c>
      <c r="AK11">
        <f t="shared" si="24"/>
        <v>560.52295128959679</v>
      </c>
      <c r="AL11">
        <f t="shared" si="8"/>
        <v>2297.0108750024037</v>
      </c>
      <c r="AN11">
        <f t="shared" si="9"/>
        <v>2133.5652750129871</v>
      </c>
      <c r="AO11">
        <f t="shared" si="9"/>
        <v>-106.67826375064935</v>
      </c>
      <c r="AP11">
        <f t="shared" si="9"/>
        <v>-12.607667147161935</v>
      </c>
      <c r="AQ11">
        <f t="shared" si="9"/>
        <v>-872.2924905646189</v>
      </c>
      <c r="AR11">
        <f t="shared" si="9"/>
        <v>1141.9868535505566</v>
      </c>
      <c r="AS11">
        <f t="shared" si="9"/>
        <v>-161.72749520676101</v>
      </c>
      <c r="AT11">
        <f t="shared" si="9"/>
        <v>316.41905541923256</v>
      </c>
      <c r="AU11">
        <f t="shared" si="9"/>
        <v>1296.6784137630282</v>
      </c>
      <c r="AW11">
        <v>8</v>
      </c>
      <c r="AX11">
        <f>(R11*SUMPRODUCT(K12:$K$23, X12:$X$23)-$AZ$3*SUMPRODUCT(K11:$K$22, W12:$W$23))/Z11</f>
        <v>8484.7175978872856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8.090557E-3</v>
      </c>
      <c r="O12">
        <f t="shared" si="21"/>
        <v>4230.6900438223929</v>
      </c>
      <c r="P12">
        <f t="shared" si="22"/>
        <v>211.53450219111966</v>
      </c>
      <c r="Q12" s="4">
        <f t="shared" si="23"/>
        <v>25</v>
      </c>
      <c r="R12">
        <f t="shared" si="0"/>
        <v>250000</v>
      </c>
      <c r="S12">
        <f t="shared" si="1"/>
        <v>8770.7833750211103</v>
      </c>
      <c r="U12">
        <f t="shared" si="13"/>
        <v>8.090557E-3</v>
      </c>
      <c r="V12">
        <f t="shared" si="14"/>
        <v>0.01</v>
      </c>
      <c r="W12">
        <f t="shared" si="15"/>
        <v>0.89335792862929586</v>
      </c>
      <c r="X12">
        <f t="shared" si="16"/>
        <v>7.2277632429772502E-3</v>
      </c>
      <c r="Y12">
        <f t="shared" si="17"/>
        <v>8.9335792862929586E-3</v>
      </c>
      <c r="Z12">
        <f t="shared" si="18"/>
        <v>0.87719658610002571</v>
      </c>
      <c r="AB12">
        <f t="shared" si="19"/>
        <v>7579.8897382531204</v>
      </c>
      <c r="AC12">
        <f t="shared" si="2"/>
        <v>7693.701233991379</v>
      </c>
      <c r="AE12">
        <f t="shared" si="3"/>
        <v>3711.1468632883712</v>
      </c>
      <c r="AF12">
        <f t="shared" si="4"/>
        <v>-185.55734316441857</v>
      </c>
      <c r="AG12">
        <f t="shared" si="4"/>
        <v>-21.929914652500642</v>
      </c>
      <c r="AH12">
        <f t="shared" si="5"/>
        <v>-1806.9408107443126</v>
      </c>
      <c r="AI12">
        <f t="shared" si="6"/>
        <v>1696.7187947271398</v>
      </c>
      <c r="AJ12">
        <f t="shared" si="7"/>
        <v>-113.8114957382586</v>
      </c>
      <c r="AK12">
        <f t="shared" si="24"/>
        <v>576.37437350977007</v>
      </c>
      <c r="AL12">
        <f t="shared" si="8"/>
        <v>2159.2816724986515</v>
      </c>
      <c r="AN12">
        <f t="shared" si="9"/>
        <v>1991.6036607967903</v>
      </c>
      <c r="AO12">
        <f t="shared" si="9"/>
        <v>-99.580183039839525</v>
      </c>
      <c r="AP12">
        <f t="shared" si="9"/>
        <v>-11.768787361915749</v>
      </c>
      <c r="AQ12">
        <f t="shared" si="9"/>
        <v>-969.70291559217628</v>
      </c>
      <c r="AR12">
        <f t="shared" si="9"/>
        <v>910.55177480285897</v>
      </c>
      <c r="AS12">
        <f t="shared" si="9"/>
        <v>-61.077451230865279</v>
      </c>
      <c r="AT12">
        <f t="shared" si="9"/>
        <v>309.31390067769394</v>
      </c>
      <c r="AU12">
        <f t="shared" si="9"/>
        <v>1158.7882242496878</v>
      </c>
      <c r="AW12">
        <v>9</v>
      </c>
      <c r="AX12">
        <f>(R12*SUMPRODUCT(K13:$K$23, X13:$X$23)-$AZ$3*SUMPRODUCT(K12:$K$22, W13:$W$23))/Z12</f>
        <v>8770.7833750211103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9.5159809999999997E-3</v>
      </c>
      <c r="O13">
        <f t="shared" si="21"/>
        <v>4230.6900438223929</v>
      </c>
      <c r="P13">
        <f t="shared" si="22"/>
        <v>211.53450219111966</v>
      </c>
      <c r="Q13" s="4">
        <f t="shared" si="23"/>
        <v>25</v>
      </c>
      <c r="R13">
        <f t="shared" si="0"/>
        <v>250000</v>
      </c>
      <c r="S13">
        <f t="shared" si="1"/>
        <v>8883.2247314683427</v>
      </c>
      <c r="U13">
        <f t="shared" si="13"/>
        <v>9.5159809999999997E-3</v>
      </c>
      <c r="V13">
        <f t="shared" si="14"/>
        <v>0.01</v>
      </c>
      <c r="W13">
        <f t="shared" si="15"/>
        <v>0.87719658610002571</v>
      </c>
      <c r="X13">
        <f t="shared" si="16"/>
        <v>8.3473860465927089E-3</v>
      </c>
      <c r="Y13">
        <f t="shared" si="17"/>
        <v>8.7719658610002568E-3</v>
      </c>
      <c r="Z13">
        <f t="shared" si="18"/>
        <v>0.86007723419243276</v>
      </c>
      <c r="AB13">
        <f t="shared" si="19"/>
        <v>7693.701233991379</v>
      </c>
      <c r="AC13">
        <f t="shared" si="2"/>
        <v>7640.2593577511088</v>
      </c>
      <c r="AE13">
        <f t="shared" si="3"/>
        <v>3638.7201916162257</v>
      </c>
      <c r="AF13">
        <f t="shared" si="4"/>
        <v>-181.93600958081132</v>
      </c>
      <c r="AG13">
        <f t="shared" si="4"/>
        <v>-21.501930854810819</v>
      </c>
      <c r="AH13">
        <f t="shared" si="5"/>
        <v>-2086.8465116481771</v>
      </c>
      <c r="AI13">
        <f t="shared" si="6"/>
        <v>1348.4357395324264</v>
      </c>
      <c r="AJ13">
        <f t="shared" si="7"/>
        <v>53.441876240270176</v>
      </c>
      <c r="AK13">
        <f t="shared" si="24"/>
        <v>576.48009600858529</v>
      </c>
      <c r="AL13">
        <f t="shared" si="8"/>
        <v>1978.357711781282</v>
      </c>
      <c r="AN13">
        <f t="shared" si="9"/>
        <v>1856.7420001836545</v>
      </c>
      <c r="AO13">
        <f t="shared" si="9"/>
        <v>-92.837100009182748</v>
      </c>
      <c r="AP13">
        <f t="shared" si="9"/>
        <v>-10.971862633229589</v>
      </c>
      <c r="AQ13">
        <f t="shared" si="9"/>
        <v>-1064.8621938673609</v>
      </c>
      <c r="AR13">
        <f t="shared" si="9"/>
        <v>688.07084367388109</v>
      </c>
      <c r="AS13">
        <f t="shared" si="9"/>
        <v>27.269966075586634</v>
      </c>
      <c r="AT13">
        <f t="shared" si="9"/>
        <v>294.16243903426192</v>
      </c>
      <c r="AU13">
        <f t="shared" si="9"/>
        <v>1009.5032487837298</v>
      </c>
      <c r="AW13">
        <v>10</v>
      </c>
      <c r="AX13">
        <f>(R13*SUMPRODUCT(K14:$K$23, X14:$X$23)-$AZ$3*SUMPRODUCT(K13:$K$22, W14:$W$23))/Z13</f>
        <v>8883.2247314683427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10"/>
        <v>5.1400000000000001E-2</v>
      </c>
      <c r="I14" s="5">
        <f t="shared" si="11"/>
        <v>1.0514000000000001</v>
      </c>
      <c r="J14">
        <f t="shared" si="12"/>
        <v>0.95111280197831449</v>
      </c>
      <c r="K14">
        <f t="shared" si="20"/>
        <v>0.48532753093089492</v>
      </c>
      <c r="L14" s="2">
        <v>11</v>
      </c>
      <c r="M14" s="6">
        <v>1.1135328E-2</v>
      </c>
      <c r="O14">
        <f t="shared" si="21"/>
        <v>4230.6900438223929</v>
      </c>
      <c r="P14">
        <f t="shared" si="22"/>
        <v>211.53450219111966</v>
      </c>
      <c r="Q14" s="4">
        <f t="shared" si="23"/>
        <v>25</v>
      </c>
      <c r="R14">
        <f t="shared" si="0"/>
        <v>250000</v>
      </c>
      <c r="S14">
        <f t="shared" si="1"/>
        <v>8814.791898019912</v>
      </c>
      <c r="U14">
        <f t="shared" si="13"/>
        <v>1.1135328E-2</v>
      </c>
      <c r="V14">
        <f t="shared" si="14"/>
        <v>0.01</v>
      </c>
      <c r="W14">
        <f t="shared" si="15"/>
        <v>0.86007723419243276</v>
      </c>
      <c r="X14">
        <f t="shared" si="16"/>
        <v>9.5772421080655545E-3</v>
      </c>
      <c r="Y14">
        <f t="shared" si="17"/>
        <v>8.600772341924327E-3</v>
      </c>
      <c r="Z14">
        <f t="shared" si="18"/>
        <v>0.84189921974244286</v>
      </c>
      <c r="AB14">
        <f t="shared" si="19"/>
        <v>7640.2593577511088</v>
      </c>
      <c r="AC14">
        <f t="shared" si="2"/>
        <v>7421.1664211349707</v>
      </c>
      <c r="AE14">
        <f t="shared" si="3"/>
        <v>3561.8146468661939</v>
      </c>
      <c r="AF14">
        <f t="shared" si="4"/>
        <v>-178.0907323433097</v>
      </c>
      <c r="AG14">
        <f t="shared" si="4"/>
        <v>-21.047480493561071</v>
      </c>
      <c r="AH14">
        <f t="shared" si="5"/>
        <v>-2394.3105270163887</v>
      </c>
      <c r="AI14">
        <f t="shared" si="6"/>
        <v>968.36590701293426</v>
      </c>
      <c r="AJ14">
        <f t="shared" si="7"/>
        <v>219.0929366161381</v>
      </c>
      <c r="AK14">
        <f t="shared" si="24"/>
        <v>566.63274019488335</v>
      </c>
      <c r="AL14">
        <f t="shared" si="8"/>
        <v>1754.0915838239557</v>
      </c>
      <c r="AN14">
        <f t="shared" si="9"/>
        <v>1728.6467081970673</v>
      </c>
      <c r="AO14">
        <f t="shared" si="9"/>
        <v>-86.432335409853366</v>
      </c>
      <c r="AP14">
        <f t="shared" si="9"/>
        <v>-10.214921740256168</v>
      </c>
      <c r="AQ14">
        <f t="shared" si="9"/>
        <v>-1162.0248163587137</v>
      </c>
      <c r="AR14">
        <f t="shared" si="9"/>
        <v>469.97463468824395</v>
      </c>
      <c r="AS14">
        <f t="shared" si="9"/>
        <v>106.33183397230937</v>
      </c>
      <c r="AT14">
        <f t="shared" si="9"/>
        <v>275.00246874339001</v>
      </c>
      <c r="AU14">
        <f t="shared" si="9"/>
        <v>851.30893740394333</v>
      </c>
      <c r="AW14">
        <v>11</v>
      </c>
      <c r="AX14">
        <f>(R14*SUMPRODUCT(K15:$K$23, X15:$X$23)-$AZ$3*SUMPRODUCT(K14:$K$22, W15:$W$23))/Z14</f>
        <v>8814.791898019912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10"/>
        <v>5.1900000000000002E-2</v>
      </c>
      <c r="I15" s="5">
        <f t="shared" si="11"/>
        <v>1.0519000000000001</v>
      </c>
      <c r="J15">
        <f t="shared" si="12"/>
        <v>0.95066070919288903</v>
      </c>
      <c r="K15">
        <f t="shared" si="20"/>
        <v>0.46138181474559836</v>
      </c>
      <c r="L15" s="2">
        <v>12</v>
      </c>
      <c r="M15" s="6">
        <v>1.2969985999999999E-2</v>
      </c>
      <c r="O15">
        <f t="shared" si="21"/>
        <v>4230.6900438223929</v>
      </c>
      <c r="P15">
        <f t="shared" si="22"/>
        <v>211.53450219111966</v>
      </c>
      <c r="Q15" s="4">
        <f t="shared" si="23"/>
        <v>25</v>
      </c>
      <c r="R15">
        <f t="shared" si="0"/>
        <v>250000</v>
      </c>
      <c r="S15">
        <f t="shared" si="1"/>
        <v>8558.0792022458081</v>
      </c>
      <c r="U15">
        <f t="shared" si="13"/>
        <v>1.2969985999999999E-2</v>
      </c>
      <c r="V15">
        <f t="shared" si="14"/>
        <v>0.01</v>
      </c>
      <c r="W15">
        <f t="shared" si="15"/>
        <v>0.84189921974244286</v>
      </c>
      <c r="X15">
        <f t="shared" si="16"/>
        <v>1.0919421093470407E-2</v>
      </c>
      <c r="Y15">
        <f t="shared" si="17"/>
        <v>8.4189921974244294E-3</v>
      </c>
      <c r="Z15">
        <f t="shared" si="18"/>
        <v>0.82256080645154794</v>
      </c>
      <c r="AB15">
        <f t="shared" si="19"/>
        <v>7421.1664211349707</v>
      </c>
      <c r="AC15">
        <f t="shared" si="2"/>
        <v>7039.5405302755316</v>
      </c>
      <c r="AE15">
        <f t="shared" si="3"/>
        <v>3479.9998142930822</v>
      </c>
      <c r="AF15">
        <f t="shared" si="4"/>
        <v>-173.99999071465413</v>
      </c>
      <c r="AG15">
        <f t="shared" si="4"/>
        <v>-20.564020161288699</v>
      </c>
      <c r="AH15">
        <f t="shared" si="5"/>
        <v>-2729.855273367602</v>
      </c>
      <c r="AI15">
        <f t="shared" si="6"/>
        <v>555.58053004953717</v>
      </c>
      <c r="AJ15">
        <f t="shared" si="7"/>
        <v>381.6258908594391</v>
      </c>
      <c r="AK15">
        <f t="shared" si="24"/>
        <v>556.73992810062543</v>
      </c>
      <c r="AL15">
        <f t="shared" si="8"/>
        <v>1493.9463490096018</v>
      </c>
      <c r="AN15">
        <f t="shared" si="9"/>
        <v>1605.6086296328876</v>
      </c>
      <c r="AO15">
        <f t="shared" si="9"/>
        <v>-80.280431481644385</v>
      </c>
      <c r="AP15">
        <f t="shared" si="9"/>
        <v>-9.4878649404804527</v>
      </c>
      <c r="AQ15">
        <f t="shared" si="9"/>
        <v>-1259.5055800191858</v>
      </c>
      <c r="AR15">
        <f t="shared" si="9"/>
        <v>256.33475319157691</v>
      </c>
      <c r="AS15">
        <f t="shared" si="9"/>
        <v>176.07524607863365</v>
      </c>
      <c r="AT15">
        <f t="shared" si="9"/>
        <v>256.86967836840051</v>
      </c>
      <c r="AU15">
        <f t="shared" si="9"/>
        <v>689.27967763861113</v>
      </c>
      <c r="AW15">
        <v>12</v>
      </c>
      <c r="AX15">
        <f>(R15*SUMPRODUCT(K16:$K$23, X16:$X$23)-$AZ$3*SUMPRODUCT(K15:$K$22, W16:$W$23))/Z15</f>
        <v>8558.0792022458081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10"/>
        <v>5.4700000000000006E-2</v>
      </c>
      <c r="I16" s="5">
        <f t="shared" si="11"/>
        <v>1.0547</v>
      </c>
      <c r="J16">
        <f t="shared" si="12"/>
        <v>0.94813691096994412</v>
      </c>
      <c r="K16">
        <f t="shared" si="20"/>
        <v>0.43745312861059865</v>
      </c>
      <c r="L16" s="2">
        <v>13</v>
      </c>
      <c r="M16" s="6">
        <v>1.4883069000000001E-2</v>
      </c>
      <c r="O16">
        <f t="shared" si="21"/>
        <v>4230.6900438223929</v>
      </c>
      <c r="P16">
        <f t="shared" si="22"/>
        <v>211.53450219111966</v>
      </c>
      <c r="Q16" s="4">
        <f t="shared" si="23"/>
        <v>25</v>
      </c>
      <c r="R16">
        <f t="shared" si="0"/>
        <v>250000</v>
      </c>
      <c r="S16">
        <f t="shared" si="1"/>
        <v>8123.8536868614719</v>
      </c>
      <c r="U16">
        <f t="shared" si="13"/>
        <v>1.4883069000000001E-2</v>
      </c>
      <c r="V16">
        <f t="shared" si="14"/>
        <v>0.01</v>
      </c>
      <c r="W16">
        <f t="shared" si="15"/>
        <v>0.82256080645154794</v>
      </c>
      <c r="X16">
        <f t="shared" si="16"/>
        <v>1.2242229239114034E-2</v>
      </c>
      <c r="Y16">
        <f t="shared" si="17"/>
        <v>8.2256080645154803E-3</v>
      </c>
      <c r="Z16">
        <f t="shared" si="18"/>
        <v>0.8020929691479185</v>
      </c>
      <c r="AB16">
        <f t="shared" si="19"/>
        <v>7039.5405302755316</v>
      </c>
      <c r="AC16">
        <f t="shared" si="2"/>
        <v>6516.0859246179825</v>
      </c>
      <c r="AE16">
        <f t="shared" si="3"/>
        <v>3393.4067387940404</v>
      </c>
      <c r="AF16">
        <f t="shared" si="4"/>
        <v>-169.67033693970203</v>
      </c>
      <c r="AG16">
        <f t="shared" si="4"/>
        <v>-20.052324228697962</v>
      </c>
      <c r="AH16">
        <f t="shared" si="5"/>
        <v>-3060.5573097785086</v>
      </c>
      <c r="AI16">
        <f t="shared" si="6"/>
        <v>143.12676784713176</v>
      </c>
      <c r="AJ16">
        <f t="shared" si="7"/>
        <v>523.45460565754911</v>
      </c>
      <c r="AK16">
        <f t="shared" si="24"/>
        <v>561.40124818750405</v>
      </c>
      <c r="AL16">
        <f t="shared" si="8"/>
        <v>1227.9826216921849</v>
      </c>
      <c r="AN16">
        <f t="shared" si="9"/>
        <v>1484.4563945337416</v>
      </c>
      <c r="AO16">
        <f t="shared" si="9"/>
        <v>-74.222819726687078</v>
      </c>
      <c r="AP16">
        <f t="shared" si="9"/>
        <v>-8.7719519697580335</v>
      </c>
      <c r="AQ16">
        <f t="shared" si="9"/>
        <v>-1338.8503704546458</v>
      </c>
      <c r="AR16">
        <f t="shared" si="9"/>
        <v>62.611252382650626</v>
      </c>
      <c r="AS16">
        <f t="shared" si="9"/>
        <v>228.98685493052204</v>
      </c>
      <c r="AT16">
        <f t="shared" si="9"/>
        <v>245.58673242551882</v>
      </c>
      <c r="AU16">
        <f t="shared" si="9"/>
        <v>537.18483973869149</v>
      </c>
      <c r="AW16">
        <v>13</v>
      </c>
      <c r="AX16">
        <f>(R16*SUMPRODUCT(K17:$K$23, X17:$X$23)-$AZ$3*SUMPRODUCT(K16:$K$22, W17:$W$23))/Z16</f>
        <v>8123.8536868614719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10"/>
        <v>6.1700000000000005E-2</v>
      </c>
      <c r="I17" s="5">
        <f t="shared" si="11"/>
        <v>1.0617000000000001</v>
      </c>
      <c r="J17">
        <f t="shared" si="12"/>
        <v>0.94188565508147304</v>
      </c>
      <c r="K17">
        <f t="shared" si="20"/>
        <v>0.41203082660883361</v>
      </c>
      <c r="L17" s="2">
        <v>14</v>
      </c>
      <c r="M17" s="6">
        <v>1.6930661E-2</v>
      </c>
      <c r="O17">
        <f t="shared" si="21"/>
        <v>4230.6900438223929</v>
      </c>
      <c r="P17">
        <f t="shared" si="22"/>
        <v>211.53450219111966</v>
      </c>
      <c r="Q17" s="4">
        <f t="shared" si="23"/>
        <v>25</v>
      </c>
      <c r="R17">
        <f t="shared" si="0"/>
        <v>250000</v>
      </c>
      <c r="S17">
        <f t="shared" si="1"/>
        <v>7522.3243105443189</v>
      </c>
      <c r="U17">
        <f t="shared" si="13"/>
        <v>1.6930661E-2</v>
      </c>
      <c r="V17">
        <f t="shared" si="14"/>
        <v>0.01</v>
      </c>
      <c r="W17">
        <f t="shared" si="15"/>
        <v>0.8020929691479185</v>
      </c>
      <c r="X17">
        <f t="shared" si="16"/>
        <v>1.3579964151126866E-2</v>
      </c>
      <c r="Y17">
        <f t="shared" si="17"/>
        <v>8.020929691479186E-3</v>
      </c>
      <c r="Z17">
        <f t="shared" si="18"/>
        <v>0.7804920753053125</v>
      </c>
      <c r="AB17">
        <f t="shared" si="19"/>
        <v>6516.0859246179825</v>
      </c>
      <c r="AC17">
        <f t="shared" si="2"/>
        <v>5871.1145122563394</v>
      </c>
      <c r="AE17">
        <f t="shared" si="3"/>
        <v>3302.020052276463</v>
      </c>
      <c r="AF17">
        <f t="shared" si="4"/>
        <v>-165.10100261382317</v>
      </c>
      <c r="AG17">
        <f t="shared" si="4"/>
        <v>-19.512301882632812</v>
      </c>
      <c r="AH17">
        <f t="shared" si="5"/>
        <v>-3394.9910377817164</v>
      </c>
      <c r="AI17">
        <f t="shared" si="6"/>
        <v>-277.58429000170963</v>
      </c>
      <c r="AJ17">
        <f t="shared" si="7"/>
        <v>644.97141236164316</v>
      </c>
      <c r="AK17">
        <f t="shared" si="24"/>
        <v>595.59040691311441</v>
      </c>
      <c r="AL17">
        <f t="shared" si="8"/>
        <v>962.97752927304794</v>
      </c>
      <c r="AN17">
        <f t="shared" si="9"/>
        <v>1360.5340516184151</v>
      </c>
      <c r="AO17">
        <f t="shared" si="9"/>
        <v>-68.026702580920755</v>
      </c>
      <c r="AP17">
        <f t="shared" si="9"/>
        <v>-8.039669873742298</v>
      </c>
      <c r="AQ17">
        <f t="shared" si="9"/>
        <v>-1398.8409636267825</v>
      </c>
      <c r="AR17">
        <f t="shared" si="9"/>
        <v>-114.3732844630306</v>
      </c>
      <c r="AS17">
        <f t="shared" si="9"/>
        <v>265.74810417443473</v>
      </c>
      <c r="AT17">
        <f t="shared" si="9"/>
        <v>245.40160768070209</v>
      </c>
      <c r="AU17">
        <f t="shared" si="9"/>
        <v>396.7764273921062</v>
      </c>
      <c r="AW17">
        <v>14</v>
      </c>
      <c r="AX17">
        <f>(R17*SUMPRODUCT(K18:$K$23, X18:$X$23)-$AZ$3*SUMPRODUCT(K17:$K$22, W18:$W$23))/Z17</f>
        <v>7522.3243105443189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10"/>
        <v>7.0099999999999996E-2</v>
      </c>
      <c r="I18" s="5">
        <f t="shared" si="11"/>
        <v>1.0701000000000001</v>
      </c>
      <c r="J18">
        <f t="shared" si="12"/>
        <v>0.93449210354172507</v>
      </c>
      <c r="K18">
        <f t="shared" si="20"/>
        <v>0.38503955388172473</v>
      </c>
      <c r="L18" s="2">
        <v>15</v>
      </c>
      <c r="M18" s="6">
        <v>1.9185959999999998E-2</v>
      </c>
      <c r="O18">
        <f t="shared" si="21"/>
        <v>4230.6900438223929</v>
      </c>
      <c r="P18">
        <f t="shared" si="22"/>
        <v>211.53450219111966</v>
      </c>
      <c r="Q18" s="4">
        <f t="shared" si="23"/>
        <v>25</v>
      </c>
      <c r="R18">
        <f t="shared" si="0"/>
        <v>250000</v>
      </c>
      <c r="S18">
        <f t="shared" si="1"/>
        <v>6757.9817498328084</v>
      </c>
      <c r="U18">
        <f t="shared" si="13"/>
        <v>1.9185959999999998E-2</v>
      </c>
      <c r="V18">
        <f t="shared" si="14"/>
        <v>0.01</v>
      </c>
      <c r="W18">
        <f t="shared" si="15"/>
        <v>0.7804920753053125</v>
      </c>
      <c r="X18">
        <f t="shared" si="16"/>
        <v>1.4974489737124713E-2</v>
      </c>
      <c r="Y18">
        <f t="shared" si="17"/>
        <v>7.804920753053125E-3</v>
      </c>
      <c r="Z18">
        <f t="shared" si="18"/>
        <v>0.75771266481513466</v>
      </c>
      <c r="AB18">
        <f t="shared" si="19"/>
        <v>5871.1145122563394</v>
      </c>
      <c r="AC18">
        <f t="shared" si="2"/>
        <v>5120.6083604378637</v>
      </c>
      <c r="AE18">
        <f t="shared" si="3"/>
        <v>3205.6474271115244</v>
      </c>
      <c r="AF18">
        <f t="shared" si="4"/>
        <v>-160.28237135557623</v>
      </c>
      <c r="AG18">
        <f t="shared" si="4"/>
        <v>-18.942816620378366</v>
      </c>
      <c r="AH18">
        <f t="shared" si="5"/>
        <v>-3743.6224342811779</v>
      </c>
      <c r="AI18">
        <f t="shared" si="6"/>
        <v>-717.20019514560818</v>
      </c>
      <c r="AJ18">
        <f t="shared" si="7"/>
        <v>750.5061518184757</v>
      </c>
      <c r="AK18">
        <f t="shared" si="24"/>
        <v>625.04521771766133</v>
      </c>
      <c r="AL18">
        <f t="shared" si="8"/>
        <v>658.35117439052885</v>
      </c>
      <c r="AN18">
        <f t="shared" si="9"/>
        <v>1234.30105523712</v>
      </c>
      <c r="AO18">
        <f t="shared" si="9"/>
        <v>-61.715052761856008</v>
      </c>
      <c r="AP18">
        <f t="shared" si="9"/>
        <v>-7.2937336607738068</v>
      </c>
      <c r="AQ18">
        <f t="shared" si="9"/>
        <v>-1441.4427119972411</v>
      </c>
      <c r="AR18">
        <f t="shared" si="9"/>
        <v>-276.15044318275091</v>
      </c>
      <c r="AS18">
        <f t="shared" si="9"/>
        <v>288.97455388167583</v>
      </c>
      <c r="AT18">
        <f t="shared" si="9"/>
        <v>240.66713178591382</v>
      </c>
      <c r="AU18">
        <f t="shared" si="9"/>
        <v>253.49124248483878</v>
      </c>
      <c r="AW18">
        <v>15</v>
      </c>
      <c r="AX18">
        <f>(R18*SUMPRODUCT(K19:$K$23, X19:$X$23)-$AZ$3*SUMPRODUCT(K18:$K$22, W19:$W$23))/Z18</f>
        <v>6757.9817498328084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10"/>
        <v>7.3400000000000007E-2</v>
      </c>
      <c r="I19" s="5">
        <f t="shared" si="11"/>
        <v>1.0733999999999999</v>
      </c>
      <c r="J19">
        <f t="shared" si="12"/>
        <v>0.93161915408980811</v>
      </c>
      <c r="K19">
        <f t="shared" si="20"/>
        <v>0.35871022347840947</v>
      </c>
      <c r="L19" s="2">
        <v>16</v>
      </c>
      <c r="M19" s="6">
        <v>2.1884238E-2</v>
      </c>
      <c r="O19">
        <f t="shared" si="21"/>
        <v>4230.6900438223929</v>
      </c>
      <c r="P19">
        <f t="shared" si="22"/>
        <v>211.53450219111966</v>
      </c>
      <c r="Q19" s="4">
        <f t="shared" si="23"/>
        <v>25</v>
      </c>
      <c r="R19">
        <f t="shared" si="0"/>
        <v>250000</v>
      </c>
      <c r="S19">
        <f t="shared" si="1"/>
        <v>5807.9036143240819</v>
      </c>
      <c r="U19">
        <f t="shared" si="13"/>
        <v>2.1884238E-2</v>
      </c>
      <c r="V19">
        <f t="shared" si="14"/>
        <v>0.01</v>
      </c>
      <c r="W19">
        <f t="shared" si="15"/>
        <v>0.75771266481513466</v>
      </c>
      <c r="X19">
        <f t="shared" si="16"/>
        <v>1.6581964292428635E-2</v>
      </c>
      <c r="Y19">
        <f t="shared" si="17"/>
        <v>7.5771266481513468E-3</v>
      </c>
      <c r="Z19">
        <f t="shared" si="18"/>
        <v>0.73355357387455467</v>
      </c>
      <c r="AB19">
        <f t="shared" si="19"/>
        <v>5120.6083604378637</v>
      </c>
      <c r="AC19">
        <f t="shared" si="2"/>
        <v>4260.4084530063737</v>
      </c>
      <c r="AE19">
        <f t="shared" si="3"/>
        <v>3103.4378016014125</v>
      </c>
      <c r="AF19">
        <f t="shared" si="4"/>
        <v>-155.17189008007063</v>
      </c>
      <c r="AG19">
        <f t="shared" si="4"/>
        <v>-18.338839346863868</v>
      </c>
      <c r="AH19">
        <f t="shared" si="5"/>
        <v>-4145.4910731071586</v>
      </c>
      <c r="AI19">
        <f t="shared" si="6"/>
        <v>-1215.5640009326808</v>
      </c>
      <c r="AJ19">
        <f t="shared" si="7"/>
        <v>860.19990743148992</v>
      </c>
      <c r="AK19">
        <f t="shared" si="24"/>
        <v>592.25537156180576</v>
      </c>
      <c r="AL19">
        <f t="shared" si="8"/>
        <v>236.89127806061492</v>
      </c>
      <c r="AN19">
        <f t="shared" si="9"/>
        <v>1113.2348673637864</v>
      </c>
      <c r="AO19">
        <f t="shared" si="9"/>
        <v>-55.661743368189327</v>
      </c>
      <c r="AP19">
        <f t="shared" si="9"/>
        <v>-6.5783291604481864</v>
      </c>
      <c r="AQ19">
        <f t="shared" si="9"/>
        <v>-1487.0300292620204</v>
      </c>
      <c r="AR19">
        <f t="shared" si="9"/>
        <v>-436.03523442687145</v>
      </c>
      <c r="AS19">
        <f t="shared" si="9"/>
        <v>308.56250103085688</v>
      </c>
      <c r="AT19">
        <f t="shared" si="9"/>
        <v>212.44805668922379</v>
      </c>
      <c r="AU19">
        <f t="shared" si="9"/>
        <v>84.975323293209215</v>
      </c>
      <c r="AW19">
        <v>16</v>
      </c>
      <c r="AX19">
        <f>(R19*SUMPRODUCT(K20:$K$23, X20:$X$23)-$AZ$3*SUMPRODUCT(K19:$K$22, W20:$W$23))/Z19</f>
        <v>5807.9036143240819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0.34023543913346244</v>
      </c>
      <c r="L20" s="2">
        <v>17</v>
      </c>
      <c r="M20" s="6">
        <v>2.4761703999999999E-2</v>
      </c>
      <c r="O20">
        <f t="shared" si="21"/>
        <v>4230.6900438223929</v>
      </c>
      <c r="P20">
        <f t="shared" si="22"/>
        <v>211.53450219111966</v>
      </c>
      <c r="Q20" s="4">
        <f t="shared" si="23"/>
        <v>25</v>
      </c>
      <c r="R20">
        <f t="shared" si="0"/>
        <v>250000</v>
      </c>
      <c r="S20">
        <f t="shared" si="1"/>
        <v>4633.4655566423435</v>
      </c>
      <c r="U20">
        <f t="shared" si="13"/>
        <v>2.4761703999999999E-2</v>
      </c>
      <c r="V20">
        <f t="shared" si="14"/>
        <v>0.01</v>
      </c>
      <c r="W20">
        <f t="shared" si="15"/>
        <v>0.73355357387455467</v>
      </c>
      <c r="X20">
        <f t="shared" si="16"/>
        <v>1.8164036464423855E-2</v>
      </c>
      <c r="Y20">
        <f t="shared" si="17"/>
        <v>7.3355357387455472E-3</v>
      </c>
      <c r="Z20">
        <f t="shared" si="18"/>
        <v>0.70805400167138521</v>
      </c>
      <c r="AB20">
        <f t="shared" si="19"/>
        <v>4260.4084530063737</v>
      </c>
      <c r="AC20">
        <f t="shared" si="2"/>
        <v>3280.7438289871438</v>
      </c>
      <c r="AE20">
        <f t="shared" si="3"/>
        <v>2995.5570153597332</v>
      </c>
      <c r="AF20">
        <f t="shared" si="4"/>
        <v>-149.77785076798668</v>
      </c>
      <c r="AG20">
        <f t="shared" si="4"/>
        <v>-17.701350041784629</v>
      </c>
      <c r="AH20">
        <f t="shared" si="5"/>
        <v>-4541.0091161059636</v>
      </c>
      <c r="AI20">
        <f t="shared" si="6"/>
        <v>-1712.9313015560019</v>
      </c>
      <c r="AJ20">
        <f t="shared" si="7"/>
        <v>979.6646240192299</v>
      </c>
      <c r="AK20">
        <f t="shared" si="24"/>
        <v>385.86598763557788</v>
      </c>
      <c r="AL20">
        <f t="shared" si="8"/>
        <v>-347.40068990119414</v>
      </c>
      <c r="AN20">
        <f t="shared" si="9"/>
        <v>1019.194656570243</v>
      </c>
      <c r="AO20">
        <f t="shared" si="9"/>
        <v>-50.959732828512152</v>
      </c>
      <c r="AP20">
        <f t="shared" si="9"/>
        <v>-6.0226266047217267</v>
      </c>
      <c r="AQ20">
        <f t="shared" si="9"/>
        <v>-1545.0122307273687</v>
      </c>
      <c r="AR20">
        <f t="shared" si="9"/>
        <v>-582.79993359035973</v>
      </c>
      <c r="AS20">
        <f t="shared" si="9"/>
        <v>333.31662355670107</v>
      </c>
      <c r="AT20">
        <f t="shared" si="9"/>
        <v>131.28528374985802</v>
      </c>
      <c r="AU20">
        <f t="shared" si="9"/>
        <v>-118.1980262838006</v>
      </c>
      <c r="AW20">
        <v>17</v>
      </c>
      <c r="AX20">
        <f>(R20*SUMPRODUCT(K21:$K$23, X21:$X$23)-$AZ$3*SUMPRODUCT(K20:$K$22, W21:$W$23))/Z20</f>
        <v>4633.4655566423435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10"/>
        <v>5.1300000000000005E-2</v>
      </c>
      <c r="I21" s="5">
        <f t="shared" si="11"/>
        <v>1.0512999999999999</v>
      </c>
      <c r="J21">
        <f t="shared" si="12"/>
        <v>0.95120327213925626</v>
      </c>
      <c r="K21">
        <f t="shared" si="20"/>
        <v>0.32363306300148625</v>
      </c>
      <c r="L21" s="2">
        <v>18</v>
      </c>
      <c r="M21" s="6">
        <v>2.7627288E-2</v>
      </c>
      <c r="O21">
        <f t="shared" si="21"/>
        <v>4230.6900438223929</v>
      </c>
      <c r="P21">
        <f t="shared" si="22"/>
        <v>211.53450219111966</v>
      </c>
      <c r="Q21" s="4">
        <f t="shared" si="23"/>
        <v>25</v>
      </c>
      <c r="R21">
        <f t="shared" si="0"/>
        <v>250000</v>
      </c>
      <c r="S21">
        <f t="shared" si="1"/>
        <v>3251.5398197594682</v>
      </c>
      <c r="U21">
        <f t="shared" si="13"/>
        <v>2.7627288E-2</v>
      </c>
      <c r="V21">
        <f t="shared" si="14"/>
        <v>0.01</v>
      </c>
      <c r="W21">
        <f t="shared" si="15"/>
        <v>0.70805400167138521</v>
      </c>
      <c r="X21">
        <f t="shared" si="16"/>
        <v>1.9561611823727839E-2</v>
      </c>
      <c r="Y21">
        <f t="shared" si="17"/>
        <v>7.0805400167138523E-3</v>
      </c>
      <c r="Z21">
        <f t="shared" si="18"/>
        <v>0.68141184983094349</v>
      </c>
      <c r="AB21">
        <f t="shared" si="19"/>
        <v>3280.7438289871438</v>
      </c>
      <c r="AC21">
        <f t="shared" si="2"/>
        <v>2215.6377633812717</v>
      </c>
      <c r="AE21">
        <f t="shared" si="3"/>
        <v>2882.8423288223721</v>
      </c>
      <c r="AF21">
        <f t="shared" si="4"/>
        <v>-144.14211644111862</v>
      </c>
      <c r="AG21">
        <f t="shared" si="4"/>
        <v>-17.035296245773587</v>
      </c>
      <c r="AH21">
        <f t="shared" si="5"/>
        <v>-4890.4029559319597</v>
      </c>
      <c r="AI21">
        <f t="shared" si="6"/>
        <v>-2168.7380397964798</v>
      </c>
      <c r="AJ21">
        <f t="shared" si="7"/>
        <v>1065.1060656058721</v>
      </c>
      <c r="AK21">
        <f t="shared" si="24"/>
        <v>308.7974793221988</v>
      </c>
      <c r="AL21">
        <f t="shared" si="8"/>
        <v>-794.83449486840891</v>
      </c>
      <c r="AN21">
        <f t="shared" si="9"/>
        <v>932.9830930271221</v>
      </c>
      <c r="AO21">
        <f t="shared" si="9"/>
        <v>-46.649154651356106</v>
      </c>
      <c r="AP21">
        <f t="shared" si="9"/>
        <v>-5.5131851031574257</v>
      </c>
      <c r="AQ21">
        <f t="shared" si="9"/>
        <v>-1582.6960879397825</v>
      </c>
      <c r="AR21">
        <f t="shared" si="9"/>
        <v>-701.875334667174</v>
      </c>
      <c r="AS21">
        <f t="shared" si="9"/>
        <v>344.70353843349034</v>
      </c>
      <c r="AT21">
        <f t="shared" si="9"/>
        <v>99.937074080181318</v>
      </c>
      <c r="AU21">
        <f t="shared" si="9"/>
        <v>-257.23472215350228</v>
      </c>
      <c r="AW21">
        <v>18</v>
      </c>
      <c r="AX21">
        <f>(R21*SUMPRODUCT(K22:$K$23, X22:$X$23)-$AZ$3*SUMPRODUCT(K21:$K$22, W22:$W$23))/Z21</f>
        <v>3251.5398197594682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10"/>
        <v>7.0000000000000007E-2</v>
      </c>
      <c r="I22" s="5">
        <f t="shared" si="11"/>
        <v>1.07</v>
      </c>
      <c r="J22">
        <f t="shared" si="12"/>
        <v>0.93457943925233644</v>
      </c>
      <c r="K22">
        <f t="shared" si="20"/>
        <v>0.30246080654344509</v>
      </c>
      <c r="L22" s="2">
        <v>19</v>
      </c>
      <c r="M22" s="6">
        <v>3.0780427999999999E-2</v>
      </c>
      <c r="O22">
        <f t="shared" si="21"/>
        <v>4230.6900438223929</v>
      </c>
      <c r="P22">
        <f t="shared" si="22"/>
        <v>211.53450219111966</v>
      </c>
      <c r="Q22" s="4">
        <f t="shared" si="23"/>
        <v>25</v>
      </c>
      <c r="R22">
        <f t="shared" si="0"/>
        <v>250000</v>
      </c>
      <c r="S22">
        <f t="shared" si="1"/>
        <v>1688.2522115992363</v>
      </c>
      <c r="U22">
        <f t="shared" si="13"/>
        <v>3.0780427999999999E-2</v>
      </c>
      <c r="V22">
        <f t="shared" si="14"/>
        <v>0.01</v>
      </c>
      <c r="W22">
        <f t="shared" si="15"/>
        <v>0.68141184983094349</v>
      </c>
      <c r="X22">
        <f t="shared" si="16"/>
        <v>2.0974148382068167E-2</v>
      </c>
      <c r="Y22">
        <f t="shared" si="17"/>
        <v>6.8141184983094355E-3</v>
      </c>
      <c r="Z22">
        <f t="shared" si="18"/>
        <v>0.65362358295056588</v>
      </c>
      <c r="AB22">
        <f t="shared" si="19"/>
        <v>2215.6377633812717</v>
      </c>
      <c r="AC22">
        <f t="shared" si="2"/>
        <v>1103.4814594697098</v>
      </c>
      <c r="AE22">
        <f t="shared" si="3"/>
        <v>2765.2787847964792</v>
      </c>
      <c r="AF22">
        <f t="shared" si="4"/>
        <v>-138.26393923982397</v>
      </c>
      <c r="AG22">
        <f t="shared" si="4"/>
        <v>-16.340589573764149</v>
      </c>
      <c r="AH22">
        <f t="shared" si="5"/>
        <v>-5243.537095517042</v>
      </c>
      <c r="AI22">
        <f t="shared" si="6"/>
        <v>-2632.8628395341511</v>
      </c>
      <c r="AJ22">
        <f t="shared" si="7"/>
        <v>1112.156303911562</v>
      </c>
      <c r="AK22">
        <f t="shared" si="24"/>
        <v>338.98568262565493</v>
      </c>
      <c r="AL22">
        <f t="shared" si="8"/>
        <v>-1181.7208529969344</v>
      </c>
      <c r="AN22">
        <f t="shared" si="9"/>
        <v>836.38845156702087</v>
      </c>
      <c r="AO22">
        <f t="shared" si="9"/>
        <v>-41.819422578351045</v>
      </c>
      <c r="AP22">
        <f t="shared" si="9"/>
        <v>-4.9423879018761143</v>
      </c>
      <c r="AQ22">
        <f t="shared" si="9"/>
        <v>-1585.9644590505579</v>
      </c>
      <c r="AR22">
        <f t="shared" si="9"/>
        <v>-796.33781796376445</v>
      </c>
      <c r="AS22">
        <f t="shared" si="9"/>
        <v>336.38369268346787</v>
      </c>
      <c r="AT22">
        <f t="shared" si="9"/>
        <v>102.52988297363589</v>
      </c>
      <c r="AU22">
        <f t="shared" si="9"/>
        <v>-357.42424230666069</v>
      </c>
      <c r="AW22">
        <v>19</v>
      </c>
      <c r="AX22">
        <f>(R22*SUMPRODUCT(K23:$K$23, X23:$X$23)-$AZ$3*SUMPRODUCT(K22:$K$22, W23:$W$23))/Z22</f>
        <v>1688.2522115992363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10"/>
        <v>0.10390000000000001</v>
      </c>
      <c r="I23" s="5">
        <f t="shared" si="11"/>
        <v>1.1039000000000001</v>
      </c>
      <c r="J23">
        <f t="shared" si="12"/>
        <v>0.90587915572062683</v>
      </c>
      <c r="K23">
        <f t="shared" si="20"/>
        <v>0.2739929400701559</v>
      </c>
      <c r="L23" s="2">
        <v>20</v>
      </c>
      <c r="M23" s="6">
        <v>3.4133669999999998E-2</v>
      </c>
      <c r="O23">
        <f t="shared" si="21"/>
        <v>4230.6900438223929</v>
      </c>
      <c r="P23">
        <f t="shared" si="22"/>
        <v>211.53450219111966</v>
      </c>
      <c r="Q23" s="4">
        <f t="shared" si="23"/>
        <v>25</v>
      </c>
      <c r="R23">
        <f t="shared" si="0"/>
        <v>250000</v>
      </c>
      <c r="S23">
        <f t="shared" si="1"/>
        <v>1766.2011503211295</v>
      </c>
      <c r="U23">
        <f t="shared" si="13"/>
        <v>3.4133669999999998E-2</v>
      </c>
      <c r="V23">
        <f t="shared" si="14"/>
        <v>0.01</v>
      </c>
      <c r="W23">
        <f t="shared" si="15"/>
        <v>0.65362358295056588</v>
      </c>
      <c r="X23">
        <f t="shared" si="16"/>
        <v>2.2310571684652242E-2</v>
      </c>
      <c r="Y23">
        <f t="shared" si="17"/>
        <v>6.5362358295056591E-3</v>
      </c>
      <c r="Z23">
        <f t="shared" si="18"/>
        <v>0.62477677543640797</v>
      </c>
      <c r="AB23">
        <f t="shared" si="19"/>
        <v>1103.4814594697098</v>
      </c>
      <c r="AC23">
        <f t="shared" si="2"/>
        <v>1103.4814594697098</v>
      </c>
      <c r="AE23">
        <f t="shared" si="3"/>
        <v>2643.2368834502704</v>
      </c>
      <c r="AF23">
        <f t="shared" si="4"/>
        <v>-132.16184417251353</v>
      </c>
      <c r="AG23">
        <f t="shared" si="4"/>
        <v>-15.619419385910199</v>
      </c>
      <c r="AH23">
        <f t="shared" si="5"/>
        <v>-5577.6429211630602</v>
      </c>
      <c r="AI23">
        <f t="shared" si="6"/>
        <v>-3082.1873012712135</v>
      </c>
      <c r="AJ23">
        <f t="shared" si="7"/>
        <v>0</v>
      </c>
      <c r="AK23">
        <f t="shared" si="24"/>
        <v>375.5524202198618</v>
      </c>
      <c r="AL23">
        <f t="shared" si="8"/>
        <v>-2706.6348810513518</v>
      </c>
      <c r="AN23">
        <f t="shared" si="9"/>
        <v>724.22824499841556</v>
      </c>
      <c r="AO23">
        <f t="shared" si="9"/>
        <v>-36.211412249920784</v>
      </c>
      <c r="AP23">
        <f t="shared" si="9"/>
        <v>-4.2796106397343241</v>
      </c>
      <c r="AQ23">
        <f t="shared" si="9"/>
        <v>-1528.2347826309597</v>
      </c>
      <c r="AR23">
        <f t="shared" si="9"/>
        <v>-844.49756052219914</v>
      </c>
      <c r="AS23">
        <f t="shared" si="9"/>
        <v>0</v>
      </c>
      <c r="AT23">
        <f t="shared" si="9"/>
        <v>102.8987117665026</v>
      </c>
      <c r="AU23">
        <f t="shared" si="9"/>
        <v>-741.59884875569662</v>
      </c>
      <c r="AW23">
        <v>20</v>
      </c>
      <c r="AX23">
        <f>(R23*SUMPRODUCT(K$23:$K24, X$23:$X24)-$AZ$3*SUMPRODUCT(K$22:$K23, W$23:$W24))/Z23</f>
        <v>1766.2011503211295</v>
      </c>
    </row>
    <row r="25" spans="5:50" x14ac:dyDescent="0.25">
      <c r="AN25" s="8">
        <f t="shared" ref="AN25:AU25" si="25">SUM(AN3:AN23)</f>
        <v>39145.278142419207</v>
      </c>
      <c r="AO25" s="8">
        <f t="shared" si="25"/>
        <v>-5130.2814399877543</v>
      </c>
      <c r="AP25" s="8">
        <f t="shared" si="25"/>
        <v>-1728.7499237520667</v>
      </c>
      <c r="AQ25" s="8">
        <f t="shared" si="25"/>
        <v>-21502.131826878736</v>
      </c>
      <c r="AR25" s="8">
        <f t="shared" si="25"/>
        <v>10784.114951800642</v>
      </c>
      <c r="AS25" s="8">
        <f t="shared" si="25"/>
        <v>-3483.0633140392251</v>
      </c>
      <c r="AT25" s="8">
        <f t="shared" si="25"/>
        <v>5496.0908673854947</v>
      </c>
      <c r="AU25" s="9">
        <f t="shared" si="25"/>
        <v>12797.142505146916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85" priority="1" operator="lessThan">
      <formula>0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2CE784-AA4B-4BBD-A2D0-4B5A2E4C2DA5}">
  <dimension ref="A1:AZ29"/>
  <sheetViews>
    <sheetView workbookViewId="0">
      <selection activeCell="M33" sqref="M33"/>
    </sheetView>
  </sheetViews>
  <sheetFormatPr defaultRowHeight="15" x14ac:dyDescent="0.25"/>
  <cols>
    <col min="3" max="3" width="9.28515625" bestFit="1" customWidth="1"/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44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v>14771.868008893738</v>
      </c>
      <c r="K3">
        <v>1</v>
      </c>
      <c r="L3" s="2">
        <v>0</v>
      </c>
      <c r="O3">
        <f>$C$3</f>
        <v>14771.868008893738</v>
      </c>
      <c r="P3">
        <f>O3*B5</f>
        <v>11817.494407114991</v>
      </c>
      <c r="Q3" s="4">
        <f>B8</f>
        <v>1522.432587</v>
      </c>
      <c r="R3">
        <f t="shared" ref="R3:R23" si="0">$C$6</f>
        <v>250000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14771.868008893738</v>
      </c>
      <c r="AF3">
        <f t="shared" ref="AF3:AG23" si="4">-$Z3*P3</f>
        <v>-11817.494407114991</v>
      </c>
      <c r="AG3">
        <f t="shared" si="4"/>
        <v>-1522.432587</v>
      </c>
      <c r="AH3">
        <f t="shared" ref="AH3:AH23" si="5">-X3*R3</f>
        <v>0</v>
      </c>
      <c r="AI3">
        <f t="shared" ref="AI3:AI23" si="6">SUM(AE3:AH3)</f>
        <v>1431.9410147787469</v>
      </c>
      <c r="AJ3">
        <f t="shared" ref="AJ3:AJ23" si="7">AB3-AC3</f>
        <v>0</v>
      </c>
      <c r="AL3">
        <f t="shared" ref="AL3:AL23" si="8">SUM(AI3:AK3)</f>
        <v>1431.9410147787469</v>
      </c>
      <c r="AN3">
        <f t="shared" ref="AN3:AU23" si="9">AE3*$K3</f>
        <v>14771.868008893738</v>
      </c>
      <c r="AO3">
        <f t="shared" si="9"/>
        <v>-11817.494407114991</v>
      </c>
      <c r="AP3">
        <f t="shared" si="9"/>
        <v>-1522.432587</v>
      </c>
      <c r="AQ3">
        <f t="shared" si="9"/>
        <v>0</v>
      </c>
      <c r="AR3">
        <f t="shared" si="9"/>
        <v>1431.9410147787469</v>
      </c>
      <c r="AS3">
        <f t="shared" si="9"/>
        <v>0</v>
      </c>
      <c r="AT3">
        <f t="shared" si="9"/>
        <v>0</v>
      </c>
      <c r="AU3">
        <f t="shared" si="9"/>
        <v>1431.9410147787469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6829.4423804573398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v>1.5900000000000001E-2</v>
      </c>
      <c r="G4" s="5"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Mortalities!B31:B50</f>
        <v>1.1135328E-2</v>
      </c>
      <c r="R4">
        <f t="shared" si="0"/>
        <v>250000</v>
      </c>
      <c r="S4">
        <f t="shared" si="1"/>
        <v>4308.7904054443079</v>
      </c>
      <c r="U4">
        <f t="shared" ref="U4:U23" si="13">M4</f>
        <v>1.1135328E-2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1.1135328E-2</v>
      </c>
      <c r="Y4">
        <f t="shared" ref="Y4:Y23" si="17">V4*W4</f>
        <v>0.01</v>
      </c>
      <c r="Z4">
        <f t="shared" ref="Z4:Z23" si="18">MAX(0, W4-X4-Y4)</f>
        <v>0.97886467200000005</v>
      </c>
      <c r="AB4">
        <f t="shared" ref="AB4:AB23" si="19">AC3</f>
        <v>0</v>
      </c>
      <c r="AC4">
        <f t="shared" si="2"/>
        <v>4217.7227069419896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-2783.8319999999999</v>
      </c>
      <c r="AI4">
        <f t="shared" si="6"/>
        <v>-2783.8319999999999</v>
      </c>
      <c r="AJ4">
        <f t="shared" si="7"/>
        <v>-4217.7227069419896</v>
      </c>
      <c r="AK4">
        <f>H4*SUM(AB4, AE4:AF4)</f>
        <v>0</v>
      </c>
      <c r="AL4">
        <f t="shared" si="8"/>
        <v>-7001.5547069419899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-2611.7196735153389</v>
      </c>
      <c r="AR4">
        <f t="shared" si="9"/>
        <v>-2611.7196735153389</v>
      </c>
      <c r="AS4">
        <f t="shared" si="9"/>
        <v>-3956.9591021127585</v>
      </c>
      <c r="AT4">
        <f t="shared" si="9"/>
        <v>0</v>
      </c>
      <c r="AU4">
        <f t="shared" si="9"/>
        <v>-6568.6787756280974</v>
      </c>
      <c r="AW4">
        <v>1</v>
      </c>
      <c r="AX4">
        <f>(R4*SUMPRODUCT(K5:$K$23, X5:$X$23)-$AZ$3*SUMPRODUCT(K4:$K$22, W5:$W$23))/Z4</f>
        <v>4308.7904054443079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v>3.6400000000000002E-2</v>
      </c>
      <c r="G5" s="5"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1.2969985999999999E-2</v>
      </c>
      <c r="O5">
        <f t="shared" ref="O5:O23" si="21">$C$3</f>
        <v>14771.868008893738</v>
      </c>
      <c r="P5">
        <f t="shared" ref="P5:P23" si="22">O5*$C$5</f>
        <v>738.59340044468695</v>
      </c>
      <c r="Q5" s="4">
        <f t="shared" ref="Q5:Q23" si="23">$C$8</f>
        <v>25</v>
      </c>
      <c r="R5">
        <f t="shared" si="0"/>
        <v>250000</v>
      </c>
      <c r="S5">
        <f t="shared" si="1"/>
        <v>8102.0022743168765</v>
      </c>
      <c r="U5">
        <f t="shared" si="13"/>
        <v>1.2969985999999999E-2</v>
      </c>
      <c r="V5">
        <f t="shared" si="14"/>
        <v>0.01</v>
      </c>
      <c r="W5">
        <f t="shared" si="15"/>
        <v>0.97886467200000005</v>
      </c>
      <c r="X5">
        <f t="shared" si="16"/>
        <v>1.2695861091734591E-2</v>
      </c>
      <c r="Y5">
        <f t="shared" si="17"/>
        <v>9.7886467200000004E-3</v>
      </c>
      <c r="Z5">
        <f t="shared" si="18"/>
        <v>0.95638016418826544</v>
      </c>
      <c r="AB5">
        <f t="shared" si="19"/>
        <v>4217.7227069419896</v>
      </c>
      <c r="AC5">
        <f t="shared" si="2"/>
        <v>7748.5942653648744</v>
      </c>
      <c r="AE5">
        <f t="shared" si="3"/>
        <v>14127.521551713178</v>
      </c>
      <c r="AF5">
        <f t="shared" si="4"/>
        <v>-706.376077585659</v>
      </c>
      <c r="AG5">
        <f t="shared" si="4"/>
        <v>-23.909504104706635</v>
      </c>
      <c r="AH5">
        <f t="shared" si="5"/>
        <v>-3173.9652729336481</v>
      </c>
      <c r="AI5">
        <f t="shared" si="6"/>
        <v>10223.270697089165</v>
      </c>
      <c r="AJ5">
        <f t="shared" si="7"/>
        <v>-3530.8715584228848</v>
      </c>
      <c r="AK5">
        <f>H5*SUM(AB5, AE5:AF5)</f>
        <v>1523.998210844406</v>
      </c>
      <c r="AL5">
        <f t="shared" si="8"/>
        <v>8216.3973495106857</v>
      </c>
      <c r="AN5">
        <f t="shared" si="9"/>
        <v>12199.997996287282</v>
      </c>
      <c r="AO5">
        <f t="shared" si="9"/>
        <v>-609.9998998143642</v>
      </c>
      <c r="AP5">
        <f t="shared" si="9"/>
        <v>-20.647351419844121</v>
      </c>
      <c r="AQ5">
        <f t="shared" si="9"/>
        <v>-2740.9174233664676</v>
      </c>
      <c r="AR5">
        <f t="shared" si="9"/>
        <v>8828.4333216866071</v>
      </c>
      <c r="AS5">
        <f t="shared" si="9"/>
        <v>-3049.1283117301809</v>
      </c>
      <c r="AT5">
        <f t="shared" si="9"/>
        <v>1316.0677228903253</v>
      </c>
      <c r="AU5">
        <f t="shared" si="9"/>
        <v>7095.3727328467512</v>
      </c>
      <c r="AW5">
        <v>2</v>
      </c>
      <c r="AX5">
        <f>(R5*SUMPRODUCT(K6:$K$23, X6:$X$23)-$AZ$3*SUMPRODUCT(K5:$K$22, W6:$W$23))/Z5</f>
        <v>8102.0022743168765</v>
      </c>
    </row>
    <row r="6" spans="1:52" x14ac:dyDescent="0.25">
      <c r="A6" t="s">
        <v>16</v>
      </c>
      <c r="C6" s="2">
        <f>'T.26.04.C'!C6</f>
        <v>250000</v>
      </c>
      <c r="E6">
        <v>2006</v>
      </c>
      <c r="F6" s="5">
        <v>5.8799999999999998E-2</v>
      </c>
      <c r="G6" s="5"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1.4883069000000001E-2</v>
      </c>
      <c r="O6">
        <f t="shared" si="21"/>
        <v>14771.868008893738</v>
      </c>
      <c r="P6">
        <f t="shared" si="22"/>
        <v>738.59340044468695</v>
      </c>
      <c r="Q6" s="4">
        <f t="shared" si="23"/>
        <v>25</v>
      </c>
      <c r="R6">
        <f t="shared" si="0"/>
        <v>250000</v>
      </c>
      <c r="S6">
        <f t="shared" si="1"/>
        <v>11385.118284648706</v>
      </c>
      <c r="U6">
        <f t="shared" si="13"/>
        <v>1.4883069000000001E-2</v>
      </c>
      <c r="V6">
        <f t="shared" si="14"/>
        <v>0.01</v>
      </c>
      <c r="W6">
        <f t="shared" si="15"/>
        <v>0.95638016418826544</v>
      </c>
      <c r="X6">
        <f t="shared" si="16"/>
        <v>1.4233871973845284E-2</v>
      </c>
      <c r="Y6">
        <f t="shared" si="17"/>
        <v>9.5638016418826549E-3</v>
      </c>
      <c r="Z6">
        <f t="shared" si="18"/>
        <v>0.9325824905725375</v>
      </c>
      <c r="AB6">
        <f t="shared" si="19"/>
        <v>7748.5942653648744</v>
      </c>
      <c r="AC6">
        <f t="shared" si="2"/>
        <v>10617.561965360626</v>
      </c>
      <c r="AE6">
        <f t="shared" si="3"/>
        <v>13775.985458142914</v>
      </c>
      <c r="AF6">
        <f t="shared" si="4"/>
        <v>-688.79927290714568</v>
      </c>
      <c r="AG6">
        <f t="shared" si="4"/>
        <v>-23.314562264313437</v>
      </c>
      <c r="AH6">
        <f t="shared" si="5"/>
        <v>-3558.4679934613209</v>
      </c>
      <c r="AI6">
        <f t="shared" si="6"/>
        <v>9505.4036295101341</v>
      </c>
      <c r="AJ6">
        <f t="shared" si="7"/>
        <v>-2868.9676999957519</v>
      </c>
      <c r="AK6">
        <f>H6*SUM(AB6, AE6:AF6)</f>
        <v>2266.93291302535</v>
      </c>
      <c r="AL6">
        <f t="shared" si="8"/>
        <v>8903.3688425397322</v>
      </c>
      <c r="AN6">
        <f t="shared" si="9"/>
        <v>10729.098669143043</v>
      </c>
      <c r="AO6">
        <f t="shared" si="9"/>
        <v>-536.45493345715215</v>
      </c>
      <c r="AP6">
        <f t="shared" si="9"/>
        <v>-18.157992378965449</v>
      </c>
      <c r="AQ6">
        <f t="shared" si="9"/>
        <v>-2771.4281732394302</v>
      </c>
      <c r="AR6">
        <f t="shared" si="9"/>
        <v>7403.0575700674954</v>
      </c>
      <c r="AS6">
        <f t="shared" si="9"/>
        <v>-2234.4272665912295</v>
      </c>
      <c r="AT6">
        <f t="shared" si="9"/>
        <v>1765.5467896708724</v>
      </c>
      <c r="AU6">
        <f t="shared" si="9"/>
        <v>6934.1770931471383</v>
      </c>
      <c r="AW6">
        <v>3</v>
      </c>
      <c r="AX6">
        <f>(R6*SUMPRODUCT(K7:$K$23, X7:$X$23)-$AZ$3*SUMPRODUCT(K6:$K$22, W7:$W$23))/Z6</f>
        <v>11385.118284648706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v>5.4699999999999999E-2</v>
      </c>
      <c r="G7" s="5"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1.6930661E-2</v>
      </c>
      <c r="O7">
        <f t="shared" si="21"/>
        <v>14771.868008893738</v>
      </c>
      <c r="P7">
        <f t="shared" si="22"/>
        <v>738.59340044468695</v>
      </c>
      <c r="Q7" s="4">
        <f t="shared" si="23"/>
        <v>25</v>
      </c>
      <c r="R7">
        <f t="shared" si="0"/>
        <v>250000</v>
      </c>
      <c r="S7">
        <f t="shared" si="1"/>
        <v>14099.703677853035</v>
      </c>
      <c r="U7">
        <f t="shared" si="13"/>
        <v>1.6930661E-2</v>
      </c>
      <c r="V7">
        <f t="shared" si="14"/>
        <v>0.01</v>
      </c>
      <c r="W7">
        <f t="shared" si="15"/>
        <v>0.9325824905725375</v>
      </c>
      <c r="X7">
        <f t="shared" si="16"/>
        <v>1.5789238002419329E-2</v>
      </c>
      <c r="Y7">
        <f t="shared" si="17"/>
        <v>9.3258249057253748E-3</v>
      </c>
      <c r="Z7">
        <f t="shared" si="18"/>
        <v>0.9074674276643927</v>
      </c>
      <c r="AB7">
        <f t="shared" si="19"/>
        <v>10617.561965360626</v>
      </c>
      <c r="AC7">
        <f t="shared" si="2"/>
        <v>12795.021827371471</v>
      </c>
      <c r="AE7">
        <f t="shared" si="3"/>
        <v>13404.989063828734</v>
      </c>
      <c r="AF7">
        <f t="shared" si="4"/>
        <v>-670.24945319143683</v>
      </c>
      <c r="AG7">
        <f t="shared" si="4"/>
        <v>-22.686685691609817</v>
      </c>
      <c r="AH7">
        <f t="shared" si="5"/>
        <v>-3947.3095006048325</v>
      </c>
      <c r="AI7">
        <f t="shared" si="6"/>
        <v>8764.743424340857</v>
      </c>
      <c r="AJ7">
        <f t="shared" si="7"/>
        <v>-2177.4598620108445</v>
      </c>
      <c r="AK7">
        <f>H7*SUM(AB7, AE7:AF7)</f>
        <v>2444.9859750069822</v>
      </c>
      <c r="AL7">
        <f t="shared" si="8"/>
        <v>9032.2695373369952</v>
      </c>
      <c r="AN7">
        <f t="shared" si="9"/>
        <v>9450.6716303510439</v>
      </c>
      <c r="AO7">
        <f t="shared" si="9"/>
        <v>-472.53358151755225</v>
      </c>
      <c r="AP7">
        <f t="shared" si="9"/>
        <v>-15.994374619142706</v>
      </c>
      <c r="AQ7">
        <f t="shared" si="9"/>
        <v>-2782.8986458662771</v>
      </c>
      <c r="AR7">
        <f t="shared" si="9"/>
        <v>6179.245028348073</v>
      </c>
      <c r="AS7">
        <f t="shared" si="9"/>
        <v>-1535.1342732282965</v>
      </c>
      <c r="AT7">
        <f t="shared" si="9"/>
        <v>1723.7432630925935</v>
      </c>
      <c r="AU7">
        <f t="shared" si="9"/>
        <v>6367.8540182123706</v>
      </c>
      <c r="AW7">
        <v>4</v>
      </c>
      <c r="AX7">
        <f>(R7*SUMPRODUCT(K8:$K$23, X8:$X$23)-$AZ$3*SUMPRODUCT(K7:$K$22, W8:$W$23))/Z7</f>
        <v>14099.703677853035</v>
      </c>
    </row>
    <row r="8" spans="1:52" x14ac:dyDescent="0.25">
      <c r="B8" s="2">
        <f>'T.26.04.A'!B8</f>
        <v>1522.432587</v>
      </c>
      <c r="C8" s="2">
        <f>'T.26.04.A'!C8</f>
        <v>25</v>
      </c>
      <c r="E8">
        <v>2008</v>
      </c>
      <c r="F8" s="5">
        <v>2.2499999999999999E-2</v>
      </c>
      <c r="G8" s="5"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1.9185959999999998E-2</v>
      </c>
      <c r="O8">
        <f t="shared" si="21"/>
        <v>14771.868008893738</v>
      </c>
      <c r="P8">
        <f t="shared" si="22"/>
        <v>738.59340044468695</v>
      </c>
      <c r="Q8" s="4">
        <f t="shared" si="23"/>
        <v>25</v>
      </c>
      <c r="R8">
        <f t="shared" si="0"/>
        <v>250000</v>
      </c>
      <c r="S8">
        <f t="shared" si="1"/>
        <v>16235.395826605258</v>
      </c>
      <c r="U8">
        <f t="shared" si="13"/>
        <v>1.9185959999999998E-2</v>
      </c>
      <c r="V8">
        <f t="shared" si="14"/>
        <v>0.01</v>
      </c>
      <c r="W8">
        <f t="shared" si="15"/>
        <v>0.9074674276643927</v>
      </c>
      <c r="X8">
        <f t="shared" si="16"/>
        <v>1.741063376847193E-2</v>
      </c>
      <c r="Y8">
        <f t="shared" si="17"/>
        <v>9.0746742766439278E-3</v>
      </c>
      <c r="Z8">
        <f t="shared" si="18"/>
        <v>0.88098211961927686</v>
      </c>
      <c r="AB8">
        <f t="shared" si="19"/>
        <v>12795.021827371471</v>
      </c>
      <c r="AC8">
        <f t="shared" si="2"/>
        <v>14303.093428180662</v>
      </c>
      <c r="AE8">
        <f t="shared" si="3"/>
        <v>13013.751589211392</v>
      </c>
      <c r="AF8">
        <f t="shared" si="4"/>
        <v>-650.68757946056962</v>
      </c>
      <c r="AG8">
        <f t="shared" si="4"/>
        <v>-22.024552990481922</v>
      </c>
      <c r="AH8">
        <f t="shared" si="5"/>
        <v>-4352.6584421179823</v>
      </c>
      <c r="AI8">
        <f t="shared" si="6"/>
        <v>7988.3810146423575</v>
      </c>
      <c r="AJ8">
        <f t="shared" si="7"/>
        <v>-1508.0716008091913</v>
      </c>
      <c r="AK8">
        <f t="shared" ref="AK8:AK23" si="24">H8*SUM(AB8:AB8, AE8:AF8)</f>
        <v>1823.9612231913666</v>
      </c>
      <c r="AL8">
        <f t="shared" si="8"/>
        <v>8304.2706370245323</v>
      </c>
      <c r="AN8">
        <f t="shared" si="9"/>
        <v>8554.6337586708469</v>
      </c>
      <c r="AO8">
        <f t="shared" si="9"/>
        <v>-427.73168793354233</v>
      </c>
      <c r="AP8">
        <f t="shared" si="9"/>
        <v>-14.477914630567264</v>
      </c>
      <c r="AQ8">
        <f t="shared" si="9"/>
        <v>-2861.2347941061735</v>
      </c>
      <c r="AR8">
        <f t="shared" si="9"/>
        <v>5251.1893620005631</v>
      </c>
      <c r="AS8">
        <f t="shared" si="9"/>
        <v>-991.33598319720716</v>
      </c>
      <c r="AT8">
        <f t="shared" si="9"/>
        <v>1198.9870981827282</v>
      </c>
      <c r="AU8">
        <f t="shared" si="9"/>
        <v>5458.8404769860836</v>
      </c>
      <c r="AW8">
        <v>5</v>
      </c>
      <c r="AX8">
        <f>(R8*SUMPRODUCT(K9:$K$23, X9:$X$23)-$AZ$3*SUMPRODUCT(K8:$K$22, W9:$W$23))/Z8</f>
        <v>16235.395826605258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2.1884238E-2</v>
      </c>
      <c r="O9">
        <f t="shared" si="21"/>
        <v>14771.868008893738</v>
      </c>
      <c r="P9">
        <f t="shared" si="22"/>
        <v>738.59340044468695</v>
      </c>
      <c r="Q9" s="4">
        <f t="shared" si="23"/>
        <v>25</v>
      </c>
      <c r="R9">
        <f t="shared" si="0"/>
        <v>250000</v>
      </c>
      <c r="S9">
        <f t="shared" si="1"/>
        <v>17876.739226002755</v>
      </c>
      <c r="U9">
        <f t="shared" si="13"/>
        <v>2.1884238E-2</v>
      </c>
      <c r="V9">
        <f t="shared" si="14"/>
        <v>0.01</v>
      </c>
      <c r="W9">
        <f t="shared" si="15"/>
        <v>0.88098211961927686</v>
      </c>
      <c r="X9">
        <f t="shared" si="16"/>
        <v>1.9279622379492725E-2</v>
      </c>
      <c r="Y9">
        <f t="shared" si="17"/>
        <v>8.8098211961927693E-3</v>
      </c>
      <c r="Z9">
        <f t="shared" si="18"/>
        <v>0.85289267604359131</v>
      </c>
      <c r="AB9">
        <f t="shared" si="19"/>
        <v>14303.093428180662</v>
      </c>
      <c r="AC9">
        <f t="shared" si="2"/>
        <v>15246.939957398929</v>
      </c>
      <c r="AE9">
        <f t="shared" si="3"/>
        <v>12598.818036268098</v>
      </c>
      <c r="AF9">
        <f t="shared" si="4"/>
        <v>-629.94090181340493</v>
      </c>
      <c r="AG9">
        <f t="shared" si="4"/>
        <v>-21.322316901089781</v>
      </c>
      <c r="AH9">
        <f t="shared" si="5"/>
        <v>-4819.9055948731811</v>
      </c>
      <c r="AI9">
        <f t="shared" si="6"/>
        <v>7127.649222680423</v>
      </c>
      <c r="AJ9">
        <f t="shared" si="7"/>
        <v>-943.84652921826637</v>
      </c>
      <c r="AK9">
        <f t="shared" si="24"/>
        <v>1371.3968633695656</v>
      </c>
      <c r="AL9">
        <f t="shared" si="8"/>
        <v>7555.1995568317225</v>
      </c>
      <c r="AN9">
        <f t="shared" si="9"/>
        <v>7871.0091046441275</v>
      </c>
      <c r="AO9">
        <f t="shared" si="9"/>
        <v>-393.55045523220645</v>
      </c>
      <c r="AP9">
        <f t="shared" si="9"/>
        <v>-13.320944074075816</v>
      </c>
      <c r="AQ9">
        <f t="shared" si="9"/>
        <v>-3011.1968211273152</v>
      </c>
      <c r="AR9">
        <f t="shared" si="9"/>
        <v>4452.9408842105313</v>
      </c>
      <c r="AS9">
        <f t="shared" si="9"/>
        <v>-589.66044302551813</v>
      </c>
      <c r="AT9">
        <f t="shared" si="9"/>
        <v>856.76903711037551</v>
      </c>
      <c r="AU9">
        <f t="shared" si="9"/>
        <v>4720.0494782953883</v>
      </c>
      <c r="AW9">
        <v>6</v>
      </c>
      <c r="AX9">
        <f>(R9*SUMPRODUCT(K10:$K$23, X10:$X$23)-$AZ$3*SUMPRODUCT(K9:$K$22, W10:$W$23))/Z9</f>
        <v>17876.739226002755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2.4761703999999999E-2</v>
      </c>
      <c r="O10">
        <f t="shared" si="21"/>
        <v>14771.868008893738</v>
      </c>
      <c r="P10">
        <f t="shared" si="22"/>
        <v>738.59340044468695</v>
      </c>
      <c r="Q10" s="4">
        <f t="shared" si="23"/>
        <v>25</v>
      </c>
      <c r="R10">
        <f t="shared" si="0"/>
        <v>250000</v>
      </c>
      <c r="S10">
        <f t="shared" si="1"/>
        <v>19134.001614742891</v>
      </c>
      <c r="U10">
        <f t="shared" si="13"/>
        <v>2.4761703999999999E-2</v>
      </c>
      <c r="V10">
        <f t="shared" si="14"/>
        <v>0.01</v>
      </c>
      <c r="W10">
        <f t="shared" si="15"/>
        <v>0.85289267604359131</v>
      </c>
      <c r="X10">
        <f t="shared" si="16"/>
        <v>2.1119075987959299E-2</v>
      </c>
      <c r="Y10">
        <f t="shared" si="17"/>
        <v>8.5289267604359131E-3</v>
      </c>
      <c r="Z10">
        <f t="shared" si="18"/>
        <v>0.82324467329519613</v>
      </c>
      <c r="AB10">
        <f t="shared" si="19"/>
        <v>15246.939957398929</v>
      </c>
      <c r="AC10">
        <f t="shared" si="2"/>
        <v>15751.964908158767</v>
      </c>
      <c r="AE10">
        <f t="shared" si="3"/>
        <v>12160.861652941485</v>
      </c>
      <c r="AF10">
        <f t="shared" si="4"/>
        <v>-608.04308264707424</v>
      </c>
      <c r="AG10">
        <f t="shared" si="4"/>
        <v>-20.581116832379902</v>
      </c>
      <c r="AH10">
        <f t="shared" si="5"/>
        <v>-5279.7689969898247</v>
      </c>
      <c r="AI10">
        <f t="shared" si="6"/>
        <v>6252.4684564722056</v>
      </c>
      <c r="AJ10">
        <f t="shared" si="7"/>
        <v>-505.02495075983825</v>
      </c>
      <c r="AK10">
        <f t="shared" si="24"/>
        <v>1406.9873227039006</v>
      </c>
      <c r="AL10">
        <f t="shared" si="8"/>
        <v>7154.430828416268</v>
      </c>
      <c r="AN10">
        <f t="shared" si="9"/>
        <v>7218.4317491374668</v>
      </c>
      <c r="AO10">
        <f t="shared" si="9"/>
        <v>-360.92158745687334</v>
      </c>
      <c r="AP10">
        <f t="shared" si="9"/>
        <v>-12.216518155983126</v>
      </c>
      <c r="AQ10">
        <f t="shared" si="9"/>
        <v>-3133.9598495279756</v>
      </c>
      <c r="AR10">
        <f t="shared" si="9"/>
        <v>3711.3337939966341</v>
      </c>
      <c r="AS10">
        <f t="shared" si="9"/>
        <v>-299.77219071393898</v>
      </c>
      <c r="AT10">
        <f t="shared" si="9"/>
        <v>835.15808753429519</v>
      </c>
      <c r="AU10">
        <f t="shared" si="9"/>
        <v>4246.7196908169899</v>
      </c>
      <c r="AW10">
        <v>7</v>
      </c>
      <c r="AX10">
        <f>(R10*SUMPRODUCT(K11:$K$23, X11:$X$23)-$AZ$3*SUMPRODUCT(K10:$K$22, W11:$W$23))/Z10</f>
        <v>19134.001614742891</v>
      </c>
    </row>
    <row r="11" spans="1:52" x14ac:dyDescent="0.25">
      <c r="A11" t="s">
        <v>33</v>
      </c>
      <c r="C11" s="7">
        <f>AU25</f>
        <v>46122.915577029256</v>
      </c>
      <c r="E11">
        <v>2011</v>
      </c>
      <c r="F11" s="5">
        <v>1.5E-3</v>
      </c>
      <c r="G11" s="5"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2.7627288E-2</v>
      </c>
      <c r="O11">
        <f t="shared" si="21"/>
        <v>14771.868008893738</v>
      </c>
      <c r="P11">
        <f t="shared" si="22"/>
        <v>738.59340044468695</v>
      </c>
      <c r="Q11" s="4">
        <f t="shared" si="23"/>
        <v>25</v>
      </c>
      <c r="R11">
        <f t="shared" si="0"/>
        <v>250000</v>
      </c>
      <c r="S11">
        <f t="shared" si="1"/>
        <v>20043.03146227857</v>
      </c>
      <c r="U11">
        <f t="shared" si="13"/>
        <v>2.7627288E-2</v>
      </c>
      <c r="V11">
        <f t="shared" si="14"/>
        <v>0.01</v>
      </c>
      <c r="W11">
        <f t="shared" si="15"/>
        <v>0.82324467329519613</v>
      </c>
      <c r="X11">
        <f t="shared" si="16"/>
        <v>2.2744017683592292E-2</v>
      </c>
      <c r="Y11">
        <f t="shared" si="17"/>
        <v>8.2324467329519622E-3</v>
      </c>
      <c r="Z11">
        <f t="shared" si="18"/>
        <v>0.7922682088786519</v>
      </c>
      <c r="AB11">
        <f t="shared" si="19"/>
        <v>15751.964908158767</v>
      </c>
      <c r="AC11">
        <f t="shared" si="2"/>
        <v>15879.45663711791</v>
      </c>
      <c r="AE11">
        <f t="shared" si="3"/>
        <v>11703.2814091981</v>
      </c>
      <c r="AF11">
        <f t="shared" si="4"/>
        <v>-585.16407045990502</v>
      </c>
      <c r="AG11">
        <f t="shared" si="4"/>
        <v>-19.806705221966297</v>
      </c>
      <c r="AH11">
        <f t="shared" si="5"/>
        <v>-5686.0044208980735</v>
      </c>
      <c r="AI11">
        <f t="shared" si="6"/>
        <v>5412.3062126181549</v>
      </c>
      <c r="AJ11">
        <f t="shared" si="7"/>
        <v>-127.49172895914307</v>
      </c>
      <c r="AK11">
        <f t="shared" si="24"/>
        <v>1383.8092357151938</v>
      </c>
      <c r="AL11">
        <f t="shared" si="8"/>
        <v>6668.6237193742054</v>
      </c>
      <c r="AN11">
        <f t="shared" si="9"/>
        <v>6606.5827282970304</v>
      </c>
      <c r="AO11">
        <f t="shared" si="9"/>
        <v>-330.32913641485152</v>
      </c>
      <c r="AP11">
        <f t="shared" si="9"/>
        <v>-11.181021121227502</v>
      </c>
      <c r="AQ11">
        <f t="shared" si="9"/>
        <v>-3209.7885444847811</v>
      </c>
      <c r="AR11">
        <f t="shared" si="9"/>
        <v>3055.2840262761697</v>
      </c>
      <c r="AS11">
        <f t="shared" si="9"/>
        <v>-71.969956552545511</v>
      </c>
      <c r="AT11">
        <f t="shared" si="9"/>
        <v>781.16981693259424</v>
      </c>
      <c r="AU11">
        <f t="shared" si="9"/>
        <v>3764.4838866562181</v>
      </c>
      <c r="AW11">
        <v>8</v>
      </c>
      <c r="AX11">
        <f>(R11*SUMPRODUCT(K12:$K$23, X12:$X$23)-$AZ$3*SUMPRODUCT(K11:$K$22, W12:$W$23))/Z11</f>
        <v>20043.03146227857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3.0780427999999999E-2</v>
      </c>
      <c r="O12">
        <f t="shared" si="21"/>
        <v>14771.868008893738</v>
      </c>
      <c r="P12">
        <f t="shared" si="22"/>
        <v>738.59340044468695</v>
      </c>
      <c r="Q12" s="4">
        <f t="shared" si="23"/>
        <v>25</v>
      </c>
      <c r="R12">
        <f t="shared" si="0"/>
        <v>250000</v>
      </c>
      <c r="S12">
        <f t="shared" si="1"/>
        <v>20609.134104876681</v>
      </c>
      <c r="U12">
        <f t="shared" si="13"/>
        <v>3.0780427999999999E-2</v>
      </c>
      <c r="V12">
        <f t="shared" si="14"/>
        <v>0.01</v>
      </c>
      <c r="W12">
        <f t="shared" si="15"/>
        <v>0.7922682088786519</v>
      </c>
      <c r="X12">
        <f t="shared" si="16"/>
        <v>2.4386354560078306E-2</v>
      </c>
      <c r="Y12">
        <f t="shared" si="17"/>
        <v>7.9226820887865184E-3</v>
      </c>
      <c r="Z12">
        <f t="shared" si="18"/>
        <v>0.75995917222978704</v>
      </c>
      <c r="AB12">
        <f t="shared" si="19"/>
        <v>15879.45663711791</v>
      </c>
      <c r="AC12">
        <f t="shared" si="2"/>
        <v>15662.100494714756</v>
      </c>
      <c r="AE12">
        <f t="shared" si="3"/>
        <v>11226.016584326557</v>
      </c>
      <c r="AF12">
        <f t="shared" si="4"/>
        <v>-561.30082921632788</v>
      </c>
      <c r="AG12">
        <f t="shared" si="4"/>
        <v>-18.998979305744676</v>
      </c>
      <c r="AH12">
        <f t="shared" si="5"/>
        <v>-6096.5886400195768</v>
      </c>
      <c r="AI12">
        <f t="shared" si="6"/>
        <v>4549.1281357849066</v>
      </c>
      <c r="AJ12">
        <f t="shared" si="7"/>
        <v>217.35614240315408</v>
      </c>
      <c r="AK12">
        <f t="shared" si="24"/>
        <v>1377.6425471566404</v>
      </c>
      <c r="AL12">
        <f t="shared" si="8"/>
        <v>6144.1268253447015</v>
      </c>
      <c r="AN12">
        <f t="shared" si="9"/>
        <v>6024.4923063215783</v>
      </c>
      <c r="AO12">
        <f t="shared" si="9"/>
        <v>-301.22461531607894</v>
      </c>
      <c r="AP12">
        <f t="shared" si="9"/>
        <v>-10.195887721672026</v>
      </c>
      <c r="AQ12">
        <f t="shared" si="9"/>
        <v>-3271.7617224871419</v>
      </c>
      <c r="AR12">
        <f t="shared" si="9"/>
        <v>2441.3100807966853</v>
      </c>
      <c r="AS12">
        <f t="shared" si="9"/>
        <v>116.64515171550435</v>
      </c>
      <c r="AT12">
        <f t="shared" si="9"/>
        <v>739.31807100606841</v>
      </c>
      <c r="AU12">
        <f t="shared" si="9"/>
        <v>3297.2733035182582</v>
      </c>
      <c r="AW12">
        <v>9</v>
      </c>
      <c r="AX12">
        <f>(R12*SUMPRODUCT(K13:$K$23, X13:$X$23)-$AZ$3*SUMPRODUCT(K12:$K$22, W13:$W$23))/Z12</f>
        <v>20609.134104876681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3.4133669999999998E-2</v>
      </c>
      <c r="O13">
        <f t="shared" si="21"/>
        <v>14771.868008893738</v>
      </c>
      <c r="P13">
        <f t="shared" si="22"/>
        <v>738.59340044468695</v>
      </c>
      <c r="Q13" s="4">
        <f t="shared" si="23"/>
        <v>25</v>
      </c>
      <c r="R13">
        <f t="shared" si="0"/>
        <v>250000</v>
      </c>
      <c r="S13">
        <f t="shared" si="1"/>
        <v>20839.53455388021</v>
      </c>
      <c r="U13">
        <f t="shared" si="13"/>
        <v>3.4133669999999998E-2</v>
      </c>
      <c r="V13">
        <f t="shared" si="14"/>
        <v>0.01</v>
      </c>
      <c r="W13">
        <f t="shared" si="15"/>
        <v>0.75995917222978704</v>
      </c>
      <c r="X13">
        <f t="shared" si="16"/>
        <v>2.5940195598364715E-2</v>
      </c>
      <c r="Y13">
        <f t="shared" si="17"/>
        <v>7.599591722297871E-3</v>
      </c>
      <c r="Z13">
        <f t="shared" si="18"/>
        <v>0.7264193849091245</v>
      </c>
      <c r="AB13">
        <f t="shared" si="19"/>
        <v>15662.100494714756</v>
      </c>
      <c r="AC13">
        <f t="shared" si="2"/>
        <v>15138.241872422108</v>
      </c>
      <c r="AE13">
        <f t="shared" si="3"/>
        <v>10730.571272979363</v>
      </c>
      <c r="AF13">
        <f t="shared" si="4"/>
        <v>-536.5285636489682</v>
      </c>
      <c r="AG13">
        <f t="shared" si="4"/>
        <v>-18.160484622728113</v>
      </c>
      <c r="AH13">
        <f t="shared" si="5"/>
        <v>-6485.0488995911783</v>
      </c>
      <c r="AI13">
        <f t="shared" si="6"/>
        <v>3690.8333251164895</v>
      </c>
      <c r="AJ13">
        <f t="shared" si="7"/>
        <v>523.85862229264785</v>
      </c>
      <c r="AK13">
        <f t="shared" si="24"/>
        <v>1336.7626036491345</v>
      </c>
      <c r="AL13">
        <f t="shared" si="8"/>
        <v>5551.454551058272</v>
      </c>
      <c r="AN13">
        <f t="shared" si="9"/>
        <v>5475.5247227886694</v>
      </c>
      <c r="AO13">
        <f t="shared" si="9"/>
        <v>-273.77623613943348</v>
      </c>
      <c r="AP13">
        <f t="shared" si="9"/>
        <v>-9.2668116170074182</v>
      </c>
      <c r="AQ13">
        <f t="shared" si="9"/>
        <v>-3309.147730803506</v>
      </c>
      <c r="AR13">
        <f t="shared" si="9"/>
        <v>1883.3339442287224</v>
      </c>
      <c r="AS13">
        <f t="shared" si="9"/>
        <v>267.31110251625847</v>
      </c>
      <c r="AT13">
        <f t="shared" si="9"/>
        <v>682.11435333469626</v>
      </c>
      <c r="AU13">
        <f t="shared" si="9"/>
        <v>2832.7594000796771</v>
      </c>
      <c r="AW13">
        <v>10</v>
      </c>
      <c r="AX13">
        <f>(R13*SUMPRODUCT(K14:$K$23, X14:$X$23)-$AZ$3*SUMPRODUCT(K13:$K$22, W14:$W$23))/Z13</f>
        <v>20839.53455388021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10"/>
        <v>5.1400000000000001E-2</v>
      </c>
      <c r="I14" s="5">
        <f t="shared" si="11"/>
        <v>1.0514000000000001</v>
      </c>
      <c r="J14">
        <f t="shared" si="12"/>
        <v>0.95111280197831449</v>
      </c>
      <c r="K14">
        <f t="shared" si="20"/>
        <v>0.48532753093089492</v>
      </c>
      <c r="L14" s="2">
        <v>11</v>
      </c>
      <c r="M14" s="6">
        <v>3.7867151000000002E-2</v>
      </c>
      <c r="O14">
        <f t="shared" si="21"/>
        <v>14771.868008893738</v>
      </c>
      <c r="P14">
        <f t="shared" si="22"/>
        <v>738.59340044468695</v>
      </c>
      <c r="Q14" s="4">
        <f t="shared" si="23"/>
        <v>25</v>
      </c>
      <c r="R14">
        <f t="shared" si="0"/>
        <v>250000</v>
      </c>
      <c r="S14">
        <f t="shared" si="1"/>
        <v>20721.818810860656</v>
      </c>
      <c r="U14">
        <f t="shared" si="13"/>
        <v>3.7867151000000002E-2</v>
      </c>
      <c r="V14">
        <f t="shared" si="14"/>
        <v>0.01</v>
      </c>
      <c r="W14">
        <f t="shared" si="15"/>
        <v>0.7264193849091245</v>
      </c>
      <c r="X14">
        <f t="shared" si="16"/>
        <v>2.750743253768094E-2</v>
      </c>
      <c r="Y14">
        <f t="shared" si="17"/>
        <v>7.2641938490912447E-3</v>
      </c>
      <c r="Z14">
        <f t="shared" si="18"/>
        <v>0.69164775852235227</v>
      </c>
      <c r="AB14">
        <f t="shared" si="19"/>
        <v>15138.241872422108</v>
      </c>
      <c r="AC14">
        <f t="shared" si="2"/>
        <v>14332.199533038087</v>
      </c>
      <c r="AE14">
        <f t="shared" si="3"/>
        <v>10216.929397539398</v>
      </c>
      <c r="AF14">
        <f t="shared" si="4"/>
        <v>-510.84646987696988</v>
      </c>
      <c r="AG14">
        <f t="shared" si="4"/>
        <v>-17.291193963058806</v>
      </c>
      <c r="AH14">
        <f t="shared" si="5"/>
        <v>-6876.8581344202348</v>
      </c>
      <c r="AI14">
        <f t="shared" si="6"/>
        <v>2811.9335992791339</v>
      </c>
      <c r="AJ14">
        <f t="shared" si="7"/>
        <v>806.04233938402103</v>
      </c>
      <c r="AK14">
        <f t="shared" si="24"/>
        <v>1276.998294724345</v>
      </c>
      <c r="AL14">
        <f t="shared" si="8"/>
        <v>4894.9742333875001</v>
      </c>
      <c r="AN14">
        <f t="shared" si="9"/>
        <v>4958.5571182030717</v>
      </c>
      <c r="AO14">
        <f t="shared" si="9"/>
        <v>-247.92785591015357</v>
      </c>
      <c r="AP14">
        <f t="shared" si="9"/>
        <v>-8.391892472938526</v>
      </c>
      <c r="AQ14">
        <f t="shared" si="9"/>
        <v>-3337.5285789402128</v>
      </c>
      <c r="AR14">
        <f t="shared" si="9"/>
        <v>1364.7087908797666</v>
      </c>
      <c r="AS14">
        <f t="shared" si="9"/>
        <v>391.19453839900939</v>
      </c>
      <c r="AT14">
        <f t="shared" si="9"/>
        <v>619.76242938152961</v>
      </c>
      <c r="AU14">
        <f t="shared" si="9"/>
        <v>2375.6657586603055</v>
      </c>
      <c r="AW14">
        <v>11</v>
      </c>
      <c r="AX14">
        <f>(R14*SUMPRODUCT(K15:$K$23, X15:$X$23)-$AZ$3*SUMPRODUCT(K14:$K$22, W15:$W$23))/Z14</f>
        <v>20721.818810860656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10"/>
        <v>5.1900000000000002E-2</v>
      </c>
      <c r="I15" s="5">
        <f t="shared" si="11"/>
        <v>1.0519000000000001</v>
      </c>
      <c r="J15">
        <f t="shared" si="12"/>
        <v>0.95066070919288903</v>
      </c>
      <c r="K15">
        <f t="shared" si="20"/>
        <v>0.46138181474559836</v>
      </c>
      <c r="L15" s="2">
        <v>12</v>
      </c>
      <c r="M15" s="6">
        <v>4.2172894000000002E-2</v>
      </c>
      <c r="O15">
        <f t="shared" si="21"/>
        <v>14771.868008893738</v>
      </c>
      <c r="P15">
        <f t="shared" si="22"/>
        <v>738.59340044468695</v>
      </c>
      <c r="Q15" s="4">
        <f t="shared" si="23"/>
        <v>25</v>
      </c>
      <c r="R15">
        <f t="shared" si="0"/>
        <v>250000</v>
      </c>
      <c r="S15">
        <f t="shared" si="1"/>
        <v>20227.194923991116</v>
      </c>
      <c r="U15">
        <f t="shared" si="13"/>
        <v>4.2172894000000002E-2</v>
      </c>
      <c r="V15">
        <f t="shared" si="14"/>
        <v>0.01</v>
      </c>
      <c r="W15">
        <f t="shared" si="15"/>
        <v>0.69164775852235227</v>
      </c>
      <c r="X15">
        <f t="shared" si="16"/>
        <v>2.9168787605500762E-2</v>
      </c>
      <c r="Y15">
        <f t="shared" si="17"/>
        <v>6.9164775852235232E-3</v>
      </c>
      <c r="Z15">
        <f t="shared" si="18"/>
        <v>0.65556249333162797</v>
      </c>
      <c r="AB15">
        <f t="shared" si="19"/>
        <v>14332.199533038087</v>
      </c>
      <c r="AC15">
        <f t="shared" si="2"/>
        <v>13260.190337476464</v>
      </c>
      <c r="AE15">
        <f t="shared" si="3"/>
        <v>9683.8826230760897</v>
      </c>
      <c r="AF15">
        <f t="shared" si="4"/>
        <v>-484.19413115380451</v>
      </c>
      <c r="AG15">
        <f t="shared" si="4"/>
        <v>-16.389062333290699</v>
      </c>
      <c r="AH15">
        <f t="shared" si="5"/>
        <v>-7292.1969013751905</v>
      </c>
      <c r="AI15">
        <f t="shared" si="6"/>
        <v>1891.1025282138044</v>
      </c>
      <c r="AJ15">
        <f t="shared" si="7"/>
        <v>1072.0091955616226</v>
      </c>
      <c r="AK15">
        <f t="shared" si="24"/>
        <v>1221.3049884954435</v>
      </c>
      <c r="AL15">
        <f t="shared" si="8"/>
        <v>4184.4167122708704</v>
      </c>
      <c r="AN15">
        <f t="shared" si="9"/>
        <v>4467.9673384182115</v>
      </c>
      <c r="AO15">
        <f t="shared" si="9"/>
        <v>-223.39836692091058</v>
      </c>
      <c r="AP15">
        <f t="shared" si="9"/>
        <v>-7.5616153213123933</v>
      </c>
      <c r="AQ15">
        <f t="shared" si="9"/>
        <v>-3364.4870398387147</v>
      </c>
      <c r="AR15">
        <f t="shared" si="9"/>
        <v>872.52031633727415</v>
      </c>
      <c r="AS15">
        <f t="shared" si="9"/>
        <v>494.60554807219052</v>
      </c>
      <c r="AT15">
        <f t="shared" si="9"/>
        <v>563.48791194987984</v>
      </c>
      <c r="AU15">
        <f t="shared" si="9"/>
        <v>1930.6137763593445</v>
      </c>
      <c r="AW15">
        <v>12</v>
      </c>
      <c r="AX15">
        <f>(R15*SUMPRODUCT(K16:$K$23, X16:$X$23)-$AZ$3*SUMPRODUCT(K15:$K$22, W16:$W$23))/Z15</f>
        <v>20227.194923991116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10"/>
        <v>5.4700000000000006E-2</v>
      </c>
      <c r="I16" s="5">
        <f t="shared" si="11"/>
        <v>1.0547</v>
      </c>
      <c r="J16">
        <f t="shared" si="12"/>
        <v>0.94813691096994412</v>
      </c>
      <c r="K16">
        <f t="shared" si="20"/>
        <v>0.43745312861059865</v>
      </c>
      <c r="L16" s="2">
        <v>13</v>
      </c>
      <c r="M16" s="6">
        <v>4.6777600000000003E-2</v>
      </c>
      <c r="O16">
        <f t="shared" si="21"/>
        <v>14771.868008893738</v>
      </c>
      <c r="P16">
        <f t="shared" si="22"/>
        <v>738.59340044468695</v>
      </c>
      <c r="Q16" s="4">
        <f t="shared" si="23"/>
        <v>25</v>
      </c>
      <c r="R16">
        <f t="shared" si="0"/>
        <v>250000</v>
      </c>
      <c r="S16">
        <f t="shared" si="1"/>
        <v>19361.736506642806</v>
      </c>
      <c r="U16">
        <f t="shared" si="13"/>
        <v>4.6777600000000003E-2</v>
      </c>
      <c r="V16">
        <f t="shared" si="14"/>
        <v>0.01</v>
      </c>
      <c r="W16">
        <f t="shared" si="15"/>
        <v>0.65556249333162797</v>
      </c>
      <c r="X16">
        <f t="shared" si="16"/>
        <v>3.0665640088069563E-2</v>
      </c>
      <c r="Y16">
        <f t="shared" si="17"/>
        <v>6.5556249333162796E-3</v>
      </c>
      <c r="Z16">
        <f t="shared" si="18"/>
        <v>0.61834122831024207</v>
      </c>
      <c r="AB16">
        <f t="shared" si="19"/>
        <v>13260.190337476464</v>
      </c>
      <c r="AC16">
        <f t="shared" si="2"/>
        <v>11972.159933736768</v>
      </c>
      <c r="AE16">
        <f t="shared" si="3"/>
        <v>9134.0550090561246</v>
      </c>
      <c r="AF16">
        <f t="shared" si="4"/>
        <v>-456.70275045280624</v>
      </c>
      <c r="AG16">
        <f t="shared" si="4"/>
        <v>-15.458530707756053</v>
      </c>
      <c r="AH16">
        <f t="shared" si="5"/>
        <v>-7666.4100220173905</v>
      </c>
      <c r="AI16">
        <f t="shared" si="6"/>
        <v>995.48370587817135</v>
      </c>
      <c r="AJ16">
        <f t="shared" si="7"/>
        <v>1288.0304037396963</v>
      </c>
      <c r="AK16">
        <f t="shared" si="24"/>
        <v>1199.9835800055644</v>
      </c>
      <c r="AL16">
        <f t="shared" si="8"/>
        <v>3483.4976896234321</v>
      </c>
      <c r="AN16">
        <f t="shared" si="9"/>
        <v>3995.7209406129118</v>
      </c>
      <c r="AO16">
        <f t="shared" si="9"/>
        <v>-199.78604703064559</v>
      </c>
      <c r="AP16">
        <f t="shared" si="9"/>
        <v>-6.7623826218308967</v>
      </c>
      <c r="AQ16">
        <f t="shared" si="9"/>
        <v>-3353.6950493431559</v>
      </c>
      <c r="AR16">
        <f t="shared" si="9"/>
        <v>435.47746161727906</v>
      </c>
      <c r="AS16">
        <f t="shared" si="9"/>
        <v>563.45292986150264</v>
      </c>
      <c r="AT16">
        <f t="shared" si="9"/>
        <v>524.93657135478077</v>
      </c>
      <c r="AU16">
        <f t="shared" si="9"/>
        <v>1523.8669628335624</v>
      </c>
      <c r="AW16">
        <v>13</v>
      </c>
      <c r="AX16">
        <f>(R16*SUMPRODUCT(K17:$K$23, X17:$X$23)-$AZ$3*SUMPRODUCT(K16:$K$22, W17:$W$23))/Z16</f>
        <v>19361.736506642806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10"/>
        <v>6.1700000000000005E-2</v>
      </c>
      <c r="I17" s="5">
        <f t="shared" si="11"/>
        <v>1.0617000000000001</v>
      </c>
      <c r="J17">
        <f t="shared" si="12"/>
        <v>0.94188565508147304</v>
      </c>
      <c r="K17">
        <f t="shared" si="20"/>
        <v>0.41203082660883361</v>
      </c>
      <c r="L17" s="2">
        <v>14</v>
      </c>
      <c r="M17" s="6">
        <v>5.1668436999999998E-2</v>
      </c>
      <c r="O17">
        <f t="shared" si="21"/>
        <v>14771.868008893738</v>
      </c>
      <c r="P17">
        <f t="shared" si="22"/>
        <v>738.59340044468695</v>
      </c>
      <c r="Q17" s="4">
        <f t="shared" si="23"/>
        <v>25</v>
      </c>
      <c r="R17">
        <f t="shared" si="0"/>
        <v>250000</v>
      </c>
      <c r="S17">
        <f t="shared" si="1"/>
        <v>18146.09133100809</v>
      </c>
      <c r="U17">
        <f t="shared" si="13"/>
        <v>5.1668436999999998E-2</v>
      </c>
      <c r="V17">
        <f t="shared" si="14"/>
        <v>0.01</v>
      </c>
      <c r="W17">
        <f t="shared" si="15"/>
        <v>0.61834122831024207</v>
      </c>
      <c r="X17">
        <f t="shared" si="16"/>
        <v>3.1948724799450358E-2</v>
      </c>
      <c r="Y17">
        <f t="shared" si="17"/>
        <v>6.183412283102421E-3</v>
      </c>
      <c r="Z17">
        <f t="shared" si="18"/>
        <v>0.58020909122768938</v>
      </c>
      <c r="AB17">
        <f t="shared" si="19"/>
        <v>11972.159933736768</v>
      </c>
      <c r="AC17">
        <f t="shared" si="2"/>
        <v>10528.527160498856</v>
      </c>
      <c r="AE17">
        <f t="shared" si="3"/>
        <v>8570.7721131756134</v>
      </c>
      <c r="AF17">
        <f t="shared" si="4"/>
        <v>-428.53860565878068</v>
      </c>
      <c r="AG17">
        <f t="shared" si="4"/>
        <v>-14.505227280692235</v>
      </c>
      <c r="AH17">
        <f t="shared" si="5"/>
        <v>-7987.1811998625899</v>
      </c>
      <c r="AI17">
        <f t="shared" si="6"/>
        <v>140.54708037355067</v>
      </c>
      <c r="AJ17">
        <f t="shared" si="7"/>
        <v>1443.6327732379123</v>
      </c>
      <c r="AK17">
        <f t="shared" si="24"/>
        <v>1241.0580753253473</v>
      </c>
      <c r="AL17">
        <f t="shared" si="8"/>
        <v>2825.23792893681</v>
      </c>
      <c r="AN17">
        <f t="shared" si="9"/>
        <v>3531.4223184676875</v>
      </c>
      <c r="AO17">
        <f t="shared" si="9"/>
        <v>-176.57111592338438</v>
      </c>
      <c r="AP17">
        <f t="shared" si="9"/>
        <v>-5.9766007866126252</v>
      </c>
      <c r="AQ17">
        <f t="shared" si="9"/>
        <v>-3290.9648720539185</v>
      </c>
      <c r="AR17">
        <f t="shared" si="9"/>
        <v>57.909729703772257</v>
      </c>
      <c r="AS17">
        <f t="shared" si="9"/>
        <v>594.82120487681982</v>
      </c>
      <c r="AT17">
        <f t="shared" si="9"/>
        <v>511.35418464587093</v>
      </c>
      <c r="AU17">
        <f t="shared" si="9"/>
        <v>1164.0851192264629</v>
      </c>
      <c r="AW17">
        <v>14</v>
      </c>
      <c r="AX17">
        <f>(R17*SUMPRODUCT(K18:$K$23, X18:$X$23)-$AZ$3*SUMPRODUCT(K17:$K$22, W18:$W$23))/Z17</f>
        <v>18146.09133100809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10"/>
        <v>7.0099999999999996E-2</v>
      </c>
      <c r="I18" s="5">
        <f t="shared" si="11"/>
        <v>1.0701000000000001</v>
      </c>
      <c r="J18">
        <f t="shared" si="12"/>
        <v>0.93449210354172507</v>
      </c>
      <c r="K18">
        <f t="shared" si="20"/>
        <v>0.38503955388172473</v>
      </c>
      <c r="L18" s="2">
        <v>15</v>
      </c>
      <c r="M18" s="6">
        <v>5.7177164000000003E-2</v>
      </c>
      <c r="O18">
        <f t="shared" si="21"/>
        <v>14771.868008893738</v>
      </c>
      <c r="P18">
        <f t="shared" si="22"/>
        <v>738.59340044468695</v>
      </c>
      <c r="Q18" s="4">
        <f t="shared" si="23"/>
        <v>25</v>
      </c>
      <c r="R18">
        <f t="shared" si="0"/>
        <v>250000</v>
      </c>
      <c r="S18">
        <f t="shared" si="1"/>
        <v>16569.239188961892</v>
      </c>
      <c r="U18">
        <f t="shared" si="13"/>
        <v>5.7177164000000003E-2</v>
      </c>
      <c r="V18">
        <f t="shared" si="14"/>
        <v>0.01</v>
      </c>
      <c r="W18">
        <f t="shared" si="15"/>
        <v>0.58020909122768938</v>
      </c>
      <c r="X18">
        <f t="shared" si="16"/>
        <v>3.3174710363416557E-2</v>
      </c>
      <c r="Y18">
        <f t="shared" si="17"/>
        <v>5.802090912276894E-3</v>
      </c>
      <c r="Z18">
        <f t="shared" si="18"/>
        <v>0.5412322899519959</v>
      </c>
      <c r="AB18">
        <f t="shared" si="19"/>
        <v>10528.527160498856</v>
      </c>
      <c r="AC18">
        <f t="shared" si="2"/>
        <v>8967.8072690041954</v>
      </c>
      <c r="AE18">
        <f t="shared" si="3"/>
        <v>7995.0119493221882</v>
      </c>
      <c r="AF18">
        <f t="shared" si="4"/>
        <v>-399.75059746610941</v>
      </c>
      <c r="AG18">
        <f t="shared" si="4"/>
        <v>-13.530807248799897</v>
      </c>
      <c r="AH18">
        <f t="shared" si="5"/>
        <v>-8293.6775908541385</v>
      </c>
      <c r="AI18">
        <f t="shared" si="6"/>
        <v>-711.94704624685892</v>
      </c>
      <c r="AJ18">
        <f t="shared" si="7"/>
        <v>1560.7198914946603</v>
      </c>
      <c r="AK18">
        <f t="shared" si="24"/>
        <v>1270.4775747160809</v>
      </c>
      <c r="AL18">
        <f t="shared" si="8"/>
        <v>2119.2504199638825</v>
      </c>
      <c r="AN18">
        <f t="shared" si="9"/>
        <v>3078.3958342460737</v>
      </c>
      <c r="AO18">
        <f t="shared" si="9"/>
        <v>-153.91979171230369</v>
      </c>
      <c r="AP18">
        <f t="shared" si="9"/>
        <v>-5.2098959867375196</v>
      </c>
      <c r="AQ18">
        <f t="shared" si="9"/>
        <v>-3193.393919621335</v>
      </c>
      <c r="AR18">
        <f t="shared" si="9"/>
        <v>-274.12777307430218</v>
      </c>
      <c r="AS18">
        <f t="shared" si="9"/>
        <v>600.9388907554378</v>
      </c>
      <c r="AT18">
        <f t="shared" si="9"/>
        <v>489.18411858541538</v>
      </c>
      <c r="AU18">
        <f t="shared" si="9"/>
        <v>815.99523626655105</v>
      </c>
      <c r="AW18">
        <v>15</v>
      </c>
      <c r="AX18">
        <f>(R18*SUMPRODUCT(K19:$K$23, X19:$X$23)-$AZ$3*SUMPRODUCT(K18:$K$22, W19:$W$23))/Z18</f>
        <v>16569.239188961892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10"/>
        <v>7.3400000000000007E-2</v>
      </c>
      <c r="I19" s="5">
        <f t="shared" si="11"/>
        <v>1.0733999999999999</v>
      </c>
      <c r="J19">
        <f t="shared" si="12"/>
        <v>0.93161915408980811</v>
      </c>
      <c r="K19">
        <f t="shared" si="20"/>
        <v>0.35871022347840947</v>
      </c>
      <c r="L19" s="2">
        <v>16</v>
      </c>
      <c r="M19" s="6">
        <v>6.3388860000000005E-2</v>
      </c>
      <c r="O19">
        <f t="shared" si="21"/>
        <v>14771.868008893738</v>
      </c>
      <c r="P19">
        <f t="shared" si="22"/>
        <v>738.59340044468695</v>
      </c>
      <c r="Q19" s="4">
        <f t="shared" si="23"/>
        <v>25</v>
      </c>
      <c r="R19">
        <f t="shared" si="0"/>
        <v>250000</v>
      </c>
      <c r="S19">
        <f t="shared" si="1"/>
        <v>14584.636444402908</v>
      </c>
      <c r="U19">
        <f t="shared" si="13"/>
        <v>6.3388860000000005E-2</v>
      </c>
      <c r="V19">
        <f t="shared" si="14"/>
        <v>0.01</v>
      </c>
      <c r="W19">
        <f t="shared" si="15"/>
        <v>0.5412322899519959</v>
      </c>
      <c r="X19">
        <f t="shared" si="16"/>
        <v>3.430809785524648E-2</v>
      </c>
      <c r="Y19">
        <f t="shared" si="17"/>
        <v>5.4123228995199592E-3</v>
      </c>
      <c r="Z19">
        <f t="shared" si="18"/>
        <v>0.50151186919722945</v>
      </c>
      <c r="AB19">
        <f t="shared" si="19"/>
        <v>8967.8072690041954</v>
      </c>
      <c r="AC19">
        <f t="shared" si="2"/>
        <v>7314.3682847945365</v>
      </c>
      <c r="AE19">
        <f t="shared" si="3"/>
        <v>7408.2671366750546</v>
      </c>
      <c r="AF19">
        <f t="shared" si="4"/>
        <v>-370.41335683375274</v>
      </c>
      <c r="AG19">
        <f t="shared" si="4"/>
        <v>-12.537796729930736</v>
      </c>
      <c r="AH19">
        <f t="shared" si="5"/>
        <v>-8577.0244638116201</v>
      </c>
      <c r="AI19">
        <f t="shared" si="6"/>
        <v>-1551.7084807002493</v>
      </c>
      <c r="AJ19">
        <f t="shared" si="7"/>
        <v>1653.4389842096589</v>
      </c>
      <c r="AK19">
        <f t="shared" si="24"/>
        <v>1174.8155209852596</v>
      </c>
      <c r="AL19">
        <f t="shared" si="8"/>
        <v>1276.5460244946692</v>
      </c>
      <c r="AN19">
        <f t="shared" si="9"/>
        <v>2657.4211601844654</v>
      </c>
      <c r="AO19">
        <f t="shared" si="9"/>
        <v>-132.87105800922328</v>
      </c>
      <c r="AP19">
        <f t="shared" si="9"/>
        <v>-4.497435866920326</v>
      </c>
      <c r="AQ19">
        <f t="shared" si="9"/>
        <v>-3076.6663621936514</v>
      </c>
      <c r="AR19">
        <f t="shared" si="9"/>
        <v>-556.61369588532966</v>
      </c>
      <c r="AS19">
        <f t="shared" si="9"/>
        <v>593.10546753376104</v>
      </c>
      <c r="AT19">
        <f t="shared" si="9"/>
        <v>421.41833807852652</v>
      </c>
      <c r="AU19">
        <f t="shared" si="9"/>
        <v>457.91010972695796</v>
      </c>
      <c r="AW19">
        <v>16</v>
      </c>
      <c r="AX19">
        <f>(R19*SUMPRODUCT(K20:$K$23, X20:$X$23)-$AZ$3*SUMPRODUCT(K19:$K$22, W20:$W$23))/Z19</f>
        <v>14584.636444402908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0.34023543913346244</v>
      </c>
      <c r="L20" s="2">
        <v>17</v>
      </c>
      <c r="M20" s="6">
        <v>7.0498397000000004E-2</v>
      </c>
      <c r="O20">
        <f t="shared" si="21"/>
        <v>14771.868008893738</v>
      </c>
      <c r="P20">
        <f t="shared" si="22"/>
        <v>738.59340044468695</v>
      </c>
      <c r="Q20" s="4">
        <f t="shared" si="23"/>
        <v>25</v>
      </c>
      <c r="R20">
        <f t="shared" si="0"/>
        <v>250000</v>
      </c>
      <c r="S20">
        <f t="shared" si="1"/>
        <v>12004.235713719183</v>
      </c>
      <c r="U20">
        <f t="shared" si="13"/>
        <v>7.0498397000000004E-2</v>
      </c>
      <c r="V20">
        <f t="shared" si="14"/>
        <v>0.01</v>
      </c>
      <c r="W20">
        <f t="shared" si="15"/>
        <v>0.50151186919722945</v>
      </c>
      <c r="X20">
        <f t="shared" si="16"/>
        <v>3.5355782854878358E-2</v>
      </c>
      <c r="Y20">
        <f t="shared" si="17"/>
        <v>5.0151186919722944E-3</v>
      </c>
      <c r="Z20">
        <f t="shared" si="18"/>
        <v>0.46114096765037882</v>
      </c>
      <c r="AB20">
        <f t="shared" si="19"/>
        <v>7314.3682847945365</v>
      </c>
      <c r="AC20">
        <f t="shared" si="2"/>
        <v>5535.6448729276999</v>
      </c>
      <c r="AE20">
        <f t="shared" si="3"/>
        <v>6811.9135076249331</v>
      </c>
      <c r="AF20">
        <f t="shared" si="4"/>
        <v>-340.59567538124668</v>
      </c>
      <c r="AG20">
        <f t="shared" si="4"/>
        <v>-11.528524191259471</v>
      </c>
      <c r="AH20">
        <f t="shared" si="5"/>
        <v>-8838.9457137195895</v>
      </c>
      <c r="AI20">
        <f t="shared" si="6"/>
        <v>-2379.1564056671632</v>
      </c>
      <c r="AJ20">
        <f t="shared" si="7"/>
        <v>1778.7234118668366</v>
      </c>
      <c r="AK20">
        <f t="shared" si="24"/>
        <v>748.56275615517552</v>
      </c>
      <c r="AL20">
        <f t="shared" si="8"/>
        <v>148.12976235484894</v>
      </c>
      <c r="AN20">
        <f t="shared" si="9"/>
        <v>2317.6543836059336</v>
      </c>
      <c r="AO20">
        <f t="shared" si="9"/>
        <v>-115.88271918029669</v>
      </c>
      <c r="AP20">
        <f t="shared" si="9"/>
        <v>-3.9224124907739113</v>
      </c>
      <c r="AQ20">
        <f t="shared" si="9"/>
        <v>-3007.3225763842202</v>
      </c>
      <c r="AR20">
        <f t="shared" si="9"/>
        <v>-809.47332444935739</v>
      </c>
      <c r="AS20">
        <f t="shared" si="9"/>
        <v>605.18474113348373</v>
      </c>
      <c r="AT20">
        <f t="shared" si="9"/>
        <v>254.68757805941109</v>
      </c>
      <c r="AU20">
        <f t="shared" si="9"/>
        <v>50.398994743537457</v>
      </c>
      <c r="AW20">
        <v>17</v>
      </c>
      <c r="AX20">
        <f>(R20*SUMPRODUCT(K21:$K$23, X21:$X$23)-$AZ$3*SUMPRODUCT(K20:$K$22, W21:$W$23))/Z20</f>
        <v>12004.235713719183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10"/>
        <v>5.1300000000000005E-2</v>
      </c>
      <c r="I21" s="5">
        <f t="shared" si="11"/>
        <v>1.0512999999999999</v>
      </c>
      <c r="J21">
        <f t="shared" si="12"/>
        <v>0.95120327213925626</v>
      </c>
      <c r="K21">
        <f t="shared" si="20"/>
        <v>0.32363306300148625</v>
      </c>
      <c r="L21" s="2">
        <v>18</v>
      </c>
      <c r="M21" s="6">
        <v>7.8701599999999997E-2</v>
      </c>
      <c r="O21">
        <f t="shared" si="21"/>
        <v>14771.868008893738</v>
      </c>
      <c r="P21">
        <f t="shared" si="22"/>
        <v>738.59340044468695</v>
      </c>
      <c r="Q21" s="4">
        <f t="shared" si="23"/>
        <v>25</v>
      </c>
      <c r="R21">
        <f t="shared" si="0"/>
        <v>250000</v>
      </c>
      <c r="S21">
        <f t="shared" si="1"/>
        <v>8735.057664197946</v>
      </c>
      <c r="U21">
        <f t="shared" si="13"/>
        <v>7.8701599999999997E-2</v>
      </c>
      <c r="V21">
        <f t="shared" si="14"/>
        <v>0.01</v>
      </c>
      <c r="W21">
        <f t="shared" si="15"/>
        <v>0.46114096765037882</v>
      </c>
      <c r="X21">
        <f t="shared" si="16"/>
        <v>3.6292531979633051E-2</v>
      </c>
      <c r="Y21">
        <f t="shared" si="17"/>
        <v>4.6114096765037882E-3</v>
      </c>
      <c r="Z21">
        <f t="shared" si="18"/>
        <v>0.42023702599424195</v>
      </c>
      <c r="AB21">
        <f t="shared" si="19"/>
        <v>5535.6448729276999</v>
      </c>
      <c r="AC21">
        <f t="shared" si="2"/>
        <v>3670.7946546907547</v>
      </c>
      <c r="AE21">
        <f t="shared" si="3"/>
        <v>6207.6858804369886</v>
      </c>
      <c r="AF21">
        <f t="shared" si="4"/>
        <v>-310.38429402184948</v>
      </c>
      <c r="AG21">
        <f t="shared" si="4"/>
        <v>-10.505925649856049</v>
      </c>
      <c r="AH21">
        <f t="shared" si="5"/>
        <v>-9073.1329949082628</v>
      </c>
      <c r="AI21">
        <f t="shared" si="6"/>
        <v>-3186.3373341429797</v>
      </c>
      <c r="AJ21">
        <f t="shared" si="7"/>
        <v>1864.8502182369452</v>
      </c>
      <c r="AK21">
        <f t="shared" si="24"/>
        <v>586.5101533642877</v>
      </c>
      <c r="AL21">
        <f t="shared" si="8"/>
        <v>-734.97696254174673</v>
      </c>
      <c r="AN21">
        <f t="shared" si="9"/>
        <v>2009.0123956369007</v>
      </c>
      <c r="AO21">
        <f t="shared" si="9"/>
        <v>-100.45061978184505</v>
      </c>
      <c r="AP21">
        <f t="shared" si="9"/>
        <v>-3.4000648977287931</v>
      </c>
      <c r="AQ21">
        <f t="shared" si="9"/>
        <v>-2936.3658221620094</v>
      </c>
      <c r="AR21">
        <f t="shared" si="9"/>
        <v>-1031.2041112046827</v>
      </c>
      <c r="AS21">
        <f t="shared" si="9"/>
        <v>603.5271881670127</v>
      </c>
      <c r="AT21">
        <f t="shared" si="9"/>
        <v>189.8140774147559</v>
      </c>
      <c r="AU21">
        <f t="shared" si="9"/>
        <v>-237.86284562291411</v>
      </c>
      <c r="AW21">
        <v>18</v>
      </c>
      <c r="AX21">
        <f>(R21*SUMPRODUCT(K22:$K$23, X22:$X$23)-$AZ$3*SUMPRODUCT(K21:$K$22, W22:$W$23))/Z21</f>
        <v>8735.057664197946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10"/>
        <v>7.0000000000000007E-2</v>
      </c>
      <c r="I22" s="5">
        <f t="shared" si="11"/>
        <v>1.07</v>
      </c>
      <c r="J22">
        <f t="shared" si="12"/>
        <v>0.93457943925233644</v>
      </c>
      <c r="K22">
        <f t="shared" si="20"/>
        <v>0.30246080654344509</v>
      </c>
      <c r="L22" s="2">
        <v>19</v>
      </c>
      <c r="M22" s="6">
        <v>8.8159118999999994E-2</v>
      </c>
      <c r="O22">
        <f t="shared" si="21"/>
        <v>14771.868008893738</v>
      </c>
      <c r="P22">
        <f t="shared" si="22"/>
        <v>738.59340044468695</v>
      </c>
      <c r="Q22" s="4">
        <f t="shared" si="23"/>
        <v>25</v>
      </c>
      <c r="R22">
        <f t="shared" si="0"/>
        <v>250000</v>
      </c>
      <c r="S22">
        <f t="shared" si="1"/>
        <v>4744.8741250316289</v>
      </c>
      <c r="U22">
        <f t="shared" si="13"/>
        <v>8.8159118999999994E-2</v>
      </c>
      <c r="V22">
        <f t="shared" si="14"/>
        <v>0.01</v>
      </c>
      <c r="W22">
        <f t="shared" si="15"/>
        <v>0.42023702599424195</v>
      </c>
      <c r="X22">
        <f t="shared" si="16"/>
        <v>3.7047725982832465E-2</v>
      </c>
      <c r="Y22">
        <f t="shared" si="17"/>
        <v>4.2023702599424196E-3</v>
      </c>
      <c r="Z22">
        <f t="shared" si="18"/>
        <v>0.37898692975146708</v>
      </c>
      <c r="AB22">
        <f t="shared" si="19"/>
        <v>3670.7946546907547</v>
      </c>
      <c r="AC22">
        <f t="shared" si="2"/>
        <v>1798.2452767029158</v>
      </c>
      <c r="AE22">
        <f t="shared" si="3"/>
        <v>5598.3449033845554</v>
      </c>
      <c r="AF22">
        <f t="shared" si="4"/>
        <v>-279.91724516922778</v>
      </c>
      <c r="AG22">
        <f t="shared" si="4"/>
        <v>-9.4746732437866772</v>
      </c>
      <c r="AH22">
        <f t="shared" si="5"/>
        <v>-9261.9314957081169</v>
      </c>
      <c r="AI22">
        <f t="shared" si="6"/>
        <v>-3952.978510736576</v>
      </c>
      <c r="AJ22">
        <f t="shared" si="7"/>
        <v>1872.5493779878389</v>
      </c>
      <c r="AK22">
        <f t="shared" si="24"/>
        <v>629.24556190342582</v>
      </c>
      <c r="AL22">
        <f t="shared" si="8"/>
        <v>-1451.1835708453114</v>
      </c>
      <c r="AN22">
        <f t="shared" si="9"/>
        <v>1693.2799147860778</v>
      </c>
      <c r="AO22">
        <f t="shared" si="9"/>
        <v>-84.6639957393039</v>
      </c>
      <c r="AP22">
        <f t="shared" si="9"/>
        <v>-2.8657173110513177</v>
      </c>
      <c r="AQ22">
        <f t="shared" si="9"/>
        <v>-2801.3712703420138</v>
      </c>
      <c r="AR22">
        <f t="shared" si="9"/>
        <v>-1195.6210686062911</v>
      </c>
      <c r="AS22">
        <f t="shared" si="9"/>
        <v>566.37279515862815</v>
      </c>
      <c r="AT22">
        <f t="shared" si="9"/>
        <v>190.32212016719348</v>
      </c>
      <c r="AU22">
        <f t="shared" si="9"/>
        <v>-438.92615328046958</v>
      </c>
      <c r="AW22">
        <v>19</v>
      </c>
      <c r="AX22">
        <f>(R22*SUMPRODUCT(K23:$K$23, X23:$X$23)-$AZ$3*SUMPRODUCT(K22:$K$22, W23:$W$23))/Z22</f>
        <v>4744.8741250316289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10"/>
        <v>0.10390000000000001</v>
      </c>
      <c r="I23" s="5">
        <f t="shared" si="11"/>
        <v>1.1039000000000001</v>
      </c>
      <c r="J23">
        <f t="shared" si="12"/>
        <v>0.90587915572062683</v>
      </c>
      <c r="K23">
        <f t="shared" si="20"/>
        <v>0.2739929400701559</v>
      </c>
      <c r="L23" s="2">
        <v>20</v>
      </c>
      <c r="M23" s="6">
        <v>9.9426106E-2</v>
      </c>
      <c r="O23">
        <f t="shared" si="21"/>
        <v>14771.868008893738</v>
      </c>
      <c r="P23">
        <f t="shared" si="22"/>
        <v>738.59340044468695</v>
      </c>
      <c r="Q23" s="4">
        <f t="shared" si="23"/>
        <v>25</v>
      </c>
      <c r="R23">
        <f t="shared" si="0"/>
        <v>250000</v>
      </c>
      <c r="S23">
        <f t="shared" si="1"/>
        <v>5327.8836905044391</v>
      </c>
      <c r="U23">
        <f t="shared" si="13"/>
        <v>9.9426106E-2</v>
      </c>
      <c r="V23">
        <f t="shared" si="14"/>
        <v>0.01</v>
      </c>
      <c r="W23">
        <f t="shared" si="15"/>
        <v>0.37898692975146708</v>
      </c>
      <c r="X23">
        <f t="shared" si="16"/>
        <v>3.7681194650083918E-2</v>
      </c>
      <c r="Y23">
        <f t="shared" si="17"/>
        <v>3.7898692975146708E-3</v>
      </c>
      <c r="Z23">
        <f t="shared" si="18"/>
        <v>0.3375158658038685</v>
      </c>
      <c r="AB23">
        <f t="shared" si="19"/>
        <v>1798.2452767029158</v>
      </c>
      <c r="AC23">
        <f t="shared" si="2"/>
        <v>1798.2452767029158</v>
      </c>
      <c r="AE23">
        <f t="shared" si="3"/>
        <v>4985.7398205622367</v>
      </c>
      <c r="AF23">
        <f t="shared" si="4"/>
        <v>-249.28699102811186</v>
      </c>
      <c r="AG23">
        <f t="shared" si="4"/>
        <v>-8.4378966450967123</v>
      </c>
      <c r="AH23">
        <f t="shared" si="5"/>
        <v>-9420.2986625209796</v>
      </c>
      <c r="AI23">
        <f t="shared" si="6"/>
        <v>-4692.2837296319512</v>
      </c>
      <c r="AJ23">
        <f t="shared" si="7"/>
        <v>0</v>
      </c>
      <c r="AK23">
        <f t="shared" si="24"/>
        <v>678.95513323802868</v>
      </c>
      <c r="AL23">
        <f t="shared" si="8"/>
        <v>-4013.3285963939225</v>
      </c>
      <c r="AN23">
        <f t="shared" si="9"/>
        <v>1366.0575118606987</v>
      </c>
      <c r="AO23">
        <f t="shared" si="9"/>
        <v>-68.30287559303494</v>
      </c>
      <c r="AP23">
        <f t="shared" si="9"/>
        <v>-2.3119241097981531</v>
      </c>
      <c r="AQ23">
        <f t="shared" si="9"/>
        <v>-2581.0953268830804</v>
      </c>
      <c r="AR23">
        <f t="shared" si="9"/>
        <v>-1285.6526147252148</v>
      </c>
      <c r="AS23">
        <f t="shared" si="9"/>
        <v>0</v>
      </c>
      <c r="AT23">
        <f t="shared" si="9"/>
        <v>186.02891313161192</v>
      </c>
      <c r="AU23">
        <f t="shared" si="9"/>
        <v>-1099.6237015936028</v>
      </c>
      <c r="AW23">
        <v>20</v>
      </c>
      <c r="AX23">
        <f>(R23*SUMPRODUCT(K$23:$K24, X$23:$X24)-$AZ$3*SUMPRODUCT(K$22:$K23, W$23:$W24))/Z23</f>
        <v>5327.8836905044391</v>
      </c>
    </row>
    <row r="25" spans="5:50" x14ac:dyDescent="0.25">
      <c r="AN25" s="8">
        <f t="shared" ref="AN25:AU25" si="25">SUM(AN3:AN23)</f>
        <v>118977.79959055684</v>
      </c>
      <c r="AO25" s="8">
        <f t="shared" si="25"/>
        <v>-17027.79098619815</v>
      </c>
      <c r="AP25" s="8">
        <f t="shared" si="25"/>
        <v>-1698.7913446041903</v>
      </c>
      <c r="AQ25" s="8">
        <f t="shared" si="25"/>
        <v>-60646.94419628672</v>
      </c>
      <c r="AR25" s="8">
        <f t="shared" si="25"/>
        <v>39604.273063467808</v>
      </c>
      <c r="AS25" s="8">
        <f t="shared" si="25"/>
        <v>-7331.2279689620646</v>
      </c>
      <c r="AT25" s="8">
        <f t="shared" si="25"/>
        <v>13849.870482523524</v>
      </c>
      <c r="AU25" s="9">
        <f t="shared" si="25"/>
        <v>46122.915577029256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84" priority="1" operator="lessThan">
      <formula>0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9C4ADA-7217-40CB-ADD7-D6C9B87D58F7}">
  <dimension ref="A1:AZ29"/>
  <sheetViews>
    <sheetView workbookViewId="0">
      <selection activeCell="M33" sqref="M33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0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v>893.01778028574802</v>
      </c>
      <c r="K3">
        <v>1</v>
      </c>
      <c r="L3" s="2">
        <v>0</v>
      </c>
      <c r="O3">
        <f>$C$3</f>
        <v>893.01778028574802</v>
      </c>
      <c r="P3">
        <f>O3*B5</f>
        <v>714.41422422859841</v>
      </c>
      <c r="Q3" s="4">
        <f>B8</f>
        <v>1522.432587</v>
      </c>
      <c r="R3">
        <f t="shared" ref="R3:R23" si="0">$C$6</f>
        <v>500000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893.01778028574802</v>
      </c>
      <c r="AF3">
        <f t="shared" ref="AF3:AG23" si="4">-$Z3*P3</f>
        <v>-714.41422422859841</v>
      </c>
      <c r="AG3">
        <f t="shared" si="4"/>
        <v>-1522.432587</v>
      </c>
      <c r="AH3">
        <f t="shared" ref="AH3:AH23" si="5">-X3*R3</f>
        <v>0</v>
      </c>
      <c r="AI3">
        <f t="shared" ref="AI3:AI23" si="6">SUM(AE3:AH3)</f>
        <v>-1343.8290309428503</v>
      </c>
      <c r="AJ3">
        <f t="shared" ref="AJ3:AJ23" si="7">AB3-AC3</f>
        <v>0</v>
      </c>
      <c r="AL3">
        <f t="shared" ref="AL3:AL23" si="8">SUM(AI3:AK3)</f>
        <v>-1343.8290309428503</v>
      </c>
      <c r="AN3">
        <f t="shared" ref="AN3:AU23" si="9">AE3*$K3</f>
        <v>893.01778028574802</v>
      </c>
      <c r="AO3">
        <f t="shared" si="9"/>
        <v>-714.41422422859841</v>
      </c>
      <c r="AP3">
        <f t="shared" si="9"/>
        <v>-1522.432587</v>
      </c>
      <c r="AQ3">
        <f t="shared" si="9"/>
        <v>0</v>
      </c>
      <c r="AR3">
        <f t="shared" si="9"/>
        <v>-1343.8290309428503</v>
      </c>
      <c r="AS3">
        <f t="shared" si="9"/>
        <v>0</v>
      </c>
      <c r="AT3">
        <f t="shared" si="9"/>
        <v>0</v>
      </c>
      <c r="AU3">
        <f t="shared" si="9"/>
        <v>-1343.8290309428503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917.47609351531764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 t="array" ref="F4:F23">EconomicRates!C44:C63</f>
        <v>1.5900000000000001E-2</v>
      </c>
      <c r="G4" s="5">
        <f t="array" ref="G4:G23">EconomicRates!D44:D63</f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Mortalities!B2:B21</f>
        <v>1.784809E-3</v>
      </c>
      <c r="R4">
        <f t="shared" si="0"/>
        <v>500000</v>
      </c>
      <c r="S4">
        <f t="shared" si="1"/>
        <v>81.202065835794301</v>
      </c>
      <c r="U4">
        <f t="shared" ref="U4:U23" si="13">M4</f>
        <v>1.784809E-3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1.784809E-3</v>
      </c>
      <c r="Y4">
        <f t="shared" ref="Y4:Y23" si="17">V4*W4</f>
        <v>0.01</v>
      </c>
      <c r="Z4">
        <f t="shared" ref="Z4:Z23" si="18">MAX(0, W4-X4-Y4)</f>
        <v>0.98821519099999999</v>
      </c>
      <c r="AB4">
        <f t="shared" ref="AB4:AB23" si="19">AC3</f>
        <v>0</v>
      </c>
      <c r="AC4">
        <f t="shared" si="2"/>
        <v>80.245114999514044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-892.40449999999998</v>
      </c>
      <c r="AI4">
        <f t="shared" si="6"/>
        <v>-892.40449999999998</v>
      </c>
      <c r="AJ4">
        <f t="shared" si="7"/>
        <v>-80.245114999514044</v>
      </c>
      <c r="AK4">
        <f>G4*MAX(0, SUM(AB4, AE4:AF4))</f>
        <v>0</v>
      </c>
      <c r="AL4">
        <f t="shared" si="8"/>
        <v>-972.64961499951403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-837.23097851580815</v>
      </c>
      <c r="AR4">
        <f t="shared" si="9"/>
        <v>-837.23097851580815</v>
      </c>
      <c r="AS4">
        <f t="shared" si="9"/>
        <v>-75.283905619208213</v>
      </c>
      <c r="AT4">
        <f t="shared" si="9"/>
        <v>0</v>
      </c>
      <c r="AU4">
        <f t="shared" si="9"/>
        <v>-912.51488413501636</v>
      </c>
      <c r="AW4">
        <v>1</v>
      </c>
      <c r="AX4">
        <f>(R4*SUMPRODUCT(K5:$K$23, X5:$X$23)-$AZ$3*SUMPRODUCT(K4:$K$22, W5:$W$23))/Z4</f>
        <v>81.202065835794301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v>3.6400000000000002E-2</v>
      </c>
      <c r="G5" s="5"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1.7924099999999999E-3</v>
      </c>
      <c r="O5">
        <f t="shared" ref="O5:O23" si="21">$C$3</f>
        <v>893.01778028574802</v>
      </c>
      <c r="P5">
        <f t="shared" ref="P5:P23" si="22">O5*$C$5</f>
        <v>44.650889014287401</v>
      </c>
      <c r="Q5" s="4">
        <f t="shared" ref="Q5:Q23" si="23">$C$8</f>
        <v>25</v>
      </c>
      <c r="R5">
        <f t="shared" si="0"/>
        <v>500000</v>
      </c>
      <c r="S5">
        <f t="shared" si="1"/>
        <v>170.03059904363346</v>
      </c>
      <c r="U5">
        <f t="shared" si="13"/>
        <v>1.7924099999999999E-3</v>
      </c>
      <c r="V5">
        <f t="shared" si="14"/>
        <v>0.01</v>
      </c>
      <c r="W5">
        <f t="shared" si="15"/>
        <v>0.98821519099999999</v>
      </c>
      <c r="X5">
        <f t="shared" si="16"/>
        <v>1.7712867905003099E-3</v>
      </c>
      <c r="Y5">
        <f t="shared" si="17"/>
        <v>9.8821519099999994E-3</v>
      </c>
      <c r="Z5">
        <f t="shared" si="18"/>
        <v>0.97656175229949971</v>
      </c>
      <c r="AB5">
        <f t="shared" si="19"/>
        <v>80.245114999514044</v>
      </c>
      <c r="AC5">
        <f t="shared" si="2"/>
        <v>166.04537974658433</v>
      </c>
      <c r="AE5">
        <f t="shared" si="3"/>
        <v>872.08700835045966</v>
      </c>
      <c r="AF5">
        <f t="shared" si="4"/>
        <v>-43.604350417522987</v>
      </c>
      <c r="AG5">
        <f t="shared" si="4"/>
        <v>-24.414043807487491</v>
      </c>
      <c r="AH5">
        <f t="shared" si="5"/>
        <v>-885.64339525015498</v>
      </c>
      <c r="AI5">
        <f t="shared" si="6"/>
        <v>-81.574781124705737</v>
      </c>
      <c r="AJ5">
        <f t="shared" si="7"/>
        <v>-85.800264747070287</v>
      </c>
      <c r="AK5">
        <f>G5*SUM(AB5, AE5:AF5)</f>
        <v>37.257838690230486</v>
      </c>
      <c r="AL5">
        <f t="shared" si="8"/>
        <v>-130.11720718154555</v>
      </c>
      <c r="AN5">
        <f t="shared" si="9"/>
        <v>753.10164741341919</v>
      </c>
      <c r="AO5">
        <f t="shared" si="9"/>
        <v>-37.655082370670961</v>
      </c>
      <c r="AP5">
        <f t="shared" si="9"/>
        <v>-21.083052992865426</v>
      </c>
      <c r="AQ5">
        <f t="shared" si="9"/>
        <v>-764.80843493505085</v>
      </c>
      <c r="AR5">
        <f t="shared" si="9"/>
        <v>-70.444922885167983</v>
      </c>
      <c r="AS5">
        <f t="shared" si="9"/>
        <v>-74.093892135541623</v>
      </c>
      <c r="AT5">
        <f t="shared" si="9"/>
        <v>32.174472762470224</v>
      </c>
      <c r="AU5">
        <f t="shared" si="9"/>
        <v>-112.3643422582394</v>
      </c>
      <c r="AW5">
        <v>2</v>
      </c>
      <c r="AX5">
        <f>(R5*SUMPRODUCT(K6:$K$23, X6:$X$23)-$AZ$3*SUMPRODUCT(K5:$K$22, W6:$W$23))/Z5</f>
        <v>170.03059904363346</v>
      </c>
    </row>
    <row r="6" spans="1:52" x14ac:dyDescent="0.25">
      <c r="A6" t="s">
        <v>16</v>
      </c>
      <c r="C6" s="2">
        <v>500000</v>
      </c>
      <c r="E6">
        <v>2006</v>
      </c>
      <c r="F6" s="5">
        <v>5.8799999999999998E-2</v>
      </c>
      <c r="G6" s="5"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1.8014369999999999E-3</v>
      </c>
      <c r="O6">
        <f t="shared" si="21"/>
        <v>893.01778028574802</v>
      </c>
      <c r="P6">
        <f t="shared" si="22"/>
        <v>44.650889014287401</v>
      </c>
      <c r="Q6" s="4">
        <f t="shared" si="23"/>
        <v>25</v>
      </c>
      <c r="R6">
        <f t="shared" si="0"/>
        <v>500000</v>
      </c>
      <c r="S6">
        <f t="shared" si="1"/>
        <v>263.94024921723224</v>
      </c>
      <c r="U6">
        <f t="shared" si="13"/>
        <v>1.8014369999999999E-3</v>
      </c>
      <c r="V6">
        <f t="shared" si="14"/>
        <v>0.01</v>
      </c>
      <c r="W6">
        <f t="shared" si="15"/>
        <v>0.97656175229949971</v>
      </c>
      <c r="X6">
        <f t="shared" si="16"/>
        <v>1.7592144733771537E-3</v>
      </c>
      <c r="Y6">
        <f t="shared" si="17"/>
        <v>9.765617522994997E-3</v>
      </c>
      <c r="Z6">
        <f t="shared" si="18"/>
        <v>0.9650369203031276</v>
      </c>
      <c r="AB6">
        <f t="shared" si="19"/>
        <v>166.04537974658433</v>
      </c>
      <c r="AC6">
        <f t="shared" si="2"/>
        <v>254.71208524863778</v>
      </c>
      <c r="AE6">
        <f t="shared" si="3"/>
        <v>861.79512846289333</v>
      </c>
      <c r="AF6">
        <f t="shared" si="4"/>
        <v>-43.089756423144664</v>
      </c>
      <c r="AG6">
        <f t="shared" si="4"/>
        <v>-24.125923007578191</v>
      </c>
      <c r="AH6">
        <f t="shared" si="5"/>
        <v>-879.6072366885769</v>
      </c>
      <c r="AI6">
        <f t="shared" si="6"/>
        <v>-85.027787656406417</v>
      </c>
      <c r="AJ6">
        <f t="shared" si="7"/>
        <v>-88.666705502053446</v>
      </c>
      <c r="AK6">
        <f>G6*SUM(AB6, AE6:AF6)</f>
        <v>57.607918979500489</v>
      </c>
      <c r="AL6">
        <f t="shared" si="8"/>
        <v>-116.08657417895938</v>
      </c>
      <c r="AN6">
        <f t="shared" si="9"/>
        <v>671.18864156464065</v>
      </c>
      <c r="AO6">
        <f t="shared" si="9"/>
        <v>-33.559432078232028</v>
      </c>
      <c r="AP6">
        <f t="shared" si="9"/>
        <v>-18.789901398992122</v>
      </c>
      <c r="AQ6">
        <f t="shared" si="9"/>
        <v>-685.06117846876828</v>
      </c>
      <c r="AR6">
        <f t="shared" si="9"/>
        <v>-66.221870381351792</v>
      </c>
      <c r="AS6">
        <f t="shared" si="9"/>
        <v>-69.05595500879852</v>
      </c>
      <c r="AT6">
        <f t="shared" si="9"/>
        <v>44.86655773070045</v>
      </c>
      <c r="AU6">
        <f t="shared" si="9"/>
        <v>-90.411267659449877</v>
      </c>
      <c r="AW6">
        <v>3</v>
      </c>
      <c r="AX6">
        <f>(R6*SUMPRODUCT(K7:$K$23, X7:$X$23)-$AZ$3*SUMPRODUCT(K6:$K$22, W7:$W$23))/Z6</f>
        <v>263.94024921723224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v>5.4699999999999999E-2</v>
      </c>
      <c r="G7" s="5"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1.8114139999999999E-3</v>
      </c>
      <c r="O7">
        <f t="shared" si="21"/>
        <v>893.01778028574802</v>
      </c>
      <c r="P7">
        <f t="shared" si="22"/>
        <v>44.650889014287401</v>
      </c>
      <c r="Q7" s="4">
        <f t="shared" si="23"/>
        <v>25</v>
      </c>
      <c r="R7">
        <f t="shared" si="0"/>
        <v>500000</v>
      </c>
      <c r="S7">
        <f t="shared" si="1"/>
        <v>344.02423595464381</v>
      </c>
      <c r="U7">
        <f t="shared" si="13"/>
        <v>1.8114139999999999E-3</v>
      </c>
      <c r="V7">
        <f t="shared" si="14"/>
        <v>0.01</v>
      </c>
      <c r="W7">
        <f t="shared" si="15"/>
        <v>0.9650369203031276</v>
      </c>
      <c r="X7">
        <f t="shared" si="16"/>
        <v>1.7480813879539696E-3</v>
      </c>
      <c r="Y7">
        <f t="shared" si="17"/>
        <v>9.6503692030312765E-3</v>
      </c>
      <c r="Z7">
        <f t="shared" si="18"/>
        <v>0.95363846971214228</v>
      </c>
      <c r="AB7">
        <f t="shared" si="19"/>
        <v>254.71208524863778</v>
      </c>
      <c r="AC7">
        <f t="shared" si="2"/>
        <v>328.07474591967548</v>
      </c>
      <c r="AE7">
        <f t="shared" si="3"/>
        <v>851.61610941743481</v>
      </c>
      <c r="AF7">
        <f t="shared" si="4"/>
        <v>-42.580805470871745</v>
      </c>
      <c r="AG7">
        <f t="shared" si="4"/>
        <v>-23.840961742803557</v>
      </c>
      <c r="AH7">
        <f t="shared" si="5"/>
        <v>-874.04069397698481</v>
      </c>
      <c r="AI7">
        <f t="shared" si="6"/>
        <v>-88.846351773225251</v>
      </c>
      <c r="AJ7">
        <f t="shared" si="7"/>
        <v>-73.362660671037702</v>
      </c>
      <c r="AK7">
        <f>G7*SUM(AB7, AE7:AF7)</f>
        <v>52.229996809484362</v>
      </c>
      <c r="AL7">
        <f t="shared" si="8"/>
        <v>-109.97901563477859</v>
      </c>
      <c r="AN7">
        <f t="shared" si="9"/>
        <v>600.39916234907491</v>
      </c>
      <c r="AO7">
        <f t="shared" si="9"/>
        <v>-30.019958117453747</v>
      </c>
      <c r="AP7">
        <f t="shared" si="9"/>
        <v>-16.808152525164701</v>
      </c>
      <c r="AQ7">
        <f t="shared" si="9"/>
        <v>-616.20875265237476</v>
      </c>
      <c r="AR7">
        <f t="shared" si="9"/>
        <v>-62.637700945918262</v>
      </c>
      <c r="AS7">
        <f t="shared" si="9"/>
        <v>-51.721520445076614</v>
      </c>
      <c r="AT7">
        <f t="shared" si="9"/>
        <v>36.822749108587104</v>
      </c>
      <c r="AU7">
        <f t="shared" si="9"/>
        <v>-77.536472282407772</v>
      </c>
      <c r="AW7">
        <v>4</v>
      </c>
      <c r="AX7">
        <f>(R7*SUMPRODUCT(K8:$K$23, X8:$X$23)-$AZ$3*SUMPRODUCT(K7:$K$22, W8:$W$23))/Z7</f>
        <v>344.02423595464381</v>
      </c>
    </row>
    <row r="8" spans="1:52" x14ac:dyDescent="0.25">
      <c r="B8" s="2">
        <f>'T.26.04.A'!B8</f>
        <v>1522.432587</v>
      </c>
      <c r="C8" s="2">
        <f>'T.26.04.A'!C8</f>
        <v>25</v>
      </c>
      <c r="E8">
        <v>2008</v>
      </c>
      <c r="F8" s="5">
        <v>2.2499999999999999E-2</v>
      </c>
      <c r="G8" s="5"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1.8237660000000001E-3</v>
      </c>
      <c r="O8">
        <f t="shared" si="21"/>
        <v>893.01778028574802</v>
      </c>
      <c r="P8">
        <f t="shared" si="22"/>
        <v>44.650889014287401</v>
      </c>
      <c r="Q8" s="4">
        <f t="shared" si="23"/>
        <v>25</v>
      </c>
      <c r="R8">
        <f t="shared" si="0"/>
        <v>500000</v>
      </c>
      <c r="S8">
        <f t="shared" si="1"/>
        <v>396.10956845148417</v>
      </c>
      <c r="U8">
        <f t="shared" si="13"/>
        <v>1.8237660000000001E-3</v>
      </c>
      <c r="V8">
        <f t="shared" si="14"/>
        <v>0.01</v>
      </c>
      <c r="W8">
        <f t="shared" si="15"/>
        <v>0.95363846971214228</v>
      </c>
      <c r="X8">
        <f t="shared" si="16"/>
        <v>1.739213417353035E-3</v>
      </c>
      <c r="Y8">
        <f t="shared" si="17"/>
        <v>9.5363846971214233E-3</v>
      </c>
      <c r="Z8">
        <f t="shared" si="18"/>
        <v>0.94236287159766785</v>
      </c>
      <c r="AB8">
        <f t="shared" si="19"/>
        <v>328.07474591967548</v>
      </c>
      <c r="AC8">
        <f t="shared" si="2"/>
        <v>373.27895039325358</v>
      </c>
      <c r="AE8">
        <f t="shared" si="3"/>
        <v>841.54679981785273</v>
      </c>
      <c r="AF8">
        <f t="shared" si="4"/>
        <v>-42.077339990892639</v>
      </c>
      <c r="AG8">
        <f t="shared" si="4"/>
        <v>-23.559071789941697</v>
      </c>
      <c r="AH8">
        <f t="shared" si="5"/>
        <v>-869.60670867651754</v>
      </c>
      <c r="AI8">
        <f t="shared" si="6"/>
        <v>-93.696320639499049</v>
      </c>
      <c r="AJ8">
        <f t="shared" si="7"/>
        <v>-45.204204473578102</v>
      </c>
      <c r="AK8">
        <f t="shared" ref="AK8:AK23" si="24">G8*SUM(AB8:AB8, AE8:AF8)</f>
        <v>24.01669158240334</v>
      </c>
      <c r="AL8">
        <f t="shared" si="8"/>
        <v>-114.88383353067381</v>
      </c>
      <c r="AN8">
        <f t="shared" si="9"/>
        <v>553.19364395977937</v>
      </c>
      <c r="AO8">
        <f t="shared" si="9"/>
        <v>-27.659682197988971</v>
      </c>
      <c r="AP8">
        <f t="shared" si="9"/>
        <v>-15.48663576952433</v>
      </c>
      <c r="AQ8">
        <f t="shared" si="9"/>
        <v>-571.63892024633151</v>
      </c>
      <c r="AR8">
        <f t="shared" si="9"/>
        <v>-61.591594254065377</v>
      </c>
      <c r="AS8">
        <f t="shared" si="9"/>
        <v>-29.715137174134775</v>
      </c>
      <c r="AT8">
        <f t="shared" si="9"/>
        <v>15.78745369265679</v>
      </c>
      <c r="AU8">
        <f t="shared" si="9"/>
        <v>-75.519277735543355</v>
      </c>
      <c r="AW8">
        <v>5</v>
      </c>
      <c r="AX8">
        <f>(R8*SUMPRODUCT(K9:$K$23, X9:$X$23)-$AZ$3*SUMPRODUCT(K8:$K$22, W9:$W$23))/Z8</f>
        <v>396.10956845148417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1.843244E-3</v>
      </c>
      <c r="O9">
        <f t="shared" si="21"/>
        <v>893.01778028574802</v>
      </c>
      <c r="P9">
        <f t="shared" si="22"/>
        <v>44.650889014287401</v>
      </c>
      <c r="Q9" s="4">
        <f t="shared" si="23"/>
        <v>25</v>
      </c>
      <c r="R9">
        <f t="shared" si="0"/>
        <v>500000</v>
      </c>
      <c r="S9">
        <f t="shared" si="1"/>
        <v>428.5147467871455</v>
      </c>
      <c r="U9">
        <f t="shared" si="13"/>
        <v>1.843244E-3</v>
      </c>
      <c r="V9">
        <f t="shared" si="14"/>
        <v>0.01</v>
      </c>
      <c r="W9">
        <f t="shared" si="15"/>
        <v>0.94236287159766785</v>
      </c>
      <c r="X9">
        <f t="shared" si="16"/>
        <v>1.7370047088951716E-3</v>
      </c>
      <c r="Y9">
        <f t="shared" si="17"/>
        <v>9.4236287159766789E-3</v>
      </c>
      <c r="Z9">
        <f t="shared" si="18"/>
        <v>0.93120223817279602</v>
      </c>
      <c r="AB9">
        <f t="shared" si="19"/>
        <v>373.27895039325358</v>
      </c>
      <c r="AC9">
        <f t="shared" si="2"/>
        <v>399.03389129823881</v>
      </c>
      <c r="AE9">
        <f t="shared" si="3"/>
        <v>831.58015573019077</v>
      </c>
      <c r="AF9">
        <f t="shared" si="4"/>
        <v>-41.579007786509536</v>
      </c>
      <c r="AG9">
        <f t="shared" si="4"/>
        <v>-23.280055954319899</v>
      </c>
      <c r="AH9">
        <f t="shared" si="5"/>
        <v>-868.50235444758584</v>
      </c>
      <c r="AI9">
        <f t="shared" si="6"/>
        <v>-101.78126245822455</v>
      </c>
      <c r="AJ9">
        <f t="shared" si="7"/>
        <v>-25.754940904985233</v>
      </c>
      <c r="AK9">
        <f t="shared" si="24"/>
        <v>6.8633525801879154</v>
      </c>
      <c r="AL9">
        <f t="shared" si="8"/>
        <v>-120.67285078302186</v>
      </c>
      <c r="AN9">
        <f t="shared" si="9"/>
        <v>519.52293922744218</v>
      </c>
      <c r="AO9">
        <f t="shared" si="9"/>
        <v>-25.976146961372105</v>
      </c>
      <c r="AP9">
        <f t="shared" si="9"/>
        <v>-14.544025625704929</v>
      </c>
      <c r="AQ9">
        <f t="shared" si="9"/>
        <v>-542.5897825957253</v>
      </c>
      <c r="AR9">
        <f t="shared" si="9"/>
        <v>-63.587015955360165</v>
      </c>
      <c r="AS9">
        <f t="shared" si="9"/>
        <v>-16.090189870918817</v>
      </c>
      <c r="AT9">
        <f t="shared" si="9"/>
        <v>4.2878237062818627</v>
      </c>
      <c r="AU9">
        <f t="shared" si="9"/>
        <v>-75.389382119997123</v>
      </c>
      <c r="AW9">
        <v>6</v>
      </c>
      <c r="AX9">
        <f>(R9*SUMPRODUCT(K10:$K$23, X10:$X$23)-$AZ$3*SUMPRODUCT(K9:$K$22, W10:$W$23))/Z9</f>
        <v>428.5147467871455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1.8660479999999999E-3</v>
      </c>
      <c r="O10">
        <f t="shared" si="21"/>
        <v>893.01778028574802</v>
      </c>
      <c r="P10">
        <f t="shared" si="22"/>
        <v>44.650889014287401</v>
      </c>
      <c r="Q10" s="4">
        <f t="shared" si="23"/>
        <v>25</v>
      </c>
      <c r="R10">
        <f t="shared" si="0"/>
        <v>500000</v>
      </c>
      <c r="S10">
        <f t="shared" si="1"/>
        <v>453.25539884504934</v>
      </c>
      <c r="U10">
        <f t="shared" si="13"/>
        <v>1.8660479999999999E-3</v>
      </c>
      <c r="V10">
        <f t="shared" si="14"/>
        <v>0.01</v>
      </c>
      <c r="W10">
        <f t="shared" si="15"/>
        <v>0.93120223817279602</v>
      </c>
      <c r="X10">
        <f t="shared" si="16"/>
        <v>1.7376680741378696E-3</v>
      </c>
      <c r="Y10">
        <f t="shared" si="17"/>
        <v>9.3120223817279597E-3</v>
      </c>
      <c r="Z10">
        <f t="shared" si="18"/>
        <v>0.92015254771693011</v>
      </c>
      <c r="AB10">
        <f t="shared" si="19"/>
        <v>399.03389129823881</v>
      </c>
      <c r="AC10">
        <f t="shared" si="2"/>
        <v>417.06411001372544</v>
      </c>
      <c r="AE10">
        <f t="shared" si="3"/>
        <v>821.71258568644873</v>
      </c>
      <c r="AF10">
        <f t="shared" si="4"/>
        <v>-41.085629284322437</v>
      </c>
      <c r="AG10">
        <f t="shared" si="4"/>
        <v>-23.003813692923252</v>
      </c>
      <c r="AH10">
        <f t="shared" si="5"/>
        <v>-868.83403706893478</v>
      </c>
      <c r="AI10">
        <f t="shared" si="6"/>
        <v>-111.2108943597317</v>
      </c>
      <c r="AJ10">
        <f t="shared" si="7"/>
        <v>-18.030218715486626</v>
      </c>
      <c r="AK10">
        <f t="shared" si="24"/>
        <v>4.8366094755714961</v>
      </c>
      <c r="AL10">
        <f t="shared" si="8"/>
        <v>-124.40450359964683</v>
      </c>
      <c r="AN10">
        <f t="shared" si="9"/>
        <v>487.75131125270133</v>
      </c>
      <c r="AO10">
        <f t="shared" si="9"/>
        <v>-24.387565562635068</v>
      </c>
      <c r="AP10">
        <f t="shared" si="9"/>
        <v>-13.654580066049485</v>
      </c>
      <c r="AQ10">
        <f t="shared" si="9"/>
        <v>-515.72161388684901</v>
      </c>
      <c r="AR10">
        <f t="shared" si="9"/>
        <v>-66.012448262832223</v>
      </c>
      <c r="AS10">
        <f t="shared" si="9"/>
        <v>-10.702358676063088</v>
      </c>
      <c r="AT10">
        <f t="shared" si="9"/>
        <v>2.8709096767168356</v>
      </c>
      <c r="AU10">
        <f t="shared" si="9"/>
        <v>-73.843897262178473</v>
      </c>
      <c r="AW10">
        <v>7</v>
      </c>
      <c r="AX10">
        <f>(R10*SUMPRODUCT(K11:$K$23, X11:$X$23)-$AZ$3*SUMPRODUCT(K10:$K$22, W11:$W$23))/Z10</f>
        <v>453.25539884504934</v>
      </c>
    </row>
    <row r="11" spans="1:52" x14ac:dyDescent="0.25">
      <c r="A11" t="s">
        <v>33</v>
      </c>
      <c r="C11" s="7">
        <f>AU25</f>
        <v>-3734.4226539936221</v>
      </c>
      <c r="E11">
        <v>2011</v>
      </c>
      <c r="F11" s="5">
        <v>1.5E-3</v>
      </c>
      <c r="G11" s="5"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1.8888519999999999E-3</v>
      </c>
      <c r="O11">
        <f t="shared" si="21"/>
        <v>893.01778028574802</v>
      </c>
      <c r="P11">
        <f t="shared" si="22"/>
        <v>44.650889014287401</v>
      </c>
      <c r="Q11" s="4">
        <f t="shared" si="23"/>
        <v>25</v>
      </c>
      <c r="R11">
        <f t="shared" si="0"/>
        <v>500000</v>
      </c>
      <c r="S11">
        <f t="shared" si="1"/>
        <v>470.30635430906426</v>
      </c>
      <c r="U11">
        <f t="shared" si="13"/>
        <v>1.8888519999999999E-3</v>
      </c>
      <c r="V11">
        <f t="shared" si="14"/>
        <v>0.01</v>
      </c>
      <c r="W11">
        <f t="shared" si="15"/>
        <v>0.92015254771693011</v>
      </c>
      <c r="X11">
        <f t="shared" si="16"/>
        <v>1.7380319800602189E-3</v>
      </c>
      <c r="Y11">
        <f t="shared" si="17"/>
        <v>9.2015254771693009E-3</v>
      </c>
      <c r="Z11">
        <f t="shared" si="18"/>
        <v>0.90921299025970059</v>
      </c>
      <c r="AB11">
        <f t="shared" si="19"/>
        <v>417.06411001372544</v>
      </c>
      <c r="AC11">
        <f t="shared" si="2"/>
        <v>427.60864673948254</v>
      </c>
      <c r="AE11">
        <f t="shared" si="3"/>
        <v>811.94336636868525</v>
      </c>
      <c r="AF11">
        <f t="shared" si="4"/>
        <v>-40.597168318434264</v>
      </c>
      <c r="AG11">
        <f t="shared" si="4"/>
        <v>-22.730324756492514</v>
      </c>
      <c r="AH11">
        <f t="shared" si="5"/>
        <v>-869.01599003010938</v>
      </c>
      <c r="AI11">
        <f t="shared" si="6"/>
        <v>-120.40011673635092</v>
      </c>
      <c r="AJ11">
        <f t="shared" si="7"/>
        <v>-10.544536725757098</v>
      </c>
      <c r="AK11">
        <f t="shared" si="24"/>
        <v>2.8521847393535431</v>
      </c>
      <c r="AL11">
        <f t="shared" si="8"/>
        <v>-128.09246872275449</v>
      </c>
      <c r="AN11">
        <f t="shared" si="9"/>
        <v>458.34760637224161</v>
      </c>
      <c r="AO11">
        <f t="shared" si="9"/>
        <v>-22.917380318612082</v>
      </c>
      <c r="AP11">
        <f t="shared" si="9"/>
        <v>-12.831424426554515</v>
      </c>
      <c r="AQ11">
        <f t="shared" si="9"/>
        <v>-490.56549437789255</v>
      </c>
      <c r="AR11">
        <f t="shared" si="9"/>
        <v>-67.966692750817543</v>
      </c>
      <c r="AS11">
        <f t="shared" si="9"/>
        <v>-5.9524633967640224</v>
      </c>
      <c r="AT11">
        <f t="shared" si="9"/>
        <v>1.6100778728704095</v>
      </c>
      <c r="AU11">
        <f t="shared" si="9"/>
        <v>-72.309078274711155</v>
      </c>
      <c r="AW11">
        <v>8</v>
      </c>
      <c r="AX11">
        <f>(R11*SUMPRODUCT(K12:$K$23, X12:$X$23)-$AZ$3*SUMPRODUCT(K11:$K$22, W12:$W$23))/Z11</f>
        <v>470.30635430906426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1.917357E-3</v>
      </c>
      <c r="O12">
        <f t="shared" si="21"/>
        <v>893.01778028574802</v>
      </c>
      <c r="P12">
        <f t="shared" si="22"/>
        <v>44.650889014287401</v>
      </c>
      <c r="Q12" s="4">
        <f t="shared" si="23"/>
        <v>25</v>
      </c>
      <c r="R12">
        <f t="shared" si="0"/>
        <v>500000</v>
      </c>
      <c r="S12">
        <f t="shared" si="1"/>
        <v>479.46270800397116</v>
      </c>
      <c r="U12">
        <f t="shared" si="13"/>
        <v>1.917357E-3</v>
      </c>
      <c r="V12">
        <f t="shared" si="14"/>
        <v>0.01</v>
      </c>
      <c r="W12">
        <f t="shared" si="15"/>
        <v>0.90921299025970059</v>
      </c>
      <c r="X12">
        <f t="shared" si="16"/>
        <v>1.7432858913653687E-3</v>
      </c>
      <c r="Y12">
        <f t="shared" si="17"/>
        <v>9.0921299025970067E-3</v>
      </c>
      <c r="Z12">
        <f t="shared" si="18"/>
        <v>0.89837757446573818</v>
      </c>
      <c r="AB12">
        <f t="shared" si="19"/>
        <v>427.60864673948254</v>
      </c>
      <c r="AC12">
        <f t="shared" si="2"/>
        <v>430.73854466338207</v>
      </c>
      <c r="AE12">
        <f t="shared" si="3"/>
        <v>802.26714740788782</v>
      </c>
      <c r="AF12">
        <f t="shared" si="4"/>
        <v>-40.11335737039439</v>
      </c>
      <c r="AG12">
        <f t="shared" si="4"/>
        <v>-22.459439361643454</v>
      </c>
      <c r="AH12">
        <f t="shared" si="5"/>
        <v>-871.6429456826844</v>
      </c>
      <c r="AI12">
        <f t="shared" si="6"/>
        <v>-131.94859500683447</v>
      </c>
      <c r="AJ12">
        <f t="shared" si="7"/>
        <v>-3.1298979238995344</v>
      </c>
      <c r="AK12">
        <f t="shared" si="24"/>
        <v>2.7364536045870449</v>
      </c>
      <c r="AL12">
        <f t="shared" si="8"/>
        <v>-132.34203932614696</v>
      </c>
      <c r="AN12">
        <f t="shared" si="9"/>
        <v>430.54027409165138</v>
      </c>
      <c r="AO12">
        <f t="shared" si="9"/>
        <v>-21.527013704582568</v>
      </c>
      <c r="AP12">
        <f t="shared" si="9"/>
        <v>-12.052959179432213</v>
      </c>
      <c r="AQ12">
        <f t="shared" si="9"/>
        <v>-467.77110836059103</v>
      </c>
      <c r="AR12">
        <f t="shared" si="9"/>
        <v>-70.810807152954439</v>
      </c>
      <c r="AS12">
        <f t="shared" si="9"/>
        <v>-1.6796738024092088</v>
      </c>
      <c r="AT12">
        <f t="shared" si="9"/>
        <v>1.4685301383268512</v>
      </c>
      <c r="AU12">
        <f t="shared" si="9"/>
        <v>-71.021950817036796</v>
      </c>
      <c r="AW12">
        <v>9</v>
      </c>
      <c r="AX12">
        <f>(R12*SUMPRODUCT(K13:$K$23, X13:$X$23)-$AZ$3*SUMPRODUCT(K12:$K$22, W13:$W$23))/Z12</f>
        <v>479.46270800397116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1.947287E-3</v>
      </c>
      <c r="O13">
        <f t="shared" si="21"/>
        <v>893.01778028574802</v>
      </c>
      <c r="P13">
        <f t="shared" si="22"/>
        <v>44.650889014287401</v>
      </c>
      <c r="Q13" s="4">
        <f t="shared" si="23"/>
        <v>25</v>
      </c>
      <c r="R13">
        <f t="shared" si="0"/>
        <v>500000</v>
      </c>
      <c r="S13">
        <f t="shared" si="1"/>
        <v>480.74968982457176</v>
      </c>
      <c r="U13">
        <f t="shared" si="13"/>
        <v>1.947287E-3</v>
      </c>
      <c r="V13">
        <f t="shared" si="14"/>
        <v>0.01</v>
      </c>
      <c r="W13">
        <f t="shared" si="15"/>
        <v>0.89837757446573818</v>
      </c>
      <c r="X13">
        <f t="shared" si="16"/>
        <v>1.7493989718486639E-3</v>
      </c>
      <c r="Y13">
        <f t="shared" si="17"/>
        <v>8.983775744657382E-3</v>
      </c>
      <c r="Z13">
        <f t="shared" si="18"/>
        <v>0.88764439974923215</v>
      </c>
      <c r="AB13">
        <f t="shared" si="19"/>
        <v>430.73854466338207</v>
      </c>
      <c r="AC13">
        <f t="shared" si="2"/>
        <v>426.73476985396155</v>
      </c>
      <c r="AE13">
        <f t="shared" si="3"/>
        <v>792.68223154713451</v>
      </c>
      <c r="AF13">
        <f t="shared" si="4"/>
        <v>-39.634111577356727</v>
      </c>
      <c r="AG13">
        <f t="shared" si="4"/>
        <v>-22.191109993730805</v>
      </c>
      <c r="AH13">
        <f t="shared" si="5"/>
        <v>-874.69948592433195</v>
      </c>
      <c r="AI13">
        <f t="shared" si="6"/>
        <v>-143.84247594828503</v>
      </c>
      <c r="AJ13">
        <f t="shared" si="7"/>
        <v>4.0037748094205199</v>
      </c>
      <c r="AK13">
        <f t="shared" si="24"/>
        <v>2.3675733292663201</v>
      </c>
      <c r="AL13">
        <f t="shared" si="8"/>
        <v>-137.47112780959819</v>
      </c>
      <c r="AN13">
        <f t="shared" si="9"/>
        <v>404.48463047639035</v>
      </c>
      <c r="AO13">
        <f t="shared" si="9"/>
        <v>-20.224231523819519</v>
      </c>
      <c r="AP13">
        <f t="shared" si="9"/>
        <v>-11.323532392237567</v>
      </c>
      <c r="AQ13">
        <f t="shared" si="9"/>
        <v>-446.33585093922238</v>
      </c>
      <c r="AR13">
        <f t="shared" si="9"/>
        <v>-73.398984378889168</v>
      </c>
      <c r="AS13">
        <f t="shared" si="9"/>
        <v>2.0430196487920678</v>
      </c>
      <c r="AT13">
        <f t="shared" si="9"/>
        <v>1.208109612025662</v>
      </c>
      <c r="AU13">
        <f t="shared" si="9"/>
        <v>-70.147855118071448</v>
      </c>
      <c r="AW13">
        <v>10</v>
      </c>
      <c r="AX13">
        <f>(R13*SUMPRODUCT(K14:$K$23, X14:$X$23)-$AZ$3*SUMPRODUCT(K13:$K$22, W14:$W$23))/Z13</f>
        <v>480.74968982457176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10"/>
        <v>5.1400000000000001E-2</v>
      </c>
      <c r="I14" s="5">
        <f t="shared" si="11"/>
        <v>1.0514000000000001</v>
      </c>
      <c r="J14">
        <f t="shared" si="12"/>
        <v>0.95111280197831449</v>
      </c>
      <c r="K14">
        <f t="shared" si="20"/>
        <v>0.48532753093089492</v>
      </c>
      <c r="L14" s="2">
        <v>11</v>
      </c>
      <c r="M14" s="6">
        <v>1.9819680000000002E-3</v>
      </c>
      <c r="O14">
        <f t="shared" si="21"/>
        <v>893.01778028574802</v>
      </c>
      <c r="P14">
        <f t="shared" si="22"/>
        <v>44.650889014287401</v>
      </c>
      <c r="Q14" s="4">
        <f t="shared" si="23"/>
        <v>25</v>
      </c>
      <c r="R14">
        <f t="shared" si="0"/>
        <v>500000</v>
      </c>
      <c r="S14">
        <f t="shared" si="1"/>
        <v>473.63658479683806</v>
      </c>
      <c r="U14">
        <f t="shared" si="13"/>
        <v>1.9819680000000002E-3</v>
      </c>
      <c r="V14">
        <f t="shared" si="14"/>
        <v>0.01</v>
      </c>
      <c r="W14">
        <f t="shared" si="15"/>
        <v>0.88764439974923215</v>
      </c>
      <c r="X14">
        <f t="shared" si="16"/>
        <v>1.7592827956821864E-3</v>
      </c>
      <c r="Y14">
        <f t="shared" si="17"/>
        <v>8.8764439974923209E-3</v>
      </c>
      <c r="Z14">
        <f t="shared" si="18"/>
        <v>0.87700867295605767</v>
      </c>
      <c r="AB14">
        <f t="shared" si="19"/>
        <v>426.73476985396155</v>
      </c>
      <c r="AC14">
        <f t="shared" si="2"/>
        <v>415.38339269611424</v>
      </c>
      <c r="AE14">
        <f t="shared" si="3"/>
        <v>783.18433841456817</v>
      </c>
      <c r="AF14">
        <f t="shared" si="4"/>
        <v>-39.159216920728404</v>
      </c>
      <c r="AG14">
        <f t="shared" si="4"/>
        <v>-21.92521682390144</v>
      </c>
      <c r="AH14">
        <f t="shared" si="5"/>
        <v>-879.64139784109318</v>
      </c>
      <c r="AI14">
        <f t="shared" si="6"/>
        <v>-157.54149317115491</v>
      </c>
      <c r="AJ14">
        <f t="shared" si="7"/>
        <v>11.35137715784731</v>
      </c>
      <c r="AK14">
        <f t="shared" si="24"/>
        <v>2.1073678044260427</v>
      </c>
      <c r="AL14">
        <f t="shared" si="8"/>
        <v>-144.08274820888155</v>
      </c>
      <c r="AN14">
        <f t="shared" si="9"/>
        <v>380.10092122648882</v>
      </c>
      <c r="AO14">
        <f t="shared" si="9"/>
        <v>-19.005046061324439</v>
      </c>
      <c r="AP14">
        <f t="shared" si="9"/>
        <v>-10.640911346268604</v>
      </c>
      <c r="AQ14">
        <f t="shared" si="9"/>
        <v>-426.91418771881882</v>
      </c>
      <c r="AR14">
        <f t="shared" si="9"/>
        <v>-76.45922389992306</v>
      </c>
      <c r="AS14">
        <f t="shared" si="9"/>
        <v>5.5091358486833943</v>
      </c>
      <c r="AT14">
        <f t="shared" si="9"/>
        <v>1.0227636132853524</v>
      </c>
      <c r="AU14">
        <f t="shared" si="9"/>
        <v>-69.927324437954312</v>
      </c>
      <c r="AW14">
        <v>11</v>
      </c>
      <c r="AX14">
        <f>(R14*SUMPRODUCT(K15:$K$23, X15:$X$23)-$AZ$3*SUMPRODUCT(K14:$K$22, W15:$W$23))/Z14</f>
        <v>473.63658479683806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10"/>
        <v>5.1900000000000002E-2</v>
      </c>
      <c r="I15" s="5">
        <f t="shared" si="11"/>
        <v>1.0519000000000001</v>
      </c>
      <c r="J15">
        <f t="shared" si="12"/>
        <v>0.95066070919288903</v>
      </c>
      <c r="K15">
        <f t="shared" si="20"/>
        <v>0.46138181474559836</v>
      </c>
      <c r="L15" s="2">
        <v>12</v>
      </c>
      <c r="M15" s="6">
        <v>2.0299509999999999E-3</v>
      </c>
      <c r="O15">
        <f t="shared" si="21"/>
        <v>893.01778028574802</v>
      </c>
      <c r="P15">
        <f t="shared" si="22"/>
        <v>44.650889014287401</v>
      </c>
      <c r="Q15" s="4">
        <f t="shared" si="23"/>
        <v>25</v>
      </c>
      <c r="R15">
        <f t="shared" si="0"/>
        <v>500000</v>
      </c>
      <c r="S15">
        <f t="shared" si="1"/>
        <v>456.10871938328245</v>
      </c>
      <c r="U15">
        <f t="shared" si="13"/>
        <v>2.0299509999999999E-3</v>
      </c>
      <c r="V15">
        <f t="shared" si="14"/>
        <v>0.01</v>
      </c>
      <c r="W15">
        <f t="shared" si="15"/>
        <v>0.87700867295605767</v>
      </c>
      <c r="X15">
        <f t="shared" si="16"/>
        <v>1.7802846326758221E-3</v>
      </c>
      <c r="Y15">
        <f t="shared" si="17"/>
        <v>8.7700867295605767E-3</v>
      </c>
      <c r="Z15">
        <f t="shared" si="18"/>
        <v>0.8664583015938212</v>
      </c>
      <c r="AB15">
        <f t="shared" si="19"/>
        <v>415.38339269611424</v>
      </c>
      <c r="AC15">
        <f t="shared" si="2"/>
        <v>395.19918633897169</v>
      </c>
      <c r="AE15">
        <f t="shared" si="3"/>
        <v>773.76266919947341</v>
      </c>
      <c r="AF15">
        <f t="shared" si="4"/>
        <v>-38.68813345997367</v>
      </c>
      <c r="AG15">
        <f t="shared" si="4"/>
        <v>-21.661457539845529</v>
      </c>
      <c r="AH15">
        <f t="shared" si="5"/>
        <v>-890.1423163379111</v>
      </c>
      <c r="AI15">
        <f t="shared" si="6"/>
        <v>-176.72923813825685</v>
      </c>
      <c r="AJ15">
        <f t="shared" si="7"/>
        <v>20.184206357142557</v>
      </c>
      <c r="AK15">
        <f t="shared" si="24"/>
        <v>4.7168775065860178</v>
      </c>
      <c r="AL15">
        <f t="shared" si="8"/>
        <v>-151.82815427452826</v>
      </c>
      <c r="AN15">
        <f t="shared" si="9"/>
        <v>357.00002449765117</v>
      </c>
      <c r="AO15">
        <f t="shared" si="9"/>
        <v>-17.850001224882558</v>
      </c>
      <c r="AP15">
        <f t="shared" si="9"/>
        <v>-9.9942025897686548</v>
      </c>
      <c r="AQ15">
        <f t="shared" si="9"/>
        <v>-410.69547729383589</v>
      </c>
      <c r="AR15">
        <f t="shared" si="9"/>
        <v>-81.539656610835962</v>
      </c>
      <c r="AS15">
        <f t="shared" si="9"/>
        <v>9.3126257582580756</v>
      </c>
      <c r="AT15">
        <f t="shared" si="9"/>
        <v>2.1762815039213499</v>
      </c>
      <c r="AU15">
        <f t="shared" si="9"/>
        <v>-70.050749348656524</v>
      </c>
      <c r="AW15">
        <v>12</v>
      </c>
      <c r="AX15">
        <f>(R15*SUMPRODUCT(K16:$K$23, X16:$X$23)-$AZ$3*SUMPRODUCT(K15:$K$22, W16:$W$23))/Z15</f>
        <v>456.10871938328245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10"/>
        <v>5.4700000000000006E-2</v>
      </c>
      <c r="I16" s="5">
        <f t="shared" si="11"/>
        <v>1.0547</v>
      </c>
      <c r="J16">
        <f t="shared" si="12"/>
        <v>0.94813691096994412</v>
      </c>
      <c r="K16">
        <f t="shared" si="20"/>
        <v>0.43745312861059865</v>
      </c>
      <c r="L16" s="2">
        <v>13</v>
      </c>
      <c r="M16" s="6">
        <v>2.0855349999999999E-3</v>
      </c>
      <c r="O16">
        <f t="shared" si="21"/>
        <v>893.01778028574802</v>
      </c>
      <c r="P16">
        <f t="shared" si="22"/>
        <v>44.650889014287401</v>
      </c>
      <c r="Q16" s="4">
        <f t="shared" si="23"/>
        <v>25</v>
      </c>
      <c r="R16">
        <f t="shared" si="0"/>
        <v>500000</v>
      </c>
      <c r="S16">
        <f t="shared" si="1"/>
        <v>428.43142205295044</v>
      </c>
      <c r="U16">
        <f t="shared" si="13"/>
        <v>2.0855349999999999E-3</v>
      </c>
      <c r="V16">
        <f t="shared" si="14"/>
        <v>0.01</v>
      </c>
      <c r="W16">
        <f t="shared" si="15"/>
        <v>0.8664583015938212</v>
      </c>
      <c r="X16">
        <f t="shared" si="16"/>
        <v>1.8070291140144699E-3</v>
      </c>
      <c r="Y16">
        <f t="shared" si="17"/>
        <v>8.6645830159382126E-3</v>
      </c>
      <c r="Z16">
        <f t="shared" si="18"/>
        <v>0.85598668946386858</v>
      </c>
      <c r="AB16">
        <f t="shared" si="19"/>
        <v>395.19918633897169</v>
      </c>
      <c r="AC16">
        <f t="shared" si="2"/>
        <v>366.73159462540252</v>
      </c>
      <c r="AE16">
        <f t="shared" si="3"/>
        <v>764.41133337916983</v>
      </c>
      <c r="AF16">
        <f t="shared" si="4"/>
        <v>-38.22056666895849</v>
      </c>
      <c r="AG16">
        <f t="shared" si="4"/>
        <v>-21.399667236596713</v>
      </c>
      <c r="AH16">
        <f t="shared" si="5"/>
        <v>-903.514557007235</v>
      </c>
      <c r="AI16">
        <f t="shared" si="6"/>
        <v>-198.72345753362038</v>
      </c>
      <c r="AJ16">
        <f t="shared" si="7"/>
        <v>28.467591713569163</v>
      </c>
      <c r="AK16">
        <f t="shared" si="24"/>
        <v>7.9618686666491989</v>
      </c>
      <c r="AL16">
        <f t="shared" si="8"/>
        <v>-162.29399715340202</v>
      </c>
      <c r="AN16">
        <f t="shared" si="9"/>
        <v>334.39412933211719</v>
      </c>
      <c r="AO16">
        <f t="shared" si="9"/>
        <v>-16.71970646660586</v>
      </c>
      <c r="AP16">
        <f t="shared" si="9"/>
        <v>-9.3613513838749558</v>
      </c>
      <c r="AQ16">
        <f t="shared" si="9"/>
        <v>-395.24526970803402</v>
      </c>
      <c r="AR16">
        <f t="shared" si="9"/>
        <v>-86.932198226397674</v>
      </c>
      <c r="AS16">
        <f t="shared" si="9"/>
        <v>12.453237059109984</v>
      </c>
      <c r="AT16">
        <f t="shared" si="9"/>
        <v>3.4829443578123875</v>
      </c>
      <c r="AU16">
        <f t="shared" si="9"/>
        <v>-70.996016809475307</v>
      </c>
      <c r="AW16">
        <v>13</v>
      </c>
      <c r="AX16">
        <f>(R16*SUMPRODUCT(K17:$K$23, X17:$X$23)-$AZ$3*SUMPRODUCT(K16:$K$22, W17:$W$23))/Z16</f>
        <v>428.43142205295044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10"/>
        <v>6.1700000000000005E-2</v>
      </c>
      <c r="I17" s="5">
        <f t="shared" si="11"/>
        <v>1.0617000000000001</v>
      </c>
      <c r="J17">
        <f t="shared" si="12"/>
        <v>0.94188565508147304</v>
      </c>
      <c r="K17">
        <f t="shared" si="20"/>
        <v>0.41203082660883361</v>
      </c>
      <c r="L17" s="2">
        <v>14</v>
      </c>
      <c r="M17" s="6">
        <v>2.1420699999999998E-3</v>
      </c>
      <c r="O17">
        <f t="shared" si="21"/>
        <v>893.01778028574802</v>
      </c>
      <c r="P17">
        <f t="shared" si="22"/>
        <v>44.650889014287401</v>
      </c>
      <c r="Q17" s="4">
        <f t="shared" si="23"/>
        <v>25</v>
      </c>
      <c r="R17">
        <f t="shared" si="0"/>
        <v>500000</v>
      </c>
      <c r="S17">
        <f t="shared" si="1"/>
        <v>393.2597607529093</v>
      </c>
      <c r="U17">
        <f t="shared" si="13"/>
        <v>2.1420699999999998E-3</v>
      </c>
      <c r="V17">
        <f t="shared" si="14"/>
        <v>0.01</v>
      </c>
      <c r="W17">
        <f t="shared" si="15"/>
        <v>0.85598668946386858</v>
      </c>
      <c r="X17">
        <f t="shared" si="16"/>
        <v>1.8335834078998688E-3</v>
      </c>
      <c r="Y17">
        <f t="shared" si="17"/>
        <v>8.5598668946386854E-3</v>
      </c>
      <c r="Z17">
        <f t="shared" si="18"/>
        <v>0.84559323916133</v>
      </c>
      <c r="AB17">
        <f t="shared" si="19"/>
        <v>366.73159462540252</v>
      </c>
      <c r="AC17">
        <f t="shared" si="2"/>
        <v>332.53779492686226</v>
      </c>
      <c r="AE17">
        <f t="shared" si="3"/>
        <v>755.12979746048654</v>
      </c>
      <c r="AF17">
        <f t="shared" si="4"/>
        <v>-37.756489873024329</v>
      </c>
      <c r="AG17">
        <f t="shared" si="4"/>
        <v>-21.139830979033249</v>
      </c>
      <c r="AH17">
        <f t="shared" si="5"/>
        <v>-916.79170394993434</v>
      </c>
      <c r="AI17">
        <f t="shared" si="6"/>
        <v>-220.55822734150536</v>
      </c>
      <c r="AJ17">
        <f t="shared" si="7"/>
        <v>34.193799698540261</v>
      </c>
      <c r="AK17">
        <f t="shared" si="24"/>
        <v>14.960647650537533</v>
      </c>
      <c r="AL17">
        <f t="shared" si="8"/>
        <v>-171.40377999242756</v>
      </c>
      <c r="AN17">
        <f t="shared" si="9"/>
        <v>311.13675464460539</v>
      </c>
      <c r="AO17">
        <f t="shared" si="9"/>
        <v>-15.556837732230269</v>
      </c>
      <c r="AP17">
        <f t="shared" si="9"/>
        <v>-8.7102620326620972</v>
      </c>
      <c r="AQ17">
        <f t="shared" si="9"/>
        <v>-377.7464436066125</v>
      </c>
      <c r="AR17">
        <f t="shared" si="9"/>
        <v>-90.876788726899505</v>
      </c>
      <c r="AS17">
        <f t="shared" si="9"/>
        <v>14.08889955468643</v>
      </c>
      <c r="AT17">
        <f t="shared" si="9"/>
        <v>6.1642480180544839</v>
      </c>
      <c r="AU17">
        <f t="shared" si="9"/>
        <v>-70.623641154158577</v>
      </c>
      <c r="AW17">
        <v>14</v>
      </c>
      <c r="AX17">
        <f>(R17*SUMPRODUCT(K18:$K$23, X18:$X$23)-$AZ$3*SUMPRODUCT(K17:$K$22, W18:$W$23))/Z17</f>
        <v>393.2597607529093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10"/>
        <v>7.0099999999999996E-2</v>
      </c>
      <c r="I18" s="5">
        <f t="shared" si="11"/>
        <v>1.0701000000000001</v>
      </c>
      <c r="J18">
        <f t="shared" si="12"/>
        <v>0.93449210354172507</v>
      </c>
      <c r="K18">
        <f t="shared" si="20"/>
        <v>0.38503955388172473</v>
      </c>
      <c r="L18" s="2">
        <v>15</v>
      </c>
      <c r="M18" s="6">
        <v>2.2014550000000002E-3</v>
      </c>
      <c r="O18">
        <f t="shared" si="21"/>
        <v>893.01778028574802</v>
      </c>
      <c r="P18">
        <f t="shared" si="22"/>
        <v>44.650889014287401</v>
      </c>
      <c r="Q18" s="4">
        <f t="shared" si="23"/>
        <v>25</v>
      </c>
      <c r="R18">
        <f t="shared" si="0"/>
        <v>500000</v>
      </c>
      <c r="S18">
        <f t="shared" si="1"/>
        <v>351.75650963580102</v>
      </c>
      <c r="U18">
        <f t="shared" si="13"/>
        <v>2.2014550000000002E-3</v>
      </c>
      <c r="V18">
        <f t="shared" si="14"/>
        <v>0.01</v>
      </c>
      <c r="W18">
        <f t="shared" si="15"/>
        <v>0.84559323916133</v>
      </c>
      <c r="X18">
        <f t="shared" si="16"/>
        <v>1.8615354643179058E-3</v>
      </c>
      <c r="Y18">
        <f t="shared" si="17"/>
        <v>8.4559323916133002E-3</v>
      </c>
      <c r="Z18">
        <f t="shared" si="18"/>
        <v>0.83527577130539876</v>
      </c>
      <c r="AB18">
        <f t="shared" si="19"/>
        <v>332.53779492686226</v>
      </c>
      <c r="AC18">
        <f t="shared" si="2"/>
        <v>293.81368989773864</v>
      </c>
      <c r="AE18">
        <f t="shared" si="3"/>
        <v>745.91611521761331</v>
      </c>
      <c r="AF18">
        <f t="shared" si="4"/>
        <v>-37.295805760880668</v>
      </c>
      <c r="AG18">
        <f t="shared" si="4"/>
        <v>-20.88189428263497</v>
      </c>
      <c r="AH18">
        <f t="shared" si="5"/>
        <v>-930.76773215895287</v>
      </c>
      <c r="AI18">
        <f t="shared" si="6"/>
        <v>-243.0293169848552</v>
      </c>
      <c r="AJ18">
        <f t="shared" si="7"/>
        <v>38.724105029123621</v>
      </c>
      <c r="AK18">
        <f t="shared" si="24"/>
        <v>22.489015054685652</v>
      </c>
      <c r="AL18">
        <f t="shared" si="8"/>
        <v>-181.81619690104594</v>
      </c>
      <c r="AN18">
        <f t="shared" si="9"/>
        <v>287.20720823657899</v>
      </c>
      <c r="AO18">
        <f t="shared" si="9"/>
        <v>-14.360360411828951</v>
      </c>
      <c r="AP18">
        <f t="shared" si="9"/>
        <v>-8.0403552587911076</v>
      </c>
      <c r="AQ18">
        <f t="shared" si="9"/>
        <v>-358.38239235798784</v>
      </c>
      <c r="AR18">
        <f t="shared" si="9"/>
        <v>-93.575899792028906</v>
      </c>
      <c r="AS18">
        <f t="shared" si="9"/>
        <v>14.910312124882811</v>
      </c>
      <c r="AT18">
        <f t="shared" si="9"/>
        <v>8.6591603238955539</v>
      </c>
      <c r="AU18">
        <f t="shared" si="9"/>
        <v>-70.00642734325055</v>
      </c>
      <c r="AW18">
        <v>15</v>
      </c>
      <c r="AX18">
        <f>(R18*SUMPRODUCT(K19:$K$23, X19:$X$23)-$AZ$3*SUMPRODUCT(K18:$K$22, W19:$W$23))/Z18</f>
        <v>351.75650963580102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10"/>
        <v>7.3400000000000007E-2</v>
      </c>
      <c r="I19" s="5">
        <f t="shared" si="11"/>
        <v>1.0733999999999999</v>
      </c>
      <c r="J19">
        <f t="shared" si="12"/>
        <v>0.93161915408980811</v>
      </c>
      <c r="K19">
        <f t="shared" si="20"/>
        <v>0.35871022347840947</v>
      </c>
      <c r="L19" s="2">
        <v>16</v>
      </c>
      <c r="M19" s="6">
        <v>2.2708170000000001E-3</v>
      </c>
      <c r="O19">
        <f t="shared" si="21"/>
        <v>893.01778028574802</v>
      </c>
      <c r="P19">
        <f t="shared" si="22"/>
        <v>44.650889014287401</v>
      </c>
      <c r="Q19" s="4">
        <f t="shared" si="23"/>
        <v>25</v>
      </c>
      <c r="R19">
        <f t="shared" si="0"/>
        <v>500000</v>
      </c>
      <c r="S19">
        <f t="shared" si="1"/>
        <v>301.43734105485152</v>
      </c>
      <c r="U19">
        <f t="shared" si="13"/>
        <v>2.2708170000000001E-3</v>
      </c>
      <c r="V19">
        <f t="shared" si="14"/>
        <v>0.01</v>
      </c>
      <c r="W19">
        <f t="shared" si="15"/>
        <v>0.83527577130539876</v>
      </c>
      <c r="X19">
        <f t="shared" si="16"/>
        <v>1.8967584211684117E-3</v>
      </c>
      <c r="Y19">
        <f t="shared" si="17"/>
        <v>8.352757713053988E-3</v>
      </c>
      <c r="Z19">
        <f t="shared" si="18"/>
        <v>0.82502625517117634</v>
      </c>
      <c r="AB19">
        <f t="shared" si="19"/>
        <v>293.81368989773864</v>
      </c>
      <c r="AC19">
        <f t="shared" si="2"/>
        <v>248.69372065924082</v>
      </c>
      <c r="AE19">
        <f t="shared" si="3"/>
        <v>736.76311507042703</v>
      </c>
      <c r="AF19">
        <f t="shared" si="4"/>
        <v>-36.838155753521349</v>
      </c>
      <c r="AG19">
        <f t="shared" si="4"/>
        <v>-20.625656379279409</v>
      </c>
      <c r="AH19">
        <f t="shared" si="5"/>
        <v>-948.37921058420579</v>
      </c>
      <c r="AI19">
        <f t="shared" si="6"/>
        <v>-269.07990764657961</v>
      </c>
      <c r="AJ19">
        <f t="shared" si="7"/>
        <v>45.119969238497816</v>
      </c>
      <c r="AK19">
        <f t="shared" si="24"/>
        <v>22.160371877486565</v>
      </c>
      <c r="AL19">
        <f t="shared" si="8"/>
        <v>-201.79956653059523</v>
      </c>
      <c r="AN19">
        <f t="shared" si="9"/>
        <v>264.28446165756202</v>
      </c>
      <c r="AO19">
        <f t="shared" si="9"/>
        <v>-13.2142230828781</v>
      </c>
      <c r="AP19">
        <f t="shared" si="9"/>
        <v>-7.3986338092001986</v>
      </c>
      <c r="AQ19">
        <f t="shared" si="9"/>
        <v>-340.193318570938</v>
      </c>
      <c r="AR19">
        <f t="shared" si="9"/>
        <v>-96.521713805454354</v>
      </c>
      <c r="AS19">
        <f t="shared" si="9"/>
        <v>16.184994248880514</v>
      </c>
      <c r="AT19">
        <f t="shared" si="9"/>
        <v>7.9491519485378666</v>
      </c>
      <c r="AU19">
        <f t="shared" si="9"/>
        <v>-72.38756760803598</v>
      </c>
      <c r="AW19">
        <v>16</v>
      </c>
      <c r="AX19">
        <f>(R19*SUMPRODUCT(K20:$K$23, X20:$X$23)-$AZ$3*SUMPRODUCT(K19:$K$22, W20:$W$23))/Z19</f>
        <v>301.43734105485152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0.34023543913346244</v>
      </c>
      <c r="L20" s="2">
        <v>17</v>
      </c>
      <c r="M20" s="6">
        <v>2.3392280000000001E-3</v>
      </c>
      <c r="O20">
        <f t="shared" si="21"/>
        <v>893.01778028574802</v>
      </c>
      <c r="P20">
        <f t="shared" si="22"/>
        <v>44.650889014287401</v>
      </c>
      <c r="Q20" s="4">
        <f t="shared" si="23"/>
        <v>25</v>
      </c>
      <c r="R20">
        <f t="shared" si="0"/>
        <v>500000</v>
      </c>
      <c r="S20">
        <f t="shared" si="1"/>
        <v>235.50724022193333</v>
      </c>
      <c r="U20">
        <f t="shared" si="13"/>
        <v>2.3392280000000001E-3</v>
      </c>
      <c r="V20">
        <f t="shared" si="14"/>
        <v>0.01</v>
      </c>
      <c r="W20">
        <f t="shared" si="15"/>
        <v>0.82502625517117634</v>
      </c>
      <c r="X20">
        <f t="shared" si="16"/>
        <v>1.9299245168315606E-3</v>
      </c>
      <c r="Y20">
        <f t="shared" si="17"/>
        <v>8.2502625517117643E-3</v>
      </c>
      <c r="Z20">
        <f t="shared" si="18"/>
        <v>0.81484606810263294</v>
      </c>
      <c r="AB20">
        <f t="shared" si="19"/>
        <v>248.69372065924082</v>
      </c>
      <c r="AC20">
        <f t="shared" si="2"/>
        <v>191.90214870454463</v>
      </c>
      <c r="AE20">
        <f t="shared" si="3"/>
        <v>727.67202701158271</v>
      </c>
      <c r="AF20">
        <f t="shared" si="4"/>
        <v>-36.383601350579134</v>
      </c>
      <c r="AG20">
        <f t="shared" si="4"/>
        <v>-20.371151702565822</v>
      </c>
      <c r="AH20">
        <f t="shared" si="5"/>
        <v>-964.9622584157803</v>
      </c>
      <c r="AI20">
        <f t="shared" si="6"/>
        <v>-294.04498445734259</v>
      </c>
      <c r="AJ20">
        <f t="shared" si="7"/>
        <v>56.791571954696195</v>
      </c>
      <c r="AK20">
        <f t="shared" si="24"/>
        <v>4.0419232291770513</v>
      </c>
      <c r="AL20">
        <f t="shared" si="8"/>
        <v>-233.21148927346934</v>
      </c>
      <c r="AN20">
        <f t="shared" si="9"/>
        <v>247.57981165542259</v>
      </c>
      <c r="AO20">
        <f t="shared" si="9"/>
        <v>-12.378990582771129</v>
      </c>
      <c r="AP20">
        <f t="shared" si="9"/>
        <v>-6.9309877451768633</v>
      </c>
      <c r="AQ20">
        <f t="shared" si="9"/>
        <v>-328.31435773931065</v>
      </c>
      <c r="AR20">
        <f t="shared" si="9"/>
        <v>-100.04452441183609</v>
      </c>
      <c r="AS20">
        <f t="shared" si="9"/>
        <v>19.322505423085691</v>
      </c>
      <c r="AT20">
        <f t="shared" si="9"/>
        <v>1.3752055248227966</v>
      </c>
      <c r="AU20">
        <f t="shared" si="9"/>
        <v>-79.346813463927603</v>
      </c>
      <c r="AW20">
        <v>17</v>
      </c>
      <c r="AX20">
        <f>(R20*SUMPRODUCT(K21:$K$23, X21:$X$23)-$AZ$3*SUMPRODUCT(K20:$K$22, W21:$W$23))/Z20</f>
        <v>235.50724022193333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10"/>
        <v>5.1300000000000005E-2</v>
      </c>
      <c r="I21" s="5">
        <f t="shared" si="11"/>
        <v>1.0512999999999999</v>
      </c>
      <c r="J21">
        <f t="shared" si="12"/>
        <v>0.95120327213925626</v>
      </c>
      <c r="K21">
        <f t="shared" si="20"/>
        <v>0.32363306300148625</v>
      </c>
      <c r="L21" s="2">
        <v>18</v>
      </c>
      <c r="M21" s="6">
        <v>2.4176169999999999E-3</v>
      </c>
      <c r="O21">
        <f t="shared" si="21"/>
        <v>893.01778028574802</v>
      </c>
      <c r="P21">
        <f t="shared" si="22"/>
        <v>44.650889014287401</v>
      </c>
      <c r="Q21" s="4">
        <f t="shared" si="23"/>
        <v>25</v>
      </c>
      <c r="R21">
        <f t="shared" si="0"/>
        <v>500000</v>
      </c>
      <c r="S21">
        <f t="shared" si="1"/>
        <v>158.42194742384228</v>
      </c>
      <c r="U21">
        <f t="shared" si="13"/>
        <v>2.4176169999999999E-3</v>
      </c>
      <c r="V21">
        <f t="shared" si="14"/>
        <v>0.01</v>
      </c>
      <c r="W21">
        <f t="shared" si="15"/>
        <v>0.81484606810263294</v>
      </c>
      <c r="X21">
        <f t="shared" si="16"/>
        <v>1.9699857066280829E-3</v>
      </c>
      <c r="Y21">
        <f t="shared" si="17"/>
        <v>8.1484606810263288E-3</v>
      </c>
      <c r="Z21">
        <f t="shared" si="18"/>
        <v>0.80472762171497847</v>
      </c>
      <c r="AB21">
        <f t="shared" si="19"/>
        <v>191.90214870454463</v>
      </c>
      <c r="AC21">
        <f t="shared" si="2"/>
        <v>127.48651697784396</v>
      </c>
      <c r="AE21">
        <f t="shared" si="3"/>
        <v>718.63607447853917</v>
      </c>
      <c r="AF21">
        <f t="shared" si="4"/>
        <v>-35.931803723926961</v>
      </c>
      <c r="AG21">
        <f t="shared" si="4"/>
        <v>-20.118190542874462</v>
      </c>
      <c r="AH21">
        <f t="shared" si="5"/>
        <v>-984.99285331404144</v>
      </c>
      <c r="AI21">
        <f t="shared" si="6"/>
        <v>-322.40677310230365</v>
      </c>
      <c r="AJ21">
        <f t="shared" si="7"/>
        <v>64.415631726700667</v>
      </c>
      <c r="AK21">
        <f t="shared" si="24"/>
        <v>1.3993702711346512</v>
      </c>
      <c r="AL21">
        <f t="shared" si="8"/>
        <v>-256.59177110446831</v>
      </c>
      <c r="AN21">
        <f t="shared" si="9"/>
        <v>232.57439396685385</v>
      </c>
      <c r="AO21">
        <f t="shared" si="9"/>
        <v>-11.628719698342692</v>
      </c>
      <c r="AP21">
        <f t="shared" si="9"/>
        <v>-6.5109116274379959</v>
      </c>
      <c r="AQ21">
        <f t="shared" si="9"/>
        <v>-318.77625415259689</v>
      </c>
      <c r="AR21">
        <f t="shared" si="9"/>
        <v>-104.34149151152371</v>
      </c>
      <c r="AS21">
        <f t="shared" si="9"/>
        <v>20.847028200887852</v>
      </c>
      <c r="AT21">
        <f t="shared" si="9"/>
        <v>0.45288248712052748</v>
      </c>
      <c r="AU21">
        <f t="shared" si="9"/>
        <v>-83.041580823515332</v>
      </c>
      <c r="AW21">
        <v>18</v>
      </c>
      <c r="AX21">
        <f>(R21*SUMPRODUCT(K22:$K$23, X22:$X$23)-$AZ$3*SUMPRODUCT(K21:$K$22, W22:$W$23))/Z21</f>
        <v>158.42194742384228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10"/>
        <v>7.0000000000000007E-2</v>
      </c>
      <c r="I22" s="5">
        <f t="shared" si="11"/>
        <v>1.07</v>
      </c>
      <c r="J22">
        <f t="shared" si="12"/>
        <v>0.93457943925233644</v>
      </c>
      <c r="K22">
        <f t="shared" si="20"/>
        <v>0.30246080654344509</v>
      </c>
      <c r="L22" s="2">
        <v>19</v>
      </c>
      <c r="M22" s="6">
        <v>2.502181E-3</v>
      </c>
      <c r="O22">
        <f t="shared" si="21"/>
        <v>893.01778028574802</v>
      </c>
      <c r="P22">
        <f t="shared" si="22"/>
        <v>44.650889014287401</v>
      </c>
      <c r="Q22" s="4">
        <f t="shared" si="23"/>
        <v>25</v>
      </c>
      <c r="R22">
        <f t="shared" si="0"/>
        <v>500000</v>
      </c>
      <c r="S22">
        <f t="shared" si="1"/>
        <v>77.915821817122136</v>
      </c>
      <c r="U22">
        <f t="shared" si="13"/>
        <v>2.502181E-3</v>
      </c>
      <c r="V22">
        <f t="shared" si="14"/>
        <v>0.01</v>
      </c>
      <c r="W22">
        <f t="shared" si="15"/>
        <v>0.80472762171497847</v>
      </c>
      <c r="X22">
        <f t="shared" si="16"/>
        <v>2.0135741652304064E-3</v>
      </c>
      <c r="Y22">
        <f t="shared" si="17"/>
        <v>8.047276217149785E-3</v>
      </c>
      <c r="Z22">
        <f t="shared" si="18"/>
        <v>0.79466677133259833</v>
      </c>
      <c r="AB22">
        <f t="shared" si="19"/>
        <v>127.48651697784396</v>
      </c>
      <c r="AC22">
        <f t="shared" si="2"/>
        <v>61.917114559138476</v>
      </c>
      <c r="AE22">
        <f t="shared" si="3"/>
        <v>709.65155620227904</v>
      </c>
      <c r="AF22">
        <f t="shared" si="4"/>
        <v>-35.482577810113952</v>
      </c>
      <c r="AG22">
        <f t="shared" si="4"/>
        <v>-19.866669283314959</v>
      </c>
      <c r="AH22">
        <f t="shared" si="5"/>
        <v>-1006.7870826152032</v>
      </c>
      <c r="AI22">
        <f t="shared" si="6"/>
        <v>-352.48477350635312</v>
      </c>
      <c r="AJ22">
        <f t="shared" si="7"/>
        <v>65.569402418705494</v>
      </c>
      <c r="AK22">
        <f t="shared" si="24"/>
        <v>16.834765402770191</v>
      </c>
      <c r="AL22">
        <f t="shared" si="8"/>
        <v>-270.08060568487741</v>
      </c>
      <c r="AN22">
        <f t="shared" si="9"/>
        <v>214.64178205375228</v>
      </c>
      <c r="AO22">
        <f t="shared" si="9"/>
        <v>-10.732089102687613</v>
      </c>
      <c r="AP22">
        <f t="shared" si="9"/>
        <v>-6.0088888147633286</v>
      </c>
      <c r="AQ22">
        <f t="shared" si="9"/>
        <v>-304.51363302531644</v>
      </c>
      <c r="AR22">
        <f t="shared" si="9"/>
        <v>-106.61282888901513</v>
      </c>
      <c r="AS22">
        <f t="shared" si="9"/>
        <v>19.832174340133385</v>
      </c>
      <c r="AT22">
        <f t="shared" si="9"/>
        <v>5.0918567216915571</v>
      </c>
      <c r="AU22">
        <f t="shared" si="9"/>
        <v>-81.688797827190186</v>
      </c>
      <c r="AW22">
        <v>19</v>
      </c>
      <c r="AX22">
        <f>(R22*SUMPRODUCT(K23:$K$23, X23:$X$23)-$AZ$3*SUMPRODUCT(K22:$K$22, W23:$W$23))/Z22</f>
        <v>77.915821817122136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10"/>
        <v>0.10390000000000001</v>
      </c>
      <c r="I23" s="5">
        <f t="shared" si="11"/>
        <v>1.1039000000000001</v>
      </c>
      <c r="J23">
        <f t="shared" si="12"/>
        <v>0.90587915572062683</v>
      </c>
      <c r="K23">
        <f t="shared" si="20"/>
        <v>0.2739929400701559</v>
      </c>
      <c r="L23" s="2">
        <v>20</v>
      </c>
      <c r="M23" s="6">
        <v>2.5943469999999999E-3</v>
      </c>
      <c r="O23">
        <f t="shared" si="21"/>
        <v>893.01778028574802</v>
      </c>
      <c r="P23">
        <f t="shared" si="22"/>
        <v>44.650889014287401</v>
      </c>
      <c r="Q23" s="4">
        <f t="shared" si="23"/>
        <v>25</v>
      </c>
      <c r="R23">
        <f t="shared" si="0"/>
        <v>500000</v>
      </c>
      <c r="S23">
        <f t="shared" si="1"/>
        <v>78.909637169276095</v>
      </c>
      <c r="U23">
        <f t="shared" si="13"/>
        <v>2.5943469999999999E-3</v>
      </c>
      <c r="V23">
        <f t="shared" si="14"/>
        <v>0.01</v>
      </c>
      <c r="W23">
        <f t="shared" si="15"/>
        <v>0.79466677133259833</v>
      </c>
      <c r="X23">
        <f t="shared" si="16"/>
        <v>2.0616413542064124E-3</v>
      </c>
      <c r="Y23">
        <f t="shared" si="17"/>
        <v>7.9466677133259826E-3</v>
      </c>
      <c r="Z23">
        <f t="shared" si="18"/>
        <v>0.78465846226506597</v>
      </c>
      <c r="AB23">
        <f t="shared" si="19"/>
        <v>61.917114559138476</v>
      </c>
      <c r="AC23">
        <f t="shared" si="2"/>
        <v>61.917114559138476</v>
      </c>
      <c r="AE23">
        <f t="shared" si="3"/>
        <v>700.71395825437753</v>
      </c>
      <c r="AF23">
        <f t="shared" si="4"/>
        <v>-35.035697912718881</v>
      </c>
      <c r="AG23">
        <f t="shared" si="4"/>
        <v>-19.61646155662665</v>
      </c>
      <c r="AH23">
        <f t="shared" si="5"/>
        <v>-1030.8206771032062</v>
      </c>
      <c r="AI23">
        <f t="shared" si="6"/>
        <v>-384.7588783181742</v>
      </c>
      <c r="AJ23">
        <f t="shared" si="7"/>
        <v>0</v>
      </c>
      <c r="AK23">
        <f t="shared" si="24"/>
        <v>50.931676243055797</v>
      </c>
      <c r="AL23">
        <f t="shared" si="8"/>
        <v>-333.82720207511841</v>
      </c>
      <c r="AN23">
        <f t="shared" si="9"/>
        <v>191.99067757031338</v>
      </c>
      <c r="AO23">
        <f t="shared" si="9"/>
        <v>-9.5995338785156701</v>
      </c>
      <c r="AP23">
        <f t="shared" si="9"/>
        <v>-5.3747719756733225</v>
      </c>
      <c r="AQ23">
        <f t="shared" si="9"/>
        <v>-282.43758800461632</v>
      </c>
      <c r="AR23">
        <f t="shared" si="9"/>
        <v>-105.42121628849191</v>
      </c>
      <c r="AS23">
        <f t="shared" si="9"/>
        <v>0</v>
      </c>
      <c r="AT23">
        <f t="shared" si="9"/>
        <v>13.954919716536169</v>
      </c>
      <c r="AU23">
        <f t="shared" si="9"/>
        <v>-91.466296571955738</v>
      </c>
      <c r="AW23">
        <v>20</v>
      </c>
      <c r="AX23">
        <f>(R23*SUMPRODUCT(K$23:$K24, X$23:$X24)-$AZ$3*SUMPRODUCT(K$22:$K23, W$23:$W24))/Z23</f>
        <v>78.909637169276095</v>
      </c>
    </row>
    <row r="25" spans="5:50" x14ac:dyDescent="0.25">
      <c r="AN25" s="8">
        <f t="shared" ref="AN25:AU25" si="25">SUM(AN3:AN23)</f>
        <v>8592.4578018344346</v>
      </c>
      <c r="AO25" s="8">
        <f t="shared" si="25"/>
        <v>-1099.3862253060327</v>
      </c>
      <c r="AP25" s="8">
        <f t="shared" si="25"/>
        <v>-1737.9781279601432</v>
      </c>
      <c r="AQ25" s="8">
        <f t="shared" si="25"/>
        <v>-9481.1510371566819</v>
      </c>
      <c r="AR25" s="8">
        <f t="shared" si="25"/>
        <v>-3726.0575885884218</v>
      </c>
      <c r="AS25" s="8">
        <f t="shared" si="25"/>
        <v>-199.79116392151474</v>
      </c>
      <c r="AT25" s="8">
        <f t="shared" si="25"/>
        <v>191.42609851631425</v>
      </c>
      <c r="AU25" s="9">
        <f t="shared" si="25"/>
        <v>-3734.4226539936221</v>
      </c>
    </row>
    <row r="29" spans="5:50" x14ac:dyDescent="0.25">
      <c r="AF29" s="10"/>
      <c r="AG29" s="10"/>
      <c r="AH29" s="10"/>
      <c r="AI29" s="10"/>
      <c r="AJ29" s="10"/>
      <c r="AK29" s="10"/>
      <c r="AL29" s="10"/>
      <c r="AM29" s="10"/>
    </row>
  </sheetData>
  <conditionalFormatting sqref="AN25:AU25">
    <cfRule type="cellIs" dxfId="83" priority="1" operator="lessThan">
      <formula>0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EB5C85-DE27-4DFA-806D-9273027E51FB}">
  <dimension ref="A1:AZ29"/>
  <sheetViews>
    <sheetView workbookViewId="0">
      <selection activeCell="M33" sqref="M33"/>
    </sheetView>
  </sheetViews>
  <sheetFormatPr defaultRowHeight="15" x14ac:dyDescent="0.25"/>
  <cols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41</v>
      </c>
      <c r="B1" t="s">
        <v>45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v>2088.8401419389193</v>
      </c>
      <c r="K3">
        <v>1</v>
      </c>
      <c r="L3" s="2">
        <v>0</v>
      </c>
      <c r="O3">
        <f>$C$3</f>
        <v>2088.8401419389193</v>
      </c>
      <c r="P3">
        <f>O3*B5</f>
        <v>1671.0721135511355</v>
      </c>
      <c r="Q3" s="4">
        <f>B8</f>
        <v>1522.432587</v>
      </c>
      <c r="R3">
        <f t="shared" ref="R3:R23" si="0">$C$6</f>
        <v>500000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2088.8401419389193</v>
      </c>
      <c r="AF3">
        <f t="shared" ref="AF3:AG23" si="4">-$Z3*P3</f>
        <v>-1671.0721135511355</v>
      </c>
      <c r="AG3">
        <f t="shared" si="4"/>
        <v>-1522.432587</v>
      </c>
      <c r="AH3">
        <f t="shared" ref="AH3:AH23" si="5">-X3*R3</f>
        <v>0</v>
      </c>
      <c r="AI3">
        <f t="shared" ref="AI3:AI23" si="6">SUM(AE3:AH3)</f>
        <v>-1104.6645586122163</v>
      </c>
      <c r="AJ3">
        <f t="shared" ref="AJ3:AJ23" si="7">AB3-AC3</f>
        <v>0</v>
      </c>
      <c r="AL3">
        <f t="shared" ref="AL3:AL23" si="8">SUM(AI3:AK3)</f>
        <v>-1104.6645586122163</v>
      </c>
      <c r="AN3">
        <f t="shared" ref="AN3:AU23" si="9">AE3*$K3</f>
        <v>2088.8401419389193</v>
      </c>
      <c r="AO3">
        <f t="shared" si="9"/>
        <v>-1671.0721135511355</v>
      </c>
      <c r="AP3">
        <f t="shared" si="9"/>
        <v>-1522.432587</v>
      </c>
      <c r="AQ3">
        <f t="shared" si="9"/>
        <v>0</v>
      </c>
      <c r="AR3">
        <f t="shared" si="9"/>
        <v>-1104.6645586122163</v>
      </c>
      <c r="AS3">
        <f t="shared" si="9"/>
        <v>0</v>
      </c>
      <c r="AT3">
        <f t="shared" si="9"/>
        <v>0</v>
      </c>
      <c r="AU3">
        <f t="shared" si="9"/>
        <v>-1104.6645586122163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1364.6821824175504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 t="array" ref="F4:F23">EconomicRates!C44:C63</f>
        <v>1.5900000000000001E-2</v>
      </c>
      <c r="G4" s="5">
        <f t="array" ref="G4:G23">EconomicRates!D44:D63</f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Mortalities!B11:B30</f>
        <v>1.947287E-3</v>
      </c>
      <c r="R4">
        <f t="shared" si="0"/>
        <v>500000</v>
      </c>
      <c r="S4">
        <f t="shared" si="1"/>
        <v>456.69108031204496</v>
      </c>
      <c r="U4">
        <f t="shared" ref="U4:U23" si="13">M4</f>
        <v>1.947287E-3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1.947287E-3</v>
      </c>
      <c r="Y4">
        <f t="shared" ref="Y4:Y23" si="17">V4*W4</f>
        <v>0.01</v>
      </c>
      <c r="Z4">
        <f t="shared" ref="Z4:Z23" si="18">MAX(0, W4-X4-Y4)</f>
        <v>0.98805271299999997</v>
      </c>
      <c r="AB4">
        <f t="shared" ref="AB4:AB23" si="19">AC3</f>
        <v>0</v>
      </c>
      <c r="AC4">
        <f t="shared" si="2"/>
        <v>451.23486090521692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-973.64350000000002</v>
      </c>
      <c r="AI4">
        <f t="shared" si="6"/>
        <v>-973.64350000000002</v>
      </c>
      <c r="AJ4">
        <f t="shared" si="7"/>
        <v>-451.23486090521692</v>
      </c>
      <c r="AK4">
        <f>G4*MAX(0, SUM(AB4, AE4:AF4))</f>
        <v>0</v>
      </c>
      <c r="AL4">
        <f t="shared" si="8"/>
        <v>-1424.8783609052171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-913.44732151233688</v>
      </c>
      <c r="AR4">
        <f t="shared" si="9"/>
        <v>-913.44732151233688</v>
      </c>
      <c r="AS4">
        <f t="shared" si="9"/>
        <v>-423.33695553543191</v>
      </c>
      <c r="AT4">
        <f t="shared" si="9"/>
        <v>0</v>
      </c>
      <c r="AU4">
        <f t="shared" si="9"/>
        <v>-1336.7842770477689</v>
      </c>
      <c r="AW4">
        <v>1</v>
      </c>
      <c r="AX4">
        <f>(R4*SUMPRODUCT(K5:$K$23, X5:$X$23)-$AZ$3*SUMPRODUCT(K4:$K$22, W5:$W$23))/Z4</f>
        <v>456.69108031204496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v>3.6400000000000002E-2</v>
      </c>
      <c r="G5" s="5"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1.9819680000000002E-3</v>
      </c>
      <c r="O5">
        <f t="shared" ref="O5:O23" si="21">$C$3</f>
        <v>2088.8401419389193</v>
      </c>
      <c r="P5">
        <f t="shared" ref="P5:P23" si="22">O5*$C$5</f>
        <v>104.44200709694597</v>
      </c>
      <c r="Q5" s="4">
        <f t="shared" ref="Q5:Q23" si="23">$C$8</f>
        <v>25</v>
      </c>
      <c r="R5">
        <f t="shared" si="0"/>
        <v>500000</v>
      </c>
      <c r="S5">
        <f t="shared" si="1"/>
        <v>891.91106667017482</v>
      </c>
      <c r="U5">
        <f t="shared" si="13"/>
        <v>1.9819680000000002E-3</v>
      </c>
      <c r="V5">
        <f t="shared" si="14"/>
        <v>0.01</v>
      </c>
      <c r="W5">
        <f t="shared" si="15"/>
        <v>0.98805271299999997</v>
      </c>
      <c r="X5">
        <f t="shared" si="16"/>
        <v>1.9582888594791843E-3</v>
      </c>
      <c r="Y5">
        <f t="shared" si="17"/>
        <v>9.8805271300000004E-3</v>
      </c>
      <c r="Z5">
        <f t="shared" si="18"/>
        <v>0.97621389701052086</v>
      </c>
      <c r="AB5">
        <f t="shared" si="19"/>
        <v>451.23486090521692</v>
      </c>
      <c r="AC5">
        <f t="shared" si="2"/>
        <v>870.69597818090188</v>
      </c>
      <c r="AE5">
        <f t="shared" si="3"/>
        <v>2039.1547751942019</v>
      </c>
      <c r="AF5">
        <f t="shared" si="4"/>
        <v>-101.9577387597101</v>
      </c>
      <c r="AG5">
        <f t="shared" si="4"/>
        <v>-24.40534742526302</v>
      </c>
      <c r="AH5">
        <f t="shared" si="5"/>
        <v>-979.14442973959217</v>
      </c>
      <c r="AI5">
        <f t="shared" si="6"/>
        <v>933.64725926963661</v>
      </c>
      <c r="AJ5">
        <f t="shared" si="7"/>
        <v>-419.46111727568496</v>
      </c>
      <c r="AK5">
        <f>G5*SUM(AB5, AE5:AF5)</f>
        <v>97.925707790928058</v>
      </c>
      <c r="AL5">
        <f t="shared" si="8"/>
        <v>612.11184978487972</v>
      </c>
      <c r="AN5">
        <f t="shared" si="9"/>
        <v>1760.9376195552225</v>
      </c>
      <c r="AO5">
        <f t="shared" si="9"/>
        <v>-88.04688097776112</v>
      </c>
      <c r="AP5">
        <f t="shared" si="9"/>
        <v>-21.075543123188346</v>
      </c>
      <c r="AQ5">
        <f t="shared" si="9"/>
        <v>-845.55242313187603</v>
      </c>
      <c r="AR5">
        <f t="shared" si="9"/>
        <v>806.26277232239704</v>
      </c>
      <c r="AS5">
        <f t="shared" si="9"/>
        <v>-362.23089602459078</v>
      </c>
      <c r="AT5">
        <f t="shared" si="9"/>
        <v>84.564970186823842</v>
      </c>
      <c r="AU5">
        <f t="shared" si="9"/>
        <v>528.59684648463019</v>
      </c>
      <c r="AW5">
        <v>2</v>
      </c>
      <c r="AX5">
        <f>(R5*SUMPRODUCT(K6:$K$23, X6:$X$23)-$AZ$3*SUMPRODUCT(K5:$K$22, W6:$W$23))/Z5</f>
        <v>891.91106667017482</v>
      </c>
    </row>
    <row r="6" spans="1:52" x14ac:dyDescent="0.25">
      <c r="A6" t="s">
        <v>16</v>
      </c>
      <c r="C6" s="2">
        <f>'T.26.04.D'!C6</f>
        <v>500000</v>
      </c>
      <c r="E6">
        <v>2006</v>
      </c>
      <c r="F6" s="5">
        <v>5.8799999999999998E-2</v>
      </c>
      <c r="G6" s="5"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2.0299509999999999E-3</v>
      </c>
      <c r="O6">
        <f t="shared" si="21"/>
        <v>2088.8401419389193</v>
      </c>
      <c r="P6">
        <f t="shared" si="22"/>
        <v>104.44200709694597</v>
      </c>
      <c r="Q6" s="4">
        <f t="shared" si="23"/>
        <v>25</v>
      </c>
      <c r="R6">
        <f t="shared" si="0"/>
        <v>500000</v>
      </c>
      <c r="S6">
        <f t="shared" si="1"/>
        <v>1295.4946458232632</v>
      </c>
      <c r="U6">
        <f t="shared" si="13"/>
        <v>2.0299509999999999E-3</v>
      </c>
      <c r="V6">
        <f t="shared" si="14"/>
        <v>0.01</v>
      </c>
      <c r="W6">
        <f t="shared" si="15"/>
        <v>0.97621389701052086</v>
      </c>
      <c r="X6">
        <f t="shared" si="16"/>
        <v>1.9816663764504038E-3</v>
      </c>
      <c r="Y6">
        <f t="shared" si="17"/>
        <v>9.762138970105208E-3</v>
      </c>
      <c r="Z6">
        <f t="shared" si="18"/>
        <v>0.96447009166396525</v>
      </c>
      <c r="AB6">
        <f t="shared" si="19"/>
        <v>870.69597818090188</v>
      </c>
      <c r="AC6">
        <f t="shared" si="2"/>
        <v>1249.4658398073389</v>
      </c>
      <c r="AE6">
        <f t="shared" si="3"/>
        <v>2014.6238431671995</v>
      </c>
      <c r="AF6">
        <f t="shared" si="4"/>
        <v>-100.73119215835999</v>
      </c>
      <c r="AG6">
        <f t="shared" si="4"/>
        <v>-24.111752291599132</v>
      </c>
      <c r="AH6">
        <f t="shared" si="5"/>
        <v>-990.83318822520187</v>
      </c>
      <c r="AI6">
        <f t="shared" si="6"/>
        <v>898.9477104920386</v>
      </c>
      <c r="AJ6">
        <f t="shared" si="7"/>
        <v>-378.76986162643698</v>
      </c>
      <c r="AK6">
        <f>G6*SUM(AB6, AE6:AF6)</f>
        <v>162.89843480759987</v>
      </c>
      <c r="AL6">
        <f t="shared" si="8"/>
        <v>683.07628367320149</v>
      </c>
      <c r="AN6">
        <f t="shared" si="9"/>
        <v>1569.0418707412666</v>
      </c>
      <c r="AO6">
        <f t="shared" si="9"/>
        <v>-78.452093537063334</v>
      </c>
      <c r="AP6">
        <f t="shared" si="9"/>
        <v>-18.778864873843801</v>
      </c>
      <c r="AQ6">
        <f t="shared" si="9"/>
        <v>-771.68686577307551</v>
      </c>
      <c r="AR6">
        <f t="shared" si="9"/>
        <v>700.12404655728403</v>
      </c>
      <c r="AS6">
        <f t="shared" si="9"/>
        <v>-294.99589925057398</v>
      </c>
      <c r="AT6">
        <f t="shared" si="9"/>
        <v>126.86957208325278</v>
      </c>
      <c r="AU6">
        <f t="shared" si="9"/>
        <v>531.99771938996275</v>
      </c>
      <c r="AW6">
        <v>3</v>
      </c>
      <c r="AX6">
        <f>(R6*SUMPRODUCT(K7:$K$23, X7:$X$23)-$AZ$3*SUMPRODUCT(K6:$K$22, W7:$W$23))/Z6</f>
        <v>1295.4946458232632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v>5.4699999999999999E-2</v>
      </c>
      <c r="G7" s="5"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2.0855349999999999E-3</v>
      </c>
      <c r="O7">
        <f t="shared" si="21"/>
        <v>2088.8401419389193</v>
      </c>
      <c r="P7">
        <f t="shared" si="22"/>
        <v>104.44200709694597</v>
      </c>
      <c r="Q7" s="4">
        <f t="shared" si="23"/>
        <v>25</v>
      </c>
      <c r="R7">
        <f t="shared" si="0"/>
        <v>500000</v>
      </c>
      <c r="S7">
        <f t="shared" si="1"/>
        <v>1643.0388198723292</v>
      </c>
      <c r="U7">
        <f t="shared" si="13"/>
        <v>2.0855349999999999E-3</v>
      </c>
      <c r="V7">
        <f t="shared" si="14"/>
        <v>0.01</v>
      </c>
      <c r="W7">
        <f t="shared" si="15"/>
        <v>0.96447009166396525</v>
      </c>
      <c r="X7">
        <f t="shared" si="16"/>
        <v>2.0114361326184077E-3</v>
      </c>
      <c r="Y7">
        <f t="shared" si="17"/>
        <v>9.6447009166396522E-3</v>
      </c>
      <c r="Z7">
        <f t="shared" si="18"/>
        <v>0.95281395461470719</v>
      </c>
      <c r="AB7">
        <f t="shared" si="19"/>
        <v>1249.4658398073389</v>
      </c>
      <c r="AC7">
        <f t="shared" si="2"/>
        <v>1565.5103155480356</v>
      </c>
      <c r="AE7">
        <f t="shared" si="3"/>
        <v>1990.276036198768</v>
      </c>
      <c r="AF7">
        <f t="shared" si="4"/>
        <v>-99.5138018099384</v>
      </c>
      <c r="AG7">
        <f t="shared" si="4"/>
        <v>-23.820348865367681</v>
      </c>
      <c r="AH7">
        <f t="shared" si="5"/>
        <v>-1005.7180663092039</v>
      </c>
      <c r="AI7">
        <f t="shared" si="6"/>
        <v>861.22381921425824</v>
      </c>
      <c r="AJ7">
        <f t="shared" si="7"/>
        <v>-316.04447574069673</v>
      </c>
      <c r="AK7">
        <f>G7*SUM(AB7, AE7:AF7)</f>
        <v>154.18519844303188</v>
      </c>
      <c r="AL7">
        <f t="shared" si="8"/>
        <v>699.36454191659345</v>
      </c>
      <c r="AN7">
        <f t="shared" si="9"/>
        <v>1403.1675208617341</v>
      </c>
      <c r="AO7">
        <f t="shared" si="9"/>
        <v>-70.158376043086704</v>
      </c>
      <c r="AP7">
        <f t="shared" si="9"/>
        <v>-16.793620209242953</v>
      </c>
      <c r="AQ7">
        <f t="shared" si="9"/>
        <v>-709.04281623376176</v>
      </c>
      <c r="AR7">
        <f t="shared" si="9"/>
        <v>607.17270837564286</v>
      </c>
      <c r="AS7">
        <f t="shared" si="9"/>
        <v>-222.81499422265637</v>
      </c>
      <c r="AT7">
        <f t="shared" si="9"/>
        <v>108.70234013674121</v>
      </c>
      <c r="AU7">
        <f t="shared" si="9"/>
        <v>493.06005428972782</v>
      </c>
      <c r="AW7">
        <v>4</v>
      </c>
      <c r="AX7">
        <f>(R7*SUMPRODUCT(K8:$K$23, X8:$X$23)-$AZ$3*SUMPRODUCT(K7:$K$22, W8:$W$23))/Z7</f>
        <v>1643.0388198723292</v>
      </c>
    </row>
    <row r="8" spans="1:52" x14ac:dyDescent="0.25">
      <c r="B8" s="2">
        <f>'T.26.04.A'!B8</f>
        <v>1522.432587</v>
      </c>
      <c r="C8" s="2">
        <f>'T.26.04.A'!C8</f>
        <v>25</v>
      </c>
      <c r="E8">
        <v>2008</v>
      </c>
      <c r="F8" s="5">
        <v>2.2499999999999999E-2</v>
      </c>
      <c r="G8" s="5"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2.1420699999999998E-3</v>
      </c>
      <c r="O8">
        <f t="shared" si="21"/>
        <v>2088.8401419389193</v>
      </c>
      <c r="P8">
        <f t="shared" si="22"/>
        <v>104.44200709694597</v>
      </c>
      <c r="Q8" s="4">
        <f t="shared" si="23"/>
        <v>25</v>
      </c>
      <c r="R8">
        <f t="shared" si="0"/>
        <v>500000</v>
      </c>
      <c r="S8">
        <f t="shared" si="1"/>
        <v>1924.4740790003843</v>
      </c>
      <c r="U8">
        <f t="shared" si="13"/>
        <v>2.1420699999999998E-3</v>
      </c>
      <c r="V8">
        <f t="shared" si="14"/>
        <v>0.01</v>
      </c>
      <c r="W8">
        <f t="shared" si="15"/>
        <v>0.95281395461470719</v>
      </c>
      <c r="X8">
        <f t="shared" si="16"/>
        <v>2.0409941877615255E-3</v>
      </c>
      <c r="Y8">
        <f t="shared" si="17"/>
        <v>9.5281395461470717E-3</v>
      </c>
      <c r="Z8">
        <f t="shared" si="18"/>
        <v>0.94124482088079864</v>
      </c>
      <c r="AB8">
        <f t="shared" si="19"/>
        <v>1565.5103155480356</v>
      </c>
      <c r="AC8">
        <f t="shared" si="2"/>
        <v>1811.4012597784567</v>
      </c>
      <c r="AE8">
        <f t="shared" si="3"/>
        <v>1966.1099652479202</v>
      </c>
      <c r="AF8">
        <f t="shared" si="4"/>
        <v>-98.305498262396014</v>
      </c>
      <c r="AG8">
        <f t="shared" si="4"/>
        <v>-23.531120522019965</v>
      </c>
      <c r="AH8">
        <f t="shared" si="5"/>
        <v>-1020.4970938807627</v>
      </c>
      <c r="AI8">
        <f t="shared" si="6"/>
        <v>823.77625258274145</v>
      </c>
      <c r="AJ8">
        <f t="shared" si="7"/>
        <v>-245.89094423042116</v>
      </c>
      <c r="AK8">
        <f t="shared" ref="AK8:AK23" si="24">G8*SUM(AB8:AB8, AE8:AF8)</f>
        <v>73.129604867964815</v>
      </c>
      <c r="AL8">
        <f t="shared" si="8"/>
        <v>651.01491322028505</v>
      </c>
      <c r="AN8">
        <f t="shared" si="9"/>
        <v>1292.4290560388852</v>
      </c>
      <c r="AO8">
        <f t="shared" si="9"/>
        <v>-64.621452801944272</v>
      </c>
      <c r="AP8">
        <f t="shared" si="9"/>
        <v>-15.468261908726255</v>
      </c>
      <c r="AQ8">
        <f t="shared" si="9"/>
        <v>-670.8272268832269</v>
      </c>
      <c r="AR8">
        <f t="shared" si="9"/>
        <v>541.5121144449879</v>
      </c>
      <c r="AS8">
        <f t="shared" si="9"/>
        <v>-161.6372464193071</v>
      </c>
      <c r="AT8">
        <f t="shared" si="9"/>
        <v>48.071993865349448</v>
      </c>
      <c r="AU8">
        <f t="shared" si="9"/>
        <v>427.94686189103015</v>
      </c>
      <c r="AW8">
        <v>5</v>
      </c>
      <c r="AX8">
        <f>(R8*SUMPRODUCT(K9:$K$23, X9:$X$23)-$AZ$3*SUMPRODUCT(K8:$K$22, W9:$W$23))/Z8</f>
        <v>1924.4740790003843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2.2014550000000002E-3</v>
      </c>
      <c r="O9">
        <f t="shared" si="21"/>
        <v>2088.8401419389193</v>
      </c>
      <c r="P9">
        <f t="shared" si="22"/>
        <v>104.44200709694597</v>
      </c>
      <c r="Q9" s="4">
        <f t="shared" si="23"/>
        <v>25</v>
      </c>
      <c r="R9">
        <f t="shared" si="0"/>
        <v>500000</v>
      </c>
      <c r="S9">
        <f t="shared" si="1"/>
        <v>2160.2400597802016</v>
      </c>
      <c r="U9">
        <f t="shared" si="13"/>
        <v>2.2014550000000002E-3</v>
      </c>
      <c r="V9">
        <f t="shared" si="14"/>
        <v>0.01</v>
      </c>
      <c r="W9">
        <f t="shared" si="15"/>
        <v>0.94124482088079864</v>
      </c>
      <c r="X9">
        <f t="shared" si="16"/>
        <v>2.0721081171521387E-3</v>
      </c>
      <c r="Y9">
        <f t="shared" si="17"/>
        <v>9.4124482088079869E-3</v>
      </c>
      <c r="Z9">
        <f t="shared" si="18"/>
        <v>0.92976026455483851</v>
      </c>
      <c r="AB9">
        <f t="shared" si="19"/>
        <v>1811.4012597784567</v>
      </c>
      <c r="AC9">
        <f t="shared" si="2"/>
        <v>2008.5053694832004</v>
      </c>
      <c r="AE9">
        <f t="shared" si="3"/>
        <v>1942.120562981896</v>
      </c>
      <c r="AF9">
        <f t="shared" si="4"/>
        <v>-97.106028149094811</v>
      </c>
      <c r="AG9">
        <f t="shared" si="4"/>
        <v>-23.244006613870962</v>
      </c>
      <c r="AH9">
        <f t="shared" si="5"/>
        <v>-1036.0540585760693</v>
      </c>
      <c r="AI9">
        <f t="shared" si="6"/>
        <v>785.71646964286106</v>
      </c>
      <c r="AJ9">
        <f t="shared" si="7"/>
        <v>-197.10410970474368</v>
      </c>
      <c r="AK9">
        <f t="shared" si="24"/>
        <v>21.57285318820642</v>
      </c>
      <c r="AL9">
        <f t="shared" si="8"/>
        <v>610.18521312632379</v>
      </c>
      <c r="AN9">
        <f t="shared" si="9"/>
        <v>1213.3240268684037</v>
      </c>
      <c r="AO9">
        <f t="shared" si="9"/>
        <v>-60.666201343420191</v>
      </c>
      <c r="AP9">
        <f t="shared" si="9"/>
        <v>-14.521504093441093</v>
      </c>
      <c r="AQ9">
        <f t="shared" si="9"/>
        <v>-647.26634708753022</v>
      </c>
      <c r="AR9">
        <f t="shared" si="9"/>
        <v>490.86997434401235</v>
      </c>
      <c r="AS9">
        <f t="shared" si="9"/>
        <v>-123.1391895321282</v>
      </c>
      <c r="AT9">
        <f t="shared" si="9"/>
        <v>13.477464581893463</v>
      </c>
      <c r="AU9">
        <f t="shared" si="9"/>
        <v>381.20824939377758</v>
      </c>
      <c r="AW9">
        <v>6</v>
      </c>
      <c r="AX9">
        <f>(R9*SUMPRODUCT(K10:$K$23, X10:$X$23)-$AZ$3*SUMPRODUCT(K9:$K$22, W10:$W$23))/Z9</f>
        <v>2160.2400597802016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2.2708170000000001E-3</v>
      </c>
      <c r="O10">
        <f t="shared" si="21"/>
        <v>2088.8401419389193</v>
      </c>
      <c r="P10">
        <f t="shared" si="22"/>
        <v>104.44200709694597</v>
      </c>
      <c r="Q10" s="4">
        <f t="shared" si="23"/>
        <v>25</v>
      </c>
      <c r="R10">
        <f t="shared" si="0"/>
        <v>500000</v>
      </c>
      <c r="S10">
        <f t="shared" si="1"/>
        <v>2367.915806763303</v>
      </c>
      <c r="U10">
        <f t="shared" si="13"/>
        <v>2.2708170000000001E-3</v>
      </c>
      <c r="V10">
        <f t="shared" si="14"/>
        <v>0.01</v>
      </c>
      <c r="W10">
        <f t="shared" si="15"/>
        <v>0.92976026455483851</v>
      </c>
      <c r="X10">
        <f t="shared" si="16"/>
        <v>2.1113154146756249E-3</v>
      </c>
      <c r="Y10">
        <f t="shared" si="17"/>
        <v>9.2976026455483859E-3</v>
      </c>
      <c r="Z10">
        <f t="shared" si="18"/>
        <v>0.91835134649461458</v>
      </c>
      <c r="AB10">
        <f t="shared" si="19"/>
        <v>2008.5053694832004</v>
      </c>
      <c r="AC10">
        <f t="shared" si="2"/>
        <v>2174.5786695269608</v>
      </c>
      <c r="AE10">
        <f t="shared" si="3"/>
        <v>1918.2891569616083</v>
      </c>
      <c r="AF10">
        <f t="shared" si="4"/>
        <v>-95.914457848080431</v>
      </c>
      <c r="AG10">
        <f t="shared" si="4"/>
        <v>-22.958783662365363</v>
      </c>
      <c r="AH10">
        <f t="shared" si="5"/>
        <v>-1055.6577073378126</v>
      </c>
      <c r="AI10">
        <f t="shared" si="6"/>
        <v>743.75820811335007</v>
      </c>
      <c r="AJ10">
        <f t="shared" si="7"/>
        <v>-166.07330004376036</v>
      </c>
      <c r="AK10">
        <f t="shared" si="24"/>
        <v>15.706608281246588</v>
      </c>
      <c r="AL10">
        <f t="shared" si="8"/>
        <v>593.39151635083635</v>
      </c>
      <c r="AN10">
        <f t="shared" si="9"/>
        <v>1138.6561042973858</v>
      </c>
      <c r="AO10">
        <f t="shared" si="9"/>
        <v>-56.932805214869298</v>
      </c>
      <c r="AP10">
        <f t="shared" si="9"/>
        <v>-13.627851186836796</v>
      </c>
      <c r="AQ10">
        <f t="shared" si="9"/>
        <v>-626.61621588514265</v>
      </c>
      <c r="AR10">
        <f t="shared" si="9"/>
        <v>441.47923201053709</v>
      </c>
      <c r="AS10">
        <f t="shared" si="9"/>
        <v>-98.57761858757334</v>
      </c>
      <c r="AT10">
        <f t="shared" si="9"/>
        <v>9.3231123849840056</v>
      </c>
      <c r="AU10">
        <f t="shared" si="9"/>
        <v>352.22472580794778</v>
      </c>
      <c r="AW10">
        <v>7</v>
      </c>
      <c r="AX10">
        <f>(R10*SUMPRODUCT(K11:$K$23, X11:$X$23)-$AZ$3*SUMPRODUCT(K10:$K$22, W11:$W$23))/Z10</f>
        <v>2367.915806763303</v>
      </c>
    </row>
    <row r="11" spans="1:52" x14ac:dyDescent="0.25">
      <c r="A11" t="s">
        <v>33</v>
      </c>
      <c r="C11" s="7">
        <f>AU25</f>
        <v>959.86966543597782</v>
      </c>
      <c r="E11">
        <v>2011</v>
      </c>
      <c r="F11" s="5">
        <v>1.5E-3</v>
      </c>
      <c r="G11" s="5"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2.3392280000000001E-3</v>
      </c>
      <c r="O11">
        <f t="shared" si="21"/>
        <v>2088.8401419389193</v>
      </c>
      <c r="P11">
        <f t="shared" si="22"/>
        <v>104.44200709694597</v>
      </c>
      <c r="Q11" s="4">
        <f t="shared" si="23"/>
        <v>25</v>
      </c>
      <c r="R11">
        <f t="shared" si="0"/>
        <v>500000</v>
      </c>
      <c r="S11">
        <f t="shared" si="1"/>
        <v>2549.1620085047866</v>
      </c>
      <c r="U11">
        <f t="shared" si="13"/>
        <v>2.3392280000000001E-3</v>
      </c>
      <c r="V11">
        <f t="shared" si="14"/>
        <v>0.01</v>
      </c>
      <c r="W11">
        <f t="shared" si="15"/>
        <v>0.91835134649461458</v>
      </c>
      <c r="X11">
        <f t="shared" si="16"/>
        <v>2.1482331835579044E-3</v>
      </c>
      <c r="Y11">
        <f t="shared" si="17"/>
        <v>9.1835134649461466E-3</v>
      </c>
      <c r="Z11">
        <f t="shared" si="18"/>
        <v>0.90701959984611047</v>
      </c>
      <c r="AB11">
        <f t="shared" si="19"/>
        <v>2174.5786695269608</v>
      </c>
      <c r="AC11">
        <f t="shared" si="2"/>
        <v>2312.1399048969188</v>
      </c>
      <c r="AE11">
        <f t="shared" si="3"/>
        <v>1894.6189496839311</v>
      </c>
      <c r="AF11">
        <f t="shared" si="4"/>
        <v>-94.730947484196562</v>
      </c>
      <c r="AG11">
        <f t="shared" si="4"/>
        <v>-22.675489996152763</v>
      </c>
      <c r="AH11">
        <f t="shared" si="5"/>
        <v>-1074.1165917789522</v>
      </c>
      <c r="AI11">
        <f t="shared" si="6"/>
        <v>703.09592042462964</v>
      </c>
      <c r="AJ11">
        <f t="shared" si="7"/>
        <v>-137.56123536995801</v>
      </c>
      <c r="AK11">
        <f t="shared" si="24"/>
        <v>9.5387200121440685</v>
      </c>
      <c r="AL11">
        <f t="shared" si="8"/>
        <v>575.07340506681567</v>
      </c>
      <c r="AN11">
        <f t="shared" si="9"/>
        <v>1069.5254084763369</v>
      </c>
      <c r="AO11">
        <f t="shared" si="9"/>
        <v>-53.476270423816857</v>
      </c>
      <c r="AP11">
        <f t="shared" si="9"/>
        <v>-12.800469827762573</v>
      </c>
      <c r="AQ11">
        <f t="shared" si="9"/>
        <v>-606.3461926026032</v>
      </c>
      <c r="AR11">
        <f t="shared" si="9"/>
        <v>396.90247562215438</v>
      </c>
      <c r="AS11">
        <f t="shared" si="9"/>
        <v>-77.654262074232918</v>
      </c>
      <c r="AT11">
        <f t="shared" si="9"/>
        <v>5.3846729544385283</v>
      </c>
      <c r="AU11">
        <f t="shared" si="9"/>
        <v>324.63288650235995</v>
      </c>
      <c r="AW11">
        <v>8</v>
      </c>
      <c r="AX11">
        <f>(R11*SUMPRODUCT(K12:$K$23, X12:$X$23)-$AZ$3*SUMPRODUCT(K11:$K$22, W12:$W$23))/Z11</f>
        <v>2549.1620085047866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2.4176169999999999E-3</v>
      </c>
      <c r="O12">
        <f t="shared" si="21"/>
        <v>2088.8401419389193</v>
      </c>
      <c r="P12">
        <f t="shared" si="22"/>
        <v>104.44200709694597</v>
      </c>
      <c r="Q12" s="4">
        <f t="shared" si="23"/>
        <v>25</v>
      </c>
      <c r="R12">
        <f t="shared" si="0"/>
        <v>500000</v>
      </c>
      <c r="S12">
        <f t="shared" si="1"/>
        <v>2704.4042081574139</v>
      </c>
      <c r="U12">
        <f t="shared" si="13"/>
        <v>2.4176169999999999E-3</v>
      </c>
      <c r="V12">
        <f t="shared" si="14"/>
        <v>0.01</v>
      </c>
      <c r="W12">
        <f t="shared" si="15"/>
        <v>0.90701959984611047</v>
      </c>
      <c r="X12">
        <f t="shared" si="16"/>
        <v>2.1928260039211539E-3</v>
      </c>
      <c r="Y12">
        <f t="shared" si="17"/>
        <v>9.0701959984611051E-3</v>
      </c>
      <c r="Z12">
        <f t="shared" si="18"/>
        <v>0.8957565778437282</v>
      </c>
      <c r="AB12">
        <f t="shared" si="19"/>
        <v>2312.1399048969188</v>
      </c>
      <c r="AC12">
        <f t="shared" si="2"/>
        <v>2422.4878586052628</v>
      </c>
      <c r="AE12">
        <f t="shared" si="3"/>
        <v>1871.0922972058138</v>
      </c>
      <c r="AF12">
        <f t="shared" si="4"/>
        <v>-93.554614860290698</v>
      </c>
      <c r="AG12">
        <f t="shared" si="4"/>
        <v>-22.393914446093206</v>
      </c>
      <c r="AH12">
        <f t="shared" si="5"/>
        <v>-1096.413001960577</v>
      </c>
      <c r="AI12">
        <f t="shared" si="6"/>
        <v>658.73076593885276</v>
      </c>
      <c r="AJ12">
        <f t="shared" si="7"/>
        <v>-110.34795370834399</v>
      </c>
      <c r="AK12">
        <f t="shared" si="24"/>
        <v>9.4062584506576155</v>
      </c>
      <c r="AL12">
        <f t="shared" si="8"/>
        <v>557.78907068116632</v>
      </c>
      <c r="AN12">
        <f t="shared" si="9"/>
        <v>1004.1300994221021</v>
      </c>
      <c r="AO12">
        <f t="shared" si="9"/>
        <v>-50.206504971105112</v>
      </c>
      <c r="AP12">
        <f t="shared" si="9"/>
        <v>-12.017794938702691</v>
      </c>
      <c r="AQ12">
        <f t="shared" si="9"/>
        <v>-588.39497031249869</v>
      </c>
      <c r="AR12">
        <f t="shared" si="9"/>
        <v>353.51082919979569</v>
      </c>
      <c r="AS12">
        <f t="shared" si="9"/>
        <v>-59.218725817883559</v>
      </c>
      <c r="AT12">
        <f t="shared" si="9"/>
        <v>5.0479109167162006</v>
      </c>
      <c r="AU12">
        <f t="shared" si="9"/>
        <v>299.34001429862826</v>
      </c>
      <c r="AW12">
        <v>9</v>
      </c>
      <c r="AX12">
        <f>(R12*SUMPRODUCT(K13:$K$23, X13:$X$23)-$AZ$3*SUMPRODUCT(K12:$K$22, W13:$W$23))/Z12</f>
        <v>2704.4042081574139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2.502181E-3</v>
      </c>
      <c r="O13">
        <f t="shared" si="21"/>
        <v>2088.8401419389193</v>
      </c>
      <c r="P13">
        <f t="shared" si="22"/>
        <v>104.44200709694597</v>
      </c>
      <c r="Q13" s="4">
        <f t="shared" si="23"/>
        <v>25</v>
      </c>
      <c r="R13">
        <f t="shared" si="0"/>
        <v>500000</v>
      </c>
      <c r="S13">
        <f t="shared" si="1"/>
        <v>2833.7975301243928</v>
      </c>
      <c r="U13">
        <f t="shared" si="13"/>
        <v>2.502181E-3</v>
      </c>
      <c r="V13">
        <f t="shared" si="14"/>
        <v>0.01</v>
      </c>
      <c r="W13">
        <f t="shared" si="15"/>
        <v>0.8957565778437282</v>
      </c>
      <c r="X13">
        <f t="shared" si="16"/>
        <v>2.2413450897055976E-3</v>
      </c>
      <c r="Y13">
        <f t="shared" si="17"/>
        <v>8.9575657784372823E-3</v>
      </c>
      <c r="Z13">
        <f t="shared" si="18"/>
        <v>0.88455766697558524</v>
      </c>
      <c r="AB13">
        <f t="shared" si="19"/>
        <v>2422.4878586052628</v>
      </c>
      <c r="AC13">
        <f t="shared" si="2"/>
        <v>2506.6573319280087</v>
      </c>
      <c r="AE13">
        <f t="shared" si="3"/>
        <v>1847.6995626384407</v>
      </c>
      <c r="AF13">
        <f t="shared" si="4"/>
        <v>-92.38497813192204</v>
      </c>
      <c r="AG13">
        <f t="shared" si="4"/>
        <v>-22.113941674389633</v>
      </c>
      <c r="AH13">
        <f t="shared" si="5"/>
        <v>-1120.6725448527989</v>
      </c>
      <c r="AI13">
        <f t="shared" si="6"/>
        <v>612.52809797933014</v>
      </c>
      <c r="AJ13">
        <f t="shared" si="7"/>
        <v>-84.169473322745944</v>
      </c>
      <c r="AK13">
        <f t="shared" si="24"/>
        <v>8.3556048862235617</v>
      </c>
      <c r="AL13">
        <f t="shared" si="8"/>
        <v>536.71422954280774</v>
      </c>
      <c r="AN13">
        <f t="shared" si="9"/>
        <v>942.83187522257185</v>
      </c>
      <c r="AO13">
        <f t="shared" si="9"/>
        <v>-47.141593761128597</v>
      </c>
      <c r="AP13">
        <f t="shared" si="9"/>
        <v>-11.284155454177183</v>
      </c>
      <c r="AQ13">
        <f t="shared" si="9"/>
        <v>-571.84935166906973</v>
      </c>
      <c r="AR13">
        <f t="shared" si="9"/>
        <v>312.55677433819625</v>
      </c>
      <c r="AS13">
        <f t="shared" si="9"/>
        <v>-42.949440468590709</v>
      </c>
      <c r="AT13">
        <f t="shared" si="9"/>
        <v>4.2636426304326642</v>
      </c>
      <c r="AU13">
        <f t="shared" si="9"/>
        <v>273.87097650003824</v>
      </c>
      <c r="AW13">
        <v>10</v>
      </c>
      <c r="AX13">
        <f>(R13*SUMPRODUCT(K14:$K$23, X14:$X$23)-$AZ$3*SUMPRODUCT(K13:$K$22, W14:$W$23))/Z13</f>
        <v>2833.7975301243928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10"/>
        <v>5.1400000000000001E-2</v>
      </c>
      <c r="I14" s="5">
        <f t="shared" si="11"/>
        <v>1.0514000000000001</v>
      </c>
      <c r="J14">
        <f t="shared" si="12"/>
        <v>0.95111280197831449</v>
      </c>
      <c r="K14">
        <f t="shared" si="20"/>
        <v>0.48532753093089492</v>
      </c>
      <c r="L14" s="2">
        <v>11</v>
      </c>
      <c r="M14" s="6">
        <v>2.5943469999999999E-3</v>
      </c>
      <c r="O14">
        <f t="shared" si="21"/>
        <v>2088.8401419389193</v>
      </c>
      <c r="P14">
        <f t="shared" si="22"/>
        <v>104.44200709694597</v>
      </c>
      <c r="Q14" s="4">
        <f t="shared" si="23"/>
        <v>25</v>
      </c>
      <c r="R14">
        <f t="shared" si="0"/>
        <v>500000</v>
      </c>
      <c r="S14">
        <f t="shared" si="1"/>
        <v>2937.6016636509394</v>
      </c>
      <c r="U14">
        <f t="shared" si="13"/>
        <v>2.5943469999999999E-3</v>
      </c>
      <c r="V14">
        <f t="shared" si="14"/>
        <v>0.01</v>
      </c>
      <c r="W14">
        <f t="shared" si="15"/>
        <v>0.88455766697558524</v>
      </c>
      <c r="X14">
        <f t="shared" si="16"/>
        <v>2.2948495296451084E-3</v>
      </c>
      <c r="Y14">
        <f t="shared" si="17"/>
        <v>8.8455766697558523E-3</v>
      </c>
      <c r="Z14">
        <f t="shared" si="18"/>
        <v>0.87341724077618432</v>
      </c>
      <c r="AB14">
        <f t="shared" si="19"/>
        <v>2506.6573319280087</v>
      </c>
      <c r="AC14">
        <f t="shared" si="2"/>
        <v>2565.7519395655322</v>
      </c>
      <c r="AE14">
        <f t="shared" si="3"/>
        <v>1824.428993194824</v>
      </c>
      <c r="AF14">
        <f t="shared" si="4"/>
        <v>-91.221449659741211</v>
      </c>
      <c r="AG14">
        <f t="shared" si="4"/>
        <v>-21.835431019404609</v>
      </c>
      <c r="AH14">
        <f t="shared" si="5"/>
        <v>-1147.4247648225542</v>
      </c>
      <c r="AI14">
        <f t="shared" si="6"/>
        <v>563.9473476931239</v>
      </c>
      <c r="AJ14">
        <f t="shared" si="7"/>
        <v>-59.094607637523495</v>
      </c>
      <c r="AK14">
        <f t="shared" si="24"/>
        <v>7.6317567758335656</v>
      </c>
      <c r="AL14">
        <f t="shared" si="8"/>
        <v>512.48449683143394</v>
      </c>
      <c r="AN14">
        <f t="shared" si="9"/>
        <v>885.44561862598243</v>
      </c>
      <c r="AO14">
        <f t="shared" si="9"/>
        <v>-44.272280931299129</v>
      </c>
      <c r="AP14">
        <f t="shared" si="9"/>
        <v>-10.597335823459513</v>
      </c>
      <c r="AQ14">
        <f t="shared" si="9"/>
        <v>-556.87682804029293</v>
      </c>
      <c r="AR14">
        <f t="shared" si="9"/>
        <v>273.69917383093076</v>
      </c>
      <c r="AS14">
        <f t="shared" si="9"/>
        <v>-28.680240016049282</v>
      </c>
      <c r="AT14">
        <f t="shared" si="9"/>
        <v>3.7039016726804319</v>
      </c>
      <c r="AU14">
        <f t="shared" si="9"/>
        <v>248.72283548756187</v>
      </c>
      <c r="AW14">
        <v>11</v>
      </c>
      <c r="AX14">
        <f>(R14*SUMPRODUCT(K15:$K$23, X15:$X$23)-$AZ$3*SUMPRODUCT(K14:$K$22, W15:$W$23))/Z14</f>
        <v>2937.6016636509394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10"/>
        <v>5.1900000000000002E-2</v>
      </c>
      <c r="I15" s="5">
        <f t="shared" si="11"/>
        <v>1.0519000000000001</v>
      </c>
      <c r="J15">
        <f t="shared" si="12"/>
        <v>0.95066070919288903</v>
      </c>
      <c r="K15">
        <f t="shared" si="20"/>
        <v>0.46138181474559836</v>
      </c>
      <c r="L15" s="2">
        <v>12</v>
      </c>
      <c r="M15" s="6">
        <v>2.6922130000000002E-3</v>
      </c>
      <c r="O15">
        <f t="shared" si="21"/>
        <v>2088.8401419389193</v>
      </c>
      <c r="P15">
        <f t="shared" si="22"/>
        <v>104.44200709694597</v>
      </c>
      <c r="Q15" s="4">
        <f t="shared" si="23"/>
        <v>25</v>
      </c>
      <c r="R15">
        <f t="shared" si="0"/>
        <v>500000</v>
      </c>
      <c r="S15">
        <f t="shared" si="1"/>
        <v>3017.1446808797309</v>
      </c>
      <c r="U15">
        <f t="shared" si="13"/>
        <v>2.6922130000000002E-3</v>
      </c>
      <c r="V15">
        <f t="shared" si="14"/>
        <v>0.01</v>
      </c>
      <c r="W15">
        <f t="shared" si="15"/>
        <v>0.87341724077618432</v>
      </c>
      <c r="X15">
        <f t="shared" si="16"/>
        <v>2.3514252500417736E-3</v>
      </c>
      <c r="Y15">
        <f t="shared" si="17"/>
        <v>8.7341724077618435E-3</v>
      </c>
      <c r="Z15">
        <f t="shared" si="18"/>
        <v>0.86233164311838073</v>
      </c>
      <c r="AB15">
        <f t="shared" si="19"/>
        <v>2565.7519395655322</v>
      </c>
      <c r="AC15">
        <f t="shared" si="2"/>
        <v>2601.779330188901</v>
      </c>
      <c r="AE15">
        <f t="shared" si="3"/>
        <v>1801.2729518098199</v>
      </c>
      <c r="AF15">
        <f t="shared" si="4"/>
        <v>-90.063647590491001</v>
      </c>
      <c r="AG15">
        <f t="shared" si="4"/>
        <v>-21.558291077959517</v>
      </c>
      <c r="AH15">
        <f t="shared" si="5"/>
        <v>-1175.7126250208869</v>
      </c>
      <c r="AI15">
        <f t="shared" si="6"/>
        <v>513.93838812048261</v>
      </c>
      <c r="AJ15">
        <f t="shared" si="7"/>
        <v>-36.027390623368774</v>
      </c>
      <c r="AK15">
        <f t="shared" si="24"/>
        <v>17.535541099517932</v>
      </c>
      <c r="AL15">
        <f t="shared" si="8"/>
        <v>495.4465385966318</v>
      </c>
      <c r="AN15">
        <f t="shared" si="9"/>
        <v>831.07458335817546</v>
      </c>
      <c r="AO15">
        <f t="shared" si="9"/>
        <v>-41.553729167908777</v>
      </c>
      <c r="AP15">
        <f t="shared" si="9"/>
        <v>-9.9466034603628035</v>
      </c>
      <c r="AQ15">
        <f t="shared" si="9"/>
        <v>-542.45242455144796</v>
      </c>
      <c r="AR15">
        <f t="shared" si="9"/>
        <v>237.12182617845593</v>
      </c>
      <c r="AS15">
        <f t="shared" si="9"/>
        <v>-16.622382866358439</v>
      </c>
      <c r="AT15">
        <f t="shared" si="9"/>
        <v>8.0905797750416095</v>
      </c>
      <c r="AU15">
        <f t="shared" si="9"/>
        <v>228.59002308713912</v>
      </c>
      <c r="AW15">
        <v>12</v>
      </c>
      <c r="AX15">
        <f>(R15*SUMPRODUCT(K16:$K$23, X16:$X$23)-$AZ$3*SUMPRODUCT(K15:$K$22, W16:$W$23))/Z15</f>
        <v>3017.1446808797309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10"/>
        <v>5.4700000000000006E-2</v>
      </c>
      <c r="I16" s="5">
        <f t="shared" si="11"/>
        <v>1.0547</v>
      </c>
      <c r="J16">
        <f t="shared" si="12"/>
        <v>0.94813691096994412</v>
      </c>
      <c r="K16">
        <f t="shared" si="20"/>
        <v>0.43745312861059865</v>
      </c>
      <c r="L16" s="2">
        <v>13</v>
      </c>
      <c r="M16" s="6">
        <v>2.807183E-3</v>
      </c>
      <c r="O16">
        <f t="shared" si="21"/>
        <v>2088.8401419389193</v>
      </c>
      <c r="P16">
        <f t="shared" si="22"/>
        <v>104.44200709694597</v>
      </c>
      <c r="Q16" s="4">
        <f t="shared" si="23"/>
        <v>25</v>
      </c>
      <c r="R16">
        <f t="shared" si="0"/>
        <v>500000</v>
      </c>
      <c r="S16">
        <f t="shared" si="1"/>
        <v>3072.1239838481119</v>
      </c>
      <c r="U16">
        <f t="shared" si="13"/>
        <v>2.807183E-3</v>
      </c>
      <c r="V16">
        <f t="shared" si="14"/>
        <v>0.01</v>
      </c>
      <c r="W16">
        <f t="shared" si="15"/>
        <v>0.86233164311838073</v>
      </c>
      <c r="X16">
        <f t="shared" si="16"/>
        <v>2.4207227289239856E-3</v>
      </c>
      <c r="Y16">
        <f t="shared" si="17"/>
        <v>8.6233164311838081E-3</v>
      </c>
      <c r="Z16">
        <f t="shared" si="18"/>
        <v>0.85128760395827285</v>
      </c>
      <c r="AB16">
        <f t="shared" si="19"/>
        <v>2601.779330188901</v>
      </c>
      <c r="AC16">
        <f t="shared" si="2"/>
        <v>2615.2610652728031</v>
      </c>
      <c r="AE16">
        <f t="shared" si="3"/>
        <v>1778.2037194830411</v>
      </c>
      <c r="AF16">
        <f t="shared" si="4"/>
        <v>-88.910185974152071</v>
      </c>
      <c r="AG16">
        <f t="shared" si="4"/>
        <v>-21.282190098956821</v>
      </c>
      <c r="AH16">
        <f t="shared" si="5"/>
        <v>-1210.3613644619927</v>
      </c>
      <c r="AI16">
        <f t="shared" si="6"/>
        <v>457.64997894793964</v>
      </c>
      <c r="AJ16">
        <f t="shared" si="7"/>
        <v>-13.481735083902095</v>
      </c>
      <c r="AK16">
        <f t="shared" si="24"/>
        <v>30.466617332254312</v>
      </c>
      <c r="AL16">
        <f t="shared" si="8"/>
        <v>474.63486119629187</v>
      </c>
      <c r="AN16">
        <f t="shared" si="9"/>
        <v>777.8807803948597</v>
      </c>
      <c r="AO16">
        <f t="shared" si="9"/>
        <v>-38.894039019742991</v>
      </c>
      <c r="AP16">
        <f t="shared" si="9"/>
        <v>-9.3099606424741683</v>
      </c>
      <c r="AQ16">
        <f t="shared" si="9"/>
        <v>-529.47636563329172</v>
      </c>
      <c r="AR16">
        <f t="shared" si="9"/>
        <v>200.20041509935081</v>
      </c>
      <c r="AS16">
        <f t="shared" si="9"/>
        <v>-5.8976271915522434</v>
      </c>
      <c r="AT16">
        <f t="shared" si="9"/>
        <v>13.32771707017654</v>
      </c>
      <c r="AU16">
        <f t="shared" si="9"/>
        <v>207.63050497797511</v>
      </c>
      <c r="AW16">
        <v>13</v>
      </c>
      <c r="AX16">
        <f>(R16*SUMPRODUCT(K17:$K$23, X17:$X$23)-$AZ$3*SUMPRODUCT(K16:$K$22, W17:$W$23))/Z16</f>
        <v>3072.1239838481119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10"/>
        <v>6.1700000000000005E-2</v>
      </c>
      <c r="I17" s="5">
        <f t="shared" si="11"/>
        <v>1.0617000000000001</v>
      </c>
      <c r="J17">
        <f t="shared" si="12"/>
        <v>0.94188565508147304</v>
      </c>
      <c r="K17">
        <f t="shared" si="20"/>
        <v>0.41203082660883361</v>
      </c>
      <c r="L17" s="2">
        <v>14</v>
      </c>
      <c r="M17" s="6">
        <v>2.939255E-3</v>
      </c>
      <c r="O17">
        <f t="shared" si="21"/>
        <v>2088.8401419389193</v>
      </c>
      <c r="P17">
        <f t="shared" si="22"/>
        <v>104.44200709694597</v>
      </c>
      <c r="Q17" s="4">
        <f t="shared" si="23"/>
        <v>25</v>
      </c>
      <c r="R17">
        <f t="shared" si="0"/>
        <v>500000</v>
      </c>
      <c r="S17">
        <f t="shared" si="1"/>
        <v>3103.7366808399779</v>
      </c>
      <c r="U17">
        <f t="shared" si="13"/>
        <v>2.939255E-3</v>
      </c>
      <c r="V17">
        <f t="shared" si="14"/>
        <v>0.01</v>
      </c>
      <c r="W17">
        <f t="shared" si="15"/>
        <v>0.85128760395827285</v>
      </c>
      <c r="X17">
        <f t="shared" si="16"/>
        <v>2.5021513463723733E-3</v>
      </c>
      <c r="Y17">
        <f t="shared" si="17"/>
        <v>8.5128760395827285E-3</v>
      </c>
      <c r="Z17">
        <f t="shared" si="18"/>
        <v>0.8402725765723178</v>
      </c>
      <c r="AB17">
        <f t="shared" si="19"/>
        <v>2615.2610652728031</v>
      </c>
      <c r="AC17">
        <f t="shared" si="2"/>
        <v>2607.9848178114216</v>
      </c>
      <c r="AE17">
        <f t="shared" si="3"/>
        <v>1755.1950881147018</v>
      </c>
      <c r="AF17">
        <f t="shared" si="4"/>
        <v>-87.759754405735094</v>
      </c>
      <c r="AG17">
        <f t="shared" si="4"/>
        <v>-21.006814414307946</v>
      </c>
      <c r="AH17">
        <f t="shared" si="5"/>
        <v>-1251.0756731861866</v>
      </c>
      <c r="AI17">
        <f t="shared" si="6"/>
        <v>395.35284610847225</v>
      </c>
      <c r="AJ17">
        <f t="shared" si="7"/>
        <v>7.2762474613814447</v>
      </c>
      <c r="AK17">
        <f t="shared" si="24"/>
        <v>59.10121030594842</v>
      </c>
      <c r="AL17">
        <f t="shared" si="8"/>
        <v>461.73030387580212</v>
      </c>
      <c r="AN17">
        <f t="shared" si="9"/>
        <v>723.19448301566513</v>
      </c>
      <c r="AO17">
        <f t="shared" si="9"/>
        <v>-36.159724150783255</v>
      </c>
      <c r="AP17">
        <f t="shared" si="9"/>
        <v>-8.6554551075456647</v>
      </c>
      <c r="AQ17">
        <f t="shared" si="9"/>
        <v>-515.48174377310738</v>
      </c>
      <c r="AR17">
        <f t="shared" si="9"/>
        <v>162.89755998422882</v>
      </c>
      <c r="AS17">
        <f t="shared" si="9"/>
        <v>2.998038256123424</v>
      </c>
      <c r="AT17">
        <f t="shared" si="9"/>
        <v>24.351520535942445</v>
      </c>
      <c r="AU17">
        <f t="shared" si="9"/>
        <v>190.24711877629468</v>
      </c>
      <c r="AW17">
        <v>14</v>
      </c>
      <c r="AX17">
        <f>(R17*SUMPRODUCT(K18:$K$23, X18:$X$23)-$AZ$3*SUMPRODUCT(K17:$K$22, W18:$W$23))/Z17</f>
        <v>3103.7366808399779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10"/>
        <v>7.0099999999999996E-2</v>
      </c>
      <c r="I18" s="5">
        <f t="shared" si="11"/>
        <v>1.0701000000000001</v>
      </c>
      <c r="J18">
        <f t="shared" si="12"/>
        <v>0.93449210354172507</v>
      </c>
      <c r="K18">
        <f t="shared" si="20"/>
        <v>0.38503955388172473</v>
      </c>
      <c r="L18" s="2">
        <v>15</v>
      </c>
      <c r="M18" s="6">
        <v>3.7729310000000002E-3</v>
      </c>
      <c r="O18">
        <f t="shared" si="21"/>
        <v>2088.8401419389193</v>
      </c>
      <c r="P18">
        <f t="shared" si="22"/>
        <v>104.44200709694597</v>
      </c>
      <c r="Q18" s="4">
        <f t="shared" si="23"/>
        <v>25</v>
      </c>
      <c r="R18">
        <f t="shared" si="0"/>
        <v>500000</v>
      </c>
      <c r="S18">
        <f t="shared" si="1"/>
        <v>2980.7171861215297</v>
      </c>
      <c r="U18">
        <f t="shared" si="13"/>
        <v>3.7729310000000002E-3</v>
      </c>
      <c r="V18">
        <f t="shared" si="14"/>
        <v>0.01</v>
      </c>
      <c r="W18">
        <f t="shared" si="15"/>
        <v>0.8402725765723178</v>
      </c>
      <c r="X18">
        <f t="shared" si="16"/>
        <v>3.1702904525995716E-3</v>
      </c>
      <c r="Y18">
        <f t="shared" si="17"/>
        <v>8.4027257657231774E-3</v>
      </c>
      <c r="Z18">
        <f t="shared" si="18"/>
        <v>0.82869956035399506</v>
      </c>
      <c r="AB18">
        <f t="shared" si="19"/>
        <v>2607.9848178114216</v>
      </c>
      <c r="AC18">
        <f t="shared" si="2"/>
        <v>2470.1190216785089</v>
      </c>
      <c r="AE18">
        <f t="shared" si="3"/>
        <v>1731.020907274559</v>
      </c>
      <c r="AF18">
        <f t="shared" si="4"/>
        <v>-86.551045363727965</v>
      </c>
      <c r="AG18">
        <f t="shared" si="4"/>
        <v>-20.717489008849878</v>
      </c>
      <c r="AH18">
        <f t="shared" si="5"/>
        <v>-1585.1452262997859</v>
      </c>
      <c r="AI18">
        <f t="shared" si="6"/>
        <v>38.607146602195144</v>
      </c>
      <c r="AJ18">
        <f t="shared" si="7"/>
        <v>137.86579613291269</v>
      </c>
      <c r="AK18">
        <f t="shared" si="24"/>
        <v>91.853021082000666</v>
      </c>
      <c r="AL18">
        <f t="shared" si="8"/>
        <v>268.32596381710852</v>
      </c>
      <c r="AN18">
        <f t="shared" si="9"/>
        <v>666.51151789693461</v>
      </c>
      <c r="AO18">
        <f t="shared" si="9"/>
        <v>-33.325575894846736</v>
      </c>
      <c r="AP18">
        <f t="shared" si="9"/>
        <v>-7.9770527255170922</v>
      </c>
      <c r="AQ18">
        <f t="shared" si="9"/>
        <v>-610.34361077221513</v>
      </c>
      <c r="AR18">
        <f t="shared" si="9"/>
        <v>14.865278504355564</v>
      </c>
      <c r="AS18">
        <f t="shared" si="9"/>
        <v>53.083784638565511</v>
      </c>
      <c r="AT18">
        <f t="shared" si="9"/>
        <v>35.367046260102192</v>
      </c>
      <c r="AU18">
        <f t="shared" si="9"/>
        <v>103.31610940302328</v>
      </c>
      <c r="AW18">
        <v>15</v>
      </c>
      <c r="AX18">
        <f>(R18*SUMPRODUCT(K19:$K$23, X19:$X$23)-$AZ$3*SUMPRODUCT(K18:$K$22, W19:$W$23))/Z18</f>
        <v>2980.7171861215297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10"/>
        <v>7.3400000000000007E-2</v>
      </c>
      <c r="I19" s="5">
        <f t="shared" si="11"/>
        <v>1.0733999999999999</v>
      </c>
      <c r="J19">
        <f t="shared" si="12"/>
        <v>0.93161915408980811</v>
      </c>
      <c r="K19">
        <f t="shared" si="20"/>
        <v>0.35871022347840947</v>
      </c>
      <c r="L19" s="2">
        <v>16</v>
      </c>
      <c r="M19" s="6">
        <v>4.6883589999999996E-3</v>
      </c>
      <c r="O19">
        <f t="shared" si="21"/>
        <v>2088.8401419389193</v>
      </c>
      <c r="P19">
        <f t="shared" si="22"/>
        <v>104.44200709694597</v>
      </c>
      <c r="Q19" s="4">
        <f t="shared" si="23"/>
        <v>25</v>
      </c>
      <c r="R19">
        <f t="shared" si="0"/>
        <v>500000</v>
      </c>
      <c r="S19">
        <f t="shared" si="1"/>
        <v>2705.0250312747658</v>
      </c>
      <c r="U19">
        <f t="shared" si="13"/>
        <v>4.6883589999999996E-3</v>
      </c>
      <c r="V19">
        <f t="shared" si="14"/>
        <v>0.01</v>
      </c>
      <c r="W19">
        <f t="shared" si="15"/>
        <v>0.82869956035399506</v>
      </c>
      <c r="X19">
        <f t="shared" si="16"/>
        <v>3.8852410420816955E-3</v>
      </c>
      <c r="Y19">
        <f t="shared" si="17"/>
        <v>8.2869956035399508E-3</v>
      </c>
      <c r="Z19">
        <f t="shared" si="18"/>
        <v>0.81652732370837344</v>
      </c>
      <c r="AB19">
        <f t="shared" si="19"/>
        <v>2470.1190216785089</v>
      </c>
      <c r="AC19">
        <f t="shared" si="2"/>
        <v>2208.7268493509437</v>
      </c>
      <c r="AE19">
        <f t="shared" si="3"/>
        <v>1705.5950507520047</v>
      </c>
      <c r="AF19">
        <f t="shared" si="4"/>
        <v>-85.279752537600245</v>
      </c>
      <c r="AG19">
        <f t="shared" si="4"/>
        <v>-20.413183092709335</v>
      </c>
      <c r="AH19">
        <f t="shared" si="5"/>
        <v>-1942.6205210408477</v>
      </c>
      <c r="AI19">
        <f t="shared" si="6"/>
        <v>-342.71840591915247</v>
      </c>
      <c r="AJ19">
        <f t="shared" si="7"/>
        <v>261.39217232756528</v>
      </c>
      <c r="AK19">
        <f t="shared" si="24"/>
        <v>91.216685333611963</v>
      </c>
      <c r="AL19">
        <f t="shared" si="8"/>
        <v>9.8904517420247657</v>
      </c>
      <c r="AN19">
        <f t="shared" si="9"/>
        <v>611.81438181892076</v>
      </c>
      <c r="AO19">
        <f t="shared" si="9"/>
        <v>-30.590719090946042</v>
      </c>
      <c r="AP19">
        <f t="shared" si="9"/>
        <v>-7.3224174690914552</v>
      </c>
      <c r="AQ19">
        <f t="shared" si="9"/>
        <v>-696.83784123630676</v>
      </c>
      <c r="AR19">
        <f t="shared" si="9"/>
        <v>-122.93659597742344</v>
      </c>
      <c r="AS19">
        <f t="shared" si="9"/>
        <v>93.764044551127867</v>
      </c>
      <c r="AT19">
        <f t="shared" si="9"/>
        <v>32.720357580979702</v>
      </c>
      <c r="AU19">
        <f t="shared" si="9"/>
        <v>3.5478061546841282</v>
      </c>
      <c r="AW19">
        <v>16</v>
      </c>
      <c r="AX19">
        <f>(R19*SUMPRODUCT(K20:$K$23, X20:$X$23)-$AZ$3*SUMPRODUCT(K19:$K$22, W20:$W$23))/Z19</f>
        <v>2705.0250312747658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0.34023543913346244</v>
      </c>
      <c r="L20" s="2">
        <v>17</v>
      </c>
      <c r="M20" s="6">
        <v>5.6712799999999999E-3</v>
      </c>
      <c r="O20">
        <f t="shared" si="21"/>
        <v>2088.8401419389193</v>
      </c>
      <c r="P20">
        <f t="shared" si="22"/>
        <v>104.44200709694597</v>
      </c>
      <c r="Q20" s="4">
        <f t="shared" si="23"/>
        <v>25</v>
      </c>
      <c r="R20">
        <f t="shared" si="0"/>
        <v>500000</v>
      </c>
      <c r="S20">
        <f t="shared" si="1"/>
        <v>2265.2648611963259</v>
      </c>
      <c r="U20">
        <f t="shared" si="13"/>
        <v>5.6712799999999999E-3</v>
      </c>
      <c r="V20">
        <f t="shared" si="14"/>
        <v>0.01</v>
      </c>
      <c r="W20">
        <f t="shared" si="15"/>
        <v>0.81652732370837344</v>
      </c>
      <c r="X20">
        <f t="shared" si="16"/>
        <v>4.6307550804008243E-3</v>
      </c>
      <c r="Y20">
        <f t="shared" si="17"/>
        <v>8.1652732370837353E-3</v>
      </c>
      <c r="Z20">
        <f t="shared" si="18"/>
        <v>0.80373129539088894</v>
      </c>
      <c r="AB20">
        <f t="shared" si="19"/>
        <v>2208.7268493509437</v>
      </c>
      <c r="AC20">
        <f t="shared" si="2"/>
        <v>1820.6642612927853</v>
      </c>
      <c r="AE20">
        <f t="shared" si="3"/>
        <v>1678.8661931450558</v>
      </c>
      <c r="AF20">
        <f t="shared" si="4"/>
        <v>-83.943309657252797</v>
      </c>
      <c r="AG20">
        <f t="shared" si="4"/>
        <v>-20.093282384772223</v>
      </c>
      <c r="AH20">
        <f t="shared" si="5"/>
        <v>-2315.3775402004121</v>
      </c>
      <c r="AI20">
        <f t="shared" si="6"/>
        <v>-740.54793909738123</v>
      </c>
      <c r="AJ20">
        <f t="shared" si="7"/>
        <v>388.06258805815833</v>
      </c>
      <c r="AK20">
        <f t="shared" si="24"/>
        <v>16.35569385120661</v>
      </c>
      <c r="AL20">
        <f t="shared" si="8"/>
        <v>-336.12965718801627</v>
      </c>
      <c r="AN20">
        <f t="shared" si="9"/>
        <v>571.20977647103246</v>
      </c>
      <c r="AO20">
        <f t="shared" si="9"/>
        <v>-28.560488823551623</v>
      </c>
      <c r="AP20">
        <f t="shared" si="9"/>
        <v>-6.8364467558156425</v>
      </c>
      <c r="AQ20">
        <f t="shared" si="9"/>
        <v>-787.77349414984326</v>
      </c>
      <c r="AR20">
        <f t="shared" si="9"/>
        <v>-251.9606532581781</v>
      </c>
      <c r="AS20">
        <f t="shared" si="9"/>
        <v>132.03264505923542</v>
      </c>
      <c r="AT20">
        <f t="shared" si="9"/>
        <v>5.5647866797977521</v>
      </c>
      <c r="AU20">
        <f t="shared" si="9"/>
        <v>-114.3632215191449</v>
      </c>
      <c r="AW20">
        <v>17</v>
      </c>
      <c r="AX20">
        <f>(R20*SUMPRODUCT(K21:$K$23, X21:$X$23)-$AZ$3*SUMPRODUCT(K20:$K$22, W21:$W$23))/Z20</f>
        <v>2265.2648611963259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10"/>
        <v>5.1300000000000005E-2</v>
      </c>
      <c r="I21" s="5">
        <f t="shared" si="11"/>
        <v>1.0512999999999999</v>
      </c>
      <c r="J21">
        <f t="shared" si="12"/>
        <v>0.95120327213925626</v>
      </c>
      <c r="K21">
        <f t="shared" si="20"/>
        <v>0.32363306300148625</v>
      </c>
      <c r="L21" s="2">
        <v>18</v>
      </c>
      <c r="M21" s="6">
        <v>6.8024940000000001E-3</v>
      </c>
      <c r="O21">
        <f t="shared" si="21"/>
        <v>2088.8401419389193</v>
      </c>
      <c r="P21">
        <f t="shared" si="22"/>
        <v>104.44200709694597</v>
      </c>
      <c r="Q21" s="4">
        <f t="shared" si="23"/>
        <v>25</v>
      </c>
      <c r="R21">
        <f t="shared" si="0"/>
        <v>500000</v>
      </c>
      <c r="S21">
        <f t="shared" si="1"/>
        <v>1656.658106061303</v>
      </c>
      <c r="U21">
        <f t="shared" si="13"/>
        <v>6.8024940000000001E-3</v>
      </c>
      <c r="V21">
        <f t="shared" si="14"/>
        <v>0.01</v>
      </c>
      <c r="W21">
        <f t="shared" si="15"/>
        <v>0.80373129539088894</v>
      </c>
      <c r="X21">
        <f t="shared" si="16"/>
        <v>5.4673773145087496E-3</v>
      </c>
      <c r="Y21">
        <f t="shared" si="17"/>
        <v>8.037312953908889E-3</v>
      </c>
      <c r="Z21">
        <f t="shared" si="18"/>
        <v>0.79022660512247134</v>
      </c>
      <c r="AB21">
        <f t="shared" si="19"/>
        <v>1820.6642612927853</v>
      </c>
      <c r="AC21">
        <f t="shared" si="2"/>
        <v>1309.1353110014466</v>
      </c>
      <c r="AE21">
        <f t="shared" si="3"/>
        <v>1650.6570540079333</v>
      </c>
      <c r="AF21">
        <f t="shared" si="4"/>
        <v>-82.532852700396674</v>
      </c>
      <c r="AG21">
        <f t="shared" si="4"/>
        <v>-19.755665128061782</v>
      </c>
      <c r="AH21">
        <f t="shared" si="5"/>
        <v>-2733.6886572543749</v>
      </c>
      <c r="AI21">
        <f t="shared" si="6"/>
        <v>-1185.3201210749</v>
      </c>
      <c r="AJ21">
        <f t="shared" si="7"/>
        <v>511.52895029133879</v>
      </c>
      <c r="AK21">
        <f t="shared" si="24"/>
        <v>5.4220615401605157</v>
      </c>
      <c r="AL21">
        <f t="shared" si="8"/>
        <v>-668.36910924340077</v>
      </c>
      <c r="AN21">
        <f t="shared" si="9"/>
        <v>534.20719835359716</v>
      </c>
      <c r="AO21">
        <f t="shared" si="9"/>
        <v>-26.710359917679863</v>
      </c>
      <c r="AP21">
        <f t="shared" si="9"/>
        <v>-6.3935864170262837</v>
      </c>
      <c r="AQ21">
        <f t="shared" si="9"/>
        <v>-884.71203343965351</v>
      </c>
      <c r="AR21">
        <f t="shared" si="9"/>
        <v>-383.60878142076245</v>
      </c>
      <c r="AS21">
        <f t="shared" si="9"/>
        <v>165.54768099672097</v>
      </c>
      <c r="AT21">
        <f t="shared" si="9"/>
        <v>1.7547583840247039</v>
      </c>
      <c r="AU21">
        <f t="shared" si="9"/>
        <v>-216.30634204001677</v>
      </c>
      <c r="AW21">
        <v>18</v>
      </c>
      <c r="AX21">
        <f>(R21*SUMPRODUCT(K22:$K$23, X22:$X$23)-$AZ$3*SUMPRODUCT(K21:$K$22, W22:$W$23))/Z21</f>
        <v>1656.658106061303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10"/>
        <v>7.0000000000000007E-2</v>
      </c>
      <c r="I22" s="5">
        <f t="shared" si="11"/>
        <v>1.07</v>
      </c>
      <c r="J22">
        <f t="shared" si="12"/>
        <v>0.93457943925233644</v>
      </c>
      <c r="K22">
        <f t="shared" si="20"/>
        <v>0.30246080654344509</v>
      </c>
      <c r="L22" s="2">
        <v>19</v>
      </c>
      <c r="M22" s="6">
        <v>8.090557E-3</v>
      </c>
      <c r="O22">
        <f t="shared" si="21"/>
        <v>2088.8401419389193</v>
      </c>
      <c r="P22">
        <f t="shared" si="22"/>
        <v>104.44200709694597</v>
      </c>
      <c r="Q22" s="4">
        <f t="shared" si="23"/>
        <v>25</v>
      </c>
      <c r="R22">
        <f t="shared" si="0"/>
        <v>500000</v>
      </c>
      <c r="S22">
        <f t="shared" si="1"/>
        <v>890.89293235138985</v>
      </c>
      <c r="U22">
        <f t="shared" si="13"/>
        <v>8.090557E-3</v>
      </c>
      <c r="V22">
        <f t="shared" si="14"/>
        <v>0.01</v>
      </c>
      <c r="W22">
        <f t="shared" si="15"/>
        <v>0.79022660512247134</v>
      </c>
      <c r="X22">
        <f t="shared" si="16"/>
        <v>6.393373391659846E-3</v>
      </c>
      <c r="Y22">
        <f t="shared" si="17"/>
        <v>7.9022660512247135E-3</v>
      </c>
      <c r="Z22">
        <f t="shared" si="18"/>
        <v>0.77593096567958686</v>
      </c>
      <c r="AB22">
        <f t="shared" si="19"/>
        <v>1309.1353110014466</v>
      </c>
      <c r="AC22">
        <f t="shared" si="2"/>
        <v>691.27141331653274</v>
      </c>
      <c r="AE22">
        <f t="shared" si="3"/>
        <v>1620.795748484951</v>
      </c>
      <c r="AF22">
        <f t="shared" si="4"/>
        <v>-81.03978742424755</v>
      </c>
      <c r="AG22">
        <f t="shared" si="4"/>
        <v>-19.39827414198967</v>
      </c>
      <c r="AH22">
        <f t="shared" si="5"/>
        <v>-3196.6866958299229</v>
      </c>
      <c r="AI22">
        <f t="shared" si="6"/>
        <v>-1676.3290089112093</v>
      </c>
      <c r="AJ22">
        <f t="shared" si="7"/>
        <v>617.86389768491381</v>
      </c>
      <c r="AK22">
        <f t="shared" si="24"/>
        <v>59.826716713305146</v>
      </c>
      <c r="AL22">
        <f t="shared" si="8"/>
        <v>-998.63839451299032</v>
      </c>
      <c r="AN22">
        <f t="shared" si="9"/>
        <v>490.22718932894503</v>
      </c>
      <c r="AO22">
        <f t="shared" si="9"/>
        <v>-24.511359466447253</v>
      </c>
      <c r="AP22">
        <f t="shared" si="9"/>
        <v>-5.8672176425370512</v>
      </c>
      <c r="AQ22">
        <f t="shared" si="9"/>
        <v>-966.87243628741896</v>
      </c>
      <c r="AR22">
        <f t="shared" si="9"/>
        <v>-507.02382406745829</v>
      </c>
      <c r="AS22">
        <f t="shared" si="9"/>
        <v>186.87961282785568</v>
      </c>
      <c r="AT22">
        <f t="shared" si="9"/>
        <v>18.095236989952483</v>
      </c>
      <c r="AU22">
        <f t="shared" si="9"/>
        <v>-302.04897424965014</v>
      </c>
      <c r="AW22">
        <v>19</v>
      </c>
      <c r="AX22">
        <f>(R22*SUMPRODUCT(K23:$K$23, X23:$X$23)-$AZ$3*SUMPRODUCT(K22:$K$22, W23:$W$23))/Z22</f>
        <v>890.89293235138985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10"/>
        <v>0.10390000000000001</v>
      </c>
      <c r="I23" s="5">
        <f t="shared" si="11"/>
        <v>1.1039000000000001</v>
      </c>
      <c r="J23">
        <f t="shared" si="12"/>
        <v>0.90587915572062683</v>
      </c>
      <c r="K23">
        <f t="shared" si="20"/>
        <v>0.2739929400701559</v>
      </c>
      <c r="L23" s="2">
        <v>20</v>
      </c>
      <c r="M23" s="6">
        <v>9.5159809999999997E-3</v>
      </c>
      <c r="O23">
        <f t="shared" si="21"/>
        <v>2088.8401419389193</v>
      </c>
      <c r="P23">
        <f t="shared" si="22"/>
        <v>104.44200709694597</v>
      </c>
      <c r="Q23" s="4">
        <f t="shared" si="23"/>
        <v>25</v>
      </c>
      <c r="R23">
        <f t="shared" si="0"/>
        <v>500000</v>
      </c>
      <c r="S23">
        <f t="shared" si="1"/>
        <v>908.62565333804775</v>
      </c>
      <c r="U23">
        <f t="shared" si="13"/>
        <v>9.5159809999999997E-3</v>
      </c>
      <c r="V23">
        <f t="shared" si="14"/>
        <v>0.01</v>
      </c>
      <c r="W23">
        <f t="shared" si="15"/>
        <v>0.77593096567958686</v>
      </c>
      <c r="X23">
        <f t="shared" si="16"/>
        <v>7.3837443267186003E-3</v>
      </c>
      <c r="Y23">
        <f t="shared" si="17"/>
        <v>7.7593096567958684E-3</v>
      </c>
      <c r="Z23">
        <f t="shared" si="18"/>
        <v>0.76078791169607241</v>
      </c>
      <c r="AB23">
        <f t="shared" si="19"/>
        <v>691.27141331653274</v>
      </c>
      <c r="AC23">
        <f t="shared" si="2"/>
        <v>691.27141331653274</v>
      </c>
      <c r="AE23">
        <f t="shared" si="3"/>
        <v>1589.164329452638</v>
      </c>
      <c r="AF23">
        <f t="shared" si="4"/>
        <v>-79.458216472631904</v>
      </c>
      <c r="AG23">
        <f t="shared" si="4"/>
        <v>-19.019697792401811</v>
      </c>
      <c r="AH23">
        <f t="shared" si="5"/>
        <v>-3691.8721633593</v>
      </c>
      <c r="AI23">
        <f t="shared" si="6"/>
        <v>-2201.1857481716956</v>
      </c>
      <c r="AJ23">
        <f t="shared" si="7"/>
        <v>0</v>
      </c>
      <c r="AK23">
        <f t="shared" si="24"/>
        <v>154.06842684075772</v>
      </c>
      <c r="AL23">
        <f t="shared" si="8"/>
        <v>-2047.117321330938</v>
      </c>
      <c r="AN23">
        <f t="shared" si="9"/>
        <v>435.41980688134612</v>
      </c>
      <c r="AO23">
        <f t="shared" si="9"/>
        <v>-21.770990344067307</v>
      </c>
      <c r="AP23">
        <f t="shared" si="9"/>
        <v>-5.2112629173860254</v>
      </c>
      <c r="AQ23">
        <f t="shared" si="9"/>
        <v>-1011.5469084019815</v>
      </c>
      <c r="AR23">
        <f t="shared" si="9"/>
        <v>-603.10935478208864</v>
      </c>
      <c r="AS23">
        <f t="shared" si="9"/>
        <v>0</v>
      </c>
      <c r="AT23">
        <f t="shared" si="9"/>
        <v>42.213661242082928</v>
      </c>
      <c r="AU23">
        <f t="shared" si="9"/>
        <v>-560.89569354000582</v>
      </c>
      <c r="AW23">
        <v>20</v>
      </c>
      <c r="AX23">
        <f>(R23*SUMPRODUCT(K$23:$K24, X$23:$X24)-$AZ$3*SUMPRODUCT(K$22:$K23, W$23:$W24))/Z23</f>
        <v>908.62565333804775</v>
      </c>
    </row>
    <row r="25" spans="5:50" x14ac:dyDescent="0.25">
      <c r="AN25" s="8">
        <f t="shared" ref="AN25:AU25" si="25">SUM(AN3:AN23)</f>
        <v>20009.869059568286</v>
      </c>
      <c r="AO25" s="8">
        <f t="shared" si="25"/>
        <v>-2567.123559432604</v>
      </c>
      <c r="AP25" s="8">
        <f t="shared" si="25"/>
        <v>-1736.9179915771374</v>
      </c>
      <c r="AQ25" s="8">
        <f t="shared" si="25"/>
        <v>-14053.403417376681</v>
      </c>
      <c r="AR25" s="8">
        <f t="shared" si="25"/>
        <v>1652.4240911818647</v>
      </c>
      <c r="AS25" s="8">
        <f t="shared" si="25"/>
        <v>-1283.4496716773001</v>
      </c>
      <c r="AT25" s="8">
        <f t="shared" si="25"/>
        <v>590.895245931413</v>
      </c>
      <c r="AU25" s="9">
        <f t="shared" si="25"/>
        <v>959.86966543597782</v>
      </c>
    </row>
    <row r="29" spans="5:50" x14ac:dyDescent="0.25">
      <c r="AF29" s="10"/>
      <c r="AG29" s="10"/>
      <c r="AH29" s="10"/>
      <c r="AI29" s="10"/>
      <c r="AJ29" s="10"/>
      <c r="AK29" s="10"/>
      <c r="AL29" s="10"/>
      <c r="AM29" s="10"/>
    </row>
  </sheetData>
  <conditionalFormatting sqref="AN25:AU25">
    <cfRule type="cellIs" dxfId="82" priority="1" operator="lessThan">
      <formula>0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CC9E00-E2FE-45EA-A164-9D1A2CAF08FB}">
  <dimension ref="A1:AZ29"/>
  <sheetViews>
    <sheetView workbookViewId="0">
      <selection activeCell="M33" sqref="M33"/>
    </sheetView>
  </sheetViews>
  <sheetFormatPr defaultRowHeight="15" x14ac:dyDescent="0.25"/>
  <cols>
    <col min="3" max="3" width="9.28515625" bestFit="1" customWidth="1"/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v>8413.3117017792465</v>
      </c>
      <c r="K3">
        <v>1</v>
      </c>
      <c r="L3" s="2">
        <v>0</v>
      </c>
      <c r="O3">
        <f>$C$3</f>
        <v>8413.3117017792465</v>
      </c>
      <c r="P3">
        <f>O3*B5</f>
        <v>6730.6493614233977</v>
      </c>
      <c r="Q3" s="4">
        <f>B8</f>
        <v>1522.432587</v>
      </c>
      <c r="R3">
        <f t="shared" ref="R3:R23" si="0">$C$6</f>
        <v>500000</v>
      </c>
      <c r="S3">
        <f t="shared" ref="S3:S23" si="1">AX3</f>
        <v>7.2759576141834259E-12</v>
      </c>
      <c r="W3">
        <v>1</v>
      </c>
      <c r="Z3">
        <v>1</v>
      </c>
      <c r="AC3">
        <f t="shared" ref="AC3:AC23" si="2">S3*Z3</f>
        <v>7.2759576141834259E-12</v>
      </c>
      <c r="AE3">
        <f t="shared" ref="AE3:AE23" si="3">$Z3*O3</f>
        <v>8413.3117017792465</v>
      </c>
      <c r="AF3">
        <f t="shared" ref="AF3:AG23" si="4">-$Z3*P3</f>
        <v>-6730.6493614233977</v>
      </c>
      <c r="AG3">
        <f t="shared" si="4"/>
        <v>-1522.432587</v>
      </c>
      <c r="AH3">
        <f t="shared" ref="AH3:AH23" si="5">-X3*R3</f>
        <v>0</v>
      </c>
      <c r="AI3">
        <f t="shared" ref="AI3:AI23" si="6">SUM(AE3:AH3)</f>
        <v>160.22975335584874</v>
      </c>
      <c r="AJ3">
        <f t="shared" ref="AJ3:AJ23" si="7">AB3-AC3</f>
        <v>-7.2759576141834259E-12</v>
      </c>
      <c r="AL3">
        <f t="shared" ref="AL3:AL23" si="8">SUM(AI3:AK3)</f>
        <v>160.22975335584147</v>
      </c>
      <c r="AN3">
        <f t="shared" ref="AN3:AU23" si="9">AE3*$K3</f>
        <v>8413.3117017792465</v>
      </c>
      <c r="AO3">
        <f t="shared" si="9"/>
        <v>-6730.6493614233977</v>
      </c>
      <c r="AP3">
        <f t="shared" si="9"/>
        <v>-1522.432587</v>
      </c>
      <c r="AQ3">
        <f t="shared" si="9"/>
        <v>0</v>
      </c>
      <c r="AR3">
        <f t="shared" si="9"/>
        <v>160.22975335584874</v>
      </c>
      <c r="AS3">
        <f t="shared" si="9"/>
        <v>-7.2759576141834259E-12</v>
      </c>
      <c r="AT3">
        <f t="shared" si="9"/>
        <v>0</v>
      </c>
      <c r="AU3">
        <f t="shared" si="9"/>
        <v>160.22975335584147</v>
      </c>
      <c r="AW3">
        <v>0</v>
      </c>
      <c r="AX3">
        <f>(R3*SUMPRODUCT(K4:$K$23, X4:$X$23)-$AZ$3*SUMPRODUCT(K3:$K$22, W4:$W$23))/Z3</f>
        <v>7.2759576141834259E-12</v>
      </c>
      <c r="AZ3">
        <f>$C$6*SUMPRODUCT(K4:$K$23, X4:$X$23)/SUMPRODUCT(K3:K22, W4:W23)</f>
        <v>4297.0455940944557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v>1.5900000000000001E-2</v>
      </c>
      <c r="G4" s="5"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Mortalities!B21:B40</f>
        <v>2.5943469999999999E-3</v>
      </c>
      <c r="R4">
        <f t="shared" si="0"/>
        <v>500000</v>
      </c>
      <c r="S4">
        <f t="shared" si="1"/>
        <v>3119.3570016618555</v>
      </c>
      <c r="U4">
        <f t="shared" ref="U4:U23" si="13">M4</f>
        <v>2.5943469999999999E-3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2.5943469999999999E-3</v>
      </c>
      <c r="Y4">
        <f t="shared" ref="Y4:Y23" si="17">V4*W4</f>
        <v>0.01</v>
      </c>
      <c r="Z4">
        <f t="shared" ref="Z4:Z23" si="18">MAX(0, W4-X4-Y4)</f>
        <v>0.98740565299999994</v>
      </c>
      <c r="AB4">
        <f t="shared" ref="AB4:AB23" si="19">AC3</f>
        <v>7.2759576141834259E-12</v>
      </c>
      <c r="AC4">
        <f t="shared" si="2"/>
        <v>3080.0707371660465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-1297.1734999999999</v>
      </c>
      <c r="AI4">
        <f t="shared" si="6"/>
        <v>-1297.1734999999999</v>
      </c>
      <c r="AJ4">
        <f t="shared" si="7"/>
        <v>-3080.0707371660392</v>
      </c>
      <c r="AK4">
        <f>H4*SUM(AB4, AE4:AF4)</f>
        <v>4.7948560677468777E-13</v>
      </c>
      <c r="AL4">
        <f t="shared" si="8"/>
        <v>-4377.2442371660381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-1216.974856928417</v>
      </c>
      <c r="AR4">
        <f t="shared" si="9"/>
        <v>-1216.974856928417</v>
      </c>
      <c r="AS4">
        <f t="shared" si="9"/>
        <v>-2889.64324717707</v>
      </c>
      <c r="AT4">
        <f t="shared" si="9"/>
        <v>4.4984107962725182E-13</v>
      </c>
      <c r="AU4">
        <f t="shared" si="9"/>
        <v>-4106.6181041054861</v>
      </c>
      <c r="AW4">
        <v>1</v>
      </c>
      <c r="AX4">
        <f>(R4*SUMPRODUCT(K5:$K$23, X5:$X$23)-$AZ$3*SUMPRODUCT(K4:$K$22, W5:$W$23))/Z4</f>
        <v>3119.3570016618555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v>3.6400000000000002E-2</v>
      </c>
      <c r="G5" s="5"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2.6922130000000002E-3</v>
      </c>
      <c r="O5">
        <f t="shared" ref="O5:O23" si="21">$C$3</f>
        <v>8413.3117017792465</v>
      </c>
      <c r="P5">
        <f t="shared" ref="P5:P23" si="22">O5*$C$5</f>
        <v>420.66558508896236</v>
      </c>
      <c r="Q5" s="4">
        <f t="shared" ref="Q5:Q23" si="23">$C$8</f>
        <v>25</v>
      </c>
      <c r="R5">
        <f t="shared" si="0"/>
        <v>500000</v>
      </c>
      <c r="S5">
        <f t="shared" si="1"/>
        <v>6065.2693795342111</v>
      </c>
      <c r="U5">
        <f t="shared" si="13"/>
        <v>2.6922130000000002E-3</v>
      </c>
      <c r="V5">
        <f t="shared" si="14"/>
        <v>0.01</v>
      </c>
      <c r="W5">
        <f t="shared" si="15"/>
        <v>0.98740565299999994</v>
      </c>
      <c r="X5">
        <f t="shared" si="16"/>
        <v>2.6583063352800889E-3</v>
      </c>
      <c r="Y5">
        <f t="shared" si="17"/>
        <v>9.8740565299999996E-3</v>
      </c>
      <c r="Z5">
        <f t="shared" si="18"/>
        <v>0.97487329013471991</v>
      </c>
      <c r="AB5">
        <f t="shared" si="19"/>
        <v>3080.0707371660465</v>
      </c>
      <c r="AC5">
        <f t="shared" si="2"/>
        <v>5912.8691155798879</v>
      </c>
      <c r="AE5">
        <f t="shared" si="3"/>
        <v>8201.9128596424744</v>
      </c>
      <c r="AF5">
        <f t="shared" si="4"/>
        <v>-410.09564298212371</v>
      </c>
      <c r="AG5">
        <f t="shared" si="4"/>
        <v>-24.371832253367998</v>
      </c>
      <c r="AH5">
        <f t="shared" si="5"/>
        <v>-1329.1531676400443</v>
      </c>
      <c r="AI5">
        <f t="shared" si="6"/>
        <v>6438.2922167669385</v>
      </c>
      <c r="AJ5">
        <f t="shared" si="7"/>
        <v>-2832.7983784138414</v>
      </c>
      <c r="AK5">
        <f>H5*SUM(AB5, AE5:AF5)</f>
        <v>939.33111921060072</v>
      </c>
      <c r="AL5">
        <f t="shared" si="8"/>
        <v>4544.8249575636983</v>
      </c>
      <c r="AN5">
        <f t="shared" si="9"/>
        <v>7082.8644703944465</v>
      </c>
      <c r="AO5">
        <f t="shared" si="9"/>
        <v>-354.14322351972231</v>
      </c>
      <c r="AP5">
        <f t="shared" si="9"/>
        <v>-21.046600677164268</v>
      </c>
      <c r="AQ5">
        <f t="shared" si="9"/>
        <v>-1147.8068479747631</v>
      </c>
      <c r="AR5">
        <f t="shared" si="9"/>
        <v>5559.8677982227964</v>
      </c>
      <c r="AS5">
        <f t="shared" si="9"/>
        <v>-2446.2984830020509</v>
      </c>
      <c r="AT5">
        <f t="shared" si="9"/>
        <v>811.17114068956687</v>
      </c>
      <c r="AU5">
        <f t="shared" si="9"/>
        <v>3924.7404559103129</v>
      </c>
      <c r="AW5">
        <v>2</v>
      </c>
      <c r="AX5">
        <f>(R5*SUMPRODUCT(K6:$K$23, X6:$X$23)-$AZ$3*SUMPRODUCT(K5:$K$22, W6:$W$23))/Z5</f>
        <v>6065.2693795342111</v>
      </c>
    </row>
    <row r="6" spans="1:52" x14ac:dyDescent="0.25">
      <c r="A6" t="s">
        <v>16</v>
      </c>
      <c r="C6" s="2">
        <f>'T.26.04.D'!C6</f>
        <v>500000</v>
      </c>
      <c r="E6">
        <v>2006</v>
      </c>
      <c r="F6" s="5">
        <v>5.8799999999999998E-2</v>
      </c>
      <c r="G6" s="5"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2.807183E-3</v>
      </c>
      <c r="O6">
        <f t="shared" si="21"/>
        <v>8413.3117017792465</v>
      </c>
      <c r="P6">
        <f t="shared" si="22"/>
        <v>420.66558508896236</v>
      </c>
      <c r="Q6" s="4">
        <f t="shared" si="23"/>
        <v>25</v>
      </c>
      <c r="R6">
        <f t="shared" si="0"/>
        <v>500000</v>
      </c>
      <c r="S6">
        <f t="shared" si="1"/>
        <v>8795.5289537073386</v>
      </c>
      <c r="U6">
        <f t="shared" si="13"/>
        <v>2.807183E-3</v>
      </c>
      <c r="V6">
        <f t="shared" si="14"/>
        <v>0.01</v>
      </c>
      <c r="W6">
        <f t="shared" si="15"/>
        <v>0.97487329013471991</v>
      </c>
      <c r="X6">
        <f t="shared" si="16"/>
        <v>2.7366477272202532E-3</v>
      </c>
      <c r="Y6">
        <f t="shared" si="17"/>
        <v>9.7487329013471995E-3</v>
      </c>
      <c r="Z6">
        <f t="shared" si="18"/>
        <v>0.96238790950615249</v>
      </c>
      <c r="AB6">
        <f t="shared" si="19"/>
        <v>5912.8691155798879</v>
      </c>
      <c r="AC6">
        <f t="shared" si="2"/>
        <v>8464.7107227592423</v>
      </c>
      <c r="AE6">
        <f t="shared" si="3"/>
        <v>8096.8694606989793</v>
      </c>
      <c r="AF6">
        <f t="shared" si="4"/>
        <v>-404.843473034949</v>
      </c>
      <c r="AG6">
        <f t="shared" si="4"/>
        <v>-24.059697737653813</v>
      </c>
      <c r="AH6">
        <f t="shared" si="5"/>
        <v>-1368.3238636101266</v>
      </c>
      <c r="AI6">
        <f t="shared" si="6"/>
        <v>6299.6424263162498</v>
      </c>
      <c r="AJ6">
        <f t="shared" si="7"/>
        <v>-2551.8416071793545</v>
      </c>
      <c r="AK6">
        <f>H6*SUM(AB6, AE6:AF6)</f>
        <v>1480.2125872329384</v>
      </c>
      <c r="AL6">
        <f t="shared" si="8"/>
        <v>5228.0134063698333</v>
      </c>
      <c r="AN6">
        <f t="shared" si="9"/>
        <v>6306.05422885814</v>
      </c>
      <c r="AO6">
        <f t="shared" si="9"/>
        <v>-315.30271144290703</v>
      </c>
      <c r="AP6">
        <f t="shared" si="9"/>
        <v>-18.738323422406115</v>
      </c>
      <c r="AQ6">
        <f t="shared" si="9"/>
        <v>-1065.6865012396106</v>
      </c>
      <c r="AR6">
        <f t="shared" si="9"/>
        <v>4906.3266927532159</v>
      </c>
      <c r="AS6">
        <f t="shared" si="9"/>
        <v>-1987.4411507358475</v>
      </c>
      <c r="AT6">
        <f t="shared" si="9"/>
        <v>1152.8283728219469</v>
      </c>
      <c r="AU6">
        <f t="shared" si="9"/>
        <v>4071.7139148393153</v>
      </c>
      <c r="AW6">
        <v>3</v>
      </c>
      <c r="AX6">
        <f>(R6*SUMPRODUCT(K7:$K$23, X7:$X$23)-$AZ$3*SUMPRODUCT(K6:$K$22, W7:$W$23))/Z6</f>
        <v>8795.5289537073386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v>5.4699999999999999E-2</v>
      </c>
      <c r="G7" s="5"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2.939255E-3</v>
      </c>
      <c r="O7">
        <f t="shared" si="21"/>
        <v>8413.3117017792465</v>
      </c>
      <c r="P7">
        <f t="shared" si="22"/>
        <v>420.66558508896236</v>
      </c>
      <c r="Q7" s="4">
        <f t="shared" si="23"/>
        <v>25</v>
      </c>
      <c r="R7">
        <f t="shared" si="0"/>
        <v>500000</v>
      </c>
      <c r="S7">
        <f t="shared" si="1"/>
        <v>11251.664576028415</v>
      </c>
      <c r="U7">
        <f t="shared" si="13"/>
        <v>2.939255E-3</v>
      </c>
      <c r="V7">
        <f t="shared" si="14"/>
        <v>0.01</v>
      </c>
      <c r="W7">
        <f t="shared" si="15"/>
        <v>0.96238790950615249</v>
      </c>
      <c r="X7">
        <f t="shared" si="16"/>
        <v>2.828703474955506E-3</v>
      </c>
      <c r="Y7">
        <f t="shared" si="17"/>
        <v>9.6238790950615247E-3</v>
      </c>
      <c r="Z7">
        <f t="shared" si="18"/>
        <v>0.94993532693613547</v>
      </c>
      <c r="AB7">
        <f t="shared" si="19"/>
        <v>8464.7107227592423</v>
      </c>
      <c r="AC7">
        <f t="shared" si="2"/>
        <v>10688.353667605286</v>
      </c>
      <c r="AE7">
        <f t="shared" si="3"/>
        <v>7992.1020020452825</v>
      </c>
      <c r="AF7">
        <f t="shared" si="4"/>
        <v>-399.60510010226415</v>
      </c>
      <c r="AG7">
        <f t="shared" si="4"/>
        <v>-23.748383173403386</v>
      </c>
      <c r="AH7">
        <f t="shared" si="5"/>
        <v>-1414.351737477753</v>
      </c>
      <c r="AI7">
        <f t="shared" si="6"/>
        <v>6154.3967812918618</v>
      </c>
      <c r="AJ7">
        <f t="shared" si="7"/>
        <v>-2223.642944846044</v>
      </c>
      <c r="AK7">
        <f>H7*SUM(AB7, AE7:AF7)</f>
        <v>1681.1896383063265</v>
      </c>
      <c r="AL7">
        <f t="shared" si="8"/>
        <v>5611.9434747521445</v>
      </c>
      <c r="AN7">
        <f t="shared" si="9"/>
        <v>5634.5239297068129</v>
      </c>
      <c r="AO7">
        <f t="shared" si="9"/>
        <v>-281.72619648534067</v>
      </c>
      <c r="AP7">
        <f t="shared" si="9"/>
        <v>-16.742883567820339</v>
      </c>
      <c r="AQ7">
        <f t="shared" si="9"/>
        <v>-997.13425927264018</v>
      </c>
      <c r="AR7">
        <f t="shared" si="9"/>
        <v>4338.9205903810116</v>
      </c>
      <c r="AS7">
        <f t="shared" si="9"/>
        <v>-1567.6938783629619</v>
      </c>
      <c r="AT7">
        <f t="shared" si="9"/>
        <v>1185.2580516349706</v>
      </c>
      <c r="AU7">
        <f t="shared" si="9"/>
        <v>3956.4847636530203</v>
      </c>
      <c r="AW7">
        <v>4</v>
      </c>
      <c r="AX7">
        <f>(R7*SUMPRODUCT(K8:$K$23, X8:$X$23)-$AZ$3*SUMPRODUCT(K7:$K$22, W8:$W$23))/Z7</f>
        <v>11251.664576028415</v>
      </c>
    </row>
    <row r="8" spans="1:52" x14ac:dyDescent="0.25">
      <c r="B8" s="2">
        <f>'T.26.04.A'!B8</f>
        <v>1522.432587</v>
      </c>
      <c r="C8" s="2">
        <f>'T.26.04.A'!C8</f>
        <v>25</v>
      </c>
      <c r="E8">
        <v>2008</v>
      </c>
      <c r="F8" s="5">
        <v>2.2499999999999999E-2</v>
      </c>
      <c r="G8" s="5"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3.7729310000000002E-3</v>
      </c>
      <c r="O8">
        <f t="shared" si="21"/>
        <v>8413.3117017792465</v>
      </c>
      <c r="P8">
        <f t="shared" si="22"/>
        <v>420.66558508896236</v>
      </c>
      <c r="Q8" s="4">
        <f t="shared" si="23"/>
        <v>25</v>
      </c>
      <c r="R8">
        <f t="shared" si="0"/>
        <v>500000</v>
      </c>
      <c r="S8">
        <f t="shared" si="1"/>
        <v>13223.178624743166</v>
      </c>
      <c r="U8">
        <f t="shared" si="13"/>
        <v>3.7729310000000002E-3</v>
      </c>
      <c r="V8">
        <f t="shared" si="14"/>
        <v>0.01</v>
      </c>
      <c r="W8">
        <f t="shared" si="15"/>
        <v>0.94993532693613547</v>
      </c>
      <c r="X8">
        <f t="shared" si="16"/>
        <v>3.5840404429924805E-3</v>
      </c>
      <c r="Y8">
        <f t="shared" si="17"/>
        <v>9.4993532693613547E-3</v>
      </c>
      <c r="Z8">
        <f t="shared" si="18"/>
        <v>0.93685193322378169</v>
      </c>
      <c r="AB8">
        <f t="shared" si="19"/>
        <v>10688.353667605286</v>
      </c>
      <c r="AC8">
        <f t="shared" si="2"/>
        <v>12388.160457954022</v>
      </c>
      <c r="AE8">
        <f t="shared" si="3"/>
        <v>7882.0273326261513</v>
      </c>
      <c r="AF8">
        <f t="shared" si="4"/>
        <v>-394.1013666313076</v>
      </c>
      <c r="AG8">
        <f t="shared" si="4"/>
        <v>-23.421298330594542</v>
      </c>
      <c r="AH8">
        <f t="shared" si="5"/>
        <v>-1792.0202214962403</v>
      </c>
      <c r="AI8">
        <f t="shared" si="6"/>
        <v>5672.4844461680095</v>
      </c>
      <c r="AJ8">
        <f t="shared" si="7"/>
        <v>-1699.8067903487354</v>
      </c>
      <c r="AK8">
        <f t="shared" ref="AK8:AK23" si="24">H8*SUM(AB8:AB8, AE8:AF8)</f>
        <v>1317.7802734360096</v>
      </c>
      <c r="AL8">
        <f t="shared" si="8"/>
        <v>5290.4579292552835</v>
      </c>
      <c r="AN8">
        <f t="shared" si="9"/>
        <v>5181.2774083031345</v>
      </c>
      <c r="AO8">
        <f t="shared" si="9"/>
        <v>-259.06387041515671</v>
      </c>
      <c r="AP8">
        <f t="shared" si="9"/>
        <v>-15.396069918601134</v>
      </c>
      <c r="AQ8">
        <f t="shared" si="9"/>
        <v>-1177.9905723528198</v>
      </c>
      <c r="AR8">
        <f t="shared" si="9"/>
        <v>3728.8268956165571</v>
      </c>
      <c r="AS8">
        <f t="shared" si="9"/>
        <v>-1117.3737605372871</v>
      </c>
      <c r="AT8">
        <f t="shared" si="9"/>
        <v>866.24733355074864</v>
      </c>
      <c r="AU8">
        <f t="shared" si="9"/>
        <v>3477.7004686300188</v>
      </c>
      <c r="AW8">
        <v>5</v>
      </c>
      <c r="AX8">
        <f>(R8*SUMPRODUCT(K9:$K$23, X9:$X$23)-$AZ$3*SUMPRODUCT(K8:$K$22, W9:$W$23))/Z8</f>
        <v>13223.178624743166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4.6883589999999996E-3</v>
      </c>
      <c r="O9">
        <f t="shared" si="21"/>
        <v>8413.3117017792465</v>
      </c>
      <c r="P9">
        <f t="shared" si="22"/>
        <v>420.66558508896236</v>
      </c>
      <c r="Q9" s="4">
        <f t="shared" si="23"/>
        <v>25</v>
      </c>
      <c r="R9">
        <f t="shared" si="0"/>
        <v>500000</v>
      </c>
      <c r="S9">
        <f t="shared" si="1"/>
        <v>14800.747742930633</v>
      </c>
      <c r="U9">
        <f t="shared" si="13"/>
        <v>4.6883589999999996E-3</v>
      </c>
      <c r="V9">
        <f t="shared" si="14"/>
        <v>0.01</v>
      </c>
      <c r="W9">
        <f t="shared" si="15"/>
        <v>0.93685193322378169</v>
      </c>
      <c r="X9">
        <f t="shared" si="16"/>
        <v>4.3922981927971153E-3</v>
      </c>
      <c r="Y9">
        <f t="shared" si="17"/>
        <v>9.3685193322378176E-3</v>
      </c>
      <c r="Z9">
        <f t="shared" si="18"/>
        <v>0.9230911156987468</v>
      </c>
      <c r="AB9">
        <f t="shared" si="19"/>
        <v>12388.160457954022</v>
      </c>
      <c r="AC9">
        <f t="shared" si="2"/>
        <v>13662.438747197546</v>
      </c>
      <c r="AE9">
        <f t="shared" si="3"/>
        <v>7766.2532855167265</v>
      </c>
      <c r="AF9">
        <f t="shared" si="4"/>
        <v>-388.31266427583637</v>
      </c>
      <c r="AG9">
        <f t="shared" si="4"/>
        <v>-23.077277892468668</v>
      </c>
      <c r="AH9">
        <f t="shared" si="5"/>
        <v>-2196.1490963985575</v>
      </c>
      <c r="AI9">
        <f t="shared" si="6"/>
        <v>5158.7142469498649</v>
      </c>
      <c r="AJ9">
        <f t="shared" si="7"/>
        <v>-1274.2782892435243</v>
      </c>
      <c r="AK9">
        <f t="shared" si="24"/>
        <v>1031.7904763339745</v>
      </c>
      <c r="AL9">
        <f t="shared" si="8"/>
        <v>4916.2264340403153</v>
      </c>
      <c r="AN9">
        <f t="shared" si="9"/>
        <v>4851.9035788361425</v>
      </c>
      <c r="AO9">
        <f t="shared" si="9"/>
        <v>-242.59517894180715</v>
      </c>
      <c r="AP9">
        <f t="shared" si="9"/>
        <v>-14.417341680714332</v>
      </c>
      <c r="AQ9">
        <f t="shared" si="9"/>
        <v>-1372.0262871602906</v>
      </c>
      <c r="AR9">
        <f t="shared" si="9"/>
        <v>3222.864771053331</v>
      </c>
      <c r="AS9">
        <f t="shared" si="9"/>
        <v>-796.09499776989173</v>
      </c>
      <c r="AT9">
        <f t="shared" si="9"/>
        <v>644.60270875659137</v>
      </c>
      <c r="AU9">
        <f t="shared" si="9"/>
        <v>3071.3724820400307</v>
      </c>
      <c r="AW9">
        <v>6</v>
      </c>
      <c r="AX9">
        <f>(R9*SUMPRODUCT(K10:$K$23, X10:$X$23)-$AZ$3*SUMPRODUCT(K9:$K$22, W10:$W$23))/Z9</f>
        <v>14800.747742930633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5.6712799999999999E-3</v>
      </c>
      <c r="O10">
        <f t="shared" si="21"/>
        <v>8413.3117017792465</v>
      </c>
      <c r="P10">
        <f t="shared" si="22"/>
        <v>420.66558508896236</v>
      </c>
      <c r="Q10" s="4">
        <f t="shared" si="23"/>
        <v>25</v>
      </c>
      <c r="R10">
        <f t="shared" si="0"/>
        <v>500000</v>
      </c>
      <c r="S10">
        <f t="shared" si="1"/>
        <v>16053.697749388326</v>
      </c>
      <c r="U10">
        <f t="shared" si="13"/>
        <v>5.6712799999999999E-3</v>
      </c>
      <c r="V10">
        <f t="shared" si="14"/>
        <v>0.01</v>
      </c>
      <c r="W10">
        <f t="shared" si="15"/>
        <v>0.9230911156987468</v>
      </c>
      <c r="X10">
        <f t="shared" si="16"/>
        <v>5.2351081826399887E-3</v>
      </c>
      <c r="Y10">
        <f t="shared" si="17"/>
        <v>9.2309111569874678E-3</v>
      </c>
      <c r="Z10">
        <f t="shared" si="18"/>
        <v>0.90862509635911937</v>
      </c>
      <c r="AB10">
        <f t="shared" si="19"/>
        <v>13662.438747197546</v>
      </c>
      <c r="AC10">
        <f t="shared" si="2"/>
        <v>14586.792664458146</v>
      </c>
      <c r="AE10">
        <f t="shared" si="3"/>
        <v>7644.5461557284743</v>
      </c>
      <c r="AF10">
        <f t="shared" si="4"/>
        <v>-382.22730778642375</v>
      </c>
      <c r="AG10">
        <f t="shared" si="4"/>
        <v>-22.715627408977983</v>
      </c>
      <c r="AH10">
        <f t="shared" si="5"/>
        <v>-2617.5540913199943</v>
      </c>
      <c r="AI10">
        <f t="shared" si="6"/>
        <v>4622.0491292130773</v>
      </c>
      <c r="AJ10">
        <f t="shared" si="7"/>
        <v>-924.3539172605997</v>
      </c>
      <c r="AK10">
        <f t="shared" si="24"/>
        <v>1098.5497737448291</v>
      </c>
      <c r="AL10">
        <f t="shared" si="8"/>
        <v>4796.2449856973071</v>
      </c>
      <c r="AN10">
        <f t="shared" si="9"/>
        <v>4537.6418425835627</v>
      </c>
      <c r="AO10">
        <f t="shared" si="9"/>
        <v>-226.88209212917815</v>
      </c>
      <c r="AP10">
        <f t="shared" si="9"/>
        <v>-13.483518748104691</v>
      </c>
      <c r="AQ10">
        <f t="shared" si="9"/>
        <v>-1553.7250646461107</v>
      </c>
      <c r="AR10">
        <f t="shared" si="9"/>
        <v>2743.5511670601682</v>
      </c>
      <c r="AS10">
        <f t="shared" si="9"/>
        <v>-548.67704725343822</v>
      </c>
      <c r="AT10">
        <f t="shared" si="9"/>
        <v>652.07604453664533</v>
      </c>
      <c r="AU10">
        <f t="shared" si="9"/>
        <v>2846.9501643433755</v>
      </c>
      <c r="AW10">
        <v>7</v>
      </c>
      <c r="AX10">
        <f>(R10*SUMPRODUCT(K11:$K$23, X11:$X$23)-$AZ$3*SUMPRODUCT(K10:$K$22, W11:$W$23))/Z10</f>
        <v>16053.697749388326</v>
      </c>
    </row>
    <row r="11" spans="1:52" x14ac:dyDescent="0.25">
      <c r="A11" t="s">
        <v>33</v>
      </c>
      <c r="C11" s="7">
        <f>AU25</f>
        <v>26910.255400630936</v>
      </c>
      <c r="E11">
        <v>2011</v>
      </c>
      <c r="F11" s="5">
        <v>1.5E-3</v>
      </c>
      <c r="G11" s="5"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6.8024940000000001E-3</v>
      </c>
      <c r="O11">
        <f t="shared" si="21"/>
        <v>8413.3117017792465</v>
      </c>
      <c r="P11">
        <f t="shared" si="22"/>
        <v>420.66558508896236</v>
      </c>
      <c r="Q11" s="4">
        <f t="shared" si="23"/>
        <v>25</v>
      </c>
      <c r="R11">
        <f t="shared" si="0"/>
        <v>500000</v>
      </c>
      <c r="S11">
        <f t="shared" si="1"/>
        <v>16969.435195774571</v>
      </c>
      <c r="U11">
        <f t="shared" si="13"/>
        <v>6.8024940000000001E-3</v>
      </c>
      <c r="V11">
        <f t="shared" si="14"/>
        <v>0.01</v>
      </c>
      <c r="W11">
        <f t="shared" si="15"/>
        <v>0.90862509635911937</v>
      </c>
      <c r="X11">
        <f t="shared" si="16"/>
        <v>6.1809167662323318E-3</v>
      </c>
      <c r="Y11">
        <f t="shared" si="17"/>
        <v>9.0862509635911935E-3</v>
      </c>
      <c r="Z11">
        <f t="shared" si="18"/>
        <v>0.89335792862929586</v>
      </c>
      <c r="AB11">
        <f t="shared" si="19"/>
        <v>14586.792664458146</v>
      </c>
      <c r="AC11">
        <f t="shared" si="2"/>
        <v>15159.779476506241</v>
      </c>
      <c r="AE11">
        <f t="shared" si="3"/>
        <v>7516.0987148141239</v>
      </c>
      <c r="AF11">
        <f t="shared" si="4"/>
        <v>-375.80493574070624</v>
      </c>
      <c r="AG11">
        <f t="shared" si="4"/>
        <v>-22.333948215732395</v>
      </c>
      <c r="AH11">
        <f t="shared" si="5"/>
        <v>-3090.4583831161658</v>
      </c>
      <c r="AI11">
        <f t="shared" si="6"/>
        <v>4027.5014477415193</v>
      </c>
      <c r="AJ11">
        <f t="shared" si="7"/>
        <v>-572.98681204809509</v>
      </c>
      <c r="AK11">
        <f t="shared" si="24"/>
        <v>1118.9449518418755</v>
      </c>
      <c r="AL11">
        <f t="shared" si="8"/>
        <v>4573.4595875352998</v>
      </c>
      <c r="AN11">
        <f t="shared" si="9"/>
        <v>4242.8893416542114</v>
      </c>
      <c r="AO11">
        <f t="shared" si="9"/>
        <v>-212.14446708271058</v>
      </c>
      <c r="AP11">
        <f t="shared" si="9"/>
        <v>-12.607667147161935</v>
      </c>
      <c r="AQ11">
        <f t="shared" si="9"/>
        <v>-1744.5849811292378</v>
      </c>
      <c r="AR11">
        <f t="shared" si="9"/>
        <v>2273.5522262951008</v>
      </c>
      <c r="AS11">
        <f t="shared" si="9"/>
        <v>-323.45499041352201</v>
      </c>
      <c r="AT11">
        <f t="shared" si="9"/>
        <v>631.65210971887655</v>
      </c>
      <c r="AU11">
        <f t="shared" si="9"/>
        <v>2581.7493456004554</v>
      </c>
      <c r="AW11">
        <v>8</v>
      </c>
      <c r="AX11">
        <f>(R11*SUMPRODUCT(K12:$K$23, X12:$X$23)-$AZ$3*SUMPRODUCT(K11:$K$22, W12:$W$23))/Z11</f>
        <v>16969.435195774571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8.090557E-3</v>
      </c>
      <c r="O12">
        <f t="shared" si="21"/>
        <v>8413.3117017792465</v>
      </c>
      <c r="P12">
        <f t="shared" si="22"/>
        <v>420.66558508896236</v>
      </c>
      <c r="Q12" s="4">
        <f t="shared" si="23"/>
        <v>25</v>
      </c>
      <c r="R12">
        <f t="shared" si="0"/>
        <v>500000</v>
      </c>
      <c r="S12">
        <f t="shared" si="1"/>
        <v>17541.566750042221</v>
      </c>
      <c r="U12">
        <f t="shared" si="13"/>
        <v>8.090557E-3</v>
      </c>
      <c r="V12">
        <f t="shared" si="14"/>
        <v>0.01</v>
      </c>
      <c r="W12">
        <f t="shared" si="15"/>
        <v>0.89335792862929586</v>
      </c>
      <c r="X12">
        <f t="shared" si="16"/>
        <v>7.2277632429772502E-3</v>
      </c>
      <c r="Y12">
        <f t="shared" si="17"/>
        <v>8.9335792862929586E-3</v>
      </c>
      <c r="Z12">
        <f t="shared" si="18"/>
        <v>0.87719658610002571</v>
      </c>
      <c r="AB12">
        <f t="shared" si="19"/>
        <v>15159.779476506241</v>
      </c>
      <c r="AC12">
        <f t="shared" si="2"/>
        <v>15387.402467982758</v>
      </c>
      <c r="AE12">
        <f t="shared" si="3"/>
        <v>7380.1283025961529</v>
      </c>
      <c r="AF12">
        <f t="shared" si="4"/>
        <v>-369.00641512980764</v>
      </c>
      <c r="AG12">
        <f t="shared" si="4"/>
        <v>-21.929914652500642</v>
      </c>
      <c r="AH12">
        <f t="shared" si="5"/>
        <v>-3613.8816214886251</v>
      </c>
      <c r="AI12">
        <f t="shared" si="6"/>
        <v>3375.3103513252195</v>
      </c>
      <c r="AJ12">
        <f t="shared" si="7"/>
        <v>-227.6229914765172</v>
      </c>
      <c r="AK12">
        <f t="shared" si="24"/>
        <v>1150.6697807901774</v>
      </c>
      <c r="AL12">
        <f t="shared" si="8"/>
        <v>4298.3571406388801</v>
      </c>
      <c r="AN12">
        <f t="shared" si="9"/>
        <v>3960.5790571102989</v>
      </c>
      <c r="AO12">
        <f t="shared" si="9"/>
        <v>-198.02895285551494</v>
      </c>
      <c r="AP12">
        <f t="shared" si="9"/>
        <v>-11.768787361915749</v>
      </c>
      <c r="AQ12">
        <f t="shared" si="9"/>
        <v>-1939.4058311843526</v>
      </c>
      <c r="AR12">
        <f t="shared" si="9"/>
        <v>1811.3754857085157</v>
      </c>
      <c r="AS12">
        <f t="shared" si="9"/>
        <v>-122.15490246173056</v>
      </c>
      <c r="AT12">
        <f t="shared" si="9"/>
        <v>617.51211477503978</v>
      </c>
      <c r="AU12">
        <f t="shared" si="9"/>
        <v>2306.7326980218249</v>
      </c>
      <c r="AW12">
        <v>9</v>
      </c>
      <c r="AX12">
        <f>(R12*SUMPRODUCT(K13:$K$23, X13:$X$23)-$AZ$3*SUMPRODUCT(K12:$K$22, W13:$W$23))/Z12</f>
        <v>17541.566750042221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9.5159809999999997E-3</v>
      </c>
      <c r="O13">
        <f t="shared" si="21"/>
        <v>8413.3117017792465</v>
      </c>
      <c r="P13">
        <f t="shared" si="22"/>
        <v>420.66558508896236</v>
      </c>
      <c r="Q13" s="4">
        <f t="shared" si="23"/>
        <v>25</v>
      </c>
      <c r="R13">
        <f t="shared" si="0"/>
        <v>500000</v>
      </c>
      <c r="S13">
        <f t="shared" si="1"/>
        <v>17766.449462936685</v>
      </c>
      <c r="U13">
        <f t="shared" si="13"/>
        <v>9.5159809999999997E-3</v>
      </c>
      <c r="V13">
        <f t="shared" si="14"/>
        <v>0.01</v>
      </c>
      <c r="W13">
        <f t="shared" si="15"/>
        <v>0.87719658610002571</v>
      </c>
      <c r="X13">
        <f t="shared" si="16"/>
        <v>8.3473860465927089E-3</v>
      </c>
      <c r="Y13">
        <f t="shared" si="17"/>
        <v>8.7719658610002568E-3</v>
      </c>
      <c r="Z13">
        <f t="shared" si="18"/>
        <v>0.86007723419243276</v>
      </c>
      <c r="AB13">
        <f t="shared" si="19"/>
        <v>15387.402467982758</v>
      </c>
      <c r="AC13">
        <f t="shared" si="2"/>
        <v>15280.518715502218</v>
      </c>
      <c r="AE13">
        <f t="shared" si="3"/>
        <v>7236.0978588651242</v>
      </c>
      <c r="AF13">
        <f t="shared" si="4"/>
        <v>-361.80489294325622</v>
      </c>
      <c r="AG13">
        <f t="shared" si="4"/>
        <v>-21.501930854810819</v>
      </c>
      <c r="AH13">
        <f t="shared" si="5"/>
        <v>-4173.6930232963541</v>
      </c>
      <c r="AI13">
        <f t="shared" si="6"/>
        <v>2679.0980117707031</v>
      </c>
      <c r="AJ13">
        <f t="shared" si="7"/>
        <v>106.88375248054035</v>
      </c>
      <c r="AK13">
        <f t="shared" si="24"/>
        <v>1150.9296539328693</v>
      </c>
      <c r="AL13">
        <f t="shared" si="8"/>
        <v>3936.9114181841128</v>
      </c>
      <c r="AN13">
        <f t="shared" si="9"/>
        <v>3692.3880112985985</v>
      </c>
      <c r="AO13">
        <f t="shared" si="9"/>
        <v>-184.61940056492992</v>
      </c>
      <c r="AP13">
        <f t="shared" si="9"/>
        <v>-10.971862633229589</v>
      </c>
      <c r="AQ13">
        <f t="shared" si="9"/>
        <v>-2129.7243877347219</v>
      </c>
      <c r="AR13">
        <f t="shared" si="9"/>
        <v>1367.0723603657168</v>
      </c>
      <c r="AS13">
        <f t="shared" si="9"/>
        <v>54.539932151173268</v>
      </c>
      <c r="AT13">
        <f t="shared" si="9"/>
        <v>587.28874856541415</v>
      </c>
      <c r="AU13">
        <f t="shared" si="9"/>
        <v>2008.9010410823043</v>
      </c>
      <c r="AW13">
        <v>10</v>
      </c>
      <c r="AX13">
        <f>(R13*SUMPRODUCT(K14:$K$23, X14:$X$23)-$AZ$3*SUMPRODUCT(K13:$K$22, W14:$W$23))/Z13</f>
        <v>17766.449462936685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10"/>
        <v>5.1400000000000001E-2</v>
      </c>
      <c r="I14" s="5">
        <f t="shared" si="11"/>
        <v>1.0514000000000001</v>
      </c>
      <c r="J14">
        <f t="shared" si="12"/>
        <v>0.95111280197831449</v>
      </c>
      <c r="K14">
        <f t="shared" si="20"/>
        <v>0.48532753093089492</v>
      </c>
      <c r="L14" s="2">
        <v>11</v>
      </c>
      <c r="M14" s="6">
        <v>1.1135328E-2</v>
      </c>
      <c r="O14">
        <f t="shared" si="21"/>
        <v>8413.3117017792465</v>
      </c>
      <c r="P14">
        <f t="shared" si="22"/>
        <v>420.66558508896236</v>
      </c>
      <c r="Q14" s="4">
        <f t="shared" si="23"/>
        <v>25</v>
      </c>
      <c r="R14">
        <f t="shared" si="0"/>
        <v>500000</v>
      </c>
      <c r="S14">
        <f t="shared" si="1"/>
        <v>17629.583796039824</v>
      </c>
      <c r="U14">
        <f t="shared" si="13"/>
        <v>1.1135328E-2</v>
      </c>
      <c r="V14">
        <f t="shared" si="14"/>
        <v>0.01</v>
      </c>
      <c r="W14">
        <f t="shared" si="15"/>
        <v>0.86007723419243276</v>
      </c>
      <c r="X14">
        <f t="shared" si="16"/>
        <v>9.5772421080655545E-3</v>
      </c>
      <c r="Y14">
        <f t="shared" si="17"/>
        <v>8.600772341924327E-3</v>
      </c>
      <c r="Z14">
        <f t="shared" si="18"/>
        <v>0.84189921974244286</v>
      </c>
      <c r="AB14">
        <f t="shared" si="19"/>
        <v>15280.518715502218</v>
      </c>
      <c r="AC14">
        <f t="shared" si="2"/>
        <v>14842.332842269941</v>
      </c>
      <c r="AE14">
        <f t="shared" si="3"/>
        <v>7083.1605571779119</v>
      </c>
      <c r="AF14">
        <f t="shared" si="4"/>
        <v>-354.15802785889559</v>
      </c>
      <c r="AG14">
        <f t="shared" si="4"/>
        <v>-21.047480493561071</v>
      </c>
      <c r="AH14">
        <f t="shared" si="5"/>
        <v>-4788.6210540327775</v>
      </c>
      <c r="AI14">
        <f t="shared" si="6"/>
        <v>1919.3339947926779</v>
      </c>
      <c r="AJ14">
        <f t="shared" si="7"/>
        <v>438.18587323227621</v>
      </c>
      <c r="AK14">
        <f t="shared" si="24"/>
        <v>1131.2893919838114</v>
      </c>
      <c r="AL14">
        <f t="shared" si="8"/>
        <v>3488.8092600087657</v>
      </c>
      <c r="AN14">
        <f t="shared" si="9"/>
        <v>3437.6528244022579</v>
      </c>
      <c r="AO14">
        <f t="shared" si="9"/>
        <v>-171.8826412201129</v>
      </c>
      <c r="AP14">
        <f t="shared" si="9"/>
        <v>-10.214921740256168</v>
      </c>
      <c r="AQ14">
        <f t="shared" si="9"/>
        <v>-2324.0496327174274</v>
      </c>
      <c r="AR14">
        <f t="shared" si="9"/>
        <v>931.50562872446153</v>
      </c>
      <c r="AS14">
        <f t="shared" si="9"/>
        <v>212.66366794461874</v>
      </c>
      <c r="AT14">
        <f t="shared" si="9"/>
        <v>549.04588737981646</v>
      </c>
      <c r="AU14">
        <f t="shared" si="9"/>
        <v>1693.2151840488968</v>
      </c>
      <c r="AW14">
        <v>11</v>
      </c>
      <c r="AX14">
        <f>(R14*SUMPRODUCT(K15:$K$23, X15:$X$23)-$AZ$3*SUMPRODUCT(K14:$K$22, W15:$W$23))/Z14</f>
        <v>17629.583796039824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10"/>
        <v>5.1900000000000002E-2</v>
      </c>
      <c r="I15" s="5">
        <f t="shared" si="11"/>
        <v>1.0519000000000001</v>
      </c>
      <c r="J15">
        <f t="shared" si="12"/>
        <v>0.95066070919288903</v>
      </c>
      <c r="K15">
        <f t="shared" si="20"/>
        <v>0.46138181474559836</v>
      </c>
      <c r="L15" s="2">
        <v>12</v>
      </c>
      <c r="M15" s="6">
        <v>1.2969985999999999E-2</v>
      </c>
      <c r="O15">
        <f t="shared" si="21"/>
        <v>8413.3117017792465</v>
      </c>
      <c r="P15">
        <f t="shared" si="22"/>
        <v>420.66558508896236</v>
      </c>
      <c r="Q15" s="4">
        <f t="shared" si="23"/>
        <v>25</v>
      </c>
      <c r="R15">
        <f t="shared" si="0"/>
        <v>500000</v>
      </c>
      <c r="S15">
        <f t="shared" si="1"/>
        <v>17116.158404491616</v>
      </c>
      <c r="U15">
        <f t="shared" si="13"/>
        <v>1.2969985999999999E-2</v>
      </c>
      <c r="V15">
        <f t="shared" si="14"/>
        <v>0.01</v>
      </c>
      <c r="W15">
        <f t="shared" si="15"/>
        <v>0.84189921974244286</v>
      </c>
      <c r="X15">
        <f t="shared" si="16"/>
        <v>1.0919421093470407E-2</v>
      </c>
      <c r="Y15">
        <f t="shared" si="17"/>
        <v>8.4189921974244294E-3</v>
      </c>
      <c r="Z15">
        <f t="shared" si="18"/>
        <v>0.82256080645154794</v>
      </c>
      <c r="AB15">
        <f t="shared" si="19"/>
        <v>14842.332842269941</v>
      </c>
      <c r="AC15">
        <f t="shared" si="2"/>
        <v>14079.081060551063</v>
      </c>
      <c r="AE15">
        <f t="shared" si="3"/>
        <v>6920.4604583437822</v>
      </c>
      <c r="AF15">
        <f t="shared" si="4"/>
        <v>-346.02302291718917</v>
      </c>
      <c r="AG15">
        <f t="shared" si="4"/>
        <v>-20.564020161288699</v>
      </c>
      <c r="AH15">
        <f t="shared" si="5"/>
        <v>-5459.7105467352039</v>
      </c>
      <c r="AI15">
        <f t="shared" si="6"/>
        <v>1094.1628685301002</v>
      </c>
      <c r="AJ15">
        <f t="shared" si="7"/>
        <v>763.25178171887819</v>
      </c>
      <c r="AK15">
        <f t="shared" si="24"/>
        <v>1111.5303774124502</v>
      </c>
      <c r="AL15">
        <f t="shared" si="8"/>
        <v>2968.9450276614289</v>
      </c>
      <c r="AN15">
        <f t="shared" si="9"/>
        <v>3192.9746051458096</v>
      </c>
      <c r="AO15">
        <f t="shared" si="9"/>
        <v>-159.64873025729051</v>
      </c>
      <c r="AP15">
        <f t="shared" si="9"/>
        <v>-9.4878649404804527</v>
      </c>
      <c r="AQ15">
        <f t="shared" si="9"/>
        <v>-2519.0111600383716</v>
      </c>
      <c r="AR15">
        <f t="shared" si="9"/>
        <v>504.8268499096672</v>
      </c>
      <c r="AS15">
        <f t="shared" si="9"/>
        <v>352.15049215726731</v>
      </c>
      <c r="AT15">
        <f t="shared" si="9"/>
        <v>512.83990267541617</v>
      </c>
      <c r="AU15">
        <f t="shared" si="9"/>
        <v>1369.8172447423508</v>
      </c>
      <c r="AW15">
        <v>12</v>
      </c>
      <c r="AX15">
        <f>(R15*SUMPRODUCT(K16:$K$23, X16:$X$23)-$AZ$3*SUMPRODUCT(K15:$K$22, W16:$W$23))/Z15</f>
        <v>17116.158404491616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10"/>
        <v>5.4700000000000006E-2</v>
      </c>
      <c r="I16" s="5">
        <f t="shared" si="11"/>
        <v>1.0547</v>
      </c>
      <c r="J16">
        <f t="shared" si="12"/>
        <v>0.94813691096994412</v>
      </c>
      <c r="K16">
        <f t="shared" si="20"/>
        <v>0.43745312861059865</v>
      </c>
      <c r="L16" s="2">
        <v>13</v>
      </c>
      <c r="M16" s="6">
        <v>1.4883069000000001E-2</v>
      </c>
      <c r="O16">
        <f t="shared" si="21"/>
        <v>8413.3117017792465</v>
      </c>
      <c r="P16">
        <f t="shared" si="22"/>
        <v>420.66558508896236</v>
      </c>
      <c r="Q16" s="4">
        <f t="shared" si="23"/>
        <v>25</v>
      </c>
      <c r="R16">
        <f t="shared" si="0"/>
        <v>500000</v>
      </c>
      <c r="S16">
        <f t="shared" si="1"/>
        <v>16247.707373722944</v>
      </c>
      <c r="U16">
        <f t="shared" si="13"/>
        <v>1.4883069000000001E-2</v>
      </c>
      <c r="V16">
        <f t="shared" si="14"/>
        <v>0.01</v>
      </c>
      <c r="W16">
        <f t="shared" si="15"/>
        <v>0.82256080645154794</v>
      </c>
      <c r="X16">
        <f t="shared" si="16"/>
        <v>1.2242229239114034E-2</v>
      </c>
      <c r="Y16">
        <f t="shared" si="17"/>
        <v>8.2256080645154803E-3</v>
      </c>
      <c r="Z16">
        <f t="shared" si="18"/>
        <v>0.8020929691479185</v>
      </c>
      <c r="AB16">
        <f t="shared" si="19"/>
        <v>14079.081060551063</v>
      </c>
      <c r="AC16">
        <f t="shared" si="2"/>
        <v>13032.171849235965</v>
      </c>
      <c r="AE16">
        <f t="shared" si="3"/>
        <v>6748.2581632470428</v>
      </c>
      <c r="AF16">
        <f t="shared" si="4"/>
        <v>-337.41290816235215</v>
      </c>
      <c r="AG16">
        <f t="shared" si="4"/>
        <v>-20.052324228697962</v>
      </c>
      <c r="AH16">
        <f t="shared" si="5"/>
        <v>-6121.1146195570172</v>
      </c>
      <c r="AI16">
        <f t="shared" si="6"/>
        <v>269.67831129897513</v>
      </c>
      <c r="AJ16">
        <f t="shared" si="7"/>
        <v>1046.9092113150982</v>
      </c>
      <c r="AK16">
        <f t="shared" si="24"/>
        <v>1120.7989694652758</v>
      </c>
      <c r="AL16">
        <f t="shared" si="8"/>
        <v>2437.3864920793494</v>
      </c>
      <c r="AN16">
        <f t="shared" si="9"/>
        <v>2952.0466461844308</v>
      </c>
      <c r="AO16">
        <f t="shared" si="9"/>
        <v>-147.60233230922154</v>
      </c>
      <c r="AP16">
        <f t="shared" si="9"/>
        <v>-8.7719519697580335</v>
      </c>
      <c r="AQ16">
        <f t="shared" si="9"/>
        <v>-2677.7007409092917</v>
      </c>
      <c r="AR16">
        <f t="shared" si="9"/>
        <v>117.97162099615963</v>
      </c>
      <c r="AS16">
        <f t="shared" si="9"/>
        <v>457.97370986104409</v>
      </c>
      <c r="AT16">
        <f t="shared" si="9"/>
        <v>490.29701573611976</v>
      </c>
      <c r="AU16">
        <f t="shared" si="9"/>
        <v>1066.2423465933234</v>
      </c>
      <c r="AW16">
        <v>13</v>
      </c>
      <c r="AX16">
        <f>(R16*SUMPRODUCT(K17:$K$23, X17:$X$23)-$AZ$3*SUMPRODUCT(K16:$K$22, W17:$W$23))/Z16</f>
        <v>16247.707373722944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10"/>
        <v>6.1700000000000005E-2</v>
      </c>
      <c r="I17" s="5">
        <f t="shared" si="11"/>
        <v>1.0617000000000001</v>
      </c>
      <c r="J17">
        <f t="shared" si="12"/>
        <v>0.94188565508147304</v>
      </c>
      <c r="K17">
        <f t="shared" si="20"/>
        <v>0.41203082660883361</v>
      </c>
      <c r="L17" s="2">
        <v>14</v>
      </c>
      <c r="M17" s="6">
        <v>1.6930661E-2</v>
      </c>
      <c r="O17">
        <f t="shared" si="21"/>
        <v>8413.3117017792465</v>
      </c>
      <c r="P17">
        <f t="shared" si="22"/>
        <v>420.66558508896236</v>
      </c>
      <c r="Q17" s="4">
        <f t="shared" si="23"/>
        <v>25</v>
      </c>
      <c r="R17">
        <f t="shared" si="0"/>
        <v>500000</v>
      </c>
      <c r="S17">
        <f t="shared" si="1"/>
        <v>15044.648621088638</v>
      </c>
      <c r="U17">
        <f t="shared" si="13"/>
        <v>1.6930661E-2</v>
      </c>
      <c r="V17">
        <f t="shared" si="14"/>
        <v>0.01</v>
      </c>
      <c r="W17">
        <f t="shared" si="15"/>
        <v>0.8020929691479185</v>
      </c>
      <c r="X17">
        <f t="shared" si="16"/>
        <v>1.3579964151126866E-2</v>
      </c>
      <c r="Y17">
        <f t="shared" si="17"/>
        <v>8.020929691479186E-3</v>
      </c>
      <c r="Z17">
        <f t="shared" si="18"/>
        <v>0.7804920753053125</v>
      </c>
      <c r="AB17">
        <f t="shared" si="19"/>
        <v>13032.171849235965</v>
      </c>
      <c r="AC17">
        <f t="shared" si="2"/>
        <v>11742.229024512679</v>
      </c>
      <c r="AE17">
        <f t="shared" si="3"/>
        <v>6566.5231103121541</v>
      </c>
      <c r="AF17">
        <f t="shared" si="4"/>
        <v>-328.32615551560775</v>
      </c>
      <c r="AG17">
        <f t="shared" si="4"/>
        <v>-19.512301882632812</v>
      </c>
      <c r="AH17">
        <f t="shared" si="5"/>
        <v>-6789.9820755634328</v>
      </c>
      <c r="AI17">
        <f t="shared" si="6"/>
        <v>-571.29742264951892</v>
      </c>
      <c r="AJ17">
        <f t="shared" si="7"/>
        <v>1289.9428247232863</v>
      </c>
      <c r="AK17">
        <f t="shared" si="24"/>
        <v>1188.9817552088061</v>
      </c>
      <c r="AL17">
        <f t="shared" si="8"/>
        <v>1907.6271572825735</v>
      </c>
      <c r="AN17">
        <f t="shared" si="9"/>
        <v>2705.609945087926</v>
      </c>
      <c r="AO17">
        <f t="shared" si="9"/>
        <v>-135.28049725439632</v>
      </c>
      <c r="AP17">
        <f t="shared" si="9"/>
        <v>-8.039669873742298</v>
      </c>
      <c r="AQ17">
        <f t="shared" si="9"/>
        <v>-2797.6819272535649</v>
      </c>
      <c r="AR17">
        <f t="shared" si="9"/>
        <v>-235.39214929377746</v>
      </c>
      <c r="AS17">
        <f t="shared" si="9"/>
        <v>531.49620834886946</v>
      </c>
      <c r="AT17">
        <f t="shared" si="9"/>
        <v>489.89713542150628</v>
      </c>
      <c r="AU17">
        <f t="shared" si="9"/>
        <v>786.00119447659824</v>
      </c>
      <c r="AW17">
        <v>14</v>
      </c>
      <c r="AX17">
        <f>(R17*SUMPRODUCT(K18:$K$23, X18:$X$23)-$AZ$3*SUMPRODUCT(K17:$K$22, W18:$W$23))/Z17</f>
        <v>15044.648621088638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10"/>
        <v>7.0099999999999996E-2</v>
      </c>
      <c r="I18" s="5">
        <f t="shared" si="11"/>
        <v>1.0701000000000001</v>
      </c>
      <c r="J18">
        <f t="shared" si="12"/>
        <v>0.93449210354172507</v>
      </c>
      <c r="K18">
        <f t="shared" si="20"/>
        <v>0.38503955388172473</v>
      </c>
      <c r="L18" s="2">
        <v>15</v>
      </c>
      <c r="M18" s="6">
        <v>1.9185959999999998E-2</v>
      </c>
      <c r="O18">
        <f t="shared" si="21"/>
        <v>8413.3117017792465</v>
      </c>
      <c r="P18">
        <f t="shared" si="22"/>
        <v>420.66558508896236</v>
      </c>
      <c r="Q18" s="4">
        <f t="shared" si="23"/>
        <v>25</v>
      </c>
      <c r="R18">
        <f t="shared" si="0"/>
        <v>500000</v>
      </c>
      <c r="S18">
        <f t="shared" si="1"/>
        <v>13515.963499665617</v>
      </c>
      <c r="U18">
        <f t="shared" si="13"/>
        <v>1.9185959999999998E-2</v>
      </c>
      <c r="V18">
        <f t="shared" si="14"/>
        <v>0.01</v>
      </c>
      <c r="W18">
        <f t="shared" si="15"/>
        <v>0.7804920753053125</v>
      </c>
      <c r="X18">
        <f t="shared" si="16"/>
        <v>1.4974489737124713E-2</v>
      </c>
      <c r="Y18">
        <f t="shared" si="17"/>
        <v>7.804920753053125E-3</v>
      </c>
      <c r="Z18">
        <f t="shared" si="18"/>
        <v>0.75771266481513466</v>
      </c>
      <c r="AB18">
        <f t="shared" si="19"/>
        <v>11742.229024512679</v>
      </c>
      <c r="AC18">
        <f t="shared" si="2"/>
        <v>10241.216720875727</v>
      </c>
      <c r="AE18">
        <f t="shared" si="3"/>
        <v>6374.8728294755083</v>
      </c>
      <c r="AF18">
        <f t="shared" si="4"/>
        <v>-318.74364147377543</v>
      </c>
      <c r="AG18">
        <f t="shared" si="4"/>
        <v>-18.942816620378366</v>
      </c>
      <c r="AH18">
        <f t="shared" si="5"/>
        <v>-7487.2448685623558</v>
      </c>
      <c r="AI18">
        <f t="shared" si="6"/>
        <v>-1450.0584971810013</v>
      </c>
      <c r="AJ18">
        <f t="shared" si="7"/>
        <v>1501.0123036369514</v>
      </c>
      <c r="AK18">
        <f t="shared" si="24"/>
        <v>1247.6649106972602</v>
      </c>
      <c r="AL18">
        <f t="shared" si="8"/>
        <v>1298.6187171532104</v>
      </c>
      <c r="AN18">
        <f t="shared" si="9"/>
        <v>2454.5781903139778</v>
      </c>
      <c r="AO18">
        <f t="shared" si="9"/>
        <v>-122.7289095156989</v>
      </c>
      <c r="AP18">
        <f t="shared" si="9"/>
        <v>-7.2937336607738068</v>
      </c>
      <c r="AQ18">
        <f t="shared" si="9"/>
        <v>-2882.8854239944822</v>
      </c>
      <c r="AR18">
        <f t="shared" si="9"/>
        <v>-558.32987685697697</v>
      </c>
      <c r="AS18">
        <f t="shared" si="9"/>
        <v>577.94910776335166</v>
      </c>
      <c r="AT18">
        <f t="shared" si="9"/>
        <v>480.40034060875502</v>
      </c>
      <c r="AU18">
        <f t="shared" si="9"/>
        <v>500.01957151512977</v>
      </c>
      <c r="AW18">
        <v>15</v>
      </c>
      <c r="AX18">
        <f>(R18*SUMPRODUCT(K19:$K$23, X19:$X$23)-$AZ$3*SUMPRODUCT(K18:$K$22, W19:$W$23))/Z18</f>
        <v>13515.963499665617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10"/>
        <v>7.3400000000000007E-2</v>
      </c>
      <c r="I19" s="5">
        <f t="shared" si="11"/>
        <v>1.0733999999999999</v>
      </c>
      <c r="J19">
        <f t="shared" si="12"/>
        <v>0.93161915408980811</v>
      </c>
      <c r="K19">
        <f t="shared" si="20"/>
        <v>0.35871022347840947</v>
      </c>
      <c r="L19" s="2">
        <v>16</v>
      </c>
      <c r="M19" s="6">
        <v>2.1884238E-2</v>
      </c>
      <c r="O19">
        <f t="shared" si="21"/>
        <v>8413.3117017792465</v>
      </c>
      <c r="P19">
        <f t="shared" si="22"/>
        <v>420.66558508896236</v>
      </c>
      <c r="Q19" s="4">
        <f t="shared" si="23"/>
        <v>25</v>
      </c>
      <c r="R19">
        <f t="shared" si="0"/>
        <v>500000</v>
      </c>
      <c r="S19">
        <f t="shared" si="1"/>
        <v>11615.807228648164</v>
      </c>
      <c r="U19">
        <f t="shared" si="13"/>
        <v>2.1884238E-2</v>
      </c>
      <c r="V19">
        <f t="shared" si="14"/>
        <v>0.01</v>
      </c>
      <c r="W19">
        <f t="shared" si="15"/>
        <v>0.75771266481513466</v>
      </c>
      <c r="X19">
        <f t="shared" si="16"/>
        <v>1.6581964292428635E-2</v>
      </c>
      <c r="Y19">
        <f t="shared" si="17"/>
        <v>7.5771266481513468E-3</v>
      </c>
      <c r="Z19">
        <f t="shared" si="18"/>
        <v>0.73355357387455467</v>
      </c>
      <c r="AB19">
        <f t="shared" si="19"/>
        <v>10241.216720875727</v>
      </c>
      <c r="AC19">
        <f t="shared" si="2"/>
        <v>8520.8169060127475</v>
      </c>
      <c r="AE19">
        <f t="shared" si="3"/>
        <v>6171.6148669607774</v>
      </c>
      <c r="AF19">
        <f t="shared" si="4"/>
        <v>-308.58074334803894</v>
      </c>
      <c r="AG19">
        <f t="shared" si="4"/>
        <v>-18.338839346863868</v>
      </c>
      <c r="AH19">
        <f t="shared" si="5"/>
        <v>-8290.9821462143173</v>
      </c>
      <c r="AI19">
        <f t="shared" si="6"/>
        <v>-2446.2868619484425</v>
      </c>
      <c r="AJ19">
        <f t="shared" si="7"/>
        <v>1720.3998148629798</v>
      </c>
      <c r="AK19">
        <f t="shared" si="24"/>
        <v>1182.0520119854534</v>
      </c>
      <c r="AL19">
        <f t="shared" si="8"/>
        <v>456.16496489999076</v>
      </c>
      <c r="AN19">
        <f t="shared" si="9"/>
        <v>2213.8213481501748</v>
      </c>
      <c r="AO19">
        <f t="shared" si="9"/>
        <v>-110.69106740750877</v>
      </c>
      <c r="AP19">
        <f t="shared" si="9"/>
        <v>-6.5783291604481864</v>
      </c>
      <c r="AQ19">
        <f t="shared" si="9"/>
        <v>-2974.0600585240409</v>
      </c>
      <c r="AR19">
        <f t="shared" si="9"/>
        <v>-877.5081069418228</v>
      </c>
      <c r="AS19">
        <f t="shared" si="9"/>
        <v>617.12500206171376</v>
      </c>
      <c r="AT19">
        <f t="shared" si="9"/>
        <v>424.01414138240557</v>
      </c>
      <c r="AU19">
        <f t="shared" si="9"/>
        <v>163.6310365022965</v>
      </c>
      <c r="AW19">
        <v>16</v>
      </c>
      <c r="AX19">
        <f>(R19*SUMPRODUCT(K20:$K$23, X20:$X$23)-$AZ$3*SUMPRODUCT(K19:$K$22, W20:$W$23))/Z19</f>
        <v>11615.807228648164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0.34023543913346244</v>
      </c>
      <c r="L20" s="2">
        <v>17</v>
      </c>
      <c r="M20" s="6">
        <v>2.4761703999999999E-2</v>
      </c>
      <c r="O20">
        <f t="shared" si="21"/>
        <v>8413.3117017792465</v>
      </c>
      <c r="P20">
        <f t="shared" si="22"/>
        <v>420.66558508896236</v>
      </c>
      <c r="Q20" s="4">
        <f t="shared" si="23"/>
        <v>25</v>
      </c>
      <c r="R20">
        <f t="shared" si="0"/>
        <v>500000</v>
      </c>
      <c r="S20">
        <f t="shared" si="1"/>
        <v>9266.9311132846869</v>
      </c>
      <c r="U20">
        <f t="shared" si="13"/>
        <v>2.4761703999999999E-2</v>
      </c>
      <c r="V20">
        <f t="shared" si="14"/>
        <v>0.01</v>
      </c>
      <c r="W20">
        <f t="shared" si="15"/>
        <v>0.73355357387455467</v>
      </c>
      <c r="X20">
        <f t="shared" si="16"/>
        <v>1.8164036464423855E-2</v>
      </c>
      <c r="Y20">
        <f t="shared" si="17"/>
        <v>7.3355357387455472E-3</v>
      </c>
      <c r="Z20">
        <f t="shared" si="18"/>
        <v>0.70805400167138521</v>
      </c>
      <c r="AB20">
        <f t="shared" si="19"/>
        <v>8520.8169060127475</v>
      </c>
      <c r="AC20">
        <f t="shared" si="2"/>
        <v>6561.4876579742877</v>
      </c>
      <c r="AE20">
        <f t="shared" si="3"/>
        <v>5957.0790177534873</v>
      </c>
      <c r="AF20">
        <f t="shared" si="4"/>
        <v>-297.85395088767439</v>
      </c>
      <c r="AG20">
        <f t="shared" si="4"/>
        <v>-17.701350041784629</v>
      </c>
      <c r="AH20">
        <f t="shared" si="5"/>
        <v>-9082.0182322119272</v>
      </c>
      <c r="AI20">
        <f t="shared" si="6"/>
        <v>-3440.4945153878989</v>
      </c>
      <c r="AJ20">
        <f t="shared" si="7"/>
        <v>1959.3292480384598</v>
      </c>
      <c r="AK20">
        <f t="shared" si="24"/>
        <v>769.97627912730582</v>
      </c>
      <c r="AL20">
        <f t="shared" si="8"/>
        <v>-711.18898822213328</v>
      </c>
      <c r="AN20">
        <f t="shared" si="9"/>
        <v>2026.8093955580928</v>
      </c>
      <c r="AO20">
        <f t="shared" si="9"/>
        <v>-101.34046977790464</v>
      </c>
      <c r="AP20">
        <f t="shared" si="9"/>
        <v>-6.0226266047217267</v>
      </c>
      <c r="AQ20">
        <f t="shared" si="9"/>
        <v>-3090.0244614547373</v>
      </c>
      <c r="AR20">
        <f t="shared" si="9"/>
        <v>-1170.5781622792708</v>
      </c>
      <c r="AS20">
        <f t="shared" si="9"/>
        <v>666.63324711340215</v>
      </c>
      <c r="AT20">
        <f t="shared" si="9"/>
        <v>261.97321745122832</v>
      </c>
      <c r="AU20">
        <f t="shared" si="9"/>
        <v>-241.97169771464036</v>
      </c>
      <c r="AW20">
        <v>17</v>
      </c>
      <c r="AX20">
        <f>(R20*SUMPRODUCT(K21:$K$23, X21:$X$23)-$AZ$3*SUMPRODUCT(K20:$K$22, W21:$W$23))/Z20</f>
        <v>9266.9311132846869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10"/>
        <v>5.1300000000000005E-2</v>
      </c>
      <c r="I21" s="5">
        <f t="shared" si="11"/>
        <v>1.0512999999999999</v>
      </c>
      <c r="J21">
        <f t="shared" si="12"/>
        <v>0.95120327213925626</v>
      </c>
      <c r="K21">
        <f t="shared" si="20"/>
        <v>0.32363306300148625</v>
      </c>
      <c r="L21" s="2">
        <v>18</v>
      </c>
      <c r="M21" s="6">
        <v>2.7627288E-2</v>
      </c>
      <c r="O21">
        <f t="shared" si="21"/>
        <v>8413.3117017792465</v>
      </c>
      <c r="P21">
        <f t="shared" si="22"/>
        <v>420.66558508896236</v>
      </c>
      <c r="Q21" s="4">
        <f t="shared" si="23"/>
        <v>25</v>
      </c>
      <c r="R21">
        <f t="shared" si="0"/>
        <v>500000</v>
      </c>
      <c r="S21">
        <f t="shared" si="1"/>
        <v>6503.0796395189363</v>
      </c>
      <c r="U21">
        <f t="shared" si="13"/>
        <v>2.7627288E-2</v>
      </c>
      <c r="V21">
        <f t="shared" si="14"/>
        <v>0.01</v>
      </c>
      <c r="W21">
        <f t="shared" si="15"/>
        <v>0.70805400167138521</v>
      </c>
      <c r="X21">
        <f t="shared" si="16"/>
        <v>1.9561611823727839E-2</v>
      </c>
      <c r="Y21">
        <f t="shared" si="17"/>
        <v>7.0805400167138523E-3</v>
      </c>
      <c r="Z21">
        <f t="shared" si="18"/>
        <v>0.68141184983094349</v>
      </c>
      <c r="AB21">
        <f t="shared" si="19"/>
        <v>6561.4876579742877</v>
      </c>
      <c r="AC21">
        <f t="shared" si="2"/>
        <v>4431.2755267625434</v>
      </c>
      <c r="AE21">
        <f t="shared" si="3"/>
        <v>5732.9302899137192</v>
      </c>
      <c r="AF21">
        <f t="shared" si="4"/>
        <v>-286.64651449568601</v>
      </c>
      <c r="AG21">
        <f t="shared" si="4"/>
        <v>-17.035296245773587</v>
      </c>
      <c r="AH21">
        <f t="shared" si="5"/>
        <v>-9780.8059118639194</v>
      </c>
      <c r="AI21">
        <f t="shared" si="6"/>
        <v>-4351.5574326916603</v>
      </c>
      <c r="AJ21">
        <f t="shared" si="7"/>
        <v>2130.2121312117442</v>
      </c>
      <c r="AK21">
        <f t="shared" si="24"/>
        <v>615.99867453302613</v>
      </c>
      <c r="AL21">
        <f t="shared" si="8"/>
        <v>-1605.34662694689</v>
      </c>
      <c r="AN21">
        <f t="shared" si="9"/>
        <v>1855.3657896987756</v>
      </c>
      <c r="AO21">
        <f t="shared" si="9"/>
        <v>-92.768289484938791</v>
      </c>
      <c r="AP21">
        <f t="shared" si="9"/>
        <v>-5.5131851031574257</v>
      </c>
      <c r="AQ21">
        <f t="shared" si="9"/>
        <v>-3165.392175879565</v>
      </c>
      <c r="AR21">
        <f t="shared" si="9"/>
        <v>-1408.3078607688858</v>
      </c>
      <c r="AS21">
        <f t="shared" si="9"/>
        <v>689.40707686698067</v>
      </c>
      <c r="AT21">
        <f t="shared" si="9"/>
        <v>199.35753784397886</v>
      </c>
      <c r="AU21">
        <f t="shared" si="9"/>
        <v>-519.54324605792624</v>
      </c>
      <c r="AW21">
        <v>18</v>
      </c>
      <c r="AX21">
        <f>(R21*SUMPRODUCT(K22:$K$23, X22:$X$23)-$AZ$3*SUMPRODUCT(K21:$K$22, W22:$W$23))/Z21</f>
        <v>6503.0796395189363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10"/>
        <v>7.0000000000000007E-2</v>
      </c>
      <c r="I22" s="5">
        <f t="shared" si="11"/>
        <v>1.07</v>
      </c>
      <c r="J22">
        <f t="shared" si="12"/>
        <v>0.93457943925233644</v>
      </c>
      <c r="K22">
        <f t="shared" si="20"/>
        <v>0.30246080654344509</v>
      </c>
      <c r="L22" s="2">
        <v>19</v>
      </c>
      <c r="M22" s="6">
        <v>3.0780427999999999E-2</v>
      </c>
      <c r="O22">
        <f t="shared" si="21"/>
        <v>8413.3117017792465</v>
      </c>
      <c r="P22">
        <f t="shared" si="22"/>
        <v>420.66558508896236</v>
      </c>
      <c r="Q22" s="4">
        <f t="shared" si="23"/>
        <v>25</v>
      </c>
      <c r="R22">
        <f t="shared" si="0"/>
        <v>500000</v>
      </c>
      <c r="S22">
        <f t="shared" si="1"/>
        <v>3376.5044231984725</v>
      </c>
      <c r="U22">
        <f t="shared" si="13"/>
        <v>3.0780427999999999E-2</v>
      </c>
      <c r="V22">
        <f t="shared" si="14"/>
        <v>0.01</v>
      </c>
      <c r="W22">
        <f t="shared" si="15"/>
        <v>0.68141184983094349</v>
      </c>
      <c r="X22">
        <f t="shared" si="16"/>
        <v>2.0974148382068167E-2</v>
      </c>
      <c r="Y22">
        <f t="shared" si="17"/>
        <v>6.8141184983094355E-3</v>
      </c>
      <c r="Z22">
        <f t="shared" si="18"/>
        <v>0.65362358295056588</v>
      </c>
      <c r="AB22">
        <f t="shared" si="19"/>
        <v>4431.2755267625434</v>
      </c>
      <c r="AC22">
        <f t="shared" si="2"/>
        <v>2206.9629189394195</v>
      </c>
      <c r="AE22">
        <f t="shared" si="3"/>
        <v>5499.1389389968735</v>
      </c>
      <c r="AF22">
        <f t="shared" si="4"/>
        <v>-274.95694694984371</v>
      </c>
      <c r="AG22">
        <f t="shared" si="4"/>
        <v>-16.340589573764149</v>
      </c>
      <c r="AH22">
        <f t="shared" si="5"/>
        <v>-10487.074191034084</v>
      </c>
      <c r="AI22">
        <f t="shared" si="6"/>
        <v>-5279.2327885608183</v>
      </c>
      <c r="AJ22">
        <f t="shared" si="7"/>
        <v>2224.3126078231239</v>
      </c>
      <c r="AK22">
        <f t="shared" si="24"/>
        <v>675.88202631667014</v>
      </c>
      <c r="AL22">
        <f t="shared" si="8"/>
        <v>-2379.038154421024</v>
      </c>
      <c r="AN22">
        <f t="shared" si="9"/>
        <v>1663.2739987834593</v>
      </c>
      <c r="AO22">
        <f t="shared" si="9"/>
        <v>-83.163699939172972</v>
      </c>
      <c r="AP22">
        <f t="shared" si="9"/>
        <v>-4.9423879018761143</v>
      </c>
      <c r="AQ22">
        <f t="shared" si="9"/>
        <v>-3171.9289181011159</v>
      </c>
      <c r="AR22">
        <f t="shared" si="9"/>
        <v>-1596.7610071587058</v>
      </c>
      <c r="AS22">
        <f t="shared" si="9"/>
        <v>672.76738536693574</v>
      </c>
      <c r="AT22">
        <f t="shared" si="9"/>
        <v>204.42782280795802</v>
      </c>
      <c r="AU22">
        <f t="shared" si="9"/>
        <v>-719.56579898381199</v>
      </c>
      <c r="AW22">
        <v>19</v>
      </c>
      <c r="AX22">
        <f>(R22*SUMPRODUCT(K23:$K$23, X23:$X$23)-$AZ$3*SUMPRODUCT(K22:$K$22, W23:$W$23))/Z22</f>
        <v>3376.5044231984725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10"/>
        <v>0.10390000000000001</v>
      </c>
      <c r="I23" s="5">
        <f t="shared" si="11"/>
        <v>1.1039000000000001</v>
      </c>
      <c r="J23">
        <f t="shared" si="12"/>
        <v>0.90587915572062683</v>
      </c>
      <c r="K23">
        <f t="shared" si="20"/>
        <v>0.2739929400701559</v>
      </c>
      <c r="L23" s="2">
        <v>20</v>
      </c>
      <c r="M23" s="6">
        <v>3.4133669999999998E-2</v>
      </c>
      <c r="O23">
        <f t="shared" si="21"/>
        <v>8413.3117017792465</v>
      </c>
      <c r="P23">
        <f t="shared" si="22"/>
        <v>420.66558508896236</v>
      </c>
      <c r="Q23" s="4">
        <f t="shared" si="23"/>
        <v>25</v>
      </c>
      <c r="R23">
        <f t="shared" si="0"/>
        <v>500000</v>
      </c>
      <c r="S23">
        <f t="shared" si="1"/>
        <v>3532.402300642259</v>
      </c>
      <c r="U23">
        <f t="shared" si="13"/>
        <v>3.4133669999999998E-2</v>
      </c>
      <c r="V23">
        <f t="shared" si="14"/>
        <v>0.01</v>
      </c>
      <c r="W23">
        <f t="shared" si="15"/>
        <v>0.65362358295056588</v>
      </c>
      <c r="X23">
        <f t="shared" si="16"/>
        <v>2.2310571684652242E-2</v>
      </c>
      <c r="Y23">
        <f t="shared" si="17"/>
        <v>6.5362358295056591E-3</v>
      </c>
      <c r="Z23">
        <f t="shared" si="18"/>
        <v>0.62477677543640797</v>
      </c>
      <c r="AB23">
        <f t="shared" si="19"/>
        <v>2206.9629189394195</v>
      </c>
      <c r="AC23">
        <f t="shared" si="2"/>
        <v>2206.9629189394195</v>
      </c>
      <c r="AE23">
        <f t="shared" si="3"/>
        <v>5256.4417557790357</v>
      </c>
      <c r="AF23">
        <f t="shared" si="4"/>
        <v>-262.82208778895182</v>
      </c>
      <c r="AG23">
        <f t="shared" si="4"/>
        <v>-15.619419385910199</v>
      </c>
      <c r="AH23">
        <f t="shared" si="5"/>
        <v>-11155.28584232612</v>
      </c>
      <c r="AI23">
        <f t="shared" si="6"/>
        <v>-6177.2855937219465</v>
      </c>
      <c r="AJ23">
        <f t="shared" si="7"/>
        <v>0</v>
      </c>
      <c r="AK23">
        <f t="shared" si="24"/>
        <v>748.14053078197537</v>
      </c>
      <c r="AL23">
        <f t="shared" si="8"/>
        <v>-5429.1450629399715</v>
      </c>
      <c r="AN23">
        <f t="shared" si="9"/>
        <v>1440.2279309734304</v>
      </c>
      <c r="AO23">
        <f t="shared" si="9"/>
        <v>-72.011396548671527</v>
      </c>
      <c r="AP23">
        <f t="shared" si="9"/>
        <v>-4.2796106397343241</v>
      </c>
      <c r="AQ23">
        <f t="shared" si="9"/>
        <v>-3056.4695652619193</v>
      </c>
      <c r="AR23">
        <f t="shared" si="9"/>
        <v>-1692.5326414768947</v>
      </c>
      <c r="AS23">
        <f t="shared" si="9"/>
        <v>0</v>
      </c>
      <c r="AT23">
        <f t="shared" si="9"/>
        <v>204.98522361460041</v>
      </c>
      <c r="AU23">
        <f t="shared" si="9"/>
        <v>-1487.5474178622944</v>
      </c>
      <c r="AW23">
        <v>20</v>
      </c>
      <c r="AX23">
        <f>(R23*SUMPRODUCT(K$23:$K24, X$23:$X24)-$AZ$3*SUMPRODUCT(K$22:$K23, W$23:$W24))/Z23</f>
        <v>3532.402300642259</v>
      </c>
    </row>
    <row r="25" spans="5:50" x14ac:dyDescent="0.25">
      <c r="AN25" s="8">
        <f t="shared" ref="AN25:AU25" si="25">SUM(AN3:AN23)</f>
        <v>77845.79424482293</v>
      </c>
      <c r="AO25" s="8">
        <f t="shared" si="25"/>
        <v>-10202.273488575582</v>
      </c>
      <c r="AP25" s="8">
        <f t="shared" si="25"/>
        <v>-1728.7499237520667</v>
      </c>
      <c r="AQ25" s="8">
        <f t="shared" si="25"/>
        <v>-43004.263653757473</v>
      </c>
      <c r="AR25" s="8">
        <f t="shared" si="25"/>
        <v>22910.507178737804</v>
      </c>
      <c r="AS25" s="8">
        <f t="shared" si="25"/>
        <v>-6966.1266280784503</v>
      </c>
      <c r="AT25" s="8">
        <f t="shared" si="25"/>
        <v>10965.874849971584</v>
      </c>
      <c r="AU25" s="9">
        <f t="shared" si="25"/>
        <v>26910.255400630936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81" priority="1" operator="lessThan">
      <formula>0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3C9D26-58EC-4096-8A56-DE9D9BCEC2BB}">
  <dimension ref="A1:AZ29"/>
  <sheetViews>
    <sheetView workbookViewId="0">
      <selection activeCell="M33" sqref="M33"/>
    </sheetView>
  </sheetViews>
  <sheetFormatPr defaultRowHeight="15" x14ac:dyDescent="0.25"/>
  <cols>
    <col min="3" max="3" width="9.28515625" bestFit="1" customWidth="1"/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44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v>29488.157595297198</v>
      </c>
      <c r="K3">
        <v>1</v>
      </c>
      <c r="L3" s="2">
        <v>0</v>
      </c>
      <c r="O3">
        <f>$C$3</f>
        <v>29488.157595297198</v>
      </c>
      <c r="P3">
        <f>O3*B5</f>
        <v>23590.526076237758</v>
      </c>
      <c r="Q3" s="4">
        <f>B8</f>
        <v>1522.432587</v>
      </c>
      <c r="R3">
        <f t="shared" ref="R3:R23" si="0">$C$6</f>
        <v>500000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29488.157595297198</v>
      </c>
      <c r="AF3">
        <f t="shared" ref="AF3:AG23" si="4">-$Z3*P3</f>
        <v>-23590.526076237758</v>
      </c>
      <c r="AG3">
        <f t="shared" si="4"/>
        <v>-1522.432587</v>
      </c>
      <c r="AH3">
        <f t="shared" ref="AH3:AH23" si="5">-X3*R3</f>
        <v>0</v>
      </c>
      <c r="AI3">
        <f t="shared" ref="AI3:AI23" si="6">SUM(AE3:AH3)</f>
        <v>4375.1989320594394</v>
      </c>
      <c r="AJ3">
        <f t="shared" ref="AJ3:AJ23" si="7">AB3-AC3</f>
        <v>0</v>
      </c>
      <c r="AL3">
        <f t="shared" ref="AL3:AL23" si="8">SUM(AI3:AK3)</f>
        <v>4375.1989320594394</v>
      </c>
      <c r="AN3">
        <f t="shared" ref="AN3:AU23" si="9">AE3*$K3</f>
        <v>29488.157595297198</v>
      </c>
      <c r="AO3">
        <f t="shared" si="9"/>
        <v>-23590.526076237758</v>
      </c>
      <c r="AP3">
        <f t="shared" si="9"/>
        <v>-1522.432587</v>
      </c>
      <c r="AQ3">
        <f t="shared" si="9"/>
        <v>0</v>
      </c>
      <c r="AR3">
        <f t="shared" si="9"/>
        <v>4375.1989320594394</v>
      </c>
      <c r="AS3">
        <f t="shared" si="9"/>
        <v>0</v>
      </c>
      <c r="AT3">
        <f t="shared" si="9"/>
        <v>0</v>
      </c>
      <c r="AU3">
        <f t="shared" si="9"/>
        <v>4375.1989320594394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13658.88476091468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v>1.5900000000000001E-2</v>
      </c>
      <c r="G4" s="5"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Mortalities!B31:B50</f>
        <v>1.1135328E-2</v>
      </c>
      <c r="R4">
        <f t="shared" si="0"/>
        <v>500000</v>
      </c>
      <c r="S4">
        <f t="shared" si="1"/>
        <v>8617.5808108886158</v>
      </c>
      <c r="U4">
        <f t="shared" ref="U4:U23" si="13">M4</f>
        <v>1.1135328E-2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1.1135328E-2</v>
      </c>
      <c r="Y4">
        <f t="shared" ref="Y4:Y23" si="17">V4*W4</f>
        <v>0.01</v>
      </c>
      <c r="Z4">
        <f t="shared" ref="Z4:Z23" si="18">MAX(0, W4-X4-Y4)</f>
        <v>0.97886467200000005</v>
      </c>
      <c r="AB4">
        <f t="shared" ref="AB4:AB23" si="19">AC3</f>
        <v>0</v>
      </c>
      <c r="AC4">
        <f t="shared" si="2"/>
        <v>8435.4454138839792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-5567.6639999999998</v>
      </c>
      <c r="AI4">
        <f t="shared" si="6"/>
        <v>-5567.6639999999998</v>
      </c>
      <c r="AJ4">
        <f t="shared" si="7"/>
        <v>-8435.4454138839792</v>
      </c>
      <c r="AK4">
        <f>H4*SUM(AB4, AE4:AF4)</f>
        <v>0</v>
      </c>
      <c r="AL4">
        <f t="shared" si="8"/>
        <v>-14003.10941388398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-5223.4393470306777</v>
      </c>
      <c r="AR4">
        <f t="shared" si="9"/>
        <v>-5223.4393470306777</v>
      </c>
      <c r="AS4">
        <f t="shared" si="9"/>
        <v>-7913.918204225517</v>
      </c>
      <c r="AT4">
        <f t="shared" si="9"/>
        <v>0</v>
      </c>
      <c r="AU4">
        <f t="shared" si="9"/>
        <v>-13137.357551256195</v>
      </c>
      <c r="AW4">
        <v>1</v>
      </c>
      <c r="AX4">
        <f>(R4*SUMPRODUCT(K5:$K$23, X5:$X$23)-$AZ$3*SUMPRODUCT(K4:$K$22, W5:$W$23))/Z4</f>
        <v>8617.5808108886158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v>3.6400000000000002E-2</v>
      </c>
      <c r="G5" s="5"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1.2969985999999999E-2</v>
      </c>
      <c r="O5">
        <f t="shared" ref="O5:O23" si="21">$C$3</f>
        <v>29488.157595297198</v>
      </c>
      <c r="P5">
        <f t="shared" ref="P5:P23" si="22">O5*$C$5</f>
        <v>1474.4078797648599</v>
      </c>
      <c r="Q5" s="4">
        <f t="shared" ref="Q5:Q23" si="23">$C$8</f>
        <v>25</v>
      </c>
      <c r="R5">
        <f t="shared" si="0"/>
        <v>500000</v>
      </c>
      <c r="S5">
        <f t="shared" si="1"/>
        <v>16204.004548633753</v>
      </c>
      <c r="U5">
        <f t="shared" si="13"/>
        <v>1.2969985999999999E-2</v>
      </c>
      <c r="V5">
        <f t="shared" si="14"/>
        <v>0.01</v>
      </c>
      <c r="W5">
        <f t="shared" si="15"/>
        <v>0.97886467200000005</v>
      </c>
      <c r="X5">
        <f t="shared" si="16"/>
        <v>1.2695861091734591E-2</v>
      </c>
      <c r="Y5">
        <f t="shared" si="17"/>
        <v>9.7886467200000004E-3</v>
      </c>
      <c r="Z5">
        <f t="shared" si="18"/>
        <v>0.95638016418826544</v>
      </c>
      <c r="AB5">
        <f t="shared" si="19"/>
        <v>8435.4454138839792</v>
      </c>
      <c r="AC5">
        <f t="shared" si="2"/>
        <v>15497.188530729749</v>
      </c>
      <c r="AE5">
        <f t="shared" si="3"/>
        <v>28201.889002599779</v>
      </c>
      <c r="AF5">
        <f t="shared" si="4"/>
        <v>-1410.0944501299891</v>
      </c>
      <c r="AG5">
        <f t="shared" si="4"/>
        <v>-23.909504104706635</v>
      </c>
      <c r="AH5">
        <f t="shared" si="5"/>
        <v>-6347.9305458672961</v>
      </c>
      <c r="AI5">
        <f t="shared" si="6"/>
        <v>20419.954502497785</v>
      </c>
      <c r="AJ5">
        <f t="shared" si="7"/>
        <v>-7061.7431168457697</v>
      </c>
      <c r="AK5">
        <f>H5*SUM(AB5, AE5:AF5)</f>
        <v>3043.633533092966</v>
      </c>
      <c r="AL5">
        <f t="shared" si="8"/>
        <v>16401.844918744981</v>
      </c>
      <c r="AN5">
        <f t="shared" si="9"/>
        <v>24354.094103753872</v>
      </c>
      <c r="AO5">
        <f t="shared" si="9"/>
        <v>-1217.7047051876937</v>
      </c>
      <c r="AP5">
        <f t="shared" si="9"/>
        <v>-20.647351419844121</v>
      </c>
      <c r="AQ5">
        <f t="shared" si="9"/>
        <v>-5481.8348467329351</v>
      </c>
      <c r="AR5">
        <f t="shared" si="9"/>
        <v>17633.907200413396</v>
      </c>
      <c r="AS5">
        <f t="shared" si="9"/>
        <v>-6098.2566234603619</v>
      </c>
      <c r="AT5">
        <f t="shared" si="9"/>
        <v>2628.3678187462474</v>
      </c>
      <c r="AU5">
        <f t="shared" si="9"/>
        <v>14164.018395699281</v>
      </c>
      <c r="AW5">
        <v>2</v>
      </c>
      <c r="AX5">
        <f>(R5*SUMPRODUCT(K6:$K$23, X6:$X$23)-$AZ$3*SUMPRODUCT(K5:$K$22, W6:$W$23))/Z5</f>
        <v>16204.004548633753</v>
      </c>
    </row>
    <row r="6" spans="1:52" x14ac:dyDescent="0.25">
      <c r="A6" t="s">
        <v>16</v>
      </c>
      <c r="C6" s="2">
        <f>'T.26.04.D'!C6</f>
        <v>500000</v>
      </c>
      <c r="E6">
        <v>2006</v>
      </c>
      <c r="F6" s="5">
        <v>5.8799999999999998E-2</v>
      </c>
      <c r="G6" s="5"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1.4883069000000001E-2</v>
      </c>
      <c r="O6">
        <f t="shared" si="21"/>
        <v>29488.157595297198</v>
      </c>
      <c r="P6">
        <f t="shared" si="22"/>
        <v>1474.4078797648599</v>
      </c>
      <c r="Q6" s="4">
        <f t="shared" si="23"/>
        <v>25</v>
      </c>
      <c r="R6">
        <f t="shared" si="0"/>
        <v>500000</v>
      </c>
      <c r="S6">
        <f t="shared" si="1"/>
        <v>22770.236569297413</v>
      </c>
      <c r="U6">
        <f t="shared" si="13"/>
        <v>1.4883069000000001E-2</v>
      </c>
      <c r="V6">
        <f t="shared" si="14"/>
        <v>0.01</v>
      </c>
      <c r="W6">
        <f t="shared" si="15"/>
        <v>0.95638016418826544</v>
      </c>
      <c r="X6">
        <f t="shared" si="16"/>
        <v>1.4233871973845284E-2</v>
      </c>
      <c r="Y6">
        <f t="shared" si="17"/>
        <v>9.5638016418826549E-3</v>
      </c>
      <c r="Z6">
        <f t="shared" si="18"/>
        <v>0.9325824905725375</v>
      </c>
      <c r="AB6">
        <f t="shared" si="19"/>
        <v>15497.188530729749</v>
      </c>
      <c r="AC6">
        <f t="shared" si="2"/>
        <v>21235.123930721253</v>
      </c>
      <c r="AE6">
        <f t="shared" si="3"/>
        <v>27500.13945261775</v>
      </c>
      <c r="AF6">
        <f t="shared" si="4"/>
        <v>-1375.0069726308875</v>
      </c>
      <c r="AG6">
        <f t="shared" si="4"/>
        <v>-23.314562264313437</v>
      </c>
      <c r="AH6">
        <f t="shared" si="5"/>
        <v>-7116.9359869226419</v>
      </c>
      <c r="AI6">
        <f t="shared" si="6"/>
        <v>18984.881930799907</v>
      </c>
      <c r="AJ6">
        <f t="shared" si="7"/>
        <v>-5737.9353999915038</v>
      </c>
      <c r="AK6">
        <f>H6*SUM(AB6, AE6:AF6)</f>
        <v>4528.5085259659672</v>
      </c>
      <c r="AL6">
        <f t="shared" si="8"/>
        <v>17775.455056774372</v>
      </c>
      <c r="AN6">
        <f t="shared" si="9"/>
        <v>21417.829635405549</v>
      </c>
      <c r="AO6">
        <f t="shared" si="9"/>
        <v>-1070.8914817702773</v>
      </c>
      <c r="AP6">
        <f t="shared" si="9"/>
        <v>-18.157992378965449</v>
      </c>
      <c r="AQ6">
        <f t="shared" si="9"/>
        <v>-5542.8563464788604</v>
      </c>
      <c r="AR6">
        <f t="shared" si="9"/>
        <v>14785.923814777445</v>
      </c>
      <c r="AS6">
        <f t="shared" si="9"/>
        <v>-4468.8545331824589</v>
      </c>
      <c r="AT6">
        <f t="shared" si="9"/>
        <v>3526.9211735720123</v>
      </c>
      <c r="AU6">
        <f t="shared" si="9"/>
        <v>13843.990455166999</v>
      </c>
      <c r="AW6">
        <v>3</v>
      </c>
      <c r="AX6">
        <f>(R6*SUMPRODUCT(K7:$K$23, X7:$X$23)-$AZ$3*SUMPRODUCT(K6:$K$22, W7:$W$23))/Z6</f>
        <v>22770.236569297413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v>5.4699999999999999E-2</v>
      </c>
      <c r="G7" s="5"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1.6930661E-2</v>
      </c>
      <c r="O7">
        <f t="shared" si="21"/>
        <v>29488.157595297198</v>
      </c>
      <c r="P7">
        <f t="shared" si="22"/>
        <v>1474.4078797648599</v>
      </c>
      <c r="Q7" s="4">
        <f t="shared" si="23"/>
        <v>25</v>
      </c>
      <c r="R7">
        <f t="shared" si="0"/>
        <v>500000</v>
      </c>
      <c r="S7">
        <f t="shared" si="1"/>
        <v>28199.407355706069</v>
      </c>
      <c r="U7">
        <f t="shared" si="13"/>
        <v>1.6930661E-2</v>
      </c>
      <c r="V7">
        <f t="shared" si="14"/>
        <v>0.01</v>
      </c>
      <c r="W7">
        <f t="shared" si="15"/>
        <v>0.9325824905725375</v>
      </c>
      <c r="X7">
        <f t="shared" si="16"/>
        <v>1.5789238002419329E-2</v>
      </c>
      <c r="Y7">
        <f t="shared" si="17"/>
        <v>9.3258249057253748E-3</v>
      </c>
      <c r="Z7">
        <f t="shared" si="18"/>
        <v>0.9074674276643927</v>
      </c>
      <c r="AB7">
        <f t="shared" si="19"/>
        <v>21235.123930721253</v>
      </c>
      <c r="AC7">
        <f t="shared" si="2"/>
        <v>25590.043654742942</v>
      </c>
      <c r="AE7">
        <f t="shared" si="3"/>
        <v>26759.542519566574</v>
      </c>
      <c r="AF7">
        <f t="shared" si="4"/>
        <v>-1337.9771259783286</v>
      </c>
      <c r="AG7">
        <f t="shared" si="4"/>
        <v>-22.686685691609817</v>
      </c>
      <c r="AH7">
        <f t="shared" si="5"/>
        <v>-7894.6190012096649</v>
      </c>
      <c r="AI7">
        <f t="shared" si="6"/>
        <v>17504.259706686971</v>
      </c>
      <c r="AJ7">
        <f t="shared" si="7"/>
        <v>-4354.919724021689</v>
      </c>
      <c r="AK7">
        <f>H7*SUM(AB7, AE7:AF7)</f>
        <v>4884.9553722552046</v>
      </c>
      <c r="AL7">
        <f t="shared" si="8"/>
        <v>18034.295354920487</v>
      </c>
      <c r="AN7">
        <f t="shared" si="9"/>
        <v>18865.78557630007</v>
      </c>
      <c r="AO7">
        <f t="shared" si="9"/>
        <v>-943.2892788150034</v>
      </c>
      <c r="AP7">
        <f t="shared" si="9"/>
        <v>-15.994374619142706</v>
      </c>
      <c r="AQ7">
        <f t="shared" si="9"/>
        <v>-5565.7972917325542</v>
      </c>
      <c r="AR7">
        <f t="shared" si="9"/>
        <v>12340.704631133371</v>
      </c>
      <c r="AS7">
        <f t="shared" si="9"/>
        <v>-3070.268546456593</v>
      </c>
      <c r="AT7">
        <f t="shared" si="9"/>
        <v>3443.949781106141</v>
      </c>
      <c r="AU7">
        <f t="shared" si="9"/>
        <v>12714.385865782919</v>
      </c>
      <c r="AW7">
        <v>4</v>
      </c>
      <c r="AX7">
        <f>(R7*SUMPRODUCT(K8:$K$23, X8:$X$23)-$AZ$3*SUMPRODUCT(K7:$K$22, W8:$W$23))/Z7</f>
        <v>28199.407355706069</v>
      </c>
    </row>
    <row r="8" spans="1:52" x14ac:dyDescent="0.25">
      <c r="B8" s="2">
        <f>'T.26.04.A'!B8</f>
        <v>1522.432587</v>
      </c>
      <c r="C8" s="2">
        <f>'T.26.04.A'!C8</f>
        <v>25</v>
      </c>
      <c r="E8">
        <v>2008</v>
      </c>
      <c r="F8" s="5">
        <v>2.2499999999999999E-2</v>
      </c>
      <c r="G8" s="5"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1.9185959999999998E-2</v>
      </c>
      <c r="O8">
        <f t="shared" si="21"/>
        <v>29488.157595297198</v>
      </c>
      <c r="P8">
        <f t="shared" si="22"/>
        <v>1474.4078797648599</v>
      </c>
      <c r="Q8" s="4">
        <f t="shared" si="23"/>
        <v>25</v>
      </c>
      <c r="R8">
        <f t="shared" si="0"/>
        <v>500000</v>
      </c>
      <c r="S8">
        <f t="shared" si="1"/>
        <v>32470.791653210516</v>
      </c>
      <c r="U8">
        <f t="shared" si="13"/>
        <v>1.9185959999999998E-2</v>
      </c>
      <c r="V8">
        <f t="shared" si="14"/>
        <v>0.01</v>
      </c>
      <c r="W8">
        <f t="shared" si="15"/>
        <v>0.9074674276643927</v>
      </c>
      <c r="X8">
        <f t="shared" si="16"/>
        <v>1.741063376847193E-2</v>
      </c>
      <c r="Y8">
        <f t="shared" si="17"/>
        <v>9.0746742766439278E-3</v>
      </c>
      <c r="Z8">
        <f t="shared" si="18"/>
        <v>0.88098211961927686</v>
      </c>
      <c r="AB8">
        <f t="shared" si="19"/>
        <v>25590.043654742942</v>
      </c>
      <c r="AC8">
        <f t="shared" si="2"/>
        <v>28606.186856361324</v>
      </c>
      <c r="AE8">
        <f t="shared" si="3"/>
        <v>25978.539581972203</v>
      </c>
      <c r="AF8">
        <f t="shared" si="4"/>
        <v>-1298.9269790986102</v>
      </c>
      <c r="AG8">
        <f t="shared" si="4"/>
        <v>-22.024552990481922</v>
      </c>
      <c r="AH8">
        <f t="shared" si="5"/>
        <v>-8705.3168842359646</v>
      </c>
      <c r="AI8">
        <f t="shared" si="6"/>
        <v>15952.271165647146</v>
      </c>
      <c r="AJ8">
        <f t="shared" si="7"/>
        <v>-3016.1432016183826</v>
      </c>
      <c r="AK8">
        <f t="shared" ref="AK8:AK23" si="24">H8*SUM(AB8:AB8, AE8:AF8)</f>
        <v>3644.5500786771995</v>
      </c>
      <c r="AL8">
        <f t="shared" si="8"/>
        <v>16580.678042705964</v>
      </c>
      <c r="AN8">
        <f t="shared" si="9"/>
        <v>17077.08113109706</v>
      </c>
      <c r="AO8">
        <f t="shared" si="9"/>
        <v>-853.85405655485295</v>
      </c>
      <c r="AP8">
        <f t="shared" si="9"/>
        <v>-14.477914630567264</v>
      </c>
      <c r="AQ8">
        <f t="shared" si="9"/>
        <v>-5722.4695882123469</v>
      </c>
      <c r="AR8">
        <f t="shared" si="9"/>
        <v>10486.279571699291</v>
      </c>
      <c r="AS8">
        <f t="shared" si="9"/>
        <v>-1982.6719663944143</v>
      </c>
      <c r="AT8">
        <f t="shared" si="9"/>
        <v>2395.7573590128573</v>
      </c>
      <c r="AU8">
        <f t="shared" si="9"/>
        <v>10899.364964317736</v>
      </c>
      <c r="AW8">
        <v>5</v>
      </c>
      <c r="AX8">
        <f>(R8*SUMPRODUCT(K9:$K$23, X9:$X$23)-$AZ$3*SUMPRODUCT(K8:$K$22, W9:$W$23))/Z8</f>
        <v>32470.791653210516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2.1884238E-2</v>
      </c>
      <c r="O9">
        <f t="shared" si="21"/>
        <v>29488.157595297198</v>
      </c>
      <c r="P9">
        <f t="shared" si="22"/>
        <v>1474.4078797648599</v>
      </c>
      <c r="Q9" s="4">
        <f t="shared" si="23"/>
        <v>25</v>
      </c>
      <c r="R9">
        <f t="shared" si="0"/>
        <v>500000</v>
      </c>
      <c r="S9">
        <f t="shared" si="1"/>
        <v>35753.478452005511</v>
      </c>
      <c r="U9">
        <f t="shared" si="13"/>
        <v>2.1884238E-2</v>
      </c>
      <c r="V9">
        <f t="shared" si="14"/>
        <v>0.01</v>
      </c>
      <c r="W9">
        <f t="shared" si="15"/>
        <v>0.88098211961927686</v>
      </c>
      <c r="X9">
        <f t="shared" si="16"/>
        <v>1.9279622379492725E-2</v>
      </c>
      <c r="Y9">
        <f t="shared" si="17"/>
        <v>8.8098211961927693E-3</v>
      </c>
      <c r="Z9">
        <f t="shared" si="18"/>
        <v>0.85289267604359131</v>
      </c>
      <c r="AB9">
        <f t="shared" si="19"/>
        <v>28606.186856361324</v>
      </c>
      <c r="AC9">
        <f t="shared" si="2"/>
        <v>30493.879914797857</v>
      </c>
      <c r="AE9">
        <f t="shared" si="3"/>
        <v>25150.233643048181</v>
      </c>
      <c r="AF9">
        <f t="shared" si="4"/>
        <v>-1257.5116821524091</v>
      </c>
      <c r="AG9">
        <f t="shared" si="4"/>
        <v>-21.322316901089781</v>
      </c>
      <c r="AH9">
        <f t="shared" si="5"/>
        <v>-9639.8111897463623</v>
      </c>
      <c r="AI9">
        <f t="shared" si="6"/>
        <v>14231.58845424832</v>
      </c>
      <c r="AJ9">
        <f t="shared" si="7"/>
        <v>-1887.6930584365327</v>
      </c>
      <c r="AK9">
        <f t="shared" si="24"/>
        <v>2740.4430402608209</v>
      </c>
      <c r="AL9">
        <f t="shared" si="8"/>
        <v>15084.338436072609</v>
      </c>
      <c r="AN9">
        <f t="shared" si="9"/>
        <v>15712.403926979521</v>
      </c>
      <c r="AO9">
        <f t="shared" si="9"/>
        <v>-785.62019634897615</v>
      </c>
      <c r="AP9">
        <f t="shared" si="9"/>
        <v>-13.320944074075816</v>
      </c>
      <c r="AQ9">
        <f t="shared" si="9"/>
        <v>-6022.3936422546303</v>
      </c>
      <c r="AR9">
        <f t="shared" si="9"/>
        <v>8891.0691443018386</v>
      </c>
      <c r="AS9">
        <f t="shared" si="9"/>
        <v>-1179.3208860510363</v>
      </c>
      <c r="AT9">
        <f t="shared" si="9"/>
        <v>1712.0695019610612</v>
      </c>
      <c r="AU9">
        <f t="shared" si="9"/>
        <v>9423.8177602118649</v>
      </c>
      <c r="AW9">
        <v>6</v>
      </c>
      <c r="AX9">
        <f>(R9*SUMPRODUCT(K10:$K$23, X10:$X$23)-$AZ$3*SUMPRODUCT(K9:$K$22, W10:$W$23))/Z9</f>
        <v>35753.478452005511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2.4761703999999999E-2</v>
      </c>
      <c r="O10">
        <f t="shared" si="21"/>
        <v>29488.157595297198</v>
      </c>
      <c r="P10">
        <f t="shared" si="22"/>
        <v>1474.4078797648599</v>
      </c>
      <c r="Q10" s="4">
        <f t="shared" si="23"/>
        <v>25</v>
      </c>
      <c r="R10">
        <f t="shared" si="0"/>
        <v>500000</v>
      </c>
      <c r="S10">
        <f t="shared" si="1"/>
        <v>38268.003229485781</v>
      </c>
      <c r="U10">
        <f t="shared" si="13"/>
        <v>2.4761703999999999E-2</v>
      </c>
      <c r="V10">
        <f t="shared" si="14"/>
        <v>0.01</v>
      </c>
      <c r="W10">
        <f t="shared" si="15"/>
        <v>0.85289267604359131</v>
      </c>
      <c r="X10">
        <f t="shared" si="16"/>
        <v>2.1119075987959299E-2</v>
      </c>
      <c r="Y10">
        <f t="shared" si="17"/>
        <v>8.5289267604359131E-3</v>
      </c>
      <c r="Z10">
        <f t="shared" si="18"/>
        <v>0.82324467329519613</v>
      </c>
      <c r="AB10">
        <f t="shared" si="19"/>
        <v>30493.879914797857</v>
      </c>
      <c r="AC10">
        <f t="shared" si="2"/>
        <v>31503.929816317534</v>
      </c>
      <c r="AE10">
        <f t="shared" si="3"/>
        <v>24275.968665617696</v>
      </c>
      <c r="AF10">
        <f t="shared" si="4"/>
        <v>-1213.7984332808849</v>
      </c>
      <c r="AG10">
        <f t="shared" si="4"/>
        <v>-20.581116832379902</v>
      </c>
      <c r="AH10">
        <f t="shared" si="5"/>
        <v>-10559.537993979649</v>
      </c>
      <c r="AI10">
        <f t="shared" si="6"/>
        <v>12482.051121524781</v>
      </c>
      <c r="AJ10">
        <f t="shared" si="7"/>
        <v>-1010.0499015196765</v>
      </c>
      <c r="AK10">
        <f t="shared" si="24"/>
        <v>2811.6926327245701</v>
      </c>
      <c r="AL10">
        <f t="shared" si="8"/>
        <v>14283.693852729673</v>
      </c>
      <c r="AN10">
        <f t="shared" si="9"/>
        <v>14409.704505977597</v>
      </c>
      <c r="AO10">
        <f t="shared" si="9"/>
        <v>-720.48522529887987</v>
      </c>
      <c r="AP10">
        <f t="shared" si="9"/>
        <v>-12.216518155983126</v>
      </c>
      <c r="AQ10">
        <f t="shared" si="9"/>
        <v>-6267.9196990559512</v>
      </c>
      <c r="AR10">
        <f t="shared" si="9"/>
        <v>7409.0830634667809</v>
      </c>
      <c r="AS10">
        <f t="shared" si="9"/>
        <v>-599.54438142787797</v>
      </c>
      <c r="AT10">
        <f t="shared" si="9"/>
        <v>1668.9616203277603</v>
      </c>
      <c r="AU10">
        <f t="shared" si="9"/>
        <v>8478.5003023666632</v>
      </c>
      <c r="AW10">
        <v>7</v>
      </c>
      <c r="AX10">
        <f>(R10*SUMPRODUCT(K11:$K$23, X11:$X$23)-$AZ$3*SUMPRODUCT(K10:$K$22, W11:$W$23))/Z10</f>
        <v>38268.003229485781</v>
      </c>
    </row>
    <row r="11" spans="1:52" x14ac:dyDescent="0.25">
      <c r="A11" t="s">
        <v>33</v>
      </c>
      <c r="C11" s="7">
        <f>AU25</f>
        <v>93534.660781855346</v>
      </c>
      <c r="E11">
        <v>2011</v>
      </c>
      <c r="F11" s="5">
        <v>1.5E-3</v>
      </c>
      <c r="G11" s="5"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2.7627288E-2</v>
      </c>
      <c r="O11">
        <f t="shared" si="21"/>
        <v>29488.157595297198</v>
      </c>
      <c r="P11">
        <f t="shared" si="22"/>
        <v>1474.4078797648599</v>
      </c>
      <c r="Q11" s="4">
        <f t="shared" si="23"/>
        <v>25</v>
      </c>
      <c r="R11">
        <f t="shared" si="0"/>
        <v>500000</v>
      </c>
      <c r="S11">
        <f t="shared" si="1"/>
        <v>40086.06292455714</v>
      </c>
      <c r="U11">
        <f t="shared" si="13"/>
        <v>2.7627288E-2</v>
      </c>
      <c r="V11">
        <f t="shared" si="14"/>
        <v>0.01</v>
      </c>
      <c r="W11">
        <f t="shared" si="15"/>
        <v>0.82324467329519613</v>
      </c>
      <c r="X11">
        <f t="shared" si="16"/>
        <v>2.2744017683592292E-2</v>
      </c>
      <c r="Y11">
        <f t="shared" si="17"/>
        <v>8.2324467329519622E-3</v>
      </c>
      <c r="Z11">
        <f t="shared" si="18"/>
        <v>0.7922682088786519</v>
      </c>
      <c r="AB11">
        <f t="shared" si="19"/>
        <v>31503.929816317534</v>
      </c>
      <c r="AC11">
        <f t="shared" si="2"/>
        <v>31758.91327423582</v>
      </c>
      <c r="AE11">
        <f t="shared" si="3"/>
        <v>23362.529801157525</v>
      </c>
      <c r="AF11">
        <f t="shared" si="4"/>
        <v>-1168.1264900578763</v>
      </c>
      <c r="AG11">
        <f t="shared" si="4"/>
        <v>-19.806705221966297</v>
      </c>
      <c r="AH11">
        <f t="shared" si="5"/>
        <v>-11372.008841796147</v>
      </c>
      <c r="AI11">
        <f t="shared" si="6"/>
        <v>10802.587764081536</v>
      </c>
      <c r="AJ11">
        <f t="shared" si="7"/>
        <v>-254.98345791828615</v>
      </c>
      <c r="AK11">
        <f t="shared" si="24"/>
        <v>2765.4641560619852</v>
      </c>
      <c r="AL11">
        <f t="shared" si="8"/>
        <v>13313.068462225236</v>
      </c>
      <c r="AN11">
        <f t="shared" si="9"/>
        <v>13188.308515964127</v>
      </c>
      <c r="AO11">
        <f t="shared" si="9"/>
        <v>-659.41542579820634</v>
      </c>
      <c r="AP11">
        <f t="shared" si="9"/>
        <v>-11.181021121227502</v>
      </c>
      <c r="AQ11">
        <f t="shared" si="9"/>
        <v>-6419.5770889695623</v>
      </c>
      <c r="AR11">
        <f t="shared" si="9"/>
        <v>6098.1349800751314</v>
      </c>
      <c r="AS11">
        <f t="shared" si="9"/>
        <v>-143.93991310509102</v>
      </c>
      <c r="AT11">
        <f t="shared" si="9"/>
        <v>1561.1235080448689</v>
      </c>
      <c r="AU11">
        <f t="shared" si="9"/>
        <v>7515.3185750149096</v>
      </c>
      <c r="AW11">
        <v>8</v>
      </c>
      <c r="AX11">
        <f>(R11*SUMPRODUCT(K12:$K$23, X12:$X$23)-$AZ$3*SUMPRODUCT(K11:$K$22, W12:$W$23))/Z11</f>
        <v>40086.06292455714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3.0780427999999999E-2</v>
      </c>
      <c r="O12">
        <f t="shared" si="21"/>
        <v>29488.157595297198</v>
      </c>
      <c r="P12">
        <f t="shared" si="22"/>
        <v>1474.4078797648599</v>
      </c>
      <c r="Q12" s="4">
        <f t="shared" si="23"/>
        <v>25</v>
      </c>
      <c r="R12">
        <f t="shared" si="0"/>
        <v>500000</v>
      </c>
      <c r="S12">
        <f t="shared" si="1"/>
        <v>41218.268209753362</v>
      </c>
      <c r="U12">
        <f t="shared" si="13"/>
        <v>3.0780427999999999E-2</v>
      </c>
      <c r="V12">
        <f t="shared" si="14"/>
        <v>0.01</v>
      </c>
      <c r="W12">
        <f t="shared" si="15"/>
        <v>0.7922682088786519</v>
      </c>
      <c r="X12">
        <f t="shared" si="16"/>
        <v>2.4386354560078306E-2</v>
      </c>
      <c r="Y12">
        <f t="shared" si="17"/>
        <v>7.9226820887865184E-3</v>
      </c>
      <c r="Z12">
        <f t="shared" si="18"/>
        <v>0.75995917222978704</v>
      </c>
      <c r="AB12">
        <f t="shared" si="19"/>
        <v>31758.91327423582</v>
      </c>
      <c r="AC12">
        <f t="shared" si="2"/>
        <v>31324.200989429512</v>
      </c>
      <c r="AE12">
        <f t="shared" si="3"/>
        <v>22409.795836703564</v>
      </c>
      <c r="AF12">
        <f t="shared" si="4"/>
        <v>-1120.4897918351783</v>
      </c>
      <c r="AG12">
        <f t="shared" si="4"/>
        <v>-18.998979305744676</v>
      </c>
      <c r="AH12">
        <f t="shared" si="5"/>
        <v>-12193.177280039154</v>
      </c>
      <c r="AI12">
        <f t="shared" si="6"/>
        <v>9077.1297855234898</v>
      </c>
      <c r="AJ12">
        <f t="shared" si="7"/>
        <v>434.71228480630816</v>
      </c>
      <c r="AK12">
        <f t="shared" si="24"/>
        <v>2753.2025826615081</v>
      </c>
      <c r="AL12">
        <f t="shared" si="8"/>
        <v>12265.044652991306</v>
      </c>
      <c r="AN12">
        <f t="shared" si="9"/>
        <v>12026.317758424815</v>
      </c>
      <c r="AO12">
        <f t="shared" si="9"/>
        <v>-601.3158879212408</v>
      </c>
      <c r="AP12">
        <f t="shared" si="9"/>
        <v>-10.195887721672026</v>
      </c>
      <c r="AQ12">
        <f t="shared" si="9"/>
        <v>-6543.5234449742838</v>
      </c>
      <c r="AR12">
        <f t="shared" si="9"/>
        <v>4871.2825378076204</v>
      </c>
      <c r="AS12">
        <f t="shared" si="9"/>
        <v>233.29030343100871</v>
      </c>
      <c r="AT12">
        <f t="shared" si="9"/>
        <v>1477.5185527649014</v>
      </c>
      <c r="AU12">
        <f t="shared" si="9"/>
        <v>6582.0913940035307</v>
      </c>
      <c r="AW12">
        <v>9</v>
      </c>
      <c r="AX12">
        <f>(R12*SUMPRODUCT(K13:$K$23, X13:$X$23)-$AZ$3*SUMPRODUCT(K12:$K$22, W13:$W$23))/Z12</f>
        <v>41218.268209753362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3.4133669999999998E-2</v>
      </c>
      <c r="O13">
        <f t="shared" si="21"/>
        <v>29488.157595297198</v>
      </c>
      <c r="P13">
        <f t="shared" si="22"/>
        <v>1474.4078797648599</v>
      </c>
      <c r="Q13" s="4">
        <f t="shared" si="23"/>
        <v>25</v>
      </c>
      <c r="R13">
        <f t="shared" si="0"/>
        <v>500000</v>
      </c>
      <c r="S13">
        <f t="shared" si="1"/>
        <v>41679.069107760421</v>
      </c>
      <c r="U13">
        <f t="shared" si="13"/>
        <v>3.4133669999999998E-2</v>
      </c>
      <c r="V13">
        <f t="shared" si="14"/>
        <v>0.01</v>
      </c>
      <c r="W13">
        <f t="shared" si="15"/>
        <v>0.75995917222978704</v>
      </c>
      <c r="X13">
        <f t="shared" si="16"/>
        <v>2.5940195598364715E-2</v>
      </c>
      <c r="Y13">
        <f t="shared" si="17"/>
        <v>7.599591722297871E-3</v>
      </c>
      <c r="Z13">
        <f t="shared" si="18"/>
        <v>0.7264193849091245</v>
      </c>
      <c r="AB13">
        <f t="shared" si="19"/>
        <v>31324.200989429512</v>
      </c>
      <c r="AC13">
        <f t="shared" si="2"/>
        <v>30276.483744844216</v>
      </c>
      <c r="AE13">
        <f t="shared" si="3"/>
        <v>21420.769302479119</v>
      </c>
      <c r="AF13">
        <f t="shared" si="4"/>
        <v>-1071.038465123956</v>
      </c>
      <c r="AG13">
        <f t="shared" si="4"/>
        <v>-18.160484622728113</v>
      </c>
      <c r="AH13">
        <f t="shared" si="5"/>
        <v>-12970.097799182357</v>
      </c>
      <c r="AI13">
        <f t="shared" si="6"/>
        <v>7361.4725535500802</v>
      </c>
      <c r="AJ13">
        <f t="shared" si="7"/>
        <v>1047.7172445852957</v>
      </c>
      <c r="AK13">
        <f t="shared" si="24"/>
        <v>2671.5422754447677</v>
      </c>
      <c r="AL13">
        <f t="shared" si="8"/>
        <v>11080.732073580144</v>
      </c>
      <c r="AN13">
        <f t="shared" si="9"/>
        <v>10930.448054729824</v>
      </c>
      <c r="AO13">
        <f t="shared" si="9"/>
        <v>-546.52240273649124</v>
      </c>
      <c r="AP13">
        <f t="shared" si="9"/>
        <v>-9.2668116170074182</v>
      </c>
      <c r="AQ13">
        <f t="shared" si="9"/>
        <v>-6618.2954616070119</v>
      </c>
      <c r="AR13">
        <f t="shared" si="9"/>
        <v>3756.3633787693138</v>
      </c>
      <c r="AS13">
        <f t="shared" si="9"/>
        <v>534.62220503251694</v>
      </c>
      <c r="AT13">
        <f t="shared" si="9"/>
        <v>1363.2168693579167</v>
      </c>
      <c r="AU13">
        <f t="shared" si="9"/>
        <v>5654.2024531597481</v>
      </c>
      <c r="AW13">
        <v>10</v>
      </c>
      <c r="AX13">
        <f>(R13*SUMPRODUCT(K14:$K$23, X14:$X$23)-$AZ$3*SUMPRODUCT(K13:$K$22, W14:$W$23))/Z13</f>
        <v>41679.069107760421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10"/>
        <v>5.1400000000000001E-2</v>
      </c>
      <c r="I14" s="5">
        <f t="shared" si="11"/>
        <v>1.0514000000000001</v>
      </c>
      <c r="J14">
        <f t="shared" si="12"/>
        <v>0.95111280197831449</v>
      </c>
      <c r="K14">
        <f t="shared" si="20"/>
        <v>0.48532753093089492</v>
      </c>
      <c r="L14" s="2">
        <v>11</v>
      </c>
      <c r="M14" s="6">
        <v>3.7867151000000002E-2</v>
      </c>
      <c r="O14">
        <f t="shared" si="21"/>
        <v>29488.157595297198</v>
      </c>
      <c r="P14">
        <f t="shared" si="22"/>
        <v>1474.4078797648599</v>
      </c>
      <c r="Q14" s="4">
        <f t="shared" si="23"/>
        <v>25</v>
      </c>
      <c r="R14">
        <f t="shared" si="0"/>
        <v>500000</v>
      </c>
      <c r="S14">
        <f t="shared" si="1"/>
        <v>41443.637621721311</v>
      </c>
      <c r="U14">
        <f t="shared" si="13"/>
        <v>3.7867151000000002E-2</v>
      </c>
      <c r="V14">
        <f t="shared" si="14"/>
        <v>0.01</v>
      </c>
      <c r="W14">
        <f t="shared" si="15"/>
        <v>0.7264193849091245</v>
      </c>
      <c r="X14">
        <f t="shared" si="16"/>
        <v>2.750743253768094E-2</v>
      </c>
      <c r="Y14">
        <f t="shared" si="17"/>
        <v>7.2641938490912447E-3</v>
      </c>
      <c r="Z14">
        <f t="shared" si="18"/>
        <v>0.69164775852235227</v>
      </c>
      <c r="AB14">
        <f t="shared" si="19"/>
        <v>30276.483744844216</v>
      </c>
      <c r="AC14">
        <f t="shared" si="2"/>
        <v>28664.399066076174</v>
      </c>
      <c r="AE14">
        <f t="shared" si="3"/>
        <v>20395.418103741184</v>
      </c>
      <c r="AF14">
        <f t="shared" si="4"/>
        <v>-1019.7709051870593</v>
      </c>
      <c r="AG14">
        <f t="shared" si="4"/>
        <v>-17.291193963058806</v>
      </c>
      <c r="AH14">
        <f t="shared" si="5"/>
        <v>-13753.71626884047</v>
      </c>
      <c r="AI14">
        <f t="shared" si="6"/>
        <v>5604.6397357505975</v>
      </c>
      <c r="AJ14">
        <f t="shared" si="7"/>
        <v>1612.0846787680421</v>
      </c>
      <c r="AK14">
        <f t="shared" si="24"/>
        <v>2552.1195304906746</v>
      </c>
      <c r="AL14">
        <f t="shared" si="8"/>
        <v>9768.8439450093138</v>
      </c>
      <c r="AN14">
        <f t="shared" si="9"/>
        <v>9898.4579105919838</v>
      </c>
      <c r="AO14">
        <f t="shared" si="9"/>
        <v>-494.9228955295992</v>
      </c>
      <c r="AP14">
        <f t="shared" si="9"/>
        <v>-8.391892472938526</v>
      </c>
      <c r="AQ14">
        <f t="shared" si="9"/>
        <v>-6675.0571578804256</v>
      </c>
      <c r="AR14">
        <f t="shared" si="9"/>
        <v>2720.085964709021</v>
      </c>
      <c r="AS14">
        <f t="shared" si="9"/>
        <v>782.38907679801878</v>
      </c>
      <c r="AT14">
        <f t="shared" si="9"/>
        <v>1238.6138703735539</v>
      </c>
      <c r="AU14">
        <f t="shared" si="9"/>
        <v>4741.0889118805935</v>
      </c>
      <c r="AW14">
        <v>11</v>
      </c>
      <c r="AX14">
        <f>(R14*SUMPRODUCT(K15:$K$23, X15:$X$23)-$AZ$3*SUMPRODUCT(K14:$K$22, W15:$W$23))/Z14</f>
        <v>41443.637621721311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10"/>
        <v>5.1900000000000002E-2</v>
      </c>
      <c r="I15" s="5">
        <f t="shared" si="11"/>
        <v>1.0519000000000001</v>
      </c>
      <c r="J15">
        <f t="shared" si="12"/>
        <v>0.95066070919288903</v>
      </c>
      <c r="K15">
        <f t="shared" si="20"/>
        <v>0.46138181474559836</v>
      </c>
      <c r="L15" s="2">
        <v>12</v>
      </c>
      <c r="M15" s="6">
        <v>4.2172894000000002E-2</v>
      </c>
      <c r="O15">
        <f t="shared" si="21"/>
        <v>29488.157595297198</v>
      </c>
      <c r="P15">
        <f t="shared" si="22"/>
        <v>1474.4078797648599</v>
      </c>
      <c r="Q15" s="4">
        <f t="shared" si="23"/>
        <v>25</v>
      </c>
      <c r="R15">
        <f t="shared" si="0"/>
        <v>500000</v>
      </c>
      <c r="S15">
        <f t="shared" si="1"/>
        <v>40454.389847982231</v>
      </c>
      <c r="U15">
        <f t="shared" si="13"/>
        <v>4.2172894000000002E-2</v>
      </c>
      <c r="V15">
        <f t="shared" si="14"/>
        <v>0.01</v>
      </c>
      <c r="W15">
        <f t="shared" si="15"/>
        <v>0.69164775852235227</v>
      </c>
      <c r="X15">
        <f t="shared" si="16"/>
        <v>2.9168787605500762E-2</v>
      </c>
      <c r="Y15">
        <f t="shared" si="17"/>
        <v>6.9164775852235232E-3</v>
      </c>
      <c r="Z15">
        <f t="shared" si="18"/>
        <v>0.65556249333162797</v>
      </c>
      <c r="AB15">
        <f t="shared" si="19"/>
        <v>28664.399066076174</v>
      </c>
      <c r="AC15">
        <f t="shared" si="2"/>
        <v>26520.380674952929</v>
      </c>
      <c r="AE15">
        <f t="shared" si="3"/>
        <v>19331.330116929013</v>
      </c>
      <c r="AF15">
        <f t="shared" si="4"/>
        <v>-966.5665058464507</v>
      </c>
      <c r="AG15">
        <f t="shared" si="4"/>
        <v>-16.389062333290699</v>
      </c>
      <c r="AH15">
        <f t="shared" si="5"/>
        <v>-14584.393802750381</v>
      </c>
      <c r="AI15">
        <f t="shared" si="6"/>
        <v>3763.9807459988897</v>
      </c>
      <c r="AJ15">
        <f t="shared" si="7"/>
        <v>2144.0183911232452</v>
      </c>
      <c r="AK15">
        <f t="shared" si="24"/>
        <v>2440.8135429445383</v>
      </c>
      <c r="AL15">
        <f t="shared" si="8"/>
        <v>8348.8126800666723</v>
      </c>
      <c r="AN15">
        <f t="shared" si="9"/>
        <v>8919.1241707949484</v>
      </c>
      <c r="AO15">
        <f t="shared" si="9"/>
        <v>-445.95620853974742</v>
      </c>
      <c r="AP15">
        <f t="shared" si="9"/>
        <v>-7.5616153213123933</v>
      </c>
      <c r="AQ15">
        <f t="shared" si="9"/>
        <v>-6728.9740796774295</v>
      </c>
      <c r="AR15">
        <f t="shared" si="9"/>
        <v>1736.6322672564588</v>
      </c>
      <c r="AS15">
        <f t="shared" si="9"/>
        <v>989.21109614438103</v>
      </c>
      <c r="AT15">
        <f t="shared" si="9"/>
        <v>1126.1469818993846</v>
      </c>
      <c r="AU15">
        <f t="shared" si="9"/>
        <v>3851.9903453002239</v>
      </c>
      <c r="AW15">
        <v>12</v>
      </c>
      <c r="AX15">
        <f>(R15*SUMPRODUCT(K16:$K$23, X16:$X$23)-$AZ$3*SUMPRODUCT(K15:$K$22, W16:$W$23))/Z15</f>
        <v>40454.389847982231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10"/>
        <v>5.4700000000000006E-2</v>
      </c>
      <c r="I16" s="5">
        <f t="shared" si="11"/>
        <v>1.0547</v>
      </c>
      <c r="J16">
        <f t="shared" si="12"/>
        <v>0.94813691096994412</v>
      </c>
      <c r="K16">
        <f t="shared" si="20"/>
        <v>0.43745312861059865</v>
      </c>
      <c r="L16" s="2">
        <v>13</v>
      </c>
      <c r="M16" s="6">
        <v>4.6777600000000003E-2</v>
      </c>
      <c r="O16">
        <f t="shared" si="21"/>
        <v>29488.157595297198</v>
      </c>
      <c r="P16">
        <f t="shared" si="22"/>
        <v>1474.4078797648599</v>
      </c>
      <c r="Q16" s="4">
        <f t="shared" si="23"/>
        <v>25</v>
      </c>
      <c r="R16">
        <f t="shared" si="0"/>
        <v>500000</v>
      </c>
      <c r="S16">
        <f t="shared" si="1"/>
        <v>38723.473013285613</v>
      </c>
      <c r="U16">
        <f t="shared" si="13"/>
        <v>4.6777600000000003E-2</v>
      </c>
      <c r="V16">
        <f t="shared" si="14"/>
        <v>0.01</v>
      </c>
      <c r="W16">
        <f t="shared" si="15"/>
        <v>0.65556249333162797</v>
      </c>
      <c r="X16">
        <f t="shared" si="16"/>
        <v>3.0665640088069563E-2</v>
      </c>
      <c r="Y16">
        <f t="shared" si="17"/>
        <v>6.5556249333162796E-3</v>
      </c>
      <c r="Z16">
        <f t="shared" si="18"/>
        <v>0.61834122831024207</v>
      </c>
      <c r="AB16">
        <f t="shared" si="19"/>
        <v>26520.380674952929</v>
      </c>
      <c r="AC16">
        <f t="shared" si="2"/>
        <v>23944.319867473536</v>
      </c>
      <c r="AE16">
        <f t="shared" si="3"/>
        <v>18233.743588082063</v>
      </c>
      <c r="AF16">
        <f t="shared" si="4"/>
        <v>-911.68717940410318</v>
      </c>
      <c r="AG16">
        <f t="shared" si="4"/>
        <v>-15.458530707756053</v>
      </c>
      <c r="AH16">
        <f t="shared" si="5"/>
        <v>-15332.820044034781</v>
      </c>
      <c r="AI16">
        <f t="shared" si="6"/>
        <v>1973.7778339354209</v>
      </c>
      <c r="AJ16">
        <f t="shared" si="7"/>
        <v>2576.0608074793927</v>
      </c>
      <c r="AK16">
        <f t="shared" si="24"/>
        <v>2398.18130847461</v>
      </c>
      <c r="AL16">
        <f t="shared" si="8"/>
        <v>6948.0199498894235</v>
      </c>
      <c r="AN16">
        <f t="shared" si="9"/>
        <v>7976.4081788899412</v>
      </c>
      <c r="AO16">
        <f t="shared" si="9"/>
        <v>-398.82040894449705</v>
      </c>
      <c r="AP16">
        <f t="shared" si="9"/>
        <v>-6.7623826218308967</v>
      </c>
      <c r="AQ16">
        <f t="shared" si="9"/>
        <v>-6707.3900986863118</v>
      </c>
      <c r="AR16">
        <f t="shared" si="9"/>
        <v>863.43528863730046</v>
      </c>
      <c r="AS16">
        <f t="shared" si="9"/>
        <v>1126.9058597230053</v>
      </c>
      <c r="AT16">
        <f t="shared" si="9"/>
        <v>1049.0919163676774</v>
      </c>
      <c r="AU16">
        <f t="shared" si="9"/>
        <v>3039.433064727983</v>
      </c>
      <c r="AW16">
        <v>13</v>
      </c>
      <c r="AX16">
        <f>(R16*SUMPRODUCT(K17:$K$23, X17:$X$23)-$AZ$3*SUMPRODUCT(K16:$K$22, W17:$W$23))/Z16</f>
        <v>38723.473013285613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10"/>
        <v>6.1700000000000005E-2</v>
      </c>
      <c r="I17" s="5">
        <f t="shared" si="11"/>
        <v>1.0617000000000001</v>
      </c>
      <c r="J17">
        <f t="shared" si="12"/>
        <v>0.94188565508147304</v>
      </c>
      <c r="K17">
        <f t="shared" si="20"/>
        <v>0.41203082660883361</v>
      </c>
      <c r="L17" s="2">
        <v>14</v>
      </c>
      <c r="M17" s="6">
        <v>5.1668436999999998E-2</v>
      </c>
      <c r="O17">
        <f t="shared" si="21"/>
        <v>29488.157595297198</v>
      </c>
      <c r="P17">
        <f t="shared" si="22"/>
        <v>1474.4078797648599</v>
      </c>
      <c r="Q17" s="4">
        <f t="shared" si="23"/>
        <v>25</v>
      </c>
      <c r="R17">
        <f t="shared" si="0"/>
        <v>500000</v>
      </c>
      <c r="S17">
        <f t="shared" si="1"/>
        <v>36292.182662016181</v>
      </c>
      <c r="U17">
        <f t="shared" si="13"/>
        <v>5.1668436999999998E-2</v>
      </c>
      <c r="V17">
        <f t="shared" si="14"/>
        <v>0.01</v>
      </c>
      <c r="W17">
        <f t="shared" si="15"/>
        <v>0.61834122831024207</v>
      </c>
      <c r="X17">
        <f t="shared" si="16"/>
        <v>3.1948724799450358E-2</v>
      </c>
      <c r="Y17">
        <f t="shared" si="17"/>
        <v>6.183412283102421E-3</v>
      </c>
      <c r="Z17">
        <f t="shared" si="18"/>
        <v>0.58020909122768938</v>
      </c>
      <c r="AB17">
        <f t="shared" si="19"/>
        <v>23944.319867473536</v>
      </c>
      <c r="AC17">
        <f t="shared" si="2"/>
        <v>21057.054320997711</v>
      </c>
      <c r="AE17">
        <f t="shared" si="3"/>
        <v>17109.297120346273</v>
      </c>
      <c r="AF17">
        <f t="shared" si="4"/>
        <v>-855.46485601731365</v>
      </c>
      <c r="AG17">
        <f t="shared" si="4"/>
        <v>-14.505227280692235</v>
      </c>
      <c r="AH17">
        <f t="shared" si="5"/>
        <v>-15974.36239972518</v>
      </c>
      <c r="AI17">
        <f t="shared" si="6"/>
        <v>264.96463732308803</v>
      </c>
      <c r="AJ17">
        <f t="shared" si="7"/>
        <v>2887.2655464758245</v>
      </c>
      <c r="AK17">
        <f t="shared" si="24"/>
        <v>2480.2259865322144</v>
      </c>
      <c r="AL17">
        <f t="shared" si="8"/>
        <v>5632.4561703311265</v>
      </c>
      <c r="AN17">
        <f t="shared" si="9"/>
        <v>7049.5578351924114</v>
      </c>
      <c r="AO17">
        <f t="shared" si="9"/>
        <v>-352.47789175962055</v>
      </c>
      <c r="AP17">
        <f t="shared" si="9"/>
        <v>-5.9766007866126252</v>
      </c>
      <c r="AQ17">
        <f t="shared" si="9"/>
        <v>-6581.929744107837</v>
      </c>
      <c r="AR17">
        <f t="shared" si="9"/>
        <v>109.17359853834176</v>
      </c>
      <c r="AS17">
        <f t="shared" si="9"/>
        <v>1189.6424097536396</v>
      </c>
      <c r="AT17">
        <f t="shared" si="9"/>
        <v>1021.9295634075781</v>
      </c>
      <c r="AU17">
        <f t="shared" si="9"/>
        <v>2320.7455716995592</v>
      </c>
      <c r="AW17">
        <v>14</v>
      </c>
      <c r="AX17">
        <f>(R17*SUMPRODUCT(K18:$K$23, X18:$X$23)-$AZ$3*SUMPRODUCT(K17:$K$22, W18:$W$23))/Z17</f>
        <v>36292.182662016181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10"/>
        <v>7.0099999999999996E-2</v>
      </c>
      <c r="I18" s="5">
        <f t="shared" si="11"/>
        <v>1.0701000000000001</v>
      </c>
      <c r="J18">
        <f t="shared" si="12"/>
        <v>0.93449210354172507</v>
      </c>
      <c r="K18">
        <f t="shared" si="20"/>
        <v>0.38503955388172473</v>
      </c>
      <c r="L18" s="2">
        <v>15</v>
      </c>
      <c r="M18" s="6">
        <v>5.7177164000000003E-2</v>
      </c>
      <c r="O18">
        <f t="shared" si="21"/>
        <v>29488.157595297198</v>
      </c>
      <c r="P18">
        <f t="shared" si="22"/>
        <v>1474.4078797648599</v>
      </c>
      <c r="Q18" s="4">
        <f t="shared" si="23"/>
        <v>25</v>
      </c>
      <c r="R18">
        <f t="shared" si="0"/>
        <v>500000</v>
      </c>
      <c r="S18">
        <f t="shared" si="1"/>
        <v>33138.478377923784</v>
      </c>
      <c r="U18">
        <f t="shared" si="13"/>
        <v>5.7177164000000003E-2</v>
      </c>
      <c r="V18">
        <f t="shared" si="14"/>
        <v>0.01</v>
      </c>
      <c r="W18">
        <f t="shared" si="15"/>
        <v>0.58020909122768938</v>
      </c>
      <c r="X18">
        <f t="shared" si="16"/>
        <v>3.3174710363416557E-2</v>
      </c>
      <c r="Y18">
        <f t="shared" si="17"/>
        <v>5.802090912276894E-3</v>
      </c>
      <c r="Z18">
        <f t="shared" si="18"/>
        <v>0.5412322899519959</v>
      </c>
      <c r="AB18">
        <f t="shared" si="19"/>
        <v>21057.054320997711</v>
      </c>
      <c r="AC18">
        <f t="shared" si="2"/>
        <v>17935.614538008391</v>
      </c>
      <c r="AE18">
        <f t="shared" si="3"/>
        <v>15959.943061768043</v>
      </c>
      <c r="AF18">
        <f t="shared" si="4"/>
        <v>-797.99715308840211</v>
      </c>
      <c r="AG18">
        <f t="shared" si="4"/>
        <v>-13.530807248799897</v>
      </c>
      <c r="AH18">
        <f t="shared" si="5"/>
        <v>-16587.355181708277</v>
      </c>
      <c r="AI18">
        <f t="shared" si="6"/>
        <v>-1438.9400802774362</v>
      </c>
      <c r="AJ18">
        <f t="shared" si="7"/>
        <v>3121.4397829893205</v>
      </c>
      <c r="AK18">
        <f t="shared" si="24"/>
        <v>2538.9519161003823</v>
      </c>
      <c r="AL18">
        <f t="shared" si="8"/>
        <v>4221.451618812267</v>
      </c>
      <c r="AN18">
        <f t="shared" si="9"/>
        <v>6145.2093564808947</v>
      </c>
      <c r="AO18">
        <f t="shared" si="9"/>
        <v>-307.26046782404472</v>
      </c>
      <c r="AP18">
        <f t="shared" si="9"/>
        <v>-5.2098959867375196</v>
      </c>
      <c r="AQ18">
        <f t="shared" si="9"/>
        <v>-6386.7878392426701</v>
      </c>
      <c r="AR18">
        <f t="shared" si="9"/>
        <v>-554.04884657255718</v>
      </c>
      <c r="AS18">
        <f t="shared" si="9"/>
        <v>1201.8777815108756</v>
      </c>
      <c r="AT18">
        <f t="shared" si="9"/>
        <v>977.59691310244136</v>
      </c>
      <c r="AU18">
        <f t="shared" si="9"/>
        <v>1625.42584804076</v>
      </c>
      <c r="AW18">
        <v>15</v>
      </c>
      <c r="AX18">
        <f>(R18*SUMPRODUCT(K19:$K$23, X19:$X$23)-$AZ$3*SUMPRODUCT(K18:$K$22, W19:$W$23))/Z18</f>
        <v>33138.478377923784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10"/>
        <v>7.3400000000000007E-2</v>
      </c>
      <c r="I19" s="5">
        <f t="shared" si="11"/>
        <v>1.0733999999999999</v>
      </c>
      <c r="J19">
        <f t="shared" si="12"/>
        <v>0.93161915408980811</v>
      </c>
      <c r="K19">
        <f t="shared" si="20"/>
        <v>0.35871022347840947</v>
      </c>
      <c r="L19" s="2">
        <v>16</v>
      </c>
      <c r="M19" s="6">
        <v>6.3388860000000005E-2</v>
      </c>
      <c r="O19">
        <f t="shared" si="21"/>
        <v>29488.157595297198</v>
      </c>
      <c r="P19">
        <f t="shared" si="22"/>
        <v>1474.4078797648599</v>
      </c>
      <c r="Q19" s="4">
        <f t="shared" si="23"/>
        <v>25</v>
      </c>
      <c r="R19">
        <f t="shared" si="0"/>
        <v>500000</v>
      </c>
      <c r="S19">
        <f t="shared" si="1"/>
        <v>29169.272888805815</v>
      </c>
      <c r="U19">
        <f t="shared" si="13"/>
        <v>6.3388860000000005E-2</v>
      </c>
      <c r="V19">
        <f t="shared" si="14"/>
        <v>0.01</v>
      </c>
      <c r="W19">
        <f t="shared" si="15"/>
        <v>0.5412322899519959</v>
      </c>
      <c r="X19">
        <f t="shared" si="16"/>
        <v>3.430809785524648E-2</v>
      </c>
      <c r="Y19">
        <f t="shared" si="17"/>
        <v>5.4123228995199592E-3</v>
      </c>
      <c r="Z19">
        <f t="shared" si="18"/>
        <v>0.50151186919722945</v>
      </c>
      <c r="AB19">
        <f t="shared" si="19"/>
        <v>17935.614538008391</v>
      </c>
      <c r="AC19">
        <f t="shared" si="2"/>
        <v>14628.736569589073</v>
      </c>
      <c r="AE19">
        <f t="shared" si="3"/>
        <v>14788.661034799976</v>
      </c>
      <c r="AF19">
        <f t="shared" si="4"/>
        <v>-739.43305173999886</v>
      </c>
      <c r="AG19">
        <f t="shared" si="4"/>
        <v>-12.537796729930736</v>
      </c>
      <c r="AH19">
        <f t="shared" si="5"/>
        <v>-17154.04892762324</v>
      </c>
      <c r="AI19">
        <f t="shared" si="6"/>
        <v>-3117.3587412931938</v>
      </c>
      <c r="AJ19">
        <f t="shared" si="7"/>
        <v>3306.8779684193178</v>
      </c>
      <c r="AK19">
        <f t="shared" si="24"/>
        <v>2347.6874410464184</v>
      </c>
      <c r="AL19">
        <f t="shared" si="8"/>
        <v>2537.2066681725423</v>
      </c>
      <c r="AN19">
        <f t="shared" si="9"/>
        <v>5304.8439047395459</v>
      </c>
      <c r="AO19">
        <f t="shared" si="9"/>
        <v>-265.2421952369773</v>
      </c>
      <c r="AP19">
        <f t="shared" si="9"/>
        <v>-4.497435866920326</v>
      </c>
      <c r="AQ19">
        <f t="shared" si="9"/>
        <v>-6153.3327243873027</v>
      </c>
      <c r="AR19">
        <f t="shared" si="9"/>
        <v>-1118.2284507516549</v>
      </c>
      <c r="AS19">
        <f t="shared" si="9"/>
        <v>1186.2109350675221</v>
      </c>
      <c r="AT19">
        <f t="shared" si="9"/>
        <v>842.13948663521603</v>
      </c>
      <c r="AU19">
        <f t="shared" si="9"/>
        <v>910.12197095108331</v>
      </c>
      <c r="AW19">
        <v>16</v>
      </c>
      <c r="AX19">
        <f>(R19*SUMPRODUCT(K20:$K$23, X20:$X$23)-$AZ$3*SUMPRODUCT(K19:$K$22, W20:$W$23))/Z19</f>
        <v>29169.272888805815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0.34023543913346244</v>
      </c>
      <c r="L20" s="2">
        <v>17</v>
      </c>
      <c r="M20" s="6">
        <v>7.0498397000000004E-2</v>
      </c>
      <c r="O20">
        <f t="shared" si="21"/>
        <v>29488.157595297198</v>
      </c>
      <c r="P20">
        <f t="shared" si="22"/>
        <v>1474.4078797648599</v>
      </c>
      <c r="Q20" s="4">
        <f t="shared" si="23"/>
        <v>25</v>
      </c>
      <c r="R20">
        <f t="shared" si="0"/>
        <v>500000</v>
      </c>
      <c r="S20">
        <f t="shared" si="1"/>
        <v>24008.471427438366</v>
      </c>
      <c r="U20">
        <f t="shared" si="13"/>
        <v>7.0498397000000004E-2</v>
      </c>
      <c r="V20">
        <f t="shared" si="14"/>
        <v>0.01</v>
      </c>
      <c r="W20">
        <f t="shared" si="15"/>
        <v>0.50151186919722945</v>
      </c>
      <c r="X20">
        <f t="shared" si="16"/>
        <v>3.5355782854878358E-2</v>
      </c>
      <c r="Y20">
        <f t="shared" si="17"/>
        <v>5.0151186919722944E-3</v>
      </c>
      <c r="Z20">
        <f t="shared" si="18"/>
        <v>0.46114096765037882</v>
      </c>
      <c r="AB20">
        <f t="shared" si="19"/>
        <v>14628.736569589073</v>
      </c>
      <c r="AC20">
        <f t="shared" si="2"/>
        <v>11071.2897458554</v>
      </c>
      <c r="AE20">
        <f t="shared" si="3"/>
        <v>13598.197527722217</v>
      </c>
      <c r="AF20">
        <f t="shared" si="4"/>
        <v>-679.90987638611091</v>
      </c>
      <c r="AG20">
        <f t="shared" si="4"/>
        <v>-11.528524191259471</v>
      </c>
      <c r="AH20">
        <f t="shared" si="5"/>
        <v>-17677.891427439179</v>
      </c>
      <c r="AI20">
        <f t="shared" si="6"/>
        <v>-4771.1323002943318</v>
      </c>
      <c r="AJ20">
        <f t="shared" si="7"/>
        <v>3557.4468237336732</v>
      </c>
      <c r="AK20">
        <f t="shared" si="24"/>
        <v>1495.8034151962374</v>
      </c>
      <c r="AL20">
        <f t="shared" si="8"/>
        <v>282.11793863557887</v>
      </c>
      <c r="AN20">
        <f t="shared" si="9"/>
        <v>4626.5887072681317</v>
      </c>
      <c r="AO20">
        <f t="shared" si="9"/>
        <v>-231.32943536340662</v>
      </c>
      <c r="AP20">
        <f t="shared" si="9"/>
        <v>-3.9224124907739113</v>
      </c>
      <c r="AQ20">
        <f t="shared" si="9"/>
        <v>-6014.6451527684403</v>
      </c>
      <c r="AR20">
        <f t="shared" si="9"/>
        <v>-1623.3082933544888</v>
      </c>
      <c r="AS20">
        <f t="shared" si="9"/>
        <v>1210.3694822669675</v>
      </c>
      <c r="AT20">
        <f t="shared" si="9"/>
        <v>508.9253318266247</v>
      </c>
      <c r="AU20">
        <f t="shared" si="9"/>
        <v>95.986520739103383</v>
      </c>
      <c r="AW20">
        <v>17</v>
      </c>
      <c r="AX20">
        <f>(R20*SUMPRODUCT(K21:$K$23, X21:$X$23)-$AZ$3*SUMPRODUCT(K20:$K$22, W21:$W$23))/Z20</f>
        <v>24008.471427438366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10"/>
        <v>5.1300000000000005E-2</v>
      </c>
      <c r="I21" s="5">
        <f t="shared" si="11"/>
        <v>1.0512999999999999</v>
      </c>
      <c r="J21">
        <f t="shared" si="12"/>
        <v>0.95120327213925626</v>
      </c>
      <c r="K21">
        <f t="shared" si="20"/>
        <v>0.32363306300148625</v>
      </c>
      <c r="L21" s="2">
        <v>18</v>
      </c>
      <c r="M21" s="6">
        <v>7.8701599999999997E-2</v>
      </c>
      <c r="O21">
        <f t="shared" si="21"/>
        <v>29488.157595297198</v>
      </c>
      <c r="P21">
        <f t="shared" si="22"/>
        <v>1474.4078797648599</v>
      </c>
      <c r="Q21" s="4">
        <f t="shared" si="23"/>
        <v>25</v>
      </c>
      <c r="R21">
        <f t="shared" si="0"/>
        <v>500000</v>
      </c>
      <c r="S21">
        <f t="shared" si="1"/>
        <v>17470.115328395892</v>
      </c>
      <c r="U21">
        <f t="shared" si="13"/>
        <v>7.8701599999999997E-2</v>
      </c>
      <c r="V21">
        <f t="shared" si="14"/>
        <v>0.01</v>
      </c>
      <c r="W21">
        <f t="shared" si="15"/>
        <v>0.46114096765037882</v>
      </c>
      <c r="X21">
        <f t="shared" si="16"/>
        <v>3.6292531979633051E-2</v>
      </c>
      <c r="Y21">
        <f t="shared" si="17"/>
        <v>4.6114096765037882E-3</v>
      </c>
      <c r="Z21">
        <f t="shared" si="18"/>
        <v>0.42023702599424195</v>
      </c>
      <c r="AB21">
        <f t="shared" si="19"/>
        <v>11071.2897458554</v>
      </c>
      <c r="AC21">
        <f t="shared" si="2"/>
        <v>7341.5893093815093</v>
      </c>
      <c r="AE21">
        <f t="shared" si="3"/>
        <v>12392.015649897212</v>
      </c>
      <c r="AF21">
        <f t="shared" si="4"/>
        <v>-619.6007824948606</v>
      </c>
      <c r="AG21">
        <f t="shared" si="4"/>
        <v>-10.505925649856049</v>
      </c>
      <c r="AH21">
        <f t="shared" si="5"/>
        <v>-18146.265989816526</v>
      </c>
      <c r="AI21">
        <f t="shared" si="6"/>
        <v>-6384.3570480640301</v>
      </c>
      <c r="AJ21">
        <f t="shared" si="7"/>
        <v>3729.7004364738905</v>
      </c>
      <c r="AK21">
        <f t="shared" si="24"/>
        <v>1171.8820466601228</v>
      </c>
      <c r="AL21">
        <f t="shared" si="8"/>
        <v>-1482.7745649300168</v>
      </c>
      <c r="AN21">
        <f t="shared" si="9"/>
        <v>4010.465981538588</v>
      </c>
      <c r="AO21">
        <f t="shared" si="9"/>
        <v>-200.52329907692939</v>
      </c>
      <c r="AP21">
        <f t="shared" si="9"/>
        <v>-3.4000648977287931</v>
      </c>
      <c r="AQ21">
        <f t="shared" si="9"/>
        <v>-5872.7316443240188</v>
      </c>
      <c r="AR21">
        <f t="shared" si="9"/>
        <v>-2066.1890267600888</v>
      </c>
      <c r="AS21">
        <f t="shared" si="9"/>
        <v>1207.0543763340254</v>
      </c>
      <c r="AT21">
        <f t="shared" si="9"/>
        <v>379.25977623706615</v>
      </c>
      <c r="AU21">
        <f t="shared" si="9"/>
        <v>-479.87487418899752</v>
      </c>
      <c r="AW21">
        <v>18</v>
      </c>
      <c r="AX21">
        <f>(R21*SUMPRODUCT(K22:$K$23, X22:$X$23)-$AZ$3*SUMPRODUCT(K21:$K$22, W22:$W$23))/Z21</f>
        <v>17470.115328395892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10"/>
        <v>7.0000000000000007E-2</v>
      </c>
      <c r="I22" s="5">
        <f t="shared" si="11"/>
        <v>1.07</v>
      </c>
      <c r="J22">
        <f t="shared" si="12"/>
        <v>0.93457943925233644</v>
      </c>
      <c r="K22">
        <f t="shared" si="20"/>
        <v>0.30246080654344509</v>
      </c>
      <c r="L22" s="2">
        <v>19</v>
      </c>
      <c r="M22" s="6">
        <v>8.8159118999999994E-2</v>
      </c>
      <c r="O22">
        <f t="shared" si="21"/>
        <v>29488.157595297198</v>
      </c>
      <c r="P22">
        <f t="shared" si="22"/>
        <v>1474.4078797648599</v>
      </c>
      <c r="Q22" s="4">
        <f t="shared" si="23"/>
        <v>25</v>
      </c>
      <c r="R22">
        <f t="shared" si="0"/>
        <v>500000</v>
      </c>
      <c r="S22">
        <f t="shared" si="1"/>
        <v>9489.7482500632577</v>
      </c>
      <c r="U22">
        <f t="shared" si="13"/>
        <v>8.8159118999999994E-2</v>
      </c>
      <c r="V22">
        <f t="shared" si="14"/>
        <v>0.01</v>
      </c>
      <c r="W22">
        <f t="shared" si="15"/>
        <v>0.42023702599424195</v>
      </c>
      <c r="X22">
        <f t="shared" si="16"/>
        <v>3.7047725982832465E-2</v>
      </c>
      <c r="Y22">
        <f t="shared" si="17"/>
        <v>4.2023702599424196E-3</v>
      </c>
      <c r="Z22">
        <f t="shared" si="18"/>
        <v>0.37898692975146708</v>
      </c>
      <c r="AB22">
        <f t="shared" si="19"/>
        <v>7341.5893093815093</v>
      </c>
      <c r="AC22">
        <f t="shared" si="2"/>
        <v>3596.4905534058316</v>
      </c>
      <c r="AE22">
        <f t="shared" si="3"/>
        <v>11175.626311069089</v>
      </c>
      <c r="AF22">
        <f t="shared" si="4"/>
        <v>-558.78131555345453</v>
      </c>
      <c r="AG22">
        <f t="shared" si="4"/>
        <v>-9.4746732437866772</v>
      </c>
      <c r="AH22">
        <f t="shared" si="5"/>
        <v>-18523.862991416234</v>
      </c>
      <c r="AI22">
        <f t="shared" si="6"/>
        <v>-7916.492669144387</v>
      </c>
      <c r="AJ22">
        <f t="shared" si="7"/>
        <v>3745.0987559756777</v>
      </c>
      <c r="AK22">
        <f t="shared" si="24"/>
        <v>1257.0904013428003</v>
      </c>
      <c r="AL22">
        <f t="shared" si="8"/>
        <v>-2914.303511825909</v>
      </c>
      <c r="AN22">
        <f t="shared" si="9"/>
        <v>3380.1889476741026</v>
      </c>
      <c r="AO22">
        <f t="shared" si="9"/>
        <v>-169.00944738370515</v>
      </c>
      <c r="AP22">
        <f t="shared" si="9"/>
        <v>-2.8657173110513177</v>
      </c>
      <c r="AQ22">
        <f t="shared" si="9"/>
        <v>-5602.7425406840275</v>
      </c>
      <c r="AR22">
        <f t="shared" si="9"/>
        <v>-2394.4287577046816</v>
      </c>
      <c r="AS22">
        <f t="shared" si="9"/>
        <v>1132.7455903172563</v>
      </c>
      <c r="AT22">
        <f t="shared" si="9"/>
        <v>380.22057668816649</v>
      </c>
      <c r="AU22">
        <f t="shared" si="9"/>
        <v>-881.46259069925895</v>
      </c>
      <c r="AW22">
        <v>19</v>
      </c>
      <c r="AX22">
        <f>(R22*SUMPRODUCT(K23:$K$23, X23:$X$23)-$AZ$3*SUMPRODUCT(K22:$K$22, W23:$W$23))/Z22</f>
        <v>9489.7482500632577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10"/>
        <v>0.10390000000000001</v>
      </c>
      <c r="I23" s="5">
        <f t="shared" si="11"/>
        <v>1.1039000000000001</v>
      </c>
      <c r="J23">
        <f t="shared" si="12"/>
        <v>0.90587915572062683</v>
      </c>
      <c r="K23">
        <f t="shared" si="20"/>
        <v>0.2739929400701559</v>
      </c>
      <c r="L23" s="2">
        <v>20</v>
      </c>
      <c r="M23" s="6">
        <v>9.9426106E-2</v>
      </c>
      <c r="O23">
        <f t="shared" si="21"/>
        <v>29488.157595297198</v>
      </c>
      <c r="P23">
        <f t="shared" si="22"/>
        <v>1474.4078797648599</v>
      </c>
      <c r="Q23" s="4">
        <f t="shared" si="23"/>
        <v>25</v>
      </c>
      <c r="R23">
        <f t="shared" si="0"/>
        <v>500000</v>
      </c>
      <c r="S23">
        <f t="shared" si="1"/>
        <v>10655.767381008878</v>
      </c>
      <c r="U23">
        <f t="shared" si="13"/>
        <v>9.9426106E-2</v>
      </c>
      <c r="V23">
        <f t="shared" si="14"/>
        <v>0.01</v>
      </c>
      <c r="W23">
        <f t="shared" si="15"/>
        <v>0.37898692975146708</v>
      </c>
      <c r="X23">
        <f t="shared" si="16"/>
        <v>3.7681194650083918E-2</v>
      </c>
      <c r="Y23">
        <f t="shared" si="17"/>
        <v>3.7898692975146708E-3</v>
      </c>
      <c r="Z23">
        <f t="shared" si="18"/>
        <v>0.3375158658038685</v>
      </c>
      <c r="AB23">
        <f t="shared" si="19"/>
        <v>3596.4905534058316</v>
      </c>
      <c r="AC23">
        <f t="shared" si="2"/>
        <v>3596.4905534058316</v>
      </c>
      <c r="AE23">
        <f t="shared" si="3"/>
        <v>9952.7210417376555</v>
      </c>
      <c r="AF23">
        <f t="shared" si="4"/>
        <v>-497.63605208688273</v>
      </c>
      <c r="AG23">
        <f t="shared" si="4"/>
        <v>-8.4378966450967123</v>
      </c>
      <c r="AH23">
        <f t="shared" si="5"/>
        <v>-18840.597325041959</v>
      </c>
      <c r="AI23">
        <f t="shared" si="6"/>
        <v>-9393.9502320362826</v>
      </c>
      <c r="AJ23">
        <f t="shared" si="7"/>
        <v>0</v>
      </c>
      <c r="AK23">
        <f t="shared" si="24"/>
        <v>1356.0586989235812</v>
      </c>
      <c r="AL23">
        <f t="shared" si="8"/>
        <v>-8037.8915331127009</v>
      </c>
      <c r="AN23">
        <f t="shared" si="9"/>
        <v>2726.9752999238049</v>
      </c>
      <c r="AO23">
        <f t="shared" si="9"/>
        <v>-136.34876499619023</v>
      </c>
      <c r="AP23">
        <f t="shared" si="9"/>
        <v>-2.3119241097981531</v>
      </c>
      <c r="AQ23">
        <f t="shared" si="9"/>
        <v>-5162.1906537661607</v>
      </c>
      <c r="AR23">
        <f t="shared" si="9"/>
        <v>-2573.8760429483441</v>
      </c>
      <c r="AS23">
        <f t="shared" si="9"/>
        <v>0</v>
      </c>
      <c r="AT23">
        <f t="shared" si="9"/>
        <v>371.5505098257824</v>
      </c>
      <c r="AU23">
        <f t="shared" si="9"/>
        <v>-2202.3255331225619</v>
      </c>
      <c r="AW23">
        <v>20</v>
      </c>
      <c r="AX23">
        <f>(R23*SUMPRODUCT(K$23:$K24, X$23:$X24)-$AZ$3*SUMPRODUCT(K$22:$K23, W$23:$W24))/Z23</f>
        <v>10655.767381008878</v>
      </c>
    </row>
    <row r="25" spans="5:50" x14ac:dyDescent="0.25">
      <c r="AN25" s="8">
        <f t="shared" ref="AN25:AU25" si="25">SUM(AN3:AN23)</f>
        <v>237507.95109702394</v>
      </c>
      <c r="AO25" s="8">
        <f t="shared" si="25"/>
        <v>-33991.515751324092</v>
      </c>
      <c r="AP25" s="8">
        <f t="shared" si="25"/>
        <v>-1698.7913446041903</v>
      </c>
      <c r="AQ25" s="8">
        <f t="shared" si="25"/>
        <v>-121293.88839257344</v>
      </c>
      <c r="AR25" s="8">
        <f t="shared" si="25"/>
        <v>80523.755608522275</v>
      </c>
      <c r="AS25" s="8">
        <f t="shared" si="25"/>
        <v>-14662.455937924129</v>
      </c>
      <c r="AT25" s="8">
        <f t="shared" si="25"/>
        <v>27673.361111257258</v>
      </c>
      <c r="AU25" s="9">
        <f t="shared" si="25"/>
        <v>93534.660781855346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80" priority="1" operator="lessThan">
      <formula>0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B40274-854B-41F2-8BF7-577FE5711E91}">
  <dimension ref="A1:AZ29"/>
  <sheetViews>
    <sheetView workbookViewId="0">
      <selection activeCell="M33" sqref="M33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0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v>1737.6045711634602</v>
      </c>
      <c r="K3">
        <v>1</v>
      </c>
      <c r="L3" s="2">
        <v>0</v>
      </c>
      <c r="O3">
        <f>$C$3</f>
        <v>1737.6045711634602</v>
      </c>
      <c r="P3">
        <f>O3*B5</f>
        <v>1390.0836569307683</v>
      </c>
      <c r="Q3" s="4">
        <f>B8</f>
        <v>1522.432587</v>
      </c>
      <c r="R3">
        <f t="shared" ref="R3:R23" si="0">$C$6</f>
        <v>1000000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1737.6045711634602</v>
      </c>
      <c r="AF3">
        <f t="shared" ref="AF3:AG23" si="4">-$Z3*P3</f>
        <v>-1390.0836569307683</v>
      </c>
      <c r="AG3">
        <f t="shared" si="4"/>
        <v>-1522.432587</v>
      </c>
      <c r="AH3">
        <f t="shared" ref="AH3:AH23" si="5">-X3*R3</f>
        <v>0</v>
      </c>
      <c r="AI3">
        <f t="shared" ref="AI3:AI23" si="6">SUM(AE3:AH3)</f>
        <v>-1174.9116727673081</v>
      </c>
      <c r="AJ3">
        <f t="shared" ref="AJ3:AJ23" si="7">AB3-AC3</f>
        <v>0</v>
      </c>
      <c r="AL3">
        <f t="shared" ref="AL3:AL23" si="8">SUM(AI3:AK3)</f>
        <v>-1174.9116727673081</v>
      </c>
      <c r="AN3">
        <f t="shared" ref="AN3:AU23" si="9">AE3*$K3</f>
        <v>1737.6045711634602</v>
      </c>
      <c r="AO3">
        <f t="shared" si="9"/>
        <v>-1390.0836569307683</v>
      </c>
      <c r="AP3">
        <f t="shared" si="9"/>
        <v>-1522.432587</v>
      </c>
      <c r="AQ3">
        <f t="shared" si="9"/>
        <v>0</v>
      </c>
      <c r="AR3">
        <f t="shared" si="9"/>
        <v>-1174.9116727673081</v>
      </c>
      <c r="AS3">
        <f t="shared" si="9"/>
        <v>0</v>
      </c>
      <c r="AT3">
        <f t="shared" si="9"/>
        <v>0</v>
      </c>
      <c r="AU3">
        <f t="shared" si="9"/>
        <v>-1174.9116727673081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1834.9521870306353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 t="array" ref="F4:F23">EconomicRates!C44:C63</f>
        <v>1.5900000000000001E-2</v>
      </c>
      <c r="G4" s="5">
        <f t="array" ref="G4:G23">EconomicRates!D44:D63</f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Mortalities!B2:B21</f>
        <v>1.784809E-3</v>
      </c>
      <c r="R4">
        <f t="shared" si="0"/>
        <v>1000000</v>
      </c>
      <c r="S4">
        <f t="shared" si="1"/>
        <v>162.4041316715886</v>
      </c>
      <c r="U4">
        <f t="shared" ref="U4:U23" si="13">M4</f>
        <v>1.784809E-3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1.784809E-3</v>
      </c>
      <c r="Y4">
        <f t="shared" ref="Y4:Y23" si="17">V4*W4</f>
        <v>0.01</v>
      </c>
      <c r="Z4">
        <f t="shared" ref="Z4:Z23" si="18">MAX(0, W4-X4-Y4)</f>
        <v>0.98821519099999999</v>
      </c>
      <c r="AB4">
        <f t="shared" ref="AB4:AB23" si="19">AC3</f>
        <v>0</v>
      </c>
      <c r="AC4">
        <f t="shared" si="2"/>
        <v>160.49022999902809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-1784.809</v>
      </c>
      <c r="AI4">
        <f t="shared" si="6"/>
        <v>-1784.809</v>
      </c>
      <c r="AJ4">
        <f t="shared" si="7"/>
        <v>-160.49022999902809</v>
      </c>
      <c r="AK4">
        <f>G4*MAX(0, SUM(AB4, AE4:AF4))</f>
        <v>0</v>
      </c>
      <c r="AL4">
        <f t="shared" si="8"/>
        <v>-1945.2992299990281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-1674.4619570316163</v>
      </c>
      <c r="AR4">
        <f t="shared" si="9"/>
        <v>-1674.4619570316163</v>
      </c>
      <c r="AS4">
        <f t="shared" si="9"/>
        <v>-150.56781123841643</v>
      </c>
      <c r="AT4">
        <f t="shared" si="9"/>
        <v>0</v>
      </c>
      <c r="AU4">
        <f t="shared" si="9"/>
        <v>-1825.0297682700327</v>
      </c>
      <c r="AW4">
        <v>1</v>
      </c>
      <c r="AX4">
        <f>(R4*SUMPRODUCT(K5:$K$23, X5:$X$23)-$AZ$3*SUMPRODUCT(K4:$K$22, W5:$W$23))/Z4</f>
        <v>162.4041316715886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v>3.6400000000000002E-2</v>
      </c>
      <c r="G5" s="5"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1.7924099999999999E-3</v>
      </c>
      <c r="O5">
        <f t="shared" ref="O5:O23" si="21">$C$3</f>
        <v>1737.6045711634602</v>
      </c>
      <c r="P5">
        <f t="shared" ref="P5:P23" si="22">O5*$C$5</f>
        <v>86.880228558173016</v>
      </c>
      <c r="Q5" s="4">
        <f t="shared" ref="Q5:Q23" si="23">$C$8</f>
        <v>25</v>
      </c>
      <c r="R5">
        <f t="shared" si="0"/>
        <v>1000000</v>
      </c>
      <c r="S5">
        <f t="shared" si="1"/>
        <v>340.06119808726692</v>
      </c>
      <c r="U5">
        <f t="shared" si="13"/>
        <v>1.7924099999999999E-3</v>
      </c>
      <c r="V5">
        <f t="shared" si="14"/>
        <v>0.01</v>
      </c>
      <c r="W5">
        <f t="shared" si="15"/>
        <v>0.98821519099999999</v>
      </c>
      <c r="X5">
        <f t="shared" si="16"/>
        <v>1.7712867905003099E-3</v>
      </c>
      <c r="Y5">
        <f t="shared" si="17"/>
        <v>9.8821519099999994E-3</v>
      </c>
      <c r="Z5">
        <f t="shared" si="18"/>
        <v>0.97656175229949971</v>
      </c>
      <c r="AB5">
        <f t="shared" si="19"/>
        <v>160.49022999902809</v>
      </c>
      <c r="AC5">
        <f t="shared" si="2"/>
        <v>332.09075949316866</v>
      </c>
      <c r="AE5">
        <f t="shared" si="3"/>
        <v>1696.8781648190093</v>
      </c>
      <c r="AF5">
        <f t="shared" si="4"/>
        <v>-84.843908240950483</v>
      </c>
      <c r="AG5">
        <f t="shared" si="4"/>
        <v>-24.414043807487491</v>
      </c>
      <c r="AH5">
        <f t="shared" si="5"/>
        <v>-1771.28679050031</v>
      </c>
      <c r="AI5">
        <f t="shared" si="6"/>
        <v>-183.66657772973872</v>
      </c>
      <c r="AJ5">
        <f t="shared" si="7"/>
        <v>-171.60052949414057</v>
      </c>
      <c r="AK5">
        <f>G5*SUM(AB5, AE5:AF5)</f>
        <v>72.673503949660571</v>
      </c>
      <c r="AL5">
        <f t="shared" si="8"/>
        <v>-282.59360327421871</v>
      </c>
      <c r="AN5">
        <f t="shared" si="9"/>
        <v>1465.3603701793772</v>
      </c>
      <c r="AO5">
        <f t="shared" si="9"/>
        <v>-73.268018508968879</v>
      </c>
      <c r="AP5">
        <f t="shared" si="9"/>
        <v>-21.083052992865426</v>
      </c>
      <c r="AQ5">
        <f t="shared" si="9"/>
        <v>-1529.6168698701017</v>
      </c>
      <c r="AR5">
        <f t="shared" si="9"/>
        <v>-158.60757119255868</v>
      </c>
      <c r="AS5">
        <f t="shared" si="9"/>
        <v>-148.18778427108325</v>
      </c>
      <c r="AT5">
        <f t="shared" si="9"/>
        <v>62.758113609921836</v>
      </c>
      <c r="AU5">
        <f t="shared" si="9"/>
        <v>-244.03724185372008</v>
      </c>
      <c r="AW5">
        <v>2</v>
      </c>
      <c r="AX5">
        <f>(R5*SUMPRODUCT(K6:$K$23, X6:$X$23)-$AZ$3*SUMPRODUCT(K5:$K$22, W6:$W$23))/Z5</f>
        <v>340.06119808726692</v>
      </c>
    </row>
    <row r="6" spans="1:52" x14ac:dyDescent="0.25">
      <c r="A6" t="s">
        <v>16</v>
      </c>
      <c r="C6" s="2">
        <v>1000000</v>
      </c>
      <c r="E6">
        <v>2006</v>
      </c>
      <c r="F6" s="5">
        <v>5.8799999999999998E-2</v>
      </c>
      <c r="G6" s="5"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1.8014369999999999E-3</v>
      </c>
      <c r="O6">
        <f t="shared" si="21"/>
        <v>1737.6045711634602</v>
      </c>
      <c r="P6">
        <f t="shared" si="22"/>
        <v>86.880228558173016</v>
      </c>
      <c r="Q6" s="4">
        <f t="shared" si="23"/>
        <v>25</v>
      </c>
      <c r="R6">
        <f t="shared" si="0"/>
        <v>1000000</v>
      </c>
      <c r="S6">
        <f t="shared" si="1"/>
        <v>527.88049843446447</v>
      </c>
      <c r="U6">
        <f t="shared" si="13"/>
        <v>1.8014369999999999E-3</v>
      </c>
      <c r="V6">
        <f t="shared" si="14"/>
        <v>0.01</v>
      </c>
      <c r="W6">
        <f t="shared" si="15"/>
        <v>0.97656175229949971</v>
      </c>
      <c r="X6">
        <f t="shared" si="16"/>
        <v>1.7592144733771537E-3</v>
      </c>
      <c r="Y6">
        <f t="shared" si="17"/>
        <v>9.765617522994997E-3</v>
      </c>
      <c r="Z6">
        <f t="shared" si="18"/>
        <v>0.9650369203031276</v>
      </c>
      <c r="AB6">
        <f t="shared" si="19"/>
        <v>332.09075949316866</v>
      </c>
      <c r="AC6">
        <f t="shared" si="2"/>
        <v>509.42417049727555</v>
      </c>
      <c r="AE6">
        <f t="shared" si="3"/>
        <v>1676.8525640602222</v>
      </c>
      <c r="AF6">
        <f t="shared" si="4"/>
        <v>-83.842628203011117</v>
      </c>
      <c r="AG6">
        <f t="shared" si="4"/>
        <v>-24.125923007578191</v>
      </c>
      <c r="AH6">
        <f t="shared" si="5"/>
        <v>-1759.2144733771538</v>
      </c>
      <c r="AI6">
        <f t="shared" si="6"/>
        <v>-190.33046052752093</v>
      </c>
      <c r="AJ6">
        <f t="shared" si="7"/>
        <v>-177.33341100410689</v>
      </c>
      <c r="AK6">
        <f>G6*SUM(AB6, AE6:AF6)</f>
        <v>112.61839067799723</v>
      </c>
      <c r="AL6">
        <f t="shared" si="8"/>
        <v>-255.04548085363058</v>
      </c>
      <c r="AN6">
        <f t="shared" si="9"/>
        <v>1305.9767425039763</v>
      </c>
      <c r="AO6">
        <f t="shared" si="9"/>
        <v>-65.298837125198816</v>
      </c>
      <c r="AP6">
        <f t="shared" si="9"/>
        <v>-18.789901398992122</v>
      </c>
      <c r="AQ6">
        <f t="shared" si="9"/>
        <v>-1370.1223569375366</v>
      </c>
      <c r="AR6">
        <f t="shared" si="9"/>
        <v>-148.23435295775138</v>
      </c>
      <c r="AS6">
        <f t="shared" si="9"/>
        <v>-138.11191001759704</v>
      </c>
      <c r="AT6">
        <f t="shared" si="9"/>
        <v>87.710155416149561</v>
      </c>
      <c r="AU6">
        <f t="shared" si="9"/>
        <v>-198.63610755919885</v>
      </c>
      <c r="AW6">
        <v>3</v>
      </c>
      <c r="AX6">
        <f>(R6*SUMPRODUCT(K7:$K$23, X7:$X$23)-$AZ$3*SUMPRODUCT(K6:$K$22, W7:$W$23))/Z6</f>
        <v>527.88049843446447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v>5.4699999999999999E-2</v>
      </c>
      <c r="G7" s="5"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1.8114139999999999E-3</v>
      </c>
      <c r="O7">
        <f t="shared" si="21"/>
        <v>1737.6045711634602</v>
      </c>
      <c r="P7">
        <f t="shared" si="22"/>
        <v>86.880228558173016</v>
      </c>
      <c r="Q7" s="4">
        <f t="shared" si="23"/>
        <v>25</v>
      </c>
      <c r="R7">
        <f t="shared" si="0"/>
        <v>1000000</v>
      </c>
      <c r="S7">
        <f t="shared" si="1"/>
        <v>688.04847190928763</v>
      </c>
      <c r="U7">
        <f t="shared" si="13"/>
        <v>1.8114139999999999E-3</v>
      </c>
      <c r="V7">
        <f t="shared" si="14"/>
        <v>0.01</v>
      </c>
      <c r="W7">
        <f t="shared" si="15"/>
        <v>0.9650369203031276</v>
      </c>
      <c r="X7">
        <f t="shared" si="16"/>
        <v>1.7480813879539696E-3</v>
      </c>
      <c r="Y7">
        <f t="shared" si="17"/>
        <v>9.6503692030312765E-3</v>
      </c>
      <c r="Z7">
        <f t="shared" si="18"/>
        <v>0.95363846971214228</v>
      </c>
      <c r="AB7">
        <f t="shared" si="19"/>
        <v>509.42417049727555</v>
      </c>
      <c r="AC7">
        <f t="shared" si="2"/>
        <v>656.14949183935096</v>
      </c>
      <c r="AE7">
        <f t="shared" si="3"/>
        <v>1657.0465642091453</v>
      </c>
      <c r="AF7">
        <f t="shared" si="4"/>
        <v>-82.852328210457273</v>
      </c>
      <c r="AG7">
        <f t="shared" si="4"/>
        <v>-23.840961742803557</v>
      </c>
      <c r="AH7">
        <f t="shared" si="5"/>
        <v>-1748.0813879539696</v>
      </c>
      <c r="AI7">
        <f t="shared" si="6"/>
        <v>-197.72811369808505</v>
      </c>
      <c r="AJ7">
        <f t="shared" si="7"/>
        <v>-146.7253213420754</v>
      </c>
      <c r="AK7">
        <f>G7*SUM(AB7, AE7:AF7)</f>
        <v>102.30566375895179</v>
      </c>
      <c r="AL7">
        <f t="shared" si="8"/>
        <v>-242.14777128120866</v>
      </c>
      <c r="AN7">
        <f t="shared" si="9"/>
        <v>1168.2369064215536</v>
      </c>
      <c r="AO7">
        <f t="shared" si="9"/>
        <v>-58.411845321077685</v>
      </c>
      <c r="AP7">
        <f t="shared" si="9"/>
        <v>-16.808152525164701</v>
      </c>
      <c r="AQ7">
        <f t="shared" si="9"/>
        <v>-1232.4175053047495</v>
      </c>
      <c r="AR7">
        <f t="shared" si="9"/>
        <v>-139.40059672943815</v>
      </c>
      <c r="AS7">
        <f t="shared" si="9"/>
        <v>-103.44304089015323</v>
      </c>
      <c r="AT7">
        <f t="shared" si="9"/>
        <v>72.126670861662362</v>
      </c>
      <c r="AU7">
        <f t="shared" si="9"/>
        <v>-170.71696675792901</v>
      </c>
      <c r="AW7">
        <v>4</v>
      </c>
      <c r="AX7">
        <f>(R7*SUMPRODUCT(K8:$K$23, X8:$X$23)-$AZ$3*SUMPRODUCT(K7:$K$22, W8:$W$23))/Z7</f>
        <v>688.04847190928763</v>
      </c>
    </row>
    <row r="8" spans="1:52" x14ac:dyDescent="0.25">
      <c r="B8" s="2">
        <f>'T.26.04.A'!B8</f>
        <v>1522.432587</v>
      </c>
      <c r="C8" s="2">
        <f>'T.26.04.A'!C8</f>
        <v>25</v>
      </c>
      <c r="E8">
        <v>2008</v>
      </c>
      <c r="F8" s="5">
        <v>2.2499999999999999E-2</v>
      </c>
      <c r="G8" s="5"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1.8237660000000001E-3</v>
      </c>
      <c r="O8">
        <f t="shared" si="21"/>
        <v>1737.6045711634602</v>
      </c>
      <c r="P8">
        <f t="shared" si="22"/>
        <v>86.880228558173016</v>
      </c>
      <c r="Q8" s="4">
        <f t="shared" si="23"/>
        <v>25</v>
      </c>
      <c r="R8">
        <f t="shared" si="0"/>
        <v>1000000</v>
      </c>
      <c r="S8">
        <f t="shared" si="1"/>
        <v>792.21913690296833</v>
      </c>
      <c r="U8">
        <f t="shared" si="13"/>
        <v>1.8237660000000001E-3</v>
      </c>
      <c r="V8">
        <f t="shared" si="14"/>
        <v>0.01</v>
      </c>
      <c r="W8">
        <f t="shared" si="15"/>
        <v>0.95363846971214228</v>
      </c>
      <c r="X8">
        <f t="shared" si="16"/>
        <v>1.739213417353035E-3</v>
      </c>
      <c r="Y8">
        <f t="shared" si="17"/>
        <v>9.5363846971214233E-3</v>
      </c>
      <c r="Z8">
        <f t="shared" si="18"/>
        <v>0.94236287159766785</v>
      </c>
      <c r="AB8">
        <f t="shared" si="19"/>
        <v>656.14949183935096</v>
      </c>
      <c r="AC8">
        <f t="shared" si="2"/>
        <v>746.55790078650716</v>
      </c>
      <c r="AE8">
        <f t="shared" si="3"/>
        <v>1637.4540333828324</v>
      </c>
      <c r="AF8">
        <f t="shared" si="4"/>
        <v>-81.872701669141634</v>
      </c>
      <c r="AG8">
        <f t="shared" si="4"/>
        <v>-23.559071789941697</v>
      </c>
      <c r="AH8">
        <f t="shared" si="5"/>
        <v>-1739.2134173530351</v>
      </c>
      <c r="AI8">
        <f t="shared" si="6"/>
        <v>-207.19115742928602</v>
      </c>
      <c r="AJ8">
        <f t="shared" si="7"/>
        <v>-90.408408947156204</v>
      </c>
      <c r="AK8">
        <f t="shared" ref="AK8:AK23" si="24">G8*SUM(AB8:AB8, AE8:AF8)</f>
        <v>47.109866541679786</v>
      </c>
      <c r="AL8">
        <f t="shared" si="8"/>
        <v>-250.48969983476243</v>
      </c>
      <c r="AN8">
        <f t="shared" si="9"/>
        <v>1076.385964202761</v>
      </c>
      <c r="AO8">
        <f t="shared" si="9"/>
        <v>-53.819298210138058</v>
      </c>
      <c r="AP8">
        <f t="shared" si="9"/>
        <v>-15.48663576952433</v>
      </c>
      <c r="AQ8">
        <f t="shared" si="9"/>
        <v>-1143.277840492663</v>
      </c>
      <c r="AR8">
        <f t="shared" si="9"/>
        <v>-136.19781026956446</v>
      </c>
      <c r="AS8">
        <f t="shared" si="9"/>
        <v>-59.430274348269549</v>
      </c>
      <c r="AT8">
        <f t="shared" si="9"/>
        <v>30.967830599904172</v>
      </c>
      <c r="AU8">
        <f t="shared" si="9"/>
        <v>-164.66025401792984</v>
      </c>
      <c r="AW8">
        <v>5</v>
      </c>
      <c r="AX8">
        <f>(R8*SUMPRODUCT(K9:$K$23, X9:$X$23)-$AZ$3*SUMPRODUCT(K8:$K$22, W9:$W$23))/Z8</f>
        <v>792.21913690296833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1.843244E-3</v>
      </c>
      <c r="O9">
        <f t="shared" si="21"/>
        <v>1737.6045711634602</v>
      </c>
      <c r="P9">
        <f t="shared" si="22"/>
        <v>86.880228558173016</v>
      </c>
      <c r="Q9" s="4">
        <f t="shared" si="23"/>
        <v>25</v>
      </c>
      <c r="R9">
        <f t="shared" si="0"/>
        <v>1000000</v>
      </c>
      <c r="S9">
        <f t="shared" si="1"/>
        <v>857.029493574291</v>
      </c>
      <c r="U9">
        <f t="shared" si="13"/>
        <v>1.843244E-3</v>
      </c>
      <c r="V9">
        <f t="shared" si="14"/>
        <v>0.01</v>
      </c>
      <c r="W9">
        <f t="shared" si="15"/>
        <v>0.94236287159766785</v>
      </c>
      <c r="X9">
        <f t="shared" si="16"/>
        <v>1.7370047088951716E-3</v>
      </c>
      <c r="Y9">
        <f t="shared" si="17"/>
        <v>9.4236287159766789E-3</v>
      </c>
      <c r="Z9">
        <f t="shared" si="18"/>
        <v>0.93120223817279602</v>
      </c>
      <c r="AB9">
        <f t="shared" si="19"/>
        <v>746.55790078650716</v>
      </c>
      <c r="AC9">
        <f t="shared" si="2"/>
        <v>798.06778259647763</v>
      </c>
      <c r="AE9">
        <f t="shared" si="3"/>
        <v>1618.0612657266954</v>
      </c>
      <c r="AF9">
        <f t="shared" si="4"/>
        <v>-80.903063286334785</v>
      </c>
      <c r="AG9">
        <f t="shared" si="4"/>
        <v>-23.280055954319899</v>
      </c>
      <c r="AH9">
        <f t="shared" si="5"/>
        <v>-1737.0047088951717</v>
      </c>
      <c r="AI9">
        <f t="shared" si="6"/>
        <v>-223.12656240913111</v>
      </c>
      <c r="AJ9">
        <f t="shared" si="7"/>
        <v>-51.509881809970466</v>
      </c>
      <c r="AK9">
        <f t="shared" si="24"/>
        <v>13.473925009038522</v>
      </c>
      <c r="AL9">
        <f t="shared" si="8"/>
        <v>-261.16251921006307</v>
      </c>
      <c r="AN9">
        <f t="shared" si="9"/>
        <v>1010.8706164137355</v>
      </c>
      <c r="AO9">
        <f t="shared" si="9"/>
        <v>-50.543530820686783</v>
      </c>
      <c r="AP9">
        <f t="shared" si="9"/>
        <v>-14.544025625704929</v>
      </c>
      <c r="AQ9">
        <f t="shared" si="9"/>
        <v>-1085.1795651914506</v>
      </c>
      <c r="AR9">
        <f t="shared" si="9"/>
        <v>-139.39650522410682</v>
      </c>
      <c r="AS9">
        <f t="shared" si="9"/>
        <v>-32.180379741837633</v>
      </c>
      <c r="AT9">
        <f t="shared" si="9"/>
        <v>8.4177250688230867</v>
      </c>
      <c r="AU9">
        <f t="shared" si="9"/>
        <v>-163.15915989712138</v>
      </c>
      <c r="AW9">
        <v>6</v>
      </c>
      <c r="AX9">
        <f>(R9*SUMPRODUCT(K10:$K$23, X10:$X$23)-$AZ$3*SUMPRODUCT(K9:$K$22, W10:$W$23))/Z9</f>
        <v>857.029493574291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1.8660479999999999E-3</v>
      </c>
      <c r="O10">
        <f t="shared" si="21"/>
        <v>1737.6045711634602</v>
      </c>
      <c r="P10">
        <f t="shared" si="22"/>
        <v>86.880228558173016</v>
      </c>
      <c r="Q10" s="4">
        <f t="shared" si="23"/>
        <v>25</v>
      </c>
      <c r="R10">
        <f t="shared" si="0"/>
        <v>1000000</v>
      </c>
      <c r="S10">
        <f t="shared" si="1"/>
        <v>906.51079769009868</v>
      </c>
      <c r="U10">
        <f t="shared" si="13"/>
        <v>1.8660479999999999E-3</v>
      </c>
      <c r="V10">
        <f t="shared" si="14"/>
        <v>0.01</v>
      </c>
      <c r="W10">
        <f t="shared" si="15"/>
        <v>0.93120223817279602</v>
      </c>
      <c r="X10">
        <f t="shared" si="16"/>
        <v>1.7376680741378696E-3</v>
      </c>
      <c r="Y10">
        <f t="shared" si="17"/>
        <v>9.3120223817279597E-3</v>
      </c>
      <c r="Z10">
        <f t="shared" si="18"/>
        <v>0.92015254771693011</v>
      </c>
      <c r="AB10">
        <f t="shared" si="19"/>
        <v>798.06778259647763</v>
      </c>
      <c r="AC10">
        <f t="shared" si="2"/>
        <v>834.12822002745088</v>
      </c>
      <c r="AE10">
        <f t="shared" si="3"/>
        <v>1598.8612730806417</v>
      </c>
      <c r="AF10">
        <f t="shared" si="4"/>
        <v>-79.943063654032088</v>
      </c>
      <c r="AG10">
        <f t="shared" si="4"/>
        <v>-23.003813692923252</v>
      </c>
      <c r="AH10">
        <f t="shared" si="5"/>
        <v>-1737.6680741378696</v>
      </c>
      <c r="AI10">
        <f t="shared" si="6"/>
        <v>-241.75367840418335</v>
      </c>
      <c r="AJ10">
        <f t="shared" si="7"/>
        <v>-36.060437430973252</v>
      </c>
      <c r="AK10">
        <f t="shared" si="24"/>
        <v>9.4996425672946589</v>
      </c>
      <c r="AL10">
        <f t="shared" si="8"/>
        <v>-268.31447326786196</v>
      </c>
      <c r="AN10">
        <f t="shared" si="9"/>
        <v>949.05042960340199</v>
      </c>
      <c r="AO10">
        <f t="shared" si="9"/>
        <v>-47.452521480170098</v>
      </c>
      <c r="AP10">
        <f t="shared" si="9"/>
        <v>-13.654580066049485</v>
      </c>
      <c r="AQ10">
        <f t="shared" si="9"/>
        <v>-1031.443227773698</v>
      </c>
      <c r="AR10">
        <f t="shared" si="9"/>
        <v>-143.49989971651581</v>
      </c>
      <c r="AS10">
        <f t="shared" si="9"/>
        <v>-21.404717352126177</v>
      </c>
      <c r="AT10">
        <f t="shared" si="9"/>
        <v>5.6387880620803799</v>
      </c>
      <c r="AU10">
        <f t="shared" si="9"/>
        <v>-159.2658290065616</v>
      </c>
      <c r="AW10">
        <v>7</v>
      </c>
      <c r="AX10">
        <f>(R10*SUMPRODUCT(K11:$K$23, X11:$X$23)-$AZ$3*SUMPRODUCT(K10:$K$22, W11:$W$23))/Z10</f>
        <v>906.51079769009868</v>
      </c>
    </row>
    <row r="11" spans="1:52" x14ac:dyDescent="0.25">
      <c r="A11" t="s">
        <v>33</v>
      </c>
      <c r="C11" s="7">
        <f>AU25</f>
        <v>-6145.4647148237327</v>
      </c>
      <c r="E11">
        <v>2011</v>
      </c>
      <c r="F11" s="5">
        <v>1.5E-3</v>
      </c>
      <c r="G11" s="5"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1.8888519999999999E-3</v>
      </c>
      <c r="O11">
        <f t="shared" si="21"/>
        <v>1737.6045711634602</v>
      </c>
      <c r="P11">
        <f t="shared" si="22"/>
        <v>86.880228558173016</v>
      </c>
      <c r="Q11" s="4">
        <f t="shared" si="23"/>
        <v>25</v>
      </c>
      <c r="R11">
        <f t="shared" si="0"/>
        <v>1000000</v>
      </c>
      <c r="S11">
        <f t="shared" si="1"/>
        <v>940.61270861812852</v>
      </c>
      <c r="U11">
        <f t="shared" si="13"/>
        <v>1.8888519999999999E-3</v>
      </c>
      <c r="V11">
        <f t="shared" si="14"/>
        <v>0.01</v>
      </c>
      <c r="W11">
        <f t="shared" si="15"/>
        <v>0.92015254771693011</v>
      </c>
      <c r="X11">
        <f t="shared" si="16"/>
        <v>1.7380319800602189E-3</v>
      </c>
      <c r="Y11">
        <f t="shared" si="17"/>
        <v>9.2015254771693009E-3</v>
      </c>
      <c r="Z11">
        <f t="shared" si="18"/>
        <v>0.90921299025970059</v>
      </c>
      <c r="AB11">
        <f t="shared" si="19"/>
        <v>834.12822002745088</v>
      </c>
      <c r="AC11">
        <f t="shared" si="2"/>
        <v>855.21729347896508</v>
      </c>
      <c r="AE11">
        <f t="shared" si="3"/>
        <v>1579.8526480364544</v>
      </c>
      <c r="AF11">
        <f t="shared" si="4"/>
        <v>-78.992632401822718</v>
      </c>
      <c r="AG11">
        <f t="shared" si="4"/>
        <v>-22.730324756492514</v>
      </c>
      <c r="AH11">
        <f t="shared" si="5"/>
        <v>-1738.0319800602188</v>
      </c>
      <c r="AI11">
        <f t="shared" si="6"/>
        <v>-259.90228918207958</v>
      </c>
      <c r="AJ11">
        <f t="shared" si="7"/>
        <v>-21.089073451514196</v>
      </c>
      <c r="AK11">
        <f t="shared" si="24"/>
        <v>5.6039717655889971</v>
      </c>
      <c r="AL11">
        <f t="shared" si="8"/>
        <v>-275.38739086800479</v>
      </c>
      <c r="AN11">
        <f t="shared" si="9"/>
        <v>891.83766952478425</v>
      </c>
      <c r="AO11">
        <f t="shared" si="9"/>
        <v>-44.591883476239211</v>
      </c>
      <c r="AP11">
        <f t="shared" si="9"/>
        <v>-12.831424426554515</v>
      </c>
      <c r="AQ11">
        <f t="shared" si="9"/>
        <v>-981.1309887557851</v>
      </c>
      <c r="AR11">
        <f t="shared" si="9"/>
        <v>-146.71662713379453</v>
      </c>
      <c r="AS11">
        <f t="shared" si="9"/>
        <v>-11.904926793528045</v>
      </c>
      <c r="AT11">
        <f t="shared" si="9"/>
        <v>3.1634805471999052</v>
      </c>
      <c r="AU11">
        <f t="shared" si="9"/>
        <v>-155.45807338012267</v>
      </c>
      <c r="AW11">
        <v>8</v>
      </c>
      <c r="AX11">
        <f>(R11*SUMPRODUCT(K12:$K$23, X12:$X$23)-$AZ$3*SUMPRODUCT(K11:$K$22, W12:$W$23))/Z11</f>
        <v>940.61270861812852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1.917357E-3</v>
      </c>
      <c r="O12">
        <f t="shared" si="21"/>
        <v>1737.6045711634602</v>
      </c>
      <c r="P12">
        <f t="shared" si="22"/>
        <v>86.880228558173016</v>
      </c>
      <c r="Q12" s="4">
        <f t="shared" si="23"/>
        <v>25</v>
      </c>
      <c r="R12">
        <f t="shared" si="0"/>
        <v>1000000</v>
      </c>
      <c r="S12">
        <f t="shared" si="1"/>
        <v>958.92541600794232</v>
      </c>
      <c r="U12">
        <f t="shared" si="13"/>
        <v>1.917357E-3</v>
      </c>
      <c r="V12">
        <f t="shared" si="14"/>
        <v>0.01</v>
      </c>
      <c r="W12">
        <f t="shared" si="15"/>
        <v>0.90921299025970059</v>
      </c>
      <c r="X12">
        <f t="shared" si="16"/>
        <v>1.7432858913653687E-3</v>
      </c>
      <c r="Y12">
        <f t="shared" si="17"/>
        <v>9.0921299025970067E-3</v>
      </c>
      <c r="Z12">
        <f t="shared" si="18"/>
        <v>0.89837757446573818</v>
      </c>
      <c r="AB12">
        <f t="shared" si="19"/>
        <v>855.21729347896508</v>
      </c>
      <c r="AC12">
        <f t="shared" si="2"/>
        <v>861.47708932676414</v>
      </c>
      <c r="AE12">
        <f t="shared" si="3"/>
        <v>1561.0249800224085</v>
      </c>
      <c r="AF12">
        <f t="shared" si="4"/>
        <v>-78.051249001120425</v>
      </c>
      <c r="AG12">
        <f t="shared" si="4"/>
        <v>-22.459439361643454</v>
      </c>
      <c r="AH12">
        <f t="shared" si="5"/>
        <v>-1743.2858913653688</v>
      </c>
      <c r="AI12">
        <f t="shared" si="6"/>
        <v>-282.77159970572416</v>
      </c>
      <c r="AJ12">
        <f t="shared" si="7"/>
        <v>-6.2597958477990687</v>
      </c>
      <c r="AK12">
        <f t="shared" si="24"/>
        <v>5.3778393563505809</v>
      </c>
      <c r="AL12">
        <f t="shared" si="8"/>
        <v>-283.65355619717263</v>
      </c>
      <c r="AN12">
        <f t="shared" si="9"/>
        <v>837.73107864911992</v>
      </c>
      <c r="AO12">
        <f t="shared" si="9"/>
        <v>-41.886553932455996</v>
      </c>
      <c r="AP12">
        <f t="shared" si="9"/>
        <v>-12.052959179432213</v>
      </c>
      <c r="AQ12">
        <f t="shared" si="9"/>
        <v>-935.54221672118206</v>
      </c>
      <c r="AR12">
        <f t="shared" si="9"/>
        <v>-151.75065118395028</v>
      </c>
      <c r="AS12">
        <f t="shared" si="9"/>
        <v>-3.3593476048184177</v>
      </c>
      <c r="AT12">
        <f t="shared" si="9"/>
        <v>2.8860416857215117</v>
      </c>
      <c r="AU12">
        <f t="shared" si="9"/>
        <v>-152.22395710304718</v>
      </c>
      <c r="AW12">
        <v>9</v>
      </c>
      <c r="AX12">
        <f>(R12*SUMPRODUCT(K13:$K$23, X13:$X$23)-$AZ$3*SUMPRODUCT(K12:$K$22, W13:$W$23))/Z12</f>
        <v>958.92541600794232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1.947287E-3</v>
      </c>
      <c r="O13">
        <f t="shared" si="21"/>
        <v>1737.6045711634602</v>
      </c>
      <c r="P13">
        <f t="shared" si="22"/>
        <v>86.880228558173016</v>
      </c>
      <c r="Q13" s="4">
        <f t="shared" si="23"/>
        <v>25</v>
      </c>
      <c r="R13">
        <f t="shared" si="0"/>
        <v>1000000</v>
      </c>
      <c r="S13">
        <f t="shared" si="1"/>
        <v>961.49937964914352</v>
      </c>
      <c r="U13">
        <f t="shared" si="13"/>
        <v>1.947287E-3</v>
      </c>
      <c r="V13">
        <f t="shared" si="14"/>
        <v>0.01</v>
      </c>
      <c r="W13">
        <f t="shared" si="15"/>
        <v>0.89837757446573818</v>
      </c>
      <c r="X13">
        <f t="shared" si="16"/>
        <v>1.7493989718486639E-3</v>
      </c>
      <c r="Y13">
        <f t="shared" si="17"/>
        <v>8.983775744657382E-3</v>
      </c>
      <c r="Z13">
        <f t="shared" si="18"/>
        <v>0.88764439974923215</v>
      </c>
      <c r="AB13">
        <f t="shared" si="19"/>
        <v>861.47708932676414</v>
      </c>
      <c r="AC13">
        <f t="shared" si="2"/>
        <v>853.4695397079231</v>
      </c>
      <c r="AE13">
        <f t="shared" si="3"/>
        <v>1542.3749665719115</v>
      </c>
      <c r="AF13">
        <f t="shared" si="4"/>
        <v>-77.118748328595586</v>
      </c>
      <c r="AG13">
        <f t="shared" si="4"/>
        <v>-22.191109993730805</v>
      </c>
      <c r="AH13">
        <f t="shared" si="5"/>
        <v>-1749.3989718486639</v>
      </c>
      <c r="AI13">
        <f t="shared" si="6"/>
        <v>-306.33386359907877</v>
      </c>
      <c r="AJ13">
        <f t="shared" si="7"/>
        <v>8.0075496188410398</v>
      </c>
      <c r="AK13">
        <f t="shared" si="24"/>
        <v>4.65346661514016</v>
      </c>
      <c r="AL13">
        <f t="shared" si="8"/>
        <v>-293.6728473650976</v>
      </c>
      <c r="AN13">
        <f t="shared" si="9"/>
        <v>787.03286585878027</v>
      </c>
      <c r="AO13">
        <f t="shared" si="9"/>
        <v>-39.351643292939023</v>
      </c>
      <c r="AP13">
        <f t="shared" si="9"/>
        <v>-11.323532392237567</v>
      </c>
      <c r="AQ13">
        <f t="shared" si="9"/>
        <v>-892.67170187844476</v>
      </c>
      <c r="AR13">
        <f t="shared" si="9"/>
        <v>-156.31401170484108</v>
      </c>
      <c r="AS13">
        <f t="shared" si="9"/>
        <v>4.0860392975841355</v>
      </c>
      <c r="AT13">
        <f t="shared" si="9"/>
        <v>2.3745400733727231</v>
      </c>
      <c r="AU13">
        <f t="shared" si="9"/>
        <v>-149.85343233388426</v>
      </c>
      <c r="AW13">
        <v>10</v>
      </c>
      <c r="AX13">
        <f>(R13*SUMPRODUCT(K14:$K$23, X14:$X$23)-$AZ$3*SUMPRODUCT(K13:$K$22, W14:$W$23))/Z13</f>
        <v>961.49937964914352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10"/>
        <v>5.1400000000000001E-2</v>
      </c>
      <c r="I14" s="5">
        <f t="shared" si="11"/>
        <v>1.0514000000000001</v>
      </c>
      <c r="J14">
        <f t="shared" si="12"/>
        <v>0.95111280197831449</v>
      </c>
      <c r="K14">
        <f t="shared" si="20"/>
        <v>0.48532753093089492</v>
      </c>
      <c r="L14" s="2">
        <v>11</v>
      </c>
      <c r="M14" s="6">
        <v>1.9819680000000002E-3</v>
      </c>
      <c r="O14">
        <f t="shared" si="21"/>
        <v>1737.6045711634602</v>
      </c>
      <c r="P14">
        <f t="shared" si="22"/>
        <v>86.880228558173016</v>
      </c>
      <c r="Q14" s="4">
        <f t="shared" si="23"/>
        <v>25</v>
      </c>
      <c r="R14">
        <f t="shared" si="0"/>
        <v>1000000</v>
      </c>
      <c r="S14">
        <f t="shared" si="1"/>
        <v>947.27316959367613</v>
      </c>
      <c r="U14">
        <f t="shared" si="13"/>
        <v>1.9819680000000002E-3</v>
      </c>
      <c r="V14">
        <f t="shared" si="14"/>
        <v>0.01</v>
      </c>
      <c r="W14">
        <f t="shared" si="15"/>
        <v>0.88764439974923215</v>
      </c>
      <c r="X14">
        <f t="shared" si="16"/>
        <v>1.7592827956821864E-3</v>
      </c>
      <c r="Y14">
        <f t="shared" si="17"/>
        <v>8.8764439974923209E-3</v>
      </c>
      <c r="Z14">
        <f t="shared" si="18"/>
        <v>0.87700867295605767</v>
      </c>
      <c r="AB14">
        <f t="shared" si="19"/>
        <v>853.4695397079231</v>
      </c>
      <c r="AC14">
        <f t="shared" si="2"/>
        <v>830.76678539222848</v>
      </c>
      <c r="AE14">
        <f t="shared" si="3"/>
        <v>1523.8942790784458</v>
      </c>
      <c r="AF14">
        <f t="shared" si="4"/>
        <v>-76.194713953922303</v>
      </c>
      <c r="AG14">
        <f t="shared" si="4"/>
        <v>-21.92521682390144</v>
      </c>
      <c r="AH14">
        <f t="shared" si="5"/>
        <v>-1759.2827956821864</v>
      </c>
      <c r="AI14">
        <f t="shared" si="6"/>
        <v>-333.50844738156411</v>
      </c>
      <c r="AJ14">
        <f t="shared" si="7"/>
        <v>22.702754315694619</v>
      </c>
      <c r="AK14">
        <f t="shared" si="24"/>
        <v>4.1421043886984039</v>
      </c>
      <c r="AL14">
        <f t="shared" si="8"/>
        <v>-306.66358867717111</v>
      </c>
      <c r="AN14">
        <f t="shared" si="9"/>
        <v>739.58784786485819</v>
      </c>
      <c r="AO14">
        <f t="shared" si="9"/>
        <v>-36.979392393242918</v>
      </c>
      <c r="AP14">
        <f t="shared" si="9"/>
        <v>-10.640911346268604</v>
      </c>
      <c r="AQ14">
        <f t="shared" si="9"/>
        <v>-853.82837543763765</v>
      </c>
      <c r="AR14">
        <f t="shared" si="9"/>
        <v>-161.8608313122908</v>
      </c>
      <c r="AS14">
        <f t="shared" si="9"/>
        <v>11.018271697366789</v>
      </c>
      <c r="AT14">
        <f t="shared" si="9"/>
        <v>2.0102772958250203</v>
      </c>
      <c r="AU14">
        <f t="shared" si="9"/>
        <v>-148.83228231909899</v>
      </c>
      <c r="AW14">
        <v>11</v>
      </c>
      <c r="AX14">
        <f>(R14*SUMPRODUCT(K15:$K$23, X15:$X$23)-$AZ$3*SUMPRODUCT(K14:$K$22, W15:$W$23))/Z14</f>
        <v>947.27316959367613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10"/>
        <v>5.1900000000000002E-2</v>
      </c>
      <c r="I15" s="5">
        <f t="shared" si="11"/>
        <v>1.0519000000000001</v>
      </c>
      <c r="J15">
        <f t="shared" si="12"/>
        <v>0.95066070919288903</v>
      </c>
      <c r="K15">
        <f t="shared" si="20"/>
        <v>0.46138181474559836</v>
      </c>
      <c r="L15" s="2">
        <v>12</v>
      </c>
      <c r="M15" s="6">
        <v>2.0299509999999999E-3</v>
      </c>
      <c r="O15">
        <f t="shared" si="21"/>
        <v>1737.6045711634602</v>
      </c>
      <c r="P15">
        <f t="shared" si="22"/>
        <v>86.880228558173016</v>
      </c>
      <c r="Q15" s="4">
        <f t="shared" si="23"/>
        <v>25</v>
      </c>
      <c r="R15">
        <f t="shared" si="0"/>
        <v>1000000</v>
      </c>
      <c r="S15">
        <f t="shared" si="1"/>
        <v>912.2174387665649</v>
      </c>
      <c r="U15">
        <f t="shared" si="13"/>
        <v>2.0299509999999999E-3</v>
      </c>
      <c r="V15">
        <f t="shared" si="14"/>
        <v>0.01</v>
      </c>
      <c r="W15">
        <f t="shared" si="15"/>
        <v>0.87700867295605767</v>
      </c>
      <c r="X15">
        <f t="shared" si="16"/>
        <v>1.7802846326758221E-3</v>
      </c>
      <c r="Y15">
        <f t="shared" si="17"/>
        <v>8.7700867295605767E-3</v>
      </c>
      <c r="Z15">
        <f t="shared" si="18"/>
        <v>0.8664583015938212</v>
      </c>
      <c r="AB15">
        <f t="shared" si="19"/>
        <v>830.76678539222848</v>
      </c>
      <c r="AC15">
        <f t="shared" si="2"/>
        <v>790.39837267794337</v>
      </c>
      <c r="AE15">
        <f t="shared" si="3"/>
        <v>1505.5619055719517</v>
      </c>
      <c r="AF15">
        <f t="shared" si="4"/>
        <v>-75.27809527859759</v>
      </c>
      <c r="AG15">
        <f t="shared" si="4"/>
        <v>-21.661457539845529</v>
      </c>
      <c r="AH15">
        <f t="shared" si="5"/>
        <v>-1780.2846326758222</v>
      </c>
      <c r="AI15">
        <f t="shared" si="6"/>
        <v>-371.6622799223137</v>
      </c>
      <c r="AJ15">
        <f t="shared" si="7"/>
        <v>40.368412714285114</v>
      </c>
      <c r="AK15">
        <f t="shared" si="24"/>
        <v>9.2703074423108891</v>
      </c>
      <c r="AL15">
        <f t="shared" si="8"/>
        <v>-322.02355976571772</v>
      </c>
      <c r="AN15">
        <f t="shared" si="9"/>
        <v>694.63888420462831</v>
      </c>
      <c r="AO15">
        <f t="shared" si="9"/>
        <v>-34.731944210231418</v>
      </c>
      <c r="AP15">
        <f t="shared" si="9"/>
        <v>-9.9942025897686548</v>
      </c>
      <c r="AQ15">
        <f t="shared" si="9"/>
        <v>-821.39095458767179</v>
      </c>
      <c r="AR15">
        <f t="shared" si="9"/>
        <v>-171.47821718304365</v>
      </c>
      <c r="AS15">
        <f t="shared" si="9"/>
        <v>18.625251516516151</v>
      </c>
      <c r="AT15">
        <f t="shared" si="9"/>
        <v>4.2771512709830244</v>
      </c>
      <c r="AU15">
        <f t="shared" si="9"/>
        <v>-148.57581439554448</v>
      </c>
      <c r="AW15">
        <v>12</v>
      </c>
      <c r="AX15">
        <f>(R15*SUMPRODUCT(K16:$K$23, X16:$X$23)-$AZ$3*SUMPRODUCT(K15:$K$22, W16:$W$23))/Z15</f>
        <v>912.2174387665649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10"/>
        <v>5.4700000000000006E-2</v>
      </c>
      <c r="I16" s="5">
        <f t="shared" si="11"/>
        <v>1.0547</v>
      </c>
      <c r="J16">
        <f t="shared" si="12"/>
        <v>0.94813691096994412</v>
      </c>
      <c r="K16">
        <f t="shared" si="20"/>
        <v>0.43745312861059865</v>
      </c>
      <c r="L16" s="2">
        <v>13</v>
      </c>
      <c r="M16" s="6">
        <v>2.0855349999999999E-3</v>
      </c>
      <c r="O16">
        <f t="shared" si="21"/>
        <v>1737.6045711634602</v>
      </c>
      <c r="P16">
        <f t="shared" si="22"/>
        <v>86.880228558173016</v>
      </c>
      <c r="Q16" s="4">
        <f t="shared" si="23"/>
        <v>25</v>
      </c>
      <c r="R16">
        <f t="shared" si="0"/>
        <v>1000000</v>
      </c>
      <c r="S16">
        <f t="shared" si="1"/>
        <v>856.86284410590088</v>
      </c>
      <c r="U16">
        <f t="shared" si="13"/>
        <v>2.0855349999999999E-3</v>
      </c>
      <c r="V16">
        <f t="shared" si="14"/>
        <v>0.01</v>
      </c>
      <c r="W16">
        <f t="shared" si="15"/>
        <v>0.8664583015938212</v>
      </c>
      <c r="X16">
        <f t="shared" si="16"/>
        <v>1.8070291140144699E-3</v>
      </c>
      <c r="Y16">
        <f t="shared" si="17"/>
        <v>8.6645830159382126E-3</v>
      </c>
      <c r="Z16">
        <f t="shared" si="18"/>
        <v>0.85598668946386858</v>
      </c>
      <c r="AB16">
        <f t="shared" si="19"/>
        <v>790.39837267794337</v>
      </c>
      <c r="AC16">
        <f t="shared" si="2"/>
        <v>733.46318925080504</v>
      </c>
      <c r="AE16">
        <f t="shared" si="3"/>
        <v>1487.3663844674952</v>
      </c>
      <c r="AF16">
        <f t="shared" si="4"/>
        <v>-74.368319223374769</v>
      </c>
      <c r="AG16">
        <f t="shared" si="4"/>
        <v>-21.399667236596713</v>
      </c>
      <c r="AH16">
        <f t="shared" si="5"/>
        <v>-1807.02911401447</v>
      </c>
      <c r="AI16">
        <f t="shared" si="6"/>
        <v>-415.43071600694634</v>
      </c>
      <c r="AJ16">
        <f t="shared" si="7"/>
        <v>56.935183427138327</v>
      </c>
      <c r="AK16">
        <f t="shared" si="24"/>
        <v>15.644114709246654</v>
      </c>
      <c r="AL16">
        <f t="shared" si="8"/>
        <v>-342.85141787056136</v>
      </c>
      <c r="AN16">
        <f t="shared" si="9"/>
        <v>650.65307827554034</v>
      </c>
      <c r="AO16">
        <f t="shared" si="9"/>
        <v>-32.532653913777018</v>
      </c>
      <c r="AP16">
        <f t="shared" si="9"/>
        <v>-9.3613513838749558</v>
      </c>
      <c r="AQ16">
        <f t="shared" si="9"/>
        <v>-790.49053941606803</v>
      </c>
      <c r="AR16">
        <f t="shared" si="9"/>
        <v>-181.73146643817978</v>
      </c>
      <c r="AS16">
        <f t="shared" si="9"/>
        <v>24.906474118219968</v>
      </c>
      <c r="AT16">
        <f t="shared" si="9"/>
        <v>6.843566923903035</v>
      </c>
      <c r="AU16">
        <f t="shared" si="9"/>
        <v>-149.98142539605678</v>
      </c>
      <c r="AW16">
        <v>13</v>
      </c>
      <c r="AX16">
        <f>(R16*SUMPRODUCT(K17:$K$23, X17:$X$23)-$AZ$3*SUMPRODUCT(K16:$K$22, W17:$W$23))/Z16</f>
        <v>856.86284410590088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10"/>
        <v>6.1700000000000005E-2</v>
      </c>
      <c r="I17" s="5">
        <f t="shared" si="11"/>
        <v>1.0617000000000001</v>
      </c>
      <c r="J17">
        <f t="shared" si="12"/>
        <v>0.94188565508147304</v>
      </c>
      <c r="K17">
        <f t="shared" si="20"/>
        <v>0.41203082660883361</v>
      </c>
      <c r="L17" s="2">
        <v>14</v>
      </c>
      <c r="M17" s="6">
        <v>2.1420699999999998E-3</v>
      </c>
      <c r="O17">
        <f t="shared" si="21"/>
        <v>1737.6045711634602</v>
      </c>
      <c r="P17">
        <f t="shared" si="22"/>
        <v>86.880228558173016</v>
      </c>
      <c r="Q17" s="4">
        <f t="shared" si="23"/>
        <v>25</v>
      </c>
      <c r="R17">
        <f t="shared" si="0"/>
        <v>1000000</v>
      </c>
      <c r="S17">
        <f t="shared" si="1"/>
        <v>786.5195215058186</v>
      </c>
      <c r="U17">
        <f t="shared" si="13"/>
        <v>2.1420699999999998E-3</v>
      </c>
      <c r="V17">
        <f t="shared" si="14"/>
        <v>0.01</v>
      </c>
      <c r="W17">
        <f t="shared" si="15"/>
        <v>0.85598668946386858</v>
      </c>
      <c r="X17">
        <f t="shared" si="16"/>
        <v>1.8335834078998688E-3</v>
      </c>
      <c r="Y17">
        <f t="shared" si="17"/>
        <v>8.5598668946386854E-3</v>
      </c>
      <c r="Z17">
        <f t="shared" si="18"/>
        <v>0.84559323916133</v>
      </c>
      <c r="AB17">
        <f t="shared" si="19"/>
        <v>733.46318925080504</v>
      </c>
      <c r="AC17">
        <f t="shared" si="2"/>
        <v>665.07558985372452</v>
      </c>
      <c r="AE17">
        <f t="shared" si="3"/>
        <v>1469.3066777116439</v>
      </c>
      <c r="AF17">
        <f t="shared" si="4"/>
        <v>-73.465333885582211</v>
      </c>
      <c r="AG17">
        <f t="shared" si="4"/>
        <v>-21.139830979033249</v>
      </c>
      <c r="AH17">
        <f t="shared" si="5"/>
        <v>-1833.5834078998687</v>
      </c>
      <c r="AI17">
        <f t="shared" si="6"/>
        <v>-458.88189505284004</v>
      </c>
      <c r="AJ17">
        <f t="shared" si="7"/>
        <v>68.387599397080521</v>
      </c>
      <c r="AK17">
        <f t="shared" si="24"/>
        <v>29.384402556460756</v>
      </c>
      <c r="AL17">
        <f t="shared" si="8"/>
        <v>-361.10989309929874</v>
      </c>
      <c r="AN17">
        <f t="shared" si="9"/>
        <v>605.39964495940774</v>
      </c>
      <c r="AO17">
        <f t="shared" si="9"/>
        <v>-30.269982247970393</v>
      </c>
      <c r="AP17">
        <f t="shared" si="9"/>
        <v>-8.7102620326620972</v>
      </c>
      <c r="AQ17">
        <f t="shared" si="9"/>
        <v>-755.492887213225</v>
      </c>
      <c r="AR17">
        <f t="shared" si="9"/>
        <v>-189.07348653444973</v>
      </c>
      <c r="AS17">
        <f t="shared" si="9"/>
        <v>28.177799109372859</v>
      </c>
      <c r="AT17">
        <f t="shared" si="9"/>
        <v>12.107279674745248</v>
      </c>
      <c r="AU17">
        <f t="shared" si="9"/>
        <v>-148.7884077503316</v>
      </c>
      <c r="AW17">
        <v>14</v>
      </c>
      <c r="AX17">
        <f>(R17*SUMPRODUCT(K18:$K$23, X18:$X$23)-$AZ$3*SUMPRODUCT(K17:$K$22, W18:$W$23))/Z17</f>
        <v>786.5195215058186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10"/>
        <v>7.0099999999999996E-2</v>
      </c>
      <c r="I18" s="5">
        <f t="shared" si="11"/>
        <v>1.0701000000000001</v>
      </c>
      <c r="J18">
        <f t="shared" si="12"/>
        <v>0.93449210354172507</v>
      </c>
      <c r="K18">
        <f t="shared" si="20"/>
        <v>0.38503955388172473</v>
      </c>
      <c r="L18" s="2">
        <v>15</v>
      </c>
      <c r="M18" s="6">
        <v>2.2014550000000002E-3</v>
      </c>
      <c r="O18">
        <f t="shared" si="21"/>
        <v>1737.6045711634602</v>
      </c>
      <c r="P18">
        <f t="shared" si="22"/>
        <v>86.880228558173016</v>
      </c>
      <c r="Q18" s="4">
        <f t="shared" si="23"/>
        <v>25</v>
      </c>
      <c r="R18">
        <f t="shared" si="0"/>
        <v>1000000</v>
      </c>
      <c r="S18">
        <f t="shared" si="1"/>
        <v>703.51301927160205</v>
      </c>
      <c r="U18">
        <f t="shared" si="13"/>
        <v>2.2014550000000002E-3</v>
      </c>
      <c r="V18">
        <f t="shared" si="14"/>
        <v>0.01</v>
      </c>
      <c r="W18">
        <f t="shared" si="15"/>
        <v>0.84559323916133</v>
      </c>
      <c r="X18">
        <f t="shared" si="16"/>
        <v>1.8615354643179058E-3</v>
      </c>
      <c r="Y18">
        <f t="shared" si="17"/>
        <v>8.4559323916133002E-3</v>
      </c>
      <c r="Z18">
        <f t="shared" si="18"/>
        <v>0.83527577130539876</v>
      </c>
      <c r="AB18">
        <f t="shared" si="19"/>
        <v>665.07558985372452</v>
      </c>
      <c r="AC18">
        <f t="shared" si="2"/>
        <v>587.62737979547728</v>
      </c>
      <c r="AE18">
        <f t="shared" si="3"/>
        <v>1451.3789984023458</v>
      </c>
      <c r="AF18">
        <f t="shared" si="4"/>
        <v>-72.568949920117305</v>
      </c>
      <c r="AG18">
        <f t="shared" si="4"/>
        <v>-20.88189428263497</v>
      </c>
      <c r="AH18">
        <f t="shared" si="5"/>
        <v>-1861.5354643179057</v>
      </c>
      <c r="AI18">
        <f t="shared" si="6"/>
        <v>-503.60731011831217</v>
      </c>
      <c r="AJ18">
        <f t="shared" si="7"/>
        <v>77.448210058247241</v>
      </c>
      <c r="AK18">
        <f t="shared" si="24"/>
        <v>44.147929788056594</v>
      </c>
      <c r="AL18">
        <f t="shared" si="8"/>
        <v>-382.01117027200831</v>
      </c>
      <c r="AN18">
        <f t="shared" si="9"/>
        <v>558.83832205814372</v>
      </c>
      <c r="AO18">
        <f t="shared" si="9"/>
        <v>-27.941916102907189</v>
      </c>
      <c r="AP18">
        <f t="shared" si="9"/>
        <v>-8.0403552587911076</v>
      </c>
      <c r="AQ18">
        <f t="shared" si="9"/>
        <v>-716.76478471597568</v>
      </c>
      <c r="AR18">
        <f t="shared" si="9"/>
        <v>-193.9087340195303</v>
      </c>
      <c r="AS18">
        <f t="shared" si="9"/>
        <v>29.820624249765622</v>
      </c>
      <c r="AT18">
        <f t="shared" si="9"/>
        <v>16.998699190395016</v>
      </c>
      <c r="AU18">
        <f t="shared" si="9"/>
        <v>-147.08941057936966</v>
      </c>
      <c r="AW18">
        <v>15</v>
      </c>
      <c r="AX18">
        <f>(R18*SUMPRODUCT(K19:$K$23, X19:$X$23)-$AZ$3*SUMPRODUCT(K18:$K$22, W19:$W$23))/Z18</f>
        <v>703.51301927160205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10"/>
        <v>7.3400000000000007E-2</v>
      </c>
      <c r="I19" s="5">
        <f t="shared" si="11"/>
        <v>1.0733999999999999</v>
      </c>
      <c r="J19">
        <f t="shared" si="12"/>
        <v>0.93161915408980811</v>
      </c>
      <c r="K19">
        <f t="shared" si="20"/>
        <v>0.35871022347840947</v>
      </c>
      <c r="L19" s="2">
        <v>16</v>
      </c>
      <c r="M19" s="6">
        <v>2.2708170000000001E-3</v>
      </c>
      <c r="O19">
        <f t="shared" si="21"/>
        <v>1737.6045711634602</v>
      </c>
      <c r="P19">
        <f t="shared" si="22"/>
        <v>86.880228558173016</v>
      </c>
      <c r="Q19" s="4">
        <f t="shared" si="23"/>
        <v>25</v>
      </c>
      <c r="R19">
        <f t="shared" si="0"/>
        <v>1000000</v>
      </c>
      <c r="S19">
        <f t="shared" si="1"/>
        <v>602.87468210970303</v>
      </c>
      <c r="U19">
        <f t="shared" si="13"/>
        <v>2.2708170000000001E-3</v>
      </c>
      <c r="V19">
        <f t="shared" si="14"/>
        <v>0.01</v>
      </c>
      <c r="W19">
        <f t="shared" si="15"/>
        <v>0.83527577130539876</v>
      </c>
      <c r="X19">
        <f t="shared" si="16"/>
        <v>1.8967584211684117E-3</v>
      </c>
      <c r="Y19">
        <f t="shared" si="17"/>
        <v>8.352757713053988E-3</v>
      </c>
      <c r="Z19">
        <f t="shared" si="18"/>
        <v>0.82502625517117634</v>
      </c>
      <c r="AB19">
        <f t="shared" si="19"/>
        <v>587.62737979547728</v>
      </c>
      <c r="AC19">
        <f t="shared" si="2"/>
        <v>497.38744131848165</v>
      </c>
      <c r="AE19">
        <f t="shared" si="3"/>
        <v>1433.5693923153074</v>
      </c>
      <c r="AF19">
        <f t="shared" si="4"/>
        <v>-71.678469615765366</v>
      </c>
      <c r="AG19">
        <f t="shared" si="4"/>
        <v>-20.625656379279409</v>
      </c>
      <c r="AH19">
        <f t="shared" si="5"/>
        <v>-1896.7584211684116</v>
      </c>
      <c r="AI19">
        <f t="shared" si="6"/>
        <v>-555.49315484814906</v>
      </c>
      <c r="AJ19">
        <f t="shared" si="7"/>
        <v>90.239938476995633</v>
      </c>
      <c r="AK19">
        <f t="shared" si="24"/>
        <v>43.474258145638927</v>
      </c>
      <c r="AL19">
        <f t="shared" si="8"/>
        <v>-421.77895822551449</v>
      </c>
      <c r="AN19">
        <f t="shared" si="9"/>
        <v>514.23599708923155</v>
      </c>
      <c r="AO19">
        <f t="shared" si="9"/>
        <v>-25.711799854461578</v>
      </c>
      <c r="AP19">
        <f t="shared" si="9"/>
        <v>-7.3986338092001986</v>
      </c>
      <c r="AQ19">
        <f t="shared" si="9"/>
        <v>-680.38663714187601</v>
      </c>
      <c r="AR19">
        <f t="shared" si="9"/>
        <v>-199.26107371630627</v>
      </c>
      <c r="AS19">
        <f t="shared" si="9"/>
        <v>32.369988497761028</v>
      </c>
      <c r="AT19">
        <f t="shared" si="9"/>
        <v>15.594660854980203</v>
      </c>
      <c r="AU19">
        <f t="shared" si="9"/>
        <v>-151.29642436356502</v>
      </c>
      <c r="AW19">
        <v>16</v>
      </c>
      <c r="AX19">
        <f>(R19*SUMPRODUCT(K20:$K$23, X20:$X$23)-$AZ$3*SUMPRODUCT(K19:$K$22, W20:$W$23))/Z19</f>
        <v>602.87468210970303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0.34023543913346244</v>
      </c>
      <c r="L20" s="2">
        <v>17</v>
      </c>
      <c r="M20" s="6">
        <v>2.3392280000000001E-3</v>
      </c>
      <c r="O20">
        <f t="shared" si="21"/>
        <v>1737.6045711634602</v>
      </c>
      <c r="P20">
        <f t="shared" si="22"/>
        <v>86.880228558173016</v>
      </c>
      <c r="Q20" s="4">
        <f t="shared" si="23"/>
        <v>25</v>
      </c>
      <c r="R20">
        <f t="shared" si="0"/>
        <v>1000000</v>
      </c>
      <c r="S20">
        <f t="shared" si="1"/>
        <v>471.01448044386666</v>
      </c>
      <c r="U20">
        <f t="shared" si="13"/>
        <v>2.3392280000000001E-3</v>
      </c>
      <c r="V20">
        <f t="shared" si="14"/>
        <v>0.01</v>
      </c>
      <c r="W20">
        <f t="shared" si="15"/>
        <v>0.82502625517117634</v>
      </c>
      <c r="X20">
        <f t="shared" si="16"/>
        <v>1.9299245168315606E-3</v>
      </c>
      <c r="Y20">
        <f t="shared" si="17"/>
        <v>8.2502625517117643E-3</v>
      </c>
      <c r="Z20">
        <f t="shared" si="18"/>
        <v>0.81484606810263294</v>
      </c>
      <c r="AB20">
        <f t="shared" si="19"/>
        <v>497.38744131848165</v>
      </c>
      <c r="AC20">
        <f t="shared" si="2"/>
        <v>383.80429740908926</v>
      </c>
      <c r="AE20">
        <f t="shared" si="3"/>
        <v>1415.8802527297071</v>
      </c>
      <c r="AF20">
        <f t="shared" si="4"/>
        <v>-70.794012636485363</v>
      </c>
      <c r="AG20">
        <f t="shared" si="4"/>
        <v>-20.371151702565822</v>
      </c>
      <c r="AH20">
        <f t="shared" si="5"/>
        <v>-1929.9245168315606</v>
      </c>
      <c r="AI20">
        <f t="shared" si="6"/>
        <v>-605.20942844090473</v>
      </c>
      <c r="AJ20">
        <f t="shared" si="7"/>
        <v>113.58314390939239</v>
      </c>
      <c r="AK20">
        <f t="shared" si="24"/>
        <v>7.9226368300703243</v>
      </c>
      <c r="AL20">
        <f t="shared" si="8"/>
        <v>-483.70364770144204</v>
      </c>
      <c r="AN20">
        <f t="shared" si="9"/>
        <v>481.73263954788968</v>
      </c>
      <c r="AO20">
        <f t="shared" si="9"/>
        <v>-24.086631977394486</v>
      </c>
      <c r="AP20">
        <f t="shared" si="9"/>
        <v>-6.9309877451768633</v>
      </c>
      <c r="AQ20">
        <f t="shared" si="9"/>
        <v>-656.6287154786213</v>
      </c>
      <c r="AR20">
        <f t="shared" si="9"/>
        <v>-205.91369565330302</v>
      </c>
      <c r="AS20">
        <f t="shared" si="9"/>
        <v>38.645010846171381</v>
      </c>
      <c r="AT20">
        <f t="shared" si="9"/>
        <v>2.6955618209739196</v>
      </c>
      <c r="AU20">
        <f t="shared" si="9"/>
        <v>-164.57312298615773</v>
      </c>
      <c r="AW20">
        <v>17</v>
      </c>
      <c r="AX20">
        <f>(R20*SUMPRODUCT(K21:$K$23, X21:$X$23)-$AZ$3*SUMPRODUCT(K20:$K$22, W21:$W$23))/Z20</f>
        <v>471.01448044386666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10"/>
        <v>5.1300000000000005E-2</v>
      </c>
      <c r="I21" s="5">
        <f t="shared" si="11"/>
        <v>1.0512999999999999</v>
      </c>
      <c r="J21">
        <f t="shared" si="12"/>
        <v>0.95120327213925626</v>
      </c>
      <c r="K21">
        <f t="shared" si="20"/>
        <v>0.32363306300148625</v>
      </c>
      <c r="L21" s="2">
        <v>18</v>
      </c>
      <c r="M21" s="6">
        <v>2.4176169999999999E-3</v>
      </c>
      <c r="O21">
        <f t="shared" si="21"/>
        <v>1737.6045711634602</v>
      </c>
      <c r="P21">
        <f t="shared" si="22"/>
        <v>86.880228558173016</v>
      </c>
      <c r="Q21" s="4">
        <f t="shared" si="23"/>
        <v>25</v>
      </c>
      <c r="R21">
        <f t="shared" si="0"/>
        <v>1000000</v>
      </c>
      <c r="S21">
        <f t="shared" si="1"/>
        <v>316.84389484768457</v>
      </c>
      <c r="U21">
        <f t="shared" si="13"/>
        <v>2.4176169999999999E-3</v>
      </c>
      <c r="V21">
        <f t="shared" si="14"/>
        <v>0.01</v>
      </c>
      <c r="W21">
        <f t="shared" si="15"/>
        <v>0.81484606810263294</v>
      </c>
      <c r="X21">
        <f t="shared" si="16"/>
        <v>1.9699857066280829E-3</v>
      </c>
      <c r="Y21">
        <f t="shared" si="17"/>
        <v>8.1484606810263288E-3</v>
      </c>
      <c r="Z21">
        <f t="shared" si="18"/>
        <v>0.80472762171497847</v>
      </c>
      <c r="AB21">
        <f t="shared" si="19"/>
        <v>383.80429740908926</v>
      </c>
      <c r="AC21">
        <f t="shared" si="2"/>
        <v>254.97303395568792</v>
      </c>
      <c r="AE21">
        <f t="shared" si="3"/>
        <v>1398.2983940334464</v>
      </c>
      <c r="AF21">
        <f t="shared" si="4"/>
        <v>-69.914919701672318</v>
      </c>
      <c r="AG21">
        <f t="shared" si="4"/>
        <v>-20.118190542874462</v>
      </c>
      <c r="AH21">
        <f t="shared" si="5"/>
        <v>-1969.9857066280829</v>
      </c>
      <c r="AI21">
        <f t="shared" si="6"/>
        <v>-661.72042283918336</v>
      </c>
      <c r="AJ21">
        <f t="shared" si="7"/>
        <v>128.83126345340133</v>
      </c>
      <c r="AK21">
        <f t="shared" si="24"/>
        <v>2.7395004347853815</v>
      </c>
      <c r="AL21">
        <f t="shared" si="8"/>
        <v>-530.1496589509967</v>
      </c>
      <c r="AN21">
        <f t="shared" si="9"/>
        <v>452.53559225110342</v>
      </c>
      <c r="AO21">
        <f t="shared" si="9"/>
        <v>-22.626779612555168</v>
      </c>
      <c r="AP21">
        <f t="shared" si="9"/>
        <v>-6.5109116274379959</v>
      </c>
      <c r="AQ21">
        <f t="shared" si="9"/>
        <v>-637.55250830519378</v>
      </c>
      <c r="AR21">
        <f t="shared" si="9"/>
        <v>-214.15460729408355</v>
      </c>
      <c r="AS21">
        <f t="shared" si="9"/>
        <v>41.694056401775704</v>
      </c>
      <c r="AT21">
        <f t="shared" si="9"/>
        <v>0.88659291680349639</v>
      </c>
      <c r="AU21">
        <f t="shared" si="9"/>
        <v>-171.57395797550436</v>
      </c>
      <c r="AW21">
        <v>18</v>
      </c>
      <c r="AX21">
        <f>(R21*SUMPRODUCT(K22:$K$23, X22:$X$23)-$AZ$3*SUMPRODUCT(K21:$K$22, W22:$W$23))/Z21</f>
        <v>316.84389484768457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10"/>
        <v>7.0000000000000007E-2</v>
      </c>
      <c r="I22" s="5">
        <f t="shared" si="11"/>
        <v>1.07</v>
      </c>
      <c r="J22">
        <f t="shared" si="12"/>
        <v>0.93457943925233644</v>
      </c>
      <c r="K22">
        <f t="shared" si="20"/>
        <v>0.30246080654344509</v>
      </c>
      <c r="L22" s="2">
        <v>19</v>
      </c>
      <c r="M22" s="6">
        <v>2.502181E-3</v>
      </c>
      <c r="O22">
        <f t="shared" si="21"/>
        <v>1737.6045711634602</v>
      </c>
      <c r="P22">
        <f t="shared" si="22"/>
        <v>86.880228558173016</v>
      </c>
      <c r="Q22" s="4">
        <f t="shared" si="23"/>
        <v>25</v>
      </c>
      <c r="R22">
        <f t="shared" si="0"/>
        <v>1000000</v>
      </c>
      <c r="S22">
        <f t="shared" si="1"/>
        <v>155.83164363424427</v>
      </c>
      <c r="U22">
        <f t="shared" si="13"/>
        <v>2.502181E-3</v>
      </c>
      <c r="V22">
        <f t="shared" si="14"/>
        <v>0.01</v>
      </c>
      <c r="W22">
        <f t="shared" si="15"/>
        <v>0.80472762171497847</v>
      </c>
      <c r="X22">
        <f t="shared" si="16"/>
        <v>2.0135741652304064E-3</v>
      </c>
      <c r="Y22">
        <f t="shared" si="17"/>
        <v>8.047276217149785E-3</v>
      </c>
      <c r="Z22">
        <f t="shared" si="18"/>
        <v>0.79466677133259833</v>
      </c>
      <c r="AB22">
        <f t="shared" si="19"/>
        <v>254.97303395568792</v>
      </c>
      <c r="AC22">
        <f t="shared" si="2"/>
        <v>123.83422911827695</v>
      </c>
      <c r="AE22">
        <f t="shared" si="3"/>
        <v>1380.816614419231</v>
      </c>
      <c r="AF22">
        <f t="shared" si="4"/>
        <v>-69.040830720961551</v>
      </c>
      <c r="AG22">
        <f t="shared" si="4"/>
        <v>-19.866669283314959</v>
      </c>
      <c r="AH22">
        <f t="shared" si="5"/>
        <v>-2013.5741652304064</v>
      </c>
      <c r="AI22">
        <f t="shared" si="6"/>
        <v>-721.66505081545188</v>
      </c>
      <c r="AJ22">
        <f t="shared" si="7"/>
        <v>131.13880483741099</v>
      </c>
      <c r="AK22">
        <f t="shared" si="24"/>
        <v>32.901725170733108</v>
      </c>
      <c r="AL22">
        <f t="shared" si="8"/>
        <v>-557.6245208073077</v>
      </c>
      <c r="AN22">
        <f t="shared" si="9"/>
        <v>417.64290688582986</v>
      </c>
      <c r="AO22">
        <f t="shared" si="9"/>
        <v>-20.882145344291494</v>
      </c>
      <c r="AP22">
        <f t="shared" si="9"/>
        <v>-6.0088888147633286</v>
      </c>
      <c r="AQ22">
        <f t="shared" si="9"/>
        <v>-609.02726605063287</v>
      </c>
      <c r="AR22">
        <f t="shared" si="9"/>
        <v>-218.27539332385786</v>
      </c>
      <c r="AS22">
        <f t="shared" si="9"/>
        <v>39.66434868026677</v>
      </c>
      <c r="AT22">
        <f t="shared" si="9"/>
        <v>9.9514823318107055</v>
      </c>
      <c r="AU22">
        <f t="shared" si="9"/>
        <v>-168.65956231178038</v>
      </c>
      <c r="AW22">
        <v>19</v>
      </c>
      <c r="AX22">
        <f>(R22*SUMPRODUCT(K23:$K$23, X23:$X$23)-$AZ$3*SUMPRODUCT(K22:$K$22, W23:$W$23))/Z22</f>
        <v>155.83164363424427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10"/>
        <v>0.10390000000000001</v>
      </c>
      <c r="I23" s="5">
        <f t="shared" si="11"/>
        <v>1.1039000000000001</v>
      </c>
      <c r="J23">
        <f t="shared" si="12"/>
        <v>0.90587915572062683</v>
      </c>
      <c r="K23">
        <f t="shared" si="20"/>
        <v>0.2739929400701559</v>
      </c>
      <c r="L23" s="2">
        <v>20</v>
      </c>
      <c r="M23" s="6">
        <v>2.5943469999999999E-3</v>
      </c>
      <c r="O23">
        <f t="shared" si="21"/>
        <v>1737.6045711634602</v>
      </c>
      <c r="P23">
        <f t="shared" si="22"/>
        <v>86.880228558173016</v>
      </c>
      <c r="Q23" s="4">
        <f t="shared" si="23"/>
        <v>25</v>
      </c>
      <c r="R23">
        <f t="shared" si="0"/>
        <v>1000000</v>
      </c>
      <c r="S23">
        <f t="shared" si="1"/>
        <v>157.81927433855219</v>
      </c>
      <c r="U23">
        <f t="shared" si="13"/>
        <v>2.5943469999999999E-3</v>
      </c>
      <c r="V23">
        <f t="shared" si="14"/>
        <v>0.01</v>
      </c>
      <c r="W23">
        <f t="shared" si="15"/>
        <v>0.79466677133259833</v>
      </c>
      <c r="X23">
        <f t="shared" si="16"/>
        <v>2.0616413542064124E-3</v>
      </c>
      <c r="Y23">
        <f t="shared" si="17"/>
        <v>7.9466677133259826E-3</v>
      </c>
      <c r="Z23">
        <f t="shared" si="18"/>
        <v>0.78465846226506597</v>
      </c>
      <c r="AB23">
        <f t="shared" si="19"/>
        <v>123.83422911827695</v>
      </c>
      <c r="AC23">
        <f t="shared" si="2"/>
        <v>123.83422911827695</v>
      </c>
      <c r="AE23">
        <f t="shared" si="3"/>
        <v>1363.42613083387</v>
      </c>
      <c r="AF23">
        <f t="shared" si="4"/>
        <v>-68.171306541693511</v>
      </c>
      <c r="AG23">
        <f t="shared" si="4"/>
        <v>-19.61646155662665</v>
      </c>
      <c r="AH23">
        <f t="shared" si="5"/>
        <v>-2061.6413542064124</v>
      </c>
      <c r="AI23">
        <f t="shared" si="6"/>
        <v>-786.00299147086253</v>
      </c>
      <c r="AJ23">
        <f t="shared" si="7"/>
        <v>0</v>
      </c>
      <c r="AK23">
        <f t="shared" si="24"/>
        <v>99.33623373873175</v>
      </c>
      <c r="AL23">
        <f t="shared" si="8"/>
        <v>-686.6667577321308</v>
      </c>
      <c r="AN23">
        <f t="shared" si="9"/>
        <v>373.56913415564907</v>
      </c>
      <c r="AO23">
        <f t="shared" si="9"/>
        <v>-18.678456707782455</v>
      </c>
      <c r="AP23">
        <f t="shared" si="9"/>
        <v>-5.3747719756733225</v>
      </c>
      <c r="AQ23">
        <f t="shared" si="9"/>
        <v>-564.87517600923263</v>
      </c>
      <c r="AR23">
        <f t="shared" si="9"/>
        <v>-215.35927053703929</v>
      </c>
      <c r="AS23">
        <f t="shared" si="9"/>
        <v>0</v>
      </c>
      <c r="AT23">
        <f t="shared" si="9"/>
        <v>27.217426737571326</v>
      </c>
      <c r="AU23">
        <f t="shared" si="9"/>
        <v>-188.14184379946798</v>
      </c>
      <c r="AW23">
        <v>20</v>
      </c>
      <c r="AX23">
        <f>(R23*SUMPRODUCT(K$23:$K24, X$23:$X24)-$AZ$3*SUMPRODUCT(K$22:$K23, W$23:$W24))/Z23</f>
        <v>157.81927433855219</v>
      </c>
    </row>
    <row r="25" spans="5:50" x14ac:dyDescent="0.25">
      <c r="AN25" s="8">
        <f t="shared" ref="AN25:AU25" si="25">SUM(AN3:AN23)</f>
        <v>16718.921261813233</v>
      </c>
      <c r="AO25" s="8">
        <f t="shared" si="25"/>
        <v>-2139.1494914632576</v>
      </c>
      <c r="AP25" s="8">
        <f t="shared" si="25"/>
        <v>-1737.9781279601432</v>
      </c>
      <c r="AQ25" s="8">
        <f t="shared" si="25"/>
        <v>-18962.302074313364</v>
      </c>
      <c r="AR25" s="8">
        <f t="shared" si="25"/>
        <v>-6120.5084319235302</v>
      </c>
      <c r="AS25" s="8">
        <f t="shared" si="25"/>
        <v>-399.58232784302947</v>
      </c>
      <c r="AT25" s="8">
        <f t="shared" si="25"/>
        <v>374.62604494282658</v>
      </c>
      <c r="AU25" s="9">
        <f t="shared" si="25"/>
        <v>-6145.4647148237327</v>
      </c>
    </row>
    <row r="29" spans="5:50" x14ac:dyDescent="0.25">
      <c r="AF29" s="10"/>
      <c r="AG29" s="10"/>
      <c r="AH29" s="10"/>
      <c r="AI29" s="10"/>
      <c r="AJ29" s="10"/>
      <c r="AK29" s="10"/>
      <c r="AL29" s="10"/>
      <c r="AM29" s="10"/>
    </row>
  </sheetData>
  <conditionalFormatting sqref="AN25:AU25">
    <cfRule type="cellIs" dxfId="79" priority="1" operator="lessThan">
      <formula>0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5BFC20-730D-4415-BEB7-F6095CAE54A9}">
  <dimension ref="A1:AZ29"/>
  <sheetViews>
    <sheetView workbookViewId="0">
      <selection activeCell="M33" sqref="M33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41</v>
      </c>
      <c r="B1" t="s">
        <v>45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v>4129.0594477063678</v>
      </c>
      <c r="K3">
        <v>1</v>
      </c>
      <c r="L3" s="2">
        <v>0</v>
      </c>
      <c r="O3">
        <f>$C$3</f>
        <v>4129.0594477063678</v>
      </c>
      <c r="P3">
        <f>O3*B5</f>
        <v>3303.2475581650942</v>
      </c>
      <c r="Q3" s="4">
        <f>B8</f>
        <v>1522.432587</v>
      </c>
      <c r="R3">
        <f t="shared" ref="R3:R23" si="0">$C$6</f>
        <v>1000000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4129.0594477063678</v>
      </c>
      <c r="AF3">
        <f t="shared" ref="AF3:AG23" si="4">-$Z3*P3</f>
        <v>-3303.2475581650942</v>
      </c>
      <c r="AG3">
        <f t="shared" si="4"/>
        <v>-1522.432587</v>
      </c>
      <c r="AH3">
        <f t="shared" ref="AH3:AH23" si="5">-X3*R3</f>
        <v>0</v>
      </c>
      <c r="AI3">
        <f t="shared" ref="AI3:AI23" si="6">SUM(AE3:AH3)</f>
        <v>-696.62069745872645</v>
      </c>
      <c r="AJ3">
        <f t="shared" ref="AJ3:AJ23" si="7">AB3-AC3</f>
        <v>0</v>
      </c>
      <c r="AL3">
        <f t="shared" ref="AL3:AL23" si="8">SUM(AI3:AK3)</f>
        <v>-696.62069745872645</v>
      </c>
      <c r="AN3">
        <f t="shared" ref="AN3:AU23" si="9">AE3*$K3</f>
        <v>4129.0594477063678</v>
      </c>
      <c r="AO3">
        <f t="shared" si="9"/>
        <v>-3303.2475581650942</v>
      </c>
      <c r="AP3">
        <f t="shared" si="9"/>
        <v>-1522.432587</v>
      </c>
      <c r="AQ3">
        <f t="shared" si="9"/>
        <v>0</v>
      </c>
      <c r="AR3">
        <f t="shared" si="9"/>
        <v>-696.62069745872645</v>
      </c>
      <c r="AS3">
        <f t="shared" si="9"/>
        <v>0</v>
      </c>
      <c r="AT3">
        <f t="shared" si="9"/>
        <v>0</v>
      </c>
      <c r="AU3">
        <f t="shared" si="9"/>
        <v>-696.62069745872645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2729.3643648351008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 t="array" ref="F4:F23">EconomicRates!C44:C63</f>
        <v>1.5900000000000001E-2</v>
      </c>
      <c r="G4" s="5">
        <f t="array" ref="G4:G23">EconomicRates!D44:D63</f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Mortalities!B11:B30</f>
        <v>1.947287E-3</v>
      </c>
      <c r="R4">
        <f t="shared" si="0"/>
        <v>1000000</v>
      </c>
      <c r="S4">
        <f t="shared" si="1"/>
        <v>913.38216062408992</v>
      </c>
      <c r="U4">
        <f t="shared" ref="U4:U23" si="13">M4</f>
        <v>1.947287E-3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1.947287E-3</v>
      </c>
      <c r="Y4">
        <f t="shared" ref="Y4:Y23" si="17">V4*W4</f>
        <v>0.01</v>
      </c>
      <c r="Z4">
        <f t="shared" ref="Z4:Z23" si="18">MAX(0, W4-X4-Y4)</f>
        <v>0.98805271299999997</v>
      </c>
      <c r="AB4">
        <f t="shared" ref="AB4:AB23" si="19">AC3</f>
        <v>0</v>
      </c>
      <c r="AC4">
        <f t="shared" si="2"/>
        <v>902.46972181043384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-1947.287</v>
      </c>
      <c r="AI4">
        <f t="shared" si="6"/>
        <v>-1947.287</v>
      </c>
      <c r="AJ4">
        <f t="shared" si="7"/>
        <v>-902.46972181043384</v>
      </c>
      <c r="AK4">
        <f>G4*MAX(0, SUM(AB4, AE4:AF4))</f>
        <v>0</v>
      </c>
      <c r="AL4">
        <f t="shared" si="8"/>
        <v>-2849.7567218104341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-1826.8946430246738</v>
      </c>
      <c r="AR4">
        <f t="shared" si="9"/>
        <v>-1826.8946430246738</v>
      </c>
      <c r="AS4">
        <f t="shared" si="9"/>
        <v>-846.67391107086382</v>
      </c>
      <c r="AT4">
        <f t="shared" si="9"/>
        <v>0</v>
      </c>
      <c r="AU4">
        <f t="shared" si="9"/>
        <v>-2673.5685540955378</v>
      </c>
      <c r="AW4">
        <v>1</v>
      </c>
      <c r="AX4">
        <f>(R4*SUMPRODUCT(K5:$K$23, X5:$X$23)-$AZ$3*SUMPRODUCT(K4:$K$22, W5:$W$23))/Z4</f>
        <v>913.38216062408992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v>3.6400000000000002E-2</v>
      </c>
      <c r="G5" s="5"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1.9819680000000002E-3</v>
      </c>
      <c r="O5">
        <f t="shared" ref="O5:O23" si="21">$C$3</f>
        <v>4129.0594477063678</v>
      </c>
      <c r="P5">
        <f t="shared" ref="P5:P23" si="22">O5*$C$5</f>
        <v>206.45297238531839</v>
      </c>
      <c r="Q5" s="4">
        <f t="shared" ref="Q5:Q23" si="23">$C$8</f>
        <v>25</v>
      </c>
      <c r="R5">
        <f t="shared" si="0"/>
        <v>1000000</v>
      </c>
      <c r="S5">
        <f t="shared" si="1"/>
        <v>1783.8221333403496</v>
      </c>
      <c r="U5">
        <f t="shared" si="13"/>
        <v>1.9819680000000002E-3</v>
      </c>
      <c r="V5">
        <f t="shared" si="14"/>
        <v>0.01</v>
      </c>
      <c r="W5">
        <f t="shared" si="15"/>
        <v>0.98805271299999997</v>
      </c>
      <c r="X5">
        <f t="shared" si="16"/>
        <v>1.9582888594791843E-3</v>
      </c>
      <c r="Y5">
        <f t="shared" si="17"/>
        <v>9.8805271300000004E-3</v>
      </c>
      <c r="Z5">
        <f t="shared" si="18"/>
        <v>0.97621389701052086</v>
      </c>
      <c r="AB5">
        <f t="shared" si="19"/>
        <v>902.46972181043384</v>
      </c>
      <c r="AC5">
        <f t="shared" si="2"/>
        <v>1741.3919563618038</v>
      </c>
      <c r="AE5">
        <f t="shared" si="3"/>
        <v>4030.8452144335424</v>
      </c>
      <c r="AF5">
        <f t="shared" si="4"/>
        <v>-201.54226072167711</v>
      </c>
      <c r="AG5">
        <f t="shared" si="4"/>
        <v>-24.40534742526302</v>
      </c>
      <c r="AH5">
        <f t="shared" si="5"/>
        <v>-1958.2888594791843</v>
      </c>
      <c r="AI5">
        <f t="shared" si="6"/>
        <v>1846.6087468074179</v>
      </c>
      <c r="AJ5">
        <f t="shared" si="7"/>
        <v>-838.92223455136991</v>
      </c>
      <c r="AK5">
        <f>G5*SUM(AB5, AE5:AF5)</f>
        <v>194.00267969641428</v>
      </c>
      <c r="AL5">
        <f t="shared" si="8"/>
        <v>1201.6891919524624</v>
      </c>
      <c r="AN5">
        <f t="shared" si="9"/>
        <v>3480.8868179337528</v>
      </c>
      <c r="AO5">
        <f t="shared" si="9"/>
        <v>-174.04434089668763</v>
      </c>
      <c r="AP5">
        <f t="shared" si="9"/>
        <v>-21.075543123188346</v>
      </c>
      <c r="AQ5">
        <f t="shared" si="9"/>
        <v>-1691.1048462637521</v>
      </c>
      <c r="AR5">
        <f t="shared" si="9"/>
        <v>1594.6620876501249</v>
      </c>
      <c r="AS5">
        <f t="shared" si="9"/>
        <v>-724.46179204918155</v>
      </c>
      <c r="AT5">
        <f t="shared" si="9"/>
        <v>167.53344136881555</v>
      </c>
      <c r="AU5">
        <f t="shared" si="9"/>
        <v>1037.7337369697589</v>
      </c>
      <c r="AW5">
        <v>2</v>
      </c>
      <c r="AX5">
        <f>(R5*SUMPRODUCT(K6:$K$23, X6:$X$23)-$AZ$3*SUMPRODUCT(K5:$K$22, W6:$W$23))/Z5</f>
        <v>1783.8221333403496</v>
      </c>
    </row>
    <row r="6" spans="1:52" x14ac:dyDescent="0.25">
      <c r="A6" t="s">
        <v>16</v>
      </c>
      <c r="C6" s="2">
        <f>'T.26.04.E'!C6</f>
        <v>1000000</v>
      </c>
      <c r="E6">
        <v>2006</v>
      </c>
      <c r="F6" s="5">
        <v>5.8799999999999998E-2</v>
      </c>
      <c r="G6" s="5"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2.0299509999999999E-3</v>
      </c>
      <c r="O6">
        <f t="shared" si="21"/>
        <v>4129.0594477063678</v>
      </c>
      <c r="P6">
        <f t="shared" si="22"/>
        <v>206.45297238531839</v>
      </c>
      <c r="Q6" s="4">
        <f t="shared" si="23"/>
        <v>25</v>
      </c>
      <c r="R6">
        <f t="shared" si="0"/>
        <v>1000000</v>
      </c>
      <c r="S6">
        <f t="shared" si="1"/>
        <v>2590.9892916465265</v>
      </c>
      <c r="U6">
        <f t="shared" si="13"/>
        <v>2.0299509999999999E-3</v>
      </c>
      <c r="V6">
        <f t="shared" si="14"/>
        <v>0.01</v>
      </c>
      <c r="W6">
        <f t="shared" si="15"/>
        <v>0.97621389701052086</v>
      </c>
      <c r="X6">
        <f t="shared" si="16"/>
        <v>1.9816663764504038E-3</v>
      </c>
      <c r="Y6">
        <f t="shared" si="17"/>
        <v>9.762138970105208E-3</v>
      </c>
      <c r="Z6">
        <f t="shared" si="18"/>
        <v>0.96447009166396525</v>
      </c>
      <c r="AB6">
        <f t="shared" si="19"/>
        <v>1741.3919563618038</v>
      </c>
      <c r="AC6">
        <f t="shared" si="2"/>
        <v>2498.9316796146777</v>
      </c>
      <c r="AE6">
        <f t="shared" si="3"/>
        <v>3982.3543440153221</v>
      </c>
      <c r="AF6">
        <f t="shared" si="4"/>
        <v>-199.11771720076612</v>
      </c>
      <c r="AG6">
        <f t="shared" si="4"/>
        <v>-24.111752291599132</v>
      </c>
      <c r="AH6">
        <f t="shared" si="5"/>
        <v>-1981.6663764504037</v>
      </c>
      <c r="AI6">
        <f t="shared" si="6"/>
        <v>1777.4584980725531</v>
      </c>
      <c r="AJ6">
        <f t="shared" si="7"/>
        <v>-757.53972325287396</v>
      </c>
      <c r="AK6">
        <f>G6*SUM(AB6, AE6:AF6)</f>
        <v>323.19077211581708</v>
      </c>
      <c r="AL6">
        <f t="shared" si="8"/>
        <v>1343.1095469354962</v>
      </c>
      <c r="AN6">
        <f t="shared" si="9"/>
        <v>3101.5619769818395</v>
      </c>
      <c r="AO6">
        <f t="shared" si="9"/>
        <v>-155.07809884909199</v>
      </c>
      <c r="AP6">
        <f t="shared" si="9"/>
        <v>-18.778864873843801</v>
      </c>
      <c r="AQ6">
        <f t="shared" si="9"/>
        <v>-1543.373731546151</v>
      </c>
      <c r="AR6">
        <f t="shared" si="9"/>
        <v>1384.3312817127526</v>
      </c>
      <c r="AS6">
        <f t="shared" si="9"/>
        <v>-589.99179850114797</v>
      </c>
      <c r="AT6">
        <f t="shared" si="9"/>
        <v>251.70944710437954</v>
      </c>
      <c r="AU6">
        <f t="shared" si="9"/>
        <v>1046.0489303159841</v>
      </c>
      <c r="AW6">
        <v>3</v>
      </c>
      <c r="AX6">
        <f>(R6*SUMPRODUCT(K7:$K$23, X7:$X$23)-$AZ$3*SUMPRODUCT(K6:$K$22, W7:$W$23))/Z6</f>
        <v>2590.9892916465265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v>5.4699999999999999E-2</v>
      </c>
      <c r="G7" s="5"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2.0855349999999999E-3</v>
      </c>
      <c r="O7">
        <f t="shared" si="21"/>
        <v>4129.0594477063678</v>
      </c>
      <c r="P7">
        <f t="shared" si="22"/>
        <v>206.45297238531839</v>
      </c>
      <c r="Q7" s="4">
        <f t="shared" si="23"/>
        <v>25</v>
      </c>
      <c r="R7">
        <f t="shared" si="0"/>
        <v>1000000</v>
      </c>
      <c r="S7">
        <f t="shared" si="1"/>
        <v>3286.0776397446584</v>
      </c>
      <c r="U7">
        <f t="shared" si="13"/>
        <v>2.0855349999999999E-3</v>
      </c>
      <c r="V7">
        <f t="shared" si="14"/>
        <v>0.01</v>
      </c>
      <c r="W7">
        <f t="shared" si="15"/>
        <v>0.96447009166396525</v>
      </c>
      <c r="X7">
        <f t="shared" si="16"/>
        <v>2.0114361326184077E-3</v>
      </c>
      <c r="Y7">
        <f t="shared" si="17"/>
        <v>9.6447009166396522E-3</v>
      </c>
      <c r="Z7">
        <f t="shared" si="18"/>
        <v>0.95281395461470719</v>
      </c>
      <c r="AB7">
        <f t="shared" si="19"/>
        <v>2498.9316796146777</v>
      </c>
      <c r="AC7">
        <f t="shared" si="2"/>
        <v>3131.0206310960712</v>
      </c>
      <c r="AE7">
        <f t="shared" si="3"/>
        <v>3934.2254612083229</v>
      </c>
      <c r="AF7">
        <f t="shared" si="4"/>
        <v>-196.71127306041615</v>
      </c>
      <c r="AG7">
        <f t="shared" si="4"/>
        <v>-23.820348865367681</v>
      </c>
      <c r="AH7">
        <f t="shared" si="5"/>
        <v>-2011.4361326184078</v>
      </c>
      <c r="AI7">
        <f t="shared" si="6"/>
        <v>1702.2577066641313</v>
      </c>
      <c r="AJ7">
        <f t="shared" si="7"/>
        <v>-632.08895148139345</v>
      </c>
      <c r="AK7">
        <f>G7*SUM(AB7, AE7:AF7)</f>
        <v>306.20949210714292</v>
      </c>
      <c r="AL7">
        <f t="shared" si="8"/>
        <v>1376.3782472898808</v>
      </c>
      <c r="AN7">
        <f t="shared" si="9"/>
        <v>2773.6742474466882</v>
      </c>
      <c r="AO7">
        <f t="shared" si="9"/>
        <v>-138.68371237233441</v>
      </c>
      <c r="AP7">
        <f t="shared" si="9"/>
        <v>-16.793620209242953</v>
      </c>
      <c r="AQ7">
        <f t="shared" si="9"/>
        <v>-1418.0856324675235</v>
      </c>
      <c r="AR7">
        <f t="shared" si="9"/>
        <v>1200.1112823975873</v>
      </c>
      <c r="AS7">
        <f t="shared" si="9"/>
        <v>-445.62998844531273</v>
      </c>
      <c r="AT7">
        <f t="shared" si="9"/>
        <v>215.88121752444204</v>
      </c>
      <c r="AU7">
        <f t="shared" si="9"/>
        <v>970.36251147671658</v>
      </c>
      <c r="AW7">
        <v>4</v>
      </c>
      <c r="AX7">
        <f>(R7*SUMPRODUCT(K8:$K$23, X8:$X$23)-$AZ$3*SUMPRODUCT(K7:$K$22, W8:$W$23))/Z7</f>
        <v>3286.0776397446584</v>
      </c>
    </row>
    <row r="8" spans="1:52" x14ac:dyDescent="0.25">
      <c r="B8" s="2">
        <f>'T.26.04.A'!B8</f>
        <v>1522.432587</v>
      </c>
      <c r="C8" s="2">
        <f>'T.26.04.A'!C8</f>
        <v>25</v>
      </c>
      <c r="E8">
        <v>2008</v>
      </c>
      <c r="F8" s="5">
        <v>2.2499999999999999E-2</v>
      </c>
      <c r="G8" s="5"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2.1420699999999998E-3</v>
      </c>
      <c r="O8">
        <f t="shared" si="21"/>
        <v>4129.0594477063678</v>
      </c>
      <c r="P8">
        <f t="shared" si="22"/>
        <v>206.45297238531839</v>
      </c>
      <c r="Q8" s="4">
        <f t="shared" si="23"/>
        <v>25</v>
      </c>
      <c r="R8">
        <f t="shared" si="0"/>
        <v>1000000</v>
      </c>
      <c r="S8">
        <f t="shared" si="1"/>
        <v>3848.9481580007687</v>
      </c>
      <c r="U8">
        <f t="shared" si="13"/>
        <v>2.1420699999999998E-3</v>
      </c>
      <c r="V8">
        <f t="shared" si="14"/>
        <v>0.01</v>
      </c>
      <c r="W8">
        <f t="shared" si="15"/>
        <v>0.95281395461470719</v>
      </c>
      <c r="X8">
        <f t="shared" si="16"/>
        <v>2.0409941877615255E-3</v>
      </c>
      <c r="Y8">
        <f t="shared" si="17"/>
        <v>9.5281395461470717E-3</v>
      </c>
      <c r="Z8">
        <f t="shared" si="18"/>
        <v>0.94124482088079864</v>
      </c>
      <c r="AB8">
        <f t="shared" si="19"/>
        <v>3131.0206310960712</v>
      </c>
      <c r="AC8">
        <f t="shared" si="2"/>
        <v>3622.8025195569135</v>
      </c>
      <c r="AE8">
        <f t="shared" si="3"/>
        <v>3886.4558202625494</v>
      </c>
      <c r="AF8">
        <f t="shared" si="4"/>
        <v>-194.32279101312747</v>
      </c>
      <c r="AG8">
        <f t="shared" si="4"/>
        <v>-23.531120522019965</v>
      </c>
      <c r="AH8">
        <f t="shared" si="5"/>
        <v>-2040.9941877615254</v>
      </c>
      <c r="AI8">
        <f t="shared" si="6"/>
        <v>1627.6077209658768</v>
      </c>
      <c r="AJ8">
        <f t="shared" si="7"/>
        <v>-491.78188846084231</v>
      </c>
      <c r="AK8">
        <f t="shared" ref="AK8:AK23" si="24">G8*SUM(AB8:AB8, AE8:AF8)</f>
        <v>145.33317296535901</v>
      </c>
      <c r="AL8">
        <f t="shared" si="8"/>
        <v>1281.1590054703934</v>
      </c>
      <c r="AN8">
        <f t="shared" si="9"/>
        <v>2554.7749189529072</v>
      </c>
      <c r="AO8">
        <f t="shared" si="9"/>
        <v>-127.73874594764536</v>
      </c>
      <c r="AP8">
        <f t="shared" si="9"/>
        <v>-15.468261908726255</v>
      </c>
      <c r="AQ8">
        <f t="shared" si="9"/>
        <v>-1341.6544537664538</v>
      </c>
      <c r="AR8">
        <f t="shared" si="9"/>
        <v>1069.9134573300819</v>
      </c>
      <c r="AS8">
        <f t="shared" si="9"/>
        <v>-323.27449283861421</v>
      </c>
      <c r="AT8">
        <f t="shared" si="9"/>
        <v>95.535254317817305</v>
      </c>
      <c r="AU8">
        <f t="shared" si="9"/>
        <v>842.17421880928498</v>
      </c>
      <c r="AW8">
        <v>5</v>
      </c>
      <c r="AX8">
        <f>(R8*SUMPRODUCT(K9:$K$23, X9:$X$23)-$AZ$3*SUMPRODUCT(K8:$K$22, W9:$W$23))/Z8</f>
        <v>3848.9481580007687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2.2014550000000002E-3</v>
      </c>
      <c r="O9">
        <f t="shared" si="21"/>
        <v>4129.0594477063678</v>
      </c>
      <c r="P9">
        <f t="shared" si="22"/>
        <v>206.45297238531839</v>
      </c>
      <c r="Q9" s="4">
        <f t="shared" si="23"/>
        <v>25</v>
      </c>
      <c r="R9">
        <f t="shared" si="0"/>
        <v>1000000</v>
      </c>
      <c r="S9">
        <f t="shared" si="1"/>
        <v>4320.4801195604032</v>
      </c>
      <c r="U9">
        <f t="shared" si="13"/>
        <v>2.2014550000000002E-3</v>
      </c>
      <c r="V9">
        <f t="shared" si="14"/>
        <v>0.01</v>
      </c>
      <c r="W9">
        <f t="shared" si="15"/>
        <v>0.94124482088079864</v>
      </c>
      <c r="X9">
        <f t="shared" si="16"/>
        <v>2.0721081171521387E-3</v>
      </c>
      <c r="Y9">
        <f t="shared" si="17"/>
        <v>9.4124482088079869E-3</v>
      </c>
      <c r="Z9">
        <f t="shared" si="18"/>
        <v>0.92976026455483851</v>
      </c>
      <c r="AB9">
        <f t="shared" si="19"/>
        <v>3622.8025195569135</v>
      </c>
      <c r="AC9">
        <f t="shared" si="2"/>
        <v>4017.0107389664008</v>
      </c>
      <c r="AE9">
        <f t="shared" si="3"/>
        <v>3839.0354044621281</v>
      </c>
      <c r="AF9">
        <f t="shared" si="4"/>
        <v>-191.95177022310639</v>
      </c>
      <c r="AG9">
        <f t="shared" si="4"/>
        <v>-23.244006613870962</v>
      </c>
      <c r="AH9">
        <f t="shared" si="5"/>
        <v>-2072.1081171521387</v>
      </c>
      <c r="AI9">
        <f t="shared" si="6"/>
        <v>1551.7315104730119</v>
      </c>
      <c r="AJ9">
        <f t="shared" si="7"/>
        <v>-394.20821940948736</v>
      </c>
      <c r="AK9">
        <f t="shared" si="24"/>
        <v>42.892328307396021</v>
      </c>
      <c r="AL9">
        <f t="shared" si="8"/>
        <v>1200.4156193709205</v>
      </c>
      <c r="AN9">
        <f t="shared" si="9"/>
        <v>2398.4061468771861</v>
      </c>
      <c r="AO9">
        <f t="shared" si="9"/>
        <v>-119.92030734385929</v>
      </c>
      <c r="AP9">
        <f t="shared" si="9"/>
        <v>-14.521504093441093</v>
      </c>
      <c r="AQ9">
        <f t="shared" si="9"/>
        <v>-1294.5326941750604</v>
      </c>
      <c r="AR9">
        <f t="shared" si="9"/>
        <v>969.43164126482498</v>
      </c>
      <c r="AS9">
        <f t="shared" si="9"/>
        <v>-246.2783790642564</v>
      </c>
      <c r="AT9">
        <f t="shared" si="9"/>
        <v>26.796633275838751</v>
      </c>
      <c r="AU9">
        <f t="shared" si="9"/>
        <v>749.94989547640728</v>
      </c>
      <c r="AW9">
        <v>6</v>
      </c>
      <c r="AX9">
        <f>(R9*SUMPRODUCT(K10:$K$23, X10:$X$23)-$AZ$3*SUMPRODUCT(K9:$K$22, W10:$W$23))/Z9</f>
        <v>4320.4801195604032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2.2708170000000001E-3</v>
      </c>
      <c r="O10">
        <f t="shared" si="21"/>
        <v>4129.0594477063678</v>
      </c>
      <c r="P10">
        <f t="shared" si="22"/>
        <v>206.45297238531839</v>
      </c>
      <c r="Q10" s="4">
        <f t="shared" si="23"/>
        <v>25</v>
      </c>
      <c r="R10">
        <f t="shared" si="0"/>
        <v>1000000</v>
      </c>
      <c r="S10">
        <f t="shared" si="1"/>
        <v>4735.8316135266059</v>
      </c>
      <c r="U10">
        <f t="shared" si="13"/>
        <v>2.2708170000000001E-3</v>
      </c>
      <c r="V10">
        <f t="shared" si="14"/>
        <v>0.01</v>
      </c>
      <c r="W10">
        <f t="shared" si="15"/>
        <v>0.92976026455483851</v>
      </c>
      <c r="X10">
        <f t="shared" si="16"/>
        <v>2.1113154146756249E-3</v>
      </c>
      <c r="Y10">
        <f t="shared" si="17"/>
        <v>9.2976026455483859E-3</v>
      </c>
      <c r="Z10">
        <f t="shared" si="18"/>
        <v>0.91835134649461458</v>
      </c>
      <c r="AB10">
        <f t="shared" si="19"/>
        <v>4017.0107389664008</v>
      </c>
      <c r="AC10">
        <f t="shared" si="2"/>
        <v>4349.1573390539215</v>
      </c>
      <c r="AE10">
        <f t="shared" si="3"/>
        <v>3791.9273035574524</v>
      </c>
      <c r="AF10">
        <f t="shared" si="4"/>
        <v>-189.59636517787263</v>
      </c>
      <c r="AG10">
        <f t="shared" si="4"/>
        <v>-22.958783662365363</v>
      </c>
      <c r="AH10">
        <f t="shared" si="5"/>
        <v>-2111.3154146756251</v>
      </c>
      <c r="AI10">
        <f t="shared" si="6"/>
        <v>1468.0567400415894</v>
      </c>
      <c r="AJ10">
        <f t="shared" si="7"/>
        <v>-332.14660008752071</v>
      </c>
      <c r="AK10">
        <f t="shared" si="24"/>
        <v>31.239300877118524</v>
      </c>
      <c r="AL10">
        <f t="shared" si="8"/>
        <v>1167.1494408311871</v>
      </c>
      <c r="AN10">
        <f t="shared" si="9"/>
        <v>2250.8083077977967</v>
      </c>
      <c r="AO10">
        <f t="shared" si="9"/>
        <v>-112.54041538988983</v>
      </c>
      <c r="AP10">
        <f t="shared" si="9"/>
        <v>-13.627851186836796</v>
      </c>
      <c r="AQ10">
        <f t="shared" si="9"/>
        <v>-1253.2324317702853</v>
      </c>
      <c r="AR10">
        <f t="shared" si="9"/>
        <v>871.40760945078466</v>
      </c>
      <c r="AS10">
        <f t="shared" si="9"/>
        <v>-197.15523717514668</v>
      </c>
      <c r="AT10">
        <f t="shared" si="9"/>
        <v>18.542992076363792</v>
      </c>
      <c r="AU10">
        <f t="shared" si="9"/>
        <v>692.79536435200168</v>
      </c>
      <c r="AW10">
        <v>7</v>
      </c>
      <c r="AX10">
        <f>(R10*SUMPRODUCT(K11:$K$23, X11:$X$23)-$AZ$3*SUMPRODUCT(K10:$K$22, W11:$W$23))/Z10</f>
        <v>4735.8316135266059</v>
      </c>
    </row>
    <row r="11" spans="1:52" x14ac:dyDescent="0.25">
      <c r="A11" t="s">
        <v>33</v>
      </c>
      <c r="C11" s="7">
        <f>AU25</f>
        <v>3242.4339562078721</v>
      </c>
      <c r="E11">
        <v>2011</v>
      </c>
      <c r="F11" s="5">
        <v>1.5E-3</v>
      </c>
      <c r="G11" s="5"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2.3392280000000001E-3</v>
      </c>
      <c r="O11">
        <f t="shared" si="21"/>
        <v>4129.0594477063678</v>
      </c>
      <c r="P11">
        <f t="shared" si="22"/>
        <v>206.45297238531839</v>
      </c>
      <c r="Q11" s="4">
        <f t="shared" si="23"/>
        <v>25</v>
      </c>
      <c r="R11">
        <f t="shared" si="0"/>
        <v>1000000</v>
      </c>
      <c r="S11">
        <f t="shared" si="1"/>
        <v>5098.3240170095733</v>
      </c>
      <c r="U11">
        <f t="shared" si="13"/>
        <v>2.3392280000000001E-3</v>
      </c>
      <c r="V11">
        <f t="shared" si="14"/>
        <v>0.01</v>
      </c>
      <c r="W11">
        <f t="shared" si="15"/>
        <v>0.91835134649461458</v>
      </c>
      <c r="X11">
        <f t="shared" si="16"/>
        <v>2.1482331835579044E-3</v>
      </c>
      <c r="Y11">
        <f t="shared" si="17"/>
        <v>9.1835134649461466E-3</v>
      </c>
      <c r="Z11">
        <f t="shared" si="18"/>
        <v>0.90701959984611047</v>
      </c>
      <c r="AB11">
        <f t="shared" si="19"/>
        <v>4349.1573390539215</v>
      </c>
      <c r="AC11">
        <f t="shared" si="2"/>
        <v>4624.2798097938376</v>
      </c>
      <c r="AE11">
        <f t="shared" si="3"/>
        <v>3745.1378479994314</v>
      </c>
      <c r="AF11">
        <f t="shared" si="4"/>
        <v>-187.25689239997158</v>
      </c>
      <c r="AG11">
        <f t="shared" si="4"/>
        <v>-22.675489996152763</v>
      </c>
      <c r="AH11">
        <f t="shared" si="5"/>
        <v>-2148.2331835579043</v>
      </c>
      <c r="AI11">
        <f t="shared" si="6"/>
        <v>1386.9722820454026</v>
      </c>
      <c r="AJ11">
        <f t="shared" si="7"/>
        <v>-275.12247073991603</v>
      </c>
      <c r="AK11">
        <f t="shared" si="24"/>
        <v>18.976891907168113</v>
      </c>
      <c r="AL11">
        <f t="shared" si="8"/>
        <v>1130.8267032126546</v>
      </c>
      <c r="AN11">
        <f t="shared" si="9"/>
        <v>2114.156035096134</v>
      </c>
      <c r="AO11">
        <f t="shared" si="9"/>
        <v>-105.70780175480671</v>
      </c>
      <c r="AP11">
        <f t="shared" si="9"/>
        <v>-12.800469827762573</v>
      </c>
      <c r="AQ11">
        <f t="shared" si="9"/>
        <v>-1212.6923852052064</v>
      </c>
      <c r="AR11">
        <f t="shared" si="9"/>
        <v>782.95537830835815</v>
      </c>
      <c r="AS11">
        <f t="shared" si="9"/>
        <v>-155.30852414846584</v>
      </c>
      <c r="AT11">
        <f t="shared" si="9"/>
        <v>10.712585806244146</v>
      </c>
      <c r="AU11">
        <f t="shared" si="9"/>
        <v>638.35943996613651</v>
      </c>
      <c r="AW11">
        <v>8</v>
      </c>
      <c r="AX11">
        <f>(R11*SUMPRODUCT(K12:$K$23, X12:$X$23)-$AZ$3*SUMPRODUCT(K11:$K$22, W12:$W$23))/Z11</f>
        <v>5098.3240170095733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2.4176169999999999E-3</v>
      </c>
      <c r="O12">
        <f t="shared" si="21"/>
        <v>4129.0594477063678</v>
      </c>
      <c r="P12">
        <f t="shared" si="22"/>
        <v>206.45297238531839</v>
      </c>
      <c r="Q12" s="4">
        <f t="shared" si="23"/>
        <v>25</v>
      </c>
      <c r="R12">
        <f t="shared" si="0"/>
        <v>1000000</v>
      </c>
      <c r="S12">
        <f t="shared" si="1"/>
        <v>5408.8084163148278</v>
      </c>
      <c r="U12">
        <f t="shared" si="13"/>
        <v>2.4176169999999999E-3</v>
      </c>
      <c r="V12">
        <f t="shared" si="14"/>
        <v>0.01</v>
      </c>
      <c r="W12">
        <f t="shared" si="15"/>
        <v>0.90701959984611047</v>
      </c>
      <c r="X12">
        <f t="shared" si="16"/>
        <v>2.1928260039211539E-3</v>
      </c>
      <c r="Y12">
        <f t="shared" si="17"/>
        <v>9.0701959984611051E-3</v>
      </c>
      <c r="Z12">
        <f t="shared" si="18"/>
        <v>0.8957565778437282</v>
      </c>
      <c r="AB12">
        <f t="shared" si="19"/>
        <v>4624.2798097938376</v>
      </c>
      <c r="AC12">
        <f t="shared" si="2"/>
        <v>4844.9757172105255</v>
      </c>
      <c r="AE12">
        <f t="shared" si="3"/>
        <v>3698.6321605907706</v>
      </c>
      <c r="AF12">
        <f t="shared" si="4"/>
        <v>-184.93160802953852</v>
      </c>
      <c r="AG12">
        <f t="shared" si="4"/>
        <v>-22.393914446093206</v>
      </c>
      <c r="AH12">
        <f t="shared" si="5"/>
        <v>-2192.8260039211541</v>
      </c>
      <c r="AI12">
        <f t="shared" si="6"/>
        <v>1298.4806341939848</v>
      </c>
      <c r="AJ12">
        <f t="shared" si="7"/>
        <v>-220.69590741668799</v>
      </c>
      <c r="AK12">
        <f t="shared" si="24"/>
        <v>18.71735483341666</v>
      </c>
      <c r="AL12">
        <f t="shared" si="8"/>
        <v>1096.5020816107135</v>
      </c>
      <c r="AN12">
        <f t="shared" si="9"/>
        <v>1984.8875892899248</v>
      </c>
      <c r="AO12">
        <f t="shared" si="9"/>
        <v>-99.244379464496234</v>
      </c>
      <c r="AP12">
        <f t="shared" si="9"/>
        <v>-12.017794938702691</v>
      </c>
      <c r="AQ12">
        <f t="shared" si="9"/>
        <v>-1176.7899406249974</v>
      </c>
      <c r="AR12">
        <f t="shared" si="9"/>
        <v>696.83547426172845</v>
      </c>
      <c r="AS12">
        <f t="shared" si="9"/>
        <v>-118.43745163576712</v>
      </c>
      <c r="AT12">
        <f t="shared" si="9"/>
        <v>10.0447526815563</v>
      </c>
      <c r="AU12">
        <f t="shared" si="9"/>
        <v>588.44277530751765</v>
      </c>
      <c r="AW12">
        <v>9</v>
      </c>
      <c r="AX12">
        <f>(R12*SUMPRODUCT(K13:$K$23, X13:$X$23)-$AZ$3*SUMPRODUCT(K12:$K$22, W13:$W$23))/Z12</f>
        <v>5408.8084163148278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2.502181E-3</v>
      </c>
      <c r="O13">
        <f t="shared" si="21"/>
        <v>4129.0594477063678</v>
      </c>
      <c r="P13">
        <f t="shared" si="22"/>
        <v>206.45297238531839</v>
      </c>
      <c r="Q13" s="4">
        <f t="shared" si="23"/>
        <v>25</v>
      </c>
      <c r="R13">
        <f t="shared" si="0"/>
        <v>1000000</v>
      </c>
      <c r="S13">
        <f t="shared" si="1"/>
        <v>5667.5950602487856</v>
      </c>
      <c r="U13">
        <f t="shared" si="13"/>
        <v>2.502181E-3</v>
      </c>
      <c r="V13">
        <f t="shared" si="14"/>
        <v>0.01</v>
      </c>
      <c r="W13">
        <f t="shared" si="15"/>
        <v>0.8957565778437282</v>
      </c>
      <c r="X13">
        <f t="shared" si="16"/>
        <v>2.2413450897055976E-3</v>
      </c>
      <c r="Y13">
        <f t="shared" si="17"/>
        <v>8.9575657784372823E-3</v>
      </c>
      <c r="Z13">
        <f t="shared" si="18"/>
        <v>0.88455766697558524</v>
      </c>
      <c r="AB13">
        <f t="shared" si="19"/>
        <v>4844.9757172105255</v>
      </c>
      <c r="AC13">
        <f t="shared" si="2"/>
        <v>5013.3146638560174</v>
      </c>
      <c r="AE13">
        <f t="shared" si="3"/>
        <v>3652.3911918666431</v>
      </c>
      <c r="AF13">
        <f t="shared" si="4"/>
        <v>-182.61955959333216</v>
      </c>
      <c r="AG13">
        <f t="shared" si="4"/>
        <v>-22.113941674389633</v>
      </c>
      <c r="AH13">
        <f t="shared" si="5"/>
        <v>-2241.3450897055977</v>
      </c>
      <c r="AI13">
        <f t="shared" si="6"/>
        <v>1206.3126008933236</v>
      </c>
      <c r="AJ13">
        <f t="shared" si="7"/>
        <v>-168.33894664549189</v>
      </c>
      <c r="AK13">
        <f t="shared" si="24"/>
        <v>16.629494698967676</v>
      </c>
      <c r="AL13">
        <f t="shared" si="8"/>
        <v>1054.6031489467994</v>
      </c>
      <c r="AN13">
        <f t="shared" si="9"/>
        <v>1863.7179474983054</v>
      </c>
      <c r="AO13">
        <f t="shared" si="9"/>
        <v>-93.185897374915271</v>
      </c>
      <c r="AP13">
        <f t="shared" si="9"/>
        <v>-11.284155454177183</v>
      </c>
      <c r="AQ13">
        <f t="shared" si="9"/>
        <v>-1143.6987033381395</v>
      </c>
      <c r="AR13">
        <f t="shared" si="9"/>
        <v>615.54919133107342</v>
      </c>
      <c r="AS13">
        <f t="shared" si="9"/>
        <v>-85.898880937181417</v>
      </c>
      <c r="AT13">
        <f t="shared" si="9"/>
        <v>8.4855882352663379</v>
      </c>
      <c r="AU13">
        <f t="shared" si="9"/>
        <v>538.13589862915831</v>
      </c>
      <c r="AW13">
        <v>10</v>
      </c>
      <c r="AX13">
        <f>(R13*SUMPRODUCT(K14:$K$23, X14:$X$23)-$AZ$3*SUMPRODUCT(K13:$K$22, W14:$W$23))/Z13</f>
        <v>5667.5950602487856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10"/>
        <v>5.1400000000000001E-2</v>
      </c>
      <c r="I14" s="5">
        <f t="shared" si="11"/>
        <v>1.0514000000000001</v>
      </c>
      <c r="J14">
        <f t="shared" si="12"/>
        <v>0.95111280197831449</v>
      </c>
      <c r="K14">
        <f t="shared" si="20"/>
        <v>0.48532753093089492</v>
      </c>
      <c r="L14" s="2">
        <v>11</v>
      </c>
      <c r="M14" s="6">
        <v>2.5943469999999999E-3</v>
      </c>
      <c r="O14">
        <f t="shared" si="21"/>
        <v>4129.0594477063678</v>
      </c>
      <c r="P14">
        <f t="shared" si="22"/>
        <v>206.45297238531839</v>
      </c>
      <c r="Q14" s="4">
        <f t="shared" si="23"/>
        <v>25</v>
      </c>
      <c r="R14">
        <f t="shared" si="0"/>
        <v>1000000</v>
      </c>
      <c r="S14">
        <f t="shared" si="1"/>
        <v>5875.2033273018787</v>
      </c>
      <c r="U14">
        <f t="shared" si="13"/>
        <v>2.5943469999999999E-3</v>
      </c>
      <c r="V14">
        <f t="shared" si="14"/>
        <v>0.01</v>
      </c>
      <c r="W14">
        <f t="shared" si="15"/>
        <v>0.88455766697558524</v>
      </c>
      <c r="X14">
        <f t="shared" si="16"/>
        <v>2.2948495296451084E-3</v>
      </c>
      <c r="Y14">
        <f t="shared" si="17"/>
        <v>8.8455766697558523E-3</v>
      </c>
      <c r="Z14">
        <f t="shared" si="18"/>
        <v>0.87341724077618432</v>
      </c>
      <c r="AB14">
        <f t="shared" si="19"/>
        <v>5013.3146638560174</v>
      </c>
      <c r="AC14">
        <f t="shared" si="2"/>
        <v>5131.5038791310644</v>
      </c>
      <c r="AE14">
        <f t="shared" si="3"/>
        <v>3606.3917098165311</v>
      </c>
      <c r="AF14">
        <f t="shared" si="4"/>
        <v>-180.31958549082657</v>
      </c>
      <c r="AG14">
        <f t="shared" si="4"/>
        <v>-21.835431019404609</v>
      </c>
      <c r="AH14">
        <f t="shared" si="5"/>
        <v>-2294.8495296451083</v>
      </c>
      <c r="AI14">
        <f t="shared" si="6"/>
        <v>1109.3871636611916</v>
      </c>
      <c r="AJ14">
        <f t="shared" si="7"/>
        <v>-118.18921527504699</v>
      </c>
      <c r="AK14">
        <f t="shared" si="24"/>
        <v>15.190896218727099</v>
      </c>
      <c r="AL14">
        <f t="shared" si="8"/>
        <v>1006.3888446048717</v>
      </c>
      <c r="AN14">
        <f t="shared" si="9"/>
        <v>1750.2811840949055</v>
      </c>
      <c r="AO14">
        <f t="shared" si="9"/>
        <v>-87.51405920474528</v>
      </c>
      <c r="AP14">
        <f t="shared" si="9"/>
        <v>-10.597335823459513</v>
      </c>
      <c r="AQ14">
        <f t="shared" si="9"/>
        <v>-1113.7536560805859</v>
      </c>
      <c r="AR14">
        <f t="shared" si="9"/>
        <v>538.4161329861148</v>
      </c>
      <c r="AS14">
        <f t="shared" si="9"/>
        <v>-57.360480032098565</v>
      </c>
      <c r="AT14">
        <f t="shared" si="9"/>
        <v>7.372560154462291</v>
      </c>
      <c r="AU14">
        <f t="shared" si="9"/>
        <v>488.42821310847847</v>
      </c>
      <c r="AW14">
        <v>11</v>
      </c>
      <c r="AX14">
        <f>(R14*SUMPRODUCT(K15:$K$23, X15:$X$23)-$AZ$3*SUMPRODUCT(K14:$K$22, W15:$W$23))/Z14</f>
        <v>5875.2033273018787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10"/>
        <v>5.1900000000000002E-2</v>
      </c>
      <c r="I15" s="5">
        <f t="shared" si="11"/>
        <v>1.0519000000000001</v>
      </c>
      <c r="J15">
        <f t="shared" si="12"/>
        <v>0.95066070919288903</v>
      </c>
      <c r="K15">
        <f t="shared" si="20"/>
        <v>0.46138181474559836</v>
      </c>
      <c r="L15" s="2">
        <v>12</v>
      </c>
      <c r="M15" s="6">
        <v>2.6922130000000002E-3</v>
      </c>
      <c r="O15">
        <f t="shared" si="21"/>
        <v>4129.0594477063678</v>
      </c>
      <c r="P15">
        <f t="shared" si="22"/>
        <v>206.45297238531839</v>
      </c>
      <c r="Q15" s="4">
        <f t="shared" si="23"/>
        <v>25</v>
      </c>
      <c r="R15">
        <f t="shared" si="0"/>
        <v>1000000</v>
      </c>
      <c r="S15">
        <f t="shared" si="1"/>
        <v>6034.2893617594618</v>
      </c>
      <c r="U15">
        <f t="shared" si="13"/>
        <v>2.6922130000000002E-3</v>
      </c>
      <c r="V15">
        <f t="shared" si="14"/>
        <v>0.01</v>
      </c>
      <c r="W15">
        <f t="shared" si="15"/>
        <v>0.87341724077618432</v>
      </c>
      <c r="X15">
        <f t="shared" si="16"/>
        <v>2.3514252500417736E-3</v>
      </c>
      <c r="Y15">
        <f t="shared" si="17"/>
        <v>8.7341724077618435E-3</v>
      </c>
      <c r="Z15">
        <f t="shared" si="18"/>
        <v>0.86233164311838073</v>
      </c>
      <c r="AB15">
        <f t="shared" si="19"/>
        <v>5131.5038791310644</v>
      </c>
      <c r="AC15">
        <f t="shared" si="2"/>
        <v>5203.558660377802</v>
      </c>
      <c r="AE15">
        <f t="shared" si="3"/>
        <v>3560.6186180741056</v>
      </c>
      <c r="AF15">
        <f t="shared" si="4"/>
        <v>-178.0309309037053</v>
      </c>
      <c r="AG15">
        <f t="shared" si="4"/>
        <v>-21.558291077959517</v>
      </c>
      <c r="AH15">
        <f t="shared" si="5"/>
        <v>-2351.4252500417738</v>
      </c>
      <c r="AI15">
        <f t="shared" si="6"/>
        <v>1009.6041460506672</v>
      </c>
      <c r="AJ15">
        <f t="shared" si="7"/>
        <v>-72.054781246737548</v>
      </c>
      <c r="AK15">
        <f t="shared" si="24"/>
        <v>34.907775421836007</v>
      </c>
      <c r="AL15">
        <f t="shared" si="8"/>
        <v>972.45714022576567</v>
      </c>
      <c r="AN15">
        <f t="shared" si="9"/>
        <v>1642.8046796239955</v>
      </c>
      <c r="AO15">
        <f t="shared" si="9"/>
        <v>-82.140233981199785</v>
      </c>
      <c r="AP15">
        <f t="shared" si="9"/>
        <v>-9.9466034603628035</v>
      </c>
      <c r="AQ15">
        <f t="shared" si="9"/>
        <v>-1084.9048491028959</v>
      </c>
      <c r="AR15">
        <f t="shared" si="9"/>
        <v>465.81299307953697</v>
      </c>
      <c r="AS15">
        <f t="shared" si="9"/>
        <v>-33.244765732716878</v>
      </c>
      <c r="AT15">
        <f t="shared" si="9"/>
        <v>16.105812772858492</v>
      </c>
      <c r="AU15">
        <f t="shared" si="9"/>
        <v>448.67404011967858</v>
      </c>
      <c r="AW15">
        <v>12</v>
      </c>
      <c r="AX15">
        <f>(R15*SUMPRODUCT(K16:$K$23, X16:$X$23)-$AZ$3*SUMPRODUCT(K15:$K$22, W16:$W$23))/Z15</f>
        <v>6034.2893617594618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10"/>
        <v>5.4700000000000006E-2</v>
      </c>
      <c r="I16" s="5">
        <f t="shared" si="11"/>
        <v>1.0547</v>
      </c>
      <c r="J16">
        <f t="shared" si="12"/>
        <v>0.94813691096994412</v>
      </c>
      <c r="K16">
        <f t="shared" si="20"/>
        <v>0.43745312861059865</v>
      </c>
      <c r="L16" s="2">
        <v>13</v>
      </c>
      <c r="M16" s="6">
        <v>2.807183E-3</v>
      </c>
      <c r="O16">
        <f t="shared" si="21"/>
        <v>4129.0594477063678</v>
      </c>
      <c r="P16">
        <f t="shared" si="22"/>
        <v>206.45297238531839</v>
      </c>
      <c r="Q16" s="4">
        <f t="shared" si="23"/>
        <v>25</v>
      </c>
      <c r="R16">
        <f t="shared" si="0"/>
        <v>1000000</v>
      </c>
      <c r="S16">
        <f t="shared" si="1"/>
        <v>6144.2479676962239</v>
      </c>
      <c r="U16">
        <f t="shared" si="13"/>
        <v>2.807183E-3</v>
      </c>
      <c r="V16">
        <f t="shared" si="14"/>
        <v>0.01</v>
      </c>
      <c r="W16">
        <f t="shared" si="15"/>
        <v>0.86233164311838073</v>
      </c>
      <c r="X16">
        <f t="shared" si="16"/>
        <v>2.4207227289239856E-3</v>
      </c>
      <c r="Y16">
        <f t="shared" si="17"/>
        <v>8.6233164311838081E-3</v>
      </c>
      <c r="Z16">
        <f t="shared" si="18"/>
        <v>0.85128760395827285</v>
      </c>
      <c r="AB16">
        <f t="shared" si="19"/>
        <v>5203.558660377802</v>
      </c>
      <c r="AC16">
        <f t="shared" si="2"/>
        <v>5230.5221305456062</v>
      </c>
      <c r="AE16">
        <f t="shared" si="3"/>
        <v>3515.0171238392231</v>
      </c>
      <c r="AF16">
        <f t="shared" si="4"/>
        <v>-175.75085619196116</v>
      </c>
      <c r="AG16">
        <f t="shared" si="4"/>
        <v>-21.282190098956821</v>
      </c>
      <c r="AH16">
        <f t="shared" si="5"/>
        <v>-2420.7227289239854</v>
      </c>
      <c r="AI16">
        <f t="shared" si="6"/>
        <v>897.26134862431945</v>
      </c>
      <c r="AJ16">
        <f t="shared" si="7"/>
        <v>-26.963470167804189</v>
      </c>
      <c r="AK16">
        <f t="shared" si="24"/>
        <v>60.654056988977956</v>
      </c>
      <c r="AL16">
        <f t="shared" si="8"/>
        <v>930.95193544549318</v>
      </c>
      <c r="AN16">
        <f t="shared" si="9"/>
        <v>1537.6552379432962</v>
      </c>
      <c r="AO16">
        <f t="shared" si="9"/>
        <v>-76.882761897164812</v>
      </c>
      <c r="AP16">
        <f t="shared" si="9"/>
        <v>-9.3099606424741683</v>
      </c>
      <c r="AQ16">
        <f t="shared" si="9"/>
        <v>-1058.9527312665834</v>
      </c>
      <c r="AR16">
        <f t="shared" si="9"/>
        <v>392.50978413707361</v>
      </c>
      <c r="AS16">
        <f t="shared" si="9"/>
        <v>-11.795254383104487</v>
      </c>
      <c r="AT16">
        <f t="shared" si="9"/>
        <v>26.533306992753953</v>
      </c>
      <c r="AU16">
        <f t="shared" si="9"/>
        <v>407.24783674672307</v>
      </c>
      <c r="AW16">
        <v>13</v>
      </c>
      <c r="AX16">
        <f>(R16*SUMPRODUCT(K17:$K$23, X17:$X$23)-$AZ$3*SUMPRODUCT(K16:$K$22, W17:$W$23))/Z16</f>
        <v>6144.2479676962239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10"/>
        <v>6.1700000000000005E-2</v>
      </c>
      <c r="I17" s="5">
        <f t="shared" si="11"/>
        <v>1.0617000000000001</v>
      </c>
      <c r="J17">
        <f t="shared" si="12"/>
        <v>0.94188565508147304</v>
      </c>
      <c r="K17">
        <f t="shared" si="20"/>
        <v>0.41203082660883361</v>
      </c>
      <c r="L17" s="2">
        <v>14</v>
      </c>
      <c r="M17" s="6">
        <v>2.939255E-3</v>
      </c>
      <c r="O17">
        <f t="shared" si="21"/>
        <v>4129.0594477063678</v>
      </c>
      <c r="P17">
        <f t="shared" si="22"/>
        <v>206.45297238531839</v>
      </c>
      <c r="Q17" s="4">
        <f t="shared" si="23"/>
        <v>25</v>
      </c>
      <c r="R17">
        <f t="shared" si="0"/>
        <v>1000000</v>
      </c>
      <c r="S17">
        <f t="shared" si="1"/>
        <v>6207.4733616799558</v>
      </c>
      <c r="U17">
        <f t="shared" si="13"/>
        <v>2.939255E-3</v>
      </c>
      <c r="V17">
        <f t="shared" si="14"/>
        <v>0.01</v>
      </c>
      <c r="W17">
        <f t="shared" si="15"/>
        <v>0.85128760395827285</v>
      </c>
      <c r="X17">
        <f t="shared" si="16"/>
        <v>2.5021513463723733E-3</v>
      </c>
      <c r="Y17">
        <f t="shared" si="17"/>
        <v>8.5128760395827285E-3</v>
      </c>
      <c r="Z17">
        <f t="shared" si="18"/>
        <v>0.8402725765723178</v>
      </c>
      <c r="AB17">
        <f t="shared" si="19"/>
        <v>5230.5221305456062</v>
      </c>
      <c r="AC17">
        <f t="shared" si="2"/>
        <v>5215.9696356228433</v>
      </c>
      <c r="AE17">
        <f t="shared" si="3"/>
        <v>3469.5354209445013</v>
      </c>
      <c r="AF17">
        <f t="shared" si="4"/>
        <v>-173.47677104722507</v>
      </c>
      <c r="AG17">
        <f t="shared" si="4"/>
        <v>-21.006814414307946</v>
      </c>
      <c r="AH17">
        <f t="shared" si="5"/>
        <v>-2502.1513463723732</v>
      </c>
      <c r="AI17">
        <f t="shared" si="6"/>
        <v>772.90048911059512</v>
      </c>
      <c r="AJ17">
        <f t="shared" si="7"/>
        <v>14.552494922762889</v>
      </c>
      <c r="AK17">
        <f t="shared" si="24"/>
        <v>117.66681477011177</v>
      </c>
      <c r="AL17">
        <f t="shared" si="8"/>
        <v>905.11979880346973</v>
      </c>
      <c r="AN17">
        <f t="shared" si="9"/>
        <v>1429.5555474403905</v>
      </c>
      <c r="AO17">
        <f t="shared" si="9"/>
        <v>-71.477777372019517</v>
      </c>
      <c r="AP17">
        <f t="shared" si="9"/>
        <v>-8.6554551075456647</v>
      </c>
      <c r="AQ17">
        <f t="shared" si="9"/>
        <v>-1030.9634875462148</v>
      </c>
      <c r="AR17">
        <f t="shared" si="9"/>
        <v>318.45882741461031</v>
      </c>
      <c r="AS17">
        <f t="shared" si="9"/>
        <v>5.996076512246848</v>
      </c>
      <c r="AT17">
        <f t="shared" si="9"/>
        <v>48.482354954157664</v>
      </c>
      <c r="AU17">
        <f t="shared" si="9"/>
        <v>372.93725888101483</v>
      </c>
      <c r="AW17">
        <v>14</v>
      </c>
      <c r="AX17">
        <f>(R17*SUMPRODUCT(K18:$K$23, X18:$X$23)-$AZ$3*SUMPRODUCT(K17:$K$22, W18:$W$23))/Z17</f>
        <v>6207.4733616799558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10"/>
        <v>7.0099999999999996E-2</v>
      </c>
      <c r="I18" s="5">
        <f t="shared" si="11"/>
        <v>1.0701000000000001</v>
      </c>
      <c r="J18">
        <f t="shared" si="12"/>
        <v>0.93449210354172507</v>
      </c>
      <c r="K18">
        <f t="shared" si="20"/>
        <v>0.38503955388172473</v>
      </c>
      <c r="L18" s="2">
        <v>15</v>
      </c>
      <c r="M18" s="6">
        <v>3.7729310000000002E-3</v>
      </c>
      <c r="O18">
        <f t="shared" si="21"/>
        <v>4129.0594477063678</v>
      </c>
      <c r="P18">
        <f t="shared" si="22"/>
        <v>206.45297238531839</v>
      </c>
      <c r="Q18" s="4">
        <f t="shared" si="23"/>
        <v>25</v>
      </c>
      <c r="R18">
        <f t="shared" si="0"/>
        <v>1000000</v>
      </c>
      <c r="S18">
        <f t="shared" si="1"/>
        <v>5961.4343722430594</v>
      </c>
      <c r="U18">
        <f t="shared" si="13"/>
        <v>3.7729310000000002E-3</v>
      </c>
      <c r="V18">
        <f t="shared" si="14"/>
        <v>0.01</v>
      </c>
      <c r="W18">
        <f t="shared" si="15"/>
        <v>0.8402725765723178</v>
      </c>
      <c r="X18">
        <f t="shared" si="16"/>
        <v>3.1702904525995716E-3</v>
      </c>
      <c r="Y18">
        <f t="shared" si="17"/>
        <v>8.4027257657231774E-3</v>
      </c>
      <c r="Z18">
        <f t="shared" si="18"/>
        <v>0.82869956035399506</v>
      </c>
      <c r="AB18">
        <f t="shared" si="19"/>
        <v>5215.9696356228433</v>
      </c>
      <c r="AC18">
        <f t="shared" si="2"/>
        <v>4940.2380433570179</v>
      </c>
      <c r="AE18">
        <f t="shared" si="3"/>
        <v>3421.7497489897764</v>
      </c>
      <c r="AF18">
        <f t="shared" si="4"/>
        <v>-171.08748744948883</v>
      </c>
      <c r="AG18">
        <f t="shared" si="4"/>
        <v>-20.717489008849878</v>
      </c>
      <c r="AH18">
        <f t="shared" si="5"/>
        <v>-3170.2904525995718</v>
      </c>
      <c r="AI18">
        <f t="shared" si="6"/>
        <v>59.654319931865757</v>
      </c>
      <c r="AJ18">
        <f t="shared" si="7"/>
        <v>275.73159226582538</v>
      </c>
      <c r="AK18">
        <f t="shared" si="24"/>
        <v>182.87924897872361</v>
      </c>
      <c r="AL18">
        <f t="shared" si="8"/>
        <v>518.26516117641472</v>
      </c>
      <c r="AN18">
        <f t="shared" si="9"/>
        <v>1317.5089968459272</v>
      </c>
      <c r="AO18">
        <f t="shared" si="9"/>
        <v>-65.875449842296362</v>
      </c>
      <c r="AP18">
        <f t="shared" si="9"/>
        <v>-7.9770527255170922</v>
      </c>
      <c r="AQ18">
        <f t="shared" si="9"/>
        <v>-1220.6872215444303</v>
      </c>
      <c r="AR18">
        <f t="shared" si="9"/>
        <v>22.969272733683269</v>
      </c>
      <c r="AS18">
        <f t="shared" si="9"/>
        <v>106.16756927713102</v>
      </c>
      <c r="AT18">
        <f t="shared" si="9"/>
        <v>70.415744440992597</v>
      </c>
      <c r="AU18">
        <f t="shared" si="9"/>
        <v>199.55258645180689</v>
      </c>
      <c r="AW18">
        <v>15</v>
      </c>
      <c r="AX18">
        <f>(R18*SUMPRODUCT(K19:$K$23, X19:$X$23)-$AZ$3*SUMPRODUCT(K18:$K$22, W19:$W$23))/Z18</f>
        <v>5961.4343722430594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10"/>
        <v>7.3400000000000007E-2</v>
      </c>
      <c r="I19" s="5">
        <f t="shared" si="11"/>
        <v>1.0733999999999999</v>
      </c>
      <c r="J19">
        <f t="shared" si="12"/>
        <v>0.93161915408980811</v>
      </c>
      <c r="K19">
        <f t="shared" si="20"/>
        <v>0.35871022347840947</v>
      </c>
      <c r="L19" s="2">
        <v>16</v>
      </c>
      <c r="M19" s="6">
        <v>4.6883589999999996E-3</v>
      </c>
      <c r="O19">
        <f t="shared" si="21"/>
        <v>4129.0594477063678</v>
      </c>
      <c r="P19">
        <f t="shared" si="22"/>
        <v>206.45297238531839</v>
      </c>
      <c r="Q19" s="4">
        <f t="shared" si="23"/>
        <v>25</v>
      </c>
      <c r="R19">
        <f t="shared" si="0"/>
        <v>1000000</v>
      </c>
      <c r="S19">
        <f t="shared" si="1"/>
        <v>5410.0500625495315</v>
      </c>
      <c r="U19">
        <f t="shared" si="13"/>
        <v>4.6883589999999996E-3</v>
      </c>
      <c r="V19">
        <f t="shared" si="14"/>
        <v>0.01</v>
      </c>
      <c r="W19">
        <f t="shared" si="15"/>
        <v>0.82869956035399506</v>
      </c>
      <c r="X19">
        <f t="shared" si="16"/>
        <v>3.8852410420816955E-3</v>
      </c>
      <c r="Y19">
        <f t="shared" si="17"/>
        <v>8.2869956035399508E-3</v>
      </c>
      <c r="Z19">
        <f t="shared" si="18"/>
        <v>0.81652732370837344</v>
      </c>
      <c r="AB19">
        <f t="shared" si="19"/>
        <v>4940.2380433570179</v>
      </c>
      <c r="AC19">
        <f t="shared" si="2"/>
        <v>4417.4536987018873</v>
      </c>
      <c r="AE19">
        <f t="shared" si="3"/>
        <v>3371.4898602684552</v>
      </c>
      <c r="AF19">
        <f t="shared" si="4"/>
        <v>-168.57449301342274</v>
      </c>
      <c r="AG19">
        <f t="shared" si="4"/>
        <v>-20.413183092709335</v>
      </c>
      <c r="AH19">
        <f t="shared" si="5"/>
        <v>-3885.2410420816955</v>
      </c>
      <c r="AI19">
        <f t="shared" si="6"/>
        <v>-702.73885791937255</v>
      </c>
      <c r="AJ19">
        <f t="shared" si="7"/>
        <v>522.78434465513055</v>
      </c>
      <c r="AK19">
        <f t="shared" si="24"/>
        <v>181.59232105664873</v>
      </c>
      <c r="AL19">
        <f t="shared" si="8"/>
        <v>1.6378077924067327</v>
      </c>
      <c r="AN19">
        <f t="shared" si="9"/>
        <v>1209.3878812320891</v>
      </c>
      <c r="AO19">
        <f t="shared" si="9"/>
        <v>-60.469394061604447</v>
      </c>
      <c r="AP19">
        <f t="shared" si="9"/>
        <v>-7.3224174690914552</v>
      </c>
      <c r="AQ19">
        <f t="shared" si="9"/>
        <v>-1393.6756824726135</v>
      </c>
      <c r="AR19">
        <f t="shared" si="9"/>
        <v>-252.07961277122038</v>
      </c>
      <c r="AS19">
        <f t="shared" si="9"/>
        <v>187.52808910225573</v>
      </c>
      <c r="AT19">
        <f t="shared" si="9"/>
        <v>65.139022068193555</v>
      </c>
      <c r="AU19">
        <f t="shared" si="9"/>
        <v>0.58749839922889957</v>
      </c>
      <c r="AW19">
        <v>16</v>
      </c>
      <c r="AX19">
        <f>(R19*SUMPRODUCT(K20:$K$23, X20:$X$23)-$AZ$3*SUMPRODUCT(K19:$K$22, W20:$W$23))/Z19</f>
        <v>5410.0500625495315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0.34023543913346244</v>
      </c>
      <c r="L20" s="2">
        <v>17</v>
      </c>
      <c r="M20" s="6">
        <v>5.6712799999999999E-3</v>
      </c>
      <c r="O20">
        <f t="shared" si="21"/>
        <v>4129.0594477063678</v>
      </c>
      <c r="P20">
        <f t="shared" si="22"/>
        <v>206.45297238531839</v>
      </c>
      <c r="Q20" s="4">
        <f t="shared" si="23"/>
        <v>25</v>
      </c>
      <c r="R20">
        <f t="shared" si="0"/>
        <v>1000000</v>
      </c>
      <c r="S20">
        <f t="shared" si="1"/>
        <v>4530.5297223926518</v>
      </c>
      <c r="U20">
        <f t="shared" si="13"/>
        <v>5.6712799999999999E-3</v>
      </c>
      <c r="V20">
        <f t="shared" si="14"/>
        <v>0.01</v>
      </c>
      <c r="W20">
        <f t="shared" si="15"/>
        <v>0.81652732370837344</v>
      </c>
      <c r="X20">
        <f t="shared" si="16"/>
        <v>4.6307550804008243E-3</v>
      </c>
      <c r="Y20">
        <f t="shared" si="17"/>
        <v>8.1652732370837353E-3</v>
      </c>
      <c r="Z20">
        <f t="shared" si="18"/>
        <v>0.80373129539088894</v>
      </c>
      <c r="AB20">
        <f t="shared" si="19"/>
        <v>4417.4536987018873</v>
      </c>
      <c r="AC20">
        <f t="shared" si="2"/>
        <v>3641.3285225855707</v>
      </c>
      <c r="AE20">
        <f t="shared" si="3"/>
        <v>3318.6542986510276</v>
      </c>
      <c r="AF20">
        <f t="shared" si="4"/>
        <v>-165.93271493255136</v>
      </c>
      <c r="AG20">
        <f t="shared" si="4"/>
        <v>-20.093282384772223</v>
      </c>
      <c r="AH20">
        <f t="shared" si="5"/>
        <v>-4630.7550804008242</v>
      </c>
      <c r="AI20">
        <f t="shared" si="6"/>
        <v>-1498.12677906712</v>
      </c>
      <c r="AJ20">
        <f t="shared" si="7"/>
        <v>776.12517611631665</v>
      </c>
      <c r="AK20">
        <f t="shared" si="24"/>
        <v>32.55175371440756</v>
      </c>
      <c r="AL20">
        <f t="shared" si="8"/>
        <v>-689.44984923639572</v>
      </c>
      <c r="AN20">
        <f t="shared" si="9"/>
        <v>1129.1238026336853</v>
      </c>
      <c r="AO20">
        <f t="shared" si="9"/>
        <v>-56.456190131684252</v>
      </c>
      <c r="AP20">
        <f t="shared" si="9"/>
        <v>-6.8364467558156425</v>
      </c>
      <c r="AQ20">
        <f t="shared" si="9"/>
        <v>-1575.5469882996865</v>
      </c>
      <c r="AR20">
        <f t="shared" si="9"/>
        <v>-509.7158225535012</v>
      </c>
      <c r="AS20">
        <f t="shared" si="9"/>
        <v>264.06529011847084</v>
      </c>
      <c r="AT20">
        <f t="shared" si="9"/>
        <v>11.075260219585774</v>
      </c>
      <c r="AU20">
        <f t="shared" si="9"/>
        <v>-234.57527221544456</v>
      </c>
      <c r="AW20">
        <v>17</v>
      </c>
      <c r="AX20">
        <f>(R20*SUMPRODUCT(K21:$K$23, X21:$X$23)-$AZ$3*SUMPRODUCT(K20:$K$22, W21:$W$23))/Z20</f>
        <v>4530.5297223926518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10"/>
        <v>5.1300000000000005E-2</v>
      </c>
      <c r="I21" s="5">
        <f t="shared" si="11"/>
        <v>1.0512999999999999</v>
      </c>
      <c r="J21">
        <f t="shared" si="12"/>
        <v>0.95120327213925626</v>
      </c>
      <c r="K21">
        <f t="shared" si="20"/>
        <v>0.32363306300148625</v>
      </c>
      <c r="L21" s="2">
        <v>18</v>
      </c>
      <c r="M21" s="6">
        <v>6.8024940000000001E-3</v>
      </c>
      <c r="O21">
        <f t="shared" si="21"/>
        <v>4129.0594477063678</v>
      </c>
      <c r="P21">
        <f t="shared" si="22"/>
        <v>206.45297238531839</v>
      </c>
      <c r="Q21" s="4">
        <f t="shared" si="23"/>
        <v>25</v>
      </c>
      <c r="R21">
        <f t="shared" si="0"/>
        <v>1000000</v>
      </c>
      <c r="S21">
        <f t="shared" si="1"/>
        <v>3313.316212122606</v>
      </c>
      <c r="U21">
        <f t="shared" si="13"/>
        <v>6.8024940000000001E-3</v>
      </c>
      <c r="V21">
        <f t="shared" si="14"/>
        <v>0.01</v>
      </c>
      <c r="W21">
        <f t="shared" si="15"/>
        <v>0.80373129539088894</v>
      </c>
      <c r="X21">
        <f t="shared" si="16"/>
        <v>5.4673773145087496E-3</v>
      </c>
      <c r="Y21">
        <f t="shared" si="17"/>
        <v>8.037312953908889E-3</v>
      </c>
      <c r="Z21">
        <f t="shared" si="18"/>
        <v>0.79022660512247134</v>
      </c>
      <c r="AB21">
        <f t="shared" si="19"/>
        <v>3641.3285225855707</v>
      </c>
      <c r="AC21">
        <f t="shared" si="2"/>
        <v>2618.2706220028931</v>
      </c>
      <c r="AE21">
        <f t="shared" si="3"/>
        <v>3262.8926297098697</v>
      </c>
      <c r="AF21">
        <f t="shared" si="4"/>
        <v>-163.14463148549348</v>
      </c>
      <c r="AG21">
        <f t="shared" si="4"/>
        <v>-19.755665128061782</v>
      </c>
      <c r="AH21">
        <f t="shared" si="5"/>
        <v>-5467.3773145087498</v>
      </c>
      <c r="AI21">
        <f t="shared" si="6"/>
        <v>-2387.3849814124355</v>
      </c>
      <c r="AJ21">
        <f t="shared" si="7"/>
        <v>1023.0579005826776</v>
      </c>
      <c r="AK21">
        <f t="shared" si="24"/>
        <v>10.785722433295915</v>
      </c>
      <c r="AL21">
        <f t="shared" si="8"/>
        <v>-1353.5413583964621</v>
      </c>
      <c r="AN21">
        <f t="shared" si="9"/>
        <v>1055.9799359979795</v>
      </c>
      <c r="AO21">
        <f t="shared" si="9"/>
        <v>-52.798996799898966</v>
      </c>
      <c r="AP21">
        <f t="shared" si="9"/>
        <v>-6.3935864170262837</v>
      </c>
      <c r="AQ21">
        <f t="shared" si="9"/>
        <v>-1769.424066879307</v>
      </c>
      <c r="AR21">
        <f t="shared" si="9"/>
        <v>-772.63671409825281</v>
      </c>
      <c r="AS21">
        <f t="shared" si="9"/>
        <v>331.09536199344194</v>
      </c>
      <c r="AT21">
        <f t="shared" si="9"/>
        <v>3.4906163877714005</v>
      </c>
      <c r="AU21">
        <f t="shared" si="9"/>
        <v>-438.05073571703952</v>
      </c>
      <c r="AW21">
        <v>18</v>
      </c>
      <c r="AX21">
        <f>(R21*SUMPRODUCT(K22:$K$23, X22:$X$23)-$AZ$3*SUMPRODUCT(K21:$K$22, W22:$W$23))/Z21</f>
        <v>3313.316212122606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10"/>
        <v>7.0000000000000007E-2</v>
      </c>
      <c r="I22" s="5">
        <f t="shared" si="11"/>
        <v>1.07</v>
      </c>
      <c r="J22">
        <f t="shared" si="12"/>
        <v>0.93457943925233644</v>
      </c>
      <c r="K22">
        <f t="shared" si="20"/>
        <v>0.30246080654344509</v>
      </c>
      <c r="L22" s="2">
        <v>19</v>
      </c>
      <c r="M22" s="6">
        <v>8.090557E-3</v>
      </c>
      <c r="O22">
        <f t="shared" si="21"/>
        <v>4129.0594477063678</v>
      </c>
      <c r="P22">
        <f t="shared" si="22"/>
        <v>206.45297238531839</v>
      </c>
      <c r="Q22" s="4">
        <f t="shared" si="23"/>
        <v>25</v>
      </c>
      <c r="R22">
        <f t="shared" si="0"/>
        <v>1000000</v>
      </c>
      <c r="S22">
        <f t="shared" si="1"/>
        <v>1781.7858647027797</v>
      </c>
      <c r="U22">
        <f t="shared" si="13"/>
        <v>8.090557E-3</v>
      </c>
      <c r="V22">
        <f t="shared" si="14"/>
        <v>0.01</v>
      </c>
      <c r="W22">
        <f t="shared" si="15"/>
        <v>0.79022660512247134</v>
      </c>
      <c r="X22">
        <f t="shared" si="16"/>
        <v>6.393373391659846E-3</v>
      </c>
      <c r="Y22">
        <f t="shared" si="17"/>
        <v>7.9022660512247135E-3</v>
      </c>
      <c r="Z22">
        <f t="shared" si="18"/>
        <v>0.77593096567958686</v>
      </c>
      <c r="AB22">
        <f t="shared" si="19"/>
        <v>2618.2706220028931</v>
      </c>
      <c r="AC22">
        <f t="shared" si="2"/>
        <v>1382.5428266330655</v>
      </c>
      <c r="AE22">
        <f t="shared" si="3"/>
        <v>3203.8650846072237</v>
      </c>
      <c r="AF22">
        <f t="shared" si="4"/>
        <v>-160.19325423036119</v>
      </c>
      <c r="AG22">
        <f t="shared" si="4"/>
        <v>-19.39827414198967</v>
      </c>
      <c r="AH22">
        <f t="shared" si="5"/>
        <v>-6393.3733916598458</v>
      </c>
      <c r="AI22">
        <f t="shared" si="6"/>
        <v>-3369.0998354249728</v>
      </c>
      <c r="AJ22">
        <f t="shared" si="7"/>
        <v>1235.7277953698276</v>
      </c>
      <c r="AK22">
        <f t="shared" si="24"/>
        <v>118.90079149997489</v>
      </c>
      <c r="AL22">
        <f t="shared" si="8"/>
        <v>-2014.4712485551702</v>
      </c>
      <c r="AN22">
        <f t="shared" si="9"/>
        <v>969.04361754668389</v>
      </c>
      <c r="AO22">
        <f t="shared" si="9"/>
        <v>-48.452180877334193</v>
      </c>
      <c r="AP22">
        <f t="shared" si="9"/>
        <v>-5.8672176425370512</v>
      </c>
      <c r="AQ22">
        <f t="shared" si="9"/>
        <v>-1933.7448725748379</v>
      </c>
      <c r="AR22">
        <f t="shared" si="9"/>
        <v>-1019.0206535480254</v>
      </c>
      <c r="AS22">
        <f t="shared" si="9"/>
        <v>373.75922565571136</v>
      </c>
      <c r="AT22">
        <f t="shared" si="9"/>
        <v>35.962829295736405</v>
      </c>
      <c r="AU22">
        <f t="shared" si="9"/>
        <v>-609.29859859657768</v>
      </c>
      <c r="AW22">
        <v>19</v>
      </c>
      <c r="AX22">
        <f>(R22*SUMPRODUCT(K23:$K$23, X23:$X$23)-$AZ$3*SUMPRODUCT(K22:$K$22, W23:$W$23))/Z22</f>
        <v>1781.7858647027797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10"/>
        <v>0.10390000000000001</v>
      </c>
      <c r="I23" s="5">
        <f t="shared" si="11"/>
        <v>1.1039000000000001</v>
      </c>
      <c r="J23">
        <f t="shared" si="12"/>
        <v>0.90587915572062683</v>
      </c>
      <c r="K23">
        <f t="shared" si="20"/>
        <v>0.2739929400701559</v>
      </c>
      <c r="L23" s="2">
        <v>20</v>
      </c>
      <c r="M23" s="6">
        <v>9.5159809999999997E-3</v>
      </c>
      <c r="O23">
        <f t="shared" si="21"/>
        <v>4129.0594477063678</v>
      </c>
      <c r="P23">
        <f t="shared" si="22"/>
        <v>206.45297238531839</v>
      </c>
      <c r="Q23" s="4">
        <f t="shared" si="23"/>
        <v>25</v>
      </c>
      <c r="R23">
        <f t="shared" si="0"/>
        <v>1000000</v>
      </c>
      <c r="S23">
        <f t="shared" si="1"/>
        <v>1817.2513066760955</v>
      </c>
      <c r="U23">
        <f t="shared" si="13"/>
        <v>9.5159809999999997E-3</v>
      </c>
      <c r="V23">
        <f t="shared" si="14"/>
        <v>0.01</v>
      </c>
      <c r="W23">
        <f t="shared" si="15"/>
        <v>0.77593096567958686</v>
      </c>
      <c r="X23">
        <f t="shared" si="16"/>
        <v>7.3837443267186003E-3</v>
      </c>
      <c r="Y23">
        <f t="shared" si="17"/>
        <v>7.7593096567958684E-3</v>
      </c>
      <c r="Z23">
        <f t="shared" si="18"/>
        <v>0.76078791169607241</v>
      </c>
      <c r="AB23">
        <f t="shared" si="19"/>
        <v>1382.5428266330655</v>
      </c>
      <c r="AC23">
        <f t="shared" si="2"/>
        <v>1382.5428266330655</v>
      </c>
      <c r="AE23">
        <f t="shared" si="3"/>
        <v>3141.3385144894655</v>
      </c>
      <c r="AF23">
        <f t="shared" si="4"/>
        <v>-157.06692572447329</v>
      </c>
      <c r="AG23">
        <f t="shared" si="4"/>
        <v>-19.019697792401811</v>
      </c>
      <c r="AH23">
        <f t="shared" si="5"/>
        <v>-7383.7443267186</v>
      </c>
      <c r="AI23">
        <f t="shared" si="6"/>
        <v>-4418.4924357460095</v>
      </c>
      <c r="AJ23">
        <f t="shared" si="7"/>
        <v>0</v>
      </c>
      <c r="AK23">
        <f t="shared" si="24"/>
        <v>305.67700907786406</v>
      </c>
      <c r="AL23">
        <f t="shared" si="8"/>
        <v>-4112.8154266681458</v>
      </c>
      <c r="AN23">
        <f t="shared" si="9"/>
        <v>860.70457534058471</v>
      </c>
      <c r="AO23">
        <f t="shared" si="9"/>
        <v>-43.035228767029238</v>
      </c>
      <c r="AP23">
        <f t="shared" si="9"/>
        <v>-5.2112629173860254</v>
      </c>
      <c r="AQ23">
        <f t="shared" si="9"/>
        <v>-2023.0938168039629</v>
      </c>
      <c r="AR23">
        <f t="shared" si="9"/>
        <v>-1210.6357331477936</v>
      </c>
      <c r="AS23">
        <f t="shared" si="9"/>
        <v>0</v>
      </c>
      <c r="AT23">
        <f t="shared" si="9"/>
        <v>83.75334242909571</v>
      </c>
      <c r="AU23">
        <f t="shared" si="9"/>
        <v>-1126.8823907186979</v>
      </c>
      <c r="AW23">
        <v>20</v>
      </c>
      <c r="AX23">
        <f>(R23*SUMPRODUCT(K$23:$K24, X$23:$X24)-$AZ$3*SUMPRODUCT(K$22:$K23, W$23:$W24))/Z23</f>
        <v>1817.2513066760955</v>
      </c>
    </row>
    <row r="25" spans="5:50" x14ac:dyDescent="0.25">
      <c r="AN25" s="8">
        <f t="shared" ref="AN25:AU25" si="25">SUM(AN3:AN23)</f>
        <v>39553.978894280444</v>
      </c>
      <c r="AO25" s="8">
        <f t="shared" si="25"/>
        <v>-5074.4935304937981</v>
      </c>
      <c r="AP25" s="8">
        <f t="shared" si="25"/>
        <v>-1736.9179915771374</v>
      </c>
      <c r="AQ25" s="8">
        <f t="shared" si="25"/>
        <v>-28106.806834753363</v>
      </c>
      <c r="AR25" s="8">
        <f t="shared" si="25"/>
        <v>4635.7605374561408</v>
      </c>
      <c r="AS25" s="8">
        <f t="shared" si="25"/>
        <v>-2566.8993433546002</v>
      </c>
      <c r="AT25" s="8">
        <f t="shared" si="25"/>
        <v>1173.5727621063315</v>
      </c>
      <c r="AU25" s="9">
        <f t="shared" si="25"/>
        <v>3242.4339562078721</v>
      </c>
    </row>
    <row r="29" spans="5:50" x14ac:dyDescent="0.25">
      <c r="AF29" s="10"/>
      <c r="AG29" s="10"/>
      <c r="AH29" s="10"/>
      <c r="AI29" s="10"/>
      <c r="AJ29" s="10"/>
      <c r="AK29" s="10"/>
      <c r="AL29" s="10"/>
      <c r="AM29" s="10"/>
    </row>
  </sheetData>
  <conditionalFormatting sqref="AN25:AU25">
    <cfRule type="cellIs" dxfId="78" priority="1" operator="lessThan">
      <formula>0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1B59F6-3DA0-49BB-B1F9-EE4B99E16936}">
  <dimension ref="A1:AZ29"/>
  <sheetViews>
    <sheetView workbookViewId="0">
      <selection activeCell="M33" sqref="M33"/>
    </sheetView>
  </sheetViews>
  <sheetFormatPr defaultRowHeight="15" x14ac:dyDescent="0.25"/>
  <cols>
    <col min="3" max="3" width="9.28515625" bestFit="1" customWidth="1"/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v>16778.555017692954</v>
      </c>
      <c r="K3">
        <v>1</v>
      </c>
      <c r="L3" s="2">
        <v>0</v>
      </c>
      <c r="O3">
        <f>$C$3</f>
        <v>16778.555017692954</v>
      </c>
      <c r="P3">
        <f>O3*B5</f>
        <v>13422.844014154363</v>
      </c>
      <c r="Q3" s="4">
        <f>B8</f>
        <v>1522.432587</v>
      </c>
      <c r="R3">
        <f t="shared" ref="R3:R23" si="0">$C$6</f>
        <v>1000000</v>
      </c>
      <c r="S3">
        <f t="shared" ref="S3:S23" si="1">AX3</f>
        <v>1.4551915228366852E-11</v>
      </c>
      <c r="W3">
        <v>1</v>
      </c>
      <c r="Z3">
        <v>1</v>
      </c>
      <c r="AC3">
        <f t="shared" ref="AC3:AC23" si="2">S3*Z3</f>
        <v>1.4551915228366852E-11</v>
      </c>
      <c r="AE3">
        <f t="shared" ref="AE3:AE23" si="3">$Z3*O3</f>
        <v>16778.555017692954</v>
      </c>
      <c r="AF3">
        <f t="shared" ref="AF3:AG23" si="4">-$Z3*P3</f>
        <v>-13422.844014154363</v>
      </c>
      <c r="AG3">
        <f t="shared" si="4"/>
        <v>-1522.432587</v>
      </c>
      <c r="AH3">
        <f t="shared" ref="AH3:AH23" si="5">-X3*R3</f>
        <v>0</v>
      </c>
      <c r="AI3">
        <f t="shared" ref="AI3:AI23" si="6">SUM(AE3:AH3)</f>
        <v>1833.2784165385904</v>
      </c>
      <c r="AJ3">
        <f t="shared" ref="AJ3:AJ23" si="7">AB3-AC3</f>
        <v>-1.4551915228366852E-11</v>
      </c>
      <c r="AL3">
        <f t="shared" ref="AL3:AL23" si="8">SUM(AI3:AK3)</f>
        <v>1833.2784165385758</v>
      </c>
      <c r="AN3">
        <f t="shared" ref="AN3:AU23" si="9">AE3*$K3</f>
        <v>16778.555017692954</v>
      </c>
      <c r="AO3">
        <f t="shared" si="9"/>
        <v>-13422.844014154363</v>
      </c>
      <c r="AP3">
        <f t="shared" si="9"/>
        <v>-1522.432587</v>
      </c>
      <c r="AQ3">
        <f t="shared" si="9"/>
        <v>0</v>
      </c>
      <c r="AR3">
        <f t="shared" si="9"/>
        <v>1833.2784165385904</v>
      </c>
      <c r="AS3">
        <f t="shared" si="9"/>
        <v>-1.4551915228366852E-11</v>
      </c>
      <c r="AT3">
        <f t="shared" si="9"/>
        <v>0</v>
      </c>
      <c r="AU3">
        <f t="shared" si="9"/>
        <v>1833.2784165385758</v>
      </c>
      <c r="AW3">
        <v>0</v>
      </c>
      <c r="AX3">
        <f>(R3*SUMPRODUCT(K4:$K$23, X4:$X$23)-$AZ$3*SUMPRODUCT(K3:$K$22, W4:$W$23))/Z3</f>
        <v>1.4551915228366852E-11</v>
      </c>
      <c r="AZ3">
        <f>$C$6*SUMPRODUCT(K4:$K$23, X4:$X$23)/SUMPRODUCT(K3:K22, W4:W23)</f>
        <v>8594.0911881889115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v>1.5900000000000001E-2</v>
      </c>
      <c r="G4" s="5"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Mortalities!B21:B40</f>
        <v>2.5943469999999999E-3</v>
      </c>
      <c r="R4">
        <f t="shared" si="0"/>
        <v>1000000</v>
      </c>
      <c r="S4">
        <f t="shared" si="1"/>
        <v>6238.714003323711</v>
      </c>
      <c r="U4">
        <f t="shared" ref="U4:U23" si="13">M4</f>
        <v>2.5943469999999999E-3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2.5943469999999999E-3</v>
      </c>
      <c r="Y4">
        <f t="shared" ref="Y4:Y23" si="17">V4*W4</f>
        <v>0.01</v>
      </c>
      <c r="Z4">
        <f t="shared" ref="Z4:Z23" si="18">MAX(0, W4-X4-Y4)</f>
        <v>0.98740565299999994</v>
      </c>
      <c r="AB4">
        <f t="shared" ref="AB4:AB23" si="19">AC3</f>
        <v>1.4551915228366852E-11</v>
      </c>
      <c r="AC4">
        <f t="shared" si="2"/>
        <v>6160.1414743320929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-2594.3469999999998</v>
      </c>
      <c r="AI4">
        <f t="shared" si="6"/>
        <v>-2594.3469999999998</v>
      </c>
      <c r="AJ4">
        <f t="shared" si="7"/>
        <v>-6160.1414743320784</v>
      </c>
      <c r="AK4">
        <f>H4*SUM(AB4, AE4:AF4)</f>
        <v>9.5897121354937554E-13</v>
      </c>
      <c r="AL4">
        <f t="shared" si="8"/>
        <v>-8754.4884743320763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-2433.949713856834</v>
      </c>
      <c r="AR4">
        <f t="shared" si="9"/>
        <v>-2433.949713856834</v>
      </c>
      <c r="AS4">
        <f t="shared" si="9"/>
        <v>-5779.2864943541399</v>
      </c>
      <c r="AT4">
        <f t="shared" si="9"/>
        <v>8.9968215925450365E-13</v>
      </c>
      <c r="AU4">
        <f t="shared" si="9"/>
        <v>-8213.2362082109721</v>
      </c>
      <c r="AW4">
        <v>1</v>
      </c>
      <c r="AX4">
        <f>(R4*SUMPRODUCT(K5:$K$23, X5:$X$23)-$AZ$3*SUMPRODUCT(K4:$K$22, W5:$W$23))/Z4</f>
        <v>6238.714003323711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v>3.6400000000000002E-2</v>
      </c>
      <c r="G5" s="5"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2.6922130000000002E-3</v>
      </c>
      <c r="O5">
        <f t="shared" ref="O5:O23" si="21">$C$3</f>
        <v>16778.555017692954</v>
      </c>
      <c r="P5">
        <f t="shared" ref="P5:P23" si="22">O5*$C$5</f>
        <v>838.92775088464771</v>
      </c>
      <c r="Q5" s="4">
        <f t="shared" ref="Q5:Q23" si="23">$C$8</f>
        <v>25</v>
      </c>
      <c r="R5">
        <f t="shared" si="0"/>
        <v>1000000</v>
      </c>
      <c r="S5">
        <f t="shared" si="1"/>
        <v>12130.538759068422</v>
      </c>
      <c r="U5">
        <f t="shared" si="13"/>
        <v>2.6922130000000002E-3</v>
      </c>
      <c r="V5">
        <f t="shared" si="14"/>
        <v>0.01</v>
      </c>
      <c r="W5">
        <f t="shared" si="15"/>
        <v>0.98740565299999994</v>
      </c>
      <c r="X5">
        <f t="shared" si="16"/>
        <v>2.6583063352800889E-3</v>
      </c>
      <c r="Y5">
        <f t="shared" si="17"/>
        <v>9.8740565299999996E-3</v>
      </c>
      <c r="Z5">
        <f t="shared" si="18"/>
        <v>0.97487329013471991</v>
      </c>
      <c r="AB5">
        <f t="shared" si="19"/>
        <v>6160.1414743320929</v>
      </c>
      <c r="AC5">
        <f t="shared" si="2"/>
        <v>11825.738231159776</v>
      </c>
      <c r="AE5">
        <f t="shared" si="3"/>
        <v>16356.965133804742</v>
      </c>
      <c r="AF5">
        <f t="shared" si="4"/>
        <v>-817.84825669023724</v>
      </c>
      <c r="AG5">
        <f t="shared" si="4"/>
        <v>-24.371832253367998</v>
      </c>
      <c r="AH5">
        <f t="shared" si="5"/>
        <v>-2658.3063352800887</v>
      </c>
      <c r="AI5">
        <f t="shared" si="6"/>
        <v>12856.438709581049</v>
      </c>
      <c r="AJ5">
        <f t="shared" si="7"/>
        <v>-5665.5967568276828</v>
      </c>
      <c r="AK5">
        <f>H5*SUM(AB5, AE5:AF5)</f>
        <v>1874.815921564986</v>
      </c>
      <c r="AL5">
        <f t="shared" si="8"/>
        <v>9065.6578743183527</v>
      </c>
      <c r="AN5">
        <f t="shared" si="9"/>
        <v>14125.261895888576</v>
      </c>
      <c r="AO5">
        <f t="shared" si="9"/>
        <v>-706.26309479442887</v>
      </c>
      <c r="AP5">
        <f t="shared" si="9"/>
        <v>-21.046600677164268</v>
      </c>
      <c r="AQ5">
        <f t="shared" si="9"/>
        <v>-2295.6136959495261</v>
      </c>
      <c r="AR5">
        <f t="shared" si="9"/>
        <v>11102.338504467456</v>
      </c>
      <c r="AS5">
        <f t="shared" si="9"/>
        <v>-4892.5969660041019</v>
      </c>
      <c r="AT5">
        <f t="shared" si="9"/>
        <v>1619.0207463337158</v>
      </c>
      <c r="AU5">
        <f t="shared" si="9"/>
        <v>7828.7622847970715</v>
      </c>
      <c r="AW5">
        <v>2</v>
      </c>
      <c r="AX5">
        <f>(R5*SUMPRODUCT(K6:$K$23, X6:$X$23)-$AZ$3*SUMPRODUCT(K5:$K$22, W6:$W$23))/Z5</f>
        <v>12130.538759068422</v>
      </c>
    </row>
    <row r="6" spans="1:52" x14ac:dyDescent="0.25">
      <c r="A6" t="s">
        <v>16</v>
      </c>
      <c r="C6" s="2">
        <f>'T.26.04.E'!C6</f>
        <v>1000000</v>
      </c>
      <c r="E6">
        <v>2006</v>
      </c>
      <c r="F6" s="5">
        <v>5.8799999999999998E-2</v>
      </c>
      <c r="G6" s="5"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2.807183E-3</v>
      </c>
      <c r="O6">
        <f t="shared" si="21"/>
        <v>16778.555017692954</v>
      </c>
      <c r="P6">
        <f t="shared" si="22"/>
        <v>838.92775088464771</v>
      </c>
      <c r="Q6" s="4">
        <f t="shared" si="23"/>
        <v>25</v>
      </c>
      <c r="R6">
        <f t="shared" si="0"/>
        <v>1000000</v>
      </c>
      <c r="S6">
        <f t="shared" si="1"/>
        <v>17591.057907414677</v>
      </c>
      <c r="U6">
        <f t="shared" si="13"/>
        <v>2.807183E-3</v>
      </c>
      <c r="V6">
        <f t="shared" si="14"/>
        <v>0.01</v>
      </c>
      <c r="W6">
        <f t="shared" si="15"/>
        <v>0.97487329013471991</v>
      </c>
      <c r="X6">
        <f t="shared" si="16"/>
        <v>2.7366477272202532E-3</v>
      </c>
      <c r="Y6">
        <f t="shared" si="17"/>
        <v>9.7487329013471995E-3</v>
      </c>
      <c r="Z6">
        <f t="shared" si="18"/>
        <v>0.96238790950615249</v>
      </c>
      <c r="AB6">
        <f t="shared" si="19"/>
        <v>11825.738231159776</v>
      </c>
      <c r="AC6">
        <f t="shared" si="2"/>
        <v>16929.421445518485</v>
      </c>
      <c r="AE6">
        <f t="shared" si="3"/>
        <v>16147.478488011488</v>
      </c>
      <c r="AF6">
        <f t="shared" si="4"/>
        <v>-807.37392440057442</v>
      </c>
      <c r="AG6">
        <f t="shared" si="4"/>
        <v>-24.059697737653813</v>
      </c>
      <c r="AH6">
        <f t="shared" si="5"/>
        <v>-2736.6477272202533</v>
      </c>
      <c r="AI6">
        <f t="shared" si="6"/>
        <v>12579.397138653007</v>
      </c>
      <c r="AJ6">
        <f t="shared" si="7"/>
        <v>-5103.6832143587089</v>
      </c>
      <c r="AK6">
        <f>H6*SUM(AB6, AE6:AF6)</f>
        <v>2955.6436960710516</v>
      </c>
      <c r="AL6">
        <f t="shared" si="8"/>
        <v>10431.35762036535</v>
      </c>
      <c r="AN6">
        <f t="shared" si="9"/>
        <v>12576.07961928662</v>
      </c>
      <c r="AO6">
        <f t="shared" si="9"/>
        <v>-628.80398096433112</v>
      </c>
      <c r="AP6">
        <f t="shared" si="9"/>
        <v>-18.738323422406115</v>
      </c>
      <c r="AQ6">
        <f t="shared" si="9"/>
        <v>-2131.3730024792212</v>
      </c>
      <c r="AR6">
        <f t="shared" si="9"/>
        <v>9797.1643124206621</v>
      </c>
      <c r="AS6">
        <f t="shared" si="9"/>
        <v>-3974.882301471695</v>
      </c>
      <c r="AT6">
        <f t="shared" si="9"/>
        <v>2301.9328049038049</v>
      </c>
      <c r="AU6">
        <f t="shared" si="9"/>
        <v>8124.2148158527734</v>
      </c>
      <c r="AW6">
        <v>3</v>
      </c>
      <c r="AX6">
        <f>(R6*SUMPRODUCT(K7:$K$23, X7:$X$23)-$AZ$3*SUMPRODUCT(K6:$K$22, W7:$W$23))/Z6</f>
        <v>17591.057907414677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v>5.4699999999999999E-2</v>
      </c>
      <c r="G7" s="5"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2.939255E-3</v>
      </c>
      <c r="O7">
        <f t="shared" si="21"/>
        <v>16778.555017692954</v>
      </c>
      <c r="P7">
        <f t="shared" si="22"/>
        <v>838.92775088464771</v>
      </c>
      <c r="Q7" s="4">
        <f t="shared" si="23"/>
        <v>25</v>
      </c>
      <c r="R7">
        <f t="shared" si="0"/>
        <v>1000000</v>
      </c>
      <c r="S7">
        <f t="shared" si="1"/>
        <v>22503.329152056831</v>
      </c>
      <c r="U7">
        <f t="shared" si="13"/>
        <v>2.939255E-3</v>
      </c>
      <c r="V7">
        <f t="shared" si="14"/>
        <v>0.01</v>
      </c>
      <c r="W7">
        <f t="shared" si="15"/>
        <v>0.96238790950615249</v>
      </c>
      <c r="X7">
        <f t="shared" si="16"/>
        <v>2.828703474955506E-3</v>
      </c>
      <c r="Y7">
        <f t="shared" si="17"/>
        <v>9.6238790950615247E-3</v>
      </c>
      <c r="Z7">
        <f t="shared" si="18"/>
        <v>0.94993532693613547</v>
      </c>
      <c r="AB7">
        <f t="shared" si="19"/>
        <v>16929.421445518485</v>
      </c>
      <c r="AC7">
        <f t="shared" si="2"/>
        <v>21376.707335210573</v>
      </c>
      <c r="AE7">
        <f t="shared" si="3"/>
        <v>15938.542146248092</v>
      </c>
      <c r="AF7">
        <f t="shared" si="4"/>
        <v>-796.92710731240459</v>
      </c>
      <c r="AG7">
        <f t="shared" si="4"/>
        <v>-23.748383173403386</v>
      </c>
      <c r="AH7">
        <f t="shared" si="5"/>
        <v>-2828.703474955506</v>
      </c>
      <c r="AI7">
        <f t="shared" si="6"/>
        <v>12289.16318080678</v>
      </c>
      <c r="AJ7">
        <f t="shared" si="7"/>
        <v>-4447.2858896920879</v>
      </c>
      <c r="AK7">
        <f>H7*SUM(AB7, AE7:AF7)</f>
        <v>3357.8375199223515</v>
      </c>
      <c r="AL7">
        <f t="shared" si="8"/>
        <v>11199.714811037044</v>
      </c>
      <c r="AN7">
        <f t="shared" si="9"/>
        <v>11236.855723900035</v>
      </c>
      <c r="AO7">
        <f t="shared" si="9"/>
        <v>-561.84278619500174</v>
      </c>
      <c r="AP7">
        <f t="shared" si="9"/>
        <v>-16.742883567820339</v>
      </c>
      <c r="AQ7">
        <f t="shared" si="9"/>
        <v>-1994.2685185452804</v>
      </c>
      <c r="AR7">
        <f t="shared" si="9"/>
        <v>8664.0015355919331</v>
      </c>
      <c r="AS7">
        <f t="shared" si="9"/>
        <v>-3135.3877567259237</v>
      </c>
      <c r="AT7">
        <f t="shared" si="9"/>
        <v>2367.3141125110815</v>
      </c>
      <c r="AU7">
        <f t="shared" si="9"/>
        <v>7895.9278913770913</v>
      </c>
      <c r="AW7">
        <v>4</v>
      </c>
      <c r="AX7">
        <f>(R7*SUMPRODUCT(K8:$K$23, X8:$X$23)-$AZ$3*SUMPRODUCT(K7:$K$22, W8:$W$23))/Z7</f>
        <v>22503.329152056831</v>
      </c>
    </row>
    <row r="8" spans="1:52" x14ac:dyDescent="0.25">
      <c r="B8" s="2">
        <f>'T.26.04.A'!B8</f>
        <v>1522.432587</v>
      </c>
      <c r="C8" s="2">
        <f>'T.26.04.A'!C8</f>
        <v>25</v>
      </c>
      <c r="E8">
        <v>2008</v>
      </c>
      <c r="F8" s="5">
        <v>2.2499999999999999E-2</v>
      </c>
      <c r="G8" s="5"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3.7729310000000002E-3</v>
      </c>
      <c r="O8">
        <f t="shared" si="21"/>
        <v>16778.555017692954</v>
      </c>
      <c r="P8">
        <f t="shared" si="22"/>
        <v>838.92775088464771</v>
      </c>
      <c r="Q8" s="4">
        <f t="shared" si="23"/>
        <v>25</v>
      </c>
      <c r="R8">
        <f t="shared" si="0"/>
        <v>1000000</v>
      </c>
      <c r="S8">
        <f t="shared" si="1"/>
        <v>26446.357249486333</v>
      </c>
      <c r="U8">
        <f t="shared" si="13"/>
        <v>3.7729310000000002E-3</v>
      </c>
      <c r="V8">
        <f t="shared" si="14"/>
        <v>0.01</v>
      </c>
      <c r="W8">
        <f t="shared" si="15"/>
        <v>0.94993532693613547</v>
      </c>
      <c r="X8">
        <f t="shared" si="16"/>
        <v>3.5840404429924805E-3</v>
      </c>
      <c r="Y8">
        <f t="shared" si="17"/>
        <v>9.4993532693613547E-3</v>
      </c>
      <c r="Z8">
        <f t="shared" si="18"/>
        <v>0.93685193322378169</v>
      </c>
      <c r="AB8">
        <f t="shared" si="19"/>
        <v>21376.707335210573</v>
      </c>
      <c r="AC8">
        <f t="shared" si="2"/>
        <v>24776.320915908043</v>
      </c>
      <c r="AE8">
        <f t="shared" si="3"/>
        <v>15719.021705027226</v>
      </c>
      <c r="AF8">
        <f t="shared" si="4"/>
        <v>-785.95108525136129</v>
      </c>
      <c r="AG8">
        <f t="shared" si="4"/>
        <v>-23.421298330594542</v>
      </c>
      <c r="AH8">
        <f t="shared" si="5"/>
        <v>-3584.0404429924806</v>
      </c>
      <c r="AI8">
        <f t="shared" si="6"/>
        <v>11325.608878452789</v>
      </c>
      <c r="AJ8">
        <f t="shared" si="7"/>
        <v>-3399.6135806974708</v>
      </c>
      <c r="AK8">
        <f t="shared" ref="AK8:AK23" si="24">H8*SUM(AB8:AB8, AE8:AF8)</f>
        <v>2632.458901736517</v>
      </c>
      <c r="AL8">
        <f t="shared" si="8"/>
        <v>10558.454199491836</v>
      </c>
      <c r="AN8">
        <f t="shared" si="9"/>
        <v>10332.952247419864</v>
      </c>
      <c r="AO8">
        <f t="shared" si="9"/>
        <v>-516.64761237099322</v>
      </c>
      <c r="AP8">
        <f t="shared" si="9"/>
        <v>-15.396069918601134</v>
      </c>
      <c r="AQ8">
        <f t="shared" si="9"/>
        <v>-2355.9811447056395</v>
      </c>
      <c r="AR8">
        <f t="shared" si="9"/>
        <v>7444.9274204246294</v>
      </c>
      <c r="AS8">
        <f t="shared" si="9"/>
        <v>-2234.7475210745743</v>
      </c>
      <c r="AT8">
        <f t="shared" si="9"/>
        <v>1730.4557901487835</v>
      </c>
      <c r="AU8">
        <f t="shared" si="9"/>
        <v>6940.6356894988394</v>
      </c>
      <c r="AW8">
        <v>5</v>
      </c>
      <c r="AX8">
        <f>(R8*SUMPRODUCT(K9:$K$23, X9:$X$23)-$AZ$3*SUMPRODUCT(K8:$K$22, W9:$W$23))/Z8</f>
        <v>26446.357249486333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4.6883589999999996E-3</v>
      </c>
      <c r="O9">
        <f t="shared" si="21"/>
        <v>16778.555017692954</v>
      </c>
      <c r="P9">
        <f t="shared" si="22"/>
        <v>838.92775088464771</v>
      </c>
      <c r="Q9" s="4">
        <f t="shared" si="23"/>
        <v>25</v>
      </c>
      <c r="R9">
        <f t="shared" si="0"/>
        <v>1000000</v>
      </c>
      <c r="S9">
        <f t="shared" si="1"/>
        <v>29601.495485861265</v>
      </c>
      <c r="U9">
        <f t="shared" si="13"/>
        <v>4.6883589999999996E-3</v>
      </c>
      <c r="V9">
        <f t="shared" si="14"/>
        <v>0.01</v>
      </c>
      <c r="W9">
        <f t="shared" si="15"/>
        <v>0.93685193322378169</v>
      </c>
      <c r="X9">
        <f t="shared" si="16"/>
        <v>4.3922981927971153E-3</v>
      </c>
      <c r="Y9">
        <f t="shared" si="17"/>
        <v>9.3685193322378176E-3</v>
      </c>
      <c r="Z9">
        <f t="shared" si="18"/>
        <v>0.9230911156987468</v>
      </c>
      <c r="AB9">
        <f t="shared" si="19"/>
        <v>24776.320915908043</v>
      </c>
      <c r="AC9">
        <f t="shared" si="2"/>
        <v>27324.877494395092</v>
      </c>
      <c r="AE9">
        <f t="shared" si="3"/>
        <v>15488.135071094996</v>
      </c>
      <c r="AF9">
        <f t="shared" si="4"/>
        <v>-774.4067535547498</v>
      </c>
      <c r="AG9">
        <f t="shared" si="4"/>
        <v>-23.077277892468668</v>
      </c>
      <c r="AH9">
        <f t="shared" si="5"/>
        <v>-4392.298192797115</v>
      </c>
      <c r="AI9">
        <f t="shared" si="6"/>
        <v>10298.352846850663</v>
      </c>
      <c r="AJ9">
        <f t="shared" si="7"/>
        <v>-2548.5565784870487</v>
      </c>
      <c r="AK9">
        <f t="shared" si="24"/>
        <v>2061.3805699860004</v>
      </c>
      <c r="AL9">
        <f t="shared" si="8"/>
        <v>9811.1768383496146</v>
      </c>
      <c r="AN9">
        <f t="shared" si="9"/>
        <v>9676.0864239497296</v>
      </c>
      <c r="AO9">
        <f t="shared" si="9"/>
        <v>-483.8043211974865</v>
      </c>
      <c r="AP9">
        <f t="shared" si="9"/>
        <v>-14.417341680714332</v>
      </c>
      <c r="AQ9">
        <f t="shared" si="9"/>
        <v>-2744.0525743205812</v>
      </c>
      <c r="AR9">
        <f t="shared" si="9"/>
        <v>6433.812186750949</v>
      </c>
      <c r="AS9">
        <f t="shared" si="9"/>
        <v>-1592.1899955397835</v>
      </c>
      <c r="AT9">
        <f t="shared" si="9"/>
        <v>1287.8307463278809</v>
      </c>
      <c r="AU9">
        <f t="shared" si="9"/>
        <v>6129.4529375390457</v>
      </c>
      <c r="AW9">
        <v>6</v>
      </c>
      <c r="AX9">
        <f>(R9*SUMPRODUCT(K10:$K$23, X10:$X$23)-$AZ$3*SUMPRODUCT(K9:$K$22, W10:$W$23))/Z9</f>
        <v>29601.495485861265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5.6712799999999999E-3</v>
      </c>
      <c r="O10">
        <f t="shared" si="21"/>
        <v>16778.555017692954</v>
      </c>
      <c r="P10">
        <f t="shared" si="22"/>
        <v>838.92775088464771</v>
      </c>
      <c r="Q10" s="4">
        <f t="shared" si="23"/>
        <v>25</v>
      </c>
      <c r="R10">
        <f t="shared" si="0"/>
        <v>1000000</v>
      </c>
      <c r="S10">
        <f t="shared" si="1"/>
        <v>32107.395498776652</v>
      </c>
      <c r="U10">
        <f t="shared" si="13"/>
        <v>5.6712799999999999E-3</v>
      </c>
      <c r="V10">
        <f t="shared" si="14"/>
        <v>0.01</v>
      </c>
      <c r="W10">
        <f t="shared" si="15"/>
        <v>0.9230911156987468</v>
      </c>
      <c r="X10">
        <f t="shared" si="16"/>
        <v>5.2351081826399887E-3</v>
      </c>
      <c r="Y10">
        <f t="shared" si="17"/>
        <v>9.2309111569874678E-3</v>
      </c>
      <c r="Z10">
        <f t="shared" si="18"/>
        <v>0.90862509635911937</v>
      </c>
      <c r="AB10">
        <f t="shared" si="19"/>
        <v>27324.877494395092</v>
      </c>
      <c r="AC10">
        <f t="shared" si="2"/>
        <v>29173.585328916291</v>
      </c>
      <c r="AE10">
        <f t="shared" si="3"/>
        <v>15245.416169718046</v>
      </c>
      <c r="AF10">
        <f t="shared" si="4"/>
        <v>-762.27080848590231</v>
      </c>
      <c r="AG10">
        <f t="shared" si="4"/>
        <v>-22.715627408977983</v>
      </c>
      <c r="AH10">
        <f t="shared" si="5"/>
        <v>-5235.1081826399886</v>
      </c>
      <c r="AI10">
        <f t="shared" si="6"/>
        <v>9225.3215511831768</v>
      </c>
      <c r="AJ10">
        <f t="shared" si="7"/>
        <v>-1848.7078345211994</v>
      </c>
      <c r="AK10">
        <f t="shared" si="24"/>
        <v>2194.9211999204299</v>
      </c>
      <c r="AL10">
        <f t="shared" si="8"/>
        <v>9571.5349165824082</v>
      </c>
      <c r="AN10">
        <f t="shared" si="9"/>
        <v>9049.3584458867608</v>
      </c>
      <c r="AO10">
        <f t="shared" si="9"/>
        <v>-452.467922294338</v>
      </c>
      <c r="AP10">
        <f t="shared" si="9"/>
        <v>-13.483518748104691</v>
      </c>
      <c r="AQ10">
        <f t="shared" si="9"/>
        <v>-3107.4501292922214</v>
      </c>
      <c r="AR10">
        <f t="shared" si="9"/>
        <v>5475.9568755520959</v>
      </c>
      <c r="AS10">
        <f t="shared" si="9"/>
        <v>-1097.3540945068764</v>
      </c>
      <c r="AT10">
        <f t="shared" si="9"/>
        <v>1302.8590677641823</v>
      </c>
      <c r="AU10">
        <f t="shared" si="9"/>
        <v>5681.461848809402</v>
      </c>
      <c r="AW10">
        <v>7</v>
      </c>
      <c r="AX10">
        <f>(R10*SUMPRODUCT(K11:$K$23, X11:$X$23)-$AZ$3*SUMPRODUCT(K10:$K$22, W11:$W$23))/Z10</f>
        <v>32107.395498776652</v>
      </c>
    </row>
    <row r="11" spans="1:52" x14ac:dyDescent="0.25">
      <c r="A11" t="s">
        <v>33</v>
      </c>
      <c r="C11" s="7">
        <f>AU25</f>
        <v>55136.48119159897</v>
      </c>
      <c r="E11">
        <v>2011</v>
      </c>
      <c r="F11" s="5">
        <v>1.5E-3</v>
      </c>
      <c r="G11" s="5"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6.8024940000000001E-3</v>
      </c>
      <c r="O11">
        <f t="shared" si="21"/>
        <v>16778.555017692954</v>
      </c>
      <c r="P11">
        <f t="shared" si="22"/>
        <v>838.92775088464771</v>
      </c>
      <c r="Q11" s="4">
        <f t="shared" si="23"/>
        <v>25</v>
      </c>
      <c r="R11">
        <f t="shared" si="0"/>
        <v>1000000</v>
      </c>
      <c r="S11">
        <f t="shared" si="1"/>
        <v>33938.870391549142</v>
      </c>
      <c r="U11">
        <f t="shared" si="13"/>
        <v>6.8024940000000001E-3</v>
      </c>
      <c r="V11">
        <f t="shared" si="14"/>
        <v>0.01</v>
      </c>
      <c r="W11">
        <f t="shared" si="15"/>
        <v>0.90862509635911937</v>
      </c>
      <c r="X11">
        <f t="shared" si="16"/>
        <v>6.1809167662323318E-3</v>
      </c>
      <c r="Y11">
        <f t="shared" si="17"/>
        <v>9.0862509635911935E-3</v>
      </c>
      <c r="Z11">
        <f t="shared" si="18"/>
        <v>0.89335792862929586</v>
      </c>
      <c r="AB11">
        <f t="shared" si="19"/>
        <v>29173.585328916291</v>
      </c>
      <c r="AC11">
        <f t="shared" si="2"/>
        <v>30319.558953012482</v>
      </c>
      <c r="AE11">
        <f t="shared" si="3"/>
        <v>14989.255155998855</v>
      </c>
      <c r="AF11">
        <f t="shared" si="4"/>
        <v>-749.46275779994278</v>
      </c>
      <c r="AG11">
        <f t="shared" si="4"/>
        <v>-22.333948215732395</v>
      </c>
      <c r="AH11">
        <f t="shared" si="5"/>
        <v>-6180.9167662323316</v>
      </c>
      <c r="AI11">
        <f t="shared" si="6"/>
        <v>8036.5416837508483</v>
      </c>
      <c r="AJ11">
        <f t="shared" si="7"/>
        <v>-1145.9736240961902</v>
      </c>
      <c r="AK11">
        <f t="shared" si="24"/>
        <v>2235.7889529464333</v>
      </c>
      <c r="AL11">
        <f t="shared" si="8"/>
        <v>9126.3570126010909</v>
      </c>
      <c r="AN11">
        <f t="shared" si="9"/>
        <v>8461.5374749366601</v>
      </c>
      <c r="AO11">
        <f t="shared" si="9"/>
        <v>-423.07687374683297</v>
      </c>
      <c r="AP11">
        <f t="shared" si="9"/>
        <v>-12.607667147161935</v>
      </c>
      <c r="AQ11">
        <f t="shared" si="9"/>
        <v>-3489.1699622584756</v>
      </c>
      <c r="AR11">
        <f t="shared" si="9"/>
        <v>4536.6829717841892</v>
      </c>
      <c r="AS11">
        <f t="shared" si="9"/>
        <v>-646.90998082704402</v>
      </c>
      <c r="AT11">
        <f t="shared" si="9"/>
        <v>1262.1182183181647</v>
      </c>
      <c r="AU11">
        <f t="shared" si="9"/>
        <v>5151.8912092753098</v>
      </c>
      <c r="AW11">
        <v>8</v>
      </c>
      <c r="AX11">
        <f>(R11*SUMPRODUCT(K12:$K$23, X12:$X$23)-$AZ$3*SUMPRODUCT(K11:$K$22, W12:$W$23))/Z11</f>
        <v>33938.870391549142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8.090557E-3</v>
      </c>
      <c r="O12">
        <f t="shared" si="21"/>
        <v>16778.555017692954</v>
      </c>
      <c r="P12">
        <f t="shared" si="22"/>
        <v>838.92775088464771</v>
      </c>
      <c r="Q12" s="4">
        <f t="shared" si="23"/>
        <v>25</v>
      </c>
      <c r="R12">
        <f t="shared" si="0"/>
        <v>1000000</v>
      </c>
      <c r="S12">
        <f t="shared" si="1"/>
        <v>35083.133500084441</v>
      </c>
      <c r="U12">
        <f t="shared" si="13"/>
        <v>8.090557E-3</v>
      </c>
      <c r="V12">
        <f t="shared" si="14"/>
        <v>0.01</v>
      </c>
      <c r="W12">
        <f t="shared" si="15"/>
        <v>0.89335792862929586</v>
      </c>
      <c r="X12">
        <f t="shared" si="16"/>
        <v>7.2277632429772502E-3</v>
      </c>
      <c r="Y12">
        <f t="shared" si="17"/>
        <v>8.9335792862929586E-3</v>
      </c>
      <c r="Z12">
        <f t="shared" si="18"/>
        <v>0.87719658610002571</v>
      </c>
      <c r="AB12">
        <f t="shared" si="19"/>
        <v>30319.558953012482</v>
      </c>
      <c r="AC12">
        <f t="shared" si="2"/>
        <v>30774.804935965516</v>
      </c>
      <c r="AE12">
        <f t="shared" si="3"/>
        <v>14718.091181211716</v>
      </c>
      <c r="AF12">
        <f t="shared" si="4"/>
        <v>-735.90455906058583</v>
      </c>
      <c r="AG12">
        <f t="shared" si="4"/>
        <v>-21.929914652500642</v>
      </c>
      <c r="AH12">
        <f t="shared" si="5"/>
        <v>-7227.7632429772502</v>
      </c>
      <c r="AI12">
        <f t="shared" si="6"/>
        <v>6732.4934645213789</v>
      </c>
      <c r="AJ12">
        <f t="shared" si="7"/>
        <v>-455.2459829530344</v>
      </c>
      <c r="AK12">
        <f t="shared" si="24"/>
        <v>2299.2605953509915</v>
      </c>
      <c r="AL12">
        <f t="shared" si="8"/>
        <v>8576.5080769193355</v>
      </c>
      <c r="AN12">
        <f t="shared" si="9"/>
        <v>7898.529849737316</v>
      </c>
      <c r="AO12">
        <f t="shared" si="9"/>
        <v>-394.92649248686581</v>
      </c>
      <c r="AP12">
        <f t="shared" si="9"/>
        <v>-11.768787361915749</v>
      </c>
      <c r="AQ12">
        <f t="shared" si="9"/>
        <v>-3878.8116623687051</v>
      </c>
      <c r="AR12">
        <f t="shared" si="9"/>
        <v>3613.022907519829</v>
      </c>
      <c r="AS12">
        <f t="shared" si="9"/>
        <v>-244.30980492346112</v>
      </c>
      <c r="AT12">
        <f t="shared" si="9"/>
        <v>1233.9085429697311</v>
      </c>
      <c r="AU12">
        <f t="shared" si="9"/>
        <v>4602.6216455660988</v>
      </c>
      <c r="AW12">
        <v>9</v>
      </c>
      <c r="AX12">
        <f>(R12*SUMPRODUCT(K13:$K$23, X13:$X$23)-$AZ$3*SUMPRODUCT(K12:$K$22, W13:$W$23))/Z12</f>
        <v>35083.133500084441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9.5159809999999997E-3</v>
      </c>
      <c r="O13">
        <f t="shared" si="21"/>
        <v>16778.555017692954</v>
      </c>
      <c r="P13">
        <f t="shared" si="22"/>
        <v>838.92775088464771</v>
      </c>
      <c r="Q13" s="4">
        <f t="shared" si="23"/>
        <v>25</v>
      </c>
      <c r="R13">
        <f t="shared" si="0"/>
        <v>1000000</v>
      </c>
      <c r="S13">
        <f t="shared" si="1"/>
        <v>35532.898925873371</v>
      </c>
      <c r="U13">
        <f t="shared" si="13"/>
        <v>9.5159809999999997E-3</v>
      </c>
      <c r="V13">
        <f t="shared" si="14"/>
        <v>0.01</v>
      </c>
      <c r="W13">
        <f t="shared" si="15"/>
        <v>0.87719658610002571</v>
      </c>
      <c r="X13">
        <f t="shared" si="16"/>
        <v>8.3473860465927089E-3</v>
      </c>
      <c r="Y13">
        <f t="shared" si="17"/>
        <v>8.7719658610002568E-3</v>
      </c>
      <c r="Z13">
        <f t="shared" si="18"/>
        <v>0.86007723419243276</v>
      </c>
      <c r="AB13">
        <f t="shared" si="19"/>
        <v>30774.804935965516</v>
      </c>
      <c r="AC13">
        <f t="shared" si="2"/>
        <v>30561.037431004435</v>
      </c>
      <c r="AE13">
        <f t="shared" si="3"/>
        <v>14430.85319336292</v>
      </c>
      <c r="AF13">
        <f t="shared" si="4"/>
        <v>-721.54265966814603</v>
      </c>
      <c r="AG13">
        <f t="shared" si="4"/>
        <v>-21.501930854810819</v>
      </c>
      <c r="AH13">
        <f t="shared" si="5"/>
        <v>-8347.3860465927082</v>
      </c>
      <c r="AI13">
        <f t="shared" si="6"/>
        <v>5340.4225562472548</v>
      </c>
      <c r="AJ13">
        <f t="shared" si="7"/>
        <v>213.7675049610807</v>
      </c>
      <c r="AK13">
        <f t="shared" si="24"/>
        <v>2299.8287697814376</v>
      </c>
      <c r="AL13">
        <f t="shared" si="8"/>
        <v>7854.0188309897731</v>
      </c>
      <c r="AN13">
        <f t="shared" si="9"/>
        <v>7363.6800335284861</v>
      </c>
      <c r="AO13">
        <f t="shared" si="9"/>
        <v>-368.18400167642432</v>
      </c>
      <c r="AP13">
        <f t="shared" si="9"/>
        <v>-10.971862633229589</v>
      </c>
      <c r="AQ13">
        <f t="shared" si="9"/>
        <v>-4259.4487754694437</v>
      </c>
      <c r="AR13">
        <f t="shared" si="9"/>
        <v>2725.0753937493873</v>
      </c>
      <c r="AS13">
        <f t="shared" si="9"/>
        <v>109.07986430234654</v>
      </c>
      <c r="AT13">
        <f t="shared" si="9"/>
        <v>1173.5413676277187</v>
      </c>
      <c r="AU13">
        <f t="shared" si="9"/>
        <v>4007.6966256794526</v>
      </c>
      <c r="AW13">
        <v>10</v>
      </c>
      <c r="AX13">
        <f>(R13*SUMPRODUCT(K14:$K$23, X14:$X$23)-$AZ$3*SUMPRODUCT(K13:$K$22, W14:$W$23))/Z13</f>
        <v>35532.898925873371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10"/>
        <v>5.1400000000000001E-2</v>
      </c>
      <c r="I14" s="5">
        <f t="shared" si="11"/>
        <v>1.0514000000000001</v>
      </c>
      <c r="J14">
        <f t="shared" si="12"/>
        <v>0.95111280197831449</v>
      </c>
      <c r="K14">
        <f t="shared" si="20"/>
        <v>0.48532753093089492</v>
      </c>
      <c r="L14" s="2">
        <v>11</v>
      </c>
      <c r="M14" s="6">
        <v>1.1135328E-2</v>
      </c>
      <c r="O14">
        <f t="shared" si="21"/>
        <v>16778.555017692954</v>
      </c>
      <c r="P14">
        <f t="shared" si="22"/>
        <v>838.92775088464771</v>
      </c>
      <c r="Q14" s="4">
        <f t="shared" si="23"/>
        <v>25</v>
      </c>
      <c r="R14">
        <f t="shared" si="0"/>
        <v>1000000</v>
      </c>
      <c r="S14">
        <f t="shared" si="1"/>
        <v>35259.167592079648</v>
      </c>
      <c r="U14">
        <f t="shared" si="13"/>
        <v>1.1135328E-2</v>
      </c>
      <c r="V14">
        <f t="shared" si="14"/>
        <v>0.01</v>
      </c>
      <c r="W14">
        <f t="shared" si="15"/>
        <v>0.86007723419243276</v>
      </c>
      <c r="X14">
        <f t="shared" si="16"/>
        <v>9.5772421080655545E-3</v>
      </c>
      <c r="Y14">
        <f t="shared" si="17"/>
        <v>8.600772341924327E-3</v>
      </c>
      <c r="Z14">
        <f t="shared" si="18"/>
        <v>0.84189921974244286</v>
      </c>
      <c r="AB14">
        <f t="shared" si="19"/>
        <v>30561.037431004435</v>
      </c>
      <c r="AC14">
        <f t="shared" si="2"/>
        <v>29684.665684539883</v>
      </c>
      <c r="AE14">
        <f t="shared" si="3"/>
        <v>14125.852377801348</v>
      </c>
      <c r="AF14">
        <f t="shared" si="4"/>
        <v>-706.29261889006739</v>
      </c>
      <c r="AG14">
        <f t="shared" si="4"/>
        <v>-21.047480493561071</v>
      </c>
      <c r="AH14">
        <f t="shared" si="5"/>
        <v>-9577.2421080655549</v>
      </c>
      <c r="AI14">
        <f t="shared" si="6"/>
        <v>3821.2701703521652</v>
      </c>
      <c r="AJ14">
        <f t="shared" si="7"/>
        <v>876.37174646455242</v>
      </c>
      <c r="AK14">
        <f t="shared" si="24"/>
        <v>2260.602695561668</v>
      </c>
      <c r="AL14">
        <f t="shared" si="8"/>
        <v>6958.2446123783857</v>
      </c>
      <c r="AN14">
        <f t="shared" si="9"/>
        <v>6855.6650568126388</v>
      </c>
      <c r="AO14">
        <f t="shared" si="9"/>
        <v>-342.78325284063197</v>
      </c>
      <c r="AP14">
        <f t="shared" si="9"/>
        <v>-10.214921740256168</v>
      </c>
      <c r="AQ14">
        <f t="shared" si="9"/>
        <v>-4648.0992654348547</v>
      </c>
      <c r="AR14">
        <f t="shared" si="9"/>
        <v>1854.5676167968966</v>
      </c>
      <c r="AS14">
        <f t="shared" si="9"/>
        <v>425.32733588923747</v>
      </c>
      <c r="AT14">
        <f t="shared" si="9"/>
        <v>1097.1327246526698</v>
      </c>
      <c r="AU14">
        <f t="shared" si="9"/>
        <v>3377.0276773388041</v>
      </c>
      <c r="AW14">
        <v>11</v>
      </c>
      <c r="AX14">
        <f>(R14*SUMPRODUCT(K15:$K$23, X15:$X$23)-$AZ$3*SUMPRODUCT(K14:$K$22, W15:$W$23))/Z14</f>
        <v>35259.167592079648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10"/>
        <v>5.1900000000000002E-2</v>
      </c>
      <c r="I15" s="5">
        <f t="shared" si="11"/>
        <v>1.0519000000000001</v>
      </c>
      <c r="J15">
        <f t="shared" si="12"/>
        <v>0.95066070919288903</v>
      </c>
      <c r="K15">
        <f t="shared" si="20"/>
        <v>0.46138181474559836</v>
      </c>
      <c r="L15" s="2">
        <v>12</v>
      </c>
      <c r="M15" s="6">
        <v>1.2969985999999999E-2</v>
      </c>
      <c r="O15">
        <f t="shared" si="21"/>
        <v>16778.555017692954</v>
      </c>
      <c r="P15">
        <f t="shared" si="22"/>
        <v>838.92775088464771</v>
      </c>
      <c r="Q15" s="4">
        <f t="shared" si="23"/>
        <v>25</v>
      </c>
      <c r="R15">
        <f t="shared" si="0"/>
        <v>1000000</v>
      </c>
      <c r="S15">
        <f t="shared" si="1"/>
        <v>34232.316808983232</v>
      </c>
      <c r="U15">
        <f t="shared" si="13"/>
        <v>1.2969985999999999E-2</v>
      </c>
      <c r="V15">
        <f t="shared" si="14"/>
        <v>0.01</v>
      </c>
      <c r="W15">
        <f t="shared" si="15"/>
        <v>0.84189921974244286</v>
      </c>
      <c r="X15">
        <f t="shared" si="16"/>
        <v>1.0919421093470407E-2</v>
      </c>
      <c r="Y15">
        <f t="shared" si="17"/>
        <v>8.4189921974244294E-3</v>
      </c>
      <c r="Z15">
        <f t="shared" si="18"/>
        <v>0.82256080645154794</v>
      </c>
      <c r="AB15">
        <f t="shared" si="19"/>
        <v>29684.665684539883</v>
      </c>
      <c r="AC15">
        <f t="shared" si="2"/>
        <v>28158.162121102127</v>
      </c>
      <c r="AE15">
        <f t="shared" si="3"/>
        <v>13801.381746445182</v>
      </c>
      <c r="AF15">
        <f t="shared" si="4"/>
        <v>-690.06908732225918</v>
      </c>
      <c r="AG15">
        <f t="shared" si="4"/>
        <v>-20.564020161288699</v>
      </c>
      <c r="AH15">
        <f t="shared" si="5"/>
        <v>-10919.421093470408</v>
      </c>
      <c r="AI15">
        <f t="shared" si="6"/>
        <v>2171.3275454912255</v>
      </c>
      <c r="AJ15">
        <f t="shared" si="7"/>
        <v>1526.5035634377564</v>
      </c>
      <c r="AK15">
        <f t="shared" si="24"/>
        <v>2221.1112760361002</v>
      </c>
      <c r="AL15">
        <f t="shared" si="8"/>
        <v>5918.9423849650821</v>
      </c>
      <c r="AN15">
        <f t="shared" si="9"/>
        <v>6367.7065561716536</v>
      </c>
      <c r="AO15">
        <f t="shared" si="9"/>
        <v>-318.3853278085827</v>
      </c>
      <c r="AP15">
        <f t="shared" si="9"/>
        <v>-9.4878649404804527</v>
      </c>
      <c r="AQ15">
        <f t="shared" si="9"/>
        <v>-5038.0223200767432</v>
      </c>
      <c r="AR15">
        <f t="shared" si="9"/>
        <v>1001.8110433458473</v>
      </c>
      <c r="AS15">
        <f t="shared" si="9"/>
        <v>704.30098431453462</v>
      </c>
      <c r="AT15">
        <f t="shared" si="9"/>
        <v>1024.7803512894475</v>
      </c>
      <c r="AU15">
        <f t="shared" si="9"/>
        <v>2730.8923789498294</v>
      </c>
      <c r="AW15">
        <v>12</v>
      </c>
      <c r="AX15">
        <f>(R15*SUMPRODUCT(K16:$K$23, X16:$X$23)-$AZ$3*SUMPRODUCT(K15:$K$22, W16:$W$23))/Z15</f>
        <v>34232.316808983232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10"/>
        <v>5.4700000000000006E-2</v>
      </c>
      <c r="I16" s="5">
        <f t="shared" si="11"/>
        <v>1.0547</v>
      </c>
      <c r="J16">
        <f t="shared" si="12"/>
        <v>0.94813691096994412</v>
      </c>
      <c r="K16">
        <f t="shared" si="20"/>
        <v>0.43745312861059865</v>
      </c>
      <c r="L16" s="2">
        <v>13</v>
      </c>
      <c r="M16" s="6">
        <v>1.4883069000000001E-2</v>
      </c>
      <c r="O16">
        <f t="shared" si="21"/>
        <v>16778.555017692954</v>
      </c>
      <c r="P16">
        <f t="shared" si="22"/>
        <v>838.92775088464771</v>
      </c>
      <c r="Q16" s="4">
        <f t="shared" si="23"/>
        <v>25</v>
      </c>
      <c r="R16">
        <f t="shared" si="0"/>
        <v>1000000</v>
      </c>
      <c r="S16">
        <f t="shared" si="1"/>
        <v>32495.414747445888</v>
      </c>
      <c r="U16">
        <f t="shared" si="13"/>
        <v>1.4883069000000001E-2</v>
      </c>
      <c r="V16">
        <f t="shared" si="14"/>
        <v>0.01</v>
      </c>
      <c r="W16">
        <f t="shared" si="15"/>
        <v>0.82256080645154794</v>
      </c>
      <c r="X16">
        <f t="shared" si="16"/>
        <v>1.2242229239114034E-2</v>
      </c>
      <c r="Y16">
        <f t="shared" si="17"/>
        <v>8.2256080645154803E-3</v>
      </c>
      <c r="Z16">
        <f t="shared" si="18"/>
        <v>0.8020929691479185</v>
      </c>
      <c r="AB16">
        <f t="shared" si="19"/>
        <v>28158.162121102127</v>
      </c>
      <c r="AC16">
        <f t="shared" si="2"/>
        <v>26064.34369847193</v>
      </c>
      <c r="AE16">
        <f t="shared" si="3"/>
        <v>13457.961012153048</v>
      </c>
      <c r="AF16">
        <f t="shared" si="4"/>
        <v>-672.89805060765241</v>
      </c>
      <c r="AG16">
        <f t="shared" si="4"/>
        <v>-20.052324228697962</v>
      </c>
      <c r="AH16">
        <f t="shared" si="5"/>
        <v>-12242.229239114034</v>
      </c>
      <c r="AI16">
        <f t="shared" si="6"/>
        <v>522.78139820266188</v>
      </c>
      <c r="AJ16">
        <f t="shared" si="7"/>
        <v>2093.8184226301964</v>
      </c>
      <c r="AK16">
        <f t="shared" si="24"/>
        <v>2239.5944120208196</v>
      </c>
      <c r="AL16">
        <f t="shared" si="8"/>
        <v>4856.1942328536779</v>
      </c>
      <c r="AN16">
        <f t="shared" si="9"/>
        <v>5887.2271494858096</v>
      </c>
      <c r="AO16">
        <f t="shared" si="9"/>
        <v>-294.36135747429051</v>
      </c>
      <c r="AP16">
        <f t="shared" si="9"/>
        <v>-8.7719519697580335</v>
      </c>
      <c r="AQ16">
        <f t="shared" si="9"/>
        <v>-5355.4014818185833</v>
      </c>
      <c r="AR16">
        <f t="shared" si="9"/>
        <v>228.69235822317762</v>
      </c>
      <c r="AS16">
        <f t="shared" si="9"/>
        <v>915.94741972208817</v>
      </c>
      <c r="AT16">
        <f t="shared" si="9"/>
        <v>979.7175823573217</v>
      </c>
      <c r="AU16">
        <f t="shared" si="9"/>
        <v>2124.3573603025875</v>
      </c>
      <c r="AW16">
        <v>13</v>
      </c>
      <c r="AX16">
        <f>(R16*SUMPRODUCT(K17:$K$23, X17:$X$23)-$AZ$3*SUMPRODUCT(K16:$K$22, W17:$W$23))/Z16</f>
        <v>32495.414747445888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10"/>
        <v>6.1700000000000005E-2</v>
      </c>
      <c r="I17" s="5">
        <f t="shared" si="11"/>
        <v>1.0617000000000001</v>
      </c>
      <c r="J17">
        <f t="shared" si="12"/>
        <v>0.94188565508147304</v>
      </c>
      <c r="K17">
        <f t="shared" si="20"/>
        <v>0.41203082660883361</v>
      </c>
      <c r="L17" s="2">
        <v>14</v>
      </c>
      <c r="M17" s="6">
        <v>1.6930661E-2</v>
      </c>
      <c r="O17">
        <f t="shared" si="21"/>
        <v>16778.555017692954</v>
      </c>
      <c r="P17">
        <f t="shared" si="22"/>
        <v>838.92775088464771</v>
      </c>
      <c r="Q17" s="4">
        <f t="shared" si="23"/>
        <v>25</v>
      </c>
      <c r="R17">
        <f t="shared" si="0"/>
        <v>1000000</v>
      </c>
      <c r="S17">
        <f t="shared" si="1"/>
        <v>30089.297242177276</v>
      </c>
      <c r="U17">
        <f t="shared" si="13"/>
        <v>1.6930661E-2</v>
      </c>
      <c r="V17">
        <f t="shared" si="14"/>
        <v>0.01</v>
      </c>
      <c r="W17">
        <f t="shared" si="15"/>
        <v>0.8020929691479185</v>
      </c>
      <c r="X17">
        <f t="shared" si="16"/>
        <v>1.3579964151126866E-2</v>
      </c>
      <c r="Y17">
        <f t="shared" si="17"/>
        <v>8.020929691479186E-3</v>
      </c>
      <c r="Z17">
        <f t="shared" si="18"/>
        <v>0.7804920753053125</v>
      </c>
      <c r="AB17">
        <f t="shared" si="19"/>
        <v>26064.34369847193</v>
      </c>
      <c r="AC17">
        <f t="shared" si="2"/>
        <v>23484.458049025357</v>
      </c>
      <c r="AE17">
        <f t="shared" si="3"/>
        <v>13095.529226383538</v>
      </c>
      <c r="AF17">
        <f t="shared" si="4"/>
        <v>-654.77646131917686</v>
      </c>
      <c r="AG17">
        <f t="shared" si="4"/>
        <v>-19.512301882632812</v>
      </c>
      <c r="AH17">
        <f t="shared" si="5"/>
        <v>-13579.964151126866</v>
      </c>
      <c r="AI17">
        <f t="shared" si="6"/>
        <v>-1158.7236879451375</v>
      </c>
      <c r="AJ17">
        <f t="shared" si="7"/>
        <v>2579.8856494465726</v>
      </c>
      <c r="AK17">
        <f t="shared" si="24"/>
        <v>2375.7644518001894</v>
      </c>
      <c r="AL17">
        <f t="shared" si="8"/>
        <v>3796.9264133016245</v>
      </c>
      <c r="AN17">
        <f t="shared" si="9"/>
        <v>5395.7617320269483</v>
      </c>
      <c r="AO17">
        <f t="shared" si="9"/>
        <v>-269.7880866013474</v>
      </c>
      <c r="AP17">
        <f t="shared" si="9"/>
        <v>-8.039669873742298</v>
      </c>
      <c r="AQ17">
        <f t="shared" si="9"/>
        <v>-5595.3638545071299</v>
      </c>
      <c r="AR17">
        <f t="shared" si="9"/>
        <v>-477.42987895527119</v>
      </c>
      <c r="AS17">
        <f t="shared" si="9"/>
        <v>1062.9924166977389</v>
      </c>
      <c r="AT17">
        <f t="shared" si="9"/>
        <v>978.88819090311449</v>
      </c>
      <c r="AU17">
        <f t="shared" si="9"/>
        <v>1564.4507286455821</v>
      </c>
      <c r="AW17">
        <v>14</v>
      </c>
      <c r="AX17">
        <f>(R17*SUMPRODUCT(K18:$K$23, X18:$X$23)-$AZ$3*SUMPRODUCT(K17:$K$22, W18:$W$23))/Z17</f>
        <v>30089.297242177276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10"/>
        <v>7.0099999999999996E-2</v>
      </c>
      <c r="I18" s="5">
        <f t="shared" si="11"/>
        <v>1.0701000000000001</v>
      </c>
      <c r="J18">
        <f t="shared" si="12"/>
        <v>0.93449210354172507</v>
      </c>
      <c r="K18">
        <f t="shared" si="20"/>
        <v>0.38503955388172473</v>
      </c>
      <c r="L18" s="2">
        <v>15</v>
      </c>
      <c r="M18" s="6">
        <v>1.9185959999999998E-2</v>
      </c>
      <c r="O18">
        <f t="shared" si="21"/>
        <v>16778.555017692954</v>
      </c>
      <c r="P18">
        <f t="shared" si="22"/>
        <v>838.92775088464771</v>
      </c>
      <c r="Q18" s="4">
        <f t="shared" si="23"/>
        <v>25</v>
      </c>
      <c r="R18">
        <f t="shared" si="0"/>
        <v>1000000</v>
      </c>
      <c r="S18">
        <f t="shared" si="1"/>
        <v>27031.926999331234</v>
      </c>
      <c r="U18">
        <f t="shared" si="13"/>
        <v>1.9185959999999998E-2</v>
      </c>
      <c r="V18">
        <f t="shared" si="14"/>
        <v>0.01</v>
      </c>
      <c r="W18">
        <f t="shared" si="15"/>
        <v>0.7804920753053125</v>
      </c>
      <c r="X18">
        <f t="shared" si="16"/>
        <v>1.4974489737124713E-2</v>
      </c>
      <c r="Y18">
        <f t="shared" si="17"/>
        <v>7.804920753053125E-3</v>
      </c>
      <c r="Z18">
        <f t="shared" si="18"/>
        <v>0.75771266481513466</v>
      </c>
      <c r="AB18">
        <f t="shared" si="19"/>
        <v>23484.458049025357</v>
      </c>
      <c r="AC18">
        <f t="shared" si="2"/>
        <v>20482.433441751455</v>
      </c>
      <c r="AE18">
        <f t="shared" si="3"/>
        <v>12713.323634203476</v>
      </c>
      <c r="AF18">
        <f t="shared" si="4"/>
        <v>-635.66618171017387</v>
      </c>
      <c r="AG18">
        <f t="shared" si="4"/>
        <v>-18.942816620378366</v>
      </c>
      <c r="AH18">
        <f t="shared" si="5"/>
        <v>-14974.489737124712</v>
      </c>
      <c r="AI18">
        <f t="shared" si="6"/>
        <v>-2915.7751012517874</v>
      </c>
      <c r="AJ18">
        <f t="shared" si="7"/>
        <v>3002.0246072739028</v>
      </c>
      <c r="AK18">
        <f t="shared" si="24"/>
        <v>2492.9042966564584</v>
      </c>
      <c r="AL18">
        <f t="shared" si="8"/>
        <v>2579.1538026785738</v>
      </c>
      <c r="AN18">
        <f t="shared" si="9"/>
        <v>4895.1324604676938</v>
      </c>
      <c r="AO18">
        <f t="shared" si="9"/>
        <v>-244.75662302338472</v>
      </c>
      <c r="AP18">
        <f t="shared" si="9"/>
        <v>-7.2937336607738068</v>
      </c>
      <c r="AQ18">
        <f t="shared" si="9"/>
        <v>-5765.7708479889643</v>
      </c>
      <c r="AR18">
        <f t="shared" si="9"/>
        <v>-1122.688744205429</v>
      </c>
      <c r="AS18">
        <f t="shared" si="9"/>
        <v>1155.8982155267033</v>
      </c>
      <c r="AT18">
        <f t="shared" si="9"/>
        <v>959.86675825443751</v>
      </c>
      <c r="AU18">
        <f t="shared" si="9"/>
        <v>993.07622957571198</v>
      </c>
      <c r="AW18">
        <v>15</v>
      </c>
      <c r="AX18">
        <f>(R18*SUMPRODUCT(K19:$K$23, X19:$X$23)-$AZ$3*SUMPRODUCT(K18:$K$22, W19:$W$23))/Z18</f>
        <v>27031.926999331234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10"/>
        <v>7.3400000000000007E-2</v>
      </c>
      <c r="I19" s="5">
        <f t="shared" si="11"/>
        <v>1.0733999999999999</v>
      </c>
      <c r="J19">
        <f t="shared" si="12"/>
        <v>0.93161915408980811</v>
      </c>
      <c r="K19">
        <f t="shared" si="20"/>
        <v>0.35871022347840947</v>
      </c>
      <c r="L19" s="2">
        <v>16</v>
      </c>
      <c r="M19" s="6">
        <v>2.1884238E-2</v>
      </c>
      <c r="O19">
        <f t="shared" si="21"/>
        <v>16778.555017692954</v>
      </c>
      <c r="P19">
        <f t="shared" si="22"/>
        <v>838.92775088464771</v>
      </c>
      <c r="Q19" s="4">
        <f t="shared" si="23"/>
        <v>25</v>
      </c>
      <c r="R19">
        <f t="shared" si="0"/>
        <v>1000000</v>
      </c>
      <c r="S19">
        <f t="shared" si="1"/>
        <v>23231.614457296328</v>
      </c>
      <c r="U19">
        <f t="shared" si="13"/>
        <v>2.1884238E-2</v>
      </c>
      <c r="V19">
        <f t="shared" si="14"/>
        <v>0.01</v>
      </c>
      <c r="W19">
        <f t="shared" si="15"/>
        <v>0.75771266481513466</v>
      </c>
      <c r="X19">
        <f t="shared" si="16"/>
        <v>1.6581964292428635E-2</v>
      </c>
      <c r="Y19">
        <f t="shared" si="17"/>
        <v>7.5771266481513468E-3</v>
      </c>
      <c r="Z19">
        <f t="shared" si="18"/>
        <v>0.73355357387455467</v>
      </c>
      <c r="AB19">
        <f t="shared" si="19"/>
        <v>20482.433441751455</v>
      </c>
      <c r="AC19">
        <f t="shared" si="2"/>
        <v>17041.633812025495</v>
      </c>
      <c r="AE19">
        <f t="shared" si="3"/>
        <v>12307.968997679507</v>
      </c>
      <c r="AF19">
        <f t="shared" si="4"/>
        <v>-615.39844988397545</v>
      </c>
      <c r="AG19">
        <f t="shared" si="4"/>
        <v>-18.338839346863868</v>
      </c>
      <c r="AH19">
        <f t="shared" si="5"/>
        <v>-16581.964292428635</v>
      </c>
      <c r="AI19">
        <f t="shared" si="6"/>
        <v>-4907.7325839799669</v>
      </c>
      <c r="AJ19">
        <f t="shared" si="7"/>
        <v>3440.7996297259597</v>
      </c>
      <c r="AK19">
        <f t="shared" si="24"/>
        <v>2361.645292832749</v>
      </c>
      <c r="AL19">
        <f t="shared" si="8"/>
        <v>894.71233857874176</v>
      </c>
      <c r="AN19">
        <f t="shared" si="9"/>
        <v>4414.9943097229516</v>
      </c>
      <c r="AO19">
        <f t="shared" si="9"/>
        <v>-220.74971548614761</v>
      </c>
      <c r="AP19">
        <f t="shared" si="9"/>
        <v>-6.5783291604481864</v>
      </c>
      <c r="AQ19">
        <f t="shared" si="9"/>
        <v>-5948.1201170480817</v>
      </c>
      <c r="AR19">
        <f t="shared" si="9"/>
        <v>-1760.453851971726</v>
      </c>
      <c r="AS19">
        <f t="shared" si="9"/>
        <v>1234.2500041234275</v>
      </c>
      <c r="AT19">
        <f t="shared" si="9"/>
        <v>847.14631076876913</v>
      </c>
      <c r="AU19">
        <f t="shared" si="9"/>
        <v>320.9424629204708</v>
      </c>
      <c r="AW19">
        <v>16</v>
      </c>
      <c r="AX19">
        <f>(R19*SUMPRODUCT(K20:$K$23, X20:$X$23)-$AZ$3*SUMPRODUCT(K19:$K$22, W20:$W$23))/Z19</f>
        <v>23231.614457296328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0.34023543913346244</v>
      </c>
      <c r="L20" s="2">
        <v>17</v>
      </c>
      <c r="M20" s="6">
        <v>2.4761703999999999E-2</v>
      </c>
      <c r="O20">
        <f t="shared" si="21"/>
        <v>16778.555017692954</v>
      </c>
      <c r="P20">
        <f t="shared" si="22"/>
        <v>838.92775088464771</v>
      </c>
      <c r="Q20" s="4">
        <f t="shared" si="23"/>
        <v>25</v>
      </c>
      <c r="R20">
        <f t="shared" si="0"/>
        <v>1000000</v>
      </c>
      <c r="S20">
        <f t="shared" si="1"/>
        <v>18533.862226569374</v>
      </c>
      <c r="U20">
        <f t="shared" si="13"/>
        <v>2.4761703999999999E-2</v>
      </c>
      <c r="V20">
        <f t="shared" si="14"/>
        <v>0.01</v>
      </c>
      <c r="W20">
        <f t="shared" si="15"/>
        <v>0.73355357387455467</v>
      </c>
      <c r="X20">
        <f t="shared" si="16"/>
        <v>1.8164036464423855E-2</v>
      </c>
      <c r="Y20">
        <f t="shared" si="17"/>
        <v>7.3355357387455472E-3</v>
      </c>
      <c r="Z20">
        <f t="shared" si="18"/>
        <v>0.70805400167138521</v>
      </c>
      <c r="AB20">
        <f t="shared" si="19"/>
        <v>17041.633812025495</v>
      </c>
      <c r="AC20">
        <f t="shared" si="2"/>
        <v>13122.975315948575</v>
      </c>
      <c r="AE20">
        <f t="shared" si="3"/>
        <v>11880.123022540994</v>
      </c>
      <c r="AF20">
        <f t="shared" si="4"/>
        <v>-594.00615112704975</v>
      </c>
      <c r="AG20">
        <f t="shared" si="4"/>
        <v>-17.701350041784629</v>
      </c>
      <c r="AH20">
        <f t="shared" si="5"/>
        <v>-18164.036464423854</v>
      </c>
      <c r="AI20">
        <f t="shared" si="6"/>
        <v>-6895.6209430516956</v>
      </c>
      <c r="AJ20">
        <f t="shared" si="7"/>
        <v>3918.6584960769196</v>
      </c>
      <c r="AK20">
        <f t="shared" si="24"/>
        <v>1538.1968621107617</v>
      </c>
      <c r="AL20">
        <f t="shared" si="8"/>
        <v>-1438.7655848640143</v>
      </c>
      <c r="AN20">
        <f t="shared" si="9"/>
        <v>4042.0388735337924</v>
      </c>
      <c r="AO20">
        <f t="shared" si="9"/>
        <v>-202.10194367668961</v>
      </c>
      <c r="AP20">
        <f t="shared" si="9"/>
        <v>-6.0226266047217267</v>
      </c>
      <c r="AQ20">
        <f t="shared" si="9"/>
        <v>-6180.0489229094746</v>
      </c>
      <c r="AR20">
        <f t="shared" si="9"/>
        <v>-2346.1346196570939</v>
      </c>
      <c r="AS20">
        <f t="shared" si="9"/>
        <v>1333.2664942268043</v>
      </c>
      <c r="AT20">
        <f t="shared" si="9"/>
        <v>523.34908485396898</v>
      </c>
      <c r="AU20">
        <f t="shared" si="9"/>
        <v>-489.51904057632083</v>
      </c>
      <c r="AW20">
        <v>17</v>
      </c>
      <c r="AX20">
        <f>(R20*SUMPRODUCT(K21:$K$23, X21:$X$23)-$AZ$3*SUMPRODUCT(K20:$K$22, W21:$W$23))/Z20</f>
        <v>18533.862226569374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10"/>
        <v>5.1300000000000005E-2</v>
      </c>
      <c r="I21" s="5">
        <f t="shared" si="11"/>
        <v>1.0512999999999999</v>
      </c>
      <c r="J21">
        <f t="shared" si="12"/>
        <v>0.95120327213925626</v>
      </c>
      <c r="K21">
        <f t="shared" si="20"/>
        <v>0.32363306300148625</v>
      </c>
      <c r="L21" s="2">
        <v>18</v>
      </c>
      <c r="M21" s="6">
        <v>2.7627288E-2</v>
      </c>
      <c r="O21">
        <f t="shared" si="21"/>
        <v>16778.555017692954</v>
      </c>
      <c r="P21">
        <f t="shared" si="22"/>
        <v>838.92775088464771</v>
      </c>
      <c r="Q21" s="4">
        <f t="shared" si="23"/>
        <v>25</v>
      </c>
      <c r="R21">
        <f t="shared" si="0"/>
        <v>1000000</v>
      </c>
      <c r="S21">
        <f t="shared" si="1"/>
        <v>13006.159279037873</v>
      </c>
      <c r="U21">
        <f t="shared" si="13"/>
        <v>2.7627288E-2</v>
      </c>
      <c r="V21">
        <f t="shared" si="14"/>
        <v>0.01</v>
      </c>
      <c r="W21">
        <f t="shared" si="15"/>
        <v>0.70805400167138521</v>
      </c>
      <c r="X21">
        <f t="shared" si="16"/>
        <v>1.9561611823727839E-2</v>
      </c>
      <c r="Y21">
        <f t="shared" si="17"/>
        <v>7.0805400167138523E-3</v>
      </c>
      <c r="Z21">
        <f t="shared" si="18"/>
        <v>0.68141184983094349</v>
      </c>
      <c r="AB21">
        <f t="shared" si="19"/>
        <v>13122.975315948575</v>
      </c>
      <c r="AC21">
        <f t="shared" si="2"/>
        <v>8862.5510535250869</v>
      </c>
      <c r="AE21">
        <f t="shared" si="3"/>
        <v>11433.106212096414</v>
      </c>
      <c r="AF21">
        <f t="shared" si="4"/>
        <v>-571.65531060482078</v>
      </c>
      <c r="AG21">
        <f t="shared" si="4"/>
        <v>-17.035296245773587</v>
      </c>
      <c r="AH21">
        <f t="shared" si="5"/>
        <v>-19561.611823727839</v>
      </c>
      <c r="AI21">
        <f t="shared" si="6"/>
        <v>-8717.1962184820186</v>
      </c>
      <c r="AJ21">
        <f t="shared" si="7"/>
        <v>4260.4242624234885</v>
      </c>
      <c r="AK21">
        <f t="shared" si="24"/>
        <v>1230.4010649546808</v>
      </c>
      <c r="AL21">
        <f t="shared" si="8"/>
        <v>-3226.3708911038493</v>
      </c>
      <c r="AN21">
        <f t="shared" si="9"/>
        <v>3700.1311830420827</v>
      </c>
      <c r="AO21">
        <f t="shared" si="9"/>
        <v>-185.00655915210416</v>
      </c>
      <c r="AP21">
        <f t="shared" si="9"/>
        <v>-5.5131851031574257</v>
      </c>
      <c r="AQ21">
        <f t="shared" si="9"/>
        <v>-6330.78435175913</v>
      </c>
      <c r="AR21">
        <f t="shared" si="9"/>
        <v>-2821.1729129723089</v>
      </c>
      <c r="AS21">
        <f t="shared" si="9"/>
        <v>1378.8141537339613</v>
      </c>
      <c r="AT21">
        <f t="shared" si="9"/>
        <v>398.198465371574</v>
      </c>
      <c r="AU21">
        <f t="shared" si="9"/>
        <v>-1044.1602938667734</v>
      </c>
      <c r="AW21">
        <v>18</v>
      </c>
      <c r="AX21">
        <f>(R21*SUMPRODUCT(K22:$K$23, X22:$X$23)-$AZ$3*SUMPRODUCT(K21:$K$22, W22:$W$23))/Z21</f>
        <v>13006.159279037873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10"/>
        <v>7.0000000000000007E-2</v>
      </c>
      <c r="I22" s="5">
        <f t="shared" si="11"/>
        <v>1.07</v>
      </c>
      <c r="J22">
        <f t="shared" si="12"/>
        <v>0.93457943925233644</v>
      </c>
      <c r="K22">
        <f t="shared" si="20"/>
        <v>0.30246080654344509</v>
      </c>
      <c r="L22" s="2">
        <v>19</v>
      </c>
      <c r="M22" s="6">
        <v>3.0780427999999999E-2</v>
      </c>
      <c r="O22">
        <f t="shared" si="21"/>
        <v>16778.555017692954</v>
      </c>
      <c r="P22">
        <f t="shared" si="22"/>
        <v>838.92775088464771</v>
      </c>
      <c r="Q22" s="4">
        <f t="shared" si="23"/>
        <v>25</v>
      </c>
      <c r="R22">
        <f t="shared" si="0"/>
        <v>1000000</v>
      </c>
      <c r="S22">
        <f t="shared" si="1"/>
        <v>6753.008846396945</v>
      </c>
      <c r="U22">
        <f t="shared" si="13"/>
        <v>3.0780427999999999E-2</v>
      </c>
      <c r="V22">
        <f t="shared" si="14"/>
        <v>0.01</v>
      </c>
      <c r="W22">
        <f t="shared" si="15"/>
        <v>0.68141184983094349</v>
      </c>
      <c r="X22">
        <f t="shared" si="16"/>
        <v>2.0974148382068167E-2</v>
      </c>
      <c r="Y22">
        <f t="shared" si="17"/>
        <v>6.8141184983094355E-3</v>
      </c>
      <c r="Z22">
        <f t="shared" si="18"/>
        <v>0.65362358295056588</v>
      </c>
      <c r="AB22">
        <f t="shared" si="19"/>
        <v>8862.5510535250869</v>
      </c>
      <c r="AC22">
        <f t="shared" si="2"/>
        <v>4413.925837878839</v>
      </c>
      <c r="AE22">
        <f t="shared" si="3"/>
        <v>10966.859247397664</v>
      </c>
      <c r="AF22">
        <f t="shared" si="4"/>
        <v>-548.34296236988325</v>
      </c>
      <c r="AG22">
        <f t="shared" si="4"/>
        <v>-16.340589573764149</v>
      </c>
      <c r="AH22">
        <f t="shared" si="5"/>
        <v>-20974.148382068168</v>
      </c>
      <c r="AI22">
        <f t="shared" si="6"/>
        <v>-10571.97268661415</v>
      </c>
      <c r="AJ22">
        <f t="shared" si="7"/>
        <v>4448.6252156462479</v>
      </c>
      <c r="AK22">
        <f t="shared" si="24"/>
        <v>1349.674713698701</v>
      </c>
      <c r="AL22">
        <f t="shared" si="8"/>
        <v>-4773.6727572692016</v>
      </c>
      <c r="AN22">
        <f t="shared" si="9"/>
        <v>3317.0450932163367</v>
      </c>
      <c r="AO22">
        <f t="shared" si="9"/>
        <v>-165.85225466081684</v>
      </c>
      <c r="AP22">
        <f t="shared" si="9"/>
        <v>-4.9423879018761143</v>
      </c>
      <c r="AQ22">
        <f t="shared" si="9"/>
        <v>-6343.8578362022317</v>
      </c>
      <c r="AR22">
        <f t="shared" si="9"/>
        <v>-3197.6073855485879</v>
      </c>
      <c r="AS22">
        <f t="shared" si="9"/>
        <v>1345.5347707338715</v>
      </c>
      <c r="AT22">
        <f t="shared" si="9"/>
        <v>408.22370247660245</v>
      </c>
      <c r="AU22">
        <f t="shared" si="9"/>
        <v>-1443.8489123381141</v>
      </c>
      <c r="AW22">
        <v>19</v>
      </c>
      <c r="AX22">
        <f>(R22*SUMPRODUCT(K23:$K$23, X23:$X$23)-$AZ$3*SUMPRODUCT(K22:$K$22, W23:$W$23))/Z22</f>
        <v>6753.008846396945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10"/>
        <v>0.10390000000000001</v>
      </c>
      <c r="I23" s="5">
        <f t="shared" si="11"/>
        <v>1.1039000000000001</v>
      </c>
      <c r="J23">
        <f t="shared" si="12"/>
        <v>0.90587915572062683</v>
      </c>
      <c r="K23">
        <f t="shared" si="20"/>
        <v>0.2739929400701559</v>
      </c>
      <c r="L23" s="2">
        <v>20</v>
      </c>
      <c r="M23" s="6">
        <v>3.4133669999999998E-2</v>
      </c>
      <c r="O23">
        <f t="shared" si="21"/>
        <v>16778.555017692954</v>
      </c>
      <c r="P23">
        <f t="shared" si="22"/>
        <v>838.92775088464771</v>
      </c>
      <c r="Q23" s="4">
        <f t="shared" si="23"/>
        <v>25</v>
      </c>
      <c r="R23">
        <f t="shared" si="0"/>
        <v>1000000</v>
      </c>
      <c r="S23">
        <f t="shared" si="1"/>
        <v>7064.804601284518</v>
      </c>
      <c r="U23">
        <f t="shared" si="13"/>
        <v>3.4133669999999998E-2</v>
      </c>
      <c r="V23">
        <f t="shared" si="14"/>
        <v>0.01</v>
      </c>
      <c r="W23">
        <f t="shared" si="15"/>
        <v>0.65362358295056588</v>
      </c>
      <c r="X23">
        <f t="shared" si="16"/>
        <v>2.2310571684652242E-2</v>
      </c>
      <c r="Y23">
        <f t="shared" si="17"/>
        <v>6.5362358295056591E-3</v>
      </c>
      <c r="Z23">
        <f t="shared" si="18"/>
        <v>0.62477677543640797</v>
      </c>
      <c r="AB23">
        <f t="shared" si="19"/>
        <v>4413.925837878839</v>
      </c>
      <c r="AC23">
        <f t="shared" si="2"/>
        <v>4413.925837878839</v>
      </c>
      <c r="AE23">
        <f t="shared" si="3"/>
        <v>10482.851500436567</v>
      </c>
      <c r="AF23">
        <f t="shared" si="4"/>
        <v>-524.14257502182841</v>
      </c>
      <c r="AG23">
        <f t="shared" si="4"/>
        <v>-15.619419385910199</v>
      </c>
      <c r="AH23">
        <f t="shared" si="5"/>
        <v>-22310.571684652241</v>
      </c>
      <c r="AI23">
        <f t="shared" si="6"/>
        <v>-12367.482178623412</v>
      </c>
      <c r="AJ23">
        <f t="shared" si="7"/>
        <v>0</v>
      </c>
      <c r="AK23">
        <f t="shared" si="24"/>
        <v>1493.3167519062029</v>
      </c>
      <c r="AL23">
        <f t="shared" si="8"/>
        <v>-10874.165426717209</v>
      </c>
      <c r="AN23">
        <f t="shared" si="9"/>
        <v>2872.2273029234602</v>
      </c>
      <c r="AO23">
        <f t="shared" si="9"/>
        <v>-143.61136514617303</v>
      </c>
      <c r="AP23">
        <f t="shared" si="9"/>
        <v>-4.2796106397343241</v>
      </c>
      <c r="AQ23">
        <f t="shared" si="9"/>
        <v>-6112.9391305238387</v>
      </c>
      <c r="AR23">
        <f t="shared" si="9"/>
        <v>-3388.6028033862854</v>
      </c>
      <c r="AS23">
        <f t="shared" si="9"/>
        <v>0</v>
      </c>
      <c r="AT23">
        <f t="shared" si="9"/>
        <v>409.15824731079613</v>
      </c>
      <c r="AU23">
        <f t="shared" si="9"/>
        <v>-2979.4445560754893</v>
      </c>
      <c r="AW23">
        <v>20</v>
      </c>
      <c r="AX23">
        <f>(R23*SUMPRODUCT(K$23:$K24, X$23:$X24)-$AZ$3*SUMPRODUCT(K$22:$K23, W$23:$W24))/Z23</f>
        <v>7064.804601284518</v>
      </c>
    </row>
    <row r="25" spans="5:50" x14ac:dyDescent="0.25">
      <c r="AN25" s="8">
        <f t="shared" ref="AN25:AU25" si="25">SUM(AN3:AN23)</f>
        <v>155246.82644963037</v>
      </c>
      <c r="AO25" s="8">
        <f t="shared" si="25"/>
        <v>-20346.257585751246</v>
      </c>
      <c r="AP25" s="8">
        <f t="shared" si="25"/>
        <v>-1728.7499237520667</v>
      </c>
      <c r="AQ25" s="8">
        <f t="shared" si="25"/>
        <v>-86008.527307514945</v>
      </c>
      <c r="AR25" s="8">
        <f t="shared" si="25"/>
        <v>47163.291632612112</v>
      </c>
      <c r="AS25" s="8">
        <f t="shared" si="25"/>
        <v>-13932.253256156901</v>
      </c>
      <c r="AT25" s="8">
        <f t="shared" si="25"/>
        <v>21905.442815143768</v>
      </c>
      <c r="AU25" s="9">
        <f t="shared" si="25"/>
        <v>55136.48119159897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77" priority="1" operator="lessThan">
      <formula>0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71F345-F59B-4EB2-96F3-8B03C0CBD20E}">
  <dimension ref="A1:AZ29"/>
  <sheetViews>
    <sheetView workbookViewId="0">
      <selection activeCell="M33" sqref="M33"/>
    </sheetView>
  </sheetViews>
  <sheetFormatPr defaultRowHeight="15" x14ac:dyDescent="0.25"/>
  <cols>
    <col min="3" max="3" width="9.28515625" bestFit="1" customWidth="1"/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44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v>58920.736768104121</v>
      </c>
      <c r="K3">
        <v>1</v>
      </c>
      <c r="L3" s="2">
        <v>0</v>
      </c>
      <c r="O3">
        <f>$C$3</f>
        <v>58920.736768104121</v>
      </c>
      <c r="P3">
        <f>O3*B5</f>
        <v>47136.5894144833</v>
      </c>
      <c r="Q3" s="4">
        <f>B8</f>
        <v>1522.432587</v>
      </c>
      <c r="R3">
        <f t="shared" ref="R3:R23" si="0">$C$6</f>
        <v>1000000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58920.736768104121</v>
      </c>
      <c r="AF3">
        <f t="shared" ref="AF3:AG23" si="4">-$Z3*P3</f>
        <v>-47136.5894144833</v>
      </c>
      <c r="AG3">
        <f t="shared" si="4"/>
        <v>-1522.432587</v>
      </c>
      <c r="AH3">
        <f t="shared" ref="AH3:AH23" si="5">-X3*R3</f>
        <v>0</v>
      </c>
      <c r="AI3">
        <f t="shared" ref="AI3:AI23" si="6">SUM(AE3:AH3)</f>
        <v>10261.714766620822</v>
      </c>
      <c r="AJ3">
        <f t="shared" ref="AJ3:AJ23" si="7">AB3-AC3</f>
        <v>0</v>
      </c>
      <c r="AL3">
        <f t="shared" ref="AL3:AL23" si="8">SUM(AI3:AK3)</f>
        <v>10261.714766620822</v>
      </c>
      <c r="AN3">
        <f t="shared" ref="AN3:AU23" si="9">AE3*$K3</f>
        <v>58920.736768104121</v>
      </c>
      <c r="AO3">
        <f t="shared" si="9"/>
        <v>-47136.5894144833</v>
      </c>
      <c r="AP3">
        <f t="shared" si="9"/>
        <v>-1522.432587</v>
      </c>
      <c r="AQ3">
        <f t="shared" si="9"/>
        <v>0</v>
      </c>
      <c r="AR3">
        <f t="shared" si="9"/>
        <v>10261.714766620822</v>
      </c>
      <c r="AS3">
        <f t="shared" si="9"/>
        <v>0</v>
      </c>
      <c r="AT3">
        <f t="shared" si="9"/>
        <v>0</v>
      </c>
      <c r="AU3">
        <f t="shared" si="9"/>
        <v>10261.714766620822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27317.769521829359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v>1.5900000000000001E-2</v>
      </c>
      <c r="G4" s="5"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Mortalities!B31:B50</f>
        <v>1.1135328E-2</v>
      </c>
      <c r="R4">
        <f t="shared" si="0"/>
        <v>1000000</v>
      </c>
      <c r="S4">
        <f t="shared" si="1"/>
        <v>17235.161621777232</v>
      </c>
      <c r="U4">
        <f t="shared" ref="U4:U23" si="13">M4</f>
        <v>1.1135328E-2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1.1135328E-2</v>
      </c>
      <c r="Y4">
        <f t="shared" ref="Y4:Y23" si="17">V4*W4</f>
        <v>0.01</v>
      </c>
      <c r="Z4">
        <f t="shared" ref="Z4:Z23" si="18">MAX(0, W4-X4-Y4)</f>
        <v>0.97886467200000005</v>
      </c>
      <c r="AB4">
        <f t="shared" ref="AB4:AB23" si="19">AC3</f>
        <v>0</v>
      </c>
      <c r="AC4">
        <f t="shared" si="2"/>
        <v>16870.890827767958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-11135.328</v>
      </c>
      <c r="AI4">
        <f t="shared" si="6"/>
        <v>-11135.328</v>
      </c>
      <c r="AJ4">
        <f t="shared" si="7"/>
        <v>-16870.890827767958</v>
      </c>
      <c r="AK4">
        <f>H4*SUM(AB4, AE4:AF4)</f>
        <v>0</v>
      </c>
      <c r="AL4">
        <f t="shared" si="8"/>
        <v>-28006.21882776796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-10446.878694061355</v>
      </c>
      <c r="AR4">
        <f t="shared" si="9"/>
        <v>-10446.878694061355</v>
      </c>
      <c r="AS4">
        <f t="shared" si="9"/>
        <v>-15827.836408451034</v>
      </c>
      <c r="AT4">
        <f t="shared" si="9"/>
        <v>0</v>
      </c>
      <c r="AU4">
        <f t="shared" si="9"/>
        <v>-26274.715102512389</v>
      </c>
      <c r="AW4">
        <v>1</v>
      </c>
      <c r="AX4">
        <f>(R4*SUMPRODUCT(K5:$K$23, X5:$X$23)-$AZ$3*SUMPRODUCT(K4:$K$22, W5:$W$23))/Z4</f>
        <v>17235.161621777232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v>3.6400000000000002E-2</v>
      </c>
      <c r="G5" s="5"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1.2969985999999999E-2</v>
      </c>
      <c r="O5">
        <f t="shared" ref="O5:O23" si="21">$C$3</f>
        <v>58920.736768104121</v>
      </c>
      <c r="P5">
        <f t="shared" ref="P5:P23" si="22">O5*$C$5</f>
        <v>2946.0368384052063</v>
      </c>
      <c r="Q5" s="4">
        <f t="shared" ref="Q5:Q23" si="23">$C$8</f>
        <v>25</v>
      </c>
      <c r="R5">
        <f t="shared" si="0"/>
        <v>1000000</v>
      </c>
      <c r="S5">
        <f t="shared" si="1"/>
        <v>32408.009097267506</v>
      </c>
      <c r="U5">
        <f t="shared" si="13"/>
        <v>1.2969985999999999E-2</v>
      </c>
      <c r="V5">
        <f t="shared" si="14"/>
        <v>0.01</v>
      </c>
      <c r="W5">
        <f t="shared" si="15"/>
        <v>0.97886467200000005</v>
      </c>
      <c r="X5">
        <f t="shared" si="16"/>
        <v>1.2695861091734591E-2</v>
      </c>
      <c r="Y5">
        <f t="shared" si="17"/>
        <v>9.7886467200000004E-3</v>
      </c>
      <c r="Z5">
        <f t="shared" si="18"/>
        <v>0.95638016418826544</v>
      </c>
      <c r="AB5">
        <f t="shared" si="19"/>
        <v>16870.890827767958</v>
      </c>
      <c r="AC5">
        <f t="shared" si="2"/>
        <v>30994.377061459498</v>
      </c>
      <c r="AE5">
        <f t="shared" si="3"/>
        <v>56350.623904372987</v>
      </c>
      <c r="AF5">
        <f t="shared" si="4"/>
        <v>-2817.5311952186494</v>
      </c>
      <c r="AG5">
        <f t="shared" si="4"/>
        <v>-23.909504104706635</v>
      </c>
      <c r="AH5">
        <f t="shared" si="5"/>
        <v>-12695.861091734592</v>
      </c>
      <c r="AI5">
        <f t="shared" si="6"/>
        <v>40813.322113315044</v>
      </c>
      <c r="AJ5">
        <f t="shared" si="7"/>
        <v>-14123.486233691539</v>
      </c>
      <c r="AK5">
        <f>H5*SUM(AB5, AE5:AF5)</f>
        <v>6082.9041775900869</v>
      </c>
      <c r="AL5">
        <f t="shared" si="8"/>
        <v>32772.740057213588</v>
      </c>
      <c r="AN5">
        <f t="shared" si="9"/>
        <v>48662.286318687053</v>
      </c>
      <c r="AO5">
        <f t="shared" si="9"/>
        <v>-2433.1143159343528</v>
      </c>
      <c r="AP5">
        <f t="shared" si="9"/>
        <v>-20.647351419844121</v>
      </c>
      <c r="AQ5">
        <f t="shared" si="9"/>
        <v>-10963.66969346587</v>
      </c>
      <c r="AR5">
        <f t="shared" si="9"/>
        <v>35244.854957866992</v>
      </c>
      <c r="AS5">
        <f t="shared" si="9"/>
        <v>-12196.513246920724</v>
      </c>
      <c r="AT5">
        <f t="shared" si="9"/>
        <v>5252.968010458093</v>
      </c>
      <c r="AU5">
        <f t="shared" si="9"/>
        <v>28301.309721404356</v>
      </c>
      <c r="AW5">
        <v>2</v>
      </c>
      <c r="AX5">
        <f>(R5*SUMPRODUCT(K6:$K$23, X6:$X$23)-$AZ$3*SUMPRODUCT(K5:$K$22, W6:$W$23))/Z5</f>
        <v>32408.009097267506</v>
      </c>
    </row>
    <row r="6" spans="1:52" x14ac:dyDescent="0.25">
      <c r="A6" t="s">
        <v>16</v>
      </c>
      <c r="C6" s="2">
        <f>'T.26.04.E'!C6</f>
        <v>1000000</v>
      </c>
      <c r="E6">
        <v>2006</v>
      </c>
      <c r="F6" s="5">
        <v>5.8799999999999998E-2</v>
      </c>
      <c r="G6" s="5"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1.4883069000000001E-2</v>
      </c>
      <c r="O6">
        <f t="shared" si="21"/>
        <v>58920.736768104121</v>
      </c>
      <c r="P6">
        <f t="shared" si="22"/>
        <v>2946.0368384052063</v>
      </c>
      <c r="Q6" s="4">
        <f t="shared" si="23"/>
        <v>25</v>
      </c>
      <c r="R6">
        <f t="shared" si="0"/>
        <v>1000000</v>
      </c>
      <c r="S6">
        <f t="shared" si="1"/>
        <v>45540.473138594825</v>
      </c>
      <c r="U6">
        <f t="shared" si="13"/>
        <v>1.4883069000000001E-2</v>
      </c>
      <c r="V6">
        <f t="shared" si="14"/>
        <v>0.01</v>
      </c>
      <c r="W6">
        <f t="shared" si="15"/>
        <v>0.95638016418826544</v>
      </c>
      <c r="X6">
        <f t="shared" si="16"/>
        <v>1.4233871973845284E-2</v>
      </c>
      <c r="Y6">
        <f t="shared" si="17"/>
        <v>9.5638016418826549E-3</v>
      </c>
      <c r="Z6">
        <f t="shared" si="18"/>
        <v>0.9325824905725375</v>
      </c>
      <c r="AB6">
        <f t="shared" si="19"/>
        <v>30994.377061459498</v>
      </c>
      <c r="AC6">
        <f t="shared" si="2"/>
        <v>42470.247861442505</v>
      </c>
      <c r="AE6">
        <f t="shared" si="3"/>
        <v>54948.447441567427</v>
      </c>
      <c r="AF6">
        <f t="shared" si="4"/>
        <v>-2747.4223720783716</v>
      </c>
      <c r="AG6">
        <f t="shared" si="4"/>
        <v>-23.314562264313437</v>
      </c>
      <c r="AH6">
        <f t="shared" si="5"/>
        <v>-14233.871973845284</v>
      </c>
      <c r="AI6">
        <f t="shared" si="6"/>
        <v>37943.838533379458</v>
      </c>
      <c r="AJ6">
        <f t="shared" si="7"/>
        <v>-11475.870799983008</v>
      </c>
      <c r="AK6">
        <f>H6*SUM(AB6, AE6:AF6)</f>
        <v>9051.6597518472026</v>
      </c>
      <c r="AL6">
        <f t="shared" si="8"/>
        <v>35519.627485243655</v>
      </c>
      <c r="AN6">
        <f t="shared" si="9"/>
        <v>42795.291567930566</v>
      </c>
      <c r="AO6">
        <f t="shared" si="9"/>
        <v>-2139.7645783965286</v>
      </c>
      <c r="AP6">
        <f t="shared" si="9"/>
        <v>-18.157992378965449</v>
      </c>
      <c r="AQ6">
        <f t="shared" si="9"/>
        <v>-11085.712692957721</v>
      </c>
      <c r="AR6">
        <f t="shared" si="9"/>
        <v>29551.65630419735</v>
      </c>
      <c r="AS6">
        <f t="shared" si="9"/>
        <v>-8937.7090663649178</v>
      </c>
      <c r="AT6">
        <f t="shared" si="9"/>
        <v>7049.6699413742926</v>
      </c>
      <c r="AU6">
        <f t="shared" si="9"/>
        <v>27663.617179206725</v>
      </c>
      <c r="AW6">
        <v>3</v>
      </c>
      <c r="AX6">
        <f>(R6*SUMPRODUCT(K7:$K$23, X7:$X$23)-$AZ$3*SUMPRODUCT(K6:$K$22, W7:$W$23))/Z6</f>
        <v>45540.473138594825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v>5.4699999999999999E-2</v>
      </c>
      <c r="G7" s="5"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1.6930661E-2</v>
      </c>
      <c r="O7">
        <f t="shared" si="21"/>
        <v>58920.736768104121</v>
      </c>
      <c r="P7">
        <f t="shared" si="22"/>
        <v>2946.0368384052063</v>
      </c>
      <c r="Q7" s="4">
        <f t="shared" si="23"/>
        <v>25</v>
      </c>
      <c r="R7">
        <f t="shared" si="0"/>
        <v>1000000</v>
      </c>
      <c r="S7">
        <f t="shared" si="1"/>
        <v>56398.814711412138</v>
      </c>
      <c r="U7">
        <f t="shared" si="13"/>
        <v>1.6930661E-2</v>
      </c>
      <c r="V7">
        <f t="shared" si="14"/>
        <v>0.01</v>
      </c>
      <c r="W7">
        <f t="shared" si="15"/>
        <v>0.9325824905725375</v>
      </c>
      <c r="X7">
        <f t="shared" si="16"/>
        <v>1.5789238002419329E-2</v>
      </c>
      <c r="Y7">
        <f t="shared" si="17"/>
        <v>9.3258249057253748E-3</v>
      </c>
      <c r="Z7">
        <f t="shared" si="18"/>
        <v>0.9074674276643927</v>
      </c>
      <c r="AB7">
        <f t="shared" si="19"/>
        <v>42470.247861442505</v>
      </c>
      <c r="AC7">
        <f t="shared" si="2"/>
        <v>51180.087309485883</v>
      </c>
      <c r="AE7">
        <f t="shared" si="3"/>
        <v>53468.649431042249</v>
      </c>
      <c r="AF7">
        <f t="shared" si="4"/>
        <v>-2673.4324715521125</v>
      </c>
      <c r="AG7">
        <f t="shared" si="4"/>
        <v>-22.686685691609817</v>
      </c>
      <c r="AH7">
        <f t="shared" si="5"/>
        <v>-15789.23800241933</v>
      </c>
      <c r="AI7">
        <f t="shared" si="6"/>
        <v>34983.292271379192</v>
      </c>
      <c r="AJ7">
        <f t="shared" si="7"/>
        <v>-8709.8394480433781</v>
      </c>
      <c r="AK7">
        <f>H7*SUM(AB7, AE7:AF7)</f>
        <v>9764.8941667516483</v>
      </c>
      <c r="AL7">
        <f t="shared" si="8"/>
        <v>36038.346990087462</v>
      </c>
      <c r="AN7">
        <f t="shared" si="9"/>
        <v>37696.013468198122</v>
      </c>
      <c r="AO7">
        <f t="shared" si="9"/>
        <v>-1884.800673409906</v>
      </c>
      <c r="AP7">
        <f t="shared" si="9"/>
        <v>-15.994374619142706</v>
      </c>
      <c r="AQ7">
        <f t="shared" si="9"/>
        <v>-11131.594583465108</v>
      </c>
      <c r="AR7">
        <f t="shared" si="9"/>
        <v>24663.623836703959</v>
      </c>
      <c r="AS7">
        <f t="shared" si="9"/>
        <v>-6140.5370929131859</v>
      </c>
      <c r="AT7">
        <f t="shared" si="9"/>
        <v>6884.3628171332357</v>
      </c>
      <c r="AU7">
        <f t="shared" si="9"/>
        <v>25407.449560924008</v>
      </c>
      <c r="AW7">
        <v>4</v>
      </c>
      <c r="AX7">
        <f>(R7*SUMPRODUCT(K8:$K$23, X8:$X$23)-$AZ$3*SUMPRODUCT(K7:$K$22, W8:$W$23))/Z7</f>
        <v>56398.814711412138</v>
      </c>
    </row>
    <row r="8" spans="1:52" x14ac:dyDescent="0.25">
      <c r="B8" s="2">
        <f>'T.26.04.A'!B8</f>
        <v>1522.432587</v>
      </c>
      <c r="C8" s="2">
        <f>'T.26.04.A'!C8</f>
        <v>25</v>
      </c>
      <c r="E8">
        <v>2008</v>
      </c>
      <c r="F8" s="5">
        <v>2.2499999999999999E-2</v>
      </c>
      <c r="G8" s="5"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1.9185959999999998E-2</v>
      </c>
      <c r="O8">
        <f t="shared" si="21"/>
        <v>58920.736768104121</v>
      </c>
      <c r="P8">
        <f t="shared" si="22"/>
        <v>2946.0368384052063</v>
      </c>
      <c r="Q8" s="4">
        <f t="shared" si="23"/>
        <v>25</v>
      </c>
      <c r="R8">
        <f t="shared" si="0"/>
        <v>1000000</v>
      </c>
      <c r="S8">
        <f t="shared" si="1"/>
        <v>64941.583306421031</v>
      </c>
      <c r="U8">
        <f t="shared" si="13"/>
        <v>1.9185959999999998E-2</v>
      </c>
      <c r="V8">
        <f t="shared" si="14"/>
        <v>0.01</v>
      </c>
      <c r="W8">
        <f t="shared" si="15"/>
        <v>0.9074674276643927</v>
      </c>
      <c r="X8">
        <f t="shared" si="16"/>
        <v>1.741063376847193E-2</v>
      </c>
      <c r="Y8">
        <f t="shared" si="17"/>
        <v>9.0746742766439278E-3</v>
      </c>
      <c r="Z8">
        <f t="shared" si="18"/>
        <v>0.88098211961927686</v>
      </c>
      <c r="AB8">
        <f t="shared" si="19"/>
        <v>51180.087309485883</v>
      </c>
      <c r="AC8">
        <f t="shared" si="2"/>
        <v>57212.373712722649</v>
      </c>
      <c r="AE8">
        <f t="shared" si="3"/>
        <v>51908.115567493827</v>
      </c>
      <c r="AF8">
        <f t="shared" si="4"/>
        <v>-2595.4057783746916</v>
      </c>
      <c r="AG8">
        <f t="shared" si="4"/>
        <v>-22.024552990481922</v>
      </c>
      <c r="AH8">
        <f t="shared" si="5"/>
        <v>-17410.633768471929</v>
      </c>
      <c r="AI8">
        <f t="shared" si="6"/>
        <v>31880.051467656729</v>
      </c>
      <c r="AJ8">
        <f t="shared" si="7"/>
        <v>-6032.2864032367652</v>
      </c>
      <c r="AK8">
        <f t="shared" ref="AK8:AK23" si="24">H8*SUM(AB8:AB8, AE8:AF8)</f>
        <v>7285.7277896488649</v>
      </c>
      <c r="AL8">
        <f t="shared" si="8"/>
        <v>33133.492854068827</v>
      </c>
      <c r="AN8">
        <f t="shared" si="9"/>
        <v>34121.975875949487</v>
      </c>
      <c r="AO8">
        <f t="shared" si="9"/>
        <v>-1706.0987937974744</v>
      </c>
      <c r="AP8">
        <f t="shared" si="9"/>
        <v>-14.477914630567264</v>
      </c>
      <c r="AQ8">
        <f t="shared" si="9"/>
        <v>-11444.939176424694</v>
      </c>
      <c r="AR8">
        <f t="shared" si="9"/>
        <v>20956.459991096752</v>
      </c>
      <c r="AS8">
        <f t="shared" si="9"/>
        <v>-3965.3439327888286</v>
      </c>
      <c r="AT8">
        <f t="shared" si="9"/>
        <v>4789.2978806731153</v>
      </c>
      <c r="AU8">
        <f t="shared" si="9"/>
        <v>21780.413938981037</v>
      </c>
      <c r="AW8">
        <v>5</v>
      </c>
      <c r="AX8">
        <f>(R8*SUMPRODUCT(K9:$K$23, X9:$X$23)-$AZ$3*SUMPRODUCT(K8:$K$22, W9:$W$23))/Z8</f>
        <v>64941.583306421031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2.1884238E-2</v>
      </c>
      <c r="O9">
        <f t="shared" si="21"/>
        <v>58920.736768104121</v>
      </c>
      <c r="P9">
        <f t="shared" si="22"/>
        <v>2946.0368384052063</v>
      </c>
      <c r="Q9" s="4">
        <f t="shared" si="23"/>
        <v>25</v>
      </c>
      <c r="R9">
        <f t="shared" si="0"/>
        <v>1000000</v>
      </c>
      <c r="S9">
        <f t="shared" si="1"/>
        <v>71506.956904011022</v>
      </c>
      <c r="U9">
        <f t="shared" si="13"/>
        <v>2.1884238E-2</v>
      </c>
      <c r="V9">
        <f t="shared" si="14"/>
        <v>0.01</v>
      </c>
      <c r="W9">
        <f t="shared" si="15"/>
        <v>0.88098211961927686</v>
      </c>
      <c r="X9">
        <f t="shared" si="16"/>
        <v>1.9279622379492725E-2</v>
      </c>
      <c r="Y9">
        <f t="shared" si="17"/>
        <v>8.8098211961927693E-3</v>
      </c>
      <c r="Z9">
        <f t="shared" si="18"/>
        <v>0.85289267604359131</v>
      </c>
      <c r="AB9">
        <f t="shared" si="19"/>
        <v>57212.373712722649</v>
      </c>
      <c r="AC9">
        <f t="shared" si="2"/>
        <v>60987.759829595714</v>
      </c>
      <c r="AE9">
        <f t="shared" si="3"/>
        <v>50253.064856608347</v>
      </c>
      <c r="AF9">
        <f t="shared" si="4"/>
        <v>-2512.6532428304176</v>
      </c>
      <c r="AG9">
        <f t="shared" si="4"/>
        <v>-21.322316901089781</v>
      </c>
      <c r="AH9">
        <f t="shared" si="5"/>
        <v>-19279.622379492725</v>
      </c>
      <c r="AI9">
        <f t="shared" si="6"/>
        <v>28439.466917384114</v>
      </c>
      <c r="AJ9">
        <f t="shared" si="7"/>
        <v>-3775.3861168730655</v>
      </c>
      <c r="AK9">
        <f t="shared" si="24"/>
        <v>5478.5353940433297</v>
      </c>
      <c r="AL9">
        <f t="shared" si="8"/>
        <v>30142.616194554379</v>
      </c>
      <c r="AN9">
        <f t="shared" si="9"/>
        <v>31395.19357165031</v>
      </c>
      <c r="AO9">
        <f t="shared" si="9"/>
        <v>-1569.7596785825156</v>
      </c>
      <c r="AP9">
        <f t="shared" si="9"/>
        <v>-13.320944074075816</v>
      </c>
      <c r="AQ9">
        <f t="shared" si="9"/>
        <v>-12044.787284509261</v>
      </c>
      <c r="AR9">
        <f t="shared" si="9"/>
        <v>17767.325664484455</v>
      </c>
      <c r="AS9">
        <f t="shared" si="9"/>
        <v>-2358.6417721020725</v>
      </c>
      <c r="AT9">
        <f t="shared" si="9"/>
        <v>3422.6704316624309</v>
      </c>
      <c r="AU9">
        <f t="shared" si="9"/>
        <v>18831.354324044816</v>
      </c>
      <c r="AW9">
        <v>6</v>
      </c>
      <c r="AX9">
        <f>(R9*SUMPRODUCT(K10:$K$23, X10:$X$23)-$AZ$3*SUMPRODUCT(K9:$K$22, W10:$W$23))/Z9</f>
        <v>71506.956904011022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2.4761703999999999E-2</v>
      </c>
      <c r="O10">
        <f t="shared" si="21"/>
        <v>58920.736768104121</v>
      </c>
      <c r="P10">
        <f t="shared" si="22"/>
        <v>2946.0368384052063</v>
      </c>
      <c r="Q10" s="4">
        <f t="shared" si="23"/>
        <v>25</v>
      </c>
      <c r="R10">
        <f t="shared" si="0"/>
        <v>1000000</v>
      </c>
      <c r="S10">
        <f t="shared" si="1"/>
        <v>76536.006458971562</v>
      </c>
      <c r="U10">
        <f t="shared" si="13"/>
        <v>2.4761703999999999E-2</v>
      </c>
      <c r="V10">
        <f t="shared" si="14"/>
        <v>0.01</v>
      </c>
      <c r="W10">
        <f t="shared" si="15"/>
        <v>0.85289267604359131</v>
      </c>
      <c r="X10">
        <f t="shared" si="16"/>
        <v>2.1119075987959299E-2</v>
      </c>
      <c r="Y10">
        <f t="shared" si="17"/>
        <v>8.5289267604359131E-3</v>
      </c>
      <c r="Z10">
        <f t="shared" si="18"/>
        <v>0.82324467329519613</v>
      </c>
      <c r="AB10">
        <f t="shared" si="19"/>
        <v>60987.759829595714</v>
      </c>
      <c r="AC10">
        <f t="shared" si="2"/>
        <v>63007.859632635067</v>
      </c>
      <c r="AE10">
        <f t="shared" si="3"/>
        <v>48506.182690970127</v>
      </c>
      <c r="AF10">
        <f t="shared" si="4"/>
        <v>-2425.3091345485063</v>
      </c>
      <c r="AG10">
        <f t="shared" si="4"/>
        <v>-20.581116832379902</v>
      </c>
      <c r="AH10">
        <f t="shared" si="5"/>
        <v>-21119.075987959299</v>
      </c>
      <c r="AI10">
        <f t="shared" si="6"/>
        <v>24941.216451629942</v>
      </c>
      <c r="AJ10">
        <f t="shared" si="7"/>
        <v>-2020.099803039353</v>
      </c>
      <c r="AK10">
        <f t="shared" si="24"/>
        <v>5621.1032527659108</v>
      </c>
      <c r="AL10">
        <f t="shared" si="8"/>
        <v>28542.2199013565</v>
      </c>
      <c r="AN10">
        <f t="shared" si="9"/>
        <v>28792.250019657862</v>
      </c>
      <c r="AO10">
        <f t="shared" si="9"/>
        <v>-1439.6125009828929</v>
      </c>
      <c r="AP10">
        <f t="shared" si="9"/>
        <v>-12.216518155983126</v>
      </c>
      <c r="AQ10">
        <f t="shared" si="9"/>
        <v>-12535.839398111902</v>
      </c>
      <c r="AR10">
        <f t="shared" si="9"/>
        <v>14804.581602407081</v>
      </c>
      <c r="AS10">
        <f t="shared" si="9"/>
        <v>-1199.0887628557559</v>
      </c>
      <c r="AT10">
        <f t="shared" si="9"/>
        <v>3336.5686859146917</v>
      </c>
      <c r="AU10">
        <f t="shared" si="9"/>
        <v>16942.061525466019</v>
      </c>
      <c r="AW10">
        <v>7</v>
      </c>
      <c r="AX10">
        <f>(R10*SUMPRODUCT(K11:$K$23, X11:$X$23)-$AZ$3*SUMPRODUCT(K10:$K$22, W11:$W$23))/Z10</f>
        <v>76536.006458971562</v>
      </c>
    </row>
    <row r="11" spans="1:52" x14ac:dyDescent="0.25">
      <c r="A11" t="s">
        <v>33</v>
      </c>
      <c r="C11" s="7">
        <f>AU25</f>
        <v>188358.15119150764</v>
      </c>
      <c r="E11">
        <v>2011</v>
      </c>
      <c r="F11" s="5">
        <v>1.5E-3</v>
      </c>
      <c r="G11" s="5"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2.7627288E-2</v>
      </c>
      <c r="O11">
        <f t="shared" si="21"/>
        <v>58920.736768104121</v>
      </c>
      <c r="P11">
        <f t="shared" si="22"/>
        <v>2946.0368384052063</v>
      </c>
      <c r="Q11" s="4">
        <f t="shared" si="23"/>
        <v>25</v>
      </c>
      <c r="R11">
        <f t="shared" si="0"/>
        <v>1000000</v>
      </c>
      <c r="S11">
        <f t="shared" si="1"/>
        <v>80172.12584911428</v>
      </c>
      <c r="U11">
        <f t="shared" si="13"/>
        <v>2.7627288E-2</v>
      </c>
      <c r="V11">
        <f t="shared" si="14"/>
        <v>0.01</v>
      </c>
      <c r="W11">
        <f t="shared" si="15"/>
        <v>0.82324467329519613</v>
      </c>
      <c r="X11">
        <f t="shared" si="16"/>
        <v>2.2744017683592292E-2</v>
      </c>
      <c r="Y11">
        <f t="shared" si="17"/>
        <v>8.2324467329519622E-3</v>
      </c>
      <c r="Z11">
        <f t="shared" si="18"/>
        <v>0.7922682088786519</v>
      </c>
      <c r="AB11">
        <f t="shared" si="19"/>
        <v>63007.859632635067</v>
      </c>
      <c r="AC11">
        <f t="shared" si="2"/>
        <v>63517.826548471639</v>
      </c>
      <c r="AE11">
        <f t="shared" si="3"/>
        <v>46681.026585076383</v>
      </c>
      <c r="AF11">
        <f t="shared" si="4"/>
        <v>-2334.0513292538194</v>
      </c>
      <c r="AG11">
        <f t="shared" si="4"/>
        <v>-19.806705221966297</v>
      </c>
      <c r="AH11">
        <f t="shared" si="5"/>
        <v>-22744.017683592294</v>
      </c>
      <c r="AI11">
        <f t="shared" si="6"/>
        <v>21583.150867008309</v>
      </c>
      <c r="AJ11">
        <f t="shared" si="7"/>
        <v>-509.9669158365723</v>
      </c>
      <c r="AK11">
        <f t="shared" si="24"/>
        <v>5528.7739967555681</v>
      </c>
      <c r="AL11">
        <f t="shared" si="8"/>
        <v>26601.957947927305</v>
      </c>
      <c r="AN11">
        <f t="shared" si="9"/>
        <v>26351.760091298325</v>
      </c>
      <c r="AO11">
        <f t="shared" si="9"/>
        <v>-1317.5880045649164</v>
      </c>
      <c r="AP11">
        <f t="shared" si="9"/>
        <v>-11.181021121227502</v>
      </c>
      <c r="AQ11">
        <f t="shared" si="9"/>
        <v>-12839.154177939125</v>
      </c>
      <c r="AR11">
        <f t="shared" si="9"/>
        <v>12183.83688767306</v>
      </c>
      <c r="AS11">
        <f t="shared" si="9"/>
        <v>-287.87982621018205</v>
      </c>
      <c r="AT11">
        <f t="shared" si="9"/>
        <v>3121.0308902694183</v>
      </c>
      <c r="AU11">
        <f t="shared" si="9"/>
        <v>15016.987951732297</v>
      </c>
      <c r="AW11">
        <v>8</v>
      </c>
      <c r="AX11">
        <f>(R11*SUMPRODUCT(K12:$K$23, X12:$X$23)-$AZ$3*SUMPRODUCT(K11:$K$22, W12:$W$23))/Z11</f>
        <v>80172.12584911428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3.0780427999999999E-2</v>
      </c>
      <c r="O12">
        <f t="shared" si="21"/>
        <v>58920.736768104121</v>
      </c>
      <c r="P12">
        <f t="shared" si="22"/>
        <v>2946.0368384052063</v>
      </c>
      <c r="Q12" s="4">
        <f t="shared" si="23"/>
        <v>25</v>
      </c>
      <c r="R12">
        <f t="shared" si="0"/>
        <v>1000000</v>
      </c>
      <c r="S12">
        <f t="shared" si="1"/>
        <v>82436.536419506723</v>
      </c>
      <c r="U12">
        <f t="shared" si="13"/>
        <v>3.0780427999999999E-2</v>
      </c>
      <c r="V12">
        <f t="shared" si="14"/>
        <v>0.01</v>
      </c>
      <c r="W12">
        <f t="shared" si="15"/>
        <v>0.7922682088786519</v>
      </c>
      <c r="X12">
        <f t="shared" si="16"/>
        <v>2.4386354560078306E-2</v>
      </c>
      <c r="Y12">
        <f t="shared" si="17"/>
        <v>7.9226820887865184E-3</v>
      </c>
      <c r="Z12">
        <f t="shared" si="18"/>
        <v>0.75995917222978704</v>
      </c>
      <c r="AB12">
        <f t="shared" si="19"/>
        <v>63517.826548471639</v>
      </c>
      <c r="AC12">
        <f t="shared" si="2"/>
        <v>62648.401978859023</v>
      </c>
      <c r="AE12">
        <f t="shared" si="3"/>
        <v>44777.354341457583</v>
      </c>
      <c r="AF12">
        <f t="shared" si="4"/>
        <v>-2238.8677170728793</v>
      </c>
      <c r="AG12">
        <f t="shared" si="4"/>
        <v>-18.998979305744676</v>
      </c>
      <c r="AH12">
        <f t="shared" si="5"/>
        <v>-24386.354560078307</v>
      </c>
      <c r="AI12">
        <f t="shared" si="6"/>
        <v>18133.133085000652</v>
      </c>
      <c r="AJ12">
        <f t="shared" si="7"/>
        <v>869.42456961261632</v>
      </c>
      <c r="AK12">
        <f t="shared" si="24"/>
        <v>5504.3226536712446</v>
      </c>
      <c r="AL12">
        <f t="shared" si="8"/>
        <v>24506.880308284512</v>
      </c>
      <c r="AN12">
        <f t="shared" si="9"/>
        <v>24029.968662631294</v>
      </c>
      <c r="AO12">
        <f t="shared" si="9"/>
        <v>-1201.4984331315648</v>
      </c>
      <c r="AP12">
        <f t="shared" si="9"/>
        <v>-10.195887721672026</v>
      </c>
      <c r="AQ12">
        <f t="shared" si="9"/>
        <v>-13087.046889948568</v>
      </c>
      <c r="AR12">
        <f t="shared" si="9"/>
        <v>9731.2274518294889</v>
      </c>
      <c r="AS12">
        <f t="shared" si="9"/>
        <v>466.58060686201742</v>
      </c>
      <c r="AT12">
        <f t="shared" si="9"/>
        <v>2953.9195162825677</v>
      </c>
      <c r="AU12">
        <f t="shared" si="9"/>
        <v>13151.727574974073</v>
      </c>
      <c r="AW12">
        <v>9</v>
      </c>
      <c r="AX12">
        <f>(R12*SUMPRODUCT(K13:$K$23, X13:$X$23)-$AZ$3*SUMPRODUCT(K12:$K$22, W13:$W$23))/Z12</f>
        <v>82436.536419506723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3.4133669999999998E-2</v>
      </c>
      <c r="O13">
        <f t="shared" si="21"/>
        <v>58920.736768104121</v>
      </c>
      <c r="P13">
        <f t="shared" si="22"/>
        <v>2946.0368384052063</v>
      </c>
      <c r="Q13" s="4">
        <f t="shared" si="23"/>
        <v>25</v>
      </c>
      <c r="R13">
        <f t="shared" si="0"/>
        <v>1000000</v>
      </c>
      <c r="S13">
        <f t="shared" si="1"/>
        <v>83358.138215520841</v>
      </c>
      <c r="U13">
        <f t="shared" si="13"/>
        <v>3.4133669999999998E-2</v>
      </c>
      <c r="V13">
        <f t="shared" si="14"/>
        <v>0.01</v>
      </c>
      <c r="W13">
        <f t="shared" si="15"/>
        <v>0.75995917222978704</v>
      </c>
      <c r="X13">
        <f t="shared" si="16"/>
        <v>2.5940195598364715E-2</v>
      </c>
      <c r="Y13">
        <f t="shared" si="17"/>
        <v>7.599591722297871E-3</v>
      </c>
      <c r="Z13">
        <f t="shared" si="18"/>
        <v>0.7264193849091245</v>
      </c>
      <c r="AB13">
        <f t="shared" si="19"/>
        <v>62648.401978859023</v>
      </c>
      <c r="AC13">
        <f t="shared" si="2"/>
        <v>60552.967489688432</v>
      </c>
      <c r="AE13">
        <f t="shared" si="3"/>
        <v>42801.165361478634</v>
      </c>
      <c r="AF13">
        <f t="shared" si="4"/>
        <v>-2140.0582680739317</v>
      </c>
      <c r="AG13">
        <f t="shared" si="4"/>
        <v>-18.160484622728113</v>
      </c>
      <c r="AH13">
        <f t="shared" si="5"/>
        <v>-25940.195598364713</v>
      </c>
      <c r="AI13">
        <f t="shared" si="6"/>
        <v>14702.751010417262</v>
      </c>
      <c r="AJ13">
        <f t="shared" si="7"/>
        <v>2095.4344891705914</v>
      </c>
      <c r="AK13">
        <f t="shared" si="24"/>
        <v>5341.1016190360351</v>
      </c>
      <c r="AL13">
        <f t="shared" si="8"/>
        <v>22139.287118623888</v>
      </c>
      <c r="AN13">
        <f t="shared" si="9"/>
        <v>21840.294718612135</v>
      </c>
      <c r="AO13">
        <f t="shared" si="9"/>
        <v>-1092.0147359306068</v>
      </c>
      <c r="AP13">
        <f t="shared" si="9"/>
        <v>-9.2668116170074182</v>
      </c>
      <c r="AQ13">
        <f t="shared" si="9"/>
        <v>-13236.590923214024</v>
      </c>
      <c r="AR13">
        <f t="shared" si="9"/>
        <v>7502.4222478504962</v>
      </c>
      <c r="AS13">
        <f t="shared" si="9"/>
        <v>1069.2444100650339</v>
      </c>
      <c r="AT13">
        <f t="shared" si="9"/>
        <v>2725.4219014043579</v>
      </c>
      <c r="AU13">
        <f t="shared" si="9"/>
        <v>11297.088559319889</v>
      </c>
      <c r="AW13">
        <v>10</v>
      </c>
      <c r="AX13">
        <f>(R13*SUMPRODUCT(K14:$K$23, X14:$X$23)-$AZ$3*SUMPRODUCT(K13:$K$22, W14:$W$23))/Z13</f>
        <v>83358.138215520841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10"/>
        <v>5.1400000000000001E-2</v>
      </c>
      <c r="I14" s="5">
        <f t="shared" si="11"/>
        <v>1.0514000000000001</v>
      </c>
      <c r="J14">
        <f t="shared" si="12"/>
        <v>0.95111280197831449</v>
      </c>
      <c r="K14">
        <f t="shared" si="20"/>
        <v>0.48532753093089492</v>
      </c>
      <c r="L14" s="2">
        <v>11</v>
      </c>
      <c r="M14" s="6">
        <v>3.7867151000000002E-2</v>
      </c>
      <c r="O14">
        <f t="shared" si="21"/>
        <v>58920.736768104121</v>
      </c>
      <c r="P14">
        <f t="shared" si="22"/>
        <v>2946.0368384052063</v>
      </c>
      <c r="Q14" s="4">
        <f t="shared" si="23"/>
        <v>25</v>
      </c>
      <c r="R14">
        <f t="shared" si="0"/>
        <v>1000000</v>
      </c>
      <c r="S14">
        <f t="shared" si="1"/>
        <v>82887.275243442622</v>
      </c>
      <c r="U14">
        <f t="shared" si="13"/>
        <v>3.7867151000000002E-2</v>
      </c>
      <c r="V14">
        <f t="shared" si="14"/>
        <v>0.01</v>
      </c>
      <c r="W14">
        <f t="shared" si="15"/>
        <v>0.7264193849091245</v>
      </c>
      <c r="X14">
        <f t="shared" si="16"/>
        <v>2.750743253768094E-2</v>
      </c>
      <c r="Y14">
        <f t="shared" si="17"/>
        <v>7.2641938490912447E-3</v>
      </c>
      <c r="Z14">
        <f t="shared" si="18"/>
        <v>0.69164775852235227</v>
      </c>
      <c r="AB14">
        <f t="shared" si="19"/>
        <v>60552.967489688432</v>
      </c>
      <c r="AC14">
        <f t="shared" si="2"/>
        <v>57328.798132152348</v>
      </c>
      <c r="AE14">
        <f t="shared" si="3"/>
        <v>40752.395516144759</v>
      </c>
      <c r="AF14">
        <f t="shared" si="4"/>
        <v>-2037.6197758072383</v>
      </c>
      <c r="AG14">
        <f t="shared" si="4"/>
        <v>-17.291193963058806</v>
      </c>
      <c r="AH14">
        <f t="shared" si="5"/>
        <v>-27507.432537680939</v>
      </c>
      <c r="AI14">
        <f t="shared" si="6"/>
        <v>11190.052008693525</v>
      </c>
      <c r="AJ14">
        <f t="shared" si="7"/>
        <v>3224.1693575360841</v>
      </c>
      <c r="AK14">
        <f t="shared" si="24"/>
        <v>5102.3620020233338</v>
      </c>
      <c r="AL14">
        <f t="shared" si="8"/>
        <v>19516.583368252941</v>
      </c>
      <c r="AN14">
        <f t="shared" si="9"/>
        <v>19778.25949536981</v>
      </c>
      <c r="AO14">
        <f t="shared" si="9"/>
        <v>-988.91297476849059</v>
      </c>
      <c r="AP14">
        <f t="shared" si="9"/>
        <v>-8.391892472938526</v>
      </c>
      <c r="AQ14">
        <f t="shared" si="9"/>
        <v>-13350.114315760851</v>
      </c>
      <c r="AR14">
        <f t="shared" si="9"/>
        <v>5430.8403123675298</v>
      </c>
      <c r="AS14">
        <f t="shared" si="9"/>
        <v>1564.7781535960376</v>
      </c>
      <c r="AT14">
        <f t="shared" si="9"/>
        <v>2476.3167523576026</v>
      </c>
      <c r="AU14">
        <f t="shared" si="9"/>
        <v>9471.9352183211686</v>
      </c>
      <c r="AW14">
        <v>11</v>
      </c>
      <c r="AX14">
        <f>(R14*SUMPRODUCT(K15:$K$23, X15:$X$23)-$AZ$3*SUMPRODUCT(K14:$K$22, W15:$W$23))/Z14</f>
        <v>82887.275243442622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10"/>
        <v>5.1900000000000002E-2</v>
      </c>
      <c r="I15" s="5">
        <f t="shared" si="11"/>
        <v>1.0519000000000001</v>
      </c>
      <c r="J15">
        <f t="shared" si="12"/>
        <v>0.95066070919288903</v>
      </c>
      <c r="K15">
        <f t="shared" si="20"/>
        <v>0.46138181474559836</v>
      </c>
      <c r="L15" s="2">
        <v>12</v>
      </c>
      <c r="M15" s="6">
        <v>4.2172894000000002E-2</v>
      </c>
      <c r="O15">
        <f t="shared" si="21"/>
        <v>58920.736768104121</v>
      </c>
      <c r="P15">
        <f t="shared" si="22"/>
        <v>2946.0368384052063</v>
      </c>
      <c r="Q15" s="4">
        <f t="shared" si="23"/>
        <v>25</v>
      </c>
      <c r="R15">
        <f t="shared" si="0"/>
        <v>1000000</v>
      </c>
      <c r="S15">
        <f t="shared" si="1"/>
        <v>80908.779695964462</v>
      </c>
      <c r="U15">
        <f t="shared" si="13"/>
        <v>4.2172894000000002E-2</v>
      </c>
      <c r="V15">
        <f t="shared" si="14"/>
        <v>0.01</v>
      </c>
      <c r="W15">
        <f t="shared" si="15"/>
        <v>0.69164775852235227</v>
      </c>
      <c r="X15">
        <f t="shared" si="16"/>
        <v>2.9168787605500762E-2</v>
      </c>
      <c r="Y15">
        <f t="shared" si="17"/>
        <v>6.9164775852235232E-3</v>
      </c>
      <c r="Z15">
        <f t="shared" si="18"/>
        <v>0.65556249333162797</v>
      </c>
      <c r="AB15">
        <f t="shared" si="19"/>
        <v>57328.798132152348</v>
      </c>
      <c r="AC15">
        <f t="shared" si="2"/>
        <v>53040.761349905857</v>
      </c>
      <c r="AE15">
        <f t="shared" si="3"/>
        <v>38626.225104634868</v>
      </c>
      <c r="AF15">
        <f t="shared" si="4"/>
        <v>-1931.3112552317434</v>
      </c>
      <c r="AG15">
        <f t="shared" si="4"/>
        <v>-16.389062333290699</v>
      </c>
      <c r="AH15">
        <f t="shared" si="5"/>
        <v>-29168.787605500762</v>
      </c>
      <c r="AI15">
        <f t="shared" si="6"/>
        <v>7509.7371815690676</v>
      </c>
      <c r="AJ15">
        <f t="shared" si="7"/>
        <v>4288.0367822464905</v>
      </c>
      <c r="AK15">
        <f t="shared" si="24"/>
        <v>4879.8306518427289</v>
      </c>
      <c r="AL15">
        <f t="shared" si="8"/>
        <v>16677.604615658289</v>
      </c>
      <c r="AN15">
        <f t="shared" si="9"/>
        <v>17821.437835548426</v>
      </c>
      <c r="AO15">
        <f t="shared" si="9"/>
        <v>-891.07189177742123</v>
      </c>
      <c r="AP15">
        <f t="shared" si="9"/>
        <v>-7.5616153213123933</v>
      </c>
      <c r="AQ15">
        <f t="shared" si="9"/>
        <v>-13457.948159354859</v>
      </c>
      <c r="AR15">
        <f t="shared" si="9"/>
        <v>3464.8561690948313</v>
      </c>
      <c r="AS15">
        <f t="shared" si="9"/>
        <v>1978.4221922887621</v>
      </c>
      <c r="AT15">
        <f t="shared" si="9"/>
        <v>2251.4651217983946</v>
      </c>
      <c r="AU15">
        <f t="shared" si="9"/>
        <v>7694.7434831819892</v>
      </c>
      <c r="AW15">
        <v>12</v>
      </c>
      <c r="AX15">
        <f>(R15*SUMPRODUCT(K16:$K$23, X16:$X$23)-$AZ$3*SUMPRODUCT(K15:$K$22, W16:$W$23))/Z15</f>
        <v>80908.779695964462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10"/>
        <v>5.4700000000000006E-2</v>
      </c>
      <c r="I16" s="5">
        <f t="shared" si="11"/>
        <v>1.0547</v>
      </c>
      <c r="J16">
        <f t="shared" si="12"/>
        <v>0.94813691096994412</v>
      </c>
      <c r="K16">
        <f t="shared" si="20"/>
        <v>0.43745312861059865</v>
      </c>
      <c r="L16" s="2">
        <v>13</v>
      </c>
      <c r="M16" s="6">
        <v>4.6777600000000003E-2</v>
      </c>
      <c r="O16">
        <f t="shared" si="21"/>
        <v>58920.736768104121</v>
      </c>
      <c r="P16">
        <f t="shared" si="22"/>
        <v>2946.0368384052063</v>
      </c>
      <c r="Q16" s="4">
        <f t="shared" si="23"/>
        <v>25</v>
      </c>
      <c r="R16">
        <f t="shared" si="0"/>
        <v>1000000</v>
      </c>
      <c r="S16">
        <f t="shared" si="1"/>
        <v>77446.946026571226</v>
      </c>
      <c r="U16">
        <f t="shared" si="13"/>
        <v>4.6777600000000003E-2</v>
      </c>
      <c r="V16">
        <f t="shared" si="14"/>
        <v>0.01</v>
      </c>
      <c r="W16">
        <f t="shared" si="15"/>
        <v>0.65556249333162797</v>
      </c>
      <c r="X16">
        <f t="shared" si="16"/>
        <v>3.0665640088069563E-2</v>
      </c>
      <c r="Y16">
        <f t="shared" si="17"/>
        <v>6.5556249333162796E-3</v>
      </c>
      <c r="Z16">
        <f t="shared" si="18"/>
        <v>0.61834122831024207</v>
      </c>
      <c r="AB16">
        <f t="shared" si="19"/>
        <v>53040.761349905857</v>
      </c>
      <c r="AC16">
        <f t="shared" si="2"/>
        <v>47888.639734947072</v>
      </c>
      <c r="AE16">
        <f t="shared" si="3"/>
        <v>36433.120746133944</v>
      </c>
      <c r="AF16">
        <f t="shared" si="4"/>
        <v>-1821.6560373066973</v>
      </c>
      <c r="AG16">
        <f t="shared" si="4"/>
        <v>-15.458530707756053</v>
      </c>
      <c r="AH16">
        <f t="shared" si="5"/>
        <v>-30665.640088069562</v>
      </c>
      <c r="AI16">
        <f t="shared" si="6"/>
        <v>3930.3660900499272</v>
      </c>
      <c r="AJ16">
        <f t="shared" si="7"/>
        <v>5152.1216149587854</v>
      </c>
      <c r="AK16">
        <f t="shared" si="24"/>
        <v>4794.5767654127012</v>
      </c>
      <c r="AL16">
        <f t="shared" si="8"/>
        <v>13877.064470421414</v>
      </c>
      <c r="AN16">
        <f t="shared" si="9"/>
        <v>15937.782655444002</v>
      </c>
      <c r="AO16">
        <f t="shared" si="9"/>
        <v>-796.88913277220013</v>
      </c>
      <c r="AP16">
        <f t="shared" si="9"/>
        <v>-6.7623826218308967</v>
      </c>
      <c r="AQ16">
        <f t="shared" si="9"/>
        <v>-13414.780197372624</v>
      </c>
      <c r="AR16">
        <f t="shared" si="9"/>
        <v>1719.3509426773464</v>
      </c>
      <c r="AS16">
        <f t="shared" si="9"/>
        <v>2253.8117194460106</v>
      </c>
      <c r="AT16">
        <f t="shared" si="9"/>
        <v>2097.4026063934703</v>
      </c>
      <c r="AU16">
        <f t="shared" si="9"/>
        <v>6070.5652685168279</v>
      </c>
      <c r="AW16">
        <v>13</v>
      </c>
      <c r="AX16">
        <f>(R16*SUMPRODUCT(K17:$K$23, X17:$X$23)-$AZ$3*SUMPRODUCT(K16:$K$22, W17:$W$23))/Z16</f>
        <v>77446.946026571226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10"/>
        <v>6.1700000000000005E-2</v>
      </c>
      <c r="I17" s="5">
        <f t="shared" si="11"/>
        <v>1.0617000000000001</v>
      </c>
      <c r="J17">
        <f t="shared" si="12"/>
        <v>0.94188565508147304</v>
      </c>
      <c r="K17">
        <f t="shared" si="20"/>
        <v>0.41203082660883361</v>
      </c>
      <c r="L17" s="2">
        <v>14</v>
      </c>
      <c r="M17" s="6">
        <v>5.1668436999999998E-2</v>
      </c>
      <c r="O17">
        <f t="shared" si="21"/>
        <v>58920.736768104121</v>
      </c>
      <c r="P17">
        <f t="shared" si="22"/>
        <v>2946.0368384052063</v>
      </c>
      <c r="Q17" s="4">
        <f t="shared" si="23"/>
        <v>25</v>
      </c>
      <c r="R17">
        <f t="shared" si="0"/>
        <v>1000000</v>
      </c>
      <c r="S17">
        <f t="shared" si="1"/>
        <v>72584.365324032362</v>
      </c>
      <c r="U17">
        <f t="shared" si="13"/>
        <v>5.1668436999999998E-2</v>
      </c>
      <c r="V17">
        <f t="shared" si="14"/>
        <v>0.01</v>
      </c>
      <c r="W17">
        <f t="shared" si="15"/>
        <v>0.61834122831024207</v>
      </c>
      <c r="X17">
        <f t="shared" si="16"/>
        <v>3.1948724799450358E-2</v>
      </c>
      <c r="Y17">
        <f t="shared" si="17"/>
        <v>6.183412283102421E-3</v>
      </c>
      <c r="Z17">
        <f t="shared" si="18"/>
        <v>0.58020909122768938</v>
      </c>
      <c r="AB17">
        <f t="shared" si="19"/>
        <v>47888.639734947072</v>
      </c>
      <c r="AC17">
        <f t="shared" si="2"/>
        <v>42114.108641995423</v>
      </c>
      <c r="AE17">
        <f t="shared" si="3"/>
        <v>34186.347134687596</v>
      </c>
      <c r="AF17">
        <f t="shared" si="4"/>
        <v>-1709.3173567343799</v>
      </c>
      <c r="AG17">
        <f t="shared" si="4"/>
        <v>-14.505227280692235</v>
      </c>
      <c r="AH17">
        <f t="shared" si="5"/>
        <v>-31948.72479945036</v>
      </c>
      <c r="AI17">
        <f t="shared" si="6"/>
        <v>513.79975122216274</v>
      </c>
      <c r="AJ17">
        <f t="shared" si="7"/>
        <v>5774.531092951649</v>
      </c>
      <c r="AK17">
        <f t="shared" si="24"/>
        <v>4958.5618089459485</v>
      </c>
      <c r="AL17">
        <f t="shared" si="8"/>
        <v>11246.892653119761</v>
      </c>
      <c r="AN17">
        <f t="shared" si="9"/>
        <v>14085.82886864186</v>
      </c>
      <c r="AO17">
        <f t="shared" si="9"/>
        <v>-704.29144343209305</v>
      </c>
      <c r="AP17">
        <f t="shared" si="9"/>
        <v>-5.9766007866126252</v>
      </c>
      <c r="AQ17">
        <f t="shared" si="9"/>
        <v>-13163.859488215674</v>
      </c>
      <c r="AR17">
        <f t="shared" si="9"/>
        <v>211.70133620748078</v>
      </c>
      <c r="AS17">
        <f t="shared" si="9"/>
        <v>2379.2848195072793</v>
      </c>
      <c r="AT17">
        <f t="shared" si="9"/>
        <v>2043.0803209309925</v>
      </c>
      <c r="AU17">
        <f t="shared" si="9"/>
        <v>4634.066476645753</v>
      </c>
      <c r="AW17">
        <v>14</v>
      </c>
      <c r="AX17">
        <f>(R17*SUMPRODUCT(K18:$K$23, X18:$X$23)-$AZ$3*SUMPRODUCT(K17:$K$22, W18:$W$23))/Z17</f>
        <v>72584.365324032362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10"/>
        <v>7.0099999999999996E-2</v>
      </c>
      <c r="I18" s="5">
        <f t="shared" si="11"/>
        <v>1.0701000000000001</v>
      </c>
      <c r="J18">
        <f t="shared" si="12"/>
        <v>0.93449210354172507</v>
      </c>
      <c r="K18">
        <f t="shared" si="20"/>
        <v>0.38503955388172473</v>
      </c>
      <c r="L18" s="2">
        <v>15</v>
      </c>
      <c r="M18" s="6">
        <v>5.7177164000000003E-2</v>
      </c>
      <c r="O18">
        <f t="shared" si="21"/>
        <v>58920.736768104121</v>
      </c>
      <c r="P18">
        <f t="shared" si="22"/>
        <v>2946.0368384052063</v>
      </c>
      <c r="Q18" s="4">
        <f t="shared" si="23"/>
        <v>25</v>
      </c>
      <c r="R18">
        <f t="shared" si="0"/>
        <v>1000000</v>
      </c>
      <c r="S18">
        <f t="shared" si="1"/>
        <v>66276.956755847568</v>
      </c>
      <c r="U18">
        <f t="shared" si="13"/>
        <v>5.7177164000000003E-2</v>
      </c>
      <c r="V18">
        <f t="shared" si="14"/>
        <v>0.01</v>
      </c>
      <c r="W18">
        <f t="shared" si="15"/>
        <v>0.58020909122768938</v>
      </c>
      <c r="X18">
        <f t="shared" si="16"/>
        <v>3.3174710363416557E-2</v>
      </c>
      <c r="Y18">
        <f t="shared" si="17"/>
        <v>5.802090912276894E-3</v>
      </c>
      <c r="Z18">
        <f t="shared" si="18"/>
        <v>0.5412322899519959</v>
      </c>
      <c r="AB18">
        <f t="shared" si="19"/>
        <v>42114.108641995423</v>
      </c>
      <c r="AC18">
        <f t="shared" si="2"/>
        <v>35871.229076016782</v>
      </c>
      <c r="AE18">
        <f t="shared" si="3"/>
        <v>31889.805286659757</v>
      </c>
      <c r="AF18">
        <f t="shared" si="4"/>
        <v>-1594.4902643329879</v>
      </c>
      <c r="AG18">
        <f t="shared" si="4"/>
        <v>-13.530807248799897</v>
      </c>
      <c r="AH18">
        <f t="shared" si="5"/>
        <v>-33174.710363416554</v>
      </c>
      <c r="AI18">
        <f t="shared" si="6"/>
        <v>-2892.9261483385853</v>
      </c>
      <c r="AJ18">
        <f t="shared" si="7"/>
        <v>6242.879565978641</v>
      </c>
      <c r="AK18">
        <f t="shared" si="24"/>
        <v>5075.900598868986</v>
      </c>
      <c r="AL18">
        <f t="shared" si="8"/>
        <v>8425.8540165090417</v>
      </c>
      <c r="AN18">
        <f t="shared" si="9"/>
        <v>12278.83640095054</v>
      </c>
      <c r="AO18">
        <f t="shared" si="9"/>
        <v>-613.94182004752702</v>
      </c>
      <c r="AP18">
        <f t="shared" si="9"/>
        <v>-5.2098959867375196</v>
      </c>
      <c r="AQ18">
        <f t="shared" si="9"/>
        <v>-12773.57567848534</v>
      </c>
      <c r="AR18">
        <f t="shared" si="9"/>
        <v>-1113.8909935690651</v>
      </c>
      <c r="AS18">
        <f t="shared" si="9"/>
        <v>2403.7555630217512</v>
      </c>
      <c r="AT18">
        <f t="shared" si="9"/>
        <v>1954.4225021364937</v>
      </c>
      <c r="AU18">
        <f t="shared" si="9"/>
        <v>3244.28707158918</v>
      </c>
      <c r="AW18">
        <v>15</v>
      </c>
      <c r="AX18">
        <f>(R18*SUMPRODUCT(K19:$K$23, X19:$X$23)-$AZ$3*SUMPRODUCT(K18:$K$22, W19:$W$23))/Z18</f>
        <v>66276.956755847568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10"/>
        <v>7.3400000000000007E-2</v>
      </c>
      <c r="I19" s="5">
        <f t="shared" si="11"/>
        <v>1.0733999999999999</v>
      </c>
      <c r="J19">
        <f t="shared" si="12"/>
        <v>0.93161915408980811</v>
      </c>
      <c r="K19">
        <f t="shared" si="20"/>
        <v>0.35871022347840947</v>
      </c>
      <c r="L19" s="2">
        <v>16</v>
      </c>
      <c r="M19" s="6">
        <v>6.3388860000000005E-2</v>
      </c>
      <c r="O19">
        <f t="shared" si="21"/>
        <v>58920.736768104121</v>
      </c>
      <c r="P19">
        <f t="shared" si="22"/>
        <v>2946.0368384052063</v>
      </c>
      <c r="Q19" s="4">
        <f t="shared" si="23"/>
        <v>25</v>
      </c>
      <c r="R19">
        <f t="shared" si="0"/>
        <v>1000000</v>
      </c>
      <c r="S19">
        <f t="shared" si="1"/>
        <v>58338.545777611631</v>
      </c>
      <c r="U19">
        <f t="shared" si="13"/>
        <v>6.3388860000000005E-2</v>
      </c>
      <c r="V19">
        <f t="shared" si="14"/>
        <v>0.01</v>
      </c>
      <c r="W19">
        <f t="shared" si="15"/>
        <v>0.5412322899519959</v>
      </c>
      <c r="X19">
        <f t="shared" si="16"/>
        <v>3.430809785524648E-2</v>
      </c>
      <c r="Y19">
        <f t="shared" si="17"/>
        <v>5.4123228995199592E-3</v>
      </c>
      <c r="Z19">
        <f t="shared" si="18"/>
        <v>0.50151186919722945</v>
      </c>
      <c r="AB19">
        <f t="shared" si="19"/>
        <v>35871.229076016782</v>
      </c>
      <c r="AC19">
        <f t="shared" si="2"/>
        <v>29257.473139178146</v>
      </c>
      <c r="AE19">
        <f t="shared" si="3"/>
        <v>29549.448831049824</v>
      </c>
      <c r="AF19">
        <f t="shared" si="4"/>
        <v>-1477.4724415524913</v>
      </c>
      <c r="AG19">
        <f t="shared" si="4"/>
        <v>-12.537796729930736</v>
      </c>
      <c r="AH19">
        <f t="shared" si="5"/>
        <v>-34308.09785524648</v>
      </c>
      <c r="AI19">
        <f t="shared" si="6"/>
        <v>-6248.6592624790792</v>
      </c>
      <c r="AJ19">
        <f t="shared" si="7"/>
        <v>6613.7559368386355</v>
      </c>
      <c r="AK19">
        <f t="shared" si="24"/>
        <v>4693.4312811687369</v>
      </c>
      <c r="AL19">
        <f t="shared" si="8"/>
        <v>5058.5279555282932</v>
      </c>
      <c r="AN19">
        <f t="shared" si="9"/>
        <v>10599.689393849709</v>
      </c>
      <c r="AO19">
        <f t="shared" si="9"/>
        <v>-529.98446969248539</v>
      </c>
      <c r="AP19">
        <f t="shared" si="9"/>
        <v>-4.497435866920326</v>
      </c>
      <c r="AQ19">
        <f t="shared" si="9"/>
        <v>-12306.665448774605</v>
      </c>
      <c r="AR19">
        <f t="shared" si="9"/>
        <v>-2241.4579604843038</v>
      </c>
      <c r="AS19">
        <f t="shared" si="9"/>
        <v>2372.4218701350442</v>
      </c>
      <c r="AT19">
        <f t="shared" si="9"/>
        <v>1683.5817837485954</v>
      </c>
      <c r="AU19">
        <f t="shared" si="9"/>
        <v>1814.5456933993357</v>
      </c>
      <c r="AW19">
        <v>16</v>
      </c>
      <c r="AX19">
        <f>(R19*SUMPRODUCT(K20:$K$23, X20:$X$23)-$AZ$3*SUMPRODUCT(K19:$K$22, W20:$W$23))/Z19</f>
        <v>58338.545777611631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0.34023543913346244</v>
      </c>
      <c r="L20" s="2">
        <v>17</v>
      </c>
      <c r="M20" s="6">
        <v>7.0498397000000004E-2</v>
      </c>
      <c r="O20">
        <f t="shared" si="21"/>
        <v>58920.736768104121</v>
      </c>
      <c r="P20">
        <f t="shared" si="22"/>
        <v>2946.0368384052063</v>
      </c>
      <c r="Q20" s="4">
        <f t="shared" si="23"/>
        <v>25</v>
      </c>
      <c r="R20">
        <f t="shared" si="0"/>
        <v>1000000</v>
      </c>
      <c r="S20">
        <f t="shared" si="1"/>
        <v>48016.942854876732</v>
      </c>
      <c r="U20">
        <f t="shared" si="13"/>
        <v>7.0498397000000004E-2</v>
      </c>
      <c r="V20">
        <f t="shared" si="14"/>
        <v>0.01</v>
      </c>
      <c r="W20">
        <f t="shared" si="15"/>
        <v>0.50151186919722945</v>
      </c>
      <c r="X20">
        <f t="shared" si="16"/>
        <v>3.5355782854878358E-2</v>
      </c>
      <c r="Y20">
        <f t="shared" si="17"/>
        <v>5.0151186919722944E-3</v>
      </c>
      <c r="Z20">
        <f t="shared" si="18"/>
        <v>0.46114096765037882</v>
      </c>
      <c r="AB20">
        <f t="shared" si="19"/>
        <v>29257.473139178146</v>
      </c>
      <c r="AC20">
        <f t="shared" si="2"/>
        <v>22142.5794917108</v>
      </c>
      <c r="AE20">
        <f t="shared" si="3"/>
        <v>27170.765567916787</v>
      </c>
      <c r="AF20">
        <f t="shared" si="4"/>
        <v>-1358.5382783958396</v>
      </c>
      <c r="AG20">
        <f t="shared" si="4"/>
        <v>-11.528524191259471</v>
      </c>
      <c r="AH20">
        <f t="shared" si="5"/>
        <v>-35355.782854878358</v>
      </c>
      <c r="AI20">
        <f t="shared" si="6"/>
        <v>-9555.0840895486726</v>
      </c>
      <c r="AJ20">
        <f t="shared" si="7"/>
        <v>7114.8936474673465</v>
      </c>
      <c r="AK20">
        <f t="shared" si="24"/>
        <v>2990.2847332783608</v>
      </c>
      <c r="AL20">
        <f t="shared" si="8"/>
        <v>550.09429119703464</v>
      </c>
      <c r="AN20">
        <f t="shared" si="9"/>
        <v>9244.4573545925286</v>
      </c>
      <c r="AO20">
        <f t="shared" si="9"/>
        <v>-462.22286772962656</v>
      </c>
      <c r="AP20">
        <f t="shared" si="9"/>
        <v>-3.9224124907739113</v>
      </c>
      <c r="AQ20">
        <f t="shared" si="9"/>
        <v>-12029.290305536881</v>
      </c>
      <c r="AR20">
        <f t="shared" si="9"/>
        <v>-3250.9782311647527</v>
      </c>
      <c r="AS20">
        <f t="shared" si="9"/>
        <v>2420.7389645339349</v>
      </c>
      <c r="AT20">
        <f t="shared" si="9"/>
        <v>1017.4008393610517</v>
      </c>
      <c r="AU20">
        <f t="shared" si="9"/>
        <v>187.16157273023384</v>
      </c>
      <c r="AW20">
        <v>17</v>
      </c>
      <c r="AX20">
        <f>(R20*SUMPRODUCT(K21:$K$23, X21:$X$23)-$AZ$3*SUMPRODUCT(K20:$K$22, W21:$W$23))/Z20</f>
        <v>48016.942854876732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10"/>
        <v>5.1300000000000005E-2</v>
      </c>
      <c r="I21" s="5">
        <f t="shared" si="11"/>
        <v>1.0512999999999999</v>
      </c>
      <c r="J21">
        <f t="shared" si="12"/>
        <v>0.95120327213925626</v>
      </c>
      <c r="K21">
        <f t="shared" si="20"/>
        <v>0.32363306300148625</v>
      </c>
      <c r="L21" s="2">
        <v>18</v>
      </c>
      <c r="M21" s="6">
        <v>7.8701599999999997E-2</v>
      </c>
      <c r="O21">
        <f t="shared" si="21"/>
        <v>58920.736768104121</v>
      </c>
      <c r="P21">
        <f t="shared" si="22"/>
        <v>2946.0368384052063</v>
      </c>
      <c r="Q21" s="4">
        <f t="shared" si="23"/>
        <v>25</v>
      </c>
      <c r="R21">
        <f t="shared" si="0"/>
        <v>1000000</v>
      </c>
      <c r="S21">
        <f t="shared" si="1"/>
        <v>34940.230656791784</v>
      </c>
      <c r="U21">
        <f t="shared" si="13"/>
        <v>7.8701599999999997E-2</v>
      </c>
      <c r="V21">
        <f t="shared" si="14"/>
        <v>0.01</v>
      </c>
      <c r="W21">
        <f t="shared" si="15"/>
        <v>0.46114096765037882</v>
      </c>
      <c r="X21">
        <f t="shared" si="16"/>
        <v>3.6292531979633051E-2</v>
      </c>
      <c r="Y21">
        <f t="shared" si="17"/>
        <v>4.6114096765037882E-3</v>
      </c>
      <c r="Z21">
        <f t="shared" si="18"/>
        <v>0.42023702599424195</v>
      </c>
      <c r="AB21">
        <f t="shared" si="19"/>
        <v>22142.5794917108</v>
      </c>
      <c r="AC21">
        <f t="shared" si="2"/>
        <v>14683.178618763019</v>
      </c>
      <c r="AE21">
        <f t="shared" si="3"/>
        <v>24760.675188817659</v>
      </c>
      <c r="AF21">
        <f t="shared" si="4"/>
        <v>-1238.0337594408829</v>
      </c>
      <c r="AG21">
        <f t="shared" si="4"/>
        <v>-10.505925649856049</v>
      </c>
      <c r="AH21">
        <f t="shared" si="5"/>
        <v>-36292.531979633051</v>
      </c>
      <c r="AI21">
        <f t="shared" si="6"/>
        <v>-12780.396475906135</v>
      </c>
      <c r="AJ21">
        <f t="shared" si="7"/>
        <v>7459.400872947781</v>
      </c>
      <c r="AK21">
        <f t="shared" si="24"/>
        <v>2342.6258332517928</v>
      </c>
      <c r="AL21">
        <f t="shared" si="8"/>
        <v>-2978.3697697065609</v>
      </c>
      <c r="AN21">
        <f t="shared" si="9"/>
        <v>8013.3731533419632</v>
      </c>
      <c r="AO21">
        <f t="shared" si="9"/>
        <v>-400.66865766709816</v>
      </c>
      <c r="AP21">
        <f t="shared" si="9"/>
        <v>-3.4000648977287931</v>
      </c>
      <c r="AQ21">
        <f t="shared" si="9"/>
        <v>-11745.463288648038</v>
      </c>
      <c r="AR21">
        <f t="shared" si="9"/>
        <v>-4136.1588578709034</v>
      </c>
      <c r="AS21">
        <f t="shared" si="9"/>
        <v>2414.1087526680508</v>
      </c>
      <c r="AT21">
        <f t="shared" si="9"/>
        <v>758.15117388168665</v>
      </c>
      <c r="AU21">
        <f t="shared" si="9"/>
        <v>-963.89893132116549</v>
      </c>
      <c r="AW21">
        <v>18</v>
      </c>
      <c r="AX21">
        <f>(R21*SUMPRODUCT(K22:$K$23, X22:$X$23)-$AZ$3*SUMPRODUCT(K21:$K$22, W22:$W$23))/Z21</f>
        <v>34940.230656791784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10"/>
        <v>7.0000000000000007E-2</v>
      </c>
      <c r="I22" s="5">
        <f t="shared" si="11"/>
        <v>1.07</v>
      </c>
      <c r="J22">
        <f t="shared" si="12"/>
        <v>0.93457943925233644</v>
      </c>
      <c r="K22">
        <f t="shared" si="20"/>
        <v>0.30246080654344509</v>
      </c>
      <c r="L22" s="2">
        <v>19</v>
      </c>
      <c r="M22" s="6">
        <v>8.8159118999999994E-2</v>
      </c>
      <c r="O22">
        <f t="shared" si="21"/>
        <v>58920.736768104121</v>
      </c>
      <c r="P22">
        <f t="shared" si="22"/>
        <v>2946.0368384052063</v>
      </c>
      <c r="Q22" s="4">
        <f t="shared" si="23"/>
        <v>25</v>
      </c>
      <c r="R22">
        <f t="shared" si="0"/>
        <v>1000000</v>
      </c>
      <c r="S22">
        <f t="shared" si="1"/>
        <v>18979.496500126515</v>
      </c>
      <c r="U22">
        <f t="shared" si="13"/>
        <v>8.8159118999999994E-2</v>
      </c>
      <c r="V22">
        <f t="shared" si="14"/>
        <v>0.01</v>
      </c>
      <c r="W22">
        <f t="shared" si="15"/>
        <v>0.42023702599424195</v>
      </c>
      <c r="X22">
        <f t="shared" si="16"/>
        <v>3.7047725982832465E-2</v>
      </c>
      <c r="Y22">
        <f t="shared" si="17"/>
        <v>4.2023702599424196E-3</v>
      </c>
      <c r="Z22">
        <f t="shared" si="18"/>
        <v>0.37898692975146708</v>
      </c>
      <c r="AB22">
        <f t="shared" si="19"/>
        <v>14683.178618763019</v>
      </c>
      <c r="AC22">
        <f t="shared" si="2"/>
        <v>7192.9811068116633</v>
      </c>
      <c r="AE22">
        <f t="shared" si="3"/>
        <v>22330.189126438159</v>
      </c>
      <c r="AF22">
        <f t="shared" si="4"/>
        <v>-1116.5094563219081</v>
      </c>
      <c r="AG22">
        <f t="shared" si="4"/>
        <v>-9.4746732437866772</v>
      </c>
      <c r="AH22">
        <f t="shared" si="5"/>
        <v>-37047.725982832468</v>
      </c>
      <c r="AI22">
        <f t="shared" si="6"/>
        <v>-15843.52098596</v>
      </c>
      <c r="AJ22">
        <f t="shared" si="7"/>
        <v>7490.1975119513554</v>
      </c>
      <c r="AK22">
        <f t="shared" si="24"/>
        <v>2512.7800802215488</v>
      </c>
      <c r="AL22">
        <f t="shared" si="8"/>
        <v>-5840.5433937870957</v>
      </c>
      <c r="AN22">
        <f t="shared" si="9"/>
        <v>6754.007013450153</v>
      </c>
      <c r="AO22">
        <f t="shared" si="9"/>
        <v>-337.70035067250774</v>
      </c>
      <c r="AP22">
        <f t="shared" si="9"/>
        <v>-2.8657173110513177</v>
      </c>
      <c r="AQ22">
        <f t="shared" si="9"/>
        <v>-11205.485081368055</v>
      </c>
      <c r="AR22">
        <f t="shared" si="9"/>
        <v>-4792.0441359014603</v>
      </c>
      <c r="AS22">
        <f t="shared" si="9"/>
        <v>2265.4911806345126</v>
      </c>
      <c r="AT22">
        <f t="shared" si="9"/>
        <v>760.01748973011229</v>
      </c>
      <c r="AU22">
        <f t="shared" si="9"/>
        <v>-1766.5354655368351</v>
      </c>
      <c r="AW22">
        <v>19</v>
      </c>
      <c r="AX22">
        <f>(R22*SUMPRODUCT(K23:$K$23, X23:$X$23)-$AZ$3*SUMPRODUCT(K22:$K$22, W23:$W$23))/Z22</f>
        <v>18979.496500126515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10"/>
        <v>0.10390000000000001</v>
      </c>
      <c r="I23" s="5">
        <f t="shared" si="11"/>
        <v>1.1039000000000001</v>
      </c>
      <c r="J23">
        <f t="shared" si="12"/>
        <v>0.90587915572062683</v>
      </c>
      <c r="K23">
        <f t="shared" si="20"/>
        <v>0.2739929400701559</v>
      </c>
      <c r="L23" s="2">
        <v>20</v>
      </c>
      <c r="M23" s="6">
        <v>9.9426106E-2</v>
      </c>
      <c r="O23">
        <f t="shared" si="21"/>
        <v>58920.736768104121</v>
      </c>
      <c r="P23">
        <f t="shared" si="22"/>
        <v>2946.0368384052063</v>
      </c>
      <c r="Q23" s="4">
        <f t="shared" si="23"/>
        <v>25</v>
      </c>
      <c r="R23">
        <f t="shared" si="0"/>
        <v>1000000</v>
      </c>
      <c r="S23">
        <f t="shared" si="1"/>
        <v>21311.534762017756</v>
      </c>
      <c r="U23">
        <f t="shared" si="13"/>
        <v>9.9426106E-2</v>
      </c>
      <c r="V23">
        <f t="shared" si="14"/>
        <v>0.01</v>
      </c>
      <c r="W23">
        <f t="shared" si="15"/>
        <v>0.37898692975146708</v>
      </c>
      <c r="X23">
        <f t="shared" si="16"/>
        <v>3.7681194650083918E-2</v>
      </c>
      <c r="Y23">
        <f t="shared" si="17"/>
        <v>3.7898692975146708E-3</v>
      </c>
      <c r="Z23">
        <f t="shared" si="18"/>
        <v>0.3375158658038685</v>
      </c>
      <c r="AB23">
        <f t="shared" si="19"/>
        <v>7192.9811068116633</v>
      </c>
      <c r="AC23">
        <f t="shared" si="2"/>
        <v>7192.9811068116633</v>
      </c>
      <c r="AE23">
        <f t="shared" si="3"/>
        <v>19886.683484088491</v>
      </c>
      <c r="AF23">
        <f t="shared" si="4"/>
        <v>-994.33417420442458</v>
      </c>
      <c r="AG23">
        <f t="shared" si="4"/>
        <v>-8.4378966450967123</v>
      </c>
      <c r="AH23">
        <f t="shared" si="5"/>
        <v>-37681.194650083919</v>
      </c>
      <c r="AI23">
        <f t="shared" si="6"/>
        <v>-18797.283236844949</v>
      </c>
      <c r="AJ23">
        <f t="shared" si="7"/>
        <v>0</v>
      </c>
      <c r="AK23">
        <f t="shared" si="24"/>
        <v>2710.2658302946861</v>
      </c>
      <c r="AL23">
        <f t="shared" si="8"/>
        <v>-16087.017406550263</v>
      </c>
      <c r="AN23">
        <f t="shared" si="9"/>
        <v>5448.8108760500172</v>
      </c>
      <c r="AO23">
        <f t="shared" si="9"/>
        <v>-272.44054380250088</v>
      </c>
      <c r="AP23">
        <f t="shared" si="9"/>
        <v>-2.3119241097981531</v>
      </c>
      <c r="AQ23">
        <f t="shared" si="9"/>
        <v>-10324.381307532321</v>
      </c>
      <c r="AR23">
        <f t="shared" si="9"/>
        <v>-5150.3228993946041</v>
      </c>
      <c r="AS23">
        <f t="shared" si="9"/>
        <v>0</v>
      </c>
      <c r="AT23">
        <f t="shared" si="9"/>
        <v>742.59370321412325</v>
      </c>
      <c r="AU23">
        <f t="shared" si="9"/>
        <v>-4407.7291961804813</v>
      </c>
      <c r="AW23">
        <v>20</v>
      </c>
      <c r="AX23">
        <f>(R23*SUMPRODUCT(K$23:$K24, X$23:$X24)-$AZ$3*SUMPRODUCT(K$22:$K23, W$23:$W24))/Z23</f>
        <v>21311.534762017756</v>
      </c>
    </row>
    <row r="25" spans="5:50" x14ac:dyDescent="0.25">
      <c r="AN25" s="8">
        <f t="shared" ref="AN25:AU25" si="25">SUM(AN3:AN23)</f>
        <v>474568.2541099583</v>
      </c>
      <c r="AO25" s="8">
        <f t="shared" si="25"/>
        <v>-67918.965281575991</v>
      </c>
      <c r="AP25" s="8">
        <f t="shared" si="25"/>
        <v>-1698.7913446041903</v>
      </c>
      <c r="AQ25" s="8">
        <f t="shared" si="25"/>
        <v>-242587.77678514688</v>
      </c>
      <c r="AR25" s="8">
        <f t="shared" si="25"/>
        <v>162362.72069863119</v>
      </c>
      <c r="AS25" s="8">
        <f t="shared" si="25"/>
        <v>-29324.911875848258</v>
      </c>
      <c r="AT25" s="8">
        <f t="shared" si="25"/>
        <v>55320.342368724712</v>
      </c>
      <c r="AU25" s="9">
        <f t="shared" si="25"/>
        <v>188358.15119150764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76" priority="1" operator="lessThan">
      <formula>0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38FF99-0E1A-445E-A4DA-878F07FC0619}">
  <dimension ref="A1:AZ29"/>
  <sheetViews>
    <sheetView workbookViewId="0">
      <selection activeCell="M33" sqref="M33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0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v>3426.7781529188842</v>
      </c>
      <c r="K3">
        <v>1</v>
      </c>
      <c r="L3" s="2">
        <v>0</v>
      </c>
      <c r="O3">
        <f>$C$3</f>
        <v>3426.7781529188842</v>
      </c>
      <c r="P3">
        <f>O3*B5</f>
        <v>2741.4225223351077</v>
      </c>
      <c r="Q3" s="4">
        <f>B8</f>
        <v>1522.432587</v>
      </c>
      <c r="R3">
        <f t="shared" ref="R3:R23" si="0">$C$6</f>
        <v>2000000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3426.7781529188842</v>
      </c>
      <c r="AF3">
        <f t="shared" ref="AF3:AG23" si="4">-$Z3*P3</f>
        <v>-2741.4225223351077</v>
      </c>
      <c r="AG3">
        <f t="shared" si="4"/>
        <v>-1522.432587</v>
      </c>
      <c r="AH3">
        <f t="shared" ref="AH3:AH23" si="5">-X3*R3</f>
        <v>0</v>
      </c>
      <c r="AI3">
        <f t="shared" ref="AI3:AI23" si="6">SUM(AE3:AH3)</f>
        <v>-837.07695641622354</v>
      </c>
      <c r="AJ3">
        <f t="shared" ref="AJ3:AJ23" si="7">AB3-AC3</f>
        <v>0</v>
      </c>
      <c r="AL3">
        <f t="shared" ref="AL3:AL23" si="8">SUM(AI3:AK3)</f>
        <v>-837.07695641622354</v>
      </c>
      <c r="AN3">
        <f t="shared" ref="AN3:AU23" si="9">AE3*$K3</f>
        <v>3426.7781529188842</v>
      </c>
      <c r="AO3">
        <f t="shared" si="9"/>
        <v>-2741.4225223351077</v>
      </c>
      <c r="AP3">
        <f t="shared" si="9"/>
        <v>-1522.432587</v>
      </c>
      <c r="AQ3">
        <f t="shared" si="9"/>
        <v>0</v>
      </c>
      <c r="AR3">
        <f t="shared" si="9"/>
        <v>-837.07695641622354</v>
      </c>
      <c r="AS3">
        <f t="shared" si="9"/>
        <v>0</v>
      </c>
      <c r="AT3">
        <f t="shared" si="9"/>
        <v>0</v>
      </c>
      <c r="AU3">
        <f t="shared" si="9"/>
        <v>-837.07695641622354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3669.9043740612706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 t="array" ref="F4:F23">EconomicRates!C44:C63</f>
        <v>1.5900000000000001E-2</v>
      </c>
      <c r="G4" s="5">
        <f t="array" ref="G4:G23">EconomicRates!D44:D63</f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Mortalities!B2:B21</f>
        <v>1.784809E-3</v>
      </c>
      <c r="R4">
        <f t="shared" si="0"/>
        <v>2000000</v>
      </c>
      <c r="S4">
        <f t="shared" si="1"/>
        <v>324.8082633431772</v>
      </c>
      <c r="U4">
        <f t="shared" ref="U4:U23" si="13">M4</f>
        <v>1.784809E-3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1.784809E-3</v>
      </c>
      <c r="Y4">
        <f t="shared" ref="Y4:Y23" si="17">V4*W4</f>
        <v>0.01</v>
      </c>
      <c r="Z4">
        <f t="shared" ref="Z4:Z23" si="18">MAX(0, W4-X4-Y4)</f>
        <v>0.98821519099999999</v>
      </c>
      <c r="AB4">
        <f t="shared" ref="AB4:AB23" si="19">AC3</f>
        <v>0</v>
      </c>
      <c r="AC4">
        <f t="shared" si="2"/>
        <v>320.98045999805618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-3569.6179999999999</v>
      </c>
      <c r="AI4">
        <f t="shared" si="6"/>
        <v>-3569.6179999999999</v>
      </c>
      <c r="AJ4">
        <f t="shared" si="7"/>
        <v>-320.98045999805618</v>
      </c>
      <c r="AK4">
        <f>G4*MAX(0, SUM(AB4, AE4:AF4))</f>
        <v>0</v>
      </c>
      <c r="AL4">
        <f t="shared" si="8"/>
        <v>-3890.5984599980561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-3348.9239140632326</v>
      </c>
      <c r="AR4">
        <f t="shared" si="9"/>
        <v>-3348.9239140632326</v>
      </c>
      <c r="AS4">
        <f t="shared" si="9"/>
        <v>-301.13562247683285</v>
      </c>
      <c r="AT4">
        <f t="shared" si="9"/>
        <v>0</v>
      </c>
      <c r="AU4">
        <f t="shared" si="9"/>
        <v>-3650.0595365400654</v>
      </c>
      <c r="AW4">
        <v>1</v>
      </c>
      <c r="AX4">
        <f>(R4*SUMPRODUCT(K5:$K$23, X5:$X$23)-$AZ$3*SUMPRODUCT(K4:$K$22, W5:$W$23))/Z4</f>
        <v>324.8082633431772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v>3.6400000000000002E-2</v>
      </c>
      <c r="G5" s="5"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1.7924099999999999E-3</v>
      </c>
      <c r="O5">
        <f t="shared" ref="O5:O23" si="21">$C$3</f>
        <v>3426.7781529188842</v>
      </c>
      <c r="P5">
        <f t="shared" ref="P5:P23" si="22">O5*$C$5</f>
        <v>171.33890764594423</v>
      </c>
      <c r="Q5" s="4">
        <f t="shared" ref="Q5:Q23" si="23">$C$8</f>
        <v>25</v>
      </c>
      <c r="R5">
        <f t="shared" si="0"/>
        <v>2000000</v>
      </c>
      <c r="S5">
        <f t="shared" si="1"/>
        <v>680.12239617453383</v>
      </c>
      <c r="U5">
        <f t="shared" si="13"/>
        <v>1.7924099999999999E-3</v>
      </c>
      <c r="V5">
        <f t="shared" si="14"/>
        <v>0.01</v>
      </c>
      <c r="W5">
        <f t="shared" si="15"/>
        <v>0.98821519099999999</v>
      </c>
      <c r="X5">
        <f t="shared" si="16"/>
        <v>1.7712867905003099E-3</v>
      </c>
      <c r="Y5">
        <f t="shared" si="17"/>
        <v>9.8821519099999994E-3</v>
      </c>
      <c r="Z5">
        <f t="shared" si="18"/>
        <v>0.97656175229949971</v>
      </c>
      <c r="AB5">
        <f t="shared" si="19"/>
        <v>320.98045999805618</v>
      </c>
      <c r="AC5">
        <f t="shared" si="2"/>
        <v>664.18151898633732</v>
      </c>
      <c r="AE5">
        <f t="shared" si="3"/>
        <v>3346.4604777561085</v>
      </c>
      <c r="AF5">
        <f t="shared" si="4"/>
        <v>-167.32302388780545</v>
      </c>
      <c r="AG5">
        <f t="shared" si="4"/>
        <v>-24.414043807487491</v>
      </c>
      <c r="AH5">
        <f t="shared" si="5"/>
        <v>-3542.5735810006199</v>
      </c>
      <c r="AI5">
        <f t="shared" si="6"/>
        <v>-387.85017093980423</v>
      </c>
      <c r="AJ5">
        <f t="shared" si="7"/>
        <v>-343.20105898828115</v>
      </c>
      <c r="AK5">
        <f>G5*SUM(AB5, AE5:AF5)</f>
        <v>143.50483446852073</v>
      </c>
      <c r="AL5">
        <f t="shared" si="8"/>
        <v>-587.54639545956468</v>
      </c>
      <c r="AN5">
        <f t="shared" si="9"/>
        <v>2889.8778157112938</v>
      </c>
      <c r="AO5">
        <f t="shared" si="9"/>
        <v>-144.4938907855647</v>
      </c>
      <c r="AP5">
        <f t="shared" si="9"/>
        <v>-21.083052992865426</v>
      </c>
      <c r="AQ5">
        <f t="shared" si="9"/>
        <v>-3059.2337397402034</v>
      </c>
      <c r="AR5">
        <f t="shared" si="9"/>
        <v>-334.93286780733962</v>
      </c>
      <c r="AS5">
        <f t="shared" si="9"/>
        <v>-296.37556854216649</v>
      </c>
      <c r="AT5">
        <f t="shared" si="9"/>
        <v>123.92539530482505</v>
      </c>
      <c r="AU5">
        <f t="shared" si="9"/>
        <v>-507.38304104468108</v>
      </c>
      <c r="AW5">
        <v>2</v>
      </c>
      <c r="AX5">
        <f>(R5*SUMPRODUCT(K6:$K$23, X6:$X$23)-$AZ$3*SUMPRODUCT(K5:$K$22, W6:$W$23))/Z5</f>
        <v>680.12239617453383</v>
      </c>
    </row>
    <row r="6" spans="1:52" x14ac:dyDescent="0.25">
      <c r="A6" t="s">
        <v>16</v>
      </c>
      <c r="C6" s="2">
        <v>2000000</v>
      </c>
      <c r="E6">
        <v>2006</v>
      </c>
      <c r="F6" s="5">
        <v>5.8799999999999998E-2</v>
      </c>
      <c r="G6" s="5"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1.8014369999999999E-3</v>
      </c>
      <c r="O6">
        <f t="shared" si="21"/>
        <v>3426.7781529188842</v>
      </c>
      <c r="P6">
        <f t="shared" si="22"/>
        <v>171.33890764594423</v>
      </c>
      <c r="Q6" s="4">
        <f t="shared" si="23"/>
        <v>25</v>
      </c>
      <c r="R6">
        <f t="shared" si="0"/>
        <v>2000000</v>
      </c>
      <c r="S6">
        <f t="shared" si="1"/>
        <v>1055.7609968689289</v>
      </c>
      <c r="U6">
        <f t="shared" si="13"/>
        <v>1.8014369999999999E-3</v>
      </c>
      <c r="V6">
        <f t="shared" si="14"/>
        <v>0.01</v>
      </c>
      <c r="W6">
        <f t="shared" si="15"/>
        <v>0.97656175229949971</v>
      </c>
      <c r="X6">
        <f t="shared" si="16"/>
        <v>1.7592144733771537E-3</v>
      </c>
      <c r="Y6">
        <f t="shared" si="17"/>
        <v>9.765617522994997E-3</v>
      </c>
      <c r="Z6">
        <f t="shared" si="18"/>
        <v>0.9650369203031276</v>
      </c>
      <c r="AB6">
        <f t="shared" si="19"/>
        <v>664.18151898633732</v>
      </c>
      <c r="AC6">
        <f t="shared" si="2"/>
        <v>1018.8483409945511</v>
      </c>
      <c r="AE6">
        <f t="shared" si="3"/>
        <v>3306.96743525488</v>
      </c>
      <c r="AF6">
        <f t="shared" si="4"/>
        <v>-165.34837176274402</v>
      </c>
      <c r="AG6">
        <f t="shared" si="4"/>
        <v>-24.125923007578191</v>
      </c>
      <c r="AH6">
        <f t="shared" si="5"/>
        <v>-3518.4289467543076</v>
      </c>
      <c r="AI6">
        <f t="shared" si="6"/>
        <v>-400.93580626974972</v>
      </c>
      <c r="AJ6">
        <f t="shared" si="7"/>
        <v>-354.66682200821379</v>
      </c>
      <c r="AK6">
        <f>G6*SUM(AB6, AE6:AF6)</f>
        <v>222.6393340749907</v>
      </c>
      <c r="AL6">
        <f t="shared" si="8"/>
        <v>-532.96329420297275</v>
      </c>
      <c r="AN6">
        <f t="shared" si="9"/>
        <v>2575.5529443826472</v>
      </c>
      <c r="AO6">
        <f t="shared" si="9"/>
        <v>-128.77764721913238</v>
      </c>
      <c r="AP6">
        <f t="shared" si="9"/>
        <v>-18.789901398992122</v>
      </c>
      <c r="AQ6">
        <f t="shared" si="9"/>
        <v>-2740.2447138750731</v>
      </c>
      <c r="AR6">
        <f t="shared" si="9"/>
        <v>-312.2593181105504</v>
      </c>
      <c r="AS6">
        <f t="shared" si="9"/>
        <v>-276.22382003519408</v>
      </c>
      <c r="AT6">
        <f t="shared" si="9"/>
        <v>173.39735078704777</v>
      </c>
      <c r="AU6">
        <f t="shared" si="9"/>
        <v>-415.08578735869662</v>
      </c>
      <c r="AW6">
        <v>3</v>
      </c>
      <c r="AX6">
        <f>(R6*SUMPRODUCT(K7:$K$23, X7:$X$23)-$AZ$3*SUMPRODUCT(K6:$K$22, W7:$W$23))/Z6</f>
        <v>1055.7609968689289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v>5.4699999999999999E-2</v>
      </c>
      <c r="G7" s="5"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1.8114139999999999E-3</v>
      </c>
      <c r="O7">
        <f t="shared" si="21"/>
        <v>3426.7781529188842</v>
      </c>
      <c r="P7">
        <f t="shared" si="22"/>
        <v>171.33890764594423</v>
      </c>
      <c r="Q7" s="4">
        <f t="shared" si="23"/>
        <v>25</v>
      </c>
      <c r="R7">
        <f t="shared" si="0"/>
        <v>2000000</v>
      </c>
      <c r="S7">
        <f t="shared" si="1"/>
        <v>1376.0969438185753</v>
      </c>
      <c r="U7">
        <f t="shared" si="13"/>
        <v>1.8114139999999999E-3</v>
      </c>
      <c r="V7">
        <f t="shared" si="14"/>
        <v>0.01</v>
      </c>
      <c r="W7">
        <f t="shared" si="15"/>
        <v>0.9650369203031276</v>
      </c>
      <c r="X7">
        <f t="shared" si="16"/>
        <v>1.7480813879539696E-3</v>
      </c>
      <c r="Y7">
        <f t="shared" si="17"/>
        <v>9.6503692030312765E-3</v>
      </c>
      <c r="Z7">
        <f t="shared" si="18"/>
        <v>0.95363846971214228</v>
      </c>
      <c r="AB7">
        <f t="shared" si="19"/>
        <v>1018.8483409945511</v>
      </c>
      <c r="AC7">
        <f t="shared" si="2"/>
        <v>1312.2989836787019</v>
      </c>
      <c r="AE7">
        <f t="shared" si="3"/>
        <v>3267.9074737925662</v>
      </c>
      <c r="AF7">
        <f t="shared" si="4"/>
        <v>-163.39537368962834</v>
      </c>
      <c r="AG7">
        <f t="shared" si="4"/>
        <v>-23.840961742803557</v>
      </c>
      <c r="AH7">
        <f t="shared" si="5"/>
        <v>-3496.1627759079392</v>
      </c>
      <c r="AI7">
        <f t="shared" si="6"/>
        <v>-415.49163754780511</v>
      </c>
      <c r="AJ7">
        <f t="shared" si="7"/>
        <v>-293.45064268415081</v>
      </c>
      <c r="AK7">
        <f>G7*SUM(AB7, AE7:AF7)</f>
        <v>202.45699765788669</v>
      </c>
      <c r="AL7">
        <f t="shared" si="8"/>
        <v>-506.48528257406923</v>
      </c>
      <c r="AN7">
        <f t="shared" si="9"/>
        <v>2303.912394566511</v>
      </c>
      <c r="AO7">
        <f t="shared" si="9"/>
        <v>-115.19561972832558</v>
      </c>
      <c r="AP7">
        <f t="shared" si="9"/>
        <v>-16.808152525164701</v>
      </c>
      <c r="AQ7">
        <f t="shared" si="9"/>
        <v>-2464.835010609499</v>
      </c>
      <c r="AR7">
        <f t="shared" si="9"/>
        <v>-292.92638829647825</v>
      </c>
      <c r="AS7">
        <f t="shared" si="9"/>
        <v>-206.88608178030645</v>
      </c>
      <c r="AT7">
        <f t="shared" si="9"/>
        <v>142.73451436781292</v>
      </c>
      <c r="AU7">
        <f t="shared" si="9"/>
        <v>-357.07795570897179</v>
      </c>
      <c r="AW7">
        <v>4</v>
      </c>
      <c r="AX7">
        <f>(R7*SUMPRODUCT(K8:$K$23, X8:$X$23)-$AZ$3*SUMPRODUCT(K7:$K$22, W8:$W$23))/Z7</f>
        <v>1376.0969438185753</v>
      </c>
    </row>
    <row r="8" spans="1:52" x14ac:dyDescent="0.25">
      <c r="B8" s="2">
        <f>'T.26.04.A'!B8</f>
        <v>1522.432587</v>
      </c>
      <c r="C8" s="2">
        <f>'T.26.04.A'!C8</f>
        <v>25</v>
      </c>
      <c r="E8">
        <v>2008</v>
      </c>
      <c r="F8" s="5">
        <v>2.2499999999999999E-2</v>
      </c>
      <c r="G8" s="5"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1.8237660000000001E-3</v>
      </c>
      <c r="O8">
        <f t="shared" si="21"/>
        <v>3426.7781529188842</v>
      </c>
      <c r="P8">
        <f t="shared" si="22"/>
        <v>171.33890764594423</v>
      </c>
      <c r="Q8" s="4">
        <f t="shared" si="23"/>
        <v>25</v>
      </c>
      <c r="R8">
        <f t="shared" si="0"/>
        <v>2000000</v>
      </c>
      <c r="S8">
        <f t="shared" si="1"/>
        <v>1584.4382738059367</v>
      </c>
      <c r="U8">
        <f t="shared" si="13"/>
        <v>1.8237660000000001E-3</v>
      </c>
      <c r="V8">
        <f t="shared" si="14"/>
        <v>0.01</v>
      </c>
      <c r="W8">
        <f t="shared" si="15"/>
        <v>0.95363846971214228</v>
      </c>
      <c r="X8">
        <f t="shared" si="16"/>
        <v>1.739213417353035E-3</v>
      </c>
      <c r="Y8">
        <f t="shared" si="17"/>
        <v>9.5363846971214233E-3</v>
      </c>
      <c r="Z8">
        <f t="shared" si="18"/>
        <v>0.94236287159766785</v>
      </c>
      <c r="AB8">
        <f t="shared" si="19"/>
        <v>1312.2989836787019</v>
      </c>
      <c r="AC8">
        <f t="shared" si="2"/>
        <v>1493.1158015730143</v>
      </c>
      <c r="AE8">
        <f t="shared" si="3"/>
        <v>3229.2685005127919</v>
      </c>
      <c r="AF8">
        <f t="shared" si="4"/>
        <v>-161.46342502563962</v>
      </c>
      <c r="AG8">
        <f t="shared" si="4"/>
        <v>-23.559071789941697</v>
      </c>
      <c r="AH8">
        <f t="shared" si="5"/>
        <v>-3478.4268347060702</v>
      </c>
      <c r="AI8">
        <f t="shared" si="6"/>
        <v>-434.18083100885951</v>
      </c>
      <c r="AJ8">
        <f t="shared" si="7"/>
        <v>-180.81681789431241</v>
      </c>
      <c r="AK8">
        <f t="shared" ref="AK8:AK23" si="24">G8*SUM(AB8:AB8, AE8:AF8)</f>
        <v>93.296216460232685</v>
      </c>
      <c r="AL8">
        <f t="shared" si="8"/>
        <v>-521.70143244293922</v>
      </c>
      <c r="AN8">
        <f t="shared" si="9"/>
        <v>2122.7706046887242</v>
      </c>
      <c r="AO8">
        <f t="shared" si="9"/>
        <v>-106.13853023443623</v>
      </c>
      <c r="AP8">
        <f t="shared" si="9"/>
        <v>-15.48663576952433</v>
      </c>
      <c r="AQ8">
        <f t="shared" si="9"/>
        <v>-2286.555680985326</v>
      </c>
      <c r="AR8">
        <f t="shared" si="9"/>
        <v>-285.41024230056235</v>
      </c>
      <c r="AS8">
        <f t="shared" si="9"/>
        <v>-118.8605486965391</v>
      </c>
      <c r="AT8">
        <f t="shared" si="9"/>
        <v>61.328584414398939</v>
      </c>
      <c r="AU8">
        <f t="shared" si="9"/>
        <v>-342.94220658270245</v>
      </c>
      <c r="AW8">
        <v>5</v>
      </c>
      <c r="AX8">
        <f>(R8*SUMPRODUCT(K9:$K$23, X9:$X$23)-$AZ$3*SUMPRODUCT(K8:$K$22, W9:$W$23))/Z8</f>
        <v>1584.4382738059367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1.843244E-3</v>
      </c>
      <c r="O9">
        <f t="shared" si="21"/>
        <v>3426.7781529188842</v>
      </c>
      <c r="P9">
        <f t="shared" si="22"/>
        <v>171.33890764594423</v>
      </c>
      <c r="Q9" s="4">
        <f t="shared" si="23"/>
        <v>25</v>
      </c>
      <c r="R9">
        <f t="shared" si="0"/>
        <v>2000000</v>
      </c>
      <c r="S9">
        <f t="shared" si="1"/>
        <v>1714.058987148582</v>
      </c>
      <c r="U9">
        <f t="shared" si="13"/>
        <v>1.843244E-3</v>
      </c>
      <c r="V9">
        <f t="shared" si="14"/>
        <v>0.01</v>
      </c>
      <c r="W9">
        <f t="shared" si="15"/>
        <v>0.94236287159766785</v>
      </c>
      <c r="X9">
        <f t="shared" si="16"/>
        <v>1.7370047088951716E-3</v>
      </c>
      <c r="Y9">
        <f t="shared" si="17"/>
        <v>9.4236287159766789E-3</v>
      </c>
      <c r="Z9">
        <f t="shared" si="18"/>
        <v>0.93120223817279602</v>
      </c>
      <c r="AB9">
        <f t="shared" si="19"/>
        <v>1493.1158015730143</v>
      </c>
      <c r="AC9">
        <f t="shared" si="2"/>
        <v>1596.1355651929553</v>
      </c>
      <c r="AE9">
        <f t="shared" si="3"/>
        <v>3191.0234857197047</v>
      </c>
      <c r="AF9">
        <f t="shared" si="4"/>
        <v>-159.55117428598527</v>
      </c>
      <c r="AG9">
        <f t="shared" si="4"/>
        <v>-23.280055954319899</v>
      </c>
      <c r="AH9">
        <f t="shared" si="5"/>
        <v>-3474.0094177903434</v>
      </c>
      <c r="AI9">
        <f t="shared" si="6"/>
        <v>-465.81716231094379</v>
      </c>
      <c r="AJ9">
        <f t="shared" si="7"/>
        <v>-103.01976361994093</v>
      </c>
      <c r="AK9">
        <f t="shared" si="24"/>
        <v>26.695069866739729</v>
      </c>
      <c r="AL9">
        <f t="shared" si="8"/>
        <v>-542.14185606414503</v>
      </c>
      <c r="AN9">
        <f t="shared" si="9"/>
        <v>1993.5659707863224</v>
      </c>
      <c r="AO9">
        <f t="shared" si="9"/>
        <v>-99.678298539316131</v>
      </c>
      <c r="AP9">
        <f t="shared" si="9"/>
        <v>-14.544025625704929</v>
      </c>
      <c r="AQ9">
        <f t="shared" si="9"/>
        <v>-2170.3591303829012</v>
      </c>
      <c r="AR9">
        <f t="shared" si="9"/>
        <v>-291.01548376159985</v>
      </c>
      <c r="AS9">
        <f t="shared" si="9"/>
        <v>-64.360759483675267</v>
      </c>
      <c r="AT9">
        <f t="shared" si="9"/>
        <v>16.677527793905533</v>
      </c>
      <c r="AU9">
        <f t="shared" si="9"/>
        <v>-338.69871545136959</v>
      </c>
      <c r="AW9">
        <v>6</v>
      </c>
      <c r="AX9">
        <f>(R9*SUMPRODUCT(K10:$K$23, X10:$X$23)-$AZ$3*SUMPRODUCT(K9:$K$22, W10:$W$23))/Z9</f>
        <v>1714.058987148582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1.8660479999999999E-3</v>
      </c>
      <c r="O10">
        <f t="shared" si="21"/>
        <v>3426.7781529188842</v>
      </c>
      <c r="P10">
        <f t="shared" si="22"/>
        <v>171.33890764594423</v>
      </c>
      <c r="Q10" s="4">
        <f t="shared" si="23"/>
        <v>25</v>
      </c>
      <c r="R10">
        <f t="shared" si="0"/>
        <v>2000000</v>
      </c>
      <c r="S10">
        <f t="shared" si="1"/>
        <v>1813.0215953801974</v>
      </c>
      <c r="U10">
        <f t="shared" si="13"/>
        <v>1.8660479999999999E-3</v>
      </c>
      <c r="V10">
        <f t="shared" si="14"/>
        <v>0.01</v>
      </c>
      <c r="W10">
        <f t="shared" si="15"/>
        <v>0.93120223817279602</v>
      </c>
      <c r="X10">
        <f t="shared" si="16"/>
        <v>1.7376680741378696E-3</v>
      </c>
      <c r="Y10">
        <f t="shared" si="17"/>
        <v>9.3120223817279597E-3</v>
      </c>
      <c r="Z10">
        <f t="shared" si="18"/>
        <v>0.92015254771693011</v>
      </c>
      <c r="AB10">
        <f t="shared" si="19"/>
        <v>1596.1355651929553</v>
      </c>
      <c r="AC10">
        <f t="shared" si="2"/>
        <v>1668.2564400549018</v>
      </c>
      <c r="AE10">
        <f t="shared" si="3"/>
        <v>3153.1586478690274</v>
      </c>
      <c r="AF10">
        <f t="shared" si="4"/>
        <v>-157.65793239345138</v>
      </c>
      <c r="AG10">
        <f t="shared" si="4"/>
        <v>-23.003813692923252</v>
      </c>
      <c r="AH10">
        <f t="shared" si="5"/>
        <v>-3475.3361482757391</v>
      </c>
      <c r="AI10">
        <f t="shared" si="6"/>
        <v>-502.83924649308665</v>
      </c>
      <c r="AJ10">
        <f t="shared" si="7"/>
        <v>-72.120874861946504</v>
      </c>
      <c r="AK10">
        <f t="shared" si="24"/>
        <v>18.825708750740983</v>
      </c>
      <c r="AL10">
        <f t="shared" si="8"/>
        <v>-556.13441260429215</v>
      </c>
      <c r="AN10">
        <f t="shared" si="9"/>
        <v>1871.6486663048031</v>
      </c>
      <c r="AO10">
        <f t="shared" si="9"/>
        <v>-93.582433315240152</v>
      </c>
      <c r="AP10">
        <f t="shared" si="9"/>
        <v>-13.654580066049485</v>
      </c>
      <c r="AQ10">
        <f t="shared" si="9"/>
        <v>-2062.8864555473961</v>
      </c>
      <c r="AR10">
        <f t="shared" si="9"/>
        <v>-298.47480262388297</v>
      </c>
      <c r="AS10">
        <f t="shared" si="9"/>
        <v>-42.809434704252354</v>
      </c>
      <c r="AT10">
        <f t="shared" si="9"/>
        <v>11.174544832807467</v>
      </c>
      <c r="AU10">
        <f t="shared" si="9"/>
        <v>-330.10969249532786</v>
      </c>
      <c r="AW10">
        <v>7</v>
      </c>
      <c r="AX10">
        <f>(R10*SUMPRODUCT(K11:$K$23, X11:$X$23)-$AZ$3*SUMPRODUCT(K10:$K$22, W11:$W$23))/Z10</f>
        <v>1813.0215953801974</v>
      </c>
    </row>
    <row r="11" spans="1:52" x14ac:dyDescent="0.25">
      <c r="A11" t="s">
        <v>33</v>
      </c>
      <c r="C11" s="7">
        <f>AU25</f>
        <v>-10967.548836483955</v>
      </c>
      <c r="E11">
        <v>2011</v>
      </c>
      <c r="F11" s="5">
        <v>1.5E-3</v>
      </c>
      <c r="G11" s="5"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1.8888519999999999E-3</v>
      </c>
      <c r="O11">
        <f t="shared" si="21"/>
        <v>3426.7781529188842</v>
      </c>
      <c r="P11">
        <f t="shared" si="22"/>
        <v>171.33890764594423</v>
      </c>
      <c r="Q11" s="4">
        <f t="shared" si="23"/>
        <v>25</v>
      </c>
      <c r="R11">
        <f t="shared" si="0"/>
        <v>2000000</v>
      </c>
      <c r="S11">
        <f t="shared" si="1"/>
        <v>1881.225417236257</v>
      </c>
      <c r="U11">
        <f t="shared" si="13"/>
        <v>1.8888519999999999E-3</v>
      </c>
      <c r="V11">
        <f t="shared" si="14"/>
        <v>0.01</v>
      </c>
      <c r="W11">
        <f t="shared" si="15"/>
        <v>0.92015254771693011</v>
      </c>
      <c r="X11">
        <f t="shared" si="16"/>
        <v>1.7380319800602189E-3</v>
      </c>
      <c r="Y11">
        <f t="shared" si="17"/>
        <v>9.2015254771693009E-3</v>
      </c>
      <c r="Z11">
        <f t="shared" si="18"/>
        <v>0.90921299025970059</v>
      </c>
      <c r="AB11">
        <f t="shared" si="19"/>
        <v>1668.2564400549018</v>
      </c>
      <c r="AC11">
        <f t="shared" si="2"/>
        <v>1710.4345869579302</v>
      </c>
      <c r="AE11">
        <f t="shared" si="3"/>
        <v>3115.6712113719923</v>
      </c>
      <c r="AF11">
        <f t="shared" si="4"/>
        <v>-155.78356056859963</v>
      </c>
      <c r="AG11">
        <f t="shared" si="4"/>
        <v>-22.730324756492514</v>
      </c>
      <c r="AH11">
        <f t="shared" si="5"/>
        <v>-3476.0639601204375</v>
      </c>
      <c r="AI11">
        <f t="shared" si="6"/>
        <v>-538.90663407353713</v>
      </c>
      <c r="AJ11">
        <f t="shared" si="7"/>
        <v>-42.178146903028392</v>
      </c>
      <c r="AK11">
        <f t="shared" si="24"/>
        <v>11.107545818059906</v>
      </c>
      <c r="AL11">
        <f t="shared" si="8"/>
        <v>-569.97723515850566</v>
      </c>
      <c r="AN11">
        <f t="shared" si="9"/>
        <v>1758.8177958298693</v>
      </c>
      <c r="AO11">
        <f t="shared" si="9"/>
        <v>-87.940889791493476</v>
      </c>
      <c r="AP11">
        <f t="shared" si="9"/>
        <v>-12.831424426554515</v>
      </c>
      <c r="AQ11">
        <f t="shared" si="9"/>
        <v>-1962.2619775115702</v>
      </c>
      <c r="AR11">
        <f t="shared" si="9"/>
        <v>-304.21649589974862</v>
      </c>
      <c r="AS11">
        <f t="shared" si="9"/>
        <v>-23.809853587056089</v>
      </c>
      <c r="AT11">
        <f t="shared" si="9"/>
        <v>6.2702858958588967</v>
      </c>
      <c r="AU11">
        <f t="shared" si="9"/>
        <v>-321.75606359094587</v>
      </c>
      <c r="AW11">
        <v>8</v>
      </c>
      <c r="AX11">
        <f>(R11*SUMPRODUCT(K12:$K$23, X12:$X$23)-$AZ$3*SUMPRODUCT(K11:$K$22, W12:$W$23))/Z11</f>
        <v>1881.225417236257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1.917357E-3</v>
      </c>
      <c r="O12">
        <f t="shared" si="21"/>
        <v>3426.7781529188842</v>
      </c>
      <c r="P12">
        <f t="shared" si="22"/>
        <v>171.33890764594423</v>
      </c>
      <c r="Q12" s="4">
        <f t="shared" si="23"/>
        <v>25</v>
      </c>
      <c r="R12">
        <f t="shared" si="0"/>
        <v>2000000</v>
      </c>
      <c r="S12">
        <f t="shared" si="1"/>
        <v>1917.8508320158846</v>
      </c>
      <c r="U12">
        <f t="shared" si="13"/>
        <v>1.917357E-3</v>
      </c>
      <c r="V12">
        <f t="shared" si="14"/>
        <v>0.01</v>
      </c>
      <c r="W12">
        <f t="shared" si="15"/>
        <v>0.90921299025970059</v>
      </c>
      <c r="X12">
        <f t="shared" si="16"/>
        <v>1.7432858913653687E-3</v>
      </c>
      <c r="Y12">
        <f t="shared" si="17"/>
        <v>9.0921299025970067E-3</v>
      </c>
      <c r="Z12">
        <f t="shared" si="18"/>
        <v>0.89837757446573818</v>
      </c>
      <c r="AB12">
        <f t="shared" si="19"/>
        <v>1710.4345869579302</v>
      </c>
      <c r="AC12">
        <f t="shared" si="2"/>
        <v>1722.9541786535283</v>
      </c>
      <c r="AE12">
        <f t="shared" si="3"/>
        <v>3078.5406452514494</v>
      </c>
      <c r="AF12">
        <f t="shared" si="4"/>
        <v>-153.92703226257251</v>
      </c>
      <c r="AG12">
        <f t="shared" si="4"/>
        <v>-22.459439361643454</v>
      </c>
      <c r="AH12">
        <f t="shared" si="5"/>
        <v>-3486.5717827307376</v>
      </c>
      <c r="AI12">
        <f t="shared" si="6"/>
        <v>-584.41760910350422</v>
      </c>
      <c r="AJ12">
        <f t="shared" si="7"/>
        <v>-12.519591695598137</v>
      </c>
      <c r="AK12">
        <f t="shared" si="24"/>
        <v>10.660610859877655</v>
      </c>
      <c r="AL12">
        <f t="shared" si="8"/>
        <v>-586.27658993922466</v>
      </c>
      <c r="AN12">
        <f t="shared" si="9"/>
        <v>1652.1126877640568</v>
      </c>
      <c r="AO12">
        <f t="shared" si="9"/>
        <v>-82.605634388202859</v>
      </c>
      <c r="AP12">
        <f t="shared" si="9"/>
        <v>-12.052959179432213</v>
      </c>
      <c r="AQ12">
        <f t="shared" si="9"/>
        <v>-1871.0844334423641</v>
      </c>
      <c r="AR12">
        <f t="shared" si="9"/>
        <v>-313.63033924594237</v>
      </c>
      <c r="AS12">
        <f t="shared" si="9"/>
        <v>-6.7186952096368353</v>
      </c>
      <c r="AT12">
        <f t="shared" si="9"/>
        <v>5.7210647805108348</v>
      </c>
      <c r="AU12">
        <f t="shared" si="9"/>
        <v>-314.6279696750683</v>
      </c>
      <c r="AW12">
        <v>9</v>
      </c>
      <c r="AX12">
        <f>(R12*SUMPRODUCT(K13:$K$23, X13:$X$23)-$AZ$3*SUMPRODUCT(K12:$K$22, W13:$W$23))/Z12</f>
        <v>1917.8508320158846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1.947287E-3</v>
      </c>
      <c r="O13">
        <f t="shared" si="21"/>
        <v>3426.7781529188842</v>
      </c>
      <c r="P13">
        <f t="shared" si="22"/>
        <v>171.33890764594423</v>
      </c>
      <c r="Q13" s="4">
        <f t="shared" si="23"/>
        <v>25</v>
      </c>
      <c r="R13">
        <f t="shared" si="0"/>
        <v>2000000</v>
      </c>
      <c r="S13">
        <f t="shared" si="1"/>
        <v>1922.998759298287</v>
      </c>
      <c r="U13">
        <f t="shared" si="13"/>
        <v>1.947287E-3</v>
      </c>
      <c r="V13">
        <f t="shared" si="14"/>
        <v>0.01</v>
      </c>
      <c r="W13">
        <f t="shared" si="15"/>
        <v>0.89837757446573818</v>
      </c>
      <c r="X13">
        <f t="shared" si="16"/>
        <v>1.7493989718486639E-3</v>
      </c>
      <c r="Y13">
        <f t="shared" si="17"/>
        <v>8.983775744657382E-3</v>
      </c>
      <c r="Z13">
        <f t="shared" si="18"/>
        <v>0.88764439974923215</v>
      </c>
      <c r="AB13">
        <f t="shared" si="19"/>
        <v>1722.9541786535283</v>
      </c>
      <c r="AC13">
        <f t="shared" si="2"/>
        <v>1706.9390794158462</v>
      </c>
      <c r="AE13">
        <f t="shared" si="3"/>
        <v>3041.7604366214655</v>
      </c>
      <c r="AF13">
        <f t="shared" si="4"/>
        <v>-152.08802183107329</v>
      </c>
      <c r="AG13">
        <f t="shared" si="4"/>
        <v>-22.191109993730805</v>
      </c>
      <c r="AH13">
        <f t="shared" si="5"/>
        <v>-3498.7979436973278</v>
      </c>
      <c r="AI13">
        <f t="shared" si="6"/>
        <v>-631.31663890066602</v>
      </c>
      <c r="AJ13">
        <f t="shared" si="7"/>
        <v>16.01509923768208</v>
      </c>
      <c r="AK13">
        <f t="shared" si="24"/>
        <v>9.2252531868878407</v>
      </c>
      <c r="AL13">
        <f t="shared" si="8"/>
        <v>-606.07628647609613</v>
      </c>
      <c r="AN13">
        <f t="shared" si="9"/>
        <v>1552.1293366235602</v>
      </c>
      <c r="AO13">
        <f t="shared" si="9"/>
        <v>-77.606466831178011</v>
      </c>
      <c r="AP13">
        <f t="shared" si="9"/>
        <v>-11.323532392237567</v>
      </c>
      <c r="AQ13">
        <f t="shared" si="9"/>
        <v>-1785.3434037568895</v>
      </c>
      <c r="AR13">
        <f t="shared" si="9"/>
        <v>-322.14406635674482</v>
      </c>
      <c r="AS13">
        <f t="shared" si="9"/>
        <v>8.1720785951682711</v>
      </c>
      <c r="AT13">
        <f t="shared" si="9"/>
        <v>4.7074009960668448</v>
      </c>
      <c r="AU13">
        <f t="shared" si="9"/>
        <v>-309.2645867655097</v>
      </c>
      <c r="AW13">
        <v>10</v>
      </c>
      <c r="AX13">
        <f>(R13*SUMPRODUCT(K14:$K$23, X14:$X$23)-$AZ$3*SUMPRODUCT(K13:$K$22, W14:$W$23))/Z13</f>
        <v>1922.998759298287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10"/>
        <v>5.1400000000000001E-2</v>
      </c>
      <c r="I14" s="5">
        <f t="shared" si="11"/>
        <v>1.0514000000000001</v>
      </c>
      <c r="J14">
        <f t="shared" si="12"/>
        <v>0.95111280197831449</v>
      </c>
      <c r="K14">
        <f t="shared" si="20"/>
        <v>0.48532753093089492</v>
      </c>
      <c r="L14" s="2">
        <v>11</v>
      </c>
      <c r="M14" s="6">
        <v>1.9819680000000002E-3</v>
      </c>
      <c r="O14">
        <f t="shared" si="21"/>
        <v>3426.7781529188842</v>
      </c>
      <c r="P14">
        <f t="shared" si="22"/>
        <v>171.33890764594423</v>
      </c>
      <c r="Q14" s="4">
        <f t="shared" si="23"/>
        <v>25</v>
      </c>
      <c r="R14">
        <f t="shared" si="0"/>
        <v>2000000</v>
      </c>
      <c r="S14">
        <f t="shared" si="1"/>
        <v>1894.5463391873523</v>
      </c>
      <c r="U14">
        <f t="shared" si="13"/>
        <v>1.9819680000000002E-3</v>
      </c>
      <c r="V14">
        <f t="shared" si="14"/>
        <v>0.01</v>
      </c>
      <c r="W14">
        <f t="shared" si="15"/>
        <v>0.88764439974923215</v>
      </c>
      <c r="X14">
        <f t="shared" si="16"/>
        <v>1.7592827956821864E-3</v>
      </c>
      <c r="Y14">
        <f t="shared" si="17"/>
        <v>8.8764439974923209E-3</v>
      </c>
      <c r="Z14">
        <f t="shared" si="18"/>
        <v>0.87700867295605767</v>
      </c>
      <c r="AB14">
        <f t="shared" si="19"/>
        <v>1706.9390794158462</v>
      </c>
      <c r="AC14">
        <f t="shared" si="2"/>
        <v>1661.533570784457</v>
      </c>
      <c r="AE14">
        <f t="shared" si="3"/>
        <v>3005.3141604062012</v>
      </c>
      <c r="AF14">
        <f t="shared" si="4"/>
        <v>-150.26570802031009</v>
      </c>
      <c r="AG14">
        <f t="shared" si="4"/>
        <v>-21.92521682390144</v>
      </c>
      <c r="AH14">
        <f t="shared" si="5"/>
        <v>-3518.5655913643727</v>
      </c>
      <c r="AI14">
        <f t="shared" si="6"/>
        <v>-685.44235580238319</v>
      </c>
      <c r="AJ14">
        <f t="shared" si="7"/>
        <v>45.405508631389239</v>
      </c>
      <c r="AK14">
        <f t="shared" si="24"/>
        <v>8.2115775572431282</v>
      </c>
      <c r="AL14">
        <f t="shared" si="8"/>
        <v>-631.82526961375083</v>
      </c>
      <c r="AN14">
        <f t="shared" si="9"/>
        <v>1458.561701141597</v>
      </c>
      <c r="AO14">
        <f t="shared" si="9"/>
        <v>-72.928085057079869</v>
      </c>
      <c r="AP14">
        <f t="shared" si="9"/>
        <v>-10.640911346268604</v>
      </c>
      <c r="AQ14">
        <f t="shared" si="9"/>
        <v>-1707.6567508752753</v>
      </c>
      <c r="AR14">
        <f t="shared" si="9"/>
        <v>-332.66404613702662</v>
      </c>
      <c r="AS14">
        <f t="shared" si="9"/>
        <v>22.036543394733577</v>
      </c>
      <c r="AT14">
        <f t="shared" si="9"/>
        <v>3.9853046609043568</v>
      </c>
      <c r="AU14">
        <f t="shared" si="9"/>
        <v>-306.6421980813887</v>
      </c>
      <c r="AW14">
        <v>11</v>
      </c>
      <c r="AX14">
        <f>(R14*SUMPRODUCT(K15:$K$23, X15:$X$23)-$AZ$3*SUMPRODUCT(K14:$K$22, W15:$W$23))/Z14</f>
        <v>1894.5463391873523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10"/>
        <v>5.1900000000000002E-2</v>
      </c>
      <c r="I15" s="5">
        <f t="shared" si="11"/>
        <v>1.0519000000000001</v>
      </c>
      <c r="J15">
        <f t="shared" si="12"/>
        <v>0.95066070919288903</v>
      </c>
      <c r="K15">
        <f t="shared" si="20"/>
        <v>0.46138181474559836</v>
      </c>
      <c r="L15" s="2">
        <v>12</v>
      </c>
      <c r="M15" s="6">
        <v>2.0299509999999999E-3</v>
      </c>
      <c r="O15">
        <f t="shared" si="21"/>
        <v>3426.7781529188842</v>
      </c>
      <c r="P15">
        <f t="shared" si="22"/>
        <v>171.33890764594423</v>
      </c>
      <c r="Q15" s="4">
        <f t="shared" si="23"/>
        <v>25</v>
      </c>
      <c r="R15">
        <f t="shared" si="0"/>
        <v>2000000</v>
      </c>
      <c r="S15">
        <f t="shared" si="1"/>
        <v>1824.4348775331298</v>
      </c>
      <c r="U15">
        <f t="shared" si="13"/>
        <v>2.0299509999999999E-3</v>
      </c>
      <c r="V15">
        <f t="shared" si="14"/>
        <v>0.01</v>
      </c>
      <c r="W15">
        <f t="shared" si="15"/>
        <v>0.87700867295605767</v>
      </c>
      <c r="X15">
        <f t="shared" si="16"/>
        <v>1.7802846326758221E-3</v>
      </c>
      <c r="Y15">
        <f t="shared" si="17"/>
        <v>8.7700867295605767E-3</v>
      </c>
      <c r="Z15">
        <f t="shared" si="18"/>
        <v>0.8664583015938212</v>
      </c>
      <c r="AB15">
        <f t="shared" si="19"/>
        <v>1661.533570784457</v>
      </c>
      <c r="AC15">
        <f t="shared" si="2"/>
        <v>1580.7967453558867</v>
      </c>
      <c r="AE15">
        <f t="shared" si="3"/>
        <v>2969.160378316908</v>
      </c>
      <c r="AF15">
        <f t="shared" si="4"/>
        <v>-148.45801891584543</v>
      </c>
      <c r="AG15">
        <f t="shared" si="4"/>
        <v>-21.661457539845529</v>
      </c>
      <c r="AH15">
        <f t="shared" si="5"/>
        <v>-3560.5692653516444</v>
      </c>
      <c r="AI15">
        <f t="shared" si="6"/>
        <v>-761.52836349042764</v>
      </c>
      <c r="AJ15">
        <f t="shared" si="7"/>
        <v>80.736825428570228</v>
      </c>
      <c r="AK15">
        <f t="shared" si="24"/>
        <v>18.377167313760634</v>
      </c>
      <c r="AL15">
        <f t="shared" si="8"/>
        <v>-662.41437074809676</v>
      </c>
      <c r="AN15">
        <f t="shared" si="9"/>
        <v>1369.9166036185825</v>
      </c>
      <c r="AO15">
        <f t="shared" si="9"/>
        <v>-68.495830180929133</v>
      </c>
      <c r="AP15">
        <f t="shared" si="9"/>
        <v>-9.9942025897686548</v>
      </c>
      <c r="AQ15">
        <f t="shared" si="9"/>
        <v>-1642.7819091753436</v>
      </c>
      <c r="AR15">
        <f t="shared" si="9"/>
        <v>-351.35533832745915</v>
      </c>
      <c r="AS15">
        <f t="shared" si="9"/>
        <v>37.250503033032302</v>
      </c>
      <c r="AT15">
        <f t="shared" si="9"/>
        <v>8.4788908051063743</v>
      </c>
      <c r="AU15">
        <f t="shared" si="9"/>
        <v>-305.62594448932049</v>
      </c>
      <c r="AW15">
        <v>12</v>
      </c>
      <c r="AX15">
        <f>(R15*SUMPRODUCT(K16:$K$23, X16:$X$23)-$AZ$3*SUMPRODUCT(K15:$K$22, W16:$W$23))/Z15</f>
        <v>1824.4348775331298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10"/>
        <v>5.4700000000000006E-2</v>
      </c>
      <c r="I16" s="5">
        <f t="shared" si="11"/>
        <v>1.0547</v>
      </c>
      <c r="J16">
        <f t="shared" si="12"/>
        <v>0.94813691096994412</v>
      </c>
      <c r="K16">
        <f t="shared" si="20"/>
        <v>0.43745312861059865</v>
      </c>
      <c r="L16" s="2">
        <v>13</v>
      </c>
      <c r="M16" s="6">
        <v>2.0855349999999999E-3</v>
      </c>
      <c r="O16">
        <f t="shared" si="21"/>
        <v>3426.7781529188842</v>
      </c>
      <c r="P16">
        <f t="shared" si="22"/>
        <v>171.33890764594423</v>
      </c>
      <c r="Q16" s="4">
        <f t="shared" si="23"/>
        <v>25</v>
      </c>
      <c r="R16">
        <f t="shared" si="0"/>
        <v>2000000</v>
      </c>
      <c r="S16">
        <f t="shared" si="1"/>
        <v>1713.7256882118018</v>
      </c>
      <c r="U16">
        <f t="shared" si="13"/>
        <v>2.0855349999999999E-3</v>
      </c>
      <c r="V16">
        <f t="shared" si="14"/>
        <v>0.01</v>
      </c>
      <c r="W16">
        <f t="shared" si="15"/>
        <v>0.8664583015938212</v>
      </c>
      <c r="X16">
        <f t="shared" si="16"/>
        <v>1.8070291140144699E-3</v>
      </c>
      <c r="Y16">
        <f t="shared" si="17"/>
        <v>8.6645830159382126E-3</v>
      </c>
      <c r="Z16">
        <f t="shared" si="18"/>
        <v>0.85598668946386858</v>
      </c>
      <c r="AB16">
        <f t="shared" si="19"/>
        <v>1580.7967453558867</v>
      </c>
      <c r="AC16">
        <f t="shared" si="2"/>
        <v>1466.9263785016101</v>
      </c>
      <c r="AE16">
        <f t="shared" si="3"/>
        <v>2933.2764866441462</v>
      </c>
      <c r="AF16">
        <f t="shared" si="4"/>
        <v>-146.66382433220733</v>
      </c>
      <c r="AG16">
        <f t="shared" si="4"/>
        <v>-21.399667236596713</v>
      </c>
      <c r="AH16">
        <f t="shared" si="5"/>
        <v>-3614.05822802894</v>
      </c>
      <c r="AI16">
        <f t="shared" si="6"/>
        <v>-848.84523295359759</v>
      </c>
      <c r="AJ16">
        <f t="shared" si="7"/>
        <v>113.87036685427665</v>
      </c>
      <c r="AK16">
        <f t="shared" si="24"/>
        <v>31.008606794441565</v>
      </c>
      <c r="AL16">
        <f t="shared" si="8"/>
        <v>-703.96625930487937</v>
      </c>
      <c r="AN16">
        <f t="shared" si="9"/>
        <v>1283.1709761623868</v>
      </c>
      <c r="AO16">
        <f t="shared" si="9"/>
        <v>-64.158548808119335</v>
      </c>
      <c r="AP16">
        <f t="shared" si="9"/>
        <v>-9.3613513838749558</v>
      </c>
      <c r="AQ16">
        <f t="shared" si="9"/>
        <v>-1580.9810788321361</v>
      </c>
      <c r="AR16">
        <f t="shared" si="9"/>
        <v>-371.33000286174371</v>
      </c>
      <c r="AS16">
        <f t="shared" si="9"/>
        <v>49.812948236439937</v>
      </c>
      <c r="AT16">
        <f t="shared" si="9"/>
        <v>13.56481205608433</v>
      </c>
      <c r="AU16">
        <f t="shared" si="9"/>
        <v>-307.95224256921944</v>
      </c>
      <c r="AW16">
        <v>13</v>
      </c>
      <c r="AX16">
        <f>(R16*SUMPRODUCT(K17:$K$23, X17:$X$23)-$AZ$3*SUMPRODUCT(K16:$K$22, W17:$W$23))/Z16</f>
        <v>1713.7256882118018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10"/>
        <v>6.1700000000000005E-2</v>
      </c>
      <c r="I17" s="5">
        <f t="shared" si="11"/>
        <v>1.0617000000000001</v>
      </c>
      <c r="J17">
        <f t="shared" si="12"/>
        <v>0.94188565508147304</v>
      </c>
      <c r="K17">
        <f t="shared" si="20"/>
        <v>0.41203082660883361</v>
      </c>
      <c r="L17" s="2">
        <v>14</v>
      </c>
      <c r="M17" s="6">
        <v>2.1420699999999998E-3</v>
      </c>
      <c r="O17">
        <f t="shared" si="21"/>
        <v>3426.7781529188842</v>
      </c>
      <c r="P17">
        <f t="shared" si="22"/>
        <v>171.33890764594423</v>
      </c>
      <c r="Q17" s="4">
        <f t="shared" si="23"/>
        <v>25</v>
      </c>
      <c r="R17">
        <f t="shared" si="0"/>
        <v>2000000</v>
      </c>
      <c r="S17">
        <f t="shared" si="1"/>
        <v>1573.0390430116372</v>
      </c>
      <c r="U17">
        <f t="shared" si="13"/>
        <v>2.1420699999999998E-3</v>
      </c>
      <c r="V17">
        <f t="shared" si="14"/>
        <v>0.01</v>
      </c>
      <c r="W17">
        <f t="shared" si="15"/>
        <v>0.85598668946386858</v>
      </c>
      <c r="X17">
        <f t="shared" si="16"/>
        <v>1.8335834078998688E-3</v>
      </c>
      <c r="Y17">
        <f t="shared" si="17"/>
        <v>8.5598668946386854E-3</v>
      </c>
      <c r="Z17">
        <f t="shared" si="18"/>
        <v>0.84559323916133</v>
      </c>
      <c r="AB17">
        <f t="shared" si="19"/>
        <v>1466.9263785016101</v>
      </c>
      <c r="AC17">
        <f t="shared" si="2"/>
        <v>1330.151179707449</v>
      </c>
      <c r="AE17">
        <f t="shared" si="3"/>
        <v>2897.6604382139585</v>
      </c>
      <c r="AF17">
        <f t="shared" si="4"/>
        <v>-144.88302191069795</v>
      </c>
      <c r="AG17">
        <f t="shared" si="4"/>
        <v>-21.139830979033249</v>
      </c>
      <c r="AH17">
        <f t="shared" si="5"/>
        <v>-3667.1668157997374</v>
      </c>
      <c r="AI17">
        <f t="shared" si="6"/>
        <v>-935.5292304755103</v>
      </c>
      <c r="AJ17">
        <f t="shared" si="7"/>
        <v>136.77519879416104</v>
      </c>
      <c r="AK17">
        <f t="shared" si="24"/>
        <v>58.231912368307221</v>
      </c>
      <c r="AL17">
        <f t="shared" si="8"/>
        <v>-740.52211931304203</v>
      </c>
      <c r="AN17">
        <f t="shared" si="9"/>
        <v>1193.9254255890123</v>
      </c>
      <c r="AO17">
        <f t="shared" si="9"/>
        <v>-59.696271279450627</v>
      </c>
      <c r="AP17">
        <f t="shared" si="9"/>
        <v>-8.7102620326620972</v>
      </c>
      <c r="AQ17">
        <f t="shared" si="9"/>
        <v>-1510.98577442645</v>
      </c>
      <c r="AR17">
        <f t="shared" si="9"/>
        <v>-385.46688214955054</v>
      </c>
      <c r="AS17">
        <f t="shared" si="9"/>
        <v>56.355598218745719</v>
      </c>
      <c r="AT17">
        <f t="shared" si="9"/>
        <v>23.993342988126784</v>
      </c>
      <c r="AU17">
        <f t="shared" si="9"/>
        <v>-305.11794094267799</v>
      </c>
      <c r="AW17">
        <v>14</v>
      </c>
      <c r="AX17">
        <f>(R17*SUMPRODUCT(K18:$K$23, X18:$X$23)-$AZ$3*SUMPRODUCT(K17:$K$22, W18:$W$23))/Z17</f>
        <v>1573.0390430116372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10"/>
        <v>7.0099999999999996E-2</v>
      </c>
      <c r="I18" s="5">
        <f t="shared" si="11"/>
        <v>1.0701000000000001</v>
      </c>
      <c r="J18">
        <f t="shared" si="12"/>
        <v>0.93449210354172507</v>
      </c>
      <c r="K18">
        <f t="shared" si="20"/>
        <v>0.38503955388172473</v>
      </c>
      <c r="L18" s="2">
        <v>15</v>
      </c>
      <c r="M18" s="6">
        <v>2.2014550000000002E-3</v>
      </c>
      <c r="O18">
        <f t="shared" si="21"/>
        <v>3426.7781529188842</v>
      </c>
      <c r="P18">
        <f t="shared" si="22"/>
        <v>171.33890764594423</v>
      </c>
      <c r="Q18" s="4">
        <f t="shared" si="23"/>
        <v>25</v>
      </c>
      <c r="R18">
        <f t="shared" si="0"/>
        <v>2000000</v>
      </c>
      <c r="S18">
        <f t="shared" si="1"/>
        <v>1407.0260385432041</v>
      </c>
      <c r="U18">
        <f t="shared" si="13"/>
        <v>2.2014550000000002E-3</v>
      </c>
      <c r="V18">
        <f t="shared" si="14"/>
        <v>0.01</v>
      </c>
      <c r="W18">
        <f t="shared" si="15"/>
        <v>0.84559323916133</v>
      </c>
      <c r="X18">
        <f t="shared" si="16"/>
        <v>1.8615354643179058E-3</v>
      </c>
      <c r="Y18">
        <f t="shared" si="17"/>
        <v>8.4559323916133002E-3</v>
      </c>
      <c r="Z18">
        <f t="shared" si="18"/>
        <v>0.83527577130539876</v>
      </c>
      <c r="AB18">
        <f t="shared" si="19"/>
        <v>1330.151179707449</v>
      </c>
      <c r="AC18">
        <f t="shared" si="2"/>
        <v>1175.2547595909546</v>
      </c>
      <c r="AE18">
        <f t="shared" si="3"/>
        <v>2862.3047647718108</v>
      </c>
      <c r="AF18">
        <f t="shared" si="4"/>
        <v>-143.11523823859056</v>
      </c>
      <c r="AG18">
        <f t="shared" si="4"/>
        <v>-20.88189428263497</v>
      </c>
      <c r="AH18">
        <f t="shared" si="5"/>
        <v>-3723.0709286358115</v>
      </c>
      <c r="AI18">
        <f t="shared" si="6"/>
        <v>-1024.7632963852261</v>
      </c>
      <c r="AJ18">
        <f t="shared" si="7"/>
        <v>154.89642011649448</v>
      </c>
      <c r="AK18">
        <f t="shared" si="24"/>
        <v>87.465759254798442</v>
      </c>
      <c r="AL18">
        <f t="shared" si="8"/>
        <v>-782.40111701393323</v>
      </c>
      <c r="AN18">
        <f t="shared" si="9"/>
        <v>1102.1005497012732</v>
      </c>
      <c r="AO18">
        <f t="shared" si="9"/>
        <v>-55.105027485063665</v>
      </c>
      <c r="AP18">
        <f t="shared" si="9"/>
        <v>-8.0403552587911076</v>
      </c>
      <c r="AQ18">
        <f t="shared" si="9"/>
        <v>-1433.5295694319514</v>
      </c>
      <c r="AR18">
        <f t="shared" si="9"/>
        <v>-394.57440247453314</v>
      </c>
      <c r="AS18">
        <f t="shared" si="9"/>
        <v>59.641248499531244</v>
      </c>
      <c r="AT18">
        <f t="shared" si="9"/>
        <v>33.677776923393928</v>
      </c>
      <c r="AU18">
        <f t="shared" si="9"/>
        <v>-301.25537705160798</v>
      </c>
      <c r="AW18">
        <v>15</v>
      </c>
      <c r="AX18">
        <f>(R18*SUMPRODUCT(K19:$K$23, X19:$X$23)-$AZ$3*SUMPRODUCT(K18:$K$22, W19:$W$23))/Z18</f>
        <v>1407.0260385432041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10"/>
        <v>7.3400000000000007E-2</v>
      </c>
      <c r="I19" s="5">
        <f t="shared" si="11"/>
        <v>1.0733999999999999</v>
      </c>
      <c r="J19">
        <f t="shared" si="12"/>
        <v>0.93161915408980811</v>
      </c>
      <c r="K19">
        <f t="shared" si="20"/>
        <v>0.35871022347840947</v>
      </c>
      <c r="L19" s="2">
        <v>16</v>
      </c>
      <c r="M19" s="6">
        <v>2.2708170000000001E-3</v>
      </c>
      <c r="O19">
        <f t="shared" si="21"/>
        <v>3426.7781529188842</v>
      </c>
      <c r="P19">
        <f t="shared" si="22"/>
        <v>171.33890764594423</v>
      </c>
      <c r="Q19" s="4">
        <f t="shared" si="23"/>
        <v>25</v>
      </c>
      <c r="R19">
        <f t="shared" si="0"/>
        <v>2000000</v>
      </c>
      <c r="S19">
        <f t="shared" si="1"/>
        <v>1205.7493642194061</v>
      </c>
      <c r="U19">
        <f t="shared" si="13"/>
        <v>2.2708170000000001E-3</v>
      </c>
      <c r="V19">
        <f t="shared" si="14"/>
        <v>0.01</v>
      </c>
      <c r="W19">
        <f t="shared" si="15"/>
        <v>0.83527577130539876</v>
      </c>
      <c r="X19">
        <f t="shared" si="16"/>
        <v>1.8967584211684117E-3</v>
      </c>
      <c r="Y19">
        <f t="shared" si="17"/>
        <v>8.352757713053988E-3</v>
      </c>
      <c r="Z19">
        <f t="shared" si="18"/>
        <v>0.82502625517117634</v>
      </c>
      <c r="AB19">
        <f t="shared" si="19"/>
        <v>1175.2547595909546</v>
      </c>
      <c r="AC19">
        <f t="shared" si="2"/>
        <v>994.7748826369633</v>
      </c>
      <c r="AE19">
        <f t="shared" si="3"/>
        <v>2827.1819468050676</v>
      </c>
      <c r="AF19">
        <f t="shared" si="4"/>
        <v>-141.35909734025341</v>
      </c>
      <c r="AG19">
        <f t="shared" si="4"/>
        <v>-20.625656379279409</v>
      </c>
      <c r="AH19">
        <f t="shared" si="5"/>
        <v>-3793.5168423368232</v>
      </c>
      <c r="AI19">
        <f t="shared" si="6"/>
        <v>-1128.3196492512884</v>
      </c>
      <c r="AJ19">
        <f t="shared" si="7"/>
        <v>180.47987695399127</v>
      </c>
      <c r="AK19">
        <f t="shared" si="24"/>
        <v>86.102030681943646</v>
      </c>
      <c r="AL19">
        <f t="shared" si="8"/>
        <v>-861.73774161535346</v>
      </c>
      <c r="AN19">
        <f t="shared" si="9"/>
        <v>1014.1390679525706</v>
      </c>
      <c r="AO19">
        <f t="shared" si="9"/>
        <v>-50.706953397628538</v>
      </c>
      <c r="AP19">
        <f t="shared" si="9"/>
        <v>-7.3986338092001986</v>
      </c>
      <c r="AQ19">
        <f t="shared" si="9"/>
        <v>-1360.773274283752</v>
      </c>
      <c r="AR19">
        <f t="shared" si="9"/>
        <v>-404.73979353801025</v>
      </c>
      <c r="AS19">
        <f t="shared" si="9"/>
        <v>64.739976995522056</v>
      </c>
      <c r="AT19">
        <f t="shared" si="9"/>
        <v>30.885678667864873</v>
      </c>
      <c r="AU19">
        <f t="shared" si="9"/>
        <v>-309.11413787462334</v>
      </c>
      <c r="AW19">
        <v>16</v>
      </c>
      <c r="AX19">
        <f>(R19*SUMPRODUCT(K20:$K$23, X20:$X$23)-$AZ$3*SUMPRODUCT(K19:$K$22, W20:$W$23))/Z19</f>
        <v>1205.7493642194061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0.34023543913346244</v>
      </c>
      <c r="L20" s="2">
        <v>17</v>
      </c>
      <c r="M20" s="6">
        <v>2.3392280000000001E-3</v>
      </c>
      <c r="O20">
        <f t="shared" si="21"/>
        <v>3426.7781529188842</v>
      </c>
      <c r="P20">
        <f t="shared" si="22"/>
        <v>171.33890764594423</v>
      </c>
      <c r="Q20" s="4">
        <f t="shared" si="23"/>
        <v>25</v>
      </c>
      <c r="R20">
        <f t="shared" si="0"/>
        <v>2000000</v>
      </c>
      <c r="S20">
        <f t="shared" si="1"/>
        <v>942.02896088773332</v>
      </c>
      <c r="U20">
        <f t="shared" si="13"/>
        <v>2.3392280000000001E-3</v>
      </c>
      <c r="V20">
        <f t="shared" si="14"/>
        <v>0.01</v>
      </c>
      <c r="W20">
        <f t="shared" si="15"/>
        <v>0.82502625517117634</v>
      </c>
      <c r="X20">
        <f t="shared" si="16"/>
        <v>1.9299245168315606E-3</v>
      </c>
      <c r="Y20">
        <f t="shared" si="17"/>
        <v>8.2502625517117643E-3</v>
      </c>
      <c r="Z20">
        <f t="shared" si="18"/>
        <v>0.81484606810263294</v>
      </c>
      <c r="AB20">
        <f t="shared" si="19"/>
        <v>994.7748826369633</v>
      </c>
      <c r="AC20">
        <f t="shared" si="2"/>
        <v>767.60859481817852</v>
      </c>
      <c r="AE20">
        <f t="shared" si="3"/>
        <v>2792.2967041659558</v>
      </c>
      <c r="AF20">
        <f t="shared" si="4"/>
        <v>-139.61483520829782</v>
      </c>
      <c r="AG20">
        <f t="shared" si="4"/>
        <v>-20.371151702565822</v>
      </c>
      <c r="AH20">
        <f t="shared" si="5"/>
        <v>-3859.8490336631212</v>
      </c>
      <c r="AI20">
        <f t="shared" si="6"/>
        <v>-1227.538316408029</v>
      </c>
      <c r="AJ20">
        <f t="shared" si="7"/>
        <v>227.16628781878478</v>
      </c>
      <c r="AK20">
        <f t="shared" si="24"/>
        <v>15.684064031856872</v>
      </c>
      <c r="AL20">
        <f t="shared" si="8"/>
        <v>-984.68796455738732</v>
      </c>
      <c r="AN20">
        <f t="shared" si="9"/>
        <v>950.03829533282385</v>
      </c>
      <c r="AO20">
        <f t="shared" si="9"/>
        <v>-47.5019147666412</v>
      </c>
      <c r="AP20">
        <f t="shared" si="9"/>
        <v>-6.9309877451768633</v>
      </c>
      <c r="AQ20">
        <f t="shared" si="9"/>
        <v>-1313.2574309572426</v>
      </c>
      <c r="AR20">
        <f t="shared" si="9"/>
        <v>-417.65203813623691</v>
      </c>
      <c r="AS20">
        <f t="shared" si="9"/>
        <v>77.290021692342762</v>
      </c>
      <c r="AT20">
        <f t="shared" si="9"/>
        <v>5.3362744132761666</v>
      </c>
      <c r="AU20">
        <f t="shared" si="9"/>
        <v>-335.02574203061795</v>
      </c>
      <c r="AW20">
        <v>17</v>
      </c>
      <c r="AX20">
        <f>(R20*SUMPRODUCT(K21:$K$23, X21:$X$23)-$AZ$3*SUMPRODUCT(K20:$K$22, W21:$W$23))/Z20</f>
        <v>942.02896088773332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10"/>
        <v>5.1300000000000005E-2</v>
      </c>
      <c r="I21" s="5">
        <f t="shared" si="11"/>
        <v>1.0512999999999999</v>
      </c>
      <c r="J21">
        <f t="shared" si="12"/>
        <v>0.95120327213925626</v>
      </c>
      <c r="K21">
        <f t="shared" si="20"/>
        <v>0.32363306300148625</v>
      </c>
      <c r="L21" s="2">
        <v>18</v>
      </c>
      <c r="M21" s="6">
        <v>2.4176169999999999E-3</v>
      </c>
      <c r="O21">
        <f t="shared" si="21"/>
        <v>3426.7781529188842</v>
      </c>
      <c r="P21">
        <f t="shared" si="22"/>
        <v>171.33890764594423</v>
      </c>
      <c r="Q21" s="4">
        <f t="shared" si="23"/>
        <v>25</v>
      </c>
      <c r="R21">
        <f t="shared" si="0"/>
        <v>2000000</v>
      </c>
      <c r="S21">
        <f t="shared" si="1"/>
        <v>633.68778969536913</v>
      </c>
      <c r="U21">
        <f t="shared" si="13"/>
        <v>2.4176169999999999E-3</v>
      </c>
      <c r="V21">
        <f t="shared" si="14"/>
        <v>0.01</v>
      </c>
      <c r="W21">
        <f t="shared" si="15"/>
        <v>0.81484606810263294</v>
      </c>
      <c r="X21">
        <f t="shared" si="16"/>
        <v>1.9699857066280829E-3</v>
      </c>
      <c r="Y21">
        <f t="shared" si="17"/>
        <v>8.1484606810263288E-3</v>
      </c>
      <c r="Z21">
        <f t="shared" si="18"/>
        <v>0.80472762171497847</v>
      </c>
      <c r="AB21">
        <f t="shared" si="19"/>
        <v>767.60859481817852</v>
      </c>
      <c r="AC21">
        <f t="shared" si="2"/>
        <v>509.94606791137585</v>
      </c>
      <c r="AE21">
        <f t="shared" si="3"/>
        <v>2757.6230331432603</v>
      </c>
      <c r="AF21">
        <f t="shared" si="4"/>
        <v>-137.88115165716303</v>
      </c>
      <c r="AG21">
        <f t="shared" si="4"/>
        <v>-20.118190542874462</v>
      </c>
      <c r="AH21">
        <f t="shared" si="5"/>
        <v>-3939.9714132561658</v>
      </c>
      <c r="AI21">
        <f t="shared" si="6"/>
        <v>-1340.347722312943</v>
      </c>
      <c r="AJ21">
        <f t="shared" si="7"/>
        <v>257.66252690680267</v>
      </c>
      <c r="AK21">
        <f t="shared" si="24"/>
        <v>5.4197607620868409</v>
      </c>
      <c r="AL21">
        <f t="shared" si="8"/>
        <v>-1077.2654346440536</v>
      </c>
      <c r="AN21">
        <f t="shared" si="9"/>
        <v>892.45798881960241</v>
      </c>
      <c r="AO21">
        <f t="shared" si="9"/>
        <v>-44.622899440980127</v>
      </c>
      <c r="AP21">
        <f t="shared" si="9"/>
        <v>-6.5109116274379959</v>
      </c>
      <c r="AQ21">
        <f t="shared" si="9"/>
        <v>-1275.1050166103876</v>
      </c>
      <c r="AR21">
        <f t="shared" si="9"/>
        <v>-433.7808388592033</v>
      </c>
      <c r="AS21">
        <f t="shared" si="9"/>
        <v>83.388112803551408</v>
      </c>
      <c r="AT21">
        <f t="shared" si="9"/>
        <v>1.7540137761694337</v>
      </c>
      <c r="AU21">
        <f t="shared" si="9"/>
        <v>-348.63871227948249</v>
      </c>
      <c r="AW21">
        <v>18</v>
      </c>
      <c r="AX21">
        <f>(R21*SUMPRODUCT(K22:$K$23, X22:$X$23)-$AZ$3*SUMPRODUCT(K21:$K$22, W22:$W$23))/Z21</f>
        <v>633.68778969536913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10"/>
        <v>7.0000000000000007E-2</v>
      </c>
      <c r="I22" s="5">
        <f t="shared" si="11"/>
        <v>1.07</v>
      </c>
      <c r="J22">
        <f t="shared" si="12"/>
        <v>0.93457943925233644</v>
      </c>
      <c r="K22">
        <f t="shared" si="20"/>
        <v>0.30246080654344509</v>
      </c>
      <c r="L22" s="2">
        <v>19</v>
      </c>
      <c r="M22" s="6">
        <v>2.502181E-3</v>
      </c>
      <c r="O22">
        <f t="shared" si="21"/>
        <v>3426.7781529188842</v>
      </c>
      <c r="P22">
        <f t="shared" si="22"/>
        <v>171.33890764594423</v>
      </c>
      <c r="Q22" s="4">
        <f t="shared" si="23"/>
        <v>25</v>
      </c>
      <c r="R22">
        <f t="shared" si="0"/>
        <v>2000000</v>
      </c>
      <c r="S22">
        <f t="shared" si="1"/>
        <v>311.66328726848855</v>
      </c>
      <c r="U22">
        <f t="shared" si="13"/>
        <v>2.502181E-3</v>
      </c>
      <c r="V22">
        <f t="shared" si="14"/>
        <v>0.01</v>
      </c>
      <c r="W22">
        <f t="shared" si="15"/>
        <v>0.80472762171497847</v>
      </c>
      <c r="X22">
        <f t="shared" si="16"/>
        <v>2.0135741652304064E-3</v>
      </c>
      <c r="Y22">
        <f t="shared" si="17"/>
        <v>8.047276217149785E-3</v>
      </c>
      <c r="Z22">
        <f t="shared" si="18"/>
        <v>0.79466677133259833</v>
      </c>
      <c r="AB22">
        <f t="shared" si="19"/>
        <v>509.94606791137585</v>
      </c>
      <c r="AC22">
        <f t="shared" si="2"/>
        <v>247.6684582365539</v>
      </c>
      <c r="AE22">
        <f t="shared" si="3"/>
        <v>2723.1467308531346</v>
      </c>
      <c r="AF22">
        <f t="shared" si="4"/>
        <v>-136.15733654265674</v>
      </c>
      <c r="AG22">
        <f t="shared" si="4"/>
        <v>-19.866669283314959</v>
      </c>
      <c r="AH22">
        <f t="shared" si="5"/>
        <v>-4027.1483304608128</v>
      </c>
      <c r="AI22">
        <f t="shared" si="6"/>
        <v>-1460.0256054336496</v>
      </c>
      <c r="AJ22">
        <f t="shared" si="7"/>
        <v>262.27760967482197</v>
      </c>
      <c r="AK22">
        <f t="shared" si="24"/>
        <v>65.035644706658928</v>
      </c>
      <c r="AL22">
        <f t="shared" si="8"/>
        <v>-1132.7123510521685</v>
      </c>
      <c r="AN22">
        <f t="shared" si="9"/>
        <v>823.6451565499849</v>
      </c>
      <c r="AO22">
        <f t="shared" si="9"/>
        <v>-41.182257827499249</v>
      </c>
      <c r="AP22">
        <f t="shared" si="9"/>
        <v>-6.0088888147633286</v>
      </c>
      <c r="AQ22">
        <f t="shared" si="9"/>
        <v>-1218.0545321012657</v>
      </c>
      <c r="AR22">
        <f t="shared" si="9"/>
        <v>-441.60052219354338</v>
      </c>
      <c r="AS22">
        <f t="shared" si="9"/>
        <v>79.328697360533539</v>
      </c>
      <c r="AT22">
        <f t="shared" si="9"/>
        <v>19.670733552048993</v>
      </c>
      <c r="AU22">
        <f t="shared" si="9"/>
        <v>-342.60109128096082</v>
      </c>
      <c r="AW22">
        <v>19</v>
      </c>
      <c r="AX22">
        <f>(R22*SUMPRODUCT(K23:$K$23, X23:$X$23)-$AZ$3*SUMPRODUCT(K22:$K$22, W23:$W$23))/Z22</f>
        <v>311.66328726848855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10"/>
        <v>0.10390000000000001</v>
      </c>
      <c r="I23" s="5">
        <f t="shared" si="11"/>
        <v>1.1039000000000001</v>
      </c>
      <c r="J23">
        <f t="shared" si="12"/>
        <v>0.90587915572062683</v>
      </c>
      <c r="K23">
        <f t="shared" si="20"/>
        <v>0.2739929400701559</v>
      </c>
      <c r="L23" s="2">
        <v>20</v>
      </c>
      <c r="M23" s="6">
        <v>2.5943469999999999E-3</v>
      </c>
      <c r="O23">
        <f t="shared" si="21"/>
        <v>3426.7781529188842</v>
      </c>
      <c r="P23">
        <f t="shared" si="22"/>
        <v>171.33890764594423</v>
      </c>
      <c r="Q23" s="4">
        <f t="shared" si="23"/>
        <v>25</v>
      </c>
      <c r="R23">
        <f t="shared" si="0"/>
        <v>2000000</v>
      </c>
      <c r="S23">
        <f t="shared" si="1"/>
        <v>315.63854867710438</v>
      </c>
      <c r="U23">
        <f t="shared" si="13"/>
        <v>2.5943469999999999E-3</v>
      </c>
      <c r="V23">
        <f t="shared" si="14"/>
        <v>0.01</v>
      </c>
      <c r="W23">
        <f t="shared" si="15"/>
        <v>0.79466677133259833</v>
      </c>
      <c r="X23">
        <f t="shared" si="16"/>
        <v>2.0616413542064124E-3</v>
      </c>
      <c r="Y23">
        <f t="shared" si="17"/>
        <v>7.9466677133259826E-3</v>
      </c>
      <c r="Z23">
        <f t="shared" si="18"/>
        <v>0.78465846226506597</v>
      </c>
      <c r="AB23">
        <f t="shared" si="19"/>
        <v>247.6684582365539</v>
      </c>
      <c r="AC23">
        <f t="shared" si="2"/>
        <v>247.6684582365539</v>
      </c>
      <c r="AE23">
        <f t="shared" si="3"/>
        <v>2688.8504759928546</v>
      </c>
      <c r="AF23">
        <f t="shared" si="4"/>
        <v>-134.44252379964274</v>
      </c>
      <c r="AG23">
        <f t="shared" si="4"/>
        <v>-19.61646155662665</v>
      </c>
      <c r="AH23">
        <f t="shared" si="5"/>
        <v>-4123.2827084128248</v>
      </c>
      <c r="AI23">
        <f t="shared" si="6"/>
        <v>-1588.4912177762399</v>
      </c>
      <c r="AJ23">
        <f t="shared" si="7"/>
        <v>0</v>
      </c>
      <c r="AK23">
        <f t="shared" si="24"/>
        <v>196.14534873008361</v>
      </c>
      <c r="AL23">
        <f t="shared" si="8"/>
        <v>-1392.3458690461562</v>
      </c>
      <c r="AN23">
        <f t="shared" si="9"/>
        <v>736.72604732632033</v>
      </c>
      <c r="AO23">
        <f t="shared" si="9"/>
        <v>-36.836302366316019</v>
      </c>
      <c r="AP23">
        <f t="shared" si="9"/>
        <v>-5.3747719756733225</v>
      </c>
      <c r="AQ23">
        <f t="shared" si="9"/>
        <v>-1129.7503520184653</v>
      </c>
      <c r="AR23">
        <f t="shared" si="9"/>
        <v>-435.23537903413427</v>
      </c>
      <c r="AS23">
        <f t="shared" si="9"/>
        <v>0</v>
      </c>
      <c r="AT23">
        <f t="shared" si="9"/>
        <v>53.742440779641626</v>
      </c>
      <c r="AU23">
        <f t="shared" si="9"/>
        <v>-381.49293825449263</v>
      </c>
      <c r="AW23">
        <v>20</v>
      </c>
      <c r="AX23">
        <f>(R23*SUMPRODUCT(K$23:$K24, X$23:$X24)-$AZ$3*SUMPRODUCT(K$22:$K23, W$23:$W24))/Z23</f>
        <v>315.63854867710438</v>
      </c>
    </row>
    <row r="25" spans="5:50" x14ac:dyDescent="0.25">
      <c r="AN25" s="8">
        <f t="shared" ref="AN25:AU25" si="25">SUM(AN3:AN23)</f>
        <v>32971.848181770823</v>
      </c>
      <c r="AO25" s="8">
        <f t="shared" si="25"/>
        <v>-4218.6760237777053</v>
      </c>
      <c r="AP25" s="8">
        <f t="shared" si="25"/>
        <v>-1737.9781279601432</v>
      </c>
      <c r="AQ25" s="8">
        <f t="shared" si="25"/>
        <v>-37924.604148626728</v>
      </c>
      <c r="AR25" s="8">
        <f t="shared" si="25"/>
        <v>-10909.410118593747</v>
      </c>
      <c r="AS25" s="8">
        <f t="shared" si="25"/>
        <v>-799.16465568605895</v>
      </c>
      <c r="AT25" s="8">
        <f t="shared" si="25"/>
        <v>741.02593779585118</v>
      </c>
      <c r="AU25" s="9">
        <f t="shared" si="25"/>
        <v>-10967.548836483955</v>
      </c>
    </row>
    <row r="29" spans="5:50" x14ac:dyDescent="0.25">
      <c r="AF29" s="10"/>
      <c r="AG29" s="10"/>
      <c r="AH29" s="10"/>
      <c r="AI29" s="10"/>
      <c r="AJ29" s="10"/>
      <c r="AK29" s="10"/>
      <c r="AL29" s="10"/>
      <c r="AM29" s="10"/>
    </row>
  </sheetData>
  <conditionalFormatting sqref="AN25:AU25">
    <cfRule type="cellIs" dxfId="75" priority="1" operator="lessThan">
      <formula>0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0D79C8-3C91-404D-80A6-CAA5499E52D4}">
  <dimension ref="A1:AZ29"/>
  <sheetViews>
    <sheetView workbookViewId="0">
      <selection activeCell="M33" sqref="M33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41</v>
      </c>
      <c r="B1" t="s">
        <v>45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v>8209.4980592412667</v>
      </c>
      <c r="K3">
        <v>1</v>
      </c>
      <c r="L3" s="2">
        <v>0</v>
      </c>
      <c r="O3">
        <f>$C$3</f>
        <v>8209.4980592412667</v>
      </c>
      <c r="P3">
        <f>O3*B5</f>
        <v>6567.5984473930139</v>
      </c>
      <c r="Q3" s="4">
        <f>B8</f>
        <v>1522.432587</v>
      </c>
      <c r="R3">
        <f t="shared" ref="R3:R23" si="0">$C$6</f>
        <v>2000000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8209.4980592412667</v>
      </c>
      <c r="AF3">
        <f t="shared" ref="AF3:AG23" si="4">-$Z3*P3</f>
        <v>-6567.5984473930139</v>
      </c>
      <c r="AG3">
        <f t="shared" si="4"/>
        <v>-1522.432587</v>
      </c>
      <c r="AH3">
        <f t="shared" ref="AH3:AH23" si="5">-X3*R3</f>
        <v>0</v>
      </c>
      <c r="AI3">
        <f t="shared" ref="AI3:AI23" si="6">SUM(AE3:AH3)</f>
        <v>119.46702484825278</v>
      </c>
      <c r="AJ3">
        <f t="shared" ref="AJ3:AJ23" si="7">AB3-AC3</f>
        <v>0</v>
      </c>
      <c r="AL3">
        <f t="shared" ref="AL3:AL23" si="8">SUM(AI3:AK3)</f>
        <v>119.46702484825278</v>
      </c>
      <c r="AN3">
        <f t="shared" ref="AN3:AU23" si="9">AE3*$K3</f>
        <v>8209.4980592412667</v>
      </c>
      <c r="AO3">
        <f t="shared" si="9"/>
        <v>-6567.5984473930139</v>
      </c>
      <c r="AP3">
        <f t="shared" si="9"/>
        <v>-1522.432587</v>
      </c>
      <c r="AQ3">
        <f t="shared" si="9"/>
        <v>0</v>
      </c>
      <c r="AR3">
        <f t="shared" si="9"/>
        <v>119.46702484825278</v>
      </c>
      <c r="AS3">
        <f t="shared" si="9"/>
        <v>0</v>
      </c>
      <c r="AT3">
        <f t="shared" si="9"/>
        <v>0</v>
      </c>
      <c r="AU3">
        <f t="shared" si="9"/>
        <v>119.46702484825278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5458.7287296702016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 t="array" ref="F4:F23">EconomicRates!C44:C63</f>
        <v>1.5900000000000001E-2</v>
      </c>
      <c r="G4" s="5">
        <f t="array" ref="G4:G23">EconomicRates!D44:D63</f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Mortalities!B11:B30</f>
        <v>1.947287E-3</v>
      </c>
      <c r="R4">
        <f t="shared" si="0"/>
        <v>2000000</v>
      </c>
      <c r="S4">
        <f t="shared" si="1"/>
        <v>1826.7643212481798</v>
      </c>
      <c r="U4">
        <f t="shared" ref="U4:U23" si="13">M4</f>
        <v>1.947287E-3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1.947287E-3</v>
      </c>
      <c r="Y4">
        <f t="shared" ref="Y4:Y23" si="17">V4*W4</f>
        <v>0.01</v>
      </c>
      <c r="Z4">
        <f t="shared" ref="Z4:Z23" si="18">MAX(0, W4-X4-Y4)</f>
        <v>0.98805271299999997</v>
      </c>
      <c r="AB4">
        <f t="shared" ref="AB4:AB23" si="19">AC3</f>
        <v>0</v>
      </c>
      <c r="AC4">
        <f t="shared" si="2"/>
        <v>1804.9394436208677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-3894.5740000000001</v>
      </c>
      <c r="AI4">
        <f t="shared" si="6"/>
        <v>-3894.5740000000001</v>
      </c>
      <c r="AJ4">
        <f t="shared" si="7"/>
        <v>-1804.9394436208677</v>
      </c>
      <c r="AK4">
        <f>G4*MAX(0, SUM(AB4, AE4:AF4))</f>
        <v>0</v>
      </c>
      <c r="AL4">
        <f t="shared" si="8"/>
        <v>-5699.5134436208682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-3653.7892860493475</v>
      </c>
      <c r="AR4">
        <f t="shared" si="9"/>
        <v>-3653.7892860493475</v>
      </c>
      <c r="AS4">
        <f t="shared" si="9"/>
        <v>-1693.3478221417276</v>
      </c>
      <c r="AT4">
        <f t="shared" si="9"/>
        <v>0</v>
      </c>
      <c r="AU4">
        <f t="shared" si="9"/>
        <v>-5347.1371081910756</v>
      </c>
      <c r="AW4">
        <v>1</v>
      </c>
      <c r="AX4">
        <f>(R4*SUMPRODUCT(K5:$K$23, X5:$X$23)-$AZ$3*SUMPRODUCT(K4:$K$22, W5:$W$23))/Z4</f>
        <v>1826.7643212481798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v>3.6400000000000002E-2</v>
      </c>
      <c r="G5" s="5"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1.9819680000000002E-3</v>
      </c>
      <c r="O5">
        <f t="shared" ref="O5:O23" si="21">$C$3</f>
        <v>8209.4980592412667</v>
      </c>
      <c r="P5">
        <f t="shared" ref="P5:P23" si="22">O5*$C$5</f>
        <v>410.47490296206337</v>
      </c>
      <c r="Q5" s="4">
        <f t="shared" ref="Q5:Q23" si="23">$C$8</f>
        <v>25</v>
      </c>
      <c r="R5">
        <f t="shared" si="0"/>
        <v>2000000</v>
      </c>
      <c r="S5">
        <f t="shared" si="1"/>
        <v>3567.6442666806993</v>
      </c>
      <c r="U5">
        <f t="shared" si="13"/>
        <v>1.9819680000000002E-3</v>
      </c>
      <c r="V5">
        <f t="shared" si="14"/>
        <v>0.01</v>
      </c>
      <c r="W5">
        <f t="shared" si="15"/>
        <v>0.98805271299999997</v>
      </c>
      <c r="X5">
        <f t="shared" si="16"/>
        <v>1.9582888594791843E-3</v>
      </c>
      <c r="Y5">
        <f t="shared" si="17"/>
        <v>9.8805271300000004E-3</v>
      </c>
      <c r="Z5">
        <f t="shared" si="18"/>
        <v>0.97621389701052086</v>
      </c>
      <c r="AB5">
        <f t="shared" si="19"/>
        <v>1804.9394436208677</v>
      </c>
      <c r="AC5">
        <f t="shared" si="2"/>
        <v>3482.7839127236075</v>
      </c>
      <c r="AE5">
        <f t="shared" si="3"/>
        <v>8014.2260929122249</v>
      </c>
      <c r="AF5">
        <f t="shared" si="4"/>
        <v>-400.71130464561128</v>
      </c>
      <c r="AG5">
        <f t="shared" si="4"/>
        <v>-24.40534742526302</v>
      </c>
      <c r="AH5">
        <f t="shared" si="5"/>
        <v>-3916.5777189583687</v>
      </c>
      <c r="AI5">
        <f t="shared" si="6"/>
        <v>3672.5317218829814</v>
      </c>
      <c r="AJ5">
        <f t="shared" si="7"/>
        <v>-1677.8444691027398</v>
      </c>
      <c r="AK5">
        <f>G5*SUM(AB5, AE5:AF5)</f>
        <v>386.15662350738671</v>
      </c>
      <c r="AL5">
        <f t="shared" si="8"/>
        <v>2380.8438762876285</v>
      </c>
      <c r="AN5">
        <f t="shared" si="9"/>
        <v>6920.7852146908144</v>
      </c>
      <c r="AO5">
        <f t="shared" si="9"/>
        <v>-346.03926073454079</v>
      </c>
      <c r="AP5">
        <f t="shared" si="9"/>
        <v>-21.075543123188346</v>
      </c>
      <c r="AQ5">
        <f t="shared" si="9"/>
        <v>-3382.2096925275041</v>
      </c>
      <c r="AR5">
        <f t="shared" si="9"/>
        <v>3171.4607183055814</v>
      </c>
      <c r="AS5">
        <f t="shared" si="9"/>
        <v>-1448.9235840983631</v>
      </c>
      <c r="AT5">
        <f t="shared" si="9"/>
        <v>333.47038373279895</v>
      </c>
      <c r="AU5">
        <f t="shared" si="9"/>
        <v>2056.0075179400174</v>
      </c>
      <c r="AW5">
        <v>2</v>
      </c>
      <c r="AX5">
        <f>(R5*SUMPRODUCT(K6:$K$23, X6:$X$23)-$AZ$3*SUMPRODUCT(K5:$K$22, W6:$W$23))/Z5</f>
        <v>3567.6442666806993</v>
      </c>
    </row>
    <row r="6" spans="1:52" x14ac:dyDescent="0.25">
      <c r="A6" t="s">
        <v>16</v>
      </c>
      <c r="C6" s="2">
        <f>'T.26.04.F'!C6</f>
        <v>2000000</v>
      </c>
      <c r="E6">
        <v>2006</v>
      </c>
      <c r="F6" s="5">
        <v>5.8799999999999998E-2</v>
      </c>
      <c r="G6" s="5"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2.0299509999999999E-3</v>
      </c>
      <c r="O6">
        <f t="shared" si="21"/>
        <v>8209.4980592412667</v>
      </c>
      <c r="P6">
        <f t="shared" si="22"/>
        <v>410.47490296206337</v>
      </c>
      <c r="Q6" s="4">
        <f t="shared" si="23"/>
        <v>25</v>
      </c>
      <c r="R6">
        <f t="shared" si="0"/>
        <v>2000000</v>
      </c>
      <c r="S6">
        <f t="shared" si="1"/>
        <v>5181.9785832930529</v>
      </c>
      <c r="U6">
        <f t="shared" si="13"/>
        <v>2.0299509999999999E-3</v>
      </c>
      <c r="V6">
        <f t="shared" si="14"/>
        <v>0.01</v>
      </c>
      <c r="W6">
        <f t="shared" si="15"/>
        <v>0.97621389701052086</v>
      </c>
      <c r="X6">
        <f t="shared" si="16"/>
        <v>1.9816663764504038E-3</v>
      </c>
      <c r="Y6">
        <f t="shared" si="17"/>
        <v>9.762138970105208E-3</v>
      </c>
      <c r="Z6">
        <f t="shared" si="18"/>
        <v>0.96447009166396525</v>
      </c>
      <c r="AB6">
        <f t="shared" si="19"/>
        <v>3482.7839127236075</v>
      </c>
      <c r="AC6">
        <f t="shared" si="2"/>
        <v>4997.8633592293554</v>
      </c>
      <c r="AE6">
        <f t="shared" si="3"/>
        <v>7917.8153457115695</v>
      </c>
      <c r="AF6">
        <f t="shared" si="4"/>
        <v>-395.89076728557848</v>
      </c>
      <c r="AG6">
        <f t="shared" si="4"/>
        <v>-24.111752291599132</v>
      </c>
      <c r="AH6">
        <f t="shared" si="5"/>
        <v>-3963.3327529008075</v>
      </c>
      <c r="AI6">
        <f t="shared" si="6"/>
        <v>3534.4800732335843</v>
      </c>
      <c r="AJ6">
        <f t="shared" si="7"/>
        <v>-1515.0794465057479</v>
      </c>
      <c r="AK6">
        <f>G6*SUM(AB6, AE6:AF6)</f>
        <v>643.77544673225157</v>
      </c>
      <c r="AL6">
        <f t="shared" si="8"/>
        <v>2663.176073460088</v>
      </c>
      <c r="AN6">
        <f t="shared" si="9"/>
        <v>6166.6021894629866</v>
      </c>
      <c r="AO6">
        <f t="shared" si="9"/>
        <v>-308.33010947314932</v>
      </c>
      <c r="AP6">
        <f t="shared" si="9"/>
        <v>-18.778864873843801</v>
      </c>
      <c r="AQ6">
        <f t="shared" si="9"/>
        <v>-3086.747463092302</v>
      </c>
      <c r="AR6">
        <f t="shared" si="9"/>
        <v>2752.7457520236917</v>
      </c>
      <c r="AS6">
        <f t="shared" si="9"/>
        <v>-1179.9835970022959</v>
      </c>
      <c r="AT6">
        <f t="shared" si="9"/>
        <v>501.38919714663308</v>
      </c>
      <c r="AU6">
        <f t="shared" si="9"/>
        <v>2074.1513521680286</v>
      </c>
      <c r="AW6">
        <v>3</v>
      </c>
      <c r="AX6">
        <f>(R6*SUMPRODUCT(K7:$K$23, X7:$X$23)-$AZ$3*SUMPRODUCT(K6:$K$22, W7:$W$23))/Z6</f>
        <v>5181.9785832930529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v>5.4699999999999999E-2</v>
      </c>
      <c r="G7" s="5"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2.0855349999999999E-3</v>
      </c>
      <c r="O7">
        <f t="shared" si="21"/>
        <v>8209.4980592412667</v>
      </c>
      <c r="P7">
        <f t="shared" si="22"/>
        <v>410.47490296206337</v>
      </c>
      <c r="Q7" s="4">
        <f t="shared" si="23"/>
        <v>25</v>
      </c>
      <c r="R7">
        <f t="shared" si="0"/>
        <v>2000000</v>
      </c>
      <c r="S7">
        <f t="shared" si="1"/>
        <v>6572.1552794893169</v>
      </c>
      <c r="U7">
        <f t="shared" si="13"/>
        <v>2.0855349999999999E-3</v>
      </c>
      <c r="V7">
        <f t="shared" si="14"/>
        <v>0.01</v>
      </c>
      <c r="W7">
        <f t="shared" si="15"/>
        <v>0.96447009166396525</v>
      </c>
      <c r="X7">
        <f t="shared" si="16"/>
        <v>2.0114361326184077E-3</v>
      </c>
      <c r="Y7">
        <f t="shared" si="17"/>
        <v>9.6447009166396522E-3</v>
      </c>
      <c r="Z7">
        <f t="shared" si="18"/>
        <v>0.95281395461470719</v>
      </c>
      <c r="AB7">
        <f t="shared" si="19"/>
        <v>4997.8633592293554</v>
      </c>
      <c r="AC7">
        <f t="shared" si="2"/>
        <v>6262.0412621921423</v>
      </c>
      <c r="AE7">
        <f t="shared" si="3"/>
        <v>7822.1243112274351</v>
      </c>
      <c r="AF7">
        <f t="shared" si="4"/>
        <v>-391.10621556137181</v>
      </c>
      <c r="AG7">
        <f t="shared" si="4"/>
        <v>-23.820348865367681</v>
      </c>
      <c r="AH7">
        <f t="shared" si="5"/>
        <v>-4022.8722652368156</v>
      </c>
      <c r="AI7">
        <f t="shared" si="6"/>
        <v>3384.3254815638797</v>
      </c>
      <c r="AJ7">
        <f t="shared" si="7"/>
        <v>-1264.1779029627869</v>
      </c>
      <c r="AK7">
        <f>G7*SUM(AB7, AE7:AF7)</f>
        <v>610.25807943536495</v>
      </c>
      <c r="AL7">
        <f t="shared" si="8"/>
        <v>2730.4056580364577</v>
      </c>
      <c r="AN7">
        <f t="shared" si="9"/>
        <v>5514.6877006165978</v>
      </c>
      <c r="AO7">
        <f t="shared" si="9"/>
        <v>-275.73438503082991</v>
      </c>
      <c r="AP7">
        <f t="shared" si="9"/>
        <v>-16.793620209242953</v>
      </c>
      <c r="AQ7">
        <f t="shared" si="9"/>
        <v>-2836.171264935047</v>
      </c>
      <c r="AR7">
        <f t="shared" si="9"/>
        <v>2385.9884304414777</v>
      </c>
      <c r="AS7">
        <f t="shared" si="9"/>
        <v>-891.25997689062547</v>
      </c>
      <c r="AT7">
        <f t="shared" si="9"/>
        <v>430.23897229984362</v>
      </c>
      <c r="AU7">
        <f t="shared" si="9"/>
        <v>1924.9674258506955</v>
      </c>
      <c r="AW7">
        <v>4</v>
      </c>
      <c r="AX7">
        <f>(R7*SUMPRODUCT(K8:$K$23, X8:$X$23)-$AZ$3*SUMPRODUCT(K7:$K$22, W8:$W$23))/Z7</f>
        <v>6572.1552794893169</v>
      </c>
    </row>
    <row r="8" spans="1:52" x14ac:dyDescent="0.25">
      <c r="B8" s="2">
        <f>'T.26.04.A'!B8</f>
        <v>1522.432587</v>
      </c>
      <c r="C8" s="2">
        <f>'T.26.04.A'!C8</f>
        <v>25</v>
      </c>
      <c r="E8">
        <v>2008</v>
      </c>
      <c r="F8" s="5">
        <v>2.2499999999999999E-2</v>
      </c>
      <c r="G8" s="5"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2.1420699999999998E-3</v>
      </c>
      <c r="O8">
        <f t="shared" si="21"/>
        <v>8209.4980592412667</v>
      </c>
      <c r="P8">
        <f t="shared" si="22"/>
        <v>410.47490296206337</v>
      </c>
      <c r="Q8" s="4">
        <f t="shared" si="23"/>
        <v>25</v>
      </c>
      <c r="R8">
        <f t="shared" si="0"/>
        <v>2000000</v>
      </c>
      <c r="S8">
        <f t="shared" si="1"/>
        <v>7697.8963160015373</v>
      </c>
      <c r="U8">
        <f t="shared" si="13"/>
        <v>2.1420699999999998E-3</v>
      </c>
      <c r="V8">
        <f t="shared" si="14"/>
        <v>0.01</v>
      </c>
      <c r="W8">
        <f t="shared" si="15"/>
        <v>0.95281395461470719</v>
      </c>
      <c r="X8">
        <f t="shared" si="16"/>
        <v>2.0409941877615255E-3</v>
      </c>
      <c r="Y8">
        <f t="shared" si="17"/>
        <v>9.5281395461470717E-3</v>
      </c>
      <c r="Z8">
        <f t="shared" si="18"/>
        <v>0.94124482088079864</v>
      </c>
      <c r="AB8">
        <f t="shared" si="19"/>
        <v>6262.0412621921423</v>
      </c>
      <c r="AC8">
        <f t="shared" si="2"/>
        <v>7245.6050391138269</v>
      </c>
      <c r="AE8">
        <f t="shared" si="3"/>
        <v>7727.1475302918097</v>
      </c>
      <c r="AF8">
        <f t="shared" si="4"/>
        <v>-386.35737651459056</v>
      </c>
      <c r="AG8">
        <f t="shared" si="4"/>
        <v>-23.531120522019965</v>
      </c>
      <c r="AH8">
        <f t="shared" si="5"/>
        <v>-4081.9883755230508</v>
      </c>
      <c r="AI8">
        <f t="shared" si="6"/>
        <v>3235.2706577321492</v>
      </c>
      <c r="AJ8">
        <f t="shared" si="7"/>
        <v>-983.56377692168462</v>
      </c>
      <c r="AK8">
        <f t="shared" ref="AK8:AK23" si="24">G8*SUM(AB8:AB8, AE8:AF8)</f>
        <v>289.74030916014738</v>
      </c>
      <c r="AL8">
        <f t="shared" si="8"/>
        <v>2541.4471899706118</v>
      </c>
      <c r="AN8">
        <f t="shared" si="9"/>
        <v>5079.4666447809523</v>
      </c>
      <c r="AO8">
        <f t="shared" si="9"/>
        <v>-253.97333223904764</v>
      </c>
      <c r="AP8">
        <f t="shared" si="9"/>
        <v>-15.468261908726255</v>
      </c>
      <c r="AQ8">
        <f t="shared" si="9"/>
        <v>-2683.3089075329076</v>
      </c>
      <c r="AR8">
        <f t="shared" si="9"/>
        <v>2126.716143100271</v>
      </c>
      <c r="AS8">
        <f t="shared" si="9"/>
        <v>-646.54898567722842</v>
      </c>
      <c r="AT8">
        <f t="shared" si="9"/>
        <v>190.46177522275298</v>
      </c>
      <c r="AU8">
        <f t="shared" si="9"/>
        <v>1670.6289326457957</v>
      </c>
      <c r="AW8">
        <v>5</v>
      </c>
      <c r="AX8">
        <f>(R8*SUMPRODUCT(K9:$K$23, X9:$X$23)-$AZ$3*SUMPRODUCT(K8:$K$22, W9:$W$23))/Z8</f>
        <v>7697.8963160015373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2.2014550000000002E-3</v>
      </c>
      <c r="O9">
        <f t="shared" si="21"/>
        <v>8209.4980592412667</v>
      </c>
      <c r="P9">
        <f t="shared" si="22"/>
        <v>410.47490296206337</v>
      </c>
      <c r="Q9" s="4">
        <f t="shared" si="23"/>
        <v>25</v>
      </c>
      <c r="R9">
        <f t="shared" si="0"/>
        <v>2000000</v>
      </c>
      <c r="S9">
        <f t="shared" si="1"/>
        <v>8640.9602391208064</v>
      </c>
      <c r="U9">
        <f t="shared" si="13"/>
        <v>2.2014550000000002E-3</v>
      </c>
      <c r="V9">
        <f t="shared" si="14"/>
        <v>0.01</v>
      </c>
      <c r="W9">
        <f t="shared" si="15"/>
        <v>0.94124482088079864</v>
      </c>
      <c r="X9">
        <f t="shared" si="16"/>
        <v>2.0721081171521387E-3</v>
      </c>
      <c r="Y9">
        <f t="shared" si="17"/>
        <v>9.4124482088079869E-3</v>
      </c>
      <c r="Z9">
        <f t="shared" si="18"/>
        <v>0.92976026455483851</v>
      </c>
      <c r="AB9">
        <f t="shared" si="19"/>
        <v>7245.6050391138269</v>
      </c>
      <c r="AC9">
        <f t="shared" si="2"/>
        <v>8034.0214779328016</v>
      </c>
      <c r="AE9">
        <f t="shared" si="3"/>
        <v>7632.8650874225932</v>
      </c>
      <c r="AF9">
        <f t="shared" si="4"/>
        <v>-381.64325437112973</v>
      </c>
      <c r="AG9">
        <f t="shared" si="4"/>
        <v>-23.244006613870962</v>
      </c>
      <c r="AH9">
        <f t="shared" si="5"/>
        <v>-4144.2162343042774</v>
      </c>
      <c r="AI9">
        <f t="shared" si="6"/>
        <v>3083.7615921333154</v>
      </c>
      <c r="AJ9">
        <f t="shared" si="7"/>
        <v>-788.41643881897471</v>
      </c>
      <c r="AK9">
        <f t="shared" si="24"/>
        <v>85.531278545775223</v>
      </c>
      <c r="AL9">
        <f t="shared" si="8"/>
        <v>2380.8764318601161</v>
      </c>
      <c r="AN9">
        <f t="shared" si="9"/>
        <v>4768.5703868947512</v>
      </c>
      <c r="AO9">
        <f t="shared" si="9"/>
        <v>-238.42851934473759</v>
      </c>
      <c r="AP9">
        <f t="shared" si="9"/>
        <v>-14.521504093441093</v>
      </c>
      <c r="AQ9">
        <f t="shared" si="9"/>
        <v>-2589.0653883501209</v>
      </c>
      <c r="AR9">
        <f t="shared" si="9"/>
        <v>1926.5549751064516</v>
      </c>
      <c r="AS9">
        <f t="shared" si="9"/>
        <v>-492.5567581285128</v>
      </c>
      <c r="AT9">
        <f t="shared" si="9"/>
        <v>53.434970663729331</v>
      </c>
      <c r="AU9">
        <f t="shared" si="9"/>
        <v>1487.4331876416682</v>
      </c>
      <c r="AW9">
        <v>6</v>
      </c>
      <c r="AX9">
        <f>(R9*SUMPRODUCT(K10:$K$23, X10:$X$23)-$AZ$3*SUMPRODUCT(K9:$K$22, W10:$W$23))/Z9</f>
        <v>8640.9602391208064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2.2708170000000001E-3</v>
      </c>
      <c r="O10">
        <f t="shared" si="21"/>
        <v>8209.4980592412667</v>
      </c>
      <c r="P10">
        <f t="shared" si="22"/>
        <v>410.47490296206337</v>
      </c>
      <c r="Q10" s="4">
        <f t="shared" si="23"/>
        <v>25</v>
      </c>
      <c r="R10">
        <f t="shared" si="0"/>
        <v>2000000</v>
      </c>
      <c r="S10">
        <f t="shared" si="1"/>
        <v>9471.6632270532118</v>
      </c>
      <c r="U10">
        <f t="shared" si="13"/>
        <v>2.2708170000000001E-3</v>
      </c>
      <c r="V10">
        <f t="shared" si="14"/>
        <v>0.01</v>
      </c>
      <c r="W10">
        <f t="shared" si="15"/>
        <v>0.92976026455483851</v>
      </c>
      <c r="X10">
        <f t="shared" si="16"/>
        <v>2.1113154146756249E-3</v>
      </c>
      <c r="Y10">
        <f t="shared" si="17"/>
        <v>9.2976026455483859E-3</v>
      </c>
      <c r="Z10">
        <f t="shared" si="18"/>
        <v>0.91835134649461458</v>
      </c>
      <c r="AB10">
        <f t="shared" si="19"/>
        <v>8034.0214779328016</v>
      </c>
      <c r="AC10">
        <f t="shared" si="2"/>
        <v>8698.3146781078431</v>
      </c>
      <c r="AE10">
        <f t="shared" si="3"/>
        <v>7539.2035967491429</v>
      </c>
      <c r="AF10">
        <f t="shared" si="4"/>
        <v>-376.96017983745713</v>
      </c>
      <c r="AG10">
        <f t="shared" si="4"/>
        <v>-22.958783662365363</v>
      </c>
      <c r="AH10">
        <f t="shared" si="5"/>
        <v>-4222.6308293512502</v>
      </c>
      <c r="AI10">
        <f t="shared" si="6"/>
        <v>2916.6538038980707</v>
      </c>
      <c r="AJ10">
        <f t="shared" si="7"/>
        <v>-664.29320017504142</v>
      </c>
      <c r="AK10">
        <f t="shared" si="24"/>
        <v>62.304686068862402</v>
      </c>
      <c r="AL10">
        <f t="shared" si="8"/>
        <v>2314.6652897918916</v>
      </c>
      <c r="AN10">
        <f t="shared" si="9"/>
        <v>4475.112714798619</v>
      </c>
      <c r="AO10">
        <f t="shared" si="9"/>
        <v>-223.75563573993097</v>
      </c>
      <c r="AP10">
        <f t="shared" si="9"/>
        <v>-13.627851186836796</v>
      </c>
      <c r="AQ10">
        <f t="shared" si="9"/>
        <v>-2506.4648635405706</v>
      </c>
      <c r="AR10">
        <f t="shared" si="9"/>
        <v>1731.2643643312813</v>
      </c>
      <c r="AS10">
        <f t="shared" si="9"/>
        <v>-394.31047435029336</v>
      </c>
      <c r="AT10">
        <f t="shared" si="9"/>
        <v>36.982751459123371</v>
      </c>
      <c r="AU10">
        <f t="shared" si="9"/>
        <v>1373.9366414401113</v>
      </c>
      <c r="AW10">
        <v>7</v>
      </c>
      <c r="AX10">
        <f>(R10*SUMPRODUCT(K11:$K$23, X11:$X$23)-$AZ$3*SUMPRODUCT(K10:$K$22, W11:$W$23))/Z10</f>
        <v>9471.6632270532118</v>
      </c>
    </row>
    <row r="11" spans="1:52" x14ac:dyDescent="0.25">
      <c r="A11" t="s">
        <v>33</v>
      </c>
      <c r="C11" s="7">
        <f>AU25</f>
        <v>7807.5625377516844</v>
      </c>
      <c r="E11">
        <v>2011</v>
      </c>
      <c r="F11" s="5">
        <v>1.5E-3</v>
      </c>
      <c r="G11" s="5"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2.3392280000000001E-3</v>
      </c>
      <c r="O11">
        <f t="shared" si="21"/>
        <v>8209.4980592412667</v>
      </c>
      <c r="P11">
        <f t="shared" si="22"/>
        <v>410.47490296206337</v>
      </c>
      <c r="Q11" s="4">
        <f t="shared" si="23"/>
        <v>25</v>
      </c>
      <c r="R11">
        <f t="shared" si="0"/>
        <v>2000000</v>
      </c>
      <c r="S11">
        <f t="shared" si="1"/>
        <v>10196.648034019147</v>
      </c>
      <c r="U11">
        <f t="shared" si="13"/>
        <v>2.3392280000000001E-3</v>
      </c>
      <c r="V11">
        <f t="shared" si="14"/>
        <v>0.01</v>
      </c>
      <c r="W11">
        <f t="shared" si="15"/>
        <v>0.91835134649461458</v>
      </c>
      <c r="X11">
        <f t="shared" si="16"/>
        <v>2.1482331835579044E-3</v>
      </c>
      <c r="Y11">
        <f t="shared" si="17"/>
        <v>9.1835134649461466E-3</v>
      </c>
      <c r="Z11">
        <f t="shared" si="18"/>
        <v>0.90701959984611047</v>
      </c>
      <c r="AB11">
        <f t="shared" si="19"/>
        <v>8698.3146781078431</v>
      </c>
      <c r="AC11">
        <f t="shared" si="2"/>
        <v>9248.5596195876751</v>
      </c>
      <c r="AE11">
        <f t="shared" si="3"/>
        <v>7446.1756446304344</v>
      </c>
      <c r="AF11">
        <f t="shared" si="4"/>
        <v>-372.30878223152172</v>
      </c>
      <c r="AG11">
        <f t="shared" si="4"/>
        <v>-22.675489996152763</v>
      </c>
      <c r="AH11">
        <f t="shared" si="5"/>
        <v>-4296.4663671158087</v>
      </c>
      <c r="AI11">
        <f t="shared" si="6"/>
        <v>2754.7250052869513</v>
      </c>
      <c r="AJ11">
        <f t="shared" si="7"/>
        <v>-550.24494147983205</v>
      </c>
      <c r="AK11">
        <f t="shared" si="24"/>
        <v>37.853235697216213</v>
      </c>
      <c r="AL11">
        <f t="shared" si="8"/>
        <v>2242.3332995043356</v>
      </c>
      <c r="AN11">
        <f t="shared" si="9"/>
        <v>4203.4172883357296</v>
      </c>
      <c r="AO11">
        <f t="shared" si="9"/>
        <v>-210.17086441678646</v>
      </c>
      <c r="AP11">
        <f t="shared" si="9"/>
        <v>-12.800469827762573</v>
      </c>
      <c r="AQ11">
        <f t="shared" si="9"/>
        <v>-2425.3847704104128</v>
      </c>
      <c r="AR11">
        <f t="shared" si="9"/>
        <v>1555.0611836807675</v>
      </c>
      <c r="AS11">
        <f t="shared" si="9"/>
        <v>-310.61704829693167</v>
      </c>
      <c r="AT11">
        <f t="shared" si="9"/>
        <v>21.368411509855385</v>
      </c>
      <c r="AU11">
        <f t="shared" si="9"/>
        <v>1265.8125468936912</v>
      </c>
      <c r="AW11">
        <v>8</v>
      </c>
      <c r="AX11">
        <f>(R11*SUMPRODUCT(K12:$K$23, X12:$X$23)-$AZ$3*SUMPRODUCT(K11:$K$22, W12:$W$23))/Z11</f>
        <v>10196.648034019147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2.4176169999999999E-3</v>
      </c>
      <c r="O12">
        <f t="shared" si="21"/>
        <v>8209.4980592412667</v>
      </c>
      <c r="P12">
        <f t="shared" si="22"/>
        <v>410.47490296206337</v>
      </c>
      <c r="Q12" s="4">
        <f t="shared" si="23"/>
        <v>25</v>
      </c>
      <c r="R12">
        <f t="shared" si="0"/>
        <v>2000000</v>
      </c>
      <c r="S12">
        <f t="shared" si="1"/>
        <v>10817.616832629656</v>
      </c>
      <c r="U12">
        <f t="shared" si="13"/>
        <v>2.4176169999999999E-3</v>
      </c>
      <c r="V12">
        <f t="shared" si="14"/>
        <v>0.01</v>
      </c>
      <c r="W12">
        <f t="shared" si="15"/>
        <v>0.90701959984611047</v>
      </c>
      <c r="X12">
        <f t="shared" si="16"/>
        <v>2.1928260039211539E-3</v>
      </c>
      <c r="Y12">
        <f t="shared" si="17"/>
        <v>9.0701959984611051E-3</v>
      </c>
      <c r="Z12">
        <f t="shared" si="18"/>
        <v>0.8957565778437282</v>
      </c>
      <c r="AB12">
        <f t="shared" si="19"/>
        <v>9248.5596195876751</v>
      </c>
      <c r="AC12">
        <f t="shared" si="2"/>
        <v>9689.9514344210511</v>
      </c>
      <c r="AE12">
        <f t="shared" si="3"/>
        <v>7353.7118873606851</v>
      </c>
      <c r="AF12">
        <f t="shared" si="4"/>
        <v>-367.68559436803429</v>
      </c>
      <c r="AG12">
        <f t="shared" si="4"/>
        <v>-22.393914446093206</v>
      </c>
      <c r="AH12">
        <f t="shared" si="5"/>
        <v>-4385.6520078423082</v>
      </c>
      <c r="AI12">
        <f t="shared" si="6"/>
        <v>2577.9803707042502</v>
      </c>
      <c r="AJ12">
        <f t="shared" si="7"/>
        <v>-441.39181483337597</v>
      </c>
      <c r="AK12">
        <f t="shared" si="24"/>
        <v>37.33954759893475</v>
      </c>
      <c r="AL12">
        <f t="shared" si="8"/>
        <v>2173.9281034698088</v>
      </c>
      <c r="AN12">
        <f t="shared" si="9"/>
        <v>3946.4025690255703</v>
      </c>
      <c r="AO12">
        <f t="shared" si="9"/>
        <v>-197.32012845127855</v>
      </c>
      <c r="AP12">
        <f t="shared" si="9"/>
        <v>-12.017794938702691</v>
      </c>
      <c r="AQ12">
        <f t="shared" si="9"/>
        <v>-2353.5798812499947</v>
      </c>
      <c r="AR12">
        <f t="shared" si="9"/>
        <v>1383.4847643855949</v>
      </c>
      <c r="AS12">
        <f t="shared" si="9"/>
        <v>-236.87490327153424</v>
      </c>
      <c r="AT12">
        <f t="shared" si="9"/>
        <v>20.038436211236501</v>
      </c>
      <c r="AU12">
        <f t="shared" si="9"/>
        <v>1166.6482973252969</v>
      </c>
      <c r="AW12">
        <v>9</v>
      </c>
      <c r="AX12">
        <f>(R12*SUMPRODUCT(K13:$K$23, X13:$X$23)-$AZ$3*SUMPRODUCT(K12:$K$22, W13:$W$23))/Z12</f>
        <v>10817.616832629656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2.502181E-3</v>
      </c>
      <c r="O13">
        <f t="shared" si="21"/>
        <v>8209.4980592412667</v>
      </c>
      <c r="P13">
        <f t="shared" si="22"/>
        <v>410.47490296206337</v>
      </c>
      <c r="Q13" s="4">
        <f t="shared" si="23"/>
        <v>25</v>
      </c>
      <c r="R13">
        <f t="shared" si="0"/>
        <v>2000000</v>
      </c>
      <c r="S13">
        <f t="shared" si="1"/>
        <v>11335.190120497571</v>
      </c>
      <c r="U13">
        <f t="shared" si="13"/>
        <v>2.502181E-3</v>
      </c>
      <c r="V13">
        <f t="shared" si="14"/>
        <v>0.01</v>
      </c>
      <c r="W13">
        <f t="shared" si="15"/>
        <v>0.8957565778437282</v>
      </c>
      <c r="X13">
        <f t="shared" si="16"/>
        <v>2.2413450897055976E-3</v>
      </c>
      <c r="Y13">
        <f t="shared" si="17"/>
        <v>8.9575657784372823E-3</v>
      </c>
      <c r="Z13">
        <f t="shared" si="18"/>
        <v>0.88455766697558524</v>
      </c>
      <c r="AB13">
        <f t="shared" si="19"/>
        <v>9689.9514344210511</v>
      </c>
      <c r="AC13">
        <f t="shared" si="2"/>
        <v>10026.629327712035</v>
      </c>
      <c r="AE13">
        <f t="shared" si="3"/>
        <v>7261.7744503230497</v>
      </c>
      <c r="AF13">
        <f t="shared" si="4"/>
        <v>-363.08872251615253</v>
      </c>
      <c r="AG13">
        <f t="shared" si="4"/>
        <v>-22.113941674389633</v>
      </c>
      <c r="AH13">
        <f t="shared" si="5"/>
        <v>-4482.6901794111955</v>
      </c>
      <c r="AI13">
        <f t="shared" si="6"/>
        <v>2393.881606721312</v>
      </c>
      <c r="AJ13">
        <f t="shared" si="7"/>
        <v>-336.67789329098377</v>
      </c>
      <c r="AK13">
        <f t="shared" si="24"/>
        <v>33.177274324455894</v>
      </c>
      <c r="AL13">
        <f t="shared" si="8"/>
        <v>2090.3809877547842</v>
      </c>
      <c r="AN13">
        <f t="shared" si="9"/>
        <v>3705.4900920497735</v>
      </c>
      <c r="AO13">
        <f t="shared" si="9"/>
        <v>-185.27450460248869</v>
      </c>
      <c r="AP13">
        <f t="shared" si="9"/>
        <v>-11.284155454177183</v>
      </c>
      <c r="AQ13">
        <f t="shared" si="9"/>
        <v>-2287.3974066762789</v>
      </c>
      <c r="AR13">
        <f t="shared" si="9"/>
        <v>1221.5340253168285</v>
      </c>
      <c r="AS13">
        <f t="shared" si="9"/>
        <v>-171.79776187436283</v>
      </c>
      <c r="AT13">
        <f t="shared" si="9"/>
        <v>16.929479444933683</v>
      </c>
      <c r="AU13">
        <f t="shared" si="9"/>
        <v>1066.6657428873993</v>
      </c>
      <c r="AW13">
        <v>10</v>
      </c>
      <c r="AX13">
        <f>(R13*SUMPRODUCT(K14:$K$23, X14:$X$23)-$AZ$3*SUMPRODUCT(K13:$K$22, W14:$W$23))/Z13</f>
        <v>11335.190120497571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10"/>
        <v>5.1400000000000001E-2</v>
      </c>
      <c r="I14" s="5">
        <f t="shared" si="11"/>
        <v>1.0514000000000001</v>
      </c>
      <c r="J14">
        <f t="shared" si="12"/>
        <v>0.95111280197831449</v>
      </c>
      <c r="K14">
        <f t="shared" si="20"/>
        <v>0.48532753093089492</v>
      </c>
      <c r="L14" s="2">
        <v>11</v>
      </c>
      <c r="M14" s="6">
        <v>2.5943469999999999E-3</v>
      </c>
      <c r="O14">
        <f t="shared" si="21"/>
        <v>8209.4980592412667</v>
      </c>
      <c r="P14">
        <f t="shared" si="22"/>
        <v>410.47490296206337</v>
      </c>
      <c r="Q14" s="4">
        <f t="shared" si="23"/>
        <v>25</v>
      </c>
      <c r="R14">
        <f t="shared" si="0"/>
        <v>2000000</v>
      </c>
      <c r="S14">
        <f t="shared" si="1"/>
        <v>11750.406654603757</v>
      </c>
      <c r="U14">
        <f t="shared" si="13"/>
        <v>2.5943469999999999E-3</v>
      </c>
      <c r="V14">
        <f t="shared" si="14"/>
        <v>0.01</v>
      </c>
      <c r="W14">
        <f t="shared" si="15"/>
        <v>0.88455766697558524</v>
      </c>
      <c r="X14">
        <f t="shared" si="16"/>
        <v>2.2948495296451084E-3</v>
      </c>
      <c r="Y14">
        <f t="shared" si="17"/>
        <v>8.8455766697558523E-3</v>
      </c>
      <c r="Z14">
        <f t="shared" si="18"/>
        <v>0.87341724077618432</v>
      </c>
      <c r="AB14">
        <f t="shared" si="19"/>
        <v>10026.629327712035</v>
      </c>
      <c r="AC14">
        <f t="shared" si="2"/>
        <v>10263.007758262129</v>
      </c>
      <c r="AE14">
        <f t="shared" si="3"/>
        <v>7170.3171430599477</v>
      </c>
      <c r="AF14">
        <f t="shared" si="4"/>
        <v>-358.5158571529974</v>
      </c>
      <c r="AG14">
        <f t="shared" si="4"/>
        <v>-21.835431019404609</v>
      </c>
      <c r="AH14">
        <f t="shared" si="5"/>
        <v>-4589.6990592902166</v>
      </c>
      <c r="AI14">
        <f t="shared" si="6"/>
        <v>2200.2667955973293</v>
      </c>
      <c r="AJ14">
        <f t="shared" si="7"/>
        <v>-236.37843055009398</v>
      </c>
      <c r="AK14">
        <f t="shared" si="24"/>
        <v>30.309175104514171</v>
      </c>
      <c r="AL14">
        <f t="shared" si="8"/>
        <v>1994.1975401517495</v>
      </c>
      <c r="AN14">
        <f t="shared" si="9"/>
        <v>3479.9523150327527</v>
      </c>
      <c r="AO14">
        <f t="shared" si="9"/>
        <v>-173.99761575163765</v>
      </c>
      <c r="AP14">
        <f t="shared" si="9"/>
        <v>-10.597335823459513</v>
      </c>
      <c r="AQ14">
        <f t="shared" si="9"/>
        <v>-2227.5073121611717</v>
      </c>
      <c r="AR14">
        <f t="shared" si="9"/>
        <v>1067.8500512964838</v>
      </c>
      <c r="AS14">
        <f t="shared" si="9"/>
        <v>-114.72096006419713</v>
      </c>
      <c r="AT14">
        <f t="shared" si="9"/>
        <v>14.709877118026013</v>
      </c>
      <c r="AU14">
        <f t="shared" si="9"/>
        <v>967.83896835031283</v>
      </c>
      <c r="AW14">
        <v>11</v>
      </c>
      <c r="AX14">
        <f>(R14*SUMPRODUCT(K15:$K$23, X15:$X$23)-$AZ$3*SUMPRODUCT(K14:$K$22, W15:$W$23))/Z14</f>
        <v>11750.406654603757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10"/>
        <v>5.1900000000000002E-2</v>
      </c>
      <c r="I15" s="5">
        <f t="shared" si="11"/>
        <v>1.0519000000000001</v>
      </c>
      <c r="J15">
        <f t="shared" si="12"/>
        <v>0.95066070919288903</v>
      </c>
      <c r="K15">
        <f t="shared" si="20"/>
        <v>0.46138181474559836</v>
      </c>
      <c r="L15" s="2">
        <v>12</v>
      </c>
      <c r="M15" s="6">
        <v>2.6922130000000002E-3</v>
      </c>
      <c r="O15">
        <f t="shared" si="21"/>
        <v>8209.4980592412667</v>
      </c>
      <c r="P15">
        <f t="shared" si="22"/>
        <v>410.47490296206337</v>
      </c>
      <c r="Q15" s="4">
        <f t="shared" si="23"/>
        <v>25</v>
      </c>
      <c r="R15">
        <f t="shared" si="0"/>
        <v>2000000</v>
      </c>
      <c r="S15">
        <f t="shared" si="1"/>
        <v>12068.578723518924</v>
      </c>
      <c r="U15">
        <f t="shared" si="13"/>
        <v>2.6922130000000002E-3</v>
      </c>
      <c r="V15">
        <f t="shared" si="14"/>
        <v>0.01</v>
      </c>
      <c r="W15">
        <f t="shared" si="15"/>
        <v>0.87341724077618432</v>
      </c>
      <c r="X15">
        <f t="shared" si="16"/>
        <v>2.3514252500417736E-3</v>
      </c>
      <c r="Y15">
        <f t="shared" si="17"/>
        <v>8.7341724077618435E-3</v>
      </c>
      <c r="Z15">
        <f t="shared" si="18"/>
        <v>0.86233164311838073</v>
      </c>
      <c r="AB15">
        <f t="shared" si="19"/>
        <v>10263.007758262129</v>
      </c>
      <c r="AC15">
        <f t="shared" si="2"/>
        <v>10407.117320755604</v>
      </c>
      <c r="AE15">
        <f t="shared" si="3"/>
        <v>7079.3099506026792</v>
      </c>
      <c r="AF15">
        <f t="shared" si="4"/>
        <v>-353.96549753013397</v>
      </c>
      <c r="AG15">
        <f t="shared" si="4"/>
        <v>-21.558291077959517</v>
      </c>
      <c r="AH15">
        <f t="shared" si="5"/>
        <v>-4702.8505000835476</v>
      </c>
      <c r="AI15">
        <f t="shared" si="6"/>
        <v>2000.9356619110386</v>
      </c>
      <c r="AJ15">
        <f t="shared" si="7"/>
        <v>-144.1095624934751</v>
      </c>
      <c r="AK15">
        <f t="shared" si="24"/>
        <v>69.652244066472164</v>
      </c>
      <c r="AL15">
        <f t="shared" si="8"/>
        <v>1926.4783434840356</v>
      </c>
      <c r="AN15">
        <f t="shared" si="9"/>
        <v>3266.2648721556366</v>
      </c>
      <c r="AO15">
        <f t="shared" si="9"/>
        <v>-163.31324360778183</v>
      </c>
      <c r="AP15">
        <f t="shared" si="9"/>
        <v>-9.9466034603628035</v>
      </c>
      <c r="AQ15">
        <f t="shared" si="9"/>
        <v>-2169.8096982057918</v>
      </c>
      <c r="AR15">
        <f t="shared" si="9"/>
        <v>923.1953268817</v>
      </c>
      <c r="AS15">
        <f t="shared" si="9"/>
        <v>-66.489531465433757</v>
      </c>
      <c r="AT15">
        <f t="shared" si="9"/>
        <v>32.136278768492261</v>
      </c>
      <c r="AU15">
        <f t="shared" si="9"/>
        <v>888.84207418475853</v>
      </c>
      <c r="AW15">
        <v>12</v>
      </c>
      <c r="AX15">
        <f>(R15*SUMPRODUCT(K16:$K$23, X16:$X$23)-$AZ$3*SUMPRODUCT(K15:$K$22, W16:$W$23))/Z15</f>
        <v>12068.578723518924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10"/>
        <v>5.4700000000000006E-2</v>
      </c>
      <c r="I16" s="5">
        <f t="shared" si="11"/>
        <v>1.0547</v>
      </c>
      <c r="J16">
        <f t="shared" si="12"/>
        <v>0.94813691096994412</v>
      </c>
      <c r="K16">
        <f t="shared" si="20"/>
        <v>0.43745312861059865</v>
      </c>
      <c r="L16" s="2">
        <v>13</v>
      </c>
      <c r="M16" s="6">
        <v>2.807183E-3</v>
      </c>
      <c r="O16">
        <f t="shared" si="21"/>
        <v>8209.4980592412667</v>
      </c>
      <c r="P16">
        <f t="shared" si="22"/>
        <v>410.47490296206337</v>
      </c>
      <c r="Q16" s="4">
        <f t="shared" si="23"/>
        <v>25</v>
      </c>
      <c r="R16">
        <f t="shared" si="0"/>
        <v>2000000</v>
      </c>
      <c r="S16">
        <f t="shared" si="1"/>
        <v>12288.495935392448</v>
      </c>
      <c r="U16">
        <f t="shared" si="13"/>
        <v>2.807183E-3</v>
      </c>
      <c r="V16">
        <f t="shared" si="14"/>
        <v>0.01</v>
      </c>
      <c r="W16">
        <f t="shared" si="15"/>
        <v>0.86233164311838073</v>
      </c>
      <c r="X16">
        <f t="shared" si="16"/>
        <v>2.4207227289239856E-3</v>
      </c>
      <c r="Y16">
        <f t="shared" si="17"/>
        <v>8.6233164311838081E-3</v>
      </c>
      <c r="Z16">
        <f t="shared" si="18"/>
        <v>0.85128760395827285</v>
      </c>
      <c r="AB16">
        <f t="shared" si="19"/>
        <v>10407.117320755604</v>
      </c>
      <c r="AC16">
        <f t="shared" si="2"/>
        <v>10461.044261091212</v>
      </c>
      <c r="AE16">
        <f t="shared" si="3"/>
        <v>6988.6439325515894</v>
      </c>
      <c r="AF16">
        <f t="shared" si="4"/>
        <v>-349.43219662757946</v>
      </c>
      <c r="AG16">
        <f t="shared" si="4"/>
        <v>-21.282190098956821</v>
      </c>
      <c r="AH16">
        <f t="shared" si="5"/>
        <v>-4841.4454578479708</v>
      </c>
      <c r="AI16">
        <f t="shared" si="6"/>
        <v>1776.4840879770827</v>
      </c>
      <c r="AJ16">
        <f t="shared" si="7"/>
        <v>-53.926940335608379</v>
      </c>
      <c r="AK16">
        <f t="shared" si="24"/>
        <v>121.02893630242528</v>
      </c>
      <c r="AL16">
        <f t="shared" si="8"/>
        <v>1843.5860839438997</v>
      </c>
      <c r="AN16">
        <f t="shared" si="9"/>
        <v>3057.2041530401702</v>
      </c>
      <c r="AO16">
        <f t="shared" si="9"/>
        <v>-152.86020765200851</v>
      </c>
      <c r="AP16">
        <f t="shared" si="9"/>
        <v>-9.3099606424741683</v>
      </c>
      <c r="AQ16">
        <f t="shared" si="9"/>
        <v>-2117.9054625331669</v>
      </c>
      <c r="AR16">
        <f t="shared" si="9"/>
        <v>777.12852221252081</v>
      </c>
      <c r="AS16">
        <f t="shared" si="9"/>
        <v>-23.590508766208973</v>
      </c>
      <c r="AT16">
        <f t="shared" si="9"/>
        <v>52.944486837908798</v>
      </c>
      <c r="AU16">
        <f t="shared" si="9"/>
        <v>806.48250028422069</v>
      </c>
      <c r="AW16">
        <v>13</v>
      </c>
      <c r="AX16">
        <f>(R16*SUMPRODUCT(K17:$K$23, X17:$X$23)-$AZ$3*SUMPRODUCT(K16:$K$22, W17:$W$23))/Z16</f>
        <v>12288.495935392448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10"/>
        <v>6.1700000000000005E-2</v>
      </c>
      <c r="I17" s="5">
        <f t="shared" si="11"/>
        <v>1.0617000000000001</v>
      </c>
      <c r="J17">
        <f t="shared" si="12"/>
        <v>0.94188565508147304</v>
      </c>
      <c r="K17">
        <f t="shared" si="20"/>
        <v>0.41203082660883361</v>
      </c>
      <c r="L17" s="2">
        <v>14</v>
      </c>
      <c r="M17" s="6">
        <v>2.939255E-3</v>
      </c>
      <c r="O17">
        <f t="shared" si="21"/>
        <v>8209.4980592412667</v>
      </c>
      <c r="P17">
        <f t="shared" si="22"/>
        <v>410.47490296206337</v>
      </c>
      <c r="Q17" s="4">
        <f t="shared" si="23"/>
        <v>25</v>
      </c>
      <c r="R17">
        <f t="shared" si="0"/>
        <v>2000000</v>
      </c>
      <c r="S17">
        <f t="shared" si="1"/>
        <v>12414.946723359912</v>
      </c>
      <c r="U17">
        <f t="shared" si="13"/>
        <v>2.939255E-3</v>
      </c>
      <c r="V17">
        <f t="shared" si="14"/>
        <v>0.01</v>
      </c>
      <c r="W17">
        <f t="shared" si="15"/>
        <v>0.85128760395827285</v>
      </c>
      <c r="X17">
        <f t="shared" si="16"/>
        <v>2.5021513463723733E-3</v>
      </c>
      <c r="Y17">
        <f t="shared" si="17"/>
        <v>8.5128760395827285E-3</v>
      </c>
      <c r="Z17">
        <f t="shared" si="18"/>
        <v>0.8402725765723178</v>
      </c>
      <c r="AB17">
        <f t="shared" si="19"/>
        <v>10461.044261091212</v>
      </c>
      <c r="AC17">
        <f t="shared" si="2"/>
        <v>10431.939271245687</v>
      </c>
      <c r="AE17">
        <f t="shared" si="3"/>
        <v>6898.2160866041013</v>
      </c>
      <c r="AF17">
        <f t="shared" si="4"/>
        <v>-344.91080433020511</v>
      </c>
      <c r="AG17">
        <f t="shared" si="4"/>
        <v>-21.006814414307946</v>
      </c>
      <c r="AH17">
        <f t="shared" si="5"/>
        <v>-5004.3026927447463</v>
      </c>
      <c r="AI17">
        <f t="shared" si="6"/>
        <v>1527.9957751148422</v>
      </c>
      <c r="AJ17">
        <f t="shared" si="7"/>
        <v>29.104989845525779</v>
      </c>
      <c r="AK17">
        <f t="shared" si="24"/>
        <v>234.79802369843853</v>
      </c>
      <c r="AL17">
        <f t="shared" si="8"/>
        <v>1791.8987886588066</v>
      </c>
      <c r="AN17">
        <f t="shared" si="9"/>
        <v>2842.2776762898411</v>
      </c>
      <c r="AO17">
        <f t="shared" si="9"/>
        <v>-142.11388381449208</v>
      </c>
      <c r="AP17">
        <f t="shared" si="9"/>
        <v>-8.6554551075456647</v>
      </c>
      <c r="AQ17">
        <f t="shared" si="9"/>
        <v>-2061.9269750924295</v>
      </c>
      <c r="AR17">
        <f t="shared" si="9"/>
        <v>629.58136227537386</v>
      </c>
      <c r="AS17">
        <f t="shared" si="9"/>
        <v>11.992153024493696</v>
      </c>
      <c r="AT17">
        <f t="shared" si="9"/>
        <v>96.74402379058813</v>
      </c>
      <c r="AU17">
        <f t="shared" si="9"/>
        <v>738.31753909045574</v>
      </c>
      <c r="AW17">
        <v>14</v>
      </c>
      <c r="AX17">
        <f>(R17*SUMPRODUCT(K18:$K$23, X18:$X$23)-$AZ$3*SUMPRODUCT(K17:$K$22, W18:$W$23))/Z17</f>
        <v>12414.946723359912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10"/>
        <v>7.0099999999999996E-2</v>
      </c>
      <c r="I18" s="5">
        <f t="shared" si="11"/>
        <v>1.0701000000000001</v>
      </c>
      <c r="J18">
        <f t="shared" si="12"/>
        <v>0.93449210354172507</v>
      </c>
      <c r="K18">
        <f t="shared" si="20"/>
        <v>0.38503955388172473</v>
      </c>
      <c r="L18" s="2">
        <v>15</v>
      </c>
      <c r="M18" s="6">
        <v>3.7729310000000002E-3</v>
      </c>
      <c r="O18">
        <f t="shared" si="21"/>
        <v>8209.4980592412667</v>
      </c>
      <c r="P18">
        <f t="shared" si="22"/>
        <v>410.47490296206337</v>
      </c>
      <c r="Q18" s="4">
        <f t="shared" si="23"/>
        <v>25</v>
      </c>
      <c r="R18">
        <f t="shared" si="0"/>
        <v>2000000</v>
      </c>
      <c r="S18">
        <f t="shared" si="1"/>
        <v>11922.868744486119</v>
      </c>
      <c r="U18">
        <f t="shared" si="13"/>
        <v>3.7729310000000002E-3</v>
      </c>
      <c r="V18">
        <f t="shared" si="14"/>
        <v>0.01</v>
      </c>
      <c r="W18">
        <f t="shared" si="15"/>
        <v>0.8402725765723178</v>
      </c>
      <c r="X18">
        <f t="shared" si="16"/>
        <v>3.1702904525995716E-3</v>
      </c>
      <c r="Y18">
        <f t="shared" si="17"/>
        <v>8.4027257657231774E-3</v>
      </c>
      <c r="Z18">
        <f t="shared" si="18"/>
        <v>0.82869956035399506</v>
      </c>
      <c r="AB18">
        <f t="shared" si="19"/>
        <v>10431.939271245687</v>
      </c>
      <c r="AC18">
        <f t="shared" si="2"/>
        <v>9880.4760867140358</v>
      </c>
      <c r="AE18">
        <f t="shared" si="3"/>
        <v>6803.2074324202131</v>
      </c>
      <c r="AF18">
        <f t="shared" si="4"/>
        <v>-340.16037162101071</v>
      </c>
      <c r="AG18">
        <f t="shared" si="4"/>
        <v>-20.717489008849878</v>
      </c>
      <c r="AH18">
        <f t="shared" si="5"/>
        <v>-6340.5809051991437</v>
      </c>
      <c r="AI18">
        <f t="shared" si="6"/>
        <v>101.74866659120835</v>
      </c>
      <c r="AJ18">
        <f t="shared" si="7"/>
        <v>551.46318453165077</v>
      </c>
      <c r="AK18">
        <f t="shared" si="24"/>
        <v>364.93170477216961</v>
      </c>
      <c r="AL18">
        <f t="shared" si="8"/>
        <v>1018.1435558950287</v>
      </c>
      <c r="AN18">
        <f t="shared" si="9"/>
        <v>2619.5039547439128</v>
      </c>
      <c r="AO18">
        <f t="shared" si="9"/>
        <v>-130.97519773719566</v>
      </c>
      <c r="AP18">
        <f t="shared" si="9"/>
        <v>-7.9770527255170922</v>
      </c>
      <c r="AQ18">
        <f t="shared" si="9"/>
        <v>-2441.3744430888605</v>
      </c>
      <c r="AR18">
        <f t="shared" si="9"/>
        <v>39.177261192339209</v>
      </c>
      <c r="AS18">
        <f t="shared" si="9"/>
        <v>212.33513855426204</v>
      </c>
      <c r="AT18">
        <f t="shared" si="9"/>
        <v>140.51314080277345</v>
      </c>
      <c r="AU18">
        <f t="shared" si="9"/>
        <v>392.02554054937474</v>
      </c>
      <c r="AW18">
        <v>15</v>
      </c>
      <c r="AX18">
        <f>(R18*SUMPRODUCT(K19:$K$23, X19:$X$23)-$AZ$3*SUMPRODUCT(K18:$K$22, W19:$W$23))/Z18</f>
        <v>11922.868744486119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10"/>
        <v>7.3400000000000007E-2</v>
      </c>
      <c r="I19" s="5">
        <f t="shared" si="11"/>
        <v>1.0733999999999999</v>
      </c>
      <c r="J19">
        <f t="shared" si="12"/>
        <v>0.93161915408980811</v>
      </c>
      <c r="K19">
        <f t="shared" si="20"/>
        <v>0.35871022347840947</v>
      </c>
      <c r="L19" s="2">
        <v>16</v>
      </c>
      <c r="M19" s="6">
        <v>4.6883589999999996E-3</v>
      </c>
      <c r="O19">
        <f t="shared" si="21"/>
        <v>8209.4980592412667</v>
      </c>
      <c r="P19">
        <f t="shared" si="22"/>
        <v>410.47490296206337</v>
      </c>
      <c r="Q19" s="4">
        <f t="shared" si="23"/>
        <v>25</v>
      </c>
      <c r="R19">
        <f t="shared" si="0"/>
        <v>2000000</v>
      </c>
      <c r="S19">
        <f t="shared" si="1"/>
        <v>10820.100125099063</v>
      </c>
      <c r="U19">
        <f t="shared" si="13"/>
        <v>4.6883589999999996E-3</v>
      </c>
      <c r="V19">
        <f t="shared" si="14"/>
        <v>0.01</v>
      </c>
      <c r="W19">
        <f t="shared" si="15"/>
        <v>0.82869956035399506</v>
      </c>
      <c r="X19">
        <f t="shared" si="16"/>
        <v>3.8852410420816955E-3</v>
      </c>
      <c r="Y19">
        <f t="shared" si="17"/>
        <v>8.2869956035399508E-3</v>
      </c>
      <c r="Z19">
        <f t="shared" si="18"/>
        <v>0.81652732370837344</v>
      </c>
      <c r="AB19">
        <f t="shared" si="19"/>
        <v>9880.4760867140358</v>
      </c>
      <c r="AC19">
        <f t="shared" si="2"/>
        <v>8834.9073974037747</v>
      </c>
      <c r="AE19">
        <f t="shared" si="3"/>
        <v>6703.2794793013572</v>
      </c>
      <c r="AF19">
        <f t="shared" si="4"/>
        <v>-335.1639739650679</v>
      </c>
      <c r="AG19">
        <f t="shared" si="4"/>
        <v>-20.413183092709335</v>
      </c>
      <c r="AH19">
        <f t="shared" si="5"/>
        <v>-7770.4820841633909</v>
      </c>
      <c r="AI19">
        <f t="shared" si="6"/>
        <v>-1422.7797619198109</v>
      </c>
      <c r="AJ19">
        <f t="shared" si="7"/>
        <v>1045.5686893102611</v>
      </c>
      <c r="AK19">
        <f t="shared" si="24"/>
        <v>362.34359250272223</v>
      </c>
      <c r="AL19">
        <f t="shared" si="8"/>
        <v>-14.867480106827543</v>
      </c>
      <c r="AN19">
        <f t="shared" si="9"/>
        <v>2404.5348800584261</v>
      </c>
      <c r="AO19">
        <f t="shared" si="9"/>
        <v>-120.22674400292132</v>
      </c>
      <c r="AP19">
        <f t="shared" si="9"/>
        <v>-7.3224174690914552</v>
      </c>
      <c r="AQ19">
        <f t="shared" si="9"/>
        <v>-2787.351364945227</v>
      </c>
      <c r="AR19">
        <f t="shared" si="9"/>
        <v>-510.36564635881359</v>
      </c>
      <c r="AS19">
        <f t="shared" si="9"/>
        <v>375.05617820451147</v>
      </c>
      <c r="AT19">
        <f t="shared" si="9"/>
        <v>129.97635104262122</v>
      </c>
      <c r="AU19">
        <f t="shared" si="9"/>
        <v>-5.3331171116809148</v>
      </c>
      <c r="AW19">
        <v>16</v>
      </c>
      <c r="AX19">
        <f>(R19*SUMPRODUCT(K20:$K$23, X20:$X$23)-$AZ$3*SUMPRODUCT(K19:$K$22, W20:$W$23))/Z19</f>
        <v>10820.100125099063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0.34023543913346244</v>
      </c>
      <c r="L20" s="2">
        <v>17</v>
      </c>
      <c r="M20" s="6">
        <v>5.6712799999999999E-3</v>
      </c>
      <c r="O20">
        <f t="shared" si="21"/>
        <v>8209.4980592412667</v>
      </c>
      <c r="P20">
        <f t="shared" si="22"/>
        <v>410.47490296206337</v>
      </c>
      <c r="Q20" s="4">
        <f t="shared" si="23"/>
        <v>25</v>
      </c>
      <c r="R20">
        <f t="shared" si="0"/>
        <v>2000000</v>
      </c>
      <c r="S20">
        <f t="shared" si="1"/>
        <v>9061.0594447853036</v>
      </c>
      <c r="U20">
        <f t="shared" si="13"/>
        <v>5.6712799999999999E-3</v>
      </c>
      <c r="V20">
        <f t="shared" si="14"/>
        <v>0.01</v>
      </c>
      <c r="W20">
        <f t="shared" si="15"/>
        <v>0.81652732370837344</v>
      </c>
      <c r="X20">
        <f t="shared" si="16"/>
        <v>4.6307550804008243E-3</v>
      </c>
      <c r="Y20">
        <f t="shared" si="17"/>
        <v>8.1652732370837353E-3</v>
      </c>
      <c r="Z20">
        <f t="shared" si="18"/>
        <v>0.80373129539088894</v>
      </c>
      <c r="AB20">
        <f t="shared" si="19"/>
        <v>8834.9073974037747</v>
      </c>
      <c r="AC20">
        <f t="shared" si="2"/>
        <v>7282.6570451711414</v>
      </c>
      <c r="AE20">
        <f t="shared" si="3"/>
        <v>6598.2305096629716</v>
      </c>
      <c r="AF20">
        <f t="shared" si="4"/>
        <v>-329.91152548314864</v>
      </c>
      <c r="AG20">
        <f t="shared" si="4"/>
        <v>-20.093282384772223</v>
      </c>
      <c r="AH20">
        <f t="shared" si="5"/>
        <v>-9261.5101608016485</v>
      </c>
      <c r="AI20">
        <f t="shared" si="6"/>
        <v>-3013.2844590065979</v>
      </c>
      <c r="AJ20">
        <f t="shared" si="7"/>
        <v>1552.2503522326333</v>
      </c>
      <c r="AK20">
        <f t="shared" si="24"/>
        <v>64.943873440809469</v>
      </c>
      <c r="AL20">
        <f t="shared" si="8"/>
        <v>-1396.0902333331551</v>
      </c>
      <c r="AN20">
        <f t="shared" si="9"/>
        <v>2244.9518549589907</v>
      </c>
      <c r="AO20">
        <f t="shared" si="9"/>
        <v>-112.24759274794955</v>
      </c>
      <c r="AP20">
        <f t="shared" si="9"/>
        <v>-6.8364467558156425</v>
      </c>
      <c r="AQ20">
        <f t="shared" si="9"/>
        <v>-3151.093976599373</v>
      </c>
      <c r="AR20">
        <f t="shared" si="9"/>
        <v>-1025.2261611441477</v>
      </c>
      <c r="AS20">
        <f t="shared" si="9"/>
        <v>528.13058023694168</v>
      </c>
      <c r="AT20">
        <f t="shared" si="9"/>
        <v>22.096207299161819</v>
      </c>
      <c r="AU20">
        <f t="shared" si="9"/>
        <v>-474.99937360804404</v>
      </c>
      <c r="AW20">
        <v>17</v>
      </c>
      <c r="AX20">
        <f>(R20*SUMPRODUCT(K21:$K$23, X21:$X$23)-$AZ$3*SUMPRODUCT(K20:$K$22, W21:$W$23))/Z20</f>
        <v>9061.0594447853036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10"/>
        <v>5.1300000000000005E-2</v>
      </c>
      <c r="I21" s="5">
        <f t="shared" si="11"/>
        <v>1.0512999999999999</v>
      </c>
      <c r="J21">
        <f t="shared" si="12"/>
        <v>0.95120327213925626</v>
      </c>
      <c r="K21">
        <f t="shared" si="20"/>
        <v>0.32363306300148625</v>
      </c>
      <c r="L21" s="2">
        <v>18</v>
      </c>
      <c r="M21" s="6">
        <v>6.8024940000000001E-3</v>
      </c>
      <c r="O21">
        <f t="shared" si="21"/>
        <v>8209.4980592412667</v>
      </c>
      <c r="P21">
        <f t="shared" si="22"/>
        <v>410.47490296206337</v>
      </c>
      <c r="Q21" s="4">
        <f t="shared" si="23"/>
        <v>25</v>
      </c>
      <c r="R21">
        <f t="shared" si="0"/>
        <v>2000000</v>
      </c>
      <c r="S21">
        <f t="shared" si="1"/>
        <v>6626.632424245212</v>
      </c>
      <c r="U21">
        <f t="shared" si="13"/>
        <v>6.8024940000000001E-3</v>
      </c>
      <c r="V21">
        <f t="shared" si="14"/>
        <v>0.01</v>
      </c>
      <c r="W21">
        <f t="shared" si="15"/>
        <v>0.80373129539088894</v>
      </c>
      <c r="X21">
        <f t="shared" si="16"/>
        <v>5.4673773145087496E-3</v>
      </c>
      <c r="Y21">
        <f t="shared" si="17"/>
        <v>8.037312953908889E-3</v>
      </c>
      <c r="Z21">
        <f t="shared" si="18"/>
        <v>0.79022660512247134</v>
      </c>
      <c r="AB21">
        <f t="shared" si="19"/>
        <v>7282.6570451711414</v>
      </c>
      <c r="AC21">
        <f t="shared" si="2"/>
        <v>5236.5412440057862</v>
      </c>
      <c r="AE21">
        <f t="shared" si="3"/>
        <v>6487.3637811137432</v>
      </c>
      <c r="AF21">
        <f t="shared" si="4"/>
        <v>-324.3681890556872</v>
      </c>
      <c r="AG21">
        <f t="shared" si="4"/>
        <v>-19.755665128061782</v>
      </c>
      <c r="AH21">
        <f t="shared" si="5"/>
        <v>-10934.7546290175</v>
      </c>
      <c r="AI21">
        <f t="shared" si="6"/>
        <v>-4791.5147020875056</v>
      </c>
      <c r="AJ21">
        <f t="shared" si="7"/>
        <v>2046.1158011653552</v>
      </c>
      <c r="AK21">
        <f t="shared" si="24"/>
        <v>21.513044219566716</v>
      </c>
      <c r="AL21">
        <f t="shared" si="8"/>
        <v>-2723.8858567025836</v>
      </c>
      <c r="AN21">
        <f t="shared" si="9"/>
        <v>2099.5254112867442</v>
      </c>
      <c r="AO21">
        <f t="shared" si="9"/>
        <v>-104.97627056433721</v>
      </c>
      <c r="AP21">
        <f t="shared" si="9"/>
        <v>-6.3935864170262837</v>
      </c>
      <c r="AQ21">
        <f t="shared" si="9"/>
        <v>-3538.848133758614</v>
      </c>
      <c r="AR21">
        <f t="shared" si="9"/>
        <v>-1550.6925794532333</v>
      </c>
      <c r="AS21">
        <f t="shared" si="9"/>
        <v>662.19072398688388</v>
      </c>
      <c r="AT21">
        <f t="shared" si="9"/>
        <v>6.9623323952647942</v>
      </c>
      <c r="AU21">
        <f t="shared" si="9"/>
        <v>-881.53952307108466</v>
      </c>
      <c r="AW21">
        <v>18</v>
      </c>
      <c r="AX21">
        <f>(R21*SUMPRODUCT(K22:$K$23, X22:$X$23)-$AZ$3*SUMPRODUCT(K21:$K$22, W22:$W$23))/Z21</f>
        <v>6626.632424245212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10"/>
        <v>7.0000000000000007E-2</v>
      </c>
      <c r="I22" s="5">
        <f t="shared" si="11"/>
        <v>1.07</v>
      </c>
      <c r="J22">
        <f t="shared" si="12"/>
        <v>0.93457943925233644</v>
      </c>
      <c r="K22">
        <f t="shared" si="20"/>
        <v>0.30246080654344509</v>
      </c>
      <c r="L22" s="2">
        <v>19</v>
      </c>
      <c r="M22" s="6">
        <v>8.090557E-3</v>
      </c>
      <c r="O22">
        <f t="shared" si="21"/>
        <v>8209.4980592412667</v>
      </c>
      <c r="P22">
        <f t="shared" si="22"/>
        <v>410.47490296206337</v>
      </c>
      <c r="Q22" s="4">
        <f t="shared" si="23"/>
        <v>25</v>
      </c>
      <c r="R22">
        <f t="shared" si="0"/>
        <v>2000000</v>
      </c>
      <c r="S22">
        <f t="shared" si="1"/>
        <v>3563.5717294055594</v>
      </c>
      <c r="U22">
        <f t="shared" si="13"/>
        <v>8.090557E-3</v>
      </c>
      <c r="V22">
        <f t="shared" si="14"/>
        <v>0.01</v>
      </c>
      <c r="W22">
        <f t="shared" si="15"/>
        <v>0.79022660512247134</v>
      </c>
      <c r="X22">
        <f t="shared" si="16"/>
        <v>6.393373391659846E-3</v>
      </c>
      <c r="Y22">
        <f t="shared" si="17"/>
        <v>7.9022660512247135E-3</v>
      </c>
      <c r="Z22">
        <f t="shared" si="18"/>
        <v>0.77593096567958686</v>
      </c>
      <c r="AB22">
        <f t="shared" si="19"/>
        <v>5236.5412440057862</v>
      </c>
      <c r="AC22">
        <f t="shared" si="2"/>
        <v>2765.085653266131</v>
      </c>
      <c r="AE22">
        <f t="shared" si="3"/>
        <v>6370.00375685177</v>
      </c>
      <c r="AF22">
        <f t="shared" si="4"/>
        <v>-318.50018784258856</v>
      </c>
      <c r="AG22">
        <f t="shared" si="4"/>
        <v>-19.39827414198967</v>
      </c>
      <c r="AH22">
        <f t="shared" si="5"/>
        <v>-12786.746783319692</v>
      </c>
      <c r="AI22">
        <f t="shared" si="6"/>
        <v>-6754.6414884524993</v>
      </c>
      <c r="AJ22">
        <f t="shared" si="7"/>
        <v>2471.4555907396552</v>
      </c>
      <c r="AK22">
        <f t="shared" si="24"/>
        <v>237.04894107331435</v>
      </c>
      <c r="AL22">
        <f t="shared" si="8"/>
        <v>-4046.1369566395297</v>
      </c>
      <c r="AN22">
        <f t="shared" si="9"/>
        <v>1926.6764739821617</v>
      </c>
      <c r="AO22">
        <f t="shared" si="9"/>
        <v>-96.333823699108095</v>
      </c>
      <c r="AP22">
        <f t="shared" si="9"/>
        <v>-5.8672176425370512</v>
      </c>
      <c r="AQ22">
        <f t="shared" si="9"/>
        <v>-3867.4897451496759</v>
      </c>
      <c r="AR22">
        <f t="shared" si="9"/>
        <v>-2043.0143125091595</v>
      </c>
      <c r="AS22">
        <f t="shared" si="9"/>
        <v>747.51845131142272</v>
      </c>
      <c r="AT22">
        <f t="shared" si="9"/>
        <v>71.698013907304244</v>
      </c>
      <c r="AU22">
        <f t="shared" si="9"/>
        <v>-1223.7978472904324</v>
      </c>
      <c r="AW22">
        <v>19</v>
      </c>
      <c r="AX22">
        <f>(R22*SUMPRODUCT(K23:$K$23, X23:$X$23)-$AZ$3*SUMPRODUCT(K22:$K$22, W23:$W$23))/Z22</f>
        <v>3563.5717294055594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10"/>
        <v>0.10390000000000001</v>
      </c>
      <c r="I23" s="5">
        <f t="shared" si="11"/>
        <v>1.1039000000000001</v>
      </c>
      <c r="J23">
        <f t="shared" si="12"/>
        <v>0.90587915572062683</v>
      </c>
      <c r="K23">
        <f t="shared" si="20"/>
        <v>0.2739929400701559</v>
      </c>
      <c r="L23" s="2">
        <v>20</v>
      </c>
      <c r="M23" s="6">
        <v>9.5159809999999997E-3</v>
      </c>
      <c r="O23">
        <f t="shared" si="21"/>
        <v>8209.4980592412667</v>
      </c>
      <c r="P23">
        <f t="shared" si="22"/>
        <v>410.47490296206337</v>
      </c>
      <c r="Q23" s="4">
        <f t="shared" si="23"/>
        <v>25</v>
      </c>
      <c r="R23">
        <f t="shared" si="0"/>
        <v>2000000</v>
      </c>
      <c r="S23">
        <f t="shared" si="1"/>
        <v>3634.502613352191</v>
      </c>
      <c r="U23">
        <f t="shared" si="13"/>
        <v>9.5159809999999997E-3</v>
      </c>
      <c r="V23">
        <f t="shared" si="14"/>
        <v>0.01</v>
      </c>
      <c r="W23">
        <f t="shared" si="15"/>
        <v>0.77593096567958686</v>
      </c>
      <c r="X23">
        <f t="shared" si="16"/>
        <v>7.3837443267186003E-3</v>
      </c>
      <c r="Y23">
        <f t="shared" si="17"/>
        <v>7.7593096567958684E-3</v>
      </c>
      <c r="Z23">
        <f t="shared" si="18"/>
        <v>0.76078791169607241</v>
      </c>
      <c r="AB23">
        <f t="shared" si="19"/>
        <v>2765.085653266131</v>
      </c>
      <c r="AC23">
        <f t="shared" si="2"/>
        <v>2765.085653266131</v>
      </c>
      <c r="AE23">
        <f t="shared" si="3"/>
        <v>6245.6868845631225</v>
      </c>
      <c r="AF23">
        <f t="shared" si="4"/>
        <v>-312.28434422815616</v>
      </c>
      <c r="AG23">
        <f t="shared" si="4"/>
        <v>-19.019697792401811</v>
      </c>
      <c r="AH23">
        <f t="shared" si="5"/>
        <v>-14767.4886534372</v>
      </c>
      <c r="AI23">
        <f t="shared" si="6"/>
        <v>-8853.1058108946345</v>
      </c>
      <c r="AJ23">
        <f t="shared" si="7"/>
        <v>0</v>
      </c>
      <c r="AK23">
        <f t="shared" si="24"/>
        <v>608.89417355207684</v>
      </c>
      <c r="AL23">
        <f t="shared" si="8"/>
        <v>-8244.2116373425579</v>
      </c>
      <c r="AN23">
        <f t="shared" si="9"/>
        <v>1711.2741122590623</v>
      </c>
      <c r="AO23">
        <f t="shared" si="9"/>
        <v>-85.563705612953129</v>
      </c>
      <c r="AP23">
        <f t="shared" si="9"/>
        <v>-5.2112629173860254</v>
      </c>
      <c r="AQ23">
        <f t="shared" si="9"/>
        <v>-4046.1876336079258</v>
      </c>
      <c r="AR23">
        <f t="shared" si="9"/>
        <v>-2425.6884898792027</v>
      </c>
      <c r="AS23">
        <f t="shared" si="9"/>
        <v>0</v>
      </c>
      <c r="AT23">
        <f t="shared" si="9"/>
        <v>166.83270480312129</v>
      </c>
      <c r="AU23">
        <f t="shared" si="9"/>
        <v>-2258.8557850760812</v>
      </c>
      <c r="AW23">
        <v>20</v>
      </c>
      <c r="AX23">
        <f>(R23*SUMPRODUCT(K$23:$K24, X$23:$X24)-$AZ$3*SUMPRODUCT(K$22:$K23, W$23:$W24))/Z23</f>
        <v>3634.502613352191</v>
      </c>
    </row>
    <row r="25" spans="5:50" x14ac:dyDescent="0.25">
      <c r="AN25" s="8">
        <f t="shared" ref="AN25:AU25" si="25">SUM(AN3:AN23)</f>
        <v>78642.198563704762</v>
      </c>
      <c r="AO25" s="8">
        <f t="shared" si="25"/>
        <v>-10089.233472616188</v>
      </c>
      <c r="AP25" s="8">
        <f t="shared" si="25"/>
        <v>-1736.9179915771374</v>
      </c>
      <c r="AQ25" s="8">
        <f t="shared" si="25"/>
        <v>-56213.613669506725</v>
      </c>
      <c r="AR25" s="8">
        <f t="shared" si="25"/>
        <v>10602.433430004718</v>
      </c>
      <c r="AS25" s="8">
        <f t="shared" si="25"/>
        <v>-5133.7986867092004</v>
      </c>
      <c r="AT25" s="8">
        <f t="shared" si="25"/>
        <v>2338.9277944561691</v>
      </c>
      <c r="AU25" s="9">
        <f t="shared" si="25"/>
        <v>7807.5625377516844</v>
      </c>
    </row>
    <row r="29" spans="5:50" x14ac:dyDescent="0.25">
      <c r="AF29" s="10"/>
      <c r="AG29" s="10"/>
      <c r="AH29" s="10"/>
      <c r="AI29" s="10"/>
      <c r="AJ29" s="10"/>
      <c r="AK29" s="10"/>
      <c r="AL29" s="10"/>
      <c r="AM29" s="10"/>
    </row>
  </sheetData>
  <conditionalFormatting sqref="AN25:AU25">
    <cfRule type="cellIs" dxfId="74" priority="1" operator="lessThan">
      <formula>0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DCF937-BC9B-4F18-A4C5-8FB721A494DE}">
  <dimension ref="A1:AZ29"/>
  <sheetViews>
    <sheetView workbookViewId="0">
      <selection activeCell="M33" sqref="M33"/>
    </sheetView>
  </sheetViews>
  <sheetFormatPr defaultRowHeight="15" x14ac:dyDescent="0.25"/>
  <cols>
    <col min="3" max="3" width="9.28515625" bestFit="1" customWidth="1"/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v>33509.041649520361</v>
      </c>
      <c r="K3">
        <v>1</v>
      </c>
      <c r="L3" s="2">
        <v>0</v>
      </c>
      <c r="O3">
        <f>$C$3</f>
        <v>33509.041649520361</v>
      </c>
      <c r="P3">
        <f>O3*B5</f>
        <v>26807.233319616291</v>
      </c>
      <c r="Q3" s="4">
        <f>B8</f>
        <v>1522.432587</v>
      </c>
      <c r="R3">
        <f t="shared" ref="R3:R23" si="0">$C$6</f>
        <v>2000000</v>
      </c>
      <c r="S3">
        <f t="shared" ref="S3:S23" si="1">AX3</f>
        <v>2.9103830456733704E-11</v>
      </c>
      <c r="W3">
        <v>1</v>
      </c>
      <c r="Z3">
        <v>1</v>
      </c>
      <c r="AC3">
        <f t="shared" ref="AC3:AC23" si="2">S3*Z3</f>
        <v>2.9103830456733704E-11</v>
      </c>
      <c r="AE3">
        <f t="shared" ref="AE3:AE23" si="3">$Z3*O3</f>
        <v>33509.041649520361</v>
      </c>
      <c r="AF3">
        <f t="shared" ref="AF3:AG23" si="4">-$Z3*P3</f>
        <v>-26807.233319616291</v>
      </c>
      <c r="AG3">
        <f t="shared" si="4"/>
        <v>-1522.432587</v>
      </c>
      <c r="AH3">
        <f t="shared" ref="AH3:AH23" si="5">-X3*R3</f>
        <v>0</v>
      </c>
      <c r="AI3">
        <f t="shared" ref="AI3:AI23" si="6">SUM(AE3:AH3)</f>
        <v>5179.3757429040697</v>
      </c>
      <c r="AJ3">
        <f t="shared" ref="AJ3:AJ23" si="7">AB3-AC3</f>
        <v>-2.9103830456733704E-11</v>
      </c>
      <c r="AL3">
        <f t="shared" ref="AL3:AL23" si="8">SUM(AI3:AK3)</f>
        <v>5179.3757429040406</v>
      </c>
      <c r="AN3">
        <f t="shared" ref="AN3:AU23" si="9">AE3*$K3</f>
        <v>33509.041649520361</v>
      </c>
      <c r="AO3">
        <f t="shared" si="9"/>
        <v>-26807.233319616291</v>
      </c>
      <c r="AP3">
        <f t="shared" si="9"/>
        <v>-1522.432587</v>
      </c>
      <c r="AQ3">
        <f t="shared" si="9"/>
        <v>0</v>
      </c>
      <c r="AR3">
        <f t="shared" si="9"/>
        <v>5179.3757429040697</v>
      </c>
      <c r="AS3">
        <f t="shared" si="9"/>
        <v>-2.9103830456733704E-11</v>
      </c>
      <c r="AT3">
        <f t="shared" si="9"/>
        <v>0</v>
      </c>
      <c r="AU3">
        <f t="shared" si="9"/>
        <v>5179.3757429040406</v>
      </c>
      <c r="AW3">
        <v>0</v>
      </c>
      <c r="AX3">
        <f>(R3*SUMPRODUCT(K4:$K$23, X4:$X$23)-$AZ$3*SUMPRODUCT(K3:$K$22, W4:$W$23))/Z3</f>
        <v>2.9103830456733704E-11</v>
      </c>
      <c r="AZ3">
        <f>$C$6*SUMPRODUCT(K4:$K$23, X4:$X$23)/SUMPRODUCT(K3:K22, W4:W23)</f>
        <v>17188.182376377823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v>1.5900000000000001E-2</v>
      </c>
      <c r="G4" s="5"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Mortalities!B21:B40</f>
        <v>2.5943469999999999E-3</v>
      </c>
      <c r="R4">
        <f t="shared" si="0"/>
        <v>2000000</v>
      </c>
      <c r="S4">
        <f t="shared" si="1"/>
        <v>12477.428006647422</v>
      </c>
      <c r="U4">
        <f t="shared" ref="U4:U23" si="13">M4</f>
        <v>2.5943469999999999E-3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2.5943469999999999E-3</v>
      </c>
      <c r="Y4">
        <f t="shared" ref="Y4:Y23" si="17">V4*W4</f>
        <v>0.01</v>
      </c>
      <c r="Z4">
        <f t="shared" ref="Z4:Z23" si="18">MAX(0, W4-X4-Y4)</f>
        <v>0.98740565299999994</v>
      </c>
      <c r="AB4">
        <f t="shared" ref="AB4:AB23" si="19">AC3</f>
        <v>2.9103830456733704E-11</v>
      </c>
      <c r="AC4">
        <f t="shared" si="2"/>
        <v>12320.282948664186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-5188.6939999999995</v>
      </c>
      <c r="AI4">
        <f t="shared" si="6"/>
        <v>-5188.6939999999995</v>
      </c>
      <c r="AJ4">
        <f t="shared" si="7"/>
        <v>-12320.282948664157</v>
      </c>
      <c r="AK4">
        <f>H4*SUM(AB4, AE4:AF4)</f>
        <v>1.9179424270987511E-12</v>
      </c>
      <c r="AL4">
        <f t="shared" si="8"/>
        <v>-17508.976948664153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-4867.899427713668</v>
      </c>
      <c r="AR4">
        <f t="shared" si="9"/>
        <v>-4867.899427713668</v>
      </c>
      <c r="AS4">
        <f t="shared" si="9"/>
        <v>-11558.57298870828</v>
      </c>
      <c r="AT4">
        <f t="shared" si="9"/>
        <v>1.7993643185090073E-12</v>
      </c>
      <c r="AU4">
        <f t="shared" si="9"/>
        <v>-16426.472416421944</v>
      </c>
      <c r="AW4">
        <v>1</v>
      </c>
      <c r="AX4">
        <f>(R4*SUMPRODUCT(K5:$K$23, X5:$X$23)-$AZ$3*SUMPRODUCT(K4:$K$22, W5:$W$23))/Z4</f>
        <v>12477.428006647422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v>3.6400000000000002E-2</v>
      </c>
      <c r="G5" s="5"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2.6922130000000002E-3</v>
      </c>
      <c r="O5">
        <f t="shared" ref="O5:O23" si="21">$C$3</f>
        <v>33509.041649520361</v>
      </c>
      <c r="P5">
        <f t="shared" ref="P5:P23" si="22">O5*$C$5</f>
        <v>1675.4520824760182</v>
      </c>
      <c r="Q5" s="4">
        <f t="shared" ref="Q5:Q23" si="23">$C$8</f>
        <v>25</v>
      </c>
      <c r="R5">
        <f t="shared" si="0"/>
        <v>2000000</v>
      </c>
      <c r="S5">
        <f t="shared" si="1"/>
        <v>24261.077518136844</v>
      </c>
      <c r="U5">
        <f t="shared" si="13"/>
        <v>2.6922130000000002E-3</v>
      </c>
      <c r="V5">
        <f t="shared" si="14"/>
        <v>0.01</v>
      </c>
      <c r="W5">
        <f t="shared" si="15"/>
        <v>0.98740565299999994</v>
      </c>
      <c r="X5">
        <f t="shared" si="16"/>
        <v>2.6583063352800889E-3</v>
      </c>
      <c r="Y5">
        <f t="shared" si="17"/>
        <v>9.8740565299999996E-3</v>
      </c>
      <c r="Z5">
        <f t="shared" si="18"/>
        <v>0.97487329013471991</v>
      </c>
      <c r="AB5">
        <f t="shared" si="19"/>
        <v>12320.282948664186</v>
      </c>
      <c r="AC5">
        <f t="shared" si="2"/>
        <v>23651.476462319552</v>
      </c>
      <c r="AE5">
        <f t="shared" si="3"/>
        <v>32667.069682129277</v>
      </c>
      <c r="AF5">
        <f t="shared" si="4"/>
        <v>-1633.3534841064638</v>
      </c>
      <c r="AG5">
        <f t="shared" si="4"/>
        <v>-24.371832253367998</v>
      </c>
      <c r="AH5">
        <f t="shared" si="5"/>
        <v>-5316.6126705601773</v>
      </c>
      <c r="AI5">
        <f t="shared" si="6"/>
        <v>25692.731695209266</v>
      </c>
      <c r="AJ5">
        <f t="shared" si="7"/>
        <v>-11331.193513655366</v>
      </c>
      <c r="AK5">
        <f>H5*SUM(AB5, AE5:AF5)</f>
        <v>3745.7855262737576</v>
      </c>
      <c r="AL5">
        <f t="shared" si="8"/>
        <v>18107.323707827658</v>
      </c>
      <c r="AN5">
        <f t="shared" si="9"/>
        <v>28210.056746876835</v>
      </c>
      <c r="AO5">
        <f t="shared" si="9"/>
        <v>-1410.5028373438417</v>
      </c>
      <c r="AP5">
        <f t="shared" si="9"/>
        <v>-21.046600677164268</v>
      </c>
      <c r="AQ5">
        <f t="shared" si="9"/>
        <v>-4591.2273918990522</v>
      </c>
      <c r="AR5">
        <f t="shared" si="9"/>
        <v>22187.279916956773</v>
      </c>
      <c r="AS5">
        <f t="shared" si="9"/>
        <v>-9785.1939320082038</v>
      </c>
      <c r="AT5">
        <f t="shared" si="9"/>
        <v>3234.7199576220146</v>
      </c>
      <c r="AU5">
        <f t="shared" si="9"/>
        <v>15636.805942570585</v>
      </c>
      <c r="AW5">
        <v>2</v>
      </c>
      <c r="AX5">
        <f>(R5*SUMPRODUCT(K6:$K$23, X6:$X$23)-$AZ$3*SUMPRODUCT(K5:$K$22, W6:$W$23))/Z5</f>
        <v>24261.077518136844</v>
      </c>
    </row>
    <row r="6" spans="1:52" x14ac:dyDescent="0.25">
      <c r="A6" t="s">
        <v>16</v>
      </c>
      <c r="C6" s="2">
        <f>'T.26.04.F'!C6</f>
        <v>2000000</v>
      </c>
      <c r="E6">
        <v>2006</v>
      </c>
      <c r="F6" s="5">
        <v>5.8799999999999998E-2</v>
      </c>
      <c r="G6" s="5"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2.807183E-3</v>
      </c>
      <c r="O6">
        <f t="shared" si="21"/>
        <v>33509.041649520361</v>
      </c>
      <c r="P6">
        <f t="shared" si="22"/>
        <v>1675.4520824760182</v>
      </c>
      <c r="Q6" s="4">
        <f t="shared" si="23"/>
        <v>25</v>
      </c>
      <c r="R6">
        <f t="shared" si="0"/>
        <v>2000000</v>
      </c>
      <c r="S6">
        <f t="shared" si="1"/>
        <v>35182.115814829354</v>
      </c>
      <c r="U6">
        <f t="shared" si="13"/>
        <v>2.807183E-3</v>
      </c>
      <c r="V6">
        <f t="shared" si="14"/>
        <v>0.01</v>
      </c>
      <c r="W6">
        <f t="shared" si="15"/>
        <v>0.97487329013471991</v>
      </c>
      <c r="X6">
        <f t="shared" si="16"/>
        <v>2.7366477272202532E-3</v>
      </c>
      <c r="Y6">
        <f t="shared" si="17"/>
        <v>9.7487329013471995E-3</v>
      </c>
      <c r="Z6">
        <f t="shared" si="18"/>
        <v>0.96238790950615249</v>
      </c>
      <c r="AB6">
        <f t="shared" si="19"/>
        <v>23651.476462319552</v>
      </c>
      <c r="AC6">
        <f t="shared" si="2"/>
        <v>33858.842891036969</v>
      </c>
      <c r="AE6">
        <f t="shared" si="3"/>
        <v>32248.696542636495</v>
      </c>
      <c r="AF6">
        <f t="shared" si="4"/>
        <v>-1612.4348271318249</v>
      </c>
      <c r="AG6">
        <f t="shared" si="4"/>
        <v>-24.059697737653813</v>
      </c>
      <c r="AH6">
        <f t="shared" si="5"/>
        <v>-5473.2954544405065</v>
      </c>
      <c r="AI6">
        <f t="shared" si="6"/>
        <v>25138.906563326505</v>
      </c>
      <c r="AJ6">
        <f t="shared" si="7"/>
        <v>-10207.366428717418</v>
      </c>
      <c r="AK6">
        <f>H6*SUM(AB6, AE6:AF6)</f>
        <v>5906.5059137472754</v>
      </c>
      <c r="AL6">
        <f t="shared" si="8"/>
        <v>20838.046048356362</v>
      </c>
      <c r="AN6">
        <f t="shared" si="9"/>
        <v>25116.130400143575</v>
      </c>
      <c r="AO6">
        <f t="shared" si="9"/>
        <v>-1255.806520007179</v>
      </c>
      <c r="AP6">
        <f t="shared" si="9"/>
        <v>-18.738323422406115</v>
      </c>
      <c r="AQ6">
        <f t="shared" si="9"/>
        <v>-4262.7460049584424</v>
      </c>
      <c r="AR6">
        <f t="shared" si="9"/>
        <v>19578.839551755544</v>
      </c>
      <c r="AS6">
        <f t="shared" si="9"/>
        <v>-7949.7646029433899</v>
      </c>
      <c r="AT6">
        <f t="shared" si="9"/>
        <v>4600.1416690675178</v>
      </c>
      <c r="AU6">
        <f t="shared" si="9"/>
        <v>16229.216617879672</v>
      </c>
      <c r="AW6">
        <v>3</v>
      </c>
      <c r="AX6">
        <f>(R6*SUMPRODUCT(K7:$K$23, X7:$X$23)-$AZ$3*SUMPRODUCT(K6:$K$22, W7:$W$23))/Z6</f>
        <v>35182.115814829354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v>5.4699999999999999E-2</v>
      </c>
      <c r="G7" s="5"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2.939255E-3</v>
      </c>
      <c r="O7">
        <f t="shared" si="21"/>
        <v>33509.041649520361</v>
      </c>
      <c r="P7">
        <f t="shared" si="22"/>
        <v>1675.4520824760182</v>
      </c>
      <c r="Q7" s="4">
        <f t="shared" si="23"/>
        <v>25</v>
      </c>
      <c r="R7">
        <f t="shared" si="0"/>
        <v>2000000</v>
      </c>
      <c r="S7">
        <f t="shared" si="1"/>
        <v>45006.658304113662</v>
      </c>
      <c r="U7">
        <f t="shared" si="13"/>
        <v>2.939255E-3</v>
      </c>
      <c r="V7">
        <f t="shared" si="14"/>
        <v>0.01</v>
      </c>
      <c r="W7">
        <f t="shared" si="15"/>
        <v>0.96238790950615249</v>
      </c>
      <c r="X7">
        <f t="shared" si="16"/>
        <v>2.828703474955506E-3</v>
      </c>
      <c r="Y7">
        <f t="shared" si="17"/>
        <v>9.6238790950615247E-3</v>
      </c>
      <c r="Z7">
        <f t="shared" si="18"/>
        <v>0.94993532693613547</v>
      </c>
      <c r="AB7">
        <f t="shared" si="19"/>
        <v>33858.842891036969</v>
      </c>
      <c r="AC7">
        <f t="shared" si="2"/>
        <v>42753.414670421145</v>
      </c>
      <c r="AE7">
        <f t="shared" si="3"/>
        <v>31831.422434653705</v>
      </c>
      <c r="AF7">
        <f t="shared" si="4"/>
        <v>-1591.5711217326852</v>
      </c>
      <c r="AG7">
        <f t="shared" si="4"/>
        <v>-23.748383173403386</v>
      </c>
      <c r="AH7">
        <f t="shared" si="5"/>
        <v>-5657.4069499110119</v>
      </c>
      <c r="AI7">
        <f t="shared" si="6"/>
        <v>24558.695979836604</v>
      </c>
      <c r="AJ7">
        <f t="shared" si="7"/>
        <v>-8894.5717793841759</v>
      </c>
      <c r="AK7">
        <f>H7*SUM(AB7, AE7:AF7)</f>
        <v>6711.1332831544023</v>
      </c>
      <c r="AL7">
        <f t="shared" si="8"/>
        <v>22375.257483606831</v>
      </c>
      <c r="AN7">
        <f t="shared" si="9"/>
        <v>22441.519312286473</v>
      </c>
      <c r="AO7">
        <f t="shared" si="9"/>
        <v>-1122.0759656143236</v>
      </c>
      <c r="AP7">
        <f t="shared" si="9"/>
        <v>-16.742883567820339</v>
      </c>
      <c r="AQ7">
        <f t="shared" si="9"/>
        <v>-3988.5370370905607</v>
      </c>
      <c r="AR7">
        <f t="shared" si="9"/>
        <v>17314.163426013769</v>
      </c>
      <c r="AS7">
        <f t="shared" si="9"/>
        <v>-6270.7755134518475</v>
      </c>
      <c r="AT7">
        <f t="shared" si="9"/>
        <v>4731.4262342633047</v>
      </c>
      <c r="AU7">
        <f t="shared" si="9"/>
        <v>15774.814146825225</v>
      </c>
      <c r="AW7">
        <v>4</v>
      </c>
      <c r="AX7">
        <f>(R7*SUMPRODUCT(K8:$K$23, X8:$X$23)-$AZ$3*SUMPRODUCT(K7:$K$22, W8:$W$23))/Z7</f>
        <v>45006.658304113662</v>
      </c>
    </row>
    <row r="8" spans="1:52" x14ac:dyDescent="0.25">
      <c r="B8" s="2">
        <f>'T.26.04.A'!B8</f>
        <v>1522.432587</v>
      </c>
      <c r="C8" s="2">
        <f>'T.26.04.A'!C8</f>
        <v>25</v>
      </c>
      <c r="E8">
        <v>2008</v>
      </c>
      <c r="F8" s="5">
        <v>2.2499999999999999E-2</v>
      </c>
      <c r="G8" s="5"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3.7729310000000002E-3</v>
      </c>
      <c r="O8">
        <f t="shared" si="21"/>
        <v>33509.041649520361</v>
      </c>
      <c r="P8">
        <f t="shared" si="22"/>
        <v>1675.4520824760182</v>
      </c>
      <c r="Q8" s="4">
        <f t="shared" si="23"/>
        <v>25</v>
      </c>
      <c r="R8">
        <f t="shared" si="0"/>
        <v>2000000</v>
      </c>
      <c r="S8">
        <f t="shared" si="1"/>
        <v>52892.714498972666</v>
      </c>
      <c r="U8">
        <f t="shared" si="13"/>
        <v>3.7729310000000002E-3</v>
      </c>
      <c r="V8">
        <f t="shared" si="14"/>
        <v>0.01</v>
      </c>
      <c r="W8">
        <f t="shared" si="15"/>
        <v>0.94993532693613547</v>
      </c>
      <c r="X8">
        <f t="shared" si="16"/>
        <v>3.5840404429924805E-3</v>
      </c>
      <c r="Y8">
        <f t="shared" si="17"/>
        <v>9.4993532693613547E-3</v>
      </c>
      <c r="Z8">
        <f t="shared" si="18"/>
        <v>0.93685193322378169</v>
      </c>
      <c r="AB8">
        <f t="shared" si="19"/>
        <v>42753.414670421145</v>
      </c>
      <c r="AC8">
        <f t="shared" si="2"/>
        <v>49552.641831816087</v>
      </c>
      <c r="AE8">
        <f t="shared" si="3"/>
        <v>31393.010449829369</v>
      </c>
      <c r="AF8">
        <f t="shared" si="4"/>
        <v>-1569.6505224914686</v>
      </c>
      <c r="AG8">
        <f t="shared" si="4"/>
        <v>-23.421298330594542</v>
      </c>
      <c r="AH8">
        <f t="shared" si="5"/>
        <v>-7168.0808859849612</v>
      </c>
      <c r="AI8">
        <f t="shared" si="6"/>
        <v>22631.857743022345</v>
      </c>
      <c r="AJ8">
        <f t="shared" si="7"/>
        <v>-6799.2271613949415</v>
      </c>
      <c r="AK8">
        <f t="shared" ref="AK8:AK23" si="24">H8*SUM(AB8:AB8, AE8:AF8)</f>
        <v>5261.8161583375313</v>
      </c>
      <c r="AL8">
        <f t="shared" si="8"/>
        <v>21094.446739964937</v>
      </c>
      <c r="AN8">
        <f t="shared" si="9"/>
        <v>20636.301925653319</v>
      </c>
      <c r="AO8">
        <f t="shared" si="9"/>
        <v>-1031.815096282666</v>
      </c>
      <c r="AP8">
        <f t="shared" si="9"/>
        <v>-15.396069918601134</v>
      </c>
      <c r="AQ8">
        <f t="shared" si="9"/>
        <v>-4711.962289411279</v>
      </c>
      <c r="AR8">
        <f t="shared" si="9"/>
        <v>14877.128470040772</v>
      </c>
      <c r="AS8">
        <f t="shared" si="9"/>
        <v>-4469.4950421491485</v>
      </c>
      <c r="AT8">
        <f t="shared" si="9"/>
        <v>3458.8727033448531</v>
      </c>
      <c r="AU8">
        <f t="shared" si="9"/>
        <v>13866.506131236478</v>
      </c>
      <c r="AW8">
        <v>5</v>
      </c>
      <c r="AX8">
        <f>(R8*SUMPRODUCT(K9:$K$23, X9:$X$23)-$AZ$3*SUMPRODUCT(K8:$K$22, W9:$W$23))/Z8</f>
        <v>52892.714498972666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4.6883589999999996E-3</v>
      </c>
      <c r="O9">
        <f t="shared" si="21"/>
        <v>33509.041649520361</v>
      </c>
      <c r="P9">
        <f t="shared" si="22"/>
        <v>1675.4520824760182</v>
      </c>
      <c r="Q9" s="4">
        <f t="shared" si="23"/>
        <v>25</v>
      </c>
      <c r="R9">
        <f t="shared" si="0"/>
        <v>2000000</v>
      </c>
      <c r="S9">
        <f t="shared" si="1"/>
        <v>59202.990971722531</v>
      </c>
      <c r="U9">
        <f t="shared" si="13"/>
        <v>4.6883589999999996E-3</v>
      </c>
      <c r="V9">
        <f t="shared" si="14"/>
        <v>0.01</v>
      </c>
      <c r="W9">
        <f t="shared" si="15"/>
        <v>0.93685193322378169</v>
      </c>
      <c r="X9">
        <f t="shared" si="16"/>
        <v>4.3922981927971153E-3</v>
      </c>
      <c r="Y9">
        <f t="shared" si="17"/>
        <v>9.3685193322378176E-3</v>
      </c>
      <c r="Z9">
        <f t="shared" si="18"/>
        <v>0.9230911156987468</v>
      </c>
      <c r="AB9">
        <f t="shared" si="19"/>
        <v>49552.641831816087</v>
      </c>
      <c r="AC9">
        <f t="shared" si="2"/>
        <v>54649.754988790184</v>
      </c>
      <c r="AE9">
        <f t="shared" si="3"/>
        <v>30931.898642251526</v>
      </c>
      <c r="AF9">
        <f t="shared" si="4"/>
        <v>-1546.5949321125763</v>
      </c>
      <c r="AG9">
        <f t="shared" si="4"/>
        <v>-23.077277892468668</v>
      </c>
      <c r="AH9">
        <f t="shared" si="5"/>
        <v>-8784.59638559423</v>
      </c>
      <c r="AI9">
        <f t="shared" si="6"/>
        <v>20577.630046652252</v>
      </c>
      <c r="AJ9">
        <f t="shared" si="7"/>
        <v>-5097.1131569740974</v>
      </c>
      <c r="AK9">
        <f t="shared" si="24"/>
        <v>4120.5607572900535</v>
      </c>
      <c r="AL9">
        <f t="shared" si="8"/>
        <v>19601.07764696821</v>
      </c>
      <c r="AN9">
        <f t="shared" si="9"/>
        <v>19324.4521141769</v>
      </c>
      <c r="AO9">
        <f t="shared" si="9"/>
        <v>-966.22260570884498</v>
      </c>
      <c r="AP9">
        <f t="shared" si="9"/>
        <v>-14.417341680714332</v>
      </c>
      <c r="AQ9">
        <f t="shared" si="9"/>
        <v>-5488.1051486411625</v>
      </c>
      <c r="AR9">
        <f t="shared" si="9"/>
        <v>12855.707018146179</v>
      </c>
      <c r="AS9">
        <f t="shared" si="9"/>
        <v>-3184.3799910795669</v>
      </c>
      <c r="AT9">
        <f t="shared" si="9"/>
        <v>2574.2868214704608</v>
      </c>
      <c r="AU9">
        <f t="shared" si="9"/>
        <v>12245.613848537074</v>
      </c>
      <c r="AW9">
        <v>6</v>
      </c>
      <c r="AX9">
        <f>(R9*SUMPRODUCT(K10:$K$23, X10:$X$23)-$AZ$3*SUMPRODUCT(K9:$K$22, W10:$W$23))/Z9</f>
        <v>59202.990971722531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5.6712799999999999E-3</v>
      </c>
      <c r="O10">
        <f t="shared" si="21"/>
        <v>33509.041649520361</v>
      </c>
      <c r="P10">
        <f t="shared" si="22"/>
        <v>1675.4520824760182</v>
      </c>
      <c r="Q10" s="4">
        <f t="shared" si="23"/>
        <v>25</v>
      </c>
      <c r="R10">
        <f t="shared" si="0"/>
        <v>2000000</v>
      </c>
      <c r="S10">
        <f t="shared" si="1"/>
        <v>64214.790997553304</v>
      </c>
      <c r="U10">
        <f t="shared" si="13"/>
        <v>5.6712799999999999E-3</v>
      </c>
      <c r="V10">
        <f t="shared" si="14"/>
        <v>0.01</v>
      </c>
      <c r="W10">
        <f t="shared" si="15"/>
        <v>0.9230911156987468</v>
      </c>
      <c r="X10">
        <f t="shared" si="16"/>
        <v>5.2351081826399887E-3</v>
      </c>
      <c r="Y10">
        <f t="shared" si="17"/>
        <v>9.2309111569874678E-3</v>
      </c>
      <c r="Z10">
        <f t="shared" si="18"/>
        <v>0.90862509635911937</v>
      </c>
      <c r="AB10">
        <f t="shared" si="19"/>
        <v>54649.754988790184</v>
      </c>
      <c r="AC10">
        <f t="shared" si="2"/>
        <v>58347.170657832583</v>
      </c>
      <c r="AE10">
        <f t="shared" si="3"/>
        <v>30447.156197697183</v>
      </c>
      <c r="AF10">
        <f t="shared" si="4"/>
        <v>-1522.3578098848593</v>
      </c>
      <c r="AG10">
        <f t="shared" si="4"/>
        <v>-22.715627408977983</v>
      </c>
      <c r="AH10">
        <f t="shared" si="5"/>
        <v>-10470.216365279977</v>
      </c>
      <c r="AI10">
        <f t="shared" si="6"/>
        <v>18431.866395123368</v>
      </c>
      <c r="AJ10">
        <f t="shared" si="7"/>
        <v>-3697.4156690423988</v>
      </c>
      <c r="AK10">
        <f t="shared" si="24"/>
        <v>4387.6640522716316</v>
      </c>
      <c r="AL10">
        <f t="shared" si="8"/>
        <v>19122.114778352603</v>
      </c>
      <c r="AN10">
        <f t="shared" si="9"/>
        <v>18072.79165249315</v>
      </c>
      <c r="AO10">
        <f t="shared" si="9"/>
        <v>-903.63958262465769</v>
      </c>
      <c r="AP10">
        <f t="shared" si="9"/>
        <v>-13.483518748104691</v>
      </c>
      <c r="AQ10">
        <f t="shared" si="9"/>
        <v>-6214.9002585844428</v>
      </c>
      <c r="AR10">
        <f t="shared" si="9"/>
        <v>10940.768292535946</v>
      </c>
      <c r="AS10">
        <f t="shared" si="9"/>
        <v>-2194.7081890137529</v>
      </c>
      <c r="AT10">
        <f t="shared" si="9"/>
        <v>2604.4251142192561</v>
      </c>
      <c r="AU10">
        <f t="shared" si="9"/>
        <v>11350.48521774145</v>
      </c>
      <c r="AW10">
        <v>7</v>
      </c>
      <c r="AX10">
        <f>(R10*SUMPRODUCT(K11:$K$23, X11:$X$23)-$AZ$3*SUMPRODUCT(K10:$K$22, W11:$W$23))/Z10</f>
        <v>64214.790997553304</v>
      </c>
    </row>
    <row r="11" spans="1:52" x14ac:dyDescent="0.25">
      <c r="A11" t="s">
        <v>33</v>
      </c>
      <c r="C11" s="7">
        <f>AU25</f>
        <v>111588.93277353498</v>
      </c>
      <c r="E11">
        <v>2011</v>
      </c>
      <c r="F11" s="5">
        <v>1.5E-3</v>
      </c>
      <c r="G11" s="5"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6.8024940000000001E-3</v>
      </c>
      <c r="O11">
        <f t="shared" si="21"/>
        <v>33509.041649520361</v>
      </c>
      <c r="P11">
        <f t="shared" si="22"/>
        <v>1675.4520824760182</v>
      </c>
      <c r="Q11" s="4">
        <f t="shared" si="23"/>
        <v>25</v>
      </c>
      <c r="R11">
        <f t="shared" si="0"/>
        <v>2000000</v>
      </c>
      <c r="S11">
        <f t="shared" si="1"/>
        <v>67877.740783098285</v>
      </c>
      <c r="U11">
        <f t="shared" si="13"/>
        <v>6.8024940000000001E-3</v>
      </c>
      <c r="V11">
        <f t="shared" si="14"/>
        <v>0.01</v>
      </c>
      <c r="W11">
        <f t="shared" si="15"/>
        <v>0.90862509635911937</v>
      </c>
      <c r="X11">
        <f t="shared" si="16"/>
        <v>6.1809167662323318E-3</v>
      </c>
      <c r="Y11">
        <f t="shared" si="17"/>
        <v>9.0862509635911935E-3</v>
      </c>
      <c r="Z11">
        <f t="shared" si="18"/>
        <v>0.89335792862929586</v>
      </c>
      <c r="AB11">
        <f t="shared" si="19"/>
        <v>58347.170657832583</v>
      </c>
      <c r="AC11">
        <f t="shared" si="2"/>
        <v>60639.117906024963</v>
      </c>
      <c r="AE11">
        <f t="shared" si="3"/>
        <v>29935.568038368314</v>
      </c>
      <c r="AF11">
        <f t="shared" si="4"/>
        <v>-1496.7784019184157</v>
      </c>
      <c r="AG11">
        <f t="shared" si="4"/>
        <v>-22.333948215732395</v>
      </c>
      <c r="AH11">
        <f t="shared" si="5"/>
        <v>-12361.833532464663</v>
      </c>
      <c r="AI11">
        <f t="shared" si="6"/>
        <v>16054.622155769504</v>
      </c>
      <c r="AJ11">
        <f t="shared" si="7"/>
        <v>-2291.9472481923804</v>
      </c>
      <c r="AK11">
        <f t="shared" si="24"/>
        <v>4469.4769551555473</v>
      </c>
      <c r="AL11">
        <f t="shared" si="8"/>
        <v>18232.151862732673</v>
      </c>
      <c r="AN11">
        <f t="shared" si="9"/>
        <v>16898.833741501556</v>
      </c>
      <c r="AO11">
        <f t="shared" si="9"/>
        <v>-844.94168707507777</v>
      </c>
      <c r="AP11">
        <f t="shared" si="9"/>
        <v>-12.607667147161935</v>
      </c>
      <c r="AQ11">
        <f t="shared" si="9"/>
        <v>-6978.3399245169512</v>
      </c>
      <c r="AR11">
        <f t="shared" si="9"/>
        <v>9062.9444627623634</v>
      </c>
      <c r="AS11">
        <f t="shared" si="9"/>
        <v>-1293.819961654088</v>
      </c>
      <c r="AT11">
        <f t="shared" si="9"/>
        <v>2523.0504355167404</v>
      </c>
      <c r="AU11">
        <f t="shared" si="9"/>
        <v>10292.174936625017</v>
      </c>
      <c r="AW11">
        <v>8</v>
      </c>
      <c r="AX11">
        <f>(R11*SUMPRODUCT(K12:$K$23, X12:$X$23)-$AZ$3*SUMPRODUCT(K11:$K$22, W12:$W$23))/Z11</f>
        <v>67877.740783098285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8.090557E-3</v>
      </c>
      <c r="O12">
        <f t="shared" si="21"/>
        <v>33509.041649520361</v>
      </c>
      <c r="P12">
        <f t="shared" si="22"/>
        <v>1675.4520824760182</v>
      </c>
      <c r="Q12" s="4">
        <f t="shared" si="23"/>
        <v>25</v>
      </c>
      <c r="R12">
        <f t="shared" si="0"/>
        <v>2000000</v>
      </c>
      <c r="S12">
        <f t="shared" si="1"/>
        <v>70166.267000168882</v>
      </c>
      <c r="U12">
        <f t="shared" si="13"/>
        <v>8.090557E-3</v>
      </c>
      <c r="V12">
        <f t="shared" si="14"/>
        <v>0.01</v>
      </c>
      <c r="W12">
        <f t="shared" si="15"/>
        <v>0.89335792862929586</v>
      </c>
      <c r="X12">
        <f t="shared" si="16"/>
        <v>7.2277632429772502E-3</v>
      </c>
      <c r="Y12">
        <f t="shared" si="17"/>
        <v>8.9335792862929586E-3</v>
      </c>
      <c r="Z12">
        <f t="shared" si="18"/>
        <v>0.87719658610002571</v>
      </c>
      <c r="AB12">
        <f t="shared" si="19"/>
        <v>60639.117906024963</v>
      </c>
      <c r="AC12">
        <f t="shared" si="2"/>
        <v>61549.609871931032</v>
      </c>
      <c r="AE12">
        <f t="shared" si="3"/>
        <v>29394.016938442834</v>
      </c>
      <c r="AF12">
        <f t="shared" si="4"/>
        <v>-1469.7008469221419</v>
      </c>
      <c r="AG12">
        <f t="shared" si="4"/>
        <v>-21.929914652500642</v>
      </c>
      <c r="AH12">
        <f t="shared" si="5"/>
        <v>-14455.5264859545</v>
      </c>
      <c r="AI12">
        <f t="shared" si="6"/>
        <v>13446.859690913689</v>
      </c>
      <c r="AJ12">
        <f t="shared" si="7"/>
        <v>-910.4919659060688</v>
      </c>
      <c r="AK12">
        <f t="shared" si="24"/>
        <v>4596.4422244726193</v>
      </c>
      <c r="AL12">
        <f t="shared" si="8"/>
        <v>17132.809949480237</v>
      </c>
      <c r="AN12">
        <f t="shared" si="9"/>
        <v>15774.431434991346</v>
      </c>
      <c r="AO12">
        <f t="shared" si="9"/>
        <v>-788.72157174956737</v>
      </c>
      <c r="AP12">
        <f t="shared" si="9"/>
        <v>-11.768787361915749</v>
      </c>
      <c r="AQ12">
        <f t="shared" si="9"/>
        <v>-7757.6233247374103</v>
      </c>
      <c r="AR12">
        <f t="shared" si="9"/>
        <v>7216.317751142451</v>
      </c>
      <c r="AS12">
        <f t="shared" si="9"/>
        <v>-488.61960984692223</v>
      </c>
      <c r="AT12">
        <f t="shared" si="9"/>
        <v>2466.701399359114</v>
      </c>
      <c r="AU12">
        <f t="shared" si="9"/>
        <v>9194.3995406546419</v>
      </c>
      <c r="AW12">
        <v>9</v>
      </c>
      <c r="AX12">
        <f>(R12*SUMPRODUCT(K13:$K$23, X13:$X$23)-$AZ$3*SUMPRODUCT(K12:$K$22, W13:$W$23))/Z12</f>
        <v>70166.267000168882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9.5159809999999997E-3</v>
      </c>
      <c r="O13">
        <f t="shared" si="21"/>
        <v>33509.041649520361</v>
      </c>
      <c r="P13">
        <f t="shared" si="22"/>
        <v>1675.4520824760182</v>
      </c>
      <c r="Q13" s="4">
        <f t="shared" si="23"/>
        <v>25</v>
      </c>
      <c r="R13">
        <f t="shared" si="0"/>
        <v>2000000</v>
      </c>
      <c r="S13">
        <f t="shared" si="1"/>
        <v>71065.797851746742</v>
      </c>
      <c r="U13">
        <f t="shared" si="13"/>
        <v>9.5159809999999997E-3</v>
      </c>
      <c r="V13">
        <f t="shared" si="14"/>
        <v>0.01</v>
      </c>
      <c r="W13">
        <f t="shared" si="15"/>
        <v>0.87719658610002571</v>
      </c>
      <c r="X13">
        <f t="shared" si="16"/>
        <v>8.3473860465927089E-3</v>
      </c>
      <c r="Y13">
        <f t="shared" si="17"/>
        <v>8.7719658610002568E-3</v>
      </c>
      <c r="Z13">
        <f t="shared" si="18"/>
        <v>0.86007723419243276</v>
      </c>
      <c r="AB13">
        <f t="shared" si="19"/>
        <v>61549.609871931032</v>
      </c>
      <c r="AC13">
        <f t="shared" si="2"/>
        <v>61122.074862008871</v>
      </c>
      <c r="AE13">
        <f t="shared" si="3"/>
        <v>28820.363862358507</v>
      </c>
      <c r="AF13">
        <f t="shared" si="4"/>
        <v>-1441.0181931179254</v>
      </c>
      <c r="AG13">
        <f t="shared" si="4"/>
        <v>-21.501930854810819</v>
      </c>
      <c r="AH13">
        <f t="shared" si="5"/>
        <v>-16694.772093185416</v>
      </c>
      <c r="AI13">
        <f t="shared" si="6"/>
        <v>10663.071645200354</v>
      </c>
      <c r="AJ13">
        <f t="shared" si="7"/>
        <v>427.53500992216141</v>
      </c>
      <c r="AK13">
        <f t="shared" si="24"/>
        <v>4597.6270014785723</v>
      </c>
      <c r="AL13">
        <f t="shared" si="8"/>
        <v>15688.233656601089</v>
      </c>
      <c r="AN13">
        <f t="shared" si="9"/>
        <v>14706.264077988257</v>
      </c>
      <c r="AO13">
        <f t="shared" si="9"/>
        <v>-735.31320389941288</v>
      </c>
      <c r="AP13">
        <f t="shared" si="9"/>
        <v>-10.971862633229589</v>
      </c>
      <c r="AQ13">
        <f t="shared" si="9"/>
        <v>-8518.8975509388874</v>
      </c>
      <c r="AR13">
        <f t="shared" si="9"/>
        <v>5441.081460516727</v>
      </c>
      <c r="AS13">
        <f t="shared" si="9"/>
        <v>218.15972860469307</v>
      </c>
      <c r="AT13">
        <f t="shared" si="9"/>
        <v>2346.0466057523267</v>
      </c>
      <c r="AU13">
        <f t="shared" si="9"/>
        <v>8005.2877948737469</v>
      </c>
      <c r="AW13">
        <v>10</v>
      </c>
      <c r="AX13">
        <f>(R13*SUMPRODUCT(K14:$K$23, X14:$X$23)-$AZ$3*SUMPRODUCT(K13:$K$22, W14:$W$23))/Z13</f>
        <v>71065.797851746742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10"/>
        <v>5.1400000000000001E-2</v>
      </c>
      <c r="I14" s="5">
        <f t="shared" si="11"/>
        <v>1.0514000000000001</v>
      </c>
      <c r="J14">
        <f t="shared" si="12"/>
        <v>0.95111280197831449</v>
      </c>
      <c r="K14">
        <f t="shared" si="20"/>
        <v>0.48532753093089492</v>
      </c>
      <c r="L14" s="2">
        <v>11</v>
      </c>
      <c r="M14" s="6">
        <v>1.1135328E-2</v>
      </c>
      <c r="O14">
        <f t="shared" si="21"/>
        <v>33509.041649520361</v>
      </c>
      <c r="P14">
        <f t="shared" si="22"/>
        <v>1675.4520824760182</v>
      </c>
      <c r="Q14" s="4">
        <f t="shared" si="23"/>
        <v>25</v>
      </c>
      <c r="R14">
        <f t="shared" si="0"/>
        <v>2000000</v>
      </c>
      <c r="S14">
        <f t="shared" si="1"/>
        <v>70518.335184159296</v>
      </c>
      <c r="U14">
        <f t="shared" si="13"/>
        <v>1.1135328E-2</v>
      </c>
      <c r="V14">
        <f t="shared" si="14"/>
        <v>0.01</v>
      </c>
      <c r="W14">
        <f t="shared" si="15"/>
        <v>0.86007723419243276</v>
      </c>
      <c r="X14">
        <f t="shared" si="16"/>
        <v>9.5772421080655545E-3</v>
      </c>
      <c r="Y14">
        <f t="shared" si="17"/>
        <v>8.600772341924327E-3</v>
      </c>
      <c r="Z14">
        <f t="shared" si="18"/>
        <v>0.84189921974244286</v>
      </c>
      <c r="AB14">
        <f t="shared" si="19"/>
        <v>61122.074862008871</v>
      </c>
      <c r="AC14">
        <f t="shared" si="2"/>
        <v>59369.331369079766</v>
      </c>
      <c r="AE14">
        <f t="shared" si="3"/>
        <v>28211.23601904821</v>
      </c>
      <c r="AF14">
        <f t="shared" si="4"/>
        <v>-1410.5618009524107</v>
      </c>
      <c r="AG14">
        <f t="shared" si="4"/>
        <v>-21.047480493561071</v>
      </c>
      <c r="AH14">
        <f t="shared" si="5"/>
        <v>-19154.48421613111</v>
      </c>
      <c r="AI14">
        <f t="shared" si="6"/>
        <v>7625.1425214711271</v>
      </c>
      <c r="AJ14">
        <f t="shared" si="7"/>
        <v>1752.7434929291048</v>
      </c>
      <c r="AK14">
        <f t="shared" si="24"/>
        <v>4519.229302717381</v>
      </c>
      <c r="AL14">
        <f t="shared" si="8"/>
        <v>13897.115317117612</v>
      </c>
      <c r="AN14">
        <f t="shared" si="9"/>
        <v>13691.689521633398</v>
      </c>
      <c r="AO14">
        <f t="shared" si="9"/>
        <v>-684.58447608167</v>
      </c>
      <c r="AP14">
        <f t="shared" si="9"/>
        <v>-10.214921740256168</v>
      </c>
      <c r="AQ14">
        <f t="shared" si="9"/>
        <v>-9296.1985308697094</v>
      </c>
      <c r="AR14">
        <f t="shared" si="9"/>
        <v>3700.6915929417605</v>
      </c>
      <c r="AS14">
        <f t="shared" si="9"/>
        <v>850.65467177847495</v>
      </c>
      <c r="AT14">
        <f t="shared" si="9"/>
        <v>2193.3063991983763</v>
      </c>
      <c r="AU14">
        <f t="shared" si="9"/>
        <v>6744.6526639186113</v>
      </c>
      <c r="AW14">
        <v>11</v>
      </c>
      <c r="AX14">
        <f>(R14*SUMPRODUCT(K15:$K$23, X15:$X$23)-$AZ$3*SUMPRODUCT(K14:$K$22, W15:$W$23))/Z14</f>
        <v>70518.335184159296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10"/>
        <v>5.1900000000000002E-2</v>
      </c>
      <c r="I15" s="5">
        <f t="shared" si="11"/>
        <v>1.0519000000000001</v>
      </c>
      <c r="J15">
        <f t="shared" si="12"/>
        <v>0.95066070919288903</v>
      </c>
      <c r="K15">
        <f t="shared" si="20"/>
        <v>0.46138181474559836</v>
      </c>
      <c r="L15" s="2">
        <v>12</v>
      </c>
      <c r="M15" s="6">
        <v>1.2969985999999999E-2</v>
      </c>
      <c r="O15">
        <f t="shared" si="21"/>
        <v>33509.041649520361</v>
      </c>
      <c r="P15">
        <f t="shared" si="22"/>
        <v>1675.4520824760182</v>
      </c>
      <c r="Q15" s="4">
        <f t="shared" si="23"/>
        <v>25</v>
      </c>
      <c r="R15">
        <f t="shared" si="0"/>
        <v>2000000</v>
      </c>
      <c r="S15">
        <f t="shared" si="1"/>
        <v>68464.633617966465</v>
      </c>
      <c r="U15">
        <f t="shared" si="13"/>
        <v>1.2969985999999999E-2</v>
      </c>
      <c r="V15">
        <f t="shared" si="14"/>
        <v>0.01</v>
      </c>
      <c r="W15">
        <f t="shared" si="15"/>
        <v>0.84189921974244286</v>
      </c>
      <c r="X15">
        <f t="shared" si="16"/>
        <v>1.0919421093470407E-2</v>
      </c>
      <c r="Y15">
        <f t="shared" si="17"/>
        <v>8.4189921974244294E-3</v>
      </c>
      <c r="Z15">
        <f t="shared" si="18"/>
        <v>0.82256080645154794</v>
      </c>
      <c r="AB15">
        <f t="shared" si="19"/>
        <v>59369.331369079766</v>
      </c>
      <c r="AC15">
        <f t="shared" si="2"/>
        <v>56316.324242204253</v>
      </c>
      <c r="AE15">
        <f t="shared" si="3"/>
        <v>27563.224322647977</v>
      </c>
      <c r="AF15">
        <f t="shared" si="4"/>
        <v>-1378.161216132399</v>
      </c>
      <c r="AG15">
        <f t="shared" si="4"/>
        <v>-20.564020161288699</v>
      </c>
      <c r="AH15">
        <f t="shared" si="5"/>
        <v>-21838.842186940816</v>
      </c>
      <c r="AI15">
        <f t="shared" si="6"/>
        <v>4325.6568994134759</v>
      </c>
      <c r="AJ15">
        <f t="shared" si="7"/>
        <v>3053.0071268755128</v>
      </c>
      <c r="AK15">
        <f t="shared" si="24"/>
        <v>4440.2730732833979</v>
      </c>
      <c r="AL15">
        <f t="shared" si="8"/>
        <v>11818.937099572388</v>
      </c>
      <c r="AN15">
        <f t="shared" si="9"/>
        <v>12717.17045822334</v>
      </c>
      <c r="AO15">
        <f t="shared" si="9"/>
        <v>-635.85852291116703</v>
      </c>
      <c r="AP15">
        <f t="shared" si="9"/>
        <v>-9.4878649404804527</v>
      </c>
      <c r="AQ15">
        <f t="shared" si="9"/>
        <v>-10076.044640153486</v>
      </c>
      <c r="AR15">
        <f t="shared" si="9"/>
        <v>1995.7794302182078</v>
      </c>
      <c r="AS15">
        <f t="shared" si="9"/>
        <v>1408.6019686290692</v>
      </c>
      <c r="AT15">
        <f t="shared" si="9"/>
        <v>2048.6612485175092</v>
      </c>
      <c r="AU15">
        <f t="shared" si="9"/>
        <v>5453.0426473647867</v>
      </c>
      <c r="AW15">
        <v>12</v>
      </c>
      <c r="AX15">
        <f>(R15*SUMPRODUCT(K16:$K$23, X16:$X$23)-$AZ$3*SUMPRODUCT(K15:$K$22, W16:$W$23))/Z15</f>
        <v>68464.633617966465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10"/>
        <v>5.4700000000000006E-2</v>
      </c>
      <c r="I16" s="5">
        <f t="shared" si="11"/>
        <v>1.0547</v>
      </c>
      <c r="J16">
        <f t="shared" si="12"/>
        <v>0.94813691096994412</v>
      </c>
      <c r="K16">
        <f t="shared" si="20"/>
        <v>0.43745312861059865</v>
      </c>
      <c r="L16" s="2">
        <v>13</v>
      </c>
      <c r="M16" s="6">
        <v>1.4883069000000001E-2</v>
      </c>
      <c r="O16">
        <f t="shared" si="21"/>
        <v>33509.041649520361</v>
      </c>
      <c r="P16">
        <f t="shared" si="22"/>
        <v>1675.4520824760182</v>
      </c>
      <c r="Q16" s="4">
        <f t="shared" si="23"/>
        <v>25</v>
      </c>
      <c r="R16">
        <f t="shared" si="0"/>
        <v>2000000</v>
      </c>
      <c r="S16">
        <f t="shared" si="1"/>
        <v>64990.829494891776</v>
      </c>
      <c r="U16">
        <f t="shared" si="13"/>
        <v>1.4883069000000001E-2</v>
      </c>
      <c r="V16">
        <f t="shared" si="14"/>
        <v>0.01</v>
      </c>
      <c r="W16">
        <f t="shared" si="15"/>
        <v>0.82256080645154794</v>
      </c>
      <c r="X16">
        <f t="shared" si="16"/>
        <v>1.2242229239114034E-2</v>
      </c>
      <c r="Y16">
        <f t="shared" si="17"/>
        <v>8.2256080645154803E-3</v>
      </c>
      <c r="Z16">
        <f t="shared" si="18"/>
        <v>0.8020929691479185</v>
      </c>
      <c r="AB16">
        <f t="shared" si="19"/>
        <v>56316.324242204253</v>
      </c>
      <c r="AC16">
        <f t="shared" si="2"/>
        <v>52128.68739694386</v>
      </c>
      <c r="AE16">
        <f t="shared" si="3"/>
        <v>26877.366709965052</v>
      </c>
      <c r="AF16">
        <f t="shared" si="4"/>
        <v>-1343.8683354982527</v>
      </c>
      <c r="AG16">
        <f t="shared" si="4"/>
        <v>-20.052324228697962</v>
      </c>
      <c r="AH16">
        <f t="shared" si="5"/>
        <v>-24484.458478228069</v>
      </c>
      <c r="AI16">
        <f t="shared" si="6"/>
        <v>1028.9875720100317</v>
      </c>
      <c r="AJ16">
        <f t="shared" si="7"/>
        <v>4187.6368452603929</v>
      </c>
      <c r="AK16">
        <f t="shared" si="24"/>
        <v>4477.1852971319067</v>
      </c>
      <c r="AL16">
        <f t="shared" si="8"/>
        <v>9693.8097144023304</v>
      </c>
      <c r="AN16">
        <f t="shared" si="9"/>
        <v>11757.588156088565</v>
      </c>
      <c r="AO16">
        <f t="shared" si="9"/>
        <v>-587.8794078044283</v>
      </c>
      <c r="AP16">
        <f t="shared" si="9"/>
        <v>-8.7719519697580335</v>
      </c>
      <c r="AQ16">
        <f t="shared" si="9"/>
        <v>-10710.802963637167</v>
      </c>
      <c r="AR16">
        <f t="shared" si="9"/>
        <v>450.13383267721207</v>
      </c>
      <c r="AS16">
        <f t="shared" si="9"/>
        <v>1831.8948394441763</v>
      </c>
      <c r="AT16">
        <f t="shared" si="9"/>
        <v>1958.5587155997252</v>
      </c>
      <c r="AU16">
        <f t="shared" si="9"/>
        <v>4240.5873877211134</v>
      </c>
      <c r="AW16">
        <v>13</v>
      </c>
      <c r="AX16">
        <f>(R16*SUMPRODUCT(K17:$K$23, X17:$X$23)-$AZ$3*SUMPRODUCT(K16:$K$22, W17:$W$23))/Z16</f>
        <v>64990.829494891776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10"/>
        <v>6.1700000000000005E-2</v>
      </c>
      <c r="I17" s="5">
        <f t="shared" si="11"/>
        <v>1.0617000000000001</v>
      </c>
      <c r="J17">
        <f t="shared" si="12"/>
        <v>0.94188565508147304</v>
      </c>
      <c r="K17">
        <f t="shared" si="20"/>
        <v>0.41203082660883361</v>
      </c>
      <c r="L17" s="2">
        <v>14</v>
      </c>
      <c r="M17" s="6">
        <v>1.6930661E-2</v>
      </c>
      <c r="O17">
        <f t="shared" si="21"/>
        <v>33509.041649520361</v>
      </c>
      <c r="P17">
        <f t="shared" si="22"/>
        <v>1675.4520824760182</v>
      </c>
      <c r="Q17" s="4">
        <f t="shared" si="23"/>
        <v>25</v>
      </c>
      <c r="R17">
        <f t="shared" si="0"/>
        <v>2000000</v>
      </c>
      <c r="S17">
        <f t="shared" si="1"/>
        <v>60178.594484354551</v>
      </c>
      <c r="U17">
        <f t="shared" si="13"/>
        <v>1.6930661E-2</v>
      </c>
      <c r="V17">
        <f t="shared" si="14"/>
        <v>0.01</v>
      </c>
      <c r="W17">
        <f t="shared" si="15"/>
        <v>0.8020929691479185</v>
      </c>
      <c r="X17">
        <f t="shared" si="16"/>
        <v>1.3579964151126866E-2</v>
      </c>
      <c r="Y17">
        <f t="shared" si="17"/>
        <v>8.020929691479186E-3</v>
      </c>
      <c r="Z17">
        <f t="shared" si="18"/>
        <v>0.7804920753053125</v>
      </c>
      <c r="AB17">
        <f t="shared" si="19"/>
        <v>52128.68739694386</v>
      </c>
      <c r="AC17">
        <f t="shared" si="2"/>
        <v>46968.916098050715</v>
      </c>
      <c r="AE17">
        <f t="shared" si="3"/>
        <v>26153.541458526299</v>
      </c>
      <c r="AF17">
        <f t="shared" si="4"/>
        <v>-1307.6770729263151</v>
      </c>
      <c r="AG17">
        <f t="shared" si="4"/>
        <v>-19.512301882632812</v>
      </c>
      <c r="AH17">
        <f t="shared" si="5"/>
        <v>-27159.928302253731</v>
      </c>
      <c r="AI17">
        <f t="shared" si="6"/>
        <v>-2333.5762185363819</v>
      </c>
      <c r="AJ17">
        <f t="shared" si="7"/>
        <v>5159.7712988931453</v>
      </c>
      <c r="AK17">
        <f t="shared" si="24"/>
        <v>4749.3298449829563</v>
      </c>
      <c r="AL17">
        <f t="shared" si="8"/>
        <v>7575.5249253397196</v>
      </c>
      <c r="AN17">
        <f t="shared" si="9"/>
        <v>10776.065305904991</v>
      </c>
      <c r="AO17">
        <f t="shared" si="9"/>
        <v>-538.80326529524962</v>
      </c>
      <c r="AP17">
        <f t="shared" si="9"/>
        <v>-8.039669873742298</v>
      </c>
      <c r="AQ17">
        <f t="shared" si="9"/>
        <v>-11190.72770901426</v>
      </c>
      <c r="AR17">
        <f t="shared" si="9"/>
        <v>-961.50533827826155</v>
      </c>
      <c r="AS17">
        <f t="shared" si="9"/>
        <v>2125.9848333954778</v>
      </c>
      <c r="AT17">
        <f t="shared" si="9"/>
        <v>1956.8703018663311</v>
      </c>
      <c r="AU17">
        <f t="shared" si="9"/>
        <v>3121.3497969835471</v>
      </c>
      <c r="AW17">
        <v>14</v>
      </c>
      <c r="AX17">
        <f>(R17*SUMPRODUCT(K18:$K$23, X18:$X$23)-$AZ$3*SUMPRODUCT(K17:$K$22, W18:$W$23))/Z17</f>
        <v>60178.594484354551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10"/>
        <v>7.0099999999999996E-2</v>
      </c>
      <c r="I18" s="5">
        <f t="shared" si="11"/>
        <v>1.0701000000000001</v>
      </c>
      <c r="J18">
        <f t="shared" si="12"/>
        <v>0.93449210354172507</v>
      </c>
      <c r="K18">
        <f t="shared" si="20"/>
        <v>0.38503955388172473</v>
      </c>
      <c r="L18" s="2">
        <v>15</v>
      </c>
      <c r="M18" s="6">
        <v>1.9185959999999998E-2</v>
      </c>
      <c r="O18">
        <f t="shared" si="21"/>
        <v>33509.041649520361</v>
      </c>
      <c r="P18">
        <f t="shared" si="22"/>
        <v>1675.4520824760182</v>
      </c>
      <c r="Q18" s="4">
        <f t="shared" si="23"/>
        <v>25</v>
      </c>
      <c r="R18">
        <f t="shared" si="0"/>
        <v>2000000</v>
      </c>
      <c r="S18">
        <f t="shared" si="1"/>
        <v>54063.853998662467</v>
      </c>
      <c r="U18">
        <f t="shared" si="13"/>
        <v>1.9185959999999998E-2</v>
      </c>
      <c r="V18">
        <f t="shared" si="14"/>
        <v>0.01</v>
      </c>
      <c r="W18">
        <f t="shared" si="15"/>
        <v>0.7804920753053125</v>
      </c>
      <c r="X18">
        <f t="shared" si="16"/>
        <v>1.4974489737124713E-2</v>
      </c>
      <c r="Y18">
        <f t="shared" si="17"/>
        <v>7.804920753053125E-3</v>
      </c>
      <c r="Z18">
        <f t="shared" si="18"/>
        <v>0.75771266481513466</v>
      </c>
      <c r="AB18">
        <f t="shared" si="19"/>
        <v>46968.916098050715</v>
      </c>
      <c r="AC18">
        <f t="shared" si="2"/>
        <v>40964.866883502909</v>
      </c>
      <c r="AE18">
        <f t="shared" si="3"/>
        <v>25390.22524365941</v>
      </c>
      <c r="AF18">
        <f t="shared" si="4"/>
        <v>-1269.5112621829705</v>
      </c>
      <c r="AG18">
        <f t="shared" si="4"/>
        <v>-18.942816620378366</v>
      </c>
      <c r="AH18">
        <f t="shared" si="5"/>
        <v>-29948.979474249423</v>
      </c>
      <c r="AI18">
        <f t="shared" si="6"/>
        <v>-5847.2083093933652</v>
      </c>
      <c r="AJ18">
        <f t="shared" si="7"/>
        <v>6004.0492145478056</v>
      </c>
      <c r="AK18">
        <f t="shared" si="24"/>
        <v>4983.3830685748535</v>
      </c>
      <c r="AL18">
        <f t="shared" si="8"/>
        <v>5140.2239737292939</v>
      </c>
      <c r="AN18">
        <f t="shared" si="9"/>
        <v>9776.2410007751241</v>
      </c>
      <c r="AO18">
        <f t="shared" si="9"/>
        <v>-488.81205003875624</v>
      </c>
      <c r="AP18">
        <f t="shared" si="9"/>
        <v>-7.2937336607738068</v>
      </c>
      <c r="AQ18">
        <f t="shared" si="9"/>
        <v>-11531.541695977929</v>
      </c>
      <c r="AR18">
        <f t="shared" si="9"/>
        <v>-2251.406478902335</v>
      </c>
      <c r="AS18">
        <f t="shared" si="9"/>
        <v>2311.7964310534066</v>
      </c>
      <c r="AT18">
        <f t="shared" si="9"/>
        <v>1918.7995935458021</v>
      </c>
      <c r="AU18">
        <f t="shared" si="9"/>
        <v>1979.1895456968737</v>
      </c>
      <c r="AW18">
        <v>15</v>
      </c>
      <c r="AX18">
        <f>(R18*SUMPRODUCT(K19:$K$23, X19:$X$23)-$AZ$3*SUMPRODUCT(K18:$K$22, W19:$W$23))/Z18</f>
        <v>54063.853998662467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10"/>
        <v>7.3400000000000007E-2</v>
      </c>
      <c r="I19" s="5">
        <f t="shared" si="11"/>
        <v>1.0733999999999999</v>
      </c>
      <c r="J19">
        <f t="shared" si="12"/>
        <v>0.93161915408980811</v>
      </c>
      <c r="K19">
        <f t="shared" si="20"/>
        <v>0.35871022347840947</v>
      </c>
      <c r="L19" s="2">
        <v>16</v>
      </c>
      <c r="M19" s="6">
        <v>2.1884238E-2</v>
      </c>
      <c r="O19">
        <f t="shared" si="21"/>
        <v>33509.041649520361</v>
      </c>
      <c r="P19">
        <f t="shared" si="22"/>
        <v>1675.4520824760182</v>
      </c>
      <c r="Q19" s="4">
        <f t="shared" si="23"/>
        <v>25</v>
      </c>
      <c r="R19">
        <f t="shared" si="0"/>
        <v>2000000</v>
      </c>
      <c r="S19">
        <f t="shared" si="1"/>
        <v>46463.228914592655</v>
      </c>
      <c r="U19">
        <f t="shared" si="13"/>
        <v>2.1884238E-2</v>
      </c>
      <c r="V19">
        <f t="shared" si="14"/>
        <v>0.01</v>
      </c>
      <c r="W19">
        <f t="shared" si="15"/>
        <v>0.75771266481513466</v>
      </c>
      <c r="X19">
        <f t="shared" si="16"/>
        <v>1.6581964292428635E-2</v>
      </c>
      <c r="Y19">
        <f t="shared" si="17"/>
        <v>7.5771266481513468E-3</v>
      </c>
      <c r="Z19">
        <f t="shared" si="18"/>
        <v>0.73355357387455467</v>
      </c>
      <c r="AB19">
        <f t="shared" si="19"/>
        <v>40964.866883502909</v>
      </c>
      <c r="AC19">
        <f t="shared" si="2"/>
        <v>34083.26762405099</v>
      </c>
      <c r="AE19">
        <f t="shared" si="3"/>
        <v>24580.677259116965</v>
      </c>
      <c r="AF19">
        <f t="shared" si="4"/>
        <v>-1229.0338629558482</v>
      </c>
      <c r="AG19">
        <f t="shared" si="4"/>
        <v>-18.338839346863868</v>
      </c>
      <c r="AH19">
        <f t="shared" si="5"/>
        <v>-33163.928584857269</v>
      </c>
      <c r="AI19">
        <f t="shared" si="6"/>
        <v>-9830.6240280430138</v>
      </c>
      <c r="AJ19">
        <f t="shared" si="7"/>
        <v>6881.5992594519194</v>
      </c>
      <c r="AK19">
        <f t="shared" si="24"/>
        <v>4720.8318545273405</v>
      </c>
      <c r="AL19">
        <f t="shared" si="8"/>
        <v>1771.807085936246</v>
      </c>
      <c r="AN19">
        <f t="shared" si="9"/>
        <v>8817.3402328685042</v>
      </c>
      <c r="AO19">
        <f t="shared" si="9"/>
        <v>-440.8670116434252</v>
      </c>
      <c r="AP19">
        <f t="shared" si="9"/>
        <v>-6.5783291604481864</v>
      </c>
      <c r="AQ19">
        <f t="shared" si="9"/>
        <v>-11896.240234096163</v>
      </c>
      <c r="AR19">
        <f t="shared" si="9"/>
        <v>-3526.3453420315313</v>
      </c>
      <c r="AS19">
        <f t="shared" si="9"/>
        <v>2468.500008246855</v>
      </c>
      <c r="AT19">
        <f t="shared" si="9"/>
        <v>1693.4106495414965</v>
      </c>
      <c r="AU19">
        <f t="shared" si="9"/>
        <v>635.56531575682027</v>
      </c>
      <c r="AW19">
        <v>16</v>
      </c>
      <c r="AX19">
        <f>(R19*SUMPRODUCT(K20:$K$23, X20:$X$23)-$AZ$3*SUMPRODUCT(K19:$K$22, W20:$W$23))/Z19</f>
        <v>46463.228914592655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0.34023543913346244</v>
      </c>
      <c r="L20" s="2">
        <v>17</v>
      </c>
      <c r="M20" s="6">
        <v>2.4761703999999999E-2</v>
      </c>
      <c r="O20">
        <f t="shared" si="21"/>
        <v>33509.041649520361</v>
      </c>
      <c r="P20">
        <f t="shared" si="22"/>
        <v>1675.4520824760182</v>
      </c>
      <c r="Q20" s="4">
        <f t="shared" si="23"/>
        <v>25</v>
      </c>
      <c r="R20">
        <f t="shared" si="0"/>
        <v>2000000</v>
      </c>
      <c r="S20">
        <f t="shared" si="1"/>
        <v>37067.724453138748</v>
      </c>
      <c r="U20">
        <f t="shared" si="13"/>
        <v>2.4761703999999999E-2</v>
      </c>
      <c r="V20">
        <f t="shared" si="14"/>
        <v>0.01</v>
      </c>
      <c r="W20">
        <f t="shared" si="15"/>
        <v>0.73355357387455467</v>
      </c>
      <c r="X20">
        <f t="shared" si="16"/>
        <v>1.8164036464423855E-2</v>
      </c>
      <c r="Y20">
        <f t="shared" si="17"/>
        <v>7.3355357387455472E-3</v>
      </c>
      <c r="Z20">
        <f t="shared" si="18"/>
        <v>0.70805400167138521</v>
      </c>
      <c r="AB20">
        <f t="shared" si="19"/>
        <v>34083.26762405099</v>
      </c>
      <c r="AC20">
        <f t="shared" si="2"/>
        <v>26245.950631897151</v>
      </c>
      <c r="AE20">
        <f t="shared" si="3"/>
        <v>23726.211032116007</v>
      </c>
      <c r="AF20">
        <f t="shared" si="4"/>
        <v>-1186.3105516058004</v>
      </c>
      <c r="AG20">
        <f t="shared" si="4"/>
        <v>-17.701350041784629</v>
      </c>
      <c r="AH20">
        <f t="shared" si="5"/>
        <v>-36328.072928847709</v>
      </c>
      <c r="AI20">
        <f t="shared" si="6"/>
        <v>-13805.873798379285</v>
      </c>
      <c r="AJ20">
        <f t="shared" si="7"/>
        <v>7837.3169921538392</v>
      </c>
      <c r="AK20">
        <f t="shared" si="24"/>
        <v>3074.638028077673</v>
      </c>
      <c r="AL20">
        <f t="shared" si="8"/>
        <v>-2893.9187781477731</v>
      </c>
      <c r="AN20">
        <f t="shared" si="9"/>
        <v>8072.4978294851908</v>
      </c>
      <c r="AO20">
        <f t="shared" si="9"/>
        <v>-403.62489147425953</v>
      </c>
      <c r="AP20">
        <f t="shared" si="9"/>
        <v>-6.0226266047217267</v>
      </c>
      <c r="AQ20">
        <f t="shared" si="9"/>
        <v>-12360.097845818949</v>
      </c>
      <c r="AR20">
        <f t="shared" si="9"/>
        <v>-4697.2475344127388</v>
      </c>
      <c r="AS20">
        <f t="shared" si="9"/>
        <v>2666.5329884536086</v>
      </c>
      <c r="AT20">
        <f t="shared" si="9"/>
        <v>1046.1008196594501</v>
      </c>
      <c r="AU20">
        <f t="shared" si="9"/>
        <v>-984.61372629968059</v>
      </c>
      <c r="AW20">
        <v>17</v>
      </c>
      <c r="AX20">
        <f>(R20*SUMPRODUCT(K21:$K$23, X21:$X$23)-$AZ$3*SUMPRODUCT(K20:$K$22, W21:$W$23))/Z20</f>
        <v>37067.724453138748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10"/>
        <v>5.1300000000000005E-2</v>
      </c>
      <c r="I21" s="5">
        <f t="shared" si="11"/>
        <v>1.0512999999999999</v>
      </c>
      <c r="J21">
        <f t="shared" si="12"/>
        <v>0.95120327213925626</v>
      </c>
      <c r="K21">
        <f t="shared" si="20"/>
        <v>0.32363306300148625</v>
      </c>
      <c r="L21" s="2">
        <v>18</v>
      </c>
      <c r="M21" s="6">
        <v>2.7627288E-2</v>
      </c>
      <c r="O21">
        <f t="shared" si="21"/>
        <v>33509.041649520361</v>
      </c>
      <c r="P21">
        <f t="shared" si="22"/>
        <v>1675.4520824760182</v>
      </c>
      <c r="Q21" s="4">
        <f t="shared" si="23"/>
        <v>25</v>
      </c>
      <c r="R21">
        <f t="shared" si="0"/>
        <v>2000000</v>
      </c>
      <c r="S21">
        <f t="shared" si="1"/>
        <v>26012.318558075745</v>
      </c>
      <c r="U21">
        <f t="shared" si="13"/>
        <v>2.7627288E-2</v>
      </c>
      <c r="V21">
        <f t="shared" si="14"/>
        <v>0.01</v>
      </c>
      <c r="W21">
        <f t="shared" si="15"/>
        <v>0.70805400167138521</v>
      </c>
      <c r="X21">
        <f t="shared" si="16"/>
        <v>1.9561611823727839E-2</v>
      </c>
      <c r="Y21">
        <f t="shared" si="17"/>
        <v>7.0805400167138523E-3</v>
      </c>
      <c r="Z21">
        <f t="shared" si="18"/>
        <v>0.68141184983094349</v>
      </c>
      <c r="AB21">
        <f t="shared" si="19"/>
        <v>26245.950631897151</v>
      </c>
      <c r="AC21">
        <f t="shared" si="2"/>
        <v>17725.102107050174</v>
      </c>
      <c r="AE21">
        <f t="shared" si="3"/>
        <v>22833.458056461801</v>
      </c>
      <c r="AF21">
        <f t="shared" si="4"/>
        <v>-1141.67290282309</v>
      </c>
      <c r="AG21">
        <f t="shared" si="4"/>
        <v>-17.035296245773587</v>
      </c>
      <c r="AH21">
        <f t="shared" si="5"/>
        <v>-39123.223647455678</v>
      </c>
      <c r="AI21">
        <f t="shared" si="6"/>
        <v>-17448.473790062741</v>
      </c>
      <c r="AJ21">
        <f t="shared" si="7"/>
        <v>8520.8485248469769</v>
      </c>
      <c r="AK21">
        <f t="shared" si="24"/>
        <v>2459.2058457979897</v>
      </c>
      <c r="AL21">
        <f t="shared" si="8"/>
        <v>-6468.4194194177744</v>
      </c>
      <c r="AN21">
        <f t="shared" si="9"/>
        <v>7389.661969728696</v>
      </c>
      <c r="AO21">
        <f t="shared" si="9"/>
        <v>-369.48309848643476</v>
      </c>
      <c r="AP21">
        <f t="shared" si="9"/>
        <v>-5.5131851031574257</v>
      </c>
      <c r="AQ21">
        <f t="shared" si="9"/>
        <v>-12661.56870351826</v>
      </c>
      <c r="AR21">
        <f t="shared" si="9"/>
        <v>-5646.9030173791562</v>
      </c>
      <c r="AS21">
        <f t="shared" si="9"/>
        <v>2757.6283074679227</v>
      </c>
      <c r="AT21">
        <f t="shared" si="9"/>
        <v>795.88032042676411</v>
      </c>
      <c r="AU21">
        <f t="shared" si="9"/>
        <v>-2093.3943894844697</v>
      </c>
      <c r="AW21">
        <v>18</v>
      </c>
      <c r="AX21">
        <f>(R21*SUMPRODUCT(K22:$K$23, X22:$X$23)-$AZ$3*SUMPRODUCT(K21:$K$22, W22:$W$23))/Z21</f>
        <v>26012.318558075745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10"/>
        <v>7.0000000000000007E-2</v>
      </c>
      <c r="I22" s="5">
        <f t="shared" si="11"/>
        <v>1.07</v>
      </c>
      <c r="J22">
        <f t="shared" si="12"/>
        <v>0.93457943925233644</v>
      </c>
      <c r="K22">
        <f t="shared" si="20"/>
        <v>0.30246080654344509</v>
      </c>
      <c r="L22" s="2">
        <v>19</v>
      </c>
      <c r="M22" s="6">
        <v>3.0780427999999999E-2</v>
      </c>
      <c r="O22">
        <f t="shared" si="21"/>
        <v>33509.041649520361</v>
      </c>
      <c r="P22">
        <f t="shared" si="22"/>
        <v>1675.4520824760182</v>
      </c>
      <c r="Q22" s="4">
        <f t="shared" si="23"/>
        <v>25</v>
      </c>
      <c r="R22">
        <f t="shared" si="0"/>
        <v>2000000</v>
      </c>
      <c r="S22">
        <f t="shared" si="1"/>
        <v>13506.01769279389</v>
      </c>
      <c r="U22">
        <f t="shared" si="13"/>
        <v>3.0780427999999999E-2</v>
      </c>
      <c r="V22">
        <f t="shared" si="14"/>
        <v>0.01</v>
      </c>
      <c r="W22">
        <f t="shared" si="15"/>
        <v>0.68141184983094349</v>
      </c>
      <c r="X22">
        <f t="shared" si="16"/>
        <v>2.0974148382068167E-2</v>
      </c>
      <c r="Y22">
        <f t="shared" si="17"/>
        <v>6.8141184983094355E-3</v>
      </c>
      <c r="Z22">
        <f t="shared" si="18"/>
        <v>0.65362358295056588</v>
      </c>
      <c r="AB22">
        <f t="shared" si="19"/>
        <v>17725.102107050174</v>
      </c>
      <c r="AC22">
        <f t="shared" si="2"/>
        <v>8827.8516757576781</v>
      </c>
      <c r="AE22">
        <f t="shared" si="3"/>
        <v>21902.299864199238</v>
      </c>
      <c r="AF22">
        <f t="shared" si="4"/>
        <v>-1095.114993209962</v>
      </c>
      <c r="AG22">
        <f t="shared" si="4"/>
        <v>-16.340589573764149</v>
      </c>
      <c r="AH22">
        <f t="shared" si="5"/>
        <v>-41948.296764136336</v>
      </c>
      <c r="AI22">
        <f t="shared" si="6"/>
        <v>-21157.452482720822</v>
      </c>
      <c r="AJ22">
        <f t="shared" si="7"/>
        <v>8897.2504312924957</v>
      </c>
      <c r="AK22">
        <f t="shared" si="24"/>
        <v>2697.2600884627614</v>
      </c>
      <c r="AL22">
        <f t="shared" si="8"/>
        <v>-9562.9419629655658</v>
      </c>
      <c r="AN22">
        <f t="shared" si="9"/>
        <v>6624.5872820820896</v>
      </c>
      <c r="AO22">
        <f t="shared" si="9"/>
        <v>-331.22936410410449</v>
      </c>
      <c r="AP22">
        <f t="shared" si="9"/>
        <v>-4.9423879018761143</v>
      </c>
      <c r="AQ22">
        <f t="shared" si="9"/>
        <v>-12687.715672404463</v>
      </c>
      <c r="AR22">
        <f t="shared" si="9"/>
        <v>-6399.3001423283549</v>
      </c>
      <c r="AS22">
        <f t="shared" si="9"/>
        <v>2691.069541467743</v>
      </c>
      <c r="AT22">
        <f t="shared" si="9"/>
        <v>815.81546181389081</v>
      </c>
      <c r="AU22">
        <f t="shared" si="9"/>
        <v>-2892.4151390467209</v>
      </c>
      <c r="AW22">
        <v>19</v>
      </c>
      <c r="AX22">
        <f>(R22*SUMPRODUCT(K23:$K$23, X23:$X$23)-$AZ$3*SUMPRODUCT(K22:$K$22, W23:$W$23))/Z22</f>
        <v>13506.01769279389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10"/>
        <v>0.10390000000000001</v>
      </c>
      <c r="I23" s="5">
        <f t="shared" si="11"/>
        <v>1.1039000000000001</v>
      </c>
      <c r="J23">
        <f t="shared" si="12"/>
        <v>0.90587915572062683</v>
      </c>
      <c r="K23">
        <f t="shared" si="20"/>
        <v>0.2739929400701559</v>
      </c>
      <c r="L23" s="2">
        <v>20</v>
      </c>
      <c r="M23" s="6">
        <v>3.4133669999999998E-2</v>
      </c>
      <c r="O23">
        <f t="shared" si="21"/>
        <v>33509.041649520361</v>
      </c>
      <c r="P23">
        <f t="shared" si="22"/>
        <v>1675.4520824760182</v>
      </c>
      <c r="Q23" s="4">
        <f t="shared" si="23"/>
        <v>25</v>
      </c>
      <c r="R23">
        <f t="shared" si="0"/>
        <v>2000000</v>
      </c>
      <c r="S23">
        <f t="shared" si="1"/>
        <v>14129.609202569036</v>
      </c>
      <c r="U23">
        <f t="shared" si="13"/>
        <v>3.4133669999999998E-2</v>
      </c>
      <c r="V23">
        <f t="shared" si="14"/>
        <v>0.01</v>
      </c>
      <c r="W23">
        <f t="shared" si="15"/>
        <v>0.65362358295056588</v>
      </c>
      <c r="X23">
        <f t="shared" si="16"/>
        <v>2.2310571684652242E-2</v>
      </c>
      <c r="Y23">
        <f t="shared" si="17"/>
        <v>6.5362358295056591E-3</v>
      </c>
      <c r="Z23">
        <f t="shared" si="18"/>
        <v>0.62477677543640797</v>
      </c>
      <c r="AB23">
        <f t="shared" si="19"/>
        <v>8827.8516757576781</v>
      </c>
      <c r="AC23">
        <f t="shared" si="2"/>
        <v>8827.8516757576781</v>
      </c>
      <c r="AE23">
        <f t="shared" si="3"/>
        <v>20935.670989751623</v>
      </c>
      <c r="AF23">
        <f t="shared" si="4"/>
        <v>-1046.7835494875812</v>
      </c>
      <c r="AG23">
        <f t="shared" si="4"/>
        <v>-15.619419385910199</v>
      </c>
      <c r="AH23">
        <f t="shared" si="5"/>
        <v>-44621.143369304482</v>
      </c>
      <c r="AI23">
        <f t="shared" si="6"/>
        <v>-24747.875348426351</v>
      </c>
      <c r="AJ23">
        <f t="shared" si="7"/>
        <v>0</v>
      </c>
      <c r="AK23">
        <f t="shared" si="24"/>
        <v>2983.6691941546569</v>
      </c>
      <c r="AL23">
        <f t="shared" si="8"/>
        <v>-21764.206154271695</v>
      </c>
      <c r="AN23">
        <f t="shared" si="9"/>
        <v>5736.2260468235181</v>
      </c>
      <c r="AO23">
        <f t="shared" si="9"/>
        <v>-286.81130234117592</v>
      </c>
      <c r="AP23">
        <f t="shared" si="9"/>
        <v>-4.2796106397343241</v>
      </c>
      <c r="AQ23">
        <f t="shared" si="9"/>
        <v>-12225.878261047677</v>
      </c>
      <c r="AR23">
        <f t="shared" si="9"/>
        <v>-6780.7431272050699</v>
      </c>
      <c r="AS23">
        <f t="shared" si="9"/>
        <v>0</v>
      </c>
      <c r="AT23">
        <f t="shared" si="9"/>
        <v>817.50429470318727</v>
      </c>
      <c r="AU23">
        <f t="shared" si="9"/>
        <v>-5963.2388325018828</v>
      </c>
      <c r="AW23">
        <v>20</v>
      </c>
      <c r="AX23">
        <f>(R23*SUMPRODUCT(K$23:$K24, X$23:$X24)-$AZ$3*SUMPRODUCT(K$22:$K23, W$23:$W24))/Z23</f>
        <v>14129.609202569036</v>
      </c>
    </row>
    <row r="25" spans="5:50" x14ac:dyDescent="0.25">
      <c r="AN25" s="8">
        <f t="shared" ref="AN25:AU25" si="25">SUM(AN3:AN23)</f>
        <v>310048.89085924521</v>
      </c>
      <c r="AO25" s="8">
        <f t="shared" si="25"/>
        <v>-40634.225780102533</v>
      </c>
      <c r="AP25" s="8">
        <f t="shared" si="25"/>
        <v>-1728.7499237520667</v>
      </c>
      <c r="AQ25" s="8">
        <f t="shared" si="25"/>
        <v>-172017.05461502989</v>
      </c>
      <c r="AR25" s="8">
        <f t="shared" si="25"/>
        <v>95668.86054036062</v>
      </c>
      <c r="AS25" s="8">
        <f t="shared" si="25"/>
        <v>-27864.506512313801</v>
      </c>
      <c r="AT25" s="8">
        <f t="shared" si="25"/>
        <v>43784.578745488121</v>
      </c>
      <c r="AU25" s="9">
        <f t="shared" si="25"/>
        <v>111588.93277353498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73" priority="1" operator="lessThan">
      <formula>0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7954B7-2588-491D-B3F5-8C34CDF74B90}">
  <dimension ref="A1:AZ29"/>
  <sheetViews>
    <sheetView workbookViewId="0">
      <selection activeCell="M33" sqref="M33"/>
    </sheetView>
  </sheetViews>
  <sheetFormatPr defaultRowHeight="15" x14ac:dyDescent="0.25"/>
  <cols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44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v>117785.895113718</v>
      </c>
      <c r="K3">
        <v>1</v>
      </c>
      <c r="L3" s="2">
        <v>0</v>
      </c>
      <c r="O3">
        <f>$C$3</f>
        <v>117785.895113718</v>
      </c>
      <c r="P3">
        <f>O3*B5</f>
        <v>94228.716090974398</v>
      </c>
      <c r="Q3" s="4">
        <f>B8</f>
        <v>1522.432587</v>
      </c>
      <c r="R3">
        <f t="shared" ref="R3:R23" si="0">$C$6</f>
        <v>2000000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117785.895113718</v>
      </c>
      <c r="AF3">
        <f t="shared" ref="AF3:AG23" si="4">-$Z3*P3</f>
        <v>-94228.716090974398</v>
      </c>
      <c r="AG3">
        <f t="shared" si="4"/>
        <v>-1522.432587</v>
      </c>
      <c r="AH3">
        <f t="shared" ref="AH3:AH23" si="5">-X3*R3</f>
        <v>0</v>
      </c>
      <c r="AI3">
        <f t="shared" ref="AI3:AI23" si="6">SUM(AE3:AH3)</f>
        <v>22034.7464357436</v>
      </c>
      <c r="AJ3">
        <f t="shared" ref="AJ3:AJ23" si="7">AB3-AC3</f>
        <v>0</v>
      </c>
      <c r="AL3">
        <f t="shared" ref="AL3:AL23" si="8">SUM(AI3:AK3)</f>
        <v>22034.7464357436</v>
      </c>
      <c r="AN3">
        <f t="shared" ref="AN3:AU23" si="9">AE3*$K3</f>
        <v>117785.895113718</v>
      </c>
      <c r="AO3">
        <f t="shared" si="9"/>
        <v>-94228.716090974398</v>
      </c>
      <c r="AP3">
        <f t="shared" si="9"/>
        <v>-1522.432587</v>
      </c>
      <c r="AQ3">
        <f t="shared" si="9"/>
        <v>0</v>
      </c>
      <c r="AR3">
        <f t="shared" si="9"/>
        <v>22034.7464357436</v>
      </c>
      <c r="AS3">
        <f t="shared" si="9"/>
        <v>0</v>
      </c>
      <c r="AT3">
        <f t="shared" si="9"/>
        <v>0</v>
      </c>
      <c r="AU3">
        <f t="shared" si="9"/>
        <v>22034.7464357436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54635.539043658719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v>1.5900000000000001E-2</v>
      </c>
      <c r="G4" s="5"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Mortalities!B31:B50</f>
        <v>1.1135328E-2</v>
      </c>
      <c r="R4">
        <f t="shared" si="0"/>
        <v>2000000</v>
      </c>
      <c r="S4">
        <f t="shared" si="1"/>
        <v>34470.323243554463</v>
      </c>
      <c r="U4">
        <f t="shared" ref="U4:U23" si="13">M4</f>
        <v>1.1135328E-2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1.1135328E-2</v>
      </c>
      <c r="Y4">
        <f t="shared" ref="Y4:Y23" si="17">V4*W4</f>
        <v>0.01</v>
      </c>
      <c r="Z4">
        <f t="shared" ref="Z4:Z23" si="18">MAX(0, W4-X4-Y4)</f>
        <v>0.97886467200000005</v>
      </c>
      <c r="AB4">
        <f t="shared" ref="AB4:AB23" si="19">AC3</f>
        <v>0</v>
      </c>
      <c r="AC4">
        <f t="shared" si="2"/>
        <v>33741.781655535917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-22270.655999999999</v>
      </c>
      <c r="AI4">
        <f t="shared" si="6"/>
        <v>-22270.655999999999</v>
      </c>
      <c r="AJ4">
        <f t="shared" si="7"/>
        <v>-33741.781655535917</v>
      </c>
      <c r="AK4">
        <f>H4*SUM(AB4, AE4:AF4)</f>
        <v>0</v>
      </c>
      <c r="AL4">
        <f t="shared" si="8"/>
        <v>-56012.437655535919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-20893.757388122711</v>
      </c>
      <c r="AR4">
        <f t="shared" si="9"/>
        <v>-20893.757388122711</v>
      </c>
      <c r="AS4">
        <f t="shared" si="9"/>
        <v>-31655.672816902068</v>
      </c>
      <c r="AT4">
        <f t="shared" si="9"/>
        <v>0</v>
      </c>
      <c r="AU4">
        <f t="shared" si="9"/>
        <v>-52549.430205024779</v>
      </c>
      <c r="AW4">
        <v>1</v>
      </c>
      <c r="AX4">
        <f>(R4*SUMPRODUCT(K5:$K$23, X5:$X$23)-$AZ$3*SUMPRODUCT(K4:$K$22, W5:$W$23))/Z4</f>
        <v>34470.323243554463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v>3.6400000000000002E-2</v>
      </c>
      <c r="G5" s="5"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1.2969985999999999E-2</v>
      </c>
      <c r="O5">
        <f t="shared" ref="O5:O23" si="21">$C$3</f>
        <v>117785.895113718</v>
      </c>
      <c r="P5">
        <f t="shared" ref="P5:P23" si="22">O5*$C$5</f>
        <v>5889.2947556858999</v>
      </c>
      <c r="Q5" s="4">
        <f t="shared" ref="Q5:Q23" si="23">$C$8</f>
        <v>25</v>
      </c>
      <c r="R5">
        <f t="shared" si="0"/>
        <v>2000000</v>
      </c>
      <c r="S5">
        <f t="shared" si="1"/>
        <v>64816.018194535012</v>
      </c>
      <c r="U5">
        <f t="shared" si="13"/>
        <v>1.2969985999999999E-2</v>
      </c>
      <c r="V5">
        <f t="shared" si="14"/>
        <v>0.01</v>
      </c>
      <c r="W5">
        <f t="shared" si="15"/>
        <v>0.97886467200000005</v>
      </c>
      <c r="X5">
        <f t="shared" si="16"/>
        <v>1.2695861091734591E-2</v>
      </c>
      <c r="Y5">
        <f t="shared" si="17"/>
        <v>9.7886467200000004E-3</v>
      </c>
      <c r="Z5">
        <f t="shared" si="18"/>
        <v>0.95638016418826544</v>
      </c>
      <c r="AB5">
        <f t="shared" si="19"/>
        <v>33741.781655535917</v>
      </c>
      <c r="AC5">
        <f t="shared" si="2"/>
        <v>61988.754122918996</v>
      </c>
      <c r="AE5">
        <f t="shared" si="3"/>
        <v>112648.09370791943</v>
      </c>
      <c r="AF5">
        <f t="shared" si="4"/>
        <v>-5632.4046853959717</v>
      </c>
      <c r="AG5">
        <f t="shared" si="4"/>
        <v>-23.909504104706635</v>
      </c>
      <c r="AH5">
        <f t="shared" si="5"/>
        <v>-25391.722183469185</v>
      </c>
      <c r="AI5">
        <f t="shared" si="6"/>
        <v>81600.057334949553</v>
      </c>
      <c r="AJ5">
        <f t="shared" si="7"/>
        <v>-28246.972467383079</v>
      </c>
      <c r="AK5">
        <f>H5*SUM(AB5, AE5:AF5)</f>
        <v>12161.44546658433</v>
      </c>
      <c r="AL5">
        <f t="shared" si="8"/>
        <v>65514.530334150804</v>
      </c>
      <c r="AN5">
        <f t="shared" si="9"/>
        <v>97278.670748553443</v>
      </c>
      <c r="AO5">
        <f t="shared" si="9"/>
        <v>-4863.9335374276725</v>
      </c>
      <c r="AP5">
        <f t="shared" si="9"/>
        <v>-20.647351419844121</v>
      </c>
      <c r="AQ5">
        <f t="shared" si="9"/>
        <v>-21927.339386931741</v>
      </c>
      <c r="AR5">
        <f t="shared" si="9"/>
        <v>70466.750472774176</v>
      </c>
      <c r="AS5">
        <f t="shared" si="9"/>
        <v>-24393.026493841448</v>
      </c>
      <c r="AT5">
        <f t="shared" si="9"/>
        <v>10502.168393881784</v>
      </c>
      <c r="AU5">
        <f t="shared" si="9"/>
        <v>56575.892372814509</v>
      </c>
      <c r="AW5">
        <v>2</v>
      </c>
      <c r="AX5">
        <f>(R5*SUMPRODUCT(K6:$K$23, X6:$X$23)-$AZ$3*SUMPRODUCT(K5:$K$22, W6:$W$23))/Z5</f>
        <v>64816.018194535012</v>
      </c>
    </row>
    <row r="6" spans="1:52" x14ac:dyDescent="0.25">
      <c r="A6" t="s">
        <v>16</v>
      </c>
      <c r="C6" s="2">
        <f>'T.26.04.F'!C6</f>
        <v>2000000</v>
      </c>
      <c r="E6">
        <v>2006</v>
      </c>
      <c r="F6" s="5">
        <v>5.8799999999999998E-2</v>
      </c>
      <c r="G6" s="5"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1.4883069000000001E-2</v>
      </c>
      <c r="O6">
        <f t="shared" si="21"/>
        <v>117785.895113718</v>
      </c>
      <c r="P6">
        <f t="shared" si="22"/>
        <v>5889.2947556858999</v>
      </c>
      <c r="Q6" s="4">
        <f t="shared" si="23"/>
        <v>25</v>
      </c>
      <c r="R6">
        <f t="shared" si="0"/>
        <v>2000000</v>
      </c>
      <c r="S6">
        <f t="shared" si="1"/>
        <v>91080.946277189651</v>
      </c>
      <c r="U6">
        <f t="shared" si="13"/>
        <v>1.4883069000000001E-2</v>
      </c>
      <c r="V6">
        <f t="shared" si="14"/>
        <v>0.01</v>
      </c>
      <c r="W6">
        <f t="shared" si="15"/>
        <v>0.95638016418826544</v>
      </c>
      <c r="X6">
        <f t="shared" si="16"/>
        <v>1.4233871973845284E-2</v>
      </c>
      <c r="Y6">
        <f t="shared" si="17"/>
        <v>9.5638016418826549E-3</v>
      </c>
      <c r="Z6">
        <f t="shared" si="18"/>
        <v>0.9325824905725375</v>
      </c>
      <c r="AB6">
        <f t="shared" si="19"/>
        <v>61988.754122918996</v>
      </c>
      <c r="AC6">
        <f t="shared" si="2"/>
        <v>84940.495722885011</v>
      </c>
      <c r="AE6">
        <f t="shared" si="3"/>
        <v>109845.06341946681</v>
      </c>
      <c r="AF6">
        <f t="shared" si="4"/>
        <v>-5492.2531709733403</v>
      </c>
      <c r="AG6">
        <f t="shared" si="4"/>
        <v>-23.314562264313437</v>
      </c>
      <c r="AH6">
        <f t="shared" si="5"/>
        <v>-28467.743947690567</v>
      </c>
      <c r="AI6">
        <f t="shared" si="6"/>
        <v>75861.751738538573</v>
      </c>
      <c r="AJ6">
        <f t="shared" si="7"/>
        <v>-22951.741599966015</v>
      </c>
      <c r="AK6">
        <f>H6*SUM(AB6, AE6:AF6)</f>
        <v>18097.962203609677</v>
      </c>
      <c r="AL6">
        <f t="shared" si="8"/>
        <v>71007.972342182242</v>
      </c>
      <c r="AN6">
        <f t="shared" si="9"/>
        <v>85550.215432980622</v>
      </c>
      <c r="AO6">
        <f t="shared" si="9"/>
        <v>-4277.5107716490311</v>
      </c>
      <c r="AP6">
        <f t="shared" si="9"/>
        <v>-18.157992378965449</v>
      </c>
      <c r="AQ6">
        <f t="shared" si="9"/>
        <v>-22171.425385915441</v>
      </c>
      <c r="AR6">
        <f t="shared" si="9"/>
        <v>59083.121283037166</v>
      </c>
      <c r="AS6">
        <f t="shared" si="9"/>
        <v>-17875.418132729836</v>
      </c>
      <c r="AT6">
        <f t="shared" si="9"/>
        <v>14095.167476978857</v>
      </c>
      <c r="AU6">
        <f t="shared" si="9"/>
        <v>55302.870627286189</v>
      </c>
      <c r="AW6">
        <v>3</v>
      </c>
      <c r="AX6">
        <f>(R6*SUMPRODUCT(K7:$K$23, X7:$X$23)-$AZ$3*SUMPRODUCT(K6:$K$22, W7:$W$23))/Z6</f>
        <v>91080.946277189651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v>5.4699999999999999E-2</v>
      </c>
      <c r="G7" s="5"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1.6930661E-2</v>
      </c>
      <c r="O7">
        <f t="shared" si="21"/>
        <v>117785.895113718</v>
      </c>
      <c r="P7">
        <f t="shared" si="22"/>
        <v>5889.2947556858999</v>
      </c>
      <c r="Q7" s="4">
        <f t="shared" si="23"/>
        <v>25</v>
      </c>
      <c r="R7">
        <f t="shared" si="0"/>
        <v>2000000</v>
      </c>
      <c r="S7">
        <f t="shared" si="1"/>
        <v>112797.62942282428</v>
      </c>
      <c r="U7">
        <f t="shared" si="13"/>
        <v>1.6930661E-2</v>
      </c>
      <c r="V7">
        <f t="shared" si="14"/>
        <v>0.01</v>
      </c>
      <c r="W7">
        <f t="shared" si="15"/>
        <v>0.9325824905725375</v>
      </c>
      <c r="X7">
        <f t="shared" si="16"/>
        <v>1.5789238002419329E-2</v>
      </c>
      <c r="Y7">
        <f t="shared" si="17"/>
        <v>9.3258249057253748E-3</v>
      </c>
      <c r="Z7">
        <f t="shared" si="18"/>
        <v>0.9074674276643927</v>
      </c>
      <c r="AB7">
        <f t="shared" si="19"/>
        <v>84940.495722885011</v>
      </c>
      <c r="AC7">
        <f t="shared" si="2"/>
        <v>102360.17461897177</v>
      </c>
      <c r="AE7">
        <f t="shared" si="3"/>
        <v>106886.86325399364</v>
      </c>
      <c r="AF7">
        <f t="shared" si="4"/>
        <v>-5344.3431626996817</v>
      </c>
      <c r="AG7">
        <f t="shared" si="4"/>
        <v>-22.686685691609817</v>
      </c>
      <c r="AH7">
        <f t="shared" si="5"/>
        <v>-31578.47600483866</v>
      </c>
      <c r="AI7">
        <f t="shared" si="6"/>
        <v>69941.357400763693</v>
      </c>
      <c r="AJ7">
        <f t="shared" si="7"/>
        <v>-17419.678896086756</v>
      </c>
      <c r="AK7">
        <f>H7*SUM(AB7, AE7:AF7)</f>
        <v>19524.771755744536</v>
      </c>
      <c r="AL7">
        <f t="shared" si="8"/>
        <v>72046.450260421465</v>
      </c>
      <c r="AN7">
        <f t="shared" si="9"/>
        <v>75356.469251994247</v>
      </c>
      <c r="AO7">
        <f t="shared" si="9"/>
        <v>-3767.823462599712</v>
      </c>
      <c r="AP7">
        <f t="shared" si="9"/>
        <v>-15.994374619142706</v>
      </c>
      <c r="AQ7">
        <f t="shared" si="9"/>
        <v>-22263.189166930217</v>
      </c>
      <c r="AR7">
        <f t="shared" si="9"/>
        <v>49309.462247845178</v>
      </c>
      <c r="AS7">
        <f t="shared" si="9"/>
        <v>-12281.074185826372</v>
      </c>
      <c r="AT7">
        <f t="shared" si="9"/>
        <v>13765.188889187424</v>
      </c>
      <c r="AU7">
        <f t="shared" si="9"/>
        <v>50793.576951206225</v>
      </c>
      <c r="AW7">
        <v>4</v>
      </c>
      <c r="AX7">
        <f>(R7*SUMPRODUCT(K8:$K$23, X8:$X$23)-$AZ$3*SUMPRODUCT(K7:$K$22, W8:$W$23))/Z7</f>
        <v>112797.62942282428</v>
      </c>
    </row>
    <row r="8" spans="1:52" x14ac:dyDescent="0.25">
      <c r="B8" s="2">
        <f>'T.26.04.A'!B8</f>
        <v>1522.432587</v>
      </c>
      <c r="C8" s="2">
        <f>'T.26.04.A'!C8</f>
        <v>25</v>
      </c>
      <c r="E8">
        <v>2008</v>
      </c>
      <c r="F8" s="5">
        <v>2.2499999999999999E-2</v>
      </c>
      <c r="G8" s="5"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1.9185959999999998E-2</v>
      </c>
      <c r="O8">
        <f t="shared" si="21"/>
        <v>117785.895113718</v>
      </c>
      <c r="P8">
        <f t="shared" si="22"/>
        <v>5889.2947556858999</v>
      </c>
      <c r="Q8" s="4">
        <f t="shared" si="23"/>
        <v>25</v>
      </c>
      <c r="R8">
        <f t="shared" si="0"/>
        <v>2000000</v>
      </c>
      <c r="S8">
        <f t="shared" si="1"/>
        <v>129883.16661284206</v>
      </c>
      <c r="U8">
        <f t="shared" si="13"/>
        <v>1.9185959999999998E-2</v>
      </c>
      <c r="V8">
        <f t="shared" si="14"/>
        <v>0.01</v>
      </c>
      <c r="W8">
        <f t="shared" si="15"/>
        <v>0.9074674276643927</v>
      </c>
      <c r="X8">
        <f t="shared" si="16"/>
        <v>1.741063376847193E-2</v>
      </c>
      <c r="Y8">
        <f t="shared" si="17"/>
        <v>9.0746742766439278E-3</v>
      </c>
      <c r="Z8">
        <f t="shared" si="18"/>
        <v>0.88098211961927686</v>
      </c>
      <c r="AB8">
        <f t="shared" si="19"/>
        <v>102360.17461897177</v>
      </c>
      <c r="AC8">
        <f t="shared" si="2"/>
        <v>114424.7474254453</v>
      </c>
      <c r="AE8">
        <f t="shared" si="3"/>
        <v>103767.26753853711</v>
      </c>
      <c r="AF8">
        <f t="shared" si="4"/>
        <v>-5188.3633769268554</v>
      </c>
      <c r="AG8">
        <f t="shared" si="4"/>
        <v>-22.024552990481922</v>
      </c>
      <c r="AH8">
        <f t="shared" si="5"/>
        <v>-34821.267536943858</v>
      </c>
      <c r="AI8">
        <f t="shared" si="6"/>
        <v>63735.612071675925</v>
      </c>
      <c r="AJ8">
        <f t="shared" si="7"/>
        <v>-12064.57280647353</v>
      </c>
      <c r="AK8">
        <f t="shared" ref="AK8:AK23" si="24">H8*SUM(AB8:AB8, AE8:AF8)</f>
        <v>14568.083211592197</v>
      </c>
      <c r="AL8">
        <f t="shared" si="8"/>
        <v>66239.122476794597</v>
      </c>
      <c r="AN8">
        <f t="shared" si="9"/>
        <v>68211.765365654355</v>
      </c>
      <c r="AO8">
        <f t="shared" si="9"/>
        <v>-3410.5882682827178</v>
      </c>
      <c r="AP8">
        <f t="shared" si="9"/>
        <v>-14.477914630567264</v>
      </c>
      <c r="AQ8">
        <f t="shared" si="9"/>
        <v>-22889.878352849388</v>
      </c>
      <c r="AR8">
        <f t="shared" si="9"/>
        <v>41896.820829891694</v>
      </c>
      <c r="AS8">
        <f t="shared" si="9"/>
        <v>-7930.6878655776572</v>
      </c>
      <c r="AT8">
        <f t="shared" si="9"/>
        <v>9576.3789239936323</v>
      </c>
      <c r="AU8">
        <f t="shared" si="9"/>
        <v>43542.511888307672</v>
      </c>
      <c r="AW8">
        <v>5</v>
      </c>
      <c r="AX8">
        <f>(R8*SUMPRODUCT(K9:$K$23, X9:$X$23)-$AZ$3*SUMPRODUCT(K8:$K$22, W9:$W$23))/Z8</f>
        <v>129883.16661284206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2.1884238E-2</v>
      </c>
      <c r="O9">
        <f t="shared" si="21"/>
        <v>117785.895113718</v>
      </c>
      <c r="P9">
        <f t="shared" si="22"/>
        <v>5889.2947556858999</v>
      </c>
      <c r="Q9" s="4">
        <f t="shared" si="23"/>
        <v>25</v>
      </c>
      <c r="R9">
        <f t="shared" si="0"/>
        <v>2000000</v>
      </c>
      <c r="S9">
        <f t="shared" si="1"/>
        <v>143013.91380802204</v>
      </c>
      <c r="U9">
        <f t="shared" si="13"/>
        <v>2.1884238E-2</v>
      </c>
      <c r="V9">
        <f t="shared" si="14"/>
        <v>0.01</v>
      </c>
      <c r="W9">
        <f t="shared" si="15"/>
        <v>0.88098211961927686</v>
      </c>
      <c r="X9">
        <f t="shared" si="16"/>
        <v>1.9279622379492725E-2</v>
      </c>
      <c r="Y9">
        <f t="shared" si="17"/>
        <v>8.8098211961927693E-3</v>
      </c>
      <c r="Z9">
        <f t="shared" si="18"/>
        <v>0.85289267604359131</v>
      </c>
      <c r="AB9">
        <f t="shared" si="19"/>
        <v>114424.7474254453</v>
      </c>
      <c r="AC9">
        <f t="shared" si="2"/>
        <v>121975.51965919143</v>
      </c>
      <c r="AE9">
        <f t="shared" si="3"/>
        <v>100458.7272837287</v>
      </c>
      <c r="AF9">
        <f t="shared" si="4"/>
        <v>-5022.9363641864356</v>
      </c>
      <c r="AG9">
        <f t="shared" si="4"/>
        <v>-21.322316901089781</v>
      </c>
      <c r="AH9">
        <f t="shared" si="5"/>
        <v>-38559.244758985449</v>
      </c>
      <c r="AI9">
        <f t="shared" si="6"/>
        <v>56855.223843655731</v>
      </c>
      <c r="AJ9">
        <f t="shared" si="7"/>
        <v>-7550.772233746131</v>
      </c>
      <c r="AK9">
        <f t="shared" si="24"/>
        <v>10954.720101608353</v>
      </c>
      <c r="AL9">
        <f t="shared" si="8"/>
        <v>60259.171711517949</v>
      </c>
      <c r="AN9">
        <f t="shared" si="9"/>
        <v>62760.7728609919</v>
      </c>
      <c r="AO9">
        <f t="shared" si="9"/>
        <v>-3138.0386430495951</v>
      </c>
      <c r="AP9">
        <f t="shared" si="9"/>
        <v>-13.320944074075816</v>
      </c>
      <c r="AQ9">
        <f t="shared" si="9"/>
        <v>-24089.574569018521</v>
      </c>
      <c r="AR9">
        <f t="shared" si="9"/>
        <v>35519.83870484971</v>
      </c>
      <c r="AS9">
        <f t="shared" si="9"/>
        <v>-4717.2835442041451</v>
      </c>
      <c r="AT9">
        <f t="shared" si="9"/>
        <v>6843.872291065175</v>
      </c>
      <c r="AU9">
        <f t="shared" si="9"/>
        <v>37646.427451710733</v>
      </c>
      <c r="AW9">
        <v>6</v>
      </c>
      <c r="AX9">
        <f>(R9*SUMPRODUCT(K10:$K$23, X10:$X$23)-$AZ$3*SUMPRODUCT(K9:$K$22, W10:$W$23))/Z9</f>
        <v>143013.91380802204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2.4761703999999999E-2</v>
      </c>
      <c r="O10">
        <f t="shared" si="21"/>
        <v>117785.895113718</v>
      </c>
      <c r="P10">
        <f t="shared" si="22"/>
        <v>5889.2947556858999</v>
      </c>
      <c r="Q10" s="4">
        <f t="shared" si="23"/>
        <v>25</v>
      </c>
      <c r="R10">
        <f t="shared" si="0"/>
        <v>2000000</v>
      </c>
      <c r="S10">
        <f t="shared" si="1"/>
        <v>153072.01291794312</v>
      </c>
      <c r="U10">
        <f t="shared" si="13"/>
        <v>2.4761703999999999E-2</v>
      </c>
      <c r="V10">
        <f t="shared" si="14"/>
        <v>0.01</v>
      </c>
      <c r="W10">
        <f t="shared" si="15"/>
        <v>0.85289267604359131</v>
      </c>
      <c r="X10">
        <f t="shared" si="16"/>
        <v>2.1119075987959299E-2</v>
      </c>
      <c r="Y10">
        <f t="shared" si="17"/>
        <v>8.5289267604359131E-3</v>
      </c>
      <c r="Z10">
        <f t="shared" si="18"/>
        <v>0.82324467329519613</v>
      </c>
      <c r="AB10">
        <f t="shared" si="19"/>
        <v>121975.51965919143</v>
      </c>
      <c r="AC10">
        <f t="shared" si="2"/>
        <v>126015.71926527013</v>
      </c>
      <c r="AE10">
        <f t="shared" si="3"/>
        <v>96966.610741675016</v>
      </c>
      <c r="AF10">
        <f t="shared" si="4"/>
        <v>-4848.3305370837506</v>
      </c>
      <c r="AG10">
        <f t="shared" si="4"/>
        <v>-20.581116832379902</v>
      </c>
      <c r="AH10">
        <f t="shared" si="5"/>
        <v>-42238.151975918598</v>
      </c>
      <c r="AI10">
        <f t="shared" si="6"/>
        <v>49859.547111840286</v>
      </c>
      <c r="AJ10">
        <f t="shared" si="7"/>
        <v>-4040.199606078706</v>
      </c>
      <c r="AK10">
        <f t="shared" si="24"/>
        <v>11239.924492848591</v>
      </c>
      <c r="AL10">
        <f t="shared" si="8"/>
        <v>57059.271998610173</v>
      </c>
      <c r="AN10">
        <f t="shared" si="9"/>
        <v>57557.34104701841</v>
      </c>
      <c r="AO10">
        <f t="shared" si="9"/>
        <v>-2877.8670523509204</v>
      </c>
      <c r="AP10">
        <f t="shared" si="9"/>
        <v>-12.216518155983126</v>
      </c>
      <c r="AQ10">
        <f t="shared" si="9"/>
        <v>-25071.678796223805</v>
      </c>
      <c r="AR10">
        <f t="shared" si="9"/>
        <v>29595.578680287694</v>
      </c>
      <c r="AS10">
        <f t="shared" si="9"/>
        <v>-2398.1775257115119</v>
      </c>
      <c r="AT10">
        <f t="shared" si="9"/>
        <v>6671.7828170885541</v>
      </c>
      <c r="AU10">
        <f t="shared" si="9"/>
        <v>33869.183971664737</v>
      </c>
      <c r="AW10">
        <v>7</v>
      </c>
      <c r="AX10">
        <f>(R10*SUMPRODUCT(K11:$K$23, X11:$X$23)-$AZ$3*SUMPRODUCT(K10:$K$22, W11:$W$23))/Z10</f>
        <v>153072.01291794312</v>
      </c>
    </row>
    <row r="11" spans="1:52" x14ac:dyDescent="0.25">
      <c r="A11" t="s">
        <v>33</v>
      </c>
      <c r="C11" s="7">
        <f>AU25</f>
        <v>378005.13201081246</v>
      </c>
      <c r="E11">
        <v>2011</v>
      </c>
      <c r="F11" s="5">
        <v>1.5E-3</v>
      </c>
      <c r="G11" s="5"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2.7627288E-2</v>
      </c>
      <c r="O11">
        <f t="shared" si="21"/>
        <v>117785.895113718</v>
      </c>
      <c r="P11">
        <f t="shared" si="22"/>
        <v>5889.2947556858999</v>
      </c>
      <c r="Q11" s="4">
        <f t="shared" si="23"/>
        <v>25</v>
      </c>
      <c r="R11">
        <f t="shared" si="0"/>
        <v>2000000</v>
      </c>
      <c r="S11">
        <f t="shared" si="1"/>
        <v>160344.25169822856</v>
      </c>
      <c r="U11">
        <f t="shared" si="13"/>
        <v>2.7627288E-2</v>
      </c>
      <c r="V11">
        <f t="shared" si="14"/>
        <v>0.01</v>
      </c>
      <c r="W11">
        <f t="shared" si="15"/>
        <v>0.82324467329519613</v>
      </c>
      <c r="X11">
        <f t="shared" si="16"/>
        <v>2.2744017683592292E-2</v>
      </c>
      <c r="Y11">
        <f t="shared" si="17"/>
        <v>8.2324467329519622E-3</v>
      </c>
      <c r="Z11">
        <f t="shared" si="18"/>
        <v>0.7922682088786519</v>
      </c>
      <c r="AB11">
        <f t="shared" si="19"/>
        <v>126015.71926527013</v>
      </c>
      <c r="AC11">
        <f t="shared" si="2"/>
        <v>127035.65309694328</v>
      </c>
      <c r="AE11">
        <f t="shared" si="3"/>
        <v>93318.02015291412</v>
      </c>
      <c r="AF11">
        <f t="shared" si="4"/>
        <v>-4665.9010076457062</v>
      </c>
      <c r="AG11">
        <f t="shared" si="4"/>
        <v>-19.806705221966297</v>
      </c>
      <c r="AH11">
        <f t="shared" si="5"/>
        <v>-45488.035367184588</v>
      </c>
      <c r="AI11">
        <f t="shared" si="6"/>
        <v>43144.277072861856</v>
      </c>
      <c r="AJ11">
        <f t="shared" si="7"/>
        <v>-1019.9338316731446</v>
      </c>
      <c r="AK11">
        <f t="shared" si="24"/>
        <v>11055.393678142736</v>
      </c>
      <c r="AL11">
        <f t="shared" si="8"/>
        <v>53179.736919331452</v>
      </c>
      <c r="AN11">
        <f t="shared" si="9"/>
        <v>52678.663241966737</v>
      </c>
      <c r="AO11">
        <f t="shared" si="9"/>
        <v>-2633.9331620983367</v>
      </c>
      <c r="AP11">
        <f t="shared" si="9"/>
        <v>-11.181021121227502</v>
      </c>
      <c r="AQ11">
        <f t="shared" si="9"/>
        <v>-25678.308355878249</v>
      </c>
      <c r="AR11">
        <f t="shared" si="9"/>
        <v>24355.240702868919</v>
      </c>
      <c r="AS11">
        <f t="shared" si="9"/>
        <v>-575.75965242036409</v>
      </c>
      <c r="AT11">
        <f t="shared" si="9"/>
        <v>6240.8456547185178</v>
      </c>
      <c r="AU11">
        <f t="shared" si="9"/>
        <v>30020.326705167074</v>
      </c>
      <c r="AW11">
        <v>8</v>
      </c>
      <c r="AX11">
        <f>(R11*SUMPRODUCT(K12:$K$23, X12:$X$23)-$AZ$3*SUMPRODUCT(K11:$K$22, W12:$W$23))/Z11</f>
        <v>160344.25169822856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3.0780427999999999E-2</v>
      </c>
      <c r="O12">
        <f t="shared" si="21"/>
        <v>117785.895113718</v>
      </c>
      <c r="P12">
        <f t="shared" si="22"/>
        <v>5889.2947556858999</v>
      </c>
      <c r="Q12" s="4">
        <f t="shared" si="23"/>
        <v>25</v>
      </c>
      <c r="R12">
        <f t="shared" si="0"/>
        <v>2000000</v>
      </c>
      <c r="S12">
        <f t="shared" si="1"/>
        <v>164873.07283901345</v>
      </c>
      <c r="U12">
        <f t="shared" si="13"/>
        <v>3.0780427999999999E-2</v>
      </c>
      <c r="V12">
        <f t="shared" si="14"/>
        <v>0.01</v>
      </c>
      <c r="W12">
        <f t="shared" si="15"/>
        <v>0.7922682088786519</v>
      </c>
      <c r="X12">
        <f t="shared" si="16"/>
        <v>2.4386354560078306E-2</v>
      </c>
      <c r="Y12">
        <f t="shared" si="17"/>
        <v>7.9226820887865184E-3</v>
      </c>
      <c r="Z12">
        <f t="shared" si="18"/>
        <v>0.75995917222978704</v>
      </c>
      <c r="AB12">
        <f t="shared" si="19"/>
        <v>127035.65309694328</v>
      </c>
      <c r="AC12">
        <f t="shared" si="2"/>
        <v>125296.80395771805</v>
      </c>
      <c r="AE12">
        <f t="shared" si="3"/>
        <v>89512.471350965643</v>
      </c>
      <c r="AF12">
        <f t="shared" si="4"/>
        <v>-4475.6235675482822</v>
      </c>
      <c r="AG12">
        <f t="shared" si="4"/>
        <v>-18.998979305744676</v>
      </c>
      <c r="AH12">
        <f t="shared" si="5"/>
        <v>-48772.709120156615</v>
      </c>
      <c r="AI12">
        <f t="shared" si="6"/>
        <v>36245.139683954993</v>
      </c>
      <c r="AJ12">
        <f t="shared" si="7"/>
        <v>1738.8491392252326</v>
      </c>
      <c r="AK12">
        <f t="shared" si="24"/>
        <v>11006.562795690717</v>
      </c>
      <c r="AL12">
        <f t="shared" si="8"/>
        <v>48990.551618870944</v>
      </c>
      <c r="AN12">
        <f t="shared" si="9"/>
        <v>48037.270471044256</v>
      </c>
      <c r="AO12">
        <f t="shared" si="9"/>
        <v>-2401.8635235522129</v>
      </c>
      <c r="AP12">
        <f t="shared" si="9"/>
        <v>-10.195887721672026</v>
      </c>
      <c r="AQ12">
        <f t="shared" si="9"/>
        <v>-26174.093779897135</v>
      </c>
      <c r="AR12">
        <f t="shared" si="9"/>
        <v>19451.117279873233</v>
      </c>
      <c r="AS12">
        <f t="shared" si="9"/>
        <v>933.16121372403484</v>
      </c>
      <c r="AT12">
        <f t="shared" si="9"/>
        <v>5906.7214433179006</v>
      </c>
      <c r="AU12">
        <f t="shared" si="9"/>
        <v>26290.99993691517</v>
      </c>
      <c r="AW12">
        <v>9</v>
      </c>
      <c r="AX12">
        <f>(R12*SUMPRODUCT(K13:$K$23, X13:$X$23)-$AZ$3*SUMPRODUCT(K12:$K$22, W13:$W$23))/Z12</f>
        <v>164873.07283901345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3.4133669999999998E-2</v>
      </c>
      <c r="O13">
        <f t="shared" si="21"/>
        <v>117785.895113718</v>
      </c>
      <c r="P13">
        <f t="shared" si="22"/>
        <v>5889.2947556858999</v>
      </c>
      <c r="Q13" s="4">
        <f t="shared" si="23"/>
        <v>25</v>
      </c>
      <c r="R13">
        <f t="shared" si="0"/>
        <v>2000000</v>
      </c>
      <c r="S13">
        <f t="shared" si="1"/>
        <v>166716.27643104168</v>
      </c>
      <c r="U13">
        <f t="shared" si="13"/>
        <v>3.4133669999999998E-2</v>
      </c>
      <c r="V13">
        <f t="shared" si="14"/>
        <v>0.01</v>
      </c>
      <c r="W13">
        <f t="shared" si="15"/>
        <v>0.75995917222978704</v>
      </c>
      <c r="X13">
        <f t="shared" si="16"/>
        <v>2.5940195598364715E-2</v>
      </c>
      <c r="Y13">
        <f t="shared" si="17"/>
        <v>7.599591722297871E-3</v>
      </c>
      <c r="Z13">
        <f t="shared" si="18"/>
        <v>0.7264193849091245</v>
      </c>
      <c r="AB13">
        <f t="shared" si="19"/>
        <v>125296.80395771805</v>
      </c>
      <c r="AC13">
        <f t="shared" si="2"/>
        <v>121105.93497937686</v>
      </c>
      <c r="AE13">
        <f t="shared" si="3"/>
        <v>85561.957479477685</v>
      </c>
      <c r="AF13">
        <f t="shared" si="4"/>
        <v>-4278.0978739738839</v>
      </c>
      <c r="AG13">
        <f t="shared" si="4"/>
        <v>-18.160484622728113</v>
      </c>
      <c r="AH13">
        <f t="shared" si="5"/>
        <v>-51880.391196729426</v>
      </c>
      <c r="AI13">
        <f t="shared" si="6"/>
        <v>29385.307924151653</v>
      </c>
      <c r="AJ13">
        <f t="shared" si="7"/>
        <v>4190.8689783411828</v>
      </c>
      <c r="AK13">
        <f t="shared" si="24"/>
        <v>10680.220306218569</v>
      </c>
      <c r="AL13">
        <f t="shared" si="8"/>
        <v>44256.397208711409</v>
      </c>
      <c r="AN13">
        <f t="shared" si="9"/>
        <v>43659.988046376769</v>
      </c>
      <c r="AO13">
        <f t="shared" si="9"/>
        <v>-2182.9994023188383</v>
      </c>
      <c r="AP13">
        <f t="shared" si="9"/>
        <v>-9.2668116170074182</v>
      </c>
      <c r="AQ13">
        <f t="shared" si="9"/>
        <v>-26473.181846428048</v>
      </c>
      <c r="AR13">
        <f t="shared" si="9"/>
        <v>14994.539986012876</v>
      </c>
      <c r="AS13">
        <f t="shared" si="9"/>
        <v>2138.4888201300678</v>
      </c>
      <c r="AT13">
        <f t="shared" si="9"/>
        <v>5449.8319654972402</v>
      </c>
      <c r="AU13">
        <f t="shared" si="9"/>
        <v>22582.860771640186</v>
      </c>
      <c r="AW13">
        <v>10</v>
      </c>
      <c r="AX13">
        <f>(R13*SUMPRODUCT(K14:$K$23, X14:$X$23)-$AZ$3*SUMPRODUCT(K13:$K$22, W14:$W$23))/Z13</f>
        <v>166716.27643104168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10"/>
        <v>5.1400000000000001E-2</v>
      </c>
      <c r="I14" s="5">
        <f t="shared" si="11"/>
        <v>1.0514000000000001</v>
      </c>
      <c r="J14">
        <f t="shared" si="12"/>
        <v>0.95111280197831449</v>
      </c>
      <c r="K14">
        <f t="shared" si="20"/>
        <v>0.48532753093089492</v>
      </c>
      <c r="L14" s="2">
        <v>11</v>
      </c>
      <c r="M14" s="6">
        <v>3.7867151000000002E-2</v>
      </c>
      <c r="O14">
        <f t="shared" si="21"/>
        <v>117785.895113718</v>
      </c>
      <c r="P14">
        <f t="shared" si="22"/>
        <v>5889.2947556858999</v>
      </c>
      <c r="Q14" s="4">
        <f t="shared" si="23"/>
        <v>25</v>
      </c>
      <c r="R14">
        <f t="shared" si="0"/>
        <v>2000000</v>
      </c>
      <c r="S14">
        <f t="shared" si="1"/>
        <v>165774.55048688524</v>
      </c>
      <c r="U14">
        <f t="shared" si="13"/>
        <v>3.7867151000000002E-2</v>
      </c>
      <c r="V14">
        <f t="shared" si="14"/>
        <v>0.01</v>
      </c>
      <c r="W14">
        <f t="shared" si="15"/>
        <v>0.7264193849091245</v>
      </c>
      <c r="X14">
        <f t="shared" si="16"/>
        <v>2.750743253768094E-2</v>
      </c>
      <c r="Y14">
        <f t="shared" si="17"/>
        <v>7.2641938490912447E-3</v>
      </c>
      <c r="Z14">
        <f t="shared" si="18"/>
        <v>0.69164775852235227</v>
      </c>
      <c r="AB14">
        <f t="shared" si="19"/>
        <v>121105.93497937686</v>
      </c>
      <c r="AC14">
        <f t="shared" si="2"/>
        <v>114657.5962643047</v>
      </c>
      <c r="AE14">
        <f t="shared" si="3"/>
        <v>81466.350340951933</v>
      </c>
      <c r="AF14">
        <f t="shared" si="4"/>
        <v>-4073.317517047597</v>
      </c>
      <c r="AG14">
        <f t="shared" si="4"/>
        <v>-17.291193963058806</v>
      </c>
      <c r="AH14">
        <f t="shared" si="5"/>
        <v>-55014.865075361879</v>
      </c>
      <c r="AI14">
        <f t="shared" si="6"/>
        <v>22360.876554579394</v>
      </c>
      <c r="AJ14">
        <f t="shared" si="7"/>
        <v>6448.3387150721683</v>
      </c>
      <c r="AK14">
        <f t="shared" si="24"/>
        <v>10202.846945088653</v>
      </c>
      <c r="AL14">
        <f t="shared" si="8"/>
        <v>39012.062214740217</v>
      </c>
      <c r="AN14">
        <f t="shared" si="9"/>
        <v>39537.862664925473</v>
      </c>
      <c r="AO14">
        <f t="shared" si="9"/>
        <v>-1976.8931332462737</v>
      </c>
      <c r="AP14">
        <f t="shared" si="9"/>
        <v>-8.391892472938526</v>
      </c>
      <c r="AQ14">
        <f t="shared" si="9"/>
        <v>-26700.228631521702</v>
      </c>
      <c r="AR14">
        <f t="shared" si="9"/>
        <v>10852.349007684554</v>
      </c>
      <c r="AS14">
        <f t="shared" si="9"/>
        <v>3129.5563071920751</v>
      </c>
      <c r="AT14">
        <f t="shared" si="9"/>
        <v>4951.7225163256999</v>
      </c>
      <c r="AU14">
        <f t="shared" si="9"/>
        <v>18933.627831202331</v>
      </c>
      <c r="AW14">
        <v>11</v>
      </c>
      <c r="AX14">
        <f>(R14*SUMPRODUCT(K15:$K$23, X15:$X$23)-$AZ$3*SUMPRODUCT(K14:$K$22, W15:$W$23))/Z14</f>
        <v>165774.55048688524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10"/>
        <v>5.1900000000000002E-2</v>
      </c>
      <c r="I15" s="5">
        <f t="shared" si="11"/>
        <v>1.0519000000000001</v>
      </c>
      <c r="J15">
        <f t="shared" si="12"/>
        <v>0.95066070919288903</v>
      </c>
      <c r="K15">
        <f t="shared" si="20"/>
        <v>0.46138181474559836</v>
      </c>
      <c r="L15" s="2">
        <v>12</v>
      </c>
      <c r="M15" s="6">
        <v>4.2172894000000002E-2</v>
      </c>
      <c r="O15">
        <f t="shared" si="21"/>
        <v>117785.895113718</v>
      </c>
      <c r="P15">
        <f t="shared" si="22"/>
        <v>5889.2947556858999</v>
      </c>
      <c r="Q15" s="4">
        <f t="shared" si="23"/>
        <v>25</v>
      </c>
      <c r="R15">
        <f t="shared" si="0"/>
        <v>2000000</v>
      </c>
      <c r="S15">
        <f t="shared" si="1"/>
        <v>161817.55939192892</v>
      </c>
      <c r="U15">
        <f t="shared" si="13"/>
        <v>4.2172894000000002E-2</v>
      </c>
      <c r="V15">
        <f t="shared" si="14"/>
        <v>0.01</v>
      </c>
      <c r="W15">
        <f t="shared" si="15"/>
        <v>0.69164775852235227</v>
      </c>
      <c r="X15">
        <f t="shared" si="16"/>
        <v>2.9168787605500762E-2</v>
      </c>
      <c r="Y15">
        <f t="shared" si="17"/>
        <v>6.9164775852235232E-3</v>
      </c>
      <c r="Z15">
        <f t="shared" si="18"/>
        <v>0.65556249333162797</v>
      </c>
      <c r="AB15">
        <f t="shared" si="19"/>
        <v>114657.5962643047</v>
      </c>
      <c r="AC15">
        <f t="shared" si="2"/>
        <v>106081.52269981171</v>
      </c>
      <c r="AE15">
        <f t="shared" si="3"/>
        <v>77216.015080046593</v>
      </c>
      <c r="AF15">
        <f t="shared" si="4"/>
        <v>-3860.8007540023295</v>
      </c>
      <c r="AG15">
        <f t="shared" si="4"/>
        <v>-16.389062333290699</v>
      </c>
      <c r="AH15">
        <f t="shared" si="5"/>
        <v>-58337.575211001524</v>
      </c>
      <c r="AI15">
        <f t="shared" si="6"/>
        <v>15001.25005270946</v>
      </c>
      <c r="AJ15">
        <f t="shared" si="7"/>
        <v>8576.0735644929809</v>
      </c>
      <c r="AK15">
        <f t="shared" si="24"/>
        <v>9757.8648696391119</v>
      </c>
      <c r="AL15">
        <f t="shared" si="8"/>
        <v>33335.188486841551</v>
      </c>
      <c r="AN15">
        <f t="shared" si="9"/>
        <v>35626.065165055385</v>
      </c>
      <c r="AO15">
        <f t="shared" si="9"/>
        <v>-1781.3032582527692</v>
      </c>
      <c r="AP15">
        <f t="shared" si="9"/>
        <v>-7.5616153213123933</v>
      </c>
      <c r="AQ15">
        <f t="shared" si="9"/>
        <v>-26915.896318709718</v>
      </c>
      <c r="AR15">
        <f t="shared" si="9"/>
        <v>6921.3039727715941</v>
      </c>
      <c r="AS15">
        <f t="shared" si="9"/>
        <v>3956.8443845775241</v>
      </c>
      <c r="AT15">
        <f t="shared" si="9"/>
        <v>4502.1014015964147</v>
      </c>
      <c r="AU15">
        <f t="shared" si="9"/>
        <v>15380.249758945532</v>
      </c>
      <c r="AW15">
        <v>12</v>
      </c>
      <c r="AX15">
        <f>(R15*SUMPRODUCT(K16:$K$23, X16:$X$23)-$AZ$3*SUMPRODUCT(K15:$K$22, W16:$W$23))/Z15</f>
        <v>161817.55939192892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10"/>
        <v>5.4700000000000006E-2</v>
      </c>
      <c r="I16" s="5">
        <f t="shared" si="11"/>
        <v>1.0547</v>
      </c>
      <c r="J16">
        <f t="shared" si="12"/>
        <v>0.94813691096994412</v>
      </c>
      <c r="K16">
        <f t="shared" si="20"/>
        <v>0.43745312861059865</v>
      </c>
      <c r="L16" s="2">
        <v>13</v>
      </c>
      <c r="M16" s="6">
        <v>4.6777600000000003E-2</v>
      </c>
      <c r="O16">
        <f t="shared" si="21"/>
        <v>117785.895113718</v>
      </c>
      <c r="P16">
        <f t="shared" si="22"/>
        <v>5889.2947556858999</v>
      </c>
      <c r="Q16" s="4">
        <f t="shared" si="23"/>
        <v>25</v>
      </c>
      <c r="R16">
        <f t="shared" si="0"/>
        <v>2000000</v>
      </c>
      <c r="S16">
        <f t="shared" si="1"/>
        <v>154893.89205314245</v>
      </c>
      <c r="U16">
        <f t="shared" si="13"/>
        <v>4.6777600000000003E-2</v>
      </c>
      <c r="V16">
        <f t="shared" si="14"/>
        <v>0.01</v>
      </c>
      <c r="W16">
        <f t="shared" si="15"/>
        <v>0.65556249333162797</v>
      </c>
      <c r="X16">
        <f t="shared" si="16"/>
        <v>3.0665640088069563E-2</v>
      </c>
      <c r="Y16">
        <f t="shared" si="17"/>
        <v>6.5556249333162796E-3</v>
      </c>
      <c r="Z16">
        <f t="shared" si="18"/>
        <v>0.61834122831024207</v>
      </c>
      <c r="AB16">
        <f t="shared" si="19"/>
        <v>106081.52269981171</v>
      </c>
      <c r="AC16">
        <f t="shared" si="2"/>
        <v>95777.279469894143</v>
      </c>
      <c r="AE16">
        <f t="shared" si="3"/>
        <v>72831.875062237727</v>
      </c>
      <c r="AF16">
        <f t="shared" si="4"/>
        <v>-3641.5937531118861</v>
      </c>
      <c r="AG16">
        <f t="shared" si="4"/>
        <v>-15.458530707756053</v>
      </c>
      <c r="AH16">
        <f t="shared" si="5"/>
        <v>-61331.280176139124</v>
      </c>
      <c r="AI16">
        <f t="shared" si="6"/>
        <v>7843.5426022789688</v>
      </c>
      <c r="AJ16">
        <f t="shared" si="7"/>
        <v>10304.243229917571</v>
      </c>
      <c r="AK16">
        <f t="shared" si="24"/>
        <v>9587.3676792888855</v>
      </c>
      <c r="AL16">
        <f t="shared" si="8"/>
        <v>27735.153511485427</v>
      </c>
      <c r="AN16">
        <f t="shared" si="9"/>
        <v>31860.531608552134</v>
      </c>
      <c r="AO16">
        <f t="shared" si="9"/>
        <v>-1593.0265804276066</v>
      </c>
      <c r="AP16">
        <f t="shared" si="9"/>
        <v>-6.7623826218308967</v>
      </c>
      <c r="AQ16">
        <f t="shared" si="9"/>
        <v>-26829.560394745247</v>
      </c>
      <c r="AR16">
        <f t="shared" si="9"/>
        <v>3431.1822507574516</v>
      </c>
      <c r="AS16">
        <f t="shared" si="9"/>
        <v>4507.6234388920211</v>
      </c>
      <c r="AT16">
        <f t="shared" si="9"/>
        <v>4194.0239864450577</v>
      </c>
      <c r="AU16">
        <f t="shared" si="9"/>
        <v>12132.82967609453</v>
      </c>
      <c r="AW16">
        <v>13</v>
      </c>
      <c r="AX16">
        <f>(R16*SUMPRODUCT(K17:$K$23, X17:$X$23)-$AZ$3*SUMPRODUCT(K16:$K$22, W17:$W$23))/Z16</f>
        <v>154893.89205314245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10"/>
        <v>6.1700000000000005E-2</v>
      </c>
      <c r="I17" s="5">
        <f t="shared" si="11"/>
        <v>1.0617000000000001</v>
      </c>
      <c r="J17">
        <f t="shared" si="12"/>
        <v>0.94188565508147304</v>
      </c>
      <c r="K17">
        <f t="shared" si="20"/>
        <v>0.41203082660883361</v>
      </c>
      <c r="L17" s="2">
        <v>14</v>
      </c>
      <c r="M17" s="6">
        <v>5.1668436999999998E-2</v>
      </c>
      <c r="O17">
        <f t="shared" si="21"/>
        <v>117785.895113718</v>
      </c>
      <c r="P17">
        <f t="shared" si="22"/>
        <v>5889.2947556858999</v>
      </c>
      <c r="Q17" s="4">
        <f t="shared" si="23"/>
        <v>25</v>
      </c>
      <c r="R17">
        <f t="shared" si="0"/>
        <v>2000000</v>
      </c>
      <c r="S17">
        <f t="shared" si="1"/>
        <v>145168.73064806472</v>
      </c>
      <c r="U17">
        <f t="shared" si="13"/>
        <v>5.1668436999999998E-2</v>
      </c>
      <c r="V17">
        <f t="shared" si="14"/>
        <v>0.01</v>
      </c>
      <c r="W17">
        <f t="shared" si="15"/>
        <v>0.61834122831024207</v>
      </c>
      <c r="X17">
        <f t="shared" si="16"/>
        <v>3.1948724799450358E-2</v>
      </c>
      <c r="Y17">
        <f t="shared" si="17"/>
        <v>6.183412283102421E-3</v>
      </c>
      <c r="Z17">
        <f t="shared" si="18"/>
        <v>0.58020909122768938</v>
      </c>
      <c r="AB17">
        <f t="shared" si="19"/>
        <v>95777.279469894143</v>
      </c>
      <c r="AC17">
        <f t="shared" si="2"/>
        <v>84228.217283990845</v>
      </c>
      <c r="AE17">
        <f t="shared" si="3"/>
        <v>68340.447163370263</v>
      </c>
      <c r="AF17">
        <f t="shared" si="4"/>
        <v>-3417.0223581685127</v>
      </c>
      <c r="AG17">
        <f t="shared" si="4"/>
        <v>-14.505227280692235</v>
      </c>
      <c r="AH17">
        <f t="shared" si="5"/>
        <v>-63897.449598900719</v>
      </c>
      <c r="AI17">
        <f t="shared" si="6"/>
        <v>1011.4699790203376</v>
      </c>
      <c r="AJ17">
        <f t="shared" si="7"/>
        <v>11549.062185903298</v>
      </c>
      <c r="AK17">
        <f t="shared" si="24"/>
        <v>9915.2334537734168</v>
      </c>
      <c r="AL17">
        <f t="shared" si="8"/>
        <v>22475.765618697053</v>
      </c>
      <c r="AN17">
        <f t="shared" si="9"/>
        <v>28158.370935540766</v>
      </c>
      <c r="AO17">
        <f t="shared" si="9"/>
        <v>-1407.9185467770383</v>
      </c>
      <c r="AP17">
        <f t="shared" si="9"/>
        <v>-5.9766007866126252</v>
      </c>
      <c r="AQ17">
        <f t="shared" si="9"/>
        <v>-26327.718976431348</v>
      </c>
      <c r="AR17">
        <f t="shared" si="9"/>
        <v>416.75681154576932</v>
      </c>
      <c r="AS17">
        <f t="shared" si="9"/>
        <v>4758.5696390145586</v>
      </c>
      <c r="AT17">
        <f t="shared" si="9"/>
        <v>4085.3818359778211</v>
      </c>
      <c r="AU17">
        <f t="shared" si="9"/>
        <v>9260.708286538149</v>
      </c>
      <c r="AW17">
        <v>14</v>
      </c>
      <c r="AX17">
        <f>(R17*SUMPRODUCT(K18:$K$23, X18:$X$23)-$AZ$3*SUMPRODUCT(K17:$K$22, W18:$W$23))/Z17</f>
        <v>145168.73064806472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10"/>
        <v>7.0099999999999996E-2</v>
      </c>
      <c r="I18" s="5">
        <f t="shared" si="11"/>
        <v>1.0701000000000001</v>
      </c>
      <c r="J18">
        <f t="shared" si="12"/>
        <v>0.93449210354172507</v>
      </c>
      <c r="K18">
        <f t="shared" si="20"/>
        <v>0.38503955388172473</v>
      </c>
      <c r="L18" s="2">
        <v>15</v>
      </c>
      <c r="M18" s="6">
        <v>5.7177164000000003E-2</v>
      </c>
      <c r="O18">
        <f t="shared" si="21"/>
        <v>117785.895113718</v>
      </c>
      <c r="P18">
        <f t="shared" si="22"/>
        <v>5889.2947556858999</v>
      </c>
      <c r="Q18" s="4">
        <f t="shared" si="23"/>
        <v>25</v>
      </c>
      <c r="R18">
        <f t="shared" si="0"/>
        <v>2000000</v>
      </c>
      <c r="S18">
        <f t="shared" si="1"/>
        <v>132553.91351169514</v>
      </c>
      <c r="U18">
        <f t="shared" si="13"/>
        <v>5.7177164000000003E-2</v>
      </c>
      <c r="V18">
        <f t="shared" si="14"/>
        <v>0.01</v>
      </c>
      <c r="W18">
        <f t="shared" si="15"/>
        <v>0.58020909122768938</v>
      </c>
      <c r="X18">
        <f t="shared" si="16"/>
        <v>3.3174710363416557E-2</v>
      </c>
      <c r="Y18">
        <f t="shared" si="17"/>
        <v>5.802090912276894E-3</v>
      </c>
      <c r="Z18">
        <f t="shared" si="18"/>
        <v>0.5412322899519959</v>
      </c>
      <c r="AB18">
        <f t="shared" si="19"/>
        <v>84228.217283990845</v>
      </c>
      <c r="AC18">
        <f t="shared" si="2"/>
        <v>71742.458152033563</v>
      </c>
      <c r="AE18">
        <f t="shared" si="3"/>
        <v>63749.529736443197</v>
      </c>
      <c r="AF18">
        <f t="shared" si="4"/>
        <v>-3187.47648682216</v>
      </c>
      <c r="AG18">
        <f t="shared" si="4"/>
        <v>-13.530807248799897</v>
      </c>
      <c r="AH18">
        <f t="shared" si="5"/>
        <v>-66349.420726833108</v>
      </c>
      <c r="AI18">
        <f t="shared" si="6"/>
        <v>-5800.898284460869</v>
      </c>
      <c r="AJ18">
        <f t="shared" si="7"/>
        <v>12485.759131957282</v>
      </c>
      <c r="AK18">
        <f t="shared" si="24"/>
        <v>10149.797964406192</v>
      </c>
      <c r="AL18">
        <f t="shared" si="8"/>
        <v>16834.658811902606</v>
      </c>
      <c r="AN18">
        <f t="shared" si="9"/>
        <v>24546.090489889833</v>
      </c>
      <c r="AO18">
        <f t="shared" si="9"/>
        <v>-1227.3045244944917</v>
      </c>
      <c r="AP18">
        <f t="shared" si="9"/>
        <v>-5.2098959867375196</v>
      </c>
      <c r="AQ18">
        <f t="shared" si="9"/>
        <v>-25547.15135697068</v>
      </c>
      <c r="AR18">
        <f t="shared" si="9"/>
        <v>-2233.5752875620751</v>
      </c>
      <c r="AS18">
        <f t="shared" si="9"/>
        <v>4807.5111260435024</v>
      </c>
      <c r="AT18">
        <f t="shared" si="9"/>
        <v>3908.0736802045981</v>
      </c>
      <c r="AU18">
        <f t="shared" si="9"/>
        <v>6482.0095186860253</v>
      </c>
      <c r="AW18">
        <v>15</v>
      </c>
      <c r="AX18">
        <f>(R18*SUMPRODUCT(K19:$K$23, X19:$X$23)-$AZ$3*SUMPRODUCT(K18:$K$22, W19:$W$23))/Z18</f>
        <v>132553.91351169514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10"/>
        <v>7.3400000000000007E-2</v>
      </c>
      <c r="I19" s="5">
        <f t="shared" si="11"/>
        <v>1.0733999999999999</v>
      </c>
      <c r="J19">
        <f t="shared" si="12"/>
        <v>0.93161915408980811</v>
      </c>
      <c r="K19">
        <f t="shared" si="20"/>
        <v>0.35871022347840947</v>
      </c>
      <c r="L19" s="2">
        <v>16</v>
      </c>
      <c r="M19" s="6">
        <v>6.3388860000000005E-2</v>
      </c>
      <c r="O19">
        <f t="shared" si="21"/>
        <v>117785.895113718</v>
      </c>
      <c r="P19">
        <f t="shared" si="22"/>
        <v>5889.2947556858999</v>
      </c>
      <c r="Q19" s="4">
        <f t="shared" si="23"/>
        <v>25</v>
      </c>
      <c r="R19">
        <f t="shared" si="0"/>
        <v>2000000</v>
      </c>
      <c r="S19">
        <f t="shared" si="1"/>
        <v>116677.09155522326</v>
      </c>
      <c r="U19">
        <f t="shared" si="13"/>
        <v>6.3388860000000005E-2</v>
      </c>
      <c r="V19">
        <f t="shared" si="14"/>
        <v>0.01</v>
      </c>
      <c r="W19">
        <f t="shared" si="15"/>
        <v>0.5412322899519959</v>
      </c>
      <c r="X19">
        <f t="shared" si="16"/>
        <v>3.430809785524648E-2</v>
      </c>
      <c r="Y19">
        <f t="shared" si="17"/>
        <v>5.4123228995199592E-3</v>
      </c>
      <c r="Z19">
        <f t="shared" si="18"/>
        <v>0.50151186919722945</v>
      </c>
      <c r="AB19">
        <f t="shared" si="19"/>
        <v>71742.458152033563</v>
      </c>
      <c r="AC19">
        <f t="shared" si="2"/>
        <v>58514.946278356292</v>
      </c>
      <c r="AE19">
        <f t="shared" si="3"/>
        <v>59071.024423549527</v>
      </c>
      <c r="AF19">
        <f t="shared" si="4"/>
        <v>-2953.5512211774762</v>
      </c>
      <c r="AG19">
        <f t="shared" si="4"/>
        <v>-12.537796729930736</v>
      </c>
      <c r="AH19">
        <f t="shared" si="5"/>
        <v>-68616.195710492961</v>
      </c>
      <c r="AI19">
        <f t="shared" si="6"/>
        <v>-12511.260304850839</v>
      </c>
      <c r="AJ19">
        <f t="shared" si="7"/>
        <v>13227.511873677271</v>
      </c>
      <c r="AK19">
        <f t="shared" si="24"/>
        <v>9384.9189614133738</v>
      </c>
      <c r="AL19">
        <f t="shared" si="8"/>
        <v>10101.170530239806</v>
      </c>
      <c r="AN19">
        <f t="shared" si="9"/>
        <v>21189.380372070034</v>
      </c>
      <c r="AO19">
        <f t="shared" si="9"/>
        <v>-1059.4690186035018</v>
      </c>
      <c r="AP19">
        <f t="shared" si="9"/>
        <v>-4.497435866920326</v>
      </c>
      <c r="AQ19">
        <f t="shared" si="9"/>
        <v>-24613.330897549211</v>
      </c>
      <c r="AR19">
        <f t="shared" si="9"/>
        <v>-4487.9169799495976</v>
      </c>
      <c r="AS19">
        <f t="shared" si="9"/>
        <v>4744.8437402700883</v>
      </c>
      <c r="AT19">
        <f t="shared" si="9"/>
        <v>3366.4663779753537</v>
      </c>
      <c r="AU19">
        <f t="shared" si="9"/>
        <v>3623.3931382958449</v>
      </c>
      <c r="AW19">
        <v>16</v>
      </c>
      <c r="AX19">
        <f>(R19*SUMPRODUCT(K20:$K$23, X20:$X$23)-$AZ$3*SUMPRODUCT(K19:$K$22, W20:$W$23))/Z19</f>
        <v>116677.09155522326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0.34023543913346244</v>
      </c>
      <c r="L20" s="2">
        <v>17</v>
      </c>
      <c r="M20" s="6">
        <v>7.0498397000000004E-2</v>
      </c>
      <c r="O20">
        <f t="shared" si="21"/>
        <v>117785.895113718</v>
      </c>
      <c r="P20">
        <f t="shared" si="22"/>
        <v>5889.2947556858999</v>
      </c>
      <c r="Q20" s="4">
        <f t="shared" si="23"/>
        <v>25</v>
      </c>
      <c r="R20">
        <f t="shared" si="0"/>
        <v>2000000</v>
      </c>
      <c r="S20">
        <f t="shared" si="1"/>
        <v>96033.885709753464</v>
      </c>
      <c r="U20">
        <f t="shared" si="13"/>
        <v>7.0498397000000004E-2</v>
      </c>
      <c r="V20">
        <f t="shared" si="14"/>
        <v>0.01</v>
      </c>
      <c r="W20">
        <f t="shared" si="15"/>
        <v>0.50151186919722945</v>
      </c>
      <c r="X20">
        <f t="shared" si="16"/>
        <v>3.5355782854878358E-2</v>
      </c>
      <c r="Y20">
        <f t="shared" si="17"/>
        <v>5.0151186919722944E-3</v>
      </c>
      <c r="Z20">
        <f t="shared" si="18"/>
        <v>0.46114096765037882</v>
      </c>
      <c r="AB20">
        <f t="shared" si="19"/>
        <v>58514.946278356292</v>
      </c>
      <c r="AC20">
        <f t="shared" si="2"/>
        <v>44285.158983421599</v>
      </c>
      <c r="AE20">
        <f t="shared" si="3"/>
        <v>54315.901648305946</v>
      </c>
      <c r="AF20">
        <f t="shared" si="4"/>
        <v>-2715.7950824152972</v>
      </c>
      <c r="AG20">
        <f t="shared" si="4"/>
        <v>-11.528524191259471</v>
      </c>
      <c r="AH20">
        <f t="shared" si="5"/>
        <v>-70711.565709756716</v>
      </c>
      <c r="AI20">
        <f t="shared" si="6"/>
        <v>-19122.987668057322</v>
      </c>
      <c r="AJ20">
        <f t="shared" si="7"/>
        <v>14229.787294934693</v>
      </c>
      <c r="AK20">
        <f t="shared" si="24"/>
        <v>5979.2473694426099</v>
      </c>
      <c r="AL20">
        <f t="shared" si="8"/>
        <v>1086.0469963199812</v>
      </c>
      <c r="AN20">
        <f t="shared" si="9"/>
        <v>18480.19464924133</v>
      </c>
      <c r="AO20">
        <f t="shared" si="9"/>
        <v>-924.00973246206649</v>
      </c>
      <c r="AP20">
        <f t="shared" si="9"/>
        <v>-3.9224124907739113</v>
      </c>
      <c r="AQ20">
        <f t="shared" si="9"/>
        <v>-24058.580611073761</v>
      </c>
      <c r="AR20">
        <f t="shared" si="9"/>
        <v>-6506.3181067852693</v>
      </c>
      <c r="AS20">
        <f t="shared" si="9"/>
        <v>4841.4779290678698</v>
      </c>
      <c r="AT20">
        <f t="shared" si="9"/>
        <v>2034.3518544299066</v>
      </c>
      <c r="AU20">
        <f t="shared" si="9"/>
        <v>369.51167671250664</v>
      </c>
      <c r="AW20">
        <v>17</v>
      </c>
      <c r="AX20">
        <f>(R20*SUMPRODUCT(K21:$K$23, X21:$X$23)-$AZ$3*SUMPRODUCT(K20:$K$22, W21:$W$23))/Z20</f>
        <v>96033.885709753464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10"/>
        <v>5.1300000000000005E-2</v>
      </c>
      <c r="I21" s="5">
        <f t="shared" si="11"/>
        <v>1.0512999999999999</v>
      </c>
      <c r="J21">
        <f t="shared" si="12"/>
        <v>0.95120327213925626</v>
      </c>
      <c r="K21">
        <f t="shared" si="20"/>
        <v>0.32363306300148625</v>
      </c>
      <c r="L21" s="2">
        <v>18</v>
      </c>
      <c r="M21" s="6">
        <v>7.8701599999999997E-2</v>
      </c>
      <c r="O21">
        <f t="shared" si="21"/>
        <v>117785.895113718</v>
      </c>
      <c r="P21">
        <f t="shared" si="22"/>
        <v>5889.2947556858999</v>
      </c>
      <c r="Q21" s="4">
        <f t="shared" si="23"/>
        <v>25</v>
      </c>
      <c r="R21">
        <f t="shared" si="0"/>
        <v>2000000</v>
      </c>
      <c r="S21">
        <f t="shared" si="1"/>
        <v>69880.461313583568</v>
      </c>
      <c r="U21">
        <f t="shared" si="13"/>
        <v>7.8701599999999997E-2</v>
      </c>
      <c r="V21">
        <f t="shared" si="14"/>
        <v>0.01</v>
      </c>
      <c r="W21">
        <f t="shared" si="15"/>
        <v>0.46114096765037882</v>
      </c>
      <c r="X21">
        <f t="shared" si="16"/>
        <v>3.6292531979633051E-2</v>
      </c>
      <c r="Y21">
        <f t="shared" si="17"/>
        <v>4.6114096765037882E-3</v>
      </c>
      <c r="Z21">
        <f t="shared" si="18"/>
        <v>0.42023702599424195</v>
      </c>
      <c r="AB21">
        <f t="shared" si="19"/>
        <v>44285.158983421599</v>
      </c>
      <c r="AC21">
        <f t="shared" si="2"/>
        <v>29366.357237526037</v>
      </c>
      <c r="AE21">
        <f t="shared" si="3"/>
        <v>49497.994266658563</v>
      </c>
      <c r="AF21">
        <f t="shared" si="4"/>
        <v>-2474.8997133329285</v>
      </c>
      <c r="AG21">
        <f t="shared" si="4"/>
        <v>-10.505925649856049</v>
      </c>
      <c r="AH21">
        <f t="shared" si="5"/>
        <v>-72585.063959266103</v>
      </c>
      <c r="AI21">
        <f t="shared" si="6"/>
        <v>-25572.475331590329</v>
      </c>
      <c r="AJ21">
        <f t="shared" si="7"/>
        <v>14918.801745895562</v>
      </c>
      <c r="AK21">
        <f t="shared" si="24"/>
        <v>4684.1134064351336</v>
      </c>
      <c r="AL21">
        <f t="shared" si="8"/>
        <v>-5969.5601792596335</v>
      </c>
      <c r="AN21">
        <f t="shared" si="9"/>
        <v>16019.187496948716</v>
      </c>
      <c r="AO21">
        <f t="shared" si="9"/>
        <v>-800.95937484743592</v>
      </c>
      <c r="AP21">
        <f t="shared" si="9"/>
        <v>-3.4000648977287931</v>
      </c>
      <c r="AQ21">
        <f t="shared" si="9"/>
        <v>-23490.926577296075</v>
      </c>
      <c r="AR21">
        <f t="shared" si="9"/>
        <v>-8276.0985200925261</v>
      </c>
      <c r="AS21">
        <f t="shared" si="9"/>
        <v>4828.2175053361016</v>
      </c>
      <c r="AT21">
        <f t="shared" si="9"/>
        <v>1515.9339691709279</v>
      </c>
      <c r="AU21">
        <f t="shared" si="9"/>
        <v>-1931.9470455854967</v>
      </c>
      <c r="AW21">
        <v>18</v>
      </c>
      <c r="AX21">
        <f>(R21*SUMPRODUCT(K22:$K$23, X22:$X$23)-$AZ$3*SUMPRODUCT(K21:$K$22, W22:$W$23))/Z21</f>
        <v>69880.461313583568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10"/>
        <v>7.0000000000000007E-2</v>
      </c>
      <c r="I22" s="5">
        <f t="shared" si="11"/>
        <v>1.07</v>
      </c>
      <c r="J22">
        <f t="shared" si="12"/>
        <v>0.93457943925233644</v>
      </c>
      <c r="K22">
        <f t="shared" si="20"/>
        <v>0.30246080654344509</v>
      </c>
      <c r="L22" s="2">
        <v>19</v>
      </c>
      <c r="M22" s="6">
        <v>8.8159118999999994E-2</v>
      </c>
      <c r="O22">
        <f t="shared" si="21"/>
        <v>117785.895113718</v>
      </c>
      <c r="P22">
        <f t="shared" si="22"/>
        <v>5889.2947556858999</v>
      </c>
      <c r="Q22" s="4">
        <f t="shared" si="23"/>
        <v>25</v>
      </c>
      <c r="R22">
        <f t="shared" si="0"/>
        <v>2000000</v>
      </c>
      <c r="S22">
        <f t="shared" si="1"/>
        <v>37958.993000253031</v>
      </c>
      <c r="U22">
        <f t="shared" si="13"/>
        <v>8.8159118999999994E-2</v>
      </c>
      <c r="V22">
        <f t="shared" si="14"/>
        <v>0.01</v>
      </c>
      <c r="W22">
        <f t="shared" si="15"/>
        <v>0.42023702599424195</v>
      </c>
      <c r="X22">
        <f t="shared" si="16"/>
        <v>3.7047725982832465E-2</v>
      </c>
      <c r="Y22">
        <f t="shared" si="17"/>
        <v>4.2023702599424196E-3</v>
      </c>
      <c r="Z22">
        <f t="shared" si="18"/>
        <v>0.37898692975146708</v>
      </c>
      <c r="AB22">
        <f t="shared" si="19"/>
        <v>29366.357237526037</v>
      </c>
      <c r="AC22">
        <f t="shared" si="2"/>
        <v>14385.962213623327</v>
      </c>
      <c r="AE22">
        <f t="shared" si="3"/>
        <v>44639.314757176311</v>
      </c>
      <c r="AF22">
        <f t="shared" si="4"/>
        <v>-2231.9657378588158</v>
      </c>
      <c r="AG22">
        <f t="shared" si="4"/>
        <v>-9.4746732437866772</v>
      </c>
      <c r="AH22">
        <f t="shared" si="5"/>
        <v>-74095.451965664935</v>
      </c>
      <c r="AI22">
        <f t="shared" si="6"/>
        <v>-31697.577619591226</v>
      </c>
      <c r="AJ22">
        <f t="shared" si="7"/>
        <v>14980.395023902711</v>
      </c>
      <c r="AK22">
        <f t="shared" si="24"/>
        <v>5024.1594379790477</v>
      </c>
      <c r="AL22">
        <f t="shared" si="8"/>
        <v>-11693.023157709467</v>
      </c>
      <c r="AN22">
        <f t="shared" si="9"/>
        <v>13501.643145002257</v>
      </c>
      <c r="AO22">
        <f t="shared" si="9"/>
        <v>-675.08215725011303</v>
      </c>
      <c r="AP22">
        <f t="shared" si="9"/>
        <v>-2.8657173110513177</v>
      </c>
      <c r="AQ22">
        <f t="shared" si="9"/>
        <v>-22410.97016273611</v>
      </c>
      <c r="AR22">
        <f t="shared" si="9"/>
        <v>-9587.2748922950159</v>
      </c>
      <c r="AS22">
        <f t="shared" si="9"/>
        <v>4530.9823612690252</v>
      </c>
      <c r="AT22">
        <f t="shared" si="9"/>
        <v>1519.6113158140045</v>
      </c>
      <c r="AU22">
        <f t="shared" si="9"/>
        <v>-3536.6812152119865</v>
      </c>
      <c r="AW22">
        <v>19</v>
      </c>
      <c r="AX22">
        <f>(R22*SUMPRODUCT(K23:$K$23, X23:$X$23)-$AZ$3*SUMPRODUCT(K22:$K$22, W23:$W$23))/Z22</f>
        <v>37958.993000253031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10"/>
        <v>0.10390000000000001</v>
      </c>
      <c r="I23" s="5">
        <f t="shared" si="11"/>
        <v>1.1039000000000001</v>
      </c>
      <c r="J23">
        <f t="shared" si="12"/>
        <v>0.90587915572062683</v>
      </c>
      <c r="K23">
        <f t="shared" si="20"/>
        <v>0.2739929400701559</v>
      </c>
      <c r="L23" s="2">
        <v>20</v>
      </c>
      <c r="M23" s="6">
        <v>9.9426106E-2</v>
      </c>
      <c r="O23">
        <f t="shared" si="21"/>
        <v>117785.895113718</v>
      </c>
      <c r="P23">
        <f t="shared" si="22"/>
        <v>5889.2947556858999</v>
      </c>
      <c r="Q23" s="4">
        <f t="shared" si="23"/>
        <v>25</v>
      </c>
      <c r="R23">
        <f t="shared" si="0"/>
        <v>2000000</v>
      </c>
      <c r="S23">
        <f t="shared" si="1"/>
        <v>42623.069524035513</v>
      </c>
      <c r="U23">
        <f t="shared" si="13"/>
        <v>9.9426106E-2</v>
      </c>
      <c r="V23">
        <f t="shared" si="14"/>
        <v>0.01</v>
      </c>
      <c r="W23">
        <f t="shared" si="15"/>
        <v>0.37898692975146708</v>
      </c>
      <c r="X23">
        <f t="shared" si="16"/>
        <v>3.7681194650083918E-2</v>
      </c>
      <c r="Y23">
        <f t="shared" si="17"/>
        <v>3.7898692975146708E-3</v>
      </c>
      <c r="Z23">
        <f t="shared" si="18"/>
        <v>0.3375158658038685</v>
      </c>
      <c r="AB23">
        <f t="shared" si="19"/>
        <v>14385.962213623327</v>
      </c>
      <c r="AC23">
        <f t="shared" si="2"/>
        <v>14385.962213623327</v>
      </c>
      <c r="AE23">
        <f t="shared" si="3"/>
        <v>39754.608368790177</v>
      </c>
      <c r="AF23">
        <f t="shared" si="4"/>
        <v>-1987.7304184395086</v>
      </c>
      <c r="AG23">
        <f t="shared" si="4"/>
        <v>-8.4378966450967123</v>
      </c>
      <c r="AH23">
        <f t="shared" si="5"/>
        <v>-75362.389300167837</v>
      </c>
      <c r="AI23">
        <f t="shared" si="6"/>
        <v>-37603.949246462267</v>
      </c>
      <c r="AJ23">
        <f t="shared" si="7"/>
        <v>0</v>
      </c>
      <c r="AK23">
        <f t="shared" si="24"/>
        <v>5418.6800930368981</v>
      </c>
      <c r="AL23">
        <f t="shared" si="8"/>
        <v>-32185.269153425368</v>
      </c>
      <c r="AN23">
        <f t="shared" si="9"/>
        <v>10892.482028302446</v>
      </c>
      <c r="AO23">
        <f t="shared" si="9"/>
        <v>-544.62410141512225</v>
      </c>
      <c r="AP23">
        <f t="shared" si="9"/>
        <v>-2.3119241097981531</v>
      </c>
      <c r="AQ23">
        <f t="shared" si="9"/>
        <v>-20648.762615064643</v>
      </c>
      <c r="AR23">
        <f t="shared" si="9"/>
        <v>-10303.21661228712</v>
      </c>
      <c r="AS23">
        <f t="shared" si="9"/>
        <v>0</v>
      </c>
      <c r="AT23">
        <f t="shared" si="9"/>
        <v>1484.6800899908055</v>
      </c>
      <c r="AU23">
        <f t="shared" si="9"/>
        <v>-8818.5365222963137</v>
      </c>
      <c r="AW23">
        <v>20</v>
      </c>
      <c r="AX23">
        <f>(R23*SUMPRODUCT(K$23:$K24, X$23:$X24)-$AZ$3*SUMPRODUCT(K$22:$K23, W$23:$W24))/Z23</f>
        <v>42623.069524035513</v>
      </c>
    </row>
    <row r="25" spans="5:50" x14ac:dyDescent="0.25">
      <c r="AN25" s="8">
        <f t="shared" ref="AN25:AU25" si="25">SUM(AN3:AN23)</f>
        <v>948688.86013582698</v>
      </c>
      <c r="AO25" s="8">
        <f t="shared" si="25"/>
        <v>-135773.86434207988</v>
      </c>
      <c r="AP25" s="8">
        <f t="shared" si="25"/>
        <v>-1698.7913446041903</v>
      </c>
      <c r="AQ25" s="8">
        <f t="shared" si="25"/>
        <v>-485175.55357029376</v>
      </c>
      <c r="AR25" s="8">
        <f t="shared" si="25"/>
        <v>326040.65087884926</v>
      </c>
      <c r="AS25" s="8">
        <f t="shared" si="25"/>
        <v>-58649.823751696516</v>
      </c>
      <c r="AT25" s="8">
        <f t="shared" si="25"/>
        <v>110614.30488365969</v>
      </c>
      <c r="AU25" s="9">
        <f t="shared" si="25"/>
        <v>378005.13201081246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72" priority="1" operator="lessThan">
      <formula>0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33FD59-D4A4-46A0-A3FB-266C161EC485}">
  <dimension ref="A1:AZ100"/>
  <sheetViews>
    <sheetView workbookViewId="0">
      <selection activeCell="M33" sqref="M33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</cols>
  <sheetData>
    <row r="1" spans="1:52" x14ac:dyDescent="0.25">
      <c r="A1" t="s">
        <v>0</v>
      </c>
      <c r="Q1" t="s">
        <v>1</v>
      </c>
      <c r="W1" t="s">
        <v>2</v>
      </c>
      <c r="AB1" t="s">
        <v>46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v>2872.3980615866908</v>
      </c>
      <c r="K3">
        <v>1</v>
      </c>
      <c r="L3" s="2">
        <v>0</v>
      </c>
      <c r="O3">
        <f>$C$3</f>
        <v>2872.3980615866908</v>
      </c>
      <c r="P3">
        <f>O3*C5</f>
        <v>287.23980615866907</v>
      </c>
      <c r="Q3" s="4">
        <f>B8</f>
        <v>200</v>
      </c>
      <c r="R3">
        <f t="shared" ref="R3:R66" si="0">$C$6</f>
        <v>50000</v>
      </c>
      <c r="S3">
        <f t="shared" ref="S3:S66" si="1">AX3</f>
        <v>0</v>
      </c>
      <c r="W3">
        <v>1</v>
      </c>
      <c r="Z3">
        <v>1</v>
      </c>
      <c r="AC3">
        <f>S3*Z3</f>
        <v>0</v>
      </c>
      <c r="AE3">
        <f t="shared" ref="AE3:AE66" si="2">$Z3*O3</f>
        <v>2872.3980615866908</v>
      </c>
      <c r="AF3">
        <f t="shared" ref="AF3:AG34" si="3">-$Z3*P3</f>
        <v>-287.23980615866907</v>
      </c>
      <c r="AG3">
        <f t="shared" si="3"/>
        <v>-200</v>
      </c>
      <c r="AH3">
        <f t="shared" ref="AH3:AH66" si="4">-X3*R3</f>
        <v>0</v>
      </c>
      <c r="AI3">
        <f t="shared" ref="AI3:AI34" si="5">SUM(AE3:AH3)</f>
        <v>2385.1582554280217</v>
      </c>
      <c r="AJ3">
        <f t="shared" ref="AJ3:AJ66" si="6">AB3-AC3</f>
        <v>0</v>
      </c>
      <c r="AL3">
        <f t="shared" ref="AL3:AL23" si="7">SUM(AI3:AK3)</f>
        <v>2385.1582554280217</v>
      </c>
      <c r="AN3">
        <f t="shared" ref="AN3:AU34" si="8">AE3*$K3</f>
        <v>2872.3980615866908</v>
      </c>
      <c r="AO3">
        <f t="shared" si="8"/>
        <v>-287.23980615866907</v>
      </c>
      <c r="AP3">
        <f t="shared" si="8"/>
        <v>-200</v>
      </c>
      <c r="AQ3">
        <f t="shared" si="8"/>
        <v>0</v>
      </c>
      <c r="AR3">
        <f t="shared" si="8"/>
        <v>2385.1582554280217</v>
      </c>
      <c r="AS3">
        <f t="shared" si="8"/>
        <v>0</v>
      </c>
      <c r="AT3">
        <f t="shared" si="8"/>
        <v>0</v>
      </c>
      <c r="AU3">
        <f t="shared" si="8"/>
        <v>2385.1582554280217</v>
      </c>
      <c r="AW3">
        <v>0</v>
      </c>
      <c r="AX3">
        <f>IF(Z3&gt;0, (R3*SUMPRODUCT(K3:$K$98, X3:$X$98)-K3*$AZ$3)/Z3, 0)</f>
        <v>0</v>
      </c>
      <c r="AZ3">
        <f>C6*SUMPRODUCT(X4:X98, K4:K98)/1</f>
        <v>1744.668362919967</v>
      </c>
    </row>
    <row r="4" spans="1:52" x14ac:dyDescent="0.25">
      <c r="A4" t="s">
        <v>14</v>
      </c>
      <c r="C4" t="s">
        <v>37</v>
      </c>
      <c r="E4">
        <v>2004</v>
      </c>
      <c r="F4" s="5">
        <f t="array" ref="F4:F98">EconomicRates!C44:C138</f>
        <v>1.5900000000000001E-2</v>
      </c>
      <c r="G4" s="5">
        <f t="array" ref="G4:G98">EconomicRates!D44:D138</f>
        <v>2.1899999999999999E-2</v>
      </c>
      <c r="H4" s="5">
        <f t="shared" ref="H4:H67" si="9">G4+$C$9</f>
        <v>7.1900000000000006E-2</v>
      </c>
      <c r="I4" s="5">
        <f t="shared" ref="I4:I67" si="10">1+H4</f>
        <v>1.0719000000000001</v>
      </c>
      <c r="J4">
        <f t="shared" ref="J4:J67" si="11">1/I4</f>
        <v>0.93292284728052988</v>
      </c>
      <c r="K4">
        <f>J4</f>
        <v>0.93292284728052988</v>
      </c>
      <c r="L4" s="2">
        <v>1</v>
      </c>
      <c r="M4" s="6">
        <f t="array" ref="M4:M98">Mortalities!B2:B96</f>
        <v>1.784809E-3</v>
      </c>
      <c r="R4">
        <f t="shared" si="0"/>
        <v>50000</v>
      </c>
      <c r="S4">
        <f t="shared" si="1"/>
        <v>118.42297840613799</v>
      </c>
      <c r="U4">
        <f t="shared" ref="U4:U67" si="12">M4</f>
        <v>1.784809E-3</v>
      </c>
      <c r="V4">
        <f t="shared" ref="V4:V67" si="13">$C$10</f>
        <v>0.01</v>
      </c>
      <c r="W4">
        <f t="shared" ref="W4:W67" si="14">Z3</f>
        <v>1</v>
      </c>
      <c r="X4">
        <f t="shared" ref="X4:X67" si="15">U4*W4</f>
        <v>1.784809E-3</v>
      </c>
      <c r="Y4">
        <f t="shared" ref="Y4:Y67" si="16">V4*W4</f>
        <v>0.01</v>
      </c>
      <c r="Z4">
        <f t="shared" ref="Z4:Z67" si="17">MAX(0, W4-X4-Y4)</f>
        <v>0.98821519099999999</v>
      </c>
      <c r="AB4">
        <f t="shared" ref="AB4:AB67" si="18">AC3</f>
        <v>0</v>
      </c>
      <c r="AC4">
        <f t="shared" ref="AC4:AC67" si="19">S4*Z4</f>
        <v>117.02738622441052</v>
      </c>
      <c r="AE4">
        <f t="shared" si="2"/>
        <v>0</v>
      </c>
      <c r="AF4">
        <f t="shared" si="3"/>
        <v>0</v>
      </c>
      <c r="AG4">
        <f t="shared" si="3"/>
        <v>0</v>
      </c>
      <c r="AH4">
        <f t="shared" si="4"/>
        <v>-89.240449999999996</v>
      </c>
      <c r="AI4">
        <f t="shared" si="5"/>
        <v>-89.240449999999996</v>
      </c>
      <c r="AJ4">
        <f t="shared" si="6"/>
        <v>-117.02738622441052</v>
      </c>
      <c r="AK4">
        <f t="shared" ref="AK4:AK67" si="20">G4*SUM(AB4:AB4, AE4:AF4)</f>
        <v>0</v>
      </c>
      <c r="AL4">
        <f t="shared" si="7"/>
        <v>-206.26783622441053</v>
      </c>
      <c r="AN4">
        <f t="shared" si="8"/>
        <v>0</v>
      </c>
      <c r="AO4">
        <f t="shared" si="8"/>
        <v>0</v>
      </c>
      <c r="AP4">
        <f t="shared" si="8"/>
        <v>0</v>
      </c>
      <c r="AQ4">
        <f t="shared" si="8"/>
        <v>-83.254454706595752</v>
      </c>
      <c r="AR4">
        <f t="shared" si="8"/>
        <v>-83.254454706595752</v>
      </c>
      <c r="AS4">
        <f t="shared" si="8"/>
        <v>-109.17752236627533</v>
      </c>
      <c r="AT4">
        <f t="shared" si="8"/>
        <v>0</v>
      </c>
      <c r="AU4">
        <f t="shared" si="8"/>
        <v>-192.43197707287109</v>
      </c>
      <c r="AW4">
        <v>1</v>
      </c>
      <c r="AX4">
        <f>IF(Z4&gt;0, (R4*SUMPRODUCT(K4:$K$98, X4:$X$98)-K4*$AZ$3)/Z4, 0)</f>
        <v>118.42297840613799</v>
      </c>
    </row>
    <row r="5" spans="1:52" x14ac:dyDescent="0.25">
      <c r="C5" s="2">
        <v>0.1</v>
      </c>
      <c r="E5">
        <v>2005</v>
      </c>
      <c r="F5" s="5">
        <v>3.6400000000000002E-2</v>
      </c>
      <c r="G5" s="5">
        <v>4.1000000000000002E-2</v>
      </c>
      <c r="H5" s="5">
        <f t="shared" si="9"/>
        <v>9.0999999999999998E-2</v>
      </c>
      <c r="I5" s="5">
        <f t="shared" si="10"/>
        <v>1.091</v>
      </c>
      <c r="J5">
        <f t="shared" si="11"/>
        <v>0.91659028414298815</v>
      </c>
      <c r="K5">
        <f t="shared" ref="K5:K68" si="21">K4*J5</f>
        <v>0.85510801767234645</v>
      </c>
      <c r="L5" s="2">
        <v>2</v>
      </c>
      <c r="M5" s="6">
        <v>1.7924099999999999E-3</v>
      </c>
      <c r="Q5" s="4">
        <f t="shared" ref="Q5:Q68" si="22">$C$8</f>
        <v>25</v>
      </c>
      <c r="R5">
        <f t="shared" si="0"/>
        <v>50000</v>
      </c>
      <c r="S5">
        <f t="shared" si="1"/>
        <v>173.60295188913605</v>
      </c>
      <c r="U5">
        <f t="shared" si="12"/>
        <v>1.7924099999999999E-3</v>
      </c>
      <c r="V5">
        <f t="shared" si="13"/>
        <v>0.01</v>
      </c>
      <c r="W5">
        <f t="shared" si="14"/>
        <v>0.98821519099999999</v>
      </c>
      <c r="X5">
        <f t="shared" si="15"/>
        <v>1.7712867905003099E-3</v>
      </c>
      <c r="Y5">
        <f t="shared" si="16"/>
        <v>9.8821519099999994E-3</v>
      </c>
      <c r="Z5">
        <f t="shared" si="17"/>
        <v>0.97656175229949971</v>
      </c>
      <c r="AB5">
        <f t="shared" si="18"/>
        <v>117.02738622441052</v>
      </c>
      <c r="AC5">
        <f t="shared" si="19"/>
        <v>169.53400290122045</v>
      </c>
      <c r="AE5">
        <f t="shared" si="2"/>
        <v>0</v>
      </c>
      <c r="AF5">
        <f t="shared" si="3"/>
        <v>0</v>
      </c>
      <c r="AG5">
        <f t="shared" si="3"/>
        <v>-24.414043807487491</v>
      </c>
      <c r="AH5">
        <f t="shared" si="4"/>
        <v>-88.564339525015498</v>
      </c>
      <c r="AI5">
        <f t="shared" si="5"/>
        <v>-112.97838333250299</v>
      </c>
      <c r="AJ5">
        <f t="shared" si="6"/>
        <v>-52.506616676809927</v>
      </c>
      <c r="AK5">
        <f t="shared" si="20"/>
        <v>4.7981228352008314</v>
      </c>
      <c r="AL5">
        <f t="shared" si="7"/>
        <v>-160.68687717411206</v>
      </c>
      <c r="AN5">
        <f t="shared" si="8"/>
        <v>0</v>
      </c>
      <c r="AO5">
        <f t="shared" si="8"/>
        <v>0</v>
      </c>
      <c r="AP5">
        <f t="shared" si="8"/>
        <v>-20.876644603586456</v>
      </c>
      <c r="AQ5">
        <f t="shared" si="8"/>
        <v>-75.732076807696643</v>
      </c>
      <c r="AR5">
        <f t="shared" si="8"/>
        <v>-96.608721411283099</v>
      </c>
      <c r="AS5">
        <f t="shared" si="8"/>
        <v>-44.898828901188701</v>
      </c>
      <c r="AT5">
        <f t="shared" si="8"/>
        <v>4.102913306157002</v>
      </c>
      <c r="AU5">
        <f t="shared" si="8"/>
        <v>-137.40463700631477</v>
      </c>
      <c r="AW5">
        <v>2</v>
      </c>
      <c r="AX5">
        <f>IF(Z5&gt;0, (R5*SUMPRODUCT(K5:$K$98, X5:$X$98)-K5*$AZ$3)/Z5, 0)</f>
        <v>173.60295188913605</v>
      </c>
    </row>
    <row r="6" spans="1:52" x14ac:dyDescent="0.25">
      <c r="A6" t="s">
        <v>16</v>
      </c>
      <c r="C6" s="2">
        <v>50000</v>
      </c>
      <c r="E6">
        <v>2006</v>
      </c>
      <c r="F6" s="5">
        <v>5.8799999999999998E-2</v>
      </c>
      <c r="G6" s="5">
        <v>5.8500000000000003E-2</v>
      </c>
      <c r="H6" s="5">
        <f t="shared" si="9"/>
        <v>0.10850000000000001</v>
      </c>
      <c r="I6" s="5">
        <f t="shared" si="10"/>
        <v>1.1085</v>
      </c>
      <c r="J6">
        <f t="shared" si="11"/>
        <v>0.90211998195760035</v>
      </c>
      <c r="K6">
        <f t="shared" si="21"/>
        <v>0.77141002947437654</v>
      </c>
      <c r="L6" s="2">
        <v>3</v>
      </c>
      <c r="M6" s="6">
        <v>1.8014369999999999E-3</v>
      </c>
      <c r="Q6" s="4">
        <f t="shared" si="22"/>
        <v>25</v>
      </c>
      <c r="R6">
        <f t="shared" si="0"/>
        <v>50000</v>
      </c>
      <c r="S6">
        <f t="shared" si="1"/>
        <v>248.51604440920053</v>
      </c>
      <c r="U6">
        <f t="shared" si="12"/>
        <v>1.8014369999999999E-3</v>
      </c>
      <c r="V6">
        <f t="shared" si="13"/>
        <v>0.01</v>
      </c>
      <c r="W6">
        <f t="shared" si="14"/>
        <v>0.97656175229949971</v>
      </c>
      <c r="X6">
        <f t="shared" si="15"/>
        <v>1.7592144733771537E-3</v>
      </c>
      <c r="Y6">
        <f t="shared" si="16"/>
        <v>9.765617522994997E-3</v>
      </c>
      <c r="Z6">
        <f t="shared" si="17"/>
        <v>0.9650369203031276</v>
      </c>
      <c r="AB6">
        <f t="shared" si="18"/>
        <v>169.53400290122045</v>
      </c>
      <c r="AC6">
        <f t="shared" si="19"/>
        <v>239.82715814257017</v>
      </c>
      <c r="AE6">
        <f t="shared" si="2"/>
        <v>0</v>
      </c>
      <c r="AF6">
        <f t="shared" si="3"/>
        <v>0</v>
      </c>
      <c r="AG6">
        <f t="shared" si="3"/>
        <v>-24.125923007578191</v>
      </c>
      <c r="AH6">
        <f t="shared" si="4"/>
        <v>-87.960723668857682</v>
      </c>
      <c r="AI6">
        <f t="shared" si="5"/>
        <v>-112.08664667643588</v>
      </c>
      <c r="AJ6">
        <f t="shared" si="6"/>
        <v>-70.293155241349723</v>
      </c>
      <c r="AK6">
        <f t="shared" si="20"/>
        <v>9.917739169721397</v>
      </c>
      <c r="AL6">
        <f t="shared" si="7"/>
        <v>-172.4620627480642</v>
      </c>
      <c r="AN6">
        <f t="shared" si="8"/>
        <v>0</v>
      </c>
      <c r="AO6">
        <f t="shared" si="8"/>
        <v>0</v>
      </c>
      <c r="AP6">
        <f t="shared" si="8"/>
        <v>-18.61097897837243</v>
      </c>
      <c r="AQ6">
        <f t="shared" si="8"/>
        <v>-67.853784437980991</v>
      </c>
      <c r="AR6">
        <f t="shared" si="8"/>
        <v>-86.464763416353435</v>
      </c>
      <c r="AS6">
        <f t="shared" si="8"/>
        <v>-54.224844956576518</v>
      </c>
      <c r="AT6">
        <f t="shared" si="8"/>
        <v>7.6506434652339612</v>
      </c>
      <c r="AU6">
        <f t="shared" si="8"/>
        <v>-133.03896490769597</v>
      </c>
      <c r="AW6">
        <v>3</v>
      </c>
      <c r="AX6">
        <f>IF(Z6&gt;0, (R6*SUMPRODUCT(K6:$K$98, X6:$X$98)-K6*$AZ$3)/Z6, 0)</f>
        <v>248.51604440920053</v>
      </c>
    </row>
    <row r="7" spans="1:52" x14ac:dyDescent="0.25">
      <c r="A7" t="s">
        <v>15</v>
      </c>
      <c r="B7" t="s">
        <v>37</v>
      </c>
      <c r="C7" t="s">
        <v>47</v>
      </c>
      <c r="E7">
        <v>2007</v>
      </c>
      <c r="F7" s="5">
        <v>5.4699999999999999E-2</v>
      </c>
      <c r="G7" s="5">
        <v>4.9099999999999998E-2</v>
      </c>
      <c r="H7" s="5">
        <f t="shared" si="9"/>
        <v>9.9099999999999994E-2</v>
      </c>
      <c r="I7" s="5">
        <f t="shared" si="10"/>
        <v>1.0991</v>
      </c>
      <c r="J7">
        <f t="shared" si="11"/>
        <v>0.90983531980711496</v>
      </c>
      <c r="K7">
        <f t="shared" si="21"/>
        <v>0.70185609086923539</v>
      </c>
      <c r="L7" s="2">
        <v>4</v>
      </c>
      <c r="M7" s="6">
        <v>1.8114139999999999E-3</v>
      </c>
      <c r="Q7" s="4">
        <f t="shared" si="22"/>
        <v>25</v>
      </c>
      <c r="R7">
        <f t="shared" si="0"/>
        <v>50000</v>
      </c>
      <c r="S7">
        <f t="shared" si="1"/>
        <v>307.58189735570926</v>
      </c>
      <c r="U7">
        <f t="shared" si="12"/>
        <v>1.8114139999999999E-3</v>
      </c>
      <c r="V7">
        <f t="shared" si="13"/>
        <v>0.01</v>
      </c>
      <c r="W7">
        <f t="shared" si="14"/>
        <v>0.9650369203031276</v>
      </c>
      <c r="X7">
        <f t="shared" si="15"/>
        <v>1.7480813879539696E-3</v>
      </c>
      <c r="Y7">
        <f t="shared" si="16"/>
        <v>9.6503692030312765E-3</v>
      </c>
      <c r="Z7">
        <f t="shared" si="17"/>
        <v>0.95363846971214228</v>
      </c>
      <c r="AB7">
        <f t="shared" si="18"/>
        <v>239.82715814257017</v>
      </c>
      <c r="AC7">
        <f t="shared" si="19"/>
        <v>293.32192990545582</v>
      </c>
      <c r="AE7">
        <f t="shared" si="2"/>
        <v>0</v>
      </c>
      <c r="AF7">
        <f t="shared" si="3"/>
        <v>0</v>
      </c>
      <c r="AG7">
        <f t="shared" si="3"/>
        <v>-23.840961742803557</v>
      </c>
      <c r="AH7">
        <f t="shared" si="4"/>
        <v>-87.404069397698478</v>
      </c>
      <c r="AI7">
        <f t="shared" si="5"/>
        <v>-111.24503114050204</v>
      </c>
      <c r="AJ7">
        <f t="shared" si="6"/>
        <v>-53.494771762885648</v>
      </c>
      <c r="AK7">
        <f t="shared" si="20"/>
        <v>11.775513464800195</v>
      </c>
      <c r="AL7">
        <f t="shared" si="7"/>
        <v>-152.96428943858749</v>
      </c>
      <c r="AN7">
        <f t="shared" si="8"/>
        <v>0</v>
      </c>
      <c r="AO7">
        <f t="shared" si="8"/>
        <v>0</v>
      </c>
      <c r="AP7">
        <f t="shared" si="8"/>
        <v>-16.732924211367099</v>
      </c>
      <c r="AQ7">
        <f t="shared" si="8"/>
        <v>-61.34507847353202</v>
      </c>
      <c r="AR7">
        <f t="shared" si="8"/>
        <v>-78.078002684899118</v>
      </c>
      <c r="AS7">
        <f t="shared" si="8"/>
        <v>-37.545631391440878</v>
      </c>
      <c r="AT7">
        <f t="shared" si="8"/>
        <v>8.2647158483827106</v>
      </c>
      <c r="AU7">
        <f t="shared" si="8"/>
        <v>-107.35891822795728</v>
      </c>
      <c r="AW7">
        <v>4</v>
      </c>
      <c r="AX7">
        <f>IF(Z7&gt;0, (R7*SUMPRODUCT(K7:$K$98, X7:$X$98)-K7*$AZ$3)/Z7, 0)</f>
        <v>307.58189735570926</v>
      </c>
    </row>
    <row r="8" spans="1:52" x14ac:dyDescent="0.25">
      <c r="B8" s="2">
        <v>200</v>
      </c>
      <c r="C8" s="2">
        <v>25</v>
      </c>
      <c r="E8">
        <v>2008</v>
      </c>
      <c r="F8" s="5">
        <v>2.2499999999999999E-2</v>
      </c>
      <c r="G8" s="5">
        <v>2.1299999999999999E-2</v>
      </c>
      <c r="H8" s="5">
        <f t="shared" si="9"/>
        <v>7.1300000000000002E-2</v>
      </c>
      <c r="I8" s="5">
        <f t="shared" si="10"/>
        <v>1.0712999999999999</v>
      </c>
      <c r="J8">
        <f t="shared" si="11"/>
        <v>0.93344534677494639</v>
      </c>
      <c r="K8">
        <f t="shared" si="21"/>
        <v>0.65514430212754171</v>
      </c>
      <c r="L8" s="2">
        <v>5</v>
      </c>
      <c r="M8" s="6">
        <v>1.8237660000000001E-3</v>
      </c>
      <c r="Q8" s="4">
        <f t="shared" si="22"/>
        <v>25</v>
      </c>
      <c r="R8">
        <f t="shared" si="0"/>
        <v>50000</v>
      </c>
      <c r="S8">
        <f t="shared" si="1"/>
        <v>332.64620336060068</v>
      </c>
      <c r="U8">
        <f t="shared" si="12"/>
        <v>1.8237660000000001E-3</v>
      </c>
      <c r="V8">
        <f t="shared" si="13"/>
        <v>0.01</v>
      </c>
      <c r="W8">
        <f t="shared" si="14"/>
        <v>0.95363846971214228</v>
      </c>
      <c r="X8">
        <f t="shared" si="15"/>
        <v>1.739213417353035E-3</v>
      </c>
      <c r="Y8">
        <f t="shared" si="16"/>
        <v>9.5363846971214233E-3</v>
      </c>
      <c r="Z8">
        <f t="shared" si="17"/>
        <v>0.94236287159766785</v>
      </c>
      <c r="AB8">
        <f t="shared" si="18"/>
        <v>293.32192990545582</v>
      </c>
      <c r="AC8">
        <f t="shared" si="19"/>
        <v>313.47343142495743</v>
      </c>
      <c r="AE8">
        <f t="shared" si="2"/>
        <v>0</v>
      </c>
      <c r="AF8">
        <f t="shared" si="3"/>
        <v>0</v>
      </c>
      <c r="AG8">
        <f t="shared" si="3"/>
        <v>-23.559071789941697</v>
      </c>
      <c r="AH8">
        <f t="shared" si="4"/>
        <v>-86.960670867651757</v>
      </c>
      <c r="AI8">
        <f t="shared" si="5"/>
        <v>-110.51974265759345</v>
      </c>
      <c r="AJ8">
        <f t="shared" si="6"/>
        <v>-20.151501519501608</v>
      </c>
      <c r="AK8">
        <f t="shared" si="20"/>
        <v>6.2477571069862083</v>
      </c>
      <c r="AL8">
        <f t="shared" si="7"/>
        <v>-124.42348707010883</v>
      </c>
      <c r="AN8">
        <f t="shared" si="8"/>
        <v>0</v>
      </c>
      <c r="AO8">
        <f t="shared" si="8"/>
        <v>0</v>
      </c>
      <c r="AP8">
        <f t="shared" si="8"/>
        <v>-15.434591646594008</v>
      </c>
      <c r="AQ8">
        <f t="shared" si="8"/>
        <v>-56.971788028130554</v>
      </c>
      <c r="AR8">
        <f t="shared" si="8"/>
        <v>-72.406379674724562</v>
      </c>
      <c r="AS8">
        <f t="shared" si="8"/>
        <v>-13.202141399815977</v>
      </c>
      <c r="AT8">
        <f t="shared" si="8"/>
        <v>4.0931824697188688</v>
      </c>
      <c r="AU8">
        <f t="shared" si="8"/>
        <v>-81.515338604821665</v>
      </c>
      <c r="AW8">
        <v>5</v>
      </c>
      <c r="AX8">
        <f>IF(Z8&gt;0, (R8*SUMPRODUCT(K8:$K$98, X8:$X$98)-K8*$AZ$3)/Z8, 0)</f>
        <v>332.64620336060068</v>
      </c>
    </row>
    <row r="9" spans="1:52" x14ac:dyDescent="0.25">
      <c r="A9" t="s">
        <v>39</v>
      </c>
      <c r="C9" s="2">
        <f>0.05</f>
        <v>0.05</v>
      </c>
      <c r="E9">
        <v>2009</v>
      </c>
      <c r="F9" s="5">
        <v>2.2000000000000001E-3</v>
      </c>
      <c r="G9" s="5">
        <v>5.8999999999999999E-3</v>
      </c>
      <c r="H9" s="5">
        <f t="shared" si="9"/>
        <v>5.5900000000000005E-2</v>
      </c>
      <c r="I9" s="5">
        <f t="shared" si="10"/>
        <v>1.0559000000000001</v>
      </c>
      <c r="J9">
        <f t="shared" si="11"/>
        <v>0.94705938062316497</v>
      </c>
      <c r="K9">
        <f t="shared" si="21"/>
        <v>0.62046055699170533</v>
      </c>
      <c r="L9" s="2">
        <v>6</v>
      </c>
      <c r="M9" s="6">
        <v>1.843244E-3</v>
      </c>
      <c r="Q9" s="4">
        <f t="shared" si="22"/>
        <v>25</v>
      </c>
      <c r="R9">
        <f t="shared" si="0"/>
        <v>50000</v>
      </c>
      <c r="S9">
        <f t="shared" si="1"/>
        <v>340.43440108664618</v>
      </c>
      <c r="U9">
        <f t="shared" si="12"/>
        <v>1.843244E-3</v>
      </c>
      <c r="V9">
        <f t="shared" si="13"/>
        <v>0.01</v>
      </c>
      <c r="W9">
        <f t="shared" si="14"/>
        <v>0.94236287159766785</v>
      </c>
      <c r="X9">
        <f t="shared" si="15"/>
        <v>1.7370047088951716E-3</v>
      </c>
      <c r="Y9">
        <f t="shared" si="16"/>
        <v>9.4236287159766789E-3</v>
      </c>
      <c r="Z9">
        <f t="shared" si="17"/>
        <v>0.93120223817279602</v>
      </c>
      <c r="AB9">
        <f t="shared" si="18"/>
        <v>313.47343142495743</v>
      </c>
      <c r="AC9">
        <f t="shared" si="19"/>
        <v>317.01327624290025</v>
      </c>
      <c r="AE9">
        <f t="shared" si="2"/>
        <v>0</v>
      </c>
      <c r="AF9">
        <f t="shared" si="3"/>
        <v>0</v>
      </c>
      <c r="AG9">
        <f t="shared" si="3"/>
        <v>-23.280055954319899</v>
      </c>
      <c r="AH9">
        <f t="shared" si="4"/>
        <v>-86.850235444758582</v>
      </c>
      <c r="AI9">
        <f t="shared" si="5"/>
        <v>-110.13029139907849</v>
      </c>
      <c r="AJ9">
        <f t="shared" si="6"/>
        <v>-3.5398448179428215</v>
      </c>
      <c r="AK9">
        <f t="shared" si="20"/>
        <v>1.8494932454072488</v>
      </c>
      <c r="AL9">
        <f t="shared" si="7"/>
        <v>-111.82064297161406</v>
      </c>
      <c r="AN9">
        <f t="shared" si="8"/>
        <v>0</v>
      </c>
      <c r="AO9">
        <f t="shared" si="8"/>
        <v>0</v>
      </c>
      <c r="AP9">
        <f t="shared" si="8"/>
        <v>-14.44435648421539</v>
      </c>
      <c r="AQ9">
        <f t="shared" si="8"/>
        <v>-53.887145458915661</v>
      </c>
      <c r="AR9">
        <f t="shared" si="8"/>
        <v>-68.331501943131059</v>
      </c>
      <c r="AS9">
        <f t="shared" si="8"/>
        <v>-2.1963340874050048</v>
      </c>
      <c r="AT9">
        <f t="shared" si="8"/>
        <v>1.1475376091977783</v>
      </c>
      <c r="AU9">
        <f t="shared" si="8"/>
        <v>-69.380298421338281</v>
      </c>
      <c r="AW9">
        <v>6</v>
      </c>
      <c r="AX9">
        <f>IF(Z9&gt;0, (R9*SUMPRODUCT(K9:$K$98, X9:$X$98)-K9*$AZ$3)/Z9, 0)</f>
        <v>340.43440108664618</v>
      </c>
    </row>
    <row r="10" spans="1:52" x14ac:dyDescent="0.25">
      <c r="A10" t="s">
        <v>19</v>
      </c>
      <c r="C10" s="2">
        <v>0.01</v>
      </c>
      <c r="E10">
        <v>2010</v>
      </c>
      <c r="F10" s="5">
        <v>2.5000000000000001E-3</v>
      </c>
      <c r="G10" s="5">
        <v>4.1000000000000003E-3</v>
      </c>
      <c r="H10" s="5">
        <f t="shared" si="9"/>
        <v>5.4100000000000002E-2</v>
      </c>
      <c r="I10" s="5">
        <f t="shared" si="10"/>
        <v>1.0541</v>
      </c>
      <c r="J10">
        <f t="shared" si="11"/>
        <v>0.94867659614837296</v>
      </c>
      <c r="K10">
        <f t="shared" si="21"/>
        <v>0.58861640925121461</v>
      </c>
      <c r="L10" s="2">
        <v>7</v>
      </c>
      <c r="M10" s="6">
        <v>1.8660479999999999E-3</v>
      </c>
      <c r="Q10" s="4">
        <f t="shared" si="22"/>
        <v>25</v>
      </c>
      <c r="R10">
        <f t="shared" si="0"/>
        <v>50000</v>
      </c>
      <c r="S10">
        <f t="shared" si="1"/>
        <v>346.3377987505242</v>
      </c>
      <c r="U10">
        <f t="shared" si="12"/>
        <v>1.8660479999999999E-3</v>
      </c>
      <c r="V10">
        <f t="shared" si="13"/>
        <v>0.01</v>
      </c>
      <c r="W10">
        <f t="shared" si="14"/>
        <v>0.93120223817279602</v>
      </c>
      <c r="X10">
        <f t="shared" si="15"/>
        <v>1.7376680741378696E-3</v>
      </c>
      <c r="Y10">
        <f t="shared" si="16"/>
        <v>9.3120223817279597E-3</v>
      </c>
      <c r="Z10">
        <f t="shared" si="17"/>
        <v>0.92015254771693011</v>
      </c>
      <c r="AB10">
        <f t="shared" si="18"/>
        <v>317.01327624290025</v>
      </c>
      <c r="AC10">
        <f t="shared" si="19"/>
        <v>318.68360789096823</v>
      </c>
      <c r="AE10">
        <f t="shared" si="2"/>
        <v>0</v>
      </c>
      <c r="AF10">
        <f t="shared" si="3"/>
        <v>0</v>
      </c>
      <c r="AG10">
        <f t="shared" si="3"/>
        <v>-23.003813692923252</v>
      </c>
      <c r="AH10">
        <f t="shared" si="4"/>
        <v>-86.883403706893475</v>
      </c>
      <c r="AI10">
        <f t="shared" si="5"/>
        <v>-109.88721739981673</v>
      </c>
      <c r="AJ10">
        <f t="shared" si="6"/>
        <v>-1.670331648067986</v>
      </c>
      <c r="AK10">
        <f t="shared" si="20"/>
        <v>1.2997544325958912</v>
      </c>
      <c r="AL10">
        <f t="shared" si="7"/>
        <v>-110.25779461528883</v>
      </c>
      <c r="AN10">
        <f t="shared" si="8"/>
        <v>0</v>
      </c>
      <c r="AO10">
        <f t="shared" si="8"/>
        <v>0</v>
      </c>
      <c r="AP10">
        <f t="shared" si="8"/>
        <v>-13.540422215012407</v>
      </c>
      <c r="AQ10">
        <f t="shared" si="8"/>
        <v>-51.140997113475308</v>
      </c>
      <c r="AR10">
        <f t="shared" si="8"/>
        <v>-64.681419328487721</v>
      </c>
      <c r="AS10">
        <f t="shared" si="8"/>
        <v>-0.98318461694444137</v>
      </c>
      <c r="AT10">
        <f t="shared" si="8"/>
        <v>0.76505678702294333</v>
      </c>
      <c r="AU10">
        <f t="shared" si="8"/>
        <v>-64.89954715840922</v>
      </c>
      <c r="AW10">
        <v>7</v>
      </c>
      <c r="AX10">
        <f>IF(Z10&gt;0, (R10*SUMPRODUCT(K10:$K$98, X10:$X$98)-K10*$AZ$3)/Z10, 0)</f>
        <v>346.3377987505242</v>
      </c>
    </row>
    <row r="11" spans="1:52" x14ac:dyDescent="0.25">
      <c r="A11" t="s">
        <v>33</v>
      </c>
      <c r="C11" s="12">
        <f>AU100</f>
        <v>214.81621089533232</v>
      </c>
      <c r="E11">
        <v>2011</v>
      </c>
      <c r="F11" s="5">
        <v>1.5E-3</v>
      </c>
      <c r="G11" s="5">
        <v>2.3999999999999998E-3</v>
      </c>
      <c r="H11" s="5">
        <f t="shared" si="9"/>
        <v>5.2400000000000002E-2</v>
      </c>
      <c r="I11" s="5">
        <f t="shared" si="10"/>
        <v>1.0524</v>
      </c>
      <c r="J11">
        <f t="shared" si="11"/>
        <v>0.9502090459901178</v>
      </c>
      <c r="K11">
        <f t="shared" si="21"/>
        <v>0.55930863668872544</v>
      </c>
      <c r="L11" s="2">
        <v>8</v>
      </c>
      <c r="M11" s="6">
        <v>1.8888519999999999E-3</v>
      </c>
      <c r="Q11" s="4">
        <f t="shared" si="22"/>
        <v>25</v>
      </c>
      <c r="R11">
        <f t="shared" si="0"/>
        <v>50000</v>
      </c>
      <c r="S11">
        <f t="shared" si="1"/>
        <v>350.49538201593202</v>
      </c>
      <c r="U11">
        <f t="shared" si="12"/>
        <v>1.8888519999999999E-3</v>
      </c>
      <c r="V11">
        <f t="shared" si="13"/>
        <v>0.01</v>
      </c>
      <c r="W11">
        <f t="shared" si="14"/>
        <v>0.92015254771693011</v>
      </c>
      <c r="X11">
        <f t="shared" si="15"/>
        <v>1.7380319800602189E-3</v>
      </c>
      <c r="Y11">
        <f t="shared" si="16"/>
        <v>9.2015254771693009E-3</v>
      </c>
      <c r="Z11">
        <f t="shared" si="17"/>
        <v>0.90921299025970059</v>
      </c>
      <c r="AB11">
        <f t="shared" si="18"/>
        <v>318.68360789096823</v>
      </c>
      <c r="AC11">
        <f t="shared" si="19"/>
        <v>318.67495435492162</v>
      </c>
      <c r="AE11">
        <f t="shared" si="2"/>
        <v>0</v>
      </c>
      <c r="AF11">
        <f t="shared" si="3"/>
        <v>0</v>
      </c>
      <c r="AG11">
        <f t="shared" si="3"/>
        <v>-22.730324756492514</v>
      </c>
      <c r="AH11">
        <f t="shared" si="4"/>
        <v>-86.901599003010944</v>
      </c>
      <c r="AI11">
        <f t="shared" si="5"/>
        <v>-109.63192375950345</v>
      </c>
      <c r="AJ11">
        <f t="shared" si="6"/>
        <v>8.6535360466086786E-3</v>
      </c>
      <c r="AK11">
        <f t="shared" si="20"/>
        <v>0.76484065893832365</v>
      </c>
      <c r="AL11">
        <f t="shared" si="7"/>
        <v>-108.85842956451852</v>
      </c>
      <c r="AN11">
        <f t="shared" si="8"/>
        <v>0</v>
      </c>
      <c r="AO11">
        <f t="shared" si="8"/>
        <v>0</v>
      </c>
      <c r="AP11">
        <f t="shared" si="8"/>
        <v>-12.713266951045814</v>
      </c>
      <c r="AQ11">
        <f t="shared" si="8"/>
        <v>-48.60481486444435</v>
      </c>
      <c r="AR11">
        <f t="shared" si="8"/>
        <v>-61.31808181549016</v>
      </c>
      <c r="AS11">
        <f t="shared" si="8"/>
        <v>4.8399974487654427E-3</v>
      </c>
      <c r="AT11">
        <f t="shared" si="8"/>
        <v>0.42778198623490021</v>
      </c>
      <c r="AU11">
        <f t="shared" si="8"/>
        <v>-60.885459831806493</v>
      </c>
      <c r="AW11">
        <v>8</v>
      </c>
      <c r="AX11">
        <f>IF(Z11&gt;0, (R11*SUMPRODUCT(K11:$K$98, X11:$X$98)-K11*$AZ$3)/Z11, 0)</f>
        <v>350.49538201593202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9"/>
        <v>5.2299999999999999E-2</v>
      </c>
      <c r="I12" s="5">
        <f t="shared" si="10"/>
        <v>1.0523</v>
      </c>
      <c r="J12">
        <f t="shared" si="11"/>
        <v>0.95029934429345242</v>
      </c>
      <c r="K12">
        <f t="shared" si="21"/>
        <v>0.53151063070296056</v>
      </c>
      <c r="L12" s="2">
        <v>9</v>
      </c>
      <c r="M12" s="6">
        <v>1.917357E-3</v>
      </c>
      <c r="Q12" s="4">
        <f t="shared" si="22"/>
        <v>25</v>
      </c>
      <c r="R12">
        <f t="shared" si="0"/>
        <v>50000</v>
      </c>
      <c r="S12">
        <f t="shared" si="1"/>
        <v>354.60417773178796</v>
      </c>
      <c r="U12">
        <f t="shared" si="12"/>
        <v>1.917357E-3</v>
      </c>
      <c r="V12">
        <f t="shared" si="13"/>
        <v>0.01</v>
      </c>
      <c r="W12">
        <f t="shared" si="14"/>
        <v>0.90921299025970059</v>
      </c>
      <c r="X12">
        <f t="shared" si="15"/>
        <v>1.7432858913653687E-3</v>
      </c>
      <c r="Y12">
        <f t="shared" si="16"/>
        <v>9.0921299025970067E-3</v>
      </c>
      <c r="Z12">
        <f t="shared" si="17"/>
        <v>0.89837757446573818</v>
      </c>
      <c r="AB12">
        <f t="shared" si="18"/>
        <v>318.67495435492162</v>
      </c>
      <c r="AC12">
        <f t="shared" si="19"/>
        <v>318.56844108610119</v>
      </c>
      <c r="AE12">
        <f t="shared" si="2"/>
        <v>0</v>
      </c>
      <c r="AF12">
        <f t="shared" si="3"/>
        <v>0</v>
      </c>
      <c r="AG12">
        <f t="shared" si="3"/>
        <v>-22.459439361643454</v>
      </c>
      <c r="AH12">
        <f t="shared" si="4"/>
        <v>-87.164294568268431</v>
      </c>
      <c r="AI12">
        <f t="shared" si="5"/>
        <v>-109.62373392991188</v>
      </c>
      <c r="AJ12">
        <f t="shared" si="6"/>
        <v>0.10651326882043577</v>
      </c>
      <c r="AK12">
        <f t="shared" si="20"/>
        <v>0.7329523950163197</v>
      </c>
      <c r="AL12">
        <f t="shared" si="7"/>
        <v>-108.78426826607512</v>
      </c>
      <c r="AN12">
        <f t="shared" si="8"/>
        <v>0</v>
      </c>
      <c r="AO12">
        <f t="shared" si="8"/>
        <v>0</v>
      </c>
      <c r="AP12">
        <f t="shared" si="8"/>
        <v>-11.937430780342011</v>
      </c>
      <c r="AQ12">
        <f t="shared" si="8"/>
        <v>-46.32874918075899</v>
      </c>
      <c r="AR12">
        <f t="shared" si="8"/>
        <v>-58.266179961101003</v>
      </c>
      <c r="AS12">
        <f t="shared" si="8"/>
        <v>5.6612934688983797E-2</v>
      </c>
      <c r="AT12">
        <f t="shared" si="8"/>
        <v>0.38957198975036955</v>
      </c>
      <c r="AU12">
        <f t="shared" si="8"/>
        <v>-57.819995036661645</v>
      </c>
      <c r="AW12">
        <v>9</v>
      </c>
      <c r="AX12">
        <f>IF(Z12&gt;0, (R12*SUMPRODUCT(K12:$K$98, X12:$X$98)-K12*$AZ$3)/Z12, 0)</f>
        <v>354.60417773178796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9"/>
        <v>5.2000000000000005E-2</v>
      </c>
      <c r="I13" s="5">
        <f t="shared" si="10"/>
        <v>1.052</v>
      </c>
      <c r="J13">
        <f t="shared" si="11"/>
        <v>0.9505703422053231</v>
      </c>
      <c r="K13">
        <f t="shared" si="21"/>
        <v>0.50523824211308033</v>
      </c>
      <c r="L13" s="2">
        <v>10</v>
      </c>
      <c r="M13" s="6">
        <v>1.947287E-3</v>
      </c>
      <c r="Q13" s="4">
        <f t="shared" si="22"/>
        <v>25</v>
      </c>
      <c r="R13">
        <f t="shared" si="0"/>
        <v>50000</v>
      </c>
      <c r="S13">
        <f t="shared" si="1"/>
        <v>358.33752478617015</v>
      </c>
      <c r="U13">
        <f t="shared" si="12"/>
        <v>1.947287E-3</v>
      </c>
      <c r="V13">
        <f t="shared" si="13"/>
        <v>0.01</v>
      </c>
      <c r="W13">
        <f t="shared" si="14"/>
        <v>0.89837757446573818</v>
      </c>
      <c r="X13">
        <f t="shared" si="15"/>
        <v>1.7493989718486639E-3</v>
      </c>
      <c r="Y13">
        <f t="shared" si="16"/>
        <v>8.983775744657382E-3</v>
      </c>
      <c r="Z13">
        <f t="shared" si="17"/>
        <v>0.88764439974923215</v>
      </c>
      <c r="AB13">
        <f t="shared" si="18"/>
        <v>318.56844108610119</v>
      </c>
      <c r="AC13">
        <f t="shared" si="19"/>
        <v>318.07629709644561</v>
      </c>
      <c r="AE13">
        <f t="shared" si="2"/>
        <v>0</v>
      </c>
      <c r="AF13">
        <f t="shared" si="3"/>
        <v>0</v>
      </c>
      <c r="AG13">
        <f t="shared" si="3"/>
        <v>-22.191109993730805</v>
      </c>
      <c r="AH13">
        <f t="shared" si="4"/>
        <v>-87.469948592433198</v>
      </c>
      <c r="AI13">
        <f t="shared" si="5"/>
        <v>-109.661058586164</v>
      </c>
      <c r="AJ13">
        <f t="shared" si="6"/>
        <v>0.49214398965557393</v>
      </c>
      <c r="AK13">
        <f t="shared" si="20"/>
        <v>0.63713688217220243</v>
      </c>
      <c r="AL13">
        <f t="shared" si="7"/>
        <v>-108.53177771433623</v>
      </c>
      <c r="AN13">
        <f t="shared" si="8"/>
        <v>0</v>
      </c>
      <c r="AO13">
        <f t="shared" si="8"/>
        <v>0</v>
      </c>
      <c r="AP13">
        <f t="shared" si="8"/>
        <v>-11.211797403770561</v>
      </c>
      <c r="AQ13">
        <f t="shared" si="8"/>
        <v>-44.193163064562455</v>
      </c>
      <c r="AR13">
        <f t="shared" si="8"/>
        <v>-55.404960468333016</v>
      </c>
      <c r="AS13">
        <f t="shared" si="8"/>
        <v>0.24864996420010016</v>
      </c>
      <c r="AT13">
        <f t="shared" si="8"/>
        <v>0.32190591833409232</v>
      </c>
      <c r="AU13">
        <f t="shared" si="8"/>
        <v>-54.834404585798822</v>
      </c>
      <c r="AW13">
        <v>10</v>
      </c>
      <c r="AX13">
        <f>IF(Z13&gt;0, (R13*SUMPRODUCT(K13:$K$98, X13:$X$98)-K13*$AZ$3)/Z13, 0)</f>
        <v>358.33752478617015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9"/>
        <v>5.1800000000000006E-2</v>
      </c>
      <c r="I14" s="5">
        <f t="shared" si="10"/>
        <v>1.0518000000000001</v>
      </c>
      <c r="J14">
        <f t="shared" si="11"/>
        <v>0.95075109336375729</v>
      </c>
      <c r="K14">
        <f t="shared" si="21"/>
        <v>0.48035581109819386</v>
      </c>
      <c r="L14" s="2">
        <v>11</v>
      </c>
      <c r="M14" s="6">
        <v>1.9819680000000002E-3</v>
      </c>
      <c r="Q14" s="4">
        <f t="shared" si="22"/>
        <v>25</v>
      </c>
      <c r="R14">
        <f t="shared" si="0"/>
        <v>50000</v>
      </c>
      <c r="S14">
        <f t="shared" si="1"/>
        <v>361.79200274795039</v>
      </c>
      <c r="U14">
        <f t="shared" si="12"/>
        <v>1.9819680000000002E-3</v>
      </c>
      <c r="V14">
        <f t="shared" si="13"/>
        <v>0.01</v>
      </c>
      <c r="W14">
        <f t="shared" si="14"/>
        <v>0.88764439974923215</v>
      </c>
      <c r="X14">
        <f t="shared" si="15"/>
        <v>1.7592827956821864E-3</v>
      </c>
      <c r="Y14">
        <f t="shared" si="16"/>
        <v>8.8764439974923209E-3</v>
      </c>
      <c r="Z14">
        <f t="shared" si="17"/>
        <v>0.87700867295605767</v>
      </c>
      <c r="AB14">
        <f t="shared" si="18"/>
        <v>318.07629709644561</v>
      </c>
      <c r="AC14">
        <f t="shared" si="19"/>
        <v>317.29472421609432</v>
      </c>
      <c r="AE14">
        <f t="shared" si="2"/>
        <v>0</v>
      </c>
      <c r="AF14">
        <f t="shared" si="3"/>
        <v>0</v>
      </c>
      <c r="AG14">
        <f t="shared" si="3"/>
        <v>-21.92521682390144</v>
      </c>
      <c r="AH14">
        <f t="shared" si="4"/>
        <v>-87.964139784109321</v>
      </c>
      <c r="AI14">
        <f t="shared" si="5"/>
        <v>-109.88935660801076</v>
      </c>
      <c r="AJ14">
        <f t="shared" si="6"/>
        <v>0.78157288035129113</v>
      </c>
      <c r="AK14">
        <f t="shared" si="20"/>
        <v>0.57253733477360214</v>
      </c>
      <c r="AL14">
        <f t="shared" si="7"/>
        <v>-108.53524639288587</v>
      </c>
      <c r="AN14">
        <f t="shared" si="8"/>
        <v>0</v>
      </c>
      <c r="AO14">
        <f t="shared" si="8"/>
        <v>0</v>
      </c>
      <c r="AP14">
        <f t="shared" si="8"/>
        <v>-10.531905310948943</v>
      </c>
      <c r="AQ14">
        <f t="shared" si="8"/>
        <v>-42.254085713550737</v>
      </c>
      <c r="AR14">
        <f t="shared" si="8"/>
        <v>-52.78599102449968</v>
      </c>
      <c r="AS14">
        <f t="shared" si="8"/>
        <v>0.37543307487349609</v>
      </c>
      <c r="AT14">
        <f t="shared" si="8"/>
        <v>0.27502163582917183</v>
      </c>
      <c r="AU14">
        <f t="shared" si="8"/>
        <v>-52.135536313797012</v>
      </c>
      <c r="AW14">
        <v>11</v>
      </c>
      <c r="AX14">
        <f>IF(Z14&gt;0, (R14*SUMPRODUCT(K14:$K$98, X14:$X$98)-K14*$AZ$3)/Z14, 0)</f>
        <v>361.79200274795039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9"/>
        <v>5.4100000000000002E-2</v>
      </c>
      <c r="I15" s="5">
        <f t="shared" si="10"/>
        <v>1.0541</v>
      </c>
      <c r="J15">
        <f t="shared" si="11"/>
        <v>0.94867659614837296</v>
      </c>
      <c r="K15">
        <f t="shared" si="21"/>
        <v>0.45570231581272541</v>
      </c>
      <c r="L15" s="2">
        <v>12</v>
      </c>
      <c r="M15" s="6">
        <v>2.0299509999999999E-3</v>
      </c>
      <c r="Q15" s="4">
        <f t="shared" si="22"/>
        <v>25</v>
      </c>
      <c r="R15">
        <f t="shared" si="0"/>
        <v>50000</v>
      </c>
      <c r="S15">
        <f t="shared" si="1"/>
        <v>367.0722655405915</v>
      </c>
      <c r="U15">
        <f t="shared" si="12"/>
        <v>2.0299509999999999E-3</v>
      </c>
      <c r="V15">
        <f t="shared" si="13"/>
        <v>0.01</v>
      </c>
      <c r="W15">
        <f t="shared" si="14"/>
        <v>0.87700867295605767</v>
      </c>
      <c r="X15">
        <f t="shared" si="15"/>
        <v>1.7802846326758221E-3</v>
      </c>
      <c r="Y15">
        <f t="shared" si="16"/>
        <v>8.7700867295605767E-3</v>
      </c>
      <c r="Z15">
        <f t="shared" si="17"/>
        <v>0.8664583015938212</v>
      </c>
      <c r="AB15">
        <f t="shared" si="18"/>
        <v>317.29472421609432</v>
      </c>
      <c r="AC15">
        <f t="shared" si="19"/>
        <v>318.05281176249707</v>
      </c>
      <c r="AE15">
        <f t="shared" si="2"/>
        <v>0</v>
      </c>
      <c r="AF15">
        <f t="shared" si="3"/>
        <v>0</v>
      </c>
      <c r="AG15">
        <f t="shared" si="3"/>
        <v>-21.661457539845529</v>
      </c>
      <c r="AH15">
        <f t="shared" si="4"/>
        <v>-89.014231633791113</v>
      </c>
      <c r="AI15">
        <f t="shared" si="5"/>
        <v>-110.67568917363664</v>
      </c>
      <c r="AJ15">
        <f t="shared" si="6"/>
        <v>-0.75808754640274856</v>
      </c>
      <c r="AK15">
        <f t="shared" si="20"/>
        <v>1.3009083692859869</v>
      </c>
      <c r="AL15">
        <f t="shared" si="7"/>
        <v>-110.1328683507534</v>
      </c>
      <c r="AN15">
        <f t="shared" si="8"/>
        <v>0</v>
      </c>
      <c r="AO15">
        <f t="shared" si="8"/>
        <v>0</v>
      </c>
      <c r="AP15">
        <f t="shared" si="8"/>
        <v>-9.8711763647866295</v>
      </c>
      <c r="AQ15">
        <f t="shared" si="8"/>
        <v>-40.56399149580897</v>
      </c>
      <c r="AR15">
        <f t="shared" si="8"/>
        <v>-50.435167860595598</v>
      </c>
      <c r="AS15">
        <f t="shared" si="8"/>
        <v>-0.34546225048451945</v>
      </c>
      <c r="AT15">
        <f t="shared" si="8"/>
        <v>0.59282695654378037</v>
      </c>
      <c r="AU15">
        <f t="shared" si="8"/>
        <v>-50.187803154536333</v>
      </c>
      <c r="AW15">
        <v>12</v>
      </c>
      <c r="AX15">
        <f>IF(Z15&gt;0, (R15*SUMPRODUCT(K15:$K$98, X15:$X$98)-K15*$AZ$3)/Z15, 0)</f>
        <v>367.0722655405915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9"/>
        <v>5.7100000000000005E-2</v>
      </c>
      <c r="I16" s="5">
        <f t="shared" si="10"/>
        <v>1.0570999999999999</v>
      </c>
      <c r="J16">
        <f t="shared" si="11"/>
        <v>0.94598429666067552</v>
      </c>
      <c r="K16">
        <f t="shared" si="21"/>
        <v>0.43108723471074206</v>
      </c>
      <c r="L16" s="2">
        <v>13</v>
      </c>
      <c r="M16" s="6">
        <v>2.0855349999999999E-3</v>
      </c>
      <c r="Q16" s="4">
        <f t="shared" si="22"/>
        <v>25</v>
      </c>
      <c r="R16">
        <f t="shared" si="0"/>
        <v>50000</v>
      </c>
      <c r="S16">
        <f t="shared" si="1"/>
        <v>374.34457505025625</v>
      </c>
      <c r="U16">
        <f t="shared" si="12"/>
        <v>2.0855349999999999E-3</v>
      </c>
      <c r="V16">
        <f t="shared" si="13"/>
        <v>0.01</v>
      </c>
      <c r="W16">
        <f t="shared" si="14"/>
        <v>0.8664583015938212</v>
      </c>
      <c r="X16">
        <f t="shared" si="15"/>
        <v>1.8070291140144699E-3</v>
      </c>
      <c r="Y16">
        <f t="shared" si="16"/>
        <v>8.6645830159382126E-3</v>
      </c>
      <c r="Z16">
        <f t="shared" si="17"/>
        <v>0.85598668946386858</v>
      </c>
      <c r="AB16">
        <f t="shared" si="18"/>
        <v>318.05281176249707</v>
      </c>
      <c r="AC16">
        <f t="shared" si="19"/>
        <v>320.43397351602755</v>
      </c>
      <c r="AE16">
        <f t="shared" si="2"/>
        <v>0</v>
      </c>
      <c r="AF16">
        <f t="shared" si="3"/>
        <v>0</v>
      </c>
      <c r="AG16">
        <f t="shared" si="3"/>
        <v>-21.399667236596713</v>
      </c>
      <c r="AH16">
        <f t="shared" si="4"/>
        <v>-90.351455700723491</v>
      </c>
      <c r="AI16">
        <f t="shared" si="5"/>
        <v>-111.7511229373202</v>
      </c>
      <c r="AJ16">
        <f t="shared" si="6"/>
        <v>-2.3811617535304777</v>
      </c>
      <c r="AK16">
        <f t="shared" si="20"/>
        <v>2.2581749635137291</v>
      </c>
      <c r="AL16">
        <f t="shared" si="7"/>
        <v>-111.87410972733696</v>
      </c>
      <c r="AN16">
        <f t="shared" si="8"/>
        <v>0</v>
      </c>
      <c r="AO16">
        <f t="shared" si="8"/>
        <v>0</v>
      </c>
      <c r="AP16">
        <f t="shared" si="8"/>
        <v>-9.2251233727545436</v>
      </c>
      <c r="AQ16">
        <f t="shared" si="8"/>
        <v>-38.949359190115004</v>
      </c>
      <c r="AR16">
        <f t="shared" si="8"/>
        <v>-48.174482562869542</v>
      </c>
      <c r="AS16">
        <f t="shared" si="8"/>
        <v>-1.0264884357284352</v>
      </c>
      <c r="AT16">
        <f t="shared" si="8"/>
        <v>0.97347040051416434</v>
      </c>
      <c r="AU16">
        <f t="shared" si="8"/>
        <v>-48.227500598083822</v>
      </c>
      <c r="AW16">
        <v>13</v>
      </c>
      <c r="AX16">
        <f>IF(Z16&gt;0, (R16*SUMPRODUCT(K16:$K$98, X16:$X$98)-K16*$AZ$3)/Z16, 0)</f>
        <v>374.34457505025625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9"/>
        <v>6.3799999999999996E-2</v>
      </c>
      <c r="I17" s="5">
        <f t="shared" si="10"/>
        <v>1.0638000000000001</v>
      </c>
      <c r="J17">
        <f t="shared" si="11"/>
        <v>0.94002632073698056</v>
      </c>
      <c r="K17">
        <f t="shared" si="21"/>
        <v>0.40523334716181802</v>
      </c>
      <c r="L17" s="2">
        <v>14</v>
      </c>
      <c r="M17" s="6">
        <v>2.1420699999999998E-3</v>
      </c>
      <c r="Q17" s="4">
        <f t="shared" si="22"/>
        <v>25</v>
      </c>
      <c r="R17">
        <f t="shared" si="0"/>
        <v>50000</v>
      </c>
      <c r="S17">
        <f t="shared" si="1"/>
        <v>386.22715847980032</v>
      </c>
      <c r="U17">
        <f t="shared" si="12"/>
        <v>2.1420699999999998E-3</v>
      </c>
      <c r="V17">
        <f t="shared" si="13"/>
        <v>0.01</v>
      </c>
      <c r="W17">
        <f t="shared" si="14"/>
        <v>0.85598668946386858</v>
      </c>
      <c r="X17">
        <f t="shared" si="15"/>
        <v>1.8335834078998688E-3</v>
      </c>
      <c r="Y17">
        <f t="shared" si="16"/>
        <v>8.5598668946386854E-3</v>
      </c>
      <c r="Z17">
        <f t="shared" si="17"/>
        <v>0.84559323916133</v>
      </c>
      <c r="AB17">
        <f t="shared" si="18"/>
        <v>320.43397351602755</v>
      </c>
      <c r="AC17">
        <f t="shared" si="19"/>
        <v>326.59107399101072</v>
      </c>
      <c r="AE17">
        <f t="shared" si="2"/>
        <v>0</v>
      </c>
      <c r="AF17">
        <f t="shared" si="3"/>
        <v>0</v>
      </c>
      <c r="AG17">
        <f t="shared" si="3"/>
        <v>-21.139830979033249</v>
      </c>
      <c r="AH17">
        <f t="shared" si="4"/>
        <v>-91.679170394993434</v>
      </c>
      <c r="AI17">
        <f t="shared" si="5"/>
        <v>-112.81900137402668</v>
      </c>
      <c r="AJ17">
        <f t="shared" si="6"/>
        <v>-6.1571004749831673</v>
      </c>
      <c r="AK17">
        <f t="shared" si="20"/>
        <v>4.42198883452118</v>
      </c>
      <c r="AL17">
        <f t="shared" si="7"/>
        <v>-114.55411301448868</v>
      </c>
      <c r="AN17">
        <f t="shared" si="8"/>
        <v>0</v>
      </c>
      <c r="AO17">
        <f t="shared" si="8"/>
        <v>0</v>
      </c>
      <c r="AP17">
        <f t="shared" si="8"/>
        <v>-8.5665644660687352</v>
      </c>
      <c r="AQ17">
        <f t="shared" si="8"/>
        <v>-37.151457084181843</v>
      </c>
      <c r="AR17">
        <f t="shared" si="8"/>
        <v>-45.718021550250583</v>
      </c>
      <c r="AS17">
        <f t="shared" si="8"/>
        <v>-2.4950624342890486</v>
      </c>
      <c r="AT17">
        <f t="shared" si="8"/>
        <v>1.7919373365252045</v>
      </c>
      <c r="AU17">
        <f t="shared" si="8"/>
        <v>-46.421146648014428</v>
      </c>
      <c r="AW17">
        <v>14</v>
      </c>
      <c r="AX17">
        <f>IF(Z17&gt;0, (R17*SUMPRODUCT(K17:$K$98, X17:$X$98)-K17*$AZ$3)/Z17, 0)</f>
        <v>386.22715847980032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9"/>
        <v>7.1599999999999997E-2</v>
      </c>
      <c r="I18" s="5">
        <f t="shared" si="10"/>
        <v>1.0716000000000001</v>
      </c>
      <c r="J18">
        <f t="shared" si="11"/>
        <v>0.93318402388951094</v>
      </c>
      <c r="K18">
        <f t="shared" si="21"/>
        <v>0.3781572855186805</v>
      </c>
      <c r="L18" s="2">
        <v>15</v>
      </c>
      <c r="M18" s="6">
        <v>2.2014550000000002E-3</v>
      </c>
      <c r="Q18" s="4">
        <f t="shared" si="22"/>
        <v>25</v>
      </c>
      <c r="R18">
        <f t="shared" si="0"/>
        <v>50000</v>
      </c>
      <c r="S18">
        <f t="shared" si="1"/>
        <v>403.07450139719572</v>
      </c>
      <c r="U18">
        <f t="shared" si="12"/>
        <v>2.2014550000000002E-3</v>
      </c>
      <c r="V18">
        <f t="shared" si="13"/>
        <v>0.01</v>
      </c>
      <c r="W18">
        <f t="shared" si="14"/>
        <v>0.84559323916133</v>
      </c>
      <c r="X18">
        <f t="shared" si="15"/>
        <v>1.8615354643179058E-3</v>
      </c>
      <c r="Y18">
        <f t="shared" si="16"/>
        <v>8.4559323916133002E-3</v>
      </c>
      <c r="Z18">
        <f t="shared" si="17"/>
        <v>0.83527577130539876</v>
      </c>
      <c r="AB18">
        <f t="shared" si="18"/>
        <v>326.59107399101072</v>
      </c>
      <c r="AC18">
        <f t="shared" si="19"/>
        <v>336.67836504808167</v>
      </c>
      <c r="AE18">
        <f t="shared" si="2"/>
        <v>0</v>
      </c>
      <c r="AF18">
        <f t="shared" si="3"/>
        <v>0</v>
      </c>
      <c r="AG18">
        <f t="shared" si="3"/>
        <v>-20.88189428263497</v>
      </c>
      <c r="AH18">
        <f t="shared" si="4"/>
        <v>-93.076773215895287</v>
      </c>
      <c r="AI18">
        <f t="shared" si="5"/>
        <v>-113.95866749853026</v>
      </c>
      <c r="AJ18">
        <f t="shared" si="6"/>
        <v>-10.087291057070956</v>
      </c>
      <c r="AK18">
        <f t="shared" si="20"/>
        <v>7.0543671982058322</v>
      </c>
      <c r="AL18">
        <f t="shared" si="7"/>
        <v>-116.99159135739538</v>
      </c>
      <c r="AN18">
        <f t="shared" si="8"/>
        <v>0</v>
      </c>
      <c r="AO18">
        <f t="shared" si="8"/>
        <v>0</v>
      </c>
      <c r="AP18">
        <f t="shared" si="8"/>
        <v>-7.8966404584092942</v>
      </c>
      <c r="AQ18">
        <f t="shared" si="8"/>
        <v>-35.197659904160787</v>
      </c>
      <c r="AR18">
        <f t="shared" si="8"/>
        <v>-43.094300362570081</v>
      </c>
      <c r="AS18">
        <f t="shared" si="8"/>
        <v>-3.8145826043788142</v>
      </c>
      <c r="AT18">
        <f t="shared" si="8"/>
        <v>2.6676603507255372</v>
      </c>
      <c r="AU18">
        <f t="shared" si="8"/>
        <v>-44.241222616223361</v>
      </c>
      <c r="AW18">
        <v>15</v>
      </c>
      <c r="AX18">
        <f>IF(Z18&gt;0, (R18*SUMPRODUCT(K18:$K$98, X18:$X$98)-K18*$AZ$3)/Z18, 0)</f>
        <v>403.07450139719572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9"/>
        <v>7.2300000000000003E-2</v>
      </c>
      <c r="I19" s="5">
        <f t="shared" si="10"/>
        <v>1.0723</v>
      </c>
      <c r="J19">
        <f t="shared" si="11"/>
        <v>0.93257483913084027</v>
      </c>
      <c r="K19">
        <f t="shared" si="21"/>
        <v>0.3526599697087387</v>
      </c>
      <c r="L19" s="2">
        <v>16</v>
      </c>
      <c r="M19" s="6">
        <v>2.2708170000000001E-3</v>
      </c>
      <c r="Q19" s="4">
        <f t="shared" si="22"/>
        <v>25</v>
      </c>
      <c r="R19">
        <f t="shared" si="0"/>
        <v>50000</v>
      </c>
      <c r="S19">
        <f t="shared" si="1"/>
        <v>419.33824918714203</v>
      </c>
      <c r="U19">
        <f t="shared" si="12"/>
        <v>2.2708170000000001E-3</v>
      </c>
      <c r="V19">
        <f t="shared" si="13"/>
        <v>0.01</v>
      </c>
      <c r="W19">
        <f t="shared" si="14"/>
        <v>0.83527577130539876</v>
      </c>
      <c r="X19">
        <f t="shared" si="15"/>
        <v>1.8967584211684117E-3</v>
      </c>
      <c r="Y19">
        <f t="shared" si="16"/>
        <v>8.352757713053988E-3</v>
      </c>
      <c r="Z19">
        <f t="shared" si="17"/>
        <v>0.82502625517117634</v>
      </c>
      <c r="AB19">
        <f t="shared" si="18"/>
        <v>336.67836504808167</v>
      </c>
      <c r="AC19">
        <f t="shared" si="19"/>
        <v>345.96506537690539</v>
      </c>
      <c r="AE19">
        <f t="shared" si="2"/>
        <v>0</v>
      </c>
      <c r="AF19">
        <f t="shared" si="3"/>
        <v>0</v>
      </c>
      <c r="AG19">
        <f t="shared" si="3"/>
        <v>-20.625656379279409</v>
      </c>
      <c r="AH19">
        <f t="shared" si="4"/>
        <v>-94.837921058420591</v>
      </c>
      <c r="AI19">
        <f t="shared" si="5"/>
        <v>-115.4635774377</v>
      </c>
      <c r="AJ19">
        <f t="shared" si="6"/>
        <v>-9.2867003288237129</v>
      </c>
      <c r="AK19">
        <f t="shared" si="20"/>
        <v>7.5079275405722212</v>
      </c>
      <c r="AL19">
        <f t="shared" si="7"/>
        <v>-117.24235022595148</v>
      </c>
      <c r="AN19">
        <f t="shared" si="8"/>
        <v>0</v>
      </c>
      <c r="AO19">
        <f t="shared" si="8"/>
        <v>0</v>
      </c>
      <c r="AP19">
        <f t="shared" si="8"/>
        <v>-7.2738433539395295</v>
      </c>
      <c r="AQ19">
        <f t="shared" si="8"/>
        <v>-33.445538367702355</v>
      </c>
      <c r="AR19">
        <f t="shared" si="8"/>
        <v>-40.719381721641888</v>
      </c>
      <c r="AS19">
        <f t="shared" si="8"/>
        <v>-3.2750474566571044</v>
      </c>
      <c r="AT19">
        <f t="shared" si="8"/>
        <v>2.6477454990336047</v>
      </c>
      <c r="AU19">
        <f t="shared" si="8"/>
        <v>-41.346683679265382</v>
      </c>
      <c r="AW19">
        <v>16</v>
      </c>
      <c r="AX19">
        <f>IF(Z19&gt;0, (R19*SUMPRODUCT(K19:$K$98, X19:$X$98)-K19*$AZ$3)/Z19, 0)</f>
        <v>419.33824918714203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9"/>
        <v>5.4300000000000001E-2</v>
      </c>
      <c r="I20" s="5">
        <f t="shared" si="10"/>
        <v>1.0543</v>
      </c>
      <c r="J20">
        <f t="shared" si="11"/>
        <v>0.9484966328369534</v>
      </c>
      <c r="K20">
        <f t="shared" si="21"/>
        <v>0.33449679380512065</v>
      </c>
      <c r="L20" s="2">
        <v>17</v>
      </c>
      <c r="M20" s="6">
        <v>2.3392280000000001E-3</v>
      </c>
      <c r="Q20" s="4">
        <f t="shared" si="22"/>
        <v>25</v>
      </c>
      <c r="R20">
        <f t="shared" si="0"/>
        <v>50000</v>
      </c>
      <c r="S20">
        <f t="shared" si="1"/>
        <v>422.42118953814639</v>
      </c>
      <c r="U20">
        <f t="shared" si="12"/>
        <v>2.3392280000000001E-3</v>
      </c>
      <c r="V20">
        <f t="shared" si="13"/>
        <v>0.01</v>
      </c>
      <c r="W20">
        <f t="shared" si="14"/>
        <v>0.82502625517117634</v>
      </c>
      <c r="X20">
        <f t="shared" si="15"/>
        <v>1.9299245168315606E-3</v>
      </c>
      <c r="Y20">
        <f t="shared" si="16"/>
        <v>8.2502625517117643E-3</v>
      </c>
      <c r="Z20">
        <f t="shared" si="17"/>
        <v>0.81484606810263294</v>
      </c>
      <c r="AB20">
        <f t="shared" si="18"/>
        <v>345.96506537690539</v>
      </c>
      <c r="AC20">
        <f t="shared" si="19"/>
        <v>344.20824537839565</v>
      </c>
      <c r="AE20">
        <f t="shared" si="2"/>
        <v>0</v>
      </c>
      <c r="AF20">
        <f t="shared" si="3"/>
        <v>0</v>
      </c>
      <c r="AG20">
        <f t="shared" si="3"/>
        <v>-20.371151702565822</v>
      </c>
      <c r="AH20">
        <f t="shared" si="4"/>
        <v>-96.496225841578024</v>
      </c>
      <c r="AI20">
        <f t="shared" si="5"/>
        <v>-116.86737754414385</v>
      </c>
      <c r="AJ20">
        <f t="shared" si="6"/>
        <v>1.7568199985097408</v>
      </c>
      <c r="AK20">
        <f t="shared" si="20"/>
        <v>1.4876497811206932</v>
      </c>
      <c r="AL20">
        <f t="shared" si="7"/>
        <v>-113.62290776451341</v>
      </c>
      <c r="AN20">
        <f t="shared" si="8"/>
        <v>0</v>
      </c>
      <c r="AO20">
        <f t="shared" si="8"/>
        <v>0</v>
      </c>
      <c r="AP20">
        <f t="shared" si="8"/>
        <v>-6.8140849306259925</v>
      </c>
      <c r="AQ20">
        <f t="shared" si="8"/>
        <v>-32.277678158302678</v>
      </c>
      <c r="AR20">
        <f t="shared" si="8"/>
        <v>-39.091763088928673</v>
      </c>
      <c r="AS20">
        <f t="shared" si="8"/>
        <v>0.58765065679422512</v>
      </c>
      <c r="AT20">
        <f t="shared" si="8"/>
        <v>0.49761408208976138</v>
      </c>
      <c r="AU20">
        <f t="shared" si="8"/>
        <v>-38.006498350044687</v>
      </c>
      <c r="AW20">
        <v>17</v>
      </c>
      <c r="AX20">
        <f>IF(Z20&gt;0, (R20*SUMPRODUCT(K20:$K$98, X20:$X$98)-K20*$AZ$3)/Z20, 0)</f>
        <v>422.42118953814639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9"/>
        <v>5.16E-2</v>
      </c>
      <c r="I21" s="5">
        <f t="shared" si="10"/>
        <v>1.0516000000000001</v>
      </c>
      <c r="J21">
        <f t="shared" si="11"/>
        <v>0.95093191327500948</v>
      </c>
      <c r="K21">
        <f t="shared" si="21"/>
        <v>0.31808367611745975</v>
      </c>
      <c r="L21" s="2">
        <v>18</v>
      </c>
      <c r="M21" s="6">
        <v>2.4176169999999999E-3</v>
      </c>
      <c r="Q21" s="4">
        <f t="shared" si="22"/>
        <v>25</v>
      </c>
      <c r="R21">
        <f t="shared" si="0"/>
        <v>50000</v>
      </c>
      <c r="S21">
        <f t="shared" si="1"/>
        <v>423.206567286515</v>
      </c>
      <c r="U21">
        <f t="shared" si="12"/>
        <v>2.4176169999999999E-3</v>
      </c>
      <c r="V21">
        <f t="shared" si="13"/>
        <v>0.01</v>
      </c>
      <c r="W21">
        <f t="shared" si="14"/>
        <v>0.81484606810263294</v>
      </c>
      <c r="X21">
        <f t="shared" si="15"/>
        <v>1.9699857066280829E-3</v>
      </c>
      <c r="Y21">
        <f t="shared" si="16"/>
        <v>8.1484606810263288E-3</v>
      </c>
      <c r="Z21">
        <f t="shared" si="17"/>
        <v>0.80472762171497847</v>
      </c>
      <c r="AB21">
        <f t="shared" si="18"/>
        <v>344.20824537839565</v>
      </c>
      <c r="AC21">
        <f t="shared" si="19"/>
        <v>340.56601438663722</v>
      </c>
      <c r="AE21">
        <f t="shared" si="2"/>
        <v>0</v>
      </c>
      <c r="AF21">
        <f t="shared" si="3"/>
        <v>0</v>
      </c>
      <c r="AG21">
        <f t="shared" si="3"/>
        <v>-20.118190542874462</v>
      </c>
      <c r="AH21">
        <f t="shared" si="4"/>
        <v>-98.499285331404153</v>
      </c>
      <c r="AI21">
        <f t="shared" si="5"/>
        <v>-118.61747587427861</v>
      </c>
      <c r="AJ21">
        <f t="shared" si="6"/>
        <v>3.6422309917584244</v>
      </c>
      <c r="AK21">
        <f t="shared" si="20"/>
        <v>0.55073319260543308</v>
      </c>
      <c r="AL21">
        <f t="shared" si="7"/>
        <v>-114.42451168991475</v>
      </c>
      <c r="AN21">
        <f t="shared" si="8"/>
        <v>0</v>
      </c>
      <c r="AO21">
        <f t="shared" si="8"/>
        <v>0</v>
      </c>
      <c r="AP21">
        <f t="shared" si="8"/>
        <v>-6.3992680047090218</v>
      </c>
      <c r="AQ21">
        <f t="shared" si="8"/>
        <v>-31.331014773155612</v>
      </c>
      <c r="AR21">
        <f t="shared" si="8"/>
        <v>-37.73028277786463</v>
      </c>
      <c r="AS21">
        <f t="shared" si="8"/>
        <v>1.1585342231274609</v>
      </c>
      <c r="AT21">
        <f t="shared" si="8"/>
        <v>0.17517923846384115</v>
      </c>
      <c r="AU21">
        <f t="shared" si="8"/>
        <v>-36.396569316273329</v>
      </c>
      <c r="AW21">
        <v>18</v>
      </c>
      <c r="AX21">
        <f>IF(Z21&gt;0, (R21*SUMPRODUCT(K21:$K$98, X21:$X$98)-K21*$AZ$3)/Z21, 0)</f>
        <v>423.206567286515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9"/>
        <v>7.1000000000000008E-2</v>
      </c>
      <c r="I22" s="5">
        <f t="shared" si="10"/>
        <v>1.071</v>
      </c>
      <c r="J22">
        <f t="shared" si="11"/>
        <v>0.93370681605975725</v>
      </c>
      <c r="K22">
        <f t="shared" si="21"/>
        <v>0.29699689646821636</v>
      </c>
      <c r="L22" s="2">
        <v>19</v>
      </c>
      <c r="M22" s="6">
        <v>2.502181E-3</v>
      </c>
      <c r="Q22" s="4">
        <f t="shared" si="22"/>
        <v>25</v>
      </c>
      <c r="R22">
        <f t="shared" si="0"/>
        <v>50000</v>
      </c>
      <c r="S22">
        <f t="shared" si="1"/>
        <v>435.43337839975771</v>
      </c>
      <c r="U22">
        <f t="shared" si="12"/>
        <v>2.502181E-3</v>
      </c>
      <c r="V22">
        <f t="shared" si="13"/>
        <v>0.01</v>
      </c>
      <c r="W22">
        <f t="shared" si="14"/>
        <v>0.80472762171497847</v>
      </c>
      <c r="X22">
        <f t="shared" si="15"/>
        <v>2.0135741652304064E-3</v>
      </c>
      <c r="Y22">
        <f t="shared" si="16"/>
        <v>8.047276217149785E-3</v>
      </c>
      <c r="Z22">
        <f t="shared" si="17"/>
        <v>0.79466677133259833</v>
      </c>
      <c r="AB22">
        <f t="shared" si="18"/>
        <v>340.56601438663722</v>
      </c>
      <c r="AC22">
        <f t="shared" si="19"/>
        <v>346.02443694338103</v>
      </c>
      <c r="AE22">
        <f t="shared" si="2"/>
        <v>0</v>
      </c>
      <c r="AF22">
        <f t="shared" si="3"/>
        <v>0</v>
      </c>
      <c r="AG22">
        <f t="shared" si="3"/>
        <v>-19.866669283314959</v>
      </c>
      <c r="AH22">
        <f t="shared" si="4"/>
        <v>-100.67870826152031</v>
      </c>
      <c r="AI22">
        <f t="shared" si="5"/>
        <v>-120.54537754483528</v>
      </c>
      <c r="AJ22">
        <f t="shared" si="6"/>
        <v>-5.4584225567438125</v>
      </c>
      <c r="AK22">
        <f t="shared" si="20"/>
        <v>7.1518863021193821</v>
      </c>
      <c r="AL22">
        <f t="shared" si="7"/>
        <v>-118.85191379945971</v>
      </c>
      <c r="AN22">
        <f t="shared" si="8"/>
        <v>0</v>
      </c>
      <c r="AO22">
        <f t="shared" si="8"/>
        <v>0</v>
      </c>
      <c r="AP22">
        <f t="shared" si="8"/>
        <v>-5.9003391203049871</v>
      </c>
      <c r="AQ22">
        <f t="shared" si="8"/>
        <v>-29.901263894100509</v>
      </c>
      <c r="AR22">
        <f t="shared" si="8"/>
        <v>-35.801603014405494</v>
      </c>
      <c r="AS22">
        <f t="shared" si="8"/>
        <v>-1.621134558965019</v>
      </c>
      <c r="AT22">
        <f t="shared" si="8"/>
        <v>2.124088035623005</v>
      </c>
      <c r="AU22">
        <f t="shared" si="8"/>
        <v>-35.298649537747508</v>
      </c>
      <c r="AW22">
        <v>19</v>
      </c>
      <c r="AX22">
        <f>IF(Z22&gt;0, (R22*SUMPRODUCT(K22:$K$98, X22:$X$98)-K22*$AZ$3)/Z22, 0)</f>
        <v>435.43337839975771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9"/>
        <v>0.12000000000000001</v>
      </c>
      <c r="I23" s="5">
        <f t="shared" si="10"/>
        <v>1.1200000000000001</v>
      </c>
      <c r="J23">
        <f t="shared" si="11"/>
        <v>0.89285714285714279</v>
      </c>
      <c r="K23">
        <f t="shared" si="21"/>
        <v>0.26517580041805033</v>
      </c>
      <c r="L23" s="2">
        <v>20</v>
      </c>
      <c r="M23" s="6">
        <v>2.5943469999999999E-3</v>
      </c>
      <c r="Q23" s="4">
        <f t="shared" si="22"/>
        <v>25</v>
      </c>
      <c r="R23">
        <f t="shared" si="0"/>
        <v>50000</v>
      </c>
      <c r="S23">
        <f t="shared" si="1"/>
        <v>473.6333710448136</v>
      </c>
      <c r="U23">
        <f t="shared" si="12"/>
        <v>2.5943469999999999E-3</v>
      </c>
      <c r="V23">
        <f t="shared" si="13"/>
        <v>0.01</v>
      </c>
      <c r="W23">
        <f t="shared" si="14"/>
        <v>0.79466677133259833</v>
      </c>
      <c r="X23">
        <f t="shared" si="15"/>
        <v>2.0616413542064124E-3</v>
      </c>
      <c r="Y23">
        <f t="shared" si="16"/>
        <v>7.9466677133259826E-3</v>
      </c>
      <c r="Z23">
        <f t="shared" si="17"/>
        <v>0.78465846226506597</v>
      </c>
      <c r="AB23">
        <f t="shared" si="18"/>
        <v>346.02443694338103</v>
      </c>
      <c r="AC23">
        <f t="shared" si="19"/>
        <v>371.64043260144285</v>
      </c>
      <c r="AE23">
        <f t="shared" si="2"/>
        <v>0</v>
      </c>
      <c r="AF23">
        <f t="shared" si="3"/>
        <v>0</v>
      </c>
      <c r="AG23">
        <f t="shared" si="3"/>
        <v>-19.61646155662665</v>
      </c>
      <c r="AH23">
        <f t="shared" si="4"/>
        <v>-103.08206771032062</v>
      </c>
      <c r="AI23">
        <f t="shared" si="5"/>
        <v>-122.69852926694726</v>
      </c>
      <c r="AJ23">
        <f t="shared" si="6"/>
        <v>-25.61599565806182</v>
      </c>
      <c r="AK23">
        <f t="shared" si="20"/>
        <v>24.221710586036675</v>
      </c>
      <c r="AL23">
        <f t="shared" si="7"/>
        <v>-124.09281433897242</v>
      </c>
      <c r="AN23">
        <f t="shared" si="8"/>
        <v>0</v>
      </c>
      <c r="AO23">
        <f t="shared" si="8"/>
        <v>0</v>
      </c>
      <c r="AP23">
        <f t="shared" si="8"/>
        <v>-5.2018108946483856</v>
      </c>
      <c r="AQ23">
        <f t="shared" si="8"/>
        <v>-27.334869813831929</v>
      </c>
      <c r="AR23">
        <f t="shared" si="8"/>
        <v>-32.536680708480311</v>
      </c>
      <c r="AS23">
        <f t="shared" si="8"/>
        <v>-6.7927421521318454</v>
      </c>
      <c r="AT23">
        <f t="shared" si="8"/>
        <v>6.4230114921466379</v>
      </c>
      <c r="AU23">
        <f t="shared" si="8"/>
        <v>-32.906411368465527</v>
      </c>
      <c r="AW23">
        <v>20</v>
      </c>
      <c r="AX23">
        <f>IF(Z23&gt;0, (R23*SUMPRODUCT(K23:$K$98, X23:$X$98)-K23*$AZ$3)/Z23, 0)</f>
        <v>473.6333710448136</v>
      </c>
    </row>
    <row r="24" spans="5:50" x14ac:dyDescent="0.25">
      <c r="E24">
        <v>2024</v>
      </c>
      <c r="F24" s="5">
        <v>3.5571999999999999E-2</v>
      </c>
      <c r="G24">
        <v>7.0000000000000007E-2</v>
      </c>
      <c r="H24" s="5">
        <f t="shared" si="9"/>
        <v>0.12000000000000001</v>
      </c>
      <c r="I24" s="5">
        <f t="shared" si="10"/>
        <v>1.1200000000000001</v>
      </c>
      <c r="J24">
        <f t="shared" si="11"/>
        <v>0.89285714285714279</v>
      </c>
      <c r="K24">
        <f t="shared" si="21"/>
        <v>0.23676410751611635</v>
      </c>
      <c r="L24" s="2">
        <v>21</v>
      </c>
      <c r="M24" s="6">
        <v>2.6922130000000002E-3</v>
      </c>
      <c r="Q24" s="4">
        <f t="shared" si="22"/>
        <v>25</v>
      </c>
      <c r="R24">
        <f t="shared" si="0"/>
        <v>50000</v>
      </c>
      <c r="S24">
        <f t="shared" si="1"/>
        <v>508.42241452892318</v>
      </c>
      <c r="U24">
        <f t="shared" si="12"/>
        <v>2.6922130000000002E-3</v>
      </c>
      <c r="V24">
        <f t="shared" si="13"/>
        <v>0.01</v>
      </c>
      <c r="W24">
        <f t="shared" si="14"/>
        <v>0.78465846226506597</v>
      </c>
      <c r="X24">
        <f t="shared" si="15"/>
        <v>2.11246771267002E-3</v>
      </c>
      <c r="Y24">
        <f t="shared" si="16"/>
        <v>7.8465846226506604E-3</v>
      </c>
      <c r="Z24">
        <f t="shared" si="17"/>
        <v>0.77469940992974529</v>
      </c>
      <c r="AB24">
        <f t="shared" si="18"/>
        <v>371.64043260144285</v>
      </c>
      <c r="AC24">
        <f t="shared" si="19"/>
        <v>393.87454453061315</v>
      </c>
      <c r="AE24">
        <f t="shared" si="2"/>
        <v>0</v>
      </c>
      <c r="AF24">
        <f t="shared" si="3"/>
        <v>0</v>
      </c>
      <c r="AG24">
        <f t="shared" si="3"/>
        <v>-19.367485248243632</v>
      </c>
      <c r="AH24">
        <f t="shared" si="4"/>
        <v>-105.623385633501</v>
      </c>
      <c r="AI24">
        <f t="shared" si="5"/>
        <v>-124.99087088174463</v>
      </c>
      <c r="AJ24">
        <f t="shared" si="6"/>
        <v>-22.234111929170297</v>
      </c>
      <c r="AK24">
        <f t="shared" si="20"/>
        <v>26.014830282101002</v>
      </c>
      <c r="AL24">
        <f t="shared" ref="AL24:AL87" si="23">SUM(AI24:AK24)</f>
        <v>-121.21015252881392</v>
      </c>
      <c r="AN24">
        <f t="shared" si="8"/>
        <v>0</v>
      </c>
      <c r="AO24">
        <f t="shared" si="8"/>
        <v>0</v>
      </c>
      <c r="AP24">
        <f t="shared" si="8"/>
        <v>-4.5855253596319523</v>
      </c>
      <c r="AQ24">
        <f t="shared" si="8"/>
        <v>-25.00782663234645</v>
      </c>
      <c r="AR24">
        <f t="shared" si="8"/>
        <v>-29.593351991978402</v>
      </c>
      <c r="AS24">
        <f t="shared" si="8"/>
        <v>-5.2642396673234408</v>
      </c>
      <c r="AT24">
        <f t="shared" si="8"/>
        <v>6.1593780739248807</v>
      </c>
      <c r="AU24">
        <f t="shared" si="8"/>
        <v>-28.698213585376962</v>
      </c>
      <c r="AW24">
        <v>21</v>
      </c>
      <c r="AX24">
        <f>IF(Z24&gt;0, (R24*SUMPRODUCT(K24:$K$98, X24:$X$98)-K24*$AZ$3)/Z24, 0)</f>
        <v>508.42241452892318</v>
      </c>
    </row>
    <row r="25" spans="5:50" x14ac:dyDescent="0.25">
      <c r="E25">
        <v>2025</v>
      </c>
      <c r="F25" s="5">
        <v>3.5571999999999999E-2</v>
      </c>
      <c r="G25">
        <v>7.0000000000000007E-2</v>
      </c>
      <c r="H25" s="5">
        <f t="shared" si="9"/>
        <v>0.12000000000000001</v>
      </c>
      <c r="I25" s="5">
        <f t="shared" si="10"/>
        <v>1.1200000000000001</v>
      </c>
      <c r="J25">
        <f t="shared" si="11"/>
        <v>0.89285714285714279</v>
      </c>
      <c r="K25">
        <f t="shared" si="21"/>
        <v>0.21139652456796101</v>
      </c>
      <c r="L25" s="2">
        <v>22</v>
      </c>
      <c r="M25" s="6">
        <v>2.807183E-3</v>
      </c>
      <c r="Q25" s="4">
        <f t="shared" si="22"/>
        <v>25</v>
      </c>
      <c r="R25">
        <f t="shared" si="0"/>
        <v>50000</v>
      </c>
      <c r="S25">
        <f t="shared" si="1"/>
        <v>540.18931408690162</v>
      </c>
      <c r="U25">
        <f t="shared" si="12"/>
        <v>2.807183E-3</v>
      </c>
      <c r="V25">
        <f t="shared" si="13"/>
        <v>0.01</v>
      </c>
      <c r="W25">
        <f t="shared" si="14"/>
        <v>0.77469940992974529</v>
      </c>
      <c r="X25">
        <f t="shared" si="15"/>
        <v>2.1747230136648123E-3</v>
      </c>
      <c r="Y25">
        <f t="shared" si="16"/>
        <v>7.7469940992974532E-3</v>
      </c>
      <c r="Z25">
        <f t="shared" si="17"/>
        <v>0.76477769281678298</v>
      </c>
      <c r="AB25">
        <f t="shared" si="18"/>
        <v>393.87454453061315</v>
      </c>
      <c r="AC25">
        <f t="shared" si="19"/>
        <v>413.12473731166114</v>
      </c>
      <c r="AE25">
        <f t="shared" si="2"/>
        <v>0</v>
      </c>
      <c r="AF25">
        <f t="shared" si="3"/>
        <v>0</v>
      </c>
      <c r="AG25">
        <f t="shared" si="3"/>
        <v>-19.119442320419573</v>
      </c>
      <c r="AH25">
        <f t="shared" si="4"/>
        <v>-108.73615068324061</v>
      </c>
      <c r="AI25">
        <f t="shared" si="5"/>
        <v>-127.85559300366018</v>
      </c>
      <c r="AJ25">
        <f t="shared" si="6"/>
        <v>-19.250192781047986</v>
      </c>
      <c r="AK25">
        <f t="shared" si="20"/>
        <v>27.571218117142923</v>
      </c>
      <c r="AL25">
        <f t="shared" si="23"/>
        <v>-119.53456766756524</v>
      </c>
      <c r="AN25">
        <f t="shared" si="8"/>
        <v>0</v>
      </c>
      <c r="AO25">
        <f t="shared" si="8"/>
        <v>0</v>
      </c>
      <c r="AP25">
        <f t="shared" si="8"/>
        <v>-4.0417836582142899</v>
      </c>
      <c r="AQ25">
        <f t="shared" si="8"/>
        <v>-22.986444349335184</v>
      </c>
      <c r="AR25">
        <f t="shared" si="8"/>
        <v>-27.028228007549473</v>
      </c>
      <c r="AS25">
        <f t="shared" si="8"/>
        <v>-4.0694238511767962</v>
      </c>
      <c r="AT25">
        <f t="shared" si="8"/>
        <v>5.8284596880692154</v>
      </c>
      <c r="AU25">
        <f t="shared" si="8"/>
        <v>-25.269192170657053</v>
      </c>
      <c r="AW25">
        <v>22</v>
      </c>
      <c r="AX25">
        <f>IF(Z25&gt;0, (R25*SUMPRODUCT(K25:$K$98, X25:$X$98)-K25*$AZ$3)/Z25, 0)</f>
        <v>540.18931408690162</v>
      </c>
    </row>
    <row r="26" spans="5:50" x14ac:dyDescent="0.25">
      <c r="E26">
        <v>2026</v>
      </c>
      <c r="F26" s="5">
        <v>3.5571999999999999E-2</v>
      </c>
      <c r="G26">
        <v>7.0000000000000007E-2</v>
      </c>
      <c r="H26" s="5">
        <f t="shared" si="9"/>
        <v>0.12000000000000001</v>
      </c>
      <c r="I26" s="5">
        <f t="shared" si="10"/>
        <v>1.1200000000000001</v>
      </c>
      <c r="J26">
        <f t="shared" si="11"/>
        <v>0.89285714285714279</v>
      </c>
      <c r="K26">
        <f t="shared" si="21"/>
        <v>0.18874689693567948</v>
      </c>
      <c r="L26" s="2">
        <v>23</v>
      </c>
      <c r="M26" s="6">
        <v>2.939255E-3</v>
      </c>
      <c r="Q26" s="4">
        <f t="shared" si="22"/>
        <v>25</v>
      </c>
      <c r="R26">
        <f t="shared" si="0"/>
        <v>50000</v>
      </c>
      <c r="S26">
        <f t="shared" si="1"/>
        <v>569.16757770778418</v>
      </c>
      <c r="U26">
        <f t="shared" si="12"/>
        <v>2.939255E-3</v>
      </c>
      <c r="V26">
        <f t="shared" si="13"/>
        <v>0.01</v>
      </c>
      <c r="W26">
        <f t="shared" si="14"/>
        <v>0.76477769281678298</v>
      </c>
      <c r="X26">
        <f t="shared" si="15"/>
        <v>2.2478766575001934E-3</v>
      </c>
      <c r="Y26">
        <f t="shared" si="16"/>
        <v>7.6477769281678301E-3</v>
      </c>
      <c r="Z26">
        <f t="shared" si="17"/>
        <v>0.75488203923111497</v>
      </c>
      <c r="AB26">
        <f t="shared" si="18"/>
        <v>413.12473731166114</v>
      </c>
      <c r="AC26">
        <f t="shared" si="19"/>
        <v>429.65438172428622</v>
      </c>
      <c r="AE26">
        <f t="shared" si="2"/>
        <v>0</v>
      </c>
      <c r="AF26">
        <f t="shared" si="3"/>
        <v>0</v>
      </c>
      <c r="AG26">
        <f t="shared" si="3"/>
        <v>-18.872050980777875</v>
      </c>
      <c r="AH26">
        <f t="shared" si="4"/>
        <v>-112.39383287500966</v>
      </c>
      <c r="AI26">
        <f t="shared" si="5"/>
        <v>-131.26588385578754</v>
      </c>
      <c r="AJ26">
        <f t="shared" si="6"/>
        <v>-16.529644412625089</v>
      </c>
      <c r="AK26">
        <f t="shared" si="20"/>
        <v>28.91873161181628</v>
      </c>
      <c r="AL26">
        <f t="shared" si="23"/>
        <v>-118.87679665659634</v>
      </c>
      <c r="AN26">
        <f t="shared" si="8"/>
        <v>0</v>
      </c>
      <c r="AO26">
        <f t="shared" si="8"/>
        <v>0</v>
      </c>
      <c r="AP26">
        <f t="shared" si="8"/>
        <v>-3.5620410614337703</v>
      </c>
      <c r="AQ26">
        <f t="shared" si="8"/>
        <v>-21.213987189865431</v>
      </c>
      <c r="AR26">
        <f t="shared" si="8"/>
        <v>-24.776028251299202</v>
      </c>
      <c r="AS26">
        <f t="shared" si="8"/>
        <v>-3.1199190903331777</v>
      </c>
      <c r="AT26">
        <f t="shared" si="8"/>
        <v>5.4583208550460638</v>
      </c>
      <c r="AU26">
        <f t="shared" si="8"/>
        <v>-22.437626486586314</v>
      </c>
      <c r="AW26">
        <v>23</v>
      </c>
      <c r="AX26">
        <f>IF(Z26&gt;0, (R26*SUMPRODUCT(K26:$K$98, X26:$X$98)-K26*$AZ$3)/Z26, 0)</f>
        <v>569.16757770778418</v>
      </c>
    </row>
    <row r="27" spans="5:50" x14ac:dyDescent="0.25">
      <c r="E27">
        <v>2027</v>
      </c>
      <c r="F27" s="5">
        <v>3.5571999999999999E-2</v>
      </c>
      <c r="G27">
        <v>7.0000000000000007E-2</v>
      </c>
      <c r="H27" s="5">
        <f t="shared" si="9"/>
        <v>0.12000000000000001</v>
      </c>
      <c r="I27" s="5">
        <f t="shared" si="10"/>
        <v>1.1200000000000001</v>
      </c>
      <c r="J27">
        <f t="shared" si="11"/>
        <v>0.89285714285714279</v>
      </c>
      <c r="K27">
        <f t="shared" si="21"/>
        <v>0.16852401512114237</v>
      </c>
      <c r="L27" s="2">
        <v>24</v>
      </c>
      <c r="M27" s="6">
        <v>3.7729310000000002E-3</v>
      </c>
      <c r="Q27" s="4">
        <f t="shared" si="22"/>
        <v>25</v>
      </c>
      <c r="R27">
        <f t="shared" si="0"/>
        <v>50000</v>
      </c>
      <c r="S27">
        <f t="shared" si="1"/>
        <v>596.01275573182033</v>
      </c>
      <c r="U27">
        <f t="shared" si="12"/>
        <v>3.7729310000000002E-3</v>
      </c>
      <c r="V27">
        <f t="shared" si="13"/>
        <v>0.01</v>
      </c>
      <c r="W27">
        <f t="shared" si="14"/>
        <v>0.75488203923111497</v>
      </c>
      <c r="X27">
        <f t="shared" si="15"/>
        <v>2.84811784715829E-3</v>
      </c>
      <c r="Y27">
        <f t="shared" si="16"/>
        <v>7.5488203923111501E-3</v>
      </c>
      <c r="Z27">
        <f t="shared" si="17"/>
        <v>0.74448510099164544</v>
      </c>
      <c r="AB27">
        <f t="shared" si="18"/>
        <v>429.65438172428622</v>
      </c>
      <c r="AC27">
        <f t="shared" si="19"/>
        <v>443.72261664331319</v>
      </c>
      <c r="AE27">
        <f t="shared" si="2"/>
        <v>0</v>
      </c>
      <c r="AF27">
        <f t="shared" si="3"/>
        <v>0</v>
      </c>
      <c r="AG27">
        <f t="shared" si="3"/>
        <v>-18.612127524791138</v>
      </c>
      <c r="AH27">
        <f t="shared" si="4"/>
        <v>-142.4058923579145</v>
      </c>
      <c r="AI27">
        <f t="shared" si="5"/>
        <v>-161.01801988270563</v>
      </c>
      <c r="AJ27">
        <f t="shared" si="6"/>
        <v>-14.068234919026963</v>
      </c>
      <c r="AK27">
        <f t="shared" si="20"/>
        <v>30.07580672070004</v>
      </c>
      <c r="AL27">
        <f t="shared" si="23"/>
        <v>-145.01044808103256</v>
      </c>
      <c r="AN27">
        <f t="shared" si="8"/>
        <v>0</v>
      </c>
      <c r="AO27">
        <f t="shared" si="8"/>
        <v>0</v>
      </c>
      <c r="AP27">
        <f t="shared" si="8"/>
        <v>-3.1365904604245318</v>
      </c>
      <c r="AQ27">
        <f t="shared" si="8"/>
        <v>-23.998812757064954</v>
      </c>
      <c r="AR27">
        <f t="shared" si="8"/>
        <v>-27.135403217489486</v>
      </c>
      <c r="AS27">
        <f t="shared" si="8"/>
        <v>-2.3708354342218829</v>
      </c>
      <c r="AT27">
        <f t="shared" si="8"/>
        <v>5.0684957065798093</v>
      </c>
      <c r="AU27">
        <f t="shared" si="8"/>
        <v>-24.437742945131564</v>
      </c>
      <c r="AW27">
        <v>24</v>
      </c>
      <c r="AX27">
        <f>IF(Z27&gt;0, (R27*SUMPRODUCT(K27:$K$98, X27:$X$98)-K27*$AZ$3)/Z27, 0)</f>
        <v>596.01275573182033</v>
      </c>
    </row>
    <row r="28" spans="5:50" x14ac:dyDescent="0.25">
      <c r="E28">
        <v>2028</v>
      </c>
      <c r="F28" s="5">
        <v>3.5571999999999999E-2</v>
      </c>
      <c r="G28">
        <v>7.0000000000000007E-2</v>
      </c>
      <c r="H28" s="5">
        <f t="shared" si="9"/>
        <v>0.12000000000000001</v>
      </c>
      <c r="I28" s="5">
        <f t="shared" si="10"/>
        <v>1.1200000000000001</v>
      </c>
      <c r="J28">
        <f t="shared" si="11"/>
        <v>0.89285714285714279</v>
      </c>
      <c r="K28">
        <f t="shared" si="21"/>
        <v>0.15046787064387712</v>
      </c>
      <c r="L28" s="2">
        <v>25</v>
      </c>
      <c r="M28" s="6">
        <v>4.6883589999999996E-3</v>
      </c>
      <c r="Q28" s="4">
        <f t="shared" si="22"/>
        <v>25</v>
      </c>
      <c r="R28">
        <f t="shared" si="0"/>
        <v>50000</v>
      </c>
      <c r="S28">
        <f t="shared" si="1"/>
        <v>615.12628784600429</v>
      </c>
      <c r="U28">
        <f t="shared" si="12"/>
        <v>4.6883589999999996E-3</v>
      </c>
      <c r="V28">
        <f t="shared" si="13"/>
        <v>0.01</v>
      </c>
      <c r="W28">
        <f t="shared" si="14"/>
        <v>0.74448510099164544</v>
      </c>
      <c r="X28">
        <f t="shared" si="15"/>
        <v>3.4904134236000894E-3</v>
      </c>
      <c r="Y28">
        <f t="shared" si="16"/>
        <v>7.4448510099164545E-3</v>
      </c>
      <c r="Z28">
        <f t="shared" si="17"/>
        <v>0.73354983655812889</v>
      </c>
      <c r="AB28">
        <f t="shared" si="18"/>
        <v>443.72261664331319</v>
      </c>
      <c r="AC28">
        <f t="shared" si="19"/>
        <v>451.22578791204501</v>
      </c>
      <c r="AE28">
        <f t="shared" si="2"/>
        <v>0</v>
      </c>
      <c r="AF28">
        <f t="shared" si="3"/>
        <v>0</v>
      </c>
      <c r="AG28">
        <f t="shared" si="3"/>
        <v>-18.338745913953222</v>
      </c>
      <c r="AH28">
        <f t="shared" si="4"/>
        <v>-174.52067118000448</v>
      </c>
      <c r="AI28">
        <f t="shared" si="5"/>
        <v>-192.85941709395772</v>
      </c>
      <c r="AJ28">
        <f t="shared" si="6"/>
        <v>-7.5031712687318191</v>
      </c>
      <c r="AK28">
        <f t="shared" si="20"/>
        <v>31.060583165031925</v>
      </c>
      <c r="AL28">
        <f t="shared" si="23"/>
        <v>-169.30200519765762</v>
      </c>
      <c r="AN28">
        <f t="shared" si="8"/>
        <v>0</v>
      </c>
      <c r="AO28">
        <f t="shared" si="8"/>
        <v>0</v>
      </c>
      <c r="AP28">
        <f t="shared" si="8"/>
        <v>-2.7593920479516436</v>
      </c>
      <c r="AQ28">
        <f t="shared" si="8"/>
        <v>-26.259753775795527</v>
      </c>
      <c r="AR28">
        <f t="shared" si="8"/>
        <v>-29.019145823747174</v>
      </c>
      <c r="AS28">
        <f t="shared" si="8"/>
        <v>-1.1289862038823948</v>
      </c>
      <c r="AT28">
        <f t="shared" si="8"/>
        <v>4.6736198097994111</v>
      </c>
      <c r="AU28">
        <f t="shared" si="8"/>
        <v>-25.47451221783016</v>
      </c>
      <c r="AW28">
        <v>25</v>
      </c>
      <c r="AX28">
        <f>IF(Z28&gt;0, (R28*SUMPRODUCT(K28:$K$98, X28:$X$98)-K28*$AZ$3)/Z28, 0)</f>
        <v>615.12628784600429</v>
      </c>
    </row>
    <row r="29" spans="5:50" x14ac:dyDescent="0.25">
      <c r="E29">
        <v>2029</v>
      </c>
      <c r="F29" s="5">
        <v>3.5571999999999999E-2</v>
      </c>
      <c r="G29">
        <v>7.0000000000000007E-2</v>
      </c>
      <c r="H29" s="5">
        <f t="shared" si="9"/>
        <v>0.12000000000000001</v>
      </c>
      <c r="I29" s="5">
        <f t="shared" si="10"/>
        <v>1.1200000000000001</v>
      </c>
      <c r="J29">
        <f t="shared" si="11"/>
        <v>0.89285714285714279</v>
      </c>
      <c r="K29">
        <f t="shared" si="21"/>
        <v>0.13434631307489028</v>
      </c>
      <c r="L29" s="2">
        <v>26</v>
      </c>
      <c r="M29" s="6">
        <v>5.6712799999999999E-3</v>
      </c>
      <c r="Q29" s="4">
        <f t="shared" si="22"/>
        <v>25</v>
      </c>
      <c r="R29">
        <f t="shared" si="0"/>
        <v>50000</v>
      </c>
      <c r="S29">
        <f t="shared" si="1"/>
        <v>627.50528057539793</v>
      </c>
      <c r="U29">
        <f t="shared" si="12"/>
        <v>5.6712799999999999E-3</v>
      </c>
      <c r="V29">
        <f t="shared" si="13"/>
        <v>0.01</v>
      </c>
      <c r="W29">
        <f t="shared" si="14"/>
        <v>0.73354983655812889</v>
      </c>
      <c r="X29">
        <f t="shared" si="15"/>
        <v>4.160166517075385E-3</v>
      </c>
      <c r="Y29">
        <f t="shared" si="16"/>
        <v>7.3354983655812894E-3</v>
      </c>
      <c r="Z29">
        <f t="shared" si="17"/>
        <v>0.72205417167547215</v>
      </c>
      <c r="AB29">
        <f t="shared" si="18"/>
        <v>451.22578791204501</v>
      </c>
      <c r="AC29">
        <f t="shared" si="19"/>
        <v>453.09280558785372</v>
      </c>
      <c r="AE29">
        <f t="shared" si="2"/>
        <v>0</v>
      </c>
      <c r="AF29">
        <f t="shared" si="3"/>
        <v>0</v>
      </c>
      <c r="AG29">
        <f t="shared" si="3"/>
        <v>-18.051354291886803</v>
      </c>
      <c r="AH29">
        <f t="shared" si="4"/>
        <v>-208.00832585376924</v>
      </c>
      <c r="AI29">
        <f t="shared" si="5"/>
        <v>-226.05968014565605</v>
      </c>
      <c r="AJ29">
        <f t="shared" si="6"/>
        <v>-1.8670176758087109</v>
      </c>
      <c r="AK29">
        <f t="shared" si="20"/>
        <v>31.585805153843154</v>
      </c>
      <c r="AL29">
        <f t="shared" si="23"/>
        <v>-196.3408926676216</v>
      </c>
      <c r="AN29">
        <f t="shared" si="8"/>
        <v>0</v>
      </c>
      <c r="AO29">
        <f t="shared" si="8"/>
        <v>0</v>
      </c>
      <c r="AP29">
        <f t="shared" si="8"/>
        <v>-2.4251328951235886</v>
      </c>
      <c r="AQ29">
        <f t="shared" si="8"/>
        <v>-27.945151667334276</v>
      </c>
      <c r="AR29">
        <f t="shared" si="8"/>
        <v>-30.370284562457865</v>
      </c>
      <c r="AS29">
        <f t="shared" si="8"/>
        <v>-0.2508269411905511</v>
      </c>
      <c r="AT29">
        <f t="shared" si="8"/>
        <v>4.2434364679206951</v>
      </c>
      <c r="AU29">
        <f t="shared" si="8"/>
        <v>-26.377675035727723</v>
      </c>
      <c r="AW29">
        <v>26</v>
      </c>
      <c r="AX29">
        <f>IF(Z29&gt;0, (R29*SUMPRODUCT(K29:$K$98, X29:$X$98)-K29*$AZ$3)/Z29, 0)</f>
        <v>627.50528057539793</v>
      </c>
    </row>
    <row r="30" spans="5:50" x14ac:dyDescent="0.25">
      <c r="E30">
        <v>2030</v>
      </c>
      <c r="F30" s="5">
        <v>3.5571999999999999E-2</v>
      </c>
      <c r="G30">
        <v>7.0000000000000007E-2</v>
      </c>
      <c r="H30" s="5">
        <f t="shared" si="9"/>
        <v>0.12000000000000001</v>
      </c>
      <c r="I30" s="5">
        <f t="shared" si="10"/>
        <v>1.1200000000000001</v>
      </c>
      <c r="J30">
        <f t="shared" si="11"/>
        <v>0.89285714285714279</v>
      </c>
      <c r="K30">
        <f t="shared" si="21"/>
        <v>0.11995206524543775</v>
      </c>
      <c r="L30" s="2">
        <v>27</v>
      </c>
      <c r="M30" s="6">
        <v>6.8024940000000001E-3</v>
      </c>
      <c r="Q30" s="4">
        <f t="shared" si="22"/>
        <v>25</v>
      </c>
      <c r="R30">
        <f t="shared" si="0"/>
        <v>50000</v>
      </c>
      <c r="S30">
        <f t="shared" si="1"/>
        <v>634.2400024372738</v>
      </c>
      <c r="U30">
        <f t="shared" si="12"/>
        <v>6.8024940000000001E-3</v>
      </c>
      <c r="V30">
        <f t="shared" si="13"/>
        <v>0.01</v>
      </c>
      <c r="W30">
        <f t="shared" si="14"/>
        <v>0.72205417167547215</v>
      </c>
      <c r="X30">
        <f t="shared" si="15"/>
        <v>4.9117691704973696E-3</v>
      </c>
      <c r="Y30">
        <f t="shared" si="16"/>
        <v>7.220541716754722E-3</v>
      </c>
      <c r="Z30">
        <f t="shared" si="17"/>
        <v>0.70992186078822006</v>
      </c>
      <c r="AB30">
        <f t="shared" si="18"/>
        <v>453.09280558785372</v>
      </c>
      <c r="AC30">
        <f t="shared" si="19"/>
        <v>450.26084271659465</v>
      </c>
      <c r="AE30">
        <f t="shared" si="2"/>
        <v>0</v>
      </c>
      <c r="AF30">
        <f t="shared" si="3"/>
        <v>0</v>
      </c>
      <c r="AG30">
        <f t="shared" si="3"/>
        <v>-17.7480465197055</v>
      </c>
      <c r="AH30">
        <f t="shared" si="4"/>
        <v>-245.58845852486849</v>
      </c>
      <c r="AI30">
        <f t="shared" si="5"/>
        <v>-263.33650504457398</v>
      </c>
      <c r="AJ30">
        <f t="shared" si="6"/>
        <v>2.8319628712590657</v>
      </c>
      <c r="AK30">
        <f t="shared" si="20"/>
        <v>31.716496391149764</v>
      </c>
      <c r="AL30">
        <f t="shared" si="23"/>
        <v>-228.78804578216514</v>
      </c>
      <c r="AN30">
        <f t="shared" si="8"/>
        <v>0</v>
      </c>
      <c r="AO30">
        <f t="shared" si="8"/>
        <v>0</v>
      </c>
      <c r="AP30">
        <f t="shared" si="8"/>
        <v>-2.1289148341107786</v>
      </c>
      <c r="AQ30">
        <f t="shared" si="8"/>
        <v>-29.458842800501507</v>
      </c>
      <c r="AR30">
        <f t="shared" si="8"/>
        <v>-31.587757634612284</v>
      </c>
      <c r="AS30">
        <f t="shared" si="8"/>
        <v>0.33969979510592468</v>
      </c>
      <c r="AT30">
        <f t="shared" si="8"/>
        <v>3.8044592444678873</v>
      </c>
      <c r="AU30">
        <f t="shared" si="8"/>
        <v>-27.443598595038473</v>
      </c>
      <c r="AW30">
        <v>27</v>
      </c>
      <c r="AX30">
        <f>IF(Z30&gt;0, (R30*SUMPRODUCT(K30:$K$98, X30:$X$98)-K30*$AZ$3)/Z30, 0)</f>
        <v>634.2400024372738</v>
      </c>
    </row>
    <row r="31" spans="5:50" x14ac:dyDescent="0.25">
      <c r="E31">
        <v>2031</v>
      </c>
      <c r="F31" s="5">
        <v>3.5571999999999999E-2</v>
      </c>
      <c r="G31">
        <v>7.0000000000000007E-2</v>
      </c>
      <c r="H31" s="5">
        <f t="shared" si="9"/>
        <v>0.12000000000000001</v>
      </c>
      <c r="I31" s="5">
        <f t="shared" si="10"/>
        <v>1.1200000000000001</v>
      </c>
      <c r="J31">
        <f t="shared" si="11"/>
        <v>0.89285714285714279</v>
      </c>
      <c r="K31">
        <f t="shared" si="21"/>
        <v>0.10710005825485512</v>
      </c>
      <c r="L31" s="2">
        <v>28</v>
      </c>
      <c r="M31" s="6">
        <v>8.090557E-3</v>
      </c>
      <c r="Q31" s="4">
        <f t="shared" si="22"/>
        <v>25</v>
      </c>
      <c r="R31">
        <f t="shared" si="0"/>
        <v>50000</v>
      </c>
      <c r="S31">
        <f t="shared" si="1"/>
        <v>635.83109422113012</v>
      </c>
      <c r="U31">
        <f t="shared" si="12"/>
        <v>8.090557E-3</v>
      </c>
      <c r="V31">
        <f t="shared" si="13"/>
        <v>0.01</v>
      </c>
      <c r="W31">
        <f t="shared" si="14"/>
        <v>0.70992186078822006</v>
      </c>
      <c r="X31">
        <f t="shared" si="15"/>
        <v>5.7436632802531596E-3</v>
      </c>
      <c r="Y31">
        <f t="shared" si="16"/>
        <v>7.0992186078822003E-3</v>
      </c>
      <c r="Z31">
        <f t="shared" si="17"/>
        <v>0.69707897890008474</v>
      </c>
      <c r="AB31">
        <f t="shared" si="18"/>
        <v>450.26084271659465</v>
      </c>
      <c r="AC31">
        <f t="shared" si="19"/>
        <v>443.22448991258898</v>
      </c>
      <c r="AE31">
        <f t="shared" si="2"/>
        <v>0</v>
      </c>
      <c r="AF31">
        <f t="shared" si="3"/>
        <v>0</v>
      </c>
      <c r="AG31">
        <f t="shared" si="3"/>
        <v>-17.426974472502117</v>
      </c>
      <c r="AH31">
        <f t="shared" si="4"/>
        <v>-287.18316401265798</v>
      </c>
      <c r="AI31">
        <f t="shared" si="5"/>
        <v>-304.61013848516012</v>
      </c>
      <c r="AJ31">
        <f t="shared" si="6"/>
        <v>7.0363528040056735</v>
      </c>
      <c r="AK31">
        <f t="shared" si="20"/>
        <v>31.51825899016163</v>
      </c>
      <c r="AL31">
        <f t="shared" si="23"/>
        <v>-266.05552669099279</v>
      </c>
      <c r="AN31">
        <f t="shared" si="8"/>
        <v>0</v>
      </c>
      <c r="AO31">
        <f t="shared" si="8"/>
        <v>0</v>
      </c>
      <c r="AP31">
        <f t="shared" si="8"/>
        <v>-1.8664299812108498</v>
      </c>
      <c r="AQ31">
        <f t="shared" si="8"/>
        <v>-30.757333595569282</v>
      </c>
      <c r="AR31">
        <f t="shared" si="8"/>
        <v>-32.623763576780135</v>
      </c>
      <c r="AS31">
        <f t="shared" si="8"/>
        <v>0.75359379521072078</v>
      </c>
      <c r="AT31">
        <f t="shared" si="8"/>
        <v>3.3756073739379215</v>
      </c>
      <c r="AU31">
        <f t="shared" si="8"/>
        <v>-28.494562407631488</v>
      </c>
      <c r="AW31">
        <v>28</v>
      </c>
      <c r="AX31">
        <f>IF(Z31&gt;0, (R31*SUMPRODUCT(K31:$K$98, X31:$X$98)-K31*$AZ$3)/Z31, 0)</f>
        <v>635.83109422113012</v>
      </c>
    </row>
    <row r="32" spans="5:50" x14ac:dyDescent="0.25">
      <c r="E32">
        <v>2032</v>
      </c>
      <c r="F32" s="5">
        <v>3.5571999999999999E-2</v>
      </c>
      <c r="G32">
        <v>7.0000000000000007E-2</v>
      </c>
      <c r="H32" s="5">
        <f t="shared" si="9"/>
        <v>0.12000000000000001</v>
      </c>
      <c r="I32" s="5">
        <f t="shared" si="10"/>
        <v>1.1200000000000001</v>
      </c>
      <c r="J32">
        <f t="shared" si="11"/>
        <v>0.89285714285714279</v>
      </c>
      <c r="K32">
        <f t="shared" si="21"/>
        <v>9.562505201326349E-2</v>
      </c>
      <c r="L32" s="2">
        <v>29</v>
      </c>
      <c r="M32" s="6">
        <v>9.5159809999999997E-3</v>
      </c>
      <c r="Q32" s="4">
        <f t="shared" si="22"/>
        <v>25</v>
      </c>
      <c r="R32">
        <f t="shared" si="0"/>
        <v>50000</v>
      </c>
      <c r="S32">
        <f t="shared" si="1"/>
        <v>632.77715204012441</v>
      </c>
      <c r="U32">
        <f t="shared" si="12"/>
        <v>9.5159809999999997E-3</v>
      </c>
      <c r="V32">
        <f t="shared" si="13"/>
        <v>0.01</v>
      </c>
      <c r="W32">
        <f t="shared" si="14"/>
        <v>0.69707897890008474</v>
      </c>
      <c r="X32">
        <f t="shared" si="15"/>
        <v>6.6333903187126069E-3</v>
      </c>
      <c r="Y32">
        <f t="shared" si="16"/>
        <v>6.970789789000848E-3</v>
      </c>
      <c r="Z32">
        <f t="shared" si="17"/>
        <v>0.68347479879237127</v>
      </c>
      <c r="AB32">
        <f t="shared" si="18"/>
        <v>443.22448991258898</v>
      </c>
      <c r="AC32">
        <f t="shared" si="19"/>
        <v>432.48723667103377</v>
      </c>
      <c r="AE32">
        <f t="shared" si="2"/>
        <v>0</v>
      </c>
      <c r="AF32">
        <f t="shared" si="3"/>
        <v>0</v>
      </c>
      <c r="AG32">
        <f t="shared" si="3"/>
        <v>-17.086869969809282</v>
      </c>
      <c r="AH32">
        <f t="shared" si="4"/>
        <v>-331.66951593563033</v>
      </c>
      <c r="AI32">
        <f t="shared" si="5"/>
        <v>-348.75638590543963</v>
      </c>
      <c r="AJ32">
        <f t="shared" si="6"/>
        <v>10.737253241555209</v>
      </c>
      <c r="AK32">
        <f t="shared" si="20"/>
        <v>31.025714293881233</v>
      </c>
      <c r="AL32">
        <f t="shared" si="23"/>
        <v>-306.99341837000321</v>
      </c>
      <c r="AN32">
        <f t="shared" si="8"/>
        <v>0</v>
      </c>
      <c r="AO32">
        <f t="shared" si="8"/>
        <v>0</v>
      </c>
      <c r="AP32">
        <f t="shared" si="8"/>
        <v>-1.6339328296068825</v>
      </c>
      <c r="AQ32">
        <f t="shared" si="8"/>
        <v>-31.715914712558575</v>
      </c>
      <c r="AR32">
        <f t="shared" si="8"/>
        <v>-33.349847542165456</v>
      </c>
      <c r="AS32">
        <f t="shared" si="8"/>
        <v>1.0267503997032987</v>
      </c>
      <c r="AT32">
        <f t="shared" si="8"/>
        <v>2.9668355431010456</v>
      </c>
      <c r="AU32">
        <f t="shared" si="8"/>
        <v>-29.356261599361115</v>
      </c>
      <c r="AW32">
        <v>29</v>
      </c>
      <c r="AX32">
        <f>IF(Z32&gt;0, (R32*SUMPRODUCT(K32:$K$98, X32:$X$98)-K32*$AZ$3)/Z32, 0)</f>
        <v>632.77715204012441</v>
      </c>
    </row>
    <row r="33" spans="5:50" x14ac:dyDescent="0.25">
      <c r="E33">
        <v>2033</v>
      </c>
      <c r="F33" s="5">
        <v>3.5571999999999999E-2</v>
      </c>
      <c r="G33">
        <v>7.0000000000000007E-2</v>
      </c>
      <c r="H33" s="5">
        <f t="shared" si="9"/>
        <v>0.12000000000000001</v>
      </c>
      <c r="I33" s="5">
        <f t="shared" si="10"/>
        <v>1.1200000000000001</v>
      </c>
      <c r="J33">
        <f t="shared" si="11"/>
        <v>0.89285714285714279</v>
      </c>
      <c r="K33">
        <f t="shared" si="21"/>
        <v>8.5379510726128108E-2</v>
      </c>
      <c r="L33" s="2">
        <v>30</v>
      </c>
      <c r="M33" s="6">
        <v>1.1135328E-2</v>
      </c>
      <c r="Q33" s="4">
        <f t="shared" si="22"/>
        <v>25</v>
      </c>
      <c r="R33">
        <f t="shared" si="0"/>
        <v>50000</v>
      </c>
      <c r="S33">
        <f t="shared" si="1"/>
        <v>625.75192441408501</v>
      </c>
      <c r="U33">
        <f t="shared" si="12"/>
        <v>1.1135328E-2</v>
      </c>
      <c r="V33">
        <f t="shared" si="13"/>
        <v>0.01</v>
      </c>
      <c r="W33">
        <f t="shared" si="14"/>
        <v>0.68347479879237127</v>
      </c>
      <c r="X33">
        <f t="shared" si="15"/>
        <v>7.6107160642870583E-3</v>
      </c>
      <c r="Y33">
        <f t="shared" si="16"/>
        <v>6.8347479879237128E-3</v>
      </c>
      <c r="Z33">
        <f t="shared" si="17"/>
        <v>0.66902933474016046</v>
      </c>
      <c r="AB33">
        <f t="shared" si="18"/>
        <v>432.48723667103377</v>
      </c>
      <c r="AC33">
        <f t="shared" si="19"/>
        <v>418.64639370313046</v>
      </c>
      <c r="AE33">
        <f t="shared" si="2"/>
        <v>0</v>
      </c>
      <c r="AF33">
        <f t="shared" si="3"/>
        <v>0</v>
      </c>
      <c r="AG33">
        <f t="shared" si="3"/>
        <v>-16.725733368504013</v>
      </c>
      <c r="AH33">
        <f t="shared" si="4"/>
        <v>-380.53580321435294</v>
      </c>
      <c r="AI33">
        <f t="shared" si="5"/>
        <v>-397.26153658285693</v>
      </c>
      <c r="AJ33">
        <f t="shared" si="6"/>
        <v>13.840842967903313</v>
      </c>
      <c r="AK33">
        <f t="shared" si="20"/>
        <v>30.274106566972367</v>
      </c>
      <c r="AL33">
        <f t="shared" si="23"/>
        <v>-353.14658704798126</v>
      </c>
      <c r="AN33">
        <f t="shared" si="8"/>
        <v>0</v>
      </c>
      <c r="AO33">
        <f t="shared" si="8"/>
        <v>0</v>
      </c>
      <c r="AP33">
        <f t="shared" si="8"/>
        <v>-1.4280349315385472</v>
      </c>
      <c r="AQ33">
        <f t="shared" si="8"/>
        <v>-32.489960692215618</v>
      </c>
      <c r="AR33">
        <f t="shared" si="8"/>
        <v>-33.917995623754166</v>
      </c>
      <c r="AS33">
        <f t="shared" si="8"/>
        <v>1.1817244006367558</v>
      </c>
      <c r="AT33">
        <f t="shared" si="8"/>
        <v>2.5847884063587627</v>
      </c>
      <c r="AU33">
        <f t="shared" si="8"/>
        <v>-30.151482816758648</v>
      </c>
      <c r="AW33">
        <v>30</v>
      </c>
      <c r="AX33">
        <f>IF(Z33&gt;0, (R33*SUMPRODUCT(K33:$K$98, X33:$X$98)-K33*$AZ$3)/Z33, 0)</f>
        <v>625.75192441408501</v>
      </c>
    </row>
    <row r="34" spans="5:50" x14ac:dyDescent="0.25">
      <c r="E34">
        <v>2034</v>
      </c>
      <c r="F34" s="5">
        <v>3.5571999999999999E-2</v>
      </c>
      <c r="G34">
        <v>7.0000000000000007E-2</v>
      </c>
      <c r="H34" s="5">
        <f t="shared" si="9"/>
        <v>0.12000000000000001</v>
      </c>
      <c r="I34" s="5">
        <f t="shared" si="10"/>
        <v>1.1200000000000001</v>
      </c>
      <c r="J34">
        <f t="shared" si="11"/>
        <v>0.89285714285714279</v>
      </c>
      <c r="K34">
        <f t="shared" si="21"/>
        <v>7.6231706005471522E-2</v>
      </c>
      <c r="L34" s="2">
        <v>31</v>
      </c>
      <c r="M34" s="6">
        <v>1.2969985999999999E-2</v>
      </c>
      <c r="Q34" s="4">
        <f t="shared" si="22"/>
        <v>25</v>
      </c>
      <c r="R34">
        <f t="shared" si="0"/>
        <v>50000</v>
      </c>
      <c r="S34">
        <f t="shared" si="1"/>
        <v>615.17493485284353</v>
      </c>
      <c r="U34">
        <f t="shared" si="12"/>
        <v>1.2969985999999999E-2</v>
      </c>
      <c r="V34">
        <f t="shared" si="13"/>
        <v>0.01</v>
      </c>
      <c r="W34">
        <f t="shared" si="14"/>
        <v>0.66902933474016046</v>
      </c>
      <c r="X34">
        <f t="shared" si="15"/>
        <v>8.6773011051691946E-3</v>
      </c>
      <c r="Y34">
        <f t="shared" si="16"/>
        <v>6.6902933474016048E-3</v>
      </c>
      <c r="Z34">
        <f t="shared" si="17"/>
        <v>0.65366174028758972</v>
      </c>
      <c r="AB34">
        <f t="shared" si="18"/>
        <v>418.64639370313046</v>
      </c>
      <c r="AC34">
        <f t="shared" si="19"/>
        <v>402.11631849721431</v>
      </c>
      <c r="AE34">
        <f t="shared" si="2"/>
        <v>0</v>
      </c>
      <c r="AF34">
        <f t="shared" si="3"/>
        <v>0</v>
      </c>
      <c r="AG34">
        <f t="shared" si="3"/>
        <v>-16.341543507189744</v>
      </c>
      <c r="AH34">
        <f t="shared" si="4"/>
        <v>-433.86505525845973</v>
      </c>
      <c r="AI34">
        <f t="shared" si="5"/>
        <v>-450.20659876564946</v>
      </c>
      <c r="AJ34">
        <f t="shared" si="6"/>
        <v>16.530075205916148</v>
      </c>
      <c r="AK34">
        <f t="shared" si="20"/>
        <v>29.305247559219136</v>
      </c>
      <c r="AL34">
        <f t="shared" si="23"/>
        <v>-404.37127600051417</v>
      </c>
      <c r="AN34">
        <f t="shared" si="8"/>
        <v>0</v>
      </c>
      <c r="AO34">
        <f t="shared" si="8"/>
        <v>0</v>
      </c>
      <c r="AP34">
        <f t="shared" si="8"/>
        <v>-1.2457437403157106</v>
      </c>
      <c r="AQ34">
        <f t="shared" si="8"/>
        <v>-33.074273338510558</v>
      </c>
      <c r="AR34">
        <f t="shared" si="8"/>
        <v>-34.320017078826268</v>
      </c>
      <c r="AS34">
        <f t="shared" si="8"/>
        <v>1.2601158333457338</v>
      </c>
      <c r="AT34">
        <f t="shared" si="8"/>
        <v>2.2339890163519551</v>
      </c>
      <c r="AU34">
        <f t="shared" ref="AU34:AU97" si="24">AL34*$K34</f>
        <v>-30.82591222912858</v>
      </c>
      <c r="AW34">
        <v>31</v>
      </c>
      <c r="AX34">
        <f>IF(Z34&gt;0, (R34*SUMPRODUCT(K34:$K$98, X34:$X$98)-K34*$AZ$3)/Z34, 0)</f>
        <v>615.17493485284353</v>
      </c>
    </row>
    <row r="35" spans="5:50" x14ac:dyDescent="0.25">
      <c r="E35">
        <v>2035</v>
      </c>
      <c r="F35" s="5">
        <v>3.5571999999999999E-2</v>
      </c>
      <c r="G35">
        <v>7.0000000000000007E-2</v>
      </c>
      <c r="H35" s="5">
        <f t="shared" si="9"/>
        <v>0.12000000000000001</v>
      </c>
      <c r="I35" s="5">
        <f t="shared" si="10"/>
        <v>1.1200000000000001</v>
      </c>
      <c r="J35">
        <f t="shared" si="11"/>
        <v>0.89285714285714279</v>
      </c>
      <c r="K35">
        <f t="shared" si="21"/>
        <v>6.8064023219171002E-2</v>
      </c>
      <c r="L35" s="2">
        <v>32</v>
      </c>
      <c r="M35" s="6">
        <v>1.4883069000000001E-2</v>
      </c>
      <c r="Q35" s="4">
        <f t="shared" si="22"/>
        <v>25</v>
      </c>
      <c r="R35">
        <f t="shared" si="0"/>
        <v>50000</v>
      </c>
      <c r="S35">
        <f t="shared" si="1"/>
        <v>601.33976995356943</v>
      </c>
      <c r="U35">
        <f t="shared" si="12"/>
        <v>1.4883069000000001E-2</v>
      </c>
      <c r="V35">
        <f t="shared" si="13"/>
        <v>0.01</v>
      </c>
      <c r="W35">
        <f t="shared" si="14"/>
        <v>0.65366174028758972</v>
      </c>
      <c r="X35">
        <f t="shared" si="15"/>
        <v>9.7284927833602777E-3</v>
      </c>
      <c r="Y35">
        <f t="shared" si="16"/>
        <v>6.5366174028758973E-3</v>
      </c>
      <c r="Z35">
        <f t="shared" si="17"/>
        <v>0.6373966301013535</v>
      </c>
      <c r="AB35">
        <f t="shared" si="18"/>
        <v>402.11631849721431</v>
      </c>
      <c r="AC35">
        <f t="shared" si="19"/>
        <v>383.29194291432827</v>
      </c>
      <c r="AE35">
        <f t="shared" si="2"/>
        <v>0</v>
      </c>
      <c r="AF35">
        <f t="shared" ref="AF35:AG66" si="25">-$Z35*P35</f>
        <v>0</v>
      </c>
      <c r="AG35">
        <f t="shared" si="25"/>
        <v>-15.934915752533838</v>
      </c>
      <c r="AH35">
        <f t="shared" si="4"/>
        <v>-486.42463916801387</v>
      </c>
      <c r="AI35">
        <f t="shared" ref="AI35:AI66" si="26">SUM(AE35:AH35)</f>
        <v>-502.35955492054768</v>
      </c>
      <c r="AJ35">
        <f t="shared" si="6"/>
        <v>18.824375582886034</v>
      </c>
      <c r="AK35">
        <f t="shared" si="20"/>
        <v>28.148142294805005</v>
      </c>
      <c r="AL35">
        <f t="shared" si="23"/>
        <v>-455.38703704285666</v>
      </c>
      <c r="AN35">
        <f t="shared" ref="AN35:AT66" si="27">AE35*$K35</f>
        <v>0</v>
      </c>
      <c r="AO35">
        <f t="shared" si="27"/>
        <v>0</v>
      </c>
      <c r="AP35">
        <f t="shared" si="27"/>
        <v>-1.0845944757759969</v>
      </c>
      <c r="AQ35">
        <f t="shared" si="27"/>
        <v>-33.10801793470857</v>
      </c>
      <c r="AR35">
        <f t="shared" si="27"/>
        <v>-34.192612410484564</v>
      </c>
      <c r="AS35">
        <f t="shared" si="27"/>
        <v>1.2812627367599507</v>
      </c>
      <c r="AT35">
        <f t="shared" si="27"/>
        <v>1.9158758107301372</v>
      </c>
      <c r="AU35">
        <f t="shared" si="24"/>
        <v>-30.99547386299448</v>
      </c>
      <c r="AW35">
        <v>32</v>
      </c>
      <c r="AX35">
        <f>IF(Z35&gt;0, (R35*SUMPRODUCT(K35:$K$98, X35:$X$98)-K35*$AZ$3)/Z35, 0)</f>
        <v>601.33976995356943</v>
      </c>
    </row>
    <row r="36" spans="5:50" x14ac:dyDescent="0.25">
      <c r="E36">
        <v>2036</v>
      </c>
      <c r="F36" s="5">
        <v>3.5571999999999999E-2</v>
      </c>
      <c r="G36">
        <v>7.0000000000000007E-2</v>
      </c>
      <c r="H36" s="5">
        <f t="shared" si="9"/>
        <v>0.12000000000000001</v>
      </c>
      <c r="I36" s="5">
        <f t="shared" si="10"/>
        <v>1.1200000000000001</v>
      </c>
      <c r="J36">
        <f t="shared" si="11"/>
        <v>0.89285714285714279</v>
      </c>
      <c r="K36">
        <f t="shared" si="21"/>
        <v>6.0771449302831244E-2</v>
      </c>
      <c r="L36" s="2">
        <v>33</v>
      </c>
      <c r="M36" s="6">
        <v>1.6930661E-2</v>
      </c>
      <c r="Q36" s="4">
        <f t="shared" si="22"/>
        <v>25</v>
      </c>
      <c r="R36">
        <f t="shared" si="0"/>
        <v>50000</v>
      </c>
      <c r="S36">
        <f t="shared" si="1"/>
        <v>585.11583459222595</v>
      </c>
      <c r="U36">
        <f t="shared" si="12"/>
        <v>1.6930661E-2</v>
      </c>
      <c r="V36">
        <f t="shared" si="13"/>
        <v>0.01</v>
      </c>
      <c r="W36">
        <f t="shared" si="14"/>
        <v>0.6373966301013535</v>
      </c>
      <c r="X36">
        <f t="shared" si="15"/>
        <v>1.0791546266788412E-2</v>
      </c>
      <c r="Y36">
        <f t="shared" si="16"/>
        <v>6.3739663010135353E-3</v>
      </c>
      <c r="Z36">
        <f t="shared" si="17"/>
        <v>0.62023111753355153</v>
      </c>
      <c r="AB36">
        <f t="shared" si="18"/>
        <v>383.29194291432827</v>
      </c>
      <c r="AC36">
        <f t="shared" si="19"/>
        <v>362.907047975713</v>
      </c>
      <c r="AE36">
        <f t="shared" si="2"/>
        <v>0</v>
      </c>
      <c r="AF36">
        <f t="shared" si="25"/>
        <v>0</v>
      </c>
      <c r="AG36">
        <f t="shared" si="25"/>
        <v>-15.505777938338788</v>
      </c>
      <c r="AH36">
        <f t="shared" si="4"/>
        <v>-539.57731333942058</v>
      </c>
      <c r="AI36">
        <f t="shared" si="26"/>
        <v>-555.08309127775942</v>
      </c>
      <c r="AJ36">
        <f t="shared" si="6"/>
        <v>20.384894938615275</v>
      </c>
      <c r="AK36">
        <f t="shared" si="20"/>
        <v>26.830436004002983</v>
      </c>
      <c r="AL36">
        <f t="shared" si="23"/>
        <v>-507.86776033514116</v>
      </c>
      <c r="AN36">
        <f t="shared" si="27"/>
        <v>0</v>
      </c>
      <c r="AO36">
        <f t="shared" si="27"/>
        <v>0</v>
      </c>
      <c r="AP36">
        <f t="shared" si="27"/>
        <v>-0.94230859788071486</v>
      </c>
      <c r="AQ36">
        <f t="shared" si="27"/>
        <v>-32.79089534256449</v>
      </c>
      <c r="AR36">
        <f t="shared" si="27"/>
        <v>-33.733203940445208</v>
      </c>
      <c r="AS36">
        <f t="shared" si="27"/>
        <v>1.2388196093055994</v>
      </c>
      <c r="AT36">
        <f t="shared" si="27"/>
        <v>1.6305244813901254</v>
      </c>
      <c r="AU36">
        <f t="shared" si="24"/>
        <v>-30.863859849749481</v>
      </c>
      <c r="AW36">
        <v>33</v>
      </c>
      <c r="AX36">
        <f>IF(Z36&gt;0, (R36*SUMPRODUCT(K36:$K$98, X36:$X$98)-K36*$AZ$3)/Z36, 0)</f>
        <v>585.11583459222595</v>
      </c>
    </row>
    <row r="37" spans="5:50" x14ac:dyDescent="0.25">
      <c r="E37">
        <v>2037</v>
      </c>
      <c r="F37" s="5">
        <v>3.5571999999999999E-2</v>
      </c>
      <c r="G37">
        <v>7.0000000000000007E-2</v>
      </c>
      <c r="H37" s="5">
        <f t="shared" si="9"/>
        <v>0.12000000000000001</v>
      </c>
      <c r="I37" s="5">
        <f t="shared" si="10"/>
        <v>1.1200000000000001</v>
      </c>
      <c r="J37">
        <f t="shared" si="11"/>
        <v>0.89285714285714279</v>
      </c>
      <c r="K37">
        <f t="shared" si="21"/>
        <v>5.4260222591813609E-2</v>
      </c>
      <c r="L37" s="2">
        <v>34</v>
      </c>
      <c r="M37" s="6">
        <v>1.9185959999999998E-2</v>
      </c>
      <c r="Q37" s="4">
        <f t="shared" si="22"/>
        <v>25</v>
      </c>
      <c r="R37">
        <f t="shared" si="0"/>
        <v>50000</v>
      </c>
      <c r="S37">
        <f t="shared" si="1"/>
        <v>567.11442272704357</v>
      </c>
      <c r="U37">
        <f t="shared" si="12"/>
        <v>1.9185959999999998E-2</v>
      </c>
      <c r="V37">
        <f t="shared" si="13"/>
        <v>0.01</v>
      </c>
      <c r="W37">
        <f t="shared" si="14"/>
        <v>0.62023111753355153</v>
      </c>
      <c r="X37">
        <f t="shared" si="15"/>
        <v>1.1899729411754018E-2</v>
      </c>
      <c r="Y37">
        <f t="shared" si="16"/>
        <v>6.2023111753355155E-3</v>
      </c>
      <c r="Z37">
        <f t="shared" si="17"/>
        <v>0.60212907694646201</v>
      </c>
      <c r="AB37">
        <f t="shared" si="18"/>
        <v>362.907047975713</v>
      </c>
      <c r="AC37">
        <f t="shared" si="19"/>
        <v>341.47608387966039</v>
      </c>
      <c r="AE37">
        <f t="shared" si="2"/>
        <v>0</v>
      </c>
      <c r="AF37">
        <f t="shared" si="25"/>
        <v>0</v>
      </c>
      <c r="AG37">
        <f t="shared" si="25"/>
        <v>-15.053226923661549</v>
      </c>
      <c r="AH37">
        <f t="shared" si="4"/>
        <v>-594.98647058770086</v>
      </c>
      <c r="AI37">
        <f t="shared" si="26"/>
        <v>-610.03969751136242</v>
      </c>
      <c r="AJ37">
        <f t="shared" si="6"/>
        <v>21.430964096052605</v>
      </c>
      <c r="AK37">
        <f t="shared" si="20"/>
        <v>25.403493358299912</v>
      </c>
      <c r="AL37">
        <f t="shared" si="23"/>
        <v>-563.20524005700997</v>
      </c>
      <c r="AN37">
        <f t="shared" si="27"/>
        <v>0</v>
      </c>
      <c r="AO37">
        <f t="shared" si="27"/>
        <v>0</v>
      </c>
      <c r="AP37">
        <f t="shared" si="27"/>
        <v>-0.8167914436029573</v>
      </c>
      <c r="AQ37">
        <f t="shared" si="27"/>
        <v>-32.284098333206209</v>
      </c>
      <c r="AR37">
        <f t="shared" si="27"/>
        <v>-33.100889776809169</v>
      </c>
      <c r="AS37">
        <f t="shared" si="27"/>
        <v>1.16284888220898</v>
      </c>
      <c r="AT37">
        <f t="shared" si="27"/>
        <v>1.3783992042310118</v>
      </c>
      <c r="AU37">
        <f t="shared" si="24"/>
        <v>-30.55964169036918</v>
      </c>
      <c r="AW37">
        <v>34</v>
      </c>
      <c r="AX37">
        <f>IF(Z37&gt;0, (R37*SUMPRODUCT(K37:$K$98, X37:$X$98)-K37*$AZ$3)/Z37, 0)</f>
        <v>567.11442272704357</v>
      </c>
    </row>
    <row r="38" spans="5:50" x14ac:dyDescent="0.25">
      <c r="E38">
        <v>2038</v>
      </c>
      <c r="F38" s="5">
        <v>3.5571999999999999E-2</v>
      </c>
      <c r="G38">
        <v>7.0000000000000007E-2</v>
      </c>
      <c r="H38" s="5">
        <f t="shared" si="9"/>
        <v>0.12000000000000001</v>
      </c>
      <c r="I38" s="5">
        <f t="shared" si="10"/>
        <v>1.1200000000000001</v>
      </c>
      <c r="J38">
        <f t="shared" si="11"/>
        <v>0.89285714285714279</v>
      </c>
      <c r="K38">
        <f t="shared" si="21"/>
        <v>4.8446627314119292E-2</v>
      </c>
      <c r="L38" s="2">
        <v>35</v>
      </c>
      <c r="M38" s="6">
        <v>2.1884238E-2</v>
      </c>
      <c r="Q38" s="4">
        <f t="shared" si="22"/>
        <v>25</v>
      </c>
      <c r="R38">
        <f t="shared" si="0"/>
        <v>50000</v>
      </c>
      <c r="S38">
        <f t="shared" si="1"/>
        <v>547.8092140461107</v>
      </c>
      <c r="U38">
        <f t="shared" si="12"/>
        <v>2.1884238E-2</v>
      </c>
      <c r="V38">
        <f t="shared" si="13"/>
        <v>0.01</v>
      </c>
      <c r="W38">
        <f t="shared" si="14"/>
        <v>0.60212907694646201</v>
      </c>
      <c r="X38">
        <f t="shared" si="15"/>
        <v>1.3177136026616689E-2</v>
      </c>
      <c r="Y38">
        <f t="shared" si="16"/>
        <v>6.0212907694646199E-3</v>
      </c>
      <c r="Z38">
        <f t="shared" si="17"/>
        <v>0.58293065015038059</v>
      </c>
      <c r="AB38">
        <f t="shared" si="18"/>
        <v>341.47608387966039</v>
      </c>
      <c r="AC38">
        <f t="shared" si="19"/>
        <v>319.33478130226831</v>
      </c>
      <c r="AE38">
        <f t="shared" si="2"/>
        <v>0</v>
      </c>
      <c r="AF38">
        <f t="shared" si="25"/>
        <v>0</v>
      </c>
      <c r="AG38">
        <f t="shared" si="25"/>
        <v>-14.573266253759515</v>
      </c>
      <c r="AH38">
        <f t="shared" si="4"/>
        <v>-658.8568013308344</v>
      </c>
      <c r="AI38">
        <f t="shared" si="26"/>
        <v>-673.43006758459387</v>
      </c>
      <c r="AJ38">
        <f t="shared" si="6"/>
        <v>22.141302577392082</v>
      </c>
      <c r="AK38">
        <f t="shared" si="20"/>
        <v>23.903325871576229</v>
      </c>
      <c r="AL38">
        <f t="shared" si="23"/>
        <v>-627.38543913562557</v>
      </c>
      <c r="AN38">
        <f t="shared" si="27"/>
        <v>0</v>
      </c>
      <c r="AO38">
        <f t="shared" si="27"/>
        <v>0</v>
      </c>
      <c r="AP38">
        <f t="shared" si="27"/>
        <v>-0.70602559894531869</v>
      </c>
      <c r="AQ38">
        <f t="shared" si="27"/>
        <v>-31.91938990744767</v>
      </c>
      <c r="AR38">
        <f t="shared" si="27"/>
        <v>-32.625415506392983</v>
      </c>
      <c r="AS38">
        <f t="shared" si="27"/>
        <v>1.072671434216063</v>
      </c>
      <c r="AT38">
        <f t="shared" si="27"/>
        <v>1.1580355200681993</v>
      </c>
      <c r="AU38">
        <f t="shared" si="24"/>
        <v>-30.394708552108725</v>
      </c>
      <c r="AW38">
        <v>35</v>
      </c>
      <c r="AX38">
        <f>IF(Z38&gt;0, (R38*SUMPRODUCT(K38:$K$98, X38:$X$98)-K38*$AZ$3)/Z38, 0)</f>
        <v>547.8092140461107</v>
      </c>
    </row>
    <row r="39" spans="5:50" x14ac:dyDescent="0.25">
      <c r="E39">
        <v>2039</v>
      </c>
      <c r="F39" s="5">
        <v>3.5571999999999999E-2</v>
      </c>
      <c r="G39">
        <v>7.0000000000000007E-2</v>
      </c>
      <c r="H39" s="5">
        <f t="shared" si="9"/>
        <v>0.12000000000000001</v>
      </c>
      <c r="I39" s="5">
        <f t="shared" si="10"/>
        <v>1.1200000000000001</v>
      </c>
      <c r="J39">
        <f t="shared" si="11"/>
        <v>0.89285714285714279</v>
      </c>
      <c r="K39">
        <f t="shared" si="21"/>
        <v>4.3255917244749365E-2</v>
      </c>
      <c r="L39" s="2">
        <v>36</v>
      </c>
      <c r="M39" s="6">
        <v>2.4761703999999999E-2</v>
      </c>
      <c r="Q39" s="4">
        <f t="shared" si="22"/>
        <v>25</v>
      </c>
      <c r="R39">
        <f t="shared" si="0"/>
        <v>50000</v>
      </c>
      <c r="S39">
        <f t="shared" si="1"/>
        <v>526.90395145487992</v>
      </c>
      <c r="U39">
        <f t="shared" si="12"/>
        <v>2.4761703999999999E-2</v>
      </c>
      <c r="V39">
        <f t="shared" si="13"/>
        <v>0.01</v>
      </c>
      <c r="W39">
        <f t="shared" si="14"/>
        <v>0.58293065015038059</v>
      </c>
      <c r="X39">
        <f t="shared" si="15"/>
        <v>1.4434356211551279E-2</v>
      </c>
      <c r="Y39">
        <f t="shared" si="16"/>
        <v>5.8293065015038057E-3</v>
      </c>
      <c r="Z39">
        <f t="shared" si="17"/>
        <v>0.56266698743732546</v>
      </c>
      <c r="AB39">
        <f t="shared" si="18"/>
        <v>319.33478130226831</v>
      </c>
      <c r="AC39">
        <f t="shared" si="19"/>
        <v>296.47145903394005</v>
      </c>
      <c r="AE39">
        <f t="shared" si="2"/>
        <v>0</v>
      </c>
      <c r="AF39">
        <f t="shared" si="25"/>
        <v>0</v>
      </c>
      <c r="AG39">
        <f t="shared" si="25"/>
        <v>-14.066674685933137</v>
      </c>
      <c r="AH39">
        <f t="shared" si="4"/>
        <v>-721.71781057756391</v>
      </c>
      <c r="AI39">
        <f t="shared" si="26"/>
        <v>-735.784485263497</v>
      </c>
      <c r="AJ39">
        <f t="shared" si="6"/>
        <v>22.863322268328261</v>
      </c>
      <c r="AK39">
        <f t="shared" si="20"/>
        <v>22.353434691158785</v>
      </c>
      <c r="AL39">
        <f t="shared" si="23"/>
        <v>-690.56772830400996</v>
      </c>
      <c r="AN39">
        <f t="shared" si="27"/>
        <v>0</v>
      </c>
      <c r="AO39">
        <f t="shared" si="27"/>
        <v>0</v>
      </c>
      <c r="AP39">
        <f t="shared" si="27"/>
        <v>-0.60846691612353454</v>
      </c>
      <c r="AQ39">
        <f t="shared" si="27"/>
        <v>-31.2185658884048</v>
      </c>
      <c r="AR39">
        <f t="shared" si="27"/>
        <v>-31.827032804528336</v>
      </c>
      <c r="AS39">
        <f t="shared" si="27"/>
        <v>0.98897397597884262</v>
      </c>
      <c r="AT39">
        <f t="shared" si="27"/>
        <v>0.96691832113667397</v>
      </c>
      <c r="AU39">
        <f t="shared" si="24"/>
        <v>-29.871140507412818</v>
      </c>
      <c r="AW39">
        <v>36</v>
      </c>
      <c r="AX39">
        <f>IF(Z39&gt;0, (R39*SUMPRODUCT(K39:$K$98, X39:$X$98)-K39*$AZ$3)/Z39, 0)</f>
        <v>526.90395145487992</v>
      </c>
    </row>
    <row r="40" spans="5:50" x14ac:dyDescent="0.25">
      <c r="E40">
        <v>2040</v>
      </c>
      <c r="F40" s="5">
        <v>3.5571999999999999E-2</v>
      </c>
      <c r="G40">
        <v>7.0000000000000007E-2</v>
      </c>
      <c r="H40" s="5">
        <f t="shared" si="9"/>
        <v>0.12000000000000001</v>
      </c>
      <c r="I40" s="5">
        <f t="shared" si="10"/>
        <v>1.1200000000000001</v>
      </c>
      <c r="J40">
        <f t="shared" si="11"/>
        <v>0.89285714285714279</v>
      </c>
      <c r="K40">
        <f t="shared" si="21"/>
        <v>3.8621354682811929E-2</v>
      </c>
      <c r="L40" s="2">
        <v>37</v>
      </c>
      <c r="M40" s="6">
        <v>2.7627288E-2</v>
      </c>
      <c r="Q40" s="4">
        <f t="shared" si="22"/>
        <v>25</v>
      </c>
      <c r="R40">
        <f t="shared" si="0"/>
        <v>50000</v>
      </c>
      <c r="S40">
        <f t="shared" si="1"/>
        <v>504.78488037726015</v>
      </c>
      <c r="U40">
        <f t="shared" si="12"/>
        <v>2.7627288E-2</v>
      </c>
      <c r="V40">
        <f t="shared" si="13"/>
        <v>0.01</v>
      </c>
      <c r="W40">
        <f t="shared" si="14"/>
        <v>0.56266698743732546</v>
      </c>
      <c r="X40">
        <f t="shared" si="15"/>
        <v>1.5544962910023372E-2</v>
      </c>
      <c r="Y40">
        <f t="shared" si="16"/>
        <v>5.6266698743732543E-3</v>
      </c>
      <c r="Z40">
        <f t="shared" si="17"/>
        <v>0.54149535465292886</v>
      </c>
      <c r="AB40">
        <f t="shared" si="18"/>
        <v>296.47145903394005</v>
      </c>
      <c r="AC40">
        <f t="shared" si="19"/>
        <v>273.33866782332075</v>
      </c>
      <c r="AE40">
        <f t="shared" si="2"/>
        <v>0</v>
      </c>
      <c r="AF40">
        <f t="shared" si="25"/>
        <v>0</v>
      </c>
      <c r="AG40">
        <f t="shared" si="25"/>
        <v>-13.537383866323221</v>
      </c>
      <c r="AH40">
        <f t="shared" si="4"/>
        <v>-777.24814550116855</v>
      </c>
      <c r="AI40">
        <f t="shared" si="26"/>
        <v>-790.78552936749179</v>
      </c>
      <c r="AJ40">
        <f t="shared" si="6"/>
        <v>23.132791210619303</v>
      </c>
      <c r="AK40">
        <f t="shared" si="20"/>
        <v>20.753002132375805</v>
      </c>
      <c r="AL40">
        <f t="shared" si="23"/>
        <v>-746.89973602449663</v>
      </c>
      <c r="AN40">
        <f t="shared" si="27"/>
        <v>0</v>
      </c>
      <c r="AO40">
        <f t="shared" si="27"/>
        <v>0</v>
      </c>
      <c r="AP40">
        <f t="shared" si="27"/>
        <v>-0.52283210377864497</v>
      </c>
      <c r="AQ40">
        <f t="shared" si="27"/>
        <v>-30.018376303958444</v>
      </c>
      <c r="AR40">
        <f t="shared" si="27"/>
        <v>-30.541208407737088</v>
      </c>
      <c r="AS40">
        <f t="shared" si="27"/>
        <v>0.89341973414876241</v>
      </c>
      <c r="AT40">
        <f t="shared" si="27"/>
        <v>0.80150905608763823</v>
      </c>
      <c r="AU40">
        <f t="shared" si="24"/>
        <v>-28.846279617500688</v>
      </c>
      <c r="AW40">
        <v>37</v>
      </c>
      <c r="AX40">
        <f>IF(Z40&gt;0, (R40*SUMPRODUCT(K40:$K$98, X40:$X$98)-K40*$AZ$3)/Z40, 0)</f>
        <v>504.78488037726015</v>
      </c>
    </row>
    <row r="41" spans="5:50" x14ac:dyDescent="0.25">
      <c r="E41">
        <v>2041</v>
      </c>
      <c r="F41" s="5">
        <v>3.5571999999999999E-2</v>
      </c>
      <c r="G41">
        <v>7.0000000000000007E-2</v>
      </c>
      <c r="H41" s="5">
        <f t="shared" si="9"/>
        <v>0.12000000000000001</v>
      </c>
      <c r="I41" s="5">
        <f t="shared" si="10"/>
        <v>1.1200000000000001</v>
      </c>
      <c r="J41">
        <f t="shared" si="11"/>
        <v>0.89285714285714279</v>
      </c>
      <c r="K41">
        <f t="shared" si="21"/>
        <v>3.4483352395367789E-2</v>
      </c>
      <c r="L41" s="2">
        <v>38</v>
      </c>
      <c r="M41" s="6">
        <v>3.0780427999999999E-2</v>
      </c>
      <c r="Q41" s="4">
        <f t="shared" si="22"/>
        <v>25</v>
      </c>
      <c r="R41">
        <f t="shared" si="0"/>
        <v>50000</v>
      </c>
      <c r="S41">
        <f t="shared" si="1"/>
        <v>482.3517336167921</v>
      </c>
      <c r="U41">
        <f t="shared" si="12"/>
        <v>3.0780427999999999E-2</v>
      </c>
      <c r="V41">
        <f t="shared" si="13"/>
        <v>0.01</v>
      </c>
      <c r="W41">
        <f t="shared" si="14"/>
        <v>0.54149535465292886</v>
      </c>
      <c r="X41">
        <f t="shared" si="15"/>
        <v>1.6667458776228942E-2</v>
      </c>
      <c r="Y41">
        <f t="shared" si="16"/>
        <v>5.414953546529289E-3</v>
      </c>
      <c r="Z41">
        <f t="shared" si="17"/>
        <v>0.51941294233017055</v>
      </c>
      <c r="AB41">
        <f t="shared" si="18"/>
        <v>273.33866782332075</v>
      </c>
      <c r="AC41">
        <f t="shared" si="19"/>
        <v>250.53973319595661</v>
      </c>
      <c r="AE41">
        <f t="shared" si="2"/>
        <v>0</v>
      </c>
      <c r="AF41">
        <f t="shared" si="25"/>
        <v>0</v>
      </c>
      <c r="AG41">
        <f t="shared" si="25"/>
        <v>-12.985323558254263</v>
      </c>
      <c r="AH41">
        <f t="shared" si="4"/>
        <v>-833.37293881144706</v>
      </c>
      <c r="AI41">
        <f t="shared" si="26"/>
        <v>-846.35826236970127</v>
      </c>
      <c r="AJ41">
        <f t="shared" si="6"/>
        <v>22.798934627364133</v>
      </c>
      <c r="AK41">
        <f t="shared" si="20"/>
        <v>19.133706747632456</v>
      </c>
      <c r="AL41">
        <f t="shared" si="23"/>
        <v>-804.42562099470467</v>
      </c>
      <c r="AN41">
        <f t="shared" si="27"/>
        <v>0</v>
      </c>
      <c r="AO41">
        <f t="shared" si="27"/>
        <v>0</v>
      </c>
      <c r="AP41">
        <f t="shared" si="27"/>
        <v>-0.44777748822715291</v>
      </c>
      <c r="AQ41">
        <f t="shared" si="27"/>
        <v>-28.737492725798408</v>
      </c>
      <c r="AR41">
        <f t="shared" si="27"/>
        <v>-29.185270214025557</v>
      </c>
      <c r="AS41">
        <f t="shared" si="27"/>
        <v>0.78618369699435064</v>
      </c>
      <c r="AT41">
        <f t="shared" si="27"/>
        <v>0.65979435240823647</v>
      </c>
      <c r="AU41">
        <f t="shared" si="24"/>
        <v>-27.73929216462297</v>
      </c>
      <c r="AW41">
        <v>38</v>
      </c>
      <c r="AX41">
        <f>IF(Z41&gt;0, (R41*SUMPRODUCT(K41:$K$98, X41:$X$98)-K41*$AZ$3)/Z41, 0)</f>
        <v>482.3517336167921</v>
      </c>
    </row>
    <row r="42" spans="5:50" x14ac:dyDescent="0.25">
      <c r="E42">
        <v>2042</v>
      </c>
      <c r="F42" s="5">
        <v>3.5571999999999999E-2</v>
      </c>
      <c r="G42">
        <v>7.0000000000000007E-2</v>
      </c>
      <c r="H42" s="5">
        <f t="shared" si="9"/>
        <v>0.12000000000000001</v>
      </c>
      <c r="I42" s="5">
        <f t="shared" si="10"/>
        <v>1.1200000000000001</v>
      </c>
      <c r="J42">
        <f t="shared" si="11"/>
        <v>0.89285714285714279</v>
      </c>
      <c r="K42">
        <f t="shared" si="21"/>
        <v>3.0788707495864095E-2</v>
      </c>
      <c r="L42" s="2">
        <v>39</v>
      </c>
      <c r="M42" s="6">
        <v>3.4133669999999998E-2</v>
      </c>
      <c r="Q42" s="4">
        <f t="shared" si="22"/>
        <v>25</v>
      </c>
      <c r="R42">
        <f t="shared" si="0"/>
        <v>50000</v>
      </c>
      <c r="S42">
        <f t="shared" si="1"/>
        <v>459.72420915849165</v>
      </c>
      <c r="U42">
        <f t="shared" si="12"/>
        <v>3.4133669999999998E-2</v>
      </c>
      <c r="V42">
        <f t="shared" si="13"/>
        <v>0.01</v>
      </c>
      <c r="W42">
        <f t="shared" si="14"/>
        <v>0.51941294233017055</v>
      </c>
      <c r="X42">
        <f t="shared" si="15"/>
        <v>1.772946996722707E-2</v>
      </c>
      <c r="Y42">
        <f t="shared" si="16"/>
        <v>5.1941294233017058E-3</v>
      </c>
      <c r="Z42">
        <f t="shared" si="17"/>
        <v>0.49648934293964181</v>
      </c>
      <c r="AB42">
        <f t="shared" si="18"/>
        <v>250.53973319595661</v>
      </c>
      <c r="AC42">
        <f t="shared" si="19"/>
        <v>228.24817053854599</v>
      </c>
      <c r="AE42">
        <f t="shared" si="2"/>
        <v>0</v>
      </c>
      <c r="AF42">
        <f t="shared" si="25"/>
        <v>0</v>
      </c>
      <c r="AG42">
        <f t="shared" si="25"/>
        <v>-12.412233573491045</v>
      </c>
      <c r="AH42">
        <f t="shared" si="4"/>
        <v>-886.47349836135356</v>
      </c>
      <c r="AI42">
        <f t="shared" si="26"/>
        <v>-898.88573193484456</v>
      </c>
      <c r="AJ42">
        <f t="shared" si="6"/>
        <v>22.291562657410623</v>
      </c>
      <c r="AK42">
        <f t="shared" si="20"/>
        <v>17.537781323716963</v>
      </c>
      <c r="AL42">
        <f t="shared" si="23"/>
        <v>-859.05638795371692</v>
      </c>
      <c r="AN42">
        <f t="shared" si="27"/>
        <v>0</v>
      </c>
      <c r="AO42">
        <f t="shared" si="27"/>
        <v>0</v>
      </c>
      <c r="AP42">
        <f t="shared" si="27"/>
        <v>-0.38215662886455976</v>
      </c>
      <c r="AQ42">
        <f t="shared" si="27"/>
        <v>-27.293373243883075</v>
      </c>
      <c r="AR42">
        <f t="shared" si="27"/>
        <v>-27.675529872747632</v>
      </c>
      <c r="AS42">
        <f t="shared" si="27"/>
        <v>0.68632840228474257</v>
      </c>
      <c r="AT42">
        <f t="shared" si="27"/>
        <v>0.53996561930234976</v>
      </c>
      <c r="AU42">
        <f t="shared" si="24"/>
        <v>-26.449235851160537</v>
      </c>
      <c r="AW42">
        <v>39</v>
      </c>
      <c r="AX42">
        <f>IF(Z42&gt;0, (R42*SUMPRODUCT(K42:$K$98, X42:$X$98)-K42*$AZ$3)/Z42, 0)</f>
        <v>459.72420915849165</v>
      </c>
    </row>
    <row r="43" spans="5:50" x14ac:dyDescent="0.25">
      <c r="E43">
        <v>2043</v>
      </c>
      <c r="F43" s="5">
        <v>3.5571999999999999E-2</v>
      </c>
      <c r="G43">
        <v>7.0000000000000007E-2</v>
      </c>
      <c r="H43" s="5">
        <f t="shared" si="9"/>
        <v>0.12000000000000001</v>
      </c>
      <c r="I43" s="5">
        <f t="shared" si="10"/>
        <v>1.1200000000000001</v>
      </c>
      <c r="J43">
        <f t="shared" si="11"/>
        <v>0.89285714285714279</v>
      </c>
      <c r="K43">
        <f t="shared" si="21"/>
        <v>2.7489917407021513E-2</v>
      </c>
      <c r="L43" s="2">
        <v>40</v>
      </c>
      <c r="M43" s="6">
        <v>3.7867151000000002E-2</v>
      </c>
      <c r="Q43" s="4">
        <f t="shared" si="22"/>
        <v>25</v>
      </c>
      <c r="R43">
        <f t="shared" si="0"/>
        <v>50000</v>
      </c>
      <c r="S43">
        <f t="shared" si="1"/>
        <v>437.27454909768306</v>
      </c>
      <c r="U43">
        <f t="shared" si="12"/>
        <v>3.7867151000000002E-2</v>
      </c>
      <c r="V43">
        <f t="shared" si="13"/>
        <v>0.01</v>
      </c>
      <c r="W43">
        <f t="shared" si="14"/>
        <v>0.49648934293964181</v>
      </c>
      <c r="X43">
        <f t="shared" si="15"/>
        <v>1.8800636918986202E-2</v>
      </c>
      <c r="Y43">
        <f t="shared" si="16"/>
        <v>4.9648934293964183E-3</v>
      </c>
      <c r="Z43">
        <f t="shared" si="17"/>
        <v>0.47272381259125917</v>
      </c>
      <c r="AB43">
        <f t="shared" si="18"/>
        <v>228.24817053854599</v>
      </c>
      <c r="AC43">
        <f t="shared" si="19"/>
        <v>206.71009199858048</v>
      </c>
      <c r="AE43">
        <f t="shared" si="2"/>
        <v>0</v>
      </c>
      <c r="AF43">
        <f t="shared" si="25"/>
        <v>0</v>
      </c>
      <c r="AG43">
        <f t="shared" si="25"/>
        <v>-11.818095314781479</v>
      </c>
      <c r="AH43">
        <f t="shared" si="4"/>
        <v>-940.03184594931008</v>
      </c>
      <c r="AI43">
        <f t="shared" si="26"/>
        <v>-951.84994126409151</v>
      </c>
      <c r="AJ43">
        <f t="shared" si="6"/>
        <v>21.538078539965511</v>
      </c>
      <c r="AK43">
        <f t="shared" si="20"/>
        <v>15.977371937698221</v>
      </c>
      <c r="AL43">
        <f t="shared" si="23"/>
        <v>-914.33449078642786</v>
      </c>
      <c r="AN43">
        <f t="shared" si="27"/>
        <v>0</v>
      </c>
      <c r="AO43">
        <f t="shared" si="27"/>
        <v>0</v>
      </c>
      <c r="AP43">
        <f t="shared" si="27"/>
        <v>-0.32487846411165078</v>
      </c>
      <c r="AQ43">
        <f t="shared" si="27"/>
        <v>-25.841397805116504</v>
      </c>
      <c r="AR43">
        <f t="shared" si="27"/>
        <v>-26.166276269228153</v>
      </c>
      <c r="AS43">
        <f t="shared" si="27"/>
        <v>0.59208000016959439</v>
      </c>
      <c r="AT43">
        <f t="shared" si="27"/>
        <v>0.43921663494858737</v>
      </c>
      <c r="AU43">
        <f t="shared" si="24"/>
        <v>-25.134979634109975</v>
      </c>
      <c r="AW43">
        <v>40</v>
      </c>
      <c r="AX43">
        <f>IF(Z43&gt;0, (R43*SUMPRODUCT(K43:$K$98, X43:$X$98)-K43*$AZ$3)/Z43, 0)</f>
        <v>437.27454909768306</v>
      </c>
    </row>
    <row r="44" spans="5:50" x14ac:dyDescent="0.25">
      <c r="E44">
        <v>2044</v>
      </c>
      <c r="F44" s="5">
        <v>3.5571999999999999E-2</v>
      </c>
      <c r="G44">
        <v>7.0000000000000007E-2</v>
      </c>
      <c r="H44" s="5">
        <f t="shared" si="9"/>
        <v>0.12000000000000001</v>
      </c>
      <c r="I44" s="5">
        <f t="shared" si="10"/>
        <v>1.1200000000000001</v>
      </c>
      <c r="J44">
        <f t="shared" si="11"/>
        <v>0.89285714285714279</v>
      </c>
      <c r="K44">
        <f t="shared" si="21"/>
        <v>2.4544569113412063E-2</v>
      </c>
      <c r="L44" s="2">
        <v>41</v>
      </c>
      <c r="M44" s="6">
        <v>4.2172894000000002E-2</v>
      </c>
      <c r="Q44" s="4">
        <f t="shared" si="22"/>
        <v>25</v>
      </c>
      <c r="R44">
        <f t="shared" si="0"/>
        <v>50000</v>
      </c>
      <c r="S44">
        <f t="shared" si="1"/>
        <v>415.13896839454912</v>
      </c>
      <c r="U44">
        <f t="shared" si="12"/>
        <v>4.2172894000000002E-2</v>
      </c>
      <c r="V44">
        <f t="shared" si="13"/>
        <v>0.01</v>
      </c>
      <c r="W44">
        <f t="shared" si="14"/>
        <v>0.47272381259125917</v>
      </c>
      <c r="X44">
        <f t="shared" si="15"/>
        <v>1.993613123968704E-2</v>
      </c>
      <c r="Y44">
        <f t="shared" si="16"/>
        <v>4.7272381259125919E-3</v>
      </c>
      <c r="Z44">
        <f t="shared" si="17"/>
        <v>0.44806044322565958</v>
      </c>
      <c r="AB44">
        <f t="shared" si="18"/>
        <v>206.71009199858048</v>
      </c>
      <c r="AC44">
        <f t="shared" si="19"/>
        <v>186.00735017910478</v>
      </c>
      <c r="AE44">
        <f t="shared" si="2"/>
        <v>0</v>
      </c>
      <c r="AF44">
        <f t="shared" si="25"/>
        <v>0</v>
      </c>
      <c r="AG44">
        <f t="shared" si="25"/>
        <v>-11.20151108064149</v>
      </c>
      <c r="AH44">
        <f t="shared" si="4"/>
        <v>-996.80656198435202</v>
      </c>
      <c r="AI44">
        <f t="shared" si="26"/>
        <v>-1008.0080730649935</v>
      </c>
      <c r="AJ44">
        <f t="shared" si="6"/>
        <v>20.702741819475705</v>
      </c>
      <c r="AK44">
        <f t="shared" si="20"/>
        <v>14.469706439900635</v>
      </c>
      <c r="AL44">
        <f t="shared" si="23"/>
        <v>-972.83562480561716</v>
      </c>
      <c r="AN44">
        <f t="shared" si="27"/>
        <v>0</v>
      </c>
      <c r="AO44">
        <f t="shared" si="27"/>
        <v>0</v>
      </c>
      <c r="AP44">
        <f t="shared" si="27"/>
        <v>-0.27493626289345607</v>
      </c>
      <c r="AQ44">
        <f t="shared" si="27"/>
        <v>-24.466187553327593</v>
      </c>
      <c r="AR44">
        <f t="shared" si="27"/>
        <v>-24.741123816221048</v>
      </c>
      <c r="AS44">
        <f t="shared" si="27"/>
        <v>0.50813987742524769</v>
      </c>
      <c r="AT44">
        <f t="shared" si="27"/>
        <v>0.35515270976492475</v>
      </c>
      <c r="AU44">
        <f t="shared" si="24"/>
        <v>-23.877831229030878</v>
      </c>
      <c r="AW44">
        <v>41</v>
      </c>
      <c r="AX44">
        <f>IF(Z44&gt;0, (R44*SUMPRODUCT(K44:$K$98, X44:$X$98)-K44*$AZ$3)/Z44, 0)</f>
        <v>415.13896839454912</v>
      </c>
    </row>
    <row r="45" spans="5:50" x14ac:dyDescent="0.25">
      <c r="E45">
        <v>2045</v>
      </c>
      <c r="F45" s="5">
        <v>3.5571999999999999E-2</v>
      </c>
      <c r="G45">
        <v>7.0000000000000007E-2</v>
      </c>
      <c r="H45" s="5">
        <f t="shared" si="9"/>
        <v>0.12000000000000001</v>
      </c>
      <c r="I45" s="5">
        <f t="shared" si="10"/>
        <v>1.1200000000000001</v>
      </c>
      <c r="J45">
        <f t="shared" si="11"/>
        <v>0.89285714285714279</v>
      </c>
      <c r="K45">
        <f t="shared" si="21"/>
        <v>2.1914793851260769E-2</v>
      </c>
      <c r="L45" s="2">
        <v>42</v>
      </c>
      <c r="M45" s="6">
        <v>4.6777600000000003E-2</v>
      </c>
      <c r="Q45" s="4">
        <f t="shared" si="22"/>
        <v>25</v>
      </c>
      <c r="R45">
        <f t="shared" si="0"/>
        <v>50000</v>
      </c>
      <c r="S45">
        <f t="shared" si="1"/>
        <v>393.093072148842</v>
      </c>
      <c r="U45">
        <f t="shared" si="12"/>
        <v>4.6777600000000003E-2</v>
      </c>
      <c r="V45">
        <f t="shared" si="13"/>
        <v>0.01</v>
      </c>
      <c r="W45">
        <f t="shared" si="14"/>
        <v>0.44806044322565958</v>
      </c>
      <c r="X45">
        <f t="shared" si="15"/>
        <v>2.0959192189032614E-2</v>
      </c>
      <c r="Y45">
        <f t="shared" si="16"/>
        <v>4.480604432256596E-3</v>
      </c>
      <c r="Z45">
        <f t="shared" si="17"/>
        <v>0.42262064660437032</v>
      </c>
      <c r="AB45">
        <f t="shared" si="18"/>
        <v>186.00735017910478</v>
      </c>
      <c r="AC45">
        <f t="shared" si="19"/>
        <v>166.12924832724201</v>
      </c>
      <c r="AE45">
        <f t="shared" si="2"/>
        <v>0</v>
      </c>
      <c r="AF45">
        <f t="shared" si="25"/>
        <v>0</v>
      </c>
      <c r="AG45">
        <f t="shared" si="25"/>
        <v>-10.565516165109258</v>
      </c>
      <c r="AH45">
        <f t="shared" si="4"/>
        <v>-1047.9596094516307</v>
      </c>
      <c r="AI45">
        <f t="shared" si="26"/>
        <v>-1058.5251256167401</v>
      </c>
      <c r="AJ45">
        <f t="shared" si="6"/>
        <v>19.878101851862766</v>
      </c>
      <c r="AK45">
        <f t="shared" si="20"/>
        <v>13.020514512537336</v>
      </c>
      <c r="AL45">
        <f t="shared" si="23"/>
        <v>-1025.6265092523399</v>
      </c>
      <c r="AN45">
        <f t="shared" si="27"/>
        <v>0</v>
      </c>
      <c r="AO45">
        <f t="shared" si="27"/>
        <v>0</v>
      </c>
      <c r="AP45">
        <f t="shared" si="27"/>
        <v>-0.23154110869053263</v>
      </c>
      <c r="AQ45">
        <f t="shared" si="27"/>
        <v>-22.965818805580234</v>
      </c>
      <c r="AR45">
        <f t="shared" si="27"/>
        <v>-23.197359914270766</v>
      </c>
      <c r="AS45">
        <f t="shared" si="27"/>
        <v>0.43562450423793747</v>
      </c>
      <c r="AT45">
        <f t="shared" si="27"/>
        <v>0.28534189137960481</v>
      </c>
      <c r="AU45">
        <f t="shared" si="24"/>
        <v>-22.476393518653225</v>
      </c>
      <c r="AW45">
        <v>42</v>
      </c>
      <c r="AX45">
        <f>IF(Z45&gt;0, (R45*SUMPRODUCT(K45:$K$98, X45:$X$98)-K45*$AZ$3)/Z45, 0)</f>
        <v>393.093072148842</v>
      </c>
    </row>
    <row r="46" spans="5:50" x14ac:dyDescent="0.25">
      <c r="E46">
        <v>2046</v>
      </c>
      <c r="F46" s="5">
        <v>3.5571999999999999E-2</v>
      </c>
      <c r="G46">
        <v>7.0000000000000007E-2</v>
      </c>
      <c r="H46" s="5">
        <f t="shared" si="9"/>
        <v>0.12000000000000001</v>
      </c>
      <c r="I46" s="5">
        <f t="shared" si="10"/>
        <v>1.1200000000000001</v>
      </c>
      <c r="J46">
        <f t="shared" si="11"/>
        <v>0.89285714285714279</v>
      </c>
      <c r="K46">
        <f t="shared" si="21"/>
        <v>1.9566780224339969E-2</v>
      </c>
      <c r="L46" s="2">
        <v>43</v>
      </c>
      <c r="M46" s="6">
        <v>5.1668436999999998E-2</v>
      </c>
      <c r="Q46" s="4">
        <f t="shared" si="22"/>
        <v>25</v>
      </c>
      <c r="R46">
        <f t="shared" si="0"/>
        <v>50000</v>
      </c>
      <c r="S46">
        <f t="shared" si="1"/>
        <v>371.34498918812614</v>
      </c>
      <c r="U46">
        <f t="shared" si="12"/>
        <v>5.1668436999999998E-2</v>
      </c>
      <c r="V46">
        <f t="shared" si="13"/>
        <v>0.01</v>
      </c>
      <c r="W46">
        <f t="shared" si="14"/>
        <v>0.42262064660437032</v>
      </c>
      <c r="X46">
        <f t="shared" si="15"/>
        <v>2.1836148253977172E-2</v>
      </c>
      <c r="Y46">
        <f t="shared" si="16"/>
        <v>4.2262064660437033E-3</v>
      </c>
      <c r="Z46">
        <f t="shared" si="17"/>
        <v>0.39655829188434943</v>
      </c>
      <c r="AB46">
        <f t="shared" si="18"/>
        <v>166.12924832724201</v>
      </c>
      <c r="AC46">
        <f t="shared" si="19"/>
        <v>147.25993461225551</v>
      </c>
      <c r="AE46">
        <f t="shared" si="2"/>
        <v>0</v>
      </c>
      <c r="AF46">
        <f t="shared" si="25"/>
        <v>0</v>
      </c>
      <c r="AG46">
        <f t="shared" si="25"/>
        <v>-9.9139572971087357</v>
      </c>
      <c r="AH46">
        <f t="shared" si="4"/>
        <v>-1091.8074126988586</v>
      </c>
      <c r="AI46">
        <f t="shared" si="26"/>
        <v>-1101.7213699959673</v>
      </c>
      <c r="AJ46">
        <f t="shared" si="6"/>
        <v>18.869313714986504</v>
      </c>
      <c r="AK46">
        <f t="shared" si="20"/>
        <v>11.629047382906942</v>
      </c>
      <c r="AL46">
        <f t="shared" si="23"/>
        <v>-1071.2230088980739</v>
      </c>
      <c r="AN46">
        <f t="shared" si="27"/>
        <v>0</v>
      </c>
      <c r="AO46">
        <f t="shared" si="27"/>
        <v>0</v>
      </c>
      <c r="AP46">
        <f t="shared" si="27"/>
        <v>-0.19398422358601813</v>
      </c>
      <c r="AQ46">
        <f t="shared" si="27"/>
        <v>-21.363155691583813</v>
      </c>
      <c r="AR46">
        <f t="shared" si="27"/>
        <v>-21.557139915169831</v>
      </c>
      <c r="AS46">
        <f t="shared" si="27"/>
        <v>0.3692117144452649</v>
      </c>
      <c r="AT46">
        <f t="shared" si="27"/>
        <v>0.22754301435977603</v>
      </c>
      <c r="AU46">
        <f t="shared" si="24"/>
        <v>-20.960385186364793</v>
      </c>
      <c r="AW46">
        <v>43</v>
      </c>
      <c r="AX46">
        <f>IF(Z46&gt;0, (R46*SUMPRODUCT(K46:$K$98, X46:$X$98)-K46*$AZ$3)/Z46, 0)</f>
        <v>371.34498918812614</v>
      </c>
    </row>
    <row r="47" spans="5:50" x14ac:dyDescent="0.25">
      <c r="E47">
        <v>2047</v>
      </c>
      <c r="F47" s="5">
        <v>3.5571999999999999E-2</v>
      </c>
      <c r="G47">
        <v>7.0000000000000007E-2</v>
      </c>
      <c r="H47" s="5">
        <f t="shared" si="9"/>
        <v>0.12000000000000001</v>
      </c>
      <c r="I47" s="5">
        <f t="shared" si="10"/>
        <v>1.1200000000000001</v>
      </c>
      <c r="J47">
        <f t="shared" si="11"/>
        <v>0.89285714285714279</v>
      </c>
      <c r="K47">
        <f t="shared" si="21"/>
        <v>1.7470339486017828E-2</v>
      </c>
      <c r="L47" s="2">
        <v>44</v>
      </c>
      <c r="M47" s="6">
        <v>5.7177164000000003E-2</v>
      </c>
      <c r="Q47" s="4">
        <f t="shared" si="22"/>
        <v>25</v>
      </c>
      <c r="R47">
        <f t="shared" si="0"/>
        <v>50000</v>
      </c>
      <c r="S47">
        <f t="shared" si="1"/>
        <v>350.22397381079827</v>
      </c>
      <c r="U47">
        <f t="shared" si="12"/>
        <v>5.7177164000000003E-2</v>
      </c>
      <c r="V47">
        <f t="shared" si="13"/>
        <v>0.01</v>
      </c>
      <c r="W47">
        <f t="shared" si="14"/>
        <v>0.39655829188434943</v>
      </c>
      <c r="X47">
        <f t="shared" si="15"/>
        <v>2.2674078490631317E-2</v>
      </c>
      <c r="Y47">
        <f t="shared" si="16"/>
        <v>3.9655829188434948E-3</v>
      </c>
      <c r="Z47">
        <f t="shared" si="17"/>
        <v>0.36991863047487467</v>
      </c>
      <c r="AB47">
        <f t="shared" si="18"/>
        <v>147.25993461225551</v>
      </c>
      <c r="AC47">
        <f t="shared" si="19"/>
        <v>129.55437275155887</v>
      </c>
      <c r="AE47">
        <f t="shared" si="2"/>
        <v>0</v>
      </c>
      <c r="AF47">
        <f t="shared" si="25"/>
        <v>0</v>
      </c>
      <c r="AG47">
        <f t="shared" si="25"/>
        <v>-9.2479657618718658</v>
      </c>
      <c r="AH47">
        <f t="shared" si="4"/>
        <v>-1133.7039245315659</v>
      </c>
      <c r="AI47">
        <f t="shared" si="26"/>
        <v>-1142.9518902934378</v>
      </c>
      <c r="AJ47">
        <f t="shared" si="6"/>
        <v>17.705561860696633</v>
      </c>
      <c r="AK47">
        <f t="shared" si="20"/>
        <v>10.308195422857887</v>
      </c>
      <c r="AL47">
        <f t="shared" si="23"/>
        <v>-1114.9381330098834</v>
      </c>
      <c r="AN47">
        <f t="shared" si="27"/>
        <v>0</v>
      </c>
      <c r="AO47">
        <f t="shared" si="27"/>
        <v>0</v>
      </c>
      <c r="AP47">
        <f t="shared" si="27"/>
        <v>-0.16156510141497099</v>
      </c>
      <c r="AQ47">
        <f t="shared" si="27"/>
        <v>-19.806192438197193</v>
      </c>
      <c r="AR47">
        <f t="shared" si="27"/>
        <v>-19.967757539612165</v>
      </c>
      <c r="AS47">
        <f t="shared" si="27"/>
        <v>0.30932217649705968</v>
      </c>
      <c r="AT47">
        <f t="shared" si="27"/>
        <v>0.18008767352554239</v>
      </c>
      <c r="AU47">
        <f t="shared" si="24"/>
        <v>-19.478347689589562</v>
      </c>
      <c r="AW47">
        <v>44</v>
      </c>
      <c r="AX47">
        <f>IF(Z47&gt;0, (R47*SUMPRODUCT(K47:$K$98, X47:$X$98)-K47*$AZ$3)/Z47, 0)</f>
        <v>350.22397381079827</v>
      </c>
    </row>
    <row r="48" spans="5:50" x14ac:dyDescent="0.25">
      <c r="E48">
        <v>2048</v>
      </c>
      <c r="F48" s="5">
        <v>3.5571999999999999E-2</v>
      </c>
      <c r="G48">
        <v>7.0000000000000007E-2</v>
      </c>
      <c r="H48" s="5">
        <f t="shared" si="9"/>
        <v>0.12000000000000001</v>
      </c>
      <c r="I48" s="5">
        <f t="shared" si="10"/>
        <v>1.1200000000000001</v>
      </c>
      <c r="J48">
        <f t="shared" si="11"/>
        <v>0.89285714285714279</v>
      </c>
      <c r="K48">
        <f t="shared" si="21"/>
        <v>1.5598517398230203E-2</v>
      </c>
      <c r="L48" s="2">
        <v>45</v>
      </c>
      <c r="M48" s="6">
        <v>6.3388860000000005E-2</v>
      </c>
      <c r="Q48" s="4">
        <f t="shared" si="22"/>
        <v>25</v>
      </c>
      <c r="R48">
        <f t="shared" si="0"/>
        <v>50000</v>
      </c>
      <c r="S48">
        <f t="shared" si="1"/>
        <v>329.70694757085556</v>
      </c>
      <c r="U48">
        <f t="shared" si="12"/>
        <v>6.3388860000000005E-2</v>
      </c>
      <c r="V48">
        <f t="shared" si="13"/>
        <v>0.01</v>
      </c>
      <c r="W48">
        <f t="shared" si="14"/>
        <v>0.36991863047487467</v>
      </c>
      <c r="X48">
        <f t="shared" si="15"/>
        <v>2.3448720278563567E-2</v>
      </c>
      <c r="Y48">
        <f t="shared" si="16"/>
        <v>3.6991863047487468E-3</v>
      </c>
      <c r="Z48">
        <f t="shared" si="17"/>
        <v>0.34277072389156238</v>
      </c>
      <c r="AB48">
        <f t="shared" si="18"/>
        <v>129.55437275155887</v>
      </c>
      <c r="AC48">
        <f t="shared" si="19"/>
        <v>113.01388909093957</v>
      </c>
      <c r="AE48">
        <f t="shared" si="2"/>
        <v>0</v>
      </c>
      <c r="AF48">
        <f t="shared" si="25"/>
        <v>0</v>
      </c>
      <c r="AG48">
        <f t="shared" si="25"/>
        <v>-8.5692680972890596</v>
      </c>
      <c r="AH48">
        <f t="shared" si="4"/>
        <v>-1172.4360139281785</v>
      </c>
      <c r="AI48">
        <f t="shared" si="26"/>
        <v>-1181.0052820254675</v>
      </c>
      <c r="AJ48">
        <f t="shared" si="6"/>
        <v>16.540483660619302</v>
      </c>
      <c r="AK48">
        <f t="shared" si="20"/>
        <v>9.0688060926091225</v>
      </c>
      <c r="AL48">
        <f t="shared" si="23"/>
        <v>-1155.3959922722393</v>
      </c>
      <c r="AN48">
        <f t="shared" si="27"/>
        <v>0</v>
      </c>
      <c r="AO48">
        <f t="shared" si="27"/>
        <v>0</v>
      </c>
      <c r="AP48">
        <f t="shared" si="27"/>
        <v>-0.13366787750566242</v>
      </c>
      <c r="AQ48">
        <f t="shared" si="27"/>
        <v>-18.288263561570361</v>
      </c>
      <c r="AR48">
        <f t="shared" si="27"/>
        <v>-18.421931439076022</v>
      </c>
      <c r="AS48">
        <f t="shared" si="27"/>
        <v>0.25800702215531257</v>
      </c>
      <c r="AT48">
        <f t="shared" si="27"/>
        <v>0.14145992961673948</v>
      </c>
      <c r="AU48">
        <f t="shared" si="24"/>
        <v>-18.022464487303974</v>
      </c>
      <c r="AW48">
        <v>45</v>
      </c>
      <c r="AX48">
        <f>IF(Z48&gt;0, (R48*SUMPRODUCT(K48:$K$98, X48:$X$98)-K48*$AZ$3)/Z48, 0)</f>
        <v>329.70694757085556</v>
      </c>
    </row>
    <row r="49" spans="5:50" x14ac:dyDescent="0.25">
      <c r="E49">
        <v>2049</v>
      </c>
      <c r="F49" s="5">
        <v>3.5571999999999999E-2</v>
      </c>
      <c r="G49">
        <v>7.0000000000000007E-2</v>
      </c>
      <c r="H49" s="5">
        <f t="shared" si="9"/>
        <v>0.12000000000000001</v>
      </c>
      <c r="I49" s="5">
        <f t="shared" si="10"/>
        <v>1.1200000000000001</v>
      </c>
      <c r="J49">
        <f t="shared" si="11"/>
        <v>0.89285714285714279</v>
      </c>
      <c r="K49">
        <f t="shared" si="21"/>
        <v>1.3927247676991251E-2</v>
      </c>
      <c r="L49" s="2">
        <v>46</v>
      </c>
      <c r="M49" s="6">
        <v>7.0498397000000004E-2</v>
      </c>
      <c r="Q49" s="4">
        <f t="shared" si="22"/>
        <v>25</v>
      </c>
      <c r="R49">
        <f t="shared" si="0"/>
        <v>50000</v>
      </c>
      <c r="S49">
        <f t="shared" si="1"/>
        <v>309.79752920501778</v>
      </c>
      <c r="U49">
        <f t="shared" si="12"/>
        <v>7.0498397000000004E-2</v>
      </c>
      <c r="V49">
        <f t="shared" si="13"/>
        <v>0.01</v>
      </c>
      <c r="W49">
        <f t="shared" si="14"/>
        <v>0.34277072389156238</v>
      </c>
      <c r="X49">
        <f t="shared" si="15"/>
        <v>2.4164786572884751E-2</v>
      </c>
      <c r="Y49">
        <f t="shared" si="16"/>
        <v>3.4277072389156237E-3</v>
      </c>
      <c r="Z49">
        <f t="shared" si="17"/>
        <v>0.31517823007976203</v>
      </c>
      <c r="AB49">
        <f t="shared" si="18"/>
        <v>113.01388909093957</v>
      </c>
      <c r="AC49">
        <f t="shared" si="19"/>
        <v>97.641436937920886</v>
      </c>
      <c r="AE49">
        <f t="shared" si="2"/>
        <v>0</v>
      </c>
      <c r="AF49">
        <f t="shared" si="25"/>
        <v>0</v>
      </c>
      <c r="AG49">
        <f t="shared" si="25"/>
        <v>-7.8794557519940511</v>
      </c>
      <c r="AH49">
        <f t="shared" si="4"/>
        <v>-1208.2393286442375</v>
      </c>
      <c r="AI49">
        <f t="shared" si="26"/>
        <v>-1216.1187843962316</v>
      </c>
      <c r="AJ49">
        <f t="shared" si="6"/>
        <v>15.372452153018685</v>
      </c>
      <c r="AK49">
        <f t="shared" si="20"/>
        <v>7.9109722363657706</v>
      </c>
      <c r="AL49">
        <f t="shared" si="23"/>
        <v>-1192.8353600068472</v>
      </c>
      <c r="AN49">
        <f t="shared" si="27"/>
        <v>0</v>
      </c>
      <c r="AO49">
        <f t="shared" si="27"/>
        <v>0</v>
      </c>
      <c r="AP49">
        <f t="shared" si="27"/>
        <v>-0.1097391318179145</v>
      </c>
      <c r="AQ49">
        <f t="shared" si="27"/>
        <v>-16.827448383109925</v>
      </c>
      <c r="AR49">
        <f t="shared" si="27"/>
        <v>-16.937187514927842</v>
      </c>
      <c r="AS49">
        <f t="shared" si="27"/>
        <v>0.21409594853778863</v>
      </c>
      <c r="AT49">
        <f t="shared" si="27"/>
        <v>0.11017806970166746</v>
      </c>
      <c r="AU49">
        <f t="shared" si="24"/>
        <v>-16.612913496688385</v>
      </c>
      <c r="AW49">
        <v>46</v>
      </c>
      <c r="AX49">
        <f>IF(Z49&gt;0, (R49*SUMPRODUCT(K49:$K$98, X49:$X$98)-K49*$AZ$3)/Z49, 0)</f>
        <v>309.79752920501778</v>
      </c>
    </row>
    <row r="50" spans="5:50" x14ac:dyDescent="0.25">
      <c r="E50">
        <v>2050</v>
      </c>
      <c r="F50" s="5">
        <v>3.5571999999999999E-2</v>
      </c>
      <c r="G50">
        <v>7.0000000000000007E-2</v>
      </c>
      <c r="H50" s="5">
        <f t="shared" si="9"/>
        <v>0.12000000000000001</v>
      </c>
      <c r="I50" s="5">
        <f t="shared" si="10"/>
        <v>1.1200000000000001</v>
      </c>
      <c r="J50">
        <f t="shared" si="11"/>
        <v>0.89285714285714279</v>
      </c>
      <c r="K50">
        <f t="shared" si="21"/>
        <v>1.2435042568742187E-2</v>
      </c>
      <c r="L50" s="2">
        <v>47</v>
      </c>
      <c r="M50" s="6">
        <v>7.8701599999999997E-2</v>
      </c>
      <c r="Q50" s="4">
        <f t="shared" si="22"/>
        <v>25</v>
      </c>
      <c r="R50">
        <f t="shared" si="0"/>
        <v>50000</v>
      </c>
      <c r="S50">
        <f t="shared" si="1"/>
        <v>290.42887028219667</v>
      </c>
      <c r="U50">
        <f t="shared" si="12"/>
        <v>7.8701599999999997E-2</v>
      </c>
      <c r="V50">
        <f t="shared" si="13"/>
        <v>0.01</v>
      </c>
      <c r="W50">
        <f t="shared" si="14"/>
        <v>0.31517823007976203</v>
      </c>
      <c r="X50">
        <f t="shared" si="15"/>
        <v>2.4805030992445399E-2</v>
      </c>
      <c r="Y50">
        <f t="shared" si="16"/>
        <v>3.1517823007976204E-3</v>
      </c>
      <c r="Z50">
        <f t="shared" si="17"/>
        <v>0.28722141678651902</v>
      </c>
      <c r="AB50">
        <f t="shared" si="18"/>
        <v>97.641436937920886</v>
      </c>
      <c r="AC50">
        <f t="shared" si="19"/>
        <v>83.417391598160677</v>
      </c>
      <c r="AE50">
        <f t="shared" si="2"/>
        <v>0</v>
      </c>
      <c r="AF50">
        <f t="shared" si="25"/>
        <v>0</v>
      </c>
      <c r="AG50">
        <f t="shared" si="25"/>
        <v>-7.1805354196629754</v>
      </c>
      <c r="AH50">
        <f t="shared" si="4"/>
        <v>-1240.25154962227</v>
      </c>
      <c r="AI50">
        <f t="shared" si="26"/>
        <v>-1247.4320850419329</v>
      </c>
      <c r="AJ50">
        <f t="shared" si="6"/>
        <v>14.22404533976021</v>
      </c>
      <c r="AK50">
        <f t="shared" si="20"/>
        <v>6.8349005856544629</v>
      </c>
      <c r="AL50">
        <f t="shared" si="23"/>
        <v>-1226.3731391165184</v>
      </c>
      <c r="AN50">
        <f t="shared" si="27"/>
        <v>0</v>
      </c>
      <c r="AO50">
        <f t="shared" si="27"/>
        <v>0</v>
      </c>
      <c r="AP50">
        <f t="shared" si="27"/>
        <v>-8.9290263609870149E-2</v>
      </c>
      <c r="AQ50">
        <f t="shared" si="27"/>
        <v>-15.422580815501391</v>
      </c>
      <c r="AR50">
        <f t="shared" si="27"/>
        <v>-15.511871079111259</v>
      </c>
      <c r="AS50">
        <f t="shared" si="27"/>
        <v>0.17687660929963714</v>
      </c>
      <c r="AT50">
        <f t="shared" si="27"/>
        <v>8.4992279735734158E-2</v>
      </c>
      <c r="AU50">
        <f t="shared" si="24"/>
        <v>-15.25000219007589</v>
      </c>
      <c r="AW50">
        <v>47</v>
      </c>
      <c r="AX50">
        <f>IF(Z50&gt;0, (R50*SUMPRODUCT(K50:$K$98, X50:$X$98)-K50*$AZ$3)/Z50, 0)</f>
        <v>290.42887028219667</v>
      </c>
    </row>
    <row r="51" spans="5:50" x14ac:dyDescent="0.25">
      <c r="E51">
        <v>2051</v>
      </c>
      <c r="F51" s="5">
        <v>3.5571999999999999E-2</v>
      </c>
      <c r="G51">
        <v>7.0000000000000007E-2</v>
      </c>
      <c r="H51" s="5">
        <f t="shared" si="9"/>
        <v>0.12000000000000001</v>
      </c>
      <c r="I51" s="5">
        <f t="shared" si="10"/>
        <v>1.1200000000000001</v>
      </c>
      <c r="J51">
        <f t="shared" si="11"/>
        <v>0.89285714285714279</v>
      </c>
      <c r="K51">
        <f t="shared" si="21"/>
        <v>1.1102716579234095E-2</v>
      </c>
      <c r="L51" s="2">
        <v>48</v>
      </c>
      <c r="M51" s="6">
        <v>8.8159118999999994E-2</v>
      </c>
      <c r="Q51" s="4">
        <f t="shared" si="22"/>
        <v>25</v>
      </c>
      <c r="R51">
        <f t="shared" si="0"/>
        <v>50000</v>
      </c>
      <c r="S51">
        <f t="shared" si="1"/>
        <v>271.47363822591757</v>
      </c>
      <c r="U51">
        <f t="shared" si="12"/>
        <v>8.8159118999999994E-2</v>
      </c>
      <c r="V51">
        <f t="shared" si="13"/>
        <v>0.01</v>
      </c>
      <c r="W51">
        <f t="shared" si="14"/>
        <v>0.28722141678651902</v>
      </c>
      <c r="X51">
        <f t="shared" si="15"/>
        <v>2.5321187061831327E-2</v>
      </c>
      <c r="Y51">
        <f t="shared" si="16"/>
        <v>2.8722141678651902E-3</v>
      </c>
      <c r="Z51">
        <f t="shared" si="17"/>
        <v>0.25902801555682248</v>
      </c>
      <c r="AB51">
        <f t="shared" si="18"/>
        <v>83.417391598160677</v>
      </c>
      <c r="AC51">
        <f t="shared" si="19"/>
        <v>70.319277785650172</v>
      </c>
      <c r="AE51">
        <f t="shared" si="2"/>
        <v>0</v>
      </c>
      <c r="AF51">
        <f t="shared" si="25"/>
        <v>0</v>
      </c>
      <c r="AG51">
        <f t="shared" si="25"/>
        <v>-6.4757003889205622</v>
      </c>
      <c r="AH51">
        <f t="shared" si="4"/>
        <v>-1266.0593530915664</v>
      </c>
      <c r="AI51">
        <f t="shared" si="26"/>
        <v>-1272.535053480487</v>
      </c>
      <c r="AJ51">
        <f t="shared" si="6"/>
        <v>13.098113812510505</v>
      </c>
      <c r="AK51">
        <f t="shared" si="20"/>
        <v>5.8392174118712479</v>
      </c>
      <c r="AL51">
        <f t="shared" si="23"/>
        <v>-1253.5977222561053</v>
      </c>
      <c r="AN51">
        <f t="shared" si="27"/>
        <v>0</v>
      </c>
      <c r="AO51">
        <f t="shared" si="27"/>
        <v>0</v>
      </c>
      <c r="AP51">
        <f t="shared" si="27"/>
        <v>-7.1897866070221E-2</v>
      </c>
      <c r="AQ51">
        <f t="shared" si="27"/>
        <v>-14.056698169864127</v>
      </c>
      <c r="AR51">
        <f t="shared" si="27"/>
        <v>-14.128596035934349</v>
      </c>
      <c r="AS51">
        <f t="shared" si="27"/>
        <v>0.14542464538285549</v>
      </c>
      <c r="AT51">
        <f t="shared" si="27"/>
        <v>6.4831175968535312E-2</v>
      </c>
      <c r="AU51">
        <f t="shared" si="24"/>
        <v>-13.918340214582958</v>
      </c>
      <c r="AW51">
        <v>48</v>
      </c>
      <c r="AX51">
        <f>IF(Z51&gt;0, (R51*SUMPRODUCT(K51:$K$98, X51:$X$98)-K51*$AZ$3)/Z51, 0)</f>
        <v>271.47363822591757</v>
      </c>
    </row>
    <row r="52" spans="5:50" x14ac:dyDescent="0.25">
      <c r="E52">
        <v>2052</v>
      </c>
      <c r="F52" s="5">
        <v>3.5571999999999999E-2</v>
      </c>
      <c r="G52">
        <v>7.0000000000000007E-2</v>
      </c>
      <c r="H52" s="5">
        <f t="shared" si="9"/>
        <v>0.12000000000000001</v>
      </c>
      <c r="I52" s="5">
        <f t="shared" si="10"/>
        <v>1.1200000000000001</v>
      </c>
      <c r="J52">
        <f t="shared" si="11"/>
        <v>0.89285714285714279</v>
      </c>
      <c r="K52">
        <f t="shared" si="21"/>
        <v>9.9131398028875842E-3</v>
      </c>
      <c r="L52" s="2">
        <v>49</v>
      </c>
      <c r="M52" s="6">
        <v>9.9426106E-2</v>
      </c>
      <c r="Q52" s="4">
        <f t="shared" si="22"/>
        <v>25</v>
      </c>
      <c r="R52">
        <f t="shared" si="0"/>
        <v>50000</v>
      </c>
      <c r="S52">
        <f t="shared" si="1"/>
        <v>252.89183755890485</v>
      </c>
      <c r="U52">
        <f t="shared" si="12"/>
        <v>9.9426106E-2</v>
      </c>
      <c r="V52">
        <f t="shared" si="13"/>
        <v>0.01</v>
      </c>
      <c r="W52">
        <f t="shared" si="14"/>
        <v>0.25902801555682248</v>
      </c>
      <c r="X52">
        <f t="shared" si="15"/>
        <v>2.5754146931722281E-2</v>
      </c>
      <c r="Y52">
        <f t="shared" si="16"/>
        <v>2.5902801555682249E-3</v>
      </c>
      <c r="Z52">
        <f t="shared" si="17"/>
        <v>0.23068358846953196</v>
      </c>
      <c r="AB52">
        <f t="shared" si="18"/>
        <v>70.319277785650172</v>
      </c>
      <c r="AC52">
        <f t="shared" si="19"/>
        <v>58.337996582742136</v>
      </c>
      <c r="AE52">
        <f t="shared" si="2"/>
        <v>0</v>
      </c>
      <c r="AF52">
        <f t="shared" si="25"/>
        <v>0</v>
      </c>
      <c r="AG52">
        <f t="shared" si="25"/>
        <v>-5.7670897117382989</v>
      </c>
      <c r="AH52">
        <f t="shared" si="4"/>
        <v>-1287.707346586114</v>
      </c>
      <c r="AI52">
        <f t="shared" si="26"/>
        <v>-1293.4744362978522</v>
      </c>
      <c r="AJ52">
        <f t="shared" si="6"/>
        <v>11.981281202908036</v>
      </c>
      <c r="AK52">
        <f t="shared" si="20"/>
        <v>4.9223494449955121</v>
      </c>
      <c r="AL52">
        <f t="shared" si="23"/>
        <v>-1276.5708056499486</v>
      </c>
      <c r="AN52">
        <f t="shared" si="27"/>
        <v>0</v>
      </c>
      <c r="AO52">
        <f t="shared" si="27"/>
        <v>0</v>
      </c>
      <c r="AP52">
        <f t="shared" si="27"/>
        <v>-5.7169966568256417E-2</v>
      </c>
      <c r="AQ52">
        <f t="shared" si="27"/>
        <v>-12.765222951913564</v>
      </c>
      <c r="AR52">
        <f t="shared" si="27"/>
        <v>-12.822392918481819</v>
      </c>
      <c r="AS52">
        <f t="shared" si="27"/>
        <v>0.11877211558213649</v>
      </c>
      <c r="AT52">
        <f t="shared" si="27"/>
        <v>4.8795938206906621E-2</v>
      </c>
      <c r="AU52">
        <f t="shared" si="24"/>
        <v>-12.654824864692776</v>
      </c>
      <c r="AW52">
        <v>49</v>
      </c>
      <c r="AX52">
        <f>IF(Z52&gt;0, (R52*SUMPRODUCT(K52:$K$98, X52:$X$98)-K52*$AZ$3)/Z52, 0)</f>
        <v>252.89183755890485</v>
      </c>
    </row>
    <row r="53" spans="5:50" x14ac:dyDescent="0.25">
      <c r="E53">
        <v>2053</v>
      </c>
      <c r="F53" s="5">
        <v>3.5571999999999999E-2</v>
      </c>
      <c r="G53">
        <v>7.0000000000000007E-2</v>
      </c>
      <c r="H53" s="5">
        <f t="shared" si="9"/>
        <v>0.12000000000000001</v>
      </c>
      <c r="I53" s="5">
        <f t="shared" si="10"/>
        <v>1.1200000000000001</v>
      </c>
      <c r="J53">
        <f t="shared" si="11"/>
        <v>0.89285714285714279</v>
      </c>
      <c r="K53">
        <f t="shared" si="21"/>
        <v>8.8510176811496272E-3</v>
      </c>
      <c r="L53" s="2">
        <v>50</v>
      </c>
      <c r="M53" s="6">
        <v>0.112419382</v>
      </c>
      <c r="Q53" s="4">
        <f t="shared" si="22"/>
        <v>25</v>
      </c>
      <c r="R53">
        <f t="shared" si="0"/>
        <v>50000</v>
      </c>
      <c r="S53">
        <f t="shared" si="1"/>
        <v>234.26702815246736</v>
      </c>
      <c r="U53">
        <f t="shared" si="12"/>
        <v>0.112419382</v>
      </c>
      <c r="V53">
        <f t="shared" si="13"/>
        <v>0.01</v>
      </c>
      <c r="W53">
        <f t="shared" si="14"/>
        <v>0.23068358846953196</v>
      </c>
      <c r="X53">
        <f t="shared" si="15"/>
        <v>2.5933306453287109E-2</v>
      </c>
      <c r="Y53">
        <f t="shared" si="16"/>
        <v>2.3068358846953197E-3</v>
      </c>
      <c r="Z53">
        <f t="shared" si="17"/>
        <v>0.20244344613154952</v>
      </c>
      <c r="AB53">
        <f t="shared" si="18"/>
        <v>58.337996582742136</v>
      </c>
      <c r="AC53">
        <f t="shared" si="19"/>
        <v>47.425824494182223</v>
      </c>
      <c r="AE53">
        <f t="shared" si="2"/>
        <v>0</v>
      </c>
      <c r="AF53">
        <f t="shared" si="25"/>
        <v>0</v>
      </c>
      <c r="AG53">
        <f t="shared" si="25"/>
        <v>-5.0610861532887377</v>
      </c>
      <c r="AH53">
        <f t="shared" si="4"/>
        <v>-1296.6653226643555</v>
      </c>
      <c r="AI53">
        <f t="shared" si="26"/>
        <v>-1301.7264088176441</v>
      </c>
      <c r="AJ53">
        <f t="shared" si="6"/>
        <v>10.912172088559913</v>
      </c>
      <c r="AK53">
        <f t="shared" si="20"/>
        <v>4.0836597607919503</v>
      </c>
      <c r="AL53">
        <f t="shared" si="23"/>
        <v>-1286.7305769682923</v>
      </c>
      <c r="AN53">
        <f t="shared" si="27"/>
        <v>0</v>
      </c>
      <c r="AO53">
        <f t="shared" si="27"/>
        <v>0</v>
      </c>
      <c r="AP53">
        <f t="shared" si="27"/>
        <v>-4.4795763028580168E-2</v>
      </c>
      <c r="AQ53">
        <f t="shared" si="27"/>
        <v>-11.476807697435797</v>
      </c>
      <c r="AR53">
        <f t="shared" si="27"/>
        <v>-11.521603460464377</v>
      </c>
      <c r="AS53">
        <f t="shared" si="27"/>
        <v>9.6583828095591254E-2</v>
      </c>
      <c r="AT53">
        <f t="shared" si="27"/>
        <v>3.6144544746568807E-2</v>
      </c>
      <c r="AU53">
        <f t="shared" si="24"/>
        <v>-11.388875087622218</v>
      </c>
      <c r="AW53">
        <v>50</v>
      </c>
      <c r="AX53">
        <f>IF(Z53&gt;0, (R53*SUMPRODUCT(K53:$K$98, X53:$X$98)-K53*$AZ$3)/Z53, 0)</f>
        <v>234.26702815246736</v>
      </c>
    </row>
    <row r="54" spans="5:50" x14ac:dyDescent="0.25">
      <c r="E54">
        <v>2054</v>
      </c>
      <c r="F54" s="5">
        <v>3.5571999999999999E-2</v>
      </c>
      <c r="G54">
        <v>7.0000000000000007E-2</v>
      </c>
      <c r="H54" s="5">
        <f t="shared" si="9"/>
        <v>0.12000000000000001</v>
      </c>
      <c r="I54" s="5">
        <f t="shared" si="10"/>
        <v>1.1200000000000001</v>
      </c>
      <c r="J54">
        <f t="shared" si="11"/>
        <v>0.89285714285714279</v>
      </c>
      <c r="K54">
        <f t="shared" si="21"/>
        <v>7.9026943581693102E-3</v>
      </c>
      <c r="L54" s="2">
        <v>51</v>
      </c>
      <c r="M54" s="6">
        <v>0.12734142500000001</v>
      </c>
      <c r="Q54" s="4">
        <f t="shared" si="22"/>
        <v>25</v>
      </c>
      <c r="R54">
        <f t="shared" si="0"/>
        <v>50000</v>
      </c>
      <c r="S54">
        <f t="shared" si="1"/>
        <v>215.32076305322914</v>
      </c>
      <c r="U54">
        <f t="shared" si="12"/>
        <v>0.12734142500000001</v>
      </c>
      <c r="V54">
        <f t="shared" si="13"/>
        <v>0.01</v>
      </c>
      <c r="W54">
        <f t="shared" si="14"/>
        <v>0.20244344613154952</v>
      </c>
      <c r="X54">
        <f t="shared" si="15"/>
        <v>2.5779436912302254E-2</v>
      </c>
      <c r="Y54">
        <f t="shared" si="16"/>
        <v>2.0244344613154952E-3</v>
      </c>
      <c r="Z54">
        <f t="shared" si="17"/>
        <v>0.17463957475793176</v>
      </c>
      <c r="AB54">
        <f t="shared" si="18"/>
        <v>47.425824494182223</v>
      </c>
      <c r="AC54">
        <f t="shared" si="19"/>
        <v>37.603526496169323</v>
      </c>
      <c r="AE54">
        <f t="shared" si="2"/>
        <v>0</v>
      </c>
      <c r="AF54">
        <f t="shared" si="25"/>
        <v>0</v>
      </c>
      <c r="AG54">
        <f t="shared" si="25"/>
        <v>-4.365989368948294</v>
      </c>
      <c r="AH54">
        <f t="shared" si="4"/>
        <v>-1288.9718456151127</v>
      </c>
      <c r="AI54">
        <f t="shared" si="26"/>
        <v>-1293.3378349840609</v>
      </c>
      <c r="AJ54">
        <f t="shared" si="6"/>
        <v>9.8222979980128997</v>
      </c>
      <c r="AK54">
        <f t="shared" si="20"/>
        <v>3.319807714592756</v>
      </c>
      <c r="AL54">
        <f t="shared" si="23"/>
        <v>-1280.1957292714553</v>
      </c>
      <c r="AN54">
        <f t="shared" si="27"/>
        <v>0</v>
      </c>
      <c r="AO54">
        <f t="shared" si="27"/>
        <v>0</v>
      </c>
      <c r="AP54">
        <f t="shared" si="27"/>
        <v>-3.4503079553814868E-2</v>
      </c>
      <c r="AQ54">
        <f t="shared" si="27"/>
        <v>-10.186350532181635</v>
      </c>
      <c r="AR54">
        <f t="shared" si="27"/>
        <v>-10.220853611735448</v>
      </c>
      <c r="AS54">
        <f t="shared" si="27"/>
        <v>7.7622618973154256E-2</v>
      </c>
      <c r="AT54">
        <f t="shared" si="27"/>
        <v>2.6235425696319124E-2</v>
      </c>
      <c r="AU54">
        <f t="shared" si="24"/>
        <v>-10.116995567065976</v>
      </c>
      <c r="AW54">
        <v>51</v>
      </c>
      <c r="AX54">
        <f>IF(Z54&gt;0, (R54*SUMPRODUCT(K54:$K$98, X54:$X$98)-K54*$AZ$3)/Z54, 0)</f>
        <v>215.32076305322914</v>
      </c>
    </row>
    <row r="55" spans="5:50" x14ac:dyDescent="0.25">
      <c r="E55">
        <v>2055</v>
      </c>
      <c r="F55" s="5">
        <v>3.5571999999999999E-2</v>
      </c>
      <c r="G55">
        <v>7.0000000000000007E-2</v>
      </c>
      <c r="H55" s="5">
        <f t="shared" si="9"/>
        <v>0.12000000000000001</v>
      </c>
      <c r="I55" s="5">
        <f t="shared" si="10"/>
        <v>1.1200000000000001</v>
      </c>
      <c r="J55">
        <f t="shared" si="11"/>
        <v>0.89285714285714279</v>
      </c>
      <c r="K55">
        <f t="shared" si="21"/>
        <v>7.0559771055083119E-3</v>
      </c>
      <c r="L55" s="2">
        <v>52</v>
      </c>
      <c r="M55" s="6">
        <v>0.14457818</v>
      </c>
      <c r="Q55" s="4">
        <f t="shared" si="22"/>
        <v>25</v>
      </c>
      <c r="R55">
        <f t="shared" si="0"/>
        <v>50000</v>
      </c>
      <c r="S55">
        <f t="shared" si="1"/>
        <v>195.70314946909673</v>
      </c>
      <c r="U55">
        <f t="shared" si="12"/>
        <v>0.14457818</v>
      </c>
      <c r="V55">
        <f t="shared" si="13"/>
        <v>0.01</v>
      </c>
      <c r="W55">
        <f t="shared" si="14"/>
        <v>0.17463957475793176</v>
      </c>
      <c r="X55">
        <f t="shared" si="15"/>
        <v>2.5249071874475715E-2</v>
      </c>
      <c r="Y55">
        <f t="shared" si="16"/>
        <v>1.7463957475793177E-3</v>
      </c>
      <c r="Z55">
        <f t="shared" si="17"/>
        <v>0.14764410713587672</v>
      </c>
      <c r="AB55">
        <f t="shared" si="18"/>
        <v>37.603526496169323</v>
      </c>
      <c r="AC55">
        <f t="shared" si="19"/>
        <v>28.894416767043815</v>
      </c>
      <c r="AE55">
        <f t="shared" si="2"/>
        <v>0</v>
      </c>
      <c r="AF55">
        <f t="shared" si="25"/>
        <v>0</v>
      </c>
      <c r="AG55">
        <f t="shared" si="25"/>
        <v>-3.6911026783969181</v>
      </c>
      <c r="AH55">
        <f t="shared" si="4"/>
        <v>-1262.4535937237858</v>
      </c>
      <c r="AI55">
        <f t="shared" si="26"/>
        <v>-1266.1446964021827</v>
      </c>
      <c r="AJ55">
        <f t="shared" si="6"/>
        <v>8.7091097291255082</v>
      </c>
      <c r="AK55">
        <f t="shared" si="20"/>
        <v>2.6322468547318527</v>
      </c>
      <c r="AL55">
        <f t="shared" si="23"/>
        <v>-1254.8033398183254</v>
      </c>
      <c r="AN55">
        <f t="shared" si="27"/>
        <v>0</v>
      </c>
      <c r="AO55">
        <f t="shared" si="27"/>
        <v>0</v>
      </c>
      <c r="AP55">
        <f t="shared" si="27"/>
        <v>-2.6044335992849065E-2</v>
      </c>
      <c r="AQ55">
        <f t="shared" si="27"/>
        <v>-8.9078436540817254</v>
      </c>
      <c r="AR55">
        <f t="shared" si="27"/>
        <v>-8.9338879900745738</v>
      </c>
      <c r="AS55">
        <f t="shared" si="27"/>
        <v>6.145127885806928E-2</v>
      </c>
      <c r="AT55">
        <f t="shared" si="27"/>
        <v>1.8573073543034217E-2</v>
      </c>
      <c r="AU55">
        <f t="shared" si="24"/>
        <v>-8.8538636376734701</v>
      </c>
      <c r="AW55">
        <v>52</v>
      </c>
      <c r="AX55">
        <f>IF(Z55&gt;0, (R55*SUMPRODUCT(K55:$K$98, X55:$X$98)-K55*$AZ$3)/Z55, 0)</f>
        <v>195.70314946909673</v>
      </c>
    </row>
    <row r="56" spans="5:50" x14ac:dyDescent="0.25">
      <c r="E56">
        <v>2056</v>
      </c>
      <c r="F56" s="5">
        <v>3.5571999999999999E-2</v>
      </c>
      <c r="G56">
        <v>7.0000000000000007E-2</v>
      </c>
      <c r="H56" s="5">
        <f t="shared" si="9"/>
        <v>0.12000000000000001</v>
      </c>
      <c r="I56" s="5">
        <f t="shared" si="10"/>
        <v>1.1200000000000001</v>
      </c>
      <c r="J56">
        <f t="shared" si="11"/>
        <v>0.89285714285714279</v>
      </c>
      <c r="K56">
        <f t="shared" si="21"/>
        <v>6.2999795584895634E-3</v>
      </c>
      <c r="L56" s="2">
        <v>53</v>
      </c>
      <c r="M56" s="6">
        <v>0.16385111999999999</v>
      </c>
      <c r="Q56" s="4">
        <f t="shared" si="22"/>
        <v>25</v>
      </c>
      <c r="R56">
        <f t="shared" si="0"/>
        <v>50000</v>
      </c>
      <c r="S56">
        <f t="shared" si="1"/>
        <v>174.66989993253603</v>
      </c>
      <c r="U56">
        <f t="shared" si="12"/>
        <v>0.16385111999999999</v>
      </c>
      <c r="V56">
        <f t="shared" si="13"/>
        <v>0.01</v>
      </c>
      <c r="W56">
        <f t="shared" si="14"/>
        <v>0.14764410713587672</v>
      </c>
      <c r="X56">
        <f t="shared" si="15"/>
        <v>2.4191652315613391E-2</v>
      </c>
      <c r="Y56">
        <f t="shared" si="16"/>
        <v>1.4764410713587672E-3</v>
      </c>
      <c r="Z56">
        <f t="shared" si="17"/>
        <v>0.12197601374890457</v>
      </c>
      <c r="AB56">
        <f t="shared" si="18"/>
        <v>28.894416767043815</v>
      </c>
      <c r="AC56">
        <f t="shared" si="19"/>
        <v>21.305538115690801</v>
      </c>
      <c r="AE56">
        <f t="shared" si="2"/>
        <v>0</v>
      </c>
      <c r="AF56">
        <f t="shared" si="25"/>
        <v>0</v>
      </c>
      <c r="AG56">
        <f t="shared" si="25"/>
        <v>-3.0494003437226143</v>
      </c>
      <c r="AH56">
        <f t="shared" si="4"/>
        <v>-1209.5826157806696</v>
      </c>
      <c r="AI56">
        <f t="shared" si="26"/>
        <v>-1212.6320161243923</v>
      </c>
      <c r="AJ56">
        <f t="shared" si="6"/>
        <v>7.5888786513530135</v>
      </c>
      <c r="AK56">
        <f t="shared" si="20"/>
        <v>2.0226091736930671</v>
      </c>
      <c r="AL56">
        <f t="shared" si="23"/>
        <v>-1203.0205282993461</v>
      </c>
      <c r="AN56">
        <f t="shared" si="27"/>
        <v>0</v>
      </c>
      <c r="AO56">
        <f t="shared" si="27"/>
        <v>0</v>
      </c>
      <c r="AP56">
        <f t="shared" si="27"/>
        <v>-1.9211159831103518E-2</v>
      </c>
      <c r="AQ56">
        <f t="shared" si="27"/>
        <v>-7.6203457537225541</v>
      </c>
      <c r="AR56">
        <f t="shared" si="27"/>
        <v>-7.6395569135536583</v>
      </c>
      <c r="AS56">
        <f t="shared" si="27"/>
        <v>4.7809780375381833E-2</v>
      </c>
      <c r="AT56">
        <f t="shared" si="27"/>
        <v>1.274239644907979E-2</v>
      </c>
      <c r="AU56">
        <f t="shared" si="24"/>
        <v>-7.5790047367291962</v>
      </c>
      <c r="AW56">
        <v>53</v>
      </c>
      <c r="AX56">
        <f>IF(Z56&gt;0, (R56*SUMPRODUCT(K56:$K$98, X56:$X$98)-K56*$AZ$3)/Z56, 0)</f>
        <v>174.66989993253603</v>
      </c>
    </row>
    <row r="57" spans="5:50" x14ac:dyDescent="0.25">
      <c r="E57">
        <v>2057</v>
      </c>
      <c r="F57" s="5">
        <v>3.5571999999999999E-2</v>
      </c>
      <c r="G57">
        <v>7.0000000000000007E-2</v>
      </c>
      <c r="H57" s="5">
        <f t="shared" si="9"/>
        <v>0.12000000000000001</v>
      </c>
      <c r="I57" s="5">
        <f t="shared" si="10"/>
        <v>1.1200000000000001</v>
      </c>
      <c r="J57">
        <f t="shared" si="11"/>
        <v>0.89285714285714279</v>
      </c>
      <c r="K57">
        <f t="shared" si="21"/>
        <v>5.6249817486513955E-3</v>
      </c>
      <c r="L57" s="2">
        <v>54</v>
      </c>
      <c r="M57" s="6">
        <v>0.185300933</v>
      </c>
      <c r="Q57" s="4">
        <f t="shared" si="22"/>
        <v>25</v>
      </c>
      <c r="R57">
        <f t="shared" si="0"/>
        <v>50000</v>
      </c>
      <c r="S57">
        <f t="shared" si="1"/>
        <v>151.42370192696086</v>
      </c>
      <c r="U57">
        <f t="shared" si="12"/>
        <v>0.185300933</v>
      </c>
      <c r="V57">
        <f t="shared" si="13"/>
        <v>0.01</v>
      </c>
      <c r="W57">
        <f t="shared" si="14"/>
        <v>0.12197601374890457</v>
      </c>
      <c r="X57">
        <f t="shared" si="15"/>
        <v>2.2602269151292844E-2</v>
      </c>
      <c r="Y57">
        <f t="shared" si="16"/>
        <v>1.2197601374890458E-3</v>
      </c>
      <c r="Z57">
        <f t="shared" si="17"/>
        <v>9.8153984460122676E-2</v>
      </c>
      <c r="AB57">
        <f t="shared" si="18"/>
        <v>21.305538115690801</v>
      </c>
      <c r="AC57">
        <f t="shared" si="19"/>
        <v>14.862839685833164</v>
      </c>
      <c r="AE57">
        <f t="shared" si="2"/>
        <v>0</v>
      </c>
      <c r="AF57">
        <f t="shared" si="25"/>
        <v>0</v>
      </c>
      <c r="AG57">
        <f t="shared" si="25"/>
        <v>-2.4538496115030668</v>
      </c>
      <c r="AH57">
        <f t="shared" si="4"/>
        <v>-1130.1134575646422</v>
      </c>
      <c r="AI57">
        <f t="shared" si="26"/>
        <v>-1132.5673071761453</v>
      </c>
      <c r="AJ57">
        <f t="shared" si="6"/>
        <v>6.4426984298576375</v>
      </c>
      <c r="AK57">
        <f t="shared" si="20"/>
        <v>1.4913876680983562</v>
      </c>
      <c r="AL57">
        <f t="shared" si="23"/>
        <v>-1124.6332210781891</v>
      </c>
      <c r="AN57">
        <f t="shared" si="27"/>
        <v>0</v>
      </c>
      <c r="AO57">
        <f t="shared" si="27"/>
        <v>0</v>
      </c>
      <c r="AP57">
        <f t="shared" si="27"/>
        <v>-1.3802859278640068E-2</v>
      </c>
      <c r="AQ57">
        <f t="shared" si="27"/>
        <v>-6.3568675727064354</v>
      </c>
      <c r="AR57">
        <f t="shared" si="27"/>
        <v>-6.3706704319850758</v>
      </c>
      <c r="AS57">
        <f t="shared" si="27"/>
        <v>3.6240061080014215E-2</v>
      </c>
      <c r="AT57">
        <f t="shared" si="27"/>
        <v>8.3890284132170194E-3</v>
      </c>
      <c r="AU57">
        <f t="shared" si="24"/>
        <v>-6.3260413424918438</v>
      </c>
      <c r="AW57">
        <v>54</v>
      </c>
      <c r="AX57">
        <f>IF(Z57&gt;0, (R57*SUMPRODUCT(K57:$K$98, X57:$X$98)-K57*$AZ$3)/Z57, 0)</f>
        <v>151.42370192696086</v>
      </c>
    </row>
    <row r="58" spans="5:50" x14ac:dyDescent="0.25">
      <c r="E58">
        <v>2058</v>
      </c>
      <c r="F58" s="5">
        <v>3.5571999999999999E-2</v>
      </c>
      <c r="G58">
        <v>7.0000000000000007E-2</v>
      </c>
      <c r="H58" s="5">
        <f t="shared" si="9"/>
        <v>0.12000000000000001</v>
      </c>
      <c r="I58" s="5">
        <f t="shared" si="10"/>
        <v>1.1200000000000001</v>
      </c>
      <c r="J58">
        <f t="shared" si="11"/>
        <v>0.89285714285714279</v>
      </c>
      <c r="K58">
        <f t="shared" si="21"/>
        <v>5.0223051327244602E-3</v>
      </c>
      <c r="L58" s="2">
        <v>55</v>
      </c>
      <c r="M58" s="6">
        <v>0.20871278500000001</v>
      </c>
      <c r="Q58" s="4">
        <f t="shared" si="22"/>
        <v>25</v>
      </c>
      <c r="R58">
        <f t="shared" si="0"/>
        <v>50000</v>
      </c>
      <c r="S58">
        <f t="shared" si="1"/>
        <v>124.63013406116193</v>
      </c>
      <c r="U58">
        <f t="shared" si="12"/>
        <v>0.20871278500000001</v>
      </c>
      <c r="V58">
        <f t="shared" si="13"/>
        <v>0.01</v>
      </c>
      <c r="W58">
        <f t="shared" si="14"/>
        <v>9.8153984460122676E-2</v>
      </c>
      <c r="X58">
        <f t="shared" si="15"/>
        <v>2.0485991455518927E-2</v>
      </c>
      <c r="Y58">
        <f t="shared" si="16"/>
        <v>9.8153984460122687E-4</v>
      </c>
      <c r="Z58">
        <f t="shared" si="17"/>
        <v>7.6686453160002527E-2</v>
      </c>
      <c r="AB58">
        <f t="shared" si="18"/>
        <v>14.862839685833164</v>
      </c>
      <c r="AC58">
        <f t="shared" si="19"/>
        <v>9.5574429380061297</v>
      </c>
      <c r="AE58">
        <f t="shared" si="2"/>
        <v>0</v>
      </c>
      <c r="AF58">
        <f t="shared" si="25"/>
        <v>0</v>
      </c>
      <c r="AG58">
        <f t="shared" si="25"/>
        <v>-1.9171613290000631</v>
      </c>
      <c r="AH58">
        <f t="shared" si="4"/>
        <v>-1024.2995727759464</v>
      </c>
      <c r="AI58">
        <f t="shared" si="26"/>
        <v>-1026.2167341049465</v>
      </c>
      <c r="AJ58">
        <f t="shared" si="6"/>
        <v>5.3053967478270341</v>
      </c>
      <c r="AK58">
        <f t="shared" si="20"/>
        <v>1.0403987780083215</v>
      </c>
      <c r="AL58">
        <f t="shared" si="23"/>
        <v>-1019.8709385791111</v>
      </c>
      <c r="AN58">
        <f t="shared" si="27"/>
        <v>0</v>
      </c>
      <c r="AO58">
        <f t="shared" si="27"/>
        <v>0</v>
      </c>
      <c r="AP58">
        <f t="shared" si="27"/>
        <v>-9.6285691828978653E-3</v>
      </c>
      <c r="AQ58">
        <f t="shared" si="27"/>
        <v>-5.144345001800108</v>
      </c>
      <c r="AR58">
        <f t="shared" si="27"/>
        <v>-5.1539735709830055</v>
      </c>
      <c r="AS58">
        <f t="shared" si="27"/>
        <v>2.6645321317751373E-2</v>
      </c>
      <c r="AT58">
        <f t="shared" si="27"/>
        <v>5.2252001228714493E-3</v>
      </c>
      <c r="AU58">
        <f t="shared" si="24"/>
        <v>-5.1221030495423827</v>
      </c>
      <c r="AW58">
        <v>55</v>
      </c>
      <c r="AX58">
        <f>IF(Z58&gt;0, (R58*SUMPRODUCT(K58:$K$98, X58:$X$98)-K58*$AZ$3)/Z58, 0)</f>
        <v>124.63013406116193</v>
      </c>
    </row>
    <row r="59" spans="5:50" x14ac:dyDescent="0.25">
      <c r="E59">
        <v>2059</v>
      </c>
      <c r="F59" s="5">
        <v>3.5571999999999999E-2</v>
      </c>
      <c r="G59">
        <v>7.0000000000000007E-2</v>
      </c>
      <c r="H59" s="5">
        <f t="shared" si="9"/>
        <v>0.12000000000000001</v>
      </c>
      <c r="I59" s="5">
        <f t="shared" si="10"/>
        <v>1.1200000000000001</v>
      </c>
      <c r="J59">
        <f t="shared" si="11"/>
        <v>0.89285714285714279</v>
      </c>
      <c r="K59">
        <f t="shared" si="21"/>
        <v>4.4842010113611249E-3</v>
      </c>
      <c r="L59" s="2">
        <v>56</v>
      </c>
      <c r="M59" s="6">
        <v>0.23444695300000001</v>
      </c>
      <c r="Q59" s="4">
        <f t="shared" si="22"/>
        <v>25</v>
      </c>
      <c r="R59">
        <f t="shared" si="0"/>
        <v>50000</v>
      </c>
      <c r="S59">
        <f t="shared" si="1"/>
        <v>92.36879621353323</v>
      </c>
      <c r="U59">
        <f t="shared" si="12"/>
        <v>0.23444695300000001</v>
      </c>
      <c r="V59">
        <f t="shared" si="13"/>
        <v>0.01</v>
      </c>
      <c r="W59">
        <f t="shared" si="14"/>
        <v>7.6686453160002527E-2</v>
      </c>
      <c r="X59">
        <f t="shared" si="15"/>
        <v>1.7978905279739815E-2</v>
      </c>
      <c r="Y59">
        <f t="shared" si="16"/>
        <v>7.6686453160002531E-4</v>
      </c>
      <c r="Z59">
        <f t="shared" si="17"/>
        <v>5.7940683348662682E-2</v>
      </c>
      <c r="AB59">
        <f t="shared" si="18"/>
        <v>9.5574429380061297</v>
      </c>
      <c r="AC59">
        <f t="shared" si="19"/>
        <v>5.3519111727054813</v>
      </c>
      <c r="AE59">
        <f t="shared" si="2"/>
        <v>0</v>
      </c>
      <c r="AF59">
        <f t="shared" si="25"/>
        <v>0</v>
      </c>
      <c r="AG59">
        <f t="shared" si="25"/>
        <v>-1.4485170837165671</v>
      </c>
      <c r="AH59">
        <f t="shared" si="4"/>
        <v>-898.94526398699077</v>
      </c>
      <c r="AI59">
        <f t="shared" si="26"/>
        <v>-900.39378107070729</v>
      </c>
      <c r="AJ59">
        <f t="shared" si="6"/>
        <v>4.2055317653006483</v>
      </c>
      <c r="AK59">
        <f t="shared" si="20"/>
        <v>0.6690210056604291</v>
      </c>
      <c r="AL59">
        <f t="shared" si="23"/>
        <v>-895.51922829974626</v>
      </c>
      <c r="AN59">
        <f t="shared" si="27"/>
        <v>0</v>
      </c>
      <c r="AO59">
        <f t="shared" si="27"/>
        <v>0</v>
      </c>
      <c r="AP59">
        <f t="shared" si="27"/>
        <v>-6.4954417717756974E-3</v>
      </c>
      <c r="AQ59">
        <f t="shared" si="27"/>
        <v>-4.0310512619287575</v>
      </c>
      <c r="AR59">
        <f t="shared" si="27"/>
        <v>-4.0375467037005333</v>
      </c>
      <c r="AS59">
        <f t="shared" si="27"/>
        <v>1.8858449795272503E-2</v>
      </c>
      <c r="AT59">
        <f t="shared" si="27"/>
        <v>3.000024670204333E-3</v>
      </c>
      <c r="AU59">
        <f t="shared" si="24"/>
        <v>-4.0156882292350566</v>
      </c>
      <c r="AW59">
        <v>56</v>
      </c>
      <c r="AX59">
        <f>IF(Z59&gt;0, (R59*SUMPRODUCT(K59:$K$98, X59:$X$98)-K59*$AZ$3)/Z59, 0)</f>
        <v>92.36879621353323</v>
      </c>
    </row>
    <row r="60" spans="5:50" x14ac:dyDescent="0.25">
      <c r="E60">
        <v>2060</v>
      </c>
      <c r="F60" s="5">
        <v>3.5571999999999999E-2</v>
      </c>
      <c r="G60">
        <v>7.0000000000000007E-2</v>
      </c>
      <c r="H60" s="5">
        <f t="shared" si="9"/>
        <v>0.12000000000000001</v>
      </c>
      <c r="I60" s="5">
        <f t="shared" si="10"/>
        <v>1.1200000000000001</v>
      </c>
      <c r="J60">
        <f t="shared" si="11"/>
        <v>0.89285714285714279</v>
      </c>
      <c r="K60">
        <f t="shared" si="21"/>
        <v>4.0037509030010042E-3</v>
      </c>
      <c r="L60" s="2">
        <v>57</v>
      </c>
      <c r="M60" s="6">
        <v>0.26339700100000002</v>
      </c>
      <c r="Q60" s="4">
        <f t="shared" si="22"/>
        <v>25</v>
      </c>
      <c r="R60">
        <f t="shared" si="0"/>
        <v>50000</v>
      </c>
      <c r="S60">
        <f t="shared" si="1"/>
        <v>51.284856580929528</v>
      </c>
      <c r="U60">
        <f t="shared" si="12"/>
        <v>0.26339700100000002</v>
      </c>
      <c r="V60">
        <f t="shared" si="13"/>
        <v>0.01</v>
      </c>
      <c r="W60">
        <f t="shared" si="14"/>
        <v>5.7940683348662682E-2</v>
      </c>
      <c r="X60">
        <f t="shared" si="15"/>
        <v>1.5261402229928389E-2</v>
      </c>
      <c r="Y60">
        <f t="shared" si="16"/>
        <v>5.7940683348662681E-4</v>
      </c>
      <c r="Z60">
        <f t="shared" si="17"/>
        <v>4.2099874285247668E-2</v>
      </c>
      <c r="AB60">
        <f t="shared" si="18"/>
        <v>5.3519111727054813</v>
      </c>
      <c r="AC60">
        <f t="shared" si="19"/>
        <v>2.1590860147940898</v>
      </c>
      <c r="AE60">
        <f t="shared" si="2"/>
        <v>0</v>
      </c>
      <c r="AF60">
        <f t="shared" si="25"/>
        <v>0</v>
      </c>
      <c r="AG60">
        <f t="shared" si="25"/>
        <v>-1.0524968571311917</v>
      </c>
      <c r="AH60">
        <f t="shared" si="4"/>
        <v>-763.07011149641949</v>
      </c>
      <c r="AI60">
        <f t="shared" si="26"/>
        <v>-764.12260835355073</v>
      </c>
      <c r="AJ60">
        <f t="shared" si="6"/>
        <v>3.1928251579113915</v>
      </c>
      <c r="AK60">
        <f t="shared" si="20"/>
        <v>0.37463378208938375</v>
      </c>
      <c r="AL60">
        <f t="shared" si="23"/>
        <v>-760.55514941354988</v>
      </c>
      <c r="AN60">
        <f t="shared" si="27"/>
        <v>0</v>
      </c>
      <c r="AO60">
        <f t="shared" si="27"/>
        <v>0</v>
      </c>
      <c r="AP60">
        <f t="shared" si="27"/>
        <v>-4.2139352421447273E-3</v>
      </c>
      <c r="AQ60">
        <f t="shared" si="27"/>
        <v>-3.0551426479568664</v>
      </c>
      <c r="AR60">
        <f t="shared" si="27"/>
        <v>-3.0593565831990115</v>
      </c>
      <c r="AS60">
        <f t="shared" si="27"/>
        <v>1.2783276609112057E-2</v>
      </c>
      <c r="AT60">
        <f t="shared" si="27"/>
        <v>1.4999403433350515E-3</v>
      </c>
      <c r="AU60">
        <f t="shared" si="24"/>
        <v>-3.0450733662465641</v>
      </c>
      <c r="AW60">
        <v>57</v>
      </c>
      <c r="AX60">
        <f>IF(Z60&gt;0, (R60*SUMPRODUCT(K60:$K$98, X60:$X$98)-K60*$AZ$3)/Z60, 0)</f>
        <v>51.284856580929528</v>
      </c>
    </row>
    <row r="61" spans="5:50" x14ac:dyDescent="0.25">
      <c r="E61">
        <v>2061</v>
      </c>
      <c r="F61" s="5">
        <v>3.5571999999999999E-2</v>
      </c>
      <c r="G61">
        <v>7.0000000000000007E-2</v>
      </c>
      <c r="H61" s="5">
        <f t="shared" si="9"/>
        <v>0.12000000000000001</v>
      </c>
      <c r="I61" s="5">
        <f t="shared" si="10"/>
        <v>1.1200000000000001</v>
      </c>
      <c r="J61">
        <f t="shared" si="11"/>
        <v>0.89285714285714279</v>
      </c>
      <c r="K61">
        <f t="shared" si="21"/>
        <v>3.5747775919651821E-3</v>
      </c>
      <c r="L61" s="2">
        <v>58</v>
      </c>
      <c r="M61" s="6">
        <v>0.29593128600000002</v>
      </c>
      <c r="Q61" s="4">
        <f t="shared" si="22"/>
        <v>25</v>
      </c>
      <c r="R61">
        <f t="shared" si="0"/>
        <v>50000</v>
      </c>
      <c r="S61">
        <f t="shared" si="1"/>
        <v>-5.0526841206648845</v>
      </c>
      <c r="U61">
        <f t="shared" si="12"/>
        <v>0.29593128600000002</v>
      </c>
      <c r="V61">
        <f t="shared" si="13"/>
        <v>0.01</v>
      </c>
      <c r="W61">
        <f t="shared" si="14"/>
        <v>4.2099874285247668E-2</v>
      </c>
      <c r="X61">
        <f t="shared" si="15"/>
        <v>1.2458669937671673E-2</v>
      </c>
      <c r="Y61">
        <f t="shared" si="16"/>
        <v>4.209987428524767E-4</v>
      </c>
      <c r="Z61">
        <f t="shared" si="17"/>
        <v>2.9220205604723517E-2</v>
      </c>
      <c r="AB61">
        <f t="shared" si="18"/>
        <v>2.1590860147940898</v>
      </c>
      <c r="AC61">
        <f t="shared" si="19"/>
        <v>-0.14764046886154958</v>
      </c>
      <c r="AE61">
        <f t="shared" si="2"/>
        <v>0</v>
      </c>
      <c r="AF61">
        <f t="shared" si="25"/>
        <v>0</v>
      </c>
      <c r="AG61">
        <f t="shared" si="25"/>
        <v>-0.73050514011808787</v>
      </c>
      <c r="AH61">
        <f t="shared" si="4"/>
        <v>-622.93349688358364</v>
      </c>
      <c r="AI61">
        <f t="shared" si="26"/>
        <v>-623.66400202370176</v>
      </c>
      <c r="AJ61">
        <f t="shared" si="6"/>
        <v>2.3067264836556394</v>
      </c>
      <c r="AK61">
        <f t="shared" si="20"/>
        <v>0.15113602103558629</v>
      </c>
      <c r="AL61">
        <f t="shared" si="23"/>
        <v>-621.20613951901055</v>
      </c>
      <c r="AN61">
        <f t="shared" si="27"/>
        <v>0</v>
      </c>
      <c r="AO61">
        <f t="shared" si="27"/>
        <v>0</v>
      </c>
      <c r="AP61">
        <f t="shared" si="27"/>
        <v>-2.6113934057095259E-3</v>
      </c>
      <c r="AQ61">
        <f t="shared" si="27"/>
        <v>-2.2268487059439472</v>
      </c>
      <c r="AR61">
        <f t="shared" si="27"/>
        <v>-2.2294600993496569</v>
      </c>
      <c r="AS61">
        <f t="shared" si="27"/>
        <v>8.2460341445648178E-3</v>
      </c>
      <c r="AT61">
        <f t="shared" si="27"/>
        <v>5.4027766133679222E-4</v>
      </c>
      <c r="AU61">
        <f t="shared" si="24"/>
        <v>-2.2206737875437557</v>
      </c>
      <c r="AW61">
        <v>58</v>
      </c>
      <c r="AX61">
        <f>IF(Z61&gt;0, (R61*SUMPRODUCT(K61:$K$98, X61:$X$98)-K61*$AZ$3)/Z61, 0)</f>
        <v>-5.0526841206648845</v>
      </c>
    </row>
    <row r="62" spans="5:50" x14ac:dyDescent="0.25">
      <c r="E62">
        <v>2062</v>
      </c>
      <c r="F62" s="5">
        <v>3.5571999999999999E-2</v>
      </c>
      <c r="G62">
        <v>7.0000000000000007E-2</v>
      </c>
      <c r="H62" s="5">
        <f t="shared" si="9"/>
        <v>0.12000000000000001</v>
      </c>
      <c r="I62" s="5">
        <f t="shared" si="10"/>
        <v>1.1200000000000001</v>
      </c>
      <c r="J62">
        <f t="shared" si="11"/>
        <v>0.89285714285714279</v>
      </c>
      <c r="K62">
        <f t="shared" si="21"/>
        <v>3.1917657071117694E-3</v>
      </c>
      <c r="L62" s="2">
        <v>59</v>
      </c>
      <c r="M62" s="6">
        <v>0.33262349499999999</v>
      </c>
      <c r="Q62" s="4">
        <f t="shared" si="22"/>
        <v>25</v>
      </c>
      <c r="R62">
        <f t="shared" si="0"/>
        <v>50000</v>
      </c>
      <c r="S62">
        <f t="shared" si="1"/>
        <v>-88.827590209836899</v>
      </c>
      <c r="U62">
        <f t="shared" si="12"/>
        <v>0.33262349499999999</v>
      </c>
      <c r="V62">
        <f t="shared" si="13"/>
        <v>0.01</v>
      </c>
      <c r="W62">
        <f t="shared" si="14"/>
        <v>2.9220205604723517E-2</v>
      </c>
      <c r="X62">
        <f t="shared" si="15"/>
        <v>9.7193269128617241E-3</v>
      </c>
      <c r="Y62">
        <f t="shared" si="16"/>
        <v>2.9220205604723519E-4</v>
      </c>
      <c r="Z62">
        <f t="shared" si="17"/>
        <v>1.9208676635814558E-2</v>
      </c>
      <c r="AB62">
        <f t="shared" si="18"/>
        <v>-0.14764046886154958</v>
      </c>
      <c r="AC62">
        <f t="shared" si="19"/>
        <v>-1.706260456679404</v>
      </c>
      <c r="AE62">
        <f t="shared" si="2"/>
        <v>0</v>
      </c>
      <c r="AF62">
        <f t="shared" si="25"/>
        <v>0</v>
      </c>
      <c r="AG62">
        <f t="shared" si="25"/>
        <v>-0.48021691589536397</v>
      </c>
      <c r="AH62">
        <f t="shared" si="4"/>
        <v>-485.96634564308619</v>
      </c>
      <c r="AI62">
        <f t="shared" si="26"/>
        <v>-486.44656255898155</v>
      </c>
      <c r="AJ62">
        <f t="shared" si="6"/>
        <v>1.5586199878178544</v>
      </c>
      <c r="AK62">
        <f t="shared" si="20"/>
        <v>-1.0334832820308471E-2</v>
      </c>
      <c r="AL62">
        <f t="shared" si="23"/>
        <v>-484.89827740398403</v>
      </c>
      <c r="AN62">
        <f t="shared" si="27"/>
        <v>0</v>
      </c>
      <c r="AO62">
        <f t="shared" si="27"/>
        <v>0</v>
      </c>
      <c r="AP62">
        <f t="shared" si="27"/>
        <v>-1.5327398841297995E-3</v>
      </c>
      <c r="AQ62">
        <f t="shared" si="27"/>
        <v>-1.5510907168340275</v>
      </c>
      <c r="AR62">
        <f t="shared" si="27"/>
        <v>-1.5526234567181574</v>
      </c>
      <c r="AS62">
        <f t="shared" si="27"/>
        <v>4.9747498275359917E-3</v>
      </c>
      <c r="AT62">
        <f t="shared" si="27"/>
        <v>-3.2986364984593789E-5</v>
      </c>
      <c r="AU62">
        <f t="shared" si="24"/>
        <v>-1.5476816932556059</v>
      </c>
      <c r="AW62">
        <v>59</v>
      </c>
      <c r="AX62">
        <f>IF(Z62&gt;0, (R62*SUMPRODUCT(K62:$K$98, X62:$X$98)-K62*$AZ$3)/Z62, 0)</f>
        <v>-88.827590209836899</v>
      </c>
    </row>
    <row r="63" spans="5:50" x14ac:dyDescent="0.25">
      <c r="E63">
        <v>2063</v>
      </c>
      <c r="F63" s="5">
        <v>3.5571999999999999E-2</v>
      </c>
      <c r="G63">
        <v>7.0000000000000007E-2</v>
      </c>
      <c r="H63" s="5">
        <f t="shared" si="9"/>
        <v>0.12000000000000001</v>
      </c>
      <c r="I63" s="5">
        <f t="shared" si="10"/>
        <v>1.1200000000000001</v>
      </c>
      <c r="J63">
        <f t="shared" si="11"/>
        <v>0.89285714285714279</v>
      </c>
      <c r="K63">
        <f t="shared" si="21"/>
        <v>2.8497908099212226E-3</v>
      </c>
      <c r="L63" s="2">
        <v>60</v>
      </c>
      <c r="M63" s="6">
        <v>0.37225971299999999</v>
      </c>
      <c r="Q63" s="4">
        <f t="shared" si="22"/>
        <v>25</v>
      </c>
      <c r="R63">
        <f t="shared" si="0"/>
        <v>50000</v>
      </c>
      <c r="S63">
        <f t="shared" si="1"/>
        <v>-224.23094134518504</v>
      </c>
      <c r="U63">
        <f t="shared" si="12"/>
        <v>0.37225971299999999</v>
      </c>
      <c r="V63">
        <f t="shared" si="13"/>
        <v>0.01</v>
      </c>
      <c r="W63">
        <f t="shared" si="14"/>
        <v>1.9208676635814558E-2</v>
      </c>
      <c r="X63">
        <f t="shared" si="15"/>
        <v>7.1506164515581332E-3</v>
      </c>
      <c r="Y63">
        <f t="shared" si="16"/>
        <v>1.9208676635814559E-4</v>
      </c>
      <c r="Z63">
        <f t="shared" si="17"/>
        <v>1.1865973417898279E-2</v>
      </c>
      <c r="AB63">
        <f t="shared" si="18"/>
        <v>-1.706260456679404</v>
      </c>
      <c r="AC63">
        <f t="shared" si="19"/>
        <v>-2.6607183894722737</v>
      </c>
      <c r="AE63">
        <f t="shared" si="2"/>
        <v>0</v>
      </c>
      <c r="AF63">
        <f t="shared" si="25"/>
        <v>0</v>
      </c>
      <c r="AG63">
        <f t="shared" si="25"/>
        <v>-0.29664933544745697</v>
      </c>
      <c r="AH63">
        <f t="shared" si="4"/>
        <v>-357.53082257790663</v>
      </c>
      <c r="AI63">
        <f t="shared" si="26"/>
        <v>-357.82747191335409</v>
      </c>
      <c r="AJ63">
        <f t="shared" si="6"/>
        <v>0.95445793279286972</v>
      </c>
      <c r="AK63">
        <f t="shared" si="20"/>
        <v>-0.11943823196755829</v>
      </c>
      <c r="AL63">
        <f t="shared" si="23"/>
        <v>-356.99245221252875</v>
      </c>
      <c r="AN63">
        <f t="shared" si="27"/>
        <v>0</v>
      </c>
      <c r="AO63">
        <f t="shared" si="27"/>
        <v>0</v>
      </c>
      <c r="AP63">
        <f t="shared" si="27"/>
        <v>-8.453885499274009E-4</v>
      </c>
      <c r="AQ63">
        <f t="shared" si="27"/>
        <v>-1.0188880524460935</v>
      </c>
      <c r="AR63">
        <f t="shared" si="27"/>
        <v>-1.0197334409960208</v>
      </c>
      <c r="AS63">
        <f t="shared" si="27"/>
        <v>2.7200054453295282E-3</v>
      </c>
      <c r="AT63">
        <f t="shared" si="27"/>
        <v>-3.403739758143868E-4</v>
      </c>
      <c r="AU63">
        <f t="shared" si="24"/>
        <v>-1.0173538095265056</v>
      </c>
      <c r="AW63">
        <v>60</v>
      </c>
      <c r="AX63">
        <f>IF(Z63&gt;0, (R63*SUMPRODUCT(K63:$K$98, X63:$X$98)-K63*$AZ$3)/Z63, 0)</f>
        <v>-224.23094134518504</v>
      </c>
    </row>
    <row r="64" spans="5:50" x14ac:dyDescent="0.25">
      <c r="E64">
        <v>2064</v>
      </c>
      <c r="F64" s="5">
        <v>3.5571999999999999E-2</v>
      </c>
      <c r="G64">
        <v>7.0000000000000007E-2</v>
      </c>
      <c r="H64" s="5">
        <f t="shared" si="9"/>
        <v>0.12000000000000001</v>
      </c>
      <c r="I64" s="5">
        <f t="shared" si="10"/>
        <v>1.1200000000000001</v>
      </c>
      <c r="J64">
        <f t="shared" si="11"/>
        <v>0.89285714285714279</v>
      </c>
      <c r="K64">
        <f t="shared" si="21"/>
        <v>2.5444560802868059E-3</v>
      </c>
      <c r="L64" s="2">
        <v>61</v>
      </c>
      <c r="M64" s="6">
        <v>0.41367450300000003</v>
      </c>
      <c r="Q64" s="4">
        <f t="shared" si="22"/>
        <v>25</v>
      </c>
      <c r="R64">
        <f t="shared" si="0"/>
        <v>50000</v>
      </c>
      <c r="S64">
        <f t="shared" si="1"/>
        <v>-460.16283978152779</v>
      </c>
      <c r="U64">
        <f t="shared" si="12"/>
        <v>0.41367450300000003</v>
      </c>
      <c r="V64">
        <f t="shared" si="13"/>
        <v>0.01</v>
      </c>
      <c r="W64">
        <f t="shared" si="14"/>
        <v>1.1865973417898279E-2</v>
      </c>
      <c r="X64">
        <f t="shared" si="15"/>
        <v>4.9086506562602819E-3</v>
      </c>
      <c r="Y64">
        <f t="shared" si="16"/>
        <v>1.1865973417898279E-4</v>
      </c>
      <c r="Z64">
        <f t="shared" si="17"/>
        <v>6.8386630274590143E-3</v>
      </c>
      <c r="AB64">
        <f t="shared" si="18"/>
        <v>-2.6607183894722737</v>
      </c>
      <c r="AC64">
        <f t="shared" si="19"/>
        <v>-3.14689859902448</v>
      </c>
      <c r="AE64">
        <f t="shared" si="2"/>
        <v>0</v>
      </c>
      <c r="AF64">
        <f t="shared" si="25"/>
        <v>0</v>
      </c>
      <c r="AG64">
        <f t="shared" si="25"/>
        <v>-0.17096657568647536</v>
      </c>
      <c r="AH64">
        <f t="shared" si="4"/>
        <v>-245.43253281301409</v>
      </c>
      <c r="AI64">
        <f t="shared" si="26"/>
        <v>-245.60349938870056</v>
      </c>
      <c r="AJ64">
        <f t="shared" si="6"/>
        <v>0.48618020955220631</v>
      </c>
      <c r="AK64">
        <f t="shared" si="20"/>
        <v>-0.18625028726305917</v>
      </c>
      <c r="AL64">
        <f t="shared" si="23"/>
        <v>-245.3035694664114</v>
      </c>
      <c r="AN64">
        <f t="shared" si="27"/>
        <v>0</v>
      </c>
      <c r="AO64">
        <f t="shared" si="27"/>
        <v>0</v>
      </c>
      <c r="AP64">
        <f t="shared" si="27"/>
        <v>-4.3501694303126661E-4</v>
      </c>
      <c r="AQ64">
        <f t="shared" si="27"/>
        <v>-0.62449230041626469</v>
      </c>
      <c r="AR64">
        <f t="shared" si="27"/>
        <v>-0.62492731735929596</v>
      </c>
      <c r="AS64">
        <f t="shared" si="27"/>
        <v>1.2370641903102248E-3</v>
      </c>
      <c r="AT64">
        <f t="shared" si="27"/>
        <v>-4.7390567588165516E-4</v>
      </c>
      <c r="AU64">
        <f t="shared" si="24"/>
        <v>-0.62416415884486731</v>
      </c>
      <c r="AW64">
        <v>61</v>
      </c>
      <c r="AX64">
        <f>IF(Z64&gt;0, (R64*SUMPRODUCT(K64:$K$98, X64:$X$98)-K64*$AZ$3)/Z64, 0)</f>
        <v>-460.16283978152779</v>
      </c>
    </row>
    <row r="65" spans="5:50" x14ac:dyDescent="0.25">
      <c r="E65">
        <v>2065</v>
      </c>
      <c r="F65" s="5">
        <v>3.5571999999999999E-2</v>
      </c>
      <c r="G65">
        <v>7.0000000000000007E-2</v>
      </c>
      <c r="H65" s="5">
        <f t="shared" si="9"/>
        <v>0.12000000000000001</v>
      </c>
      <c r="I65" s="5">
        <f t="shared" si="10"/>
        <v>1.1200000000000001</v>
      </c>
      <c r="J65">
        <f t="shared" si="11"/>
        <v>0.89285714285714279</v>
      </c>
      <c r="K65">
        <f t="shared" si="21"/>
        <v>2.2718357859703624E-3</v>
      </c>
      <c r="L65" s="2">
        <v>62</v>
      </c>
      <c r="M65" s="6">
        <v>0.42102545200000002</v>
      </c>
      <c r="Q65" s="4">
        <f t="shared" si="22"/>
        <v>25</v>
      </c>
      <c r="R65">
        <f t="shared" si="0"/>
        <v>50000</v>
      </c>
      <c r="S65">
        <f t="shared" si="1"/>
        <v>-847.01556100044627</v>
      </c>
      <c r="U65">
        <f t="shared" si="12"/>
        <v>0.42102545200000002</v>
      </c>
      <c r="V65">
        <f t="shared" si="13"/>
        <v>0.01</v>
      </c>
      <c r="W65">
        <f t="shared" si="14"/>
        <v>6.8386630274590143E-3</v>
      </c>
      <c r="X65">
        <f t="shared" si="15"/>
        <v>2.8792511922116201E-3</v>
      </c>
      <c r="Y65">
        <f t="shared" si="16"/>
        <v>6.8386630274590147E-5</v>
      </c>
      <c r="Z65">
        <f t="shared" si="17"/>
        <v>3.8910252049728041E-3</v>
      </c>
      <c r="AB65">
        <f t="shared" si="18"/>
        <v>-3.14689859902448</v>
      </c>
      <c r="AC65">
        <f t="shared" si="19"/>
        <v>-3.295758896856916</v>
      </c>
      <c r="AE65">
        <f t="shared" si="2"/>
        <v>0</v>
      </c>
      <c r="AF65">
        <f t="shared" si="25"/>
        <v>0</v>
      </c>
      <c r="AG65">
        <f t="shared" si="25"/>
        <v>-9.7275630124320098E-2</v>
      </c>
      <c r="AH65">
        <f t="shared" si="4"/>
        <v>-143.962559610581</v>
      </c>
      <c r="AI65">
        <f t="shared" si="26"/>
        <v>-144.05983524070533</v>
      </c>
      <c r="AJ65">
        <f t="shared" si="6"/>
        <v>0.14886029783243604</v>
      </c>
      <c r="AK65">
        <f t="shared" si="20"/>
        <v>-0.22028290193171363</v>
      </c>
      <c r="AL65">
        <f t="shared" si="23"/>
        <v>-144.13125784480459</v>
      </c>
      <c r="AN65">
        <f t="shared" si="27"/>
        <v>0</v>
      </c>
      <c r="AO65">
        <f t="shared" si="27"/>
        <v>0</v>
      </c>
      <c r="AP65">
        <f t="shared" si="27"/>
        <v>-2.20994257619247E-4</v>
      </c>
      <c r="AQ65">
        <f t="shared" si="27"/>
        <v>-0.32705929476320944</v>
      </c>
      <c r="AR65">
        <f t="shared" si="27"/>
        <v>-0.32728028902082867</v>
      </c>
      <c r="AS65">
        <f t="shared" si="27"/>
        <v>3.3818615172593458E-4</v>
      </c>
      <c r="AT65">
        <f t="shared" si="27"/>
        <v>-5.0044657964586688E-4</v>
      </c>
      <c r="AU65">
        <f t="shared" si="24"/>
        <v>-0.32744254944874862</v>
      </c>
      <c r="AW65">
        <v>62</v>
      </c>
      <c r="AX65">
        <f>IF(Z65&gt;0, (R65*SUMPRODUCT(K65:$K$98, X65:$X$98)-K65*$AZ$3)/Z65, 0)</f>
        <v>-847.01556100044627</v>
      </c>
    </row>
    <row r="66" spans="5:50" x14ac:dyDescent="0.25">
      <c r="E66">
        <v>2066</v>
      </c>
      <c r="F66" s="5">
        <v>3.5571999999999999E-2</v>
      </c>
      <c r="G66">
        <v>7.0000000000000007E-2</v>
      </c>
      <c r="H66" s="5">
        <f t="shared" si="9"/>
        <v>0.12000000000000001</v>
      </c>
      <c r="I66" s="5">
        <f t="shared" si="10"/>
        <v>1.1200000000000001</v>
      </c>
      <c r="J66">
        <f t="shared" si="11"/>
        <v>0.89285714285714279</v>
      </c>
      <c r="K66">
        <f t="shared" si="21"/>
        <v>2.0284248089021089E-3</v>
      </c>
      <c r="L66" s="2">
        <v>63</v>
      </c>
      <c r="M66" s="6">
        <v>0.42896583300000002</v>
      </c>
      <c r="Q66" s="4">
        <f t="shared" si="22"/>
        <v>25</v>
      </c>
      <c r="R66">
        <f t="shared" si="0"/>
        <v>50000</v>
      </c>
      <c r="S66">
        <f t="shared" si="1"/>
        <v>-1465.0249962347123</v>
      </c>
      <c r="U66">
        <f t="shared" si="12"/>
        <v>0.42896583300000002</v>
      </c>
      <c r="V66">
        <f t="shared" si="13"/>
        <v>0.01</v>
      </c>
      <c r="W66">
        <f t="shared" si="14"/>
        <v>3.8910252049728041E-3</v>
      </c>
      <c r="X66">
        <f t="shared" si="15"/>
        <v>1.6691168682751547E-3</v>
      </c>
      <c r="Y66">
        <f t="shared" si="16"/>
        <v>3.8910252049728045E-5</v>
      </c>
      <c r="Z66">
        <f t="shared" si="17"/>
        <v>2.1829980846479217E-3</v>
      </c>
      <c r="AB66">
        <f t="shared" si="18"/>
        <v>-3.295758896856916</v>
      </c>
      <c r="AC66">
        <f t="shared" si="19"/>
        <v>-3.1981467607417056</v>
      </c>
      <c r="AE66">
        <f t="shared" si="2"/>
        <v>0</v>
      </c>
      <c r="AF66">
        <f t="shared" si="25"/>
        <v>0</v>
      </c>
      <c r="AG66">
        <f t="shared" si="25"/>
        <v>-5.457495211619804E-2</v>
      </c>
      <c r="AH66">
        <f t="shared" si="4"/>
        <v>-83.455843413757734</v>
      </c>
      <c r="AI66">
        <f t="shared" si="26"/>
        <v>-83.510418365873932</v>
      </c>
      <c r="AJ66">
        <f t="shared" si="6"/>
        <v>-9.7612136115210468E-2</v>
      </c>
      <c r="AK66">
        <f t="shared" si="20"/>
        <v>-0.23070312277998414</v>
      </c>
      <c r="AL66">
        <f t="shared" si="23"/>
        <v>-83.838733624769134</v>
      </c>
      <c r="AN66">
        <f t="shared" si="27"/>
        <v>0</v>
      </c>
      <c r="AO66">
        <f t="shared" si="27"/>
        <v>0</v>
      </c>
      <c r="AP66">
        <f t="shared" si="27"/>
        <v>-1.1070118681714076E-4</v>
      </c>
      <c r="AQ66">
        <f t="shared" si="27"/>
        <v>-0.16928390322831585</v>
      </c>
      <c r="AR66">
        <f t="shared" si="27"/>
        <v>-0.16939460441513299</v>
      </c>
      <c r="AS66">
        <f t="shared" si="27"/>
        <v>-1.9799887854602245E-4</v>
      </c>
      <c r="AT66">
        <f t="shared" si="27"/>
        <v>-4.6796393773810912E-4</v>
      </c>
      <c r="AU66">
        <f t="shared" si="24"/>
        <v>-0.17006056723141716</v>
      </c>
      <c r="AW66">
        <v>63</v>
      </c>
      <c r="AX66">
        <f>IF(Z66&gt;0, (R66*SUMPRODUCT(K66:$K$98, X66:$X$98)-K66*$AZ$3)/Z66, 0)</f>
        <v>-1465.0249962347123</v>
      </c>
    </row>
    <row r="67" spans="5:50" x14ac:dyDescent="0.25">
      <c r="E67">
        <v>2067</v>
      </c>
      <c r="F67" s="5">
        <v>3.5571999999999999E-2</v>
      </c>
      <c r="G67">
        <v>7.0000000000000007E-2</v>
      </c>
      <c r="H67" s="5">
        <f t="shared" si="9"/>
        <v>0.12000000000000001</v>
      </c>
      <c r="I67" s="5">
        <f t="shared" si="10"/>
        <v>1.1200000000000001</v>
      </c>
      <c r="J67">
        <f t="shared" si="11"/>
        <v>0.89285714285714279</v>
      </c>
      <c r="K67">
        <f t="shared" si="21"/>
        <v>1.8110935793768828E-3</v>
      </c>
      <c r="L67" s="2">
        <v>64</v>
      </c>
      <c r="M67" s="6">
        <v>0.43771532000000002</v>
      </c>
      <c r="Q67" s="4">
        <f t="shared" si="22"/>
        <v>25</v>
      </c>
      <c r="R67">
        <f t="shared" ref="R67:R98" si="28">$C$6</f>
        <v>50000</v>
      </c>
      <c r="S67">
        <f t="shared" ref="S67:S98" si="29">AX67</f>
        <v>-2478.5745909482553</v>
      </c>
      <c r="U67">
        <f t="shared" si="12"/>
        <v>0.43771532000000002</v>
      </c>
      <c r="V67">
        <f t="shared" si="13"/>
        <v>0.01</v>
      </c>
      <c r="W67">
        <f t="shared" si="14"/>
        <v>2.1829980846479217E-3</v>
      </c>
      <c r="X67">
        <f t="shared" si="15"/>
        <v>9.5553170518105214E-4</v>
      </c>
      <c r="Y67">
        <f t="shared" si="16"/>
        <v>2.1829980846479216E-5</v>
      </c>
      <c r="Z67">
        <f t="shared" si="17"/>
        <v>1.2056363986203903E-3</v>
      </c>
      <c r="AB67">
        <f t="shared" si="18"/>
        <v>-3.1981467607417056</v>
      </c>
      <c r="AC67">
        <f t="shared" si="19"/>
        <v>-2.9882597435428617</v>
      </c>
      <c r="AE67">
        <f t="shared" ref="AE67:AE98" si="30">$Z67*O67</f>
        <v>0</v>
      </c>
      <c r="AF67">
        <f t="shared" ref="AF67:AG98" si="31">-$Z67*P67</f>
        <v>0</v>
      </c>
      <c r="AG67">
        <f t="shared" si="31"/>
        <v>-3.0140909965509759E-2</v>
      </c>
      <c r="AH67">
        <f t="shared" ref="AH67:AH98" si="32">-X67*R67</f>
        <v>-47.776585259052609</v>
      </c>
      <c r="AI67">
        <f t="shared" ref="AI67:AI98" si="33">SUM(AE67:AH67)</f>
        <v>-47.80672616901812</v>
      </c>
      <c r="AJ67">
        <f t="shared" ref="AJ67:AJ98" si="34">AB67-AC67</f>
        <v>-0.20988701719884384</v>
      </c>
      <c r="AK67">
        <f t="shared" si="20"/>
        <v>-0.22387027325191941</v>
      </c>
      <c r="AL67">
        <f t="shared" si="23"/>
        <v>-48.240483459468884</v>
      </c>
      <c r="AN67">
        <f t="shared" ref="AN67:AU98" si="35">AE67*$K67</f>
        <v>0</v>
      </c>
      <c r="AO67">
        <f t="shared" si="35"/>
        <v>0</v>
      </c>
      <c r="AP67">
        <f t="shared" si="35"/>
        <v>-5.4588008515111427E-5</v>
      </c>
      <c r="AQ67">
        <f t="shared" si="35"/>
        <v>-8.6527866807222409E-2</v>
      </c>
      <c r="AR67">
        <f t="shared" si="35"/>
        <v>-8.6582454815737522E-2</v>
      </c>
      <c r="AS67">
        <f t="shared" si="35"/>
        <v>-3.8012502924339144E-4</v>
      </c>
      <c r="AT67">
        <f t="shared" si="35"/>
        <v>-4.0545001449989956E-4</v>
      </c>
      <c r="AU67">
        <f t="shared" si="24"/>
        <v>-8.7368029859480806E-2</v>
      </c>
      <c r="AW67">
        <v>64</v>
      </c>
      <c r="AX67">
        <f>IF(Z67&gt;0, (R67*SUMPRODUCT(K67:$K$98, X67:$X$98)-K67*$AZ$3)/Z67, 0)</f>
        <v>-2478.5745909482553</v>
      </c>
    </row>
    <row r="68" spans="5:50" x14ac:dyDescent="0.25">
      <c r="E68">
        <v>2068</v>
      </c>
      <c r="F68" s="5">
        <v>3.5571999999999999E-2</v>
      </c>
      <c r="G68">
        <v>7.0000000000000007E-2</v>
      </c>
      <c r="H68" s="5">
        <f t="shared" ref="H68:H98" si="36">G68+$C$9</f>
        <v>0.12000000000000001</v>
      </c>
      <c r="I68" s="5">
        <f t="shared" ref="I68:I98" si="37">1+H68</f>
        <v>1.1200000000000001</v>
      </c>
      <c r="J68">
        <f t="shared" ref="J68:J98" si="38">1/I68</f>
        <v>0.89285714285714279</v>
      </c>
      <c r="K68">
        <f t="shared" si="21"/>
        <v>1.6170478387293595E-3</v>
      </c>
      <c r="L68" s="2">
        <v>65</v>
      </c>
      <c r="M68" s="6">
        <v>0.44739131599999998</v>
      </c>
      <c r="Q68" s="4">
        <f t="shared" si="22"/>
        <v>25</v>
      </c>
      <c r="R68">
        <f t="shared" si="28"/>
        <v>50000</v>
      </c>
      <c r="S68">
        <f t="shared" si="29"/>
        <v>-4182.6491539605358</v>
      </c>
      <c r="U68">
        <f t="shared" ref="U68:U98" si="39">M68</f>
        <v>0.44739131599999998</v>
      </c>
      <c r="V68">
        <f t="shared" ref="V68:V98" si="40">$C$10</f>
        <v>0.01</v>
      </c>
      <c r="W68">
        <f t="shared" ref="W68:W98" si="41">Z67</f>
        <v>1.2056363986203903E-3</v>
      </c>
      <c r="X68">
        <f t="shared" ref="X68:X98" si="42">U68*W68</f>
        <v>5.3939125499627698E-4</v>
      </c>
      <c r="Y68">
        <f t="shared" ref="Y68:Y98" si="43">V68*W68</f>
        <v>1.2056363986203904E-5</v>
      </c>
      <c r="Z68">
        <f t="shared" ref="Z68:Z98" si="44">MAX(0, W68-X68-Y68)</f>
        <v>6.5418877963790945E-4</v>
      </c>
      <c r="AB68">
        <f t="shared" ref="AB68:AB98" si="45">AC67</f>
        <v>-2.9882597435428617</v>
      </c>
      <c r="AC68">
        <f t="shared" ref="AC68:AC98" si="46">S68*Z68</f>
        <v>-2.7362421456829775</v>
      </c>
      <c r="AE68">
        <f t="shared" si="30"/>
        <v>0</v>
      </c>
      <c r="AF68">
        <f t="shared" si="31"/>
        <v>0</v>
      </c>
      <c r="AG68">
        <f t="shared" si="31"/>
        <v>-1.6354719490947738E-2</v>
      </c>
      <c r="AH68">
        <f t="shared" si="32"/>
        <v>-26.96956274981385</v>
      </c>
      <c r="AI68">
        <f t="shared" si="33"/>
        <v>-26.985917469304798</v>
      </c>
      <c r="AJ68">
        <f t="shared" si="34"/>
        <v>-0.2520175978598842</v>
      </c>
      <c r="AK68">
        <f t="shared" ref="AK68:AK98" si="47">G68*SUM(AB68:AB68, AE68:AF68)</f>
        <v>-0.20917818204800034</v>
      </c>
      <c r="AL68">
        <f t="shared" si="23"/>
        <v>-27.447113249212681</v>
      </c>
      <c r="AN68">
        <f t="shared" si="35"/>
        <v>0</v>
      </c>
      <c r="AO68">
        <f t="shared" si="35"/>
        <v>0</v>
      </c>
      <c r="AP68">
        <f t="shared" si="35"/>
        <v>-2.6446363805861969E-5</v>
      </c>
      <c r="AQ68">
        <f t="shared" si="35"/>
        <v>-4.361107315606233E-2</v>
      </c>
      <c r="AR68">
        <f t="shared" si="35"/>
        <v>-4.363751951986819E-2</v>
      </c>
      <c r="AS68">
        <f t="shared" si="35"/>
        <v>-4.0752451194109063E-4</v>
      </c>
      <c r="AT68">
        <f t="shared" si="35"/>
        <v>-3.382511271900555E-4</v>
      </c>
      <c r="AU68">
        <f t="shared" si="24"/>
        <v>-4.4383295158999338E-2</v>
      </c>
      <c r="AW68">
        <v>65</v>
      </c>
      <c r="AX68">
        <f>IF(Z68&gt;0, (R68*SUMPRODUCT(K68:$K$98, X68:$X$98)-K68*$AZ$3)/Z68, 0)</f>
        <v>-4182.6491539605358</v>
      </c>
    </row>
    <row r="69" spans="5:50" x14ac:dyDescent="0.25">
      <c r="E69">
        <v>2069</v>
      </c>
      <c r="F69" s="5">
        <v>3.5571999999999999E-2</v>
      </c>
      <c r="G69">
        <v>7.0000000000000007E-2</v>
      </c>
      <c r="H69" s="5">
        <f t="shared" si="36"/>
        <v>0.12000000000000001</v>
      </c>
      <c r="I69" s="5">
        <f t="shared" si="37"/>
        <v>1.1200000000000001</v>
      </c>
      <c r="J69">
        <f t="shared" si="38"/>
        <v>0.89285714285714279</v>
      </c>
      <c r="K69">
        <f t="shared" ref="K69:K98" si="48">K68*J69</f>
        <v>1.4437927131512138E-3</v>
      </c>
      <c r="L69" s="2">
        <v>66</v>
      </c>
      <c r="M69" s="6">
        <v>0.457001349</v>
      </c>
      <c r="Q69" s="4">
        <f t="shared" ref="Q69:Q98" si="49">$C$8</f>
        <v>25</v>
      </c>
      <c r="R69">
        <f t="shared" si="28"/>
        <v>50000</v>
      </c>
      <c r="S69">
        <f t="shared" si="29"/>
        <v>-7105.5642418112557</v>
      </c>
      <c r="U69">
        <f t="shared" si="39"/>
        <v>0.457001349</v>
      </c>
      <c r="V69">
        <f t="shared" si="40"/>
        <v>0.01</v>
      </c>
      <c r="W69">
        <f t="shared" si="41"/>
        <v>6.5418877963790945E-4</v>
      </c>
      <c r="X69">
        <f t="shared" si="42"/>
        <v>2.9896515479518833E-4</v>
      </c>
      <c r="Y69">
        <f t="shared" si="43"/>
        <v>6.5418877963790949E-6</v>
      </c>
      <c r="Z69">
        <f t="shared" si="44"/>
        <v>3.4868173704634203E-4</v>
      </c>
      <c r="AB69">
        <f t="shared" si="45"/>
        <v>-2.7362421456829775</v>
      </c>
      <c r="AC69">
        <f t="shared" si="46"/>
        <v>-2.477580482529123</v>
      </c>
      <c r="AE69">
        <f t="shared" si="30"/>
        <v>0</v>
      </c>
      <c r="AF69">
        <f t="shared" si="31"/>
        <v>0</v>
      </c>
      <c r="AG69">
        <f t="shared" si="31"/>
        <v>-8.7170434261585501E-3</v>
      </c>
      <c r="AH69">
        <f t="shared" si="32"/>
        <v>-14.948257739759416</v>
      </c>
      <c r="AI69">
        <f t="shared" si="33"/>
        <v>-14.956974783185576</v>
      </c>
      <c r="AJ69">
        <f t="shared" si="34"/>
        <v>-0.25866166315385453</v>
      </c>
      <c r="AK69">
        <f t="shared" si="47"/>
        <v>-0.19153695019780845</v>
      </c>
      <c r="AL69">
        <f t="shared" si="23"/>
        <v>-15.407173396537239</v>
      </c>
      <c r="AN69">
        <f t="shared" si="35"/>
        <v>0</v>
      </c>
      <c r="AO69">
        <f t="shared" si="35"/>
        <v>0</v>
      </c>
      <c r="AP69">
        <f t="shared" si="35"/>
        <v>-1.2585603778910406E-5</v>
      </c>
      <c r="AQ69">
        <f t="shared" si="35"/>
        <v>-2.158218559897088E-2</v>
      </c>
      <c r="AR69">
        <f t="shared" si="35"/>
        <v>-2.1594771202749791E-2</v>
      </c>
      <c r="AS69">
        <f t="shared" si="35"/>
        <v>-3.7345382443310896E-4</v>
      </c>
      <c r="AT69">
        <f t="shared" si="35"/>
        <v>-2.7653965299480278E-4</v>
      </c>
      <c r="AU69">
        <f t="shared" si="24"/>
        <v>-2.2244764680177703E-2</v>
      </c>
      <c r="AW69">
        <v>66</v>
      </c>
      <c r="AX69">
        <f>IF(Z69&gt;0, (R69*SUMPRODUCT(K69:$K$98, X69:$X$98)-K69*$AZ$3)/Z69, 0)</f>
        <v>-7105.5642418112557</v>
      </c>
    </row>
    <row r="70" spans="5:50" x14ac:dyDescent="0.25">
      <c r="E70">
        <v>2070</v>
      </c>
      <c r="F70" s="5">
        <v>3.5571999999999999E-2</v>
      </c>
      <c r="G70">
        <v>7.0000000000000007E-2</v>
      </c>
      <c r="H70" s="5">
        <f t="shared" si="36"/>
        <v>0.12000000000000001</v>
      </c>
      <c r="I70" s="5">
        <f t="shared" si="37"/>
        <v>1.1200000000000001</v>
      </c>
      <c r="J70">
        <f t="shared" si="38"/>
        <v>0.89285714285714279</v>
      </c>
      <c r="K70">
        <f t="shared" si="48"/>
        <v>1.2891006367421552E-3</v>
      </c>
      <c r="L70" s="2">
        <v>67</v>
      </c>
      <c r="M70" s="6">
        <v>0.46737994300000002</v>
      </c>
      <c r="Q70" s="4">
        <f t="shared" si="49"/>
        <v>25</v>
      </c>
      <c r="R70">
        <f t="shared" si="28"/>
        <v>50000</v>
      </c>
      <c r="S70">
        <f t="shared" si="29"/>
        <v>-12233.440792674424</v>
      </c>
      <c r="U70">
        <f t="shared" si="39"/>
        <v>0.46737994300000002</v>
      </c>
      <c r="V70">
        <f t="shared" si="40"/>
        <v>0.01</v>
      </c>
      <c r="W70">
        <f t="shared" si="41"/>
        <v>3.4868173704634203E-4</v>
      </c>
      <c r="X70">
        <f t="shared" si="42"/>
        <v>1.6296685038586032E-4</v>
      </c>
      <c r="Y70">
        <f t="shared" si="43"/>
        <v>3.4868173704634205E-6</v>
      </c>
      <c r="Z70">
        <f t="shared" si="44"/>
        <v>1.8222806929001829E-4</v>
      </c>
      <c r="AB70">
        <f t="shared" si="45"/>
        <v>-2.477580482529123</v>
      </c>
      <c r="AC70">
        <f t="shared" si="46"/>
        <v>-2.2292762964228112</v>
      </c>
      <c r="AE70">
        <f t="shared" si="30"/>
        <v>0</v>
      </c>
      <c r="AF70">
        <f t="shared" si="31"/>
        <v>0</v>
      </c>
      <c r="AG70">
        <f t="shared" si="31"/>
        <v>-4.555701732250457E-3</v>
      </c>
      <c r="AH70">
        <f t="shared" si="32"/>
        <v>-8.1483425192930152</v>
      </c>
      <c r="AI70">
        <f t="shared" si="33"/>
        <v>-8.1528982210252661</v>
      </c>
      <c r="AJ70">
        <f t="shared" si="34"/>
        <v>-0.24830418610631178</v>
      </c>
      <c r="AK70">
        <f t="shared" si="47"/>
        <v>-0.17343063377703863</v>
      </c>
      <c r="AL70">
        <f t="shared" si="23"/>
        <v>-8.5746330409086173</v>
      </c>
      <c r="AN70">
        <f t="shared" si="35"/>
        <v>0</v>
      </c>
      <c r="AO70">
        <f t="shared" si="35"/>
        <v>0</v>
      </c>
      <c r="AP70">
        <f t="shared" si="35"/>
        <v>-5.8727580038514029E-6</v>
      </c>
      <c r="AQ70">
        <f t="shared" si="35"/>
        <v>-1.0504033530013803E-2</v>
      </c>
      <c r="AR70">
        <f t="shared" si="35"/>
        <v>-1.0509906288017654E-2</v>
      </c>
      <c r="AS70">
        <f t="shared" si="35"/>
        <v>-3.2008908441538908E-4</v>
      </c>
      <c r="AT70">
        <f t="shared" si="35"/>
        <v>-2.2356954043257601E-4</v>
      </c>
      <c r="AU70">
        <f t="shared" si="24"/>
        <v>-1.105356491286562E-2</v>
      </c>
      <c r="AW70">
        <v>67</v>
      </c>
      <c r="AX70">
        <f>IF(Z70&gt;0, (R70*SUMPRODUCT(K70:$K$98, X70:$X$98)-K70*$AZ$3)/Z70, 0)</f>
        <v>-12233.440792674424</v>
      </c>
    </row>
    <row r="71" spans="5:50" x14ac:dyDescent="0.25">
      <c r="E71">
        <v>2071</v>
      </c>
      <c r="F71" s="5">
        <v>3.5571999999999999E-2</v>
      </c>
      <c r="G71">
        <v>7.0000000000000007E-2</v>
      </c>
      <c r="H71" s="5">
        <f t="shared" si="36"/>
        <v>0.12000000000000001</v>
      </c>
      <c r="I71" s="5">
        <f t="shared" si="37"/>
        <v>1.1200000000000001</v>
      </c>
      <c r="J71">
        <f t="shared" si="38"/>
        <v>0.89285714285714279</v>
      </c>
      <c r="K71">
        <f t="shared" si="48"/>
        <v>1.1509827113769242E-3</v>
      </c>
      <c r="L71" s="2">
        <v>68</v>
      </c>
      <c r="M71" s="6">
        <v>0.47825477199999999</v>
      </c>
      <c r="Q71" s="4">
        <f t="shared" si="49"/>
        <v>25</v>
      </c>
      <c r="R71">
        <f t="shared" si="28"/>
        <v>50000</v>
      </c>
      <c r="S71">
        <f t="shared" si="29"/>
        <v>-21433.964906091358</v>
      </c>
      <c r="U71">
        <f t="shared" si="39"/>
        <v>0.47825477199999999</v>
      </c>
      <c r="V71">
        <f t="shared" si="40"/>
        <v>0.01</v>
      </c>
      <c r="W71">
        <f t="shared" si="41"/>
        <v>1.8222806929001829E-4</v>
      </c>
      <c r="X71">
        <f t="shared" si="42"/>
        <v>8.71514437302979E-5</v>
      </c>
      <c r="Y71">
        <f t="shared" si="43"/>
        <v>1.8222806929001829E-6</v>
      </c>
      <c r="Z71">
        <f t="shared" si="44"/>
        <v>9.3254344866820212E-5</v>
      </c>
      <c r="AB71">
        <f t="shared" si="45"/>
        <v>-2.2292762964228112</v>
      </c>
      <c r="AC71">
        <f t="shared" si="46"/>
        <v>-1.9988103552159653</v>
      </c>
      <c r="AE71">
        <f t="shared" si="30"/>
        <v>0</v>
      </c>
      <c r="AF71">
        <f t="shared" si="31"/>
        <v>0</v>
      </c>
      <c r="AG71">
        <f t="shared" si="31"/>
        <v>-2.3313586216705054E-3</v>
      </c>
      <c r="AH71">
        <f t="shared" si="32"/>
        <v>-4.3575721865148953</v>
      </c>
      <c r="AI71">
        <f t="shared" si="33"/>
        <v>-4.3599035451365662</v>
      </c>
      <c r="AJ71">
        <f t="shared" si="34"/>
        <v>-0.23046594120684594</v>
      </c>
      <c r="AK71">
        <f t="shared" si="47"/>
        <v>-0.15604934074959681</v>
      </c>
      <c r="AL71">
        <f t="shared" si="23"/>
        <v>-4.7464188270930094</v>
      </c>
      <c r="AN71">
        <f t="shared" si="35"/>
        <v>0</v>
      </c>
      <c r="AO71">
        <f t="shared" si="35"/>
        <v>0</v>
      </c>
      <c r="AP71">
        <f t="shared" si="35"/>
        <v>-2.683353467562287E-6</v>
      </c>
      <c r="AQ71">
        <f t="shared" si="35"/>
        <v>-5.0154902502555863E-3</v>
      </c>
      <c r="AR71">
        <f t="shared" si="35"/>
        <v>-5.0181736037231486E-3</v>
      </c>
      <c r="AS71">
        <f t="shared" si="35"/>
        <v>-2.6526231389029033E-4</v>
      </c>
      <c r="AT71">
        <f t="shared" si="35"/>
        <v>-1.7961009332455248E-4</v>
      </c>
      <c r="AU71">
        <f t="shared" si="24"/>
        <v>-5.4630460109379927E-3</v>
      </c>
      <c r="AW71">
        <v>68</v>
      </c>
      <c r="AX71">
        <f>IF(Z71&gt;0, (R71*SUMPRODUCT(K71:$K$98, X71:$X$98)-K71*$AZ$3)/Z71, 0)</f>
        <v>-21433.964906091358</v>
      </c>
    </row>
    <row r="72" spans="5:50" x14ac:dyDescent="0.25">
      <c r="E72">
        <v>2072</v>
      </c>
      <c r="F72" s="5">
        <v>3.5571999999999999E-2</v>
      </c>
      <c r="G72">
        <v>7.0000000000000007E-2</v>
      </c>
      <c r="H72" s="5">
        <f t="shared" si="36"/>
        <v>0.12000000000000001</v>
      </c>
      <c r="I72" s="5">
        <f t="shared" si="37"/>
        <v>1.1200000000000001</v>
      </c>
      <c r="J72">
        <f t="shared" si="38"/>
        <v>0.89285714285714279</v>
      </c>
      <c r="K72">
        <f t="shared" si="48"/>
        <v>1.027663135157968E-3</v>
      </c>
      <c r="L72" s="2">
        <v>69</v>
      </c>
      <c r="M72" s="6">
        <v>0.48949088600000001</v>
      </c>
      <c r="Q72" s="4">
        <f t="shared" si="49"/>
        <v>25</v>
      </c>
      <c r="R72">
        <f t="shared" si="28"/>
        <v>50000</v>
      </c>
      <c r="S72">
        <f t="shared" si="29"/>
        <v>-38322.174895263692</v>
      </c>
      <c r="U72">
        <f t="shared" si="39"/>
        <v>0.48949088600000001</v>
      </c>
      <c r="V72">
        <f t="shared" si="40"/>
        <v>0.01</v>
      </c>
      <c r="W72">
        <f t="shared" si="41"/>
        <v>9.3254344866820212E-5</v>
      </c>
      <c r="X72">
        <f t="shared" si="42"/>
        <v>4.564715189220938E-5</v>
      </c>
      <c r="Y72">
        <f t="shared" si="43"/>
        <v>9.3254344866820219E-7</v>
      </c>
      <c r="Z72">
        <f t="shared" si="44"/>
        <v>4.6674649525942628E-5</v>
      </c>
      <c r="AB72">
        <f t="shared" si="45"/>
        <v>-1.9988103552159653</v>
      </c>
      <c r="AC72">
        <f t="shared" si="46"/>
        <v>-1.78867408230831</v>
      </c>
      <c r="AE72">
        <f t="shared" si="30"/>
        <v>0</v>
      </c>
      <c r="AF72">
        <f t="shared" si="31"/>
        <v>0</v>
      </c>
      <c r="AG72">
        <f t="shared" si="31"/>
        <v>-1.1668662381485657E-3</v>
      </c>
      <c r="AH72">
        <f t="shared" si="32"/>
        <v>-2.2823575946104691</v>
      </c>
      <c r="AI72">
        <f t="shared" si="33"/>
        <v>-2.2835244608486178</v>
      </c>
      <c r="AJ72">
        <f t="shared" si="34"/>
        <v>-0.21013627290765524</v>
      </c>
      <c r="AK72">
        <f t="shared" si="47"/>
        <v>-0.13991672486511758</v>
      </c>
      <c r="AL72">
        <f t="shared" si="23"/>
        <v>-2.6335774586213905</v>
      </c>
      <c r="AN72">
        <f t="shared" si="35"/>
        <v>0</v>
      </c>
      <c r="AO72">
        <f t="shared" si="35"/>
        <v>0</v>
      </c>
      <c r="AP72">
        <f t="shared" si="35"/>
        <v>-1.1991454166057392E-6</v>
      </c>
      <c r="AQ72">
        <f t="shared" si="35"/>
        <v>-2.3454947612289931E-3</v>
      </c>
      <c r="AR72">
        <f t="shared" si="35"/>
        <v>-2.3466939066455993E-3</v>
      </c>
      <c r="AS72">
        <f t="shared" si="35"/>
        <v>-2.1594930102669137E-4</v>
      </c>
      <c r="AT72">
        <f t="shared" si="35"/>
        <v>-1.4378726013592155E-4</v>
      </c>
      <c r="AU72">
        <f t="shared" si="24"/>
        <v>-2.706430467808212E-3</v>
      </c>
      <c r="AW72">
        <v>69</v>
      </c>
      <c r="AX72">
        <f>IF(Z72&gt;0, (R72*SUMPRODUCT(K72:$K$98, X72:$X$98)-K72*$AZ$3)/Z72, 0)</f>
        <v>-38322.174895263692</v>
      </c>
    </row>
    <row r="73" spans="5:50" x14ac:dyDescent="0.25">
      <c r="E73">
        <v>2073</v>
      </c>
      <c r="F73" s="5">
        <v>3.5571999999999999E-2</v>
      </c>
      <c r="G73">
        <v>7.0000000000000007E-2</v>
      </c>
      <c r="H73" s="5">
        <f t="shared" si="36"/>
        <v>0.12000000000000001</v>
      </c>
      <c r="I73" s="5">
        <f t="shared" si="37"/>
        <v>1.1200000000000001</v>
      </c>
      <c r="J73">
        <f t="shared" si="38"/>
        <v>0.89285714285714279</v>
      </c>
      <c r="K73">
        <f t="shared" si="48"/>
        <v>9.1755637067675712E-4</v>
      </c>
      <c r="L73" s="2">
        <v>70</v>
      </c>
      <c r="M73" s="6">
        <v>0.50154699899999999</v>
      </c>
      <c r="Q73" s="4">
        <f t="shared" si="49"/>
        <v>25</v>
      </c>
      <c r="R73">
        <f t="shared" si="28"/>
        <v>50000</v>
      </c>
      <c r="S73">
        <f t="shared" si="29"/>
        <v>-70133.066705015444</v>
      </c>
      <c r="U73">
        <f t="shared" si="39"/>
        <v>0.50154699899999999</v>
      </c>
      <c r="V73">
        <f t="shared" si="40"/>
        <v>0.01</v>
      </c>
      <c r="W73">
        <f t="shared" si="41"/>
        <v>4.6674649525942628E-5</v>
      </c>
      <c r="X73">
        <f t="shared" si="42"/>
        <v>2.3409530399113297E-5</v>
      </c>
      <c r="Y73">
        <f t="shared" si="43"/>
        <v>4.667464952594263E-7</v>
      </c>
      <c r="Z73">
        <f t="shared" si="44"/>
        <v>2.2798372631569905E-5</v>
      </c>
      <c r="AB73">
        <f t="shared" si="45"/>
        <v>-1.78867408230831</v>
      </c>
      <c r="AC73">
        <f t="shared" si="46"/>
        <v>-1.5989197885356907</v>
      </c>
      <c r="AE73">
        <f t="shared" si="30"/>
        <v>0</v>
      </c>
      <c r="AF73">
        <f t="shared" si="31"/>
        <v>0</v>
      </c>
      <c r="AG73">
        <f t="shared" si="31"/>
        <v>-5.699593157892476E-4</v>
      </c>
      <c r="AH73">
        <f t="shared" si="32"/>
        <v>-1.1704765199556648</v>
      </c>
      <c r="AI73">
        <f t="shared" si="33"/>
        <v>-1.1710464792714541</v>
      </c>
      <c r="AJ73">
        <f t="shared" si="34"/>
        <v>-0.18975429377261932</v>
      </c>
      <c r="AK73">
        <f t="shared" si="47"/>
        <v>-0.12520718576158171</v>
      </c>
      <c r="AL73">
        <f t="shared" si="23"/>
        <v>-1.4860079588056552</v>
      </c>
      <c r="AN73">
        <f t="shared" si="35"/>
        <v>0</v>
      </c>
      <c r="AO73">
        <f t="shared" si="35"/>
        <v>0</v>
      </c>
      <c r="AP73">
        <f t="shared" si="35"/>
        <v>-5.2296980122898969E-7</v>
      </c>
      <c r="AQ73">
        <f t="shared" si="35"/>
        <v>-1.0739781876128807E-3</v>
      </c>
      <c r="AR73">
        <f t="shared" si="35"/>
        <v>-1.0745011574141098E-3</v>
      </c>
      <c r="AS73">
        <f t="shared" si="35"/>
        <v>-1.7411026111433575E-4</v>
      </c>
      <c r="AT73">
        <f t="shared" si="35"/>
        <v>-1.1488465095004745E-4</v>
      </c>
      <c r="AU73">
        <f t="shared" si="24"/>
        <v>-1.3634960694784929E-3</v>
      </c>
      <c r="AW73">
        <v>70</v>
      </c>
      <c r="AX73">
        <f>IF(Z73&gt;0, (R73*SUMPRODUCT(K73:$K$98, X73:$X$98)-K73*$AZ$3)/Z73, 0)</f>
        <v>-70133.066705015444</v>
      </c>
    </row>
    <row r="74" spans="5:50" x14ac:dyDescent="0.25">
      <c r="E74">
        <v>2074</v>
      </c>
      <c r="F74" s="5">
        <v>3.5571999999999999E-2</v>
      </c>
      <c r="G74">
        <v>7.0000000000000007E-2</v>
      </c>
      <c r="H74" s="5">
        <f t="shared" si="36"/>
        <v>0.12000000000000001</v>
      </c>
      <c r="I74" s="5">
        <f t="shared" si="37"/>
        <v>1.1200000000000001</v>
      </c>
      <c r="J74">
        <f t="shared" si="38"/>
        <v>0.89285714285714279</v>
      </c>
      <c r="K74">
        <f t="shared" si="48"/>
        <v>8.1924675953281884E-4</v>
      </c>
      <c r="L74" s="2">
        <v>71</v>
      </c>
      <c r="M74" s="6">
        <v>0.51394563599999998</v>
      </c>
      <c r="Q74" s="4">
        <f t="shared" si="49"/>
        <v>25</v>
      </c>
      <c r="R74">
        <f t="shared" si="28"/>
        <v>50000</v>
      </c>
      <c r="S74">
        <f t="shared" si="29"/>
        <v>-131617.17942973366</v>
      </c>
      <c r="U74">
        <f t="shared" si="39"/>
        <v>0.51394563599999998</v>
      </c>
      <c r="V74">
        <f t="shared" si="40"/>
        <v>0.01</v>
      </c>
      <c r="W74">
        <f t="shared" si="41"/>
        <v>2.2798372631569905E-5</v>
      </c>
      <c r="X74">
        <f t="shared" si="42"/>
        <v>1.1717124121897188E-5</v>
      </c>
      <c r="Y74">
        <f t="shared" si="43"/>
        <v>2.2798372631569905E-7</v>
      </c>
      <c r="Z74">
        <f t="shared" si="44"/>
        <v>1.0853264783357018E-5</v>
      </c>
      <c r="AB74">
        <f t="shared" si="45"/>
        <v>-1.5989197885356907</v>
      </c>
      <c r="AC74">
        <f t="shared" si="46"/>
        <v>-1.4284760983895102</v>
      </c>
      <c r="AE74">
        <f t="shared" si="30"/>
        <v>0</v>
      </c>
      <c r="AF74">
        <f t="shared" si="31"/>
        <v>0</v>
      </c>
      <c r="AG74">
        <f t="shared" si="31"/>
        <v>-2.7133161958392543E-4</v>
      </c>
      <c r="AH74">
        <f t="shared" si="32"/>
        <v>-0.58585620609485944</v>
      </c>
      <c r="AI74">
        <f t="shared" si="33"/>
        <v>-0.58612753771444337</v>
      </c>
      <c r="AJ74">
        <f t="shared" si="34"/>
        <v>-0.17044369014618055</v>
      </c>
      <c r="AK74">
        <f t="shared" si="47"/>
        <v>-0.11192438519749837</v>
      </c>
      <c r="AL74">
        <f t="shared" si="23"/>
        <v>-0.86849561305812228</v>
      </c>
      <c r="AN74">
        <f t="shared" si="35"/>
        <v>0</v>
      </c>
      <c r="AO74">
        <f t="shared" si="35"/>
        <v>0</v>
      </c>
      <c r="AP74">
        <f t="shared" si="35"/>
        <v>-2.2228755010292244E-7</v>
      </c>
      <c r="AQ74">
        <f t="shared" si="35"/>
        <v>-4.7996079839540489E-4</v>
      </c>
      <c r="AR74">
        <f t="shared" si="35"/>
        <v>-4.8018308594550778E-4</v>
      </c>
      <c r="AS74">
        <f t="shared" si="35"/>
        <v>-1.3963544083507427E-4</v>
      </c>
      <c r="AT74">
        <f t="shared" si="35"/>
        <v>-9.1693689885753536E-5</v>
      </c>
      <c r="AU74">
        <f t="shared" si="24"/>
        <v>-7.1151221666633556E-4</v>
      </c>
      <c r="AW74">
        <v>71</v>
      </c>
      <c r="AX74">
        <f>IF(Z74&gt;0, (R74*SUMPRODUCT(K74:$K$98, X74:$X$98)-K74*$AZ$3)/Z74, 0)</f>
        <v>-131617.17942973366</v>
      </c>
    </row>
    <row r="75" spans="5:50" x14ac:dyDescent="0.25">
      <c r="E75">
        <v>2075</v>
      </c>
      <c r="F75" s="5">
        <v>3.5571999999999999E-2</v>
      </c>
      <c r="G75">
        <v>7.0000000000000007E-2</v>
      </c>
      <c r="H75" s="5">
        <f t="shared" si="36"/>
        <v>0.12000000000000001</v>
      </c>
      <c r="I75" s="5">
        <f t="shared" si="37"/>
        <v>1.1200000000000001</v>
      </c>
      <c r="J75">
        <f t="shared" si="38"/>
        <v>0.89285714285714279</v>
      </c>
      <c r="K75">
        <f t="shared" si="48"/>
        <v>7.3147032101144531E-4</v>
      </c>
      <c r="L75" s="2">
        <v>72</v>
      </c>
      <c r="M75" s="6">
        <v>0.52707773400000002</v>
      </c>
      <c r="Q75" s="4">
        <f t="shared" si="49"/>
        <v>25</v>
      </c>
      <c r="R75">
        <f t="shared" si="28"/>
        <v>50000</v>
      </c>
      <c r="S75">
        <f t="shared" si="29"/>
        <v>-253933.11007296012</v>
      </c>
      <c r="U75">
        <f t="shared" si="39"/>
        <v>0.52707773400000002</v>
      </c>
      <c r="V75">
        <f t="shared" si="40"/>
        <v>0.01</v>
      </c>
      <c r="W75">
        <f t="shared" si="41"/>
        <v>1.0853264783357018E-5</v>
      </c>
      <c r="X75">
        <f t="shared" si="42"/>
        <v>5.7205142085138182E-6</v>
      </c>
      <c r="Y75">
        <f t="shared" si="43"/>
        <v>1.0853264783357018E-7</v>
      </c>
      <c r="Z75">
        <f t="shared" si="44"/>
        <v>5.0242179270096295E-6</v>
      </c>
      <c r="AB75">
        <f t="shared" si="45"/>
        <v>-1.4284760983895102</v>
      </c>
      <c r="AC75">
        <f t="shared" si="46"/>
        <v>-1.2758152838898758</v>
      </c>
      <c r="AE75">
        <f t="shared" si="30"/>
        <v>0</v>
      </c>
      <c r="AF75">
        <f t="shared" si="31"/>
        <v>0</v>
      </c>
      <c r="AG75">
        <f t="shared" si="31"/>
        <v>-1.2560544817524075E-4</v>
      </c>
      <c r="AH75">
        <f t="shared" si="32"/>
        <v>-0.28602571042569092</v>
      </c>
      <c r="AI75">
        <f t="shared" si="33"/>
        <v>-0.28615131587386616</v>
      </c>
      <c r="AJ75">
        <f t="shared" si="34"/>
        <v>-0.15266081449963442</v>
      </c>
      <c r="AK75">
        <f t="shared" si="47"/>
        <v>-9.9993326887265727E-2</v>
      </c>
      <c r="AL75">
        <f t="shared" si="23"/>
        <v>-0.53880545726076634</v>
      </c>
      <c r="AN75">
        <f t="shared" si="35"/>
        <v>0</v>
      </c>
      <c r="AO75">
        <f t="shared" si="35"/>
        <v>0</v>
      </c>
      <c r="AP75">
        <f t="shared" si="35"/>
        <v>-9.1876657497529811E-8</v>
      </c>
      <c r="AQ75">
        <f t="shared" si="35"/>
        <v>-2.0921931822260684E-4</v>
      </c>
      <c r="AR75">
        <f t="shared" si="35"/>
        <v>-2.0931119488010438E-4</v>
      </c>
      <c r="AS75">
        <f t="shared" si="35"/>
        <v>-1.1166685498791629E-4</v>
      </c>
      <c r="AT75">
        <f t="shared" si="35"/>
        <v>-7.3142150917230643E-5</v>
      </c>
      <c r="AU75">
        <f t="shared" si="24"/>
        <v>-3.9412020078525135E-4</v>
      </c>
      <c r="AW75">
        <v>72</v>
      </c>
      <c r="AX75">
        <f>IF(Z75&gt;0, (R75*SUMPRODUCT(K75:$K$98, X75:$X$98)-K75*$AZ$3)/Z75, 0)</f>
        <v>-253933.11007296012</v>
      </c>
    </row>
    <row r="76" spans="5:50" x14ac:dyDescent="0.25">
      <c r="E76">
        <v>2076</v>
      </c>
      <c r="F76" s="5">
        <v>3.5571999999999999E-2</v>
      </c>
      <c r="G76">
        <v>7.0000000000000007E-2</v>
      </c>
      <c r="H76" s="5">
        <f t="shared" si="36"/>
        <v>0.12000000000000001</v>
      </c>
      <c r="I76" s="5">
        <f t="shared" si="37"/>
        <v>1.1200000000000001</v>
      </c>
      <c r="J76">
        <f t="shared" si="38"/>
        <v>0.89285714285714279</v>
      </c>
      <c r="K76">
        <f t="shared" si="48"/>
        <v>6.5309850090307614E-4</v>
      </c>
      <c r="L76" s="2">
        <v>73</v>
      </c>
      <c r="M76" s="6">
        <v>0.54097960300000003</v>
      </c>
      <c r="Q76" s="4">
        <f t="shared" si="49"/>
        <v>25</v>
      </c>
      <c r="R76">
        <f t="shared" si="28"/>
        <v>50000</v>
      </c>
      <c r="S76">
        <f t="shared" si="29"/>
        <v>-505010.47102271602</v>
      </c>
      <c r="U76">
        <f t="shared" si="39"/>
        <v>0.54097960300000003</v>
      </c>
      <c r="V76">
        <f t="shared" si="40"/>
        <v>0.01</v>
      </c>
      <c r="W76">
        <f t="shared" si="41"/>
        <v>5.0242179270096295E-6</v>
      </c>
      <c r="X76">
        <f t="shared" si="42"/>
        <v>2.7179994195391523E-6</v>
      </c>
      <c r="Y76">
        <f t="shared" si="43"/>
        <v>5.0242179270096296E-8</v>
      </c>
      <c r="Z76">
        <f t="shared" si="44"/>
        <v>2.2559763282003811E-6</v>
      </c>
      <c r="AB76">
        <f t="shared" si="45"/>
        <v>-1.2758152838898758</v>
      </c>
      <c r="AC76">
        <f t="shared" si="46"/>
        <v>-1.1392916681205718</v>
      </c>
      <c r="AE76">
        <f t="shared" si="30"/>
        <v>0</v>
      </c>
      <c r="AF76">
        <f t="shared" si="31"/>
        <v>0</v>
      </c>
      <c r="AG76">
        <f t="shared" si="31"/>
        <v>-5.6399408205009528E-5</v>
      </c>
      <c r="AH76">
        <f t="shared" si="32"/>
        <v>-0.13589997097695761</v>
      </c>
      <c r="AI76">
        <f t="shared" si="33"/>
        <v>-0.13595637038516262</v>
      </c>
      <c r="AJ76">
        <f t="shared" si="34"/>
        <v>-0.13652361576930394</v>
      </c>
      <c r="AK76">
        <f t="shared" si="47"/>
        <v>-8.9307069872291311E-2</v>
      </c>
      <c r="AL76">
        <f t="shared" si="23"/>
        <v>-0.36178705602675787</v>
      </c>
      <c r="AN76">
        <f t="shared" si="35"/>
        <v>0</v>
      </c>
      <c r="AO76">
        <f t="shared" si="35"/>
        <v>0</v>
      </c>
      <c r="AP76">
        <f t="shared" si="35"/>
        <v>-3.6834368950512377E-8</v>
      </c>
      <c r="AQ76">
        <f t="shared" si="35"/>
        <v>-8.8756067317822569E-5</v>
      </c>
      <c r="AR76">
        <f t="shared" si="35"/>
        <v>-8.8792901686773085E-5</v>
      </c>
      <c r="AS76">
        <f t="shared" si="35"/>
        <v>-8.916336879679997E-5</v>
      </c>
      <c r="AT76">
        <f t="shared" si="35"/>
        <v>-5.832631345363973E-5</v>
      </c>
      <c r="AU76">
        <f t="shared" si="24"/>
        <v>-2.3628258393721278E-4</v>
      </c>
      <c r="AW76">
        <v>73</v>
      </c>
      <c r="AX76">
        <f>IF(Z76&gt;0, (R76*SUMPRODUCT(K76:$K$98, X76:$X$98)-K76*$AZ$3)/Z76, 0)</f>
        <v>-505010.47102271602</v>
      </c>
    </row>
    <row r="77" spans="5:50" x14ac:dyDescent="0.25">
      <c r="E77">
        <v>2077</v>
      </c>
      <c r="F77" s="5">
        <v>3.5571999999999999E-2</v>
      </c>
      <c r="G77">
        <v>7.0000000000000007E-2</v>
      </c>
      <c r="H77" s="5">
        <f t="shared" si="36"/>
        <v>0.12000000000000001</v>
      </c>
      <c r="I77" s="5">
        <f t="shared" si="37"/>
        <v>1.1200000000000001</v>
      </c>
      <c r="J77">
        <f t="shared" si="38"/>
        <v>0.89285714285714279</v>
      </c>
      <c r="K77">
        <f t="shared" si="48"/>
        <v>5.8312366152060366E-4</v>
      </c>
      <c r="L77" s="2">
        <v>74</v>
      </c>
      <c r="M77" s="6">
        <v>0.55513806300000001</v>
      </c>
      <c r="Q77" s="4">
        <f t="shared" si="49"/>
        <v>25</v>
      </c>
      <c r="R77">
        <f t="shared" si="28"/>
        <v>50000</v>
      </c>
      <c r="S77">
        <f t="shared" si="29"/>
        <v>-1036960.1290575406</v>
      </c>
      <c r="U77">
        <f t="shared" si="39"/>
        <v>0.55513806300000001</v>
      </c>
      <c r="V77">
        <f t="shared" si="40"/>
        <v>0.01</v>
      </c>
      <c r="W77">
        <f t="shared" si="41"/>
        <v>2.2559763282003811E-6</v>
      </c>
      <c r="X77">
        <f t="shared" si="42"/>
        <v>1.2523783290110118E-6</v>
      </c>
      <c r="Y77">
        <f t="shared" si="43"/>
        <v>2.2559763282003813E-8</v>
      </c>
      <c r="Z77">
        <f t="shared" si="44"/>
        <v>9.8103823590736552E-7</v>
      </c>
      <c r="AB77">
        <f t="shared" si="45"/>
        <v>-1.1392916681205718</v>
      </c>
      <c r="AC77">
        <f t="shared" si="46"/>
        <v>-1.0172975357168836</v>
      </c>
      <c r="AE77">
        <f t="shared" si="30"/>
        <v>0</v>
      </c>
      <c r="AF77">
        <f t="shared" si="31"/>
        <v>0</v>
      </c>
      <c r="AG77">
        <f t="shared" si="31"/>
        <v>-2.4525955897684137E-5</v>
      </c>
      <c r="AH77">
        <f t="shared" si="32"/>
        <v>-6.2618916450550594E-2</v>
      </c>
      <c r="AI77">
        <f t="shared" si="33"/>
        <v>-6.2643442406448271E-2</v>
      </c>
      <c r="AJ77">
        <f t="shared" si="34"/>
        <v>-0.12199413240368817</v>
      </c>
      <c r="AK77">
        <f t="shared" si="47"/>
        <v>-7.9750416768440038E-2</v>
      </c>
      <c r="AL77">
        <f t="shared" si="23"/>
        <v>-0.26438799157857645</v>
      </c>
      <c r="AN77">
        <f t="shared" si="35"/>
        <v>0</v>
      </c>
      <c r="AO77">
        <f t="shared" si="35"/>
        <v>0</v>
      </c>
      <c r="AP77">
        <f t="shared" si="35"/>
        <v>-1.4301665205350418E-8</v>
      </c>
      <c r="AQ77">
        <f t="shared" si="35"/>
        <v>-3.6514571841097826E-5</v>
      </c>
      <c r="AR77">
        <f t="shared" si="35"/>
        <v>-3.6528873506303171E-5</v>
      </c>
      <c r="AS77">
        <f t="shared" si="35"/>
        <v>-7.1137665171267967E-5</v>
      </c>
      <c r="AT77">
        <f t="shared" si="35"/>
        <v>-4.6504355033806906E-5</v>
      </c>
      <c r="AU77">
        <f t="shared" si="24"/>
        <v>-1.5417089371137804E-4</v>
      </c>
      <c r="AW77">
        <v>74</v>
      </c>
      <c r="AX77">
        <f>IF(Z77&gt;0, (R77*SUMPRODUCT(K77:$K$98, X77:$X$98)-K77*$AZ$3)/Z77, 0)</f>
        <v>-1036960.1290575406</v>
      </c>
    </row>
    <row r="78" spans="5:50" x14ac:dyDescent="0.25">
      <c r="E78">
        <v>2078</v>
      </c>
      <c r="F78" s="5">
        <v>3.5571999999999999E-2</v>
      </c>
      <c r="G78">
        <v>7.0000000000000007E-2</v>
      </c>
      <c r="H78" s="5">
        <f t="shared" si="36"/>
        <v>0.12000000000000001</v>
      </c>
      <c r="I78" s="5">
        <f t="shared" si="37"/>
        <v>1.1200000000000001</v>
      </c>
      <c r="J78">
        <f t="shared" si="38"/>
        <v>0.89285714285714279</v>
      </c>
      <c r="K78">
        <f t="shared" si="48"/>
        <v>5.2064612635768185E-4</v>
      </c>
      <c r="L78" s="2">
        <v>75</v>
      </c>
      <c r="M78" s="6">
        <v>0.569934367</v>
      </c>
      <c r="Q78" s="4">
        <f t="shared" si="49"/>
        <v>25</v>
      </c>
      <c r="R78">
        <f t="shared" si="28"/>
        <v>50000</v>
      </c>
      <c r="S78">
        <f t="shared" si="29"/>
        <v>-2204150.6546932426</v>
      </c>
      <c r="U78">
        <f t="shared" si="39"/>
        <v>0.569934367</v>
      </c>
      <c r="V78">
        <f t="shared" si="40"/>
        <v>0.01</v>
      </c>
      <c r="W78">
        <f t="shared" si="41"/>
        <v>9.8103823590736552E-7</v>
      </c>
      <c r="X78">
        <f t="shared" si="42"/>
        <v>5.5912740598466105E-7</v>
      </c>
      <c r="Y78">
        <f t="shared" si="43"/>
        <v>9.8103823590736553E-9</v>
      </c>
      <c r="Z78">
        <f t="shared" si="44"/>
        <v>4.1210044756363084E-7</v>
      </c>
      <c r="AB78">
        <f t="shared" si="45"/>
        <v>-1.0172975357168836</v>
      </c>
      <c r="AC78">
        <f t="shared" si="46"/>
        <v>-0.90833147129675518</v>
      </c>
      <c r="AE78">
        <f t="shared" si="30"/>
        <v>0</v>
      </c>
      <c r="AF78">
        <f t="shared" si="31"/>
        <v>0</v>
      </c>
      <c r="AG78">
        <f t="shared" si="31"/>
        <v>-1.0302511189090771E-5</v>
      </c>
      <c r="AH78">
        <f t="shared" si="32"/>
        <v>-2.7956370299233053E-2</v>
      </c>
      <c r="AI78">
        <f t="shared" si="33"/>
        <v>-2.7966672810422144E-2</v>
      </c>
      <c r="AJ78">
        <f t="shared" si="34"/>
        <v>-0.10896606442012846</v>
      </c>
      <c r="AK78">
        <f t="shared" si="47"/>
        <v>-7.1210827500181859E-2</v>
      </c>
      <c r="AL78">
        <f t="shared" si="23"/>
        <v>-0.20814356473073248</v>
      </c>
      <c r="AN78">
        <f t="shared" si="35"/>
        <v>0</v>
      </c>
      <c r="AO78">
        <f t="shared" si="35"/>
        <v>0</v>
      </c>
      <c r="AP78">
        <f t="shared" si="35"/>
        <v>-5.3639625423567847E-9</v>
      </c>
      <c r="AQ78">
        <f t="shared" si="35"/>
        <v>-1.4555375903316636E-5</v>
      </c>
      <c r="AR78">
        <f t="shared" si="35"/>
        <v>-1.4560739865858992E-5</v>
      </c>
      <c r="AS78">
        <f t="shared" si="35"/>
        <v>-5.6732759344781503E-5</v>
      </c>
      <c r="AT78">
        <f t="shared" si="35"/>
        <v>-3.7075641492694773E-5</v>
      </c>
      <c r="AU78">
        <f t="shared" si="24"/>
        <v>-1.0836914070333527E-4</v>
      </c>
      <c r="AW78">
        <v>75</v>
      </c>
      <c r="AX78">
        <f>IF(Z78&gt;0, (R78*SUMPRODUCT(K78:$K$98, X78:$X$98)-K78*$AZ$3)/Z78, 0)</f>
        <v>-2204150.6546932426</v>
      </c>
    </row>
    <row r="79" spans="5:50" x14ac:dyDescent="0.25">
      <c r="E79">
        <v>2079</v>
      </c>
      <c r="F79" s="5">
        <v>3.5571999999999999E-2</v>
      </c>
      <c r="G79">
        <v>7.0000000000000007E-2</v>
      </c>
      <c r="H79" s="5">
        <f t="shared" si="36"/>
        <v>0.12000000000000001</v>
      </c>
      <c r="I79" s="5">
        <f t="shared" si="37"/>
        <v>1.1200000000000001</v>
      </c>
      <c r="J79">
        <f t="shared" si="38"/>
        <v>0.89285714285714279</v>
      </c>
      <c r="K79">
        <f t="shared" si="48"/>
        <v>4.6486261281935876E-4</v>
      </c>
      <c r="L79" s="2">
        <v>76</v>
      </c>
      <c r="M79" s="6">
        <v>0.58483052300000005</v>
      </c>
      <c r="Q79" s="4">
        <f t="shared" si="49"/>
        <v>25</v>
      </c>
      <c r="R79">
        <f t="shared" si="28"/>
        <v>50000</v>
      </c>
      <c r="S79">
        <f t="shared" si="29"/>
        <v>-4857278.2894662069</v>
      </c>
      <c r="U79">
        <f t="shared" si="39"/>
        <v>0.58483052300000005</v>
      </c>
      <c r="V79">
        <f t="shared" si="40"/>
        <v>0.01</v>
      </c>
      <c r="W79">
        <f t="shared" si="41"/>
        <v>4.1210044756363084E-7</v>
      </c>
      <c r="X79">
        <f t="shared" si="42"/>
        <v>2.4100892027717233E-7</v>
      </c>
      <c r="Y79">
        <f t="shared" si="43"/>
        <v>4.1210044756363082E-9</v>
      </c>
      <c r="Z79">
        <f t="shared" si="44"/>
        <v>1.6697052281082219E-7</v>
      </c>
      <c r="AB79">
        <f t="shared" si="45"/>
        <v>-0.90833147129675518</v>
      </c>
      <c r="AC79">
        <f t="shared" si="46"/>
        <v>-0.81102229542982873</v>
      </c>
      <c r="AE79">
        <f t="shared" si="30"/>
        <v>0</v>
      </c>
      <c r="AF79">
        <f t="shared" si="31"/>
        <v>0</v>
      </c>
      <c r="AG79">
        <f t="shared" si="31"/>
        <v>-4.1742630702705551E-6</v>
      </c>
      <c r="AH79">
        <f t="shared" si="32"/>
        <v>-1.2050446013858617E-2</v>
      </c>
      <c r="AI79">
        <f t="shared" si="33"/>
        <v>-1.2054620276928888E-2</v>
      </c>
      <c r="AJ79">
        <f t="shared" si="34"/>
        <v>-9.7309175866926445E-2</v>
      </c>
      <c r="AK79">
        <f t="shared" si="47"/>
        <v>-6.3583202990772872E-2</v>
      </c>
      <c r="AL79">
        <f t="shared" si="23"/>
        <v>-0.17294699913462819</v>
      </c>
      <c r="AN79">
        <f t="shared" si="35"/>
        <v>0</v>
      </c>
      <c r="AO79">
        <f t="shared" si="35"/>
        <v>0</v>
      </c>
      <c r="AP79">
        <f t="shared" si="35"/>
        <v>-1.9404588374413289E-9</v>
      </c>
      <c r="AQ79">
        <f t="shared" si="35"/>
        <v>-5.6018018196409433E-6</v>
      </c>
      <c r="AR79">
        <f t="shared" si="35"/>
        <v>-5.6037422784783852E-6</v>
      </c>
      <c r="AS79">
        <f t="shared" si="35"/>
        <v>-4.5235397744797916E-5</v>
      </c>
      <c r="AT79">
        <f t="shared" si="35"/>
        <v>-2.9557453873714344E-5</v>
      </c>
      <c r="AU79">
        <f t="shared" si="24"/>
        <v>-8.0396593896990635E-5</v>
      </c>
      <c r="AW79">
        <v>76</v>
      </c>
      <c r="AX79">
        <f>IF(Z79&gt;0, (R79*SUMPRODUCT(K79:$K$98, X79:$X$98)-K79*$AZ$3)/Z79, 0)</f>
        <v>-4857278.2894662069</v>
      </c>
    </row>
    <row r="80" spans="5:50" x14ac:dyDescent="0.25">
      <c r="E80">
        <v>2080</v>
      </c>
      <c r="F80" s="5">
        <v>3.5571999999999999E-2</v>
      </c>
      <c r="G80">
        <v>7.0000000000000007E-2</v>
      </c>
      <c r="H80" s="5">
        <f t="shared" si="36"/>
        <v>0.12000000000000001</v>
      </c>
      <c r="I80" s="5">
        <f t="shared" si="37"/>
        <v>1.1200000000000001</v>
      </c>
      <c r="J80">
        <f t="shared" si="38"/>
        <v>0.89285714285714279</v>
      </c>
      <c r="K80">
        <f t="shared" si="48"/>
        <v>4.1505590430299886E-4</v>
      </c>
      <c r="L80" s="2">
        <v>77</v>
      </c>
      <c r="M80" s="6">
        <v>0.59948279800000004</v>
      </c>
      <c r="Q80" s="4">
        <f t="shared" si="49"/>
        <v>25</v>
      </c>
      <c r="R80">
        <f t="shared" si="28"/>
        <v>50000</v>
      </c>
      <c r="S80">
        <f t="shared" si="29"/>
        <v>-11105486.511983501</v>
      </c>
      <c r="U80">
        <f t="shared" si="39"/>
        <v>0.59948279800000004</v>
      </c>
      <c r="V80">
        <f t="shared" si="40"/>
        <v>0.01</v>
      </c>
      <c r="W80">
        <f t="shared" si="41"/>
        <v>1.6697052281082219E-7</v>
      </c>
      <c r="X80">
        <f t="shared" si="42"/>
        <v>1.0009595619815451E-7</v>
      </c>
      <c r="Y80">
        <f t="shared" si="43"/>
        <v>1.6697052281082219E-9</v>
      </c>
      <c r="Z80">
        <f t="shared" si="44"/>
        <v>6.5204861384559449E-8</v>
      </c>
      <c r="AB80">
        <f t="shared" si="45"/>
        <v>-0.81102229542982873</v>
      </c>
      <c r="AC80">
        <f t="shared" si="46"/>
        <v>-0.72413170862197873</v>
      </c>
      <c r="AE80">
        <f t="shared" si="30"/>
        <v>0</v>
      </c>
      <c r="AF80">
        <f t="shared" si="31"/>
        <v>0</v>
      </c>
      <c r="AG80">
        <f t="shared" si="31"/>
        <v>-1.6301215346139863E-6</v>
      </c>
      <c r="AH80">
        <f t="shared" si="32"/>
        <v>-5.004797809907726E-3</v>
      </c>
      <c r="AI80">
        <f t="shared" si="33"/>
        <v>-5.0064279314423399E-3</v>
      </c>
      <c r="AJ80">
        <f t="shared" si="34"/>
        <v>-8.6890586807850001E-2</v>
      </c>
      <c r="AK80">
        <f t="shared" si="47"/>
        <v>-5.6771560680088019E-2</v>
      </c>
      <c r="AL80">
        <f t="shared" si="23"/>
        <v>-0.14866857541938036</v>
      </c>
      <c r="AN80">
        <f t="shared" si="35"/>
        <v>0</v>
      </c>
      <c r="AO80">
        <f t="shared" si="35"/>
        <v>0</v>
      </c>
      <c r="AP80">
        <f t="shared" si="35"/>
        <v>-6.7659156767300032E-10</v>
      </c>
      <c r="AQ80">
        <f t="shared" si="35"/>
        <v>-2.0772708808449194E-6</v>
      </c>
      <c r="AR80">
        <f t="shared" si="35"/>
        <v>-2.0779474724125922E-6</v>
      </c>
      <c r="AS80">
        <f t="shared" si="35"/>
        <v>-3.6064451082950403E-5</v>
      </c>
      <c r="AT80">
        <f t="shared" si="35"/>
        <v>-2.3563371456766507E-5</v>
      </c>
      <c r="AU80">
        <f t="shared" si="24"/>
        <v>-6.1705770012129504E-5</v>
      </c>
      <c r="AW80">
        <v>77</v>
      </c>
      <c r="AX80">
        <f>IF(Z80&gt;0, (R80*SUMPRODUCT(K80:$K$98, X80:$X$98)-K80*$AZ$3)/Z80, 0)</f>
        <v>-11105486.511983501</v>
      </c>
    </row>
    <row r="81" spans="5:50" x14ac:dyDescent="0.25">
      <c r="E81">
        <v>2081</v>
      </c>
      <c r="F81" s="5">
        <v>3.5571999999999999E-2</v>
      </c>
      <c r="G81">
        <v>7.0000000000000007E-2</v>
      </c>
      <c r="H81" s="5">
        <f t="shared" si="36"/>
        <v>0.12000000000000001</v>
      </c>
      <c r="I81" s="5">
        <f t="shared" si="37"/>
        <v>1.1200000000000001</v>
      </c>
      <c r="J81">
        <f t="shared" si="38"/>
        <v>0.89285714285714279</v>
      </c>
      <c r="K81">
        <f t="shared" si="48"/>
        <v>3.7058562884196325E-4</v>
      </c>
      <c r="L81" s="2">
        <v>78</v>
      </c>
      <c r="M81" s="6">
        <v>0.61448546299999995</v>
      </c>
      <c r="Q81" s="4">
        <f t="shared" si="49"/>
        <v>25</v>
      </c>
      <c r="R81">
        <f t="shared" si="28"/>
        <v>50000</v>
      </c>
      <c r="S81">
        <f t="shared" si="29"/>
        <v>-26405474.583269376</v>
      </c>
      <c r="U81">
        <f t="shared" si="39"/>
        <v>0.61448546299999995</v>
      </c>
      <c r="V81">
        <f t="shared" si="40"/>
        <v>0.01</v>
      </c>
      <c r="W81">
        <f t="shared" si="41"/>
        <v>6.5204861384559449E-8</v>
      </c>
      <c r="X81">
        <f t="shared" si="42"/>
        <v>4.0067439437741831E-8</v>
      </c>
      <c r="Y81">
        <f t="shared" si="43"/>
        <v>6.5204861384559446E-10</v>
      </c>
      <c r="Z81">
        <f t="shared" si="44"/>
        <v>2.4485373332972023E-8</v>
      </c>
      <c r="AB81">
        <f t="shared" si="45"/>
        <v>-0.72413170862197873</v>
      </c>
      <c r="AC81">
        <f t="shared" si="46"/>
        <v>-0.64654790320565458</v>
      </c>
      <c r="AE81">
        <f t="shared" si="30"/>
        <v>0</v>
      </c>
      <c r="AF81">
        <f t="shared" si="31"/>
        <v>0</v>
      </c>
      <c r="AG81">
        <f t="shared" si="31"/>
        <v>-6.121343333243006E-7</v>
      </c>
      <c r="AH81">
        <f t="shared" si="32"/>
        <v>-2.0033719718870915E-3</v>
      </c>
      <c r="AI81">
        <f t="shared" si="33"/>
        <v>-2.003984106220416E-3</v>
      </c>
      <c r="AJ81">
        <f t="shared" si="34"/>
        <v>-7.7583805416324148E-2</v>
      </c>
      <c r="AK81">
        <f t="shared" si="47"/>
        <v>-5.0689219603538518E-2</v>
      </c>
      <c r="AL81">
        <f t="shared" si="23"/>
        <v>-0.13027700912608309</v>
      </c>
      <c r="AN81">
        <f t="shared" si="35"/>
        <v>0</v>
      </c>
      <c r="AO81">
        <f t="shared" si="35"/>
        <v>0</v>
      </c>
      <c r="AP81">
        <f t="shared" si="35"/>
        <v>-2.2684818685074187E-10</v>
      </c>
      <c r="AQ81">
        <f t="shared" si="35"/>
        <v>-7.4242086200614168E-7</v>
      </c>
      <c r="AR81">
        <f t="shared" si="35"/>
        <v>-7.4264771019299259E-7</v>
      </c>
      <c r="AS81">
        <f t="shared" si="35"/>
        <v>-2.8751443318160999E-5</v>
      </c>
      <c r="AT81">
        <f t="shared" si="35"/>
        <v>-1.8784696322285691E-5</v>
      </c>
      <c r="AU81">
        <f t="shared" si="24"/>
        <v>-4.8278787350639684E-5</v>
      </c>
      <c r="AW81">
        <v>78</v>
      </c>
      <c r="AX81">
        <f>IF(Z81&gt;0, (R81*SUMPRODUCT(K81:$K$98, X81:$X$98)-K81*$AZ$3)/Z81, 0)</f>
        <v>-26405474.583269376</v>
      </c>
    </row>
    <row r="82" spans="5:50" x14ac:dyDescent="0.25">
      <c r="E82">
        <v>2082</v>
      </c>
      <c r="F82" s="5">
        <v>3.5571999999999999E-2</v>
      </c>
      <c r="G82">
        <v>7.0000000000000007E-2</v>
      </c>
      <c r="H82" s="5">
        <f t="shared" si="36"/>
        <v>0.12000000000000001</v>
      </c>
      <c r="I82" s="5">
        <f t="shared" si="37"/>
        <v>1.1200000000000001</v>
      </c>
      <c r="J82">
        <f t="shared" si="38"/>
        <v>0.89285714285714279</v>
      </c>
      <c r="K82">
        <f t="shared" si="48"/>
        <v>3.3088002575175287E-4</v>
      </c>
      <c r="L82" s="2">
        <v>79</v>
      </c>
      <c r="M82" s="6">
        <v>0.62975077099999999</v>
      </c>
      <c r="Q82" s="4">
        <f t="shared" si="49"/>
        <v>25</v>
      </c>
      <c r="R82">
        <f t="shared" si="28"/>
        <v>50000</v>
      </c>
      <c r="S82">
        <f t="shared" si="29"/>
        <v>-65444531.502018258</v>
      </c>
      <c r="U82">
        <f t="shared" si="39"/>
        <v>0.62975077099999999</v>
      </c>
      <c r="V82">
        <f t="shared" si="40"/>
        <v>0.01</v>
      </c>
      <c r="W82">
        <f t="shared" si="41"/>
        <v>2.4485373332972023E-8</v>
      </c>
      <c r="X82">
        <f t="shared" si="42"/>
        <v>1.5419682734661973E-8</v>
      </c>
      <c r="Y82">
        <f t="shared" si="43"/>
        <v>2.4485373332972023E-10</v>
      </c>
      <c r="Z82">
        <f t="shared" si="44"/>
        <v>8.8208368649803304E-9</v>
      </c>
      <c r="AB82">
        <f t="shared" si="45"/>
        <v>-0.64654790320565458</v>
      </c>
      <c r="AC82">
        <f t="shared" si="46"/>
        <v>-0.57727553608436921</v>
      </c>
      <c r="AE82">
        <f t="shared" si="30"/>
        <v>0</v>
      </c>
      <c r="AF82">
        <f t="shared" si="31"/>
        <v>0</v>
      </c>
      <c r="AG82">
        <f t="shared" si="31"/>
        <v>-2.2052092162450826E-7</v>
      </c>
      <c r="AH82">
        <f t="shared" si="32"/>
        <v>-7.7098413673309864E-4</v>
      </c>
      <c r="AI82">
        <f t="shared" si="33"/>
        <v>-7.7120465765472316E-4</v>
      </c>
      <c r="AJ82">
        <f t="shared" si="34"/>
        <v>-6.9272367121285372E-2</v>
      </c>
      <c r="AK82">
        <f t="shared" si="47"/>
        <v>-4.5258353224395823E-2</v>
      </c>
      <c r="AL82">
        <f t="shared" si="23"/>
        <v>-0.11530192500333591</v>
      </c>
      <c r="AN82">
        <f t="shared" si="35"/>
        <v>0</v>
      </c>
      <c r="AO82">
        <f t="shared" si="35"/>
        <v>0</v>
      </c>
      <c r="AP82">
        <f t="shared" si="35"/>
        <v>-7.2965968225917572E-11</v>
      </c>
      <c r="AQ82">
        <f t="shared" si="35"/>
        <v>-2.5510325101644063E-7</v>
      </c>
      <c r="AR82">
        <f t="shared" si="35"/>
        <v>-2.5517621698466656E-7</v>
      </c>
      <c r="AS82">
        <f t="shared" si="35"/>
        <v>-2.2920842616975784E-5</v>
      </c>
      <c r="AT82">
        <f t="shared" si="35"/>
        <v>-1.4975085080370017E-5</v>
      </c>
      <c r="AU82">
        <f t="shared" si="24"/>
        <v>-3.8151103914330463E-5</v>
      </c>
      <c r="AW82">
        <v>79</v>
      </c>
      <c r="AX82">
        <f>IF(Z82&gt;0, (R82*SUMPRODUCT(K82:$K$98, X82:$X$98)-K82*$AZ$3)/Z82, 0)</f>
        <v>-65444531.502018258</v>
      </c>
    </row>
    <row r="83" spans="5:50" x14ac:dyDescent="0.25">
      <c r="E83">
        <v>2083</v>
      </c>
      <c r="F83" s="5">
        <v>3.5571999999999999E-2</v>
      </c>
      <c r="G83">
        <v>7.0000000000000007E-2</v>
      </c>
      <c r="H83" s="5">
        <f t="shared" si="36"/>
        <v>0.12000000000000001</v>
      </c>
      <c r="I83" s="5">
        <f t="shared" si="37"/>
        <v>1.1200000000000001</v>
      </c>
      <c r="J83">
        <f t="shared" si="38"/>
        <v>0.89285714285714279</v>
      </c>
      <c r="K83">
        <f t="shared" si="48"/>
        <v>2.9542859442120787E-4</v>
      </c>
      <c r="L83" s="2">
        <v>80</v>
      </c>
      <c r="M83" s="6">
        <v>0.64518007799999999</v>
      </c>
      <c r="Q83" s="4">
        <f t="shared" si="49"/>
        <v>25</v>
      </c>
      <c r="R83">
        <f t="shared" si="28"/>
        <v>50000</v>
      </c>
      <c r="S83">
        <f t="shared" si="29"/>
        <v>-169458427.51110151</v>
      </c>
      <c r="U83">
        <f t="shared" si="39"/>
        <v>0.64518007799999999</v>
      </c>
      <c r="V83">
        <f t="shared" si="40"/>
        <v>0.01</v>
      </c>
      <c r="W83">
        <f t="shared" si="41"/>
        <v>8.8208368649803304E-9</v>
      </c>
      <c r="X83">
        <f t="shared" si="42"/>
        <v>5.6910282165732851E-9</v>
      </c>
      <c r="Y83">
        <f t="shared" si="43"/>
        <v>8.820836864980331E-11</v>
      </c>
      <c r="Z83">
        <f t="shared" si="44"/>
        <v>3.0416002797572419E-9</v>
      </c>
      <c r="AB83">
        <f t="shared" si="45"/>
        <v>-0.57727553608436921</v>
      </c>
      <c r="AC83">
        <f t="shared" si="46"/>
        <v>-0.51542480052498862</v>
      </c>
      <c r="AE83">
        <f t="shared" si="30"/>
        <v>0</v>
      </c>
      <c r="AF83">
        <f t="shared" si="31"/>
        <v>0</v>
      </c>
      <c r="AG83">
        <f t="shared" si="31"/>
        <v>-7.6040006993931046E-8</v>
      </c>
      <c r="AH83">
        <f t="shared" si="32"/>
        <v>-2.8455141082866424E-4</v>
      </c>
      <c r="AI83">
        <f t="shared" si="33"/>
        <v>-2.8462745083565816E-4</v>
      </c>
      <c r="AJ83">
        <f t="shared" si="34"/>
        <v>-6.1850735559380587E-2</v>
      </c>
      <c r="AK83">
        <f t="shared" si="47"/>
        <v>-4.0409287525905849E-2</v>
      </c>
      <c r="AL83">
        <f t="shared" si="23"/>
        <v>-0.10254465053612209</v>
      </c>
      <c r="AN83">
        <f t="shared" si="35"/>
        <v>0</v>
      </c>
      <c r="AO83">
        <f t="shared" si="35"/>
        <v>0</v>
      </c>
      <c r="AP83">
        <f t="shared" si="35"/>
        <v>-2.2464392385995866E-11</v>
      </c>
      <c r="AQ83">
        <f t="shared" si="35"/>
        <v>-8.4064623341683947E-8</v>
      </c>
      <c r="AR83">
        <f t="shared" si="35"/>
        <v>-8.4087087734069935E-8</v>
      </c>
      <c r="AS83">
        <f t="shared" si="35"/>
        <v>-1.8272475870225627E-5</v>
      </c>
      <c r="AT83">
        <f t="shared" si="35"/>
        <v>-1.1938059015340813E-5</v>
      </c>
      <c r="AU83">
        <f t="shared" si="24"/>
        <v>-3.0294621973300508E-5</v>
      </c>
      <c r="AW83">
        <v>80</v>
      </c>
      <c r="AX83">
        <f>IF(Z83&gt;0, (R83*SUMPRODUCT(K83:$K$98, X83:$X$98)-K83*$AZ$3)/Z83, 0)</f>
        <v>-169458427.51110151</v>
      </c>
    </row>
    <row r="84" spans="5:50" x14ac:dyDescent="0.25">
      <c r="E84">
        <v>2084</v>
      </c>
      <c r="F84" s="5">
        <v>3.5571999999999999E-2</v>
      </c>
      <c r="G84">
        <v>7.0000000000000007E-2</v>
      </c>
      <c r="H84" s="5">
        <f t="shared" si="36"/>
        <v>0.12000000000000001</v>
      </c>
      <c r="I84" s="5">
        <f t="shared" si="37"/>
        <v>1.1200000000000001</v>
      </c>
      <c r="J84">
        <f t="shared" si="38"/>
        <v>0.89285714285714279</v>
      </c>
      <c r="K84">
        <f t="shared" si="48"/>
        <v>2.6377553073322132E-4</v>
      </c>
      <c r="L84" s="2">
        <v>81</v>
      </c>
      <c r="M84" s="6">
        <v>0.66067595400000001</v>
      </c>
      <c r="Q84" s="4">
        <f t="shared" si="49"/>
        <v>25</v>
      </c>
      <c r="R84">
        <f t="shared" si="28"/>
        <v>50000</v>
      </c>
      <c r="S84">
        <f t="shared" si="29"/>
        <v>-459432563.79527766</v>
      </c>
      <c r="U84">
        <f t="shared" si="39"/>
        <v>0.66067595400000001</v>
      </c>
      <c r="V84">
        <f t="shared" si="40"/>
        <v>0.01</v>
      </c>
      <c r="W84">
        <f t="shared" si="41"/>
        <v>3.0416002797572419E-9</v>
      </c>
      <c r="X84">
        <f t="shared" si="42"/>
        <v>2.0095121665152829E-9</v>
      </c>
      <c r="Y84">
        <f t="shared" si="43"/>
        <v>3.0416002797572422E-11</v>
      </c>
      <c r="Z84">
        <f t="shared" si="44"/>
        <v>1.0016721104443867E-9</v>
      </c>
      <c r="AB84">
        <f t="shared" si="45"/>
        <v>-0.51542480052498862</v>
      </c>
      <c r="AC84">
        <f t="shared" si="46"/>
        <v>-0.46020078578369106</v>
      </c>
      <c r="AE84">
        <f t="shared" si="30"/>
        <v>0</v>
      </c>
      <c r="AF84">
        <f t="shared" si="31"/>
        <v>0</v>
      </c>
      <c r="AG84">
        <f t="shared" si="31"/>
        <v>-2.5041802761109667E-8</v>
      </c>
      <c r="AH84">
        <f t="shared" si="32"/>
        <v>-1.0047560832576414E-4</v>
      </c>
      <c r="AI84">
        <f t="shared" si="33"/>
        <v>-1.0050065012852525E-4</v>
      </c>
      <c r="AJ84">
        <f t="shared" si="34"/>
        <v>-5.5224014741297567E-2</v>
      </c>
      <c r="AK84">
        <f t="shared" si="47"/>
        <v>-3.6079736036749209E-2</v>
      </c>
      <c r="AL84">
        <f t="shared" si="23"/>
        <v>-9.1404251428175293E-2</v>
      </c>
      <c r="AN84">
        <f t="shared" si="35"/>
        <v>0</v>
      </c>
      <c r="AO84">
        <f t="shared" si="35"/>
        <v>0</v>
      </c>
      <c r="AP84">
        <f t="shared" si="35"/>
        <v>-6.6054148138283496E-12</v>
      </c>
      <c r="AQ84">
        <f t="shared" si="35"/>
        <v>-2.6503006911871706E-8</v>
      </c>
      <c r="AR84">
        <f t="shared" si="35"/>
        <v>-2.6509612326685536E-8</v>
      </c>
      <c r="AS84">
        <f t="shared" si="35"/>
        <v>-1.4566743797605004E-5</v>
      </c>
      <c r="AT84">
        <f t="shared" si="35"/>
        <v>-9.5169515218080537E-6</v>
      </c>
      <c r="AU84">
        <f t="shared" si="24"/>
        <v>-2.4110204931739741E-5</v>
      </c>
      <c r="AW84">
        <v>81</v>
      </c>
      <c r="AX84">
        <f>IF(Z84&gt;0, (R84*SUMPRODUCT(K84:$K$98, X84:$X$98)-K84*$AZ$3)/Z84, 0)</f>
        <v>-459432563.79527766</v>
      </c>
    </row>
    <row r="85" spans="5:50" x14ac:dyDescent="0.25">
      <c r="E85">
        <v>2085</v>
      </c>
      <c r="F85" s="5">
        <v>3.5571999999999999E-2</v>
      </c>
      <c r="G85">
        <v>7.0000000000000007E-2</v>
      </c>
      <c r="H85" s="5">
        <f t="shared" si="36"/>
        <v>0.12000000000000001</v>
      </c>
      <c r="I85" s="5">
        <f t="shared" si="37"/>
        <v>1.1200000000000001</v>
      </c>
      <c r="J85">
        <f t="shared" si="38"/>
        <v>0.89285714285714279</v>
      </c>
      <c r="K85">
        <f t="shared" si="48"/>
        <v>2.3551386672609044E-4</v>
      </c>
      <c r="L85" s="2">
        <v>82</v>
      </c>
      <c r="M85" s="6">
        <v>0.67625413199999995</v>
      </c>
      <c r="Q85" s="4">
        <f t="shared" si="49"/>
        <v>25</v>
      </c>
      <c r="R85">
        <f t="shared" si="28"/>
        <v>50000</v>
      </c>
      <c r="S85">
        <f t="shared" si="29"/>
        <v>-1307452019.3611305</v>
      </c>
      <c r="U85">
        <f t="shared" si="39"/>
        <v>0.67625413199999995</v>
      </c>
      <c r="V85">
        <f t="shared" si="40"/>
        <v>0.01</v>
      </c>
      <c r="W85">
        <f t="shared" si="41"/>
        <v>1.0016721104443867E-9</v>
      </c>
      <c r="X85">
        <f t="shared" si="42"/>
        <v>6.7738490359717677E-10</v>
      </c>
      <c r="Y85">
        <f t="shared" si="43"/>
        <v>1.0016721104443867E-11</v>
      </c>
      <c r="Z85">
        <f t="shared" si="44"/>
        <v>3.1427048574276604E-10</v>
      </c>
      <c r="AB85">
        <f t="shared" si="45"/>
        <v>-0.46020078578369106</v>
      </c>
      <c r="AC85">
        <f t="shared" si="46"/>
        <v>-0.41089358120998282</v>
      </c>
      <c r="AE85">
        <f t="shared" si="30"/>
        <v>0</v>
      </c>
      <c r="AF85">
        <f t="shared" si="31"/>
        <v>0</v>
      </c>
      <c r="AG85">
        <f t="shared" si="31"/>
        <v>-7.8567621435691504E-9</v>
      </c>
      <c r="AH85">
        <f t="shared" si="32"/>
        <v>-3.3869245179858841E-5</v>
      </c>
      <c r="AI85">
        <f t="shared" si="33"/>
        <v>-3.3877101942002407E-5</v>
      </c>
      <c r="AJ85">
        <f t="shared" si="34"/>
        <v>-4.9307204573708241E-2</v>
      </c>
      <c r="AK85">
        <f t="shared" si="47"/>
        <v>-3.2214055004858376E-2</v>
      </c>
      <c r="AL85">
        <f t="shared" si="23"/>
        <v>-8.1555136680508622E-2</v>
      </c>
      <c r="AN85">
        <f t="shared" si="35"/>
        <v>0</v>
      </c>
      <c r="AO85">
        <f t="shared" si="35"/>
        <v>0</v>
      </c>
      <c r="AP85">
        <f t="shared" si="35"/>
        <v>-1.8503764323791377E-12</v>
      </c>
      <c r="AQ85">
        <f t="shared" si="35"/>
        <v>-7.9766768954025554E-9</v>
      </c>
      <c r="AR85">
        <f t="shared" si="35"/>
        <v>-7.978527271834935E-9</v>
      </c>
      <c r="AS85">
        <f t="shared" si="35"/>
        <v>-1.16125304066084E-5</v>
      </c>
      <c r="AT85">
        <f t="shared" si="35"/>
        <v>-7.5868566571211621E-6</v>
      </c>
      <c r="AU85">
        <f t="shared" si="24"/>
        <v>-1.9207365591001399E-5</v>
      </c>
      <c r="AW85">
        <v>82</v>
      </c>
      <c r="AX85">
        <f>IF(Z85&gt;0, (R85*SUMPRODUCT(K85:$K$98, X85:$X$98)-K85*$AZ$3)/Z85, 0)</f>
        <v>-1307452019.3611305</v>
      </c>
    </row>
    <row r="86" spans="5:50" x14ac:dyDescent="0.25">
      <c r="E86">
        <v>2086</v>
      </c>
      <c r="F86" s="5">
        <v>3.5571999999999999E-2</v>
      </c>
      <c r="G86">
        <v>7.0000000000000007E-2</v>
      </c>
      <c r="H86" s="5">
        <f t="shared" si="36"/>
        <v>0.12000000000000001</v>
      </c>
      <c r="I86" s="5">
        <f t="shared" si="37"/>
        <v>1.1200000000000001</v>
      </c>
      <c r="J86">
        <f t="shared" si="38"/>
        <v>0.89285714285714279</v>
      </c>
      <c r="K86">
        <f t="shared" si="48"/>
        <v>2.1028023814829503E-4</v>
      </c>
      <c r="L86" s="2">
        <v>83</v>
      </c>
      <c r="M86" s="6">
        <v>0.69194305599999995</v>
      </c>
      <c r="Q86" s="4">
        <f t="shared" si="49"/>
        <v>25</v>
      </c>
      <c r="R86">
        <f t="shared" si="28"/>
        <v>50000</v>
      </c>
      <c r="S86">
        <f t="shared" si="29"/>
        <v>-3916593521.9017849</v>
      </c>
      <c r="U86">
        <f t="shared" si="39"/>
        <v>0.69194305599999995</v>
      </c>
      <c r="V86">
        <f t="shared" si="40"/>
        <v>0.01</v>
      </c>
      <c r="W86">
        <f t="shared" si="41"/>
        <v>3.1427048574276604E-10</v>
      </c>
      <c r="X86">
        <f t="shared" si="42"/>
        <v>2.1745728031545393E-10</v>
      </c>
      <c r="Y86">
        <f t="shared" si="43"/>
        <v>3.1427048574276605E-12</v>
      </c>
      <c r="Z86">
        <f t="shared" si="44"/>
        <v>9.3670500569884444E-11</v>
      </c>
      <c r="AB86">
        <f t="shared" si="45"/>
        <v>-0.41089358120998282</v>
      </c>
      <c r="AC86">
        <f t="shared" si="46"/>
        <v>-0.36686927572530686</v>
      </c>
      <c r="AE86">
        <f t="shared" si="30"/>
        <v>0</v>
      </c>
      <c r="AF86">
        <f t="shared" si="31"/>
        <v>0</v>
      </c>
      <c r="AG86">
        <f t="shared" si="31"/>
        <v>-2.3417625142471111E-9</v>
      </c>
      <c r="AH86">
        <f t="shared" si="32"/>
        <v>-1.0872864015772697E-5</v>
      </c>
      <c r="AI86">
        <f t="shared" si="33"/>
        <v>-1.0875205778286944E-5</v>
      </c>
      <c r="AJ86">
        <f t="shared" si="34"/>
        <v>-4.4024305484675952E-2</v>
      </c>
      <c r="AK86">
        <f t="shared" si="47"/>
        <v>-2.8762550684698799E-2</v>
      </c>
      <c r="AL86">
        <f t="shared" si="23"/>
        <v>-7.2797731375153038E-2</v>
      </c>
      <c r="AN86">
        <f t="shared" si="35"/>
        <v>0</v>
      </c>
      <c r="AO86">
        <f t="shared" si="35"/>
        <v>0</v>
      </c>
      <c r="AP86">
        <f t="shared" si="35"/>
        <v>-4.9242637918263269E-13</v>
      </c>
      <c r="AQ86">
        <f t="shared" si="35"/>
        <v>-2.2863484345907104E-9</v>
      </c>
      <c r="AR86">
        <f t="shared" si="35"/>
        <v>-2.2868408609698929E-9</v>
      </c>
      <c r="AS86">
        <f t="shared" si="35"/>
        <v>-9.2574414416309501E-6</v>
      </c>
      <c r="AT86">
        <f t="shared" si="35"/>
        <v>-6.0481960077308696E-6</v>
      </c>
      <c r="AU86">
        <f t="shared" si="24"/>
        <v>-1.530792429022279E-5</v>
      </c>
      <c r="AW86">
        <v>83</v>
      </c>
      <c r="AX86">
        <f>IF(Z86&gt;0, (R86*SUMPRODUCT(K86:$K$98, X86:$X$98)-K86*$AZ$3)/Z86, 0)</f>
        <v>-3916593521.9017849</v>
      </c>
    </row>
    <row r="87" spans="5:50" x14ac:dyDescent="0.25">
      <c r="E87">
        <v>2087</v>
      </c>
      <c r="F87" s="5">
        <v>3.5571999999999999E-2</v>
      </c>
      <c r="G87">
        <v>7.0000000000000007E-2</v>
      </c>
      <c r="H87" s="5">
        <f t="shared" si="36"/>
        <v>0.12000000000000001</v>
      </c>
      <c r="I87" s="5">
        <f t="shared" si="37"/>
        <v>1.1200000000000001</v>
      </c>
      <c r="J87">
        <f t="shared" si="38"/>
        <v>0.89285714285714279</v>
      </c>
      <c r="K87">
        <f t="shared" si="48"/>
        <v>1.8775021263240627E-4</v>
      </c>
      <c r="L87" s="2">
        <v>84</v>
      </c>
      <c r="M87" s="6">
        <v>0.70765376499999999</v>
      </c>
      <c r="Q87" s="4">
        <f t="shared" si="49"/>
        <v>25</v>
      </c>
      <c r="R87">
        <f t="shared" si="28"/>
        <v>50000</v>
      </c>
      <c r="S87">
        <f t="shared" si="29"/>
        <v>-12385355599.087402</v>
      </c>
      <c r="U87">
        <f t="shared" si="39"/>
        <v>0.70765376499999999</v>
      </c>
      <c r="V87">
        <f t="shared" si="40"/>
        <v>0.01</v>
      </c>
      <c r="W87">
        <f t="shared" si="41"/>
        <v>9.3670500569884444E-11</v>
      </c>
      <c r="X87">
        <f t="shared" si="42"/>
        <v>6.6286282397713373E-11</v>
      </c>
      <c r="Y87">
        <f t="shared" si="43"/>
        <v>9.3670500569884437E-13</v>
      </c>
      <c r="Z87">
        <f t="shared" si="44"/>
        <v>2.6447513166472226E-11</v>
      </c>
      <c r="AB87">
        <f t="shared" si="45"/>
        <v>-0.36686927572530686</v>
      </c>
      <c r="AC87">
        <f t="shared" si="46"/>
        <v>-0.32756185527830456</v>
      </c>
      <c r="AE87">
        <f t="shared" si="30"/>
        <v>0</v>
      </c>
      <c r="AF87">
        <f t="shared" si="31"/>
        <v>0</v>
      </c>
      <c r="AG87">
        <f t="shared" si="31"/>
        <v>-6.611878291618057E-10</v>
      </c>
      <c r="AH87">
        <f t="shared" si="32"/>
        <v>-3.3143141198856685E-6</v>
      </c>
      <c r="AI87">
        <f t="shared" si="33"/>
        <v>-3.3149753077148305E-6</v>
      </c>
      <c r="AJ87">
        <f t="shared" si="34"/>
        <v>-3.9307420447002306E-2</v>
      </c>
      <c r="AK87">
        <f t="shared" si="47"/>
        <v>-2.5680849300771483E-2</v>
      </c>
      <c r="AL87">
        <f t="shared" si="23"/>
        <v>-6.4991584723081502E-2</v>
      </c>
      <c r="AN87">
        <f t="shared" si="35"/>
        <v>0</v>
      </c>
      <c r="AO87">
        <f t="shared" si="35"/>
        <v>0</v>
      </c>
      <c r="AP87">
        <f t="shared" si="35"/>
        <v>-1.2413815551508813E-13</v>
      </c>
      <c r="AQ87">
        <f t="shared" si="35"/>
        <v>-6.222631807391207E-10</v>
      </c>
      <c r="AR87">
        <f t="shared" si="35"/>
        <v>-6.2238731889463587E-10</v>
      </c>
      <c r="AS87">
        <f t="shared" si="35"/>
        <v>-7.3799765469560765E-6</v>
      </c>
      <c r="AT87">
        <f t="shared" si="35"/>
        <v>-4.8215849168006279E-6</v>
      </c>
      <c r="AU87">
        <f t="shared" si="24"/>
        <v>-1.2202183851075598E-5</v>
      </c>
      <c r="AW87">
        <v>84</v>
      </c>
      <c r="AX87">
        <f>IF(Z87&gt;0, (R87*SUMPRODUCT(K87:$K$98, X87:$X$98)-K87*$AZ$3)/Z87, 0)</f>
        <v>-12385355599.087402</v>
      </c>
    </row>
    <row r="88" spans="5:50" x14ac:dyDescent="0.25">
      <c r="E88">
        <v>2088</v>
      </c>
      <c r="F88" s="5">
        <v>3.5571999999999999E-2</v>
      </c>
      <c r="G88">
        <v>7.0000000000000007E-2</v>
      </c>
      <c r="H88" s="5">
        <f t="shared" si="36"/>
        <v>0.12000000000000001</v>
      </c>
      <c r="I88" s="5">
        <f t="shared" si="37"/>
        <v>1.1200000000000001</v>
      </c>
      <c r="J88">
        <f t="shared" si="38"/>
        <v>0.89285714285714279</v>
      </c>
      <c r="K88">
        <f t="shared" si="48"/>
        <v>1.6763411842179131E-4</v>
      </c>
      <c r="L88" s="2">
        <v>85</v>
      </c>
      <c r="M88" s="6">
        <v>0.72329488099999995</v>
      </c>
      <c r="Q88" s="4">
        <f t="shared" si="49"/>
        <v>25</v>
      </c>
      <c r="R88">
        <f t="shared" si="28"/>
        <v>50000</v>
      </c>
      <c r="S88">
        <f t="shared" si="29"/>
        <v>-41462845839.208328</v>
      </c>
      <c r="U88">
        <f t="shared" si="39"/>
        <v>0.72329488099999995</v>
      </c>
      <c r="V88">
        <f t="shared" si="40"/>
        <v>0.01</v>
      </c>
      <c r="W88">
        <f t="shared" si="41"/>
        <v>2.6447513166472226E-11</v>
      </c>
      <c r="X88">
        <f t="shared" si="42"/>
        <v>1.9129350888489461E-11</v>
      </c>
      <c r="Y88">
        <f t="shared" si="43"/>
        <v>2.6447513166472229E-13</v>
      </c>
      <c r="Z88">
        <f t="shared" si="44"/>
        <v>7.053687146318043E-12</v>
      </c>
      <c r="AB88">
        <f t="shared" si="45"/>
        <v>-0.32756185527830456</v>
      </c>
      <c r="AC88">
        <f t="shared" si="46"/>
        <v>-0.29246594274579035</v>
      </c>
      <c r="AE88">
        <f t="shared" si="30"/>
        <v>0</v>
      </c>
      <c r="AF88">
        <f t="shared" si="31"/>
        <v>0</v>
      </c>
      <c r="AG88">
        <f t="shared" si="31"/>
        <v>-1.7634217865795108E-10</v>
      </c>
      <c r="AH88">
        <f t="shared" si="32"/>
        <v>-9.5646754442447306E-7</v>
      </c>
      <c r="AI88">
        <f t="shared" si="33"/>
        <v>-9.5664388660313112E-7</v>
      </c>
      <c r="AJ88">
        <f t="shared" si="34"/>
        <v>-3.5095912532514206E-2</v>
      </c>
      <c r="AK88">
        <f t="shared" si="47"/>
        <v>-2.2929329869481322E-2</v>
      </c>
      <c r="AL88">
        <f t="shared" ref="AL88:AL98" si="50">SUM(AI88:AK88)</f>
        <v>-5.8026199045882132E-2</v>
      </c>
      <c r="AN88">
        <f t="shared" si="35"/>
        <v>0</v>
      </c>
      <c r="AO88">
        <f t="shared" si="35"/>
        <v>0</v>
      </c>
      <c r="AP88">
        <f t="shared" si="35"/>
        <v>-2.9560965659903654E-14</v>
      </c>
      <c r="AQ88">
        <f t="shared" si="35"/>
        <v>-1.6033659360865206E-10</v>
      </c>
      <c r="AR88">
        <f t="shared" si="35"/>
        <v>-1.6036615457431197E-10</v>
      </c>
      <c r="AS88">
        <f t="shared" si="35"/>
        <v>-5.8832723575963159E-6</v>
      </c>
      <c r="AT88">
        <f t="shared" si="35"/>
        <v>-3.8437379986729483E-6</v>
      </c>
      <c r="AU88">
        <f t="shared" si="24"/>
        <v>-9.7271707224238385E-6</v>
      </c>
      <c r="AW88">
        <v>85</v>
      </c>
      <c r="AX88">
        <f>IF(Z88&gt;0, (R88*SUMPRODUCT(K88:$K$98, X88:$X$98)-K88*$AZ$3)/Z88, 0)</f>
        <v>-41462845839.208328</v>
      </c>
    </row>
    <row r="89" spans="5:50" x14ac:dyDescent="0.25">
      <c r="E89">
        <v>2089</v>
      </c>
      <c r="F89" s="5">
        <v>3.5571999999999999E-2</v>
      </c>
      <c r="G89">
        <v>7.0000000000000007E-2</v>
      </c>
      <c r="H89" s="5">
        <f t="shared" si="36"/>
        <v>0.12000000000000001</v>
      </c>
      <c r="I89" s="5">
        <f t="shared" si="37"/>
        <v>1.1200000000000001</v>
      </c>
      <c r="J89">
        <f t="shared" si="38"/>
        <v>0.89285714285714279</v>
      </c>
      <c r="K89">
        <f t="shared" si="48"/>
        <v>1.4967332001945651E-4</v>
      </c>
      <c r="L89" s="2">
        <v>86</v>
      </c>
      <c r="M89" s="6">
        <v>0.74145409100000004</v>
      </c>
      <c r="Q89" s="4">
        <f t="shared" si="49"/>
        <v>25</v>
      </c>
      <c r="R89">
        <f t="shared" si="28"/>
        <v>50000</v>
      </c>
      <c r="S89">
        <f t="shared" si="29"/>
        <v>-148947927725.70776</v>
      </c>
      <c r="U89">
        <f t="shared" si="39"/>
        <v>0.74145409100000004</v>
      </c>
      <c r="V89">
        <f t="shared" si="40"/>
        <v>0.01</v>
      </c>
      <c r="W89">
        <f t="shared" si="41"/>
        <v>7.053687146318043E-12</v>
      </c>
      <c r="X89">
        <f t="shared" si="42"/>
        <v>5.2299851912716286E-12</v>
      </c>
      <c r="Y89">
        <f t="shared" si="43"/>
        <v>7.0536871463180435E-14</v>
      </c>
      <c r="Z89">
        <f t="shared" si="44"/>
        <v>1.7531650835832338E-12</v>
      </c>
      <c r="AB89">
        <f t="shared" si="45"/>
        <v>-0.29246594274579035</v>
      </c>
      <c r="AC89">
        <f t="shared" si="46"/>
        <v>-0.26113030616078992</v>
      </c>
      <c r="AE89">
        <f t="shared" si="30"/>
        <v>0</v>
      </c>
      <c r="AF89">
        <f t="shared" si="31"/>
        <v>0</v>
      </c>
      <c r="AG89">
        <f t="shared" si="31"/>
        <v>-4.3829127089580848E-11</v>
      </c>
      <c r="AH89">
        <f t="shared" si="32"/>
        <v>-2.6149925956358144E-7</v>
      </c>
      <c r="AI89">
        <f t="shared" si="33"/>
        <v>-2.6154308869067101E-7</v>
      </c>
      <c r="AJ89">
        <f t="shared" si="34"/>
        <v>-3.1335636585000437E-2</v>
      </c>
      <c r="AK89">
        <f t="shared" si="47"/>
        <v>-2.0472615992205328E-2</v>
      </c>
      <c r="AL89">
        <f t="shared" si="50"/>
        <v>-5.1808514120294455E-2</v>
      </c>
      <c r="AN89">
        <f t="shared" si="35"/>
        <v>0</v>
      </c>
      <c r="AO89">
        <f t="shared" si="35"/>
        <v>0</v>
      </c>
      <c r="AP89">
        <f t="shared" si="35"/>
        <v>-6.5600509650522648E-15</v>
      </c>
      <c r="AQ89">
        <f t="shared" si="35"/>
        <v>-3.9139462361510847E-11</v>
      </c>
      <c r="AR89">
        <f t="shared" si="35"/>
        <v>-3.91460224124759E-11</v>
      </c>
      <c r="AS89">
        <f t="shared" si="35"/>
        <v>-4.6901087626001597E-6</v>
      </c>
      <c r="AT89">
        <f t="shared" si="35"/>
        <v>-3.0642044050367913E-6</v>
      </c>
      <c r="AU89">
        <f t="shared" si="24"/>
        <v>-7.7543523136593634E-6</v>
      </c>
      <c r="AW89">
        <v>86</v>
      </c>
      <c r="AX89">
        <f>IF(Z89&gt;0, (R89*SUMPRODUCT(K89:$K$98, X89:$X$98)-K89*$AZ$3)/Z89, 0)</f>
        <v>-148947927725.70776</v>
      </c>
    </row>
    <row r="90" spans="5:50" x14ac:dyDescent="0.25">
      <c r="E90">
        <v>2090</v>
      </c>
      <c r="F90" s="5">
        <v>3.5571999999999999E-2</v>
      </c>
      <c r="G90">
        <v>7.0000000000000007E-2</v>
      </c>
      <c r="H90" s="5">
        <f t="shared" si="36"/>
        <v>0.12000000000000001</v>
      </c>
      <c r="I90" s="5">
        <f t="shared" si="37"/>
        <v>1.1200000000000001</v>
      </c>
      <c r="J90">
        <f t="shared" si="38"/>
        <v>0.89285714285714279</v>
      </c>
      <c r="K90">
        <f t="shared" si="48"/>
        <v>1.3363689287451474E-4</v>
      </c>
      <c r="L90" s="2">
        <v>87</v>
      </c>
      <c r="M90">
        <v>0.75951466000000001</v>
      </c>
      <c r="Q90" s="4">
        <f t="shared" si="49"/>
        <v>25</v>
      </c>
      <c r="R90">
        <f t="shared" si="28"/>
        <v>50000</v>
      </c>
      <c r="S90">
        <f t="shared" si="29"/>
        <v>-576996442389.41846</v>
      </c>
      <c r="U90">
        <f t="shared" si="39"/>
        <v>0.75951466000000001</v>
      </c>
      <c r="V90">
        <f t="shared" si="40"/>
        <v>0.01</v>
      </c>
      <c r="W90">
        <f t="shared" si="41"/>
        <v>1.7531650835832338E-12</v>
      </c>
      <c r="X90">
        <f t="shared" si="42"/>
        <v>1.3315545823815915E-12</v>
      </c>
      <c r="Y90">
        <f t="shared" si="43"/>
        <v>1.7531650835832339E-14</v>
      </c>
      <c r="Z90">
        <f t="shared" si="44"/>
        <v>4.0407885036581E-13</v>
      </c>
      <c r="AB90">
        <f t="shared" si="45"/>
        <v>-0.26113030616078992</v>
      </c>
      <c r="AC90">
        <f t="shared" si="46"/>
        <v>-0.23315205910587852</v>
      </c>
      <c r="AE90">
        <f t="shared" si="30"/>
        <v>0</v>
      </c>
      <c r="AF90">
        <f t="shared" si="31"/>
        <v>0</v>
      </c>
      <c r="AG90">
        <f t="shared" si="31"/>
        <v>-1.0101971259145251E-11</v>
      </c>
      <c r="AH90">
        <f t="shared" si="32"/>
        <v>-6.657772911907957E-8</v>
      </c>
      <c r="AI90">
        <f t="shared" si="33"/>
        <v>-6.658783109033872E-8</v>
      </c>
      <c r="AJ90">
        <f t="shared" si="34"/>
        <v>-2.7978247054911393E-2</v>
      </c>
      <c r="AK90">
        <f t="shared" si="47"/>
        <v>-1.8279121431255294E-2</v>
      </c>
      <c r="AL90">
        <f t="shared" si="50"/>
        <v>-4.625743507399778E-2</v>
      </c>
      <c r="AN90">
        <f t="shared" si="35"/>
        <v>0</v>
      </c>
      <c r="AO90">
        <f t="shared" si="35"/>
        <v>0</v>
      </c>
      <c r="AP90">
        <f t="shared" si="35"/>
        <v>-1.3499960509798206E-15</v>
      </c>
      <c r="AQ90">
        <f t="shared" si="35"/>
        <v>-8.897240854114897E-12</v>
      </c>
      <c r="AR90">
        <f t="shared" si="35"/>
        <v>-8.8985908501658776E-12</v>
      </c>
      <c r="AS90">
        <f t="shared" si="35"/>
        <v>-3.7389260044939013E-6</v>
      </c>
      <c r="AT90">
        <f t="shared" si="35"/>
        <v>-2.4427649925489102E-6</v>
      </c>
      <c r="AU90">
        <f t="shared" si="24"/>
        <v>-6.1816998956336617E-6</v>
      </c>
      <c r="AW90">
        <v>87</v>
      </c>
      <c r="AX90">
        <f>IF(Z90&gt;0, (R90*SUMPRODUCT(K90:$K$98, X90:$X$98)-K90*$AZ$3)/Z90, 0)</f>
        <v>-576996442389.41846</v>
      </c>
    </row>
    <row r="91" spans="5:50" x14ac:dyDescent="0.25">
      <c r="E91">
        <v>2091</v>
      </c>
      <c r="F91" s="5">
        <v>3.5571999999999999E-2</v>
      </c>
      <c r="G91">
        <v>7.0000000000000007E-2</v>
      </c>
      <c r="H91" s="5">
        <f t="shared" si="36"/>
        <v>0.12000000000000001</v>
      </c>
      <c r="I91" s="5">
        <f t="shared" si="37"/>
        <v>1.1200000000000001</v>
      </c>
      <c r="J91">
        <f t="shared" si="38"/>
        <v>0.89285714285714279</v>
      </c>
      <c r="K91">
        <f t="shared" si="48"/>
        <v>1.1931865435224529E-4</v>
      </c>
      <c r="L91" s="2">
        <v>88</v>
      </c>
      <c r="M91">
        <v>0.77745419500000001</v>
      </c>
      <c r="Q91" s="4">
        <f t="shared" si="49"/>
        <v>25</v>
      </c>
      <c r="R91">
        <f t="shared" si="28"/>
        <v>50000</v>
      </c>
      <c r="S91">
        <f t="shared" si="29"/>
        <v>-2423832335856.2539</v>
      </c>
      <c r="U91">
        <f t="shared" si="39"/>
        <v>0.77745419500000001</v>
      </c>
      <c r="V91">
        <f t="shared" si="40"/>
        <v>0.01</v>
      </c>
      <c r="W91">
        <f t="shared" si="41"/>
        <v>4.0407885036581E-13</v>
      </c>
      <c r="X91">
        <f t="shared" si="42"/>
        <v>3.1415279732767628E-13</v>
      </c>
      <c r="Y91">
        <f t="shared" si="43"/>
        <v>4.0407885036580997E-15</v>
      </c>
      <c r="Z91">
        <f t="shared" si="44"/>
        <v>8.5885264534475611E-14</v>
      </c>
      <c r="AB91">
        <f t="shared" si="45"/>
        <v>-0.23315205910587852</v>
      </c>
      <c r="AC91">
        <f t="shared" si="46"/>
        <v>-0.20817148135223029</v>
      </c>
      <c r="AE91">
        <f t="shared" si="30"/>
        <v>0</v>
      </c>
      <c r="AF91">
        <f t="shared" si="31"/>
        <v>0</v>
      </c>
      <c r="AG91">
        <f t="shared" si="31"/>
        <v>-2.1471316133618904E-12</v>
      </c>
      <c r="AH91">
        <f t="shared" si="32"/>
        <v>-1.5707639866383813E-8</v>
      </c>
      <c r="AI91">
        <f t="shared" si="33"/>
        <v>-1.5709786997997175E-8</v>
      </c>
      <c r="AJ91">
        <f t="shared" si="34"/>
        <v>-2.4980577753648231E-2</v>
      </c>
      <c r="AK91">
        <f t="shared" si="47"/>
        <v>-1.6320644137411498E-2</v>
      </c>
      <c r="AL91">
        <f t="shared" si="50"/>
        <v>-4.1301237600846724E-2</v>
      </c>
      <c r="AN91">
        <f t="shared" si="35"/>
        <v>0</v>
      </c>
      <c r="AO91">
        <f t="shared" si="35"/>
        <v>0</v>
      </c>
      <c r="AP91">
        <f t="shared" si="35"/>
        <v>-2.5619285482350618E-16</v>
      </c>
      <c r="AQ91">
        <f t="shared" si="35"/>
        <v>-1.8742144519065985E-12</v>
      </c>
      <c r="AR91">
        <f t="shared" si="35"/>
        <v>-1.8744706447614221E-12</v>
      </c>
      <c r="AS91">
        <f t="shared" si="35"/>
        <v>-2.9806489225069413E-6</v>
      </c>
      <c r="AT91">
        <f t="shared" si="35"/>
        <v>-1.9473572966378009E-6</v>
      </c>
      <c r="AU91">
        <f t="shared" si="24"/>
        <v>-4.9280080936153869E-6</v>
      </c>
      <c r="AW91">
        <v>88</v>
      </c>
      <c r="AX91">
        <f>IF(Z91&gt;0, (R91*SUMPRODUCT(K91:$K$98, X91:$X$98)-K91*$AZ$3)/Z91, 0)</f>
        <v>-2423832335856.2539</v>
      </c>
    </row>
    <row r="92" spans="5:50" x14ac:dyDescent="0.25">
      <c r="E92">
        <v>2092</v>
      </c>
      <c r="F92" s="5">
        <v>3.5571999999999999E-2</v>
      </c>
      <c r="G92">
        <v>7.0000000000000007E-2</v>
      </c>
      <c r="H92" s="5">
        <f t="shared" si="36"/>
        <v>0.12000000000000001</v>
      </c>
      <c r="I92" s="5">
        <f t="shared" si="37"/>
        <v>1.1200000000000001</v>
      </c>
      <c r="J92">
        <f t="shared" si="38"/>
        <v>0.89285714285714279</v>
      </c>
      <c r="K92">
        <f t="shared" si="48"/>
        <v>1.0653451281450472E-4</v>
      </c>
      <c r="L92" s="2">
        <v>89</v>
      </c>
      <c r="M92">
        <v>0.79525030600000002</v>
      </c>
      <c r="Q92" s="4">
        <f t="shared" si="49"/>
        <v>25</v>
      </c>
      <c r="R92">
        <f t="shared" si="28"/>
        <v>50000</v>
      </c>
      <c r="S92">
        <f t="shared" si="29"/>
        <v>-11112397507419.467</v>
      </c>
      <c r="U92">
        <f t="shared" si="39"/>
        <v>0.79525030600000002</v>
      </c>
      <c r="V92">
        <f t="shared" si="40"/>
        <v>0.01</v>
      </c>
      <c r="W92">
        <f t="shared" si="41"/>
        <v>8.5885264534475611E-14</v>
      </c>
      <c r="X92">
        <f t="shared" si="42"/>
        <v>6.8300282901932677E-14</v>
      </c>
      <c r="Y92">
        <f t="shared" si="43"/>
        <v>8.5885264534475614E-16</v>
      </c>
      <c r="Z92">
        <f t="shared" si="44"/>
        <v>1.6726128987198177E-14</v>
      </c>
      <c r="AB92">
        <f t="shared" si="45"/>
        <v>-0.20817148135223029</v>
      </c>
      <c r="AC92">
        <f t="shared" si="46"/>
        <v>-0.18586739406611752</v>
      </c>
      <c r="AE92">
        <f t="shared" si="30"/>
        <v>0</v>
      </c>
      <c r="AF92">
        <f t="shared" si="31"/>
        <v>0</v>
      </c>
      <c r="AG92">
        <f t="shared" si="31"/>
        <v>-4.1815322467995444E-13</v>
      </c>
      <c r="AH92">
        <f t="shared" si="32"/>
        <v>-3.4150141450966337E-9</v>
      </c>
      <c r="AI92">
        <f t="shared" si="33"/>
        <v>-3.4154322983213134E-9</v>
      </c>
      <c r="AJ92">
        <f t="shared" si="34"/>
        <v>-2.2304087286112773E-2</v>
      </c>
      <c r="AK92">
        <f t="shared" si="47"/>
        <v>-1.4572003694656123E-2</v>
      </c>
      <c r="AL92">
        <f t="shared" si="50"/>
        <v>-3.6876094396201195E-2</v>
      </c>
      <c r="AN92">
        <f t="shared" si="35"/>
        <v>0</v>
      </c>
      <c r="AO92">
        <f t="shared" si="35"/>
        <v>0</v>
      </c>
      <c r="AP92">
        <f t="shared" si="35"/>
        <v>-4.4547750073093081E-17</v>
      </c>
      <c r="AQ92">
        <f t="shared" si="35"/>
        <v>-3.6381686820251222E-13</v>
      </c>
      <c r="AR92">
        <f t="shared" si="35"/>
        <v>-3.6386141595258527E-13</v>
      </c>
      <c r="AS92">
        <f t="shared" si="35"/>
        <v>-2.3761550727982128E-6</v>
      </c>
      <c r="AT92">
        <f t="shared" si="35"/>
        <v>-1.5524213143413528E-6</v>
      </c>
      <c r="AU92">
        <f t="shared" si="24"/>
        <v>-3.9285767510009817E-6</v>
      </c>
      <c r="AW92">
        <v>89</v>
      </c>
      <c r="AX92">
        <f>IF(Z92&gt;0, (R92*SUMPRODUCT(K92:$K$98, X92:$X$98)-K92*$AZ$3)/Z92, 0)</f>
        <v>-11112397507419.467</v>
      </c>
    </row>
    <row r="93" spans="5:50" x14ac:dyDescent="0.25">
      <c r="E93">
        <v>2093</v>
      </c>
      <c r="F93" s="5">
        <v>3.5571999999999999E-2</v>
      </c>
      <c r="G93">
        <v>7.0000000000000007E-2</v>
      </c>
      <c r="H93" s="5">
        <f t="shared" si="36"/>
        <v>0.12000000000000001</v>
      </c>
      <c r="I93" s="5">
        <f t="shared" si="37"/>
        <v>1.1200000000000001</v>
      </c>
      <c r="J93">
        <f t="shared" si="38"/>
        <v>0.89285714285714279</v>
      </c>
      <c r="K93">
        <f t="shared" si="48"/>
        <v>9.512010072723635E-5</v>
      </c>
      <c r="L93" s="2">
        <v>90</v>
      </c>
      <c r="M93">
        <v>0.81288120699999999</v>
      </c>
      <c r="Q93" s="4">
        <f t="shared" si="49"/>
        <v>25</v>
      </c>
      <c r="R93">
        <f t="shared" si="28"/>
        <v>50000</v>
      </c>
      <c r="S93">
        <f t="shared" si="29"/>
        <v>-56017677857517.406</v>
      </c>
      <c r="U93">
        <f t="shared" si="39"/>
        <v>0.81288120699999999</v>
      </c>
      <c r="V93">
        <f t="shared" si="40"/>
        <v>0.01</v>
      </c>
      <c r="W93">
        <f t="shared" si="41"/>
        <v>1.6726128987198177E-14</v>
      </c>
      <c r="X93">
        <f t="shared" si="42"/>
        <v>1.3596355919551342E-14</v>
      </c>
      <c r="Y93">
        <f t="shared" si="43"/>
        <v>1.6726128987198177E-16</v>
      </c>
      <c r="Z93">
        <f t="shared" si="44"/>
        <v>2.9625117777748539E-15</v>
      </c>
      <c r="AB93">
        <f t="shared" si="45"/>
        <v>-0.18586739406611752</v>
      </c>
      <c r="AC93">
        <f t="shared" si="46"/>
        <v>-0.16595303041649295</v>
      </c>
      <c r="AE93">
        <f t="shared" si="30"/>
        <v>0</v>
      </c>
      <c r="AF93">
        <f t="shared" si="31"/>
        <v>0</v>
      </c>
      <c r="AG93">
        <f t="shared" si="31"/>
        <v>-7.4062794444371347E-14</v>
      </c>
      <c r="AH93">
        <f t="shared" si="32"/>
        <v>-6.7981779597756705E-10</v>
      </c>
      <c r="AI93">
        <f t="shared" si="33"/>
        <v>-6.7989185877201143E-10</v>
      </c>
      <c r="AJ93">
        <f t="shared" si="34"/>
        <v>-1.9914363649624567E-2</v>
      </c>
      <c r="AK93">
        <f t="shared" si="47"/>
        <v>-1.3010717584628228E-2</v>
      </c>
      <c r="AL93">
        <f t="shared" si="50"/>
        <v>-3.2925081914144651E-2</v>
      </c>
      <c r="AN93">
        <f t="shared" si="35"/>
        <v>0</v>
      </c>
      <c r="AO93">
        <f t="shared" si="35"/>
        <v>0</v>
      </c>
      <c r="AP93">
        <f t="shared" si="35"/>
        <v>-7.0448604676892035E-18</v>
      </c>
      <c r="AQ93">
        <f t="shared" si="35"/>
        <v>-6.4664337229553987E-14</v>
      </c>
      <c r="AR93">
        <f t="shared" si="35"/>
        <v>-6.4671382090021684E-14</v>
      </c>
      <c r="AS93">
        <f t="shared" si="35"/>
        <v>-1.8942562762711029E-6</v>
      </c>
      <c r="AT93">
        <f t="shared" si="35"/>
        <v>-1.2375807671834623E-6</v>
      </c>
      <c r="AU93">
        <f t="shared" si="24"/>
        <v>-3.1318371081259472E-6</v>
      </c>
      <c r="AW93">
        <v>90</v>
      </c>
      <c r="AX93">
        <f>IF(Z93&gt;0, (R93*SUMPRODUCT(K93:$K$98, X93:$X$98)-K93*$AZ$3)/Z93, 0)</f>
        <v>-56017677857517.406</v>
      </c>
    </row>
    <row r="94" spans="5:50" x14ac:dyDescent="0.25">
      <c r="E94">
        <v>2094</v>
      </c>
      <c r="F94" s="5">
        <v>3.5571999999999999E-2</v>
      </c>
      <c r="G94">
        <v>7.0000000000000007E-2</v>
      </c>
      <c r="H94" s="5">
        <f t="shared" si="36"/>
        <v>0.12000000000000001</v>
      </c>
      <c r="I94" s="5">
        <f t="shared" si="37"/>
        <v>1.1200000000000001</v>
      </c>
      <c r="J94">
        <f t="shared" si="38"/>
        <v>0.89285714285714279</v>
      </c>
      <c r="K94">
        <f t="shared" si="48"/>
        <v>8.4928661363603881E-5</v>
      </c>
      <c r="L94" s="2">
        <v>91</v>
      </c>
      <c r="M94">
        <v>0.83042254299999996</v>
      </c>
      <c r="Q94" s="4">
        <f t="shared" si="49"/>
        <v>25</v>
      </c>
      <c r="R94">
        <f t="shared" si="28"/>
        <v>50000</v>
      </c>
      <c r="S94">
        <f t="shared" si="29"/>
        <v>-313426374512120.75</v>
      </c>
      <c r="U94">
        <f t="shared" si="39"/>
        <v>0.83042254299999996</v>
      </c>
      <c r="V94">
        <f t="shared" si="40"/>
        <v>0.01</v>
      </c>
      <c r="W94">
        <f t="shared" si="41"/>
        <v>2.9625117777748539E-15</v>
      </c>
      <c r="X94">
        <f t="shared" si="42"/>
        <v>2.4601365641672449E-15</v>
      </c>
      <c r="Y94">
        <f t="shared" si="43"/>
        <v>2.9625117777748537E-17</v>
      </c>
      <c r="Z94">
        <f t="shared" si="44"/>
        <v>4.7275009582986049E-16</v>
      </c>
      <c r="AB94">
        <f t="shared" si="45"/>
        <v>-0.16595303041649295</v>
      </c>
      <c r="AC94">
        <f t="shared" si="46"/>
        <v>-0.14817234858621084</v>
      </c>
      <c r="AE94">
        <f t="shared" si="30"/>
        <v>0</v>
      </c>
      <c r="AF94">
        <f t="shared" si="31"/>
        <v>0</v>
      </c>
      <c r="AG94">
        <f t="shared" si="31"/>
        <v>-1.1818752395746512E-14</v>
      </c>
      <c r="AH94">
        <f t="shared" si="32"/>
        <v>-1.2300682820836225E-10</v>
      </c>
      <c r="AI94">
        <f t="shared" si="33"/>
        <v>-1.2301864696075799E-10</v>
      </c>
      <c r="AJ94">
        <f t="shared" si="34"/>
        <v>-1.7780681830282113E-2</v>
      </c>
      <c r="AK94">
        <f t="shared" si="47"/>
        <v>-1.1616712129154508E-2</v>
      </c>
      <c r="AL94">
        <f t="shared" si="50"/>
        <v>-2.9397394082455269E-2</v>
      </c>
      <c r="AN94">
        <f t="shared" si="35"/>
        <v>0</v>
      </c>
      <c r="AO94">
        <f t="shared" si="35"/>
        <v>0</v>
      </c>
      <c r="AP94">
        <f t="shared" si="35"/>
        <v>-1.0037508199586375E-18</v>
      </c>
      <c r="AQ94">
        <f t="shared" si="35"/>
        <v>-1.0446805258318994E-14</v>
      </c>
      <c r="AR94">
        <f t="shared" si="35"/>
        <v>-1.0447809009138953E-14</v>
      </c>
      <c r="AS94">
        <f t="shared" si="35"/>
        <v>-1.510089505978014E-6</v>
      </c>
      <c r="AT94">
        <f t="shared" si="35"/>
        <v>-9.8659181057543305E-7</v>
      </c>
      <c r="AU94">
        <f t="shared" si="24"/>
        <v>-2.496681327001256E-6</v>
      </c>
      <c r="AW94">
        <v>91</v>
      </c>
      <c r="AX94">
        <f>IF(Z94&gt;0, (R94*SUMPRODUCT(K94:$K$98, X94:$X$98)-K94*$AZ$3)/Z94, 0)</f>
        <v>-313426374512120.75</v>
      </c>
    </row>
    <row r="95" spans="5:50" x14ac:dyDescent="0.25">
      <c r="E95">
        <v>2095</v>
      </c>
      <c r="F95" s="5">
        <v>3.5571999999999999E-2</v>
      </c>
      <c r="G95">
        <v>7.0000000000000007E-2</v>
      </c>
      <c r="H95" s="5">
        <f t="shared" si="36"/>
        <v>0.12000000000000001</v>
      </c>
      <c r="I95" s="5">
        <f t="shared" si="37"/>
        <v>1.1200000000000001</v>
      </c>
      <c r="J95">
        <f t="shared" si="38"/>
        <v>0.89285714285714279</v>
      </c>
      <c r="K95">
        <f t="shared" si="48"/>
        <v>7.5829161931789167E-5</v>
      </c>
      <c r="L95" s="2">
        <v>92</v>
      </c>
      <c r="M95">
        <v>0.84796327400000004</v>
      </c>
      <c r="Q95" s="4">
        <f t="shared" si="49"/>
        <v>25</v>
      </c>
      <c r="R95">
        <f t="shared" si="28"/>
        <v>50000</v>
      </c>
      <c r="S95">
        <f t="shared" si="29"/>
        <v>-1970229708357149</v>
      </c>
      <c r="U95">
        <f t="shared" si="39"/>
        <v>0.84796327400000004</v>
      </c>
      <c r="V95">
        <f t="shared" si="40"/>
        <v>0.01</v>
      </c>
      <c r="W95">
        <f t="shared" si="41"/>
        <v>4.7275009582986049E-16</v>
      </c>
      <c r="X95">
        <f t="shared" si="42"/>
        <v>4.0087471904370227E-16</v>
      </c>
      <c r="Y95">
        <f t="shared" si="43"/>
        <v>4.7275009582986054E-18</v>
      </c>
      <c r="Z95">
        <f t="shared" si="44"/>
        <v>6.7147875827859629E-17</v>
      </c>
      <c r="AB95">
        <f t="shared" si="45"/>
        <v>-0.14817234858621084</v>
      </c>
      <c r="AC95">
        <f t="shared" si="46"/>
        <v>-0.13229673980912593</v>
      </c>
      <c r="AE95">
        <f t="shared" si="30"/>
        <v>0</v>
      </c>
      <c r="AF95">
        <f t="shared" si="31"/>
        <v>0</v>
      </c>
      <c r="AG95">
        <f t="shared" si="31"/>
        <v>-1.6786968956964908E-15</v>
      </c>
      <c r="AH95">
        <f t="shared" si="32"/>
        <v>-2.0043735952185113E-11</v>
      </c>
      <c r="AI95">
        <f t="shared" si="33"/>
        <v>-2.0045414649080811E-11</v>
      </c>
      <c r="AJ95">
        <f t="shared" si="34"/>
        <v>-1.587560877708491E-2</v>
      </c>
      <c r="AK95">
        <f t="shared" si="47"/>
        <v>-1.037206440103476E-2</v>
      </c>
      <c r="AL95">
        <f t="shared" si="50"/>
        <v>-2.6247673198165081E-2</v>
      </c>
      <c r="AN95">
        <f t="shared" si="35"/>
        <v>0</v>
      </c>
      <c r="AO95">
        <f t="shared" si="35"/>
        <v>0</v>
      </c>
      <c r="AP95">
        <f t="shared" si="35"/>
        <v>-1.2729417873816098E-19</v>
      </c>
      <c r="AQ95">
        <f t="shared" si="35"/>
        <v>-1.5198996992362692E-15</v>
      </c>
      <c r="AR95">
        <f t="shared" si="35"/>
        <v>-1.5200269934150076E-15</v>
      </c>
      <c r="AS95">
        <f t="shared" si="35"/>
        <v>-1.203834108723305E-6</v>
      </c>
      <c r="AT95">
        <f t="shared" si="35"/>
        <v>-7.8650495103301064E-7</v>
      </c>
      <c r="AU95">
        <f t="shared" si="24"/>
        <v>-1.9903390612763423E-6</v>
      </c>
      <c r="AW95">
        <v>92</v>
      </c>
      <c r="AX95">
        <f>IF(Z95&gt;0, (R95*SUMPRODUCT(K95:$K$98, X95:$X$98)-K95*$AZ$3)/Z95, 0)</f>
        <v>-1970229708357149</v>
      </c>
    </row>
    <row r="96" spans="5:50" x14ac:dyDescent="0.25">
      <c r="E96">
        <v>2096</v>
      </c>
      <c r="F96" s="5">
        <v>3.5571999999999999E-2</v>
      </c>
      <c r="G96">
        <v>7.0000000000000007E-2</v>
      </c>
      <c r="H96" s="5">
        <f t="shared" si="36"/>
        <v>0.12000000000000001</v>
      </c>
      <c r="I96" s="5">
        <f t="shared" si="37"/>
        <v>1.1200000000000001</v>
      </c>
      <c r="J96">
        <f t="shared" si="38"/>
        <v>0.89285714285714279</v>
      </c>
      <c r="K96">
        <f t="shared" si="48"/>
        <v>6.770460886766889E-5</v>
      </c>
      <c r="L96" s="2">
        <v>93</v>
      </c>
      <c r="M96">
        <v>0.86550461000000001</v>
      </c>
      <c r="Q96" s="4">
        <f t="shared" si="49"/>
        <v>25</v>
      </c>
      <c r="R96">
        <f t="shared" si="28"/>
        <v>50000</v>
      </c>
      <c r="S96">
        <f t="shared" si="29"/>
        <v>-1.4130110907528762E+16</v>
      </c>
      <c r="U96">
        <f t="shared" si="39"/>
        <v>0.86550461000000001</v>
      </c>
      <c r="V96">
        <f t="shared" si="40"/>
        <v>0.01</v>
      </c>
      <c r="W96">
        <f t="shared" si="41"/>
        <v>6.7147875827859629E-17</v>
      </c>
      <c r="X96">
        <f t="shared" si="42"/>
        <v>5.8116796080720082E-17</v>
      </c>
      <c r="Y96">
        <f t="shared" si="43"/>
        <v>6.7147875827859631E-19</v>
      </c>
      <c r="Z96">
        <f t="shared" si="44"/>
        <v>8.3596009888609505E-18</v>
      </c>
      <c r="AB96">
        <f t="shared" si="45"/>
        <v>-0.13229673980912593</v>
      </c>
      <c r="AC96">
        <f t="shared" si="46"/>
        <v>-0.11812208911529234</v>
      </c>
      <c r="AE96">
        <f t="shared" si="30"/>
        <v>0</v>
      </c>
      <c r="AF96">
        <f t="shared" si="31"/>
        <v>0</v>
      </c>
      <c r="AG96">
        <f t="shared" si="31"/>
        <v>-2.0899002472152376E-16</v>
      </c>
      <c r="AH96">
        <f t="shared" si="32"/>
        <v>-2.905839804036004E-12</v>
      </c>
      <c r="AI96">
        <f t="shared" si="33"/>
        <v>-2.9060487940607255E-12</v>
      </c>
      <c r="AJ96">
        <f t="shared" si="34"/>
        <v>-1.4174650693833585E-2</v>
      </c>
      <c r="AK96">
        <f t="shared" si="47"/>
        <v>-9.2607717866388158E-3</v>
      </c>
      <c r="AL96">
        <f t="shared" si="50"/>
        <v>-2.3435422483378449E-2</v>
      </c>
      <c r="AN96">
        <f t="shared" si="35"/>
        <v>0</v>
      </c>
      <c r="AO96">
        <f t="shared" si="35"/>
        <v>0</v>
      </c>
      <c r="AP96">
        <f t="shared" si="35"/>
        <v>-1.4149587881015217E-20</v>
      </c>
      <c r="AQ96">
        <f t="shared" si="35"/>
        <v>-1.9673874736436126E-16</v>
      </c>
      <c r="AR96">
        <f t="shared" si="35"/>
        <v>-1.9675289695224229E-16</v>
      </c>
      <c r="AS96">
        <f t="shared" si="35"/>
        <v>-9.5968918106183439E-7</v>
      </c>
      <c r="AT96">
        <f t="shared" si="35"/>
        <v>-6.2699693162712422E-7</v>
      </c>
      <c r="AU96">
        <f t="shared" si="24"/>
        <v>-1.5866861128857114E-6</v>
      </c>
      <c r="AW96">
        <v>93</v>
      </c>
      <c r="AX96">
        <f>IF(Z96&gt;0, (R96*SUMPRODUCT(K96:$K$98, X96:$X$98)-K96*$AZ$3)/Z96, 0)</f>
        <v>-1.4130110907528762E+16</v>
      </c>
    </row>
    <row r="97" spans="5:50" x14ac:dyDescent="0.25">
      <c r="E97">
        <v>2097</v>
      </c>
      <c r="F97" s="5">
        <v>3.5571999999999999E-2</v>
      </c>
      <c r="G97">
        <v>7.0000000000000007E-2</v>
      </c>
      <c r="H97" s="5">
        <f t="shared" si="36"/>
        <v>0.12000000000000001</v>
      </c>
      <c r="I97" s="5">
        <f t="shared" si="37"/>
        <v>1.1200000000000001</v>
      </c>
      <c r="J97">
        <f t="shared" si="38"/>
        <v>0.89285714285714279</v>
      </c>
      <c r="K97">
        <f t="shared" si="48"/>
        <v>6.045054363184722E-5</v>
      </c>
      <c r="L97" s="2">
        <v>94</v>
      </c>
      <c r="M97">
        <v>0.88304594599999997</v>
      </c>
      <c r="Q97" s="4">
        <f t="shared" si="49"/>
        <v>25</v>
      </c>
      <c r="R97">
        <f t="shared" si="28"/>
        <v>50000</v>
      </c>
      <c r="S97">
        <f t="shared" si="29"/>
        <v>-1.179587867997103E+17</v>
      </c>
      <c r="U97">
        <f t="shared" si="39"/>
        <v>0.88304594599999997</v>
      </c>
      <c r="V97">
        <f t="shared" si="40"/>
        <v>0.01</v>
      </c>
      <c r="W97">
        <f t="shared" si="41"/>
        <v>8.3596009888609505E-18</v>
      </c>
      <c r="X97">
        <f t="shared" si="42"/>
        <v>7.3819117633912536E-18</v>
      </c>
      <c r="Y97">
        <f t="shared" si="43"/>
        <v>8.3596009888609501E-20</v>
      </c>
      <c r="Z97">
        <f t="shared" si="44"/>
        <v>8.940932155810873E-19</v>
      </c>
      <c r="AB97">
        <f t="shared" si="45"/>
        <v>-0.11812208911529234</v>
      </c>
      <c r="AC97">
        <f t="shared" si="46"/>
        <v>-0.1054661509957969</v>
      </c>
      <c r="AE97">
        <f t="shared" si="30"/>
        <v>0</v>
      </c>
      <c r="AF97">
        <f t="shared" si="31"/>
        <v>0</v>
      </c>
      <c r="AG97">
        <f t="shared" si="31"/>
        <v>-2.2352330389527181E-17</v>
      </c>
      <c r="AH97">
        <f t="shared" si="32"/>
        <v>-3.6909558816956266E-13</v>
      </c>
      <c r="AI97">
        <f t="shared" si="33"/>
        <v>-3.6911794049995216E-13</v>
      </c>
      <c r="AJ97">
        <f t="shared" si="34"/>
        <v>-1.2655938119495447E-2</v>
      </c>
      <c r="AK97">
        <f t="shared" si="47"/>
        <v>-8.2685462380704643E-3</v>
      </c>
      <c r="AL97">
        <f t="shared" si="50"/>
        <v>-2.0924484357935029E-2</v>
      </c>
      <c r="AN97">
        <f t="shared" si="35"/>
        <v>0</v>
      </c>
      <c r="AO97">
        <f t="shared" si="35"/>
        <v>0</v>
      </c>
      <c r="AP97">
        <f t="shared" si="35"/>
        <v>-1.3512105234855774E-21</v>
      </c>
      <c r="AQ97">
        <f t="shared" si="35"/>
        <v>-2.231202895696646E-17</v>
      </c>
      <c r="AR97">
        <f t="shared" si="35"/>
        <v>-2.2313380167489944E-17</v>
      </c>
      <c r="AS97">
        <f t="shared" si="35"/>
        <v>-7.650583394945179E-7</v>
      </c>
      <c r="AT97">
        <f t="shared" si="35"/>
        <v>-4.9983811513642477E-7</v>
      </c>
      <c r="AU97">
        <f t="shared" si="24"/>
        <v>-1.2648964546532562E-6</v>
      </c>
      <c r="AW97">
        <v>94</v>
      </c>
      <c r="AX97">
        <f>IF(Z97&gt;0, (R97*SUMPRODUCT(K97:$K$98, X97:$X$98)-K97*$AZ$3)/Z97, 0)</f>
        <v>-1.179587867997103E+17</v>
      </c>
    </row>
    <row r="98" spans="5:50" x14ac:dyDescent="0.25">
      <c r="E98">
        <v>2098</v>
      </c>
      <c r="F98" s="5">
        <v>3.5571999999999999E-2</v>
      </c>
      <c r="G98">
        <v>7.0000000000000007E-2</v>
      </c>
      <c r="H98" s="5">
        <f t="shared" si="36"/>
        <v>0.12000000000000001</v>
      </c>
      <c r="I98" s="5">
        <f t="shared" si="37"/>
        <v>1.1200000000000001</v>
      </c>
      <c r="J98">
        <f t="shared" si="38"/>
        <v>0.89285714285714279</v>
      </c>
      <c r="K98">
        <f t="shared" si="48"/>
        <v>5.3973699671292156E-5</v>
      </c>
      <c r="L98" s="2">
        <v>95</v>
      </c>
      <c r="M98">
        <v>1</v>
      </c>
      <c r="Q98" s="4">
        <f t="shared" si="49"/>
        <v>25</v>
      </c>
      <c r="R98">
        <f t="shared" si="28"/>
        <v>50000</v>
      </c>
      <c r="S98">
        <f t="shared" si="29"/>
        <v>0</v>
      </c>
      <c r="U98">
        <f t="shared" si="39"/>
        <v>1</v>
      </c>
      <c r="V98">
        <f t="shared" si="40"/>
        <v>0.01</v>
      </c>
      <c r="W98">
        <f t="shared" si="41"/>
        <v>8.940932155810873E-19</v>
      </c>
      <c r="X98">
        <f t="shared" si="42"/>
        <v>8.940932155810873E-19</v>
      </c>
      <c r="Y98">
        <f t="shared" si="43"/>
        <v>8.9409321558108731E-21</v>
      </c>
      <c r="Z98">
        <f t="shared" si="44"/>
        <v>0</v>
      </c>
      <c r="AB98">
        <f t="shared" si="45"/>
        <v>-0.1054661509957969</v>
      </c>
      <c r="AC98">
        <f t="shared" si="46"/>
        <v>0</v>
      </c>
      <c r="AE98">
        <f t="shared" si="30"/>
        <v>0</v>
      </c>
      <c r="AF98">
        <f t="shared" si="31"/>
        <v>0</v>
      </c>
      <c r="AG98">
        <f t="shared" si="31"/>
        <v>0</v>
      </c>
      <c r="AH98">
        <f t="shared" si="32"/>
        <v>-4.4704660779054362E-14</v>
      </c>
      <c r="AI98">
        <f t="shared" si="33"/>
        <v>-4.4704660779054362E-14</v>
      </c>
      <c r="AJ98">
        <f t="shared" si="34"/>
        <v>-0.1054661509957969</v>
      </c>
      <c r="AK98">
        <f t="shared" si="47"/>
        <v>-7.3826305697057837E-3</v>
      </c>
      <c r="AL98">
        <f t="shared" si="50"/>
        <v>-0.11284878156554738</v>
      </c>
      <c r="AN98">
        <f t="shared" si="35"/>
        <v>0</v>
      </c>
      <c r="AO98">
        <f t="shared" si="35"/>
        <v>0</v>
      </c>
      <c r="AP98">
        <f t="shared" si="35"/>
        <v>0</v>
      </c>
      <c r="AQ98">
        <f t="shared" si="35"/>
        <v>-2.4128759347956737E-18</v>
      </c>
      <c r="AR98">
        <f t="shared" si="35"/>
        <v>-2.4128759347956737E-18</v>
      </c>
      <c r="AS98">
        <f t="shared" si="35"/>
        <v>-5.6923983593342921E-6</v>
      </c>
      <c r="AT98">
        <f t="shared" si="35"/>
        <v>-3.9846788515340047E-7</v>
      </c>
      <c r="AU98">
        <f t="shared" si="35"/>
        <v>-6.0908662444901046E-6</v>
      </c>
      <c r="AW98">
        <v>95</v>
      </c>
    </row>
    <row r="100" spans="5:50" x14ac:dyDescent="0.25">
      <c r="AN100" s="8">
        <f t="shared" ref="AN100:AP100" si="51">SUM(AN3:AN98)</f>
        <v>2872.3980615866908</v>
      </c>
      <c r="AO100" s="8">
        <f t="shared" si="51"/>
        <v>-287.23980615866907</v>
      </c>
      <c r="AP100" s="8">
        <f t="shared" si="51"/>
        <v>-449.32087052045648</v>
      </c>
      <c r="AQ100" s="8">
        <f>SUM(AQ3:AQ98)</f>
        <v>-1744.6683629199658</v>
      </c>
      <c r="AR100" s="8">
        <f t="shared" ref="AR100:AU100" si="52">SUM(AR3:AR98)</f>
        <v>391.16902198759908</v>
      </c>
      <c r="AS100" s="8">
        <f t="shared" si="52"/>
        <v>-279.17908858981383</v>
      </c>
      <c r="AT100" s="8">
        <f t="shared" si="52"/>
        <v>102.82627749754765</v>
      </c>
      <c r="AU100" s="8">
        <f t="shared" si="52"/>
        <v>214.81621089533232</v>
      </c>
    </row>
  </sheetData>
  <conditionalFormatting sqref="AN100:AU100">
    <cfRule type="cellIs" dxfId="71" priority="1" operator="lessThan">
      <formula>0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FF7BFB-A6E2-4754-89BA-97497269B0A6}">
  <dimension ref="A1:AZ164"/>
  <sheetViews>
    <sheetView workbookViewId="0">
      <selection activeCell="M33" sqref="M33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</cols>
  <sheetData>
    <row r="1" spans="1:52" x14ac:dyDescent="0.25">
      <c r="A1" t="s">
        <v>41</v>
      </c>
      <c r="Q1" t="s">
        <v>1</v>
      </c>
      <c r="W1" t="s">
        <v>2</v>
      </c>
      <c r="AB1" t="s">
        <v>46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48</v>
      </c>
    </row>
    <row r="3" spans="1:52" x14ac:dyDescent="0.25">
      <c r="A3" t="s">
        <v>36</v>
      </c>
      <c r="C3" s="2">
        <v>5751.7492369528773</v>
      </c>
      <c r="K3">
        <v>1</v>
      </c>
      <c r="L3" s="2">
        <v>0</v>
      </c>
      <c r="O3">
        <f>$C$3</f>
        <v>5751.7492369528773</v>
      </c>
      <c r="P3">
        <f>O3*C5</f>
        <v>575.1749236952877</v>
      </c>
      <c r="Q3" s="4">
        <f>B8</f>
        <v>200</v>
      </c>
      <c r="R3">
        <f t="shared" ref="R3:R66" si="0">$C$6</f>
        <v>50000</v>
      </c>
      <c r="S3">
        <f t="shared" ref="S3:S66" si="1">AX3</f>
        <v>0</v>
      </c>
      <c r="W3">
        <v>1</v>
      </c>
      <c r="Z3">
        <v>1</v>
      </c>
      <c r="AC3">
        <f>S3*Z3</f>
        <v>0</v>
      </c>
      <c r="AE3">
        <f t="shared" ref="AE3:AE66" si="2">$Z3*O3</f>
        <v>5751.7492369528773</v>
      </c>
      <c r="AF3">
        <f t="shared" ref="AF3:AG34" si="3">-$Z3*P3</f>
        <v>-575.1749236952877</v>
      </c>
      <c r="AG3">
        <f t="shared" si="3"/>
        <v>-200</v>
      </c>
      <c r="AH3">
        <f t="shared" ref="AH3:AH66" si="4">-X3*R3</f>
        <v>0</v>
      </c>
      <c r="AI3">
        <f t="shared" ref="AI3:AI66" si="5">SUM(AE3:AH3)</f>
        <v>4976.5743132575899</v>
      </c>
      <c r="AJ3">
        <f t="shared" ref="AJ3:AJ66" si="6">AB3-AC3</f>
        <v>0</v>
      </c>
      <c r="AL3">
        <f t="shared" ref="AL3:AL66" si="7">SUM(AI3:AK3)</f>
        <v>4976.5743132575899</v>
      </c>
      <c r="AN3">
        <f t="shared" ref="AN3:AU34" si="8">AE3*$K3</f>
        <v>5751.7492369528773</v>
      </c>
      <c r="AO3">
        <f t="shared" si="8"/>
        <v>-575.1749236952877</v>
      </c>
      <c r="AP3">
        <f t="shared" si="8"/>
        <v>-200</v>
      </c>
      <c r="AQ3">
        <f t="shared" si="8"/>
        <v>0</v>
      </c>
      <c r="AR3">
        <f t="shared" si="8"/>
        <v>4976.5743132575899</v>
      </c>
      <c r="AS3">
        <f t="shared" si="8"/>
        <v>0</v>
      </c>
      <c r="AT3">
        <f t="shared" si="8"/>
        <v>0</v>
      </c>
      <c r="AU3">
        <f t="shared" si="8"/>
        <v>4976.5743132575899</v>
      </c>
      <c r="AW3">
        <v>0</v>
      </c>
      <c r="AX3">
        <f>IF(Z3&gt;0, (R3*SUMPRODUCT(K3:$K$98, X3:$X$98)-K3*$AZ$3)/Z3, 0)</f>
        <v>0</v>
      </c>
      <c r="AZ3">
        <f>C6*SUMPRODUCT(X4:X89, K4:K89)/1</f>
        <v>3139.1597812256541</v>
      </c>
    </row>
    <row r="4" spans="1:52" x14ac:dyDescent="0.25">
      <c r="A4" t="s">
        <v>14</v>
      </c>
      <c r="C4" t="s">
        <v>37</v>
      </c>
      <c r="E4">
        <v>2004</v>
      </c>
      <c r="F4" s="13">
        <f t="array" ref="F4:G89">EconomicRates!C44:D129</f>
        <v>1.5900000000000001E-2</v>
      </c>
      <c r="G4" s="13">
        <v>2.1899999999999999E-2</v>
      </c>
      <c r="H4" s="5">
        <f t="shared" ref="H4:H67" si="9">G4+$C$9</f>
        <v>7.1900000000000006E-2</v>
      </c>
      <c r="I4" s="5">
        <f t="shared" ref="I4:I67" si="10">1+H4</f>
        <v>1.0719000000000001</v>
      </c>
      <c r="J4">
        <f t="shared" ref="J4:J67" si="11">1/I4</f>
        <v>0.93292284728052988</v>
      </c>
      <c r="K4">
        <f>J4</f>
        <v>0.93292284728052988</v>
      </c>
      <c r="L4" s="2">
        <v>1</v>
      </c>
      <c r="M4" s="6">
        <f t="array" ref="M4:M89">Mortalities!B11:B96</f>
        <v>1.947287E-3</v>
      </c>
      <c r="R4">
        <f t="shared" si="0"/>
        <v>50000</v>
      </c>
      <c r="S4">
        <f t="shared" si="1"/>
        <v>213.11201040757811</v>
      </c>
      <c r="U4">
        <f t="shared" ref="U4:U67" si="12">M4</f>
        <v>1.947287E-3</v>
      </c>
      <c r="V4">
        <f t="shared" ref="V4:V67" si="13">$C$10</f>
        <v>0.01</v>
      </c>
      <c r="W4">
        <f t="shared" ref="W4:W67" si="14">Z3</f>
        <v>1</v>
      </c>
      <c r="X4">
        <f t="shared" ref="X4:X67" si="15">U4*W4</f>
        <v>1.947287E-3</v>
      </c>
      <c r="Y4">
        <f t="shared" ref="Y4:Y67" si="16">V4*W4</f>
        <v>0.01</v>
      </c>
      <c r="Z4">
        <f t="shared" ref="Z4:Z67" si="17">MAX(0, W4-X4-Y4)</f>
        <v>0.98805271299999997</v>
      </c>
      <c r="AB4">
        <f t="shared" ref="AB4:AB67" si="18">AC3</f>
        <v>0</v>
      </c>
      <c r="AC4">
        <f t="shared" ref="AC4:AC67" si="19">S4*Z4</f>
        <v>210.56590005609178</v>
      </c>
      <c r="AE4">
        <f t="shared" si="2"/>
        <v>0</v>
      </c>
      <c r="AF4">
        <f t="shared" si="3"/>
        <v>0</v>
      </c>
      <c r="AG4">
        <f t="shared" si="3"/>
        <v>0</v>
      </c>
      <c r="AH4">
        <f t="shared" si="4"/>
        <v>-97.364350000000002</v>
      </c>
      <c r="AI4">
        <f t="shared" si="5"/>
        <v>-97.364350000000002</v>
      </c>
      <c r="AJ4">
        <f t="shared" si="6"/>
        <v>-210.56590005609178</v>
      </c>
      <c r="AK4">
        <f t="shared" ref="AK4:AK67" si="20">G4*SUM(AB4:AB4, AE4:AF4)</f>
        <v>0</v>
      </c>
      <c r="AL4">
        <f t="shared" si="7"/>
        <v>-307.93025005609178</v>
      </c>
      <c r="AN4">
        <f t="shared" si="8"/>
        <v>0</v>
      </c>
      <c r="AO4">
        <f t="shared" si="8"/>
        <v>0</v>
      </c>
      <c r="AP4">
        <f t="shared" si="8"/>
        <v>0</v>
      </c>
      <c r="AQ4">
        <f t="shared" si="8"/>
        <v>-90.83342662561806</v>
      </c>
      <c r="AR4">
        <f t="shared" si="8"/>
        <v>-90.83342662561806</v>
      </c>
      <c r="AS4">
        <f t="shared" si="8"/>
        <v>-196.44173902051662</v>
      </c>
      <c r="AT4">
        <f t="shared" si="8"/>
        <v>0</v>
      </c>
      <c r="AU4">
        <f t="shared" si="8"/>
        <v>-287.27516564613467</v>
      </c>
      <c r="AW4">
        <v>1</v>
      </c>
      <c r="AX4">
        <f>IF(Z4&gt;0, (R4*SUMPRODUCT(K4:$K$98, X4:$X$98)-K4*$AZ$3)/Z4, 0)</f>
        <v>213.11201040757811</v>
      </c>
    </row>
    <row r="5" spans="1:52" x14ac:dyDescent="0.25">
      <c r="C5" s="2">
        <f>'S.26.04.A'!C5</f>
        <v>0.1</v>
      </c>
      <c r="E5">
        <v>2005</v>
      </c>
      <c r="F5" s="13">
        <v>3.6400000000000002E-2</v>
      </c>
      <c r="G5" s="13">
        <v>4.1000000000000002E-2</v>
      </c>
      <c r="H5" s="5">
        <f t="shared" si="9"/>
        <v>9.0999999999999998E-2</v>
      </c>
      <c r="I5" s="5">
        <f t="shared" si="10"/>
        <v>1.091</v>
      </c>
      <c r="J5">
        <f t="shared" si="11"/>
        <v>0.91659028414298815</v>
      </c>
      <c r="K5">
        <f t="shared" ref="K5:K68" si="21">K4*J5</f>
        <v>0.85510801767234645</v>
      </c>
      <c r="L5" s="2">
        <v>2</v>
      </c>
      <c r="M5" s="6">
        <v>1.9819680000000002E-3</v>
      </c>
      <c r="Q5" s="4">
        <f t="shared" ref="Q5:Q68" si="22">$C$8</f>
        <v>25</v>
      </c>
      <c r="R5">
        <f t="shared" si="0"/>
        <v>50000</v>
      </c>
      <c r="S5">
        <f t="shared" si="1"/>
        <v>372.87489763679326</v>
      </c>
      <c r="U5">
        <f t="shared" si="12"/>
        <v>1.9819680000000002E-3</v>
      </c>
      <c r="V5">
        <f t="shared" si="13"/>
        <v>0.01</v>
      </c>
      <c r="W5">
        <f t="shared" si="14"/>
        <v>0.98805271299999997</v>
      </c>
      <c r="X5">
        <f t="shared" si="15"/>
        <v>1.9582888594791843E-3</v>
      </c>
      <c r="Y5">
        <f t="shared" si="16"/>
        <v>9.8805271300000004E-3</v>
      </c>
      <c r="Z5">
        <f t="shared" si="17"/>
        <v>0.97621389701052086</v>
      </c>
      <c r="AB5">
        <f t="shared" si="18"/>
        <v>210.56590005609178</v>
      </c>
      <c r="AC5">
        <f t="shared" si="19"/>
        <v>364.00565691941301</v>
      </c>
      <c r="AE5">
        <f t="shared" si="2"/>
        <v>0</v>
      </c>
      <c r="AF5">
        <f t="shared" si="3"/>
        <v>0</v>
      </c>
      <c r="AG5">
        <f t="shared" si="3"/>
        <v>-24.40534742526302</v>
      </c>
      <c r="AH5">
        <f t="shared" si="4"/>
        <v>-97.914442973959211</v>
      </c>
      <c r="AI5">
        <f t="shared" si="5"/>
        <v>-122.31979039922223</v>
      </c>
      <c r="AJ5">
        <f t="shared" si="6"/>
        <v>-153.43975686332124</v>
      </c>
      <c r="AK5">
        <f t="shared" si="20"/>
        <v>8.6332019022997635</v>
      </c>
      <c r="AL5">
        <f t="shared" si="7"/>
        <v>-267.1263453602437</v>
      </c>
      <c r="AN5">
        <f t="shared" si="8"/>
        <v>0</v>
      </c>
      <c r="AO5">
        <f t="shared" si="8"/>
        <v>0</v>
      </c>
      <c r="AP5">
        <f t="shared" si="8"/>
        <v>-20.869208257421565</v>
      </c>
      <c r="AQ5">
        <f t="shared" si="8"/>
        <v>-83.727425232954275</v>
      </c>
      <c r="AR5">
        <f t="shared" si="8"/>
        <v>-104.59663349037584</v>
      </c>
      <c r="AS5">
        <f t="shared" si="8"/>
        <v>-131.20756632352143</v>
      </c>
      <c r="AT5">
        <f t="shared" si="8"/>
        <v>7.3823201648406815</v>
      </c>
      <c r="AU5">
        <f t="shared" si="8"/>
        <v>-228.42187964905659</v>
      </c>
      <c r="AW5">
        <v>2</v>
      </c>
      <c r="AX5">
        <f>IF(Z5&gt;0, (R5*SUMPRODUCT(K5:$K$98, X5:$X$98)-K5*$AZ$3)/Z5, 0)</f>
        <v>372.87489763679326</v>
      </c>
    </row>
    <row r="6" spans="1:52" x14ac:dyDescent="0.25">
      <c r="A6" t="s">
        <v>16</v>
      </c>
      <c r="C6" s="2">
        <f>'S.26.04.A'!C6</f>
        <v>50000</v>
      </c>
      <c r="E6">
        <v>2006</v>
      </c>
      <c r="F6" s="13">
        <v>5.8799999999999998E-2</v>
      </c>
      <c r="G6" s="13">
        <v>5.8500000000000003E-2</v>
      </c>
      <c r="H6" s="5">
        <f t="shared" si="9"/>
        <v>0.10850000000000001</v>
      </c>
      <c r="I6" s="5">
        <f t="shared" si="10"/>
        <v>1.1085</v>
      </c>
      <c r="J6">
        <f t="shared" si="11"/>
        <v>0.90211998195760035</v>
      </c>
      <c r="K6">
        <f t="shared" si="21"/>
        <v>0.77141002947437654</v>
      </c>
      <c r="L6" s="2">
        <v>3</v>
      </c>
      <c r="M6" s="6">
        <v>2.0299509999999999E-3</v>
      </c>
      <c r="Q6" s="4">
        <f t="shared" si="22"/>
        <v>25</v>
      </c>
      <c r="R6">
        <f t="shared" si="0"/>
        <v>50000</v>
      </c>
      <c r="S6">
        <f t="shared" si="1"/>
        <v>563.02377305466598</v>
      </c>
      <c r="U6">
        <f t="shared" si="12"/>
        <v>2.0299509999999999E-3</v>
      </c>
      <c r="V6">
        <f t="shared" si="13"/>
        <v>0.01</v>
      </c>
      <c r="W6">
        <f t="shared" si="14"/>
        <v>0.97621389701052086</v>
      </c>
      <c r="X6">
        <f t="shared" si="15"/>
        <v>1.9816663764504038E-3</v>
      </c>
      <c r="Y6">
        <f t="shared" si="16"/>
        <v>9.762138970105208E-3</v>
      </c>
      <c r="Z6">
        <f t="shared" si="17"/>
        <v>0.96447009166396525</v>
      </c>
      <c r="AB6">
        <f t="shared" si="18"/>
        <v>364.00565691941301</v>
      </c>
      <c r="AC6">
        <f t="shared" si="19"/>
        <v>543.01959000702527</v>
      </c>
      <c r="AE6">
        <f t="shared" si="2"/>
        <v>0</v>
      </c>
      <c r="AF6">
        <f t="shared" si="3"/>
        <v>0</v>
      </c>
      <c r="AG6">
        <f t="shared" si="3"/>
        <v>-24.111752291599132</v>
      </c>
      <c r="AH6">
        <f t="shared" si="4"/>
        <v>-99.083318822520198</v>
      </c>
      <c r="AI6">
        <f t="shared" si="5"/>
        <v>-123.19507111411933</v>
      </c>
      <c r="AJ6">
        <f t="shared" si="6"/>
        <v>-179.01393308761226</v>
      </c>
      <c r="AK6">
        <f t="shared" si="20"/>
        <v>21.294330929785662</v>
      </c>
      <c r="AL6">
        <f t="shared" si="7"/>
        <v>-280.91467327194596</v>
      </c>
      <c r="AN6">
        <f t="shared" si="8"/>
        <v>0</v>
      </c>
      <c r="AO6">
        <f t="shared" si="8"/>
        <v>0</v>
      </c>
      <c r="AP6">
        <f t="shared" si="8"/>
        <v>-18.600047545941351</v>
      </c>
      <c r="AQ6">
        <f t="shared" si="8"/>
        <v>-76.433865893299355</v>
      </c>
      <c r="AR6">
        <f t="shared" si="8"/>
        <v>-95.033913439240706</v>
      </c>
      <c r="AS6">
        <f t="shared" si="8"/>
        <v>-138.09314339943904</v>
      </c>
      <c r="AT6">
        <f t="shared" si="8"/>
        <v>16.426660450183086</v>
      </c>
      <c r="AU6">
        <f t="shared" si="8"/>
        <v>-216.7003963884967</v>
      </c>
      <c r="AW6">
        <v>3</v>
      </c>
      <c r="AX6">
        <f>IF(Z6&gt;0, (R6*SUMPRODUCT(K6:$K$98, X6:$X$98)-K6*$AZ$3)/Z6, 0)</f>
        <v>563.02377305466598</v>
      </c>
    </row>
    <row r="7" spans="1:52" x14ac:dyDescent="0.25">
      <c r="A7" t="s">
        <v>15</v>
      </c>
      <c r="B7" t="s">
        <v>37</v>
      </c>
      <c r="C7" t="s">
        <v>47</v>
      </c>
      <c r="E7">
        <v>2007</v>
      </c>
      <c r="F7" s="13">
        <v>5.4699999999999999E-2</v>
      </c>
      <c r="G7" s="13">
        <v>4.9099999999999998E-2</v>
      </c>
      <c r="H7" s="5">
        <f t="shared" si="9"/>
        <v>9.9099999999999994E-2</v>
      </c>
      <c r="I7" s="5">
        <f t="shared" si="10"/>
        <v>1.0991</v>
      </c>
      <c r="J7">
        <f t="shared" si="11"/>
        <v>0.90983531980711496</v>
      </c>
      <c r="K7">
        <f t="shared" si="21"/>
        <v>0.70185609086923539</v>
      </c>
      <c r="L7" s="2">
        <v>4</v>
      </c>
      <c r="M7" s="6">
        <v>2.0855349999999999E-3</v>
      </c>
      <c r="Q7" s="4">
        <f t="shared" si="22"/>
        <v>25</v>
      </c>
      <c r="R7">
        <f t="shared" si="0"/>
        <v>50000</v>
      </c>
      <c r="S7">
        <f t="shared" si="1"/>
        <v>718.84615825740013</v>
      </c>
      <c r="U7">
        <f t="shared" si="12"/>
        <v>2.0855349999999999E-3</v>
      </c>
      <c r="V7">
        <f t="shared" si="13"/>
        <v>0.01</v>
      </c>
      <c r="W7">
        <f t="shared" si="14"/>
        <v>0.96447009166396525</v>
      </c>
      <c r="X7">
        <f t="shared" si="15"/>
        <v>2.0114361326184077E-3</v>
      </c>
      <c r="Y7">
        <f t="shared" si="16"/>
        <v>9.6447009166396522E-3</v>
      </c>
      <c r="Z7">
        <f t="shared" si="17"/>
        <v>0.95281395461470719</v>
      </c>
      <c r="AB7">
        <f t="shared" si="18"/>
        <v>543.01959000702527</v>
      </c>
      <c r="AC7">
        <f t="shared" si="19"/>
        <v>684.92665080882307</v>
      </c>
      <c r="AE7">
        <f t="shared" si="2"/>
        <v>0</v>
      </c>
      <c r="AF7">
        <f t="shared" si="3"/>
        <v>0</v>
      </c>
      <c r="AG7">
        <f t="shared" si="3"/>
        <v>-23.820348865367681</v>
      </c>
      <c r="AH7">
        <f t="shared" si="4"/>
        <v>-100.57180663092039</v>
      </c>
      <c r="AI7">
        <f t="shared" si="5"/>
        <v>-124.39215549628807</v>
      </c>
      <c r="AJ7">
        <f t="shared" si="6"/>
        <v>-141.9070608017978</v>
      </c>
      <c r="AK7">
        <f t="shared" si="20"/>
        <v>26.662261869344938</v>
      </c>
      <c r="AL7">
        <f t="shared" si="7"/>
        <v>-239.63695442874092</v>
      </c>
      <c r="AN7">
        <f t="shared" si="8"/>
        <v>0</v>
      </c>
      <c r="AO7">
        <f t="shared" si="8"/>
        <v>0</v>
      </c>
      <c r="AP7">
        <f t="shared" si="8"/>
        <v>-16.718456937788385</v>
      </c>
      <c r="AQ7">
        <f t="shared" si="8"/>
        <v>-70.586935053634434</v>
      </c>
      <c r="AR7">
        <f t="shared" si="8"/>
        <v>-87.305391991422823</v>
      </c>
      <c r="AS7">
        <f t="shared" si="8"/>
        <v>-99.598334961092704</v>
      </c>
      <c r="AT7">
        <f t="shared" si="8"/>
        <v>18.713070889350313</v>
      </c>
      <c r="AU7">
        <f t="shared" si="8"/>
        <v>-168.19065606316522</v>
      </c>
      <c r="AW7">
        <v>4</v>
      </c>
      <c r="AX7">
        <f>IF(Z7&gt;0, (R7*SUMPRODUCT(K7:$K$98, X7:$X$98)-K7*$AZ$3)/Z7, 0)</f>
        <v>718.84615825740013</v>
      </c>
    </row>
    <row r="8" spans="1:52" x14ac:dyDescent="0.25">
      <c r="B8" s="2">
        <f>'S.26.04.A'!B8</f>
        <v>200</v>
      </c>
      <c r="C8" s="2">
        <f>'S.26.04.A'!C8</f>
        <v>25</v>
      </c>
      <c r="E8">
        <v>2008</v>
      </c>
      <c r="F8" s="13">
        <v>2.2499999999999999E-2</v>
      </c>
      <c r="G8" s="13">
        <v>2.1299999999999999E-2</v>
      </c>
      <c r="H8" s="5">
        <f t="shared" si="9"/>
        <v>7.1300000000000002E-2</v>
      </c>
      <c r="I8" s="5">
        <f t="shared" si="10"/>
        <v>1.0712999999999999</v>
      </c>
      <c r="J8">
        <f t="shared" si="11"/>
        <v>0.93344534677494639</v>
      </c>
      <c r="K8">
        <f t="shared" si="21"/>
        <v>0.65514430212754171</v>
      </c>
      <c r="L8" s="2">
        <v>5</v>
      </c>
      <c r="M8" s="6">
        <v>2.1420699999999998E-3</v>
      </c>
      <c r="Q8" s="4">
        <f t="shared" si="22"/>
        <v>25</v>
      </c>
      <c r="R8">
        <f t="shared" si="0"/>
        <v>50000</v>
      </c>
      <c r="S8">
        <f t="shared" si="1"/>
        <v>808.47773862927238</v>
      </c>
      <c r="U8">
        <f t="shared" si="12"/>
        <v>2.1420699999999998E-3</v>
      </c>
      <c r="V8">
        <f t="shared" si="13"/>
        <v>0.01</v>
      </c>
      <c r="W8">
        <f t="shared" si="14"/>
        <v>0.95281395461470719</v>
      </c>
      <c r="X8">
        <f t="shared" si="15"/>
        <v>2.0409941877615255E-3</v>
      </c>
      <c r="Y8">
        <f t="shared" si="16"/>
        <v>9.5281395461470717E-3</v>
      </c>
      <c r="Z8">
        <f t="shared" si="17"/>
        <v>0.94124482088079864</v>
      </c>
      <c r="AB8">
        <f t="shared" si="18"/>
        <v>684.92665080882307</v>
      </c>
      <c r="AC8">
        <f t="shared" si="19"/>
        <v>760.97548428222262</v>
      </c>
      <c r="AE8">
        <f t="shared" si="2"/>
        <v>0</v>
      </c>
      <c r="AF8">
        <f t="shared" si="3"/>
        <v>0</v>
      </c>
      <c r="AG8">
        <f t="shared" si="3"/>
        <v>-23.531120522019965</v>
      </c>
      <c r="AH8">
        <f t="shared" si="4"/>
        <v>-102.04970938807628</v>
      </c>
      <c r="AI8">
        <f t="shared" si="5"/>
        <v>-125.58082991009624</v>
      </c>
      <c r="AJ8">
        <f t="shared" si="6"/>
        <v>-76.048833473399554</v>
      </c>
      <c r="AK8">
        <f t="shared" si="20"/>
        <v>14.588937662227931</v>
      </c>
      <c r="AL8">
        <f t="shared" si="7"/>
        <v>-187.04072572126788</v>
      </c>
      <c r="AN8">
        <f t="shared" si="8"/>
        <v>0</v>
      </c>
      <c r="AO8">
        <f t="shared" si="8"/>
        <v>0</v>
      </c>
      <c r="AP8">
        <f t="shared" si="8"/>
        <v>-15.416279532677844</v>
      </c>
      <c r="AQ8">
        <f t="shared" si="8"/>
        <v>-66.857285639369678</v>
      </c>
      <c r="AR8">
        <f t="shared" si="8"/>
        <v>-82.273565172047512</v>
      </c>
      <c r="AS8">
        <f t="shared" si="8"/>
        <v>-49.822959933543984</v>
      </c>
      <c r="AT8">
        <f t="shared" si="8"/>
        <v>9.5578593835025281</v>
      </c>
      <c r="AU8">
        <f t="shared" si="8"/>
        <v>-122.53866572208898</v>
      </c>
      <c r="AW8">
        <v>5</v>
      </c>
      <c r="AX8">
        <f>IF(Z8&gt;0, (R8*SUMPRODUCT(K8:$K$98, X8:$X$98)-K8*$AZ$3)/Z8, 0)</f>
        <v>808.47773862927238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3">
        <v>2.2000000000000001E-3</v>
      </c>
      <c r="G9" s="13">
        <v>5.8999999999999999E-3</v>
      </c>
      <c r="H9" s="5">
        <f t="shared" si="9"/>
        <v>5.5900000000000005E-2</v>
      </c>
      <c r="I9" s="5">
        <f t="shared" si="10"/>
        <v>1.0559000000000001</v>
      </c>
      <c r="J9">
        <f t="shared" si="11"/>
        <v>0.94705938062316497</v>
      </c>
      <c r="K9">
        <f t="shared" si="21"/>
        <v>0.62046055699170533</v>
      </c>
      <c r="L9" s="2">
        <v>6</v>
      </c>
      <c r="M9" s="6">
        <v>2.2014550000000002E-3</v>
      </c>
      <c r="Q9" s="4">
        <f t="shared" si="22"/>
        <v>25</v>
      </c>
      <c r="R9">
        <f t="shared" si="0"/>
        <v>50000</v>
      </c>
      <c r="S9">
        <f t="shared" si="1"/>
        <v>863.65921092575365</v>
      </c>
      <c r="U9">
        <f t="shared" si="12"/>
        <v>2.2014550000000002E-3</v>
      </c>
      <c r="V9">
        <f t="shared" si="13"/>
        <v>0.01</v>
      </c>
      <c r="W9">
        <f t="shared" si="14"/>
        <v>0.94124482088079864</v>
      </c>
      <c r="X9">
        <f t="shared" si="15"/>
        <v>2.0721081171521387E-3</v>
      </c>
      <c r="Y9">
        <f t="shared" si="16"/>
        <v>9.4124482088079869E-3</v>
      </c>
      <c r="Z9">
        <f t="shared" si="17"/>
        <v>0.92976026455483851</v>
      </c>
      <c r="AB9">
        <f t="shared" si="18"/>
        <v>760.97548428222262</v>
      </c>
      <c r="AC9">
        <f t="shared" si="19"/>
        <v>802.99601643555184</v>
      </c>
      <c r="AE9">
        <f t="shared" si="2"/>
        <v>0</v>
      </c>
      <c r="AF9">
        <f t="shared" si="3"/>
        <v>0</v>
      </c>
      <c r="AG9">
        <f t="shared" si="3"/>
        <v>-23.244006613870962</v>
      </c>
      <c r="AH9">
        <f t="shared" si="4"/>
        <v>-103.60540585760694</v>
      </c>
      <c r="AI9">
        <f t="shared" si="5"/>
        <v>-126.8494124714779</v>
      </c>
      <c r="AJ9">
        <f t="shared" si="6"/>
        <v>-42.020532153329214</v>
      </c>
      <c r="AK9">
        <f t="shared" si="20"/>
        <v>4.4897553572651132</v>
      </c>
      <c r="AL9">
        <f t="shared" si="7"/>
        <v>-164.38018926754199</v>
      </c>
      <c r="AN9">
        <f t="shared" si="8"/>
        <v>0</v>
      </c>
      <c r="AO9">
        <f t="shared" si="8"/>
        <v>0</v>
      </c>
      <c r="AP9">
        <f t="shared" si="8"/>
        <v>-14.421989290361259</v>
      </c>
      <c r="AQ9">
        <f t="shared" si="8"/>
        <v>-64.283067825762487</v>
      </c>
      <c r="AR9">
        <f t="shared" si="8"/>
        <v>-78.705057116123754</v>
      </c>
      <c r="AS9">
        <f t="shared" si="8"/>
        <v>-26.072082784942506</v>
      </c>
      <c r="AT9">
        <f t="shared" si="8"/>
        <v>2.7857161097252052</v>
      </c>
      <c r="AU9">
        <f t="shared" si="8"/>
        <v>-101.99142379134105</v>
      </c>
      <c r="AW9">
        <v>6</v>
      </c>
      <c r="AX9">
        <f>IF(Z9&gt;0, (R9*SUMPRODUCT(K9:$K$98, X9:$X$98)-K9*$AZ$3)/Z9, 0)</f>
        <v>863.65921092575365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3">
        <v>2.5000000000000001E-3</v>
      </c>
      <c r="G10" s="13">
        <v>4.1000000000000003E-3</v>
      </c>
      <c r="H10" s="5">
        <f t="shared" si="9"/>
        <v>5.4100000000000002E-2</v>
      </c>
      <c r="I10" s="5">
        <f t="shared" si="10"/>
        <v>1.0541</v>
      </c>
      <c r="J10">
        <f t="shared" si="11"/>
        <v>0.94867659614837296</v>
      </c>
      <c r="K10">
        <f t="shared" si="21"/>
        <v>0.58861640925121461</v>
      </c>
      <c r="L10" s="2">
        <v>7</v>
      </c>
      <c r="M10" s="6">
        <v>2.2708170000000001E-3</v>
      </c>
      <c r="Q10" s="4">
        <f t="shared" si="22"/>
        <v>25</v>
      </c>
      <c r="R10">
        <f t="shared" si="0"/>
        <v>50000</v>
      </c>
      <c r="S10">
        <f t="shared" si="1"/>
        <v>913.24177795939374</v>
      </c>
      <c r="U10">
        <f t="shared" si="12"/>
        <v>2.2708170000000001E-3</v>
      </c>
      <c r="V10">
        <f t="shared" si="13"/>
        <v>0.01</v>
      </c>
      <c r="W10">
        <f t="shared" si="14"/>
        <v>0.92976026455483851</v>
      </c>
      <c r="X10">
        <f t="shared" si="15"/>
        <v>2.1113154146756249E-3</v>
      </c>
      <c r="Y10">
        <f t="shared" si="16"/>
        <v>9.2976026455483859E-3</v>
      </c>
      <c r="Z10">
        <f t="shared" si="17"/>
        <v>0.91835134649461458</v>
      </c>
      <c r="AB10">
        <f t="shared" si="18"/>
        <v>802.99601643555184</v>
      </c>
      <c r="AC10">
        <f t="shared" si="19"/>
        <v>838.67681646414508</v>
      </c>
      <c r="AE10">
        <f t="shared" si="2"/>
        <v>0</v>
      </c>
      <c r="AF10">
        <f t="shared" si="3"/>
        <v>0</v>
      </c>
      <c r="AG10">
        <f t="shared" si="3"/>
        <v>-22.958783662365363</v>
      </c>
      <c r="AH10">
        <f t="shared" si="4"/>
        <v>-105.56577073378125</v>
      </c>
      <c r="AI10">
        <f t="shared" si="5"/>
        <v>-128.52455439614661</v>
      </c>
      <c r="AJ10">
        <f t="shared" si="6"/>
        <v>-35.680800028593239</v>
      </c>
      <c r="AK10">
        <f t="shared" si="20"/>
        <v>3.2922836673857629</v>
      </c>
      <c r="AL10">
        <f t="shared" si="7"/>
        <v>-160.91307075735409</v>
      </c>
      <c r="AN10">
        <f t="shared" si="8"/>
        <v>0</v>
      </c>
      <c r="AO10">
        <f t="shared" si="8"/>
        <v>0</v>
      </c>
      <c r="AP10">
        <f t="shared" si="8"/>
        <v>-13.513916800116951</v>
      </c>
      <c r="AQ10">
        <f t="shared" si="8"/>
        <v>-62.13774490915528</v>
      </c>
      <c r="AR10">
        <f t="shared" si="8"/>
        <v>-75.651661709272233</v>
      </c>
      <c r="AS10">
        <f t="shared" si="8"/>
        <v>-21.002304392041189</v>
      </c>
      <c r="AT10">
        <f t="shared" si="8"/>
        <v>1.937892190533028</v>
      </c>
      <c r="AU10">
        <f t="shared" si="8"/>
        <v>-94.716073910780395</v>
      </c>
      <c r="AW10">
        <v>7</v>
      </c>
      <c r="AX10">
        <f>IF(Z10&gt;0, (R10*SUMPRODUCT(K10:$K$98, X10:$X$98)-K10*$AZ$3)/Z10, 0)</f>
        <v>913.24177795939374</v>
      </c>
    </row>
    <row r="11" spans="1:52" x14ac:dyDescent="0.25">
      <c r="A11" t="s">
        <v>33</v>
      </c>
      <c r="C11" s="12">
        <f>AU91</f>
        <v>1149.099357298194</v>
      </c>
      <c r="E11">
        <v>2011</v>
      </c>
      <c r="F11" s="13">
        <v>1.5E-3</v>
      </c>
      <c r="G11" s="13">
        <v>2.3999999999999998E-3</v>
      </c>
      <c r="H11" s="5">
        <f t="shared" si="9"/>
        <v>5.2400000000000002E-2</v>
      </c>
      <c r="I11" s="5">
        <f t="shared" si="10"/>
        <v>1.0524</v>
      </c>
      <c r="J11">
        <f t="shared" si="11"/>
        <v>0.9502090459901178</v>
      </c>
      <c r="K11">
        <f t="shared" si="21"/>
        <v>0.55930863668872544</v>
      </c>
      <c r="L11" s="2">
        <v>8</v>
      </c>
      <c r="M11" s="6">
        <v>2.3392280000000001E-3</v>
      </c>
      <c r="Q11" s="4">
        <f t="shared" si="22"/>
        <v>25</v>
      </c>
      <c r="R11">
        <f t="shared" si="0"/>
        <v>50000</v>
      </c>
      <c r="S11">
        <f t="shared" si="1"/>
        <v>957.57671896817419</v>
      </c>
      <c r="U11">
        <f t="shared" si="12"/>
        <v>2.3392280000000001E-3</v>
      </c>
      <c r="V11">
        <f t="shared" si="13"/>
        <v>0.01</v>
      </c>
      <c r="W11">
        <f t="shared" si="14"/>
        <v>0.91835134649461458</v>
      </c>
      <c r="X11">
        <f t="shared" si="15"/>
        <v>2.1482331835579044E-3</v>
      </c>
      <c r="Y11">
        <f t="shared" si="16"/>
        <v>9.1835134649461466E-3</v>
      </c>
      <c r="Z11">
        <f t="shared" si="17"/>
        <v>0.90701959984611047</v>
      </c>
      <c r="AB11">
        <f t="shared" si="18"/>
        <v>838.67681646414508</v>
      </c>
      <c r="AC11">
        <f t="shared" si="19"/>
        <v>868.54085246046475</v>
      </c>
      <c r="AE11">
        <f t="shared" si="2"/>
        <v>0</v>
      </c>
      <c r="AF11">
        <f t="shared" si="3"/>
        <v>0</v>
      </c>
      <c r="AG11">
        <f t="shared" si="3"/>
        <v>-22.675489996152763</v>
      </c>
      <c r="AH11">
        <f t="shared" si="4"/>
        <v>-107.41165917789522</v>
      </c>
      <c r="AI11">
        <f t="shared" si="5"/>
        <v>-130.08714917404797</v>
      </c>
      <c r="AJ11">
        <f t="shared" si="6"/>
        <v>-29.864035996319672</v>
      </c>
      <c r="AK11">
        <f t="shared" si="20"/>
        <v>2.0128243595139481</v>
      </c>
      <c r="AL11">
        <f t="shared" si="7"/>
        <v>-157.93836081085368</v>
      </c>
      <c r="AN11">
        <f t="shared" si="8"/>
        <v>0</v>
      </c>
      <c r="AO11">
        <f t="shared" si="8"/>
        <v>0</v>
      </c>
      <c r="AP11">
        <f t="shared" si="8"/>
        <v>-12.682597395997034</v>
      </c>
      <c r="AQ11">
        <f t="shared" si="8"/>
        <v>-60.076268659262595</v>
      </c>
      <c r="AR11">
        <f t="shared" si="8"/>
        <v>-72.758866055259617</v>
      </c>
      <c r="AS11">
        <f t="shared" si="8"/>
        <v>-16.703213259124578</v>
      </c>
      <c r="AT11">
        <f t="shared" si="8"/>
        <v>1.1257900484136032</v>
      </c>
      <c r="AU11">
        <f t="shared" si="8"/>
        <v>-88.336289265970592</v>
      </c>
      <c r="AW11">
        <v>8</v>
      </c>
      <c r="AX11">
        <f>IF(Z11&gt;0, (R11*SUMPRODUCT(K11:$K$98, X11:$X$98)-K11*$AZ$3)/Z11, 0)</f>
        <v>957.57671896817419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3">
        <v>1.9E-3</v>
      </c>
      <c r="G12" s="13">
        <v>2.3E-3</v>
      </c>
      <c r="H12" s="5">
        <f t="shared" si="9"/>
        <v>5.2299999999999999E-2</v>
      </c>
      <c r="I12" s="5">
        <f t="shared" si="10"/>
        <v>1.0523</v>
      </c>
      <c r="J12">
        <f t="shared" si="11"/>
        <v>0.95029934429345242</v>
      </c>
      <c r="K12">
        <f t="shared" si="21"/>
        <v>0.53151063070296056</v>
      </c>
      <c r="L12" s="2">
        <v>9</v>
      </c>
      <c r="M12" s="6">
        <v>2.4176169999999999E-3</v>
      </c>
      <c r="Q12" s="4">
        <f t="shared" si="22"/>
        <v>25</v>
      </c>
      <c r="R12">
        <f t="shared" si="0"/>
        <v>50000</v>
      </c>
      <c r="S12">
        <f t="shared" si="1"/>
        <v>999.96694229830382</v>
      </c>
      <c r="U12">
        <f t="shared" si="12"/>
        <v>2.4176169999999999E-3</v>
      </c>
      <c r="V12">
        <f t="shared" si="13"/>
        <v>0.01</v>
      </c>
      <c r="W12">
        <f t="shared" si="14"/>
        <v>0.90701959984611047</v>
      </c>
      <c r="X12">
        <f t="shared" si="15"/>
        <v>2.1928260039211539E-3</v>
      </c>
      <c r="Y12">
        <f t="shared" si="16"/>
        <v>9.0701959984611051E-3</v>
      </c>
      <c r="Z12">
        <f t="shared" si="17"/>
        <v>0.8957565778437282</v>
      </c>
      <c r="AB12">
        <f t="shared" si="18"/>
        <v>868.54085246046475</v>
      </c>
      <c r="AC12">
        <f t="shared" si="19"/>
        <v>895.72696618998543</v>
      </c>
      <c r="AE12">
        <f t="shared" si="2"/>
        <v>0</v>
      </c>
      <c r="AF12">
        <f t="shared" si="3"/>
        <v>0</v>
      </c>
      <c r="AG12">
        <f t="shared" si="3"/>
        <v>-22.393914446093206</v>
      </c>
      <c r="AH12">
        <f t="shared" si="4"/>
        <v>-109.6413001960577</v>
      </c>
      <c r="AI12">
        <f t="shared" si="5"/>
        <v>-132.03521464215089</v>
      </c>
      <c r="AJ12">
        <f t="shared" si="6"/>
        <v>-27.186113729520685</v>
      </c>
      <c r="AK12">
        <f t="shared" si="20"/>
        <v>1.9976439606590688</v>
      </c>
      <c r="AL12">
        <f t="shared" si="7"/>
        <v>-157.2236844110125</v>
      </c>
      <c r="AN12">
        <f t="shared" si="8"/>
        <v>0</v>
      </c>
      <c r="AO12">
        <f t="shared" si="8"/>
        <v>0</v>
      </c>
      <c r="AP12">
        <f t="shared" si="8"/>
        <v>-11.90260359115114</v>
      </c>
      <c r="AQ12">
        <f t="shared" si="8"/>
        <v>-58.275516618299264</v>
      </c>
      <c r="AR12">
        <f t="shared" si="8"/>
        <v>-70.178120209450398</v>
      </c>
      <c r="AS12">
        <f t="shared" si="8"/>
        <v>-14.449708454739955</v>
      </c>
      <c r="AT12">
        <f t="shared" si="8"/>
        <v>1.0617690014498617</v>
      </c>
      <c r="AU12">
        <f t="shared" si="8"/>
        <v>-83.566059662740486</v>
      </c>
      <c r="AW12">
        <v>9</v>
      </c>
      <c r="AX12">
        <f>IF(Z12&gt;0, (R12*SUMPRODUCT(K12:$K$98, X12:$X$98)-K12*$AZ$3)/Z12, 0)</f>
        <v>999.96694229830382</v>
      </c>
    </row>
    <row r="13" spans="1:52" x14ac:dyDescent="0.25">
      <c r="E13">
        <v>2013</v>
      </c>
      <c r="F13" s="13">
        <v>1.6999999999999999E-3</v>
      </c>
      <c r="G13" s="13">
        <v>2E-3</v>
      </c>
      <c r="H13" s="5">
        <f t="shared" si="9"/>
        <v>5.2000000000000005E-2</v>
      </c>
      <c r="I13" s="5">
        <f t="shared" si="10"/>
        <v>1.052</v>
      </c>
      <c r="J13">
        <f t="shared" si="11"/>
        <v>0.9505703422053231</v>
      </c>
      <c r="K13">
        <f t="shared" si="21"/>
        <v>0.50523824211308033</v>
      </c>
      <c r="L13" s="2">
        <v>10</v>
      </c>
      <c r="M13" s="6">
        <v>2.502181E-3</v>
      </c>
      <c r="Q13" s="4">
        <f t="shared" si="22"/>
        <v>25</v>
      </c>
      <c r="R13">
        <f t="shared" si="0"/>
        <v>50000</v>
      </c>
      <c r="S13">
        <f t="shared" si="1"/>
        <v>1039.9827049547928</v>
      </c>
      <c r="U13">
        <f t="shared" si="12"/>
        <v>2.502181E-3</v>
      </c>
      <c r="V13">
        <f t="shared" si="13"/>
        <v>0.01</v>
      </c>
      <c r="W13">
        <f t="shared" si="14"/>
        <v>0.8957565778437282</v>
      </c>
      <c r="X13">
        <f t="shared" si="15"/>
        <v>2.2413450897055976E-3</v>
      </c>
      <c r="Y13">
        <f t="shared" si="16"/>
        <v>8.9575657784372823E-3</v>
      </c>
      <c r="Z13">
        <f t="shared" si="17"/>
        <v>0.88455766697558524</v>
      </c>
      <c r="AB13">
        <f t="shared" si="18"/>
        <v>895.72696618998543</v>
      </c>
      <c r="AC13">
        <f t="shared" si="19"/>
        <v>919.92467518976991</v>
      </c>
      <c r="AE13">
        <f t="shared" si="2"/>
        <v>0</v>
      </c>
      <c r="AF13">
        <f t="shared" si="3"/>
        <v>0</v>
      </c>
      <c r="AG13">
        <f t="shared" si="3"/>
        <v>-22.113941674389633</v>
      </c>
      <c r="AH13">
        <f t="shared" si="4"/>
        <v>-112.06725448527988</v>
      </c>
      <c r="AI13">
        <f t="shared" si="5"/>
        <v>-134.1811961596695</v>
      </c>
      <c r="AJ13">
        <f t="shared" si="6"/>
        <v>-24.197708999784481</v>
      </c>
      <c r="AK13">
        <f t="shared" si="20"/>
        <v>1.791453932379971</v>
      </c>
      <c r="AL13">
        <f t="shared" si="7"/>
        <v>-156.58745122707401</v>
      </c>
      <c r="AN13">
        <f t="shared" si="8"/>
        <v>0</v>
      </c>
      <c r="AO13">
        <f t="shared" si="8"/>
        <v>0</v>
      </c>
      <c r="AP13">
        <f t="shared" si="8"/>
        <v>-11.172809017759807</v>
      </c>
      <c r="AQ13">
        <f t="shared" si="8"/>
        <v>-56.62066265458202</v>
      </c>
      <c r="AR13">
        <f t="shared" si="8"/>
        <v>-67.793471672341823</v>
      </c>
      <c r="AS13">
        <f t="shared" si="8"/>
        <v>-12.225607958214974</v>
      </c>
      <c r="AT13">
        <f t="shared" si="8"/>
        <v>0.90511103562222162</v>
      </c>
      <c r="AU13">
        <f t="shared" si="8"/>
        <v>-79.113968594934576</v>
      </c>
      <c r="AW13">
        <v>10</v>
      </c>
      <c r="AX13">
        <f>IF(Z13&gt;0, (R13*SUMPRODUCT(K13:$K$98, X13:$X$98)-K13*$AZ$3)/Z13, 0)</f>
        <v>1039.9827049547928</v>
      </c>
    </row>
    <row r="14" spans="1:52" x14ac:dyDescent="0.25">
      <c r="E14">
        <v>2014</v>
      </c>
      <c r="F14" s="13">
        <v>1.4E-3</v>
      </c>
      <c r="G14" s="13">
        <v>1.8E-3</v>
      </c>
      <c r="H14" s="5">
        <f t="shared" si="9"/>
        <v>5.1800000000000006E-2</v>
      </c>
      <c r="I14" s="5">
        <f t="shared" si="10"/>
        <v>1.0518000000000001</v>
      </c>
      <c r="J14">
        <f t="shared" si="11"/>
        <v>0.95075109336375729</v>
      </c>
      <c r="K14">
        <f t="shared" si="21"/>
        <v>0.48035581109819386</v>
      </c>
      <c r="L14" s="2">
        <v>11</v>
      </c>
      <c r="M14" s="6">
        <v>2.5943469999999999E-3</v>
      </c>
      <c r="Q14" s="4">
        <f t="shared" si="22"/>
        <v>25</v>
      </c>
      <c r="R14">
        <f t="shared" si="0"/>
        <v>50000</v>
      </c>
      <c r="S14">
        <f t="shared" si="1"/>
        <v>1077.8513352903701</v>
      </c>
      <c r="U14">
        <f t="shared" si="12"/>
        <v>2.5943469999999999E-3</v>
      </c>
      <c r="V14">
        <f t="shared" si="13"/>
        <v>0.01</v>
      </c>
      <c r="W14">
        <f t="shared" si="14"/>
        <v>0.88455766697558524</v>
      </c>
      <c r="X14">
        <f t="shared" si="15"/>
        <v>2.2948495296451084E-3</v>
      </c>
      <c r="Y14">
        <f t="shared" si="16"/>
        <v>8.8455766697558523E-3</v>
      </c>
      <c r="Z14">
        <f t="shared" si="17"/>
        <v>0.87341724077618432</v>
      </c>
      <c r="AB14">
        <f t="shared" si="18"/>
        <v>919.92467518976991</v>
      </c>
      <c r="AC14">
        <f t="shared" si="19"/>
        <v>941.41393923624094</v>
      </c>
      <c r="AE14">
        <f t="shared" si="2"/>
        <v>0</v>
      </c>
      <c r="AF14">
        <f t="shared" si="3"/>
        <v>0</v>
      </c>
      <c r="AG14">
        <f t="shared" si="3"/>
        <v>-21.835431019404609</v>
      </c>
      <c r="AH14">
        <f t="shared" si="4"/>
        <v>-114.74247648225543</v>
      </c>
      <c r="AI14">
        <f t="shared" si="5"/>
        <v>-136.57790750166004</v>
      </c>
      <c r="AJ14">
        <f t="shared" si="6"/>
        <v>-21.489264046471021</v>
      </c>
      <c r="AK14">
        <f t="shared" si="20"/>
        <v>1.6558644153415858</v>
      </c>
      <c r="AL14">
        <f t="shared" si="7"/>
        <v>-156.41130713278946</v>
      </c>
      <c r="AN14">
        <f t="shared" si="8"/>
        <v>0</v>
      </c>
      <c r="AO14">
        <f t="shared" si="8"/>
        <v>0</v>
      </c>
      <c r="AP14">
        <f t="shared" si="8"/>
        <v>-10.488776178004763</v>
      </c>
      <c r="AQ14">
        <f t="shared" si="8"/>
        <v>-55.117215358049236</v>
      </c>
      <c r="AR14">
        <f t="shared" si="8"/>
        <v>-65.605991536054006</v>
      </c>
      <c r="AS14">
        <f t="shared" si="8"/>
        <v>-10.322492860945843</v>
      </c>
      <c r="AT14">
        <f t="shared" si="8"/>
        <v>0.795404094300044</v>
      </c>
      <c r="AU14">
        <f t="shared" si="8"/>
        <v>-75.133080302699796</v>
      </c>
      <c r="AW14">
        <v>11</v>
      </c>
      <c r="AX14">
        <f>IF(Z14&gt;0, (R14*SUMPRODUCT(K14:$K$98, X14:$X$98)-K14*$AZ$3)/Z14, 0)</f>
        <v>1077.8513352903701</v>
      </c>
    </row>
    <row r="15" spans="1:52" x14ac:dyDescent="0.25">
      <c r="E15">
        <v>2015</v>
      </c>
      <c r="F15" s="13">
        <v>1.9E-3</v>
      </c>
      <c r="G15" s="13">
        <v>4.1000000000000003E-3</v>
      </c>
      <c r="H15" s="5">
        <f t="shared" si="9"/>
        <v>5.4100000000000002E-2</v>
      </c>
      <c r="I15" s="5">
        <f t="shared" si="10"/>
        <v>1.0541</v>
      </c>
      <c r="J15">
        <f t="shared" si="11"/>
        <v>0.94867659614837296</v>
      </c>
      <c r="K15">
        <f t="shared" si="21"/>
        <v>0.45570231581272541</v>
      </c>
      <c r="L15" s="2">
        <v>12</v>
      </c>
      <c r="M15" s="6">
        <v>2.6922130000000002E-3</v>
      </c>
      <c r="Q15" s="4">
        <f t="shared" si="22"/>
        <v>25</v>
      </c>
      <c r="R15">
        <f t="shared" si="0"/>
        <v>50000</v>
      </c>
      <c r="S15">
        <f t="shared" si="1"/>
        <v>1117.5375418905694</v>
      </c>
      <c r="U15">
        <f t="shared" si="12"/>
        <v>2.6922130000000002E-3</v>
      </c>
      <c r="V15">
        <f t="shared" si="13"/>
        <v>0.01</v>
      </c>
      <c r="W15">
        <f t="shared" si="14"/>
        <v>0.87341724077618432</v>
      </c>
      <c r="X15">
        <f t="shared" si="15"/>
        <v>2.3514252500417736E-3</v>
      </c>
      <c r="Y15">
        <f t="shared" si="16"/>
        <v>8.7341724077618435E-3</v>
      </c>
      <c r="Z15">
        <f t="shared" si="17"/>
        <v>0.86233164311838073</v>
      </c>
      <c r="AB15">
        <f t="shared" si="18"/>
        <v>941.41393923624094</v>
      </c>
      <c r="AC15">
        <f t="shared" si="19"/>
        <v>963.687984744971</v>
      </c>
      <c r="AE15">
        <f t="shared" si="2"/>
        <v>0</v>
      </c>
      <c r="AF15">
        <f t="shared" si="3"/>
        <v>0</v>
      </c>
      <c r="AG15">
        <f t="shared" si="3"/>
        <v>-21.558291077959517</v>
      </c>
      <c r="AH15">
        <f t="shared" si="4"/>
        <v>-117.57126250208869</v>
      </c>
      <c r="AI15">
        <f t="shared" si="5"/>
        <v>-139.1295535800482</v>
      </c>
      <c r="AJ15">
        <f t="shared" si="6"/>
        <v>-22.274045508730069</v>
      </c>
      <c r="AK15">
        <f t="shared" si="20"/>
        <v>3.8597971508685882</v>
      </c>
      <c r="AL15">
        <f t="shared" si="7"/>
        <v>-157.54380193790968</v>
      </c>
      <c r="AN15">
        <f t="shared" si="8"/>
        <v>0</v>
      </c>
      <c r="AO15">
        <f t="shared" si="8"/>
        <v>0</v>
      </c>
      <c r="AP15">
        <f t="shared" si="8"/>
        <v>-9.8241631691909674</v>
      </c>
      <c r="AQ15">
        <f t="shared" si="8"/>
        <v>-53.577496595227657</v>
      </c>
      <c r="AR15">
        <f t="shared" si="8"/>
        <v>-63.401659764418625</v>
      </c>
      <c r="AS15">
        <f t="shared" si="8"/>
        <v>-10.150334120846328</v>
      </c>
      <c r="AT15">
        <f t="shared" si="8"/>
        <v>1.7589185002181751</v>
      </c>
      <c r="AU15">
        <f t="shared" si="8"/>
        <v>-71.793075385046777</v>
      </c>
      <c r="AW15">
        <v>12</v>
      </c>
      <c r="AX15">
        <f>IF(Z15&gt;0, (R15*SUMPRODUCT(K15:$K$98, X15:$X$98)-K15*$AZ$3)/Z15, 0)</f>
        <v>1117.5375418905694</v>
      </c>
    </row>
    <row r="16" spans="1:52" x14ac:dyDescent="0.25">
      <c r="E16">
        <v>2016</v>
      </c>
      <c r="F16" s="13">
        <v>4.7000000000000002E-3</v>
      </c>
      <c r="G16" s="13">
        <v>7.1000000000000004E-3</v>
      </c>
      <c r="H16" s="5">
        <f t="shared" si="9"/>
        <v>5.7100000000000005E-2</v>
      </c>
      <c r="I16" s="5">
        <f t="shared" si="10"/>
        <v>1.0570999999999999</v>
      </c>
      <c r="J16">
        <f t="shared" si="11"/>
        <v>0.94598429666067552</v>
      </c>
      <c r="K16">
        <f t="shared" si="21"/>
        <v>0.43108723471074206</v>
      </c>
      <c r="L16" s="2">
        <v>13</v>
      </c>
      <c r="M16" s="6">
        <v>2.807183E-3</v>
      </c>
      <c r="Q16" s="4">
        <f t="shared" si="22"/>
        <v>25</v>
      </c>
      <c r="R16">
        <f t="shared" si="0"/>
        <v>50000</v>
      </c>
      <c r="S16">
        <f t="shared" si="1"/>
        <v>1159.867894429125</v>
      </c>
      <c r="U16">
        <f t="shared" si="12"/>
        <v>2.807183E-3</v>
      </c>
      <c r="V16">
        <f t="shared" si="13"/>
        <v>0.01</v>
      </c>
      <c r="W16">
        <f t="shared" si="14"/>
        <v>0.86233164311838073</v>
      </c>
      <c r="X16">
        <f t="shared" si="15"/>
        <v>2.4207227289239856E-3</v>
      </c>
      <c r="Y16">
        <f t="shared" si="16"/>
        <v>8.6233164311838081E-3</v>
      </c>
      <c r="Z16">
        <f t="shared" si="17"/>
        <v>0.85128760395827285</v>
      </c>
      <c r="AB16">
        <f t="shared" si="18"/>
        <v>963.687984744971</v>
      </c>
      <c r="AC16">
        <f t="shared" si="19"/>
        <v>987.38116075669689</v>
      </c>
      <c r="AE16">
        <f t="shared" si="2"/>
        <v>0</v>
      </c>
      <c r="AF16">
        <f t="shared" si="3"/>
        <v>0</v>
      </c>
      <c r="AG16">
        <f t="shared" si="3"/>
        <v>-21.282190098956821</v>
      </c>
      <c r="AH16">
        <f t="shared" si="4"/>
        <v>-121.03613644619928</v>
      </c>
      <c r="AI16">
        <f t="shared" si="5"/>
        <v>-142.31832654515611</v>
      </c>
      <c r="AJ16">
        <f t="shared" si="6"/>
        <v>-23.693176011725882</v>
      </c>
      <c r="AK16">
        <f t="shared" si="20"/>
        <v>6.8421846916892948</v>
      </c>
      <c r="AL16">
        <f t="shared" si="7"/>
        <v>-159.16931786519271</v>
      </c>
      <c r="AN16">
        <f t="shared" si="8"/>
        <v>0</v>
      </c>
      <c r="AO16">
        <f t="shared" si="8"/>
        <v>0</v>
      </c>
      <c r="AP16">
        <f t="shared" si="8"/>
        <v>-9.1744804783476308</v>
      </c>
      <c r="AQ16">
        <f t="shared" si="8"/>
        <v>-52.177133360664108</v>
      </c>
      <c r="AR16">
        <f t="shared" si="8"/>
        <v>-61.351613839011748</v>
      </c>
      <c r="AS16">
        <f t="shared" si="8"/>
        <v>-10.213825728409798</v>
      </c>
      <c r="AT16">
        <f t="shared" si="8"/>
        <v>2.9495784781205092</v>
      </c>
      <c r="AU16">
        <f t="shared" si="8"/>
        <v>-68.615861089301035</v>
      </c>
      <c r="AW16">
        <v>13</v>
      </c>
      <c r="AX16">
        <f>IF(Z16&gt;0, (R16*SUMPRODUCT(K16:$K$98, X16:$X$98)-K16*$AZ$3)/Z16, 0)</f>
        <v>1159.867894429125</v>
      </c>
    </row>
    <row r="17" spans="5:50" x14ac:dyDescent="0.25">
      <c r="E17">
        <v>2017</v>
      </c>
      <c r="F17" s="13">
        <v>1.17E-2</v>
      </c>
      <c r="G17" s="13">
        <v>1.38E-2</v>
      </c>
      <c r="H17" s="5">
        <f t="shared" si="9"/>
        <v>6.3799999999999996E-2</v>
      </c>
      <c r="I17" s="5">
        <f t="shared" si="10"/>
        <v>1.0638000000000001</v>
      </c>
      <c r="J17">
        <f t="shared" si="11"/>
        <v>0.94002632073698056</v>
      </c>
      <c r="K17">
        <f t="shared" si="21"/>
        <v>0.40523334716181802</v>
      </c>
      <c r="L17" s="2">
        <v>14</v>
      </c>
      <c r="M17" s="6">
        <v>2.939255E-3</v>
      </c>
      <c r="Q17" s="4">
        <f t="shared" si="22"/>
        <v>25</v>
      </c>
      <c r="R17">
        <f t="shared" si="0"/>
        <v>50000</v>
      </c>
      <c r="S17">
        <f t="shared" si="1"/>
        <v>1209.5640625616359</v>
      </c>
      <c r="U17">
        <f t="shared" si="12"/>
        <v>2.939255E-3</v>
      </c>
      <c r="V17">
        <f t="shared" si="13"/>
        <v>0.01</v>
      </c>
      <c r="W17">
        <f t="shared" si="14"/>
        <v>0.85128760395827285</v>
      </c>
      <c r="X17">
        <f t="shared" si="15"/>
        <v>2.5021513463723733E-3</v>
      </c>
      <c r="Y17">
        <f t="shared" si="16"/>
        <v>8.5128760395827285E-3</v>
      </c>
      <c r="Z17">
        <f t="shared" si="17"/>
        <v>0.8402725765723178</v>
      </c>
      <c r="AB17">
        <f t="shared" si="18"/>
        <v>987.38116075669689</v>
      </c>
      <c r="AC17">
        <f t="shared" si="19"/>
        <v>1016.363511377946</v>
      </c>
      <c r="AE17">
        <f t="shared" si="2"/>
        <v>0</v>
      </c>
      <c r="AF17">
        <f t="shared" si="3"/>
        <v>0</v>
      </c>
      <c r="AG17">
        <f t="shared" si="3"/>
        <v>-21.006814414307946</v>
      </c>
      <c r="AH17">
        <f t="shared" si="4"/>
        <v>-125.10756731861866</v>
      </c>
      <c r="AI17">
        <f t="shared" si="5"/>
        <v>-146.1143817329266</v>
      </c>
      <c r="AJ17">
        <f t="shared" si="6"/>
        <v>-28.982350621249111</v>
      </c>
      <c r="AK17">
        <f t="shared" si="20"/>
        <v>13.625860018442417</v>
      </c>
      <c r="AL17">
        <f t="shared" si="7"/>
        <v>-161.4708723357333</v>
      </c>
      <c r="AN17">
        <f t="shared" si="8"/>
        <v>0</v>
      </c>
      <c r="AO17">
        <f t="shared" si="8"/>
        <v>0</v>
      </c>
      <c r="AP17">
        <f t="shared" si="8"/>
        <v>-8.5126617183171351</v>
      </c>
      <c r="AQ17">
        <f t="shared" si="8"/>
        <v>-50.697758259796316</v>
      </c>
      <c r="AR17">
        <f t="shared" si="8"/>
        <v>-59.21041997811345</v>
      </c>
      <c r="AS17">
        <f t="shared" si="8"/>
        <v>-11.744614950866174</v>
      </c>
      <c r="AT17">
        <f t="shared" si="8"/>
        <v>5.5216528632318118</v>
      </c>
      <c r="AU17">
        <f t="shared" si="8"/>
        <v>-65.433382065747807</v>
      </c>
      <c r="AW17">
        <v>14</v>
      </c>
      <c r="AX17">
        <f>IF(Z17&gt;0, (R17*SUMPRODUCT(K17:$K$98, X17:$X$98)-K17*$AZ$3)/Z17, 0)</f>
        <v>1209.5640625616359</v>
      </c>
    </row>
    <row r="18" spans="5:50" x14ac:dyDescent="0.25">
      <c r="E18">
        <v>2018</v>
      </c>
      <c r="F18" s="13">
        <v>2.01E-2</v>
      </c>
      <c r="G18" s="13">
        <v>2.1600000000000001E-2</v>
      </c>
      <c r="H18" s="5">
        <f t="shared" si="9"/>
        <v>7.1599999999999997E-2</v>
      </c>
      <c r="I18" s="5">
        <f t="shared" si="10"/>
        <v>1.0716000000000001</v>
      </c>
      <c r="J18">
        <f t="shared" si="11"/>
        <v>0.93318402388951094</v>
      </c>
      <c r="K18">
        <f t="shared" si="21"/>
        <v>0.3781572855186805</v>
      </c>
      <c r="L18" s="2">
        <v>15</v>
      </c>
      <c r="M18" s="6">
        <v>3.7729310000000002E-3</v>
      </c>
      <c r="Q18" s="4">
        <f t="shared" si="22"/>
        <v>25</v>
      </c>
      <c r="R18">
        <f t="shared" si="0"/>
        <v>50000</v>
      </c>
      <c r="S18">
        <f t="shared" si="1"/>
        <v>1267.8440862373122</v>
      </c>
      <c r="U18">
        <f t="shared" si="12"/>
        <v>3.7729310000000002E-3</v>
      </c>
      <c r="V18">
        <f t="shared" si="13"/>
        <v>0.01</v>
      </c>
      <c r="W18">
        <f t="shared" si="14"/>
        <v>0.8402725765723178</v>
      </c>
      <c r="X18">
        <f t="shared" si="15"/>
        <v>3.1702904525995716E-3</v>
      </c>
      <c r="Y18">
        <f t="shared" si="16"/>
        <v>8.4027257657231774E-3</v>
      </c>
      <c r="Z18">
        <f t="shared" si="17"/>
        <v>0.82869956035399506</v>
      </c>
      <c r="AB18">
        <f t="shared" si="18"/>
        <v>1016.363511377946</v>
      </c>
      <c r="AC18">
        <f t="shared" si="19"/>
        <v>1050.6618368622733</v>
      </c>
      <c r="AE18">
        <f t="shared" si="2"/>
        <v>0</v>
      </c>
      <c r="AF18">
        <f t="shared" si="3"/>
        <v>0</v>
      </c>
      <c r="AG18">
        <f t="shared" si="3"/>
        <v>-20.717489008849878</v>
      </c>
      <c r="AH18">
        <f t="shared" si="4"/>
        <v>-158.51452262997859</v>
      </c>
      <c r="AI18">
        <f t="shared" si="5"/>
        <v>-179.23201163882845</v>
      </c>
      <c r="AJ18">
        <f t="shared" si="6"/>
        <v>-34.298325484327279</v>
      </c>
      <c r="AK18">
        <f t="shared" si="20"/>
        <v>21.953451845763635</v>
      </c>
      <c r="AL18">
        <f t="shared" si="7"/>
        <v>-191.57688527739211</v>
      </c>
      <c r="AN18">
        <f t="shared" si="8"/>
        <v>0</v>
      </c>
      <c r="AO18">
        <f t="shared" si="8"/>
        <v>0</v>
      </c>
      <c r="AP18">
        <f t="shared" si="8"/>
        <v>-7.8344694063497684</v>
      </c>
      <c r="AQ18">
        <f t="shared" si="8"/>
        <v>-59.943421593042153</v>
      </c>
      <c r="AR18">
        <f t="shared" si="8"/>
        <v>-67.777890999391914</v>
      </c>
      <c r="AS18">
        <f t="shared" si="8"/>
        <v>-12.970161662989387</v>
      </c>
      <c r="AT18">
        <f t="shared" si="8"/>
        <v>8.3018577577590413</v>
      </c>
      <c r="AU18">
        <f t="shared" si="8"/>
        <v>-72.44619490462226</v>
      </c>
      <c r="AW18">
        <v>15</v>
      </c>
      <c r="AX18">
        <f>IF(Z18&gt;0, (R18*SUMPRODUCT(K18:$K$98, X18:$X$98)-K18*$AZ$3)/Z18, 0)</f>
        <v>1267.8440862373122</v>
      </c>
    </row>
    <row r="19" spans="5:50" x14ac:dyDescent="0.25">
      <c r="E19">
        <v>2019</v>
      </c>
      <c r="F19" s="13">
        <v>2.3400000000000001E-2</v>
      </c>
      <c r="G19" s="13">
        <v>2.23E-2</v>
      </c>
      <c r="H19" s="5">
        <f t="shared" si="9"/>
        <v>7.2300000000000003E-2</v>
      </c>
      <c r="I19" s="5">
        <f t="shared" si="10"/>
        <v>1.0723</v>
      </c>
      <c r="J19">
        <f t="shared" si="11"/>
        <v>0.93257483913084027</v>
      </c>
      <c r="K19">
        <f t="shared" si="21"/>
        <v>0.3526599697087387</v>
      </c>
      <c r="L19" s="2">
        <v>16</v>
      </c>
      <c r="M19" s="6">
        <v>4.6883589999999996E-3</v>
      </c>
      <c r="Q19" s="4">
        <f t="shared" si="22"/>
        <v>25</v>
      </c>
      <c r="R19">
        <f t="shared" si="0"/>
        <v>50000</v>
      </c>
      <c r="S19">
        <f t="shared" si="1"/>
        <v>1311.3566839698751</v>
      </c>
      <c r="U19">
        <f t="shared" si="12"/>
        <v>4.6883589999999996E-3</v>
      </c>
      <c r="V19">
        <f t="shared" si="13"/>
        <v>0.01</v>
      </c>
      <c r="W19">
        <f t="shared" si="14"/>
        <v>0.82869956035399506</v>
      </c>
      <c r="X19">
        <f t="shared" si="15"/>
        <v>3.8852410420816955E-3</v>
      </c>
      <c r="Y19">
        <f t="shared" si="16"/>
        <v>8.2869956035399508E-3</v>
      </c>
      <c r="Z19">
        <f t="shared" si="17"/>
        <v>0.81652732370837344</v>
      </c>
      <c r="AB19">
        <f t="shared" si="18"/>
        <v>1050.6618368622733</v>
      </c>
      <c r="AC19">
        <f t="shared" si="19"/>
        <v>1070.7585635890093</v>
      </c>
      <c r="AE19">
        <f t="shared" si="2"/>
        <v>0</v>
      </c>
      <c r="AF19">
        <f t="shared" si="3"/>
        <v>0</v>
      </c>
      <c r="AG19">
        <f t="shared" si="3"/>
        <v>-20.413183092709335</v>
      </c>
      <c r="AH19">
        <f t="shared" si="4"/>
        <v>-194.26205210408477</v>
      </c>
      <c r="AI19">
        <f t="shared" si="5"/>
        <v>-214.67523519679412</v>
      </c>
      <c r="AJ19">
        <f t="shared" si="6"/>
        <v>-20.096726726736051</v>
      </c>
      <c r="AK19">
        <f t="shared" si="20"/>
        <v>23.429758962028693</v>
      </c>
      <c r="AL19">
        <f t="shared" si="7"/>
        <v>-211.34220296150147</v>
      </c>
      <c r="AN19">
        <f t="shared" si="8"/>
        <v>0</v>
      </c>
      <c r="AO19">
        <f t="shared" si="8"/>
        <v>0</v>
      </c>
      <c r="AP19">
        <f t="shared" si="8"/>
        <v>-7.1989125311338107</v>
      </c>
      <c r="AQ19">
        <f t="shared" si="8"/>
        <v>-68.50844941058395</v>
      </c>
      <c r="AR19">
        <f t="shared" si="8"/>
        <v>-75.707361941717764</v>
      </c>
      <c r="AS19">
        <f t="shared" si="8"/>
        <v>-7.0873110386955354</v>
      </c>
      <c r="AT19">
        <f t="shared" si="8"/>
        <v>8.2627380858320887</v>
      </c>
      <c r="AU19">
        <f t="shared" si="8"/>
        <v>-74.531934894581212</v>
      </c>
      <c r="AW19">
        <v>16</v>
      </c>
      <c r="AX19">
        <f>IF(Z19&gt;0, (R19*SUMPRODUCT(K19:$K$98, X19:$X$98)-K19*$AZ$3)/Z19, 0)</f>
        <v>1311.3566839698751</v>
      </c>
    </row>
    <row r="20" spans="5:50" x14ac:dyDescent="0.25">
      <c r="E20">
        <v>2020</v>
      </c>
      <c r="F20" s="14">
        <v>4.3E-3</v>
      </c>
      <c r="G20" s="14">
        <v>4.3E-3</v>
      </c>
      <c r="H20" s="5">
        <f t="shared" si="9"/>
        <v>5.4300000000000001E-2</v>
      </c>
      <c r="I20" s="5">
        <f t="shared" si="10"/>
        <v>1.0543</v>
      </c>
      <c r="J20">
        <f t="shared" si="11"/>
        <v>0.9484966328369534</v>
      </c>
      <c r="K20">
        <f t="shared" si="21"/>
        <v>0.33449679380512065</v>
      </c>
      <c r="L20" s="2">
        <v>17</v>
      </c>
      <c r="M20" s="6">
        <v>5.6712799999999999E-3</v>
      </c>
      <c r="Q20" s="4">
        <f t="shared" si="22"/>
        <v>25</v>
      </c>
      <c r="R20">
        <f t="shared" si="0"/>
        <v>50000</v>
      </c>
      <c r="S20">
        <f t="shared" si="1"/>
        <v>1317.9370164492886</v>
      </c>
      <c r="U20">
        <f t="shared" si="12"/>
        <v>5.6712799999999999E-3</v>
      </c>
      <c r="V20">
        <f t="shared" si="13"/>
        <v>0.01</v>
      </c>
      <c r="W20">
        <f t="shared" si="14"/>
        <v>0.81652732370837344</v>
      </c>
      <c r="X20">
        <f t="shared" si="15"/>
        <v>4.6307550804008243E-3</v>
      </c>
      <c r="Y20">
        <f t="shared" si="16"/>
        <v>8.1652732370837353E-3</v>
      </c>
      <c r="Z20">
        <f t="shared" si="17"/>
        <v>0.80373129539088894</v>
      </c>
      <c r="AB20">
        <f t="shared" si="18"/>
        <v>1070.7585635890093</v>
      </c>
      <c r="AC20">
        <f t="shared" si="19"/>
        <v>1059.26722547439</v>
      </c>
      <c r="AE20">
        <f t="shared" si="2"/>
        <v>0</v>
      </c>
      <c r="AF20">
        <f t="shared" si="3"/>
        <v>0</v>
      </c>
      <c r="AG20">
        <f t="shared" si="3"/>
        <v>-20.093282384772223</v>
      </c>
      <c r="AH20">
        <f t="shared" si="4"/>
        <v>-231.53775402004121</v>
      </c>
      <c r="AI20">
        <f t="shared" si="5"/>
        <v>-251.63103640481341</v>
      </c>
      <c r="AJ20">
        <f t="shared" si="6"/>
        <v>11.491338114619339</v>
      </c>
      <c r="AK20">
        <f t="shared" si="20"/>
        <v>4.6042618234327399</v>
      </c>
      <c r="AL20">
        <f t="shared" si="7"/>
        <v>-235.53543646676133</v>
      </c>
      <c r="AN20">
        <f t="shared" si="8"/>
        <v>0</v>
      </c>
      <c r="AO20">
        <f t="shared" si="8"/>
        <v>0</v>
      </c>
      <c r="AP20">
        <f t="shared" si="8"/>
        <v>-6.721138534727217</v>
      </c>
      <c r="AQ20">
        <f t="shared" si="8"/>
        <v>-77.448636364542466</v>
      </c>
      <c r="AR20">
        <f t="shared" si="8"/>
        <v>-84.169774899269683</v>
      </c>
      <c r="AS20">
        <f t="shared" si="8"/>
        <v>3.8438157558707489</v>
      </c>
      <c r="AT20">
        <f t="shared" si="8"/>
        <v>1.54011081777757</v>
      </c>
      <c r="AU20">
        <f t="shared" si="8"/>
        <v>-78.785848325621359</v>
      </c>
      <c r="AW20">
        <v>17</v>
      </c>
      <c r="AX20">
        <f>IF(Z20&gt;0, (R20*SUMPRODUCT(K20:$K$98, X20:$X$98)-K20*$AZ$3)/Z20, 0)</f>
        <v>1317.9370164492886</v>
      </c>
    </row>
    <row r="21" spans="5:50" x14ac:dyDescent="0.25">
      <c r="E21">
        <v>2021</v>
      </c>
      <c r="F21" s="15">
        <v>1.2999999999999999E-3</v>
      </c>
      <c r="G21" s="15">
        <v>1.6000000000000001E-3</v>
      </c>
      <c r="H21" s="5">
        <f t="shared" si="9"/>
        <v>5.16E-2</v>
      </c>
      <c r="I21" s="5">
        <f t="shared" si="10"/>
        <v>1.0516000000000001</v>
      </c>
      <c r="J21">
        <f t="shared" si="11"/>
        <v>0.95093191327500948</v>
      </c>
      <c r="K21">
        <f t="shared" si="21"/>
        <v>0.31808367611745975</v>
      </c>
      <c r="L21" s="2">
        <v>18</v>
      </c>
      <c r="M21" s="6">
        <v>6.8024940000000001E-3</v>
      </c>
      <c r="Q21" s="4">
        <f t="shared" si="22"/>
        <v>25</v>
      </c>
      <c r="R21">
        <f t="shared" si="0"/>
        <v>50000</v>
      </c>
      <c r="S21">
        <f t="shared" si="1"/>
        <v>1307.6527433283848</v>
      </c>
      <c r="U21">
        <f t="shared" si="12"/>
        <v>6.8024940000000001E-3</v>
      </c>
      <c r="V21">
        <f t="shared" si="13"/>
        <v>0.01</v>
      </c>
      <c r="W21">
        <f t="shared" si="14"/>
        <v>0.80373129539088894</v>
      </c>
      <c r="X21">
        <f t="shared" si="15"/>
        <v>5.4673773145087496E-3</v>
      </c>
      <c r="Y21">
        <f t="shared" si="16"/>
        <v>8.037312953908889E-3</v>
      </c>
      <c r="Z21">
        <f t="shared" si="17"/>
        <v>0.79022660512247134</v>
      </c>
      <c r="AB21">
        <f t="shared" si="18"/>
        <v>1059.26722547439</v>
      </c>
      <c r="AC21">
        <f t="shared" si="19"/>
        <v>1033.3419880394758</v>
      </c>
      <c r="AE21">
        <f t="shared" si="2"/>
        <v>0</v>
      </c>
      <c r="AF21">
        <f t="shared" si="3"/>
        <v>0</v>
      </c>
      <c r="AG21">
        <f t="shared" si="3"/>
        <v>-19.755665128061782</v>
      </c>
      <c r="AH21">
        <f t="shared" si="4"/>
        <v>-273.3688657254375</v>
      </c>
      <c r="AI21">
        <f t="shared" si="5"/>
        <v>-293.12453085349927</v>
      </c>
      <c r="AJ21">
        <f t="shared" si="6"/>
        <v>25.925237434914152</v>
      </c>
      <c r="AK21">
        <f t="shared" si="20"/>
        <v>1.694827560759024</v>
      </c>
      <c r="AL21">
        <f t="shared" si="7"/>
        <v>-265.50446585782606</v>
      </c>
      <c r="AN21">
        <f t="shared" si="8"/>
        <v>0</v>
      </c>
      <c r="AO21">
        <f t="shared" si="8"/>
        <v>0</v>
      </c>
      <c r="AP21">
        <f t="shared" si="8"/>
        <v>-6.2839545880793981</v>
      </c>
      <c r="AQ21">
        <f t="shared" si="8"/>
        <v>-86.954173746007399</v>
      </c>
      <c r="AR21">
        <f t="shared" si="8"/>
        <v>-93.238128334086795</v>
      </c>
      <c r="AS21">
        <f t="shared" si="8"/>
        <v>8.2463948275154753</v>
      </c>
      <c r="AT21">
        <f t="shared" si="8"/>
        <v>0.53909698091141767</v>
      </c>
      <c r="AU21">
        <f t="shared" si="8"/>
        <v>-84.452636525659898</v>
      </c>
      <c r="AW21">
        <v>18</v>
      </c>
      <c r="AX21">
        <f>IF(Z21&gt;0, (R21*SUMPRODUCT(K21:$K$98, X21:$X$98)-K21*$AZ$3)/Z21, 0)</f>
        <v>1307.6527433283848</v>
      </c>
    </row>
    <row r="22" spans="5:50" x14ac:dyDescent="0.25">
      <c r="E22">
        <v>2022</v>
      </c>
      <c r="F22" s="15">
        <v>0.02</v>
      </c>
      <c r="G22" s="15">
        <v>2.1000000000000001E-2</v>
      </c>
      <c r="H22" s="5">
        <f t="shared" si="9"/>
        <v>7.1000000000000008E-2</v>
      </c>
      <c r="I22" s="5">
        <f t="shared" si="10"/>
        <v>1.071</v>
      </c>
      <c r="J22">
        <f t="shared" si="11"/>
        <v>0.93370681605975725</v>
      </c>
      <c r="K22">
        <f t="shared" si="21"/>
        <v>0.29699689646821636</v>
      </c>
      <c r="L22" s="2">
        <v>19</v>
      </c>
      <c r="M22" s="6">
        <v>8.090557E-3</v>
      </c>
      <c r="Q22" s="4">
        <f t="shared" si="22"/>
        <v>25</v>
      </c>
      <c r="R22">
        <f t="shared" si="0"/>
        <v>50000</v>
      </c>
      <c r="S22">
        <f t="shared" si="1"/>
        <v>1304.9905593045726</v>
      </c>
      <c r="U22">
        <f t="shared" si="12"/>
        <v>8.090557E-3</v>
      </c>
      <c r="V22">
        <f t="shared" si="13"/>
        <v>0.01</v>
      </c>
      <c r="W22">
        <f t="shared" si="14"/>
        <v>0.79022660512247134</v>
      </c>
      <c r="X22">
        <f t="shared" si="15"/>
        <v>6.393373391659846E-3</v>
      </c>
      <c r="Y22">
        <f t="shared" si="16"/>
        <v>7.9022660512247135E-3</v>
      </c>
      <c r="Z22">
        <f t="shared" si="17"/>
        <v>0.77593096567958686</v>
      </c>
      <c r="AB22">
        <f t="shared" si="18"/>
        <v>1033.3419880394758</v>
      </c>
      <c r="AC22">
        <f t="shared" si="19"/>
        <v>1012.5825848839412</v>
      </c>
      <c r="AE22">
        <f t="shared" si="2"/>
        <v>0</v>
      </c>
      <c r="AF22">
        <f t="shared" si="3"/>
        <v>0</v>
      </c>
      <c r="AG22">
        <f t="shared" si="3"/>
        <v>-19.39827414198967</v>
      </c>
      <c r="AH22">
        <f t="shared" si="4"/>
        <v>-319.66866958299232</v>
      </c>
      <c r="AI22">
        <f t="shared" si="5"/>
        <v>-339.06694372498197</v>
      </c>
      <c r="AJ22">
        <f t="shared" si="6"/>
        <v>20.759403155534642</v>
      </c>
      <c r="AK22">
        <f t="shared" si="20"/>
        <v>21.700181748828992</v>
      </c>
      <c r="AL22">
        <f t="shared" si="7"/>
        <v>-296.60735882061834</v>
      </c>
      <c r="AN22">
        <f t="shared" si="8"/>
        <v>0</v>
      </c>
      <c r="AO22">
        <f t="shared" si="8"/>
        <v>0</v>
      </c>
      <c r="AP22">
        <f t="shared" si="8"/>
        <v>-5.7612272170105845</v>
      </c>
      <c r="AQ22">
        <f t="shared" si="8"/>
        <v>-94.940602764272441</v>
      </c>
      <c r="AR22">
        <f t="shared" si="8"/>
        <v>-100.70182998128301</v>
      </c>
      <c r="AS22">
        <f t="shared" si="8"/>
        <v>6.1654783097262857</v>
      </c>
      <c r="AT22">
        <f t="shared" si="8"/>
        <v>6.4448866321984424</v>
      </c>
      <c r="AU22">
        <f t="shared" si="8"/>
        <v>-88.091465039358283</v>
      </c>
      <c r="AW22">
        <v>19</v>
      </c>
      <c r="AX22">
        <f>IF(Z22&gt;0, (R22*SUMPRODUCT(K22:$K$98, X22:$X$98)-K22*$AZ$3)/Z22, 0)</f>
        <v>1304.9905593045726</v>
      </c>
    </row>
    <row r="23" spans="5:50" x14ac:dyDescent="0.25">
      <c r="E23">
        <v>2023</v>
      </c>
      <c r="F23" s="15">
        <v>5.3900000000000003E-2</v>
      </c>
      <c r="G23" s="15">
        <v>7.0000000000000007E-2</v>
      </c>
      <c r="H23" s="5">
        <f t="shared" si="9"/>
        <v>0.12000000000000001</v>
      </c>
      <c r="I23" s="5">
        <f t="shared" si="10"/>
        <v>1.1200000000000001</v>
      </c>
      <c r="J23">
        <f t="shared" si="11"/>
        <v>0.89285714285714279</v>
      </c>
      <c r="K23">
        <f t="shared" si="21"/>
        <v>0.26517580041805033</v>
      </c>
      <c r="L23" s="2">
        <v>20</v>
      </c>
      <c r="M23" s="6">
        <v>9.5159809999999997E-3</v>
      </c>
      <c r="Q23" s="4">
        <f t="shared" si="22"/>
        <v>25</v>
      </c>
      <c r="R23">
        <f t="shared" si="0"/>
        <v>50000</v>
      </c>
      <c r="S23">
        <f t="shared" si="1"/>
        <v>1337.4732581731175</v>
      </c>
      <c r="U23">
        <f t="shared" si="12"/>
        <v>9.5159809999999997E-3</v>
      </c>
      <c r="V23">
        <f t="shared" si="13"/>
        <v>0.01</v>
      </c>
      <c r="W23">
        <f t="shared" si="14"/>
        <v>0.77593096567958686</v>
      </c>
      <c r="X23">
        <f t="shared" si="15"/>
        <v>7.3837443267186003E-3</v>
      </c>
      <c r="Y23">
        <f t="shared" si="16"/>
        <v>7.7593096567958684E-3</v>
      </c>
      <c r="Z23">
        <f t="shared" si="17"/>
        <v>0.76078791169607241</v>
      </c>
      <c r="AB23">
        <f t="shared" si="18"/>
        <v>1012.5825848839412</v>
      </c>
      <c r="AC23">
        <f t="shared" si="19"/>
        <v>1017.533487034868</v>
      </c>
      <c r="AE23">
        <f t="shared" si="2"/>
        <v>0</v>
      </c>
      <c r="AF23">
        <f t="shared" si="3"/>
        <v>0</v>
      </c>
      <c r="AG23">
        <f t="shared" si="3"/>
        <v>-19.019697792401811</v>
      </c>
      <c r="AH23">
        <f t="shared" si="4"/>
        <v>-369.18721633593003</v>
      </c>
      <c r="AI23">
        <f t="shared" si="5"/>
        <v>-388.20691412833185</v>
      </c>
      <c r="AJ23">
        <f t="shared" si="6"/>
        <v>-4.9509021509268223</v>
      </c>
      <c r="AK23">
        <f t="shared" si="20"/>
        <v>70.880780941875884</v>
      </c>
      <c r="AL23">
        <f t="shared" si="7"/>
        <v>-322.27703533738281</v>
      </c>
      <c r="AN23">
        <f t="shared" si="8"/>
        <v>0</v>
      </c>
      <c r="AO23">
        <f t="shared" si="8"/>
        <v>0</v>
      </c>
      <c r="AP23">
        <f t="shared" si="8"/>
        <v>-5.0435635858095749</v>
      </c>
      <c r="AQ23">
        <f t="shared" si="8"/>
        <v>-97.899515595992156</v>
      </c>
      <c r="AR23">
        <f t="shared" si="8"/>
        <v>-102.94307918180174</v>
      </c>
      <c r="AS23">
        <f t="shared" si="8"/>
        <v>-1.312859440663467</v>
      </c>
      <c r="AT23">
        <f t="shared" si="8"/>
        <v>18.795867820518424</v>
      </c>
      <c r="AU23">
        <f t="shared" si="8"/>
        <v>-85.460070801946785</v>
      </c>
      <c r="AW23">
        <v>20</v>
      </c>
      <c r="AX23">
        <f>IF(Z23&gt;0, (R23*SUMPRODUCT(K23:$K$98, X23:$X$98)-K23*$AZ$3)/Z23, 0)</f>
        <v>1337.4732581731175</v>
      </c>
    </row>
    <row r="24" spans="5:50" x14ac:dyDescent="0.25">
      <c r="E24">
        <v>2024</v>
      </c>
      <c r="F24" s="5">
        <v>3.5571999999999999E-2</v>
      </c>
      <c r="G24" s="5">
        <v>7.0000000000000007E-2</v>
      </c>
      <c r="H24" s="5">
        <f t="shared" si="9"/>
        <v>0.12000000000000001</v>
      </c>
      <c r="I24" s="5">
        <f t="shared" si="10"/>
        <v>1.1200000000000001</v>
      </c>
      <c r="J24">
        <f t="shared" si="11"/>
        <v>0.89285714285714279</v>
      </c>
      <c r="K24">
        <f t="shared" si="21"/>
        <v>0.23676410751611635</v>
      </c>
      <c r="L24" s="2">
        <v>21</v>
      </c>
      <c r="M24" s="6">
        <v>1.1135328E-2</v>
      </c>
      <c r="Q24" s="4">
        <f t="shared" si="22"/>
        <v>25</v>
      </c>
      <c r="R24">
        <f t="shared" si="0"/>
        <v>50000</v>
      </c>
      <c r="S24">
        <f t="shared" si="1"/>
        <v>1354.6547911222037</v>
      </c>
      <c r="U24">
        <f t="shared" si="12"/>
        <v>1.1135328E-2</v>
      </c>
      <c r="V24">
        <f t="shared" si="13"/>
        <v>0.01</v>
      </c>
      <c r="W24">
        <f t="shared" si="14"/>
        <v>0.76078791169607241</v>
      </c>
      <c r="X24">
        <f t="shared" si="15"/>
        <v>8.4716229351708017E-3</v>
      </c>
      <c r="Y24">
        <f t="shared" si="16"/>
        <v>7.6078791169607246E-3</v>
      </c>
      <c r="Z24">
        <f t="shared" si="17"/>
        <v>0.74470840964394092</v>
      </c>
      <c r="AB24">
        <f t="shared" si="18"/>
        <v>1017.533487034868</v>
      </c>
      <c r="AC24">
        <f t="shared" si="19"/>
        <v>1008.8228151131614</v>
      </c>
      <c r="AE24">
        <f t="shared" si="2"/>
        <v>0</v>
      </c>
      <c r="AF24">
        <f t="shared" si="3"/>
        <v>0</v>
      </c>
      <c r="AG24">
        <f t="shared" si="3"/>
        <v>-18.617710241098521</v>
      </c>
      <c r="AH24">
        <f t="shared" si="4"/>
        <v>-423.58114675854011</v>
      </c>
      <c r="AI24">
        <f t="shared" si="5"/>
        <v>-442.19885699963862</v>
      </c>
      <c r="AJ24">
        <f t="shared" si="6"/>
        <v>8.7106719217066484</v>
      </c>
      <c r="AK24">
        <f t="shared" si="20"/>
        <v>71.227344092440774</v>
      </c>
      <c r="AL24">
        <f t="shared" si="7"/>
        <v>-362.2608409854912</v>
      </c>
      <c r="AN24">
        <f t="shared" si="8"/>
        <v>0</v>
      </c>
      <c r="AO24">
        <f t="shared" si="8"/>
        <v>0</v>
      </c>
      <c r="AP24">
        <f t="shared" si="8"/>
        <v>-4.4080055492273509</v>
      </c>
      <c r="AQ24">
        <f t="shared" si="8"/>
        <v>-100.28881217293885</v>
      </c>
      <c r="AR24">
        <f t="shared" si="8"/>
        <v>-104.6968177221662</v>
      </c>
      <c r="AS24">
        <f t="shared" si="8"/>
        <v>2.0623744634085686</v>
      </c>
      <c r="AT24">
        <f t="shared" si="8"/>
        <v>16.864078554790062</v>
      </c>
      <c r="AU24">
        <f t="shared" si="8"/>
        <v>-85.770364703967559</v>
      </c>
      <c r="AW24">
        <v>21</v>
      </c>
      <c r="AX24">
        <f>IF(Z24&gt;0, (R24*SUMPRODUCT(K24:$K$98, X24:$X$98)-K24*$AZ$3)/Z24, 0)</f>
        <v>1354.6547911222037</v>
      </c>
    </row>
    <row r="25" spans="5:50" x14ac:dyDescent="0.25">
      <c r="E25">
        <v>2025</v>
      </c>
      <c r="F25" s="5">
        <v>3.5571999999999999E-2</v>
      </c>
      <c r="G25" s="5">
        <v>7.0000000000000007E-2</v>
      </c>
      <c r="H25" s="5">
        <f t="shared" si="9"/>
        <v>0.12000000000000001</v>
      </c>
      <c r="I25" s="5">
        <f t="shared" si="10"/>
        <v>1.1200000000000001</v>
      </c>
      <c r="J25">
        <f t="shared" si="11"/>
        <v>0.89285714285714279</v>
      </c>
      <c r="K25">
        <f t="shared" si="21"/>
        <v>0.21139652456796101</v>
      </c>
      <c r="L25" s="2">
        <v>22</v>
      </c>
      <c r="M25" s="6">
        <v>1.2969985999999999E-2</v>
      </c>
      <c r="Q25" s="4">
        <f t="shared" si="22"/>
        <v>25</v>
      </c>
      <c r="R25">
        <f t="shared" si="0"/>
        <v>50000</v>
      </c>
      <c r="S25">
        <f t="shared" si="1"/>
        <v>1358.113726482482</v>
      </c>
      <c r="U25">
        <f t="shared" si="12"/>
        <v>1.2969985999999999E-2</v>
      </c>
      <c r="V25">
        <f t="shared" si="13"/>
        <v>0.01</v>
      </c>
      <c r="W25">
        <f t="shared" si="14"/>
        <v>0.74470840964394092</v>
      </c>
      <c r="X25">
        <f t="shared" si="15"/>
        <v>9.658857647164178E-3</v>
      </c>
      <c r="Y25">
        <f t="shared" si="16"/>
        <v>7.4470840964394091E-3</v>
      </c>
      <c r="Z25">
        <f t="shared" si="17"/>
        <v>0.72760246790033722</v>
      </c>
      <c r="AB25">
        <f t="shared" si="18"/>
        <v>1008.8228151131614</v>
      </c>
      <c r="AC25">
        <f t="shared" si="19"/>
        <v>988.16689907797752</v>
      </c>
      <c r="AE25">
        <f t="shared" si="2"/>
        <v>0</v>
      </c>
      <c r="AF25">
        <f t="shared" si="3"/>
        <v>0</v>
      </c>
      <c r="AG25">
        <f t="shared" si="3"/>
        <v>-18.19006169750843</v>
      </c>
      <c r="AH25">
        <f t="shared" si="4"/>
        <v>-482.94288235820892</v>
      </c>
      <c r="AI25">
        <f t="shared" si="5"/>
        <v>-501.13294405571736</v>
      </c>
      <c r="AJ25">
        <f t="shared" si="6"/>
        <v>20.65591603518385</v>
      </c>
      <c r="AK25">
        <f t="shared" si="20"/>
        <v>70.617597057921301</v>
      </c>
      <c r="AL25">
        <f t="shared" si="7"/>
        <v>-409.85943096261224</v>
      </c>
      <c r="AN25">
        <f t="shared" si="8"/>
        <v>0</v>
      </c>
      <c r="AO25">
        <f t="shared" si="8"/>
        <v>0</v>
      </c>
      <c r="AP25">
        <f t="shared" si="8"/>
        <v>-3.8453158245300676</v>
      </c>
      <c r="AQ25">
        <f t="shared" si="8"/>
        <v>-102.09244689535902</v>
      </c>
      <c r="AR25">
        <f t="shared" si="8"/>
        <v>-105.93776271988909</v>
      </c>
      <c r="AS25">
        <f t="shared" si="8"/>
        <v>4.3665888616054822</v>
      </c>
      <c r="AT25">
        <f t="shared" si="8"/>
        <v>14.928314591385233</v>
      </c>
      <c r="AU25">
        <f t="shared" si="8"/>
        <v>-86.642859266898384</v>
      </c>
      <c r="AW25">
        <v>22</v>
      </c>
      <c r="AX25">
        <f>IF(Z25&gt;0, (R25*SUMPRODUCT(K25:$K$98, X25:$X$98)-K25*$AZ$3)/Z25, 0)</f>
        <v>1358.113726482482</v>
      </c>
    </row>
    <row r="26" spans="5:50" x14ac:dyDescent="0.25">
      <c r="E26">
        <v>2026</v>
      </c>
      <c r="F26" s="5">
        <v>3.5571999999999999E-2</v>
      </c>
      <c r="G26" s="5">
        <v>7.0000000000000007E-2</v>
      </c>
      <c r="H26" s="5">
        <f t="shared" si="9"/>
        <v>0.12000000000000001</v>
      </c>
      <c r="I26" s="5">
        <f t="shared" si="10"/>
        <v>1.1200000000000001</v>
      </c>
      <c r="J26">
        <f t="shared" si="11"/>
        <v>0.89285714285714279</v>
      </c>
      <c r="K26">
        <f t="shared" si="21"/>
        <v>0.18874689693567948</v>
      </c>
      <c r="L26" s="2">
        <v>23</v>
      </c>
      <c r="M26" s="6">
        <v>1.4883069000000001E-2</v>
      </c>
      <c r="Q26" s="4">
        <f t="shared" si="22"/>
        <v>25</v>
      </c>
      <c r="R26">
        <f t="shared" si="0"/>
        <v>50000</v>
      </c>
      <c r="S26">
        <f t="shared" si="1"/>
        <v>1349.0889987419803</v>
      </c>
      <c r="U26">
        <f t="shared" si="12"/>
        <v>1.4883069000000001E-2</v>
      </c>
      <c r="V26">
        <f t="shared" si="13"/>
        <v>0.01</v>
      </c>
      <c r="W26">
        <f t="shared" si="14"/>
        <v>0.72760246790033722</v>
      </c>
      <c r="X26">
        <f t="shared" si="15"/>
        <v>1.0828957734331004E-2</v>
      </c>
      <c r="Y26">
        <f t="shared" si="16"/>
        <v>7.2760246790033725E-3</v>
      </c>
      <c r="Z26">
        <f t="shared" si="17"/>
        <v>0.70949748548700287</v>
      </c>
      <c r="AB26">
        <f t="shared" si="18"/>
        <v>988.16689907797752</v>
      </c>
      <c r="AC26">
        <f t="shared" si="19"/>
        <v>957.17525230561341</v>
      </c>
      <c r="AE26">
        <f t="shared" si="2"/>
        <v>0</v>
      </c>
      <c r="AF26">
        <f t="shared" si="3"/>
        <v>0</v>
      </c>
      <c r="AG26">
        <f t="shared" si="3"/>
        <v>-17.737437137175071</v>
      </c>
      <c r="AH26">
        <f t="shared" si="4"/>
        <v>-541.44788671655022</v>
      </c>
      <c r="AI26">
        <f t="shared" si="5"/>
        <v>-559.18532385372532</v>
      </c>
      <c r="AJ26">
        <f t="shared" si="6"/>
        <v>30.991646772364106</v>
      </c>
      <c r="AK26">
        <f t="shared" si="20"/>
        <v>69.171682935458435</v>
      </c>
      <c r="AL26">
        <f t="shared" si="7"/>
        <v>-459.0219941459028</v>
      </c>
      <c r="AN26">
        <f t="shared" si="8"/>
        <v>0</v>
      </c>
      <c r="AO26">
        <f t="shared" si="8"/>
        <v>0</v>
      </c>
      <c r="AP26">
        <f t="shared" si="8"/>
        <v>-3.3478862192334766</v>
      </c>
      <c r="AQ26">
        <f t="shared" si="8"/>
        <v>-102.19660847013016</v>
      </c>
      <c r="AR26">
        <f t="shared" si="8"/>
        <v>-105.54449468936365</v>
      </c>
      <c r="AS26">
        <f t="shared" si="8"/>
        <v>5.8495771592103916</v>
      </c>
      <c r="AT26">
        <f t="shared" si="8"/>
        <v>13.055940509886472</v>
      </c>
      <c r="AU26">
        <f t="shared" si="8"/>
        <v>-86.638977020266779</v>
      </c>
      <c r="AW26">
        <v>23</v>
      </c>
      <c r="AX26">
        <f>IF(Z26&gt;0, (R26*SUMPRODUCT(K26:$K$98, X26:$X$98)-K26*$AZ$3)/Z26, 0)</f>
        <v>1349.0889987419803</v>
      </c>
    </row>
    <row r="27" spans="5:50" x14ac:dyDescent="0.25">
      <c r="E27">
        <v>2027</v>
      </c>
      <c r="F27" s="5">
        <v>3.5571999999999999E-2</v>
      </c>
      <c r="G27" s="5">
        <v>7.0000000000000007E-2</v>
      </c>
      <c r="H27" s="5">
        <f t="shared" si="9"/>
        <v>0.12000000000000001</v>
      </c>
      <c r="I27" s="5">
        <f t="shared" si="10"/>
        <v>1.1200000000000001</v>
      </c>
      <c r="J27">
        <f t="shared" si="11"/>
        <v>0.89285714285714279</v>
      </c>
      <c r="K27">
        <f t="shared" si="21"/>
        <v>0.16852401512114237</v>
      </c>
      <c r="L27" s="2">
        <v>24</v>
      </c>
      <c r="M27" s="6">
        <v>1.6930661E-2</v>
      </c>
      <c r="Q27" s="4">
        <f t="shared" si="22"/>
        <v>25</v>
      </c>
      <c r="R27">
        <f t="shared" si="0"/>
        <v>50000</v>
      </c>
      <c r="S27">
        <f t="shared" si="1"/>
        <v>1330.3512066098556</v>
      </c>
      <c r="U27">
        <f t="shared" si="12"/>
        <v>1.6930661E-2</v>
      </c>
      <c r="V27">
        <f t="shared" si="13"/>
        <v>0.01</v>
      </c>
      <c r="W27">
        <f t="shared" si="14"/>
        <v>0.70949748548700287</v>
      </c>
      <c r="X27">
        <f t="shared" si="15"/>
        <v>1.2012261407132865E-2</v>
      </c>
      <c r="Y27">
        <f t="shared" si="16"/>
        <v>7.0949748548700285E-3</v>
      </c>
      <c r="Z27">
        <f t="shared" si="17"/>
        <v>0.69039024922500003</v>
      </c>
      <c r="AB27">
        <f t="shared" si="18"/>
        <v>957.17525230561341</v>
      </c>
      <c r="AC27">
        <f t="shared" si="19"/>
        <v>918.46150108815766</v>
      </c>
      <c r="AE27">
        <f t="shared" si="2"/>
        <v>0</v>
      </c>
      <c r="AF27">
        <f t="shared" si="3"/>
        <v>0</v>
      </c>
      <c r="AG27">
        <f t="shared" si="3"/>
        <v>-17.259756230625001</v>
      </c>
      <c r="AH27">
        <f t="shared" si="4"/>
        <v>-600.61307035664322</v>
      </c>
      <c r="AI27">
        <f t="shared" si="5"/>
        <v>-617.87282658726826</v>
      </c>
      <c r="AJ27">
        <f t="shared" si="6"/>
        <v>38.713751217455751</v>
      </c>
      <c r="AK27">
        <f t="shared" si="20"/>
        <v>67.002267661392949</v>
      </c>
      <c r="AL27">
        <f t="shared" si="7"/>
        <v>-512.15680770841959</v>
      </c>
      <c r="AN27">
        <f t="shared" si="8"/>
        <v>0</v>
      </c>
      <c r="AO27">
        <f t="shared" si="8"/>
        <v>0</v>
      </c>
      <c r="AP27">
        <f t="shared" si="8"/>
        <v>-2.9086834199970788</v>
      </c>
      <c r="AQ27">
        <f t="shared" si="8"/>
        <v>-101.21772615073868</v>
      </c>
      <c r="AR27">
        <f t="shared" si="8"/>
        <v>-104.12640957073577</v>
      </c>
      <c r="AS27">
        <f t="shared" si="8"/>
        <v>6.5241967955666569</v>
      </c>
      <c r="AT27">
        <f t="shared" si="8"/>
        <v>11.291491168519414</v>
      </c>
      <c r="AU27">
        <f t="shared" si="8"/>
        <v>-86.310721606649707</v>
      </c>
      <c r="AW27">
        <v>24</v>
      </c>
      <c r="AX27">
        <f>IF(Z27&gt;0, (R27*SUMPRODUCT(K27:$K$98, X27:$X$98)-K27*$AZ$3)/Z27, 0)</f>
        <v>1330.3512066098556</v>
      </c>
    </row>
    <row r="28" spans="5:50" x14ac:dyDescent="0.25">
      <c r="E28">
        <v>2028</v>
      </c>
      <c r="F28" s="5">
        <v>3.5571999999999999E-2</v>
      </c>
      <c r="G28" s="5">
        <v>7.0000000000000007E-2</v>
      </c>
      <c r="H28" s="5">
        <f t="shared" si="9"/>
        <v>0.12000000000000001</v>
      </c>
      <c r="I28" s="5">
        <f t="shared" si="10"/>
        <v>1.1200000000000001</v>
      </c>
      <c r="J28">
        <f t="shared" si="11"/>
        <v>0.89285714285714279</v>
      </c>
      <c r="K28">
        <f t="shared" si="21"/>
        <v>0.15046787064387712</v>
      </c>
      <c r="L28" s="2">
        <v>25</v>
      </c>
      <c r="M28" s="6">
        <v>1.9185959999999998E-2</v>
      </c>
      <c r="Q28" s="4">
        <f t="shared" si="22"/>
        <v>25</v>
      </c>
      <c r="R28">
        <f t="shared" si="0"/>
        <v>50000</v>
      </c>
      <c r="S28">
        <f t="shared" si="1"/>
        <v>1303.897386335831</v>
      </c>
      <c r="U28">
        <f t="shared" si="12"/>
        <v>1.9185959999999998E-2</v>
      </c>
      <c r="V28">
        <f t="shared" si="13"/>
        <v>0.01</v>
      </c>
      <c r="W28">
        <f t="shared" si="14"/>
        <v>0.69039024922500003</v>
      </c>
      <c r="X28">
        <f t="shared" si="15"/>
        <v>1.324579970602088E-2</v>
      </c>
      <c r="Y28">
        <f t="shared" si="16"/>
        <v>6.9039024922500003E-3</v>
      </c>
      <c r="Z28">
        <f t="shared" si="17"/>
        <v>0.67024054702672908</v>
      </c>
      <c r="AB28">
        <f t="shared" si="18"/>
        <v>918.46150108815766</v>
      </c>
      <c r="AC28">
        <f t="shared" si="19"/>
        <v>873.92489748444973</v>
      </c>
      <c r="AE28">
        <f t="shared" si="2"/>
        <v>0</v>
      </c>
      <c r="AF28">
        <f t="shared" si="3"/>
        <v>0</v>
      </c>
      <c r="AG28">
        <f t="shared" si="3"/>
        <v>-16.756013675668228</v>
      </c>
      <c r="AH28">
        <f t="shared" si="4"/>
        <v>-662.289985301044</v>
      </c>
      <c r="AI28">
        <f t="shared" si="5"/>
        <v>-679.04599897671221</v>
      </c>
      <c r="AJ28">
        <f t="shared" si="6"/>
        <v>44.536603603707931</v>
      </c>
      <c r="AK28">
        <f t="shared" si="20"/>
        <v>64.292305076171047</v>
      </c>
      <c r="AL28">
        <f t="shared" si="7"/>
        <v>-570.21709029683325</v>
      </c>
      <c r="AN28">
        <f t="shared" si="8"/>
        <v>0</v>
      </c>
      <c r="AO28">
        <f t="shared" si="8"/>
        <v>0</v>
      </c>
      <c r="AP28">
        <f t="shared" si="8"/>
        <v>-2.5212416982574828</v>
      </c>
      <c r="AQ28">
        <f t="shared" si="8"/>
        <v>-99.653363837012762</v>
      </c>
      <c r="AR28">
        <f t="shared" si="8"/>
        <v>-102.17460553527025</v>
      </c>
      <c r="AS28">
        <f t="shared" si="8"/>
        <v>6.7013279099603569</v>
      </c>
      <c r="AT28">
        <f t="shared" si="8"/>
        <v>9.6739262435979896</v>
      </c>
      <c r="AU28">
        <f t="shared" si="8"/>
        <v>-85.799351381711901</v>
      </c>
      <c r="AW28">
        <v>25</v>
      </c>
      <c r="AX28">
        <f>IF(Z28&gt;0, (R28*SUMPRODUCT(K28:$K$98, X28:$X$98)-K28*$AZ$3)/Z28, 0)</f>
        <v>1303.897386335831</v>
      </c>
    </row>
    <row r="29" spans="5:50" x14ac:dyDescent="0.25">
      <c r="E29">
        <v>2029</v>
      </c>
      <c r="F29" s="5">
        <v>3.5571999999999999E-2</v>
      </c>
      <c r="G29" s="5">
        <v>7.0000000000000007E-2</v>
      </c>
      <c r="H29" s="5">
        <f t="shared" si="9"/>
        <v>0.12000000000000001</v>
      </c>
      <c r="I29" s="5">
        <f t="shared" si="10"/>
        <v>1.1200000000000001</v>
      </c>
      <c r="J29">
        <f t="shared" si="11"/>
        <v>0.89285714285714279</v>
      </c>
      <c r="K29">
        <f t="shared" si="21"/>
        <v>0.13434631307489028</v>
      </c>
      <c r="L29" s="2">
        <v>26</v>
      </c>
      <c r="M29" s="6">
        <v>2.1884238E-2</v>
      </c>
      <c r="Q29" s="4">
        <f t="shared" si="22"/>
        <v>25</v>
      </c>
      <c r="R29">
        <f t="shared" si="0"/>
        <v>50000</v>
      </c>
      <c r="S29">
        <f t="shared" si="1"/>
        <v>1271.2548308381552</v>
      </c>
      <c r="U29">
        <f t="shared" si="12"/>
        <v>2.1884238E-2</v>
      </c>
      <c r="V29">
        <f t="shared" si="13"/>
        <v>0.01</v>
      </c>
      <c r="W29">
        <f t="shared" si="14"/>
        <v>0.67024054702672908</v>
      </c>
      <c r="X29">
        <f t="shared" si="15"/>
        <v>1.4667703648383133E-2</v>
      </c>
      <c r="Y29">
        <f t="shared" si="16"/>
        <v>6.7024054702672911E-3</v>
      </c>
      <c r="Z29">
        <f t="shared" si="17"/>
        <v>0.64887043790807875</v>
      </c>
      <c r="AB29">
        <f t="shared" si="18"/>
        <v>873.92489748444973</v>
      </c>
      <c r="AC29">
        <f t="shared" si="19"/>
        <v>824.87967877871426</v>
      </c>
      <c r="AE29">
        <f t="shared" si="2"/>
        <v>0</v>
      </c>
      <c r="AF29">
        <f t="shared" si="3"/>
        <v>0</v>
      </c>
      <c r="AG29">
        <f t="shared" si="3"/>
        <v>-16.22176094770197</v>
      </c>
      <c r="AH29">
        <f t="shared" si="4"/>
        <v>-733.38518241915665</v>
      </c>
      <c r="AI29">
        <f t="shared" si="5"/>
        <v>-749.60694336685867</v>
      </c>
      <c r="AJ29">
        <f t="shared" si="6"/>
        <v>49.045218705735465</v>
      </c>
      <c r="AK29">
        <f t="shared" si="20"/>
        <v>61.174742823911487</v>
      </c>
      <c r="AL29">
        <f t="shared" si="7"/>
        <v>-639.38698183721169</v>
      </c>
      <c r="AN29">
        <f t="shared" si="8"/>
        <v>0</v>
      </c>
      <c r="AO29">
        <f t="shared" si="8"/>
        <v>0</v>
      </c>
      <c r="AP29">
        <f t="shared" si="8"/>
        <v>-2.1793337749059978</v>
      </c>
      <c r="AQ29">
        <f t="shared" si="8"/>
        <v>-98.527595321769539</v>
      </c>
      <c r="AR29">
        <f t="shared" si="8"/>
        <v>-100.70692909667555</v>
      </c>
      <c r="AS29">
        <f t="shared" si="8"/>
        <v>6.5890443070672022</v>
      </c>
      <c r="AT29">
        <f t="shared" si="8"/>
        <v>8.2186011516971096</v>
      </c>
      <c r="AU29">
        <f t="shared" si="8"/>
        <v>-85.899283637911225</v>
      </c>
      <c r="AW29">
        <v>26</v>
      </c>
      <c r="AX29">
        <f>IF(Z29&gt;0, (R29*SUMPRODUCT(K29:$K$98, X29:$X$98)-K29*$AZ$3)/Z29, 0)</f>
        <v>1271.2548308381552</v>
      </c>
    </row>
    <row r="30" spans="5:50" x14ac:dyDescent="0.25">
      <c r="E30">
        <v>2030</v>
      </c>
      <c r="F30" s="5">
        <v>3.5571999999999999E-2</v>
      </c>
      <c r="G30" s="5">
        <v>7.0000000000000007E-2</v>
      </c>
      <c r="H30" s="5">
        <f t="shared" si="9"/>
        <v>0.12000000000000001</v>
      </c>
      <c r="I30" s="5">
        <f t="shared" si="10"/>
        <v>1.1200000000000001</v>
      </c>
      <c r="J30">
        <f t="shared" si="11"/>
        <v>0.89285714285714279</v>
      </c>
      <c r="K30">
        <f t="shared" si="21"/>
        <v>0.11995206524543775</v>
      </c>
      <c r="L30" s="2">
        <v>27</v>
      </c>
      <c r="M30" s="6">
        <v>2.4761703999999999E-2</v>
      </c>
      <c r="Q30" s="4">
        <f t="shared" si="22"/>
        <v>25</v>
      </c>
      <c r="R30">
        <f t="shared" si="0"/>
        <v>50000</v>
      </c>
      <c r="S30">
        <f t="shared" si="1"/>
        <v>1231.8696266768368</v>
      </c>
      <c r="U30">
        <f t="shared" si="12"/>
        <v>2.4761703999999999E-2</v>
      </c>
      <c r="V30">
        <f t="shared" si="13"/>
        <v>0.01</v>
      </c>
      <c r="W30">
        <f t="shared" si="14"/>
        <v>0.64887043790807875</v>
      </c>
      <c r="X30">
        <f t="shared" si="15"/>
        <v>1.6067137717830225E-2</v>
      </c>
      <c r="Y30">
        <f t="shared" si="16"/>
        <v>6.4887043790807872E-3</v>
      </c>
      <c r="Z30">
        <f t="shared" si="17"/>
        <v>0.62631459581116777</v>
      </c>
      <c r="AB30">
        <f t="shared" si="18"/>
        <v>824.87967877871426</v>
      </c>
      <c r="AC30">
        <f t="shared" si="19"/>
        <v>771.53792732415718</v>
      </c>
      <c r="AE30">
        <f t="shared" si="2"/>
        <v>0</v>
      </c>
      <c r="AF30">
        <f t="shared" si="3"/>
        <v>0</v>
      </c>
      <c r="AG30">
        <f t="shared" si="3"/>
        <v>-15.657864895279195</v>
      </c>
      <c r="AH30">
        <f t="shared" si="4"/>
        <v>-803.35688589151118</v>
      </c>
      <c r="AI30">
        <f t="shared" si="5"/>
        <v>-819.01475078679039</v>
      </c>
      <c r="AJ30">
        <f t="shared" si="6"/>
        <v>53.341751454557084</v>
      </c>
      <c r="AK30">
        <f t="shared" si="20"/>
        <v>57.741577514510006</v>
      </c>
      <c r="AL30">
        <f t="shared" si="7"/>
        <v>-707.93142181772328</v>
      </c>
      <c r="AN30">
        <f t="shared" si="8"/>
        <v>0</v>
      </c>
      <c r="AO30">
        <f t="shared" si="8"/>
        <v>0</v>
      </c>
      <c r="AP30">
        <f t="shared" si="8"/>
        <v>-1.8781932315227794</v>
      </c>
      <c r="AQ30">
        <f t="shared" si="8"/>
        <v>-96.364317591830243</v>
      </c>
      <c r="AR30">
        <f t="shared" si="8"/>
        <v>-98.242510823353015</v>
      </c>
      <c r="AS30">
        <f t="shared" si="8"/>
        <v>6.3984532507829552</v>
      </c>
      <c r="AT30">
        <f t="shared" si="8"/>
        <v>6.9262214733950058</v>
      </c>
      <c r="AU30">
        <f t="shared" si="8"/>
        <v>-84.917836099175062</v>
      </c>
      <c r="AW30">
        <v>27</v>
      </c>
      <c r="AX30">
        <f>IF(Z30&gt;0, (R30*SUMPRODUCT(K30:$K$98, X30:$X$98)-K30*$AZ$3)/Z30, 0)</f>
        <v>1231.8696266768368</v>
      </c>
    </row>
    <row r="31" spans="5:50" x14ac:dyDescent="0.25">
      <c r="E31">
        <v>2031</v>
      </c>
      <c r="F31" s="5">
        <v>3.5571999999999999E-2</v>
      </c>
      <c r="G31" s="5">
        <v>7.0000000000000007E-2</v>
      </c>
      <c r="H31" s="5">
        <f t="shared" si="9"/>
        <v>0.12000000000000001</v>
      </c>
      <c r="I31" s="5">
        <f t="shared" si="10"/>
        <v>1.1200000000000001</v>
      </c>
      <c r="J31">
        <f t="shared" si="11"/>
        <v>0.89285714285714279</v>
      </c>
      <c r="K31">
        <f t="shared" si="21"/>
        <v>0.10710005825485512</v>
      </c>
      <c r="L31" s="2">
        <v>28</v>
      </c>
      <c r="M31" s="6">
        <v>2.7627288E-2</v>
      </c>
      <c r="Q31" s="4">
        <f t="shared" si="22"/>
        <v>25</v>
      </c>
      <c r="R31">
        <f t="shared" si="0"/>
        <v>50000</v>
      </c>
      <c r="S31">
        <f t="shared" si="1"/>
        <v>1187.0931513745334</v>
      </c>
      <c r="U31">
        <f t="shared" si="12"/>
        <v>2.7627288E-2</v>
      </c>
      <c r="V31">
        <f t="shared" si="13"/>
        <v>0.01</v>
      </c>
      <c r="W31">
        <f t="shared" si="14"/>
        <v>0.62631459581116777</v>
      </c>
      <c r="X31">
        <f t="shared" si="15"/>
        <v>1.7303373717078727E-2</v>
      </c>
      <c r="Y31">
        <f t="shared" si="16"/>
        <v>6.263145958111678E-3</v>
      </c>
      <c r="Z31">
        <f t="shared" si="17"/>
        <v>0.60274807613597736</v>
      </c>
      <c r="AB31">
        <f t="shared" si="18"/>
        <v>771.53792732415718</v>
      </c>
      <c r="AC31">
        <f t="shared" si="19"/>
        <v>715.51811318519458</v>
      </c>
      <c r="AE31">
        <f t="shared" si="2"/>
        <v>0</v>
      </c>
      <c r="AF31">
        <f t="shared" si="3"/>
        <v>0</v>
      </c>
      <c r="AG31">
        <f t="shared" si="3"/>
        <v>-15.068701903399434</v>
      </c>
      <c r="AH31">
        <f t="shared" si="4"/>
        <v>-865.16868585393638</v>
      </c>
      <c r="AI31">
        <f t="shared" si="5"/>
        <v>-880.2373877573358</v>
      </c>
      <c r="AJ31">
        <f t="shared" si="6"/>
        <v>56.019814138962602</v>
      </c>
      <c r="AK31">
        <f t="shared" si="20"/>
        <v>54.007654912691009</v>
      </c>
      <c r="AL31">
        <f t="shared" si="7"/>
        <v>-770.20991870568218</v>
      </c>
      <c r="AN31">
        <f t="shared" si="8"/>
        <v>0</v>
      </c>
      <c r="AO31">
        <f t="shared" si="8"/>
        <v>0</v>
      </c>
      <c r="AP31">
        <f t="shared" si="8"/>
        <v>-1.6138588516791257</v>
      </c>
      <c r="AQ31">
        <f t="shared" si="8"/>
        <v>-92.659616655233037</v>
      </c>
      <c r="AR31">
        <f t="shared" si="8"/>
        <v>-94.273475506912163</v>
      </c>
      <c r="AS31">
        <f t="shared" si="8"/>
        <v>5.9997253577090515</v>
      </c>
      <c r="AT31">
        <f t="shared" si="8"/>
        <v>5.7842229873573192</v>
      </c>
      <c r="AU31">
        <f t="shared" si="8"/>
        <v>-82.489527161845785</v>
      </c>
      <c r="AW31">
        <v>28</v>
      </c>
      <c r="AX31">
        <f>IF(Z31&gt;0, (R31*SUMPRODUCT(K31:$K$98, X31:$X$98)-K31*$AZ$3)/Z31, 0)</f>
        <v>1187.0931513745334</v>
      </c>
    </row>
    <row r="32" spans="5:50" x14ac:dyDescent="0.25">
      <c r="E32">
        <v>2032</v>
      </c>
      <c r="F32" s="5">
        <v>3.5571999999999999E-2</v>
      </c>
      <c r="G32" s="5">
        <v>7.0000000000000007E-2</v>
      </c>
      <c r="H32" s="5">
        <f t="shared" si="9"/>
        <v>0.12000000000000001</v>
      </c>
      <c r="I32" s="5">
        <f t="shared" si="10"/>
        <v>1.1200000000000001</v>
      </c>
      <c r="J32">
        <f t="shared" si="11"/>
        <v>0.89285714285714279</v>
      </c>
      <c r="K32">
        <f t="shared" si="21"/>
        <v>9.562505201326349E-2</v>
      </c>
      <c r="L32" s="2">
        <v>29</v>
      </c>
      <c r="M32" s="6">
        <v>3.0780427999999999E-2</v>
      </c>
      <c r="Q32" s="4">
        <f t="shared" si="22"/>
        <v>25</v>
      </c>
      <c r="R32">
        <f t="shared" si="0"/>
        <v>50000</v>
      </c>
      <c r="S32">
        <f t="shared" si="1"/>
        <v>1139.6007002681351</v>
      </c>
      <c r="U32">
        <f t="shared" si="12"/>
        <v>3.0780427999999999E-2</v>
      </c>
      <c r="V32">
        <f t="shared" si="13"/>
        <v>0.01</v>
      </c>
      <c r="W32">
        <f t="shared" si="14"/>
        <v>0.60274807613597736</v>
      </c>
      <c r="X32">
        <f t="shared" si="15"/>
        <v>1.8552843759641967E-2</v>
      </c>
      <c r="Y32">
        <f t="shared" si="16"/>
        <v>6.0274807613597738E-3</v>
      </c>
      <c r="Z32">
        <f t="shared" si="17"/>
        <v>0.57816775161497569</v>
      </c>
      <c r="AB32">
        <f t="shared" si="18"/>
        <v>715.51811318519458</v>
      </c>
      <c r="AC32">
        <f t="shared" si="19"/>
        <v>658.88037461287956</v>
      </c>
      <c r="AE32">
        <f t="shared" si="2"/>
        <v>0</v>
      </c>
      <c r="AF32">
        <f t="shared" si="3"/>
        <v>0</v>
      </c>
      <c r="AG32">
        <f t="shared" si="3"/>
        <v>-14.454193790374392</v>
      </c>
      <c r="AH32">
        <f t="shared" si="4"/>
        <v>-927.64218798209833</v>
      </c>
      <c r="AI32">
        <f t="shared" si="5"/>
        <v>-942.09638177247268</v>
      </c>
      <c r="AJ32">
        <f t="shared" si="6"/>
        <v>56.637738572315016</v>
      </c>
      <c r="AK32">
        <f t="shared" si="20"/>
        <v>50.086267922963629</v>
      </c>
      <c r="AL32">
        <f t="shared" si="7"/>
        <v>-835.37237527719401</v>
      </c>
      <c r="AN32">
        <f t="shared" si="8"/>
        <v>0</v>
      </c>
      <c r="AO32">
        <f t="shared" si="8"/>
        <v>0</v>
      </c>
      <c r="AP32">
        <f t="shared" si="8"/>
        <v>-1.3821830330143414</v>
      </c>
      <c r="AQ32">
        <f t="shared" si="8"/>
        <v>-88.705832475485707</v>
      </c>
      <c r="AR32">
        <f t="shared" si="8"/>
        <v>-90.088015508500035</v>
      </c>
      <c r="AS32">
        <f t="shared" si="8"/>
        <v>5.4159866968912436</v>
      </c>
      <c r="AT32">
        <f t="shared" si="8"/>
        <v>4.7895019752836481</v>
      </c>
      <c r="AU32">
        <f t="shared" si="8"/>
        <v>-79.882526836325141</v>
      </c>
      <c r="AW32">
        <v>29</v>
      </c>
      <c r="AX32">
        <f>IF(Z32&gt;0, (R32*SUMPRODUCT(K32:$K$98, X32:$X$98)-K32*$AZ$3)/Z32, 0)</f>
        <v>1139.6007002681351</v>
      </c>
    </row>
    <row r="33" spans="5:50" x14ac:dyDescent="0.25">
      <c r="E33">
        <v>2033</v>
      </c>
      <c r="F33" s="5">
        <v>3.5571999999999999E-2</v>
      </c>
      <c r="G33" s="5">
        <v>7.0000000000000007E-2</v>
      </c>
      <c r="H33" s="5">
        <f t="shared" si="9"/>
        <v>0.12000000000000001</v>
      </c>
      <c r="I33" s="5">
        <f t="shared" si="10"/>
        <v>1.1200000000000001</v>
      </c>
      <c r="J33">
        <f t="shared" si="11"/>
        <v>0.89285714285714279</v>
      </c>
      <c r="K33">
        <f t="shared" si="21"/>
        <v>8.5379510726128108E-2</v>
      </c>
      <c r="L33" s="2">
        <v>30</v>
      </c>
      <c r="M33" s="6">
        <v>3.4133669999999998E-2</v>
      </c>
      <c r="Q33" s="4">
        <f t="shared" si="22"/>
        <v>25</v>
      </c>
      <c r="R33">
        <f t="shared" si="0"/>
        <v>50000</v>
      </c>
      <c r="S33">
        <f t="shared" si="1"/>
        <v>1089.9045484639282</v>
      </c>
      <c r="U33">
        <f t="shared" si="12"/>
        <v>3.4133669999999998E-2</v>
      </c>
      <c r="V33">
        <f t="shared" si="13"/>
        <v>0.01</v>
      </c>
      <c r="W33">
        <f t="shared" si="14"/>
        <v>0.57816775161497569</v>
      </c>
      <c r="X33">
        <f t="shared" si="15"/>
        <v>1.9734987238267547E-2</v>
      </c>
      <c r="Y33">
        <f t="shared" si="16"/>
        <v>5.7816775161497573E-3</v>
      </c>
      <c r="Z33">
        <f t="shared" si="17"/>
        <v>0.55265108686055842</v>
      </c>
      <c r="AB33">
        <f t="shared" si="18"/>
        <v>658.88037461287956</v>
      </c>
      <c r="AC33">
        <f t="shared" si="19"/>
        <v>602.33693328285608</v>
      </c>
      <c r="AE33">
        <f t="shared" si="2"/>
        <v>0</v>
      </c>
      <c r="AF33">
        <f t="shared" si="3"/>
        <v>0</v>
      </c>
      <c r="AG33">
        <f t="shared" si="3"/>
        <v>-13.81627717151396</v>
      </c>
      <c r="AH33">
        <f t="shared" si="4"/>
        <v>-986.74936191337736</v>
      </c>
      <c r="AI33">
        <f t="shared" si="5"/>
        <v>-1000.5656390848914</v>
      </c>
      <c r="AJ33">
        <f t="shared" si="6"/>
        <v>56.543441330023484</v>
      </c>
      <c r="AK33">
        <f t="shared" si="20"/>
        <v>46.121626222901575</v>
      </c>
      <c r="AL33">
        <f t="shared" si="7"/>
        <v>-897.90057153196631</v>
      </c>
      <c r="AN33">
        <f t="shared" si="8"/>
        <v>0</v>
      </c>
      <c r="AO33">
        <f t="shared" si="8"/>
        <v>0</v>
      </c>
      <c r="AP33">
        <f t="shared" si="8"/>
        <v>-1.1796269849604351</v>
      </c>
      <c r="AQ33">
        <f t="shared" si="8"/>
        <v>-84.248177729483274</v>
      </c>
      <c r="AR33">
        <f t="shared" si="8"/>
        <v>-85.42780471444371</v>
      </c>
      <c r="AS33">
        <f t="shared" si="8"/>
        <v>4.8276513555289355</v>
      </c>
      <c r="AT33">
        <f t="shared" si="8"/>
        <v>3.9378418808046964</v>
      </c>
      <c r="AU33">
        <f t="shared" si="8"/>
        <v>-76.66231147811007</v>
      </c>
      <c r="AW33">
        <v>30</v>
      </c>
      <c r="AX33">
        <f>IF(Z33&gt;0, (R33*SUMPRODUCT(K33:$K$98, X33:$X$98)-K33*$AZ$3)/Z33, 0)</f>
        <v>1089.9045484639282</v>
      </c>
    </row>
    <row r="34" spans="5:50" x14ac:dyDescent="0.25">
      <c r="E34">
        <v>2034</v>
      </c>
      <c r="F34" s="5">
        <v>3.5571999999999999E-2</v>
      </c>
      <c r="G34" s="5">
        <v>7.0000000000000007E-2</v>
      </c>
      <c r="H34" s="5">
        <f t="shared" si="9"/>
        <v>0.12000000000000001</v>
      </c>
      <c r="I34" s="5">
        <f t="shared" si="10"/>
        <v>1.1200000000000001</v>
      </c>
      <c r="J34">
        <f t="shared" si="11"/>
        <v>0.89285714285714279</v>
      </c>
      <c r="K34">
        <f t="shared" si="21"/>
        <v>7.6231706005471522E-2</v>
      </c>
      <c r="L34" s="2">
        <v>31</v>
      </c>
      <c r="M34" s="6">
        <v>3.7867151000000002E-2</v>
      </c>
      <c r="Q34" s="4">
        <f t="shared" si="22"/>
        <v>25</v>
      </c>
      <c r="R34">
        <f t="shared" si="0"/>
        <v>50000</v>
      </c>
      <c r="S34">
        <f t="shared" si="1"/>
        <v>1039.1638729264762</v>
      </c>
      <c r="U34">
        <f t="shared" si="12"/>
        <v>3.7867151000000002E-2</v>
      </c>
      <c r="V34">
        <f t="shared" si="13"/>
        <v>0.01</v>
      </c>
      <c r="W34">
        <f t="shared" si="14"/>
        <v>0.55265108686055842</v>
      </c>
      <c r="X34">
        <f t="shared" si="15"/>
        <v>2.0927322156462883E-2</v>
      </c>
      <c r="Y34">
        <f t="shared" si="16"/>
        <v>5.5265108686055843E-3</v>
      </c>
      <c r="Z34">
        <f t="shared" si="17"/>
        <v>0.52619725383548999</v>
      </c>
      <c r="AB34">
        <f t="shared" si="18"/>
        <v>602.33693328285608</v>
      </c>
      <c r="AC34">
        <f t="shared" si="19"/>
        <v>546.80517621896388</v>
      </c>
      <c r="AE34">
        <f t="shared" si="2"/>
        <v>0</v>
      </c>
      <c r="AF34">
        <f t="shared" si="3"/>
        <v>0</v>
      </c>
      <c r="AG34">
        <f t="shared" si="3"/>
        <v>-13.154931345887249</v>
      </c>
      <c r="AH34">
        <f t="shared" si="4"/>
        <v>-1046.3661078231441</v>
      </c>
      <c r="AI34">
        <f t="shared" si="5"/>
        <v>-1059.5210391690314</v>
      </c>
      <c r="AJ34">
        <f t="shared" si="6"/>
        <v>55.531757063892201</v>
      </c>
      <c r="AK34">
        <f t="shared" si="20"/>
        <v>42.163585329799929</v>
      </c>
      <c r="AL34">
        <f t="shared" si="7"/>
        <v>-961.82569677533922</v>
      </c>
      <c r="AN34">
        <f t="shared" si="8"/>
        <v>0</v>
      </c>
      <c r="AO34">
        <f t="shared" si="8"/>
        <v>0</v>
      </c>
      <c r="AP34">
        <f t="shared" si="8"/>
        <v>-1.0028228588818386</v>
      </c>
      <c r="AQ34">
        <f t="shared" si="8"/>
        <v>-79.766273505663435</v>
      </c>
      <c r="AR34">
        <f t="shared" si="8"/>
        <v>-80.769096364545277</v>
      </c>
      <c r="AS34">
        <f t="shared" si="8"/>
        <v>4.2332805784618968</v>
      </c>
      <c r="AT34">
        <f t="shared" si="8"/>
        <v>3.2142020409979204</v>
      </c>
      <c r="AU34">
        <f t="shared" ref="AU34:AU89" si="23">AL34*$K34</f>
        <v>-73.321613745085457</v>
      </c>
      <c r="AW34">
        <v>31</v>
      </c>
      <c r="AX34">
        <f>IF(Z34&gt;0, (R34*SUMPRODUCT(K34:$K$98, X34:$X$98)-K34*$AZ$3)/Z34, 0)</f>
        <v>1039.1638729264762</v>
      </c>
    </row>
    <row r="35" spans="5:50" x14ac:dyDescent="0.25">
      <c r="E35">
        <v>2035</v>
      </c>
      <c r="F35" s="5">
        <v>3.5571999999999999E-2</v>
      </c>
      <c r="G35" s="5">
        <v>7.0000000000000007E-2</v>
      </c>
      <c r="H35" s="5">
        <f t="shared" si="9"/>
        <v>0.12000000000000001</v>
      </c>
      <c r="I35" s="5">
        <f t="shared" si="10"/>
        <v>1.1200000000000001</v>
      </c>
      <c r="J35">
        <f t="shared" si="11"/>
        <v>0.89285714285714279</v>
      </c>
      <c r="K35">
        <f t="shared" si="21"/>
        <v>6.8064023219171002E-2</v>
      </c>
      <c r="L35" s="2">
        <v>32</v>
      </c>
      <c r="M35" s="6">
        <v>4.2172894000000002E-2</v>
      </c>
      <c r="Q35" s="4">
        <f t="shared" si="22"/>
        <v>25</v>
      </c>
      <c r="R35">
        <f t="shared" si="0"/>
        <v>50000</v>
      </c>
      <c r="S35">
        <f t="shared" si="1"/>
        <v>987.83853836949743</v>
      </c>
      <c r="U35">
        <f t="shared" si="12"/>
        <v>4.2172894000000002E-2</v>
      </c>
      <c r="V35">
        <f t="shared" si="13"/>
        <v>0.01</v>
      </c>
      <c r="W35">
        <f t="shared" si="14"/>
        <v>0.52619725383548999</v>
      </c>
      <c r="X35">
        <f t="shared" si="15"/>
        <v>2.2191261009095214E-2</v>
      </c>
      <c r="Y35">
        <f t="shared" si="16"/>
        <v>5.2619725383548999E-3</v>
      </c>
      <c r="Z35">
        <f t="shared" si="17"/>
        <v>0.49874402028803988</v>
      </c>
      <c r="AB35">
        <f t="shared" si="18"/>
        <v>546.80517621896388</v>
      </c>
      <c r="AC35">
        <f t="shared" si="19"/>
        <v>492.6785640218643</v>
      </c>
      <c r="AE35">
        <f t="shared" si="2"/>
        <v>0</v>
      </c>
      <c r="AF35">
        <f t="shared" ref="AF35:AG66" si="24">-$Z35*P35</f>
        <v>0</v>
      </c>
      <c r="AG35">
        <f t="shared" si="24"/>
        <v>-12.468600507200996</v>
      </c>
      <c r="AH35">
        <f t="shared" si="4"/>
        <v>-1109.5630504547607</v>
      </c>
      <c r="AI35">
        <f t="shared" si="5"/>
        <v>-1122.0316509619618</v>
      </c>
      <c r="AJ35">
        <f t="shared" si="6"/>
        <v>54.126612197099575</v>
      </c>
      <c r="AK35">
        <f t="shared" si="20"/>
        <v>38.276362335327477</v>
      </c>
      <c r="AL35">
        <f t="shared" si="7"/>
        <v>-1029.6286764295346</v>
      </c>
      <c r="AN35">
        <f t="shared" ref="AN35:AT66" si="25">AE35*$K35</f>
        <v>0</v>
      </c>
      <c r="AO35">
        <f t="shared" si="25"/>
        <v>0</v>
      </c>
      <c r="AP35">
        <f t="shared" si="25"/>
        <v>-0.84866311443269593</v>
      </c>
      <c r="AQ35">
        <f t="shared" si="25"/>
        <v>-75.521325229287044</v>
      </c>
      <c r="AR35">
        <f t="shared" si="25"/>
        <v>-76.36998834371974</v>
      </c>
      <c r="AS35">
        <f t="shared" si="25"/>
        <v>3.6840749893584497</v>
      </c>
      <c r="AT35">
        <f t="shared" si="25"/>
        <v>2.6052432147371318</v>
      </c>
      <c r="AU35">
        <f t="shared" si="23"/>
        <v>-70.080670139624146</v>
      </c>
      <c r="AW35">
        <v>32</v>
      </c>
      <c r="AX35">
        <f>IF(Z35&gt;0, (R35*SUMPRODUCT(K35:$K$98, X35:$X$98)-K35*$AZ$3)/Z35, 0)</f>
        <v>987.83853836949743</v>
      </c>
    </row>
    <row r="36" spans="5:50" x14ac:dyDescent="0.25">
      <c r="E36">
        <v>2036</v>
      </c>
      <c r="F36" s="5">
        <v>3.5571999999999999E-2</v>
      </c>
      <c r="G36" s="5">
        <v>7.0000000000000007E-2</v>
      </c>
      <c r="H36" s="5">
        <f t="shared" si="9"/>
        <v>0.12000000000000001</v>
      </c>
      <c r="I36" s="5">
        <f t="shared" si="10"/>
        <v>1.1200000000000001</v>
      </c>
      <c r="J36">
        <f t="shared" si="11"/>
        <v>0.89285714285714279</v>
      </c>
      <c r="K36">
        <f t="shared" si="21"/>
        <v>6.0771449302831244E-2</v>
      </c>
      <c r="L36" s="2">
        <v>33</v>
      </c>
      <c r="M36" s="6">
        <v>4.6777600000000003E-2</v>
      </c>
      <c r="Q36" s="4">
        <f t="shared" si="22"/>
        <v>25</v>
      </c>
      <c r="R36">
        <f t="shared" si="0"/>
        <v>50000</v>
      </c>
      <c r="S36">
        <f t="shared" si="1"/>
        <v>935.4272426918086</v>
      </c>
      <c r="U36">
        <f t="shared" si="12"/>
        <v>4.6777600000000003E-2</v>
      </c>
      <c r="V36">
        <f t="shared" si="13"/>
        <v>0.01</v>
      </c>
      <c r="W36">
        <f t="shared" si="14"/>
        <v>0.49874402028803988</v>
      </c>
      <c r="X36">
        <f t="shared" si="15"/>
        <v>2.3330048283425817E-2</v>
      </c>
      <c r="Y36">
        <f t="shared" si="16"/>
        <v>4.9874402028803992E-3</v>
      </c>
      <c r="Z36">
        <f t="shared" si="17"/>
        <v>0.47042653180173366</v>
      </c>
      <c r="AB36">
        <f t="shared" si="18"/>
        <v>492.6785640218643</v>
      </c>
      <c r="AC36">
        <f t="shared" si="19"/>
        <v>440.04979353236615</v>
      </c>
      <c r="AE36">
        <f t="shared" si="2"/>
        <v>0</v>
      </c>
      <c r="AF36">
        <f t="shared" si="24"/>
        <v>0</v>
      </c>
      <c r="AG36">
        <f t="shared" si="24"/>
        <v>-11.760663295043342</v>
      </c>
      <c r="AH36">
        <f t="shared" si="4"/>
        <v>-1166.5024141712909</v>
      </c>
      <c r="AI36">
        <f t="shared" si="5"/>
        <v>-1178.2630774663342</v>
      </c>
      <c r="AJ36">
        <f t="shared" si="6"/>
        <v>52.628770489498152</v>
      </c>
      <c r="AK36">
        <f t="shared" si="20"/>
        <v>34.487499481530506</v>
      </c>
      <c r="AL36">
        <f t="shared" si="7"/>
        <v>-1091.1468074953054</v>
      </c>
      <c r="AN36">
        <f t="shared" si="25"/>
        <v>0</v>
      </c>
      <c r="AO36">
        <f t="shared" si="25"/>
        <v>0</v>
      </c>
      <c r="AP36">
        <f t="shared" si="25"/>
        <v>-0.71471255320239468</v>
      </c>
      <c r="AQ36">
        <f t="shared" si="25"/>
        <v>-70.890042324440856</v>
      </c>
      <c r="AR36">
        <f t="shared" si="25"/>
        <v>-71.604754877643245</v>
      </c>
      <c r="AS36">
        <f t="shared" si="25"/>
        <v>3.1983266576728782</v>
      </c>
      <c r="AT36">
        <f t="shared" si="25"/>
        <v>2.09585532632325</v>
      </c>
      <c r="AU36">
        <f t="shared" si="23"/>
        <v>-66.310572893647119</v>
      </c>
      <c r="AW36">
        <v>33</v>
      </c>
      <c r="AX36">
        <f>IF(Z36&gt;0, (R36*SUMPRODUCT(K36:$K$98, X36:$X$98)-K36*$AZ$3)/Z36, 0)</f>
        <v>935.4272426918086</v>
      </c>
    </row>
    <row r="37" spans="5:50" x14ac:dyDescent="0.25">
      <c r="E37">
        <v>2037</v>
      </c>
      <c r="F37" s="5">
        <v>3.5571999999999999E-2</v>
      </c>
      <c r="G37" s="5">
        <v>7.0000000000000007E-2</v>
      </c>
      <c r="H37" s="5">
        <f t="shared" si="9"/>
        <v>0.12000000000000001</v>
      </c>
      <c r="I37" s="5">
        <f t="shared" si="10"/>
        <v>1.1200000000000001</v>
      </c>
      <c r="J37">
        <f t="shared" si="11"/>
        <v>0.89285714285714279</v>
      </c>
      <c r="K37">
        <f t="shared" si="21"/>
        <v>5.4260222591813609E-2</v>
      </c>
      <c r="L37" s="2">
        <v>34</v>
      </c>
      <c r="M37" s="6">
        <v>5.1668436999999998E-2</v>
      </c>
      <c r="Q37" s="4">
        <f t="shared" si="22"/>
        <v>25</v>
      </c>
      <c r="R37">
        <f t="shared" si="0"/>
        <v>50000</v>
      </c>
      <c r="S37">
        <f t="shared" si="1"/>
        <v>882.61294729373526</v>
      </c>
      <c r="U37">
        <f t="shared" si="12"/>
        <v>5.1668436999999998E-2</v>
      </c>
      <c r="V37">
        <f t="shared" si="13"/>
        <v>0.01</v>
      </c>
      <c r="W37">
        <f t="shared" si="14"/>
        <v>0.47042653180173366</v>
      </c>
      <c r="X37">
        <f t="shared" si="15"/>
        <v>2.430620362152637E-2</v>
      </c>
      <c r="Y37">
        <f t="shared" si="16"/>
        <v>4.7042653180173364E-3</v>
      </c>
      <c r="Z37">
        <f t="shared" si="17"/>
        <v>0.44141606286218998</v>
      </c>
      <c r="AB37">
        <f t="shared" si="18"/>
        <v>440.04979353236615</v>
      </c>
      <c r="AC37">
        <f t="shared" si="19"/>
        <v>389.5995322255942</v>
      </c>
      <c r="AE37">
        <f t="shared" si="2"/>
        <v>0</v>
      </c>
      <c r="AF37">
        <f t="shared" si="24"/>
        <v>0</v>
      </c>
      <c r="AG37">
        <f t="shared" si="24"/>
        <v>-11.03540157155475</v>
      </c>
      <c r="AH37">
        <f t="shared" si="4"/>
        <v>-1215.3101810763185</v>
      </c>
      <c r="AI37">
        <f t="shared" si="5"/>
        <v>-1226.3455826478732</v>
      </c>
      <c r="AJ37">
        <f t="shared" si="6"/>
        <v>50.450261306771949</v>
      </c>
      <c r="AK37">
        <f t="shared" si="20"/>
        <v>30.803485547265634</v>
      </c>
      <c r="AL37">
        <f t="shared" si="7"/>
        <v>-1145.0918357938358</v>
      </c>
      <c r="AN37">
        <f t="shared" si="25"/>
        <v>0</v>
      </c>
      <c r="AO37">
        <f t="shared" si="25"/>
        <v>0</v>
      </c>
      <c r="AP37">
        <f t="shared" si="25"/>
        <v>-0.59878334566261049</v>
      </c>
      <c r="AQ37">
        <f t="shared" si="25"/>
        <v>-65.943000943298344</v>
      </c>
      <c r="AR37">
        <f t="shared" si="25"/>
        <v>-66.541784288960955</v>
      </c>
      <c r="AS37">
        <f t="shared" si="25"/>
        <v>2.7374424083206073</v>
      </c>
      <c r="AT37">
        <f t="shared" si="25"/>
        <v>1.6714039823983466</v>
      </c>
      <c r="AU37">
        <f t="shared" si="23"/>
        <v>-62.132937898242005</v>
      </c>
      <c r="AW37">
        <v>34</v>
      </c>
      <c r="AX37">
        <f>IF(Z37&gt;0, (R37*SUMPRODUCT(K37:$K$98, X37:$X$98)-K37*$AZ$3)/Z37, 0)</f>
        <v>882.61294729373526</v>
      </c>
    </row>
    <row r="38" spans="5:50" x14ac:dyDescent="0.25">
      <c r="E38">
        <v>2038</v>
      </c>
      <c r="F38" s="5">
        <v>3.5571999999999999E-2</v>
      </c>
      <c r="G38" s="5">
        <v>7.0000000000000007E-2</v>
      </c>
      <c r="H38" s="5">
        <f t="shared" si="9"/>
        <v>0.12000000000000001</v>
      </c>
      <c r="I38" s="5">
        <f t="shared" si="10"/>
        <v>1.1200000000000001</v>
      </c>
      <c r="J38">
        <f t="shared" si="11"/>
        <v>0.89285714285714279</v>
      </c>
      <c r="K38">
        <f t="shared" si="21"/>
        <v>4.8446627314119292E-2</v>
      </c>
      <c r="L38" s="2">
        <v>35</v>
      </c>
      <c r="M38" s="6">
        <v>5.7177164000000003E-2</v>
      </c>
      <c r="Q38" s="4">
        <f t="shared" si="22"/>
        <v>25</v>
      </c>
      <c r="R38">
        <f t="shared" si="0"/>
        <v>50000</v>
      </c>
      <c r="S38">
        <f t="shared" si="1"/>
        <v>830.34743133197492</v>
      </c>
      <c r="U38">
        <f t="shared" si="12"/>
        <v>5.7177164000000003E-2</v>
      </c>
      <c r="V38">
        <f t="shared" si="13"/>
        <v>0.01</v>
      </c>
      <c r="W38">
        <f t="shared" si="14"/>
        <v>0.44141606286218998</v>
      </c>
      <c r="X38">
        <f t="shared" si="15"/>
        <v>2.5238918618505746E-2</v>
      </c>
      <c r="Y38">
        <f t="shared" si="16"/>
        <v>4.4141606286218996E-3</v>
      </c>
      <c r="Z38">
        <f t="shared" si="17"/>
        <v>0.41176298361506236</v>
      </c>
      <c r="AB38">
        <f t="shared" si="18"/>
        <v>389.5995322255942</v>
      </c>
      <c r="AC38">
        <f t="shared" si="19"/>
        <v>341.90633576235712</v>
      </c>
      <c r="AE38">
        <f t="shared" si="2"/>
        <v>0</v>
      </c>
      <c r="AF38">
        <f t="shared" si="24"/>
        <v>0</v>
      </c>
      <c r="AG38">
        <f t="shared" si="24"/>
        <v>-10.294074590376558</v>
      </c>
      <c r="AH38">
        <f t="shared" si="4"/>
        <v>-1261.9459309252873</v>
      </c>
      <c r="AI38">
        <f t="shared" si="5"/>
        <v>-1272.2400055156638</v>
      </c>
      <c r="AJ38">
        <f t="shared" si="6"/>
        <v>47.693196463237086</v>
      </c>
      <c r="AK38">
        <f t="shared" si="20"/>
        <v>27.271967255791598</v>
      </c>
      <c r="AL38">
        <f t="shared" si="7"/>
        <v>-1197.2748417966352</v>
      </c>
      <c r="AN38">
        <f t="shared" si="25"/>
        <v>0</v>
      </c>
      <c r="AO38">
        <f t="shared" si="25"/>
        <v>0</v>
      </c>
      <c r="AP38">
        <f t="shared" si="25"/>
        <v>-0.49871319522371832</v>
      </c>
      <c r="AQ38">
        <f t="shared" si="25"/>
        <v>-61.137024206106716</v>
      </c>
      <c r="AR38">
        <f t="shared" si="25"/>
        <v>-61.635737401330438</v>
      </c>
      <c r="AS38">
        <f t="shared" si="25"/>
        <v>2.3105745144735192</v>
      </c>
      <c r="AT38">
        <f t="shared" si="25"/>
        <v>1.3212348337642001</v>
      </c>
      <c r="AU38">
        <f t="shared" si="23"/>
        <v>-58.003928053092721</v>
      </c>
      <c r="AW38">
        <v>35</v>
      </c>
      <c r="AX38">
        <f>IF(Z38&gt;0, (R38*SUMPRODUCT(K38:$K$98, X38:$X$98)-K38*$AZ$3)/Z38, 0)</f>
        <v>830.34743133197492</v>
      </c>
    </row>
    <row r="39" spans="5:50" x14ac:dyDescent="0.25">
      <c r="E39">
        <v>2039</v>
      </c>
      <c r="F39" s="5">
        <v>3.5571999999999999E-2</v>
      </c>
      <c r="G39" s="5">
        <v>7.0000000000000007E-2</v>
      </c>
      <c r="H39" s="5">
        <f t="shared" si="9"/>
        <v>0.12000000000000001</v>
      </c>
      <c r="I39" s="5">
        <f t="shared" si="10"/>
        <v>1.1200000000000001</v>
      </c>
      <c r="J39">
        <f t="shared" si="11"/>
        <v>0.89285714285714279</v>
      </c>
      <c r="K39">
        <f t="shared" si="21"/>
        <v>4.3255917244749365E-2</v>
      </c>
      <c r="L39" s="2">
        <v>36</v>
      </c>
      <c r="M39" s="6">
        <v>6.3388860000000005E-2</v>
      </c>
      <c r="Q39" s="4">
        <f t="shared" si="22"/>
        <v>25</v>
      </c>
      <c r="R39">
        <f t="shared" si="0"/>
        <v>50000</v>
      </c>
      <c r="S39">
        <f t="shared" si="1"/>
        <v>778.58294012450369</v>
      </c>
      <c r="U39">
        <f t="shared" si="12"/>
        <v>6.3388860000000005E-2</v>
      </c>
      <c r="V39">
        <f t="shared" si="13"/>
        <v>0.01</v>
      </c>
      <c r="W39">
        <f t="shared" si="14"/>
        <v>0.41176298361506236</v>
      </c>
      <c r="X39">
        <f t="shared" si="15"/>
        <v>2.6101186121557485E-2</v>
      </c>
      <c r="Y39">
        <f t="shared" si="16"/>
        <v>4.1176298361506238E-3</v>
      </c>
      <c r="Z39">
        <f t="shared" si="17"/>
        <v>0.38154416765735427</v>
      </c>
      <c r="AB39">
        <f t="shared" si="18"/>
        <v>341.90633576235712</v>
      </c>
      <c r="AC39">
        <f t="shared" si="19"/>
        <v>297.06377984201947</v>
      </c>
      <c r="AE39">
        <f t="shared" si="2"/>
        <v>0</v>
      </c>
      <c r="AF39">
        <f t="shared" si="24"/>
        <v>0</v>
      </c>
      <c r="AG39">
        <f t="shared" si="24"/>
        <v>-9.5386041914338566</v>
      </c>
      <c r="AH39">
        <f t="shared" si="4"/>
        <v>-1305.0593060778742</v>
      </c>
      <c r="AI39">
        <f t="shared" si="5"/>
        <v>-1314.5979102693082</v>
      </c>
      <c r="AJ39">
        <f t="shared" si="6"/>
        <v>44.842555920337645</v>
      </c>
      <c r="AK39">
        <f t="shared" si="20"/>
        <v>23.933443503365002</v>
      </c>
      <c r="AL39">
        <f t="shared" si="7"/>
        <v>-1245.8219108456055</v>
      </c>
      <c r="AN39">
        <f t="shared" si="25"/>
        <v>0</v>
      </c>
      <c r="AO39">
        <f t="shared" si="25"/>
        <v>0</v>
      </c>
      <c r="AP39">
        <f t="shared" si="25"/>
        <v>-0.41260107353508235</v>
      </c>
      <c r="AQ39">
        <f t="shared" si="25"/>
        <v>-56.451537343194559</v>
      </c>
      <c r="AR39">
        <f t="shared" si="25"/>
        <v>-56.864138416729645</v>
      </c>
      <c r="AS39">
        <f t="shared" si="25"/>
        <v>1.9397058879331708</v>
      </c>
      <c r="AT39">
        <f t="shared" si="25"/>
        <v>1.0352630515634409</v>
      </c>
      <c r="AU39">
        <f t="shared" si="23"/>
        <v>-53.889169477233033</v>
      </c>
      <c r="AW39">
        <v>36</v>
      </c>
      <c r="AX39">
        <f>IF(Z39&gt;0, (R39*SUMPRODUCT(K39:$K$98, X39:$X$98)-K39*$AZ$3)/Z39, 0)</f>
        <v>778.58294012450369</v>
      </c>
    </row>
    <row r="40" spans="5:50" x14ac:dyDescent="0.25">
      <c r="E40">
        <v>2040</v>
      </c>
      <c r="F40" s="5">
        <v>3.5571999999999999E-2</v>
      </c>
      <c r="G40" s="5">
        <v>7.0000000000000007E-2</v>
      </c>
      <c r="H40" s="5">
        <f t="shared" si="9"/>
        <v>0.12000000000000001</v>
      </c>
      <c r="I40" s="5">
        <f t="shared" si="10"/>
        <v>1.1200000000000001</v>
      </c>
      <c r="J40">
        <f t="shared" si="11"/>
        <v>0.89285714285714279</v>
      </c>
      <c r="K40">
        <f t="shared" si="21"/>
        <v>3.8621354682811929E-2</v>
      </c>
      <c r="L40" s="2">
        <v>37</v>
      </c>
      <c r="M40" s="6">
        <v>7.0498397000000004E-2</v>
      </c>
      <c r="Q40" s="4">
        <f t="shared" si="22"/>
        <v>25</v>
      </c>
      <c r="R40">
        <f t="shared" si="0"/>
        <v>50000</v>
      </c>
      <c r="S40">
        <f t="shared" si="1"/>
        <v>727.30533397043644</v>
      </c>
      <c r="U40">
        <f t="shared" si="12"/>
        <v>7.0498397000000004E-2</v>
      </c>
      <c r="V40">
        <f t="shared" si="13"/>
        <v>0.01</v>
      </c>
      <c r="W40">
        <f t="shared" si="14"/>
        <v>0.38154416765735427</v>
      </c>
      <c r="X40">
        <f t="shared" si="15"/>
        <v>2.6898252204542724E-2</v>
      </c>
      <c r="Y40">
        <f t="shared" si="16"/>
        <v>3.815441676573543E-3</v>
      </c>
      <c r="Z40">
        <f t="shared" si="17"/>
        <v>0.35083047377623799</v>
      </c>
      <c r="AB40">
        <f t="shared" si="18"/>
        <v>297.06377984201947</v>
      </c>
      <c r="AC40">
        <f t="shared" si="19"/>
        <v>255.16087489683321</v>
      </c>
      <c r="AE40">
        <f t="shared" si="2"/>
        <v>0</v>
      </c>
      <c r="AF40">
        <f t="shared" si="24"/>
        <v>0</v>
      </c>
      <c r="AG40">
        <f t="shared" si="24"/>
        <v>-8.7707618444059499</v>
      </c>
      <c r="AH40">
        <f t="shared" si="4"/>
        <v>-1344.9126102271362</v>
      </c>
      <c r="AI40">
        <f t="shared" si="5"/>
        <v>-1353.6833720715422</v>
      </c>
      <c r="AJ40">
        <f t="shared" si="6"/>
        <v>41.902904945186265</v>
      </c>
      <c r="AK40">
        <f t="shared" si="20"/>
        <v>20.794464588941366</v>
      </c>
      <c r="AL40">
        <f t="shared" si="7"/>
        <v>-1290.9860025374146</v>
      </c>
      <c r="AN40">
        <f t="shared" si="25"/>
        <v>0</v>
      </c>
      <c r="AO40">
        <f t="shared" si="25"/>
        <v>0</v>
      </c>
      <c r="AP40">
        <f t="shared" si="25"/>
        <v>-0.33873870403127593</v>
      </c>
      <c r="AQ40">
        <f t="shared" si="25"/>
        <v>-51.942346936968619</v>
      </c>
      <c r="AR40">
        <f t="shared" si="25"/>
        <v>-52.281085640999898</v>
      </c>
      <c r="AS40">
        <f t="shared" si="25"/>
        <v>1.6183469541281927</v>
      </c>
      <c r="AT40">
        <f t="shared" si="25"/>
        <v>0.80311039232867742</v>
      </c>
      <c r="AU40">
        <f t="shared" si="23"/>
        <v>-49.859628294543029</v>
      </c>
      <c r="AW40">
        <v>37</v>
      </c>
      <c r="AX40">
        <f>IF(Z40&gt;0, (R40*SUMPRODUCT(K40:$K$98, X40:$X$98)-K40*$AZ$3)/Z40, 0)</f>
        <v>727.30533397043644</v>
      </c>
    </row>
    <row r="41" spans="5:50" x14ac:dyDescent="0.25">
      <c r="E41">
        <v>2041</v>
      </c>
      <c r="F41" s="5">
        <v>3.5571999999999999E-2</v>
      </c>
      <c r="G41" s="5">
        <v>7.0000000000000007E-2</v>
      </c>
      <c r="H41" s="5">
        <f t="shared" si="9"/>
        <v>0.12000000000000001</v>
      </c>
      <c r="I41" s="5">
        <f t="shared" si="10"/>
        <v>1.1200000000000001</v>
      </c>
      <c r="J41">
        <f t="shared" si="11"/>
        <v>0.89285714285714279</v>
      </c>
      <c r="K41">
        <f t="shared" si="21"/>
        <v>3.4483352395367789E-2</v>
      </c>
      <c r="L41" s="2">
        <v>38</v>
      </c>
      <c r="M41" s="6">
        <v>7.8701599999999997E-2</v>
      </c>
      <c r="Q41" s="4">
        <f t="shared" si="22"/>
        <v>25</v>
      </c>
      <c r="R41">
        <f t="shared" si="0"/>
        <v>50000</v>
      </c>
      <c r="S41">
        <f t="shared" si="1"/>
        <v>676.26140370435803</v>
      </c>
      <c r="U41">
        <f t="shared" si="12"/>
        <v>7.8701599999999997E-2</v>
      </c>
      <c r="V41">
        <f t="shared" si="13"/>
        <v>0.01</v>
      </c>
      <c r="W41">
        <f t="shared" si="14"/>
        <v>0.35083047377623799</v>
      </c>
      <c r="X41">
        <f t="shared" si="15"/>
        <v>2.7610919614947972E-2</v>
      </c>
      <c r="Y41">
        <f t="shared" si="16"/>
        <v>3.5083047377623801E-3</v>
      </c>
      <c r="Z41">
        <f t="shared" si="17"/>
        <v>0.31971124942352763</v>
      </c>
      <c r="AB41">
        <f t="shared" si="18"/>
        <v>255.16087489683321</v>
      </c>
      <c r="AC41">
        <f t="shared" si="19"/>
        <v>216.20837831522891</v>
      </c>
      <c r="AE41">
        <f t="shared" si="2"/>
        <v>0</v>
      </c>
      <c r="AF41">
        <f t="shared" si="24"/>
        <v>0</v>
      </c>
      <c r="AG41">
        <f t="shared" si="24"/>
        <v>-7.9927812355881906</v>
      </c>
      <c r="AH41">
        <f t="shared" si="4"/>
        <v>-1380.5459807473985</v>
      </c>
      <c r="AI41">
        <f t="shared" si="5"/>
        <v>-1388.5387619829867</v>
      </c>
      <c r="AJ41">
        <f t="shared" si="6"/>
        <v>38.952496581604294</v>
      </c>
      <c r="AK41">
        <f t="shared" si="20"/>
        <v>17.861261242778326</v>
      </c>
      <c r="AL41">
        <f t="shared" si="7"/>
        <v>-1331.7250041586042</v>
      </c>
      <c r="AN41">
        <f t="shared" si="25"/>
        <v>0</v>
      </c>
      <c r="AO41">
        <f t="shared" si="25"/>
        <v>0</v>
      </c>
      <c r="AP41">
        <f t="shared" si="25"/>
        <v>-0.27561789196587078</v>
      </c>
      <c r="AQ41">
        <f t="shared" si="25"/>
        <v>-47.605853552121175</v>
      </c>
      <c r="AR41">
        <f t="shared" si="25"/>
        <v>-47.881471444087047</v>
      </c>
      <c r="AS41">
        <f t="shared" si="25"/>
        <v>1.3432126663028201</v>
      </c>
      <c r="AT41">
        <f t="shared" si="25"/>
        <v>0.61591616566044982</v>
      </c>
      <c r="AU41">
        <f t="shared" si="23"/>
        <v>-45.922342612123785</v>
      </c>
      <c r="AW41">
        <v>38</v>
      </c>
      <c r="AX41">
        <f>IF(Z41&gt;0, (R41*SUMPRODUCT(K41:$K$98, X41:$X$98)-K41*$AZ$3)/Z41, 0)</f>
        <v>676.26140370435803</v>
      </c>
    </row>
    <row r="42" spans="5:50" x14ac:dyDescent="0.25">
      <c r="E42">
        <v>2042</v>
      </c>
      <c r="F42" s="5">
        <v>3.5571999999999999E-2</v>
      </c>
      <c r="G42" s="5">
        <v>7.0000000000000007E-2</v>
      </c>
      <c r="H42" s="5">
        <f t="shared" si="9"/>
        <v>0.12000000000000001</v>
      </c>
      <c r="I42" s="5">
        <f t="shared" si="10"/>
        <v>1.1200000000000001</v>
      </c>
      <c r="J42">
        <f t="shared" si="11"/>
        <v>0.89285714285714279</v>
      </c>
      <c r="K42">
        <f t="shared" si="21"/>
        <v>3.0788707495864095E-2</v>
      </c>
      <c r="L42" s="2">
        <v>39</v>
      </c>
      <c r="M42" s="6">
        <v>8.8159118999999994E-2</v>
      </c>
      <c r="Q42" s="4">
        <f t="shared" si="22"/>
        <v>25</v>
      </c>
      <c r="R42">
        <f t="shared" si="0"/>
        <v>50000</v>
      </c>
      <c r="S42">
        <f t="shared" si="1"/>
        <v>624.9832956571513</v>
      </c>
      <c r="U42">
        <f t="shared" si="12"/>
        <v>8.8159118999999994E-2</v>
      </c>
      <c r="V42">
        <f t="shared" si="13"/>
        <v>0.01</v>
      </c>
      <c r="W42">
        <f t="shared" si="14"/>
        <v>0.31971124942352763</v>
      </c>
      <c r="X42">
        <f t="shared" si="15"/>
        <v>2.8185462083567453E-2</v>
      </c>
      <c r="Y42">
        <f t="shared" si="16"/>
        <v>3.1971124942352762E-3</v>
      </c>
      <c r="Z42">
        <f t="shared" si="17"/>
        <v>0.28832867484572489</v>
      </c>
      <c r="AB42">
        <f t="shared" si="18"/>
        <v>216.20837831522891</v>
      </c>
      <c r="AC42">
        <f t="shared" si="19"/>
        <v>180.20060543754033</v>
      </c>
      <c r="AE42">
        <f t="shared" si="2"/>
        <v>0</v>
      </c>
      <c r="AF42">
        <f t="shared" si="24"/>
        <v>0</v>
      </c>
      <c r="AG42">
        <f t="shared" si="24"/>
        <v>-7.2082168711431223</v>
      </c>
      <c r="AH42">
        <f t="shared" si="4"/>
        <v>-1409.2731041783727</v>
      </c>
      <c r="AI42">
        <f t="shared" si="5"/>
        <v>-1416.4813210495158</v>
      </c>
      <c r="AJ42">
        <f t="shared" si="6"/>
        <v>36.007772877688581</v>
      </c>
      <c r="AK42">
        <f t="shared" si="20"/>
        <v>15.134586482066025</v>
      </c>
      <c r="AL42">
        <f t="shared" si="7"/>
        <v>-1365.3389616897612</v>
      </c>
      <c r="AN42">
        <f t="shared" si="25"/>
        <v>0</v>
      </c>
      <c r="AO42">
        <f t="shared" si="25"/>
        <v>0</v>
      </c>
      <c r="AP42">
        <f t="shared" si="25"/>
        <v>-0.22193168081237827</v>
      </c>
      <c r="AQ42">
        <f t="shared" si="25"/>
        <v>-43.389697386336323</v>
      </c>
      <c r="AR42">
        <f t="shared" si="25"/>
        <v>-43.611629067148705</v>
      </c>
      <c r="AS42">
        <f t="shared" si="25"/>
        <v>1.1086327867086623</v>
      </c>
      <c r="AT42">
        <f t="shared" si="25"/>
        <v>0.46597435626718964</v>
      </c>
      <c r="AU42">
        <f t="shared" si="23"/>
        <v>-42.037021924172848</v>
      </c>
      <c r="AW42">
        <v>39</v>
      </c>
      <c r="AX42">
        <f>IF(Z42&gt;0, (R42*SUMPRODUCT(K42:$K$98, X42:$X$98)-K42*$AZ$3)/Z42, 0)</f>
        <v>624.9832956571513</v>
      </c>
    </row>
    <row r="43" spans="5:50" x14ac:dyDescent="0.25">
      <c r="E43">
        <v>2043</v>
      </c>
      <c r="F43" s="5">
        <v>3.5571999999999999E-2</v>
      </c>
      <c r="G43" s="5">
        <v>7.0000000000000007E-2</v>
      </c>
      <c r="H43" s="5">
        <f t="shared" si="9"/>
        <v>0.12000000000000001</v>
      </c>
      <c r="I43" s="5">
        <f t="shared" si="10"/>
        <v>1.1200000000000001</v>
      </c>
      <c r="J43">
        <f t="shared" si="11"/>
        <v>0.89285714285714279</v>
      </c>
      <c r="K43">
        <f t="shared" si="21"/>
        <v>2.7489917407021513E-2</v>
      </c>
      <c r="L43" s="2">
        <v>40</v>
      </c>
      <c r="M43" s="6">
        <v>9.9426106E-2</v>
      </c>
      <c r="Q43" s="4">
        <f t="shared" si="22"/>
        <v>25</v>
      </c>
      <c r="R43">
        <f t="shared" si="0"/>
        <v>50000</v>
      </c>
      <c r="S43">
        <f t="shared" si="1"/>
        <v>573.12675754776774</v>
      </c>
      <c r="U43">
        <f t="shared" si="12"/>
        <v>9.9426106E-2</v>
      </c>
      <c r="V43">
        <f t="shared" si="13"/>
        <v>0.01</v>
      </c>
      <c r="W43">
        <f t="shared" si="14"/>
        <v>0.28832867484572489</v>
      </c>
      <c r="X43">
        <f t="shared" si="15"/>
        <v>2.8667397388050575E-2</v>
      </c>
      <c r="Y43">
        <f t="shared" si="16"/>
        <v>2.883286748457249E-3</v>
      </c>
      <c r="Z43">
        <f t="shared" si="17"/>
        <v>0.25677799070921709</v>
      </c>
      <c r="AB43">
        <f t="shared" si="18"/>
        <v>180.20060543754033</v>
      </c>
      <c r="AC43">
        <f t="shared" si="19"/>
        <v>147.16633722480441</v>
      </c>
      <c r="AE43">
        <f t="shared" si="2"/>
        <v>0</v>
      </c>
      <c r="AF43">
        <f t="shared" si="24"/>
        <v>0</v>
      </c>
      <c r="AG43">
        <f t="shared" si="24"/>
        <v>-6.419449767730427</v>
      </c>
      <c r="AH43">
        <f t="shared" si="4"/>
        <v>-1433.3698694025288</v>
      </c>
      <c r="AI43">
        <f t="shared" si="5"/>
        <v>-1439.7893191702592</v>
      </c>
      <c r="AJ43">
        <f t="shared" si="6"/>
        <v>33.034268212735924</v>
      </c>
      <c r="AK43">
        <f t="shared" si="20"/>
        <v>12.614042380627824</v>
      </c>
      <c r="AL43">
        <f t="shared" si="7"/>
        <v>-1394.1410085768955</v>
      </c>
      <c r="AN43">
        <f t="shared" si="25"/>
        <v>0</v>
      </c>
      <c r="AO43">
        <f t="shared" si="25"/>
        <v>0</v>
      </c>
      <c r="AP43">
        <f t="shared" si="25"/>
        <v>-0.17647014391343288</v>
      </c>
      <c r="AQ43">
        <f t="shared" si="25"/>
        <v>-39.403219323588729</v>
      </c>
      <c r="AR43">
        <f t="shared" si="25"/>
        <v>-39.579689467502163</v>
      </c>
      <c r="AS43">
        <f t="shared" si="25"/>
        <v>0.90810930476950669</v>
      </c>
      <c r="AT43">
        <f t="shared" si="25"/>
        <v>0.34675898321212789</v>
      </c>
      <c r="AU43">
        <f t="shared" si="23"/>
        <v>-38.324821179520526</v>
      </c>
      <c r="AW43">
        <v>40</v>
      </c>
      <c r="AX43">
        <f>IF(Z43&gt;0, (R43*SUMPRODUCT(K43:$K$98, X43:$X$98)-K43*$AZ$3)/Z43, 0)</f>
        <v>573.12675754776774</v>
      </c>
    </row>
    <row r="44" spans="5:50" x14ac:dyDescent="0.25">
      <c r="E44">
        <v>2044</v>
      </c>
      <c r="F44" s="5">
        <v>3.5571999999999999E-2</v>
      </c>
      <c r="G44" s="5">
        <v>7.0000000000000007E-2</v>
      </c>
      <c r="H44" s="5">
        <f t="shared" si="9"/>
        <v>0.12000000000000001</v>
      </c>
      <c r="I44" s="5">
        <f t="shared" si="10"/>
        <v>1.1200000000000001</v>
      </c>
      <c r="J44">
        <f t="shared" si="11"/>
        <v>0.89285714285714279</v>
      </c>
      <c r="K44">
        <f t="shared" si="21"/>
        <v>2.4544569113412063E-2</v>
      </c>
      <c r="L44" s="2">
        <v>41</v>
      </c>
      <c r="M44" s="6">
        <v>0.112419382</v>
      </c>
      <c r="Q44" s="4">
        <f t="shared" si="22"/>
        <v>25</v>
      </c>
      <c r="R44">
        <f t="shared" si="0"/>
        <v>50000</v>
      </c>
      <c r="S44">
        <f t="shared" si="1"/>
        <v>519.24770440942655</v>
      </c>
      <c r="U44">
        <f t="shared" si="12"/>
        <v>0.112419382</v>
      </c>
      <c r="V44">
        <f t="shared" si="13"/>
        <v>0.01</v>
      </c>
      <c r="W44">
        <f t="shared" si="14"/>
        <v>0.25677799070921709</v>
      </c>
      <c r="X44">
        <f t="shared" si="15"/>
        <v>2.8866823026731925E-2</v>
      </c>
      <c r="Y44">
        <f t="shared" si="16"/>
        <v>2.567779907092171E-3</v>
      </c>
      <c r="Z44">
        <f t="shared" si="17"/>
        <v>0.22534338777539298</v>
      </c>
      <c r="AB44">
        <f t="shared" si="18"/>
        <v>147.16633722480441</v>
      </c>
      <c r="AC44">
        <f t="shared" si="19"/>
        <v>117.00903680621603</v>
      </c>
      <c r="AE44">
        <f t="shared" si="2"/>
        <v>0</v>
      </c>
      <c r="AF44">
        <f t="shared" si="24"/>
        <v>0</v>
      </c>
      <c r="AG44">
        <f t="shared" si="24"/>
        <v>-5.6335846943848242</v>
      </c>
      <c r="AH44">
        <f t="shared" si="4"/>
        <v>-1443.3411513365963</v>
      </c>
      <c r="AI44">
        <f t="shared" si="5"/>
        <v>-1448.9747360309811</v>
      </c>
      <c r="AJ44">
        <f t="shared" si="6"/>
        <v>30.157300418588378</v>
      </c>
      <c r="AK44">
        <f t="shared" si="20"/>
        <v>10.301643605736309</v>
      </c>
      <c r="AL44">
        <f t="shared" si="7"/>
        <v>-1408.5157920066565</v>
      </c>
      <c r="AN44">
        <f t="shared" si="25"/>
        <v>0</v>
      </c>
      <c r="AO44">
        <f t="shared" si="25"/>
        <v>0</v>
      </c>
      <c r="AP44">
        <f t="shared" si="25"/>
        <v>-0.1382739088875887</v>
      </c>
      <c r="AQ44">
        <f t="shared" si="25"/>
        <v>-35.42618664321283</v>
      </c>
      <c r="AR44">
        <f t="shared" si="25"/>
        <v>-35.564460552100414</v>
      </c>
      <c r="AS44">
        <f t="shared" si="25"/>
        <v>0.74019794439797293</v>
      </c>
      <c r="AT44">
        <f t="shared" si="25"/>
        <v>0.25284940346273432</v>
      </c>
      <c r="AU44">
        <f t="shared" si="23"/>
        <v>-34.571413204239711</v>
      </c>
      <c r="AW44">
        <v>41</v>
      </c>
      <c r="AX44">
        <f>IF(Z44&gt;0, (R44*SUMPRODUCT(K44:$K$98, X44:$X$98)-K44*$AZ$3)/Z44, 0)</f>
        <v>519.24770440942655</v>
      </c>
    </row>
    <row r="45" spans="5:50" x14ac:dyDescent="0.25">
      <c r="E45">
        <v>2045</v>
      </c>
      <c r="F45" s="5">
        <v>3.5571999999999999E-2</v>
      </c>
      <c r="G45" s="5">
        <v>7.0000000000000007E-2</v>
      </c>
      <c r="H45" s="5">
        <f t="shared" si="9"/>
        <v>0.12000000000000001</v>
      </c>
      <c r="I45" s="5">
        <f t="shared" si="10"/>
        <v>1.1200000000000001</v>
      </c>
      <c r="J45">
        <f t="shared" si="11"/>
        <v>0.89285714285714279</v>
      </c>
      <c r="K45">
        <f t="shared" si="21"/>
        <v>2.1914793851260769E-2</v>
      </c>
      <c r="L45" s="2">
        <v>42</v>
      </c>
      <c r="M45" s="6">
        <v>0.12734142500000001</v>
      </c>
      <c r="Q45" s="4">
        <f t="shared" si="22"/>
        <v>25</v>
      </c>
      <c r="R45">
        <f t="shared" si="0"/>
        <v>50000</v>
      </c>
      <c r="S45">
        <f t="shared" si="1"/>
        <v>462.14362258673725</v>
      </c>
      <c r="U45">
        <f t="shared" si="12"/>
        <v>0.12734142500000001</v>
      </c>
      <c r="V45">
        <f t="shared" si="13"/>
        <v>0.01</v>
      </c>
      <c r="W45">
        <f t="shared" si="14"/>
        <v>0.22534338777539298</v>
      </c>
      <c r="X45">
        <f t="shared" si="15"/>
        <v>2.8695548113646125E-2</v>
      </c>
      <c r="Y45">
        <f t="shared" si="16"/>
        <v>2.2534338777539299E-3</v>
      </c>
      <c r="Z45">
        <f t="shared" si="17"/>
        <v>0.19439440578399292</v>
      </c>
      <c r="AB45">
        <f t="shared" si="18"/>
        <v>117.00903680621603</v>
      </c>
      <c r="AC45">
        <f t="shared" si="19"/>
        <v>89.838134899610679</v>
      </c>
      <c r="AE45">
        <f t="shared" si="2"/>
        <v>0</v>
      </c>
      <c r="AF45">
        <f t="shared" si="24"/>
        <v>0</v>
      </c>
      <c r="AG45">
        <f t="shared" si="24"/>
        <v>-4.8598601445998231</v>
      </c>
      <c r="AH45">
        <f t="shared" si="4"/>
        <v>-1434.7774056823062</v>
      </c>
      <c r="AI45">
        <f t="shared" si="5"/>
        <v>-1439.6372658269061</v>
      </c>
      <c r="AJ45">
        <f t="shared" si="6"/>
        <v>27.170901906605351</v>
      </c>
      <c r="AK45">
        <f t="shared" si="20"/>
        <v>8.1906325764351227</v>
      </c>
      <c r="AL45">
        <f t="shared" si="7"/>
        <v>-1404.2757313438656</v>
      </c>
      <c r="AN45">
        <f t="shared" si="25"/>
        <v>0</v>
      </c>
      <c r="AO45">
        <f t="shared" si="25"/>
        <v>0</v>
      </c>
      <c r="AP45">
        <f t="shared" si="25"/>
        <v>-0.10650283321486348</v>
      </c>
      <c r="AQ45">
        <f t="shared" si="25"/>
        <v>-31.44285106797448</v>
      </c>
      <c r="AR45">
        <f t="shared" si="25"/>
        <v>-31.549353901189345</v>
      </c>
      <c r="AS45">
        <f t="shared" si="25"/>
        <v>0.59544471403608445</v>
      </c>
      <c r="AT45">
        <f t="shared" si="25"/>
        <v>0.17949602442399656</v>
      </c>
      <c r="AU45">
        <f t="shared" si="23"/>
        <v>-30.774413162729264</v>
      </c>
      <c r="AW45">
        <v>42</v>
      </c>
      <c r="AX45">
        <f>IF(Z45&gt;0, (R45*SUMPRODUCT(K45:$K$98, X45:$X$98)-K45*$AZ$3)/Z45, 0)</f>
        <v>462.14362258673725</v>
      </c>
    </row>
    <row r="46" spans="5:50" x14ac:dyDescent="0.25">
      <c r="E46">
        <v>2046</v>
      </c>
      <c r="F46" s="5">
        <v>3.5571999999999999E-2</v>
      </c>
      <c r="G46" s="5">
        <v>7.0000000000000007E-2</v>
      </c>
      <c r="H46" s="5">
        <f t="shared" si="9"/>
        <v>0.12000000000000001</v>
      </c>
      <c r="I46" s="5">
        <f t="shared" si="10"/>
        <v>1.1200000000000001</v>
      </c>
      <c r="J46">
        <f t="shared" si="11"/>
        <v>0.89285714285714279</v>
      </c>
      <c r="K46">
        <f t="shared" si="21"/>
        <v>1.9566780224339969E-2</v>
      </c>
      <c r="L46" s="2">
        <v>43</v>
      </c>
      <c r="M46" s="6">
        <v>0.14457818</v>
      </c>
      <c r="Q46" s="4">
        <f t="shared" si="22"/>
        <v>25</v>
      </c>
      <c r="R46">
        <f t="shared" si="0"/>
        <v>50000</v>
      </c>
      <c r="S46">
        <f t="shared" si="1"/>
        <v>400.17015908245838</v>
      </c>
      <c r="U46">
        <f t="shared" si="12"/>
        <v>0.14457818</v>
      </c>
      <c r="V46">
        <f t="shared" si="13"/>
        <v>0.01</v>
      </c>
      <c r="W46">
        <f t="shared" si="14"/>
        <v>0.19439440578399292</v>
      </c>
      <c r="X46">
        <f t="shared" si="15"/>
        <v>2.8105189390431169E-2</v>
      </c>
      <c r="Y46">
        <f t="shared" si="16"/>
        <v>1.9439440578399292E-3</v>
      </c>
      <c r="Z46">
        <f t="shared" si="17"/>
        <v>0.16434527233572183</v>
      </c>
      <c r="AB46">
        <f t="shared" si="18"/>
        <v>89.838134899610679</v>
      </c>
      <c r="AC46">
        <f t="shared" si="19"/>
        <v>65.76607377503575</v>
      </c>
      <c r="AE46">
        <f t="shared" si="2"/>
        <v>0</v>
      </c>
      <c r="AF46">
        <f t="shared" si="24"/>
        <v>0</v>
      </c>
      <c r="AG46">
        <f t="shared" si="24"/>
        <v>-4.1086318083930458</v>
      </c>
      <c r="AH46">
        <f t="shared" si="4"/>
        <v>-1405.2594695215585</v>
      </c>
      <c r="AI46">
        <f t="shared" si="5"/>
        <v>-1409.3681013299515</v>
      </c>
      <c r="AJ46">
        <f t="shared" si="6"/>
        <v>24.07206112457493</v>
      </c>
      <c r="AK46">
        <f t="shared" si="20"/>
        <v>6.2886694429727479</v>
      </c>
      <c r="AL46">
        <f t="shared" si="7"/>
        <v>-1379.0073707624038</v>
      </c>
      <c r="AN46">
        <f t="shared" si="25"/>
        <v>0</v>
      </c>
      <c r="AO46">
        <f t="shared" si="25"/>
        <v>0</v>
      </c>
      <c r="AP46">
        <f t="shared" si="25"/>
        <v>-8.0392695617559212E-2</v>
      </c>
      <c r="AQ46">
        <f t="shared" si="25"/>
        <v>-27.496403198300907</v>
      </c>
      <c r="AR46">
        <f t="shared" si="25"/>
        <v>-27.576795893918465</v>
      </c>
      <c r="AS46">
        <f t="shared" si="25"/>
        <v>0.4710127295714357</v>
      </c>
      <c r="AT46">
        <f t="shared" si="25"/>
        <v>0.12304901289417021</v>
      </c>
      <c r="AU46">
        <f t="shared" si="23"/>
        <v>-26.982734151452856</v>
      </c>
      <c r="AW46">
        <v>43</v>
      </c>
      <c r="AX46">
        <f>IF(Z46&gt;0, (R46*SUMPRODUCT(K46:$K$98, X46:$X$98)-K46*$AZ$3)/Z46, 0)</f>
        <v>400.17015908245838</v>
      </c>
    </row>
    <row r="47" spans="5:50" x14ac:dyDescent="0.25">
      <c r="E47">
        <v>2047</v>
      </c>
      <c r="F47" s="5">
        <v>3.5571999999999999E-2</v>
      </c>
      <c r="G47" s="5">
        <v>7.0000000000000007E-2</v>
      </c>
      <c r="H47" s="5">
        <f t="shared" si="9"/>
        <v>0.12000000000000001</v>
      </c>
      <c r="I47" s="5">
        <f t="shared" si="10"/>
        <v>1.1200000000000001</v>
      </c>
      <c r="J47">
        <f t="shared" si="11"/>
        <v>0.89285714285714279</v>
      </c>
      <c r="K47">
        <f t="shared" si="21"/>
        <v>1.7470339486017828E-2</v>
      </c>
      <c r="L47" s="2">
        <v>44</v>
      </c>
      <c r="M47" s="6">
        <v>0.16385111999999999</v>
      </c>
      <c r="Q47" s="4">
        <f t="shared" si="22"/>
        <v>25</v>
      </c>
      <c r="R47">
        <f t="shared" si="0"/>
        <v>50000</v>
      </c>
      <c r="S47">
        <f t="shared" si="1"/>
        <v>330.33455931780338</v>
      </c>
      <c r="U47">
        <f t="shared" si="12"/>
        <v>0.16385111999999999</v>
      </c>
      <c r="V47">
        <f t="shared" si="13"/>
        <v>0.01</v>
      </c>
      <c r="W47">
        <f t="shared" si="14"/>
        <v>0.16434527233572183</v>
      </c>
      <c r="X47">
        <f t="shared" si="15"/>
        <v>2.6928156938913036E-2</v>
      </c>
      <c r="Y47">
        <f t="shared" si="16"/>
        <v>1.6434527233572182E-3</v>
      </c>
      <c r="Z47">
        <f t="shared" si="17"/>
        <v>0.13577366267345156</v>
      </c>
      <c r="AB47">
        <f t="shared" si="18"/>
        <v>65.76607377503575</v>
      </c>
      <c r="AC47">
        <f t="shared" si="19"/>
        <v>44.850733026198711</v>
      </c>
      <c r="AE47">
        <f t="shared" si="2"/>
        <v>0</v>
      </c>
      <c r="AF47">
        <f t="shared" si="24"/>
        <v>0</v>
      </c>
      <c r="AG47">
        <f t="shared" si="24"/>
        <v>-3.3943415668362888</v>
      </c>
      <c r="AH47">
        <f t="shared" si="4"/>
        <v>-1346.4078469456517</v>
      </c>
      <c r="AI47">
        <f t="shared" si="5"/>
        <v>-1349.8021885124881</v>
      </c>
      <c r="AJ47">
        <f t="shared" si="6"/>
        <v>20.915340748837039</v>
      </c>
      <c r="AK47">
        <f t="shared" si="20"/>
        <v>4.6036251642525032</v>
      </c>
      <c r="AL47">
        <f t="shared" si="7"/>
        <v>-1324.2832225993986</v>
      </c>
      <c r="AN47">
        <f t="shared" si="25"/>
        <v>0</v>
      </c>
      <c r="AO47">
        <f t="shared" si="25"/>
        <v>0</v>
      </c>
      <c r="AP47">
        <f t="shared" si="25"/>
        <v>-5.930029950413164E-2</v>
      </c>
      <c r="AQ47">
        <f t="shared" si="25"/>
        <v>-23.522202172778869</v>
      </c>
      <c r="AR47">
        <f t="shared" si="25"/>
        <v>-23.581502472283002</v>
      </c>
      <c r="AS47">
        <f t="shared" si="25"/>
        <v>0.36539810334792544</v>
      </c>
      <c r="AT47">
        <f t="shared" si="25"/>
        <v>8.0426894485865819E-2</v>
      </c>
      <c r="AU47">
        <f t="shared" si="23"/>
        <v>-23.13567747444921</v>
      </c>
      <c r="AW47">
        <v>44</v>
      </c>
      <c r="AX47">
        <f>IF(Z47&gt;0, (R47*SUMPRODUCT(K47:$K$98, X47:$X$98)-K47*$AZ$3)/Z47, 0)</f>
        <v>330.33455931780338</v>
      </c>
    </row>
    <row r="48" spans="5:50" x14ac:dyDescent="0.25">
      <c r="E48">
        <v>2048</v>
      </c>
      <c r="F48" s="5">
        <v>3.5571999999999999E-2</v>
      </c>
      <c r="G48" s="5">
        <v>7.0000000000000007E-2</v>
      </c>
      <c r="H48" s="5">
        <f t="shared" si="9"/>
        <v>0.12000000000000001</v>
      </c>
      <c r="I48" s="5">
        <f t="shared" si="10"/>
        <v>1.1200000000000001</v>
      </c>
      <c r="J48">
        <f t="shared" si="11"/>
        <v>0.89285714285714279</v>
      </c>
      <c r="K48">
        <f t="shared" si="21"/>
        <v>1.5598517398230203E-2</v>
      </c>
      <c r="L48" s="2">
        <v>45</v>
      </c>
      <c r="M48" s="6">
        <v>0.185300933</v>
      </c>
      <c r="Q48" s="4">
        <f t="shared" si="22"/>
        <v>25</v>
      </c>
      <c r="R48">
        <f t="shared" si="0"/>
        <v>50000</v>
      </c>
      <c r="S48">
        <f t="shared" si="1"/>
        <v>248.99543726524746</v>
      </c>
      <c r="U48">
        <f t="shared" si="12"/>
        <v>0.185300933</v>
      </c>
      <c r="V48">
        <f t="shared" si="13"/>
        <v>0.01</v>
      </c>
      <c r="W48">
        <f t="shared" si="14"/>
        <v>0.13577366267345156</v>
      </c>
      <c r="X48">
        <f t="shared" si="15"/>
        <v>2.5158986370217847E-2</v>
      </c>
      <c r="Y48">
        <f t="shared" si="16"/>
        <v>1.3577366267345156E-3</v>
      </c>
      <c r="Z48">
        <f t="shared" si="17"/>
        <v>0.1092569396764992</v>
      </c>
      <c r="AB48">
        <f t="shared" si="18"/>
        <v>44.850733026198711</v>
      </c>
      <c r="AC48">
        <f t="shared" si="19"/>
        <v>27.204479469012682</v>
      </c>
      <c r="AE48">
        <f t="shared" si="2"/>
        <v>0</v>
      </c>
      <c r="AF48">
        <f t="shared" si="24"/>
        <v>0</v>
      </c>
      <c r="AG48">
        <f t="shared" si="24"/>
        <v>-2.73142349191248</v>
      </c>
      <c r="AH48">
        <f t="shared" si="4"/>
        <v>-1257.9493185108925</v>
      </c>
      <c r="AI48">
        <f t="shared" si="5"/>
        <v>-1260.6807420028049</v>
      </c>
      <c r="AJ48">
        <f t="shared" si="6"/>
        <v>17.646253557186029</v>
      </c>
      <c r="AK48">
        <f t="shared" si="20"/>
        <v>3.1395513118339102</v>
      </c>
      <c r="AL48">
        <f t="shared" si="7"/>
        <v>-1239.8949371337849</v>
      </c>
      <c r="AN48">
        <f t="shared" si="25"/>
        <v>0</v>
      </c>
      <c r="AO48">
        <f t="shared" si="25"/>
        <v>0</v>
      </c>
      <c r="AP48">
        <f t="shared" si="25"/>
        <v>-4.2606156860531513E-2</v>
      </c>
      <c r="AQ48">
        <f t="shared" si="25"/>
        <v>-19.622144330883984</v>
      </c>
      <c r="AR48">
        <f t="shared" si="25"/>
        <v>-19.664750487744513</v>
      </c>
      <c r="AS48">
        <f t="shared" si="25"/>
        <v>0.27525539312534786</v>
      </c>
      <c r="AT48">
        <f t="shared" si="25"/>
        <v>4.8972345760277709E-2</v>
      </c>
      <c r="AU48">
        <f t="shared" si="23"/>
        <v>-19.340522748858888</v>
      </c>
      <c r="AW48">
        <v>45</v>
      </c>
      <c r="AX48">
        <f>IF(Z48&gt;0, (R48*SUMPRODUCT(K48:$K$98, X48:$X$98)-K48*$AZ$3)/Z48, 0)</f>
        <v>248.99543726524746</v>
      </c>
    </row>
    <row r="49" spans="5:50" x14ac:dyDescent="0.25">
      <c r="E49">
        <v>2049</v>
      </c>
      <c r="F49" s="5">
        <v>3.5571999999999999E-2</v>
      </c>
      <c r="G49" s="5">
        <v>7.0000000000000007E-2</v>
      </c>
      <c r="H49" s="5">
        <f t="shared" si="9"/>
        <v>0.12000000000000001</v>
      </c>
      <c r="I49" s="5">
        <f t="shared" si="10"/>
        <v>1.1200000000000001</v>
      </c>
      <c r="J49">
        <f t="shared" si="11"/>
        <v>0.89285714285714279</v>
      </c>
      <c r="K49">
        <f t="shared" si="21"/>
        <v>1.3927247676991251E-2</v>
      </c>
      <c r="L49" s="2">
        <v>46</v>
      </c>
      <c r="M49" s="6">
        <v>0.20871278500000001</v>
      </c>
      <c r="Q49" s="4">
        <f t="shared" si="22"/>
        <v>25</v>
      </c>
      <c r="R49">
        <f t="shared" si="0"/>
        <v>50000</v>
      </c>
      <c r="S49">
        <f t="shared" si="1"/>
        <v>150.2877227107287</v>
      </c>
      <c r="U49">
        <f t="shared" si="12"/>
        <v>0.20871278500000001</v>
      </c>
      <c r="V49">
        <f t="shared" si="13"/>
        <v>0.01</v>
      </c>
      <c r="W49">
        <f t="shared" si="14"/>
        <v>0.1092569396764992</v>
      </c>
      <c r="X49">
        <f t="shared" si="15"/>
        <v>2.2803320160459148E-2</v>
      </c>
      <c r="Y49">
        <f t="shared" si="16"/>
        <v>1.092569396764992E-3</v>
      </c>
      <c r="Z49">
        <f t="shared" si="17"/>
        <v>8.5361050119275056E-2</v>
      </c>
      <c r="AB49">
        <f t="shared" si="18"/>
        <v>27.204479469012682</v>
      </c>
      <c r="AC49">
        <f t="shared" si="19"/>
        <v>12.828717830622224</v>
      </c>
      <c r="AE49">
        <f t="shared" si="2"/>
        <v>0</v>
      </c>
      <c r="AF49">
        <f t="shared" si="24"/>
        <v>0</v>
      </c>
      <c r="AG49">
        <f t="shared" si="24"/>
        <v>-2.1340262529818763</v>
      </c>
      <c r="AH49">
        <f t="shared" si="4"/>
        <v>-1140.1660080229574</v>
      </c>
      <c r="AI49">
        <f t="shared" si="5"/>
        <v>-1142.3000342759392</v>
      </c>
      <c r="AJ49">
        <f t="shared" si="6"/>
        <v>14.375761638390458</v>
      </c>
      <c r="AK49">
        <f t="shared" si="20"/>
        <v>1.9043135628308878</v>
      </c>
      <c r="AL49">
        <f t="shared" si="7"/>
        <v>-1126.0199590747179</v>
      </c>
      <c r="AN49">
        <f t="shared" si="25"/>
        <v>0</v>
      </c>
      <c r="AO49">
        <f t="shared" si="25"/>
        <v>0</v>
      </c>
      <c r="AP49">
        <f t="shared" si="25"/>
        <v>-2.9721112174480181E-2</v>
      </c>
      <c r="AQ49">
        <f t="shared" si="25"/>
        <v>-15.879374386622121</v>
      </c>
      <c r="AR49">
        <f t="shared" si="25"/>
        <v>-15.909095498796601</v>
      </c>
      <c r="AS49">
        <f t="shared" si="25"/>
        <v>0.20021479288325345</v>
      </c>
      <c r="AT49">
        <f t="shared" si="25"/>
        <v>2.6521846644199418E-2</v>
      </c>
      <c r="AU49">
        <f t="shared" si="23"/>
        <v>-15.682358859269149</v>
      </c>
      <c r="AW49">
        <v>46</v>
      </c>
      <c r="AX49">
        <f>IF(Z49&gt;0, (R49*SUMPRODUCT(K49:$K$98, X49:$X$98)-K49*$AZ$3)/Z49, 0)</f>
        <v>150.2877227107287</v>
      </c>
    </row>
    <row r="50" spans="5:50" x14ac:dyDescent="0.25">
      <c r="E50">
        <v>2050</v>
      </c>
      <c r="F50" s="5">
        <v>3.5571999999999999E-2</v>
      </c>
      <c r="G50" s="5">
        <v>7.0000000000000007E-2</v>
      </c>
      <c r="H50" s="5">
        <f t="shared" si="9"/>
        <v>0.12000000000000001</v>
      </c>
      <c r="I50" s="5">
        <f t="shared" si="10"/>
        <v>1.1200000000000001</v>
      </c>
      <c r="J50">
        <f t="shared" si="11"/>
        <v>0.89285714285714279</v>
      </c>
      <c r="K50">
        <f t="shared" si="21"/>
        <v>1.2435042568742187E-2</v>
      </c>
      <c r="L50" s="2">
        <v>47</v>
      </c>
      <c r="M50" s="6">
        <v>0.23444695300000001</v>
      </c>
      <c r="Q50" s="4">
        <f t="shared" si="22"/>
        <v>25</v>
      </c>
      <c r="R50">
        <f t="shared" si="0"/>
        <v>50000</v>
      </c>
      <c r="S50">
        <f t="shared" si="1"/>
        <v>25.329385730916247</v>
      </c>
      <c r="U50">
        <f t="shared" si="12"/>
        <v>0.23444695300000001</v>
      </c>
      <c r="V50">
        <f t="shared" si="13"/>
        <v>0.01</v>
      </c>
      <c r="W50">
        <f t="shared" si="14"/>
        <v>8.5361050119275056E-2</v>
      </c>
      <c r="X50">
        <f t="shared" si="15"/>
        <v>2.0012638105344326E-2</v>
      </c>
      <c r="Y50">
        <f t="shared" si="16"/>
        <v>8.5361050119275059E-4</v>
      </c>
      <c r="Z50">
        <f t="shared" si="17"/>
        <v>6.4494801512737981E-2</v>
      </c>
      <c r="AB50">
        <f t="shared" si="18"/>
        <v>12.828717830622224</v>
      </c>
      <c r="AC50">
        <f t="shared" si="19"/>
        <v>1.633613705155021</v>
      </c>
      <c r="AE50">
        <f t="shared" si="2"/>
        <v>0</v>
      </c>
      <c r="AF50">
        <f t="shared" si="24"/>
        <v>0</v>
      </c>
      <c r="AG50">
        <f t="shared" si="24"/>
        <v>-1.6123700378184496</v>
      </c>
      <c r="AH50">
        <f t="shared" si="4"/>
        <v>-1000.6319052672163</v>
      </c>
      <c r="AI50">
        <f t="shared" si="5"/>
        <v>-1002.2442753050348</v>
      </c>
      <c r="AJ50">
        <f t="shared" si="6"/>
        <v>11.195104125467203</v>
      </c>
      <c r="AK50">
        <f t="shared" si="20"/>
        <v>0.89801024814355579</v>
      </c>
      <c r="AL50">
        <f t="shared" si="7"/>
        <v>-990.15116093142399</v>
      </c>
      <c r="AN50">
        <f t="shared" si="25"/>
        <v>0</v>
      </c>
      <c r="AO50">
        <f t="shared" si="25"/>
        <v>0</v>
      </c>
      <c r="AP50">
        <f t="shared" si="25"/>
        <v>-2.0049890056836869E-2</v>
      </c>
      <c r="AQ50">
        <f t="shared" si="25"/>
        <v>-12.442900337639434</v>
      </c>
      <c r="AR50">
        <f t="shared" si="25"/>
        <v>-12.462950227696272</v>
      </c>
      <c r="AS50">
        <f t="shared" si="25"/>
        <v>0.13921159636168595</v>
      </c>
      <c r="AT50">
        <f t="shared" si="25"/>
        <v>1.116679566283185E-2</v>
      </c>
      <c r="AU50">
        <f t="shared" si="23"/>
        <v>-12.312571835671754</v>
      </c>
      <c r="AW50">
        <v>47</v>
      </c>
      <c r="AX50">
        <f>IF(Z50&gt;0, (R50*SUMPRODUCT(K50:$K$98, X50:$X$98)-K50*$AZ$3)/Z50, 0)</f>
        <v>25.329385730916247</v>
      </c>
    </row>
    <row r="51" spans="5:50" x14ac:dyDescent="0.25">
      <c r="E51">
        <v>2051</v>
      </c>
      <c r="F51" s="5">
        <v>3.5571999999999999E-2</v>
      </c>
      <c r="G51" s="5">
        <v>7.0000000000000007E-2</v>
      </c>
      <c r="H51" s="5">
        <f t="shared" si="9"/>
        <v>0.12000000000000001</v>
      </c>
      <c r="I51" s="5">
        <f t="shared" si="10"/>
        <v>1.1200000000000001</v>
      </c>
      <c r="J51">
        <f t="shared" si="11"/>
        <v>0.89285714285714279</v>
      </c>
      <c r="K51">
        <f t="shared" si="21"/>
        <v>1.1102716579234095E-2</v>
      </c>
      <c r="L51" s="2">
        <v>48</v>
      </c>
      <c r="M51" s="6">
        <v>0.26339700100000002</v>
      </c>
      <c r="Q51" s="4">
        <f t="shared" si="22"/>
        <v>25</v>
      </c>
      <c r="R51">
        <f t="shared" si="0"/>
        <v>50000</v>
      </c>
      <c r="S51">
        <f t="shared" si="1"/>
        <v>-141.41278730539139</v>
      </c>
      <c r="U51">
        <f t="shared" si="12"/>
        <v>0.26339700100000002</v>
      </c>
      <c r="V51">
        <f t="shared" si="13"/>
        <v>0.01</v>
      </c>
      <c r="W51">
        <f t="shared" si="14"/>
        <v>6.4494801512737981E-2</v>
      </c>
      <c r="X51">
        <f t="shared" si="15"/>
        <v>1.6987737298545448E-2</v>
      </c>
      <c r="Y51">
        <f t="shared" si="16"/>
        <v>6.4494801512737982E-4</v>
      </c>
      <c r="Z51">
        <f t="shared" si="17"/>
        <v>4.6862116199065156E-2</v>
      </c>
      <c r="AB51">
        <f t="shared" si="18"/>
        <v>1.633613705155021</v>
      </c>
      <c r="AC51">
        <f t="shared" si="19"/>
        <v>-6.626902470738937</v>
      </c>
      <c r="AE51">
        <f t="shared" si="2"/>
        <v>0</v>
      </c>
      <c r="AF51">
        <f t="shared" si="24"/>
        <v>0</v>
      </c>
      <c r="AG51">
        <f t="shared" si="24"/>
        <v>-1.1715529049766289</v>
      </c>
      <c r="AH51">
        <f t="shared" si="4"/>
        <v>-849.38686492727243</v>
      </c>
      <c r="AI51">
        <f t="shared" si="5"/>
        <v>-850.55841783224901</v>
      </c>
      <c r="AJ51">
        <f t="shared" si="6"/>
        <v>8.260516175893958</v>
      </c>
      <c r="AK51">
        <f t="shared" si="20"/>
        <v>0.11435295936085148</v>
      </c>
      <c r="AL51">
        <f t="shared" si="7"/>
        <v>-842.18354869699419</v>
      </c>
      <c r="AN51">
        <f t="shared" si="25"/>
        <v>0</v>
      </c>
      <c r="AO51">
        <f t="shared" si="25"/>
        <v>0</v>
      </c>
      <c r="AP51">
        <f t="shared" si="25"/>
        <v>-1.3007419861533883E-2</v>
      </c>
      <c r="AQ51">
        <f t="shared" si="25"/>
        <v>-9.4305016274116991</v>
      </c>
      <c r="AR51">
        <f t="shared" si="25"/>
        <v>-9.4435090472732313</v>
      </c>
      <c r="AS51">
        <f t="shared" si="25"/>
        <v>9.1714169899129269E-2</v>
      </c>
      <c r="AT51">
        <f t="shared" si="25"/>
        <v>1.2696284977802084E-3</v>
      </c>
      <c r="AU51">
        <f t="shared" si="23"/>
        <v>-9.3505252488763215</v>
      </c>
      <c r="AW51">
        <v>48</v>
      </c>
      <c r="AX51">
        <f>IF(Z51&gt;0, (R51*SUMPRODUCT(K51:$K$98, X51:$X$98)-K51*$AZ$3)/Z51, 0)</f>
        <v>-141.41278730539139</v>
      </c>
    </row>
    <row r="52" spans="5:50" x14ac:dyDescent="0.25">
      <c r="E52">
        <v>2052</v>
      </c>
      <c r="F52" s="5">
        <v>3.5571999999999999E-2</v>
      </c>
      <c r="G52" s="5">
        <v>7.0000000000000007E-2</v>
      </c>
      <c r="H52" s="5">
        <f t="shared" si="9"/>
        <v>0.12000000000000001</v>
      </c>
      <c r="I52" s="5">
        <f t="shared" si="10"/>
        <v>1.1200000000000001</v>
      </c>
      <c r="J52">
        <f t="shared" si="11"/>
        <v>0.89285714285714279</v>
      </c>
      <c r="K52">
        <f t="shared" si="21"/>
        <v>9.9131398028875842E-3</v>
      </c>
      <c r="L52" s="2">
        <v>49</v>
      </c>
      <c r="M52" s="6">
        <v>0.29593128600000002</v>
      </c>
      <c r="Q52" s="4">
        <f t="shared" si="22"/>
        <v>25</v>
      </c>
      <c r="R52">
        <f t="shared" si="0"/>
        <v>50000</v>
      </c>
      <c r="S52">
        <f t="shared" si="1"/>
        <v>-378.8757018871446</v>
      </c>
      <c r="U52">
        <f t="shared" si="12"/>
        <v>0.29593128600000002</v>
      </c>
      <c r="V52">
        <f t="shared" si="13"/>
        <v>0.01</v>
      </c>
      <c r="W52">
        <f t="shared" si="14"/>
        <v>4.6862116199065156E-2</v>
      </c>
      <c r="X52">
        <f t="shared" si="15"/>
        <v>1.3867966311470784E-2</v>
      </c>
      <c r="Y52">
        <f t="shared" si="16"/>
        <v>4.6862116199065159E-4</v>
      </c>
      <c r="Z52">
        <f t="shared" si="17"/>
        <v>3.2525528725603721E-2</v>
      </c>
      <c r="AB52">
        <f t="shared" si="18"/>
        <v>-6.626902470738937</v>
      </c>
      <c r="AC52">
        <f t="shared" si="19"/>
        <v>-12.323132525163594</v>
      </c>
      <c r="AE52">
        <f t="shared" si="2"/>
        <v>0</v>
      </c>
      <c r="AF52">
        <f t="shared" si="24"/>
        <v>0</v>
      </c>
      <c r="AG52">
        <f t="shared" si="24"/>
        <v>-0.81313821814009302</v>
      </c>
      <c r="AH52">
        <f t="shared" si="4"/>
        <v>-693.39831557353921</v>
      </c>
      <c r="AI52">
        <f t="shared" si="5"/>
        <v>-694.21145379167933</v>
      </c>
      <c r="AJ52">
        <f t="shared" si="6"/>
        <v>5.6962300544246567</v>
      </c>
      <c r="AK52">
        <f t="shared" si="20"/>
        <v>-0.46388317295172565</v>
      </c>
      <c r="AL52">
        <f t="shared" si="7"/>
        <v>-688.97910691020638</v>
      </c>
      <c r="AN52">
        <f t="shared" si="25"/>
        <v>0</v>
      </c>
      <c r="AO52">
        <f t="shared" si="25"/>
        <v>0</v>
      </c>
      <c r="AP52">
        <f t="shared" si="25"/>
        <v>-8.0607528354936439E-3</v>
      </c>
      <c r="AQ52">
        <f t="shared" si="25"/>
        <v>-6.8737544413672573</v>
      </c>
      <c r="AR52">
        <f t="shared" si="25"/>
        <v>-6.8818151942027512</v>
      </c>
      <c r="AS52">
        <f t="shared" si="25"/>
        <v>5.6467524878921573E-2</v>
      </c>
      <c r="AT52">
        <f t="shared" si="25"/>
        <v>-4.5985387456775372E-3</v>
      </c>
      <c r="AU52">
        <f t="shared" si="23"/>
        <v>-6.829946208069507</v>
      </c>
      <c r="AW52">
        <v>49</v>
      </c>
      <c r="AX52">
        <f>IF(Z52&gt;0, (R52*SUMPRODUCT(K52:$K$98, X52:$X$98)-K52*$AZ$3)/Z52, 0)</f>
        <v>-378.8757018871446</v>
      </c>
    </row>
    <row r="53" spans="5:50" x14ac:dyDescent="0.25">
      <c r="E53">
        <v>2053</v>
      </c>
      <c r="F53" s="5">
        <v>3.5571999999999999E-2</v>
      </c>
      <c r="G53" s="5">
        <v>7.0000000000000007E-2</v>
      </c>
      <c r="H53" s="5">
        <f t="shared" si="9"/>
        <v>0.12000000000000001</v>
      </c>
      <c r="I53" s="5">
        <f t="shared" si="10"/>
        <v>1.1200000000000001</v>
      </c>
      <c r="J53">
        <f t="shared" si="11"/>
        <v>0.89285714285714279</v>
      </c>
      <c r="K53">
        <f t="shared" si="21"/>
        <v>8.8510176811496272E-3</v>
      </c>
      <c r="L53" s="2">
        <v>50</v>
      </c>
      <c r="M53" s="6">
        <v>0.33262349499999999</v>
      </c>
      <c r="Q53" s="4">
        <f t="shared" si="22"/>
        <v>25</v>
      </c>
      <c r="R53">
        <f t="shared" si="0"/>
        <v>50000</v>
      </c>
      <c r="S53">
        <f t="shared" si="1"/>
        <v>-741.88912240723323</v>
      </c>
      <c r="U53">
        <f t="shared" si="12"/>
        <v>0.33262349499999999</v>
      </c>
      <c r="V53">
        <f t="shared" si="13"/>
        <v>0.01</v>
      </c>
      <c r="W53">
        <f t="shared" si="14"/>
        <v>3.2525528725603721E-2</v>
      </c>
      <c r="X53">
        <f t="shared" si="15"/>
        <v>1.0818755041433205E-2</v>
      </c>
      <c r="Y53">
        <f t="shared" si="16"/>
        <v>3.252552872560372E-4</v>
      </c>
      <c r="Z53">
        <f t="shared" si="17"/>
        <v>2.1381518396914479E-2</v>
      </c>
      <c r="AB53">
        <f t="shared" si="18"/>
        <v>-12.323132525163594</v>
      </c>
      <c r="AC53">
        <f t="shared" si="19"/>
        <v>-15.862715919220996</v>
      </c>
      <c r="AE53">
        <f t="shared" si="2"/>
        <v>0</v>
      </c>
      <c r="AF53">
        <f t="shared" si="24"/>
        <v>0</v>
      </c>
      <c r="AG53">
        <f t="shared" si="24"/>
        <v>-0.53453795992286202</v>
      </c>
      <c r="AH53">
        <f t="shared" si="4"/>
        <v>-540.93775207166027</v>
      </c>
      <c r="AI53">
        <f t="shared" si="5"/>
        <v>-541.47229003158316</v>
      </c>
      <c r="AJ53">
        <f t="shared" si="6"/>
        <v>3.5395833940574022</v>
      </c>
      <c r="AK53">
        <f t="shared" si="20"/>
        <v>-0.86261927676145167</v>
      </c>
      <c r="AL53">
        <f t="shared" si="7"/>
        <v>-538.79532591428722</v>
      </c>
      <c r="AN53">
        <f t="shared" si="25"/>
        <v>0</v>
      </c>
      <c r="AO53">
        <f t="shared" si="25"/>
        <v>0</v>
      </c>
      <c r="AP53">
        <f t="shared" si="25"/>
        <v>-4.7312049345229028E-3</v>
      </c>
      <c r="AQ53">
        <f t="shared" si="25"/>
        <v>-4.7878496079875985</v>
      </c>
      <c r="AR53">
        <f t="shared" si="25"/>
        <v>-4.7925808129221217</v>
      </c>
      <c r="AS53">
        <f t="shared" si="25"/>
        <v>3.1328915204705675E-2</v>
      </c>
      <c r="AT53">
        <f t="shared" si="25"/>
        <v>-7.6350584707161129E-3</v>
      </c>
      <c r="AU53">
        <f t="shared" si="23"/>
        <v>-4.7688869561881324</v>
      </c>
      <c r="AW53">
        <v>50</v>
      </c>
      <c r="AX53">
        <f>IF(Z53&gt;0, (R53*SUMPRODUCT(K53:$K$98, X53:$X$98)-K53*$AZ$3)/Z53, 0)</f>
        <v>-741.88912240723323</v>
      </c>
    </row>
    <row r="54" spans="5:50" x14ac:dyDescent="0.25">
      <c r="E54">
        <v>2054</v>
      </c>
      <c r="F54" s="5">
        <v>3.5571999999999999E-2</v>
      </c>
      <c r="G54" s="5">
        <v>7.0000000000000007E-2</v>
      </c>
      <c r="H54" s="5">
        <f t="shared" si="9"/>
        <v>0.12000000000000001</v>
      </c>
      <c r="I54" s="5">
        <f t="shared" si="10"/>
        <v>1.1200000000000001</v>
      </c>
      <c r="J54">
        <f t="shared" si="11"/>
        <v>0.89285714285714279</v>
      </c>
      <c r="K54">
        <f t="shared" si="21"/>
        <v>7.9026943581693102E-3</v>
      </c>
      <c r="L54" s="2">
        <v>51</v>
      </c>
      <c r="M54" s="6">
        <v>0.37225971299999999</v>
      </c>
      <c r="Q54" s="4">
        <f t="shared" si="22"/>
        <v>25</v>
      </c>
      <c r="R54">
        <f t="shared" si="0"/>
        <v>50000</v>
      </c>
      <c r="S54">
        <f t="shared" si="1"/>
        <v>-1338.0773477102935</v>
      </c>
      <c r="U54">
        <f t="shared" si="12"/>
        <v>0.37225971299999999</v>
      </c>
      <c r="V54">
        <f t="shared" si="13"/>
        <v>0.01</v>
      </c>
      <c r="W54">
        <f t="shared" si="14"/>
        <v>2.1381518396914479E-2</v>
      </c>
      <c r="X54">
        <f t="shared" si="15"/>
        <v>7.9594779019396041E-3</v>
      </c>
      <c r="Y54">
        <f t="shared" si="16"/>
        <v>2.1381518396914481E-4</v>
      </c>
      <c r="Z54">
        <f t="shared" si="17"/>
        <v>1.320822531100573E-2</v>
      </c>
      <c r="AB54">
        <f t="shared" si="18"/>
        <v>-15.862715919220996</v>
      </c>
      <c r="AC54">
        <f t="shared" si="19"/>
        <v>-17.673627092110515</v>
      </c>
      <c r="AE54">
        <f t="shared" si="2"/>
        <v>0</v>
      </c>
      <c r="AF54">
        <f t="shared" si="24"/>
        <v>0</v>
      </c>
      <c r="AG54">
        <f t="shared" si="24"/>
        <v>-0.33020563277514325</v>
      </c>
      <c r="AH54">
        <f t="shared" si="4"/>
        <v>-397.97389509698019</v>
      </c>
      <c r="AI54">
        <f t="shared" si="5"/>
        <v>-398.30410072975531</v>
      </c>
      <c r="AJ54">
        <f t="shared" si="6"/>
        <v>1.8109111728895186</v>
      </c>
      <c r="AK54">
        <f t="shared" si="20"/>
        <v>-1.1103901143454697</v>
      </c>
      <c r="AL54">
        <f t="shared" si="7"/>
        <v>-397.60357967121126</v>
      </c>
      <c r="AN54">
        <f t="shared" si="25"/>
        <v>0</v>
      </c>
      <c r="AO54">
        <f t="shared" si="25"/>
        <v>0</v>
      </c>
      <c r="AP54">
        <f t="shared" si="25"/>
        <v>-2.6095141911678518E-3</v>
      </c>
      <c r="AQ54">
        <f t="shared" si="25"/>
        <v>-3.1450660554815704</v>
      </c>
      <c r="AR54">
        <f t="shared" si="25"/>
        <v>-3.1476755696727379</v>
      </c>
      <c r="AS54">
        <f t="shared" si="25"/>
        <v>1.4311077509139767E-2</v>
      </c>
      <c r="AT54">
        <f t="shared" si="25"/>
        <v>-8.7750736920049182E-3</v>
      </c>
      <c r="AU54">
        <f t="shared" si="23"/>
        <v>-3.1421395658556031</v>
      </c>
      <c r="AW54">
        <v>51</v>
      </c>
      <c r="AX54">
        <f>IF(Z54&gt;0, (R54*SUMPRODUCT(K54:$K$98, X54:$X$98)-K54*$AZ$3)/Z54, 0)</f>
        <v>-1338.0773477102935</v>
      </c>
    </row>
    <row r="55" spans="5:50" x14ac:dyDescent="0.25">
      <c r="E55">
        <v>2055</v>
      </c>
      <c r="F55" s="5">
        <v>3.5571999999999999E-2</v>
      </c>
      <c r="G55" s="5">
        <v>7.0000000000000007E-2</v>
      </c>
      <c r="H55" s="5">
        <f t="shared" si="9"/>
        <v>0.12000000000000001</v>
      </c>
      <c r="I55" s="5">
        <f t="shared" si="10"/>
        <v>1.1200000000000001</v>
      </c>
      <c r="J55">
        <f t="shared" si="11"/>
        <v>0.89285714285714279</v>
      </c>
      <c r="K55">
        <f t="shared" si="21"/>
        <v>7.0559771055083119E-3</v>
      </c>
      <c r="L55" s="2">
        <v>52</v>
      </c>
      <c r="M55" s="6">
        <v>0.41367450300000003</v>
      </c>
      <c r="Q55" s="4">
        <f t="shared" si="22"/>
        <v>25</v>
      </c>
      <c r="R55">
        <f t="shared" si="0"/>
        <v>50000</v>
      </c>
      <c r="S55">
        <f t="shared" si="1"/>
        <v>-2385.7260831160816</v>
      </c>
      <c r="U55">
        <f t="shared" si="12"/>
        <v>0.41367450300000003</v>
      </c>
      <c r="V55">
        <f t="shared" si="13"/>
        <v>0.01</v>
      </c>
      <c r="W55">
        <f t="shared" si="14"/>
        <v>1.320822531100573E-2</v>
      </c>
      <c r="X55">
        <f t="shared" si="15"/>
        <v>5.4639060410423164E-3</v>
      </c>
      <c r="Y55">
        <f t="shared" si="16"/>
        <v>1.320822531100573E-4</v>
      </c>
      <c r="Z55">
        <f t="shared" si="17"/>
        <v>7.6122370168533564E-3</v>
      </c>
      <c r="AB55">
        <f t="shared" si="18"/>
        <v>-17.673627092110515</v>
      </c>
      <c r="AC55">
        <f t="shared" si="19"/>
        <v>-18.160712401968802</v>
      </c>
      <c r="AE55">
        <f t="shared" si="2"/>
        <v>0</v>
      </c>
      <c r="AF55">
        <f t="shared" si="24"/>
        <v>0</v>
      </c>
      <c r="AG55">
        <f t="shared" si="24"/>
        <v>-0.1903059254213339</v>
      </c>
      <c r="AH55">
        <f t="shared" si="4"/>
        <v>-273.19530205211584</v>
      </c>
      <c r="AI55">
        <f t="shared" si="5"/>
        <v>-273.38560797753718</v>
      </c>
      <c r="AJ55">
        <f t="shared" si="6"/>
        <v>0.48708530985828702</v>
      </c>
      <c r="AK55">
        <f t="shared" si="20"/>
        <v>-1.2371538964477362</v>
      </c>
      <c r="AL55">
        <f t="shared" si="7"/>
        <v>-274.13567656412664</v>
      </c>
      <c r="AN55">
        <f t="shared" si="25"/>
        <v>0</v>
      </c>
      <c r="AO55">
        <f t="shared" si="25"/>
        <v>0</v>
      </c>
      <c r="AP55">
        <f t="shared" si="25"/>
        <v>-1.3427942528155042E-3</v>
      </c>
      <c r="AQ55">
        <f t="shared" si="25"/>
        <v>-1.9276597966121574</v>
      </c>
      <c r="AR55">
        <f t="shared" si="25"/>
        <v>-1.9290025908649728</v>
      </c>
      <c r="AS55">
        <f t="shared" si="25"/>
        <v>3.4368627947894952E-3</v>
      </c>
      <c r="AT55">
        <f t="shared" si="25"/>
        <v>-8.7293295693256275E-3</v>
      </c>
      <c r="AU55">
        <f t="shared" si="23"/>
        <v>-1.934295057639509</v>
      </c>
      <c r="AW55">
        <v>52</v>
      </c>
      <c r="AX55">
        <f>IF(Z55&gt;0, (R55*SUMPRODUCT(K55:$K$98, X55:$X$98)-K55*$AZ$3)/Z55, 0)</f>
        <v>-2385.7260831160816</v>
      </c>
    </row>
    <row r="56" spans="5:50" x14ac:dyDescent="0.25">
      <c r="E56">
        <v>2056</v>
      </c>
      <c r="F56" s="5">
        <v>3.5571999999999999E-2</v>
      </c>
      <c r="G56" s="5">
        <v>7.0000000000000007E-2</v>
      </c>
      <c r="H56" s="5">
        <f t="shared" si="9"/>
        <v>0.12000000000000001</v>
      </c>
      <c r="I56" s="5">
        <f t="shared" si="10"/>
        <v>1.1200000000000001</v>
      </c>
      <c r="J56">
        <f t="shared" si="11"/>
        <v>0.89285714285714279</v>
      </c>
      <c r="K56">
        <f t="shared" si="21"/>
        <v>6.2999795584895634E-3</v>
      </c>
      <c r="L56" s="2">
        <v>53</v>
      </c>
      <c r="M56" s="6">
        <v>0.42102545200000002</v>
      </c>
      <c r="Q56" s="4">
        <f t="shared" si="22"/>
        <v>25</v>
      </c>
      <c r="R56">
        <f t="shared" si="0"/>
        <v>50000</v>
      </c>
      <c r="S56">
        <f t="shared" si="1"/>
        <v>-4090.16009998453</v>
      </c>
      <c r="U56">
        <f t="shared" si="12"/>
        <v>0.42102545200000002</v>
      </c>
      <c r="V56">
        <f t="shared" si="13"/>
        <v>0.01</v>
      </c>
      <c r="W56">
        <f t="shared" si="14"/>
        <v>7.6122370168533564E-3</v>
      </c>
      <c r="X56">
        <f t="shared" si="15"/>
        <v>3.204945530751816E-3</v>
      </c>
      <c r="Y56">
        <f t="shared" si="16"/>
        <v>7.6122370168533562E-5</v>
      </c>
      <c r="Z56">
        <f t="shared" si="17"/>
        <v>4.3311691159330064E-3</v>
      </c>
      <c r="AB56">
        <f t="shared" si="18"/>
        <v>-18.160712401968802</v>
      </c>
      <c r="AC56">
        <f t="shared" si="19"/>
        <v>-17.715175104274454</v>
      </c>
      <c r="AE56">
        <f t="shared" si="2"/>
        <v>0</v>
      </c>
      <c r="AF56">
        <f t="shared" si="24"/>
        <v>0</v>
      </c>
      <c r="AG56">
        <f t="shared" si="24"/>
        <v>-0.10827922789832516</v>
      </c>
      <c r="AH56">
        <f t="shared" si="4"/>
        <v>-160.24727653759081</v>
      </c>
      <c r="AI56">
        <f t="shared" si="5"/>
        <v>-160.35555576548913</v>
      </c>
      <c r="AJ56">
        <f t="shared" si="6"/>
        <v>-0.44553729769434725</v>
      </c>
      <c r="AK56">
        <f t="shared" si="20"/>
        <v>-1.2712498681378162</v>
      </c>
      <c r="AL56">
        <f t="shared" si="7"/>
        <v>-162.07234293132132</v>
      </c>
      <c r="AN56">
        <f t="shared" si="25"/>
        <v>0</v>
      </c>
      <c r="AO56">
        <f t="shared" si="25"/>
        <v>0</v>
      </c>
      <c r="AP56">
        <f t="shared" si="25"/>
        <v>-6.8215692236848135E-4</v>
      </c>
      <c r="AQ56">
        <f t="shared" si="25"/>
        <v>-1.0095545664904464</v>
      </c>
      <c r="AR56">
        <f t="shared" si="25"/>
        <v>-1.0102367234128147</v>
      </c>
      <c r="AS56">
        <f t="shared" si="25"/>
        <v>-2.8068758680190671E-3</v>
      </c>
      <c r="AT56">
        <f t="shared" si="25"/>
        <v>-8.008848183000794E-3</v>
      </c>
      <c r="AU56">
        <f t="shared" si="23"/>
        <v>-1.0210524474638347</v>
      </c>
      <c r="AW56">
        <v>53</v>
      </c>
      <c r="AX56">
        <f>IF(Z56&gt;0, (R56*SUMPRODUCT(K56:$K$98, X56:$X$98)-K56*$AZ$3)/Z56, 0)</f>
        <v>-4090.16009998453</v>
      </c>
    </row>
    <row r="57" spans="5:50" x14ac:dyDescent="0.25">
      <c r="E57">
        <v>2057</v>
      </c>
      <c r="F57" s="5">
        <v>3.5571999999999999E-2</v>
      </c>
      <c r="G57" s="5">
        <v>7.0000000000000007E-2</v>
      </c>
      <c r="H57" s="5">
        <f t="shared" si="9"/>
        <v>0.12000000000000001</v>
      </c>
      <c r="I57" s="5">
        <f t="shared" si="10"/>
        <v>1.1200000000000001</v>
      </c>
      <c r="J57">
        <f t="shared" si="11"/>
        <v>0.89285714285714279</v>
      </c>
      <c r="K57">
        <f t="shared" si="21"/>
        <v>5.6249817486513955E-3</v>
      </c>
      <c r="L57" s="2">
        <v>54</v>
      </c>
      <c r="M57" s="6">
        <v>0.42896583300000002</v>
      </c>
      <c r="Q57" s="4">
        <f t="shared" si="22"/>
        <v>25</v>
      </c>
      <c r="R57">
        <f t="shared" si="0"/>
        <v>50000</v>
      </c>
      <c r="S57">
        <f t="shared" si="1"/>
        <v>-6833.8500841201576</v>
      </c>
      <c r="U57">
        <f t="shared" si="12"/>
        <v>0.42896583300000002</v>
      </c>
      <c r="V57">
        <f t="shared" si="13"/>
        <v>0.01</v>
      </c>
      <c r="W57">
        <f t="shared" si="14"/>
        <v>4.3311691159330064E-3</v>
      </c>
      <c r="X57">
        <f t="shared" si="15"/>
        <v>1.8579235676800757E-3</v>
      </c>
      <c r="Y57">
        <f t="shared" si="16"/>
        <v>4.3311691159330065E-5</v>
      </c>
      <c r="Z57">
        <f t="shared" si="17"/>
        <v>2.4299338570936005E-3</v>
      </c>
      <c r="AB57">
        <f t="shared" si="18"/>
        <v>-17.715175104274454</v>
      </c>
      <c r="AC57">
        <f t="shared" si="19"/>
        <v>-16.605803693705521</v>
      </c>
      <c r="AE57">
        <f t="shared" si="2"/>
        <v>0</v>
      </c>
      <c r="AF57">
        <f t="shared" si="24"/>
        <v>0</v>
      </c>
      <c r="AG57">
        <f t="shared" si="24"/>
        <v>-6.0748346427340012E-2</v>
      </c>
      <c r="AH57">
        <f t="shared" si="4"/>
        <v>-92.89617838400379</v>
      </c>
      <c r="AI57">
        <f t="shared" si="5"/>
        <v>-92.956926730431135</v>
      </c>
      <c r="AJ57">
        <f t="shared" si="6"/>
        <v>-1.109371410568933</v>
      </c>
      <c r="AK57">
        <f t="shared" si="20"/>
        <v>-1.2400622572992119</v>
      </c>
      <c r="AL57">
        <f t="shared" si="7"/>
        <v>-95.306360398299276</v>
      </c>
      <c r="AN57">
        <f t="shared" si="25"/>
        <v>0</v>
      </c>
      <c r="AO57">
        <f t="shared" si="25"/>
        <v>0</v>
      </c>
      <c r="AP57">
        <f t="shared" si="25"/>
        <v>-3.417083399145398E-4</v>
      </c>
      <c r="AQ57">
        <f t="shared" si="25"/>
        <v>-0.52253930792948555</v>
      </c>
      <c r="AR57">
        <f t="shared" si="25"/>
        <v>-0.5228810162694002</v>
      </c>
      <c r="AS57">
        <f t="shared" si="25"/>
        <v>-6.2401939369259021E-3</v>
      </c>
      <c r="AT57">
        <f t="shared" si="25"/>
        <v>-6.9753275644995182E-3</v>
      </c>
      <c r="AU57">
        <f t="shared" si="23"/>
        <v>-0.53609653777082555</v>
      </c>
      <c r="AW57">
        <v>54</v>
      </c>
      <c r="AX57">
        <f>IF(Z57&gt;0, (R57*SUMPRODUCT(K57:$K$98, X57:$X$98)-K57*$AZ$3)/Z57, 0)</f>
        <v>-6833.8500841201576</v>
      </c>
    </row>
    <row r="58" spans="5:50" x14ac:dyDescent="0.25">
      <c r="E58">
        <v>2058</v>
      </c>
      <c r="F58" s="5">
        <v>3.5571999999999999E-2</v>
      </c>
      <c r="G58" s="5">
        <v>7.0000000000000007E-2</v>
      </c>
      <c r="H58" s="5">
        <f t="shared" si="9"/>
        <v>0.12000000000000001</v>
      </c>
      <c r="I58" s="5">
        <f t="shared" si="10"/>
        <v>1.1200000000000001</v>
      </c>
      <c r="J58">
        <f t="shared" si="11"/>
        <v>0.89285714285714279</v>
      </c>
      <c r="K58">
        <f t="shared" si="21"/>
        <v>5.0223051327244602E-3</v>
      </c>
      <c r="L58" s="2">
        <v>55</v>
      </c>
      <c r="M58" s="6">
        <v>0.43771532000000002</v>
      </c>
      <c r="Q58" s="4">
        <f t="shared" si="22"/>
        <v>25</v>
      </c>
      <c r="R58">
        <f t="shared" si="0"/>
        <v>50000</v>
      </c>
      <c r="S58">
        <f t="shared" si="1"/>
        <v>-11353.406670207074</v>
      </c>
      <c r="U58">
        <f t="shared" si="12"/>
        <v>0.43771532000000002</v>
      </c>
      <c r="V58">
        <f t="shared" si="13"/>
        <v>0.01</v>
      </c>
      <c r="W58">
        <f t="shared" si="14"/>
        <v>2.4299338570936005E-3</v>
      </c>
      <c r="X58">
        <f t="shared" si="15"/>
        <v>1.0636192758365596E-3</v>
      </c>
      <c r="Y58">
        <f t="shared" si="16"/>
        <v>2.4299338570936006E-5</v>
      </c>
      <c r="Z58">
        <f t="shared" si="17"/>
        <v>1.3420152426861049E-3</v>
      </c>
      <c r="AB58">
        <f t="shared" si="18"/>
        <v>-16.605803693705521</v>
      </c>
      <c r="AC58">
        <f t="shared" si="19"/>
        <v>-15.236444807831989</v>
      </c>
      <c r="AE58">
        <f t="shared" si="2"/>
        <v>0</v>
      </c>
      <c r="AF58">
        <f t="shared" si="24"/>
        <v>0</v>
      </c>
      <c r="AG58">
        <f t="shared" si="24"/>
        <v>-3.3550381067152621E-2</v>
      </c>
      <c r="AH58">
        <f t="shared" si="4"/>
        <v>-53.180963791827978</v>
      </c>
      <c r="AI58">
        <f t="shared" si="5"/>
        <v>-53.214514172895129</v>
      </c>
      <c r="AJ58">
        <f t="shared" si="6"/>
        <v>-1.3693588858735328</v>
      </c>
      <c r="AK58">
        <f t="shared" si="20"/>
        <v>-1.1624062585593866</v>
      </c>
      <c r="AL58">
        <f t="shared" si="7"/>
        <v>-55.746279317328046</v>
      </c>
      <c r="AN58">
        <f t="shared" si="25"/>
        <v>0</v>
      </c>
      <c r="AO58">
        <f t="shared" si="25"/>
        <v>0</v>
      </c>
      <c r="AP58">
        <f t="shared" si="25"/>
        <v>-1.6850025103842215E-4</v>
      </c>
      <c r="AQ58">
        <f t="shared" si="25"/>
        <v>-0.26709102741493135</v>
      </c>
      <c r="AR58">
        <f t="shared" si="25"/>
        <v>-0.26725952766596972</v>
      </c>
      <c r="AS58">
        <f t="shared" si="25"/>
        <v>-6.8773381610644927E-3</v>
      </c>
      <c r="AT58">
        <f t="shared" si="25"/>
        <v>-5.8379589186738435E-3</v>
      </c>
      <c r="AU58">
        <f t="shared" si="23"/>
        <v>-0.27997482474570806</v>
      </c>
      <c r="AW58">
        <v>55</v>
      </c>
      <c r="AX58">
        <f>IF(Z58&gt;0, (R58*SUMPRODUCT(K58:$K$98, X58:$X$98)-K58*$AZ$3)/Z58, 0)</f>
        <v>-11353.406670207074</v>
      </c>
    </row>
    <row r="59" spans="5:50" x14ac:dyDescent="0.25">
      <c r="E59">
        <v>2059</v>
      </c>
      <c r="F59" s="5">
        <v>3.5571999999999999E-2</v>
      </c>
      <c r="G59" s="5">
        <v>7.0000000000000007E-2</v>
      </c>
      <c r="H59" s="5">
        <f t="shared" si="9"/>
        <v>0.12000000000000001</v>
      </c>
      <c r="I59" s="5">
        <f t="shared" si="10"/>
        <v>1.1200000000000001</v>
      </c>
      <c r="J59">
        <f t="shared" si="11"/>
        <v>0.89285714285714279</v>
      </c>
      <c r="K59">
        <f t="shared" si="21"/>
        <v>4.4842010113611249E-3</v>
      </c>
      <c r="L59" s="2">
        <v>56</v>
      </c>
      <c r="M59" s="6">
        <v>0.44739131599999998</v>
      </c>
      <c r="Q59" s="4">
        <f t="shared" si="22"/>
        <v>25</v>
      </c>
      <c r="R59">
        <f t="shared" si="0"/>
        <v>50000</v>
      </c>
      <c r="S59">
        <f t="shared" si="1"/>
        <v>-18970.81479244657</v>
      </c>
      <c r="U59">
        <f t="shared" si="12"/>
        <v>0.44739131599999998</v>
      </c>
      <c r="V59">
        <f t="shared" si="13"/>
        <v>0.01</v>
      </c>
      <c r="W59">
        <f t="shared" si="14"/>
        <v>1.3420152426861049E-3</v>
      </c>
      <c r="X59">
        <f t="shared" si="15"/>
        <v>6.0040596551739589E-4</v>
      </c>
      <c r="Y59">
        <f t="shared" si="16"/>
        <v>1.342015242686105E-5</v>
      </c>
      <c r="Z59">
        <f t="shared" si="17"/>
        <v>7.28189124741848E-4</v>
      </c>
      <c r="AB59">
        <f t="shared" si="18"/>
        <v>-15.236444807831989</v>
      </c>
      <c r="AC59">
        <f t="shared" si="19"/>
        <v>-13.814341019351371</v>
      </c>
      <c r="AE59">
        <f t="shared" si="2"/>
        <v>0</v>
      </c>
      <c r="AF59">
        <f t="shared" si="24"/>
        <v>0</v>
      </c>
      <c r="AG59">
        <f t="shared" si="24"/>
        <v>-1.8204728118546201E-2</v>
      </c>
      <c r="AH59">
        <f t="shared" si="4"/>
        <v>-30.020298275869795</v>
      </c>
      <c r="AI59">
        <f t="shared" si="5"/>
        <v>-30.038503003988342</v>
      </c>
      <c r="AJ59">
        <f t="shared" si="6"/>
        <v>-1.4221037884806176</v>
      </c>
      <c r="AK59">
        <f t="shared" si="20"/>
        <v>-1.0665511365482392</v>
      </c>
      <c r="AL59">
        <f t="shared" si="7"/>
        <v>-32.5271579290172</v>
      </c>
      <c r="AN59">
        <f t="shared" si="25"/>
        <v>0</v>
      </c>
      <c r="AO59">
        <f t="shared" si="25"/>
        <v>0</v>
      </c>
      <c r="AP59">
        <f t="shared" si="25"/>
        <v>-8.1633660240739179E-5</v>
      </c>
      <c r="AQ59">
        <f t="shared" si="25"/>
        <v>-0.13461705189001796</v>
      </c>
      <c r="AR59">
        <f t="shared" si="25"/>
        <v>-0.13469868555025871</v>
      </c>
      <c r="AS59">
        <f t="shared" si="25"/>
        <v>-6.3769992465652729E-3</v>
      </c>
      <c r="AT59">
        <f t="shared" si="25"/>
        <v>-4.7826296851779717E-3</v>
      </c>
      <c r="AU59">
        <f t="shared" si="23"/>
        <v>-0.14585831448200196</v>
      </c>
      <c r="AW59">
        <v>56</v>
      </c>
      <c r="AX59">
        <f>IF(Z59&gt;0, (R59*SUMPRODUCT(K59:$K$98, X59:$X$98)-K59*$AZ$3)/Z59, 0)</f>
        <v>-18970.81479244657</v>
      </c>
    </row>
    <row r="60" spans="5:50" x14ac:dyDescent="0.25">
      <c r="E60">
        <v>2060</v>
      </c>
      <c r="F60" s="5">
        <v>3.5571999999999999E-2</v>
      </c>
      <c r="G60" s="5">
        <v>7.0000000000000007E-2</v>
      </c>
      <c r="H60" s="5">
        <f t="shared" si="9"/>
        <v>0.12000000000000001</v>
      </c>
      <c r="I60" s="5">
        <f t="shared" si="10"/>
        <v>1.1200000000000001</v>
      </c>
      <c r="J60">
        <f t="shared" si="11"/>
        <v>0.89285714285714279</v>
      </c>
      <c r="K60">
        <f t="shared" si="21"/>
        <v>4.0037509030010042E-3</v>
      </c>
      <c r="L60" s="2">
        <v>57</v>
      </c>
      <c r="M60" s="6">
        <v>0.457001349</v>
      </c>
      <c r="Q60" s="4">
        <f t="shared" si="22"/>
        <v>25</v>
      </c>
      <c r="R60">
        <f t="shared" si="0"/>
        <v>50000</v>
      </c>
      <c r="S60">
        <f t="shared" si="1"/>
        <v>-32053.555427236672</v>
      </c>
      <c r="U60">
        <f t="shared" si="12"/>
        <v>0.457001349</v>
      </c>
      <c r="V60">
        <f t="shared" si="13"/>
        <v>0.01</v>
      </c>
      <c r="W60">
        <f t="shared" si="14"/>
        <v>7.28189124741848E-4</v>
      </c>
      <c r="X60">
        <f t="shared" si="15"/>
        <v>3.3278341233415382E-4</v>
      </c>
      <c r="Y60">
        <f t="shared" si="16"/>
        <v>7.2818912474184798E-6</v>
      </c>
      <c r="Z60">
        <f t="shared" si="17"/>
        <v>3.8812382116027572E-4</v>
      </c>
      <c r="AB60">
        <f t="shared" si="18"/>
        <v>-13.814341019351371</v>
      </c>
      <c r="AC60">
        <f t="shared" si="19"/>
        <v>-12.440748414191791</v>
      </c>
      <c r="AE60">
        <f t="shared" si="2"/>
        <v>0</v>
      </c>
      <c r="AF60">
        <f t="shared" si="24"/>
        <v>0</v>
      </c>
      <c r="AG60">
        <f t="shared" si="24"/>
        <v>-9.7030955290068922E-3</v>
      </c>
      <c r="AH60">
        <f t="shared" si="4"/>
        <v>-16.639170616707691</v>
      </c>
      <c r="AI60">
        <f t="shared" si="5"/>
        <v>-16.648873712236696</v>
      </c>
      <c r="AJ60">
        <f t="shared" si="6"/>
        <v>-1.3735926051595797</v>
      </c>
      <c r="AK60">
        <f t="shared" si="20"/>
        <v>-0.96700387135459609</v>
      </c>
      <c r="AL60">
        <f t="shared" si="7"/>
        <v>-18.989470188750872</v>
      </c>
      <c r="AN60">
        <f t="shared" si="25"/>
        <v>0</v>
      </c>
      <c r="AO60">
        <f t="shared" si="25"/>
        <v>0</v>
      </c>
      <c r="AP60">
        <f t="shared" si="25"/>
        <v>-3.8848777486166354E-5</v>
      </c>
      <c r="AQ60">
        <f t="shared" si="25"/>
        <v>-6.6619094381831195E-2</v>
      </c>
      <c r="AR60">
        <f t="shared" si="25"/>
        <v>-6.6657943159317348E-2</v>
      </c>
      <c r="AS60">
        <f t="shared" si="25"/>
        <v>-5.4995226332631691E-3</v>
      </c>
      <c r="AT60">
        <f t="shared" si="25"/>
        <v>-3.871642623141431E-3</v>
      </c>
      <c r="AU60">
        <f t="shared" si="23"/>
        <v>-7.6029108415721955E-2</v>
      </c>
      <c r="AW60">
        <v>57</v>
      </c>
      <c r="AX60">
        <f>IF(Z60&gt;0, (R60*SUMPRODUCT(K60:$K$98, X60:$X$98)-K60*$AZ$3)/Z60, 0)</f>
        <v>-32053.555427236672</v>
      </c>
    </row>
    <row r="61" spans="5:50" x14ac:dyDescent="0.25">
      <c r="E61">
        <v>2061</v>
      </c>
      <c r="F61" s="5">
        <v>3.5571999999999999E-2</v>
      </c>
      <c r="G61" s="5">
        <v>7.0000000000000007E-2</v>
      </c>
      <c r="H61" s="5">
        <f t="shared" si="9"/>
        <v>0.12000000000000001</v>
      </c>
      <c r="I61" s="5">
        <f t="shared" si="10"/>
        <v>1.1200000000000001</v>
      </c>
      <c r="J61">
        <f t="shared" si="11"/>
        <v>0.89285714285714279</v>
      </c>
      <c r="K61">
        <f t="shared" si="21"/>
        <v>3.5747775919651821E-3</v>
      </c>
      <c r="L61" s="2">
        <v>58</v>
      </c>
      <c r="M61" s="6">
        <v>0.46737994300000002</v>
      </c>
      <c r="Q61" s="4">
        <f t="shared" si="22"/>
        <v>25</v>
      </c>
      <c r="R61">
        <f t="shared" si="0"/>
        <v>50000</v>
      </c>
      <c r="S61">
        <f t="shared" si="1"/>
        <v>-55022.089184560784</v>
      </c>
      <c r="U61">
        <f t="shared" si="12"/>
        <v>0.46737994300000002</v>
      </c>
      <c r="V61">
        <f t="shared" si="13"/>
        <v>0.01</v>
      </c>
      <c r="W61">
        <f t="shared" si="14"/>
        <v>3.8812382116027572E-4</v>
      </c>
      <c r="X61">
        <f t="shared" si="15"/>
        <v>1.8140128941083187E-4</v>
      </c>
      <c r="Y61">
        <f t="shared" si="16"/>
        <v>3.8812382116027571E-6</v>
      </c>
      <c r="Z61">
        <f t="shared" si="17"/>
        <v>2.0284129353784111E-4</v>
      </c>
      <c r="AB61">
        <f t="shared" si="18"/>
        <v>-12.440748414191791</v>
      </c>
      <c r="AC61">
        <f t="shared" si="19"/>
        <v>-11.160751743350767</v>
      </c>
      <c r="AE61">
        <f t="shared" si="2"/>
        <v>0</v>
      </c>
      <c r="AF61">
        <f t="shared" si="24"/>
        <v>0</v>
      </c>
      <c r="AG61">
        <f t="shared" si="24"/>
        <v>-5.0710323384460278E-3</v>
      </c>
      <c r="AH61">
        <f t="shared" si="4"/>
        <v>-9.0700644705415936</v>
      </c>
      <c r="AI61">
        <f t="shared" si="5"/>
        <v>-9.0751355028800393</v>
      </c>
      <c r="AJ61">
        <f t="shared" si="6"/>
        <v>-1.2799966708410242</v>
      </c>
      <c r="AK61">
        <f t="shared" si="20"/>
        <v>-0.87085238899342543</v>
      </c>
      <c r="AL61">
        <f t="shared" si="7"/>
        <v>-11.225984562714489</v>
      </c>
      <c r="AN61">
        <f t="shared" si="25"/>
        <v>0</v>
      </c>
      <c r="AO61">
        <f t="shared" si="25"/>
        <v>0</v>
      </c>
      <c r="AP61">
        <f t="shared" si="25"/>
        <v>-1.8127812771607657E-5</v>
      </c>
      <c r="AQ61">
        <f t="shared" si="25"/>
        <v>-3.2423463226971629E-2</v>
      </c>
      <c r="AR61">
        <f t="shared" si="25"/>
        <v>-3.2441591039743235E-2</v>
      </c>
      <c r="AS61">
        <f t="shared" si="25"/>
        <v>-4.575703416712526E-3</v>
      </c>
      <c r="AT61">
        <f t="shared" si="25"/>
        <v>-3.1131036060830434E-3</v>
      </c>
      <c r="AU61">
        <f t="shared" si="23"/>
        <v>-4.0130398062538805E-2</v>
      </c>
      <c r="AW61">
        <v>58</v>
      </c>
      <c r="AX61">
        <f>IF(Z61&gt;0, (R61*SUMPRODUCT(K61:$K$98, X61:$X$98)-K61*$AZ$3)/Z61, 0)</f>
        <v>-55022.089184560784</v>
      </c>
    </row>
    <row r="62" spans="5:50" x14ac:dyDescent="0.25">
      <c r="E62">
        <v>2062</v>
      </c>
      <c r="F62" s="5">
        <v>3.5571999999999999E-2</v>
      </c>
      <c r="G62" s="5">
        <v>7.0000000000000007E-2</v>
      </c>
      <c r="H62" s="5">
        <f t="shared" si="9"/>
        <v>0.12000000000000001</v>
      </c>
      <c r="I62" s="5">
        <f t="shared" si="10"/>
        <v>1.1200000000000001</v>
      </c>
      <c r="J62">
        <f t="shared" si="11"/>
        <v>0.89285714285714279</v>
      </c>
      <c r="K62">
        <f t="shared" si="21"/>
        <v>3.1917657071117694E-3</v>
      </c>
      <c r="L62" s="2">
        <v>59</v>
      </c>
      <c r="M62" s="6">
        <v>0.47825477199999999</v>
      </c>
      <c r="Q62" s="4">
        <f t="shared" si="22"/>
        <v>25</v>
      </c>
      <c r="R62">
        <f t="shared" si="0"/>
        <v>50000</v>
      </c>
      <c r="S62">
        <f t="shared" si="1"/>
        <v>-96248.02309318888</v>
      </c>
      <c r="U62">
        <f t="shared" si="12"/>
        <v>0.47825477199999999</v>
      </c>
      <c r="V62">
        <f t="shared" si="13"/>
        <v>0.01</v>
      </c>
      <c r="W62">
        <f t="shared" si="14"/>
        <v>2.0284129353784111E-4</v>
      </c>
      <c r="X62">
        <f t="shared" si="15"/>
        <v>9.7009816593125265E-5</v>
      </c>
      <c r="Y62">
        <f t="shared" si="16"/>
        <v>2.0284129353784111E-6</v>
      </c>
      <c r="Z62">
        <f t="shared" si="17"/>
        <v>1.0380306400933743E-4</v>
      </c>
      <c r="AB62">
        <f t="shared" si="18"/>
        <v>-11.160751743350767</v>
      </c>
      <c r="AC62">
        <f t="shared" si="19"/>
        <v>-9.9908397019144726</v>
      </c>
      <c r="AE62">
        <f t="shared" si="2"/>
        <v>0</v>
      </c>
      <c r="AF62">
        <f t="shared" si="24"/>
        <v>0</v>
      </c>
      <c r="AG62">
        <f t="shared" si="24"/>
        <v>-2.5950766002334359E-3</v>
      </c>
      <c r="AH62">
        <f t="shared" si="4"/>
        <v>-4.8504908296562634</v>
      </c>
      <c r="AI62">
        <f t="shared" si="5"/>
        <v>-4.8530859062564966</v>
      </c>
      <c r="AJ62">
        <f t="shared" si="6"/>
        <v>-1.1699120414362945</v>
      </c>
      <c r="AK62">
        <f t="shared" si="20"/>
        <v>-0.78125262203455381</v>
      </c>
      <c r="AL62">
        <f t="shared" si="7"/>
        <v>-6.804250569727345</v>
      </c>
      <c r="AN62">
        <f t="shared" si="25"/>
        <v>0</v>
      </c>
      <c r="AO62">
        <f t="shared" si="25"/>
        <v>0</v>
      </c>
      <c r="AP62">
        <f t="shared" si="25"/>
        <v>-8.2828764999532783E-6</v>
      </c>
      <c r="AQ62">
        <f t="shared" si="25"/>
        <v>-1.5481630292756976E-2</v>
      </c>
      <c r="AR62">
        <f t="shared" si="25"/>
        <v>-1.5489913169256929E-2</v>
      </c>
      <c r="AS62">
        <f t="shared" si="25"/>
        <v>-3.7340851341934882E-3</v>
      </c>
      <c r="AT62">
        <f t="shared" si="25"/>
        <v>-2.4935753276010414E-3</v>
      </c>
      <c r="AU62">
        <f t="shared" si="23"/>
        <v>-2.1717573631051458E-2</v>
      </c>
      <c r="AW62">
        <v>59</v>
      </c>
      <c r="AX62">
        <f>IF(Z62&gt;0, (R62*SUMPRODUCT(K62:$K$98, X62:$X$98)-K62*$AZ$3)/Z62, 0)</f>
        <v>-96248.02309318888</v>
      </c>
    </row>
    <row r="63" spans="5:50" x14ac:dyDescent="0.25">
      <c r="E63">
        <v>2063</v>
      </c>
      <c r="F63" s="5">
        <v>3.5571999999999999E-2</v>
      </c>
      <c r="G63" s="5">
        <v>7.0000000000000007E-2</v>
      </c>
      <c r="H63" s="5">
        <f t="shared" si="9"/>
        <v>0.12000000000000001</v>
      </c>
      <c r="I63" s="5">
        <f t="shared" si="10"/>
        <v>1.1200000000000001</v>
      </c>
      <c r="J63">
        <f t="shared" si="11"/>
        <v>0.89285714285714279</v>
      </c>
      <c r="K63">
        <f t="shared" si="21"/>
        <v>2.8497908099212226E-3</v>
      </c>
      <c r="L63" s="2">
        <v>60</v>
      </c>
      <c r="M63" s="6">
        <v>0.48949088600000001</v>
      </c>
      <c r="Q63" s="4">
        <f t="shared" si="22"/>
        <v>25</v>
      </c>
      <c r="R63">
        <f t="shared" si="0"/>
        <v>50000</v>
      </c>
      <c r="S63">
        <f t="shared" si="1"/>
        <v>-171935.6011545244</v>
      </c>
      <c r="U63">
        <f t="shared" si="12"/>
        <v>0.48949088600000001</v>
      </c>
      <c r="V63">
        <f t="shared" si="13"/>
        <v>0.01</v>
      </c>
      <c r="W63">
        <f t="shared" si="14"/>
        <v>1.0380306400933743E-4</v>
      </c>
      <c r="X63">
        <f t="shared" si="15"/>
        <v>5.0810653771445295E-5</v>
      </c>
      <c r="Y63">
        <f t="shared" si="16"/>
        <v>1.0380306400933744E-6</v>
      </c>
      <c r="Z63">
        <f t="shared" si="17"/>
        <v>5.1954379597798762E-5</v>
      </c>
      <c r="AB63">
        <f t="shared" si="18"/>
        <v>-9.9908397019144726</v>
      </c>
      <c r="AC63">
        <f t="shared" si="19"/>
        <v>-8.9328074887578879</v>
      </c>
      <c r="AE63">
        <f t="shared" si="2"/>
        <v>0</v>
      </c>
      <c r="AF63">
        <f t="shared" si="24"/>
        <v>0</v>
      </c>
      <c r="AG63">
        <f t="shared" si="24"/>
        <v>-1.298859489944969E-3</v>
      </c>
      <c r="AH63">
        <f t="shared" si="4"/>
        <v>-2.5405326885722648</v>
      </c>
      <c r="AI63">
        <f t="shared" si="5"/>
        <v>-2.5418315480622096</v>
      </c>
      <c r="AJ63">
        <f t="shared" si="6"/>
        <v>-1.0580322131565847</v>
      </c>
      <c r="AK63">
        <f t="shared" si="20"/>
        <v>-0.69935877913401312</v>
      </c>
      <c r="AL63">
        <f t="shared" si="7"/>
        <v>-4.2992225403528073</v>
      </c>
      <c r="AN63">
        <f t="shared" si="25"/>
        <v>0</v>
      </c>
      <c r="AO63">
        <f t="shared" si="25"/>
        <v>0</v>
      </c>
      <c r="AP63">
        <f t="shared" si="25"/>
        <v>-3.7014778378241394E-6</v>
      </c>
      <c r="AQ63">
        <f t="shared" si="25"/>
        <v>-7.2399867081976953E-3</v>
      </c>
      <c r="AR63">
        <f t="shared" si="25"/>
        <v>-7.2436881860355193E-3</v>
      </c>
      <c r="AS63">
        <f t="shared" si="25"/>
        <v>-3.0151704776542471E-3</v>
      </c>
      <c r="AT63">
        <f t="shared" si="25"/>
        <v>-1.9930262216138368E-3</v>
      </c>
      <c r="AU63">
        <f t="shared" si="23"/>
        <v>-1.2251884885303602E-2</v>
      </c>
      <c r="AW63">
        <v>60</v>
      </c>
      <c r="AX63">
        <f>IF(Z63&gt;0, (R63*SUMPRODUCT(K63:$K$98, X63:$X$98)-K63*$AZ$3)/Z63, 0)</f>
        <v>-171935.6011545244</v>
      </c>
    </row>
    <row r="64" spans="5:50" x14ac:dyDescent="0.25">
      <c r="E64">
        <v>2064</v>
      </c>
      <c r="F64" s="5">
        <v>3.5571999999999999E-2</v>
      </c>
      <c r="G64" s="5">
        <v>7.0000000000000007E-2</v>
      </c>
      <c r="H64" s="5">
        <f t="shared" si="9"/>
        <v>0.12000000000000001</v>
      </c>
      <c r="I64" s="5">
        <f t="shared" si="10"/>
        <v>1.1200000000000001</v>
      </c>
      <c r="J64">
        <f t="shared" si="11"/>
        <v>0.89285714285714279</v>
      </c>
      <c r="K64">
        <f t="shared" si="21"/>
        <v>2.5444560802868059E-3</v>
      </c>
      <c r="L64" s="2">
        <v>61</v>
      </c>
      <c r="M64" s="6">
        <v>0.50154699899999999</v>
      </c>
      <c r="Q64" s="4">
        <f t="shared" si="22"/>
        <v>25</v>
      </c>
      <c r="R64">
        <f t="shared" si="0"/>
        <v>50000</v>
      </c>
      <c r="S64">
        <f t="shared" si="1"/>
        <v>-314515.79091539979</v>
      </c>
      <c r="U64">
        <f t="shared" si="12"/>
        <v>0.50154699899999999</v>
      </c>
      <c r="V64">
        <f t="shared" si="13"/>
        <v>0.01</v>
      </c>
      <c r="W64">
        <f t="shared" si="14"/>
        <v>5.1954379597798762E-5</v>
      </c>
      <c r="X64">
        <f t="shared" si="15"/>
        <v>2.6057563172182796E-5</v>
      </c>
      <c r="Y64">
        <f t="shared" si="16"/>
        <v>5.1954379597798764E-7</v>
      </c>
      <c r="Z64">
        <f t="shared" si="17"/>
        <v>2.5377272629637979E-5</v>
      </c>
      <c r="AB64">
        <f t="shared" si="18"/>
        <v>-8.9328074887578879</v>
      </c>
      <c r="AC64">
        <f t="shared" si="19"/>
        <v>-7.9815529723863161</v>
      </c>
      <c r="AE64">
        <f t="shared" si="2"/>
        <v>0</v>
      </c>
      <c r="AF64">
        <f t="shared" si="24"/>
        <v>0</v>
      </c>
      <c r="AG64">
        <f t="shared" si="24"/>
        <v>-6.3443181574094948E-4</v>
      </c>
      <c r="AH64">
        <f t="shared" si="4"/>
        <v>-1.3028781586091398</v>
      </c>
      <c r="AI64">
        <f t="shared" si="5"/>
        <v>-1.3035125904248808</v>
      </c>
      <c r="AJ64">
        <f t="shared" si="6"/>
        <v>-0.95125451637157177</v>
      </c>
      <c r="AK64">
        <f t="shared" si="20"/>
        <v>-0.62529652421305226</v>
      </c>
      <c r="AL64">
        <f t="shared" si="7"/>
        <v>-2.8800636310095049</v>
      </c>
      <c r="AN64">
        <f t="shared" si="25"/>
        <v>0</v>
      </c>
      <c r="AO64">
        <f t="shared" si="25"/>
        <v>0</v>
      </c>
      <c r="AP64">
        <f t="shared" si="25"/>
        <v>-1.6142838910894573E-6</v>
      </c>
      <c r="AQ64">
        <f t="shared" si="25"/>
        <v>-3.3151162525459034E-3</v>
      </c>
      <c r="AR64">
        <f t="shared" si="25"/>
        <v>-3.3167305364369929E-3</v>
      </c>
      <c r="AS64">
        <f t="shared" si="25"/>
        <v>-2.4204253380819309E-3</v>
      </c>
      <c r="AT64">
        <f t="shared" si="25"/>
        <v>-1.5910395430161067E-3</v>
      </c>
      <c r="AU64">
        <f t="shared" si="23"/>
        <v>-7.3281954175350309E-3</v>
      </c>
      <c r="AW64">
        <v>61</v>
      </c>
      <c r="AX64">
        <f>IF(Z64&gt;0, (R64*SUMPRODUCT(K64:$K$98, X64:$X$98)-K64*$AZ$3)/Z64, 0)</f>
        <v>-314515.79091539979</v>
      </c>
    </row>
    <row r="65" spans="5:50" x14ac:dyDescent="0.25">
      <c r="E65">
        <v>2065</v>
      </c>
      <c r="F65" s="5">
        <v>3.5571999999999999E-2</v>
      </c>
      <c r="G65" s="5">
        <v>7.0000000000000007E-2</v>
      </c>
      <c r="H65" s="5">
        <f t="shared" si="9"/>
        <v>0.12000000000000001</v>
      </c>
      <c r="I65" s="5">
        <f t="shared" si="10"/>
        <v>1.1200000000000001</v>
      </c>
      <c r="J65">
        <f t="shared" si="11"/>
        <v>0.89285714285714279</v>
      </c>
      <c r="K65">
        <f t="shared" si="21"/>
        <v>2.2718357859703624E-3</v>
      </c>
      <c r="L65" s="2">
        <v>62</v>
      </c>
      <c r="M65" s="6">
        <v>0.51394563599999998</v>
      </c>
      <c r="Q65" s="4">
        <f t="shared" si="22"/>
        <v>25</v>
      </c>
      <c r="R65">
        <f t="shared" si="0"/>
        <v>50000</v>
      </c>
      <c r="S65">
        <f t="shared" si="1"/>
        <v>-590107.79025750118</v>
      </c>
      <c r="U65">
        <f t="shared" si="12"/>
        <v>0.51394563599999998</v>
      </c>
      <c r="V65">
        <f t="shared" si="13"/>
        <v>0.01</v>
      </c>
      <c r="W65">
        <f t="shared" si="14"/>
        <v>2.5377272629637979E-5</v>
      </c>
      <c r="X65">
        <f t="shared" si="15"/>
        <v>1.3042538521584683E-5</v>
      </c>
      <c r="Y65">
        <f t="shared" si="16"/>
        <v>2.5377272629637981E-7</v>
      </c>
      <c r="Z65">
        <f t="shared" si="17"/>
        <v>1.2080961381756916E-5</v>
      </c>
      <c r="AB65">
        <f t="shared" si="18"/>
        <v>-7.9815529723863161</v>
      </c>
      <c r="AC65">
        <f t="shared" si="19"/>
        <v>-7.1290694251747819</v>
      </c>
      <c r="AE65">
        <f t="shared" si="2"/>
        <v>0</v>
      </c>
      <c r="AF65">
        <f t="shared" si="24"/>
        <v>0</v>
      </c>
      <c r="AG65">
        <f t="shared" si="24"/>
        <v>-3.0202403454392292E-4</v>
      </c>
      <c r="AH65">
        <f t="shared" si="4"/>
        <v>-0.65212692607923417</v>
      </c>
      <c r="AI65">
        <f t="shared" si="5"/>
        <v>-0.65242895011377811</v>
      </c>
      <c r="AJ65">
        <f t="shared" si="6"/>
        <v>-0.85248354721153419</v>
      </c>
      <c r="AK65">
        <f t="shared" si="20"/>
        <v>-0.5587087080670422</v>
      </c>
      <c r="AL65">
        <f t="shared" si="7"/>
        <v>-2.0636212053923546</v>
      </c>
      <c r="AN65">
        <f t="shared" si="25"/>
        <v>0</v>
      </c>
      <c r="AO65">
        <f t="shared" si="25"/>
        <v>0</v>
      </c>
      <c r="AP65">
        <f t="shared" si="25"/>
        <v>-6.8614900990003306E-7</v>
      </c>
      <c r="AQ65">
        <f t="shared" si="25"/>
        <v>-1.4815252876616534E-3</v>
      </c>
      <c r="AR65">
        <f t="shared" si="25"/>
        <v>-1.4822114366715535E-3</v>
      </c>
      <c r="AS65">
        <f t="shared" si="25"/>
        <v>-1.9367026295061182E-3</v>
      </c>
      <c r="AT65">
        <f t="shared" si="25"/>
        <v>-1.2692944369199746E-3</v>
      </c>
      <c r="AU65">
        <f t="shared" si="23"/>
        <v>-4.688208503097647E-3</v>
      </c>
      <c r="AW65">
        <v>62</v>
      </c>
      <c r="AX65">
        <f>IF(Z65&gt;0, (R65*SUMPRODUCT(K65:$K$98, X65:$X$98)-K65*$AZ$3)/Z65, 0)</f>
        <v>-590107.79025750118</v>
      </c>
    </row>
    <row r="66" spans="5:50" x14ac:dyDescent="0.25">
      <c r="E66">
        <v>2066</v>
      </c>
      <c r="F66" s="5">
        <v>3.5571999999999999E-2</v>
      </c>
      <c r="G66" s="5">
        <v>7.0000000000000007E-2</v>
      </c>
      <c r="H66" s="5">
        <f t="shared" si="9"/>
        <v>0.12000000000000001</v>
      </c>
      <c r="I66" s="5">
        <f t="shared" si="10"/>
        <v>1.1200000000000001</v>
      </c>
      <c r="J66">
        <f t="shared" si="11"/>
        <v>0.89285714285714279</v>
      </c>
      <c r="K66">
        <f t="shared" si="21"/>
        <v>2.0284248089021089E-3</v>
      </c>
      <c r="L66" s="2">
        <v>63</v>
      </c>
      <c r="M66" s="6">
        <v>0.52707773400000002</v>
      </c>
      <c r="Q66" s="4">
        <f t="shared" si="22"/>
        <v>25</v>
      </c>
      <c r="R66">
        <f t="shared" si="0"/>
        <v>50000</v>
      </c>
      <c r="S66">
        <f t="shared" si="1"/>
        <v>-1138380.4406985629</v>
      </c>
      <c r="U66">
        <f t="shared" si="12"/>
        <v>0.52707773400000002</v>
      </c>
      <c r="V66">
        <f t="shared" si="13"/>
        <v>0.01</v>
      </c>
      <c r="W66">
        <f t="shared" si="14"/>
        <v>1.2080961381756916E-5</v>
      </c>
      <c r="X66">
        <f t="shared" si="15"/>
        <v>6.3676057496379448E-6</v>
      </c>
      <c r="Y66">
        <f t="shared" si="16"/>
        <v>1.2080961381756915E-7</v>
      </c>
      <c r="Z66">
        <f t="shared" si="17"/>
        <v>5.5925460183014015E-6</v>
      </c>
      <c r="AB66">
        <f t="shared" si="18"/>
        <v>-7.1290694251747819</v>
      </c>
      <c r="AC66">
        <f t="shared" si="19"/>
        <v>-6.366445000940943</v>
      </c>
      <c r="AE66">
        <f t="shared" si="2"/>
        <v>0</v>
      </c>
      <c r="AF66">
        <f t="shared" si="24"/>
        <v>0</v>
      </c>
      <c r="AG66">
        <f t="shared" si="24"/>
        <v>-1.3981365045753503E-4</v>
      </c>
      <c r="AH66">
        <f t="shared" si="4"/>
        <v>-0.31838028748189723</v>
      </c>
      <c r="AI66">
        <f t="shared" si="5"/>
        <v>-0.31852010113235474</v>
      </c>
      <c r="AJ66">
        <f t="shared" si="6"/>
        <v>-0.76262442423383892</v>
      </c>
      <c r="AK66">
        <f t="shared" si="20"/>
        <v>-0.49903485976223477</v>
      </c>
      <c r="AL66">
        <f t="shared" si="7"/>
        <v>-1.5801793851284285</v>
      </c>
      <c r="AN66">
        <f t="shared" si="25"/>
        <v>0</v>
      </c>
      <c r="AO66">
        <f t="shared" si="25"/>
        <v>0</v>
      </c>
      <c r="AP66">
        <f t="shared" si="25"/>
        <v>-2.8360147721123174E-7</v>
      </c>
      <c r="AQ66">
        <f t="shared" si="25"/>
        <v>-6.4581047379366589E-4</v>
      </c>
      <c r="AR66">
        <f t="shared" si="25"/>
        <v>-6.4609407527087704E-4</v>
      </c>
      <c r="AS66">
        <f t="shared" si="25"/>
        <v>-1.5469263019906056E-3</v>
      </c>
      <c r="AT66">
        <f t="shared" si="25"/>
        <v>-1.0122546900487017E-3</v>
      </c>
      <c r="AU66">
        <f t="shared" si="23"/>
        <v>-3.2052750673101844E-3</v>
      </c>
      <c r="AW66">
        <v>63</v>
      </c>
      <c r="AX66">
        <f>IF(Z66&gt;0, (R66*SUMPRODUCT(K66:$K$98, X66:$X$98)-K66*$AZ$3)/Z66, 0)</f>
        <v>-1138380.4406985629</v>
      </c>
    </row>
    <row r="67" spans="5:50" x14ac:dyDescent="0.25">
      <c r="E67">
        <v>2067</v>
      </c>
      <c r="F67" s="5">
        <v>3.5571999999999999E-2</v>
      </c>
      <c r="G67" s="5">
        <v>7.0000000000000007E-2</v>
      </c>
      <c r="H67" s="5">
        <f t="shared" si="9"/>
        <v>0.12000000000000001</v>
      </c>
      <c r="I67" s="5">
        <f t="shared" si="10"/>
        <v>1.1200000000000001</v>
      </c>
      <c r="J67">
        <f t="shared" si="11"/>
        <v>0.89285714285714279</v>
      </c>
      <c r="K67">
        <f t="shared" si="21"/>
        <v>1.8110935793768828E-3</v>
      </c>
      <c r="L67" s="2">
        <v>64</v>
      </c>
      <c r="M67" s="6">
        <v>0.54097960300000003</v>
      </c>
      <c r="Q67" s="4">
        <f t="shared" si="22"/>
        <v>25</v>
      </c>
      <c r="R67">
        <f t="shared" ref="R67:R89" si="26">$C$6</f>
        <v>50000</v>
      </c>
      <c r="S67">
        <f t="shared" ref="S67:S89" si="27">AX67</f>
        <v>-2263829.0596188447</v>
      </c>
      <c r="U67">
        <f t="shared" si="12"/>
        <v>0.54097960300000003</v>
      </c>
      <c r="V67">
        <f t="shared" si="13"/>
        <v>0.01</v>
      </c>
      <c r="W67">
        <f t="shared" si="14"/>
        <v>5.5925460183014015E-6</v>
      </c>
      <c r="X67">
        <f t="shared" si="15"/>
        <v>3.0254533247399233E-6</v>
      </c>
      <c r="Y67">
        <f t="shared" si="16"/>
        <v>5.5925460183014015E-8</v>
      </c>
      <c r="Z67">
        <f t="shared" si="17"/>
        <v>2.5111672333784643E-6</v>
      </c>
      <c r="AB67">
        <f t="shared" si="18"/>
        <v>-6.366445000940943</v>
      </c>
      <c r="AC67">
        <f t="shared" si="19"/>
        <v>-5.6848533564848243</v>
      </c>
      <c r="AE67">
        <f t="shared" ref="AE67:AE89" si="28">$Z67*O67</f>
        <v>0</v>
      </c>
      <c r="AF67">
        <f t="shared" ref="AF67:AG89" si="29">-$Z67*P67</f>
        <v>0</v>
      </c>
      <c r="AG67">
        <f t="shared" si="29"/>
        <v>-6.2779180834461612E-5</v>
      </c>
      <c r="AH67">
        <f t="shared" ref="AH67:AH89" si="30">-X67*R67</f>
        <v>-0.15127266623699617</v>
      </c>
      <c r="AI67">
        <f t="shared" ref="AI67:AI89" si="31">SUM(AE67:AH67)</f>
        <v>-0.15133544541783064</v>
      </c>
      <c r="AJ67">
        <f t="shared" ref="AJ67:AJ89" si="32">AB67-AC67</f>
        <v>-0.68159164445611875</v>
      </c>
      <c r="AK67">
        <f t="shared" si="20"/>
        <v>-0.44565115006586603</v>
      </c>
      <c r="AL67">
        <f t="shared" ref="AL67:AL89" si="33">SUM(AI67:AK67)</f>
        <v>-1.2785782399398153</v>
      </c>
      <c r="AN67">
        <f t="shared" ref="AN67:AT89" si="34">AE67*$K67</f>
        <v>0</v>
      </c>
      <c r="AO67">
        <f t="shared" si="34"/>
        <v>0</v>
      </c>
      <c r="AP67">
        <f t="shared" si="34"/>
        <v>-1.1369897132783368E-7</v>
      </c>
      <c r="AQ67">
        <f t="shared" si="34"/>
        <v>-2.739689545570459E-4</v>
      </c>
      <c r="AR67">
        <f t="shared" si="34"/>
        <v>-2.7408265352837376E-4</v>
      </c>
      <c r="AS67">
        <f t="shared" si="34"/>
        <v>-1.2344262510314077E-3</v>
      </c>
      <c r="AT67">
        <f t="shared" si="34"/>
        <v>-8.0711593652621364E-4</v>
      </c>
      <c r="AU67">
        <f t="shared" si="23"/>
        <v>-2.3156248410859952E-3</v>
      </c>
      <c r="AW67">
        <v>64</v>
      </c>
      <c r="AX67">
        <f>IF(Z67&gt;0, (R67*SUMPRODUCT(K67:$K$98, X67:$X$98)-K67*$AZ$3)/Z67, 0)</f>
        <v>-2263829.0596188447</v>
      </c>
    </row>
    <row r="68" spans="5:50" x14ac:dyDescent="0.25">
      <c r="E68">
        <v>2068</v>
      </c>
      <c r="F68" s="5">
        <v>3.5571999999999999E-2</v>
      </c>
      <c r="G68" s="5">
        <v>7.0000000000000007E-2</v>
      </c>
      <c r="H68" s="5">
        <f t="shared" ref="H68:H89" si="35">G68+$C$9</f>
        <v>0.12000000000000001</v>
      </c>
      <c r="I68" s="5">
        <f t="shared" ref="I68:I89" si="36">1+H68</f>
        <v>1.1200000000000001</v>
      </c>
      <c r="J68">
        <f t="shared" ref="J68:J89" si="37">1/I68</f>
        <v>0.89285714285714279</v>
      </c>
      <c r="K68">
        <f t="shared" si="21"/>
        <v>1.6170478387293595E-3</v>
      </c>
      <c r="L68" s="2">
        <v>65</v>
      </c>
      <c r="M68" s="6">
        <v>0.55513806300000001</v>
      </c>
      <c r="Q68" s="4">
        <f t="shared" si="22"/>
        <v>25</v>
      </c>
      <c r="R68">
        <f t="shared" si="26"/>
        <v>50000</v>
      </c>
      <c r="S68">
        <f t="shared" si="27"/>
        <v>-4648292.4815821489</v>
      </c>
      <c r="U68">
        <f t="shared" ref="U68:U89" si="38">M68</f>
        <v>0.55513806300000001</v>
      </c>
      <c r="V68">
        <f t="shared" ref="V68:V89" si="39">$C$10</f>
        <v>0.01</v>
      </c>
      <c r="W68">
        <f t="shared" ref="W68:W89" si="40">Z67</f>
        <v>2.5111672333784643E-6</v>
      </c>
      <c r="X68">
        <f t="shared" ref="X68:X89" si="41">U68*W68</f>
        <v>1.3940445138067897E-6</v>
      </c>
      <c r="Y68">
        <f t="shared" ref="Y68:Y89" si="42">V68*W68</f>
        <v>2.5111672333784644E-8</v>
      </c>
      <c r="Z68">
        <f t="shared" ref="Z68:Z89" si="43">MAX(0, W68-X68-Y68)</f>
        <v>1.0920110472378899E-6</v>
      </c>
      <c r="AB68">
        <f t="shared" ref="AB68:AB89" si="44">AC67</f>
        <v>-5.6848533564848243</v>
      </c>
      <c r="AC68">
        <f t="shared" ref="AC68:AC89" si="45">S68*Z68</f>
        <v>-5.0759867406805323</v>
      </c>
      <c r="AE68">
        <f t="shared" si="28"/>
        <v>0</v>
      </c>
      <c r="AF68">
        <f t="shared" si="29"/>
        <v>0</v>
      </c>
      <c r="AG68">
        <f t="shared" si="29"/>
        <v>-2.7300276180947245E-5</v>
      </c>
      <c r="AH68">
        <f t="shared" si="30"/>
        <v>-6.9702225690339487E-2</v>
      </c>
      <c r="AI68">
        <f t="shared" si="31"/>
        <v>-6.9729525966520434E-2</v>
      </c>
      <c r="AJ68">
        <f t="shared" si="32"/>
        <v>-0.60886661580429191</v>
      </c>
      <c r="AK68">
        <f t="shared" ref="AK68:AK89" si="46">G68*SUM(AB68:AB68, AE68:AF68)</f>
        <v>-0.39793973495393775</v>
      </c>
      <c r="AL68">
        <f t="shared" si="33"/>
        <v>-1.0765358767247502</v>
      </c>
      <c r="AN68">
        <f t="shared" si="34"/>
        <v>0</v>
      </c>
      <c r="AO68">
        <f t="shared" si="34"/>
        <v>0</v>
      </c>
      <c r="AP68">
        <f t="shared" si="34"/>
        <v>-4.4145852595115359E-8</v>
      </c>
      <c r="AQ68">
        <f t="shared" si="34"/>
        <v>-1.127118334071895E-4</v>
      </c>
      <c r="AR68">
        <f t="shared" si="34"/>
        <v>-1.1275597925978462E-4</v>
      </c>
      <c r="AS68">
        <f t="shared" si="34"/>
        <v>-9.8456644516078961E-4</v>
      </c>
      <c r="AT68">
        <f t="shared" si="34"/>
        <v>-6.4348758835179923E-4</v>
      </c>
      <c r="AU68">
        <f t="shared" si="23"/>
        <v>-1.7408100127723734E-3</v>
      </c>
      <c r="AW68">
        <v>65</v>
      </c>
      <c r="AX68">
        <f>IF(Z68&gt;0, (R68*SUMPRODUCT(K68:$K$98, X68:$X$98)-K68*$AZ$3)/Z68, 0)</f>
        <v>-4648292.4815821489</v>
      </c>
    </row>
    <row r="69" spans="5:50" x14ac:dyDescent="0.25">
      <c r="E69">
        <v>2069</v>
      </c>
      <c r="F69" s="5">
        <v>3.5571999999999999E-2</v>
      </c>
      <c r="G69" s="5">
        <v>7.0000000000000007E-2</v>
      </c>
      <c r="H69" s="5">
        <f t="shared" si="35"/>
        <v>0.12000000000000001</v>
      </c>
      <c r="I69" s="5">
        <f t="shared" si="36"/>
        <v>1.1200000000000001</v>
      </c>
      <c r="J69">
        <f t="shared" si="37"/>
        <v>0.89285714285714279</v>
      </c>
      <c r="K69">
        <f t="shared" ref="K69:K89" si="47">K68*J69</f>
        <v>1.4437927131512138E-3</v>
      </c>
      <c r="L69" s="2">
        <v>66</v>
      </c>
      <c r="M69" s="6">
        <v>0.569934367</v>
      </c>
      <c r="Q69" s="4">
        <f t="shared" ref="Q69:Q89" si="48">$C$8</f>
        <v>25</v>
      </c>
      <c r="R69">
        <f t="shared" si="26"/>
        <v>50000</v>
      </c>
      <c r="S69">
        <f t="shared" si="27"/>
        <v>-9880232.7578318529</v>
      </c>
      <c r="U69">
        <f t="shared" si="38"/>
        <v>0.569934367</v>
      </c>
      <c r="V69">
        <f t="shared" si="39"/>
        <v>0.01</v>
      </c>
      <c r="W69">
        <f t="shared" si="40"/>
        <v>1.0920110472378899E-6</v>
      </c>
      <c r="X69">
        <f t="shared" si="41"/>
        <v>6.2237462496453391E-7</v>
      </c>
      <c r="Y69">
        <f t="shared" si="42"/>
        <v>1.0920110472378899E-8</v>
      </c>
      <c r="Z69">
        <f t="shared" si="43"/>
        <v>4.5871631180097705E-7</v>
      </c>
      <c r="AB69">
        <f t="shared" si="44"/>
        <v>-5.0759867406805323</v>
      </c>
      <c r="AC69">
        <f t="shared" si="45"/>
        <v>-4.5322239304078238</v>
      </c>
      <c r="AE69">
        <f t="shared" si="28"/>
        <v>0</v>
      </c>
      <c r="AF69">
        <f t="shared" si="29"/>
        <v>0</v>
      </c>
      <c r="AG69">
        <f t="shared" si="29"/>
        <v>-1.1467907795024426E-5</v>
      </c>
      <c r="AH69">
        <f t="shared" si="30"/>
        <v>-3.1118731248226696E-2</v>
      </c>
      <c r="AI69">
        <f t="shared" si="31"/>
        <v>-3.1130199156021721E-2</v>
      </c>
      <c r="AJ69">
        <f t="shared" si="32"/>
        <v>-0.54376281027270856</v>
      </c>
      <c r="AK69">
        <f t="shared" si="46"/>
        <v>-0.35531907184763728</v>
      </c>
      <c r="AL69">
        <f t="shared" si="33"/>
        <v>-0.93021208127636767</v>
      </c>
      <c r="AN69">
        <f t="shared" si="34"/>
        <v>0</v>
      </c>
      <c r="AO69">
        <f t="shared" si="34"/>
        <v>0</v>
      </c>
      <c r="AP69">
        <f t="shared" si="34"/>
        <v>-1.6557281709546269E-8</v>
      </c>
      <c r="AQ69">
        <f t="shared" si="34"/>
        <v>-4.4928997418700679E-5</v>
      </c>
      <c r="AR69">
        <f t="shared" si="34"/>
        <v>-4.4945554700410229E-5</v>
      </c>
      <c r="AS69">
        <f t="shared" si="34"/>
        <v>-7.8508078315436261E-4</v>
      </c>
      <c r="AT69">
        <f t="shared" si="34"/>
        <v>-5.1300708677727135E-4</v>
      </c>
      <c r="AU69">
        <f t="shared" si="23"/>
        <v>-1.3430334246320444E-3</v>
      </c>
      <c r="AW69">
        <v>66</v>
      </c>
      <c r="AX69">
        <f>IF(Z69&gt;0, (R69*SUMPRODUCT(K69:$K$98, X69:$X$98)-K69*$AZ$3)/Z69, 0)</f>
        <v>-9880232.7578318529</v>
      </c>
    </row>
    <row r="70" spans="5:50" x14ac:dyDescent="0.25">
      <c r="E70">
        <v>2070</v>
      </c>
      <c r="F70" s="5">
        <v>3.5571999999999999E-2</v>
      </c>
      <c r="G70" s="5">
        <v>7.0000000000000007E-2</v>
      </c>
      <c r="H70" s="5">
        <f t="shared" si="35"/>
        <v>0.12000000000000001</v>
      </c>
      <c r="I70" s="5">
        <f t="shared" si="36"/>
        <v>1.1200000000000001</v>
      </c>
      <c r="J70">
        <f t="shared" si="37"/>
        <v>0.89285714285714279</v>
      </c>
      <c r="K70">
        <f t="shared" si="47"/>
        <v>1.2891006367421552E-3</v>
      </c>
      <c r="L70" s="2">
        <v>67</v>
      </c>
      <c r="M70" s="6">
        <v>0.58483052300000005</v>
      </c>
      <c r="Q70" s="4">
        <f t="shared" si="48"/>
        <v>25</v>
      </c>
      <c r="R70">
        <f t="shared" si="26"/>
        <v>50000</v>
      </c>
      <c r="S70">
        <f t="shared" si="27"/>
        <v>-21772907.386387751</v>
      </c>
      <c r="U70">
        <f t="shared" si="38"/>
        <v>0.58483052300000005</v>
      </c>
      <c r="V70">
        <f t="shared" si="39"/>
        <v>0.01</v>
      </c>
      <c r="W70">
        <f t="shared" si="40"/>
        <v>4.5871631180097705E-7</v>
      </c>
      <c r="X70">
        <f t="shared" si="41"/>
        <v>2.6827130053919651E-7</v>
      </c>
      <c r="Y70">
        <f t="shared" si="42"/>
        <v>4.5871631180097707E-9</v>
      </c>
      <c r="Z70">
        <f t="shared" si="43"/>
        <v>1.8585784814377077E-7</v>
      </c>
      <c r="AB70">
        <f t="shared" si="44"/>
        <v>-4.5322239304078238</v>
      </c>
      <c r="AC70">
        <f t="shared" si="45"/>
        <v>-4.0466657146676397</v>
      </c>
      <c r="AE70">
        <f t="shared" si="28"/>
        <v>0</v>
      </c>
      <c r="AF70">
        <f t="shared" si="29"/>
        <v>0</v>
      </c>
      <c r="AG70">
        <f t="shared" si="29"/>
        <v>-4.6464462035942691E-6</v>
      </c>
      <c r="AH70">
        <f t="shared" si="30"/>
        <v>-1.3413565026959826E-2</v>
      </c>
      <c r="AI70">
        <f t="shared" si="31"/>
        <v>-1.3418211473163419E-2</v>
      </c>
      <c r="AJ70">
        <f t="shared" si="32"/>
        <v>-0.4855582157401841</v>
      </c>
      <c r="AK70">
        <f t="shared" si="46"/>
        <v>-0.31725567512854769</v>
      </c>
      <c r="AL70">
        <f t="shared" si="33"/>
        <v>-0.81623210234189525</v>
      </c>
      <c r="AN70">
        <f t="shared" si="34"/>
        <v>0</v>
      </c>
      <c r="AO70">
        <f t="shared" si="34"/>
        <v>0</v>
      </c>
      <c r="AP70">
        <f t="shared" si="34"/>
        <v>-5.9897367596415418E-9</v>
      </c>
      <c r="AQ70">
        <f t="shared" si="34"/>
        <v>-1.7291435217236213E-5</v>
      </c>
      <c r="AR70">
        <f t="shared" si="34"/>
        <v>-1.7297424953995855E-5</v>
      </c>
      <c r="AS70">
        <f t="shared" si="34"/>
        <v>-6.2593340508605602E-4</v>
      </c>
      <c r="AT70">
        <f t="shared" si="34"/>
        <v>-4.0897449281827316E-4</v>
      </c>
      <c r="AU70">
        <f t="shared" si="23"/>
        <v>-1.0522053228583252E-3</v>
      </c>
      <c r="AW70">
        <v>67</v>
      </c>
      <c r="AX70">
        <f>IF(Z70&gt;0, (R70*SUMPRODUCT(K70:$K$98, X70:$X$98)-K70*$AZ$3)/Z70, 0)</f>
        <v>-21772907.386387751</v>
      </c>
    </row>
    <row r="71" spans="5:50" x14ac:dyDescent="0.25">
      <c r="E71">
        <v>2071</v>
      </c>
      <c r="F71" s="5">
        <v>3.5571999999999999E-2</v>
      </c>
      <c r="G71" s="5">
        <v>7.0000000000000007E-2</v>
      </c>
      <c r="H71" s="5">
        <f t="shared" si="35"/>
        <v>0.12000000000000001</v>
      </c>
      <c r="I71" s="5">
        <f t="shared" si="36"/>
        <v>1.1200000000000001</v>
      </c>
      <c r="J71">
        <f t="shared" si="37"/>
        <v>0.89285714285714279</v>
      </c>
      <c r="K71">
        <f t="shared" si="47"/>
        <v>1.1509827113769242E-3</v>
      </c>
      <c r="L71" s="2">
        <v>68</v>
      </c>
      <c r="M71" s="6">
        <v>0.59948279800000004</v>
      </c>
      <c r="Q71" s="4">
        <f t="shared" si="48"/>
        <v>25</v>
      </c>
      <c r="R71">
        <f t="shared" si="26"/>
        <v>50000</v>
      </c>
      <c r="S71">
        <f t="shared" si="27"/>
        <v>-49780581.139300756</v>
      </c>
      <c r="U71">
        <f t="shared" si="38"/>
        <v>0.59948279800000004</v>
      </c>
      <c r="V71">
        <f t="shared" si="39"/>
        <v>0.01</v>
      </c>
      <c r="W71">
        <f t="shared" si="40"/>
        <v>1.8585784814377077E-7</v>
      </c>
      <c r="X71">
        <f t="shared" si="41"/>
        <v>1.1141858283548681E-7</v>
      </c>
      <c r="Y71">
        <f t="shared" si="42"/>
        <v>1.8585784814377078E-9</v>
      </c>
      <c r="Z71">
        <f t="shared" si="43"/>
        <v>7.2580686826846252E-8</v>
      </c>
      <c r="AB71">
        <f t="shared" si="44"/>
        <v>-4.0466657146676397</v>
      </c>
      <c r="AC71">
        <f t="shared" si="45"/>
        <v>-3.6131087697299975</v>
      </c>
      <c r="AE71">
        <f t="shared" si="28"/>
        <v>0</v>
      </c>
      <c r="AF71">
        <f t="shared" si="29"/>
        <v>0</v>
      </c>
      <c r="AG71">
        <f t="shared" si="29"/>
        <v>-1.8145171706711563E-6</v>
      </c>
      <c r="AH71">
        <f t="shared" si="30"/>
        <v>-5.5709291417743402E-3</v>
      </c>
      <c r="AI71">
        <f t="shared" si="31"/>
        <v>-5.5727436589450112E-3</v>
      </c>
      <c r="AJ71">
        <f t="shared" si="32"/>
        <v>-0.43355694493764219</v>
      </c>
      <c r="AK71">
        <f t="shared" si="46"/>
        <v>-0.28326660002673482</v>
      </c>
      <c r="AL71">
        <f t="shared" si="33"/>
        <v>-0.72239628862332195</v>
      </c>
      <c r="AN71">
        <f t="shared" si="34"/>
        <v>0</v>
      </c>
      <c r="AO71">
        <f t="shared" si="34"/>
        <v>0</v>
      </c>
      <c r="AP71">
        <f t="shared" si="34"/>
        <v>-2.0884778929390725E-9</v>
      </c>
      <c r="AQ71">
        <f t="shared" si="34"/>
        <v>-6.4120431284881514E-6</v>
      </c>
      <c r="AR71">
        <f t="shared" si="34"/>
        <v>-6.4141316063810901E-6</v>
      </c>
      <c r="AS71">
        <f t="shared" si="34"/>
        <v>-4.9901654802062326E-4</v>
      </c>
      <c r="AT71">
        <f t="shared" si="34"/>
        <v>-3.2603495934129396E-4</v>
      </c>
      <c r="AU71">
        <f t="shared" si="23"/>
        <v>-8.3146563896829818E-4</v>
      </c>
      <c r="AW71">
        <v>68</v>
      </c>
      <c r="AX71">
        <f>IF(Z71&gt;0, (R71*SUMPRODUCT(K71:$K$98, X71:$X$98)-K71*$AZ$3)/Z71, 0)</f>
        <v>-49780581.139300756</v>
      </c>
    </row>
    <row r="72" spans="5:50" x14ac:dyDescent="0.25">
      <c r="E72">
        <v>2072</v>
      </c>
      <c r="F72" s="5">
        <v>3.5571999999999999E-2</v>
      </c>
      <c r="G72" s="5">
        <v>7.0000000000000007E-2</v>
      </c>
      <c r="H72" s="5">
        <f t="shared" si="35"/>
        <v>0.12000000000000001</v>
      </c>
      <c r="I72" s="5">
        <f t="shared" si="36"/>
        <v>1.1200000000000001</v>
      </c>
      <c r="J72">
        <f t="shared" si="37"/>
        <v>0.89285714285714279</v>
      </c>
      <c r="K72">
        <f t="shared" si="47"/>
        <v>1.027663135157968E-3</v>
      </c>
      <c r="L72" s="2">
        <v>69</v>
      </c>
      <c r="M72" s="6">
        <v>0.61448546299999995</v>
      </c>
      <c r="Q72" s="4">
        <f t="shared" si="48"/>
        <v>25</v>
      </c>
      <c r="R72">
        <f t="shared" si="26"/>
        <v>50000</v>
      </c>
      <c r="S72">
        <f t="shared" si="27"/>
        <v>-118362984.23867181</v>
      </c>
      <c r="U72">
        <f t="shared" si="38"/>
        <v>0.61448546299999995</v>
      </c>
      <c r="V72">
        <f t="shared" si="39"/>
        <v>0.01</v>
      </c>
      <c r="W72">
        <f t="shared" si="40"/>
        <v>7.2580686826846252E-8</v>
      </c>
      <c r="X72">
        <f t="shared" si="41"/>
        <v>4.4599776949652614E-8</v>
      </c>
      <c r="Y72">
        <f t="shared" si="42"/>
        <v>7.2580686826846253E-10</v>
      </c>
      <c r="Z72">
        <f t="shared" si="43"/>
        <v>2.7255103008925174E-8</v>
      </c>
      <c r="AB72">
        <f t="shared" si="44"/>
        <v>-3.6131087697299975</v>
      </c>
      <c r="AC72">
        <f t="shared" si="45"/>
        <v>-3.225995327868787</v>
      </c>
      <c r="AE72">
        <f t="shared" si="28"/>
        <v>0</v>
      </c>
      <c r="AF72">
        <f t="shared" si="29"/>
        <v>0</v>
      </c>
      <c r="AG72">
        <f t="shared" si="29"/>
        <v>-6.8137757522312936E-7</v>
      </c>
      <c r="AH72">
        <f t="shared" si="30"/>
        <v>-2.2299888474826305E-3</v>
      </c>
      <c r="AI72">
        <f t="shared" si="31"/>
        <v>-2.2306702250578536E-3</v>
      </c>
      <c r="AJ72">
        <f t="shared" si="32"/>
        <v>-0.38711344186121055</v>
      </c>
      <c r="AK72">
        <f t="shared" si="46"/>
        <v>-0.25291761388109985</v>
      </c>
      <c r="AL72">
        <f t="shared" si="33"/>
        <v>-0.64226172596736819</v>
      </c>
      <c r="AN72">
        <f t="shared" si="34"/>
        <v>0</v>
      </c>
      <c r="AO72">
        <f t="shared" si="34"/>
        <v>0</v>
      </c>
      <c r="AP72">
        <f t="shared" si="34"/>
        <v>-7.0022661518013532E-10</v>
      </c>
      <c r="AQ72">
        <f t="shared" si="34"/>
        <v>-2.2916773303713038E-6</v>
      </c>
      <c r="AR72">
        <f t="shared" si="34"/>
        <v>-2.292377556986484E-6</v>
      </c>
      <c r="AS72">
        <f t="shared" si="34"/>
        <v>-3.9782221332488341E-4</v>
      </c>
      <c r="AT72">
        <f t="shared" si="34"/>
        <v>-2.5991410801772349E-4</v>
      </c>
      <c r="AU72">
        <f t="shared" si="23"/>
        <v>-6.6002869889959326E-4</v>
      </c>
      <c r="AW72">
        <v>69</v>
      </c>
      <c r="AX72">
        <f>IF(Z72&gt;0, (R72*SUMPRODUCT(K72:$K$98, X72:$X$98)-K72*$AZ$3)/Z72, 0)</f>
        <v>-118362984.23867181</v>
      </c>
    </row>
    <row r="73" spans="5:50" x14ac:dyDescent="0.25">
      <c r="E73">
        <v>2073</v>
      </c>
      <c r="F73" s="5">
        <v>3.5571999999999999E-2</v>
      </c>
      <c r="G73" s="5">
        <v>7.0000000000000007E-2</v>
      </c>
      <c r="H73" s="5">
        <f t="shared" si="35"/>
        <v>0.12000000000000001</v>
      </c>
      <c r="I73" s="5">
        <f t="shared" si="36"/>
        <v>1.1200000000000001</v>
      </c>
      <c r="J73">
        <f t="shared" si="37"/>
        <v>0.89285714285714279</v>
      </c>
      <c r="K73">
        <f t="shared" si="47"/>
        <v>9.1755637067675712E-4</v>
      </c>
      <c r="L73" s="2">
        <v>70</v>
      </c>
      <c r="M73" s="6">
        <v>0.62975077099999999</v>
      </c>
      <c r="Q73" s="4">
        <f t="shared" si="48"/>
        <v>25</v>
      </c>
      <c r="R73">
        <f t="shared" si="26"/>
        <v>50000</v>
      </c>
      <c r="S73">
        <f t="shared" si="27"/>
        <v>-293356093.28731334</v>
      </c>
      <c r="U73">
        <f t="shared" si="38"/>
        <v>0.62975077099999999</v>
      </c>
      <c r="V73">
        <f t="shared" si="39"/>
        <v>0.01</v>
      </c>
      <c r="W73">
        <f t="shared" si="40"/>
        <v>2.7255103008925174E-8</v>
      </c>
      <c r="X73">
        <f t="shared" si="41"/>
        <v>1.7163922133555049E-8</v>
      </c>
      <c r="Y73">
        <f t="shared" si="42"/>
        <v>2.7255103008925175E-10</v>
      </c>
      <c r="Z73">
        <f t="shared" si="43"/>
        <v>9.8186298452808738E-9</v>
      </c>
      <c r="AB73">
        <f t="shared" si="44"/>
        <v>-3.225995327868787</v>
      </c>
      <c r="AC73">
        <f t="shared" si="45"/>
        <v>-2.8803548928458151</v>
      </c>
      <c r="AE73">
        <f t="shared" si="28"/>
        <v>0</v>
      </c>
      <c r="AF73">
        <f t="shared" si="29"/>
        <v>0</v>
      </c>
      <c r="AG73">
        <f t="shared" si="29"/>
        <v>-2.4546574613202185E-7</v>
      </c>
      <c r="AH73">
        <f t="shared" si="30"/>
        <v>-8.5819610667775244E-4</v>
      </c>
      <c r="AI73">
        <f t="shared" si="31"/>
        <v>-8.5844157242388449E-4</v>
      </c>
      <c r="AJ73">
        <f t="shared" si="32"/>
        <v>-0.34564043502297181</v>
      </c>
      <c r="AK73">
        <f t="shared" si="46"/>
        <v>-0.22581967295081512</v>
      </c>
      <c r="AL73">
        <f t="shared" si="33"/>
        <v>-0.57231854954621086</v>
      </c>
      <c r="AN73">
        <f t="shared" si="34"/>
        <v>0</v>
      </c>
      <c r="AO73">
        <f t="shared" si="34"/>
        <v>0</v>
      </c>
      <c r="AP73">
        <f t="shared" si="34"/>
        <v>-2.2522865914636022E-10</v>
      </c>
      <c r="AQ73">
        <f t="shared" si="34"/>
        <v>-7.8744330497216167E-7</v>
      </c>
      <c r="AR73">
        <f t="shared" si="34"/>
        <v>-7.8766853363130804E-7</v>
      </c>
      <c r="AS73">
        <f t="shared" si="34"/>
        <v>-3.1714458311881349E-4</v>
      </c>
      <c r="AT73">
        <f t="shared" si="34"/>
        <v>-2.0720227954016218E-4</v>
      </c>
      <c r="AU73">
        <f t="shared" si="23"/>
        <v>-5.2513453119260706E-4</v>
      </c>
      <c r="AW73">
        <v>70</v>
      </c>
      <c r="AX73">
        <f>IF(Z73&gt;0, (R73*SUMPRODUCT(K73:$K$98, X73:$X$98)-K73*$AZ$3)/Z73, 0)</f>
        <v>-293356093.28731334</v>
      </c>
    </row>
    <row r="74" spans="5:50" x14ac:dyDescent="0.25">
      <c r="E74">
        <v>2074</v>
      </c>
      <c r="F74" s="5">
        <v>3.5571999999999999E-2</v>
      </c>
      <c r="G74" s="5">
        <v>7.0000000000000007E-2</v>
      </c>
      <c r="H74" s="5">
        <f t="shared" si="35"/>
        <v>0.12000000000000001</v>
      </c>
      <c r="I74" s="5">
        <f t="shared" si="36"/>
        <v>1.1200000000000001</v>
      </c>
      <c r="J74">
        <f t="shared" si="37"/>
        <v>0.89285714285714279</v>
      </c>
      <c r="K74">
        <f t="shared" si="47"/>
        <v>8.1924675953281884E-4</v>
      </c>
      <c r="L74" s="2">
        <v>71</v>
      </c>
      <c r="M74" s="6">
        <v>0.64518007799999999</v>
      </c>
      <c r="Q74" s="4">
        <f t="shared" si="48"/>
        <v>25</v>
      </c>
      <c r="R74">
        <f t="shared" si="26"/>
        <v>50000</v>
      </c>
      <c r="S74">
        <f t="shared" si="27"/>
        <v>-759599820.33857882</v>
      </c>
      <c r="U74">
        <f t="shared" si="38"/>
        <v>0.64518007799999999</v>
      </c>
      <c r="V74">
        <f t="shared" si="39"/>
        <v>0.01</v>
      </c>
      <c r="W74">
        <f t="shared" si="40"/>
        <v>9.8186298452808738E-9</v>
      </c>
      <c r="X74">
        <f t="shared" si="41"/>
        <v>6.3347843694314421E-9</v>
      </c>
      <c r="Y74">
        <f t="shared" si="42"/>
        <v>9.8186298452808743E-11</v>
      </c>
      <c r="Z74">
        <f t="shared" si="43"/>
        <v>3.3856591773966229E-9</v>
      </c>
      <c r="AB74">
        <f t="shared" si="44"/>
        <v>-2.8803548928458151</v>
      </c>
      <c r="AC74">
        <f t="shared" si="45"/>
        <v>-2.5717461028781354</v>
      </c>
      <c r="AE74">
        <f t="shared" si="28"/>
        <v>0</v>
      </c>
      <c r="AF74">
        <f t="shared" si="29"/>
        <v>0</v>
      </c>
      <c r="AG74">
        <f t="shared" si="29"/>
        <v>-8.4641479434915566E-8</v>
      </c>
      <c r="AH74">
        <f t="shared" si="30"/>
        <v>-3.1673921847157212E-4</v>
      </c>
      <c r="AI74">
        <f t="shared" si="31"/>
        <v>-3.1682385995100704E-4</v>
      </c>
      <c r="AJ74">
        <f t="shared" si="32"/>
        <v>-0.30860878996767971</v>
      </c>
      <c r="AK74">
        <f t="shared" si="46"/>
        <v>-0.20162484249920709</v>
      </c>
      <c r="AL74">
        <f t="shared" si="33"/>
        <v>-0.51055045632683782</v>
      </c>
      <c r="AN74">
        <f t="shared" si="34"/>
        <v>0</v>
      </c>
      <c r="AO74">
        <f t="shared" si="34"/>
        <v>0</v>
      </c>
      <c r="AP74">
        <f t="shared" si="34"/>
        <v>-6.9342257749118306E-11</v>
      </c>
      <c r="AQ74">
        <f t="shared" si="34"/>
        <v>-2.5948757834979301E-7</v>
      </c>
      <c r="AR74">
        <f t="shared" si="34"/>
        <v>-2.5955692060754214E-7</v>
      </c>
      <c r="AS74">
        <f t="shared" si="34"/>
        <v>-2.5282675114436589E-4</v>
      </c>
      <c r="AT74">
        <f t="shared" si="34"/>
        <v>-1.6518049885879039E-4</v>
      </c>
      <c r="AU74">
        <f t="shared" si="23"/>
        <v>-4.1826680692376385E-4</v>
      </c>
      <c r="AW74">
        <v>71</v>
      </c>
      <c r="AX74">
        <f>IF(Z74&gt;0, (R74*SUMPRODUCT(K74:$K$98, X74:$X$98)-K74*$AZ$3)/Z74, 0)</f>
        <v>-759599820.33857882</v>
      </c>
    </row>
    <row r="75" spans="5:50" x14ac:dyDescent="0.25">
      <c r="E75">
        <v>2075</v>
      </c>
      <c r="F75" s="5">
        <v>3.5571999999999999E-2</v>
      </c>
      <c r="G75" s="5">
        <v>7.0000000000000007E-2</v>
      </c>
      <c r="H75" s="5">
        <f t="shared" si="35"/>
        <v>0.12000000000000001</v>
      </c>
      <c r="I75" s="5">
        <f t="shared" si="36"/>
        <v>1.1200000000000001</v>
      </c>
      <c r="J75">
        <f t="shared" si="37"/>
        <v>0.89285714285714279</v>
      </c>
      <c r="K75">
        <f t="shared" si="47"/>
        <v>7.3147032101144531E-4</v>
      </c>
      <c r="L75" s="2">
        <v>72</v>
      </c>
      <c r="M75" s="6">
        <v>0.66067595400000001</v>
      </c>
      <c r="Q75" s="4">
        <f t="shared" si="48"/>
        <v>25</v>
      </c>
      <c r="R75">
        <f t="shared" si="26"/>
        <v>50000</v>
      </c>
      <c r="S75">
        <f t="shared" si="27"/>
        <v>-2059412904.397716</v>
      </c>
      <c r="U75">
        <f t="shared" si="38"/>
        <v>0.66067595400000001</v>
      </c>
      <c r="V75">
        <f t="shared" si="39"/>
        <v>0.01</v>
      </c>
      <c r="W75">
        <f t="shared" si="40"/>
        <v>3.3856591773966229E-9</v>
      </c>
      <c r="X75">
        <f t="shared" si="41"/>
        <v>2.2368236069453691E-9</v>
      </c>
      <c r="Y75">
        <f t="shared" si="42"/>
        <v>3.3856591773966232E-11</v>
      </c>
      <c r="Z75">
        <f t="shared" si="43"/>
        <v>1.1149789786772876E-9</v>
      </c>
      <c r="AB75">
        <f t="shared" si="44"/>
        <v>-2.5717461028781354</v>
      </c>
      <c r="AC75">
        <f t="shared" si="45"/>
        <v>-2.2962020968201919</v>
      </c>
      <c r="AE75">
        <f t="shared" si="28"/>
        <v>0</v>
      </c>
      <c r="AF75">
        <f t="shared" si="29"/>
        <v>0</v>
      </c>
      <c r="AG75">
        <f t="shared" si="29"/>
        <v>-2.7874474466932187E-8</v>
      </c>
      <c r="AH75">
        <f t="shared" si="30"/>
        <v>-1.1184118034726845E-4</v>
      </c>
      <c r="AI75">
        <f t="shared" si="31"/>
        <v>-1.1186905482173539E-4</v>
      </c>
      <c r="AJ75">
        <f t="shared" si="32"/>
        <v>-0.27554400605794349</v>
      </c>
      <c r="AK75">
        <f t="shared" si="46"/>
        <v>-0.18002222720146949</v>
      </c>
      <c r="AL75">
        <f t="shared" si="33"/>
        <v>-0.45567810231423472</v>
      </c>
      <c r="AN75">
        <f t="shared" si="34"/>
        <v>0</v>
      </c>
      <c r="AO75">
        <f t="shared" si="34"/>
        <v>0</v>
      </c>
      <c r="AP75">
        <f t="shared" si="34"/>
        <v>-2.0389350786352221E-11</v>
      </c>
      <c r="AQ75">
        <f t="shared" si="34"/>
        <v>-8.1808504090915397E-8</v>
      </c>
      <c r="AR75">
        <f t="shared" si="34"/>
        <v>-8.1828893441701761E-8</v>
      </c>
      <c r="AS75">
        <f t="shared" si="34"/>
        <v>-2.0155226256398355E-4</v>
      </c>
      <c r="AT75">
        <f t="shared" si="34"/>
        <v>-1.3168091632025422E-4</v>
      </c>
      <c r="AU75">
        <f t="shared" si="23"/>
        <v>-3.3331500777767948E-4</v>
      </c>
      <c r="AW75">
        <v>72</v>
      </c>
      <c r="AX75">
        <f>IF(Z75&gt;0, (R75*SUMPRODUCT(K75:$K$98, X75:$X$98)-K75*$AZ$3)/Z75, 0)</f>
        <v>-2059412904.397716</v>
      </c>
    </row>
    <row r="76" spans="5:50" x14ac:dyDescent="0.25">
      <c r="E76">
        <v>2076</v>
      </c>
      <c r="F76" s="5">
        <v>3.5571999999999999E-2</v>
      </c>
      <c r="G76" s="5">
        <v>7.0000000000000007E-2</v>
      </c>
      <c r="H76" s="5">
        <f t="shared" si="35"/>
        <v>0.12000000000000001</v>
      </c>
      <c r="I76" s="5">
        <f t="shared" si="36"/>
        <v>1.1200000000000001</v>
      </c>
      <c r="J76">
        <f t="shared" si="37"/>
        <v>0.89285714285714279</v>
      </c>
      <c r="K76">
        <f t="shared" si="47"/>
        <v>6.5309850090307614E-4</v>
      </c>
      <c r="L76" s="2">
        <v>73</v>
      </c>
      <c r="M76" s="6">
        <v>0.67625413199999995</v>
      </c>
      <c r="Q76" s="4">
        <f t="shared" si="48"/>
        <v>25</v>
      </c>
      <c r="R76">
        <f t="shared" si="26"/>
        <v>50000</v>
      </c>
      <c r="S76">
        <f t="shared" si="27"/>
        <v>-5860671873.4645405</v>
      </c>
      <c r="U76">
        <f t="shared" si="38"/>
        <v>0.67625413199999995</v>
      </c>
      <c r="V76">
        <f t="shared" si="39"/>
        <v>0.01</v>
      </c>
      <c r="W76">
        <f t="shared" si="40"/>
        <v>1.1149789786772876E-9</v>
      </c>
      <c r="X76">
        <f t="shared" si="41"/>
        <v>7.5400914142365555E-10</v>
      </c>
      <c r="Y76">
        <f t="shared" si="42"/>
        <v>1.1149789786772876E-11</v>
      </c>
      <c r="Z76">
        <f t="shared" si="43"/>
        <v>3.498200474668591E-10</v>
      </c>
      <c r="AB76">
        <f t="shared" si="44"/>
        <v>-2.2962020968201919</v>
      </c>
      <c r="AC76">
        <f t="shared" si="45"/>
        <v>-2.0501805129630517</v>
      </c>
      <c r="AE76">
        <f t="shared" si="28"/>
        <v>0</v>
      </c>
      <c r="AF76">
        <f t="shared" si="29"/>
        <v>0</v>
      </c>
      <c r="AG76">
        <f t="shared" si="29"/>
        <v>-8.7455011866714775E-9</v>
      </c>
      <c r="AH76">
        <f t="shared" si="30"/>
        <v>-3.7700457071182777E-5</v>
      </c>
      <c r="AI76">
        <f t="shared" si="31"/>
        <v>-3.770920257236945E-5</v>
      </c>
      <c r="AJ76">
        <f t="shared" si="32"/>
        <v>-0.24602158385714024</v>
      </c>
      <c r="AK76">
        <f t="shared" si="46"/>
        <v>-0.16073414677741346</v>
      </c>
      <c r="AL76">
        <f t="shared" si="33"/>
        <v>-0.40679343983712607</v>
      </c>
      <c r="AN76">
        <f t="shared" si="34"/>
        <v>0</v>
      </c>
      <c r="AO76">
        <f t="shared" si="34"/>
        <v>0</v>
      </c>
      <c r="AP76">
        <f t="shared" si="34"/>
        <v>-5.7116737146612155E-12</v>
      </c>
      <c r="AQ76">
        <f t="shared" si="34"/>
        <v>-2.462211199655025E-8</v>
      </c>
      <c r="AR76">
        <f t="shared" si="34"/>
        <v>-2.4627823670264911E-8</v>
      </c>
      <c r="AS76">
        <f t="shared" si="34"/>
        <v>-1.6067632760689873E-4</v>
      </c>
      <c r="AT76">
        <f t="shared" si="34"/>
        <v>-1.0497523030426374E-4</v>
      </c>
      <c r="AU76">
        <f t="shared" si="23"/>
        <v>-2.6567618573483274E-4</v>
      </c>
      <c r="AW76">
        <v>73</v>
      </c>
      <c r="AX76">
        <f>IF(Z76&gt;0, (R76*SUMPRODUCT(K76:$K$98, X76:$X$98)-K76*$AZ$3)/Z76, 0)</f>
        <v>-5860671873.4645405</v>
      </c>
    </row>
    <row r="77" spans="5:50" x14ac:dyDescent="0.25">
      <c r="E77">
        <v>2077</v>
      </c>
      <c r="F77" s="5">
        <v>3.5571999999999999E-2</v>
      </c>
      <c r="G77" s="5">
        <v>7.0000000000000007E-2</v>
      </c>
      <c r="H77" s="5">
        <f t="shared" si="35"/>
        <v>0.12000000000000001</v>
      </c>
      <c r="I77" s="5">
        <f t="shared" si="36"/>
        <v>1.1200000000000001</v>
      </c>
      <c r="J77">
        <f t="shared" si="37"/>
        <v>0.89285714285714279</v>
      </c>
      <c r="K77">
        <f t="shared" si="47"/>
        <v>5.8312366152060366E-4</v>
      </c>
      <c r="L77" s="2">
        <v>74</v>
      </c>
      <c r="M77" s="6">
        <v>0.69194305599999995</v>
      </c>
      <c r="Q77" s="4">
        <f t="shared" si="48"/>
        <v>25</v>
      </c>
      <c r="R77">
        <f t="shared" si="26"/>
        <v>50000</v>
      </c>
      <c r="S77">
        <f t="shared" si="27"/>
        <v>-17556184847.884502</v>
      </c>
      <c r="U77">
        <f t="shared" si="38"/>
        <v>0.69194305599999995</v>
      </c>
      <c r="V77">
        <f t="shared" si="39"/>
        <v>0.01</v>
      </c>
      <c r="W77">
        <f t="shared" si="40"/>
        <v>3.498200474668591E-10</v>
      </c>
      <c r="X77">
        <f t="shared" si="41"/>
        <v>2.4205555269428351E-10</v>
      </c>
      <c r="Y77">
        <f t="shared" si="42"/>
        <v>3.498200474668591E-12</v>
      </c>
      <c r="Z77">
        <f t="shared" si="43"/>
        <v>1.04266294297907E-10</v>
      </c>
      <c r="AB77">
        <f t="shared" si="44"/>
        <v>-2.0501805129630517</v>
      </c>
      <c r="AC77">
        <f t="shared" si="45"/>
        <v>-1.8305183360979813</v>
      </c>
      <c r="AE77">
        <f t="shared" si="28"/>
        <v>0</v>
      </c>
      <c r="AF77">
        <f t="shared" si="29"/>
        <v>0</v>
      </c>
      <c r="AG77">
        <f t="shared" si="29"/>
        <v>-2.6066573574476751E-9</v>
      </c>
      <c r="AH77">
        <f t="shared" si="30"/>
        <v>-1.2102777634714175E-5</v>
      </c>
      <c r="AI77">
        <f t="shared" si="31"/>
        <v>-1.2105384292071623E-5</v>
      </c>
      <c r="AJ77">
        <f t="shared" si="32"/>
        <v>-0.21966217686507039</v>
      </c>
      <c r="AK77">
        <f t="shared" si="46"/>
        <v>-0.14351263590741364</v>
      </c>
      <c r="AL77">
        <f t="shared" si="33"/>
        <v>-0.36318691815677612</v>
      </c>
      <c r="AN77">
        <f t="shared" si="34"/>
        <v>0</v>
      </c>
      <c r="AO77">
        <f t="shared" si="34"/>
        <v>0</v>
      </c>
      <c r="AP77">
        <f t="shared" si="34"/>
        <v>-1.5200035826045093E-12</v>
      </c>
      <c r="AQ77">
        <f t="shared" si="34"/>
        <v>-7.0574160089242012E-9</v>
      </c>
      <c r="AR77">
        <f t="shared" si="34"/>
        <v>-7.0589360125068054E-9</v>
      </c>
      <c r="AS77">
        <f t="shared" si="34"/>
        <v>-1.2809021287114628E-4</v>
      </c>
      <c r="AT77">
        <f t="shared" si="34"/>
        <v>-8.3685613724804303E-5</v>
      </c>
      <c r="AU77">
        <f t="shared" si="23"/>
        <v>-2.1178288553196309E-4</v>
      </c>
      <c r="AW77">
        <v>74</v>
      </c>
      <c r="AX77">
        <f>IF(Z77&gt;0, (R77*SUMPRODUCT(K77:$K$98, X77:$X$98)-K77*$AZ$3)/Z77, 0)</f>
        <v>-17556184847.884502</v>
      </c>
    </row>
    <row r="78" spans="5:50" x14ac:dyDescent="0.25">
      <c r="E78">
        <v>2078</v>
      </c>
      <c r="F78" s="5">
        <v>3.5571999999999999E-2</v>
      </c>
      <c r="G78" s="5">
        <v>7.0000000000000007E-2</v>
      </c>
      <c r="H78" s="5">
        <f t="shared" si="35"/>
        <v>0.12000000000000001</v>
      </c>
      <c r="I78" s="5">
        <f t="shared" si="36"/>
        <v>1.1200000000000001</v>
      </c>
      <c r="J78">
        <f t="shared" si="37"/>
        <v>0.89285714285714279</v>
      </c>
      <c r="K78">
        <f t="shared" si="47"/>
        <v>5.2064612635768185E-4</v>
      </c>
      <c r="L78" s="2">
        <v>75</v>
      </c>
      <c r="M78" s="6">
        <v>0.70765376499999999</v>
      </c>
      <c r="Q78" s="4">
        <f t="shared" si="48"/>
        <v>25</v>
      </c>
      <c r="R78">
        <f t="shared" si="26"/>
        <v>50000</v>
      </c>
      <c r="S78">
        <f t="shared" si="27"/>
        <v>-55517528330.230057</v>
      </c>
      <c r="U78">
        <f t="shared" si="38"/>
        <v>0.70765376499999999</v>
      </c>
      <c r="V78">
        <f t="shared" si="39"/>
        <v>0.01</v>
      </c>
      <c r="W78">
        <f t="shared" si="40"/>
        <v>1.04266294297907E-10</v>
      </c>
      <c r="X78">
        <f t="shared" si="41"/>
        <v>7.3784435722511915E-11</v>
      </c>
      <c r="Y78">
        <f t="shared" si="42"/>
        <v>1.0426629429790701E-12</v>
      </c>
      <c r="Z78">
        <f t="shared" si="43"/>
        <v>2.9439195632416017E-11</v>
      </c>
      <c r="AB78">
        <f t="shared" si="44"/>
        <v>-1.8305183360979813</v>
      </c>
      <c r="AC78">
        <f t="shared" si="45"/>
        <v>-1.6343913775418413</v>
      </c>
      <c r="AE78">
        <f t="shared" si="28"/>
        <v>0</v>
      </c>
      <c r="AF78">
        <f t="shared" si="29"/>
        <v>0</v>
      </c>
      <c r="AG78">
        <f t="shared" si="29"/>
        <v>-7.3597989081040043E-10</v>
      </c>
      <c r="AH78">
        <f t="shared" si="30"/>
        <v>-3.6892217861255957E-6</v>
      </c>
      <c r="AI78">
        <f t="shared" si="31"/>
        <v>-3.6899577660164063E-6</v>
      </c>
      <c r="AJ78">
        <f t="shared" si="32"/>
        <v>-0.19612695855614004</v>
      </c>
      <c r="AK78">
        <f t="shared" si="46"/>
        <v>-0.12813628352685871</v>
      </c>
      <c r="AL78">
        <f t="shared" si="33"/>
        <v>-0.32426693204076473</v>
      </c>
      <c r="AN78">
        <f t="shared" si="34"/>
        <v>0</v>
      </c>
      <c r="AO78">
        <f t="shared" si="34"/>
        <v>0</v>
      </c>
      <c r="AP78">
        <f t="shared" si="34"/>
        <v>-3.8318507922758464E-13</v>
      </c>
      <c r="AQ78">
        <f t="shared" si="34"/>
        <v>-1.9207790322206595E-9</v>
      </c>
      <c r="AR78">
        <f t="shared" si="34"/>
        <v>-1.9211622172998872E-9</v>
      </c>
      <c r="AS78">
        <f t="shared" si="34"/>
        <v>-1.0211274124656792E-4</v>
      </c>
      <c r="AT78">
        <f t="shared" si="34"/>
        <v>-6.6713659664128629E-5</v>
      </c>
      <c r="AU78">
        <f t="shared" si="23"/>
        <v>-1.6882832207291382E-4</v>
      </c>
      <c r="AW78">
        <v>75</v>
      </c>
      <c r="AX78">
        <f>IF(Z78&gt;0, (R78*SUMPRODUCT(K78:$K$98, X78:$X$98)-K78*$AZ$3)/Z78, 0)</f>
        <v>-55517528330.230057</v>
      </c>
    </row>
    <row r="79" spans="5:50" x14ac:dyDescent="0.25">
      <c r="E79">
        <v>2079</v>
      </c>
      <c r="F79" s="5">
        <v>3.5571999999999999E-2</v>
      </c>
      <c r="G79" s="5">
        <v>7.0000000000000007E-2</v>
      </c>
      <c r="H79" s="5">
        <f t="shared" si="35"/>
        <v>0.12000000000000001</v>
      </c>
      <c r="I79" s="5">
        <f t="shared" si="36"/>
        <v>1.1200000000000001</v>
      </c>
      <c r="J79">
        <f t="shared" si="37"/>
        <v>0.89285714285714279</v>
      </c>
      <c r="K79">
        <f t="shared" si="47"/>
        <v>4.6486261281935876E-4</v>
      </c>
      <c r="L79" s="2">
        <v>76</v>
      </c>
      <c r="M79" s="6">
        <v>0.72329488099999995</v>
      </c>
      <c r="Q79" s="4">
        <f t="shared" si="48"/>
        <v>25</v>
      </c>
      <c r="R79">
        <f t="shared" si="26"/>
        <v>50000</v>
      </c>
      <c r="S79">
        <f t="shared" si="27"/>
        <v>-185857781677.25311</v>
      </c>
      <c r="U79">
        <f t="shared" si="38"/>
        <v>0.72329488099999995</v>
      </c>
      <c r="V79">
        <f t="shared" si="39"/>
        <v>0.01</v>
      </c>
      <c r="W79">
        <f t="shared" si="40"/>
        <v>2.9439195632416017E-11</v>
      </c>
      <c r="X79">
        <f t="shared" si="41"/>
        <v>2.1293219501684061E-11</v>
      </c>
      <c r="Y79">
        <f t="shared" si="42"/>
        <v>2.9439195632416018E-13</v>
      </c>
      <c r="Z79">
        <f t="shared" si="43"/>
        <v>7.8515841744077968E-12</v>
      </c>
      <c r="AB79">
        <f t="shared" si="44"/>
        <v>-1.6343913775418413</v>
      </c>
      <c r="AC79">
        <f t="shared" si="45"/>
        <v>-1.4592780173076598</v>
      </c>
      <c r="AE79">
        <f t="shared" si="28"/>
        <v>0</v>
      </c>
      <c r="AF79">
        <f t="shared" si="29"/>
        <v>0</v>
      </c>
      <c r="AG79">
        <f t="shared" si="29"/>
        <v>-1.9628960436019492E-10</v>
      </c>
      <c r="AH79">
        <f t="shared" si="30"/>
        <v>-1.0646609750842031E-6</v>
      </c>
      <c r="AI79">
        <f t="shared" si="31"/>
        <v>-1.0648572646885632E-6</v>
      </c>
      <c r="AJ79">
        <f t="shared" si="32"/>
        <v>-0.17511336023418145</v>
      </c>
      <c r="AK79">
        <f t="shared" si="46"/>
        <v>-0.1144073964279289</v>
      </c>
      <c r="AL79">
        <f t="shared" si="33"/>
        <v>-0.28952182151937506</v>
      </c>
      <c r="AN79">
        <f t="shared" si="34"/>
        <v>0</v>
      </c>
      <c r="AO79">
        <f t="shared" si="34"/>
        <v>0</v>
      </c>
      <c r="AP79">
        <f t="shared" si="34"/>
        <v>-9.1247698352158414E-14</v>
      </c>
      <c r="AQ79">
        <f t="shared" si="34"/>
        <v>-4.9492108264444889E-10</v>
      </c>
      <c r="AR79">
        <f t="shared" si="34"/>
        <v>-4.9501233034280098E-10</v>
      </c>
      <c r="AS79">
        <f t="shared" si="34"/>
        <v>-8.1403654178039179E-5</v>
      </c>
      <c r="AT79">
        <f t="shared" si="34"/>
        <v>-5.3183721229347196E-5</v>
      </c>
      <c r="AU79">
        <f t="shared" si="23"/>
        <v>-1.3458787041971675E-4</v>
      </c>
      <c r="AW79">
        <v>76</v>
      </c>
      <c r="AX79">
        <f>IF(Z79&gt;0, (R79*SUMPRODUCT(K79:$K$98, X79:$X$98)-K79*$AZ$3)/Z79, 0)</f>
        <v>-185857781677.25311</v>
      </c>
    </row>
    <row r="80" spans="5:50" x14ac:dyDescent="0.25">
      <c r="E80">
        <v>2080</v>
      </c>
      <c r="F80" s="5">
        <v>3.5571999999999999E-2</v>
      </c>
      <c r="G80" s="5">
        <v>7.0000000000000007E-2</v>
      </c>
      <c r="H80" s="5">
        <f t="shared" si="35"/>
        <v>0.12000000000000001</v>
      </c>
      <c r="I80" s="5">
        <f t="shared" si="36"/>
        <v>1.1200000000000001</v>
      </c>
      <c r="J80">
        <f t="shared" si="37"/>
        <v>0.89285714285714279</v>
      </c>
      <c r="K80">
        <f t="shared" si="47"/>
        <v>4.1505590430299886E-4</v>
      </c>
      <c r="L80" s="2">
        <v>77</v>
      </c>
      <c r="M80" s="6">
        <v>0.74145409100000004</v>
      </c>
      <c r="Q80" s="4">
        <f t="shared" si="48"/>
        <v>25</v>
      </c>
      <c r="R80">
        <f t="shared" si="26"/>
        <v>50000</v>
      </c>
      <c r="S80">
        <f t="shared" si="27"/>
        <v>-667661152211.03369</v>
      </c>
      <c r="U80">
        <f t="shared" si="38"/>
        <v>0.74145409100000004</v>
      </c>
      <c r="V80">
        <f t="shared" si="39"/>
        <v>0.01</v>
      </c>
      <c r="W80">
        <f t="shared" si="40"/>
        <v>7.8515841744077968E-12</v>
      </c>
      <c r="X80">
        <f t="shared" si="41"/>
        <v>5.8215892069455185E-12</v>
      </c>
      <c r="Y80">
        <f t="shared" si="42"/>
        <v>7.8515841744077966E-14</v>
      </c>
      <c r="Z80">
        <f t="shared" si="43"/>
        <v>1.9514791257182004E-12</v>
      </c>
      <c r="AB80">
        <f t="shared" si="44"/>
        <v>-1.4592780173076598</v>
      </c>
      <c r="AC80">
        <f t="shared" si="45"/>
        <v>-1.3029268015927944</v>
      </c>
      <c r="AE80">
        <f t="shared" si="28"/>
        <v>0</v>
      </c>
      <c r="AF80">
        <f t="shared" si="29"/>
        <v>0</v>
      </c>
      <c r="AG80">
        <f t="shared" si="29"/>
        <v>-4.8786978142955008E-11</v>
      </c>
      <c r="AH80">
        <f t="shared" si="30"/>
        <v>-2.9107946034727592E-7</v>
      </c>
      <c r="AI80">
        <f t="shared" si="31"/>
        <v>-2.9112824732541887E-7</v>
      </c>
      <c r="AJ80">
        <f t="shared" si="32"/>
        <v>-0.15635121571486543</v>
      </c>
      <c r="AK80">
        <f t="shared" si="46"/>
        <v>-0.1021494612115362</v>
      </c>
      <c r="AL80">
        <f t="shared" si="33"/>
        <v>-0.25850096805464895</v>
      </c>
      <c r="AN80">
        <f t="shared" si="34"/>
        <v>0</v>
      </c>
      <c r="AO80">
        <f t="shared" si="34"/>
        <v>0</v>
      </c>
      <c r="AP80">
        <f t="shared" si="34"/>
        <v>-2.0249323331334831E-14</v>
      </c>
      <c r="AQ80">
        <f t="shared" si="34"/>
        <v>-1.2081424863846752E-10</v>
      </c>
      <c r="AR80">
        <f t="shared" si="34"/>
        <v>-1.2083449796179884E-10</v>
      </c>
      <c r="AS80">
        <f t="shared" si="34"/>
        <v>-6.4894495227406723E-5</v>
      </c>
      <c r="AT80">
        <f t="shared" si="34"/>
        <v>-4.2397736997218266E-5</v>
      </c>
      <c r="AU80">
        <f t="shared" si="23"/>
        <v>-1.0729235305912294E-4</v>
      </c>
      <c r="AW80">
        <v>77</v>
      </c>
      <c r="AX80">
        <f>IF(Z80&gt;0, (R80*SUMPRODUCT(K80:$K$98, X80:$X$98)-K80*$AZ$3)/Z80, 0)</f>
        <v>-667661152211.03369</v>
      </c>
    </row>
    <row r="81" spans="2:50" x14ac:dyDescent="0.25">
      <c r="E81">
        <v>2081</v>
      </c>
      <c r="F81" s="5">
        <v>3.5571999999999999E-2</v>
      </c>
      <c r="G81" s="5">
        <v>7.0000000000000007E-2</v>
      </c>
      <c r="H81" s="5">
        <f t="shared" si="35"/>
        <v>0.12000000000000001</v>
      </c>
      <c r="I81" s="5">
        <f t="shared" si="36"/>
        <v>1.1200000000000001</v>
      </c>
      <c r="J81">
        <f t="shared" si="37"/>
        <v>0.89285714285714279</v>
      </c>
      <c r="K81">
        <f t="shared" si="47"/>
        <v>3.7058562884196325E-4</v>
      </c>
      <c r="L81" s="2">
        <v>78</v>
      </c>
      <c r="M81" s="6">
        <v>0.75951466000000001</v>
      </c>
      <c r="Q81" s="4">
        <f t="shared" si="48"/>
        <v>25</v>
      </c>
      <c r="R81">
        <f t="shared" si="26"/>
        <v>50000</v>
      </c>
      <c r="S81">
        <f t="shared" si="27"/>
        <v>-2586394556865.21</v>
      </c>
      <c r="U81">
        <f t="shared" si="38"/>
        <v>0.75951466000000001</v>
      </c>
      <c r="V81">
        <f t="shared" si="39"/>
        <v>0.01</v>
      </c>
      <c r="W81">
        <f t="shared" si="40"/>
        <v>1.9514791257182004E-12</v>
      </c>
      <c r="X81">
        <f t="shared" si="41"/>
        <v>1.4821770046669562E-12</v>
      </c>
      <c r="Y81">
        <f t="shared" si="42"/>
        <v>1.9514791257182005E-14</v>
      </c>
      <c r="Z81">
        <f t="shared" si="43"/>
        <v>4.4978732979406218E-13</v>
      </c>
      <c r="AB81">
        <f t="shared" si="44"/>
        <v>-1.3029268015927944</v>
      </c>
      <c r="AC81">
        <f t="shared" si="45"/>
        <v>-1.1633275015262996</v>
      </c>
      <c r="AE81">
        <f t="shared" si="28"/>
        <v>0</v>
      </c>
      <c r="AF81">
        <f t="shared" si="29"/>
        <v>0</v>
      </c>
      <c r="AG81">
        <f t="shared" si="29"/>
        <v>-1.1244683244851554E-11</v>
      </c>
      <c r="AH81">
        <f t="shared" si="30"/>
        <v>-7.4108850233347813E-8</v>
      </c>
      <c r="AI81">
        <f t="shared" si="31"/>
        <v>-7.4120094916592671E-8</v>
      </c>
      <c r="AJ81">
        <f t="shared" si="32"/>
        <v>-0.13959930006649479</v>
      </c>
      <c r="AK81">
        <f t="shared" si="46"/>
        <v>-9.1204876111495622E-2</v>
      </c>
      <c r="AL81">
        <f t="shared" si="33"/>
        <v>-0.23080425029808532</v>
      </c>
      <c r="AN81">
        <f t="shared" si="34"/>
        <v>0</v>
      </c>
      <c r="AO81">
        <f t="shared" si="34"/>
        <v>0</v>
      </c>
      <c r="AP81">
        <f t="shared" si="34"/>
        <v>-4.1671180114220008E-15</v>
      </c>
      <c r="AQ81">
        <f t="shared" si="34"/>
        <v>-2.7463674866480073E-11</v>
      </c>
      <c r="AR81">
        <f t="shared" si="34"/>
        <v>-2.7467841984491499E-11</v>
      </c>
      <c r="AS81">
        <f t="shared" si="34"/>
        <v>-5.1733494401039891E-5</v>
      </c>
      <c r="AT81">
        <f t="shared" si="34"/>
        <v>-3.3799216367231958E-5</v>
      </c>
      <c r="AU81">
        <f t="shared" si="23"/>
        <v>-8.5532738236113835E-5</v>
      </c>
      <c r="AW81">
        <v>78</v>
      </c>
      <c r="AX81">
        <f>IF(Z81&gt;0, (R81*SUMPRODUCT(K81:$K$98, X81:$X$98)-K81*$AZ$3)/Z81, 0)</f>
        <v>-2586394556865.21</v>
      </c>
    </row>
    <row r="82" spans="2:50" x14ac:dyDescent="0.25">
      <c r="E82">
        <v>2082</v>
      </c>
      <c r="F82" s="5">
        <v>3.5571999999999999E-2</v>
      </c>
      <c r="G82" s="5">
        <v>7.0000000000000007E-2</v>
      </c>
      <c r="H82" s="5">
        <f t="shared" si="35"/>
        <v>0.12000000000000001</v>
      </c>
      <c r="I82" s="5">
        <f t="shared" si="36"/>
        <v>1.1200000000000001</v>
      </c>
      <c r="J82">
        <f t="shared" si="37"/>
        <v>0.89285714285714279</v>
      </c>
      <c r="K82">
        <f t="shared" si="47"/>
        <v>3.3088002575175287E-4</v>
      </c>
      <c r="L82" s="2">
        <v>79</v>
      </c>
      <c r="M82" s="6">
        <v>0.77745419500000001</v>
      </c>
      <c r="Q82" s="4">
        <f t="shared" si="48"/>
        <v>25</v>
      </c>
      <c r="R82">
        <f t="shared" si="26"/>
        <v>50000</v>
      </c>
      <c r="S82">
        <f t="shared" si="27"/>
        <v>-10864862067716.43</v>
      </c>
      <c r="U82">
        <f t="shared" si="38"/>
        <v>0.77745419500000001</v>
      </c>
      <c r="V82">
        <f t="shared" si="39"/>
        <v>0.01</v>
      </c>
      <c r="W82">
        <f t="shared" si="40"/>
        <v>4.4978732979406218E-13</v>
      </c>
      <c r="X82">
        <f t="shared" si="41"/>
        <v>3.4968904640624214E-13</v>
      </c>
      <c r="Y82">
        <f t="shared" si="42"/>
        <v>4.4978732979406219E-15</v>
      </c>
      <c r="Z82">
        <f t="shared" si="43"/>
        <v>9.560041008987941E-14</v>
      </c>
      <c r="AB82">
        <f t="shared" si="44"/>
        <v>-1.1633275015262996</v>
      </c>
      <c r="AC82">
        <f t="shared" si="45"/>
        <v>-1.0386852692436659</v>
      </c>
      <c r="AE82">
        <f t="shared" si="28"/>
        <v>0</v>
      </c>
      <c r="AF82">
        <f t="shared" si="29"/>
        <v>0</v>
      </c>
      <c r="AG82">
        <f t="shared" si="29"/>
        <v>-2.3900102522469852E-12</v>
      </c>
      <c r="AH82">
        <f t="shared" si="30"/>
        <v>-1.7484452320312108E-8</v>
      </c>
      <c r="AI82">
        <f t="shared" si="31"/>
        <v>-1.7486842330564354E-8</v>
      </c>
      <c r="AJ82">
        <f t="shared" si="32"/>
        <v>-0.12464223228263371</v>
      </c>
      <c r="AK82">
        <f t="shared" si="46"/>
        <v>-8.1432925106840984E-2</v>
      </c>
      <c r="AL82">
        <f t="shared" si="33"/>
        <v>-0.20607517487631705</v>
      </c>
      <c r="AN82">
        <f t="shared" si="34"/>
        <v>0</v>
      </c>
      <c r="AO82">
        <f t="shared" si="34"/>
        <v>0</v>
      </c>
      <c r="AP82">
        <f t="shared" si="34"/>
        <v>-7.9080665381043585E-16</v>
      </c>
      <c r="AQ82">
        <f t="shared" si="34"/>
        <v>-5.7852560340001654E-12</v>
      </c>
      <c r="AR82">
        <f t="shared" si="34"/>
        <v>-5.7860468406539756E-12</v>
      </c>
      <c r="AS82">
        <f t="shared" si="34"/>
        <v>-4.1241625027433808E-5</v>
      </c>
      <c r="AT82">
        <f t="shared" si="34"/>
        <v>-2.6944528356392107E-5</v>
      </c>
      <c r="AU82">
        <f t="shared" si="23"/>
        <v>-6.8186159169872758E-5</v>
      </c>
      <c r="AW82">
        <v>79</v>
      </c>
      <c r="AX82">
        <f>IF(Z82&gt;0, (R82*SUMPRODUCT(K82:$K$98, X82:$X$98)-K82*$AZ$3)/Z82, 0)</f>
        <v>-10864862067716.43</v>
      </c>
    </row>
    <row r="83" spans="2:50" x14ac:dyDescent="0.25">
      <c r="E83">
        <v>2083</v>
      </c>
      <c r="F83" s="5">
        <v>3.5571999999999999E-2</v>
      </c>
      <c r="G83" s="5">
        <v>7.0000000000000007E-2</v>
      </c>
      <c r="H83" s="5">
        <f t="shared" si="35"/>
        <v>0.12000000000000001</v>
      </c>
      <c r="I83" s="5">
        <f t="shared" si="36"/>
        <v>1.1200000000000001</v>
      </c>
      <c r="J83">
        <f t="shared" si="37"/>
        <v>0.89285714285714279</v>
      </c>
      <c r="K83">
        <f t="shared" si="47"/>
        <v>2.9542859442120787E-4</v>
      </c>
      <c r="L83" s="2">
        <v>80</v>
      </c>
      <c r="M83" s="6">
        <v>0.79525030600000002</v>
      </c>
      <c r="Q83" s="4">
        <f t="shared" si="48"/>
        <v>25</v>
      </c>
      <c r="R83">
        <f t="shared" si="26"/>
        <v>50000</v>
      </c>
      <c r="S83">
        <f t="shared" si="27"/>
        <v>-49811475972695.211</v>
      </c>
      <c r="U83">
        <f t="shared" si="38"/>
        <v>0.79525030600000002</v>
      </c>
      <c r="V83">
        <f t="shared" si="39"/>
        <v>0.01</v>
      </c>
      <c r="W83">
        <f t="shared" si="40"/>
        <v>9.560041008987941E-14</v>
      </c>
      <c r="X83">
        <f t="shared" si="41"/>
        <v>7.6026255377702087E-14</v>
      </c>
      <c r="Y83">
        <f t="shared" si="42"/>
        <v>9.560041008987942E-16</v>
      </c>
      <c r="Z83">
        <f t="shared" si="43"/>
        <v>1.8618150611278529E-14</v>
      </c>
      <c r="AB83">
        <f t="shared" si="44"/>
        <v>-1.0386852692436659</v>
      </c>
      <c r="AC83">
        <f t="shared" si="45"/>
        <v>-0.92739756182972111</v>
      </c>
      <c r="AE83">
        <f t="shared" si="28"/>
        <v>0</v>
      </c>
      <c r="AF83">
        <f t="shared" si="29"/>
        <v>0</v>
      </c>
      <c r="AG83">
        <f t="shared" si="29"/>
        <v>-4.6545376528196325E-13</v>
      </c>
      <c r="AH83">
        <f t="shared" si="30"/>
        <v>-3.8013127688851042E-9</v>
      </c>
      <c r="AI83">
        <f t="shared" si="31"/>
        <v>-3.801778222650386E-9</v>
      </c>
      <c r="AJ83">
        <f t="shared" si="32"/>
        <v>-0.11128770741394478</v>
      </c>
      <c r="AK83">
        <f t="shared" si="46"/>
        <v>-7.2707968847056617E-2</v>
      </c>
      <c r="AL83">
        <f t="shared" si="33"/>
        <v>-0.18399568006277961</v>
      </c>
      <c r="AN83">
        <f t="shared" si="34"/>
        <v>0</v>
      </c>
      <c r="AO83">
        <f t="shared" si="34"/>
        <v>0</v>
      </c>
      <c r="AP83">
        <f t="shared" si="34"/>
        <v>-1.3750835164530921E-16</v>
      </c>
      <c r="AQ83">
        <f t="shared" si="34"/>
        <v>-1.1230164882671161E-12</v>
      </c>
      <c r="AR83">
        <f t="shared" si="34"/>
        <v>-1.1231539966187613E-12</v>
      </c>
      <c r="AS83">
        <f t="shared" si="34"/>
        <v>-3.2877570977660339E-5</v>
      </c>
      <c r="AT83">
        <f t="shared" si="34"/>
        <v>-2.1480013039706905E-5</v>
      </c>
      <c r="AU83">
        <f t="shared" si="23"/>
        <v>-5.4357585140521243E-5</v>
      </c>
      <c r="AW83">
        <v>80</v>
      </c>
      <c r="AX83">
        <f>IF(Z83&gt;0, (R83*SUMPRODUCT(K83:$K$98, X83:$X$98)-K83*$AZ$3)/Z83, 0)</f>
        <v>-49811475972695.211</v>
      </c>
    </row>
    <row r="84" spans="2:50" x14ac:dyDescent="0.25">
      <c r="E84">
        <v>2084</v>
      </c>
      <c r="F84" s="5">
        <v>3.5571999999999999E-2</v>
      </c>
      <c r="G84" s="5">
        <v>7.0000000000000007E-2</v>
      </c>
      <c r="H84" s="5">
        <f t="shared" si="35"/>
        <v>0.12000000000000001</v>
      </c>
      <c r="I84" s="5">
        <f t="shared" si="36"/>
        <v>1.1200000000000001</v>
      </c>
      <c r="J84">
        <f t="shared" si="37"/>
        <v>0.89285714285714279</v>
      </c>
      <c r="K84">
        <f t="shared" si="47"/>
        <v>2.6377553073322132E-4</v>
      </c>
      <c r="L84" s="2">
        <v>81</v>
      </c>
      <c r="M84" s="6">
        <v>0.81288120699999999</v>
      </c>
      <c r="Q84" s="4">
        <f t="shared" si="48"/>
        <v>25</v>
      </c>
      <c r="R84">
        <f t="shared" si="26"/>
        <v>50000</v>
      </c>
      <c r="S84">
        <f t="shared" si="27"/>
        <v>-251100018045687.19</v>
      </c>
      <c r="U84">
        <f t="shared" si="38"/>
        <v>0.81288120699999999</v>
      </c>
      <c r="V84">
        <f t="shared" si="39"/>
        <v>0.01</v>
      </c>
      <c r="W84">
        <f t="shared" si="40"/>
        <v>1.8618150611278529E-14</v>
      </c>
      <c r="X84">
        <f t="shared" si="41"/>
        <v>1.5134344741003877E-14</v>
      </c>
      <c r="Y84">
        <f t="shared" si="42"/>
        <v>1.8618150611278529E-16</v>
      </c>
      <c r="Z84">
        <f t="shared" si="43"/>
        <v>3.297624364161867E-15</v>
      </c>
      <c r="AB84">
        <f t="shared" si="44"/>
        <v>-0.92739756182972111</v>
      </c>
      <c r="AC84">
        <f t="shared" si="45"/>
        <v>-0.82803353734894258</v>
      </c>
      <c r="AE84">
        <f t="shared" si="28"/>
        <v>0</v>
      </c>
      <c r="AF84">
        <f t="shared" si="29"/>
        <v>0</v>
      </c>
      <c r="AG84">
        <f t="shared" si="29"/>
        <v>-8.2440609104046674E-14</v>
      </c>
      <c r="AH84">
        <f t="shared" si="30"/>
        <v>-7.5671723705019386E-10</v>
      </c>
      <c r="AI84">
        <f t="shared" si="31"/>
        <v>-7.567996776592979E-10</v>
      </c>
      <c r="AJ84">
        <f t="shared" si="32"/>
        <v>-9.9364024480778523E-2</v>
      </c>
      <c r="AK84">
        <f t="shared" si="46"/>
        <v>-6.491782932808049E-2</v>
      </c>
      <c r="AL84">
        <f t="shared" si="33"/>
        <v>-0.16428185456565869</v>
      </c>
      <c r="AN84">
        <f t="shared" si="34"/>
        <v>0</v>
      </c>
      <c r="AO84">
        <f t="shared" si="34"/>
        <v>0</v>
      </c>
      <c r="AP84">
        <f t="shared" si="34"/>
        <v>-2.1745815420389949E-17</v>
      </c>
      <c r="AQ84">
        <f t="shared" si="34"/>
        <v>-1.9960349081789174E-13</v>
      </c>
      <c r="AR84">
        <f t="shared" si="34"/>
        <v>-1.9962523663331213E-13</v>
      </c>
      <c r="AS84">
        <f t="shared" si="34"/>
        <v>-2.6209798293206149E-5</v>
      </c>
      <c r="AT84">
        <f t="shared" si="34"/>
        <v>-1.712373488506311E-5</v>
      </c>
      <c r="AU84">
        <f t="shared" si="23"/>
        <v>-4.3333533377894498E-5</v>
      </c>
      <c r="AW84">
        <v>81</v>
      </c>
      <c r="AX84">
        <f>IF(Z84&gt;0, (R84*SUMPRODUCT(K84:$K$98, X84:$X$98)-K84*$AZ$3)/Z84, 0)</f>
        <v>-251100018045687.19</v>
      </c>
    </row>
    <row r="85" spans="2:50" x14ac:dyDescent="0.25">
      <c r="E85">
        <v>2085</v>
      </c>
      <c r="F85" s="5">
        <v>3.5571999999999999E-2</v>
      </c>
      <c r="G85" s="5">
        <v>7.0000000000000007E-2</v>
      </c>
      <c r="H85" s="5">
        <f t="shared" si="35"/>
        <v>0.12000000000000001</v>
      </c>
      <c r="I85" s="5">
        <f t="shared" si="36"/>
        <v>1.1200000000000001</v>
      </c>
      <c r="J85">
        <f t="shared" si="37"/>
        <v>0.89285714285714279</v>
      </c>
      <c r="K85">
        <f t="shared" si="47"/>
        <v>2.3551386672609044E-4</v>
      </c>
      <c r="L85" s="2">
        <v>82</v>
      </c>
      <c r="M85" s="6">
        <v>0.83042254299999996</v>
      </c>
      <c r="Q85" s="4">
        <f t="shared" si="48"/>
        <v>25</v>
      </c>
      <c r="R85">
        <f t="shared" si="26"/>
        <v>50000</v>
      </c>
      <c r="S85">
        <f t="shared" si="27"/>
        <v>-1404938071445154.8</v>
      </c>
      <c r="U85">
        <f t="shared" si="38"/>
        <v>0.83042254299999996</v>
      </c>
      <c r="V85">
        <f t="shared" si="39"/>
        <v>0.01</v>
      </c>
      <c r="W85">
        <f t="shared" si="40"/>
        <v>3.297624364161867E-15</v>
      </c>
      <c r="X85">
        <f t="shared" si="41"/>
        <v>2.7384216103460557E-15</v>
      </c>
      <c r="Y85">
        <f t="shared" si="42"/>
        <v>3.2976243641618671E-17</v>
      </c>
      <c r="Z85">
        <f t="shared" si="43"/>
        <v>5.2622651017419263E-16</v>
      </c>
      <c r="AB85">
        <f t="shared" si="44"/>
        <v>-0.82803353734894258</v>
      </c>
      <c r="AC85">
        <f t="shared" si="45"/>
        <v>-0.73931565834744428</v>
      </c>
      <c r="AE85">
        <f t="shared" si="28"/>
        <v>0</v>
      </c>
      <c r="AF85">
        <f t="shared" si="29"/>
        <v>0</v>
      </c>
      <c r="AG85">
        <f t="shared" si="29"/>
        <v>-1.3155662754354816E-14</v>
      </c>
      <c r="AH85">
        <f t="shared" si="30"/>
        <v>-1.3692108051730279E-10</v>
      </c>
      <c r="AI85">
        <f t="shared" si="31"/>
        <v>-1.3693423618005714E-10</v>
      </c>
      <c r="AJ85">
        <f t="shared" si="32"/>
        <v>-8.8717879001498301E-2</v>
      </c>
      <c r="AK85">
        <f t="shared" si="46"/>
        <v>-5.7962347614425987E-2</v>
      </c>
      <c r="AL85">
        <f t="shared" si="33"/>
        <v>-0.14668022675285852</v>
      </c>
      <c r="AN85">
        <f t="shared" si="34"/>
        <v>0</v>
      </c>
      <c r="AO85">
        <f t="shared" si="34"/>
        <v>0</v>
      </c>
      <c r="AP85">
        <f t="shared" si="34"/>
        <v>-3.0983410046225118E-18</v>
      </c>
      <c r="AQ85">
        <f t="shared" si="34"/>
        <v>-3.2246813108944349E-14</v>
      </c>
      <c r="AR85">
        <f t="shared" si="34"/>
        <v>-3.2249911449948967E-14</v>
      </c>
      <c r="AS85">
        <f t="shared" si="34"/>
        <v>-2.0894290731380289E-5</v>
      </c>
      <c r="AT85">
        <f t="shared" si="34"/>
        <v>-1.3650936611195248E-5</v>
      </c>
      <c r="AU85">
        <f t="shared" si="23"/>
        <v>-3.4545227374825445E-5</v>
      </c>
      <c r="AW85">
        <v>82</v>
      </c>
      <c r="AX85">
        <f>IF(Z85&gt;0, (R85*SUMPRODUCT(K85:$K$98, X85:$X$98)-K85*$AZ$3)/Z85, 0)</f>
        <v>-1404938071445154.8</v>
      </c>
    </row>
    <row r="86" spans="2:50" x14ac:dyDescent="0.25">
      <c r="E86">
        <v>2086</v>
      </c>
      <c r="F86" s="5">
        <v>3.5571999999999999E-2</v>
      </c>
      <c r="G86" s="5">
        <v>7.0000000000000007E-2</v>
      </c>
      <c r="H86" s="5">
        <f t="shared" si="35"/>
        <v>0.12000000000000001</v>
      </c>
      <c r="I86" s="5">
        <f t="shared" si="36"/>
        <v>1.1200000000000001</v>
      </c>
      <c r="J86">
        <f t="shared" si="37"/>
        <v>0.89285714285714279</v>
      </c>
      <c r="K86">
        <f t="shared" si="47"/>
        <v>2.1028023814829503E-4</v>
      </c>
      <c r="L86" s="2">
        <v>83</v>
      </c>
      <c r="M86" s="6">
        <v>0.84796327400000004</v>
      </c>
      <c r="Q86" s="4">
        <f t="shared" si="48"/>
        <v>25</v>
      </c>
      <c r="R86">
        <f t="shared" si="26"/>
        <v>50000</v>
      </c>
      <c r="S86">
        <f t="shared" si="27"/>
        <v>-8831581997755986</v>
      </c>
      <c r="U86">
        <f t="shared" si="38"/>
        <v>0.84796327400000004</v>
      </c>
      <c r="V86">
        <f t="shared" si="39"/>
        <v>0.01</v>
      </c>
      <c r="W86">
        <f t="shared" si="40"/>
        <v>5.2622651017419263E-16</v>
      </c>
      <c r="X86">
        <f t="shared" si="41"/>
        <v>4.4622075443290273E-16</v>
      </c>
      <c r="Y86">
        <f t="shared" si="42"/>
        <v>5.2622651017419265E-18</v>
      </c>
      <c r="Z86">
        <f t="shared" si="43"/>
        <v>7.4743490639547971E-17</v>
      </c>
      <c r="AB86">
        <f t="shared" si="44"/>
        <v>-0.73931565834744428</v>
      </c>
      <c r="AC86">
        <f t="shared" si="45"/>
        <v>-0.66010326638167494</v>
      </c>
      <c r="AE86">
        <f t="shared" si="28"/>
        <v>0</v>
      </c>
      <c r="AF86">
        <f t="shared" si="29"/>
        <v>0</v>
      </c>
      <c r="AG86">
        <f t="shared" si="29"/>
        <v>-1.8685872659886994E-15</v>
      </c>
      <c r="AH86">
        <f t="shared" si="30"/>
        <v>-2.2311037721645135E-11</v>
      </c>
      <c r="AI86">
        <f t="shared" si="31"/>
        <v>-2.2312906308911125E-11</v>
      </c>
      <c r="AJ86">
        <f t="shared" si="32"/>
        <v>-7.9212391965769346E-2</v>
      </c>
      <c r="AK86">
        <f t="shared" si="46"/>
        <v>-5.1752096084321103E-2</v>
      </c>
      <c r="AL86">
        <f t="shared" si="33"/>
        <v>-0.13096448807240335</v>
      </c>
      <c r="AN86">
        <f t="shared" si="34"/>
        <v>0</v>
      </c>
      <c r="AO86">
        <f t="shared" si="34"/>
        <v>0</v>
      </c>
      <c r="AP86">
        <f t="shared" si="34"/>
        <v>-3.9292697529297521E-19</v>
      </c>
      <c r="AQ86">
        <f t="shared" si="34"/>
        <v>-4.6915703254431329E-15</v>
      </c>
      <c r="AR86">
        <f t="shared" si="34"/>
        <v>-4.6919632524184259E-15</v>
      </c>
      <c r="AS86">
        <f t="shared" si="34"/>
        <v>-1.6656800646858068E-5</v>
      </c>
      <c r="AT86">
        <f t="shared" si="34"/>
        <v>-1.0882443089284488E-5</v>
      </c>
      <c r="AU86">
        <f t="shared" si="23"/>
        <v>-2.7539243740834521E-5</v>
      </c>
      <c r="AW86">
        <v>83</v>
      </c>
      <c r="AX86">
        <f>IF(Z86&gt;0, (R86*SUMPRODUCT(K86:$K$98, X86:$X$98)-K86*$AZ$3)/Z86, 0)</f>
        <v>-8831581997755986</v>
      </c>
    </row>
    <row r="87" spans="2:50" x14ac:dyDescent="0.25">
      <c r="E87">
        <v>2087</v>
      </c>
      <c r="F87" s="5">
        <v>3.5571999999999999E-2</v>
      </c>
      <c r="G87" s="5">
        <v>7.0000000000000007E-2</v>
      </c>
      <c r="H87" s="5">
        <f t="shared" si="35"/>
        <v>0.12000000000000001</v>
      </c>
      <c r="I87" s="5">
        <f t="shared" si="36"/>
        <v>1.1200000000000001</v>
      </c>
      <c r="J87">
        <f t="shared" si="37"/>
        <v>0.89285714285714279</v>
      </c>
      <c r="K87">
        <f t="shared" si="47"/>
        <v>1.8775021263240627E-4</v>
      </c>
      <c r="L87" s="2">
        <v>84</v>
      </c>
      <c r="M87" s="6">
        <v>0.86550461000000001</v>
      </c>
      <c r="Q87" s="4">
        <f t="shared" si="48"/>
        <v>25</v>
      </c>
      <c r="R87">
        <f t="shared" si="26"/>
        <v>50000</v>
      </c>
      <c r="S87">
        <f t="shared" si="27"/>
        <v>-6.3338418148857072E+16</v>
      </c>
      <c r="U87">
        <f t="shared" si="38"/>
        <v>0.86550461000000001</v>
      </c>
      <c r="V87">
        <f t="shared" si="39"/>
        <v>0.01</v>
      </c>
      <c r="W87">
        <f t="shared" si="40"/>
        <v>7.4743490639547971E-17</v>
      </c>
      <c r="X87">
        <f t="shared" si="41"/>
        <v>6.4690835716020615E-17</v>
      </c>
      <c r="Y87">
        <f t="shared" si="42"/>
        <v>7.4743490639547976E-19</v>
      </c>
      <c r="Z87">
        <f t="shared" si="43"/>
        <v>9.305220017131877E-18</v>
      </c>
      <c r="AB87">
        <f t="shared" si="44"/>
        <v>-0.66010326638167494</v>
      </c>
      <c r="AC87">
        <f t="shared" si="45"/>
        <v>-0.58937791641221382</v>
      </c>
      <c r="AE87">
        <f t="shared" si="28"/>
        <v>0</v>
      </c>
      <c r="AF87">
        <f t="shared" si="29"/>
        <v>0</v>
      </c>
      <c r="AG87">
        <f t="shared" si="29"/>
        <v>-2.3263050042829695E-16</v>
      </c>
      <c r="AH87">
        <f t="shared" si="30"/>
        <v>-3.2345417858010307E-12</v>
      </c>
      <c r="AI87">
        <f t="shared" si="31"/>
        <v>-3.2347744163014588E-12</v>
      </c>
      <c r="AJ87">
        <f t="shared" si="32"/>
        <v>-7.0725349969461115E-2</v>
      </c>
      <c r="AK87">
        <f t="shared" si="46"/>
        <v>-4.6207228646717252E-2</v>
      </c>
      <c r="AL87">
        <f t="shared" si="33"/>
        <v>-0.11693257861941314</v>
      </c>
      <c r="AN87">
        <f t="shared" si="34"/>
        <v>0</v>
      </c>
      <c r="AO87">
        <f t="shared" si="34"/>
        <v>0</v>
      </c>
      <c r="AP87">
        <f t="shared" si="34"/>
        <v>-4.3676425920195826E-20</v>
      </c>
      <c r="AQ87">
        <f t="shared" si="34"/>
        <v>-6.0728590805254658E-16</v>
      </c>
      <c r="AR87">
        <f t="shared" si="34"/>
        <v>-6.0732958447846673E-16</v>
      </c>
      <c r="AS87">
        <f t="shared" si="34"/>
        <v>-1.3278699495267672E-5</v>
      </c>
      <c r="AT87">
        <f t="shared" si="34"/>
        <v>-8.6754170035753784E-6</v>
      </c>
      <c r="AU87">
        <f t="shared" si="23"/>
        <v>-2.195411649945038E-5</v>
      </c>
      <c r="AW87">
        <v>84</v>
      </c>
      <c r="AX87">
        <f>IF(Z87&gt;0, (R87*SUMPRODUCT(K87:$K$98, X87:$X$98)-K87*$AZ$3)/Z87, 0)</f>
        <v>-6.3338418148857072E+16</v>
      </c>
    </row>
    <row r="88" spans="2:50" x14ac:dyDescent="0.25">
      <c r="B88" s="6"/>
      <c r="E88">
        <v>2088</v>
      </c>
      <c r="F88" s="5">
        <v>3.5571999999999999E-2</v>
      </c>
      <c r="G88" s="5">
        <v>7.0000000000000007E-2</v>
      </c>
      <c r="H88" s="5">
        <f t="shared" si="35"/>
        <v>0.12000000000000001</v>
      </c>
      <c r="I88" s="5">
        <f t="shared" si="36"/>
        <v>1.1200000000000001</v>
      </c>
      <c r="J88">
        <f t="shared" si="37"/>
        <v>0.89285714285714279</v>
      </c>
      <c r="K88">
        <f t="shared" si="47"/>
        <v>1.6763411842179131E-4</v>
      </c>
      <c r="L88" s="2">
        <v>85</v>
      </c>
      <c r="M88" s="6">
        <v>0.88304594599999997</v>
      </c>
      <c r="Q88" s="4">
        <f t="shared" si="48"/>
        <v>25</v>
      </c>
      <c r="R88">
        <f t="shared" si="26"/>
        <v>50000</v>
      </c>
      <c r="S88">
        <f t="shared" si="27"/>
        <v>-5.2875189809522842E+17</v>
      </c>
      <c r="U88">
        <f t="shared" si="38"/>
        <v>0.88304594599999997</v>
      </c>
      <c r="V88">
        <f t="shared" si="39"/>
        <v>0.01</v>
      </c>
      <c r="W88">
        <f t="shared" si="40"/>
        <v>9.305220017131877E-18</v>
      </c>
      <c r="X88">
        <f t="shared" si="41"/>
        <v>8.2169368127663542E-18</v>
      </c>
      <c r="Y88">
        <f t="shared" si="42"/>
        <v>9.3052200171318777E-20</v>
      </c>
      <c r="Z88">
        <f t="shared" si="43"/>
        <v>9.9523100419420414E-19</v>
      </c>
      <c r="AB88">
        <f t="shared" si="44"/>
        <v>-0.58937791641221382</v>
      </c>
      <c r="AC88">
        <f t="shared" si="45"/>
        <v>-0.52623028251090564</v>
      </c>
      <c r="AE88">
        <f t="shared" si="28"/>
        <v>0</v>
      </c>
      <c r="AF88">
        <f t="shared" si="29"/>
        <v>0</v>
      </c>
      <c r="AG88">
        <f t="shared" si="29"/>
        <v>-2.4880775104855104E-17</v>
      </c>
      <c r="AH88">
        <f t="shared" si="30"/>
        <v>-4.1084684063831769E-13</v>
      </c>
      <c r="AI88">
        <f t="shared" si="31"/>
        <v>-4.1087172141342254E-13</v>
      </c>
      <c r="AJ88">
        <f t="shared" si="32"/>
        <v>-6.3147633901308176E-2</v>
      </c>
      <c r="AK88">
        <f t="shared" si="46"/>
        <v>-4.1256454148854968E-2</v>
      </c>
      <c r="AL88">
        <f t="shared" si="33"/>
        <v>-0.10440408805057401</v>
      </c>
      <c r="AN88">
        <f t="shared" si="34"/>
        <v>0</v>
      </c>
      <c r="AO88">
        <f t="shared" si="34"/>
        <v>0</v>
      </c>
      <c r="AP88">
        <f t="shared" si="34"/>
        <v>-4.1708668003532377E-21</v>
      </c>
      <c r="AQ88">
        <f t="shared" si="34"/>
        <v>-6.8871947936782575E-17</v>
      </c>
      <c r="AR88">
        <f t="shared" si="34"/>
        <v>-6.8876118803582927E-17</v>
      </c>
      <c r="AS88">
        <f t="shared" si="34"/>
        <v>-1.0585697939467818E-5</v>
      </c>
      <c r="AT88">
        <f t="shared" si="34"/>
        <v>-6.9159893204523568E-6</v>
      </c>
      <c r="AU88">
        <f t="shared" si="23"/>
        <v>-1.7501687259989052E-5</v>
      </c>
      <c r="AW88">
        <v>85</v>
      </c>
      <c r="AX88">
        <f>IF(Z88&gt;0, (R88*SUMPRODUCT(K88:$K$98, X88:$X$98)-K88*$AZ$3)/Z88, 0)</f>
        <v>-5.2875189809522842E+17</v>
      </c>
    </row>
    <row r="89" spans="2:50" x14ac:dyDescent="0.25">
      <c r="B89" s="6"/>
      <c r="E89">
        <v>2089</v>
      </c>
      <c r="F89" s="5">
        <v>3.5571999999999999E-2</v>
      </c>
      <c r="G89" s="5">
        <v>7.0000000000000007E-2</v>
      </c>
      <c r="H89" s="5">
        <f t="shared" si="35"/>
        <v>0.12000000000000001</v>
      </c>
      <c r="I89" s="5">
        <f t="shared" si="36"/>
        <v>1.1200000000000001</v>
      </c>
      <c r="J89">
        <f t="shared" si="37"/>
        <v>0.89285714285714279</v>
      </c>
      <c r="K89">
        <f t="shared" si="47"/>
        <v>1.4967332001945651E-4</v>
      </c>
      <c r="L89" s="2">
        <v>86</v>
      </c>
      <c r="M89" s="6">
        <v>1</v>
      </c>
      <c r="Q89" s="4">
        <f t="shared" si="48"/>
        <v>25</v>
      </c>
      <c r="R89">
        <f t="shared" si="26"/>
        <v>50000</v>
      </c>
      <c r="S89">
        <f t="shared" si="27"/>
        <v>0</v>
      </c>
      <c r="U89">
        <f t="shared" si="38"/>
        <v>1</v>
      </c>
      <c r="V89">
        <f t="shared" si="39"/>
        <v>0.01</v>
      </c>
      <c r="W89">
        <f t="shared" si="40"/>
        <v>9.9523100419420414E-19</v>
      </c>
      <c r="X89">
        <f t="shared" si="41"/>
        <v>9.9523100419420414E-19</v>
      </c>
      <c r="Y89">
        <f t="shared" si="42"/>
        <v>9.9523100419420416E-21</v>
      </c>
      <c r="Z89">
        <f t="shared" si="43"/>
        <v>0</v>
      </c>
      <c r="AB89">
        <f t="shared" si="44"/>
        <v>-0.52623028251090564</v>
      </c>
      <c r="AC89">
        <f t="shared" si="45"/>
        <v>0</v>
      </c>
      <c r="AE89">
        <f t="shared" si="28"/>
        <v>0</v>
      </c>
      <c r="AF89">
        <f t="shared" si="29"/>
        <v>0</v>
      </c>
      <c r="AG89">
        <f t="shared" si="29"/>
        <v>0</v>
      </c>
      <c r="AH89">
        <f t="shared" si="30"/>
        <v>-4.9761550209710208E-14</v>
      </c>
      <c r="AI89">
        <f t="shared" si="31"/>
        <v>-4.9761550209710208E-14</v>
      </c>
      <c r="AJ89">
        <f t="shared" si="32"/>
        <v>-0.52623028251090564</v>
      </c>
      <c r="AK89">
        <f t="shared" si="46"/>
        <v>-3.6836119775763398E-2</v>
      </c>
      <c r="AL89">
        <f t="shared" si="33"/>
        <v>-0.56306640228671878</v>
      </c>
      <c r="AN89">
        <f t="shared" si="34"/>
        <v>0</v>
      </c>
      <c r="AO89">
        <f t="shared" si="34"/>
        <v>0</v>
      </c>
      <c r="AP89">
        <f t="shared" si="34"/>
        <v>0</v>
      </c>
      <c r="AQ89">
        <f t="shared" si="34"/>
        <v>-7.4479764292022088E-18</v>
      </c>
      <c r="AR89">
        <f t="shared" si="34"/>
        <v>-7.4479764292022088E-18</v>
      </c>
      <c r="AS89">
        <f t="shared" si="34"/>
        <v>-7.8762633478183784E-5</v>
      </c>
      <c r="AT89">
        <f t="shared" si="34"/>
        <v>-5.5133843434728655E-6</v>
      </c>
      <c r="AU89">
        <f t="shared" si="23"/>
        <v>-8.4276017821664098E-5</v>
      </c>
      <c r="AW89">
        <v>86</v>
      </c>
      <c r="AX89">
        <f>IF(Z89&gt;0, (R89*SUMPRODUCT(K89:$K$98, X89:$X$98)-K89*$AZ$3)/Z89, 0)</f>
        <v>0</v>
      </c>
    </row>
    <row r="90" spans="2:50" x14ac:dyDescent="0.25">
      <c r="B90" s="6"/>
      <c r="F90" s="5"/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/>
      <c r="H91" s="5"/>
      <c r="I91" s="5"/>
      <c r="Q91" s="4"/>
      <c r="AN91" s="8">
        <f>SUM(AN3:AN89)</f>
        <v>5751.7492369528773</v>
      </c>
      <c r="AO91" s="8">
        <f t="shared" ref="AO91:AU91" si="49">SUM(AO3:AO89)</f>
        <v>-575.1749236952877</v>
      </c>
      <c r="AP91" s="8">
        <f t="shared" si="49"/>
        <v>-443.0025832352228</v>
      </c>
      <c r="AQ91" s="8">
        <f t="shared" si="49"/>
        <v>-3139.1597812256541</v>
      </c>
      <c r="AR91" s="8">
        <f t="shared" si="49"/>
        <v>1594.4119487967125</v>
      </c>
      <c r="AS91" s="8">
        <f t="shared" si="49"/>
        <v>-670.41310239803931</v>
      </c>
      <c r="AT91" s="8">
        <f t="shared" si="49"/>
        <v>225.10051089952054</v>
      </c>
      <c r="AU91" s="8">
        <f t="shared" si="49"/>
        <v>1149.099357298194</v>
      </c>
      <c r="AX91">
        <f>IF(Z91&gt;0, (R91*SUMPRODUCT(K91:$K$98, X91:$X$98)-K91*$AZ$3)/Z91, 0)</f>
        <v>0</v>
      </c>
    </row>
    <row r="92" spans="2:50" x14ac:dyDescent="0.25">
      <c r="B92" s="6"/>
      <c r="F92" s="5"/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/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/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/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/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/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/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91:AU91">
    <cfRule type="cellIs" dxfId="70" priority="1" operator="lessThan">
      <formula>0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CD8739-E92F-4066-9E42-4F966063DA3E}">
  <dimension ref="A1:AZ164"/>
  <sheetViews>
    <sheetView workbookViewId="0">
      <selection activeCell="M33" sqref="M33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</cols>
  <sheetData>
    <row r="1" spans="1:52" x14ac:dyDescent="0.25">
      <c r="A1" t="s">
        <v>43</v>
      </c>
      <c r="Q1" t="s">
        <v>1</v>
      </c>
      <c r="W1" t="s">
        <v>2</v>
      </c>
      <c r="AB1" t="s">
        <v>46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48</v>
      </c>
    </row>
    <row r="3" spans="1:52" x14ac:dyDescent="0.25">
      <c r="A3" t="s">
        <v>36</v>
      </c>
      <c r="C3" s="2">
        <v>12618.760876954058</v>
      </c>
      <c r="K3">
        <v>1</v>
      </c>
      <c r="L3" s="2">
        <v>0</v>
      </c>
      <c r="O3">
        <f>$C$3</f>
        <v>12618.760876954058</v>
      </c>
      <c r="P3">
        <f>O3*C5</f>
        <v>1261.8760876954059</v>
      </c>
      <c r="Q3" s="4">
        <f>B8</f>
        <v>200</v>
      </c>
      <c r="R3">
        <f t="shared" ref="R3:R66" si="0">$C$6</f>
        <v>50000</v>
      </c>
      <c r="S3">
        <f t="shared" ref="S3:S66" si="1">AX3</f>
        <v>0</v>
      </c>
      <c r="W3">
        <v>1</v>
      </c>
      <c r="Z3">
        <v>1</v>
      </c>
      <c r="AC3">
        <f>S3*Z3</f>
        <v>0</v>
      </c>
      <c r="AE3">
        <f t="shared" ref="AE3:AE66" si="2">$Z3*O3</f>
        <v>12618.760876954058</v>
      </c>
      <c r="AF3">
        <f t="shared" ref="AF3:AG34" si="3">-$Z3*P3</f>
        <v>-1261.8760876954059</v>
      </c>
      <c r="AG3">
        <f t="shared" si="3"/>
        <v>-200</v>
      </c>
      <c r="AH3">
        <f t="shared" ref="AH3:AH66" si="4">-X3*R3</f>
        <v>0</v>
      </c>
      <c r="AI3">
        <f t="shared" ref="AI3:AI23" si="5">SUM(AE3:AH3)</f>
        <v>11156.884789258653</v>
      </c>
      <c r="AJ3">
        <f t="shared" ref="AJ3:AJ66" si="6">AB3-AC3</f>
        <v>0</v>
      </c>
      <c r="AL3">
        <f t="shared" ref="AL3:AL66" si="7">SUM(AI3:AK3)</f>
        <v>11156.884789258653</v>
      </c>
      <c r="AN3">
        <f t="shared" ref="AN3:AU34" si="8">AE3*$K3</f>
        <v>12618.760876954058</v>
      </c>
      <c r="AO3">
        <f t="shared" si="8"/>
        <v>-1261.8760876954059</v>
      </c>
      <c r="AP3">
        <f t="shared" si="8"/>
        <v>-200</v>
      </c>
      <c r="AQ3">
        <f t="shared" si="8"/>
        <v>0</v>
      </c>
      <c r="AR3">
        <f t="shared" si="8"/>
        <v>11156.884789258653</v>
      </c>
      <c r="AS3">
        <f t="shared" si="8"/>
        <v>0</v>
      </c>
      <c r="AT3">
        <f t="shared" si="8"/>
        <v>0</v>
      </c>
      <c r="AU3">
        <f t="shared" si="8"/>
        <v>11156.884789258653</v>
      </c>
      <c r="AW3">
        <v>0</v>
      </c>
      <c r="AX3">
        <f>IF(Z3&gt;0, (R3*SUMPRODUCT(K3:$K$98, X3:$X$98)-K3*$AZ$3)/Z3, 0)</f>
        <v>0</v>
      </c>
      <c r="AZ3">
        <f>C6*ABS(SUMPRODUCT(X4:X79, K4:K79))/1</f>
        <v>6998.7653518018496</v>
      </c>
    </row>
    <row r="4" spans="1:52" x14ac:dyDescent="0.25">
      <c r="A4" t="s">
        <v>14</v>
      </c>
      <c r="C4" t="s">
        <v>37</v>
      </c>
      <c r="E4">
        <v>2004</v>
      </c>
      <c r="F4" s="13">
        <f t="array" ref="F4:G79">EconomicRates!C44:D119</f>
        <v>1.5900000000000001E-2</v>
      </c>
      <c r="G4" s="13">
        <v>2.1899999999999999E-2</v>
      </c>
      <c r="H4" s="5">
        <f t="shared" ref="H4:H67" si="9">G4+$C$9</f>
        <v>7.1900000000000006E-2</v>
      </c>
      <c r="I4" s="5">
        <f t="shared" ref="I4:I67" si="10">1+H4</f>
        <v>1.0719000000000001</v>
      </c>
      <c r="J4">
        <f t="shared" ref="J4:J67" si="11">1/I4</f>
        <v>0.93292284728052988</v>
      </c>
      <c r="K4">
        <f>J4</f>
        <v>0.93292284728052988</v>
      </c>
      <c r="L4" s="2">
        <v>1</v>
      </c>
      <c r="M4" s="6">
        <f t="array" ref="M4:M79">Mortalities!B21:B96</f>
        <v>2.5943469999999999E-3</v>
      </c>
      <c r="R4">
        <f t="shared" si="0"/>
        <v>50000</v>
      </c>
      <c r="S4">
        <f t="shared" si="1"/>
        <v>475.44517384948426</v>
      </c>
      <c r="U4">
        <f t="shared" ref="U4:U67" si="12">M4</f>
        <v>2.5943469999999999E-3</v>
      </c>
      <c r="V4">
        <f t="shared" ref="V4:V67" si="13">$C$10</f>
        <v>0.01</v>
      </c>
      <c r="W4">
        <f t="shared" ref="W4:W67" si="14">Z3</f>
        <v>1</v>
      </c>
      <c r="X4">
        <f t="shared" ref="X4:X67" si="15">U4*W4</f>
        <v>2.5943469999999999E-3</v>
      </c>
      <c r="Y4">
        <f t="shared" ref="Y4:Y67" si="16">V4*W4</f>
        <v>0.01</v>
      </c>
      <c r="Z4">
        <f t="shared" ref="Z4:Z67" si="17">MAX(0, W4-X4-Y4)</f>
        <v>0.98740565299999994</v>
      </c>
      <c r="AB4">
        <f t="shared" ref="AB4:AB67" si="18">AC3</f>
        <v>0</v>
      </c>
      <c r="AC4">
        <f t="shared" ref="AC4:AC67" si="19">S4*Z4</f>
        <v>469.45725235054852</v>
      </c>
      <c r="AE4">
        <f t="shared" si="2"/>
        <v>0</v>
      </c>
      <c r="AF4">
        <f t="shared" si="3"/>
        <v>0</v>
      </c>
      <c r="AG4">
        <f t="shared" si="3"/>
        <v>0</v>
      </c>
      <c r="AH4">
        <f t="shared" si="4"/>
        <v>-129.71734999999998</v>
      </c>
      <c r="AI4">
        <f t="shared" si="5"/>
        <v>-129.71734999999998</v>
      </c>
      <c r="AJ4">
        <f t="shared" si="6"/>
        <v>-469.45725235054852</v>
      </c>
      <c r="AK4">
        <f t="shared" ref="AK4:AK67" si="20">G4*SUM(AB4:AB4, AE4:AF4)</f>
        <v>0</v>
      </c>
      <c r="AL4">
        <f t="shared" si="7"/>
        <v>-599.17460235054853</v>
      </c>
      <c r="AN4">
        <f t="shared" si="8"/>
        <v>0</v>
      </c>
      <c r="AO4">
        <f t="shared" si="8"/>
        <v>0</v>
      </c>
      <c r="AP4">
        <f t="shared" si="8"/>
        <v>0</v>
      </c>
      <c r="AQ4">
        <f t="shared" si="8"/>
        <v>-121.01627950368503</v>
      </c>
      <c r="AR4">
        <f t="shared" si="8"/>
        <v>-121.01627950368503</v>
      </c>
      <c r="AS4">
        <f t="shared" si="8"/>
        <v>-437.96739653936794</v>
      </c>
      <c r="AT4">
        <f t="shared" si="8"/>
        <v>0</v>
      </c>
      <c r="AU4">
        <f t="shared" si="8"/>
        <v>-558.98367604305304</v>
      </c>
      <c r="AW4">
        <v>1</v>
      </c>
      <c r="AX4">
        <f>IF(Z4&gt;0, (R4*SUMPRODUCT(K4:$K$98, X4:$X$98)-K4*$AZ$3)/Z4, 0)</f>
        <v>475.44517384948426</v>
      </c>
    </row>
    <row r="5" spans="1:52" x14ac:dyDescent="0.25">
      <c r="C5" s="2">
        <f>'S.26.04.A'!C5</f>
        <v>0.1</v>
      </c>
      <c r="E5">
        <v>2005</v>
      </c>
      <c r="F5" s="13">
        <v>3.6400000000000002E-2</v>
      </c>
      <c r="G5" s="13">
        <v>4.1000000000000002E-2</v>
      </c>
      <c r="H5" s="5">
        <f t="shared" si="9"/>
        <v>9.0999999999999998E-2</v>
      </c>
      <c r="I5" s="5">
        <f t="shared" si="10"/>
        <v>1.091</v>
      </c>
      <c r="J5">
        <f t="shared" si="11"/>
        <v>0.91659028414298815</v>
      </c>
      <c r="K5">
        <f t="shared" ref="K5:K68" si="21">K4*J5</f>
        <v>0.85510801767234645</v>
      </c>
      <c r="L5" s="2">
        <v>2</v>
      </c>
      <c r="M5" s="6">
        <v>2.6922130000000002E-3</v>
      </c>
      <c r="Q5" s="4">
        <f t="shared" ref="Q5:Q68" si="22">$C$8</f>
        <v>25</v>
      </c>
      <c r="R5">
        <f t="shared" si="0"/>
        <v>50000</v>
      </c>
      <c r="S5">
        <f t="shared" si="1"/>
        <v>916.06644186709684</v>
      </c>
      <c r="U5">
        <f t="shared" si="12"/>
        <v>2.6922130000000002E-3</v>
      </c>
      <c r="V5">
        <f t="shared" si="13"/>
        <v>0.01</v>
      </c>
      <c r="W5">
        <f t="shared" si="14"/>
        <v>0.98740565299999994</v>
      </c>
      <c r="X5">
        <f t="shared" si="15"/>
        <v>2.6583063352800889E-3</v>
      </c>
      <c r="Y5">
        <f t="shared" si="16"/>
        <v>9.8740565299999996E-3</v>
      </c>
      <c r="Z5">
        <f t="shared" si="17"/>
        <v>0.97487329013471991</v>
      </c>
      <c r="AB5">
        <f t="shared" si="18"/>
        <v>469.45725235054852</v>
      </c>
      <c r="AC5">
        <f t="shared" si="19"/>
        <v>893.04870616498283</v>
      </c>
      <c r="AE5">
        <f t="shared" si="2"/>
        <v>0</v>
      </c>
      <c r="AF5">
        <f t="shared" si="3"/>
        <v>0</v>
      </c>
      <c r="AG5">
        <f t="shared" si="3"/>
        <v>-24.371832253367998</v>
      </c>
      <c r="AH5">
        <f t="shared" si="4"/>
        <v>-132.91531676400444</v>
      </c>
      <c r="AI5">
        <f t="shared" si="5"/>
        <v>-157.28714901737243</v>
      </c>
      <c r="AJ5">
        <f t="shared" si="6"/>
        <v>-423.59145381443432</v>
      </c>
      <c r="AK5">
        <f t="shared" si="20"/>
        <v>19.247747346372488</v>
      </c>
      <c r="AL5">
        <f t="shared" si="7"/>
        <v>-561.63085548543427</v>
      </c>
      <c r="AN5">
        <f t="shared" si="8"/>
        <v>0</v>
      </c>
      <c r="AO5">
        <f t="shared" si="8"/>
        <v>0</v>
      </c>
      <c r="AP5">
        <f t="shared" si="8"/>
        <v>-20.840549165220466</v>
      </c>
      <c r="AQ5">
        <f t="shared" si="8"/>
        <v>-113.65695303635984</v>
      </c>
      <c r="AR5">
        <f t="shared" si="8"/>
        <v>-134.49750220158029</v>
      </c>
      <c r="AS5">
        <f t="shared" si="8"/>
        <v>-362.2164483742082</v>
      </c>
      <c r="AT5">
        <f t="shared" si="8"/>
        <v>16.458903078014746</v>
      </c>
      <c r="AU5">
        <f t="shared" si="8"/>
        <v>-480.25504749777377</v>
      </c>
      <c r="AW5">
        <v>2</v>
      </c>
      <c r="AX5">
        <f>IF(Z5&gt;0, (R5*SUMPRODUCT(K5:$K$98, X5:$X$98)-K5*$AZ$3)/Z5, 0)</f>
        <v>916.06644186709684</v>
      </c>
    </row>
    <row r="6" spans="1:52" x14ac:dyDescent="0.25">
      <c r="A6" t="s">
        <v>16</v>
      </c>
      <c r="C6" s="2">
        <f>'S.26.04.A'!C6</f>
        <v>50000</v>
      </c>
      <c r="E6">
        <v>2006</v>
      </c>
      <c r="F6" s="13">
        <v>5.8799999999999998E-2</v>
      </c>
      <c r="G6" s="13">
        <v>5.8500000000000003E-2</v>
      </c>
      <c r="H6" s="5">
        <f t="shared" si="9"/>
        <v>0.10850000000000001</v>
      </c>
      <c r="I6" s="5">
        <f t="shared" si="10"/>
        <v>1.1085</v>
      </c>
      <c r="J6">
        <f t="shared" si="11"/>
        <v>0.90211998195760035</v>
      </c>
      <c r="K6">
        <f t="shared" si="21"/>
        <v>0.77141002947437654</v>
      </c>
      <c r="L6" s="2">
        <v>3</v>
      </c>
      <c r="M6" s="6">
        <v>2.807183E-3</v>
      </c>
      <c r="Q6" s="4">
        <f t="shared" si="22"/>
        <v>25</v>
      </c>
      <c r="R6">
        <f t="shared" si="0"/>
        <v>50000</v>
      </c>
      <c r="S6">
        <f t="shared" si="1"/>
        <v>1418.5281417808239</v>
      </c>
      <c r="U6">
        <f t="shared" si="12"/>
        <v>2.807183E-3</v>
      </c>
      <c r="V6">
        <f t="shared" si="13"/>
        <v>0.01</v>
      </c>
      <c r="W6">
        <f t="shared" si="14"/>
        <v>0.97487329013471991</v>
      </c>
      <c r="X6">
        <f t="shared" si="15"/>
        <v>2.7366477272202532E-3</v>
      </c>
      <c r="Y6">
        <f t="shared" si="16"/>
        <v>9.7487329013471995E-3</v>
      </c>
      <c r="Z6">
        <f t="shared" si="17"/>
        <v>0.96238790950615249</v>
      </c>
      <c r="AB6">
        <f t="shared" si="18"/>
        <v>893.04870616498283</v>
      </c>
      <c r="AC6">
        <f t="shared" si="19"/>
        <v>1365.1743329440942</v>
      </c>
      <c r="AE6">
        <f t="shared" si="2"/>
        <v>0</v>
      </c>
      <c r="AF6">
        <f t="shared" si="3"/>
        <v>0</v>
      </c>
      <c r="AG6">
        <f t="shared" si="3"/>
        <v>-24.059697737653813</v>
      </c>
      <c r="AH6">
        <f t="shared" si="4"/>
        <v>-136.83238636101265</v>
      </c>
      <c r="AI6">
        <f t="shared" si="5"/>
        <v>-160.89208409866646</v>
      </c>
      <c r="AJ6">
        <f t="shared" si="6"/>
        <v>-472.12562677911137</v>
      </c>
      <c r="AK6">
        <f t="shared" si="20"/>
        <v>52.243349310651496</v>
      </c>
      <c r="AL6">
        <f t="shared" si="7"/>
        <v>-580.77436156712633</v>
      </c>
      <c r="AN6">
        <f t="shared" si="8"/>
        <v>0</v>
      </c>
      <c r="AO6">
        <f t="shared" si="8"/>
        <v>0</v>
      </c>
      <c r="AP6">
        <f t="shared" si="8"/>
        <v>-18.559892140948119</v>
      </c>
      <c r="AQ6">
        <f t="shared" si="8"/>
        <v>-105.55387519579804</v>
      </c>
      <c r="AR6">
        <f t="shared" si="8"/>
        <v>-124.11376733674616</v>
      </c>
      <c r="AS6">
        <f t="shared" si="8"/>
        <v>-364.20244366928279</v>
      </c>
      <c r="AT6">
        <f t="shared" si="8"/>
        <v>40.301043631569819</v>
      </c>
      <c r="AU6">
        <f t="shared" si="8"/>
        <v>-448.01516737445917</v>
      </c>
      <c r="AW6">
        <v>3</v>
      </c>
      <c r="AX6">
        <f>IF(Z6&gt;0, (R6*SUMPRODUCT(K6:$K$98, X6:$X$98)-K6*$AZ$3)/Z6, 0)</f>
        <v>1418.5281417808239</v>
      </c>
    </row>
    <row r="7" spans="1:52" x14ac:dyDescent="0.25">
      <c r="A7" t="s">
        <v>15</v>
      </c>
      <c r="B7" t="s">
        <v>37</v>
      </c>
      <c r="C7" t="s">
        <v>47</v>
      </c>
      <c r="E7">
        <v>2007</v>
      </c>
      <c r="F7" s="13">
        <v>5.4699999999999999E-2</v>
      </c>
      <c r="G7" s="13">
        <v>4.9099999999999998E-2</v>
      </c>
      <c r="H7" s="5">
        <f t="shared" si="9"/>
        <v>9.9099999999999994E-2</v>
      </c>
      <c r="I7" s="5">
        <f t="shared" si="10"/>
        <v>1.0991</v>
      </c>
      <c r="J7">
        <f t="shared" si="11"/>
        <v>0.90983531980711496</v>
      </c>
      <c r="K7">
        <f t="shared" si="21"/>
        <v>0.70185609086923539</v>
      </c>
      <c r="L7" s="2">
        <v>4</v>
      </c>
      <c r="M7" s="6">
        <v>2.939255E-3</v>
      </c>
      <c r="Q7" s="4">
        <f t="shared" si="22"/>
        <v>25</v>
      </c>
      <c r="R7">
        <f t="shared" si="0"/>
        <v>50000</v>
      </c>
      <c r="S7">
        <f t="shared" si="1"/>
        <v>1838.4537387109112</v>
      </c>
      <c r="U7">
        <f t="shared" si="12"/>
        <v>2.939255E-3</v>
      </c>
      <c r="V7">
        <f t="shared" si="13"/>
        <v>0.01</v>
      </c>
      <c r="W7">
        <f t="shared" si="14"/>
        <v>0.96238790950615249</v>
      </c>
      <c r="X7">
        <f t="shared" si="15"/>
        <v>2.828703474955506E-3</v>
      </c>
      <c r="Y7">
        <f t="shared" si="16"/>
        <v>9.6238790950615247E-3</v>
      </c>
      <c r="Z7">
        <f t="shared" si="17"/>
        <v>0.94993532693613547</v>
      </c>
      <c r="AB7">
        <f t="shared" si="18"/>
        <v>1365.1743329440942</v>
      </c>
      <c r="AC7">
        <f t="shared" si="19"/>
        <v>1746.41215333931</v>
      </c>
      <c r="AE7">
        <f t="shared" si="2"/>
        <v>0</v>
      </c>
      <c r="AF7">
        <f t="shared" si="3"/>
        <v>0</v>
      </c>
      <c r="AG7">
        <f t="shared" si="3"/>
        <v>-23.748383173403386</v>
      </c>
      <c r="AH7">
        <f t="shared" si="4"/>
        <v>-141.43517374777531</v>
      </c>
      <c r="AI7">
        <f t="shared" si="5"/>
        <v>-165.18355692117871</v>
      </c>
      <c r="AJ7">
        <f t="shared" si="6"/>
        <v>-381.23782039521575</v>
      </c>
      <c r="AK7">
        <f t="shared" si="20"/>
        <v>67.030059747555029</v>
      </c>
      <c r="AL7">
        <f t="shared" si="7"/>
        <v>-479.39131756883944</v>
      </c>
      <c r="AN7">
        <f t="shared" si="8"/>
        <v>0</v>
      </c>
      <c r="AO7">
        <f t="shared" si="8"/>
        <v>0</v>
      </c>
      <c r="AP7">
        <f t="shared" si="8"/>
        <v>-16.667947378549627</v>
      </c>
      <c r="AQ7">
        <f t="shared" si="8"/>
        <v>-99.267138158024679</v>
      </c>
      <c r="AR7">
        <f t="shared" si="8"/>
        <v>-115.93508553657432</v>
      </c>
      <c r="AS7">
        <f t="shared" si="8"/>
        <v>-267.57408631409379</v>
      </c>
      <c r="AT7">
        <f t="shared" si="8"/>
        <v>47.04545570515026</v>
      </c>
      <c r="AU7">
        <f t="shared" si="8"/>
        <v>-336.46371614551788</v>
      </c>
      <c r="AW7">
        <v>4</v>
      </c>
      <c r="AX7">
        <f>IF(Z7&gt;0, (R7*SUMPRODUCT(K7:$K$98, X7:$X$98)-K7*$AZ$3)/Z7, 0)</f>
        <v>1838.4537387109112</v>
      </c>
    </row>
    <row r="8" spans="1:52" x14ac:dyDescent="0.25">
      <c r="B8" s="2">
        <f>'S.26.04.A'!B8</f>
        <v>200</v>
      </c>
      <c r="C8" s="2">
        <f>'S.26.04.A'!C8</f>
        <v>25</v>
      </c>
      <c r="E8">
        <v>2008</v>
      </c>
      <c r="F8" s="13">
        <v>2.2499999999999999E-2</v>
      </c>
      <c r="G8" s="13">
        <v>2.1299999999999999E-2</v>
      </c>
      <c r="H8" s="5">
        <f t="shared" si="9"/>
        <v>7.1300000000000002E-2</v>
      </c>
      <c r="I8" s="5">
        <f t="shared" si="10"/>
        <v>1.0712999999999999</v>
      </c>
      <c r="J8">
        <f t="shared" si="11"/>
        <v>0.93344534677494639</v>
      </c>
      <c r="K8">
        <f t="shared" si="21"/>
        <v>0.65514430212754171</v>
      </c>
      <c r="L8" s="2">
        <v>5</v>
      </c>
      <c r="M8" s="6">
        <v>3.7729310000000002E-3</v>
      </c>
      <c r="Q8" s="4">
        <f t="shared" si="22"/>
        <v>25</v>
      </c>
      <c r="R8">
        <f t="shared" si="0"/>
        <v>50000</v>
      </c>
      <c r="S8">
        <f t="shared" si="1"/>
        <v>2107.1311204476115</v>
      </c>
      <c r="U8">
        <f t="shared" si="12"/>
        <v>3.7729310000000002E-3</v>
      </c>
      <c r="V8">
        <f t="shared" si="13"/>
        <v>0.01</v>
      </c>
      <c r="W8">
        <f t="shared" si="14"/>
        <v>0.94993532693613547</v>
      </c>
      <c r="X8">
        <f t="shared" si="15"/>
        <v>3.5840404429924805E-3</v>
      </c>
      <c r="Y8">
        <f t="shared" si="16"/>
        <v>9.4993532693613547E-3</v>
      </c>
      <c r="Z8">
        <f t="shared" si="17"/>
        <v>0.93685193322378169</v>
      </c>
      <c r="AB8">
        <f t="shared" si="18"/>
        <v>1746.41215333931</v>
      </c>
      <c r="AC8">
        <f t="shared" si="19"/>
        <v>1974.0698637473379</v>
      </c>
      <c r="AE8">
        <f t="shared" si="2"/>
        <v>0</v>
      </c>
      <c r="AF8">
        <f t="shared" si="3"/>
        <v>0</v>
      </c>
      <c r="AG8">
        <f t="shared" si="3"/>
        <v>-23.421298330594542</v>
      </c>
      <c r="AH8">
        <f t="shared" si="4"/>
        <v>-179.20202214962401</v>
      </c>
      <c r="AI8">
        <f t="shared" si="5"/>
        <v>-202.62332048021855</v>
      </c>
      <c r="AJ8">
        <f t="shared" si="6"/>
        <v>-227.65771040802792</v>
      </c>
      <c r="AK8">
        <f t="shared" si="20"/>
        <v>37.198578866127299</v>
      </c>
      <c r="AL8">
        <f t="shared" si="7"/>
        <v>-393.08245202211918</v>
      </c>
      <c r="AN8">
        <f t="shared" si="8"/>
        <v>0</v>
      </c>
      <c r="AO8">
        <f t="shared" si="8"/>
        <v>0</v>
      </c>
      <c r="AP8">
        <f t="shared" si="8"/>
        <v>-15.344330149718319</v>
      </c>
      <c r="AQ8">
        <f t="shared" si="8"/>
        <v>-117.40318374105969</v>
      </c>
      <c r="AR8">
        <f t="shared" si="8"/>
        <v>-132.74751389077801</v>
      </c>
      <c r="AS8">
        <f t="shared" si="8"/>
        <v>-149.14865180922143</v>
      </c>
      <c r="AT8">
        <f t="shared" si="8"/>
        <v>24.37043699138529</v>
      </c>
      <c r="AU8">
        <f t="shared" si="8"/>
        <v>-257.52572870861417</v>
      </c>
      <c r="AW8">
        <v>5</v>
      </c>
      <c r="AX8">
        <f>IF(Z8&gt;0, (R8*SUMPRODUCT(K8:$K$98, X8:$X$98)-K8*$AZ$3)/Z8, 0)</f>
        <v>2107.1311204476115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3">
        <v>2.2000000000000001E-3</v>
      </c>
      <c r="G9" s="13">
        <v>5.8999999999999999E-3</v>
      </c>
      <c r="H9" s="5">
        <f t="shared" si="9"/>
        <v>5.5900000000000005E-2</v>
      </c>
      <c r="I9" s="5">
        <f t="shared" si="10"/>
        <v>1.0559000000000001</v>
      </c>
      <c r="J9">
        <f t="shared" si="11"/>
        <v>0.94705938062316497</v>
      </c>
      <c r="K9">
        <f t="shared" si="21"/>
        <v>0.62046055699170533</v>
      </c>
      <c r="L9" s="2">
        <v>6</v>
      </c>
      <c r="M9" s="6">
        <v>4.6883589999999996E-3</v>
      </c>
      <c r="Q9" s="4">
        <f t="shared" si="22"/>
        <v>25</v>
      </c>
      <c r="R9">
        <f t="shared" si="0"/>
        <v>50000</v>
      </c>
      <c r="S9">
        <f t="shared" si="1"/>
        <v>2274.3259446761308</v>
      </c>
      <c r="U9">
        <f t="shared" si="12"/>
        <v>4.6883589999999996E-3</v>
      </c>
      <c r="V9">
        <f t="shared" si="13"/>
        <v>0.01</v>
      </c>
      <c r="W9">
        <f t="shared" si="14"/>
        <v>0.93685193322378169</v>
      </c>
      <c r="X9">
        <f t="shared" si="15"/>
        <v>4.3922981927971153E-3</v>
      </c>
      <c r="Y9">
        <f t="shared" si="16"/>
        <v>9.3685193322378176E-3</v>
      </c>
      <c r="Z9">
        <f t="shared" si="17"/>
        <v>0.9230911156987468</v>
      </c>
      <c r="AB9">
        <f t="shared" si="18"/>
        <v>1974.0698637473379</v>
      </c>
      <c r="AC9">
        <f t="shared" si="19"/>
        <v>2099.4100737336958</v>
      </c>
      <c r="AE9">
        <f t="shared" si="2"/>
        <v>0</v>
      </c>
      <c r="AF9">
        <f t="shared" si="3"/>
        <v>0</v>
      </c>
      <c r="AG9">
        <f t="shared" si="3"/>
        <v>-23.077277892468668</v>
      </c>
      <c r="AH9">
        <f t="shared" si="4"/>
        <v>-219.61490963985577</v>
      </c>
      <c r="AI9">
        <f t="shared" si="5"/>
        <v>-242.69218753232443</v>
      </c>
      <c r="AJ9">
        <f t="shared" si="6"/>
        <v>-125.34020998635788</v>
      </c>
      <c r="AK9">
        <f t="shared" si="20"/>
        <v>11.647012196109293</v>
      </c>
      <c r="AL9">
        <f t="shared" si="7"/>
        <v>-356.38538532257297</v>
      </c>
      <c r="AN9">
        <f t="shared" si="8"/>
        <v>0</v>
      </c>
      <c r="AO9">
        <f t="shared" si="8"/>
        <v>0</v>
      </c>
      <c r="AP9">
        <f t="shared" si="8"/>
        <v>-14.318540695013478</v>
      </c>
      <c r="AQ9">
        <f t="shared" si="8"/>
        <v>-136.26238915882794</v>
      </c>
      <c r="AR9">
        <f t="shared" si="8"/>
        <v>-150.58092985384141</v>
      </c>
      <c r="AS9">
        <f t="shared" si="8"/>
        <v>-77.768656501592915</v>
      </c>
      <c r="AT9">
        <f t="shared" si="8"/>
        <v>7.2265116744871563</v>
      </c>
      <c r="AU9">
        <f t="shared" si="8"/>
        <v>-221.12307468094716</v>
      </c>
      <c r="AW9">
        <v>6</v>
      </c>
      <c r="AX9">
        <f>IF(Z9&gt;0, (R9*SUMPRODUCT(K9:$K$98, X9:$X$98)-K9*$AZ$3)/Z9, 0)</f>
        <v>2274.3259446761308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3">
        <v>2.5000000000000001E-3</v>
      </c>
      <c r="G10" s="13">
        <v>4.1000000000000003E-3</v>
      </c>
      <c r="H10" s="5">
        <f t="shared" si="9"/>
        <v>5.4100000000000002E-2</v>
      </c>
      <c r="I10" s="5">
        <f t="shared" si="10"/>
        <v>1.0541</v>
      </c>
      <c r="J10">
        <f t="shared" si="11"/>
        <v>0.94867659614837296</v>
      </c>
      <c r="K10">
        <f t="shared" si="21"/>
        <v>0.58861640925121461</v>
      </c>
      <c r="L10" s="2">
        <v>7</v>
      </c>
      <c r="M10" s="6">
        <v>5.6712799999999999E-3</v>
      </c>
      <c r="Q10" s="4">
        <f t="shared" si="22"/>
        <v>25</v>
      </c>
      <c r="R10">
        <f t="shared" si="0"/>
        <v>50000</v>
      </c>
      <c r="S10">
        <f t="shared" si="1"/>
        <v>2405.8518867661624</v>
      </c>
      <c r="U10">
        <f t="shared" si="12"/>
        <v>5.6712799999999999E-3</v>
      </c>
      <c r="V10">
        <f t="shared" si="13"/>
        <v>0.01</v>
      </c>
      <c r="W10">
        <f t="shared" si="14"/>
        <v>0.9230911156987468</v>
      </c>
      <c r="X10">
        <f t="shared" si="15"/>
        <v>5.2351081826399887E-3</v>
      </c>
      <c r="Y10">
        <f t="shared" si="16"/>
        <v>9.2309111569874678E-3</v>
      </c>
      <c r="Z10">
        <f t="shared" si="17"/>
        <v>0.90862509635911937</v>
      </c>
      <c r="AB10">
        <f t="shared" si="18"/>
        <v>2099.4100737336958</v>
      </c>
      <c r="AC10">
        <f t="shared" si="19"/>
        <v>2186.0174024386733</v>
      </c>
      <c r="AE10">
        <f t="shared" si="2"/>
        <v>0</v>
      </c>
      <c r="AF10">
        <f t="shared" si="3"/>
        <v>0</v>
      </c>
      <c r="AG10">
        <f t="shared" si="3"/>
        <v>-22.715627408977983</v>
      </c>
      <c r="AH10">
        <f t="shared" si="4"/>
        <v>-261.75540913199944</v>
      </c>
      <c r="AI10">
        <f t="shared" si="5"/>
        <v>-284.47103654097742</v>
      </c>
      <c r="AJ10">
        <f t="shared" si="6"/>
        <v>-86.60732870497759</v>
      </c>
      <c r="AK10">
        <f t="shared" si="20"/>
        <v>8.6075813023081533</v>
      </c>
      <c r="AL10">
        <f t="shared" si="7"/>
        <v>-362.47078394364684</v>
      </c>
      <c r="AN10">
        <f t="shared" si="8"/>
        <v>0</v>
      </c>
      <c r="AO10">
        <f t="shared" si="8"/>
        <v>0</v>
      </c>
      <c r="AP10">
        <f t="shared" si="8"/>
        <v>-13.370791039361093</v>
      </c>
      <c r="AQ10">
        <f t="shared" si="8"/>
        <v>-154.0735290253601</v>
      </c>
      <c r="AR10">
        <f t="shared" si="8"/>
        <v>-167.44432006472118</v>
      </c>
      <c r="AS10">
        <f t="shared" si="8"/>
        <v>-50.978494837163559</v>
      </c>
      <c r="AT10">
        <f t="shared" si="8"/>
        <v>5.066563598502519</v>
      </c>
      <c r="AU10">
        <f t="shared" si="8"/>
        <v>-213.35625130338221</v>
      </c>
      <c r="AW10">
        <v>7</v>
      </c>
      <c r="AX10">
        <f>IF(Z10&gt;0, (R10*SUMPRODUCT(K10:$K$98, X10:$X$98)-K10*$AZ$3)/Z10, 0)</f>
        <v>2405.8518867661624</v>
      </c>
    </row>
    <row r="11" spans="1:52" x14ac:dyDescent="0.25">
      <c r="A11" t="s">
        <v>33</v>
      </c>
      <c r="C11" s="12">
        <f>AU81</f>
        <v>3052.4324599890019</v>
      </c>
      <c r="E11">
        <v>2011</v>
      </c>
      <c r="F11" s="13">
        <v>1.5E-3</v>
      </c>
      <c r="G11" s="13">
        <v>2.3999999999999998E-3</v>
      </c>
      <c r="H11" s="5">
        <f t="shared" si="9"/>
        <v>5.2400000000000002E-2</v>
      </c>
      <c r="I11" s="5">
        <f t="shared" si="10"/>
        <v>1.0524</v>
      </c>
      <c r="J11">
        <f t="shared" si="11"/>
        <v>0.9502090459901178</v>
      </c>
      <c r="K11">
        <f t="shared" si="21"/>
        <v>0.55930863668872544</v>
      </c>
      <c r="L11" s="2">
        <v>8</v>
      </c>
      <c r="M11" s="6">
        <v>6.8024940000000001E-3</v>
      </c>
      <c r="Q11" s="4">
        <f t="shared" si="22"/>
        <v>25</v>
      </c>
      <c r="R11">
        <f t="shared" si="0"/>
        <v>50000</v>
      </c>
      <c r="S11">
        <f t="shared" si="1"/>
        <v>2504.1050455493632</v>
      </c>
      <c r="U11">
        <f t="shared" si="12"/>
        <v>6.8024940000000001E-3</v>
      </c>
      <c r="V11">
        <f t="shared" si="13"/>
        <v>0.01</v>
      </c>
      <c r="W11">
        <f t="shared" si="14"/>
        <v>0.90862509635911937</v>
      </c>
      <c r="X11">
        <f t="shared" si="15"/>
        <v>6.1809167662323318E-3</v>
      </c>
      <c r="Y11">
        <f t="shared" si="16"/>
        <v>9.0862509635911935E-3</v>
      </c>
      <c r="Z11">
        <f t="shared" si="17"/>
        <v>0.89335792862929586</v>
      </c>
      <c r="AB11">
        <f t="shared" si="18"/>
        <v>2186.0174024386733</v>
      </c>
      <c r="AC11">
        <f t="shared" si="19"/>
        <v>2237.0620965621479</v>
      </c>
      <c r="AE11">
        <f t="shared" si="2"/>
        <v>0</v>
      </c>
      <c r="AF11">
        <f t="shared" si="3"/>
        <v>0</v>
      </c>
      <c r="AG11">
        <f t="shared" si="3"/>
        <v>-22.333948215732395</v>
      </c>
      <c r="AH11">
        <f t="shared" si="4"/>
        <v>-309.04583831161659</v>
      </c>
      <c r="AI11">
        <f t="shared" si="5"/>
        <v>-331.37978652734898</v>
      </c>
      <c r="AJ11">
        <f t="shared" si="6"/>
        <v>-51.044694123474528</v>
      </c>
      <c r="AK11">
        <f t="shared" si="20"/>
        <v>5.2464417658528157</v>
      </c>
      <c r="AL11">
        <f t="shared" si="7"/>
        <v>-377.1780388849707</v>
      </c>
      <c r="AN11">
        <f t="shared" si="8"/>
        <v>0</v>
      </c>
      <c r="AO11">
        <f t="shared" si="8"/>
        <v>0</v>
      </c>
      <c r="AP11">
        <f t="shared" si="8"/>
        <v>-12.491570128417878</v>
      </c>
      <c r="AQ11">
        <f t="shared" si="8"/>
        <v>-172.85200650039454</v>
      </c>
      <c r="AR11">
        <f t="shared" si="8"/>
        <v>-185.34357662881243</v>
      </c>
      <c r="AS11">
        <f t="shared" si="8"/>
        <v>-28.549738280393534</v>
      </c>
      <c r="AT11">
        <f t="shared" si="8"/>
        <v>2.9343801915259276</v>
      </c>
      <c r="AU11">
        <f t="shared" si="8"/>
        <v>-210.95893471768002</v>
      </c>
      <c r="AW11">
        <v>8</v>
      </c>
      <c r="AX11">
        <f>IF(Z11&gt;0, (R11*SUMPRODUCT(K11:$K$98, X11:$X$98)-K11*$AZ$3)/Z11, 0)</f>
        <v>2504.1050455493632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3">
        <v>1.9E-3</v>
      </c>
      <c r="G12" s="13">
        <v>2.3E-3</v>
      </c>
      <c r="H12" s="5">
        <f t="shared" si="9"/>
        <v>5.2299999999999999E-2</v>
      </c>
      <c r="I12" s="5">
        <f t="shared" si="10"/>
        <v>1.0523</v>
      </c>
      <c r="J12">
        <f t="shared" si="11"/>
        <v>0.95029934429345242</v>
      </c>
      <c r="K12">
        <f t="shared" si="21"/>
        <v>0.53151063070296056</v>
      </c>
      <c r="L12" s="2">
        <v>9</v>
      </c>
      <c r="M12" s="6">
        <v>8.090557E-3</v>
      </c>
      <c r="Q12" s="4">
        <f t="shared" si="22"/>
        <v>25</v>
      </c>
      <c r="R12">
        <f t="shared" si="0"/>
        <v>50000</v>
      </c>
      <c r="S12">
        <f t="shared" si="1"/>
        <v>2574.9778863669021</v>
      </c>
      <c r="U12">
        <f t="shared" si="12"/>
        <v>8.090557E-3</v>
      </c>
      <c r="V12">
        <f t="shared" si="13"/>
        <v>0.01</v>
      </c>
      <c r="W12">
        <f t="shared" si="14"/>
        <v>0.89335792862929586</v>
      </c>
      <c r="X12">
        <f t="shared" si="15"/>
        <v>7.2277632429772502E-3</v>
      </c>
      <c r="Y12">
        <f t="shared" si="16"/>
        <v>8.9335792862929586E-3</v>
      </c>
      <c r="Z12">
        <f t="shared" si="17"/>
        <v>0.87719658610002571</v>
      </c>
      <c r="AB12">
        <f t="shared" si="18"/>
        <v>2237.0620965621479</v>
      </c>
      <c r="AC12">
        <f t="shared" si="19"/>
        <v>2258.7618112041064</v>
      </c>
      <c r="AE12">
        <f t="shared" si="2"/>
        <v>0</v>
      </c>
      <c r="AF12">
        <f t="shared" si="3"/>
        <v>0</v>
      </c>
      <c r="AG12">
        <f t="shared" si="3"/>
        <v>-21.929914652500642</v>
      </c>
      <c r="AH12">
        <f t="shared" si="4"/>
        <v>-361.38816214886253</v>
      </c>
      <c r="AI12">
        <f t="shared" si="5"/>
        <v>-383.31807680136319</v>
      </c>
      <c r="AJ12">
        <f t="shared" si="6"/>
        <v>-21.699714641958508</v>
      </c>
      <c r="AK12">
        <f t="shared" si="20"/>
        <v>5.14524282209294</v>
      </c>
      <c r="AL12">
        <f t="shared" si="7"/>
        <v>-399.87254862122876</v>
      </c>
      <c r="AN12">
        <f t="shared" si="8"/>
        <v>0</v>
      </c>
      <c r="AO12">
        <f t="shared" si="8"/>
        <v>0</v>
      </c>
      <c r="AP12">
        <f t="shared" si="8"/>
        <v>-11.655982768212713</v>
      </c>
      <c r="AQ12">
        <f t="shared" si="8"/>
        <v>-192.08164999232571</v>
      </c>
      <c r="AR12">
        <f t="shared" si="8"/>
        <v>-203.73763276053842</v>
      </c>
      <c r="AS12">
        <f t="shared" si="8"/>
        <v>-11.533629015421635</v>
      </c>
      <c r="AT12">
        <f t="shared" si="8"/>
        <v>2.7347512574904993</v>
      </c>
      <c r="AU12">
        <f t="shared" si="8"/>
        <v>-212.53651051846956</v>
      </c>
      <c r="AW12">
        <v>9</v>
      </c>
      <c r="AX12">
        <f>IF(Z12&gt;0, (R12*SUMPRODUCT(K12:$K$98, X12:$X$98)-K12*$AZ$3)/Z12, 0)</f>
        <v>2574.9778863669021</v>
      </c>
    </row>
    <row r="13" spans="1:52" x14ac:dyDescent="0.25">
      <c r="E13">
        <v>2013</v>
      </c>
      <c r="F13" s="13">
        <v>1.6999999999999999E-3</v>
      </c>
      <c r="G13" s="13">
        <v>2E-3</v>
      </c>
      <c r="H13" s="5">
        <f t="shared" si="9"/>
        <v>5.2000000000000005E-2</v>
      </c>
      <c r="I13" s="5">
        <f t="shared" si="10"/>
        <v>1.052</v>
      </c>
      <c r="J13">
        <f t="shared" si="11"/>
        <v>0.9505703422053231</v>
      </c>
      <c r="K13">
        <f t="shared" si="21"/>
        <v>0.50523824211308033</v>
      </c>
      <c r="L13" s="2">
        <v>10</v>
      </c>
      <c r="M13" s="6">
        <v>9.5159809999999997E-3</v>
      </c>
      <c r="Q13" s="4">
        <f t="shared" si="22"/>
        <v>25</v>
      </c>
      <c r="R13">
        <f t="shared" si="0"/>
        <v>50000</v>
      </c>
      <c r="S13">
        <f t="shared" si="1"/>
        <v>2616.688774813184</v>
      </c>
      <c r="U13">
        <f t="shared" si="12"/>
        <v>9.5159809999999997E-3</v>
      </c>
      <c r="V13">
        <f t="shared" si="13"/>
        <v>0.01</v>
      </c>
      <c r="W13">
        <f t="shared" si="14"/>
        <v>0.87719658610002571</v>
      </c>
      <c r="X13">
        <f t="shared" si="15"/>
        <v>8.3473860465927089E-3</v>
      </c>
      <c r="Y13">
        <f t="shared" si="16"/>
        <v>8.7719658610002568E-3</v>
      </c>
      <c r="Z13">
        <f t="shared" si="17"/>
        <v>0.86007723419243276</v>
      </c>
      <c r="AB13">
        <f t="shared" si="18"/>
        <v>2258.7618112041064</v>
      </c>
      <c r="AC13">
        <f t="shared" si="19"/>
        <v>2250.5544441837087</v>
      </c>
      <c r="AE13">
        <f t="shared" si="2"/>
        <v>0</v>
      </c>
      <c r="AF13">
        <f t="shared" si="3"/>
        <v>0</v>
      </c>
      <c r="AG13">
        <f t="shared" si="3"/>
        <v>-21.501930854810819</v>
      </c>
      <c r="AH13">
        <f t="shared" si="4"/>
        <v>-417.36930232963545</v>
      </c>
      <c r="AI13">
        <f t="shared" si="5"/>
        <v>-438.87123318444628</v>
      </c>
      <c r="AJ13">
        <f t="shared" si="6"/>
        <v>8.207367020397669</v>
      </c>
      <c r="AK13">
        <f t="shared" si="20"/>
        <v>4.5175236224082127</v>
      </c>
      <c r="AL13">
        <f t="shared" si="7"/>
        <v>-426.14634254164042</v>
      </c>
      <c r="AN13">
        <f t="shared" si="8"/>
        <v>0</v>
      </c>
      <c r="AO13">
        <f t="shared" si="8"/>
        <v>0</v>
      </c>
      <c r="AP13">
        <f t="shared" si="8"/>
        <v>-10.86359774712162</v>
      </c>
      <c r="AQ13">
        <f t="shared" si="8"/>
        <v>-210.87093262098779</v>
      </c>
      <c r="AR13">
        <f t="shared" si="8"/>
        <v>-221.7345303681094</v>
      </c>
      <c r="AS13">
        <f t="shared" si="8"/>
        <v>4.1466756857625882</v>
      </c>
      <c r="AT13">
        <f t="shared" si="8"/>
        <v>2.2824256936898402</v>
      </c>
      <c r="AU13">
        <f t="shared" si="8"/>
        <v>-215.30542898865698</v>
      </c>
      <c r="AW13">
        <v>10</v>
      </c>
      <c r="AX13">
        <f>IF(Z13&gt;0, (R13*SUMPRODUCT(K13:$K$98, X13:$X$98)-K13*$AZ$3)/Z13, 0)</f>
        <v>2616.688774813184</v>
      </c>
    </row>
    <row r="14" spans="1:52" x14ac:dyDescent="0.25">
      <c r="E14">
        <v>2014</v>
      </c>
      <c r="F14" s="13">
        <v>1.4E-3</v>
      </c>
      <c r="G14" s="13">
        <v>1.8E-3</v>
      </c>
      <c r="H14" s="5">
        <f t="shared" si="9"/>
        <v>5.1800000000000006E-2</v>
      </c>
      <c r="I14" s="5">
        <f t="shared" si="10"/>
        <v>1.0518000000000001</v>
      </c>
      <c r="J14">
        <f t="shared" si="11"/>
        <v>0.95075109336375729</v>
      </c>
      <c r="K14">
        <f t="shared" si="21"/>
        <v>0.48035581109819386</v>
      </c>
      <c r="L14" s="2">
        <v>11</v>
      </c>
      <c r="M14" s="6">
        <v>1.1135328E-2</v>
      </c>
      <c r="Q14" s="4">
        <f t="shared" si="22"/>
        <v>25</v>
      </c>
      <c r="R14">
        <f t="shared" si="0"/>
        <v>50000</v>
      </c>
      <c r="S14">
        <f t="shared" si="1"/>
        <v>2629.566289769898</v>
      </c>
      <c r="U14">
        <f t="shared" si="12"/>
        <v>1.1135328E-2</v>
      </c>
      <c r="V14">
        <f t="shared" si="13"/>
        <v>0.01</v>
      </c>
      <c r="W14">
        <f t="shared" si="14"/>
        <v>0.86007723419243276</v>
      </c>
      <c r="X14">
        <f t="shared" si="15"/>
        <v>9.5772421080655545E-3</v>
      </c>
      <c r="Y14">
        <f t="shared" si="16"/>
        <v>8.600772341924327E-3</v>
      </c>
      <c r="Z14">
        <f t="shared" si="17"/>
        <v>0.84189921974244286</v>
      </c>
      <c r="AB14">
        <f t="shared" si="18"/>
        <v>2250.5544441837087</v>
      </c>
      <c r="AC14">
        <f t="shared" si="19"/>
        <v>2213.8298076183078</v>
      </c>
      <c r="AE14">
        <f t="shared" si="2"/>
        <v>0</v>
      </c>
      <c r="AF14">
        <f t="shared" si="3"/>
        <v>0</v>
      </c>
      <c r="AG14">
        <f t="shared" si="3"/>
        <v>-21.047480493561071</v>
      </c>
      <c r="AH14">
        <f t="shared" si="4"/>
        <v>-478.86210540327772</v>
      </c>
      <c r="AI14">
        <f t="shared" si="5"/>
        <v>-499.90958589683879</v>
      </c>
      <c r="AJ14">
        <f t="shared" si="6"/>
        <v>36.724636565400942</v>
      </c>
      <c r="AK14">
        <f t="shared" si="20"/>
        <v>4.0509979995306757</v>
      </c>
      <c r="AL14">
        <f t="shared" si="7"/>
        <v>-459.13395133190716</v>
      </c>
      <c r="AN14">
        <f t="shared" si="8"/>
        <v>0</v>
      </c>
      <c r="AO14">
        <f t="shared" si="8"/>
        <v>0</v>
      </c>
      <c r="AP14">
        <f t="shared" si="8"/>
        <v>-10.110279564057942</v>
      </c>
      <c r="AQ14">
        <f t="shared" si="8"/>
        <v>-230.02419504518028</v>
      </c>
      <c r="AR14">
        <f t="shared" si="8"/>
        <v>-240.13447460923823</v>
      </c>
      <c r="AS14">
        <f t="shared" si="8"/>
        <v>17.640892584659557</v>
      </c>
      <c r="AT14">
        <f t="shared" si="8"/>
        <v>1.9459204298217185</v>
      </c>
      <c r="AU14">
        <f t="shared" si="8"/>
        <v>-220.54766159475693</v>
      </c>
      <c r="AW14">
        <v>11</v>
      </c>
      <c r="AX14">
        <f>IF(Z14&gt;0, (R14*SUMPRODUCT(K14:$K$98, X14:$X$98)-K14*$AZ$3)/Z14, 0)</f>
        <v>2629.566289769898</v>
      </c>
    </row>
    <row r="15" spans="1:52" x14ac:dyDescent="0.25">
      <c r="E15">
        <v>2015</v>
      </c>
      <c r="F15" s="13">
        <v>1.9E-3</v>
      </c>
      <c r="G15" s="13">
        <v>4.1000000000000003E-3</v>
      </c>
      <c r="H15" s="5">
        <f t="shared" si="9"/>
        <v>5.4100000000000002E-2</v>
      </c>
      <c r="I15" s="5">
        <f t="shared" si="10"/>
        <v>1.0541</v>
      </c>
      <c r="J15">
        <f t="shared" si="11"/>
        <v>0.94867659614837296</v>
      </c>
      <c r="K15">
        <f t="shared" si="21"/>
        <v>0.45570231581272541</v>
      </c>
      <c r="L15" s="2">
        <v>12</v>
      </c>
      <c r="M15" s="6">
        <v>1.2969985999999999E-2</v>
      </c>
      <c r="Q15" s="4">
        <f t="shared" si="22"/>
        <v>25</v>
      </c>
      <c r="R15">
        <f t="shared" si="0"/>
        <v>50000</v>
      </c>
      <c r="S15">
        <f t="shared" si="1"/>
        <v>2621.5078864262555</v>
      </c>
      <c r="U15">
        <f t="shared" si="12"/>
        <v>1.2969985999999999E-2</v>
      </c>
      <c r="V15">
        <f t="shared" si="13"/>
        <v>0.01</v>
      </c>
      <c r="W15">
        <f t="shared" si="14"/>
        <v>0.84189921974244286</v>
      </c>
      <c r="X15">
        <f t="shared" si="15"/>
        <v>1.0919421093470407E-2</v>
      </c>
      <c r="Y15">
        <f t="shared" si="16"/>
        <v>8.4189921974244294E-3</v>
      </c>
      <c r="Z15">
        <f t="shared" si="17"/>
        <v>0.82256080645154794</v>
      </c>
      <c r="AB15">
        <f t="shared" si="18"/>
        <v>2213.8298076183078</v>
      </c>
      <c r="AC15">
        <f t="shared" si="19"/>
        <v>2156.3496411778738</v>
      </c>
      <c r="AE15">
        <f t="shared" si="2"/>
        <v>0</v>
      </c>
      <c r="AF15">
        <f t="shared" si="3"/>
        <v>0</v>
      </c>
      <c r="AG15">
        <f t="shared" si="3"/>
        <v>-20.564020161288699</v>
      </c>
      <c r="AH15">
        <f t="shared" si="4"/>
        <v>-545.97105467352037</v>
      </c>
      <c r="AI15">
        <f t="shared" si="5"/>
        <v>-566.53507483480905</v>
      </c>
      <c r="AJ15">
        <f t="shared" si="6"/>
        <v>57.480166440434004</v>
      </c>
      <c r="AK15">
        <f t="shared" si="20"/>
        <v>9.0767022112350624</v>
      </c>
      <c r="AL15">
        <f t="shared" si="7"/>
        <v>-499.97820618314</v>
      </c>
      <c r="AN15">
        <f t="shared" si="8"/>
        <v>0</v>
      </c>
      <c r="AO15">
        <f t="shared" si="8"/>
        <v>0</v>
      </c>
      <c r="AP15">
        <f t="shared" si="8"/>
        <v>-9.371071609918836</v>
      </c>
      <c r="AQ15">
        <f t="shared" si="8"/>
        <v>-248.80027398143935</v>
      </c>
      <c r="AR15">
        <f t="shared" si="8"/>
        <v>-258.1713455913582</v>
      </c>
      <c r="AS15">
        <f t="shared" si="8"/>
        <v>26.193844960206679</v>
      </c>
      <c r="AT15">
        <f t="shared" si="8"/>
        <v>4.1362742176023035</v>
      </c>
      <c r="AU15">
        <f t="shared" si="8"/>
        <v>-227.84122641354921</v>
      </c>
      <c r="AW15">
        <v>12</v>
      </c>
      <c r="AX15">
        <f>IF(Z15&gt;0, (R15*SUMPRODUCT(K15:$K$98, X15:$X$98)-K15*$AZ$3)/Z15, 0)</f>
        <v>2621.5078864262555</v>
      </c>
    </row>
    <row r="16" spans="1:52" x14ac:dyDescent="0.25">
      <c r="E16">
        <v>2016</v>
      </c>
      <c r="F16" s="13">
        <v>4.7000000000000002E-3</v>
      </c>
      <c r="G16" s="13">
        <v>7.1000000000000004E-3</v>
      </c>
      <c r="H16" s="5">
        <f t="shared" si="9"/>
        <v>5.7100000000000005E-2</v>
      </c>
      <c r="I16" s="5">
        <f t="shared" si="10"/>
        <v>1.0570999999999999</v>
      </c>
      <c r="J16">
        <f t="shared" si="11"/>
        <v>0.94598429666067552</v>
      </c>
      <c r="K16">
        <f t="shared" si="21"/>
        <v>0.43108723471074206</v>
      </c>
      <c r="L16" s="2">
        <v>13</v>
      </c>
      <c r="M16" s="6">
        <v>1.4883069000000001E-2</v>
      </c>
      <c r="Q16" s="4">
        <f t="shared" si="22"/>
        <v>25</v>
      </c>
      <c r="R16">
        <f t="shared" si="0"/>
        <v>50000</v>
      </c>
      <c r="S16">
        <f t="shared" si="1"/>
        <v>2592.9968519163485</v>
      </c>
      <c r="U16">
        <f t="shared" si="12"/>
        <v>1.4883069000000001E-2</v>
      </c>
      <c r="V16">
        <f t="shared" si="13"/>
        <v>0.01</v>
      </c>
      <c r="W16">
        <f t="shared" si="14"/>
        <v>0.82256080645154794</v>
      </c>
      <c r="X16">
        <f t="shared" si="15"/>
        <v>1.2242229239114034E-2</v>
      </c>
      <c r="Y16">
        <f t="shared" si="16"/>
        <v>8.2256080645154803E-3</v>
      </c>
      <c r="Z16">
        <f t="shared" si="17"/>
        <v>0.8020929691479185</v>
      </c>
      <c r="AB16">
        <f t="shared" si="18"/>
        <v>2156.3496411778738</v>
      </c>
      <c r="AC16">
        <f t="shared" si="19"/>
        <v>2079.8245439447896</v>
      </c>
      <c r="AE16">
        <f t="shared" si="2"/>
        <v>0</v>
      </c>
      <c r="AF16">
        <f t="shared" si="3"/>
        <v>0</v>
      </c>
      <c r="AG16">
        <f t="shared" si="3"/>
        <v>-20.052324228697962</v>
      </c>
      <c r="AH16">
        <f t="shared" si="4"/>
        <v>-612.11146195570177</v>
      </c>
      <c r="AI16">
        <f t="shared" si="5"/>
        <v>-632.16378618439978</v>
      </c>
      <c r="AJ16">
        <f t="shared" si="6"/>
        <v>76.525097233084125</v>
      </c>
      <c r="AK16">
        <f t="shared" si="20"/>
        <v>15.310082452362904</v>
      </c>
      <c r="AL16">
        <f t="shared" si="7"/>
        <v>-540.32860649895281</v>
      </c>
      <c r="AN16">
        <f t="shared" si="8"/>
        <v>0</v>
      </c>
      <c r="AO16">
        <f t="shared" si="8"/>
        <v>0</v>
      </c>
      <c r="AP16">
        <f t="shared" si="8"/>
        <v>-8.644301001272618</v>
      </c>
      <c r="AQ16">
        <f t="shared" si="8"/>
        <v>-263.87343746923307</v>
      </c>
      <c r="AR16">
        <f t="shared" si="8"/>
        <v>-272.51773847050572</v>
      </c>
      <c r="AS16">
        <f t="shared" si="8"/>
        <v>32.988992552180896</v>
      </c>
      <c r="AT16">
        <f t="shared" si="8"/>
        <v>6.5999811075825807</v>
      </c>
      <c r="AU16">
        <f t="shared" si="8"/>
        <v>-232.92876481074225</v>
      </c>
      <c r="AW16">
        <v>13</v>
      </c>
      <c r="AX16">
        <f>IF(Z16&gt;0, (R16*SUMPRODUCT(K16:$K$98, X16:$X$98)-K16*$AZ$3)/Z16, 0)</f>
        <v>2592.9968519163485</v>
      </c>
    </row>
    <row r="17" spans="5:50" x14ac:dyDescent="0.25">
      <c r="E17">
        <v>2017</v>
      </c>
      <c r="F17" s="13">
        <v>1.17E-2</v>
      </c>
      <c r="G17" s="13">
        <v>1.38E-2</v>
      </c>
      <c r="H17" s="5">
        <f t="shared" si="9"/>
        <v>6.3799999999999996E-2</v>
      </c>
      <c r="I17" s="5">
        <f t="shared" si="10"/>
        <v>1.0638000000000001</v>
      </c>
      <c r="J17">
        <f t="shared" si="11"/>
        <v>0.94002632073698056</v>
      </c>
      <c r="K17">
        <f t="shared" si="21"/>
        <v>0.40523334716181802</v>
      </c>
      <c r="L17" s="2">
        <v>14</v>
      </c>
      <c r="M17" s="6">
        <v>1.6930661E-2</v>
      </c>
      <c r="Q17" s="4">
        <f t="shared" si="22"/>
        <v>25</v>
      </c>
      <c r="R17">
        <f t="shared" si="0"/>
        <v>50000</v>
      </c>
      <c r="S17">
        <f t="shared" si="1"/>
        <v>2558.509512196139</v>
      </c>
      <c r="U17">
        <f t="shared" si="12"/>
        <v>1.6930661E-2</v>
      </c>
      <c r="V17">
        <f t="shared" si="13"/>
        <v>0.01</v>
      </c>
      <c r="W17">
        <f t="shared" si="14"/>
        <v>0.8020929691479185</v>
      </c>
      <c r="X17">
        <f t="shared" si="15"/>
        <v>1.3579964151126866E-2</v>
      </c>
      <c r="Y17">
        <f t="shared" si="16"/>
        <v>8.020929691479186E-3</v>
      </c>
      <c r="Z17">
        <f t="shared" si="17"/>
        <v>0.7804920753053125</v>
      </c>
      <c r="AB17">
        <f t="shared" si="18"/>
        <v>2079.8245439447896</v>
      </c>
      <c r="AC17">
        <f t="shared" si="19"/>
        <v>1996.8963988623473</v>
      </c>
      <c r="AE17">
        <f t="shared" si="2"/>
        <v>0</v>
      </c>
      <c r="AF17">
        <f t="shared" si="3"/>
        <v>0</v>
      </c>
      <c r="AG17">
        <f t="shared" si="3"/>
        <v>-19.512301882632812</v>
      </c>
      <c r="AH17">
        <f t="shared" si="4"/>
        <v>-678.99820755634335</v>
      </c>
      <c r="AI17">
        <f t="shared" si="5"/>
        <v>-698.51050943897621</v>
      </c>
      <c r="AJ17">
        <f t="shared" si="6"/>
        <v>82.92814508244237</v>
      </c>
      <c r="AK17">
        <f t="shared" si="20"/>
        <v>28.701578706438095</v>
      </c>
      <c r="AL17">
        <f t="shared" si="7"/>
        <v>-586.88078565009573</v>
      </c>
      <c r="AN17">
        <f t="shared" si="8"/>
        <v>0</v>
      </c>
      <c r="AO17">
        <f t="shared" si="8"/>
        <v>0</v>
      </c>
      <c r="AP17">
        <f t="shared" si="8"/>
        <v>-7.9070354027311378</v>
      </c>
      <c r="AQ17">
        <f t="shared" si="8"/>
        <v>-275.15271636493185</v>
      </c>
      <c r="AR17">
        <f t="shared" si="8"/>
        <v>-283.05975176766299</v>
      </c>
      <c r="AS17">
        <f t="shared" si="8"/>
        <v>33.60524980567898</v>
      </c>
      <c r="AT17">
        <f t="shared" si="8"/>
        <v>11.630836808038273</v>
      </c>
      <c r="AU17">
        <f t="shared" si="8"/>
        <v>-237.82366515394574</v>
      </c>
      <c r="AW17">
        <v>14</v>
      </c>
      <c r="AX17">
        <f>IF(Z17&gt;0, (R17*SUMPRODUCT(K17:$K$98, X17:$X$98)-K17*$AZ$3)/Z17, 0)</f>
        <v>2558.509512196139</v>
      </c>
    </row>
    <row r="18" spans="5:50" x14ac:dyDescent="0.25">
      <c r="E18">
        <v>2018</v>
      </c>
      <c r="F18" s="13">
        <v>2.01E-2</v>
      </c>
      <c r="G18" s="13">
        <v>2.1600000000000001E-2</v>
      </c>
      <c r="H18" s="5">
        <f t="shared" si="9"/>
        <v>7.1599999999999997E-2</v>
      </c>
      <c r="I18" s="5">
        <f t="shared" si="10"/>
        <v>1.0716000000000001</v>
      </c>
      <c r="J18">
        <f t="shared" si="11"/>
        <v>0.93318402388951094</v>
      </c>
      <c r="K18">
        <f t="shared" si="21"/>
        <v>0.3781572855186805</v>
      </c>
      <c r="L18" s="2">
        <v>15</v>
      </c>
      <c r="M18" s="6">
        <v>1.9185959999999998E-2</v>
      </c>
      <c r="Q18" s="4">
        <f t="shared" si="22"/>
        <v>25</v>
      </c>
      <c r="R18">
        <f t="shared" si="0"/>
        <v>50000</v>
      </c>
      <c r="S18">
        <f t="shared" si="1"/>
        <v>2522.384504494139</v>
      </c>
      <c r="U18">
        <f t="shared" si="12"/>
        <v>1.9185959999999998E-2</v>
      </c>
      <c r="V18">
        <f t="shared" si="13"/>
        <v>0.01</v>
      </c>
      <c r="W18">
        <f t="shared" si="14"/>
        <v>0.7804920753053125</v>
      </c>
      <c r="X18">
        <f t="shared" si="15"/>
        <v>1.4974489737124713E-2</v>
      </c>
      <c r="Y18">
        <f t="shared" si="16"/>
        <v>7.804920753053125E-3</v>
      </c>
      <c r="Z18">
        <f t="shared" si="17"/>
        <v>0.75771266481513466</v>
      </c>
      <c r="AB18">
        <f t="shared" si="18"/>
        <v>1996.8963988623473</v>
      </c>
      <c r="AC18">
        <f t="shared" si="19"/>
        <v>1911.2426845886571</v>
      </c>
      <c r="AE18">
        <f t="shared" si="2"/>
        <v>0</v>
      </c>
      <c r="AF18">
        <f t="shared" si="3"/>
        <v>0</v>
      </c>
      <c r="AG18">
        <f t="shared" si="3"/>
        <v>-18.942816620378366</v>
      </c>
      <c r="AH18">
        <f t="shared" si="4"/>
        <v>-748.72448685623567</v>
      </c>
      <c r="AI18">
        <f t="shared" si="5"/>
        <v>-767.66730347661405</v>
      </c>
      <c r="AJ18">
        <f t="shared" si="6"/>
        <v>85.653714273690184</v>
      </c>
      <c r="AK18">
        <f t="shared" si="20"/>
        <v>43.132962215426701</v>
      </c>
      <c r="AL18">
        <f t="shared" si="7"/>
        <v>-638.88062698749718</v>
      </c>
      <c r="AN18">
        <f t="shared" si="8"/>
        <v>0</v>
      </c>
      <c r="AO18">
        <f t="shared" si="8"/>
        <v>0</v>
      </c>
      <c r="AP18">
        <f t="shared" si="8"/>
        <v>-7.1633641132404282</v>
      </c>
      <c r="AQ18">
        <f t="shared" si="8"/>
        <v>-283.13561955092104</v>
      </c>
      <c r="AR18">
        <f t="shared" si="8"/>
        <v>-290.29898366416148</v>
      </c>
      <c r="AS18">
        <f t="shared" si="8"/>
        <v>32.390576084331336</v>
      </c>
      <c r="AT18">
        <f t="shared" si="8"/>
        <v>16.311043907765573</v>
      </c>
      <c r="AU18">
        <f t="shared" si="8"/>
        <v>-241.59736367206457</v>
      </c>
      <c r="AW18">
        <v>15</v>
      </c>
      <c r="AX18">
        <f>IF(Z18&gt;0, (R18*SUMPRODUCT(K18:$K$98, X18:$X$98)-K18*$AZ$3)/Z18, 0)</f>
        <v>2522.384504494139</v>
      </c>
    </row>
    <row r="19" spans="5:50" x14ac:dyDescent="0.25">
      <c r="E19">
        <v>2019</v>
      </c>
      <c r="F19" s="13">
        <v>2.3400000000000001E-2</v>
      </c>
      <c r="G19" s="13">
        <v>2.23E-2</v>
      </c>
      <c r="H19" s="5">
        <f t="shared" si="9"/>
        <v>7.2300000000000003E-2</v>
      </c>
      <c r="I19" s="5">
        <f t="shared" si="10"/>
        <v>1.0723</v>
      </c>
      <c r="J19">
        <f t="shared" si="11"/>
        <v>0.93257483913084027</v>
      </c>
      <c r="K19">
        <f t="shared" si="21"/>
        <v>0.3526599697087387</v>
      </c>
      <c r="L19" s="2">
        <v>16</v>
      </c>
      <c r="M19" s="6">
        <v>2.1884238E-2</v>
      </c>
      <c r="Q19" s="4">
        <f t="shared" si="22"/>
        <v>25</v>
      </c>
      <c r="R19">
        <f t="shared" si="0"/>
        <v>50000</v>
      </c>
      <c r="S19">
        <f t="shared" si="1"/>
        <v>2462.7469074279861</v>
      </c>
      <c r="U19">
        <f t="shared" si="12"/>
        <v>2.1884238E-2</v>
      </c>
      <c r="V19">
        <f t="shared" si="13"/>
        <v>0.01</v>
      </c>
      <c r="W19">
        <f t="shared" si="14"/>
        <v>0.75771266481513466</v>
      </c>
      <c r="X19">
        <f t="shared" si="15"/>
        <v>1.6581964292428635E-2</v>
      </c>
      <c r="Y19">
        <f t="shared" si="16"/>
        <v>7.5771266481513468E-3</v>
      </c>
      <c r="Z19">
        <f t="shared" si="17"/>
        <v>0.73355357387455467</v>
      </c>
      <c r="AB19">
        <f t="shared" si="18"/>
        <v>1911.2426845886571</v>
      </c>
      <c r="AC19">
        <f t="shared" si="19"/>
        <v>1806.5567954923063</v>
      </c>
      <c r="AE19">
        <f t="shared" si="2"/>
        <v>0</v>
      </c>
      <c r="AF19">
        <f t="shared" si="3"/>
        <v>0</v>
      </c>
      <c r="AG19">
        <f t="shared" si="3"/>
        <v>-18.338839346863868</v>
      </c>
      <c r="AH19">
        <f t="shared" si="4"/>
        <v>-829.09821462143168</v>
      </c>
      <c r="AI19">
        <f t="shared" si="5"/>
        <v>-847.43705396829557</v>
      </c>
      <c r="AJ19">
        <f t="shared" si="6"/>
        <v>104.68588909635082</v>
      </c>
      <c r="AK19">
        <f t="shared" si="20"/>
        <v>42.620711866327056</v>
      </c>
      <c r="AL19">
        <f t="shared" si="7"/>
        <v>-700.13045300561771</v>
      </c>
      <c r="AN19">
        <f t="shared" si="8"/>
        <v>0</v>
      </c>
      <c r="AO19">
        <f t="shared" si="8"/>
        <v>0</v>
      </c>
      <c r="AP19">
        <f t="shared" si="8"/>
        <v>-6.4673745285584365</v>
      </c>
      <c r="AQ19">
        <f t="shared" si="8"/>
        <v>-292.38975125396342</v>
      </c>
      <c r="AR19">
        <f t="shared" si="8"/>
        <v>-298.85712578252185</v>
      </c>
      <c r="AS19">
        <f t="shared" si="8"/>
        <v>36.918522477651457</v>
      </c>
      <c r="AT19">
        <f t="shared" si="8"/>
        <v>15.03061895574378</v>
      </c>
      <c r="AU19">
        <f t="shared" si="8"/>
        <v>-246.90798434912665</v>
      </c>
      <c r="AW19">
        <v>16</v>
      </c>
      <c r="AX19">
        <f>IF(Z19&gt;0, (R19*SUMPRODUCT(K19:$K$98, X19:$X$98)-K19*$AZ$3)/Z19, 0)</f>
        <v>2462.7469074279861</v>
      </c>
    </row>
    <row r="20" spans="5:50" x14ac:dyDescent="0.25">
      <c r="E20">
        <v>2020</v>
      </c>
      <c r="F20" s="14">
        <v>4.3E-3</v>
      </c>
      <c r="G20" s="14">
        <v>4.3E-3</v>
      </c>
      <c r="H20" s="5">
        <f t="shared" si="9"/>
        <v>5.4300000000000001E-2</v>
      </c>
      <c r="I20" s="5">
        <f t="shared" si="10"/>
        <v>1.0543</v>
      </c>
      <c r="J20">
        <f t="shared" si="11"/>
        <v>0.9484966328369534</v>
      </c>
      <c r="K20">
        <f t="shared" si="21"/>
        <v>0.33449679380512065</v>
      </c>
      <c r="L20" s="2">
        <v>17</v>
      </c>
      <c r="M20" s="6">
        <v>2.4761703999999999E-2</v>
      </c>
      <c r="Q20" s="4">
        <f t="shared" si="22"/>
        <v>25</v>
      </c>
      <c r="R20">
        <f t="shared" si="0"/>
        <v>50000</v>
      </c>
      <c r="S20">
        <f t="shared" si="1"/>
        <v>2318.0249621596013</v>
      </c>
      <c r="U20">
        <f t="shared" si="12"/>
        <v>2.4761703999999999E-2</v>
      </c>
      <c r="V20">
        <f t="shared" si="13"/>
        <v>0.01</v>
      </c>
      <c r="W20">
        <f t="shared" si="14"/>
        <v>0.73355357387455467</v>
      </c>
      <c r="X20">
        <f t="shared" si="15"/>
        <v>1.8164036464423855E-2</v>
      </c>
      <c r="Y20">
        <f t="shared" si="16"/>
        <v>7.3355357387455472E-3</v>
      </c>
      <c r="Z20">
        <f t="shared" si="17"/>
        <v>0.70805400167138521</v>
      </c>
      <c r="AB20">
        <f t="shared" si="18"/>
        <v>1806.5567954923063</v>
      </c>
      <c r="AC20">
        <f t="shared" si="19"/>
        <v>1641.2868504312669</v>
      </c>
      <c r="AE20">
        <f t="shared" si="2"/>
        <v>0</v>
      </c>
      <c r="AF20">
        <f t="shared" si="3"/>
        <v>0</v>
      </c>
      <c r="AG20">
        <f t="shared" si="3"/>
        <v>-17.701350041784629</v>
      </c>
      <c r="AH20">
        <f t="shared" si="4"/>
        <v>-908.20182322119274</v>
      </c>
      <c r="AI20">
        <f t="shared" si="5"/>
        <v>-925.90317326297736</v>
      </c>
      <c r="AJ20">
        <f t="shared" si="6"/>
        <v>165.26994506103938</v>
      </c>
      <c r="AK20">
        <f t="shared" si="20"/>
        <v>7.768194220616917</v>
      </c>
      <c r="AL20">
        <f t="shared" si="7"/>
        <v>-752.86503398132106</v>
      </c>
      <c r="AN20">
        <f t="shared" si="8"/>
        <v>0</v>
      </c>
      <c r="AO20">
        <f t="shared" si="8"/>
        <v>0</v>
      </c>
      <c r="AP20">
        <f t="shared" si="8"/>
        <v>-5.9210448349990967</v>
      </c>
      <c r="AQ20">
        <f t="shared" si="8"/>
        <v>-303.79059799545394</v>
      </c>
      <c r="AR20">
        <f t="shared" si="8"/>
        <v>-309.71164283045306</v>
      </c>
      <c r="AS20">
        <f t="shared" si="8"/>
        <v>55.282266735266106</v>
      </c>
      <c r="AT20">
        <f t="shared" si="8"/>
        <v>2.5984360604518266</v>
      </c>
      <c r="AU20">
        <f t="shared" si="8"/>
        <v>-251.83094003473511</v>
      </c>
      <c r="AW20">
        <v>17</v>
      </c>
      <c r="AX20">
        <f>IF(Z20&gt;0, (R20*SUMPRODUCT(K20:$K$98, X20:$X$98)-K20*$AZ$3)/Z20, 0)</f>
        <v>2318.0249621596013</v>
      </c>
    </row>
    <row r="21" spans="5:50" x14ac:dyDescent="0.25">
      <c r="E21">
        <v>2021</v>
      </c>
      <c r="F21" s="15">
        <v>1.2999999999999999E-3</v>
      </c>
      <c r="G21" s="15">
        <v>1.6000000000000001E-3</v>
      </c>
      <c r="H21" s="5">
        <f t="shared" si="9"/>
        <v>5.16E-2</v>
      </c>
      <c r="I21" s="5">
        <f t="shared" si="10"/>
        <v>1.0516000000000001</v>
      </c>
      <c r="J21">
        <f t="shared" si="11"/>
        <v>0.95093191327500948</v>
      </c>
      <c r="K21">
        <f t="shared" si="21"/>
        <v>0.31808367611745975</v>
      </c>
      <c r="L21" s="2">
        <v>18</v>
      </c>
      <c r="M21" s="6">
        <v>2.7627288E-2</v>
      </c>
      <c r="Q21" s="4">
        <f t="shared" si="22"/>
        <v>25</v>
      </c>
      <c r="R21">
        <f t="shared" si="0"/>
        <v>50000</v>
      </c>
      <c r="S21">
        <f t="shared" si="1"/>
        <v>2131.409678571908</v>
      </c>
      <c r="U21">
        <f t="shared" si="12"/>
        <v>2.7627288E-2</v>
      </c>
      <c r="V21">
        <f t="shared" si="13"/>
        <v>0.01</v>
      </c>
      <c r="W21">
        <f t="shared" si="14"/>
        <v>0.70805400167138521</v>
      </c>
      <c r="X21">
        <f t="shared" si="15"/>
        <v>1.9561611823727839E-2</v>
      </c>
      <c r="Y21">
        <f t="shared" si="16"/>
        <v>7.0805400167138523E-3</v>
      </c>
      <c r="Z21">
        <f t="shared" si="17"/>
        <v>0.68141184983094349</v>
      </c>
      <c r="AB21">
        <f t="shared" si="18"/>
        <v>1641.2868504312669</v>
      </c>
      <c r="AC21">
        <f t="shared" si="19"/>
        <v>1452.3678118232606</v>
      </c>
      <c r="AE21">
        <f t="shared" si="2"/>
        <v>0</v>
      </c>
      <c r="AF21">
        <f t="shared" si="3"/>
        <v>0</v>
      </c>
      <c r="AG21">
        <f t="shared" si="3"/>
        <v>-17.035296245773587</v>
      </c>
      <c r="AH21">
        <f t="shared" si="4"/>
        <v>-978.08059118639198</v>
      </c>
      <c r="AI21">
        <f t="shared" si="5"/>
        <v>-995.11588743216555</v>
      </c>
      <c r="AJ21">
        <f t="shared" si="6"/>
        <v>188.9190386080063</v>
      </c>
      <c r="AK21">
        <f t="shared" si="20"/>
        <v>2.6260589606900271</v>
      </c>
      <c r="AL21">
        <f t="shared" si="7"/>
        <v>-803.57078986346926</v>
      </c>
      <c r="AN21">
        <f t="shared" si="8"/>
        <v>0</v>
      </c>
      <c r="AO21">
        <f t="shared" si="8"/>
        <v>0</v>
      </c>
      <c r="AP21">
        <f t="shared" si="8"/>
        <v>-5.4186496536056232</v>
      </c>
      <c r="AQ21">
        <f t="shared" si="8"/>
        <v>-311.11146998370589</v>
      </c>
      <c r="AR21">
        <f t="shared" si="8"/>
        <v>-316.53011963731149</v>
      </c>
      <c r="AS21">
        <f t="shared" si="8"/>
        <v>60.092062289010947</v>
      </c>
      <c r="AT21">
        <f t="shared" si="8"/>
        <v>0.83530648791747952</v>
      </c>
      <c r="AU21">
        <f t="shared" si="8"/>
        <v>-255.60275086038305</v>
      </c>
      <c r="AW21">
        <v>18</v>
      </c>
      <c r="AX21">
        <f>IF(Z21&gt;0, (R21*SUMPRODUCT(K21:$K$98, X21:$X$98)-K21*$AZ$3)/Z21, 0)</f>
        <v>2131.409678571908</v>
      </c>
    </row>
    <row r="22" spans="5:50" x14ac:dyDescent="0.25">
      <c r="E22">
        <v>2022</v>
      </c>
      <c r="F22" s="15">
        <v>0.02</v>
      </c>
      <c r="G22" s="15">
        <v>2.1000000000000001E-2</v>
      </c>
      <c r="H22" s="5">
        <f t="shared" si="9"/>
        <v>7.1000000000000008E-2</v>
      </c>
      <c r="I22" s="5">
        <f t="shared" si="10"/>
        <v>1.071</v>
      </c>
      <c r="J22">
        <f t="shared" si="11"/>
        <v>0.93370681605975725</v>
      </c>
      <c r="K22">
        <f t="shared" si="21"/>
        <v>0.29699689646821636</v>
      </c>
      <c r="L22" s="2">
        <v>19</v>
      </c>
      <c r="M22" s="6">
        <v>3.0780427999999999E-2</v>
      </c>
      <c r="Q22" s="4">
        <f t="shared" si="22"/>
        <v>25</v>
      </c>
      <c r="R22">
        <f t="shared" si="0"/>
        <v>50000</v>
      </c>
      <c r="S22">
        <f t="shared" si="1"/>
        <v>1971.8348576281953</v>
      </c>
      <c r="U22">
        <f t="shared" si="12"/>
        <v>3.0780427999999999E-2</v>
      </c>
      <c r="V22">
        <f t="shared" si="13"/>
        <v>0.01</v>
      </c>
      <c r="W22">
        <f t="shared" si="14"/>
        <v>0.68141184983094349</v>
      </c>
      <c r="X22">
        <f t="shared" si="15"/>
        <v>2.0974148382068167E-2</v>
      </c>
      <c r="Y22">
        <f t="shared" si="16"/>
        <v>6.8141184983094355E-3</v>
      </c>
      <c r="Z22">
        <f t="shared" si="17"/>
        <v>0.65362358295056588</v>
      </c>
      <c r="AB22">
        <f t="shared" si="18"/>
        <v>1452.3678118232606</v>
      </c>
      <c r="AC22">
        <f t="shared" si="19"/>
        <v>1288.8377646297599</v>
      </c>
      <c r="AE22">
        <f t="shared" si="2"/>
        <v>0</v>
      </c>
      <c r="AF22">
        <f t="shared" si="3"/>
        <v>0</v>
      </c>
      <c r="AG22">
        <f t="shared" si="3"/>
        <v>-16.340589573764149</v>
      </c>
      <c r="AH22">
        <f t="shared" si="4"/>
        <v>-1048.7074191034083</v>
      </c>
      <c r="AI22">
        <f t="shared" si="5"/>
        <v>-1065.0480086771724</v>
      </c>
      <c r="AJ22">
        <f t="shared" si="6"/>
        <v>163.53004719350065</v>
      </c>
      <c r="AK22">
        <f t="shared" si="20"/>
        <v>30.499724048288474</v>
      </c>
      <c r="AL22">
        <f t="shared" si="7"/>
        <v>-871.0182374353833</v>
      </c>
      <c r="AN22">
        <f t="shared" si="8"/>
        <v>0</v>
      </c>
      <c r="AO22">
        <f t="shared" si="8"/>
        <v>0</v>
      </c>
      <c r="AP22">
        <f t="shared" si="8"/>
        <v>-4.8531043898688466</v>
      </c>
      <c r="AQ22">
        <f t="shared" si="8"/>
        <v>-311.46284877690533</v>
      </c>
      <c r="AR22">
        <f t="shared" si="8"/>
        <v>-316.31595316677419</v>
      </c>
      <c r="AS22">
        <f t="shared" si="8"/>
        <v>48.567916495770646</v>
      </c>
      <c r="AT22">
        <f t="shared" si="8"/>
        <v>9.0583233854787011</v>
      </c>
      <c r="AU22">
        <f t="shared" si="8"/>
        <v>-258.68971328552482</v>
      </c>
      <c r="AW22">
        <v>19</v>
      </c>
      <c r="AX22">
        <f>IF(Z22&gt;0, (R22*SUMPRODUCT(K22:$K$98, X22:$X$98)-K22*$AZ$3)/Z22, 0)</f>
        <v>1971.8348576281953</v>
      </c>
    </row>
    <row r="23" spans="5:50" x14ac:dyDescent="0.25">
      <c r="E23">
        <v>2023</v>
      </c>
      <c r="F23" s="15">
        <v>5.3900000000000003E-2</v>
      </c>
      <c r="G23" s="15">
        <v>7.0000000000000007E-2</v>
      </c>
      <c r="H23" s="5">
        <f t="shared" si="9"/>
        <v>0.12000000000000001</v>
      </c>
      <c r="I23" s="5">
        <f t="shared" si="10"/>
        <v>1.1200000000000001</v>
      </c>
      <c r="J23">
        <f t="shared" si="11"/>
        <v>0.89285714285714279</v>
      </c>
      <c r="K23">
        <f t="shared" si="21"/>
        <v>0.26517580041805033</v>
      </c>
      <c r="L23" s="2">
        <v>20</v>
      </c>
      <c r="M23" s="6">
        <v>3.4133669999999998E-2</v>
      </c>
      <c r="Q23" s="4">
        <f t="shared" si="22"/>
        <v>25</v>
      </c>
      <c r="R23">
        <f t="shared" si="0"/>
        <v>50000</v>
      </c>
      <c r="S23">
        <f t="shared" si="1"/>
        <v>1920.8193190389561</v>
      </c>
      <c r="U23">
        <f t="shared" si="12"/>
        <v>3.4133669999999998E-2</v>
      </c>
      <c r="V23">
        <f t="shared" si="13"/>
        <v>0.01</v>
      </c>
      <c r="W23">
        <f t="shared" si="14"/>
        <v>0.65362358295056588</v>
      </c>
      <c r="X23">
        <f t="shared" si="15"/>
        <v>2.2310571684652242E-2</v>
      </c>
      <c r="Y23">
        <f t="shared" si="16"/>
        <v>6.5362358295056591E-3</v>
      </c>
      <c r="Z23">
        <f t="shared" si="17"/>
        <v>0.62477677543640797</v>
      </c>
      <c r="AB23">
        <f t="shared" si="18"/>
        <v>1288.8377646297599</v>
      </c>
      <c r="AC23">
        <f t="shared" si="19"/>
        <v>1200.083300345116</v>
      </c>
      <c r="AE23">
        <f t="shared" si="2"/>
        <v>0</v>
      </c>
      <c r="AF23">
        <f t="shared" si="3"/>
        <v>0</v>
      </c>
      <c r="AG23">
        <f t="shared" si="3"/>
        <v>-15.619419385910199</v>
      </c>
      <c r="AH23">
        <f t="shared" si="4"/>
        <v>-1115.528584232612</v>
      </c>
      <c r="AI23">
        <f t="shared" si="5"/>
        <v>-1131.1480036185224</v>
      </c>
      <c r="AJ23">
        <f t="shared" si="6"/>
        <v>88.754464284643973</v>
      </c>
      <c r="AK23">
        <f t="shared" si="20"/>
        <v>90.218643524083205</v>
      </c>
      <c r="AL23">
        <f t="shared" si="7"/>
        <v>-952.1748958097952</v>
      </c>
      <c r="AN23">
        <f t="shared" si="8"/>
        <v>0</v>
      </c>
      <c r="AO23">
        <f t="shared" si="8"/>
        <v>0</v>
      </c>
      <c r="AP23">
        <f t="shared" si="8"/>
        <v>-4.1418920377239488</v>
      </c>
      <c r="AQ23">
        <f t="shared" si="8"/>
        <v>-295.81118521309736</v>
      </c>
      <c r="AR23">
        <f t="shared" si="8"/>
        <v>-299.95307725082137</v>
      </c>
      <c r="AS23">
        <f t="shared" si="8"/>
        <v>23.535536107355728</v>
      </c>
      <c r="AT23">
        <f t="shared" si="8"/>
        <v>23.923801009129516</v>
      </c>
      <c r="AU23">
        <f t="shared" si="8"/>
        <v>-252.49374013433612</v>
      </c>
      <c r="AW23">
        <v>20</v>
      </c>
      <c r="AX23">
        <f>IF(Z23&gt;0, (R23*SUMPRODUCT(K23:$K$98, X23:$X$98)-K23*$AZ$3)/Z23, 0)</f>
        <v>1920.8193190389561</v>
      </c>
    </row>
    <row r="24" spans="5:50" x14ac:dyDescent="0.25">
      <c r="E24">
        <v>2024</v>
      </c>
      <c r="F24" s="5">
        <v>3.5571999999999999E-2</v>
      </c>
      <c r="G24" s="5">
        <v>7.0000000000000007E-2</v>
      </c>
      <c r="H24" s="5">
        <f t="shared" si="9"/>
        <v>0.12000000000000001</v>
      </c>
      <c r="I24" s="5">
        <f t="shared" si="10"/>
        <v>1.1200000000000001</v>
      </c>
      <c r="J24">
        <f t="shared" si="11"/>
        <v>0.89285714285714279</v>
      </c>
      <c r="K24">
        <f t="shared" si="21"/>
        <v>0.23676410751611635</v>
      </c>
      <c r="L24" s="2">
        <v>21</v>
      </c>
      <c r="M24" s="6">
        <v>3.7867151000000002E-2</v>
      </c>
      <c r="Q24" s="4">
        <f t="shared" si="22"/>
        <v>25</v>
      </c>
      <c r="R24">
        <f t="shared" si="0"/>
        <v>50000</v>
      </c>
      <c r="S24">
        <f t="shared" si="1"/>
        <v>1854.3849515919092</v>
      </c>
      <c r="U24">
        <f t="shared" si="12"/>
        <v>3.7867151000000002E-2</v>
      </c>
      <c r="V24">
        <f t="shared" si="13"/>
        <v>0.01</v>
      </c>
      <c r="W24">
        <f t="shared" si="14"/>
        <v>0.62477677543640797</v>
      </c>
      <c r="X24">
        <f t="shared" si="15"/>
        <v>2.3658516496743554E-2</v>
      </c>
      <c r="Y24">
        <f t="shared" si="16"/>
        <v>6.2477677543640794E-3</v>
      </c>
      <c r="Z24">
        <f t="shared" si="17"/>
        <v>0.59487049118530033</v>
      </c>
      <c r="AB24">
        <f t="shared" si="18"/>
        <v>1200.083300345116</v>
      </c>
      <c r="AC24">
        <f t="shared" si="19"/>
        <v>1103.1188870001083</v>
      </c>
      <c r="AE24">
        <f t="shared" si="2"/>
        <v>0</v>
      </c>
      <c r="AF24">
        <f t="shared" si="3"/>
        <v>0</v>
      </c>
      <c r="AG24">
        <f t="shared" si="3"/>
        <v>-14.871762279632508</v>
      </c>
      <c r="AH24">
        <f t="shared" si="4"/>
        <v>-1182.9258248371777</v>
      </c>
      <c r="AI24">
        <f t="shared" ref="AI24:AI79" si="23">SUM(AE24:AH24)</f>
        <v>-1197.7975871168103</v>
      </c>
      <c r="AJ24">
        <f t="shared" si="6"/>
        <v>96.964413345007642</v>
      </c>
      <c r="AK24">
        <f t="shared" si="20"/>
        <v>84.005831024158127</v>
      </c>
      <c r="AL24">
        <f t="shared" si="7"/>
        <v>-1016.8273427476445</v>
      </c>
      <c r="AN24">
        <f t="shared" si="8"/>
        <v>0</v>
      </c>
      <c r="AO24">
        <f t="shared" si="8"/>
        <v>0</v>
      </c>
      <c r="AP24">
        <f t="shared" si="8"/>
        <v>-3.5210995233290348</v>
      </c>
      <c r="AQ24">
        <f t="shared" si="8"/>
        <v>-280.07437717534015</v>
      </c>
      <c r="AR24">
        <f t="shared" si="8"/>
        <v>-283.59547669866919</v>
      </c>
      <c r="AS24">
        <f t="shared" si="8"/>
        <v>22.957692786454537</v>
      </c>
      <c r="AT24">
        <f t="shared" si="8"/>
        <v>19.889565608584476</v>
      </c>
      <c r="AU24">
        <f t="shared" si="8"/>
        <v>-240.74821830363018</v>
      </c>
      <c r="AW24">
        <v>21</v>
      </c>
      <c r="AX24">
        <f>IF(Z24&gt;0, (R24*SUMPRODUCT(K24:$K$98, X24:$X$98)-K24*$AZ$3)/Z24, 0)</f>
        <v>1854.3849515919092</v>
      </c>
    </row>
    <row r="25" spans="5:50" x14ac:dyDescent="0.25">
      <c r="E25">
        <v>2025</v>
      </c>
      <c r="F25" s="5">
        <v>3.5571999999999999E-2</v>
      </c>
      <c r="G25" s="5">
        <v>7.0000000000000007E-2</v>
      </c>
      <c r="H25" s="5">
        <f t="shared" si="9"/>
        <v>0.12000000000000001</v>
      </c>
      <c r="I25" s="5">
        <f t="shared" si="10"/>
        <v>1.1200000000000001</v>
      </c>
      <c r="J25">
        <f t="shared" si="11"/>
        <v>0.89285714285714279</v>
      </c>
      <c r="K25">
        <f t="shared" si="21"/>
        <v>0.21139652456796101</v>
      </c>
      <c r="L25" s="2">
        <v>22</v>
      </c>
      <c r="M25" s="6">
        <v>4.2172894000000002E-2</v>
      </c>
      <c r="Q25" s="4">
        <f t="shared" si="22"/>
        <v>25</v>
      </c>
      <c r="R25">
        <f t="shared" si="0"/>
        <v>50000</v>
      </c>
      <c r="S25">
        <f t="shared" si="1"/>
        <v>1774.6102629170161</v>
      </c>
      <c r="U25">
        <f t="shared" si="12"/>
        <v>4.2172894000000002E-2</v>
      </c>
      <c r="V25">
        <f t="shared" si="13"/>
        <v>0.01</v>
      </c>
      <c r="W25">
        <f t="shared" si="14"/>
        <v>0.59487049118530033</v>
      </c>
      <c r="X25">
        <f t="shared" si="15"/>
        <v>2.5087410168485608E-2</v>
      </c>
      <c r="Y25">
        <f t="shared" si="16"/>
        <v>5.9487049118530037E-3</v>
      </c>
      <c r="Z25">
        <f t="shared" si="17"/>
        <v>0.56383437610496179</v>
      </c>
      <c r="AB25">
        <f t="shared" si="18"/>
        <v>1103.1188870001083</v>
      </c>
      <c r="AC25">
        <f t="shared" si="19"/>
        <v>1000.586270421278</v>
      </c>
      <c r="AE25">
        <f t="shared" si="2"/>
        <v>0</v>
      </c>
      <c r="AF25">
        <f t="shared" si="3"/>
        <v>0</v>
      </c>
      <c r="AG25">
        <f t="shared" si="3"/>
        <v>-14.095859402624045</v>
      </c>
      <c r="AH25">
        <f t="shared" si="4"/>
        <v>-1254.3705084242804</v>
      </c>
      <c r="AI25">
        <f t="shared" si="23"/>
        <v>-1268.4663678269044</v>
      </c>
      <c r="AJ25">
        <f t="shared" si="6"/>
        <v>102.53261657883036</v>
      </c>
      <c r="AK25">
        <f t="shared" si="20"/>
        <v>77.21832209000759</v>
      </c>
      <c r="AL25">
        <f t="shared" si="7"/>
        <v>-1088.7154291580664</v>
      </c>
      <c r="AN25">
        <f t="shared" si="8"/>
        <v>0</v>
      </c>
      <c r="AO25">
        <f t="shared" si="8"/>
        <v>0</v>
      </c>
      <c r="AP25">
        <f t="shared" si="8"/>
        <v>-2.9798156885133382</v>
      </c>
      <c r="AQ25">
        <f t="shared" si="8"/>
        <v>-265.16956600143914</v>
      </c>
      <c r="AR25">
        <f t="shared" si="8"/>
        <v>-268.14938168995246</v>
      </c>
      <c r="AS25">
        <f t="shared" si="8"/>
        <v>21.675038799624037</v>
      </c>
      <c r="AT25">
        <f t="shared" si="8"/>
        <v>16.323684922797018</v>
      </c>
      <c r="AU25">
        <f t="shared" si="8"/>
        <v>-230.1506579675314</v>
      </c>
      <c r="AW25">
        <v>22</v>
      </c>
      <c r="AX25">
        <f>IF(Z25&gt;0, (R25*SUMPRODUCT(K25:$K$98, X25:$X$98)-K25*$AZ$3)/Z25, 0)</f>
        <v>1774.6102629170161</v>
      </c>
    </row>
    <row r="26" spans="5:50" x14ac:dyDescent="0.25">
      <c r="E26">
        <v>2026</v>
      </c>
      <c r="F26" s="5">
        <v>3.5571999999999999E-2</v>
      </c>
      <c r="G26" s="5">
        <v>7.0000000000000007E-2</v>
      </c>
      <c r="H26" s="5">
        <f t="shared" si="9"/>
        <v>0.12000000000000001</v>
      </c>
      <c r="I26" s="5">
        <f t="shared" si="10"/>
        <v>1.1200000000000001</v>
      </c>
      <c r="J26">
        <f t="shared" si="11"/>
        <v>0.89285714285714279</v>
      </c>
      <c r="K26">
        <f t="shared" si="21"/>
        <v>0.18874689693567948</v>
      </c>
      <c r="L26" s="2">
        <v>23</v>
      </c>
      <c r="M26" s="6">
        <v>4.6777600000000003E-2</v>
      </c>
      <c r="Q26" s="4">
        <f t="shared" si="22"/>
        <v>25</v>
      </c>
      <c r="R26">
        <f t="shared" si="0"/>
        <v>50000</v>
      </c>
      <c r="S26">
        <f t="shared" si="1"/>
        <v>1680.8959683173448</v>
      </c>
      <c r="U26">
        <f t="shared" si="12"/>
        <v>4.6777600000000003E-2</v>
      </c>
      <c r="V26">
        <f t="shared" si="13"/>
        <v>0.01</v>
      </c>
      <c r="W26">
        <f t="shared" si="14"/>
        <v>0.56383437610496179</v>
      </c>
      <c r="X26">
        <f t="shared" si="15"/>
        <v>2.6374818911687463E-2</v>
      </c>
      <c r="Y26">
        <f t="shared" si="16"/>
        <v>5.6383437610496179E-3</v>
      </c>
      <c r="Z26">
        <f t="shared" si="17"/>
        <v>0.53182121343222466</v>
      </c>
      <c r="AB26">
        <f t="shared" si="18"/>
        <v>1000.586270421278</v>
      </c>
      <c r="AC26">
        <f t="shared" si="19"/>
        <v>893.93613352386456</v>
      </c>
      <c r="AE26">
        <f t="shared" si="2"/>
        <v>0</v>
      </c>
      <c r="AF26">
        <f t="shared" si="3"/>
        <v>0</v>
      </c>
      <c r="AG26">
        <f t="shared" si="3"/>
        <v>-13.295530335805616</v>
      </c>
      <c r="AH26">
        <f t="shared" si="4"/>
        <v>-1318.7409455843731</v>
      </c>
      <c r="AI26">
        <f t="shared" si="23"/>
        <v>-1332.0364759201786</v>
      </c>
      <c r="AJ26">
        <f t="shared" si="6"/>
        <v>106.6501368974134</v>
      </c>
      <c r="AK26">
        <f t="shared" si="20"/>
        <v>70.04103892948946</v>
      </c>
      <c r="AL26">
        <f t="shared" si="7"/>
        <v>-1155.3453000932757</v>
      </c>
      <c r="AN26">
        <f t="shared" si="8"/>
        <v>0</v>
      </c>
      <c r="AO26">
        <f t="shared" si="8"/>
        <v>0</v>
      </c>
      <c r="AP26">
        <f t="shared" si="8"/>
        <v>-2.5094900939975027</v>
      </c>
      <c r="AQ26">
        <f t="shared" si="8"/>
        <v>-248.90826134107417</v>
      </c>
      <c r="AR26">
        <f t="shared" si="8"/>
        <v>-251.41775143507166</v>
      </c>
      <c r="AS26">
        <f t="shared" si="8"/>
        <v>20.129882397152194</v>
      </c>
      <c r="AT26">
        <f t="shared" si="8"/>
        <v>13.220028756092262</v>
      </c>
      <c r="AU26">
        <f t="shared" si="8"/>
        <v>-218.06784028182719</v>
      </c>
      <c r="AW26">
        <v>23</v>
      </c>
      <c r="AX26">
        <f>IF(Z26&gt;0, (R26*SUMPRODUCT(K26:$K$98, X26:$X$98)-K26*$AZ$3)/Z26, 0)</f>
        <v>1680.8959683173448</v>
      </c>
    </row>
    <row r="27" spans="5:50" x14ac:dyDescent="0.25">
      <c r="E27">
        <v>2027</v>
      </c>
      <c r="F27" s="5">
        <v>3.5571999999999999E-2</v>
      </c>
      <c r="G27" s="5">
        <v>7.0000000000000007E-2</v>
      </c>
      <c r="H27" s="5">
        <f t="shared" si="9"/>
        <v>0.12000000000000001</v>
      </c>
      <c r="I27" s="5">
        <f t="shared" si="10"/>
        <v>1.1200000000000001</v>
      </c>
      <c r="J27">
        <f t="shared" si="11"/>
        <v>0.89285714285714279</v>
      </c>
      <c r="K27">
        <f t="shared" si="21"/>
        <v>0.16852401512114237</v>
      </c>
      <c r="L27" s="2">
        <v>24</v>
      </c>
      <c r="M27" s="6">
        <v>5.1668436999999998E-2</v>
      </c>
      <c r="Q27" s="4">
        <f t="shared" si="22"/>
        <v>25</v>
      </c>
      <c r="R27">
        <f t="shared" si="0"/>
        <v>50000</v>
      </c>
      <c r="S27">
        <f t="shared" si="1"/>
        <v>1576.2009102678487</v>
      </c>
      <c r="U27">
        <f t="shared" si="12"/>
        <v>5.1668436999999998E-2</v>
      </c>
      <c r="V27">
        <f t="shared" si="13"/>
        <v>0.01</v>
      </c>
      <c r="W27">
        <f t="shared" si="14"/>
        <v>0.53182121343222466</v>
      </c>
      <c r="X27">
        <f t="shared" si="15"/>
        <v>2.7478370861486454E-2</v>
      </c>
      <c r="Y27">
        <f t="shared" si="16"/>
        <v>5.318212134322247E-3</v>
      </c>
      <c r="Z27">
        <f t="shared" si="17"/>
        <v>0.49902463043641598</v>
      </c>
      <c r="AB27">
        <f t="shared" si="18"/>
        <v>893.93613352386456</v>
      </c>
      <c r="AC27">
        <f t="shared" si="19"/>
        <v>786.5630767399557</v>
      </c>
      <c r="AE27">
        <f t="shared" si="2"/>
        <v>0</v>
      </c>
      <c r="AF27">
        <f t="shared" si="3"/>
        <v>0</v>
      </c>
      <c r="AG27">
        <f t="shared" si="3"/>
        <v>-12.475615760910399</v>
      </c>
      <c r="AH27">
        <f t="shared" si="4"/>
        <v>-1373.9185430743228</v>
      </c>
      <c r="AI27">
        <f t="shared" si="23"/>
        <v>-1386.3941588352332</v>
      </c>
      <c r="AJ27">
        <f t="shared" si="6"/>
        <v>107.37305678390885</v>
      </c>
      <c r="AK27">
        <f t="shared" si="20"/>
        <v>62.575529346670528</v>
      </c>
      <c r="AL27">
        <f t="shared" si="7"/>
        <v>-1216.4455727046538</v>
      </c>
      <c r="AN27">
        <f t="shared" si="8"/>
        <v>0</v>
      </c>
      <c r="AO27">
        <f t="shared" si="8"/>
        <v>0</v>
      </c>
      <c r="AP27">
        <f t="shared" si="8"/>
        <v>-2.1024408591372263</v>
      </c>
      <c r="AQ27">
        <f t="shared" si="8"/>
        <v>-231.53826932827508</v>
      </c>
      <c r="AR27">
        <f t="shared" si="8"/>
        <v>-233.64071018741228</v>
      </c>
      <c r="AS27">
        <f t="shared" si="8"/>
        <v>18.094938645054732</v>
      </c>
      <c r="AT27">
        <f t="shared" si="8"/>
        <v>10.545479453831792</v>
      </c>
      <c r="AU27">
        <f t="shared" si="8"/>
        <v>-205.00029208852578</v>
      </c>
      <c r="AW27">
        <v>24</v>
      </c>
      <c r="AX27">
        <f>IF(Z27&gt;0, (R27*SUMPRODUCT(K27:$K$98, X27:$X$98)-K27*$AZ$3)/Z27, 0)</f>
        <v>1576.2009102678487</v>
      </c>
    </row>
    <row r="28" spans="5:50" x14ac:dyDescent="0.25">
      <c r="E28">
        <v>2028</v>
      </c>
      <c r="F28" s="5">
        <v>3.5571999999999999E-2</v>
      </c>
      <c r="G28" s="5">
        <v>7.0000000000000007E-2</v>
      </c>
      <c r="H28" s="5">
        <f t="shared" si="9"/>
        <v>0.12000000000000001</v>
      </c>
      <c r="I28" s="5">
        <f t="shared" si="10"/>
        <v>1.1200000000000001</v>
      </c>
      <c r="J28">
        <f t="shared" si="11"/>
        <v>0.89285714285714279</v>
      </c>
      <c r="K28">
        <f t="shared" si="21"/>
        <v>0.15046787064387712</v>
      </c>
      <c r="L28" s="2">
        <v>25</v>
      </c>
      <c r="M28" s="6">
        <v>5.7177164000000003E-2</v>
      </c>
      <c r="Q28" s="4">
        <f t="shared" si="22"/>
        <v>25</v>
      </c>
      <c r="R28">
        <f t="shared" si="0"/>
        <v>50000</v>
      </c>
      <c r="S28">
        <f t="shared" si="1"/>
        <v>1463.7878112980216</v>
      </c>
      <c r="U28">
        <f t="shared" si="12"/>
        <v>5.7177164000000003E-2</v>
      </c>
      <c r="V28">
        <f t="shared" si="13"/>
        <v>0.01</v>
      </c>
      <c r="W28">
        <f t="shared" si="14"/>
        <v>0.49902463043641598</v>
      </c>
      <c r="X28">
        <f t="shared" si="15"/>
        <v>2.8532813134502351E-2</v>
      </c>
      <c r="Y28">
        <f t="shared" si="16"/>
        <v>4.99024630436416E-3</v>
      </c>
      <c r="Z28">
        <f t="shared" si="17"/>
        <v>0.46550157099754946</v>
      </c>
      <c r="AB28">
        <f t="shared" si="18"/>
        <v>786.5630767399557</v>
      </c>
      <c r="AC28">
        <f t="shared" si="19"/>
        <v>681.39552576629353</v>
      </c>
      <c r="AE28">
        <f t="shared" si="2"/>
        <v>0</v>
      </c>
      <c r="AF28">
        <f t="shared" si="3"/>
        <v>0</v>
      </c>
      <c r="AG28">
        <f t="shared" si="3"/>
        <v>-11.637539274938737</v>
      </c>
      <c r="AH28">
        <f t="shared" si="4"/>
        <v>-1426.6406567251177</v>
      </c>
      <c r="AI28">
        <f t="shared" si="23"/>
        <v>-1438.2781960000564</v>
      </c>
      <c r="AJ28">
        <f t="shared" si="6"/>
        <v>105.16755097366217</v>
      </c>
      <c r="AK28">
        <f t="shared" si="20"/>
        <v>55.059415371796902</v>
      </c>
      <c r="AL28">
        <f t="shared" si="7"/>
        <v>-1278.0512296545974</v>
      </c>
      <c r="AN28">
        <f t="shared" si="8"/>
        <v>0</v>
      </c>
      <c r="AO28">
        <f t="shared" si="8"/>
        <v>0</v>
      </c>
      <c r="AP28">
        <f t="shared" si="8"/>
        <v>-1.7510757542345214</v>
      </c>
      <c r="AQ28">
        <f t="shared" si="8"/>
        <v>-214.66358179141091</v>
      </c>
      <c r="AR28">
        <f t="shared" si="8"/>
        <v>-216.41465754564544</v>
      </c>
      <c r="AS28">
        <f t="shared" si="8"/>
        <v>15.824337455838354</v>
      </c>
      <c r="AT28">
        <f t="shared" si="8"/>
        <v>8.2846729898910354</v>
      </c>
      <c r="AU28">
        <f t="shared" si="8"/>
        <v>-192.30564709991606</v>
      </c>
      <c r="AW28">
        <v>25</v>
      </c>
      <c r="AX28">
        <f>IF(Z28&gt;0, (R28*SUMPRODUCT(K28:$K$98, X28:$X$98)-K28*$AZ$3)/Z28, 0)</f>
        <v>1463.7878112980216</v>
      </c>
    </row>
    <row r="29" spans="5:50" x14ac:dyDescent="0.25">
      <c r="E29">
        <v>2029</v>
      </c>
      <c r="F29" s="5">
        <v>3.5571999999999999E-2</v>
      </c>
      <c r="G29" s="5">
        <v>7.0000000000000007E-2</v>
      </c>
      <c r="H29" s="5">
        <f t="shared" si="9"/>
        <v>0.12000000000000001</v>
      </c>
      <c r="I29" s="5">
        <f t="shared" si="10"/>
        <v>1.1200000000000001</v>
      </c>
      <c r="J29">
        <f t="shared" si="11"/>
        <v>0.89285714285714279</v>
      </c>
      <c r="K29">
        <f t="shared" si="21"/>
        <v>0.13434631307489028</v>
      </c>
      <c r="L29" s="2">
        <v>26</v>
      </c>
      <c r="M29" s="6">
        <v>6.3388860000000005E-2</v>
      </c>
      <c r="Q29" s="4">
        <f t="shared" si="22"/>
        <v>25</v>
      </c>
      <c r="R29">
        <f t="shared" si="0"/>
        <v>50000</v>
      </c>
      <c r="S29">
        <f t="shared" si="1"/>
        <v>1343.6369567279462</v>
      </c>
      <c r="U29">
        <f t="shared" si="12"/>
        <v>6.3388860000000005E-2</v>
      </c>
      <c r="V29">
        <f t="shared" si="13"/>
        <v>0.01</v>
      </c>
      <c r="W29">
        <f t="shared" si="14"/>
        <v>0.46550157099754946</v>
      </c>
      <c r="X29">
        <f t="shared" si="15"/>
        <v>2.9507613913743725E-2</v>
      </c>
      <c r="Y29">
        <f t="shared" si="16"/>
        <v>4.6550157099754944E-3</v>
      </c>
      <c r="Z29">
        <f t="shared" si="17"/>
        <v>0.43133894137383022</v>
      </c>
      <c r="AB29">
        <f t="shared" si="18"/>
        <v>681.39552576629353</v>
      </c>
      <c r="AC29">
        <f t="shared" si="19"/>
        <v>579.56294250578719</v>
      </c>
      <c r="AE29">
        <f t="shared" si="2"/>
        <v>0</v>
      </c>
      <c r="AF29">
        <f t="shared" si="3"/>
        <v>0</v>
      </c>
      <c r="AG29">
        <f t="shared" si="3"/>
        <v>-10.783473534345756</v>
      </c>
      <c r="AH29">
        <f t="shared" si="4"/>
        <v>-1475.3806956871863</v>
      </c>
      <c r="AI29">
        <f t="shared" si="23"/>
        <v>-1486.1641692215321</v>
      </c>
      <c r="AJ29">
        <f t="shared" si="6"/>
        <v>101.83258326050634</v>
      </c>
      <c r="AK29">
        <f t="shared" si="20"/>
        <v>47.697686803640551</v>
      </c>
      <c r="AL29">
        <f t="shared" si="7"/>
        <v>-1336.633899157385</v>
      </c>
      <c r="AN29">
        <f t="shared" si="8"/>
        <v>0</v>
      </c>
      <c r="AO29">
        <f t="shared" si="8"/>
        <v>0</v>
      </c>
      <c r="AP29">
        <f t="shared" si="8"/>
        <v>-1.4487199114800087</v>
      </c>
      <c r="AQ29">
        <f t="shared" si="8"/>
        <v>-198.21195684744015</v>
      </c>
      <c r="AR29">
        <f t="shared" si="8"/>
        <v>-199.66067675892018</v>
      </c>
      <c r="AS29">
        <f t="shared" si="8"/>
        <v>13.680832111940816</v>
      </c>
      <c r="AT29">
        <f t="shared" si="8"/>
        <v>6.4080083642699561</v>
      </c>
      <c r="AU29">
        <f t="shared" si="8"/>
        <v>-179.57183628270937</v>
      </c>
      <c r="AW29">
        <v>26</v>
      </c>
      <c r="AX29">
        <f>IF(Z29&gt;0, (R29*SUMPRODUCT(K29:$K$98, X29:$X$98)-K29*$AZ$3)/Z29, 0)</f>
        <v>1343.6369567279462</v>
      </c>
    </row>
    <row r="30" spans="5:50" x14ac:dyDescent="0.25">
      <c r="E30">
        <v>2030</v>
      </c>
      <c r="F30" s="5">
        <v>3.5571999999999999E-2</v>
      </c>
      <c r="G30" s="5">
        <v>7.0000000000000007E-2</v>
      </c>
      <c r="H30" s="5">
        <f t="shared" si="9"/>
        <v>0.12000000000000001</v>
      </c>
      <c r="I30" s="5">
        <f t="shared" si="10"/>
        <v>1.1200000000000001</v>
      </c>
      <c r="J30">
        <f t="shared" si="11"/>
        <v>0.89285714285714279</v>
      </c>
      <c r="K30">
        <f t="shared" si="21"/>
        <v>0.11995206524543775</v>
      </c>
      <c r="L30" s="2">
        <v>27</v>
      </c>
      <c r="M30" s="6">
        <v>7.0498397000000004E-2</v>
      </c>
      <c r="Q30" s="4">
        <f t="shared" si="22"/>
        <v>25</v>
      </c>
      <c r="R30">
        <f t="shared" si="0"/>
        <v>50000</v>
      </c>
      <c r="S30">
        <f t="shared" si="1"/>
        <v>1215.5130348785337</v>
      </c>
      <c r="U30">
        <f t="shared" si="12"/>
        <v>7.0498397000000004E-2</v>
      </c>
      <c r="V30">
        <f t="shared" si="13"/>
        <v>0.01</v>
      </c>
      <c r="W30">
        <f t="shared" si="14"/>
        <v>0.43133894137383022</v>
      </c>
      <c r="X30">
        <f t="shared" si="15"/>
        <v>3.0408703930532011E-2</v>
      </c>
      <c r="Y30">
        <f t="shared" si="16"/>
        <v>4.3133894137383022E-3</v>
      </c>
      <c r="Z30">
        <f t="shared" si="17"/>
        <v>0.39661684802955988</v>
      </c>
      <c r="AB30">
        <f t="shared" si="18"/>
        <v>579.56294250578719</v>
      </c>
      <c r="AC30">
        <f t="shared" si="19"/>
        <v>482.09294863236852</v>
      </c>
      <c r="AE30">
        <f t="shared" si="2"/>
        <v>0</v>
      </c>
      <c r="AF30">
        <f t="shared" si="3"/>
        <v>0</v>
      </c>
      <c r="AG30">
        <f t="shared" si="3"/>
        <v>-9.9154212007389972</v>
      </c>
      <c r="AH30">
        <f t="shared" si="4"/>
        <v>-1520.4351965266005</v>
      </c>
      <c r="AI30">
        <f t="shared" si="23"/>
        <v>-1530.3506177273396</v>
      </c>
      <c r="AJ30">
        <f t="shared" si="6"/>
        <v>97.469993873418673</v>
      </c>
      <c r="AK30">
        <f t="shared" si="20"/>
        <v>40.569405975405104</v>
      </c>
      <c r="AL30">
        <f t="shared" si="7"/>
        <v>-1392.3112178785159</v>
      </c>
      <c r="AN30">
        <f t="shared" si="8"/>
        <v>0</v>
      </c>
      <c r="AO30">
        <f t="shared" si="8"/>
        <v>0</v>
      </c>
      <c r="AP30">
        <f t="shared" si="8"/>
        <v>-1.189375250807041</v>
      </c>
      <c r="AQ30">
        <f t="shared" si="8"/>
        <v>-182.37934189521874</v>
      </c>
      <c r="AR30">
        <f t="shared" si="8"/>
        <v>-183.56871714602579</v>
      </c>
      <c r="AS30">
        <f t="shared" si="8"/>
        <v>11.691727064576735</v>
      </c>
      <c r="AT30">
        <f t="shared" si="8"/>
        <v>4.866384032530445</v>
      </c>
      <c r="AU30">
        <f t="shared" si="8"/>
        <v>-167.01060604891865</v>
      </c>
      <c r="AW30">
        <v>27</v>
      </c>
      <c r="AX30">
        <f>IF(Z30&gt;0, (R30*SUMPRODUCT(K30:$K$98, X30:$X$98)-K30*$AZ$3)/Z30, 0)</f>
        <v>1215.5130348785337</v>
      </c>
    </row>
    <row r="31" spans="5:50" x14ac:dyDescent="0.25">
      <c r="E31">
        <v>2031</v>
      </c>
      <c r="F31" s="5">
        <v>3.5571999999999999E-2</v>
      </c>
      <c r="G31" s="5">
        <v>7.0000000000000007E-2</v>
      </c>
      <c r="H31" s="5">
        <f t="shared" si="9"/>
        <v>0.12000000000000001</v>
      </c>
      <c r="I31" s="5">
        <f t="shared" si="10"/>
        <v>1.1200000000000001</v>
      </c>
      <c r="J31">
        <f t="shared" si="11"/>
        <v>0.89285714285714279</v>
      </c>
      <c r="K31">
        <f t="shared" si="21"/>
        <v>0.10710005825485512</v>
      </c>
      <c r="L31" s="2">
        <v>28</v>
      </c>
      <c r="M31" s="6">
        <v>7.8701599999999997E-2</v>
      </c>
      <c r="Q31" s="4">
        <f t="shared" si="22"/>
        <v>25</v>
      </c>
      <c r="R31">
        <f t="shared" si="0"/>
        <v>50000</v>
      </c>
      <c r="S31">
        <f t="shared" si="1"/>
        <v>1078.0925685049301</v>
      </c>
      <c r="U31">
        <f t="shared" si="12"/>
        <v>7.8701599999999997E-2</v>
      </c>
      <c r="V31">
        <f t="shared" si="13"/>
        <v>0.01</v>
      </c>
      <c r="W31">
        <f t="shared" si="14"/>
        <v>0.39661684802955988</v>
      </c>
      <c r="X31">
        <f t="shared" si="15"/>
        <v>3.1214380526883207E-2</v>
      </c>
      <c r="Y31">
        <f t="shared" si="16"/>
        <v>3.9661684802955992E-3</v>
      </c>
      <c r="Z31">
        <f t="shared" si="17"/>
        <v>0.36143629902238111</v>
      </c>
      <c r="AB31">
        <f t="shared" si="18"/>
        <v>482.09294863236852</v>
      </c>
      <c r="AC31">
        <f t="shared" si="19"/>
        <v>389.66178796395479</v>
      </c>
      <c r="AE31">
        <f t="shared" si="2"/>
        <v>0</v>
      </c>
      <c r="AF31">
        <f t="shared" si="3"/>
        <v>0</v>
      </c>
      <c r="AG31">
        <f t="shared" si="3"/>
        <v>-9.0359074755595277</v>
      </c>
      <c r="AH31">
        <f t="shared" si="4"/>
        <v>-1560.7190263441603</v>
      </c>
      <c r="AI31">
        <f t="shared" si="23"/>
        <v>-1569.7549338197198</v>
      </c>
      <c r="AJ31">
        <f t="shared" si="6"/>
        <v>92.431160668413725</v>
      </c>
      <c r="AK31">
        <f t="shared" si="20"/>
        <v>33.746506404265801</v>
      </c>
      <c r="AL31">
        <f t="shared" si="7"/>
        <v>-1443.5772667470403</v>
      </c>
      <c r="AN31">
        <f t="shared" si="8"/>
        <v>0</v>
      </c>
      <c r="AO31">
        <f t="shared" si="8"/>
        <v>0</v>
      </c>
      <c r="AP31">
        <f t="shared" si="8"/>
        <v>-0.96774621701790631</v>
      </c>
      <c r="AQ31">
        <f t="shared" si="8"/>
        <v>-167.15309864092032</v>
      </c>
      <c r="AR31">
        <f t="shared" si="8"/>
        <v>-168.12084485793824</v>
      </c>
      <c r="AS31">
        <f t="shared" si="8"/>
        <v>9.8993826921509829</v>
      </c>
      <c r="AT31">
        <f t="shared" si="8"/>
        <v>3.6142528017947089</v>
      </c>
      <c r="AU31">
        <f t="shared" si="8"/>
        <v>-154.60720936399255</v>
      </c>
      <c r="AW31">
        <v>28</v>
      </c>
      <c r="AX31">
        <f>IF(Z31&gt;0, (R31*SUMPRODUCT(K31:$K$98, X31:$X$98)-K31*$AZ$3)/Z31, 0)</f>
        <v>1078.0925685049301</v>
      </c>
    </row>
    <row r="32" spans="5:50" x14ac:dyDescent="0.25">
      <c r="E32">
        <v>2032</v>
      </c>
      <c r="F32" s="5">
        <v>3.5571999999999999E-2</v>
      </c>
      <c r="G32" s="5">
        <v>7.0000000000000007E-2</v>
      </c>
      <c r="H32" s="5">
        <f t="shared" si="9"/>
        <v>0.12000000000000001</v>
      </c>
      <c r="I32" s="5">
        <f t="shared" si="10"/>
        <v>1.1200000000000001</v>
      </c>
      <c r="J32">
        <f t="shared" si="11"/>
        <v>0.89285714285714279</v>
      </c>
      <c r="K32">
        <f t="shared" si="21"/>
        <v>9.562505201326349E-2</v>
      </c>
      <c r="L32" s="2">
        <v>29</v>
      </c>
      <c r="M32" s="6">
        <v>8.8159118999999994E-2</v>
      </c>
      <c r="Q32" s="4">
        <f t="shared" si="22"/>
        <v>25</v>
      </c>
      <c r="R32">
        <f t="shared" si="0"/>
        <v>50000</v>
      </c>
      <c r="S32">
        <f t="shared" si="1"/>
        <v>929.01397491727266</v>
      </c>
      <c r="U32">
        <f t="shared" si="12"/>
        <v>8.8159118999999994E-2</v>
      </c>
      <c r="V32">
        <f t="shared" si="13"/>
        <v>0.01</v>
      </c>
      <c r="W32">
        <f t="shared" si="14"/>
        <v>0.36143629902238111</v>
      </c>
      <c r="X32">
        <f t="shared" si="15"/>
        <v>3.1863905696433679E-2</v>
      </c>
      <c r="Y32">
        <f t="shared" si="16"/>
        <v>3.6143629902238112E-3</v>
      </c>
      <c r="Z32">
        <f t="shared" si="17"/>
        <v>0.32595803033572363</v>
      </c>
      <c r="AB32">
        <f t="shared" si="18"/>
        <v>389.66178796395479</v>
      </c>
      <c r="AC32">
        <f t="shared" si="19"/>
        <v>302.81956541839554</v>
      </c>
      <c r="AE32">
        <f t="shared" si="2"/>
        <v>0</v>
      </c>
      <c r="AF32">
        <f t="shared" si="3"/>
        <v>0</v>
      </c>
      <c r="AG32">
        <f t="shared" si="3"/>
        <v>-8.1489507583930898</v>
      </c>
      <c r="AH32">
        <f t="shared" si="4"/>
        <v>-1593.195284821684</v>
      </c>
      <c r="AI32">
        <f t="shared" si="23"/>
        <v>-1601.3442355800771</v>
      </c>
      <c r="AJ32">
        <f t="shared" si="6"/>
        <v>86.842222545559252</v>
      </c>
      <c r="AK32">
        <f t="shared" si="20"/>
        <v>27.276325157476837</v>
      </c>
      <c r="AL32">
        <f t="shared" si="7"/>
        <v>-1487.2256878770411</v>
      </c>
      <c r="AN32">
        <f t="shared" si="8"/>
        <v>0</v>
      </c>
      <c r="AO32">
        <f t="shared" si="8"/>
        <v>0</v>
      </c>
      <c r="AP32">
        <f t="shared" si="8"/>
        <v>-0.77924384012486214</v>
      </c>
      <c r="AQ32">
        <f t="shared" si="8"/>
        <v>-152.34938197835967</v>
      </c>
      <c r="AR32">
        <f t="shared" si="8"/>
        <v>-153.12862581848452</v>
      </c>
      <c r="AS32">
        <f t="shared" si="8"/>
        <v>8.3042920478665074</v>
      </c>
      <c r="AT32">
        <f t="shared" si="8"/>
        <v>2.6083000119144097</v>
      </c>
      <c r="AU32">
        <f t="shared" si="8"/>
        <v>-142.21603375870362</v>
      </c>
      <c r="AW32">
        <v>29</v>
      </c>
      <c r="AX32">
        <f>IF(Z32&gt;0, (R32*SUMPRODUCT(K32:$K$98, X32:$X$98)-K32*$AZ$3)/Z32, 0)</f>
        <v>929.01397491727266</v>
      </c>
    </row>
    <row r="33" spans="5:50" x14ac:dyDescent="0.25">
      <c r="E33">
        <v>2033</v>
      </c>
      <c r="F33" s="5">
        <v>3.5571999999999999E-2</v>
      </c>
      <c r="G33" s="5">
        <v>7.0000000000000007E-2</v>
      </c>
      <c r="H33" s="5">
        <f t="shared" si="9"/>
        <v>0.12000000000000001</v>
      </c>
      <c r="I33" s="5">
        <f t="shared" si="10"/>
        <v>1.1200000000000001</v>
      </c>
      <c r="J33">
        <f t="shared" si="11"/>
        <v>0.89285714285714279</v>
      </c>
      <c r="K33">
        <f t="shared" si="21"/>
        <v>8.5379510726128108E-2</v>
      </c>
      <c r="L33" s="2">
        <v>30</v>
      </c>
      <c r="M33" s="6">
        <v>9.9426106E-2</v>
      </c>
      <c r="Q33" s="4">
        <f t="shared" si="22"/>
        <v>25</v>
      </c>
      <c r="R33">
        <f t="shared" si="0"/>
        <v>50000</v>
      </c>
      <c r="S33">
        <f t="shared" si="1"/>
        <v>765.36064956351004</v>
      </c>
      <c r="U33">
        <f t="shared" si="12"/>
        <v>9.9426106E-2</v>
      </c>
      <c r="V33">
        <f t="shared" si="13"/>
        <v>0.01</v>
      </c>
      <c r="W33">
        <f t="shared" si="14"/>
        <v>0.32595803033572363</v>
      </c>
      <c r="X33">
        <f t="shared" si="15"/>
        <v>3.2408737675710876E-2</v>
      </c>
      <c r="Y33">
        <f t="shared" si="16"/>
        <v>3.2595803033572362E-3</v>
      </c>
      <c r="Z33">
        <f t="shared" si="17"/>
        <v>0.29028971235665552</v>
      </c>
      <c r="AB33">
        <f t="shared" si="18"/>
        <v>302.81956541839554</v>
      </c>
      <c r="AC33">
        <f t="shared" si="19"/>
        <v>222.17632281089436</v>
      </c>
      <c r="AE33">
        <f t="shared" si="2"/>
        <v>0</v>
      </c>
      <c r="AF33">
        <f t="shared" si="3"/>
        <v>0</v>
      </c>
      <c r="AG33">
        <f t="shared" si="3"/>
        <v>-7.2572428089163878</v>
      </c>
      <c r="AH33">
        <f t="shared" si="4"/>
        <v>-1620.4368837855438</v>
      </c>
      <c r="AI33">
        <f t="shared" si="23"/>
        <v>-1627.6941265944602</v>
      </c>
      <c r="AJ33">
        <f t="shared" si="6"/>
        <v>80.643242607501179</v>
      </c>
      <c r="AK33">
        <f t="shared" si="20"/>
        <v>21.197369579287688</v>
      </c>
      <c r="AL33">
        <f t="shared" si="7"/>
        <v>-1525.8535144076714</v>
      </c>
      <c r="AN33">
        <f t="shared" si="8"/>
        <v>0</v>
      </c>
      <c r="AO33">
        <f t="shared" si="8"/>
        <v>0</v>
      </c>
      <c r="AP33">
        <f t="shared" si="8"/>
        <v>-0.61961984024599281</v>
      </c>
      <c r="AQ33">
        <f t="shared" si="8"/>
        <v>-138.35210830018144</v>
      </c>
      <c r="AR33">
        <f t="shared" si="8"/>
        <v>-138.97172814042744</v>
      </c>
      <c r="AS33">
        <f t="shared" si="8"/>
        <v>6.885280597196898</v>
      </c>
      <c r="AT33">
        <f t="shared" si="8"/>
        <v>1.8098210433604949</v>
      </c>
      <c r="AU33">
        <f t="shared" si="8"/>
        <v>-130.27662649987005</v>
      </c>
      <c r="AW33">
        <v>30</v>
      </c>
      <c r="AX33">
        <f>IF(Z33&gt;0, (R33*SUMPRODUCT(K33:$K$98, X33:$X$98)-K33*$AZ$3)/Z33, 0)</f>
        <v>765.36064956351004</v>
      </c>
    </row>
    <row r="34" spans="5:50" x14ac:dyDescent="0.25">
      <c r="E34">
        <v>2034</v>
      </c>
      <c r="F34" s="5">
        <v>3.5571999999999999E-2</v>
      </c>
      <c r="G34" s="5">
        <v>7.0000000000000007E-2</v>
      </c>
      <c r="H34" s="5">
        <f t="shared" si="9"/>
        <v>0.12000000000000001</v>
      </c>
      <c r="I34" s="5">
        <f t="shared" si="10"/>
        <v>1.1200000000000001</v>
      </c>
      <c r="J34">
        <f t="shared" si="11"/>
        <v>0.89285714285714279</v>
      </c>
      <c r="K34">
        <f t="shared" si="21"/>
        <v>7.6231706005471522E-2</v>
      </c>
      <c r="L34" s="2">
        <v>31</v>
      </c>
      <c r="M34" s="6">
        <v>0.112419382</v>
      </c>
      <c r="Q34" s="4">
        <f t="shared" si="22"/>
        <v>25</v>
      </c>
      <c r="R34">
        <f t="shared" si="0"/>
        <v>50000</v>
      </c>
      <c r="S34">
        <f t="shared" si="1"/>
        <v>580.35732953336662</v>
      </c>
      <c r="U34">
        <f t="shared" si="12"/>
        <v>0.112419382</v>
      </c>
      <c r="V34">
        <f t="shared" si="13"/>
        <v>0.01</v>
      </c>
      <c r="W34">
        <f t="shared" si="14"/>
        <v>0.29028971235665552</v>
      </c>
      <c r="X34">
        <f t="shared" si="15"/>
        <v>3.2634190064092974E-2</v>
      </c>
      <c r="Y34">
        <f t="shared" si="16"/>
        <v>2.9028971235665552E-3</v>
      </c>
      <c r="Z34">
        <f t="shared" si="17"/>
        <v>0.25475262516899599</v>
      </c>
      <c r="AB34">
        <f t="shared" si="18"/>
        <v>222.17632281089436</v>
      </c>
      <c r="AC34">
        <f t="shared" si="19"/>
        <v>147.84755323469324</v>
      </c>
      <c r="AE34">
        <f t="shared" si="2"/>
        <v>0</v>
      </c>
      <c r="AF34">
        <f t="shared" si="3"/>
        <v>0</v>
      </c>
      <c r="AG34">
        <f t="shared" si="3"/>
        <v>-6.3688156292248994</v>
      </c>
      <c r="AH34">
        <f t="shared" si="4"/>
        <v>-1631.7095032046486</v>
      </c>
      <c r="AI34">
        <f t="shared" si="23"/>
        <v>-1638.0783188338735</v>
      </c>
      <c r="AJ34">
        <f t="shared" si="6"/>
        <v>74.328769576201125</v>
      </c>
      <c r="AK34">
        <f t="shared" si="20"/>
        <v>15.552342596762607</v>
      </c>
      <c r="AL34">
        <f t="shared" si="7"/>
        <v>-1548.1972066609096</v>
      </c>
      <c r="AN34">
        <f t="shared" si="8"/>
        <v>0</v>
      </c>
      <c r="AO34">
        <f t="shared" si="8"/>
        <v>0</v>
      </c>
      <c r="AP34">
        <f t="shared" si="8"/>
        <v>-0.48550568065012467</v>
      </c>
      <c r="AQ34">
        <f t="shared" si="8"/>
        <v>-124.38799913463076</v>
      </c>
      <c r="AR34">
        <f t="shared" si="8"/>
        <v>-124.87350481528088</v>
      </c>
      <c r="AS34">
        <f t="shared" si="8"/>
        <v>5.6662089100814006</v>
      </c>
      <c r="AT34">
        <f t="shared" si="8"/>
        <v>1.1855816085327786</v>
      </c>
      <c r="AU34">
        <f t="shared" ref="AU34:AU79" si="24">AL34*$K34</f>
        <v>-118.0217142966667</v>
      </c>
      <c r="AW34">
        <v>31</v>
      </c>
      <c r="AX34">
        <f>IF(Z34&gt;0, (R34*SUMPRODUCT(K34:$K$98, X34:$X$98)-K34*$AZ$3)/Z34, 0)</f>
        <v>580.35732953336662</v>
      </c>
    </row>
    <row r="35" spans="5:50" x14ac:dyDescent="0.25">
      <c r="E35">
        <v>2035</v>
      </c>
      <c r="F35" s="5">
        <v>3.5571999999999999E-2</v>
      </c>
      <c r="G35" s="5">
        <v>7.0000000000000007E-2</v>
      </c>
      <c r="H35" s="5">
        <f t="shared" si="9"/>
        <v>0.12000000000000001</v>
      </c>
      <c r="I35" s="5">
        <f t="shared" si="10"/>
        <v>1.1200000000000001</v>
      </c>
      <c r="J35">
        <f t="shared" si="11"/>
        <v>0.89285714285714279</v>
      </c>
      <c r="K35">
        <f t="shared" si="21"/>
        <v>6.8064023219171002E-2</v>
      </c>
      <c r="L35" s="2">
        <v>32</v>
      </c>
      <c r="M35" s="6">
        <v>0.12734142500000001</v>
      </c>
      <c r="Q35" s="4">
        <f t="shared" si="22"/>
        <v>25</v>
      </c>
      <c r="R35">
        <f t="shared" si="0"/>
        <v>50000</v>
      </c>
      <c r="S35">
        <f t="shared" si="1"/>
        <v>366.86196342019275</v>
      </c>
      <c r="U35">
        <f t="shared" si="12"/>
        <v>0.12734142500000001</v>
      </c>
      <c r="V35">
        <f t="shared" si="13"/>
        <v>0.01</v>
      </c>
      <c r="W35">
        <f t="shared" si="14"/>
        <v>0.25475262516899599</v>
      </c>
      <c r="X35">
        <f t="shared" si="15"/>
        <v>3.2440562311510816E-2</v>
      </c>
      <c r="Y35">
        <f t="shared" si="16"/>
        <v>2.5475262516899602E-3</v>
      </c>
      <c r="Z35">
        <f t="shared" si="17"/>
        <v>0.2197645366057952</v>
      </c>
      <c r="AB35">
        <f t="shared" si="18"/>
        <v>147.84755323469324</v>
      </c>
      <c r="AC35">
        <f t="shared" si="19"/>
        <v>80.623249389330851</v>
      </c>
      <c r="AE35">
        <f t="shared" si="2"/>
        <v>0</v>
      </c>
      <c r="AF35">
        <f t="shared" ref="AF35:AG66" si="25">-$Z35*P35</f>
        <v>0</v>
      </c>
      <c r="AG35">
        <f t="shared" si="25"/>
        <v>-5.4941134151448798</v>
      </c>
      <c r="AH35">
        <f t="shared" si="4"/>
        <v>-1622.0281155755408</v>
      </c>
      <c r="AI35">
        <f t="shared" si="23"/>
        <v>-1627.5222289906858</v>
      </c>
      <c r="AJ35">
        <f t="shared" si="6"/>
        <v>67.224303845362385</v>
      </c>
      <c r="AK35">
        <f t="shared" si="20"/>
        <v>10.349328726428528</v>
      </c>
      <c r="AL35">
        <f t="shared" si="7"/>
        <v>-1549.948596418895</v>
      </c>
      <c r="AN35">
        <f t="shared" ref="AN35:AT66" si="26">AE35*$K35</f>
        <v>0</v>
      </c>
      <c r="AO35">
        <f t="shared" si="26"/>
        <v>0</v>
      </c>
      <c r="AP35">
        <f t="shared" si="26"/>
        <v>-0.37395146305717997</v>
      </c>
      <c r="AQ35">
        <f t="shared" si="26"/>
        <v>-110.40175932068179</v>
      </c>
      <c r="AR35">
        <f t="shared" si="26"/>
        <v>-110.77571078373899</v>
      </c>
      <c r="AS35">
        <f t="shared" si="26"/>
        <v>4.5755565778233516</v>
      </c>
      <c r="AT35">
        <f t="shared" si="26"/>
        <v>0.70441695073846478</v>
      </c>
      <c r="AU35">
        <f t="shared" si="24"/>
        <v>-105.49573725517718</v>
      </c>
      <c r="AW35">
        <v>32</v>
      </c>
      <c r="AX35">
        <f>IF(Z35&gt;0, (R35*SUMPRODUCT(K35:$K$98, X35:$X$98)-K35*$AZ$3)/Z35, 0)</f>
        <v>366.86196342019275</v>
      </c>
    </row>
    <row r="36" spans="5:50" x14ac:dyDescent="0.25">
      <c r="E36">
        <v>2036</v>
      </c>
      <c r="F36" s="5">
        <v>3.5571999999999999E-2</v>
      </c>
      <c r="G36" s="5">
        <v>7.0000000000000007E-2</v>
      </c>
      <c r="H36" s="5">
        <f t="shared" si="9"/>
        <v>0.12000000000000001</v>
      </c>
      <c r="I36" s="5">
        <f t="shared" si="10"/>
        <v>1.1200000000000001</v>
      </c>
      <c r="J36">
        <f t="shared" si="11"/>
        <v>0.89285714285714279</v>
      </c>
      <c r="K36">
        <f t="shared" si="21"/>
        <v>6.0771449302831244E-2</v>
      </c>
      <c r="L36" s="2">
        <v>33</v>
      </c>
      <c r="M36" s="6">
        <v>0.14457818</v>
      </c>
      <c r="Q36" s="4">
        <f t="shared" si="22"/>
        <v>25</v>
      </c>
      <c r="R36">
        <f t="shared" si="0"/>
        <v>50000</v>
      </c>
      <c r="S36">
        <f t="shared" si="1"/>
        <v>114.43068183110788</v>
      </c>
      <c r="U36">
        <f t="shared" si="12"/>
        <v>0.14457818</v>
      </c>
      <c r="V36">
        <f t="shared" si="13"/>
        <v>0.01</v>
      </c>
      <c r="W36">
        <f t="shared" si="14"/>
        <v>0.2197645366057952</v>
      </c>
      <c r="X36">
        <f t="shared" si="15"/>
        <v>3.177315673100925E-2</v>
      </c>
      <c r="Y36">
        <f t="shared" si="16"/>
        <v>2.197645366057952E-3</v>
      </c>
      <c r="Z36">
        <f t="shared" si="17"/>
        <v>0.18579373450872799</v>
      </c>
      <c r="AB36">
        <f t="shared" si="18"/>
        <v>80.623249389330851</v>
      </c>
      <c r="AC36">
        <f t="shared" si="19"/>
        <v>21.260503719781582</v>
      </c>
      <c r="AE36">
        <f t="shared" si="2"/>
        <v>0</v>
      </c>
      <c r="AF36">
        <f t="shared" si="25"/>
        <v>0</v>
      </c>
      <c r="AG36">
        <f t="shared" si="25"/>
        <v>-4.6448433627182002</v>
      </c>
      <c r="AH36">
        <f t="shared" si="4"/>
        <v>-1588.6578365504624</v>
      </c>
      <c r="AI36">
        <f t="shared" si="23"/>
        <v>-1593.3026799131806</v>
      </c>
      <c r="AJ36">
        <f t="shared" si="6"/>
        <v>59.36274566954927</v>
      </c>
      <c r="AK36">
        <f t="shared" si="20"/>
        <v>5.6436274572531602</v>
      </c>
      <c r="AL36">
        <f t="shared" si="7"/>
        <v>-1528.2963067863782</v>
      </c>
      <c r="AN36">
        <f t="shared" si="26"/>
        <v>0</v>
      </c>
      <c r="AO36">
        <f t="shared" si="26"/>
        <v>0</v>
      </c>
      <c r="AP36">
        <f t="shared" si="26"/>
        <v>-0.28227386293702128</v>
      </c>
      <c r="AQ36">
        <f t="shared" si="26"/>
        <v>-96.545039173471991</v>
      </c>
      <c r="AR36">
        <f t="shared" si="26"/>
        <v>-96.827313036409009</v>
      </c>
      <c r="AS36">
        <f t="shared" si="26"/>
        <v>3.6075600889338784</v>
      </c>
      <c r="AT36">
        <f t="shared" si="26"/>
        <v>0.34297141990252683</v>
      </c>
      <c r="AU36">
        <f t="shared" si="24"/>
        <v>-92.876781527572604</v>
      </c>
      <c r="AW36">
        <v>33</v>
      </c>
      <c r="AX36">
        <f>IF(Z36&gt;0, (R36*SUMPRODUCT(K36:$K$98, X36:$X$98)-K36*$AZ$3)/Z36, 0)</f>
        <v>114.43068183110788</v>
      </c>
    </row>
    <row r="37" spans="5:50" x14ac:dyDescent="0.25">
      <c r="E37">
        <v>2037</v>
      </c>
      <c r="F37" s="5">
        <v>3.5571999999999999E-2</v>
      </c>
      <c r="G37" s="5">
        <v>7.0000000000000007E-2</v>
      </c>
      <c r="H37" s="5">
        <f t="shared" si="9"/>
        <v>0.12000000000000001</v>
      </c>
      <c r="I37" s="5">
        <f t="shared" si="10"/>
        <v>1.1200000000000001</v>
      </c>
      <c r="J37">
        <f t="shared" si="11"/>
        <v>0.89285714285714279</v>
      </c>
      <c r="K37">
        <f t="shared" si="21"/>
        <v>5.4260222591813609E-2</v>
      </c>
      <c r="L37" s="2">
        <v>34</v>
      </c>
      <c r="M37" s="6">
        <v>0.16385111999999999</v>
      </c>
      <c r="Q37" s="4">
        <f t="shared" si="22"/>
        <v>25</v>
      </c>
      <c r="R37">
        <f t="shared" si="0"/>
        <v>50000</v>
      </c>
      <c r="S37">
        <f t="shared" si="1"/>
        <v>-193.5849338304638</v>
      </c>
      <c r="U37">
        <f t="shared" si="12"/>
        <v>0.16385111999999999</v>
      </c>
      <c r="V37">
        <f t="shared" si="13"/>
        <v>0.01</v>
      </c>
      <c r="W37">
        <f t="shared" si="14"/>
        <v>0.18579373450872799</v>
      </c>
      <c r="X37">
        <f t="shared" si="15"/>
        <v>3.044251148823773E-2</v>
      </c>
      <c r="Y37">
        <f t="shared" si="16"/>
        <v>1.85793734508728E-3</v>
      </c>
      <c r="Z37">
        <f t="shared" si="17"/>
        <v>0.15349328567540299</v>
      </c>
      <c r="AB37">
        <f t="shared" si="18"/>
        <v>21.260503719781582</v>
      </c>
      <c r="AC37">
        <f t="shared" si="19"/>
        <v>-29.713987550893364</v>
      </c>
      <c r="AE37">
        <f t="shared" si="2"/>
        <v>0</v>
      </c>
      <c r="AF37">
        <f t="shared" si="25"/>
        <v>0</v>
      </c>
      <c r="AG37">
        <f t="shared" si="25"/>
        <v>-3.8373321418850748</v>
      </c>
      <c r="AH37">
        <f t="shared" si="4"/>
        <v>-1522.1255744118864</v>
      </c>
      <c r="AI37">
        <f t="shared" si="23"/>
        <v>-1525.9629065537715</v>
      </c>
      <c r="AJ37">
        <f t="shared" si="6"/>
        <v>50.974491270674946</v>
      </c>
      <c r="AK37">
        <f t="shared" si="20"/>
        <v>1.4882352603847109</v>
      </c>
      <c r="AL37">
        <f t="shared" si="7"/>
        <v>-1473.5001800227119</v>
      </c>
      <c r="AN37">
        <f t="shared" si="26"/>
        <v>0</v>
      </c>
      <c r="AO37">
        <f t="shared" si="26"/>
        <v>0</v>
      </c>
      <c r="AP37">
        <f t="shared" si="26"/>
        <v>-0.20821449617740503</v>
      </c>
      <c r="AQ37">
        <f t="shared" si="26"/>
        <v>-82.590872480281107</v>
      </c>
      <c r="AR37">
        <f t="shared" si="26"/>
        <v>-82.799086976458511</v>
      </c>
      <c r="AS37">
        <f t="shared" si="26"/>
        <v>2.7658872428512824</v>
      </c>
      <c r="AT37">
        <f t="shared" si="26"/>
        <v>8.0751976497460104E-2</v>
      </c>
      <c r="AU37">
        <f t="shared" si="24"/>
        <v>-79.952447757109766</v>
      </c>
      <c r="AW37">
        <v>34</v>
      </c>
      <c r="AX37">
        <f>IF(Z37&gt;0, (R37*SUMPRODUCT(K37:$K$98, X37:$X$98)-K37*$AZ$3)/Z37, 0)</f>
        <v>-193.5849338304638</v>
      </c>
    </row>
    <row r="38" spans="5:50" x14ac:dyDescent="0.25">
      <c r="E38">
        <v>2038</v>
      </c>
      <c r="F38" s="5">
        <v>3.5571999999999999E-2</v>
      </c>
      <c r="G38" s="5">
        <v>7.0000000000000007E-2</v>
      </c>
      <c r="H38" s="5">
        <f t="shared" si="9"/>
        <v>0.12000000000000001</v>
      </c>
      <c r="I38" s="5">
        <f t="shared" si="10"/>
        <v>1.1200000000000001</v>
      </c>
      <c r="J38">
        <f t="shared" si="11"/>
        <v>0.89285714285714279</v>
      </c>
      <c r="K38">
        <f t="shared" si="21"/>
        <v>4.8446627314119292E-2</v>
      </c>
      <c r="L38" s="2">
        <v>35</v>
      </c>
      <c r="M38" s="6">
        <v>0.185300933</v>
      </c>
      <c r="Q38" s="4">
        <f t="shared" si="22"/>
        <v>25</v>
      </c>
      <c r="R38">
        <f t="shared" si="0"/>
        <v>50000</v>
      </c>
      <c r="S38">
        <f t="shared" si="1"/>
        <v>-579.81902446689116</v>
      </c>
      <c r="U38">
        <f t="shared" si="12"/>
        <v>0.185300933</v>
      </c>
      <c r="V38">
        <f t="shared" si="13"/>
        <v>0.01</v>
      </c>
      <c r="W38">
        <f t="shared" si="14"/>
        <v>0.15349328567540299</v>
      </c>
      <c r="X38">
        <f t="shared" si="15"/>
        <v>2.844244904488771E-2</v>
      </c>
      <c r="Y38">
        <f t="shared" si="16"/>
        <v>1.5349328567540298E-3</v>
      </c>
      <c r="Z38">
        <f t="shared" si="17"/>
        <v>0.12351590377376125</v>
      </c>
      <c r="AB38">
        <f t="shared" si="18"/>
        <v>-29.713987550893364</v>
      </c>
      <c r="AC38">
        <f t="shared" si="19"/>
        <v>-71.616870832248651</v>
      </c>
      <c r="AE38">
        <f t="shared" si="2"/>
        <v>0</v>
      </c>
      <c r="AF38">
        <f t="shared" si="25"/>
        <v>0</v>
      </c>
      <c r="AG38">
        <f t="shared" si="25"/>
        <v>-3.0878975943440312</v>
      </c>
      <c r="AH38">
        <f t="shared" si="4"/>
        <v>-1422.1224522443854</v>
      </c>
      <c r="AI38">
        <f t="shared" si="23"/>
        <v>-1425.2103498387294</v>
      </c>
      <c r="AJ38">
        <f t="shared" si="6"/>
        <v>41.902883281355287</v>
      </c>
      <c r="AK38">
        <f t="shared" si="20"/>
        <v>-2.0799791285625355</v>
      </c>
      <c r="AL38">
        <f t="shared" si="7"/>
        <v>-1385.3874456859367</v>
      </c>
      <c r="AN38">
        <f t="shared" si="26"/>
        <v>0</v>
      </c>
      <c r="AO38">
        <f t="shared" si="26"/>
        <v>0</v>
      </c>
      <c r="AP38">
        <f t="shared" si="26"/>
        <v>-0.14959822393735078</v>
      </c>
      <c r="AQ38">
        <f t="shared" si="26"/>
        <v>-68.897036438925156</v>
      </c>
      <c r="AR38">
        <f t="shared" si="26"/>
        <v>-69.046634662862502</v>
      </c>
      <c r="AS38">
        <f t="shared" si="26"/>
        <v>2.0300533697188596</v>
      </c>
      <c r="AT38">
        <f t="shared" si="26"/>
        <v>-0.10076797366261578</v>
      </c>
      <c r="AU38">
        <f t="shared" si="24"/>
        <v>-67.117349266806258</v>
      </c>
      <c r="AW38">
        <v>35</v>
      </c>
      <c r="AX38">
        <f>IF(Z38&gt;0, (R38*SUMPRODUCT(K38:$K$98, X38:$X$98)-K38*$AZ$3)/Z38, 0)</f>
        <v>-579.81902446689116</v>
      </c>
    </row>
    <row r="39" spans="5:50" x14ac:dyDescent="0.25">
      <c r="E39">
        <v>2039</v>
      </c>
      <c r="F39" s="5">
        <v>3.5571999999999999E-2</v>
      </c>
      <c r="G39" s="5">
        <v>7.0000000000000007E-2</v>
      </c>
      <c r="H39" s="5">
        <f t="shared" si="9"/>
        <v>0.12000000000000001</v>
      </c>
      <c r="I39" s="5">
        <f t="shared" si="10"/>
        <v>1.1200000000000001</v>
      </c>
      <c r="J39">
        <f t="shared" si="11"/>
        <v>0.89285714285714279</v>
      </c>
      <c r="K39">
        <f t="shared" si="21"/>
        <v>4.3255917244749365E-2</v>
      </c>
      <c r="L39" s="2">
        <v>36</v>
      </c>
      <c r="M39" s="6">
        <v>0.20871278500000001</v>
      </c>
      <c r="Q39" s="4">
        <f t="shared" si="22"/>
        <v>25</v>
      </c>
      <c r="R39">
        <f t="shared" si="0"/>
        <v>50000</v>
      </c>
      <c r="S39">
        <f t="shared" si="1"/>
        <v>-1079.6252624322146</v>
      </c>
      <c r="U39">
        <f t="shared" si="12"/>
        <v>0.20871278500000001</v>
      </c>
      <c r="V39">
        <f t="shared" si="13"/>
        <v>0.01</v>
      </c>
      <c r="W39">
        <f t="shared" si="14"/>
        <v>0.12351590377376125</v>
      </c>
      <c r="X39">
        <f t="shared" si="15"/>
        <v>2.5779348268413722E-2</v>
      </c>
      <c r="Y39">
        <f t="shared" si="16"/>
        <v>1.2351590377376125E-3</v>
      </c>
      <c r="Z39">
        <f t="shared" si="17"/>
        <v>9.6501396467609898E-2</v>
      </c>
      <c r="AB39">
        <f t="shared" si="18"/>
        <v>-71.616870832248651</v>
      </c>
      <c r="AC39">
        <f t="shared" si="19"/>
        <v>-104.18534548641853</v>
      </c>
      <c r="AE39">
        <f t="shared" si="2"/>
        <v>0</v>
      </c>
      <c r="AF39">
        <f t="shared" si="25"/>
        <v>0</v>
      </c>
      <c r="AG39">
        <f t="shared" si="25"/>
        <v>-2.4125349116902473</v>
      </c>
      <c r="AH39">
        <f t="shared" si="4"/>
        <v>-1288.9674134206862</v>
      </c>
      <c r="AI39">
        <f t="shared" si="23"/>
        <v>-1291.3799483323764</v>
      </c>
      <c r="AJ39">
        <f t="shared" si="6"/>
        <v>32.568474654169876</v>
      </c>
      <c r="AK39">
        <f t="shared" si="20"/>
        <v>-5.0131809582574061</v>
      </c>
      <c r="AL39">
        <f t="shared" si="7"/>
        <v>-1263.8246546364639</v>
      </c>
      <c r="AN39">
        <f t="shared" si="26"/>
        <v>0</v>
      </c>
      <c r="AO39">
        <f t="shared" si="26"/>
        <v>0</v>
      </c>
      <c r="AP39">
        <f t="shared" si="26"/>
        <v>-0.10435641049014205</v>
      </c>
      <c r="AQ39">
        <f t="shared" si="26"/>
        <v>-55.755467766103841</v>
      </c>
      <c r="AR39">
        <f t="shared" si="26"/>
        <v>-55.859824176593989</v>
      </c>
      <c r="AS39">
        <f t="shared" si="26"/>
        <v>1.4087792444284892</v>
      </c>
      <c r="AT39">
        <f t="shared" si="26"/>
        <v>-0.21684974066333568</v>
      </c>
      <c r="AU39">
        <f t="shared" si="24"/>
        <v>-54.66789467282883</v>
      </c>
      <c r="AW39">
        <v>36</v>
      </c>
      <c r="AX39">
        <f>IF(Z39&gt;0, (R39*SUMPRODUCT(K39:$K$98, X39:$X$98)-K39*$AZ$3)/Z39, 0)</f>
        <v>-1079.6252624322146</v>
      </c>
    </row>
    <row r="40" spans="5:50" x14ac:dyDescent="0.25">
      <c r="E40">
        <v>2040</v>
      </c>
      <c r="F40" s="5">
        <v>3.5571999999999999E-2</v>
      </c>
      <c r="G40" s="5">
        <v>7.0000000000000007E-2</v>
      </c>
      <c r="H40" s="5">
        <f t="shared" si="9"/>
        <v>0.12000000000000001</v>
      </c>
      <c r="I40" s="5">
        <f t="shared" si="10"/>
        <v>1.1200000000000001</v>
      </c>
      <c r="J40">
        <f t="shared" si="11"/>
        <v>0.89285714285714279</v>
      </c>
      <c r="K40">
        <f t="shared" si="21"/>
        <v>3.8621354682811929E-2</v>
      </c>
      <c r="L40" s="2">
        <v>37</v>
      </c>
      <c r="M40" s="6">
        <v>0.23444695300000001</v>
      </c>
      <c r="Q40" s="4">
        <f t="shared" si="22"/>
        <v>25</v>
      </c>
      <c r="R40">
        <f t="shared" si="0"/>
        <v>50000</v>
      </c>
      <c r="S40">
        <f t="shared" si="1"/>
        <v>-1748.7482174651161</v>
      </c>
      <c r="U40">
        <f t="shared" si="12"/>
        <v>0.23444695300000001</v>
      </c>
      <c r="V40">
        <f t="shared" si="13"/>
        <v>0.01</v>
      </c>
      <c r="W40">
        <f t="shared" si="14"/>
        <v>9.6501396467609898E-2</v>
      </c>
      <c r="X40">
        <f t="shared" si="15"/>
        <v>2.2624458362076105E-2</v>
      </c>
      <c r="Y40">
        <f t="shared" si="16"/>
        <v>9.6501396467609901E-4</v>
      </c>
      <c r="Z40">
        <f t="shared" si="17"/>
        <v>7.291192414085769E-2</v>
      </c>
      <c r="AB40">
        <f t="shared" si="18"/>
        <v>-104.18534548641853</v>
      </c>
      <c r="AC40">
        <f t="shared" si="19"/>
        <v>-127.50459737327665</v>
      </c>
      <c r="AE40">
        <f t="shared" si="2"/>
        <v>0</v>
      </c>
      <c r="AF40">
        <f t="shared" si="25"/>
        <v>0</v>
      </c>
      <c r="AG40">
        <f t="shared" si="25"/>
        <v>-1.8227981035214422</v>
      </c>
      <c r="AH40">
        <f t="shared" si="4"/>
        <v>-1131.2229181038053</v>
      </c>
      <c r="AI40">
        <f t="shared" si="23"/>
        <v>-1133.0457162073267</v>
      </c>
      <c r="AJ40">
        <f t="shared" si="6"/>
        <v>23.319251886858126</v>
      </c>
      <c r="AK40">
        <f t="shared" si="20"/>
        <v>-7.2929741840492976</v>
      </c>
      <c r="AL40">
        <f t="shared" si="7"/>
        <v>-1117.0194385045179</v>
      </c>
      <c r="AN40">
        <f t="shared" si="26"/>
        <v>0</v>
      </c>
      <c r="AO40">
        <f t="shared" si="26"/>
        <v>0</v>
      </c>
      <c r="AP40">
        <f t="shared" si="26"/>
        <v>-7.0398932071258552E-2</v>
      </c>
      <c r="AQ40">
        <f t="shared" si="26"/>
        <v>-43.689361545412581</v>
      </c>
      <c r="AR40">
        <f t="shared" si="26"/>
        <v>-43.75976047748383</v>
      </c>
      <c r="AS40">
        <f t="shared" si="26"/>
        <v>0.90062109806017898</v>
      </c>
      <c r="AT40">
        <f t="shared" si="26"/>
        <v>-0.28166454265475882</v>
      </c>
      <c r="AU40">
        <f t="shared" si="24"/>
        <v>-43.140803922078412</v>
      </c>
      <c r="AW40">
        <v>37</v>
      </c>
      <c r="AX40">
        <f>IF(Z40&gt;0, (R40*SUMPRODUCT(K40:$K$98, X40:$X$98)-K40*$AZ$3)/Z40, 0)</f>
        <v>-1748.7482174651161</v>
      </c>
    </row>
    <row r="41" spans="5:50" x14ac:dyDescent="0.25">
      <c r="E41">
        <v>2041</v>
      </c>
      <c r="F41" s="5">
        <v>3.5571999999999999E-2</v>
      </c>
      <c r="G41" s="5">
        <v>7.0000000000000007E-2</v>
      </c>
      <c r="H41" s="5">
        <f t="shared" si="9"/>
        <v>0.12000000000000001</v>
      </c>
      <c r="I41" s="5">
        <f t="shared" si="10"/>
        <v>1.1200000000000001</v>
      </c>
      <c r="J41">
        <f t="shared" si="11"/>
        <v>0.89285714285714279</v>
      </c>
      <c r="K41">
        <f t="shared" si="21"/>
        <v>3.4483352395367789E-2</v>
      </c>
      <c r="L41" s="2">
        <v>38</v>
      </c>
      <c r="M41" s="6">
        <v>0.26339700100000002</v>
      </c>
      <c r="Q41" s="4">
        <f t="shared" si="22"/>
        <v>25</v>
      </c>
      <c r="R41">
        <f t="shared" si="0"/>
        <v>50000</v>
      </c>
      <c r="S41">
        <f t="shared" si="1"/>
        <v>-2684.7557631963573</v>
      </c>
      <c r="U41">
        <f t="shared" si="12"/>
        <v>0.26339700100000002</v>
      </c>
      <c r="V41">
        <f t="shared" si="13"/>
        <v>0.01</v>
      </c>
      <c r="W41">
        <f t="shared" si="14"/>
        <v>7.291192414085769E-2</v>
      </c>
      <c r="X41">
        <f t="shared" si="15"/>
        <v>1.920478215584142E-2</v>
      </c>
      <c r="Y41">
        <f t="shared" si="16"/>
        <v>7.2911924140857691E-4</v>
      </c>
      <c r="Z41">
        <f t="shared" si="17"/>
        <v>5.2978022743607696E-2</v>
      </c>
      <c r="AB41">
        <f t="shared" si="18"/>
        <v>-127.50459737327665</v>
      </c>
      <c r="AC41">
        <f t="shared" si="19"/>
        <v>-142.23305188364844</v>
      </c>
      <c r="AE41">
        <f t="shared" si="2"/>
        <v>0</v>
      </c>
      <c r="AF41">
        <f t="shared" si="25"/>
        <v>0</v>
      </c>
      <c r="AG41">
        <f t="shared" si="25"/>
        <v>-1.3244505685901924</v>
      </c>
      <c r="AH41">
        <f t="shared" si="4"/>
        <v>-960.23910779207097</v>
      </c>
      <c r="AI41">
        <f t="shared" si="23"/>
        <v>-961.5635583606612</v>
      </c>
      <c r="AJ41">
        <f t="shared" si="6"/>
        <v>14.72845451037179</v>
      </c>
      <c r="AK41">
        <f t="shared" si="20"/>
        <v>-8.925321816129367</v>
      </c>
      <c r="AL41">
        <f t="shared" si="7"/>
        <v>-955.76042566641877</v>
      </c>
      <c r="AN41">
        <f t="shared" si="26"/>
        <v>0</v>
      </c>
      <c r="AO41">
        <f t="shared" si="26"/>
        <v>0</v>
      </c>
      <c r="AP41">
        <f t="shared" si="26"/>
        <v>-4.5671495686940844E-2</v>
      </c>
      <c r="AQ41">
        <f t="shared" si="26"/>
        <v>-33.112263537807536</v>
      </c>
      <c r="AR41">
        <f t="shared" si="26"/>
        <v>-33.157935033494482</v>
      </c>
      <c r="AS41">
        <f t="shared" si="26"/>
        <v>0.50788648712029461</v>
      </c>
      <c r="AT41">
        <f t="shared" si="26"/>
        <v>-0.30777501742765301</v>
      </c>
      <c r="AU41">
        <f t="shared" si="24"/>
        <v>-32.957823563801838</v>
      </c>
      <c r="AW41">
        <v>38</v>
      </c>
      <c r="AX41">
        <f>IF(Z41&gt;0, (R41*SUMPRODUCT(K41:$K$98, X41:$X$98)-K41*$AZ$3)/Z41, 0)</f>
        <v>-2684.7557631963573</v>
      </c>
    </row>
    <row r="42" spans="5:50" x14ac:dyDescent="0.25">
      <c r="E42">
        <v>2042</v>
      </c>
      <c r="F42" s="5">
        <v>3.5571999999999999E-2</v>
      </c>
      <c r="G42" s="5">
        <v>7.0000000000000007E-2</v>
      </c>
      <c r="H42" s="5">
        <f t="shared" si="9"/>
        <v>0.12000000000000001</v>
      </c>
      <c r="I42" s="5">
        <f t="shared" si="10"/>
        <v>1.1200000000000001</v>
      </c>
      <c r="J42">
        <f t="shared" si="11"/>
        <v>0.89285714285714279</v>
      </c>
      <c r="K42">
        <f t="shared" si="21"/>
        <v>3.0788707495864095E-2</v>
      </c>
      <c r="L42" s="2">
        <v>39</v>
      </c>
      <c r="M42" s="6">
        <v>0.29593128600000002</v>
      </c>
      <c r="Q42" s="4">
        <f t="shared" si="22"/>
        <v>25</v>
      </c>
      <c r="R42">
        <f t="shared" si="0"/>
        <v>50000</v>
      </c>
      <c r="S42">
        <f t="shared" si="1"/>
        <v>-4065.4279264156694</v>
      </c>
      <c r="U42">
        <f t="shared" si="12"/>
        <v>0.29593128600000002</v>
      </c>
      <c r="V42">
        <f t="shared" si="13"/>
        <v>0.01</v>
      </c>
      <c r="W42">
        <f t="shared" si="14"/>
        <v>5.2978022743607696E-2</v>
      </c>
      <c r="X42">
        <f t="shared" si="15"/>
        <v>1.5677854400253075E-2</v>
      </c>
      <c r="Y42">
        <f t="shared" si="16"/>
        <v>5.2978022743607701E-4</v>
      </c>
      <c r="Z42">
        <f t="shared" si="17"/>
        <v>3.677038811591854E-2</v>
      </c>
      <c r="AB42">
        <f t="shared" si="18"/>
        <v>-142.23305188364844</v>
      </c>
      <c r="AC42">
        <f t="shared" si="19"/>
        <v>-149.48736271159808</v>
      </c>
      <c r="AE42">
        <f t="shared" si="2"/>
        <v>0</v>
      </c>
      <c r="AF42">
        <f t="shared" si="25"/>
        <v>0</v>
      </c>
      <c r="AG42">
        <f t="shared" si="25"/>
        <v>-0.91925970289796344</v>
      </c>
      <c r="AH42">
        <f t="shared" si="4"/>
        <v>-783.89272001265374</v>
      </c>
      <c r="AI42">
        <f t="shared" si="23"/>
        <v>-784.81197971555173</v>
      </c>
      <c r="AJ42">
        <f t="shared" si="6"/>
        <v>7.254310827949638</v>
      </c>
      <c r="AK42">
        <f t="shared" si="20"/>
        <v>-9.9563136318553926</v>
      </c>
      <c r="AL42">
        <f t="shared" si="7"/>
        <v>-787.5139825194575</v>
      </c>
      <c r="AN42">
        <f t="shared" si="26"/>
        <v>0</v>
      </c>
      <c r="AO42">
        <f t="shared" si="26"/>
        <v>0</v>
      </c>
      <c r="AP42">
        <f t="shared" si="26"/>
        <v>-2.8302818105260329E-2</v>
      </c>
      <c r="AQ42">
        <f t="shared" si="26"/>
        <v>-24.135043664606886</v>
      </c>
      <c r="AR42">
        <f t="shared" si="26"/>
        <v>-24.163346482712146</v>
      </c>
      <c r="AS42">
        <f t="shared" si="26"/>
        <v>0.22335085416582109</v>
      </c>
      <c r="AT42">
        <f t="shared" si="26"/>
        <v>-0.30654202814828002</v>
      </c>
      <c r="AU42">
        <f t="shared" si="24"/>
        <v>-24.246537656694606</v>
      </c>
      <c r="AW42">
        <v>39</v>
      </c>
      <c r="AX42">
        <f>IF(Z42&gt;0, (R42*SUMPRODUCT(K42:$K$98, X42:$X$98)-K42*$AZ$3)/Z42, 0)</f>
        <v>-4065.4279264156694</v>
      </c>
    </row>
    <row r="43" spans="5:50" x14ac:dyDescent="0.25">
      <c r="E43">
        <v>2043</v>
      </c>
      <c r="F43" s="5">
        <v>3.5571999999999999E-2</v>
      </c>
      <c r="G43" s="5">
        <v>7.0000000000000007E-2</v>
      </c>
      <c r="H43" s="5">
        <f t="shared" si="9"/>
        <v>0.12000000000000001</v>
      </c>
      <c r="I43" s="5">
        <f t="shared" si="10"/>
        <v>1.1200000000000001</v>
      </c>
      <c r="J43">
        <f t="shared" si="11"/>
        <v>0.89285714285714279</v>
      </c>
      <c r="K43">
        <f t="shared" si="21"/>
        <v>2.7489917407021513E-2</v>
      </c>
      <c r="L43" s="2">
        <v>40</v>
      </c>
      <c r="M43" s="6">
        <v>0.33262349499999999</v>
      </c>
      <c r="Q43" s="4">
        <f t="shared" si="22"/>
        <v>25</v>
      </c>
      <c r="R43">
        <f t="shared" si="0"/>
        <v>50000</v>
      </c>
      <c r="S43">
        <f t="shared" si="1"/>
        <v>-6227.6607516667264</v>
      </c>
      <c r="U43">
        <f t="shared" si="12"/>
        <v>0.33262349499999999</v>
      </c>
      <c r="V43">
        <f t="shared" si="13"/>
        <v>0.01</v>
      </c>
      <c r="W43">
        <f t="shared" si="14"/>
        <v>3.677038811591854E-2</v>
      </c>
      <c r="X43">
        <f t="shared" si="15"/>
        <v>1.2230695007623289E-2</v>
      </c>
      <c r="Y43">
        <f t="shared" si="16"/>
        <v>3.6770388115918543E-4</v>
      </c>
      <c r="Z43">
        <f t="shared" si="17"/>
        <v>2.4171989227136065E-2</v>
      </c>
      <c r="AB43">
        <f t="shared" si="18"/>
        <v>-149.48736271159808</v>
      </c>
      <c r="AC43">
        <f t="shared" si="19"/>
        <v>-150.5349485995462</v>
      </c>
      <c r="AE43">
        <f t="shared" si="2"/>
        <v>0</v>
      </c>
      <c r="AF43">
        <f t="shared" si="25"/>
        <v>0</v>
      </c>
      <c r="AG43">
        <f t="shared" si="25"/>
        <v>-0.60429973067840159</v>
      </c>
      <c r="AH43">
        <f t="shared" si="4"/>
        <v>-611.53475038116449</v>
      </c>
      <c r="AI43">
        <f t="shared" si="23"/>
        <v>-612.13905011184283</v>
      </c>
      <c r="AJ43">
        <f t="shared" si="6"/>
        <v>1.0475858879481166</v>
      </c>
      <c r="AK43">
        <f t="shared" si="20"/>
        <v>-10.464115389811866</v>
      </c>
      <c r="AL43">
        <f t="shared" si="7"/>
        <v>-621.55557961370664</v>
      </c>
      <c r="AN43">
        <f t="shared" si="26"/>
        <v>0</v>
      </c>
      <c r="AO43">
        <f t="shared" si="26"/>
        <v>0</v>
      </c>
      <c r="AP43">
        <f t="shared" si="26"/>
        <v>-1.6612149685434605E-2</v>
      </c>
      <c r="AQ43">
        <f t="shared" si="26"/>
        <v>-16.81103977950173</v>
      </c>
      <c r="AR43">
        <f t="shared" si="26"/>
        <v>-16.827651929187162</v>
      </c>
      <c r="AS43">
        <f t="shared" si="26"/>
        <v>2.8798049536455018E-2</v>
      </c>
      <c r="AT43">
        <f t="shared" si="26"/>
        <v>-0.28765766780347091</v>
      </c>
      <c r="AU43">
        <f t="shared" si="24"/>
        <v>-17.08651154745418</v>
      </c>
      <c r="AW43">
        <v>40</v>
      </c>
      <c r="AX43">
        <f>IF(Z43&gt;0, (R43*SUMPRODUCT(K43:$K$98, X43:$X$98)-K43*$AZ$3)/Z43, 0)</f>
        <v>-6227.6607516667264</v>
      </c>
    </row>
    <row r="44" spans="5:50" x14ac:dyDescent="0.25">
      <c r="E44">
        <v>2044</v>
      </c>
      <c r="F44" s="5">
        <v>3.5571999999999999E-2</v>
      </c>
      <c r="G44" s="5">
        <v>7.0000000000000007E-2</v>
      </c>
      <c r="H44" s="5">
        <f t="shared" si="9"/>
        <v>0.12000000000000001</v>
      </c>
      <c r="I44" s="5">
        <f t="shared" si="10"/>
        <v>1.1200000000000001</v>
      </c>
      <c r="J44">
        <f t="shared" si="11"/>
        <v>0.89285714285714279</v>
      </c>
      <c r="K44">
        <f t="shared" si="21"/>
        <v>2.4544569113412063E-2</v>
      </c>
      <c r="L44" s="2">
        <v>41</v>
      </c>
      <c r="M44" s="6">
        <v>0.37225971299999999</v>
      </c>
      <c r="Q44" s="4">
        <f t="shared" si="22"/>
        <v>25</v>
      </c>
      <c r="R44">
        <f t="shared" si="0"/>
        <v>50000</v>
      </c>
      <c r="S44">
        <f t="shared" si="1"/>
        <v>-9826.6858539630557</v>
      </c>
      <c r="U44">
        <f t="shared" si="12"/>
        <v>0.37225971299999999</v>
      </c>
      <c r="V44">
        <f t="shared" si="13"/>
        <v>0.01</v>
      </c>
      <c r="W44">
        <f t="shared" si="14"/>
        <v>2.4171989227136065E-2</v>
      </c>
      <c r="X44">
        <f t="shared" si="15"/>
        <v>8.9982577723327628E-3</v>
      </c>
      <c r="Y44">
        <f t="shared" si="16"/>
        <v>2.4171989227136066E-4</v>
      </c>
      <c r="Z44">
        <f t="shared" si="17"/>
        <v>1.4932011562531941E-2</v>
      </c>
      <c r="AB44">
        <f t="shared" si="18"/>
        <v>-150.5349485995462</v>
      </c>
      <c r="AC44">
        <f t="shared" si="19"/>
        <v>-146.73218679274541</v>
      </c>
      <c r="AE44">
        <f t="shared" si="2"/>
        <v>0</v>
      </c>
      <c r="AF44">
        <f t="shared" si="25"/>
        <v>0</v>
      </c>
      <c r="AG44">
        <f t="shared" si="25"/>
        <v>-0.37330028906329854</v>
      </c>
      <c r="AH44">
        <f t="shared" si="4"/>
        <v>-449.91288861663816</v>
      </c>
      <c r="AI44">
        <f t="shared" si="23"/>
        <v>-450.28618890570147</v>
      </c>
      <c r="AJ44">
        <f t="shared" si="6"/>
        <v>-3.8027618068007882</v>
      </c>
      <c r="AK44">
        <f t="shared" si="20"/>
        <v>-10.537446401968236</v>
      </c>
      <c r="AL44">
        <f t="shared" si="7"/>
        <v>-464.62639711447048</v>
      </c>
      <c r="AN44">
        <f t="shared" si="26"/>
        <v>0</v>
      </c>
      <c r="AO44">
        <f t="shared" si="26"/>
        <v>0</v>
      </c>
      <c r="AP44">
        <f t="shared" si="26"/>
        <v>-9.1624947449708317E-3</v>
      </c>
      <c r="AQ44">
        <f t="shared" si="26"/>
        <v>-11.04291798966594</v>
      </c>
      <c r="AR44">
        <f t="shared" si="26"/>
        <v>-11.05208048441091</v>
      </c>
      <c r="AS44">
        <f t="shared" si="26"/>
        <v>-9.3337149988865678E-2</v>
      </c>
      <c r="AT44">
        <f t="shared" si="26"/>
        <v>-0.25863708149198461</v>
      </c>
      <c r="AU44">
        <f t="shared" si="24"/>
        <v>-11.40405471589176</v>
      </c>
      <c r="AW44">
        <v>41</v>
      </c>
      <c r="AX44">
        <f>IF(Z44&gt;0, (R44*SUMPRODUCT(K44:$K$98, X44:$X$98)-K44*$AZ$3)/Z44, 0)</f>
        <v>-9826.6858539630557</v>
      </c>
    </row>
    <row r="45" spans="5:50" x14ac:dyDescent="0.25">
      <c r="E45">
        <v>2045</v>
      </c>
      <c r="F45" s="5">
        <v>3.5571999999999999E-2</v>
      </c>
      <c r="G45" s="5">
        <v>7.0000000000000007E-2</v>
      </c>
      <c r="H45" s="5">
        <f t="shared" si="9"/>
        <v>0.12000000000000001</v>
      </c>
      <c r="I45" s="5">
        <f t="shared" si="10"/>
        <v>1.1200000000000001</v>
      </c>
      <c r="J45">
        <f t="shared" si="11"/>
        <v>0.89285714285714279</v>
      </c>
      <c r="K45">
        <f t="shared" si="21"/>
        <v>2.1914793851260769E-2</v>
      </c>
      <c r="L45" s="2">
        <v>42</v>
      </c>
      <c r="M45" s="6">
        <v>0.41367450300000003</v>
      </c>
      <c r="Q45" s="4">
        <f t="shared" si="22"/>
        <v>25</v>
      </c>
      <c r="R45">
        <f t="shared" si="0"/>
        <v>50000</v>
      </c>
      <c r="S45">
        <f t="shared" si="1"/>
        <v>-16195.073176251526</v>
      </c>
      <c r="U45">
        <f t="shared" si="12"/>
        <v>0.41367450300000003</v>
      </c>
      <c r="V45">
        <f t="shared" si="13"/>
        <v>0.01</v>
      </c>
      <c r="W45">
        <f t="shared" si="14"/>
        <v>1.4932011562531941E-2</v>
      </c>
      <c r="X45">
        <f t="shared" si="15"/>
        <v>6.1769924619206546E-3</v>
      </c>
      <c r="Y45">
        <f t="shared" si="16"/>
        <v>1.4932011562531942E-4</v>
      </c>
      <c r="Z45">
        <f t="shared" si="17"/>
        <v>8.6056989849859662E-3</v>
      </c>
      <c r="AB45">
        <f t="shared" si="18"/>
        <v>-146.73218679274541</v>
      </c>
      <c r="AC45">
        <f t="shared" si="19"/>
        <v>-139.36992479464121</v>
      </c>
      <c r="AE45">
        <f t="shared" si="2"/>
        <v>0</v>
      </c>
      <c r="AF45">
        <f t="shared" si="25"/>
        <v>0</v>
      </c>
      <c r="AG45">
        <f t="shared" si="25"/>
        <v>-0.21514247462464917</v>
      </c>
      <c r="AH45">
        <f t="shared" si="4"/>
        <v>-308.8496230960327</v>
      </c>
      <c r="AI45">
        <f t="shared" si="23"/>
        <v>-309.06476557065736</v>
      </c>
      <c r="AJ45">
        <f t="shared" si="6"/>
        <v>-7.3622619981042021</v>
      </c>
      <c r="AK45">
        <f t="shared" si="20"/>
        <v>-10.271253075492179</v>
      </c>
      <c r="AL45">
        <f t="shared" si="7"/>
        <v>-326.69828064425371</v>
      </c>
      <c r="AN45">
        <f t="shared" si="26"/>
        <v>0</v>
      </c>
      <c r="AO45">
        <f t="shared" si="26"/>
        <v>0</v>
      </c>
      <c r="AP45">
        <f t="shared" si="26"/>
        <v>-4.7148029800492871E-3</v>
      </c>
      <c r="AQ45">
        <f t="shared" si="26"/>
        <v>-6.7683758211891432</v>
      </c>
      <c r="AR45">
        <f t="shared" si="26"/>
        <v>-6.7730906241691926</v>
      </c>
      <c r="AS45">
        <f t="shared" si="26"/>
        <v>-0.16134245396742478</v>
      </c>
      <c r="AT45">
        <f t="shared" si="26"/>
        <v>-0.22509239374353926</v>
      </c>
      <c r="AU45">
        <f t="shared" si="24"/>
        <v>-7.1595254718801566</v>
      </c>
      <c r="AW45">
        <v>42</v>
      </c>
      <c r="AX45">
        <f>IF(Z45&gt;0, (R45*SUMPRODUCT(K45:$K$98, X45:$X$98)-K45*$AZ$3)/Z45, 0)</f>
        <v>-16195.073176251526</v>
      </c>
    </row>
    <row r="46" spans="5:50" x14ac:dyDescent="0.25">
      <c r="E46">
        <v>2046</v>
      </c>
      <c r="F46" s="5">
        <v>3.5571999999999999E-2</v>
      </c>
      <c r="G46" s="5">
        <v>7.0000000000000007E-2</v>
      </c>
      <c r="H46" s="5">
        <f t="shared" si="9"/>
        <v>0.12000000000000001</v>
      </c>
      <c r="I46" s="5">
        <f t="shared" si="10"/>
        <v>1.1200000000000001</v>
      </c>
      <c r="J46">
        <f t="shared" si="11"/>
        <v>0.89285714285714279</v>
      </c>
      <c r="K46">
        <f t="shared" si="21"/>
        <v>1.9566780224339969E-2</v>
      </c>
      <c r="L46" s="2">
        <v>43</v>
      </c>
      <c r="M46" s="6">
        <v>0.42102545200000002</v>
      </c>
      <c r="Q46" s="4">
        <f t="shared" si="22"/>
        <v>25</v>
      </c>
      <c r="R46">
        <f t="shared" si="0"/>
        <v>50000</v>
      </c>
      <c r="S46">
        <f t="shared" si="1"/>
        <v>-26489.763224046015</v>
      </c>
      <c r="U46">
        <f t="shared" si="12"/>
        <v>0.42102545200000002</v>
      </c>
      <c r="V46">
        <f t="shared" si="13"/>
        <v>0.01</v>
      </c>
      <c r="W46">
        <f t="shared" si="14"/>
        <v>8.6056989849859662E-3</v>
      </c>
      <c r="X46">
        <f t="shared" si="15"/>
        <v>3.623218304929658E-3</v>
      </c>
      <c r="Y46">
        <f t="shared" si="16"/>
        <v>8.6056989849859662E-5</v>
      </c>
      <c r="Z46">
        <f t="shared" si="17"/>
        <v>4.8964236902064489E-3</v>
      </c>
      <c r="AB46">
        <f t="shared" si="18"/>
        <v>-139.36992479464121</v>
      </c>
      <c r="AC46">
        <f t="shared" si="19"/>
        <v>-129.70510419817847</v>
      </c>
      <c r="AE46">
        <f t="shared" si="2"/>
        <v>0</v>
      </c>
      <c r="AF46">
        <f t="shared" si="25"/>
        <v>0</v>
      </c>
      <c r="AG46">
        <f t="shared" si="25"/>
        <v>-0.12241059225516122</v>
      </c>
      <c r="AH46">
        <f t="shared" si="4"/>
        <v>-181.16091524648289</v>
      </c>
      <c r="AI46">
        <f t="shared" si="23"/>
        <v>-181.28332583873805</v>
      </c>
      <c r="AJ46">
        <f t="shared" si="6"/>
        <v>-9.6648205964627323</v>
      </c>
      <c r="AK46">
        <f t="shared" si="20"/>
        <v>-9.7558947356248851</v>
      </c>
      <c r="AL46">
        <f t="shared" si="7"/>
        <v>-200.70404117082566</v>
      </c>
      <c r="AN46">
        <f t="shared" si="26"/>
        <v>0</v>
      </c>
      <c r="AO46">
        <f t="shared" si="26"/>
        <v>0</v>
      </c>
      <c r="AP46">
        <f t="shared" si="26"/>
        <v>-2.3951811557880319E-3</v>
      </c>
      <c r="AQ46">
        <f t="shared" si="26"/>
        <v>-3.5447358138682104</v>
      </c>
      <c r="AR46">
        <f t="shared" si="26"/>
        <v>-3.5471309950239984</v>
      </c>
      <c r="AS46">
        <f t="shared" si="26"/>
        <v>-0.18910942051866061</v>
      </c>
      <c r="AT46">
        <f t="shared" si="26"/>
        <v>-0.19089144818376741</v>
      </c>
      <c r="AU46">
        <f t="shared" si="24"/>
        <v>-3.9271318637264265</v>
      </c>
      <c r="AW46">
        <v>43</v>
      </c>
      <c r="AX46">
        <f>IF(Z46&gt;0, (R46*SUMPRODUCT(K46:$K$98, X46:$X$98)-K46*$AZ$3)/Z46, 0)</f>
        <v>-26489.763224046015</v>
      </c>
    </row>
    <row r="47" spans="5:50" x14ac:dyDescent="0.25">
      <c r="E47">
        <v>2047</v>
      </c>
      <c r="F47" s="5">
        <v>3.5571999999999999E-2</v>
      </c>
      <c r="G47" s="5">
        <v>7.0000000000000007E-2</v>
      </c>
      <c r="H47" s="5">
        <f t="shared" si="9"/>
        <v>0.12000000000000001</v>
      </c>
      <c r="I47" s="5">
        <f t="shared" si="10"/>
        <v>1.1200000000000001</v>
      </c>
      <c r="J47">
        <f t="shared" si="11"/>
        <v>0.89285714285714279</v>
      </c>
      <c r="K47">
        <f t="shared" si="21"/>
        <v>1.7470339486017828E-2</v>
      </c>
      <c r="L47" s="2">
        <v>44</v>
      </c>
      <c r="M47" s="6">
        <v>0.42896583300000002</v>
      </c>
      <c r="Q47" s="4">
        <f t="shared" si="22"/>
        <v>25</v>
      </c>
      <c r="R47">
        <f t="shared" si="0"/>
        <v>50000</v>
      </c>
      <c r="S47">
        <f t="shared" si="1"/>
        <v>-43165.165899602704</v>
      </c>
      <c r="U47">
        <f t="shared" si="12"/>
        <v>0.42896583300000002</v>
      </c>
      <c r="V47">
        <f t="shared" si="13"/>
        <v>0.01</v>
      </c>
      <c r="W47">
        <f t="shared" si="14"/>
        <v>4.8964236902064489E-3</v>
      </c>
      <c r="X47">
        <f t="shared" si="15"/>
        <v>2.1003984669903434E-3</v>
      </c>
      <c r="Y47">
        <f t="shared" si="16"/>
        <v>4.8964236902064488E-5</v>
      </c>
      <c r="Z47">
        <f t="shared" si="17"/>
        <v>2.7470609863140408E-3</v>
      </c>
      <c r="AB47">
        <f t="shared" si="18"/>
        <v>-129.70510419817847</v>
      </c>
      <c r="AC47">
        <f t="shared" si="19"/>
        <v>-118.5773432105718</v>
      </c>
      <c r="AE47">
        <f t="shared" si="2"/>
        <v>0</v>
      </c>
      <c r="AF47">
        <f t="shared" si="25"/>
        <v>0</v>
      </c>
      <c r="AG47">
        <f t="shared" si="25"/>
        <v>-6.8676524657851026E-2</v>
      </c>
      <c r="AH47">
        <f t="shared" si="4"/>
        <v>-105.01992334951717</v>
      </c>
      <c r="AI47">
        <f t="shared" si="23"/>
        <v>-105.08859987417502</v>
      </c>
      <c r="AJ47">
        <f t="shared" si="6"/>
        <v>-11.127760987606678</v>
      </c>
      <c r="AK47">
        <f t="shared" si="20"/>
        <v>-9.0793572938724942</v>
      </c>
      <c r="AL47">
        <f t="shared" si="7"/>
        <v>-125.29571815565419</v>
      </c>
      <c r="AN47">
        <f t="shared" si="26"/>
        <v>0</v>
      </c>
      <c r="AO47">
        <f t="shared" si="26"/>
        <v>0</v>
      </c>
      <c r="AP47">
        <f t="shared" si="26"/>
        <v>-1.1998022004925319E-3</v>
      </c>
      <c r="AQ47">
        <f t="shared" si="26"/>
        <v>-1.8347337137116355</v>
      </c>
      <c r="AR47">
        <f t="shared" si="26"/>
        <v>-1.8359335159121279</v>
      </c>
      <c r="AS47">
        <f t="shared" si="26"/>
        <v>-0.19440576217275368</v>
      </c>
      <c r="AT47">
        <f t="shared" si="26"/>
        <v>-0.15861945423880461</v>
      </c>
      <c r="AU47">
        <f t="shared" si="24"/>
        <v>-2.1889587323236861</v>
      </c>
      <c r="AW47">
        <v>44</v>
      </c>
      <c r="AX47">
        <f>IF(Z47&gt;0, (R47*SUMPRODUCT(K47:$K$98, X47:$X$98)-K47*$AZ$3)/Z47, 0)</f>
        <v>-43165.165899602704</v>
      </c>
    </row>
    <row r="48" spans="5:50" x14ac:dyDescent="0.25">
      <c r="E48">
        <v>2048</v>
      </c>
      <c r="F48" s="5">
        <v>3.5571999999999999E-2</v>
      </c>
      <c r="G48" s="5">
        <v>7.0000000000000007E-2</v>
      </c>
      <c r="H48" s="5">
        <f t="shared" si="9"/>
        <v>0.12000000000000001</v>
      </c>
      <c r="I48" s="5">
        <f t="shared" si="10"/>
        <v>1.1200000000000001</v>
      </c>
      <c r="J48">
        <f t="shared" si="11"/>
        <v>0.89285714285714279</v>
      </c>
      <c r="K48">
        <f t="shared" si="21"/>
        <v>1.5598517398230203E-2</v>
      </c>
      <c r="L48" s="2">
        <v>45</v>
      </c>
      <c r="M48" s="6">
        <v>0.43771532000000002</v>
      </c>
      <c r="Q48" s="4">
        <f t="shared" si="22"/>
        <v>25</v>
      </c>
      <c r="R48">
        <f t="shared" si="0"/>
        <v>50000</v>
      </c>
      <c r="S48">
        <f t="shared" si="1"/>
        <v>-70731.929874941343</v>
      </c>
      <c r="U48">
        <f t="shared" si="12"/>
        <v>0.43771532000000002</v>
      </c>
      <c r="V48">
        <f t="shared" si="13"/>
        <v>0.01</v>
      </c>
      <c r="W48">
        <f t="shared" si="14"/>
        <v>2.7470609863140408E-3</v>
      </c>
      <c r="X48">
        <f t="shared" si="15"/>
        <v>1.202430678683966E-3</v>
      </c>
      <c r="Y48">
        <f t="shared" si="16"/>
        <v>2.7470609863140409E-5</v>
      </c>
      <c r="Z48">
        <f t="shared" si="17"/>
        <v>1.5171596977669344E-3</v>
      </c>
      <c r="AB48">
        <f t="shared" si="18"/>
        <v>-118.5773432105718</v>
      </c>
      <c r="AC48">
        <f t="shared" si="19"/>
        <v>-107.31163335153801</v>
      </c>
      <c r="AE48">
        <f t="shared" si="2"/>
        <v>0</v>
      </c>
      <c r="AF48">
        <f t="shared" si="25"/>
        <v>0</v>
      </c>
      <c r="AG48">
        <f t="shared" si="25"/>
        <v>-3.7928992444173359E-2</v>
      </c>
      <c r="AH48">
        <f t="shared" si="4"/>
        <v>-60.121533934198297</v>
      </c>
      <c r="AI48">
        <f t="shared" si="23"/>
        <v>-60.159462926642469</v>
      </c>
      <c r="AJ48">
        <f t="shared" si="6"/>
        <v>-11.265709859033791</v>
      </c>
      <c r="AK48">
        <f t="shared" si="20"/>
        <v>-8.3004140247400269</v>
      </c>
      <c r="AL48">
        <f t="shared" si="7"/>
        <v>-79.725586810416289</v>
      </c>
      <c r="AN48">
        <f t="shared" si="26"/>
        <v>0</v>
      </c>
      <c r="AO48">
        <f t="shared" si="26"/>
        <v>0</v>
      </c>
      <c r="AP48">
        <f t="shared" si="26"/>
        <v>-5.9163604853778012E-4</v>
      </c>
      <c r="AQ48">
        <f t="shared" si="26"/>
        <v>-0.93780679308087966</v>
      </c>
      <c r="AR48">
        <f t="shared" si="26"/>
        <v>-0.9383984291294174</v>
      </c>
      <c r="AS48">
        <f t="shared" si="26"/>
        <v>-0.17572837123955212</v>
      </c>
      <c r="AT48">
        <f t="shared" si="26"/>
        <v>-0.12947415257742129</v>
      </c>
      <c r="AU48">
        <f t="shared" si="24"/>
        <v>-1.2436009529463909</v>
      </c>
      <c r="AW48">
        <v>45</v>
      </c>
      <c r="AX48">
        <f>IF(Z48&gt;0, (R48*SUMPRODUCT(K48:$K$98, X48:$X$98)-K48*$AZ$3)/Z48, 0)</f>
        <v>-70731.929874941343</v>
      </c>
    </row>
    <row r="49" spans="5:50" x14ac:dyDescent="0.25">
      <c r="E49">
        <v>2049</v>
      </c>
      <c r="F49" s="5">
        <v>3.5571999999999999E-2</v>
      </c>
      <c r="G49" s="5">
        <v>7.0000000000000007E-2</v>
      </c>
      <c r="H49" s="5">
        <f t="shared" si="9"/>
        <v>0.12000000000000001</v>
      </c>
      <c r="I49" s="5">
        <f t="shared" si="10"/>
        <v>1.1200000000000001</v>
      </c>
      <c r="J49">
        <f t="shared" si="11"/>
        <v>0.89285714285714279</v>
      </c>
      <c r="K49">
        <f t="shared" si="21"/>
        <v>1.3927247676991251E-2</v>
      </c>
      <c r="L49" s="2">
        <v>46</v>
      </c>
      <c r="M49" s="6">
        <v>0.44739131599999998</v>
      </c>
      <c r="Q49" s="4">
        <f t="shared" si="22"/>
        <v>25</v>
      </c>
      <c r="R49">
        <f t="shared" si="0"/>
        <v>50000</v>
      </c>
      <c r="S49">
        <f t="shared" si="1"/>
        <v>-117285.95419552852</v>
      </c>
      <c r="U49">
        <f t="shared" si="12"/>
        <v>0.44739131599999998</v>
      </c>
      <c r="V49">
        <f t="shared" si="13"/>
        <v>0.01</v>
      </c>
      <c r="W49">
        <f t="shared" si="14"/>
        <v>1.5171596977669344E-3</v>
      </c>
      <c r="X49">
        <f t="shared" si="15"/>
        <v>6.7876407376611105E-4</v>
      </c>
      <c r="Y49">
        <f t="shared" si="16"/>
        <v>1.5171596977669344E-5</v>
      </c>
      <c r="Z49">
        <f t="shared" si="17"/>
        <v>8.2322402702315401E-4</v>
      </c>
      <c r="AB49">
        <f t="shared" si="18"/>
        <v>-107.31163335153801</v>
      </c>
      <c r="AC49">
        <f t="shared" si="19"/>
        <v>-96.552615526096176</v>
      </c>
      <c r="AE49">
        <f t="shared" si="2"/>
        <v>0</v>
      </c>
      <c r="AF49">
        <f t="shared" si="25"/>
        <v>0</v>
      </c>
      <c r="AG49">
        <f t="shared" si="25"/>
        <v>-2.0580600675578851E-2</v>
      </c>
      <c r="AH49">
        <f t="shared" si="4"/>
        <v>-33.938203688305549</v>
      </c>
      <c r="AI49">
        <f t="shared" si="23"/>
        <v>-33.958784288981128</v>
      </c>
      <c r="AJ49">
        <f t="shared" si="6"/>
        <v>-10.75901782544183</v>
      </c>
      <c r="AK49">
        <f t="shared" si="20"/>
        <v>-7.5118143346076609</v>
      </c>
      <c r="AL49">
        <f t="shared" si="7"/>
        <v>-52.229616449030623</v>
      </c>
      <c r="AN49">
        <f t="shared" si="26"/>
        <v>0</v>
      </c>
      <c r="AO49">
        <f t="shared" si="26"/>
        <v>0</v>
      </c>
      <c r="AP49">
        <f t="shared" si="26"/>
        <v>-2.8663112295004015E-4</v>
      </c>
      <c r="AQ49">
        <f t="shared" si="26"/>
        <v>-0.47266576847920938</v>
      </c>
      <c r="AR49">
        <f t="shared" si="26"/>
        <v>-0.47295239960215946</v>
      </c>
      <c r="AS49">
        <f t="shared" si="26"/>
        <v>-0.1498435060160922</v>
      </c>
      <c r="AT49">
        <f t="shared" si="26"/>
        <v>-0.10461889874165413</v>
      </c>
      <c r="AU49">
        <f t="shared" si="24"/>
        <v>-0.7274148043599058</v>
      </c>
      <c r="AW49">
        <v>46</v>
      </c>
      <c r="AX49">
        <f>IF(Z49&gt;0, (R49*SUMPRODUCT(K49:$K$98, X49:$X$98)-K49*$AZ$3)/Z49, 0)</f>
        <v>-117285.95419552852</v>
      </c>
    </row>
    <row r="50" spans="5:50" x14ac:dyDescent="0.25">
      <c r="E50">
        <v>2050</v>
      </c>
      <c r="F50" s="5">
        <v>3.5571999999999999E-2</v>
      </c>
      <c r="G50" s="5">
        <v>7.0000000000000007E-2</v>
      </c>
      <c r="H50" s="5">
        <f t="shared" si="9"/>
        <v>0.12000000000000001</v>
      </c>
      <c r="I50" s="5">
        <f t="shared" si="10"/>
        <v>1.1200000000000001</v>
      </c>
      <c r="J50">
        <f t="shared" si="11"/>
        <v>0.89285714285714279</v>
      </c>
      <c r="K50">
        <f t="shared" si="21"/>
        <v>1.2435042568742187E-2</v>
      </c>
      <c r="L50" s="2">
        <v>47</v>
      </c>
      <c r="M50" s="6">
        <v>0.457001349</v>
      </c>
      <c r="Q50" s="4">
        <f t="shared" si="22"/>
        <v>25</v>
      </c>
      <c r="R50">
        <f t="shared" si="0"/>
        <v>50000</v>
      </c>
      <c r="S50">
        <f t="shared" si="1"/>
        <v>-197324.90422662537</v>
      </c>
      <c r="U50">
        <f t="shared" si="12"/>
        <v>0.457001349</v>
      </c>
      <c r="V50">
        <f t="shared" si="13"/>
        <v>0.01</v>
      </c>
      <c r="W50">
        <f t="shared" si="14"/>
        <v>8.2322402702315401E-4</v>
      </c>
      <c r="X50">
        <f t="shared" si="15"/>
        <v>3.7621449087879382E-4</v>
      </c>
      <c r="Y50">
        <f t="shared" si="16"/>
        <v>8.2322402702315402E-6</v>
      </c>
      <c r="Z50">
        <f t="shared" si="17"/>
        <v>4.3877729587412864E-4</v>
      </c>
      <c r="AB50">
        <f t="shared" si="18"/>
        <v>-96.552615526096176</v>
      </c>
      <c r="AC50">
        <f t="shared" si="19"/>
        <v>-86.581687885180102</v>
      </c>
      <c r="AE50">
        <f t="shared" si="2"/>
        <v>0</v>
      </c>
      <c r="AF50">
        <f t="shared" si="25"/>
        <v>0</v>
      </c>
      <c r="AG50">
        <f t="shared" si="25"/>
        <v>-1.0969432396853216E-2</v>
      </c>
      <c r="AH50">
        <f t="shared" si="4"/>
        <v>-18.810724543939692</v>
      </c>
      <c r="AI50">
        <f t="shared" si="23"/>
        <v>-18.821693976336544</v>
      </c>
      <c r="AJ50">
        <f t="shared" si="6"/>
        <v>-9.9709276409160736</v>
      </c>
      <c r="AK50">
        <f t="shared" si="20"/>
        <v>-6.7586830868267329</v>
      </c>
      <c r="AL50">
        <f t="shared" si="7"/>
        <v>-35.55130470407935</v>
      </c>
      <c r="AN50">
        <f t="shared" si="26"/>
        <v>0</v>
      </c>
      <c r="AO50">
        <f t="shared" si="26"/>
        <v>0</v>
      </c>
      <c r="AP50">
        <f t="shared" si="26"/>
        <v>-1.364053588098094E-4</v>
      </c>
      <c r="AQ50">
        <f t="shared" si="26"/>
        <v>-0.23391216045277355</v>
      </c>
      <c r="AR50">
        <f t="shared" si="26"/>
        <v>-0.23404856581158334</v>
      </c>
      <c r="AS50">
        <f t="shared" si="26"/>
        <v>-0.12398890966463949</v>
      </c>
      <c r="AT50">
        <f t="shared" si="26"/>
        <v>-8.4044511893328275E-2</v>
      </c>
      <c r="AU50">
        <f t="shared" si="24"/>
        <v>-0.44208198736955107</v>
      </c>
      <c r="AW50">
        <v>47</v>
      </c>
      <c r="AX50">
        <f>IF(Z50&gt;0, (R50*SUMPRODUCT(K50:$K$98, X50:$X$98)-K50*$AZ$3)/Z50, 0)</f>
        <v>-197324.90422662537</v>
      </c>
    </row>
    <row r="51" spans="5:50" x14ac:dyDescent="0.25">
      <c r="E51">
        <v>2051</v>
      </c>
      <c r="F51" s="5">
        <v>3.5571999999999999E-2</v>
      </c>
      <c r="G51" s="5">
        <v>7.0000000000000007E-2</v>
      </c>
      <c r="H51" s="5">
        <f t="shared" si="9"/>
        <v>0.12000000000000001</v>
      </c>
      <c r="I51" s="5">
        <f t="shared" si="10"/>
        <v>1.1200000000000001</v>
      </c>
      <c r="J51">
        <f t="shared" si="11"/>
        <v>0.89285714285714279</v>
      </c>
      <c r="K51">
        <f t="shared" si="21"/>
        <v>1.1102716579234095E-2</v>
      </c>
      <c r="L51" s="2">
        <v>48</v>
      </c>
      <c r="M51" s="6">
        <v>0.46737994300000002</v>
      </c>
      <c r="Q51" s="4">
        <f t="shared" si="22"/>
        <v>25</v>
      </c>
      <c r="R51">
        <f t="shared" si="0"/>
        <v>50000</v>
      </c>
      <c r="S51">
        <f t="shared" si="1"/>
        <v>-337925.40124341118</v>
      </c>
      <c r="U51">
        <f t="shared" si="12"/>
        <v>0.46737994300000002</v>
      </c>
      <c r="V51">
        <f t="shared" si="13"/>
        <v>0.01</v>
      </c>
      <c r="W51">
        <f t="shared" si="14"/>
        <v>4.3877729587412864E-4</v>
      </c>
      <c r="X51">
        <f t="shared" si="15"/>
        <v>2.050757075353444E-4</v>
      </c>
      <c r="Y51">
        <f t="shared" si="16"/>
        <v>4.3877729587412869E-6</v>
      </c>
      <c r="Z51">
        <f t="shared" si="17"/>
        <v>2.2931381538004295E-4</v>
      </c>
      <c r="AB51">
        <f t="shared" si="18"/>
        <v>-86.581687885180102</v>
      </c>
      <c r="AC51">
        <f t="shared" si="19"/>
        <v>-77.490963072958522</v>
      </c>
      <c r="AE51">
        <f t="shared" si="2"/>
        <v>0</v>
      </c>
      <c r="AF51">
        <f t="shared" si="25"/>
        <v>0</v>
      </c>
      <c r="AG51">
        <f t="shared" si="25"/>
        <v>-5.7328453845010736E-3</v>
      </c>
      <c r="AH51">
        <f t="shared" si="4"/>
        <v>-10.253785376767221</v>
      </c>
      <c r="AI51">
        <f t="shared" si="23"/>
        <v>-10.259518222151721</v>
      </c>
      <c r="AJ51">
        <f t="shared" si="6"/>
        <v>-9.0907248122215805</v>
      </c>
      <c r="AK51">
        <f t="shared" si="20"/>
        <v>-6.0607181519626074</v>
      </c>
      <c r="AL51">
        <f t="shared" si="7"/>
        <v>-25.410961186335907</v>
      </c>
      <c r="AN51">
        <f t="shared" si="26"/>
        <v>0</v>
      </c>
      <c r="AO51">
        <f t="shared" si="26"/>
        <v>0</v>
      </c>
      <c r="AP51">
        <f t="shared" si="26"/>
        <v>-6.3650157496685726E-5</v>
      </c>
      <c r="AQ51">
        <f t="shared" si="26"/>
        <v>-0.11384487290254154</v>
      </c>
      <c r="AR51">
        <f t="shared" si="26"/>
        <v>-0.11390852306003822</v>
      </c>
      <c r="AS51">
        <f t="shared" si="26"/>
        <v>-0.1009317410899073</v>
      </c>
      <c r="AT51">
        <f t="shared" si="26"/>
        <v>-6.7290435907860269E-2</v>
      </c>
      <c r="AU51">
        <f t="shared" si="24"/>
        <v>-0.28213070005780577</v>
      </c>
      <c r="AW51">
        <v>48</v>
      </c>
      <c r="AX51">
        <f>IF(Z51&gt;0, (R51*SUMPRODUCT(K51:$K$98, X51:$X$98)-K51*$AZ$3)/Z51, 0)</f>
        <v>-337925.40124341118</v>
      </c>
    </row>
    <row r="52" spans="5:50" x14ac:dyDescent="0.25">
      <c r="E52">
        <v>2052</v>
      </c>
      <c r="F52" s="5">
        <v>3.5571999999999999E-2</v>
      </c>
      <c r="G52" s="5">
        <v>7.0000000000000007E-2</v>
      </c>
      <c r="H52" s="5">
        <f t="shared" si="9"/>
        <v>0.12000000000000001</v>
      </c>
      <c r="I52" s="5">
        <f t="shared" si="10"/>
        <v>1.1200000000000001</v>
      </c>
      <c r="J52">
        <f t="shared" si="11"/>
        <v>0.89285714285714279</v>
      </c>
      <c r="K52">
        <f t="shared" si="21"/>
        <v>9.9131398028875842E-3</v>
      </c>
      <c r="L52" s="2">
        <v>49</v>
      </c>
      <c r="M52" s="6">
        <v>0.47825477199999999</v>
      </c>
      <c r="Q52" s="4">
        <f t="shared" si="22"/>
        <v>25</v>
      </c>
      <c r="R52">
        <f t="shared" si="0"/>
        <v>50000</v>
      </c>
      <c r="S52">
        <f t="shared" si="1"/>
        <v>-590362.9415891167</v>
      </c>
      <c r="U52">
        <f t="shared" si="12"/>
        <v>0.47825477199999999</v>
      </c>
      <c r="V52">
        <f t="shared" si="13"/>
        <v>0.01</v>
      </c>
      <c r="W52">
        <f t="shared" si="14"/>
        <v>2.2931381538004295E-4</v>
      </c>
      <c r="X52">
        <f t="shared" si="15"/>
        <v>1.0967042649103254E-4</v>
      </c>
      <c r="Y52">
        <f t="shared" si="16"/>
        <v>2.2931381538004295E-6</v>
      </c>
      <c r="Z52">
        <f t="shared" si="17"/>
        <v>1.1735025073520999E-4</v>
      </c>
      <c r="AB52">
        <f t="shared" si="18"/>
        <v>-77.490963072958522</v>
      </c>
      <c r="AC52">
        <f t="shared" si="19"/>
        <v>-69.279239220258972</v>
      </c>
      <c r="AE52">
        <f t="shared" si="2"/>
        <v>0</v>
      </c>
      <c r="AF52">
        <f t="shared" si="25"/>
        <v>0</v>
      </c>
      <c r="AG52">
        <f t="shared" si="25"/>
        <v>-2.9337562683802495E-3</v>
      </c>
      <c r="AH52">
        <f t="shared" si="4"/>
        <v>-5.483521324551627</v>
      </c>
      <c r="AI52">
        <f t="shared" si="23"/>
        <v>-5.486455080820007</v>
      </c>
      <c r="AJ52">
        <f t="shared" si="6"/>
        <v>-8.2117238526995493</v>
      </c>
      <c r="AK52">
        <f t="shared" si="20"/>
        <v>-5.4243674151070973</v>
      </c>
      <c r="AL52">
        <f t="shared" si="7"/>
        <v>-19.122546348626656</v>
      </c>
      <c r="AN52">
        <f t="shared" si="26"/>
        <v>0</v>
      </c>
      <c r="AO52">
        <f t="shared" si="26"/>
        <v>0</v>
      </c>
      <c r="AP52">
        <f t="shared" si="26"/>
        <v>-2.90827360360512E-5</v>
      </c>
      <c r="AQ52">
        <f t="shared" si="26"/>
        <v>-5.4358913502395578E-2</v>
      </c>
      <c r="AR52">
        <f t="shared" si="26"/>
        <v>-5.438799623843163E-2</v>
      </c>
      <c r="AS52">
        <f t="shared" si="26"/>
        <v>-8.1403966574517289E-2</v>
      </c>
      <c r="AT52">
        <f t="shared" si="26"/>
        <v>-5.3772512528184602E-2</v>
      </c>
      <c r="AU52">
        <f t="shared" si="24"/>
        <v>-0.18956447534113355</v>
      </c>
      <c r="AW52">
        <v>49</v>
      </c>
      <c r="AX52">
        <f>IF(Z52&gt;0, (R52*SUMPRODUCT(K52:$K$98, X52:$X$98)-K52*$AZ$3)/Z52, 0)</f>
        <v>-590362.9415891167</v>
      </c>
    </row>
    <row r="53" spans="5:50" x14ac:dyDescent="0.25">
      <c r="E53">
        <v>2053</v>
      </c>
      <c r="F53" s="5">
        <v>3.5571999999999999E-2</v>
      </c>
      <c r="G53" s="5">
        <v>7.0000000000000007E-2</v>
      </c>
      <c r="H53" s="5">
        <f t="shared" si="9"/>
        <v>0.12000000000000001</v>
      </c>
      <c r="I53" s="5">
        <f t="shared" si="10"/>
        <v>1.1200000000000001</v>
      </c>
      <c r="J53">
        <f t="shared" si="11"/>
        <v>0.89285714285714279</v>
      </c>
      <c r="K53">
        <f t="shared" si="21"/>
        <v>8.8510176811496272E-3</v>
      </c>
      <c r="L53" s="2">
        <v>50</v>
      </c>
      <c r="M53" s="6">
        <v>0.48949088600000001</v>
      </c>
      <c r="Q53" s="4">
        <f t="shared" si="22"/>
        <v>25</v>
      </c>
      <c r="R53">
        <f t="shared" si="0"/>
        <v>50000</v>
      </c>
      <c r="S53">
        <f t="shared" si="1"/>
        <v>-1053889.3608575915</v>
      </c>
      <c r="U53">
        <f t="shared" si="12"/>
        <v>0.48949088600000001</v>
      </c>
      <c r="V53">
        <f t="shared" si="13"/>
        <v>0.01</v>
      </c>
      <c r="W53">
        <f t="shared" si="14"/>
        <v>1.1735025073520999E-4</v>
      </c>
      <c r="X53">
        <f t="shared" si="15"/>
        <v>5.744187820470009E-5</v>
      </c>
      <c r="Y53">
        <f t="shared" si="16"/>
        <v>1.1735025073520999E-6</v>
      </c>
      <c r="Z53">
        <f t="shared" si="17"/>
        <v>5.8734870023157796E-5</v>
      </c>
      <c r="AB53">
        <f t="shared" si="18"/>
        <v>-69.279239220258972</v>
      </c>
      <c r="AC53">
        <f t="shared" si="19"/>
        <v>-61.900054628759477</v>
      </c>
      <c r="AE53">
        <f t="shared" si="2"/>
        <v>0</v>
      </c>
      <c r="AF53">
        <f t="shared" si="25"/>
        <v>0</v>
      </c>
      <c r="AG53">
        <f t="shared" si="25"/>
        <v>-1.4683717505789449E-3</v>
      </c>
      <c r="AH53">
        <f t="shared" si="4"/>
        <v>-2.8720939102350047</v>
      </c>
      <c r="AI53">
        <f t="shared" si="23"/>
        <v>-2.8735622819855835</v>
      </c>
      <c r="AJ53">
        <f t="shared" si="6"/>
        <v>-7.3791845914994951</v>
      </c>
      <c r="AK53">
        <f t="shared" si="20"/>
        <v>-4.8495467454181282</v>
      </c>
      <c r="AL53">
        <f t="shared" si="7"/>
        <v>-15.102293618903207</v>
      </c>
      <c r="AN53">
        <f t="shared" si="26"/>
        <v>0</v>
      </c>
      <c r="AO53">
        <f t="shared" si="26"/>
        <v>0</v>
      </c>
      <c r="AP53">
        <f t="shared" si="26"/>
        <v>-1.2996584326874871E-5</v>
      </c>
      <c r="AQ53">
        <f t="shared" si="26"/>
        <v>-2.5420953981412198E-2</v>
      </c>
      <c r="AR53">
        <f t="shared" si="26"/>
        <v>-2.543395056573907E-2</v>
      </c>
      <c r="AS53">
        <f t="shared" si="26"/>
        <v>-6.5313293291828917E-2</v>
      </c>
      <c r="AT53">
        <f t="shared" si="26"/>
        <v>-4.2923423989257484E-2</v>
      </c>
      <c r="AU53">
        <f t="shared" si="24"/>
        <v>-0.13367066784682549</v>
      </c>
      <c r="AW53">
        <v>50</v>
      </c>
      <c r="AX53">
        <f>IF(Z53&gt;0, (R53*SUMPRODUCT(K53:$K$98, X53:$X$98)-K53*$AZ$3)/Z53, 0)</f>
        <v>-1053889.3608575915</v>
      </c>
    </row>
    <row r="54" spans="5:50" x14ac:dyDescent="0.25">
      <c r="E54">
        <v>2054</v>
      </c>
      <c r="F54" s="5">
        <v>3.5571999999999999E-2</v>
      </c>
      <c r="G54" s="5">
        <v>7.0000000000000007E-2</v>
      </c>
      <c r="H54" s="5">
        <f t="shared" si="9"/>
        <v>0.12000000000000001</v>
      </c>
      <c r="I54" s="5">
        <f t="shared" si="10"/>
        <v>1.1200000000000001</v>
      </c>
      <c r="J54">
        <f t="shared" si="11"/>
        <v>0.89285714285714279</v>
      </c>
      <c r="K54">
        <f t="shared" si="21"/>
        <v>7.9026943581693102E-3</v>
      </c>
      <c r="L54" s="2">
        <v>51</v>
      </c>
      <c r="M54" s="6">
        <v>0.50154699899999999</v>
      </c>
      <c r="Q54" s="4">
        <f t="shared" si="22"/>
        <v>25</v>
      </c>
      <c r="R54">
        <f t="shared" si="0"/>
        <v>50000</v>
      </c>
      <c r="S54">
        <f t="shared" si="1"/>
        <v>-1927148.1194725772</v>
      </c>
      <c r="U54">
        <f t="shared" si="12"/>
        <v>0.50154699899999999</v>
      </c>
      <c r="V54">
        <f t="shared" si="13"/>
        <v>0.01</v>
      </c>
      <c r="W54">
        <f t="shared" si="14"/>
        <v>5.8734870023157796E-5</v>
      </c>
      <c r="X54">
        <f t="shared" si="15"/>
        <v>2.9458297796769854E-5</v>
      </c>
      <c r="Y54">
        <f t="shared" si="16"/>
        <v>5.8734870023157798E-7</v>
      </c>
      <c r="Z54">
        <f t="shared" si="17"/>
        <v>2.8689223526156365E-5</v>
      </c>
      <c r="AB54">
        <f t="shared" si="18"/>
        <v>-61.900054628759477</v>
      </c>
      <c r="AC54">
        <f t="shared" si="19"/>
        <v>-55.28838316756066</v>
      </c>
      <c r="AE54">
        <f t="shared" si="2"/>
        <v>0</v>
      </c>
      <c r="AF54">
        <f t="shared" si="25"/>
        <v>0</v>
      </c>
      <c r="AG54">
        <f t="shared" si="25"/>
        <v>-7.1723058815390916E-4</v>
      </c>
      <c r="AH54">
        <f t="shared" si="4"/>
        <v>-1.4729148898384927</v>
      </c>
      <c r="AI54">
        <f t="shared" si="23"/>
        <v>-1.4736321204266467</v>
      </c>
      <c r="AJ54">
        <f t="shared" si="6"/>
        <v>-6.6116714611988172</v>
      </c>
      <c r="AK54">
        <f t="shared" si="20"/>
        <v>-4.3330038240131641</v>
      </c>
      <c r="AL54">
        <f t="shared" si="7"/>
        <v>-12.418307405638629</v>
      </c>
      <c r="AN54">
        <f t="shared" si="26"/>
        <v>0</v>
      </c>
      <c r="AO54">
        <f t="shared" si="26"/>
        <v>0</v>
      </c>
      <c r="AP54">
        <f t="shared" si="26"/>
        <v>-5.6680541225103537E-6</v>
      </c>
      <c r="AQ54">
        <f t="shared" si="26"/>
        <v>-1.1639996189990228E-2</v>
      </c>
      <c r="AR54">
        <f t="shared" si="26"/>
        <v>-1.1645664244112739E-2</v>
      </c>
      <c r="AS54">
        <f t="shared" si="26"/>
        <v>-5.2250018754484935E-2</v>
      </c>
      <c r="AT54">
        <f t="shared" si="26"/>
        <v>-3.4242404873954878E-2</v>
      </c>
      <c r="AU54">
        <f t="shared" si="24"/>
        <v>-9.8138087872552557E-2</v>
      </c>
      <c r="AW54">
        <v>51</v>
      </c>
      <c r="AX54">
        <f>IF(Z54&gt;0, (R54*SUMPRODUCT(K54:$K$98, X54:$X$98)-K54*$AZ$3)/Z54, 0)</f>
        <v>-1927148.1194725772</v>
      </c>
    </row>
    <row r="55" spans="5:50" x14ac:dyDescent="0.25">
      <c r="E55">
        <v>2055</v>
      </c>
      <c r="F55" s="5">
        <v>3.5571999999999999E-2</v>
      </c>
      <c r="G55" s="5">
        <v>7.0000000000000007E-2</v>
      </c>
      <c r="H55" s="5">
        <f t="shared" si="9"/>
        <v>0.12000000000000001</v>
      </c>
      <c r="I55" s="5">
        <f t="shared" si="10"/>
        <v>1.1200000000000001</v>
      </c>
      <c r="J55">
        <f t="shared" si="11"/>
        <v>0.89285714285714279</v>
      </c>
      <c r="K55">
        <f t="shared" si="21"/>
        <v>7.0559771055083119E-3</v>
      </c>
      <c r="L55" s="2">
        <v>52</v>
      </c>
      <c r="M55" s="6">
        <v>0.51394563599999998</v>
      </c>
      <c r="Q55" s="4">
        <f t="shared" si="22"/>
        <v>25</v>
      </c>
      <c r="R55">
        <f t="shared" si="0"/>
        <v>50000</v>
      </c>
      <c r="S55">
        <f t="shared" si="1"/>
        <v>-3615125.5802303934</v>
      </c>
      <c r="U55">
        <f t="shared" si="12"/>
        <v>0.51394563599999998</v>
      </c>
      <c r="V55">
        <f t="shared" si="13"/>
        <v>0.01</v>
      </c>
      <c r="W55">
        <f t="shared" si="14"/>
        <v>2.8689223526156365E-5</v>
      </c>
      <c r="X55">
        <f t="shared" si="15"/>
        <v>1.4744701231496595E-5</v>
      </c>
      <c r="Y55">
        <f t="shared" si="16"/>
        <v>2.8689223526156367E-7</v>
      </c>
      <c r="Z55">
        <f t="shared" si="17"/>
        <v>1.3657630059398206E-5</v>
      </c>
      <c r="AB55">
        <f t="shared" si="18"/>
        <v>-55.28838316756066</v>
      </c>
      <c r="AC55">
        <f t="shared" si="19"/>
        <v>-49.374047793054004</v>
      </c>
      <c r="AE55">
        <f t="shared" si="2"/>
        <v>0</v>
      </c>
      <c r="AF55">
        <f t="shared" si="25"/>
        <v>0</v>
      </c>
      <c r="AG55">
        <f t="shared" si="25"/>
        <v>-3.4144075148495514E-4</v>
      </c>
      <c r="AH55">
        <f t="shared" si="4"/>
        <v>-0.73723506157482976</v>
      </c>
      <c r="AI55">
        <f t="shared" si="23"/>
        <v>-0.73757650232631466</v>
      </c>
      <c r="AJ55">
        <f t="shared" si="6"/>
        <v>-5.9143353745066563</v>
      </c>
      <c r="AK55">
        <f t="shared" si="20"/>
        <v>-3.8701868217292468</v>
      </c>
      <c r="AL55">
        <f t="shared" si="7"/>
        <v>-10.522098698562218</v>
      </c>
      <c r="AN55">
        <f t="shared" si="26"/>
        <v>0</v>
      </c>
      <c r="AO55">
        <f t="shared" si="26"/>
        <v>0</v>
      </c>
      <c r="AP55">
        <f t="shared" si="26"/>
        <v>-2.4091981253653965E-6</v>
      </c>
      <c r="AQ55">
        <f t="shared" si="26"/>
        <v>-5.2019137158500093E-3</v>
      </c>
      <c r="AR55">
        <f t="shared" si="26"/>
        <v>-5.2043229139753745E-3</v>
      </c>
      <c r="AS55">
        <f t="shared" si="26"/>
        <v>-4.1731414996816894E-2</v>
      </c>
      <c r="AT55">
        <f t="shared" si="26"/>
        <v>-2.7307949608161543E-2</v>
      </c>
      <c r="AU55">
        <f t="shared" si="24"/>
        <v>-7.4243687518953813E-2</v>
      </c>
      <c r="AW55">
        <v>52</v>
      </c>
      <c r="AX55">
        <f>IF(Z55&gt;0, (R55*SUMPRODUCT(K55:$K$98, X55:$X$98)-K55*$AZ$3)/Z55, 0)</f>
        <v>-3615125.5802303934</v>
      </c>
    </row>
    <row r="56" spans="5:50" x14ac:dyDescent="0.25">
      <c r="E56">
        <v>2056</v>
      </c>
      <c r="F56" s="5">
        <v>3.5571999999999999E-2</v>
      </c>
      <c r="G56" s="5">
        <v>7.0000000000000007E-2</v>
      </c>
      <c r="H56" s="5">
        <f t="shared" si="9"/>
        <v>0.12000000000000001</v>
      </c>
      <c r="I56" s="5">
        <f t="shared" si="10"/>
        <v>1.1200000000000001</v>
      </c>
      <c r="J56">
        <f t="shared" si="11"/>
        <v>0.89285714285714279</v>
      </c>
      <c r="K56">
        <f t="shared" si="21"/>
        <v>6.2999795584895634E-3</v>
      </c>
      <c r="L56" s="2">
        <v>53</v>
      </c>
      <c r="M56" s="6">
        <v>0.52707773400000002</v>
      </c>
      <c r="Q56" s="4">
        <f t="shared" si="22"/>
        <v>25</v>
      </c>
      <c r="R56">
        <f t="shared" si="0"/>
        <v>50000</v>
      </c>
      <c r="S56">
        <f t="shared" si="1"/>
        <v>-6973309.7310538376</v>
      </c>
      <c r="U56">
        <f t="shared" si="12"/>
        <v>0.52707773400000002</v>
      </c>
      <c r="V56">
        <f t="shared" si="13"/>
        <v>0.01</v>
      </c>
      <c r="W56">
        <f t="shared" si="14"/>
        <v>1.3657630059398206E-5</v>
      </c>
      <c r="X56">
        <f t="shared" si="15"/>
        <v>7.1986327035178918E-6</v>
      </c>
      <c r="Y56">
        <f t="shared" si="16"/>
        <v>1.3657630059398206E-7</v>
      </c>
      <c r="Z56">
        <f t="shared" si="17"/>
        <v>6.3224210552863315E-6</v>
      </c>
      <c r="AB56">
        <f t="shared" si="18"/>
        <v>-49.374047793054004</v>
      </c>
      <c r="AC56">
        <f t="shared" si="19"/>
        <v>-44.088200268647846</v>
      </c>
      <c r="AE56">
        <f t="shared" si="2"/>
        <v>0</v>
      </c>
      <c r="AF56">
        <f t="shared" si="25"/>
        <v>0</v>
      </c>
      <c r="AG56">
        <f t="shared" si="25"/>
        <v>-1.5806052638215828E-4</v>
      </c>
      <c r="AH56">
        <f t="shared" si="4"/>
        <v>-0.3599316351758946</v>
      </c>
      <c r="AI56">
        <f t="shared" si="23"/>
        <v>-0.36008969570227678</v>
      </c>
      <c r="AJ56">
        <f t="shared" si="6"/>
        <v>-5.285847524406158</v>
      </c>
      <c r="AK56">
        <f t="shared" si="20"/>
        <v>-3.4561833455137805</v>
      </c>
      <c r="AL56">
        <f t="shared" si="7"/>
        <v>-9.1021205656222151</v>
      </c>
      <c r="AN56">
        <f t="shared" si="26"/>
        <v>0</v>
      </c>
      <c r="AO56">
        <f t="shared" si="26"/>
        <v>0</v>
      </c>
      <c r="AP56">
        <f t="shared" si="26"/>
        <v>-9.9577808521169754E-7</v>
      </c>
      <c r="AQ56">
        <f t="shared" si="26"/>
        <v>-2.267561944061859E-3</v>
      </c>
      <c r="AR56">
        <f t="shared" si="26"/>
        <v>-2.2685577221470709E-3</v>
      </c>
      <c r="AS56">
        <f t="shared" si="26"/>
        <v>-3.3300731353051456E-2</v>
      </c>
      <c r="AT56">
        <f t="shared" si="26"/>
        <v>-2.1773884427128888E-2</v>
      </c>
      <c r="AU56">
        <f t="shared" si="24"/>
        <v>-5.734317350232742E-2</v>
      </c>
      <c r="AW56">
        <v>53</v>
      </c>
      <c r="AX56">
        <f>IF(Z56&gt;0, (R56*SUMPRODUCT(K56:$K$98, X56:$X$98)-K56*$AZ$3)/Z56, 0)</f>
        <v>-6973309.7310538376</v>
      </c>
    </row>
    <row r="57" spans="5:50" x14ac:dyDescent="0.25">
      <c r="E57">
        <v>2057</v>
      </c>
      <c r="F57" s="5">
        <v>3.5571999999999999E-2</v>
      </c>
      <c r="G57" s="5">
        <v>7.0000000000000007E-2</v>
      </c>
      <c r="H57" s="5">
        <f t="shared" si="9"/>
        <v>0.12000000000000001</v>
      </c>
      <c r="I57" s="5">
        <f t="shared" si="10"/>
        <v>1.1200000000000001</v>
      </c>
      <c r="J57">
        <f t="shared" si="11"/>
        <v>0.89285714285714279</v>
      </c>
      <c r="K57">
        <f t="shared" si="21"/>
        <v>5.6249817486513955E-3</v>
      </c>
      <c r="L57" s="2">
        <v>54</v>
      </c>
      <c r="M57" s="6">
        <v>0.54097960300000003</v>
      </c>
      <c r="Q57" s="4">
        <f t="shared" si="22"/>
        <v>25</v>
      </c>
      <c r="R57">
        <f t="shared" si="0"/>
        <v>50000</v>
      </c>
      <c r="S57">
        <f t="shared" si="1"/>
        <v>-13866769.468393467</v>
      </c>
      <c r="U57">
        <f t="shared" si="12"/>
        <v>0.54097960300000003</v>
      </c>
      <c r="V57">
        <f t="shared" si="13"/>
        <v>0.01</v>
      </c>
      <c r="W57">
        <f t="shared" si="14"/>
        <v>6.3224210552863315E-6</v>
      </c>
      <c r="X57">
        <f t="shared" si="15"/>
        <v>3.4203008324876408E-6</v>
      </c>
      <c r="Y57">
        <f t="shared" si="16"/>
        <v>6.322421055286332E-8</v>
      </c>
      <c r="Z57">
        <f t="shared" si="17"/>
        <v>2.8388960122458271E-6</v>
      </c>
      <c r="AB57">
        <f t="shared" si="18"/>
        <v>-44.088200268647846</v>
      </c>
      <c r="AC57">
        <f t="shared" si="19"/>
        <v>-39.366316546554401</v>
      </c>
      <c r="AE57">
        <f t="shared" si="2"/>
        <v>0</v>
      </c>
      <c r="AF57">
        <f t="shared" si="25"/>
        <v>0</v>
      </c>
      <c r="AG57">
        <f t="shared" si="25"/>
        <v>-7.0972400306145678E-5</v>
      </c>
      <c r="AH57">
        <f t="shared" si="4"/>
        <v>-0.17101504162438205</v>
      </c>
      <c r="AI57">
        <f t="shared" si="23"/>
        <v>-0.1710860140246882</v>
      </c>
      <c r="AJ57">
        <f t="shared" si="6"/>
        <v>-4.7218837220934446</v>
      </c>
      <c r="AK57">
        <f t="shared" si="20"/>
        <v>-3.0861740188053495</v>
      </c>
      <c r="AL57">
        <f t="shared" si="7"/>
        <v>-7.9791437549234825</v>
      </c>
      <c r="AN57">
        <f t="shared" si="26"/>
        <v>0</v>
      </c>
      <c r="AO57">
        <f t="shared" si="26"/>
        <v>0</v>
      </c>
      <c r="AP57">
        <f t="shared" si="26"/>
        <v>-3.9921845638005014E-7</v>
      </c>
      <c r="AQ57">
        <f t="shared" si="26"/>
        <v>-9.6195648788200772E-4</v>
      </c>
      <c r="AR57">
        <f t="shared" si="26"/>
        <v>-9.6235570633838787E-4</v>
      </c>
      <c r="AS57">
        <f t="shared" si="26"/>
        <v>-2.6560509756029745E-2</v>
      </c>
      <c r="AT57">
        <f t="shared" si="26"/>
        <v>-1.7359672528942219E-2</v>
      </c>
      <c r="AU57">
        <f t="shared" si="24"/>
        <v>-4.4882537991310353E-2</v>
      </c>
      <c r="AW57">
        <v>54</v>
      </c>
      <c r="AX57">
        <f>IF(Z57&gt;0, (R57*SUMPRODUCT(K57:$K$98, X57:$X$98)-K57*$AZ$3)/Z57, 0)</f>
        <v>-13866769.468393467</v>
      </c>
    </row>
    <row r="58" spans="5:50" x14ac:dyDescent="0.25">
      <c r="E58">
        <v>2058</v>
      </c>
      <c r="F58" s="5">
        <v>3.5571999999999999E-2</v>
      </c>
      <c r="G58" s="5">
        <v>7.0000000000000007E-2</v>
      </c>
      <c r="H58" s="5">
        <f t="shared" si="9"/>
        <v>0.12000000000000001</v>
      </c>
      <c r="I58" s="5">
        <f t="shared" si="10"/>
        <v>1.1200000000000001</v>
      </c>
      <c r="J58">
        <f t="shared" si="11"/>
        <v>0.89285714285714279</v>
      </c>
      <c r="K58">
        <f t="shared" si="21"/>
        <v>5.0223051327244602E-3</v>
      </c>
      <c r="L58" s="2">
        <v>55</v>
      </c>
      <c r="M58" s="6">
        <v>0.55513806300000001</v>
      </c>
      <c r="Q58" s="4">
        <f t="shared" si="22"/>
        <v>25</v>
      </c>
      <c r="R58">
        <f t="shared" si="0"/>
        <v>50000</v>
      </c>
      <c r="S58">
        <f t="shared" si="1"/>
        <v>-28471846.279296439</v>
      </c>
      <c r="U58">
        <f t="shared" si="12"/>
        <v>0.55513806300000001</v>
      </c>
      <c r="V58">
        <f t="shared" si="13"/>
        <v>0.01</v>
      </c>
      <c r="W58">
        <f t="shared" si="14"/>
        <v>2.8388960122458271E-6</v>
      </c>
      <c r="X58">
        <f t="shared" si="15"/>
        <v>1.5759792332965729E-6</v>
      </c>
      <c r="Y58">
        <f t="shared" si="16"/>
        <v>2.838896012245827E-8</v>
      </c>
      <c r="Z58">
        <f t="shared" si="17"/>
        <v>1.234527818826796E-6</v>
      </c>
      <c r="AB58">
        <f t="shared" si="18"/>
        <v>-39.366316546554401</v>
      </c>
      <c r="AC58">
        <f t="shared" si="19"/>
        <v>-35.149286285151661</v>
      </c>
      <c r="AE58">
        <f t="shared" si="2"/>
        <v>0</v>
      </c>
      <c r="AF58">
        <f t="shared" si="25"/>
        <v>0</v>
      </c>
      <c r="AG58">
        <f t="shared" si="25"/>
        <v>-3.0863195470669896E-5</v>
      </c>
      <c r="AH58">
        <f t="shared" si="4"/>
        <v>-7.8798961664828651E-2</v>
      </c>
      <c r="AI58">
        <f t="shared" si="23"/>
        <v>-7.8829824860299325E-2</v>
      </c>
      <c r="AJ58">
        <f t="shared" si="6"/>
        <v>-4.2170302614027406</v>
      </c>
      <c r="AK58">
        <f t="shared" si="20"/>
        <v>-2.7556421582588082</v>
      </c>
      <c r="AL58">
        <f t="shared" si="7"/>
        <v>-7.0515022445218474</v>
      </c>
      <c r="AN58">
        <f t="shared" si="26"/>
        <v>0</v>
      </c>
      <c r="AO58">
        <f t="shared" si="26"/>
        <v>0</v>
      </c>
      <c r="AP58">
        <f t="shared" si="26"/>
        <v>-1.5500438502462372E-7</v>
      </c>
      <c r="AQ58">
        <f t="shared" si="26"/>
        <v>-3.9575242962262689E-4</v>
      </c>
      <c r="AR58">
        <f t="shared" si="26"/>
        <v>-3.9590743400765157E-4</v>
      </c>
      <c r="AS58">
        <f t="shared" si="26"/>
        <v>-2.1179212726697358E-2</v>
      </c>
      <c r="AT58">
        <f t="shared" si="26"/>
        <v>-1.3839675755375121E-2</v>
      </c>
      <c r="AU58">
        <f t="shared" si="24"/>
        <v>-3.5414795916080127E-2</v>
      </c>
      <c r="AW58">
        <v>55</v>
      </c>
      <c r="AX58">
        <f>IF(Z58&gt;0, (R58*SUMPRODUCT(K58:$K$98, X58:$X$98)-K58*$AZ$3)/Z58, 0)</f>
        <v>-28471846.279296439</v>
      </c>
    </row>
    <row r="59" spans="5:50" x14ac:dyDescent="0.25">
      <c r="E59">
        <v>2059</v>
      </c>
      <c r="F59" s="5">
        <v>3.5571999999999999E-2</v>
      </c>
      <c r="G59" s="5">
        <v>7.0000000000000007E-2</v>
      </c>
      <c r="H59" s="5">
        <f t="shared" si="9"/>
        <v>0.12000000000000001</v>
      </c>
      <c r="I59" s="5">
        <f t="shared" si="10"/>
        <v>1.1200000000000001</v>
      </c>
      <c r="J59">
        <f t="shared" si="11"/>
        <v>0.89285714285714279</v>
      </c>
      <c r="K59">
        <f t="shared" si="21"/>
        <v>4.4842010113611249E-3</v>
      </c>
      <c r="L59" s="2">
        <v>56</v>
      </c>
      <c r="M59" s="6">
        <v>0.569934367</v>
      </c>
      <c r="Q59" s="4">
        <f t="shared" si="22"/>
        <v>25</v>
      </c>
      <c r="R59">
        <f t="shared" si="0"/>
        <v>50000</v>
      </c>
      <c r="S59">
        <f t="shared" si="1"/>
        <v>-60518056.178920224</v>
      </c>
      <c r="U59">
        <f t="shared" si="12"/>
        <v>0.569934367</v>
      </c>
      <c r="V59">
        <f t="shared" si="13"/>
        <v>0.01</v>
      </c>
      <c r="W59">
        <f t="shared" si="14"/>
        <v>1.234527818826796E-6</v>
      </c>
      <c r="X59">
        <f t="shared" si="15"/>
        <v>7.0359983096694067E-7</v>
      </c>
      <c r="Y59">
        <f t="shared" si="16"/>
        <v>1.234527818826796E-8</v>
      </c>
      <c r="Z59">
        <f t="shared" si="17"/>
        <v>5.1858270967158729E-7</v>
      </c>
      <c r="AB59">
        <f t="shared" si="18"/>
        <v>-35.149286285151661</v>
      </c>
      <c r="AC59">
        <f t="shared" si="19"/>
        <v>-31.383617557321795</v>
      </c>
      <c r="AE59">
        <f t="shared" si="2"/>
        <v>0</v>
      </c>
      <c r="AF59">
        <f t="shared" si="25"/>
        <v>0</v>
      </c>
      <c r="AG59">
        <f t="shared" si="25"/>
        <v>-1.2964567741789682E-5</v>
      </c>
      <c r="AH59">
        <f t="shared" si="4"/>
        <v>-3.5179991548347035E-2</v>
      </c>
      <c r="AI59">
        <f t="shared" si="23"/>
        <v>-3.5192956116088824E-2</v>
      </c>
      <c r="AJ59">
        <f t="shared" si="6"/>
        <v>-3.7656687278298655</v>
      </c>
      <c r="AK59">
        <f t="shared" si="20"/>
        <v>-2.4604500399606164</v>
      </c>
      <c r="AL59">
        <f t="shared" si="7"/>
        <v>-6.2613117239065712</v>
      </c>
      <c r="AN59">
        <f t="shared" si="26"/>
        <v>0</v>
      </c>
      <c r="AO59">
        <f t="shared" si="26"/>
        <v>0</v>
      </c>
      <c r="AP59">
        <f t="shared" si="26"/>
        <v>-5.8135727779593105E-8</v>
      </c>
      <c r="AQ59">
        <f t="shared" si="26"/>
        <v>-1.5775415368077361E-4</v>
      </c>
      <c r="AR59">
        <f t="shared" si="26"/>
        <v>-1.5781228940855318E-4</v>
      </c>
      <c r="AS59">
        <f t="shared" si="26"/>
        <v>-1.6886015517785645E-2</v>
      </c>
      <c r="AT59">
        <f t="shared" si="26"/>
        <v>-1.1033152557594916E-2</v>
      </c>
      <c r="AU59">
        <f t="shared" si="24"/>
        <v>-2.8076980364789113E-2</v>
      </c>
      <c r="AW59">
        <v>56</v>
      </c>
      <c r="AX59">
        <f>IF(Z59&gt;0, (R59*SUMPRODUCT(K59:$K$98, X59:$X$98)-K59*$AZ$3)/Z59, 0)</f>
        <v>-60518056.178920224</v>
      </c>
    </row>
    <row r="60" spans="5:50" x14ac:dyDescent="0.25">
      <c r="E60">
        <v>2060</v>
      </c>
      <c r="F60" s="5">
        <v>3.5571999999999999E-2</v>
      </c>
      <c r="G60" s="5">
        <v>7.0000000000000007E-2</v>
      </c>
      <c r="H60" s="5">
        <f t="shared" si="9"/>
        <v>0.12000000000000001</v>
      </c>
      <c r="I60" s="5">
        <f t="shared" si="10"/>
        <v>1.1200000000000001</v>
      </c>
      <c r="J60">
        <f t="shared" si="11"/>
        <v>0.89285714285714279</v>
      </c>
      <c r="K60">
        <f t="shared" si="21"/>
        <v>4.0037509030010042E-3</v>
      </c>
      <c r="L60" s="2">
        <v>57</v>
      </c>
      <c r="M60" s="6">
        <v>0.58483052300000005</v>
      </c>
      <c r="Q60" s="4">
        <f t="shared" si="22"/>
        <v>25</v>
      </c>
      <c r="R60">
        <f t="shared" si="0"/>
        <v>50000</v>
      </c>
      <c r="S60">
        <f t="shared" si="1"/>
        <v>-133362046.5172517</v>
      </c>
      <c r="U60">
        <f t="shared" si="12"/>
        <v>0.58483052300000005</v>
      </c>
      <c r="V60">
        <f t="shared" si="13"/>
        <v>0.01</v>
      </c>
      <c r="W60">
        <f t="shared" si="14"/>
        <v>5.1858270967158729E-7</v>
      </c>
      <c r="X60">
        <f t="shared" si="15"/>
        <v>3.0328299731599159E-7</v>
      </c>
      <c r="Y60">
        <f t="shared" si="16"/>
        <v>5.1858270967158733E-9</v>
      </c>
      <c r="Z60">
        <f t="shared" si="17"/>
        <v>2.1011388525887982E-7</v>
      </c>
      <c r="AB60">
        <f t="shared" si="18"/>
        <v>-31.383617557321795</v>
      </c>
      <c r="AC60">
        <f t="shared" si="19"/>
        <v>-28.021217739815217</v>
      </c>
      <c r="AE60">
        <f t="shared" si="2"/>
        <v>0</v>
      </c>
      <c r="AF60">
        <f t="shared" si="25"/>
        <v>0</v>
      </c>
      <c r="AG60">
        <f t="shared" si="25"/>
        <v>-5.2528471314719954E-6</v>
      </c>
      <c r="AH60">
        <f t="shared" si="4"/>
        <v>-1.516414986579958E-2</v>
      </c>
      <c r="AI60">
        <f t="shared" si="23"/>
        <v>-1.5169402712931051E-2</v>
      </c>
      <c r="AJ60">
        <f t="shared" si="6"/>
        <v>-3.3623998175065779</v>
      </c>
      <c r="AK60">
        <f t="shared" si="20"/>
        <v>-2.1968532290125258</v>
      </c>
      <c r="AL60">
        <f t="shared" si="7"/>
        <v>-5.5744224492320349</v>
      </c>
      <c r="AN60">
        <f t="shared" si="26"/>
        <v>0</v>
      </c>
      <c r="AO60">
        <f t="shared" si="26"/>
        <v>0</v>
      </c>
      <c r="AP60">
        <f t="shared" si="26"/>
        <v>-2.1031091445957236E-8</v>
      </c>
      <c r="AQ60">
        <f t="shared" si="26"/>
        <v>-6.0713478718437625E-5</v>
      </c>
      <c r="AR60">
        <f t="shared" si="26"/>
        <v>-6.0734509809883577E-5</v>
      </c>
      <c r="AS60">
        <f t="shared" si="26"/>
        <v>-1.3462211305592373E-2</v>
      </c>
      <c r="AT60">
        <f t="shared" si="26"/>
        <v>-8.795653099419572E-3</v>
      </c>
      <c r="AU60">
        <f t="shared" si="24"/>
        <v>-2.2318598914821828E-2</v>
      </c>
      <c r="AW60">
        <v>57</v>
      </c>
      <c r="AX60">
        <f>IF(Z60&gt;0, (R60*SUMPRODUCT(K60:$K$98, X60:$X$98)-K60*$AZ$3)/Z60, 0)</f>
        <v>-133362046.5172517</v>
      </c>
    </row>
    <row r="61" spans="5:50" x14ac:dyDescent="0.25">
      <c r="E61">
        <v>2061</v>
      </c>
      <c r="F61" s="5">
        <v>3.5571999999999999E-2</v>
      </c>
      <c r="G61" s="5">
        <v>7.0000000000000007E-2</v>
      </c>
      <c r="H61" s="5">
        <f t="shared" si="9"/>
        <v>0.12000000000000001</v>
      </c>
      <c r="I61" s="5">
        <f t="shared" si="10"/>
        <v>1.1200000000000001</v>
      </c>
      <c r="J61">
        <f t="shared" si="11"/>
        <v>0.89285714285714279</v>
      </c>
      <c r="K61">
        <f t="shared" si="21"/>
        <v>3.5747775919651821E-3</v>
      </c>
      <c r="L61" s="2">
        <v>58</v>
      </c>
      <c r="M61" s="6">
        <v>0.59948279800000004</v>
      </c>
      <c r="Q61" s="4">
        <f t="shared" si="22"/>
        <v>25</v>
      </c>
      <c r="R61">
        <f t="shared" si="0"/>
        <v>50000</v>
      </c>
      <c r="S61">
        <f t="shared" si="1"/>
        <v>-304912294.6157279</v>
      </c>
      <c r="U61">
        <f t="shared" si="12"/>
        <v>0.59948279800000004</v>
      </c>
      <c r="V61">
        <f t="shared" si="13"/>
        <v>0.01</v>
      </c>
      <c r="W61">
        <f t="shared" si="14"/>
        <v>2.1011388525887982E-7</v>
      </c>
      <c r="X61">
        <f t="shared" si="15"/>
        <v>1.2595965983364425E-7</v>
      </c>
      <c r="Y61">
        <f t="shared" si="16"/>
        <v>2.1011388525887983E-9</v>
      </c>
      <c r="Z61">
        <f t="shared" si="17"/>
        <v>8.2053086572646783E-8</v>
      </c>
      <c r="AB61">
        <f t="shared" si="18"/>
        <v>-28.021217739815217</v>
      </c>
      <c r="AC61">
        <f t="shared" si="19"/>
        <v>-25.018994907168704</v>
      </c>
      <c r="AE61">
        <f t="shared" si="2"/>
        <v>0</v>
      </c>
      <c r="AF61">
        <f t="shared" si="25"/>
        <v>0</v>
      </c>
      <c r="AG61">
        <f t="shared" si="25"/>
        <v>-2.0513271643161695E-6</v>
      </c>
      <c r="AH61">
        <f t="shared" si="4"/>
        <v>-6.2979829916822126E-3</v>
      </c>
      <c r="AI61">
        <f t="shared" si="23"/>
        <v>-6.3000343188465285E-3</v>
      </c>
      <c r="AJ61">
        <f t="shared" si="6"/>
        <v>-3.0022228326465132</v>
      </c>
      <c r="AK61">
        <f t="shared" si="20"/>
        <v>-1.9614852417870654</v>
      </c>
      <c r="AL61">
        <f t="shared" si="7"/>
        <v>-4.9700081087524248</v>
      </c>
      <c r="AN61">
        <f t="shared" si="26"/>
        <v>0</v>
      </c>
      <c r="AO61">
        <f t="shared" si="26"/>
        <v>0</v>
      </c>
      <c r="AP61">
        <f t="shared" si="26"/>
        <v>-7.3330383807869213E-9</v>
      </c>
      <c r="AQ61">
        <f t="shared" si="26"/>
        <v>-2.2513888473243415E-5</v>
      </c>
      <c r="AR61">
        <f t="shared" si="26"/>
        <v>-2.2521221511624198E-5</v>
      </c>
      <c r="AS61">
        <f t="shared" si="26"/>
        <v>-1.073227890823099E-2</v>
      </c>
      <c r="AT61">
        <f t="shared" si="26"/>
        <v>-7.0118734893108089E-3</v>
      </c>
      <c r="AU61">
        <f t="shared" si="24"/>
        <v>-1.7766673619053423E-2</v>
      </c>
      <c r="AW61">
        <v>58</v>
      </c>
      <c r="AX61">
        <f>IF(Z61&gt;0, (R61*SUMPRODUCT(K61:$K$98, X61:$X$98)-K61*$AZ$3)/Z61, 0)</f>
        <v>-304912294.6157279</v>
      </c>
    </row>
    <row r="62" spans="5:50" x14ac:dyDescent="0.25">
      <c r="E62">
        <v>2062</v>
      </c>
      <c r="F62" s="5">
        <v>3.5571999999999999E-2</v>
      </c>
      <c r="G62" s="5">
        <v>7.0000000000000007E-2</v>
      </c>
      <c r="H62" s="5">
        <f t="shared" si="9"/>
        <v>0.12000000000000001</v>
      </c>
      <c r="I62" s="5">
        <f t="shared" si="10"/>
        <v>1.1200000000000001</v>
      </c>
      <c r="J62">
        <f t="shared" si="11"/>
        <v>0.89285714285714279</v>
      </c>
      <c r="K62">
        <f t="shared" si="21"/>
        <v>3.1917657071117694E-3</v>
      </c>
      <c r="L62" s="2">
        <v>59</v>
      </c>
      <c r="M62" s="6">
        <v>0.61448546299999995</v>
      </c>
      <c r="Q62" s="4">
        <f t="shared" si="22"/>
        <v>25</v>
      </c>
      <c r="R62">
        <f t="shared" si="0"/>
        <v>50000</v>
      </c>
      <c r="S62">
        <f t="shared" si="1"/>
        <v>-724987510.50347459</v>
      </c>
      <c r="U62">
        <f t="shared" si="12"/>
        <v>0.61448546299999995</v>
      </c>
      <c r="V62">
        <f t="shared" si="13"/>
        <v>0.01</v>
      </c>
      <c r="W62">
        <f t="shared" si="14"/>
        <v>8.2053086572646783E-8</v>
      </c>
      <c r="X62">
        <f t="shared" si="15"/>
        <v>5.0420428893171939E-8</v>
      </c>
      <c r="Y62">
        <f t="shared" si="16"/>
        <v>8.2053086572646784E-10</v>
      </c>
      <c r="Z62">
        <f t="shared" si="17"/>
        <v>3.0812126813748376E-8</v>
      </c>
      <c r="AB62">
        <f t="shared" si="18"/>
        <v>-25.018994907168704</v>
      </c>
      <c r="AC62">
        <f t="shared" si="19"/>
        <v>-22.338407112016792</v>
      </c>
      <c r="AE62">
        <f t="shared" si="2"/>
        <v>0</v>
      </c>
      <c r="AF62">
        <f t="shared" si="25"/>
        <v>0</v>
      </c>
      <c r="AG62">
        <f t="shared" si="25"/>
        <v>-7.7030317034370937E-7</v>
      </c>
      <c r="AH62">
        <f t="shared" si="4"/>
        <v>-2.5210214446585969E-3</v>
      </c>
      <c r="AI62">
        <f t="shared" si="23"/>
        <v>-2.5217917478289405E-3</v>
      </c>
      <c r="AJ62">
        <f t="shared" si="6"/>
        <v>-2.6805877951519115</v>
      </c>
      <c r="AK62">
        <f t="shared" si="20"/>
        <v>-1.7513296435018095</v>
      </c>
      <c r="AL62">
        <f t="shared" si="7"/>
        <v>-4.4344392304015496</v>
      </c>
      <c r="AN62">
        <f t="shared" si="26"/>
        <v>0</v>
      </c>
      <c r="AO62">
        <f t="shared" si="26"/>
        <v>0</v>
      </c>
      <c r="AP62">
        <f t="shared" si="26"/>
        <v>-2.4586272431825273E-9</v>
      </c>
      <c r="AQ62">
        <f t="shared" si="26"/>
        <v>-8.0465097939546809E-6</v>
      </c>
      <c r="AR62">
        <f t="shared" si="26"/>
        <v>-8.0489684211978627E-6</v>
      </c>
      <c r="AS62">
        <f t="shared" si="26"/>
        <v>-8.5558081994682195E-3</v>
      </c>
      <c r="AT62">
        <f t="shared" si="26"/>
        <v>-5.5898338979773563E-3</v>
      </c>
      <c r="AU62">
        <f t="shared" si="24"/>
        <v>-1.4153691065866772E-2</v>
      </c>
      <c r="AW62">
        <v>59</v>
      </c>
      <c r="AX62">
        <f>IF(Z62&gt;0, (R62*SUMPRODUCT(K62:$K$98, X62:$X$98)-K62*$AZ$3)/Z62, 0)</f>
        <v>-724987510.50347459</v>
      </c>
    </row>
    <row r="63" spans="5:50" x14ac:dyDescent="0.25">
      <c r="E63">
        <v>2063</v>
      </c>
      <c r="F63" s="5">
        <v>3.5571999999999999E-2</v>
      </c>
      <c r="G63" s="5">
        <v>7.0000000000000007E-2</v>
      </c>
      <c r="H63" s="5">
        <f t="shared" si="9"/>
        <v>0.12000000000000001</v>
      </c>
      <c r="I63" s="5">
        <f t="shared" si="10"/>
        <v>1.1200000000000001</v>
      </c>
      <c r="J63">
        <f t="shared" si="11"/>
        <v>0.89285714285714279</v>
      </c>
      <c r="K63">
        <f t="shared" si="21"/>
        <v>2.8497908099212226E-3</v>
      </c>
      <c r="L63" s="2">
        <v>60</v>
      </c>
      <c r="M63" s="6">
        <v>0.62975077099999999</v>
      </c>
      <c r="Q63" s="4">
        <f t="shared" si="22"/>
        <v>25</v>
      </c>
      <c r="R63">
        <f t="shared" si="0"/>
        <v>50000</v>
      </c>
      <c r="S63">
        <f t="shared" si="1"/>
        <v>-1796840753.8304546</v>
      </c>
      <c r="U63">
        <f t="shared" si="12"/>
        <v>0.62975077099999999</v>
      </c>
      <c r="V63">
        <f t="shared" si="13"/>
        <v>0.01</v>
      </c>
      <c r="W63">
        <f t="shared" si="14"/>
        <v>3.0812126813748376E-8</v>
      </c>
      <c r="X63">
        <f t="shared" si="15"/>
        <v>1.9403960617107813E-8</v>
      </c>
      <c r="Y63">
        <f t="shared" si="16"/>
        <v>3.0812126813748378E-10</v>
      </c>
      <c r="Z63">
        <f t="shared" si="17"/>
        <v>1.110004492850308E-8</v>
      </c>
      <c r="AB63">
        <f t="shared" si="18"/>
        <v>-22.338407112016792</v>
      </c>
      <c r="AC63">
        <f t="shared" si="19"/>
        <v>-19.94501309688339</v>
      </c>
      <c r="AE63">
        <f t="shared" si="2"/>
        <v>0</v>
      </c>
      <c r="AF63">
        <f t="shared" si="25"/>
        <v>0</v>
      </c>
      <c r="AG63">
        <f t="shared" si="25"/>
        <v>-2.7750112321257699E-7</v>
      </c>
      <c r="AH63">
        <f t="shared" si="4"/>
        <v>-9.7019803085539064E-4</v>
      </c>
      <c r="AI63">
        <f t="shared" si="23"/>
        <v>-9.7047553197860325E-4</v>
      </c>
      <c r="AJ63">
        <f t="shared" si="6"/>
        <v>-2.3933940151334028</v>
      </c>
      <c r="AK63">
        <f t="shared" si="20"/>
        <v>-1.5636884978411756</v>
      </c>
      <c r="AL63">
        <f t="shared" si="7"/>
        <v>-3.958052988506557</v>
      </c>
      <c r="AN63">
        <f t="shared" si="26"/>
        <v>0</v>
      </c>
      <c r="AO63">
        <f t="shared" si="26"/>
        <v>0</v>
      </c>
      <c r="AP63">
        <f t="shared" si="26"/>
        <v>-7.9082015067401872E-10</v>
      </c>
      <c r="AQ63">
        <f t="shared" si="26"/>
        <v>-2.7648614321353591E-6</v>
      </c>
      <c r="AR63">
        <f t="shared" si="26"/>
        <v>-2.7656522522860329E-6</v>
      </c>
      <c r="AS63">
        <f t="shared" si="26"/>
        <v>-6.8206722688476272E-3</v>
      </c>
      <c r="AT63">
        <f t="shared" si="26"/>
        <v>-4.4561851107273037E-3</v>
      </c>
      <c r="AU63">
        <f t="shared" si="24"/>
        <v>-1.1279623031827217E-2</v>
      </c>
      <c r="AW63">
        <v>60</v>
      </c>
      <c r="AX63">
        <f>IF(Z63&gt;0, (R63*SUMPRODUCT(K63:$K$98, X63:$X$98)-K63*$AZ$3)/Z63, 0)</f>
        <v>-1796840753.8304546</v>
      </c>
    </row>
    <row r="64" spans="5:50" x14ac:dyDescent="0.25">
      <c r="E64">
        <v>2064</v>
      </c>
      <c r="F64" s="5">
        <v>3.5571999999999999E-2</v>
      </c>
      <c r="G64" s="5">
        <v>7.0000000000000007E-2</v>
      </c>
      <c r="H64" s="5">
        <f t="shared" si="9"/>
        <v>0.12000000000000001</v>
      </c>
      <c r="I64" s="5">
        <f t="shared" si="10"/>
        <v>1.1200000000000001</v>
      </c>
      <c r="J64">
        <f t="shared" si="11"/>
        <v>0.89285714285714279</v>
      </c>
      <c r="K64">
        <f t="shared" si="21"/>
        <v>2.5444560802868059E-3</v>
      </c>
      <c r="L64" s="2">
        <v>61</v>
      </c>
      <c r="M64" s="6">
        <v>0.64518007799999999</v>
      </c>
      <c r="Q64" s="4">
        <f t="shared" si="22"/>
        <v>25</v>
      </c>
      <c r="R64">
        <f t="shared" si="0"/>
        <v>50000</v>
      </c>
      <c r="S64">
        <f t="shared" si="1"/>
        <v>-4652638113.247714</v>
      </c>
      <c r="U64">
        <f t="shared" si="12"/>
        <v>0.64518007799999999</v>
      </c>
      <c r="V64">
        <f t="shared" si="13"/>
        <v>0.01</v>
      </c>
      <c r="W64">
        <f t="shared" si="14"/>
        <v>1.110004492850308E-8</v>
      </c>
      <c r="X64">
        <f t="shared" si="15"/>
        <v>7.1615278527751214E-9</v>
      </c>
      <c r="Y64">
        <f t="shared" si="16"/>
        <v>1.110004492850308E-10</v>
      </c>
      <c r="Z64">
        <f t="shared" si="17"/>
        <v>3.8275166264429279E-9</v>
      </c>
      <c r="AB64">
        <f t="shared" si="18"/>
        <v>-19.94501309688339</v>
      </c>
      <c r="AC64">
        <f t="shared" si="19"/>
        <v>-17.808049735277681</v>
      </c>
      <c r="AE64">
        <f t="shared" si="2"/>
        <v>0</v>
      </c>
      <c r="AF64">
        <f t="shared" si="25"/>
        <v>0</v>
      </c>
      <c r="AG64">
        <f t="shared" si="25"/>
        <v>-9.5687915661073202E-8</v>
      </c>
      <c r="AH64">
        <f t="shared" si="4"/>
        <v>-3.5807639263875607E-4</v>
      </c>
      <c r="AI64">
        <f t="shared" si="23"/>
        <v>-3.5817208055441717E-4</v>
      </c>
      <c r="AJ64">
        <f t="shared" si="6"/>
        <v>-2.1369633616057087</v>
      </c>
      <c r="AK64">
        <f t="shared" si="20"/>
        <v>-1.3961509167818373</v>
      </c>
      <c r="AL64">
        <f t="shared" si="7"/>
        <v>-3.5334724504681008</v>
      </c>
      <c r="AN64">
        <f t="shared" si="26"/>
        <v>0</v>
      </c>
      <c r="AO64">
        <f t="shared" si="26"/>
        <v>0</v>
      </c>
      <c r="AP64">
        <f t="shared" si="26"/>
        <v>-2.4347369881378881E-10</v>
      </c>
      <c r="AQ64">
        <f t="shared" si="26"/>
        <v>-9.1110965445684852E-7</v>
      </c>
      <c r="AR64">
        <f t="shared" si="26"/>
        <v>-9.113531281556624E-7</v>
      </c>
      <c r="AS64">
        <f t="shared" si="26"/>
        <v>-5.4374094187877777E-3</v>
      </c>
      <c r="AT64">
        <f t="shared" si="26"/>
        <v>-3.5524446892035446E-3</v>
      </c>
      <c r="AU64">
        <f t="shared" si="24"/>
        <v>-8.9907654611194789E-3</v>
      </c>
      <c r="AW64">
        <v>61</v>
      </c>
      <c r="AX64">
        <f>IF(Z64&gt;0, (R64*SUMPRODUCT(K64:$K$98, X64:$X$98)-K64*$AZ$3)/Z64, 0)</f>
        <v>-4652638113.247714</v>
      </c>
    </row>
    <row r="65" spans="5:50" x14ac:dyDescent="0.25">
      <c r="E65">
        <v>2065</v>
      </c>
      <c r="F65" s="5">
        <v>3.5571999999999999E-2</v>
      </c>
      <c r="G65" s="5">
        <v>7.0000000000000007E-2</v>
      </c>
      <c r="H65" s="5">
        <f t="shared" si="9"/>
        <v>0.12000000000000001</v>
      </c>
      <c r="I65" s="5">
        <f t="shared" si="10"/>
        <v>1.1200000000000001</v>
      </c>
      <c r="J65">
        <f t="shared" si="11"/>
        <v>0.89285714285714279</v>
      </c>
      <c r="K65">
        <f t="shared" si="21"/>
        <v>2.2718357859703624E-3</v>
      </c>
      <c r="L65" s="2">
        <v>62</v>
      </c>
      <c r="M65" s="6">
        <v>0.66067595400000001</v>
      </c>
      <c r="Q65" s="4">
        <f t="shared" si="22"/>
        <v>25</v>
      </c>
      <c r="R65">
        <f t="shared" si="0"/>
        <v>50000</v>
      </c>
      <c r="S65">
        <f t="shared" si="1"/>
        <v>-12614145320.177662</v>
      </c>
      <c r="U65">
        <f t="shared" si="12"/>
        <v>0.66067595400000001</v>
      </c>
      <c r="V65">
        <f t="shared" si="13"/>
        <v>0.01</v>
      </c>
      <c r="W65">
        <f t="shared" si="14"/>
        <v>3.8275166264429279E-9</v>
      </c>
      <c r="X65">
        <f t="shared" si="15"/>
        <v>2.5287481986260429E-9</v>
      </c>
      <c r="Y65">
        <f t="shared" si="16"/>
        <v>3.8275166264429276E-11</v>
      </c>
      <c r="Z65">
        <f t="shared" si="17"/>
        <v>1.2604932615524558E-9</v>
      </c>
      <c r="AB65">
        <f t="shared" si="18"/>
        <v>-17.808049735277681</v>
      </c>
      <c r="AC65">
        <f t="shared" si="19"/>
        <v>-15.900045176327387</v>
      </c>
      <c r="AE65">
        <f t="shared" si="2"/>
        <v>0</v>
      </c>
      <c r="AF65">
        <f t="shared" si="25"/>
        <v>0</v>
      </c>
      <c r="AG65">
        <f t="shared" si="25"/>
        <v>-3.1512331538811396E-8</v>
      </c>
      <c r="AH65">
        <f t="shared" si="4"/>
        <v>-1.2643740993130214E-4</v>
      </c>
      <c r="AI65">
        <f t="shared" si="23"/>
        <v>-1.2646892226284096E-4</v>
      </c>
      <c r="AJ65">
        <f t="shared" si="6"/>
        <v>-1.9080045589502941</v>
      </c>
      <c r="AK65">
        <f t="shared" si="20"/>
        <v>-1.2465634814694377</v>
      </c>
      <c r="AL65">
        <f t="shared" si="7"/>
        <v>-3.1546945093419945</v>
      </c>
      <c r="AN65">
        <f t="shared" si="26"/>
        <v>0</v>
      </c>
      <c r="AO65">
        <f t="shared" si="26"/>
        <v>0</v>
      </c>
      <c r="AP65">
        <f t="shared" si="26"/>
        <v>-7.1590842489234232E-11</v>
      </c>
      <c r="AQ65">
        <f t="shared" si="26"/>
        <v>-2.872450325673367E-7</v>
      </c>
      <c r="AR65">
        <f t="shared" si="26"/>
        <v>-2.8731662340982597E-7</v>
      </c>
      <c r="AS65">
        <f t="shared" si="26"/>
        <v>-4.3346730368178758E-3</v>
      </c>
      <c r="AT65">
        <f t="shared" si="26"/>
        <v>-2.8319875266860713E-3</v>
      </c>
      <c r="AU65">
        <f t="shared" si="24"/>
        <v>-7.1669478801273572E-3</v>
      </c>
      <c r="AW65">
        <v>62</v>
      </c>
      <c r="AX65">
        <f>IF(Z65&gt;0, (R65*SUMPRODUCT(K65:$K$98, X65:$X$98)-K65*$AZ$3)/Z65, 0)</f>
        <v>-12614145320.177662</v>
      </c>
    </row>
    <row r="66" spans="5:50" x14ac:dyDescent="0.25">
      <c r="E66">
        <v>2066</v>
      </c>
      <c r="F66" s="5">
        <v>3.5571999999999999E-2</v>
      </c>
      <c r="G66" s="5">
        <v>7.0000000000000007E-2</v>
      </c>
      <c r="H66" s="5">
        <f t="shared" si="9"/>
        <v>0.12000000000000001</v>
      </c>
      <c r="I66" s="5">
        <f t="shared" si="10"/>
        <v>1.1200000000000001</v>
      </c>
      <c r="J66">
        <f t="shared" si="11"/>
        <v>0.89285714285714279</v>
      </c>
      <c r="K66">
        <f t="shared" si="21"/>
        <v>2.0284248089021089E-3</v>
      </c>
      <c r="L66" s="2">
        <v>63</v>
      </c>
      <c r="M66" s="6">
        <v>0.67625413199999995</v>
      </c>
      <c r="Q66" s="4">
        <f t="shared" si="22"/>
        <v>25</v>
      </c>
      <c r="R66">
        <f t="shared" si="0"/>
        <v>50000</v>
      </c>
      <c r="S66">
        <f t="shared" si="1"/>
        <v>-35897301262.317787</v>
      </c>
      <c r="U66">
        <f t="shared" si="12"/>
        <v>0.67625413199999995</v>
      </c>
      <c r="V66">
        <f t="shared" si="13"/>
        <v>0.01</v>
      </c>
      <c r="W66">
        <f t="shared" si="14"/>
        <v>1.2604932615524558E-9</v>
      </c>
      <c r="X66">
        <f t="shared" si="15"/>
        <v>8.5241377648300489E-10</v>
      </c>
      <c r="Y66">
        <f t="shared" si="16"/>
        <v>1.2604932615524558E-11</v>
      </c>
      <c r="Z66">
        <f t="shared" si="17"/>
        <v>3.9547455245392634E-10</v>
      </c>
      <c r="AB66">
        <f t="shared" si="18"/>
        <v>-15.900045176327387</v>
      </c>
      <c r="AC66">
        <f t="shared" si="19"/>
        <v>-14.196469151018892</v>
      </c>
      <c r="AE66">
        <f t="shared" si="2"/>
        <v>0</v>
      </c>
      <c r="AF66">
        <f t="shared" si="25"/>
        <v>0</v>
      </c>
      <c r="AG66">
        <f t="shared" si="25"/>
        <v>-9.8868638113481594E-9</v>
      </c>
      <c r="AH66">
        <f t="shared" si="4"/>
        <v>-4.2620688824150248E-5</v>
      </c>
      <c r="AI66">
        <f t="shared" si="23"/>
        <v>-4.2630575687961593E-5</v>
      </c>
      <c r="AJ66">
        <f t="shared" si="6"/>
        <v>-1.7035760253084948</v>
      </c>
      <c r="AK66">
        <f t="shared" si="20"/>
        <v>-1.1130031623429173</v>
      </c>
      <c r="AL66">
        <f t="shared" si="7"/>
        <v>-2.8166218182270999</v>
      </c>
      <c r="AN66">
        <f t="shared" si="26"/>
        <v>0</v>
      </c>
      <c r="AO66">
        <f t="shared" si="26"/>
        <v>0</v>
      </c>
      <c r="AP66">
        <f t="shared" si="26"/>
        <v>-2.0054759837175066E-11</v>
      </c>
      <c r="AQ66">
        <f t="shared" si="26"/>
        <v>-8.6452862583403222E-8</v>
      </c>
      <c r="AR66">
        <f t="shared" si="26"/>
        <v>-8.6472917343240381E-8</v>
      </c>
      <c r="AS66">
        <f t="shared" si="26"/>
        <v>-3.4555758735865978E-3</v>
      </c>
      <c r="AT66">
        <f t="shared" si="26"/>
        <v>-2.2576432268828751E-3</v>
      </c>
      <c r="AU66">
        <f t="shared" si="24"/>
        <v>-5.7133055733868156E-3</v>
      </c>
      <c r="AW66">
        <v>63</v>
      </c>
      <c r="AX66">
        <f>IF(Z66&gt;0, (R66*SUMPRODUCT(K66:$K$98, X66:$X$98)-K66*$AZ$3)/Z66, 0)</f>
        <v>-35897301262.317787</v>
      </c>
    </row>
    <row r="67" spans="5:50" x14ac:dyDescent="0.25">
      <c r="E67">
        <v>2067</v>
      </c>
      <c r="F67" s="5">
        <v>3.5571999999999999E-2</v>
      </c>
      <c r="G67" s="5">
        <v>7.0000000000000007E-2</v>
      </c>
      <c r="H67" s="5">
        <f t="shared" si="9"/>
        <v>0.12000000000000001</v>
      </c>
      <c r="I67" s="5">
        <f t="shared" si="10"/>
        <v>1.1200000000000001</v>
      </c>
      <c r="J67">
        <f t="shared" si="11"/>
        <v>0.89285714285714279</v>
      </c>
      <c r="K67">
        <f t="shared" si="21"/>
        <v>1.8110935793768828E-3</v>
      </c>
      <c r="L67" s="2">
        <v>64</v>
      </c>
      <c r="M67" s="6">
        <v>0.69194305599999995</v>
      </c>
      <c r="Q67" s="4">
        <f t="shared" si="22"/>
        <v>25</v>
      </c>
      <c r="R67">
        <f t="shared" ref="R67:R79" si="27">$C$6</f>
        <v>50000</v>
      </c>
      <c r="S67">
        <f t="shared" ref="S67:S79" si="28">AX67</f>
        <v>-107533686674.91702</v>
      </c>
      <c r="U67">
        <f t="shared" si="12"/>
        <v>0.69194305599999995</v>
      </c>
      <c r="V67">
        <f t="shared" si="13"/>
        <v>0.01</v>
      </c>
      <c r="W67">
        <f t="shared" si="14"/>
        <v>3.9547455245392634E-10</v>
      </c>
      <c r="X67">
        <f t="shared" si="15"/>
        <v>2.7364587039520207E-10</v>
      </c>
      <c r="Y67">
        <f t="shared" si="16"/>
        <v>3.9547455245392638E-12</v>
      </c>
      <c r="Z67">
        <f t="shared" si="17"/>
        <v>1.1787393653418502E-10</v>
      </c>
      <c r="AB67">
        <f t="shared" si="18"/>
        <v>-14.196469151018892</v>
      </c>
      <c r="AC67">
        <f t="shared" si="19"/>
        <v>-12.675418958406107</v>
      </c>
      <c r="AE67">
        <f t="shared" ref="AE67:AE79" si="29">$Z67*O67</f>
        <v>0</v>
      </c>
      <c r="AF67">
        <f t="shared" ref="AF67:AG79" si="30">-$Z67*P67</f>
        <v>0</v>
      </c>
      <c r="AG67">
        <f t="shared" si="30"/>
        <v>-2.9468484133546254E-9</v>
      </c>
      <c r="AH67">
        <f t="shared" ref="AH67:AH79" si="31">-X67*R67</f>
        <v>-1.3682293519760103E-5</v>
      </c>
      <c r="AI67">
        <f t="shared" si="23"/>
        <v>-1.3685240368173457E-5</v>
      </c>
      <c r="AJ67">
        <f t="shared" ref="AJ67:AJ79" si="32">AB67-AC67</f>
        <v>-1.5210501926127851</v>
      </c>
      <c r="AK67">
        <f t="shared" si="20"/>
        <v>-0.99375284057132252</v>
      </c>
      <c r="AL67">
        <f t="shared" ref="AL67:AL79" si="33">SUM(AI67:AK67)</f>
        <v>-2.5148167184244761</v>
      </c>
      <c r="AN67">
        <f t="shared" ref="AN67:AT79" si="34">AE67*$K67</f>
        <v>0</v>
      </c>
      <c r="AO67">
        <f t="shared" si="34"/>
        <v>0</v>
      </c>
      <c r="AP67">
        <f t="shared" si="34"/>
        <v>-5.3370182408235164E-12</v>
      </c>
      <c r="AQ67">
        <f t="shared" si="34"/>
        <v>-2.4779913944787454E-8</v>
      </c>
      <c r="AR67">
        <f t="shared" si="34"/>
        <v>-2.4785250963028276E-8</v>
      </c>
      <c r="AS67">
        <f t="shared" si="34"/>
        <v>-2.7547642377509858E-3</v>
      </c>
      <c r="AT67">
        <f t="shared" si="34"/>
        <v>-1.7997793890462612E-3</v>
      </c>
      <c r="AU67">
        <f t="shared" si="24"/>
        <v>-4.5545684120482108E-3</v>
      </c>
      <c r="AW67">
        <v>64</v>
      </c>
      <c r="AX67">
        <f>IF(Z67&gt;0, (R67*SUMPRODUCT(K67:$K$98, X67:$X$98)-K67*$AZ$3)/Z67, 0)</f>
        <v>-107533686674.91702</v>
      </c>
    </row>
    <row r="68" spans="5:50" x14ac:dyDescent="0.25">
      <c r="E68">
        <v>2068</v>
      </c>
      <c r="F68" s="5">
        <v>3.5571999999999999E-2</v>
      </c>
      <c r="G68" s="5">
        <v>7.0000000000000007E-2</v>
      </c>
      <c r="H68" s="5">
        <f t="shared" ref="H68:H79" si="35">G68+$C$9</f>
        <v>0.12000000000000001</v>
      </c>
      <c r="I68" s="5">
        <f t="shared" ref="I68:I79" si="36">1+H68</f>
        <v>1.1200000000000001</v>
      </c>
      <c r="J68">
        <f t="shared" ref="J68:J79" si="37">1/I68</f>
        <v>0.89285714285714279</v>
      </c>
      <c r="K68">
        <f t="shared" si="21"/>
        <v>1.6170478387293595E-3</v>
      </c>
      <c r="L68" s="2">
        <v>65</v>
      </c>
      <c r="M68" s="6">
        <v>0.70765376499999999</v>
      </c>
      <c r="Q68" s="4">
        <f t="shared" si="22"/>
        <v>25</v>
      </c>
      <c r="R68">
        <f t="shared" si="27"/>
        <v>50000</v>
      </c>
      <c r="S68">
        <f t="shared" si="28"/>
        <v>-340051357245.67279</v>
      </c>
      <c r="U68">
        <f t="shared" ref="U68:U79" si="38">M68</f>
        <v>0.70765376499999999</v>
      </c>
      <c r="V68">
        <f t="shared" ref="V68:V79" si="39">$C$10</f>
        <v>0.01</v>
      </c>
      <c r="W68">
        <f t="shared" ref="W68:W79" si="40">Z67</f>
        <v>1.1787393653418502E-10</v>
      </c>
      <c r="X68">
        <f t="shared" ref="X68:X79" si="41">U68*W68</f>
        <v>8.3413934983787082E-11</v>
      </c>
      <c r="Y68">
        <f t="shared" ref="Y68:Y79" si="42">V68*W68</f>
        <v>1.1787393653418502E-12</v>
      </c>
      <c r="Z68">
        <f t="shared" ref="Z68:Z79" si="43">MAX(0, W68-X68-Y68)</f>
        <v>3.3281262185056089E-11</v>
      </c>
      <c r="AB68">
        <f t="shared" ref="AB68:AB79" si="44">AC67</f>
        <v>-12.675418958406107</v>
      </c>
      <c r="AC68">
        <f t="shared" ref="AC68:AC79" si="45">S68*Z68</f>
        <v>-11.317338376877409</v>
      </c>
      <c r="AE68">
        <f t="shared" si="29"/>
        <v>0</v>
      </c>
      <c r="AF68">
        <f t="shared" si="30"/>
        <v>0</v>
      </c>
      <c r="AG68">
        <f t="shared" si="30"/>
        <v>-8.3203155462640219E-10</v>
      </c>
      <c r="AH68">
        <f t="shared" si="31"/>
        <v>-4.1706967491893539E-6</v>
      </c>
      <c r="AI68">
        <f t="shared" si="23"/>
        <v>-4.17152878074398E-6</v>
      </c>
      <c r="AJ68">
        <f t="shared" si="32"/>
        <v>-1.3580805815286983</v>
      </c>
      <c r="AK68">
        <f t="shared" ref="AK68:AK79" si="46">G68*SUM(AB68:AB68, AE68:AF68)</f>
        <v>-0.88727932708842761</v>
      </c>
      <c r="AL68">
        <f t="shared" si="33"/>
        <v>-2.2453640801459067</v>
      </c>
      <c r="AN68">
        <f t="shared" si="34"/>
        <v>0</v>
      </c>
      <c r="AO68">
        <f t="shared" si="34"/>
        <v>0</v>
      </c>
      <c r="AP68">
        <f t="shared" si="34"/>
        <v>-1.3454348271632528E-12</v>
      </c>
      <c r="AQ68">
        <f t="shared" si="34"/>
        <v>-6.7442161642722108E-9</v>
      </c>
      <c r="AR68">
        <f t="shared" si="34"/>
        <v>-6.7455615990993729E-9</v>
      </c>
      <c r="AS68">
        <f t="shared" si="34"/>
        <v>-2.1960812691812935E-3</v>
      </c>
      <c r="AT68">
        <f t="shared" si="34"/>
        <v>-1.4347731182175823E-3</v>
      </c>
      <c r="AU68">
        <f t="shared" si="24"/>
        <v>-3.6308611329604751E-3</v>
      </c>
      <c r="AW68">
        <v>65</v>
      </c>
      <c r="AX68">
        <f>IF(Z68&gt;0, (R68*SUMPRODUCT(K68:$K$98, X68:$X$98)-K68*$AZ$3)/Z68, 0)</f>
        <v>-340051357245.67279</v>
      </c>
    </row>
    <row r="69" spans="5:50" x14ac:dyDescent="0.25">
      <c r="E69">
        <v>2069</v>
      </c>
      <c r="F69" s="5">
        <v>3.5571999999999999E-2</v>
      </c>
      <c r="G69" s="5">
        <v>7.0000000000000007E-2</v>
      </c>
      <c r="H69" s="5">
        <f t="shared" si="35"/>
        <v>0.12000000000000001</v>
      </c>
      <c r="I69" s="5">
        <f t="shared" si="36"/>
        <v>1.1200000000000001</v>
      </c>
      <c r="J69">
        <f t="shared" si="37"/>
        <v>0.89285714285714279</v>
      </c>
      <c r="K69">
        <f t="shared" ref="K69:K79" si="47">K68*J69</f>
        <v>1.4437927131512138E-3</v>
      </c>
      <c r="L69" s="2">
        <v>66</v>
      </c>
      <c r="M69" s="6">
        <v>0.72329488099999995</v>
      </c>
      <c r="Q69" s="4">
        <f t="shared" ref="Q69:Q79" si="48">$C$8</f>
        <v>25</v>
      </c>
      <c r="R69">
        <f t="shared" si="27"/>
        <v>50000</v>
      </c>
      <c r="S69">
        <f t="shared" si="28"/>
        <v>-1138400659751.2852</v>
      </c>
      <c r="U69">
        <f t="shared" si="38"/>
        <v>0.72329488099999995</v>
      </c>
      <c r="V69">
        <f t="shared" si="39"/>
        <v>0.01</v>
      </c>
      <c r="W69">
        <f t="shared" si="40"/>
        <v>3.3281262185056089E-11</v>
      </c>
      <c r="X69">
        <f t="shared" si="41"/>
        <v>2.4072166571669944E-11</v>
      </c>
      <c r="Y69">
        <f t="shared" si="42"/>
        <v>3.3281262185056088E-13</v>
      </c>
      <c r="Z69">
        <f t="shared" si="43"/>
        <v>8.8762829915355843E-12</v>
      </c>
      <c r="AB69">
        <f t="shared" si="44"/>
        <v>-11.317338376877409</v>
      </c>
      <c r="AC69">
        <f t="shared" si="45"/>
        <v>-10.104766413703221</v>
      </c>
      <c r="AE69">
        <f t="shared" si="29"/>
        <v>0</v>
      </c>
      <c r="AF69">
        <f t="shared" si="30"/>
        <v>0</v>
      </c>
      <c r="AG69">
        <f t="shared" si="30"/>
        <v>-2.2190707478838961E-10</v>
      </c>
      <c r="AH69">
        <f t="shared" si="31"/>
        <v>-1.2036083285834972E-6</v>
      </c>
      <c r="AI69">
        <f t="shared" si="23"/>
        <v>-1.2038302356582855E-6</v>
      </c>
      <c r="AJ69">
        <f t="shared" si="32"/>
        <v>-1.212571963174188</v>
      </c>
      <c r="AK69">
        <f t="shared" si="46"/>
        <v>-0.79221368638141865</v>
      </c>
      <c r="AL69">
        <f t="shared" si="33"/>
        <v>-2.0047868533858422</v>
      </c>
      <c r="AN69">
        <f t="shared" si="34"/>
        <v>0</v>
      </c>
      <c r="AO69">
        <f t="shared" si="34"/>
        <v>0</v>
      </c>
      <c r="AP69">
        <f t="shared" si="34"/>
        <v>-3.2038781757617837E-13</v>
      </c>
      <c r="AQ69">
        <f t="shared" si="34"/>
        <v>-1.7377609342969651E-9</v>
      </c>
      <c r="AR69">
        <f t="shared" si="34"/>
        <v>-1.7380813221145412E-9</v>
      </c>
      <c r="AS69">
        <f t="shared" si="34"/>
        <v>-1.7507025646023547E-3</v>
      </c>
      <c r="AT69">
        <f t="shared" si="34"/>
        <v>-1.1437923476561532E-3</v>
      </c>
      <c r="AU69">
        <f t="shared" si="24"/>
        <v>-2.8944966503398296E-3</v>
      </c>
      <c r="AW69">
        <v>66</v>
      </c>
      <c r="AX69">
        <f>IF(Z69&gt;0, (R69*SUMPRODUCT(K69:$K$98, X69:$X$98)-K69*$AZ$3)/Z69, 0)</f>
        <v>-1138400659751.2852</v>
      </c>
    </row>
    <row r="70" spans="5:50" x14ac:dyDescent="0.25">
      <c r="E70">
        <v>2070</v>
      </c>
      <c r="F70" s="5">
        <v>3.5571999999999999E-2</v>
      </c>
      <c r="G70" s="5">
        <v>7.0000000000000007E-2</v>
      </c>
      <c r="H70" s="5">
        <f t="shared" si="35"/>
        <v>0.12000000000000001</v>
      </c>
      <c r="I70" s="5">
        <f t="shared" si="36"/>
        <v>1.1200000000000001</v>
      </c>
      <c r="J70">
        <f t="shared" si="37"/>
        <v>0.89285714285714279</v>
      </c>
      <c r="K70">
        <f t="shared" si="47"/>
        <v>1.2891006367421552E-3</v>
      </c>
      <c r="L70" s="2">
        <v>67</v>
      </c>
      <c r="M70" s="6">
        <v>0.74145409100000004</v>
      </c>
      <c r="Q70" s="4">
        <f t="shared" si="48"/>
        <v>25</v>
      </c>
      <c r="R70">
        <f t="shared" si="27"/>
        <v>50000</v>
      </c>
      <c r="S70">
        <f t="shared" si="28"/>
        <v>-4089502678800.605</v>
      </c>
      <c r="U70">
        <f t="shared" si="38"/>
        <v>0.74145409100000004</v>
      </c>
      <c r="V70">
        <f t="shared" si="39"/>
        <v>0.01</v>
      </c>
      <c r="W70">
        <f t="shared" si="40"/>
        <v>8.8762829915355843E-12</v>
      </c>
      <c r="X70">
        <f t="shared" si="41"/>
        <v>6.5813563369477774E-12</v>
      </c>
      <c r="Y70">
        <f t="shared" si="42"/>
        <v>8.8762829915355844E-14</v>
      </c>
      <c r="Z70">
        <f t="shared" si="43"/>
        <v>2.2061638246724512E-12</v>
      </c>
      <c r="AB70">
        <f t="shared" si="44"/>
        <v>-10.104766413703221</v>
      </c>
      <c r="AC70">
        <f t="shared" si="45"/>
        <v>-9.022112870870977</v>
      </c>
      <c r="AE70">
        <f t="shared" si="29"/>
        <v>0</v>
      </c>
      <c r="AF70">
        <f t="shared" si="30"/>
        <v>0</v>
      </c>
      <c r="AG70">
        <f t="shared" si="30"/>
        <v>-5.515409561681128E-11</v>
      </c>
      <c r="AH70">
        <f t="shared" si="31"/>
        <v>-3.2906781684738885E-7</v>
      </c>
      <c r="AI70">
        <f t="shared" si="23"/>
        <v>-3.2912297094300564E-7</v>
      </c>
      <c r="AJ70">
        <f t="shared" si="32"/>
        <v>-1.0826535428322437</v>
      </c>
      <c r="AK70">
        <f t="shared" si="46"/>
        <v>-0.70733364895922557</v>
      </c>
      <c r="AL70">
        <f t="shared" si="33"/>
        <v>-1.78998752091444</v>
      </c>
      <c r="AN70">
        <f t="shared" si="34"/>
        <v>0</v>
      </c>
      <c r="AO70">
        <f t="shared" si="34"/>
        <v>0</v>
      </c>
      <c r="AP70">
        <f t="shared" si="34"/>
        <v>-7.1099179778569133E-14</v>
      </c>
      <c r="AQ70">
        <f t="shared" si="34"/>
        <v>-4.2420153222931987E-10</v>
      </c>
      <c r="AR70">
        <f t="shared" si="34"/>
        <v>-4.242726314090984E-10</v>
      </c>
      <c r="AS70">
        <f t="shared" si="34"/>
        <v>-1.3956493714361955E-3</v>
      </c>
      <c r="AT70">
        <f t="shared" si="34"/>
        <v>-9.1182425726248973E-4</v>
      </c>
      <c r="AU70">
        <f t="shared" si="24"/>
        <v>-2.3074740529713165E-3</v>
      </c>
      <c r="AW70">
        <v>67</v>
      </c>
      <c r="AX70">
        <f>IF(Z70&gt;0, (R70*SUMPRODUCT(K70:$K$98, X70:$X$98)-K70*$AZ$3)/Z70, 0)</f>
        <v>-4089502678800.605</v>
      </c>
    </row>
    <row r="71" spans="5:50" x14ac:dyDescent="0.25">
      <c r="E71">
        <v>2071</v>
      </c>
      <c r="F71" s="5">
        <v>3.5571999999999999E-2</v>
      </c>
      <c r="G71" s="5">
        <v>7.0000000000000007E-2</v>
      </c>
      <c r="H71" s="5">
        <f t="shared" si="35"/>
        <v>0.12000000000000001</v>
      </c>
      <c r="I71" s="5">
        <f t="shared" si="36"/>
        <v>1.1200000000000001</v>
      </c>
      <c r="J71">
        <f t="shared" si="37"/>
        <v>0.89285714285714279</v>
      </c>
      <c r="K71">
        <f t="shared" si="47"/>
        <v>1.1509827113769242E-3</v>
      </c>
      <c r="L71" s="2">
        <v>68</v>
      </c>
      <c r="M71" s="6">
        <v>0.75951466000000001</v>
      </c>
      <c r="Q71" s="4">
        <f t="shared" si="48"/>
        <v>25</v>
      </c>
      <c r="R71">
        <f t="shared" si="27"/>
        <v>50000</v>
      </c>
      <c r="S71">
        <f t="shared" si="28"/>
        <v>-15841969288225.959</v>
      </c>
      <c r="U71">
        <f t="shared" si="38"/>
        <v>0.75951466000000001</v>
      </c>
      <c r="V71">
        <f t="shared" si="39"/>
        <v>0.01</v>
      </c>
      <c r="W71">
        <f t="shared" si="40"/>
        <v>2.2061638246724512E-12</v>
      </c>
      <c r="X71">
        <f t="shared" si="41"/>
        <v>1.6756137672003964E-12</v>
      </c>
      <c r="Y71">
        <f t="shared" si="42"/>
        <v>2.2061638246724513E-14</v>
      </c>
      <c r="Z71">
        <f t="shared" si="43"/>
        <v>5.0848841922533025E-13</v>
      </c>
      <c r="AB71">
        <f t="shared" si="44"/>
        <v>-9.022112870870977</v>
      </c>
      <c r="AC71">
        <f t="shared" si="45"/>
        <v>-8.0554579207862478</v>
      </c>
      <c r="AE71">
        <f t="shared" si="29"/>
        <v>0</v>
      </c>
      <c r="AF71">
        <f t="shared" si="30"/>
        <v>0</v>
      </c>
      <c r="AG71">
        <f t="shared" si="30"/>
        <v>-1.2712210480633256E-11</v>
      </c>
      <c r="AH71">
        <f t="shared" si="31"/>
        <v>-8.3780688360019821E-8</v>
      </c>
      <c r="AI71">
        <f t="shared" si="23"/>
        <v>-8.3793400570500456E-8</v>
      </c>
      <c r="AJ71">
        <f t="shared" si="32"/>
        <v>-0.96665495008472924</v>
      </c>
      <c r="AK71">
        <f t="shared" si="46"/>
        <v>-0.63154790096096847</v>
      </c>
      <c r="AL71">
        <f t="shared" si="33"/>
        <v>-1.5982029348390983</v>
      </c>
      <c r="AN71">
        <f t="shared" si="34"/>
        <v>0</v>
      </c>
      <c r="AO71">
        <f t="shared" si="34"/>
        <v>0</v>
      </c>
      <c r="AP71">
        <f t="shared" si="34"/>
        <v>-1.4631534486593417E-14</v>
      </c>
      <c r="AQ71">
        <f t="shared" si="34"/>
        <v>-9.6430123849640721E-11</v>
      </c>
      <c r="AR71">
        <f t="shared" si="34"/>
        <v>-9.6444755384127325E-11</v>
      </c>
      <c r="AS71">
        <f t="shared" si="34"/>
        <v>-1.112603135414447E-3</v>
      </c>
      <c r="AT71">
        <f t="shared" si="34"/>
        <v>-7.2690071541246066E-4</v>
      </c>
      <c r="AU71">
        <f t="shared" si="24"/>
        <v>-1.8395039472716629E-3</v>
      </c>
      <c r="AW71">
        <v>68</v>
      </c>
      <c r="AX71">
        <f>IF(Z71&gt;0, (R71*SUMPRODUCT(K71:$K$98, X71:$X$98)-K71*$AZ$3)/Z71, 0)</f>
        <v>-15841969288225.959</v>
      </c>
    </row>
    <row r="72" spans="5:50" x14ac:dyDescent="0.25">
      <c r="E72">
        <v>2072</v>
      </c>
      <c r="F72" s="5">
        <v>3.5571999999999999E-2</v>
      </c>
      <c r="G72" s="5">
        <v>7.0000000000000007E-2</v>
      </c>
      <c r="H72" s="5">
        <f t="shared" si="35"/>
        <v>0.12000000000000001</v>
      </c>
      <c r="I72" s="5">
        <f t="shared" si="36"/>
        <v>1.1200000000000001</v>
      </c>
      <c r="J72">
        <f t="shared" si="37"/>
        <v>0.89285714285714279</v>
      </c>
      <c r="K72">
        <f t="shared" si="47"/>
        <v>1.027663135157968E-3</v>
      </c>
      <c r="L72" s="2">
        <v>69</v>
      </c>
      <c r="M72" s="6">
        <v>0.77745419500000001</v>
      </c>
      <c r="Q72" s="4">
        <f t="shared" si="48"/>
        <v>25</v>
      </c>
      <c r="R72">
        <f t="shared" si="27"/>
        <v>50000</v>
      </c>
      <c r="S72">
        <f t="shared" si="28"/>
        <v>-66548551433795.969</v>
      </c>
      <c r="U72">
        <f t="shared" si="38"/>
        <v>0.77745419500000001</v>
      </c>
      <c r="V72">
        <f t="shared" si="39"/>
        <v>0.01</v>
      </c>
      <c r="W72">
        <f t="shared" si="40"/>
        <v>5.0848841922533025E-13</v>
      </c>
      <c r="X72">
        <f t="shared" si="41"/>
        <v>3.9532645463565168E-13</v>
      </c>
      <c r="Y72">
        <f t="shared" si="42"/>
        <v>5.084884192253303E-15</v>
      </c>
      <c r="Z72">
        <f t="shared" si="43"/>
        <v>1.0807708039742527E-13</v>
      </c>
      <c r="AB72">
        <f t="shared" si="44"/>
        <v>-8.0554579207862478</v>
      </c>
      <c r="AC72">
        <f t="shared" si="45"/>
        <v>-7.1923731436425582</v>
      </c>
      <c r="AE72">
        <f t="shared" si="29"/>
        <v>0</v>
      </c>
      <c r="AF72">
        <f t="shared" si="30"/>
        <v>0</v>
      </c>
      <c r="AG72">
        <f t="shared" si="30"/>
        <v>-2.7019270099356317E-12</v>
      </c>
      <c r="AH72">
        <f t="shared" si="31"/>
        <v>-1.9766322731782584E-8</v>
      </c>
      <c r="AI72">
        <f t="shared" si="23"/>
        <v>-1.9769024658792518E-8</v>
      </c>
      <c r="AJ72">
        <f t="shared" si="32"/>
        <v>-0.86308477714368959</v>
      </c>
      <c r="AK72">
        <f t="shared" si="46"/>
        <v>-0.56388205445503736</v>
      </c>
      <c r="AL72">
        <f t="shared" si="33"/>
        <v>-1.4269668513677516</v>
      </c>
      <c r="AN72">
        <f t="shared" si="34"/>
        <v>0</v>
      </c>
      <c r="AO72">
        <f t="shared" si="34"/>
        <v>0</v>
      </c>
      <c r="AP72">
        <f t="shared" si="34"/>
        <v>-2.7766707819984455E-15</v>
      </c>
      <c r="AQ72">
        <f t="shared" si="34"/>
        <v>-2.0313121189087899E-11</v>
      </c>
      <c r="AR72">
        <f t="shared" si="34"/>
        <v>-2.0315897859869899E-11</v>
      </c>
      <c r="AS72">
        <f t="shared" si="34"/>
        <v>-8.8696040798660013E-4</v>
      </c>
      <c r="AT72">
        <f t="shared" si="34"/>
        <v>-5.7948079994057976E-4</v>
      </c>
      <c r="AU72">
        <f t="shared" si="24"/>
        <v>-1.4664412282430776E-3</v>
      </c>
      <c r="AW72">
        <v>69</v>
      </c>
      <c r="AX72">
        <f>IF(Z72&gt;0, (R72*SUMPRODUCT(K72:$K$98, X72:$X$98)-K72*$AZ$3)/Z72, 0)</f>
        <v>-66548551433795.969</v>
      </c>
    </row>
    <row r="73" spans="5:50" x14ac:dyDescent="0.25">
      <c r="E73">
        <v>2073</v>
      </c>
      <c r="F73" s="5">
        <v>3.5571999999999999E-2</v>
      </c>
      <c r="G73" s="5">
        <v>7.0000000000000007E-2</v>
      </c>
      <c r="H73" s="5">
        <f t="shared" si="35"/>
        <v>0.12000000000000001</v>
      </c>
      <c r="I73" s="5">
        <f t="shared" si="36"/>
        <v>1.1200000000000001</v>
      </c>
      <c r="J73">
        <f t="shared" si="37"/>
        <v>0.89285714285714279</v>
      </c>
      <c r="K73">
        <f t="shared" si="47"/>
        <v>9.1755637067675712E-4</v>
      </c>
      <c r="L73" s="2">
        <v>70</v>
      </c>
      <c r="M73" s="6">
        <v>0.79525030600000002</v>
      </c>
      <c r="Q73" s="4">
        <f t="shared" si="48"/>
        <v>25</v>
      </c>
      <c r="R73">
        <f t="shared" si="27"/>
        <v>50000</v>
      </c>
      <c r="S73">
        <f t="shared" si="28"/>
        <v>-305101118642187.81</v>
      </c>
      <c r="U73">
        <f t="shared" si="38"/>
        <v>0.79525030600000002</v>
      </c>
      <c r="V73">
        <f t="shared" si="39"/>
        <v>0.01</v>
      </c>
      <c r="W73">
        <f t="shared" si="40"/>
        <v>1.0807708039742527E-13</v>
      </c>
      <c r="X73">
        <f t="shared" si="41"/>
        <v>8.594833125763905E-14</v>
      </c>
      <c r="Y73">
        <f t="shared" si="42"/>
        <v>1.0807708039742527E-15</v>
      </c>
      <c r="Z73">
        <f t="shared" si="43"/>
        <v>2.1047978335811969E-14</v>
      </c>
      <c r="AB73">
        <f t="shared" si="44"/>
        <v>-7.1923731436425582</v>
      </c>
      <c r="AC73">
        <f t="shared" si="45"/>
        <v>-6.4217617354127663</v>
      </c>
      <c r="AE73">
        <f t="shared" si="29"/>
        <v>0</v>
      </c>
      <c r="AF73">
        <f t="shared" si="30"/>
        <v>0</v>
      </c>
      <c r="AG73">
        <f t="shared" si="30"/>
        <v>-5.2619945839529919E-13</v>
      </c>
      <c r="AH73">
        <f t="shared" si="31"/>
        <v>-4.2974165628819525E-9</v>
      </c>
      <c r="AI73">
        <f t="shared" si="23"/>
        <v>-4.2979427623403475E-9</v>
      </c>
      <c r="AJ73">
        <f t="shared" si="32"/>
        <v>-0.77061140822979191</v>
      </c>
      <c r="AK73">
        <f t="shared" si="46"/>
        <v>-0.50346612005497915</v>
      </c>
      <c r="AL73">
        <f t="shared" si="33"/>
        <v>-1.2740775325827138</v>
      </c>
      <c r="AN73">
        <f t="shared" si="34"/>
        <v>0</v>
      </c>
      <c r="AO73">
        <f t="shared" si="34"/>
        <v>0</v>
      </c>
      <c r="AP73">
        <f t="shared" si="34"/>
        <v>-4.8281766529726601E-16</v>
      </c>
      <c r="AQ73">
        <f t="shared" si="34"/>
        <v>-3.9431219447241481E-12</v>
      </c>
      <c r="AR73">
        <f t="shared" si="34"/>
        <v>-3.9436047623894456E-12</v>
      </c>
      <c r="AS73">
        <f t="shared" si="34"/>
        <v>-7.0707940693743275E-4</v>
      </c>
      <c r="AT73">
        <f t="shared" si="34"/>
        <v>-4.6195854587635513E-4</v>
      </c>
      <c r="AU73">
        <f t="shared" si="24"/>
        <v>-1.1690379567573927E-3</v>
      </c>
      <c r="AW73">
        <v>70</v>
      </c>
      <c r="AX73">
        <f>IF(Z73&gt;0, (R73*SUMPRODUCT(K73:$K$98, X73:$X$98)-K73*$AZ$3)/Z73, 0)</f>
        <v>-305101118642187.81</v>
      </c>
    </row>
    <row r="74" spans="5:50" x14ac:dyDescent="0.25">
      <c r="E74">
        <v>2074</v>
      </c>
      <c r="F74" s="5">
        <v>3.5571999999999999E-2</v>
      </c>
      <c r="G74" s="5">
        <v>7.0000000000000007E-2</v>
      </c>
      <c r="H74" s="5">
        <f t="shared" si="35"/>
        <v>0.12000000000000001</v>
      </c>
      <c r="I74" s="5">
        <f t="shared" si="36"/>
        <v>1.1200000000000001</v>
      </c>
      <c r="J74">
        <f t="shared" si="37"/>
        <v>0.89285714285714279</v>
      </c>
      <c r="K74">
        <f t="shared" si="47"/>
        <v>8.1924675953281884E-4</v>
      </c>
      <c r="L74" s="2">
        <v>71</v>
      </c>
      <c r="M74" s="6">
        <v>0.81288120699999999</v>
      </c>
      <c r="Q74" s="4">
        <f t="shared" si="48"/>
        <v>25</v>
      </c>
      <c r="R74">
        <f t="shared" si="27"/>
        <v>50000</v>
      </c>
      <c r="S74">
        <f t="shared" si="28"/>
        <v>-1538016991079793.8</v>
      </c>
      <c r="U74">
        <f t="shared" si="38"/>
        <v>0.81288120699999999</v>
      </c>
      <c r="V74">
        <f t="shared" si="39"/>
        <v>0.01</v>
      </c>
      <c r="W74">
        <f t="shared" si="40"/>
        <v>2.1047978335811969E-14</v>
      </c>
      <c r="X74">
        <f t="shared" si="41"/>
        <v>1.7109506034524683E-14</v>
      </c>
      <c r="Y74">
        <f t="shared" si="42"/>
        <v>2.104797833581197E-16</v>
      </c>
      <c r="Z74">
        <f t="shared" si="43"/>
        <v>3.7279925179291664E-15</v>
      </c>
      <c r="AB74">
        <f t="shared" si="44"/>
        <v>-6.4217617354127663</v>
      </c>
      <c r="AC74">
        <f t="shared" si="45"/>
        <v>-5.7337158351934008</v>
      </c>
      <c r="AE74">
        <f t="shared" si="29"/>
        <v>0</v>
      </c>
      <c r="AF74">
        <f t="shared" si="30"/>
        <v>0</v>
      </c>
      <c r="AG74">
        <f t="shared" si="30"/>
        <v>-9.3199812948229165E-14</v>
      </c>
      <c r="AH74">
        <f t="shared" si="31"/>
        <v>-8.554753017262342E-10</v>
      </c>
      <c r="AI74">
        <f t="shared" si="23"/>
        <v>-8.5556850153918244E-10</v>
      </c>
      <c r="AJ74">
        <f t="shared" si="32"/>
        <v>-0.68804590021936551</v>
      </c>
      <c r="AK74">
        <f t="shared" si="46"/>
        <v>-0.44952332147889368</v>
      </c>
      <c r="AL74">
        <f t="shared" si="33"/>
        <v>-1.1375692225538276</v>
      </c>
      <c r="AN74">
        <f t="shared" si="34"/>
        <v>0</v>
      </c>
      <c r="AO74">
        <f t="shared" si="34"/>
        <v>0</v>
      </c>
      <c r="AP74">
        <f t="shared" si="34"/>
        <v>-7.6353644746901591E-17</v>
      </c>
      <c r="AQ74">
        <f t="shared" si="34"/>
        <v>-7.0084536879957787E-13</v>
      </c>
      <c r="AR74">
        <f t="shared" si="34"/>
        <v>-7.0092172244432472E-13</v>
      </c>
      <c r="AS74">
        <f t="shared" si="34"/>
        <v>-5.6367937416455642E-4</v>
      </c>
      <c r="AT74">
        <f t="shared" si="34"/>
        <v>-3.682705244560132E-4</v>
      </c>
      <c r="AU74">
        <f t="shared" si="24"/>
        <v>-9.3194989932149136E-4</v>
      </c>
      <c r="AW74">
        <v>71</v>
      </c>
      <c r="AX74">
        <f>IF(Z74&gt;0, (R74*SUMPRODUCT(K74:$K$98, X74:$X$98)-K74*$AZ$3)/Z74, 0)</f>
        <v>-1538016991079793.8</v>
      </c>
    </row>
    <row r="75" spans="5:50" x14ac:dyDescent="0.25">
      <c r="E75">
        <v>2075</v>
      </c>
      <c r="F75" s="5">
        <v>3.5571999999999999E-2</v>
      </c>
      <c r="G75" s="5">
        <v>7.0000000000000007E-2</v>
      </c>
      <c r="H75" s="5">
        <f t="shared" si="35"/>
        <v>0.12000000000000001</v>
      </c>
      <c r="I75" s="5">
        <f t="shared" si="36"/>
        <v>1.1200000000000001</v>
      </c>
      <c r="J75">
        <f t="shared" si="37"/>
        <v>0.89285714285714279</v>
      </c>
      <c r="K75">
        <f t="shared" si="47"/>
        <v>7.3147032101144531E-4</v>
      </c>
      <c r="L75" s="2">
        <v>72</v>
      </c>
      <c r="M75" s="6">
        <v>0.83042254299999996</v>
      </c>
      <c r="Q75" s="4">
        <f t="shared" si="48"/>
        <v>25</v>
      </c>
      <c r="R75">
        <f t="shared" si="27"/>
        <v>50000</v>
      </c>
      <c r="S75">
        <f t="shared" si="28"/>
        <v>-8605410075693888</v>
      </c>
      <c r="U75">
        <f t="shared" si="38"/>
        <v>0.83042254299999996</v>
      </c>
      <c r="V75">
        <f t="shared" si="39"/>
        <v>0.01</v>
      </c>
      <c r="W75">
        <f t="shared" si="40"/>
        <v>3.7279925179291664E-15</v>
      </c>
      <c r="X75">
        <f t="shared" si="41"/>
        <v>3.0958090270237113E-15</v>
      </c>
      <c r="Y75">
        <f t="shared" si="42"/>
        <v>3.7279925179291666E-17</v>
      </c>
      <c r="Z75">
        <f t="shared" si="43"/>
        <v>5.9490356572616344E-16</v>
      </c>
      <c r="AB75">
        <f t="shared" si="44"/>
        <v>-5.7337158351934008</v>
      </c>
      <c r="AC75">
        <f t="shared" si="45"/>
        <v>-5.1193891385661479</v>
      </c>
      <c r="AE75">
        <f t="shared" si="29"/>
        <v>0</v>
      </c>
      <c r="AF75">
        <f t="shared" si="30"/>
        <v>0</v>
      </c>
      <c r="AG75">
        <f t="shared" si="30"/>
        <v>-1.4872589143154085E-14</v>
      </c>
      <c r="AH75">
        <f t="shared" si="31"/>
        <v>-1.5479045135118558E-10</v>
      </c>
      <c r="AI75">
        <f t="shared" si="23"/>
        <v>-1.5480532394032874E-10</v>
      </c>
      <c r="AJ75">
        <f t="shared" si="32"/>
        <v>-0.61432669662725292</v>
      </c>
      <c r="AK75">
        <f t="shared" si="46"/>
        <v>-0.40136010846353809</v>
      </c>
      <c r="AL75">
        <f t="shared" si="33"/>
        <v>-1.0156868052455963</v>
      </c>
      <c r="AN75">
        <f t="shared" si="34"/>
        <v>0</v>
      </c>
      <c r="AO75">
        <f t="shared" si="34"/>
        <v>0</v>
      </c>
      <c r="AP75">
        <f t="shared" si="34"/>
        <v>-1.0878857554814256E-17</v>
      </c>
      <c r="AQ75">
        <f t="shared" si="34"/>
        <v>-1.1322462113935821E-13</v>
      </c>
      <c r="AR75">
        <f t="shared" si="34"/>
        <v>-1.1323549999691304E-13</v>
      </c>
      <c r="AS75">
        <f t="shared" si="34"/>
        <v>-4.4936174598783748E-4</v>
      </c>
      <c r="AT75">
        <f t="shared" si="34"/>
        <v>-2.935830073790127E-4</v>
      </c>
      <c r="AU75">
        <f t="shared" si="24"/>
        <v>-7.4294475348008566E-4</v>
      </c>
      <c r="AW75">
        <v>72</v>
      </c>
      <c r="AX75">
        <f>IF(Z75&gt;0, (R75*SUMPRODUCT(K75:$K$98, X75:$X$98)-K75*$AZ$3)/Z75, 0)</f>
        <v>-8605410075693888</v>
      </c>
    </row>
    <row r="76" spans="5:50" x14ac:dyDescent="0.25">
      <c r="E76">
        <v>2076</v>
      </c>
      <c r="F76" s="5">
        <v>3.5571999999999999E-2</v>
      </c>
      <c r="G76" s="5">
        <v>7.0000000000000007E-2</v>
      </c>
      <c r="H76" s="5">
        <f t="shared" si="35"/>
        <v>0.12000000000000001</v>
      </c>
      <c r="I76" s="5">
        <f t="shared" si="36"/>
        <v>1.1200000000000001</v>
      </c>
      <c r="J76">
        <f t="shared" si="37"/>
        <v>0.89285714285714279</v>
      </c>
      <c r="K76">
        <f t="shared" si="47"/>
        <v>6.5309850090307614E-4</v>
      </c>
      <c r="L76" s="2">
        <v>73</v>
      </c>
      <c r="M76" s="6">
        <v>0.84796327400000004</v>
      </c>
      <c r="Q76" s="4">
        <f t="shared" si="48"/>
        <v>25</v>
      </c>
      <c r="R76">
        <f t="shared" si="27"/>
        <v>50000</v>
      </c>
      <c r="S76">
        <f t="shared" si="28"/>
        <v>-5.4094473096333448E+16</v>
      </c>
      <c r="U76">
        <f t="shared" si="38"/>
        <v>0.84796327400000004</v>
      </c>
      <c r="V76">
        <f t="shared" si="39"/>
        <v>0.01</v>
      </c>
      <c r="W76">
        <f t="shared" si="40"/>
        <v>5.9490356572616344E-16</v>
      </c>
      <c r="X76">
        <f t="shared" si="41"/>
        <v>5.0445637530743179E-16</v>
      </c>
      <c r="Y76">
        <f t="shared" si="42"/>
        <v>5.9490356572616348E-18</v>
      </c>
      <c r="Z76">
        <f t="shared" si="43"/>
        <v>8.4498154761470012E-17</v>
      </c>
      <c r="AB76">
        <f t="shared" si="44"/>
        <v>-5.1193891385661479</v>
      </c>
      <c r="AC76">
        <f t="shared" si="45"/>
        <v>-4.5708831594341595</v>
      </c>
      <c r="AE76">
        <f t="shared" si="29"/>
        <v>0</v>
      </c>
      <c r="AF76">
        <f t="shared" si="30"/>
        <v>0</v>
      </c>
      <c r="AG76">
        <f t="shared" si="30"/>
        <v>-2.1124538690367503E-15</v>
      </c>
      <c r="AH76">
        <f t="shared" si="31"/>
        <v>-2.5222818765371589E-11</v>
      </c>
      <c r="AI76">
        <f t="shared" si="23"/>
        <v>-2.5224931219240626E-11</v>
      </c>
      <c r="AJ76">
        <f t="shared" si="32"/>
        <v>-0.5485059791319884</v>
      </c>
      <c r="AK76">
        <f t="shared" si="46"/>
        <v>-0.3583572396996304</v>
      </c>
      <c r="AL76">
        <f t="shared" si="33"/>
        <v>-0.90686321885684373</v>
      </c>
      <c r="AN76">
        <f t="shared" si="34"/>
        <v>0</v>
      </c>
      <c r="AO76">
        <f t="shared" si="34"/>
        <v>0</v>
      </c>
      <c r="AP76">
        <f t="shared" si="34"/>
        <v>-1.3796404550948048E-18</v>
      </c>
      <c r="AQ76">
        <f t="shared" si="34"/>
        <v>-1.6472985124214162E-14</v>
      </c>
      <c r="AR76">
        <f t="shared" si="34"/>
        <v>-1.6474364764669256E-14</v>
      </c>
      <c r="AS76">
        <f t="shared" si="34"/>
        <v>-3.5822843270747558E-4</v>
      </c>
      <c r="AT76">
        <f t="shared" si="34"/>
        <v>-2.3404257603559293E-4</v>
      </c>
      <c r="AU76">
        <f t="shared" si="24"/>
        <v>-5.922710087595429E-4</v>
      </c>
      <c r="AW76">
        <v>73</v>
      </c>
      <c r="AX76">
        <f>IF(Z76&gt;0, (R76*SUMPRODUCT(K76:$K$98, X76:$X$98)-K76*$AZ$3)/Z76, 0)</f>
        <v>-5.4094473096333448E+16</v>
      </c>
    </row>
    <row r="77" spans="5:50" x14ac:dyDescent="0.25">
      <c r="E77">
        <v>2077</v>
      </c>
      <c r="F77" s="5">
        <v>3.5571999999999999E-2</v>
      </c>
      <c r="G77" s="5">
        <v>7.0000000000000007E-2</v>
      </c>
      <c r="H77" s="5">
        <f t="shared" si="35"/>
        <v>0.12000000000000001</v>
      </c>
      <c r="I77" s="5">
        <f t="shared" si="36"/>
        <v>1.1200000000000001</v>
      </c>
      <c r="J77">
        <f t="shared" si="37"/>
        <v>0.89285714285714279</v>
      </c>
      <c r="K77">
        <f t="shared" si="47"/>
        <v>5.8312366152060366E-4</v>
      </c>
      <c r="L77" s="2">
        <v>74</v>
      </c>
      <c r="M77" s="6">
        <v>0.86550461000000001</v>
      </c>
      <c r="Q77" s="4">
        <f t="shared" si="48"/>
        <v>25</v>
      </c>
      <c r="R77">
        <f t="shared" si="27"/>
        <v>50000</v>
      </c>
      <c r="S77">
        <f t="shared" si="28"/>
        <v>-3.8795522222272666E+17</v>
      </c>
      <c r="U77">
        <f t="shared" si="38"/>
        <v>0.86550461000000001</v>
      </c>
      <c r="V77">
        <f t="shared" si="39"/>
        <v>0.01</v>
      </c>
      <c r="W77">
        <f t="shared" si="40"/>
        <v>8.4498154761470012E-17</v>
      </c>
      <c r="X77">
        <f t="shared" si="41"/>
        <v>7.3133542482545745E-17</v>
      </c>
      <c r="Y77">
        <f t="shared" si="42"/>
        <v>8.4498154761470016E-19</v>
      </c>
      <c r="Z77">
        <f t="shared" si="43"/>
        <v>1.0519630731309567E-17</v>
      </c>
      <c r="AB77">
        <f t="shared" si="44"/>
        <v>-4.5708831594341595</v>
      </c>
      <c r="AC77">
        <f t="shared" si="45"/>
        <v>-4.0811456780662274</v>
      </c>
      <c r="AE77">
        <f t="shared" si="29"/>
        <v>0</v>
      </c>
      <c r="AF77">
        <f t="shared" si="30"/>
        <v>0</v>
      </c>
      <c r="AG77">
        <f t="shared" si="30"/>
        <v>-2.6299076828273917E-16</v>
      </c>
      <c r="AH77">
        <f t="shared" si="31"/>
        <v>-3.656677124127287E-12</v>
      </c>
      <c r="AI77">
        <f t="shared" si="23"/>
        <v>-3.65694011489557E-12</v>
      </c>
      <c r="AJ77">
        <f t="shared" si="32"/>
        <v>-0.48973748136793205</v>
      </c>
      <c r="AK77">
        <f t="shared" si="46"/>
        <v>-0.31996182116039118</v>
      </c>
      <c r="AL77">
        <f t="shared" si="33"/>
        <v>-0.80969930253198019</v>
      </c>
      <c r="AN77">
        <f t="shared" si="34"/>
        <v>0</v>
      </c>
      <c r="AO77">
        <f t="shared" si="34"/>
        <v>0</v>
      </c>
      <c r="AP77">
        <f t="shared" si="34"/>
        <v>-1.533561397471475E-19</v>
      </c>
      <c r="AQ77">
        <f t="shared" si="34"/>
        <v>-2.1322949536197345E-15</v>
      </c>
      <c r="AR77">
        <f t="shared" si="34"/>
        <v>-2.1324483097594819E-15</v>
      </c>
      <c r="AS77">
        <f t="shared" si="34"/>
        <v>-2.8557751331914692E-4</v>
      </c>
      <c r="AT77">
        <f t="shared" si="34"/>
        <v>-1.8657730870184786E-4</v>
      </c>
      <c r="AU77">
        <f t="shared" si="24"/>
        <v>-4.7215482202312727E-4</v>
      </c>
      <c r="AW77">
        <v>74</v>
      </c>
      <c r="AX77">
        <f>IF(Z77&gt;0, (R77*SUMPRODUCT(K77:$K$98, X77:$X$98)-K77*$AZ$3)/Z77, 0)</f>
        <v>-3.8795522222272666E+17</v>
      </c>
    </row>
    <row r="78" spans="5:50" x14ac:dyDescent="0.25">
      <c r="E78">
        <v>2078</v>
      </c>
      <c r="F78" s="5">
        <v>3.5571999999999999E-2</v>
      </c>
      <c r="G78" s="5">
        <v>7.0000000000000007E-2</v>
      </c>
      <c r="H78" s="5">
        <f t="shared" si="35"/>
        <v>0.12000000000000001</v>
      </c>
      <c r="I78" s="5">
        <f t="shared" si="36"/>
        <v>1.1200000000000001</v>
      </c>
      <c r="J78">
        <f t="shared" si="37"/>
        <v>0.89285714285714279</v>
      </c>
      <c r="K78">
        <f t="shared" si="47"/>
        <v>5.2064612635768185E-4</v>
      </c>
      <c r="L78" s="2">
        <v>75</v>
      </c>
      <c r="M78" s="6">
        <v>0.88304594599999997</v>
      </c>
      <c r="Q78" s="4">
        <f t="shared" si="48"/>
        <v>25</v>
      </c>
      <c r="R78">
        <f t="shared" si="27"/>
        <v>50000</v>
      </c>
      <c r="S78">
        <f t="shared" si="28"/>
        <v>-3.2386672436959852E+18</v>
      </c>
      <c r="U78">
        <f t="shared" si="38"/>
        <v>0.88304594599999997</v>
      </c>
      <c r="V78">
        <f t="shared" si="39"/>
        <v>0.01</v>
      </c>
      <c r="W78">
        <f t="shared" si="40"/>
        <v>1.0519630731309567E-17</v>
      </c>
      <c r="X78">
        <f t="shared" si="41"/>
        <v>9.2893172706999274E-18</v>
      </c>
      <c r="Y78">
        <f t="shared" si="42"/>
        <v>1.0519630731309568E-19</v>
      </c>
      <c r="Z78">
        <f t="shared" si="43"/>
        <v>1.1251171532965439E-18</v>
      </c>
      <c r="AB78">
        <f t="shared" si="44"/>
        <v>-4.0811456780662274</v>
      </c>
      <c r="AC78">
        <f t="shared" si="45"/>
        <v>-3.6438800697019911</v>
      </c>
      <c r="AE78">
        <f t="shared" si="29"/>
        <v>0</v>
      </c>
      <c r="AF78">
        <f t="shared" si="30"/>
        <v>0</v>
      </c>
      <c r="AG78">
        <f t="shared" si="30"/>
        <v>-2.8127928832413597E-17</v>
      </c>
      <c r="AH78">
        <f t="shared" si="31"/>
        <v>-4.6446586353499639E-13</v>
      </c>
      <c r="AI78">
        <f t="shared" si="23"/>
        <v>-4.6449399146382885E-13</v>
      </c>
      <c r="AJ78">
        <f t="shared" si="32"/>
        <v>-0.43726560836423634</v>
      </c>
      <c r="AK78">
        <f t="shared" si="46"/>
        <v>-0.28568019746463597</v>
      </c>
      <c r="AL78">
        <f t="shared" si="33"/>
        <v>-0.72294580582933676</v>
      </c>
      <c r="AN78">
        <f t="shared" si="34"/>
        <v>0</v>
      </c>
      <c r="AO78">
        <f t="shared" si="34"/>
        <v>0</v>
      </c>
      <c r="AP78">
        <f t="shared" si="34"/>
        <v>-1.4644697189060693E-20</v>
      </c>
      <c r="AQ78">
        <f t="shared" si="34"/>
        <v>-2.4182235267487155E-16</v>
      </c>
      <c r="AR78">
        <f t="shared" si="34"/>
        <v>-2.4183699737206061E-16</v>
      </c>
      <c r="AS78">
        <f t="shared" si="34"/>
        <v>-2.2766064518427482E-4</v>
      </c>
      <c r="AT78">
        <f t="shared" si="34"/>
        <v>-1.4873828818706035E-4</v>
      </c>
      <c r="AU78">
        <f t="shared" si="24"/>
        <v>-3.7639893337157698E-4</v>
      </c>
      <c r="AW78">
        <v>75</v>
      </c>
      <c r="AX78">
        <f>IF(Z78&gt;0, (R78*SUMPRODUCT(K78:$K$98, X78:$X$98)-K78*$AZ$3)/Z78, 0)</f>
        <v>-3.2386672436959852E+18</v>
      </c>
    </row>
    <row r="79" spans="5:50" x14ac:dyDescent="0.25">
      <c r="E79">
        <v>2079</v>
      </c>
      <c r="F79" s="5">
        <v>3.5571999999999999E-2</v>
      </c>
      <c r="G79" s="5">
        <v>7.0000000000000007E-2</v>
      </c>
      <c r="H79" s="5">
        <f t="shared" si="35"/>
        <v>0.12000000000000001</v>
      </c>
      <c r="I79" s="5">
        <f t="shared" si="36"/>
        <v>1.1200000000000001</v>
      </c>
      <c r="J79">
        <f t="shared" si="37"/>
        <v>0.89285714285714279</v>
      </c>
      <c r="K79">
        <f t="shared" si="47"/>
        <v>4.6486261281935876E-4</v>
      </c>
      <c r="L79" s="2">
        <v>76</v>
      </c>
      <c r="M79" s="6">
        <v>1</v>
      </c>
      <c r="Q79" s="4">
        <f t="shared" si="48"/>
        <v>25</v>
      </c>
      <c r="R79">
        <f t="shared" si="27"/>
        <v>50000</v>
      </c>
      <c r="S79">
        <f t="shared" si="28"/>
        <v>0</v>
      </c>
      <c r="U79">
        <f t="shared" si="38"/>
        <v>1</v>
      </c>
      <c r="V79">
        <f t="shared" si="39"/>
        <v>0.01</v>
      </c>
      <c r="W79">
        <f t="shared" si="40"/>
        <v>1.1251171532965439E-18</v>
      </c>
      <c r="X79">
        <f t="shared" si="41"/>
        <v>1.1251171532965439E-18</v>
      </c>
      <c r="Y79">
        <f t="shared" si="42"/>
        <v>1.1251171532965439E-20</v>
      </c>
      <c r="Z79">
        <f t="shared" si="43"/>
        <v>0</v>
      </c>
      <c r="AB79">
        <f t="shared" si="44"/>
        <v>-3.6438800697019911</v>
      </c>
      <c r="AC79">
        <f t="shared" si="45"/>
        <v>0</v>
      </c>
      <c r="AE79">
        <f t="shared" si="29"/>
        <v>0</v>
      </c>
      <c r="AF79">
        <f t="shared" si="30"/>
        <v>0</v>
      </c>
      <c r="AG79">
        <f t="shared" si="30"/>
        <v>0</v>
      </c>
      <c r="AH79">
        <f t="shared" si="31"/>
        <v>-5.6255857664827194E-14</v>
      </c>
      <c r="AI79">
        <f t="shared" si="23"/>
        <v>-5.6255857664827194E-14</v>
      </c>
      <c r="AJ79">
        <f t="shared" si="32"/>
        <v>-3.6438800697019911</v>
      </c>
      <c r="AK79">
        <f t="shared" si="46"/>
        <v>-0.25507160487913938</v>
      </c>
      <c r="AL79">
        <f t="shared" si="33"/>
        <v>-3.8989516745811867</v>
      </c>
      <c r="AN79">
        <f t="shared" si="34"/>
        <v>0</v>
      </c>
      <c r="AO79">
        <f t="shared" si="34"/>
        <v>0</v>
      </c>
      <c r="AP79">
        <f t="shared" si="34"/>
        <v>0</v>
      </c>
      <c r="AQ79">
        <f t="shared" si="34"/>
        <v>-2.6151244980465519E-17</v>
      </c>
      <c r="AR79">
        <f t="shared" si="34"/>
        <v>-2.6151244980465519E-17</v>
      </c>
      <c r="AS79">
        <f t="shared" si="34"/>
        <v>-1.6939036100020546E-3</v>
      </c>
      <c r="AT79">
        <f t="shared" si="34"/>
        <v>-1.1857325270014383E-4</v>
      </c>
      <c r="AU79">
        <f t="shared" si="24"/>
        <v>-1.8124768627022247E-3</v>
      </c>
      <c r="AW79">
        <v>76</v>
      </c>
      <c r="AX79">
        <f>IF(Z79&gt;0, (R79*SUMPRODUCT(K79:$K$98, X79:$X$98)-K79*$AZ$3)/Z79, 0)</f>
        <v>0</v>
      </c>
    </row>
    <row r="80" spans="5:50" x14ac:dyDescent="0.25">
      <c r="F80" s="5"/>
      <c r="G80" s="5"/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/>
      <c r="G81" s="5"/>
      <c r="H81" s="5"/>
      <c r="I81" s="5"/>
      <c r="M81" s="6"/>
      <c r="Q81" s="4"/>
      <c r="AN81" s="8">
        <f>SUM(AN3:AN79)</f>
        <v>12618.760876954058</v>
      </c>
      <c r="AO81" s="8">
        <f t="shared" ref="AO81:AU81" si="49">SUM(AO3:AO79)</f>
        <v>-1261.8760876954059</v>
      </c>
      <c r="AP81" s="8">
        <f t="shared" si="49"/>
        <v>-423.76343326065995</v>
      </c>
      <c r="AQ81" s="8">
        <f t="shared" si="49"/>
        <v>-6998.7653518018478</v>
      </c>
      <c r="AR81" s="8">
        <f t="shared" si="49"/>
        <v>3934.3560041961482</v>
      </c>
      <c r="AS81" s="8">
        <f t="shared" si="49"/>
        <v>-1209.3133964006502</v>
      </c>
      <c r="AT81" s="8">
        <f t="shared" si="49"/>
        <v>327.38985219350747</v>
      </c>
      <c r="AU81" s="8">
        <f t="shared" si="49"/>
        <v>3052.4324599890019</v>
      </c>
      <c r="AX81">
        <f>IF(Z81&gt;0, (R81*SUMPRODUCT(K81:$K$98, X81:$X$98)-K81*$AZ$3)/Z81, 0)</f>
        <v>0</v>
      </c>
    </row>
    <row r="82" spans="2:50" x14ac:dyDescent="0.25">
      <c r="F82" s="5"/>
      <c r="G82" s="5"/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/>
      <c r="G83" s="5"/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/>
      <c r="G84" s="5"/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/>
      <c r="G85" s="5"/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/>
      <c r="G86" s="5"/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/>
      <c r="G87" s="5"/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/>
      <c r="G88" s="5"/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/>
      <c r="G89" s="5"/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/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/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/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/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/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/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/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/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/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81:AU81">
    <cfRule type="cellIs" dxfId="69" priority="1" operator="lessThan">
      <formula>0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74BE06-EA23-4E54-92EA-94FEFEC58AF3}">
  <dimension ref="A1:AZ164"/>
  <sheetViews>
    <sheetView workbookViewId="0">
      <selection activeCell="M33" sqref="M33"/>
    </sheetView>
  </sheetViews>
  <sheetFormatPr defaultRowHeight="15" x14ac:dyDescent="0.25"/>
  <cols>
    <col min="3" max="3" width="10.7109375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5" width="9.140625" bestFit="1" customWidth="1"/>
    <col min="36" max="36" width="10.42578125" customWidth="1"/>
    <col min="37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</cols>
  <sheetData>
    <row r="1" spans="1:52" x14ac:dyDescent="0.25">
      <c r="A1" t="s">
        <v>44</v>
      </c>
      <c r="Q1" t="s">
        <v>1</v>
      </c>
      <c r="W1" t="s">
        <v>2</v>
      </c>
      <c r="AB1" t="s">
        <v>46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v>22050.891408828662</v>
      </c>
      <c r="K3">
        <v>1</v>
      </c>
      <c r="L3" s="2">
        <v>0</v>
      </c>
      <c r="O3">
        <f>$C$3</f>
        <v>22050.891408828662</v>
      </c>
      <c r="P3" s="2">
        <f>O3*C5</f>
        <v>2205.0891408828661</v>
      </c>
      <c r="Q3" s="4">
        <f>B8</f>
        <v>200</v>
      </c>
      <c r="R3">
        <f t="shared" ref="R3:R66" si="0">$C$6</f>
        <v>50000</v>
      </c>
      <c r="S3">
        <f t="shared" ref="S3:S66" si="1">AX3</f>
        <v>0</v>
      </c>
      <c r="W3">
        <v>1</v>
      </c>
      <c r="Z3">
        <v>1</v>
      </c>
      <c r="AC3">
        <f>S3*Z3</f>
        <v>0</v>
      </c>
      <c r="AE3">
        <f t="shared" ref="AE3:AE66" si="2">$Z3*O3</f>
        <v>22050.891408828662</v>
      </c>
      <c r="AF3">
        <f t="shared" ref="AF3:AG34" si="3">-$Z3*P3</f>
        <v>-2205.0891408828661</v>
      </c>
      <c r="AG3">
        <f t="shared" si="3"/>
        <v>-200</v>
      </c>
      <c r="AH3">
        <f t="shared" ref="AH3:AH66" si="4">-X3*R3</f>
        <v>0</v>
      </c>
      <c r="AI3">
        <f t="shared" ref="AI3:AI23" si="5">SUM(AE3:AH3)</f>
        <v>19645.802267945797</v>
      </c>
      <c r="AJ3">
        <f t="shared" ref="AJ3:AJ66" si="6">AB3-AC3</f>
        <v>0</v>
      </c>
      <c r="AL3">
        <f t="shared" ref="AL3:AL66" si="7">SUM(AI3:AK3)</f>
        <v>19645.802267945797</v>
      </c>
      <c r="AN3">
        <f t="shared" ref="AN3:AU34" si="8">AE3*$K3</f>
        <v>22050.891408828662</v>
      </c>
      <c r="AO3">
        <f t="shared" si="8"/>
        <v>-2205.0891408828661</v>
      </c>
      <c r="AP3">
        <f t="shared" si="8"/>
        <v>-200</v>
      </c>
      <c r="AQ3">
        <f t="shared" si="8"/>
        <v>0</v>
      </c>
      <c r="AR3">
        <f t="shared" si="8"/>
        <v>19645.802267945797</v>
      </c>
      <c r="AS3">
        <f t="shared" si="8"/>
        <v>0</v>
      </c>
      <c r="AT3">
        <f t="shared" si="8"/>
        <v>0</v>
      </c>
      <c r="AU3">
        <f t="shared" si="8"/>
        <v>19645.802267945797</v>
      </c>
      <c r="AW3">
        <v>0</v>
      </c>
      <c r="AX3">
        <f>IF(Z3&gt;0, (R3*SUMPRODUCT(K3:$K$98, X3:$X$98)-K3*$AZ$3)/Z3, 0)</f>
        <v>0</v>
      </c>
      <c r="AZ3">
        <f>C6*ABS(SUMPRODUCT(X4:X69, K4:K69))/1</f>
        <v>14439.374635103271</v>
      </c>
    </row>
    <row r="4" spans="1:52" x14ac:dyDescent="0.25">
      <c r="A4" t="s">
        <v>14</v>
      </c>
      <c r="C4" t="s">
        <v>37</v>
      </c>
      <c r="E4">
        <v>2004</v>
      </c>
      <c r="F4" s="13">
        <f t="array" ref="F4:G69">EconomicRates!C44:D109</f>
        <v>1.5900000000000001E-2</v>
      </c>
      <c r="G4" s="13">
        <v>2.1899999999999999E-2</v>
      </c>
      <c r="H4" s="5">
        <f t="shared" ref="H4:H67" si="9">G4+$C$9</f>
        <v>7.1900000000000006E-2</v>
      </c>
      <c r="I4" s="5">
        <f t="shared" ref="I4:I67" si="10">1+H4</f>
        <v>1.0719000000000001</v>
      </c>
      <c r="J4">
        <f t="shared" ref="J4:J67" si="11">1/I4</f>
        <v>0.93292284728052988</v>
      </c>
      <c r="K4">
        <f>J4</f>
        <v>0.93292284728052988</v>
      </c>
      <c r="L4" s="2">
        <v>1</v>
      </c>
      <c r="M4" s="6">
        <f t="array" ref="M4:M69">Mortalities!B31:B96</f>
        <v>1.1135328E-2</v>
      </c>
      <c r="R4">
        <f t="shared" si="0"/>
        <v>50000</v>
      </c>
      <c r="S4">
        <f t="shared" si="1"/>
        <v>989.46480067927678</v>
      </c>
      <c r="U4">
        <f t="shared" ref="U4:U67" si="12">M4</f>
        <v>1.1135328E-2</v>
      </c>
      <c r="V4">
        <f t="shared" ref="V4:V67" si="13">$C$10</f>
        <v>0.01</v>
      </c>
      <c r="W4">
        <f t="shared" ref="W4:W67" si="14">Z3</f>
        <v>1</v>
      </c>
      <c r="X4">
        <f t="shared" ref="X4:X67" si="15">U4*W4</f>
        <v>1.1135328E-2</v>
      </c>
      <c r="Y4">
        <f t="shared" ref="Y4:Y67" si="16">V4*W4</f>
        <v>0.01</v>
      </c>
      <c r="Z4">
        <f t="shared" ref="Z4:Z67" si="17">MAX(0, W4-X4-Y4)</f>
        <v>0.97886467200000005</v>
      </c>
      <c r="AB4">
        <f t="shared" ref="AB4:AB67" si="18">AC3</f>
        <v>0</v>
      </c>
      <c r="AC4">
        <f>S4*Z4</f>
        <v>968.55213757246565</v>
      </c>
      <c r="AE4">
        <f t="shared" si="2"/>
        <v>0</v>
      </c>
      <c r="AF4">
        <f t="shared" si="3"/>
        <v>0</v>
      </c>
      <c r="AG4">
        <f t="shared" si="3"/>
        <v>0</v>
      </c>
      <c r="AH4">
        <f t="shared" si="4"/>
        <v>-556.76639999999998</v>
      </c>
      <c r="AI4">
        <f t="shared" si="5"/>
        <v>-556.76639999999998</v>
      </c>
      <c r="AJ4">
        <f t="shared" si="6"/>
        <v>-968.55213757246565</v>
      </c>
      <c r="AK4">
        <f t="shared" ref="AK4:AK67" si="19">G4*SUM(AB4:AB4, AE4:AF4)</f>
        <v>0</v>
      </c>
      <c r="AL4">
        <f t="shared" si="7"/>
        <v>-1525.3185375724656</v>
      </c>
      <c r="AN4">
        <f t="shared" si="8"/>
        <v>0</v>
      </c>
      <c r="AO4">
        <f t="shared" si="8"/>
        <v>0</v>
      </c>
      <c r="AP4">
        <f t="shared" si="8"/>
        <v>0</v>
      </c>
      <c r="AQ4">
        <f t="shared" si="8"/>
        <v>-519.42009515813038</v>
      </c>
      <c r="AR4">
        <f t="shared" si="8"/>
        <v>-519.42009515813038</v>
      </c>
      <c r="AS4">
        <f t="shared" si="8"/>
        <v>-903.58441792374811</v>
      </c>
      <c r="AT4">
        <f t="shared" si="8"/>
        <v>0</v>
      </c>
      <c r="AU4">
        <f t="shared" si="8"/>
        <v>-1423.0045130818785</v>
      </c>
      <c r="AW4">
        <v>1</v>
      </c>
      <c r="AX4">
        <f>IF(Z4&gt;0, (R4*SUMPRODUCT(K4:$K$98, X4:$X$98)-K4*$AZ$3)/Z4, 0)</f>
        <v>989.46480067927678</v>
      </c>
    </row>
    <row r="5" spans="1:52" x14ac:dyDescent="0.25">
      <c r="C5" s="2">
        <f>'S.26.04.A'!C5</f>
        <v>0.1</v>
      </c>
      <c r="E5">
        <v>2005</v>
      </c>
      <c r="F5" s="13">
        <v>3.6400000000000002E-2</v>
      </c>
      <c r="G5" s="13">
        <v>4.1000000000000002E-2</v>
      </c>
      <c r="H5" s="5">
        <f t="shared" si="9"/>
        <v>9.0999999999999998E-2</v>
      </c>
      <c r="I5" s="5">
        <f t="shared" si="10"/>
        <v>1.091</v>
      </c>
      <c r="J5">
        <f t="shared" si="11"/>
        <v>0.91659028414298815</v>
      </c>
      <c r="K5">
        <f t="shared" ref="K5:K68" si="20">K4*J5</f>
        <v>0.85510801767234645</v>
      </c>
      <c r="L5" s="2">
        <v>2</v>
      </c>
      <c r="M5" s="6">
        <v>1.2969985999999999E-2</v>
      </c>
      <c r="Q5" s="4">
        <f t="shared" ref="Q5:Q68" si="21">$C$8</f>
        <v>25</v>
      </c>
      <c r="R5">
        <f t="shared" si="0"/>
        <v>50000</v>
      </c>
      <c r="S5">
        <f t="shared" si="1"/>
        <v>1644.4606216069812</v>
      </c>
      <c r="U5">
        <f t="shared" si="12"/>
        <v>1.2969985999999999E-2</v>
      </c>
      <c r="V5">
        <f t="shared" si="13"/>
        <v>0.01</v>
      </c>
      <c r="W5">
        <f t="shared" si="14"/>
        <v>0.97886467200000005</v>
      </c>
      <c r="X5">
        <f t="shared" si="15"/>
        <v>1.2695861091734591E-2</v>
      </c>
      <c r="Y5">
        <f t="shared" si="16"/>
        <v>9.7886467200000004E-3</v>
      </c>
      <c r="Z5">
        <f t="shared" si="17"/>
        <v>0.95638016418826544</v>
      </c>
      <c r="AB5">
        <f t="shared" si="18"/>
        <v>968.55213757246565</v>
      </c>
      <c r="AC5">
        <f>S5*Z5</f>
        <v>1572.7295192936217</v>
      </c>
      <c r="AE5">
        <f t="shared" si="2"/>
        <v>0</v>
      </c>
      <c r="AF5">
        <f t="shared" si="3"/>
        <v>0</v>
      </c>
      <c r="AG5">
        <f t="shared" si="3"/>
        <v>-23.909504104706635</v>
      </c>
      <c r="AH5">
        <f t="shared" si="4"/>
        <v>-634.79305458672957</v>
      </c>
      <c r="AI5">
        <f t="shared" si="5"/>
        <v>-658.70255869143625</v>
      </c>
      <c r="AJ5">
        <f t="shared" si="6"/>
        <v>-604.17738172115605</v>
      </c>
      <c r="AK5">
        <f t="shared" si="19"/>
        <v>39.710637640471091</v>
      </c>
      <c r="AL5">
        <f t="shared" si="7"/>
        <v>-1223.1693027721212</v>
      </c>
      <c r="AN5">
        <f t="shared" si="8"/>
        <v>0</v>
      </c>
      <c r="AO5">
        <f t="shared" si="8"/>
        <v>0</v>
      </c>
      <c r="AP5">
        <f t="shared" si="8"/>
        <v>-20.445208658504519</v>
      </c>
      <c r="AQ5">
        <f t="shared" si="8"/>
        <v>-542.81663053983198</v>
      </c>
      <c r="AR5">
        <f t="shared" si="8"/>
        <v>-563.26183919833647</v>
      </c>
      <c r="AS5">
        <f t="shared" si="8"/>
        <v>-516.63692320604628</v>
      </c>
      <c r="AT5">
        <f t="shared" si="8"/>
        <v>33.956884633248102</v>
      </c>
      <c r="AU5">
        <f t="shared" si="8"/>
        <v>-1045.9418777711348</v>
      </c>
      <c r="AW5">
        <v>2</v>
      </c>
      <c r="AX5">
        <f>IF(Z5&gt;0, (R5*SUMPRODUCT(K5:$K$98, X5:$X$98)-K5*$AZ$3)/Z5, 0)</f>
        <v>1644.4606216069812</v>
      </c>
    </row>
    <row r="6" spans="1:52" x14ac:dyDescent="0.25">
      <c r="A6" t="s">
        <v>16</v>
      </c>
      <c r="C6" s="2">
        <f>'S.26.04.A'!C6</f>
        <v>50000</v>
      </c>
      <c r="E6">
        <v>2006</v>
      </c>
      <c r="F6" s="13">
        <v>5.8799999999999998E-2</v>
      </c>
      <c r="G6" s="13">
        <v>5.8500000000000003E-2</v>
      </c>
      <c r="H6" s="5">
        <f t="shared" si="9"/>
        <v>0.10850000000000001</v>
      </c>
      <c r="I6" s="5">
        <f t="shared" si="10"/>
        <v>1.1085</v>
      </c>
      <c r="J6">
        <f t="shared" si="11"/>
        <v>0.90211998195760035</v>
      </c>
      <c r="K6">
        <f t="shared" si="20"/>
        <v>0.77141002947437654</v>
      </c>
      <c r="L6" s="2">
        <v>3</v>
      </c>
      <c r="M6" s="6">
        <v>1.4883069000000001E-2</v>
      </c>
      <c r="Q6" s="4">
        <f t="shared" si="21"/>
        <v>25</v>
      </c>
      <c r="R6">
        <f t="shared" si="0"/>
        <v>50000</v>
      </c>
      <c r="S6">
        <f t="shared" si="1"/>
        <v>2400.2804247101826</v>
      </c>
      <c r="U6">
        <f t="shared" si="12"/>
        <v>1.4883069000000001E-2</v>
      </c>
      <c r="V6">
        <f t="shared" si="13"/>
        <v>0.01</v>
      </c>
      <c r="W6">
        <f t="shared" si="14"/>
        <v>0.95638016418826544</v>
      </c>
      <c r="X6">
        <f t="shared" si="15"/>
        <v>1.4233871973845284E-2</v>
      </c>
      <c r="Y6">
        <f t="shared" si="16"/>
        <v>9.5638016418826549E-3</v>
      </c>
      <c r="Z6">
        <f t="shared" si="17"/>
        <v>0.9325824905725375</v>
      </c>
      <c r="AB6">
        <f t="shared" si="18"/>
        <v>1572.7295192936217</v>
      </c>
      <c r="AC6">
        <f t="shared" ref="AC6:AC69" si="22">S6*Z6</f>
        <v>2238.4594965487304</v>
      </c>
      <c r="AE6">
        <f t="shared" si="2"/>
        <v>0</v>
      </c>
      <c r="AF6">
        <f t="shared" si="3"/>
        <v>0</v>
      </c>
      <c r="AG6">
        <f t="shared" si="3"/>
        <v>-23.314562264313437</v>
      </c>
      <c r="AH6">
        <f t="shared" si="4"/>
        <v>-711.69359869226423</v>
      </c>
      <c r="AI6">
        <f t="shared" si="5"/>
        <v>-735.00816095657763</v>
      </c>
      <c r="AJ6">
        <f t="shared" si="6"/>
        <v>-665.72997725510868</v>
      </c>
      <c r="AK6">
        <f t="shared" si="19"/>
        <v>92.004676878676875</v>
      </c>
      <c r="AL6">
        <f t="shared" si="7"/>
        <v>-1308.7334613330095</v>
      </c>
      <c r="AN6">
        <f t="shared" si="8"/>
        <v>0</v>
      </c>
      <c r="AO6">
        <f t="shared" si="8"/>
        <v>0</v>
      </c>
      <c r="AP6">
        <f t="shared" si="8"/>
        <v>-17.985087163496214</v>
      </c>
      <c r="AQ6">
        <f t="shared" si="8"/>
        <v>-549.00757994392461</v>
      </c>
      <c r="AR6">
        <f t="shared" si="8"/>
        <v>-566.99266710742086</v>
      </c>
      <c r="AS6">
        <f t="shared" si="8"/>
        <v>-513.55078137633939</v>
      </c>
      <c r="AT6">
        <f t="shared" si="8"/>
        <v>70.973330502760618</v>
      </c>
      <c r="AU6">
        <f t="shared" si="8"/>
        <v>-1009.5701179809996</v>
      </c>
      <c r="AW6">
        <v>3</v>
      </c>
      <c r="AX6">
        <f>IF(Z6&gt;0, (R6*SUMPRODUCT(K6:$K$98, X6:$X$98)-K6*$AZ$3)/Z6, 0)</f>
        <v>2400.2804247101826</v>
      </c>
    </row>
    <row r="7" spans="1:52" x14ac:dyDescent="0.25">
      <c r="A7" t="s">
        <v>15</v>
      </c>
      <c r="B7" t="s">
        <v>37</v>
      </c>
      <c r="C7" t="s">
        <v>47</v>
      </c>
      <c r="E7">
        <v>2007</v>
      </c>
      <c r="F7" s="13">
        <v>5.4699999999999999E-2</v>
      </c>
      <c r="G7" s="13">
        <v>4.9099999999999998E-2</v>
      </c>
      <c r="H7" s="5">
        <f t="shared" si="9"/>
        <v>9.9099999999999994E-2</v>
      </c>
      <c r="I7" s="5">
        <f t="shared" si="10"/>
        <v>1.0991</v>
      </c>
      <c r="J7">
        <f t="shared" si="11"/>
        <v>0.90983531980711496</v>
      </c>
      <c r="K7">
        <f t="shared" si="20"/>
        <v>0.70185609086923539</v>
      </c>
      <c r="L7" s="2">
        <v>4</v>
      </c>
      <c r="M7" s="6">
        <v>1.6930661E-2</v>
      </c>
      <c r="Q7" s="4">
        <f t="shared" si="21"/>
        <v>25</v>
      </c>
      <c r="R7">
        <f t="shared" si="0"/>
        <v>50000</v>
      </c>
      <c r="S7">
        <f t="shared" si="1"/>
        <v>2968.4451599596646</v>
      </c>
      <c r="U7">
        <f t="shared" si="12"/>
        <v>1.6930661E-2</v>
      </c>
      <c r="V7">
        <f t="shared" si="13"/>
        <v>0.01</v>
      </c>
      <c r="W7">
        <f t="shared" si="14"/>
        <v>0.9325824905725375</v>
      </c>
      <c r="X7">
        <f t="shared" si="15"/>
        <v>1.5789238002419329E-2</v>
      </c>
      <c r="Y7">
        <f t="shared" si="16"/>
        <v>9.3258249057253748E-3</v>
      </c>
      <c r="Z7">
        <f t="shared" si="17"/>
        <v>0.9074674276643927</v>
      </c>
      <c r="AB7">
        <f t="shared" si="18"/>
        <v>2238.4594965487304</v>
      </c>
      <c r="AC7">
        <f t="shared" si="22"/>
        <v>2693.7672934714137</v>
      </c>
      <c r="AE7">
        <f t="shared" si="2"/>
        <v>0</v>
      </c>
      <c r="AF7">
        <f t="shared" si="3"/>
        <v>0</v>
      </c>
      <c r="AG7">
        <f t="shared" si="3"/>
        <v>-22.686685691609817</v>
      </c>
      <c r="AH7">
        <f t="shared" si="4"/>
        <v>-789.46190012096645</v>
      </c>
      <c r="AI7">
        <f t="shared" si="5"/>
        <v>-812.14858581257624</v>
      </c>
      <c r="AJ7">
        <f t="shared" si="6"/>
        <v>-455.30779692268334</v>
      </c>
      <c r="AK7">
        <f t="shared" si="19"/>
        <v>109.90836128054266</v>
      </c>
      <c r="AL7">
        <f t="shared" si="7"/>
        <v>-1157.5480214547167</v>
      </c>
      <c r="AN7">
        <f t="shared" si="8"/>
        <v>0</v>
      </c>
      <c r="AO7">
        <f t="shared" si="8"/>
        <v>0</v>
      </c>
      <c r="AP7">
        <f t="shared" si="8"/>
        <v>-15.922788534292282</v>
      </c>
      <c r="AQ7">
        <f t="shared" si="8"/>
        <v>-554.0886431091003</v>
      </c>
      <c r="AR7">
        <f t="shared" si="8"/>
        <v>-570.01143164339248</v>
      </c>
      <c r="AS7">
        <f t="shared" si="8"/>
        <v>-319.56055049043823</v>
      </c>
      <c r="AT7">
        <f t="shared" si="8"/>
        <v>77.139852802205311</v>
      </c>
      <c r="AU7">
        <f t="shared" si="8"/>
        <v>-812.43212933162533</v>
      </c>
      <c r="AW7">
        <v>4</v>
      </c>
      <c r="AX7">
        <f>IF(Z7&gt;0, (R7*SUMPRODUCT(K7:$K$98, X7:$X$98)-K7*$AZ$3)/Z7, 0)</f>
        <v>2968.4451599596646</v>
      </c>
    </row>
    <row r="8" spans="1:52" x14ac:dyDescent="0.25">
      <c r="B8" s="2">
        <f>'S.26.04.A'!B8</f>
        <v>200</v>
      </c>
      <c r="C8" s="2">
        <f>'S.26.04.A'!C8</f>
        <v>25</v>
      </c>
      <c r="E8">
        <v>2008</v>
      </c>
      <c r="F8" s="13">
        <v>2.2499999999999999E-2</v>
      </c>
      <c r="G8" s="13">
        <v>2.1299999999999999E-2</v>
      </c>
      <c r="H8" s="5">
        <f t="shared" si="9"/>
        <v>7.1300000000000002E-2</v>
      </c>
      <c r="I8" s="5">
        <f t="shared" si="10"/>
        <v>1.0712999999999999</v>
      </c>
      <c r="J8">
        <f t="shared" si="11"/>
        <v>0.93344534677494639</v>
      </c>
      <c r="K8">
        <f t="shared" si="20"/>
        <v>0.65514430212754171</v>
      </c>
      <c r="L8" s="2">
        <v>5</v>
      </c>
      <c r="M8" s="6">
        <v>1.9185959999999998E-2</v>
      </c>
      <c r="Q8" s="4">
        <f t="shared" si="21"/>
        <v>25</v>
      </c>
      <c r="R8">
        <f t="shared" si="0"/>
        <v>50000</v>
      </c>
      <c r="S8">
        <f t="shared" si="1"/>
        <v>3194.3527629091905</v>
      </c>
      <c r="U8">
        <f t="shared" si="12"/>
        <v>1.9185959999999998E-2</v>
      </c>
      <c r="V8">
        <f t="shared" si="13"/>
        <v>0.01</v>
      </c>
      <c r="W8">
        <f t="shared" si="14"/>
        <v>0.9074674276643927</v>
      </c>
      <c r="X8">
        <f t="shared" si="15"/>
        <v>1.741063376847193E-2</v>
      </c>
      <c r="Y8">
        <f t="shared" si="16"/>
        <v>9.0746742766439278E-3</v>
      </c>
      <c r="Z8">
        <f t="shared" si="17"/>
        <v>0.88098211961927686</v>
      </c>
      <c r="AB8">
        <f t="shared" si="18"/>
        <v>2693.7672934714137</v>
      </c>
      <c r="AC8">
        <f t="shared" si="22"/>
        <v>2814.167667879432</v>
      </c>
      <c r="AE8">
        <f t="shared" si="2"/>
        <v>0</v>
      </c>
      <c r="AF8">
        <f t="shared" si="3"/>
        <v>0</v>
      </c>
      <c r="AG8">
        <f t="shared" si="3"/>
        <v>-22.024552990481922</v>
      </c>
      <c r="AH8">
        <f t="shared" si="4"/>
        <v>-870.53168842359651</v>
      </c>
      <c r="AI8">
        <f t="shared" si="5"/>
        <v>-892.55624141407839</v>
      </c>
      <c r="AJ8">
        <f t="shared" si="6"/>
        <v>-120.40037440801825</v>
      </c>
      <c r="AK8">
        <f t="shared" si="19"/>
        <v>57.377243350941114</v>
      </c>
      <c r="AL8">
        <f t="shared" si="7"/>
        <v>-955.57937247115547</v>
      </c>
      <c r="AN8">
        <f t="shared" si="8"/>
        <v>0</v>
      </c>
      <c r="AO8">
        <f t="shared" si="8"/>
        <v>0</v>
      </c>
      <c r="AP8">
        <f t="shared" si="8"/>
        <v>-14.429260398620341</v>
      </c>
      <c r="AQ8">
        <f t="shared" si="8"/>
        <v>-570.32387549218777</v>
      </c>
      <c r="AR8">
        <f t="shared" si="8"/>
        <v>-584.75313589080804</v>
      </c>
      <c r="AS8">
        <f t="shared" si="8"/>
        <v>-78.879619267435857</v>
      </c>
      <c r="AT8">
        <f t="shared" si="8"/>
        <v>37.590374053154449</v>
      </c>
      <c r="AU8">
        <f t="shared" si="8"/>
        <v>-626.04238110508936</v>
      </c>
      <c r="AW8">
        <v>5</v>
      </c>
      <c r="AX8">
        <f>IF(Z8&gt;0, (R8*SUMPRODUCT(K8:$K$98, X8:$X$98)-K8*$AZ$3)/Z8, 0)</f>
        <v>3194.3527629091905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3">
        <v>2.2000000000000001E-3</v>
      </c>
      <c r="G9" s="13">
        <v>5.8999999999999999E-3</v>
      </c>
      <c r="H9" s="5">
        <f t="shared" si="9"/>
        <v>5.5900000000000005E-2</v>
      </c>
      <c r="I9" s="5">
        <f t="shared" si="10"/>
        <v>1.0559000000000001</v>
      </c>
      <c r="J9">
        <f t="shared" si="11"/>
        <v>0.94705938062316497</v>
      </c>
      <c r="K9">
        <f t="shared" si="20"/>
        <v>0.62046055699170533</v>
      </c>
      <c r="L9" s="2">
        <v>6</v>
      </c>
      <c r="M9" s="6">
        <v>2.1884238E-2</v>
      </c>
      <c r="Q9" s="4">
        <f t="shared" si="21"/>
        <v>25</v>
      </c>
      <c r="R9">
        <f t="shared" si="0"/>
        <v>50000</v>
      </c>
      <c r="S9">
        <f t="shared" si="1"/>
        <v>3218.0548142164457</v>
      </c>
      <c r="U9">
        <f t="shared" si="12"/>
        <v>2.1884238E-2</v>
      </c>
      <c r="V9">
        <f t="shared" si="13"/>
        <v>0.01</v>
      </c>
      <c r="W9">
        <f t="shared" si="14"/>
        <v>0.88098211961927686</v>
      </c>
      <c r="X9">
        <f t="shared" si="15"/>
        <v>1.9279622379492725E-2</v>
      </c>
      <c r="Y9">
        <f t="shared" si="16"/>
        <v>8.8098211961927693E-3</v>
      </c>
      <c r="Z9">
        <f t="shared" si="17"/>
        <v>0.85289267604359131</v>
      </c>
      <c r="AB9">
        <f t="shared" si="18"/>
        <v>2814.167667879432</v>
      </c>
      <c r="AC9">
        <f t="shared" si="22"/>
        <v>2744.6553821520265</v>
      </c>
      <c r="AE9">
        <f t="shared" si="2"/>
        <v>0</v>
      </c>
      <c r="AF9">
        <f t="shared" si="3"/>
        <v>0</v>
      </c>
      <c r="AG9">
        <f t="shared" si="3"/>
        <v>-21.322316901089781</v>
      </c>
      <c r="AH9">
        <f t="shared" si="4"/>
        <v>-963.98111897463627</v>
      </c>
      <c r="AI9">
        <f t="shared" si="5"/>
        <v>-985.30343587572611</v>
      </c>
      <c r="AJ9">
        <f t="shared" si="6"/>
        <v>69.51228572740547</v>
      </c>
      <c r="AK9">
        <f t="shared" si="19"/>
        <v>16.603589240488649</v>
      </c>
      <c r="AL9">
        <f t="shared" si="7"/>
        <v>-899.18756090783199</v>
      </c>
      <c r="AN9">
        <f t="shared" si="8"/>
        <v>0</v>
      </c>
      <c r="AO9">
        <f t="shared" si="8"/>
        <v>0</v>
      </c>
      <c r="AP9">
        <f t="shared" si="8"/>
        <v>-13.229656620803818</v>
      </c>
      <c r="AQ9">
        <f t="shared" si="8"/>
        <v>-598.11226200849023</v>
      </c>
      <c r="AR9">
        <f t="shared" si="8"/>
        <v>-611.34191862929401</v>
      </c>
      <c r="AS9">
        <f t="shared" si="8"/>
        <v>43.129631520192568</v>
      </c>
      <c r="AT9">
        <f t="shared" si="8"/>
        <v>10.301872228215073</v>
      </c>
      <c r="AU9">
        <f t="shared" si="8"/>
        <v>-557.91041488088638</v>
      </c>
      <c r="AW9">
        <v>6</v>
      </c>
      <c r="AX9">
        <f>IF(Z9&gt;0, (R9*SUMPRODUCT(K9:$K$98, X9:$X$98)-K9*$AZ$3)/Z9, 0)</f>
        <v>3218.0548142164457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3">
        <v>2.5000000000000001E-3</v>
      </c>
      <c r="G10" s="13">
        <v>4.1000000000000003E-3</v>
      </c>
      <c r="H10" s="5">
        <f t="shared" si="9"/>
        <v>5.4100000000000002E-2</v>
      </c>
      <c r="I10" s="5">
        <f t="shared" si="10"/>
        <v>1.0541</v>
      </c>
      <c r="J10">
        <f t="shared" si="11"/>
        <v>0.94867659614837296</v>
      </c>
      <c r="K10">
        <f t="shared" si="20"/>
        <v>0.58861640925121461</v>
      </c>
      <c r="L10" s="2">
        <v>7</v>
      </c>
      <c r="M10" s="6">
        <v>2.4761703999999999E-2</v>
      </c>
      <c r="Q10" s="4">
        <f t="shared" si="21"/>
        <v>25</v>
      </c>
      <c r="R10">
        <f t="shared" si="0"/>
        <v>50000</v>
      </c>
      <c r="S10">
        <f t="shared" si="1"/>
        <v>3165.9514890896635</v>
      </c>
      <c r="U10">
        <f t="shared" si="12"/>
        <v>2.4761703999999999E-2</v>
      </c>
      <c r="V10">
        <f t="shared" si="13"/>
        <v>0.01</v>
      </c>
      <c r="W10">
        <f t="shared" si="14"/>
        <v>0.85289267604359131</v>
      </c>
      <c r="X10">
        <f t="shared" si="15"/>
        <v>2.1119075987959299E-2</v>
      </c>
      <c r="Y10">
        <f t="shared" si="16"/>
        <v>8.5289267604359131E-3</v>
      </c>
      <c r="Z10">
        <f t="shared" si="17"/>
        <v>0.82324467329519613</v>
      </c>
      <c r="AB10">
        <f t="shared" si="18"/>
        <v>2744.6553821520265</v>
      </c>
      <c r="AC10">
        <f t="shared" si="22"/>
        <v>2606.3526993040596</v>
      </c>
      <c r="AE10">
        <f t="shared" si="2"/>
        <v>0</v>
      </c>
      <c r="AF10">
        <f t="shared" si="3"/>
        <v>0</v>
      </c>
      <c r="AG10">
        <f t="shared" si="3"/>
        <v>-20.581116832379902</v>
      </c>
      <c r="AH10">
        <f t="shared" si="4"/>
        <v>-1055.953799397965</v>
      </c>
      <c r="AI10">
        <f t="shared" si="5"/>
        <v>-1076.5349162303448</v>
      </c>
      <c r="AJ10">
        <f t="shared" si="6"/>
        <v>138.30268284796693</v>
      </c>
      <c r="AK10">
        <f t="shared" si="19"/>
        <v>11.25308706682331</v>
      </c>
      <c r="AL10">
        <f t="shared" si="7"/>
        <v>-926.97914631555454</v>
      </c>
      <c r="AN10">
        <f t="shared" si="8"/>
        <v>0</v>
      </c>
      <c r="AO10">
        <f t="shared" si="8"/>
        <v>0</v>
      </c>
      <c r="AP10">
        <f t="shared" si="8"/>
        <v>-12.11438308825519</v>
      </c>
      <c r="AQ10">
        <f t="shared" si="8"/>
        <v>-621.55173373680759</v>
      </c>
      <c r="AR10">
        <f t="shared" si="8"/>
        <v>-633.66611682506266</v>
      </c>
      <c r="AS10">
        <f t="shared" si="8"/>
        <v>81.407228567779839</v>
      </c>
      <c r="AT10">
        <f t="shared" si="8"/>
        <v>6.62375170226482</v>
      </c>
      <c r="AU10">
        <f t="shared" si="8"/>
        <v>-545.63513655501799</v>
      </c>
      <c r="AW10">
        <v>7</v>
      </c>
      <c r="AX10">
        <f>IF(Z10&gt;0, (R10*SUMPRODUCT(K10:$K$98, X10:$X$98)-K10*$AZ$3)/Z10, 0)</f>
        <v>3165.9514890896635</v>
      </c>
    </row>
    <row r="11" spans="1:52" x14ac:dyDescent="0.25">
      <c r="A11" t="s">
        <v>33</v>
      </c>
      <c r="C11" s="12">
        <f>AU71</f>
        <v>4364.6479050610096</v>
      </c>
      <c r="E11">
        <v>2011</v>
      </c>
      <c r="F11" s="13">
        <v>1.5E-3</v>
      </c>
      <c r="G11" s="13">
        <v>2.3999999999999998E-3</v>
      </c>
      <c r="H11" s="5">
        <f t="shared" si="9"/>
        <v>5.2400000000000002E-2</v>
      </c>
      <c r="I11" s="5">
        <f t="shared" si="10"/>
        <v>1.0524</v>
      </c>
      <c r="J11">
        <f t="shared" si="11"/>
        <v>0.9502090459901178</v>
      </c>
      <c r="K11">
        <f t="shared" si="20"/>
        <v>0.55930863668872544</v>
      </c>
      <c r="L11" s="2">
        <v>8</v>
      </c>
      <c r="M11" s="6">
        <v>2.7627288E-2</v>
      </c>
      <c r="Q11" s="4">
        <f t="shared" si="21"/>
        <v>25</v>
      </c>
      <c r="R11">
        <f t="shared" si="0"/>
        <v>50000</v>
      </c>
      <c r="S11">
        <f t="shared" si="1"/>
        <v>3039.3581950304583</v>
      </c>
      <c r="U11">
        <f t="shared" si="12"/>
        <v>2.7627288E-2</v>
      </c>
      <c r="V11">
        <f t="shared" si="13"/>
        <v>0.01</v>
      </c>
      <c r="W11">
        <f t="shared" si="14"/>
        <v>0.82324467329519613</v>
      </c>
      <c r="X11">
        <f t="shared" si="15"/>
        <v>2.2744017683592292E-2</v>
      </c>
      <c r="Y11">
        <f t="shared" si="16"/>
        <v>8.2324467329519622E-3</v>
      </c>
      <c r="Z11">
        <f t="shared" si="17"/>
        <v>0.7922682088786519</v>
      </c>
      <c r="AB11">
        <f t="shared" si="18"/>
        <v>2606.3526993040596</v>
      </c>
      <c r="AC11">
        <f t="shared" si="22"/>
        <v>2407.9868733174335</v>
      </c>
      <c r="AE11">
        <f t="shared" si="2"/>
        <v>0</v>
      </c>
      <c r="AF11">
        <f t="shared" si="3"/>
        <v>0</v>
      </c>
      <c r="AG11">
        <f t="shared" si="3"/>
        <v>-19.806705221966297</v>
      </c>
      <c r="AH11">
        <f t="shared" si="4"/>
        <v>-1137.2008841796146</v>
      </c>
      <c r="AI11">
        <f t="shared" si="5"/>
        <v>-1157.0075894015808</v>
      </c>
      <c r="AJ11">
        <f t="shared" si="6"/>
        <v>198.36582598662608</v>
      </c>
      <c r="AK11">
        <f t="shared" si="19"/>
        <v>6.2552464783297426</v>
      </c>
      <c r="AL11">
        <f t="shared" si="7"/>
        <v>-952.38651693662507</v>
      </c>
      <c r="AN11">
        <f t="shared" si="8"/>
        <v>0</v>
      </c>
      <c r="AO11">
        <f t="shared" si="8"/>
        <v>0</v>
      </c>
      <c r="AP11">
        <f t="shared" si="8"/>
        <v>-11.078061294993429</v>
      </c>
      <c r="AQ11">
        <f t="shared" si="8"/>
        <v>-636.04627617171343</v>
      </c>
      <c r="AR11">
        <f t="shared" si="8"/>
        <v>-647.12433746670683</v>
      </c>
      <c r="AS11">
        <f t="shared" si="8"/>
        <v>110.94771969821278</v>
      </c>
      <c r="AT11">
        <f t="shared" si="8"/>
        <v>3.4986133799465593</v>
      </c>
      <c r="AU11">
        <f t="shared" si="8"/>
        <v>-532.67800438854749</v>
      </c>
      <c r="AW11">
        <v>8</v>
      </c>
      <c r="AX11">
        <f>IF(Z11&gt;0, (R11*SUMPRODUCT(K11:$K$98, X11:$X$98)-K11*$AZ$3)/Z11, 0)</f>
        <v>3039.3581950304583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3">
        <v>1.9E-3</v>
      </c>
      <c r="G12" s="13">
        <v>2.3E-3</v>
      </c>
      <c r="H12" s="5">
        <f t="shared" si="9"/>
        <v>5.2299999999999999E-2</v>
      </c>
      <c r="I12" s="5">
        <f t="shared" si="10"/>
        <v>1.0523</v>
      </c>
      <c r="J12">
        <f t="shared" si="11"/>
        <v>0.95029934429345242</v>
      </c>
      <c r="K12">
        <f t="shared" si="20"/>
        <v>0.53151063070296056</v>
      </c>
      <c r="L12" s="2">
        <v>9</v>
      </c>
      <c r="M12" s="6">
        <v>3.0780427999999999E-2</v>
      </c>
      <c r="Q12" s="4">
        <f t="shared" si="21"/>
        <v>25</v>
      </c>
      <c r="R12">
        <f t="shared" si="0"/>
        <v>50000</v>
      </c>
      <c r="S12">
        <f t="shared" si="1"/>
        <v>2859.7936561595689</v>
      </c>
      <c r="U12">
        <f t="shared" si="12"/>
        <v>3.0780427999999999E-2</v>
      </c>
      <c r="V12">
        <f t="shared" si="13"/>
        <v>0.01</v>
      </c>
      <c r="W12">
        <f t="shared" si="14"/>
        <v>0.7922682088786519</v>
      </c>
      <c r="X12">
        <f t="shared" si="15"/>
        <v>2.4386354560078306E-2</v>
      </c>
      <c r="Y12">
        <f t="shared" si="16"/>
        <v>7.9226820887865184E-3</v>
      </c>
      <c r="Z12">
        <f t="shared" si="17"/>
        <v>0.75995917222978704</v>
      </c>
      <c r="AB12">
        <f t="shared" si="18"/>
        <v>2407.9868733174335</v>
      </c>
      <c r="AC12">
        <f t="shared" si="22"/>
        <v>2173.3264196830223</v>
      </c>
      <c r="AE12">
        <f t="shared" si="2"/>
        <v>0</v>
      </c>
      <c r="AF12">
        <f t="shared" si="3"/>
        <v>0</v>
      </c>
      <c r="AG12">
        <f t="shared" si="3"/>
        <v>-18.998979305744676</v>
      </c>
      <c r="AH12">
        <f t="shared" si="4"/>
        <v>-1219.3177280039154</v>
      </c>
      <c r="AI12">
        <f t="shared" si="5"/>
        <v>-1238.3167073096599</v>
      </c>
      <c r="AJ12">
        <f t="shared" si="6"/>
        <v>234.66045363441117</v>
      </c>
      <c r="AK12">
        <f t="shared" si="19"/>
        <v>5.5383698086300965</v>
      </c>
      <c r="AL12">
        <f t="shared" si="7"/>
        <v>-998.11788386661863</v>
      </c>
      <c r="AN12">
        <f t="shared" si="8"/>
        <v>0</v>
      </c>
      <c r="AO12">
        <f t="shared" si="8"/>
        <v>0</v>
      </c>
      <c r="AP12">
        <f t="shared" si="8"/>
        <v>-10.098159473508849</v>
      </c>
      <c r="AQ12">
        <f t="shared" si="8"/>
        <v>-648.08033463866195</v>
      </c>
      <c r="AR12">
        <f t="shared" si="8"/>
        <v>-658.17849411217071</v>
      </c>
      <c r="AS12">
        <f t="shared" si="8"/>
        <v>124.72452571226871</v>
      </c>
      <c r="AT12">
        <f t="shared" si="8"/>
        <v>2.9437024300512178</v>
      </c>
      <c r="AU12">
        <f t="shared" si="8"/>
        <v>-530.51026596985082</v>
      </c>
      <c r="AW12">
        <v>9</v>
      </c>
      <c r="AX12">
        <f>IF(Z12&gt;0, (R12*SUMPRODUCT(K12:$K$98, X12:$X$98)-K12*$AZ$3)/Z12, 0)</f>
        <v>2859.7936561595689</v>
      </c>
    </row>
    <row r="13" spans="1:52" x14ac:dyDescent="0.25">
      <c r="E13">
        <v>2013</v>
      </c>
      <c r="F13" s="13">
        <v>1.6999999999999999E-3</v>
      </c>
      <c r="G13" s="13">
        <v>2E-3</v>
      </c>
      <c r="H13" s="5">
        <f t="shared" si="9"/>
        <v>5.2000000000000005E-2</v>
      </c>
      <c r="I13" s="5">
        <f t="shared" si="10"/>
        <v>1.052</v>
      </c>
      <c r="J13">
        <f t="shared" si="11"/>
        <v>0.9505703422053231</v>
      </c>
      <c r="K13">
        <f t="shared" si="20"/>
        <v>0.50523824211308033</v>
      </c>
      <c r="L13" s="2">
        <v>10</v>
      </c>
      <c r="M13" s="6">
        <v>3.4133669999999998E-2</v>
      </c>
      <c r="Q13" s="4">
        <f t="shared" si="21"/>
        <v>25</v>
      </c>
      <c r="R13">
        <f t="shared" si="0"/>
        <v>50000</v>
      </c>
      <c r="S13">
        <f t="shared" si="1"/>
        <v>2621.9054529924483</v>
      </c>
      <c r="U13">
        <f t="shared" si="12"/>
        <v>3.4133669999999998E-2</v>
      </c>
      <c r="V13">
        <f t="shared" si="13"/>
        <v>0.01</v>
      </c>
      <c r="W13">
        <f t="shared" si="14"/>
        <v>0.75995917222978704</v>
      </c>
      <c r="X13">
        <f t="shared" si="15"/>
        <v>2.5940195598364715E-2</v>
      </c>
      <c r="Y13">
        <f t="shared" si="16"/>
        <v>7.599591722297871E-3</v>
      </c>
      <c r="Z13">
        <f t="shared" si="17"/>
        <v>0.7264193849091245</v>
      </c>
      <c r="AB13">
        <f t="shared" si="18"/>
        <v>2173.3264196830223</v>
      </c>
      <c r="AC13">
        <f t="shared" si="22"/>
        <v>1904.6029464526537</v>
      </c>
      <c r="AE13">
        <f t="shared" si="2"/>
        <v>0</v>
      </c>
      <c r="AF13">
        <f t="shared" si="3"/>
        <v>0</v>
      </c>
      <c r="AG13">
        <f t="shared" si="3"/>
        <v>-18.160484622728113</v>
      </c>
      <c r="AH13">
        <f t="shared" si="4"/>
        <v>-1297.0097799182358</v>
      </c>
      <c r="AI13">
        <f t="shared" si="5"/>
        <v>-1315.1702645409639</v>
      </c>
      <c r="AJ13">
        <f t="shared" si="6"/>
        <v>268.72347323036865</v>
      </c>
      <c r="AK13">
        <f t="shared" si="19"/>
        <v>4.3466528393660449</v>
      </c>
      <c r="AL13">
        <f t="shared" si="7"/>
        <v>-1042.1001384712292</v>
      </c>
      <c r="AN13">
        <f t="shared" si="8"/>
        <v>0</v>
      </c>
      <c r="AO13">
        <f t="shared" si="8"/>
        <v>0</v>
      </c>
      <c r="AP13">
        <f t="shared" si="8"/>
        <v>-9.1753713267087793</v>
      </c>
      <c r="AQ13">
        <f t="shared" si="8"/>
        <v>-655.29894120936262</v>
      </c>
      <c r="AR13">
        <f t="shared" si="8"/>
        <v>-664.47431253607147</v>
      </c>
      <c r="AS13">
        <f t="shared" si="8"/>
        <v>135.76937522943285</v>
      </c>
      <c r="AT13">
        <f t="shared" si="8"/>
        <v>2.1960952396371298</v>
      </c>
      <c r="AU13">
        <f t="shared" si="8"/>
        <v>-526.50884206700141</v>
      </c>
      <c r="AW13">
        <v>10</v>
      </c>
      <c r="AX13">
        <f>IF(Z13&gt;0, (R13*SUMPRODUCT(K13:$K$98, X13:$X$98)-K13*$AZ$3)/Z13, 0)</f>
        <v>2621.9054529924483</v>
      </c>
    </row>
    <row r="14" spans="1:52" x14ac:dyDescent="0.25">
      <c r="E14">
        <v>2014</v>
      </c>
      <c r="F14" s="13">
        <v>1.4E-3</v>
      </c>
      <c r="G14" s="13">
        <v>1.8E-3</v>
      </c>
      <c r="H14" s="5">
        <f t="shared" si="9"/>
        <v>5.1800000000000006E-2</v>
      </c>
      <c r="I14" s="5">
        <f t="shared" si="10"/>
        <v>1.0518000000000001</v>
      </c>
      <c r="J14">
        <f t="shared" si="11"/>
        <v>0.95075109336375729</v>
      </c>
      <c r="K14">
        <f t="shared" si="20"/>
        <v>0.48035581109819386</v>
      </c>
      <c r="L14" s="2">
        <v>11</v>
      </c>
      <c r="M14" s="6">
        <v>3.7867151000000002E-2</v>
      </c>
      <c r="Q14" s="4">
        <f t="shared" si="21"/>
        <v>25</v>
      </c>
      <c r="R14">
        <f t="shared" si="0"/>
        <v>50000</v>
      </c>
      <c r="S14">
        <f t="shared" si="1"/>
        <v>2325.7369501723961</v>
      </c>
      <c r="U14">
        <f t="shared" si="12"/>
        <v>3.7867151000000002E-2</v>
      </c>
      <c r="V14">
        <f t="shared" si="13"/>
        <v>0.01</v>
      </c>
      <c r="W14">
        <f t="shared" si="14"/>
        <v>0.7264193849091245</v>
      </c>
      <c r="X14">
        <f t="shared" si="15"/>
        <v>2.750743253768094E-2</v>
      </c>
      <c r="Y14">
        <f t="shared" si="16"/>
        <v>7.2641938490912447E-3</v>
      </c>
      <c r="Z14">
        <f t="shared" si="17"/>
        <v>0.69164775852235227</v>
      </c>
      <c r="AB14">
        <f t="shared" si="18"/>
        <v>1904.6029464526537</v>
      </c>
      <c r="AC14">
        <f t="shared" si="22"/>
        <v>1608.5907484993495</v>
      </c>
      <c r="AE14">
        <f t="shared" si="2"/>
        <v>0</v>
      </c>
      <c r="AF14">
        <f t="shared" si="3"/>
        <v>0</v>
      </c>
      <c r="AG14">
        <f t="shared" si="3"/>
        <v>-17.291193963058806</v>
      </c>
      <c r="AH14">
        <f t="shared" si="4"/>
        <v>-1375.3716268840469</v>
      </c>
      <c r="AI14">
        <f t="shared" si="5"/>
        <v>-1392.6628208471056</v>
      </c>
      <c r="AJ14">
        <f t="shared" si="6"/>
        <v>296.01219795330417</v>
      </c>
      <c r="AK14">
        <f t="shared" si="19"/>
        <v>3.4282853036147767</v>
      </c>
      <c r="AL14">
        <f t="shared" si="7"/>
        <v>-1093.2223375901867</v>
      </c>
      <c r="AN14">
        <f t="shared" si="8"/>
        <v>0</v>
      </c>
      <c r="AO14">
        <f t="shared" si="8"/>
        <v>0</v>
      </c>
      <c r="AP14">
        <f t="shared" si="8"/>
        <v>-8.3059255009813064</v>
      </c>
      <c r="AQ14">
        <f t="shared" si="8"/>
        <v>-660.66775339332878</v>
      </c>
      <c r="AR14">
        <f t="shared" si="8"/>
        <v>-668.97367889431007</v>
      </c>
      <c r="AS14">
        <f t="shared" si="8"/>
        <v>142.19117944281854</v>
      </c>
      <c r="AT14">
        <f t="shared" si="8"/>
        <v>1.6467967676938939</v>
      </c>
      <c r="AU14">
        <f t="shared" si="8"/>
        <v>-525.1357026837976</v>
      </c>
      <c r="AW14">
        <v>11</v>
      </c>
      <c r="AX14">
        <f>IF(Z14&gt;0, (R14*SUMPRODUCT(K14:$K$98, X14:$X$98)-K14*$AZ$3)/Z14, 0)</f>
        <v>2325.7369501723961</v>
      </c>
    </row>
    <row r="15" spans="1:52" x14ac:dyDescent="0.25">
      <c r="E15">
        <v>2015</v>
      </c>
      <c r="F15" s="13">
        <v>1.9E-3</v>
      </c>
      <c r="G15" s="13">
        <v>4.1000000000000003E-3</v>
      </c>
      <c r="H15" s="5">
        <f t="shared" si="9"/>
        <v>5.4100000000000002E-2</v>
      </c>
      <c r="I15" s="5">
        <f t="shared" si="10"/>
        <v>1.0541</v>
      </c>
      <c r="J15">
        <f t="shared" si="11"/>
        <v>0.94867659614837296</v>
      </c>
      <c r="K15">
        <f t="shared" si="20"/>
        <v>0.45570231581272541</v>
      </c>
      <c r="L15" s="2">
        <v>12</v>
      </c>
      <c r="M15" s="6">
        <v>4.2172894000000002E-2</v>
      </c>
      <c r="Q15" s="4">
        <f t="shared" si="21"/>
        <v>25</v>
      </c>
      <c r="R15">
        <f t="shared" si="0"/>
        <v>50000</v>
      </c>
      <c r="S15">
        <f t="shared" si="1"/>
        <v>1988.9851278267827</v>
      </c>
      <c r="U15">
        <f t="shared" si="12"/>
        <v>4.2172894000000002E-2</v>
      </c>
      <c r="V15">
        <f t="shared" si="13"/>
        <v>0.01</v>
      </c>
      <c r="W15">
        <f t="shared" si="14"/>
        <v>0.69164775852235227</v>
      </c>
      <c r="X15">
        <f t="shared" si="15"/>
        <v>2.9168787605500762E-2</v>
      </c>
      <c r="Y15">
        <f t="shared" si="16"/>
        <v>6.9164775852235232E-3</v>
      </c>
      <c r="Z15">
        <f t="shared" si="17"/>
        <v>0.65556249333162797</v>
      </c>
      <c r="AB15">
        <f t="shared" si="18"/>
        <v>1608.5907484993495</v>
      </c>
      <c r="AC15">
        <f t="shared" si="22"/>
        <v>1303.9040495976524</v>
      </c>
      <c r="AE15">
        <f t="shared" si="2"/>
        <v>0</v>
      </c>
      <c r="AF15">
        <f t="shared" si="3"/>
        <v>0</v>
      </c>
      <c r="AG15">
        <f t="shared" si="3"/>
        <v>-16.389062333290699</v>
      </c>
      <c r="AH15">
        <f t="shared" si="4"/>
        <v>-1458.439380275038</v>
      </c>
      <c r="AI15">
        <f t="shared" si="5"/>
        <v>-1474.8284426083287</v>
      </c>
      <c r="AJ15">
        <f t="shared" si="6"/>
        <v>304.68669890169713</v>
      </c>
      <c r="AK15">
        <f t="shared" si="19"/>
        <v>6.5952220688473338</v>
      </c>
      <c r="AL15">
        <f t="shared" si="7"/>
        <v>-1163.5465216377843</v>
      </c>
      <c r="AN15">
        <f t="shared" si="8"/>
        <v>0</v>
      </c>
      <c r="AO15">
        <f t="shared" si="8"/>
        <v>0</v>
      </c>
      <c r="AP15">
        <f t="shared" si="8"/>
        <v>-7.4685336592796805</v>
      </c>
      <c r="AQ15">
        <f t="shared" si="8"/>
        <v>-664.61420306381092</v>
      </c>
      <c r="AR15">
        <f t="shared" si="8"/>
        <v>-672.08273672309053</v>
      </c>
      <c r="AS15">
        <f t="shared" si="8"/>
        <v>138.84643428683796</v>
      </c>
      <c r="AT15">
        <f t="shared" si="8"/>
        <v>3.005457970072924</v>
      </c>
      <c r="AU15">
        <f t="shared" si="8"/>
        <v>-530.23084446617975</v>
      </c>
      <c r="AW15">
        <v>12</v>
      </c>
      <c r="AX15">
        <f>IF(Z15&gt;0, (R15*SUMPRODUCT(K15:$K$98, X15:$X$98)-K15*$AZ$3)/Z15, 0)</f>
        <v>1988.9851278267827</v>
      </c>
    </row>
    <row r="16" spans="1:52" x14ac:dyDescent="0.25">
      <c r="E16">
        <v>2016</v>
      </c>
      <c r="F16" s="13">
        <v>4.7000000000000002E-3</v>
      </c>
      <c r="G16" s="13">
        <v>7.1000000000000004E-3</v>
      </c>
      <c r="H16" s="5">
        <f t="shared" si="9"/>
        <v>5.7100000000000005E-2</v>
      </c>
      <c r="I16" s="5">
        <f t="shared" si="10"/>
        <v>1.0570999999999999</v>
      </c>
      <c r="J16">
        <f t="shared" si="11"/>
        <v>0.94598429666067552</v>
      </c>
      <c r="K16">
        <f t="shared" si="20"/>
        <v>0.43108723471074206</v>
      </c>
      <c r="L16" s="2">
        <v>13</v>
      </c>
      <c r="M16" s="6">
        <v>4.6777600000000003E-2</v>
      </c>
      <c r="Q16" s="4">
        <f t="shared" si="21"/>
        <v>25</v>
      </c>
      <c r="R16">
        <f t="shared" si="0"/>
        <v>50000</v>
      </c>
      <c r="S16">
        <f t="shared" si="1"/>
        <v>1608.6849440027113</v>
      </c>
      <c r="U16">
        <f t="shared" si="12"/>
        <v>4.6777600000000003E-2</v>
      </c>
      <c r="V16">
        <f t="shared" si="13"/>
        <v>0.01</v>
      </c>
      <c r="W16">
        <f t="shared" si="14"/>
        <v>0.65556249333162797</v>
      </c>
      <c r="X16">
        <f t="shared" si="15"/>
        <v>3.0665640088069563E-2</v>
      </c>
      <c r="Y16">
        <f t="shared" si="16"/>
        <v>6.5556249333162796E-3</v>
      </c>
      <c r="Z16">
        <f t="shared" si="17"/>
        <v>0.61834122831024207</v>
      </c>
      <c r="AB16">
        <f t="shared" si="18"/>
        <v>1303.9040495976524</v>
      </c>
      <c r="AC16">
        <f t="shared" si="22"/>
        <v>994.71622423882945</v>
      </c>
      <c r="AE16">
        <f t="shared" si="2"/>
        <v>0</v>
      </c>
      <c r="AF16">
        <f t="shared" si="3"/>
        <v>0</v>
      </c>
      <c r="AG16">
        <f t="shared" si="3"/>
        <v>-15.458530707756053</v>
      </c>
      <c r="AH16">
        <f t="shared" si="4"/>
        <v>-1533.2820044034781</v>
      </c>
      <c r="AI16">
        <f t="shared" si="5"/>
        <v>-1548.7405351112343</v>
      </c>
      <c r="AJ16">
        <f t="shared" si="6"/>
        <v>309.18782535882292</v>
      </c>
      <c r="AK16">
        <f t="shared" si="19"/>
        <v>9.2577187521433331</v>
      </c>
      <c r="AL16">
        <f t="shared" si="7"/>
        <v>-1230.2949910002681</v>
      </c>
      <c r="AN16">
        <f t="shared" si="8"/>
        <v>0</v>
      </c>
      <c r="AO16">
        <f t="shared" si="8"/>
        <v>0</v>
      </c>
      <c r="AP16">
        <f t="shared" si="8"/>
        <v>-6.6639752554976468</v>
      </c>
      <c r="AQ16">
        <f t="shared" si="8"/>
        <v>-660.97829931003923</v>
      </c>
      <c r="AR16">
        <f t="shared" si="8"/>
        <v>-667.64227456553692</v>
      </c>
      <c r="AS16">
        <f t="shared" si="8"/>
        <v>133.28692464016282</v>
      </c>
      <c r="AT16">
        <f t="shared" si="8"/>
        <v>3.9908843765912509</v>
      </c>
      <c r="AU16">
        <f t="shared" si="8"/>
        <v>-530.36446554878285</v>
      </c>
      <c r="AW16">
        <v>13</v>
      </c>
      <c r="AX16">
        <f>IF(Z16&gt;0, (R16*SUMPRODUCT(K16:$K$98, X16:$X$98)-K16*$AZ$3)/Z16, 0)</f>
        <v>1608.6849440027113</v>
      </c>
    </row>
    <row r="17" spans="5:50" x14ac:dyDescent="0.25">
      <c r="E17">
        <v>2017</v>
      </c>
      <c r="F17" s="13">
        <v>1.17E-2</v>
      </c>
      <c r="G17" s="13">
        <v>1.38E-2</v>
      </c>
      <c r="H17" s="5">
        <f t="shared" si="9"/>
        <v>6.3799999999999996E-2</v>
      </c>
      <c r="I17" s="5">
        <f t="shared" si="10"/>
        <v>1.0638000000000001</v>
      </c>
      <c r="J17">
        <f t="shared" si="11"/>
        <v>0.94002632073698056</v>
      </c>
      <c r="K17">
        <f t="shared" si="20"/>
        <v>0.40523334716181802</v>
      </c>
      <c r="L17" s="2">
        <v>14</v>
      </c>
      <c r="M17" s="6">
        <v>5.1668436999999998E-2</v>
      </c>
      <c r="Q17" s="4">
        <f t="shared" si="21"/>
        <v>25</v>
      </c>
      <c r="R17">
        <f t="shared" si="0"/>
        <v>50000</v>
      </c>
      <c r="S17">
        <f t="shared" si="1"/>
        <v>1218.6156744380794</v>
      </c>
      <c r="U17">
        <f t="shared" si="12"/>
        <v>5.1668436999999998E-2</v>
      </c>
      <c r="V17">
        <f t="shared" si="13"/>
        <v>0.01</v>
      </c>
      <c r="W17">
        <f t="shared" si="14"/>
        <v>0.61834122831024207</v>
      </c>
      <c r="X17">
        <f t="shared" si="15"/>
        <v>3.1948724799450358E-2</v>
      </c>
      <c r="Y17">
        <f t="shared" si="16"/>
        <v>6.183412283102421E-3</v>
      </c>
      <c r="Z17">
        <f t="shared" si="17"/>
        <v>0.58020909122768938</v>
      </c>
      <c r="AB17">
        <f t="shared" si="18"/>
        <v>994.71622423882945</v>
      </c>
      <c r="AC17">
        <f t="shared" si="22"/>
        <v>707.05189302153588</v>
      </c>
      <c r="AE17">
        <f t="shared" si="2"/>
        <v>0</v>
      </c>
      <c r="AF17">
        <f t="shared" si="3"/>
        <v>0</v>
      </c>
      <c r="AG17">
        <f t="shared" si="3"/>
        <v>-14.505227280692235</v>
      </c>
      <c r="AH17">
        <f t="shared" si="4"/>
        <v>-1597.4362399725178</v>
      </c>
      <c r="AI17">
        <f t="shared" si="5"/>
        <v>-1611.94146725321</v>
      </c>
      <c r="AJ17">
        <f t="shared" si="6"/>
        <v>287.66433121729358</v>
      </c>
      <c r="AK17">
        <f t="shared" si="19"/>
        <v>13.727083894495847</v>
      </c>
      <c r="AL17">
        <f t="shared" si="7"/>
        <v>-1310.5500521414208</v>
      </c>
      <c r="AN17">
        <f t="shared" si="8"/>
        <v>0</v>
      </c>
      <c r="AO17">
        <f t="shared" si="8"/>
        <v>0</v>
      </c>
      <c r="AP17">
        <f t="shared" si="8"/>
        <v>-5.8780018022978302</v>
      </c>
      <c r="AQ17">
        <f t="shared" si="8"/>
        <v>-647.33443440165252</v>
      </c>
      <c r="AR17">
        <f t="shared" si="8"/>
        <v>-653.21243620395035</v>
      </c>
      <c r="AS17">
        <f t="shared" si="8"/>
        <v>116.57117979824973</v>
      </c>
      <c r="AT17">
        <f t="shared" si="8"/>
        <v>5.562672153337636</v>
      </c>
      <c r="AU17">
        <f t="shared" si="8"/>
        <v>-531.07858425236304</v>
      </c>
      <c r="AW17">
        <v>14</v>
      </c>
      <c r="AX17">
        <f>IF(Z17&gt;0, (R17*SUMPRODUCT(K17:$K$98, X17:$X$98)-K17*$AZ$3)/Z17, 0)</f>
        <v>1218.6156744380794</v>
      </c>
    </row>
    <row r="18" spans="5:50" x14ac:dyDescent="0.25">
      <c r="E18">
        <v>2018</v>
      </c>
      <c r="F18" s="13">
        <v>2.01E-2</v>
      </c>
      <c r="G18" s="13">
        <v>2.1600000000000001E-2</v>
      </c>
      <c r="H18" s="5">
        <f t="shared" si="9"/>
        <v>7.1599999999999997E-2</v>
      </c>
      <c r="I18" s="5">
        <f t="shared" si="10"/>
        <v>1.0716000000000001</v>
      </c>
      <c r="J18">
        <f t="shared" si="11"/>
        <v>0.93318402388951094</v>
      </c>
      <c r="K18">
        <f t="shared" si="20"/>
        <v>0.3781572855186805</v>
      </c>
      <c r="L18" s="2">
        <v>15</v>
      </c>
      <c r="M18" s="6">
        <v>5.7177164000000003E-2</v>
      </c>
      <c r="Q18" s="4">
        <f t="shared" si="21"/>
        <v>25</v>
      </c>
      <c r="R18">
        <f t="shared" si="0"/>
        <v>50000</v>
      </c>
      <c r="S18">
        <f t="shared" si="1"/>
        <v>832.6902601621681</v>
      </c>
      <c r="U18">
        <f t="shared" si="12"/>
        <v>5.7177164000000003E-2</v>
      </c>
      <c r="V18">
        <f t="shared" si="13"/>
        <v>0.01</v>
      </c>
      <c r="W18">
        <f t="shared" si="14"/>
        <v>0.58020909122768938</v>
      </c>
      <c r="X18">
        <f t="shared" si="15"/>
        <v>3.3174710363416557E-2</v>
      </c>
      <c r="Y18">
        <f t="shared" si="16"/>
        <v>5.802090912276894E-3</v>
      </c>
      <c r="Z18">
        <f t="shared" si="17"/>
        <v>0.5412322899519959</v>
      </c>
      <c r="AB18">
        <f t="shared" si="18"/>
        <v>707.05189302153588</v>
      </c>
      <c r="AC18">
        <f t="shared" si="22"/>
        <v>450.67885632829348</v>
      </c>
      <c r="AE18">
        <f t="shared" si="2"/>
        <v>0</v>
      </c>
      <c r="AF18">
        <f t="shared" si="3"/>
        <v>0</v>
      </c>
      <c r="AG18">
        <f t="shared" si="3"/>
        <v>-13.530807248799897</v>
      </c>
      <c r="AH18">
        <f t="shared" si="4"/>
        <v>-1658.7355181708278</v>
      </c>
      <c r="AI18">
        <f t="shared" si="5"/>
        <v>-1672.2663254196277</v>
      </c>
      <c r="AJ18">
        <f t="shared" si="6"/>
        <v>256.3730366932424</v>
      </c>
      <c r="AK18">
        <f t="shared" si="19"/>
        <v>15.272320889265176</v>
      </c>
      <c r="AL18">
        <f t="shared" si="7"/>
        <v>-1400.6209678371204</v>
      </c>
      <c r="AN18">
        <f t="shared" si="8"/>
        <v>0</v>
      </c>
      <c r="AO18">
        <f t="shared" si="8"/>
        <v>0</v>
      </c>
      <c r="AP18">
        <f t="shared" si="8"/>
        <v>-5.1167733400826547</v>
      </c>
      <c r="AQ18">
        <f t="shared" si="8"/>
        <v>-627.26292094490213</v>
      </c>
      <c r="AR18">
        <f t="shared" si="8"/>
        <v>-632.37969428498479</v>
      </c>
      <c r="AS18">
        <f t="shared" si="8"/>
        <v>96.949331636097611</v>
      </c>
      <c r="AT18">
        <f t="shared" si="8"/>
        <v>5.7753394110547598</v>
      </c>
      <c r="AU18">
        <f t="shared" si="8"/>
        <v>-529.65502323783255</v>
      </c>
      <c r="AW18">
        <v>15</v>
      </c>
      <c r="AX18">
        <f>IF(Z18&gt;0, (R18*SUMPRODUCT(K18:$K$98, X18:$X$98)-K18*$AZ$3)/Z18, 0)</f>
        <v>832.6902601621681</v>
      </c>
    </row>
    <row r="19" spans="5:50" x14ac:dyDescent="0.25">
      <c r="E19">
        <v>2019</v>
      </c>
      <c r="F19" s="13">
        <v>2.3400000000000001E-2</v>
      </c>
      <c r="G19" s="13">
        <v>2.23E-2</v>
      </c>
      <c r="H19" s="5">
        <f t="shared" si="9"/>
        <v>7.2300000000000003E-2</v>
      </c>
      <c r="I19" s="5">
        <f t="shared" si="10"/>
        <v>1.0723</v>
      </c>
      <c r="J19">
        <f t="shared" si="11"/>
        <v>0.93257483913084027</v>
      </c>
      <c r="K19">
        <f t="shared" si="20"/>
        <v>0.3526599697087387</v>
      </c>
      <c r="L19" s="2">
        <v>16</v>
      </c>
      <c r="M19" s="6">
        <v>6.3388860000000005E-2</v>
      </c>
      <c r="Q19" s="4">
        <f t="shared" si="21"/>
        <v>25</v>
      </c>
      <c r="R19">
        <f t="shared" si="0"/>
        <v>50000</v>
      </c>
      <c r="S19">
        <f t="shared" si="1"/>
        <v>382.00737075145918</v>
      </c>
      <c r="U19">
        <f t="shared" si="12"/>
        <v>6.3388860000000005E-2</v>
      </c>
      <c r="V19">
        <f t="shared" si="13"/>
        <v>0.01</v>
      </c>
      <c r="W19">
        <f t="shared" si="14"/>
        <v>0.5412322899519959</v>
      </c>
      <c r="X19">
        <f t="shared" si="15"/>
        <v>3.430809785524648E-2</v>
      </c>
      <c r="Y19">
        <f t="shared" si="16"/>
        <v>5.4123228995199592E-3</v>
      </c>
      <c r="Z19">
        <f t="shared" si="17"/>
        <v>0.50151186919722945</v>
      </c>
      <c r="AB19">
        <f t="shared" si="18"/>
        <v>450.67885632829348</v>
      </c>
      <c r="AC19">
        <f t="shared" si="22"/>
        <v>191.58123055268334</v>
      </c>
      <c r="AE19">
        <f t="shared" si="2"/>
        <v>0</v>
      </c>
      <c r="AF19">
        <f t="shared" si="3"/>
        <v>0</v>
      </c>
      <c r="AG19">
        <f t="shared" si="3"/>
        <v>-12.537796729930736</v>
      </c>
      <c r="AH19">
        <f t="shared" si="4"/>
        <v>-1715.4048927623239</v>
      </c>
      <c r="AI19">
        <f t="shared" si="5"/>
        <v>-1727.9426894922547</v>
      </c>
      <c r="AJ19">
        <f t="shared" si="6"/>
        <v>259.09762577561014</v>
      </c>
      <c r="AK19">
        <f t="shared" si="19"/>
        <v>10.050138496120944</v>
      </c>
      <c r="AL19">
        <f t="shared" si="7"/>
        <v>-1458.7949252205235</v>
      </c>
      <c r="AN19">
        <f t="shared" si="8"/>
        <v>0</v>
      </c>
      <c r="AO19">
        <f t="shared" si="8"/>
        <v>0</v>
      </c>
      <c r="AP19">
        <f t="shared" si="8"/>
        <v>-4.4215790149916963</v>
      </c>
      <c r="AQ19">
        <f t="shared" si="8"/>
        <v>-604.95463751978332</v>
      </c>
      <c r="AR19">
        <f t="shared" si="8"/>
        <v>-609.37621653477504</v>
      </c>
      <c r="AS19">
        <f t="shared" si="8"/>
        <v>91.37336085763279</v>
      </c>
      <c r="AT19">
        <f t="shared" si="8"/>
        <v>3.5442815376106407</v>
      </c>
      <c r="AU19">
        <f t="shared" si="8"/>
        <v>-514.45857413953161</v>
      </c>
      <c r="AW19">
        <v>16</v>
      </c>
      <c r="AX19">
        <f>IF(Z19&gt;0, (R19*SUMPRODUCT(K19:$K$98, X19:$X$98)-K19*$AZ$3)/Z19, 0)</f>
        <v>382.00737075145918</v>
      </c>
    </row>
    <row r="20" spans="5:50" x14ac:dyDescent="0.25">
      <c r="E20">
        <v>2020</v>
      </c>
      <c r="F20" s="14">
        <v>4.3E-3</v>
      </c>
      <c r="G20" s="14">
        <v>4.3E-3</v>
      </c>
      <c r="H20" s="5">
        <f t="shared" si="9"/>
        <v>5.4300000000000001E-2</v>
      </c>
      <c r="I20" s="5">
        <f t="shared" si="10"/>
        <v>1.0543</v>
      </c>
      <c r="J20">
        <f t="shared" si="11"/>
        <v>0.9484966328369534</v>
      </c>
      <c r="K20">
        <f t="shared" si="20"/>
        <v>0.33449679380512065</v>
      </c>
      <c r="L20" s="2">
        <v>17</v>
      </c>
      <c r="M20" s="6">
        <v>7.0498397000000004E-2</v>
      </c>
      <c r="Q20" s="4">
        <f t="shared" si="21"/>
        <v>25</v>
      </c>
      <c r="R20">
        <f t="shared" si="0"/>
        <v>50000</v>
      </c>
      <c r="S20">
        <f t="shared" si="1"/>
        <v>-327.68397546939485</v>
      </c>
      <c r="U20">
        <f t="shared" si="12"/>
        <v>7.0498397000000004E-2</v>
      </c>
      <c r="V20">
        <f t="shared" si="13"/>
        <v>0.01</v>
      </c>
      <c r="W20">
        <f t="shared" si="14"/>
        <v>0.50151186919722945</v>
      </c>
      <c r="X20">
        <f t="shared" si="15"/>
        <v>3.5355782854878358E-2</v>
      </c>
      <c r="Y20">
        <f t="shared" si="16"/>
        <v>5.0151186919722944E-3</v>
      </c>
      <c r="Z20">
        <f t="shared" si="17"/>
        <v>0.46114096765037882</v>
      </c>
      <c r="AB20">
        <f t="shared" si="18"/>
        <v>191.58123055268334</v>
      </c>
      <c r="AC20">
        <f t="shared" si="22"/>
        <v>-151.10850553147975</v>
      </c>
      <c r="AE20">
        <f t="shared" si="2"/>
        <v>0</v>
      </c>
      <c r="AF20">
        <f t="shared" si="3"/>
        <v>0</v>
      </c>
      <c r="AG20">
        <f t="shared" si="3"/>
        <v>-11.528524191259471</v>
      </c>
      <c r="AH20">
        <f t="shared" si="4"/>
        <v>-1767.7891427439179</v>
      </c>
      <c r="AI20">
        <f t="shared" si="5"/>
        <v>-1779.3176669351774</v>
      </c>
      <c r="AJ20">
        <f t="shared" si="6"/>
        <v>342.68973608416309</v>
      </c>
      <c r="AK20">
        <f t="shared" si="19"/>
        <v>0.8237992913765384</v>
      </c>
      <c r="AL20">
        <f t="shared" si="7"/>
        <v>-1435.8041315596377</v>
      </c>
      <c r="AN20">
        <f t="shared" si="8"/>
        <v>0</v>
      </c>
      <c r="AO20">
        <f t="shared" si="8"/>
        <v>0</v>
      </c>
      <c r="AP20">
        <f t="shared" si="8"/>
        <v>-3.8562543792810646</v>
      </c>
      <c r="AQ20">
        <f t="shared" si="8"/>
        <v>-591.31980037134326</v>
      </c>
      <c r="AR20">
        <f t="shared" si="8"/>
        <v>-595.17605475062442</v>
      </c>
      <c r="AS20">
        <f t="shared" si="8"/>
        <v>114.62861799007551</v>
      </c>
      <c r="AT20">
        <f t="shared" si="8"/>
        <v>0.27555822170438249</v>
      </c>
      <c r="AU20">
        <f t="shared" si="8"/>
        <v>-480.27187853884442</v>
      </c>
      <c r="AW20">
        <v>17</v>
      </c>
      <c r="AX20">
        <f>IF(Z20&gt;0, (R20*SUMPRODUCT(K20:$K$98, X20:$X$98)-K20*$AZ$3)/Z20, 0)</f>
        <v>-327.68397546939485</v>
      </c>
    </row>
    <row r="21" spans="5:50" x14ac:dyDescent="0.25">
      <c r="E21">
        <v>2021</v>
      </c>
      <c r="F21" s="15">
        <v>1.2999999999999999E-3</v>
      </c>
      <c r="G21" s="15">
        <v>1.6000000000000001E-3</v>
      </c>
      <c r="H21" s="5">
        <f t="shared" si="9"/>
        <v>5.16E-2</v>
      </c>
      <c r="I21" s="5">
        <f t="shared" si="10"/>
        <v>1.0516000000000001</v>
      </c>
      <c r="J21">
        <f t="shared" si="11"/>
        <v>0.95093191327500948</v>
      </c>
      <c r="K21">
        <f t="shared" si="20"/>
        <v>0.31808367611745975</v>
      </c>
      <c r="L21" s="2">
        <v>18</v>
      </c>
      <c r="M21" s="6">
        <v>7.8701599999999997E-2</v>
      </c>
      <c r="Q21" s="4">
        <f t="shared" si="21"/>
        <v>25</v>
      </c>
      <c r="R21">
        <f t="shared" si="0"/>
        <v>50000</v>
      </c>
      <c r="S21">
        <f t="shared" si="1"/>
        <v>-1202.7335037526464</v>
      </c>
      <c r="U21">
        <f t="shared" si="12"/>
        <v>7.8701599999999997E-2</v>
      </c>
      <c r="V21">
        <f t="shared" si="13"/>
        <v>0.01</v>
      </c>
      <c r="W21">
        <f t="shared" si="14"/>
        <v>0.46114096765037882</v>
      </c>
      <c r="X21">
        <f t="shared" si="15"/>
        <v>3.6292531979633051E-2</v>
      </c>
      <c r="Y21">
        <f t="shared" si="16"/>
        <v>4.6114096765037882E-3</v>
      </c>
      <c r="Z21">
        <f t="shared" si="17"/>
        <v>0.42023702599424195</v>
      </c>
      <c r="AB21">
        <f t="shared" si="18"/>
        <v>-151.10850553147975</v>
      </c>
      <c r="AC21">
        <f t="shared" si="22"/>
        <v>-505.43315068064652</v>
      </c>
      <c r="AE21">
        <f t="shared" si="2"/>
        <v>0</v>
      </c>
      <c r="AF21">
        <f t="shared" si="3"/>
        <v>0</v>
      </c>
      <c r="AG21">
        <f t="shared" si="3"/>
        <v>-10.505925649856049</v>
      </c>
      <c r="AH21">
        <f t="shared" si="4"/>
        <v>-1814.6265989816525</v>
      </c>
      <c r="AI21">
        <f t="shared" si="5"/>
        <v>-1825.1325246315084</v>
      </c>
      <c r="AJ21">
        <f t="shared" si="6"/>
        <v>354.32464514916677</v>
      </c>
      <c r="AK21">
        <f t="shared" si="19"/>
        <v>-0.24177360885036761</v>
      </c>
      <c r="AL21">
        <f t="shared" si="7"/>
        <v>-1471.0496530911919</v>
      </c>
      <c r="AN21">
        <f t="shared" si="8"/>
        <v>0</v>
      </c>
      <c r="AO21">
        <f t="shared" si="8"/>
        <v>0</v>
      </c>
      <c r="AP21">
        <f t="shared" si="8"/>
        <v>-3.3417634517229242</v>
      </c>
      <c r="AQ21">
        <f t="shared" si="8"/>
        <v>-577.20309938460741</v>
      </c>
      <c r="AR21">
        <f t="shared" si="8"/>
        <v>-580.54486283633037</v>
      </c>
      <c r="AS21">
        <f t="shared" si="8"/>
        <v>112.70488566806142</v>
      </c>
      <c r="AT21">
        <f t="shared" si="8"/>
        <v>-7.6904238291309726E-2</v>
      </c>
      <c r="AU21">
        <f t="shared" si="8"/>
        <v>-467.91688140656021</v>
      </c>
      <c r="AW21">
        <v>18</v>
      </c>
      <c r="AX21">
        <f>IF(Z21&gt;0, (R21*SUMPRODUCT(K21:$K$98, X21:$X$98)-K21*$AZ$3)/Z21, 0)</f>
        <v>-1202.7335037526464</v>
      </c>
    </row>
    <row r="22" spans="5:50" x14ac:dyDescent="0.25">
      <c r="E22">
        <v>2022</v>
      </c>
      <c r="F22" s="15">
        <v>0.02</v>
      </c>
      <c r="G22" s="15">
        <v>2.1000000000000001E-2</v>
      </c>
      <c r="H22" s="5">
        <f t="shared" si="9"/>
        <v>7.1000000000000008E-2</v>
      </c>
      <c r="I22" s="5">
        <f t="shared" si="10"/>
        <v>1.071</v>
      </c>
      <c r="J22">
        <f t="shared" si="11"/>
        <v>0.93370681605975725</v>
      </c>
      <c r="K22">
        <f t="shared" si="20"/>
        <v>0.29699689646821636</v>
      </c>
      <c r="L22" s="2">
        <v>19</v>
      </c>
      <c r="M22" s="6">
        <v>8.8159118999999994E-2</v>
      </c>
      <c r="Q22" s="4">
        <f t="shared" si="21"/>
        <v>25</v>
      </c>
      <c r="R22">
        <f t="shared" si="0"/>
        <v>50000</v>
      </c>
      <c r="S22">
        <f t="shared" si="1"/>
        <v>-2053.2537609470032</v>
      </c>
      <c r="U22">
        <f t="shared" si="12"/>
        <v>8.8159118999999994E-2</v>
      </c>
      <c r="V22">
        <f t="shared" si="13"/>
        <v>0.01</v>
      </c>
      <c r="W22">
        <f t="shared" si="14"/>
        <v>0.42023702599424195</v>
      </c>
      <c r="X22">
        <f t="shared" si="15"/>
        <v>3.7047725982832465E-2</v>
      </c>
      <c r="Y22">
        <f t="shared" si="16"/>
        <v>4.2023702599424196E-3</v>
      </c>
      <c r="Z22">
        <f t="shared" si="17"/>
        <v>0.37898692975146708</v>
      </c>
      <c r="AB22">
        <f t="shared" si="18"/>
        <v>-505.43315068064652</v>
      </c>
      <c r="AC22">
        <f t="shared" si="22"/>
        <v>-778.15633886195747</v>
      </c>
      <c r="AE22">
        <f t="shared" si="2"/>
        <v>0</v>
      </c>
      <c r="AF22">
        <f t="shared" si="3"/>
        <v>0</v>
      </c>
      <c r="AG22">
        <f t="shared" si="3"/>
        <v>-9.4746732437866772</v>
      </c>
      <c r="AH22">
        <f t="shared" si="4"/>
        <v>-1852.3862991416233</v>
      </c>
      <c r="AI22">
        <f t="shared" si="5"/>
        <v>-1861.8609723854099</v>
      </c>
      <c r="AJ22">
        <f t="shared" si="6"/>
        <v>272.72318818131095</v>
      </c>
      <c r="AK22">
        <f t="shared" si="19"/>
        <v>-10.614096164293578</v>
      </c>
      <c r="AL22">
        <f t="shared" si="7"/>
        <v>-1599.7518803683927</v>
      </c>
      <c r="AN22">
        <f t="shared" si="8"/>
        <v>0</v>
      </c>
      <c r="AO22">
        <f t="shared" si="8"/>
        <v>0</v>
      </c>
      <c r="AP22">
        <f t="shared" si="8"/>
        <v>-2.8139485484550915</v>
      </c>
      <c r="AQ22">
        <f t="shared" si="8"/>
        <v>-550.15298190530723</v>
      </c>
      <c r="AR22">
        <f t="shared" si="8"/>
        <v>-552.96693045376219</v>
      </c>
      <c r="AS22">
        <f t="shared" si="8"/>
        <v>80.997940484766701</v>
      </c>
      <c r="AT22">
        <f t="shared" si="8"/>
        <v>-3.1523536196103921</v>
      </c>
      <c r="AU22">
        <f t="shared" si="8"/>
        <v>-475.12134358860595</v>
      </c>
      <c r="AW22">
        <v>19</v>
      </c>
      <c r="AX22">
        <f>IF(Z22&gt;0, (R22*SUMPRODUCT(K22:$K$98, X22:$X$98)-K22*$AZ$3)/Z22, 0)</f>
        <v>-2053.2537609470032</v>
      </c>
    </row>
    <row r="23" spans="5:50" x14ac:dyDescent="0.25">
      <c r="E23">
        <v>2023</v>
      </c>
      <c r="F23" s="15">
        <v>5.3900000000000003E-2</v>
      </c>
      <c r="G23" s="15">
        <v>7.0000000000000007E-2</v>
      </c>
      <c r="H23" s="5">
        <f t="shared" si="9"/>
        <v>0.12000000000000001</v>
      </c>
      <c r="I23" s="5">
        <f t="shared" si="10"/>
        <v>1.1200000000000001</v>
      </c>
      <c r="J23">
        <f t="shared" si="11"/>
        <v>0.89285714285714279</v>
      </c>
      <c r="K23">
        <f t="shared" si="20"/>
        <v>0.26517580041805033</v>
      </c>
      <c r="L23" s="2">
        <v>20</v>
      </c>
      <c r="M23" s="6">
        <v>9.9426106E-2</v>
      </c>
      <c r="Q23" s="4">
        <f t="shared" si="21"/>
        <v>25</v>
      </c>
      <c r="R23">
        <f t="shared" si="0"/>
        <v>50000</v>
      </c>
      <c r="S23">
        <f t="shared" si="1"/>
        <v>-2574.1977833545652</v>
      </c>
      <c r="U23">
        <f t="shared" si="12"/>
        <v>9.9426106E-2</v>
      </c>
      <c r="V23">
        <f t="shared" si="13"/>
        <v>0.01</v>
      </c>
      <c r="W23">
        <f t="shared" si="14"/>
        <v>0.37898692975146708</v>
      </c>
      <c r="X23">
        <f t="shared" si="15"/>
        <v>3.7681194650083918E-2</v>
      </c>
      <c r="Y23">
        <f t="shared" si="16"/>
        <v>3.7898692975146708E-3</v>
      </c>
      <c r="Z23">
        <f t="shared" si="17"/>
        <v>0.3375158658038685</v>
      </c>
      <c r="AB23">
        <f t="shared" si="18"/>
        <v>-778.15633886195747</v>
      </c>
      <c r="AC23">
        <f t="shared" si="22"/>
        <v>-868.83259359931515</v>
      </c>
      <c r="AE23">
        <f t="shared" si="2"/>
        <v>0</v>
      </c>
      <c r="AF23">
        <f t="shared" si="3"/>
        <v>0</v>
      </c>
      <c r="AG23">
        <f t="shared" si="3"/>
        <v>-8.4378966450967123</v>
      </c>
      <c r="AH23">
        <f t="shared" si="4"/>
        <v>-1884.0597325041958</v>
      </c>
      <c r="AI23">
        <f t="shared" si="5"/>
        <v>-1892.4976291492926</v>
      </c>
      <c r="AJ23">
        <f t="shared" si="6"/>
        <v>90.676254737357681</v>
      </c>
      <c r="AK23">
        <f t="shared" si="19"/>
        <v>-54.470943720337026</v>
      </c>
      <c r="AL23">
        <f t="shared" si="7"/>
        <v>-1856.2923181322719</v>
      </c>
      <c r="AN23">
        <f t="shared" si="8"/>
        <v>0</v>
      </c>
      <c r="AO23">
        <f t="shared" si="8"/>
        <v>0</v>
      </c>
      <c r="AP23">
        <f t="shared" si="8"/>
        <v>-2.2375259967083023</v>
      </c>
      <c r="AQ23">
        <f t="shared" si="8"/>
        <v>-499.60704760221796</v>
      </c>
      <c r="AR23">
        <f t="shared" si="8"/>
        <v>-501.84457359892627</v>
      </c>
      <c r="AS23">
        <f t="shared" si="8"/>
        <v>24.045148428889853</v>
      </c>
      <c r="AT23">
        <f t="shared" si="8"/>
        <v>-14.444376100566943</v>
      </c>
      <c r="AU23">
        <f t="shared" si="8"/>
        <v>-492.24380127060334</v>
      </c>
      <c r="AW23">
        <v>20</v>
      </c>
      <c r="AX23">
        <f>IF(Z23&gt;0, (R23*SUMPRODUCT(K23:$K$98, X23:$X$98)-K23*$AZ$3)/Z23, 0)</f>
        <v>-2574.1977833545652</v>
      </c>
    </row>
    <row r="24" spans="5:50" x14ac:dyDescent="0.25">
      <c r="E24">
        <v>2024</v>
      </c>
      <c r="F24" s="5">
        <v>3.5571999999999999E-2</v>
      </c>
      <c r="G24" s="5">
        <v>7.0000000000000007E-2</v>
      </c>
      <c r="H24" s="5">
        <f t="shared" si="9"/>
        <v>0.12000000000000001</v>
      </c>
      <c r="I24" s="5">
        <f t="shared" si="10"/>
        <v>1.1200000000000001</v>
      </c>
      <c r="J24">
        <f t="shared" si="11"/>
        <v>0.89285714285714279</v>
      </c>
      <c r="K24">
        <f t="shared" si="20"/>
        <v>0.23676410751611635</v>
      </c>
      <c r="L24" s="2">
        <v>21</v>
      </c>
      <c r="M24" s="6">
        <v>0.112419382</v>
      </c>
      <c r="Q24" s="4">
        <f t="shared" si="21"/>
        <v>25</v>
      </c>
      <c r="R24">
        <f t="shared" si="0"/>
        <v>50000</v>
      </c>
      <c r="S24">
        <f t="shared" si="1"/>
        <v>-3234.979852250442</v>
      </c>
      <c r="U24">
        <f t="shared" si="12"/>
        <v>0.112419382</v>
      </c>
      <c r="V24">
        <f t="shared" si="13"/>
        <v>0.01</v>
      </c>
      <c r="W24">
        <f t="shared" si="14"/>
        <v>0.3375158658038685</v>
      </c>
      <c r="X24">
        <f t="shared" si="15"/>
        <v>3.7943325048865828E-2</v>
      </c>
      <c r="Y24">
        <f t="shared" si="16"/>
        <v>3.3751586580386852E-3</v>
      </c>
      <c r="Z24">
        <f t="shared" si="17"/>
        <v>0.296197382096964</v>
      </c>
      <c r="AB24">
        <f t="shared" si="18"/>
        <v>-868.83259359931515</v>
      </c>
      <c r="AC24">
        <f t="shared" si="22"/>
        <v>-958.1925633730043</v>
      </c>
      <c r="AE24">
        <f t="shared" si="2"/>
        <v>0</v>
      </c>
      <c r="AF24">
        <f t="shared" si="3"/>
        <v>0</v>
      </c>
      <c r="AG24">
        <f t="shared" si="3"/>
        <v>-7.4049345524241001</v>
      </c>
      <c r="AH24">
        <f t="shared" si="4"/>
        <v>-1897.1662524432913</v>
      </c>
      <c r="AI24">
        <f t="shared" ref="AI24:AI69" si="23">SUM(AE24:AH24)</f>
        <v>-1904.5711869957154</v>
      </c>
      <c r="AJ24">
        <f t="shared" si="6"/>
        <v>89.359969773689159</v>
      </c>
      <c r="AK24">
        <f t="shared" si="19"/>
        <v>-60.818281551952069</v>
      </c>
      <c r="AL24">
        <f t="shared" si="7"/>
        <v>-1876.0294987739785</v>
      </c>
      <c r="AN24">
        <f t="shared" si="8"/>
        <v>0</v>
      </c>
      <c r="AO24">
        <f t="shared" si="8"/>
        <v>0</v>
      </c>
      <c r="AP24">
        <f t="shared" si="8"/>
        <v>-1.7532227205199444</v>
      </c>
      <c r="AQ24">
        <f t="shared" si="8"/>
        <v>-449.18087456943096</v>
      </c>
      <c r="AR24">
        <f t="shared" si="8"/>
        <v>-450.9340972899509</v>
      </c>
      <c r="AS24">
        <f t="shared" si="8"/>
        <v>21.157233491134647</v>
      </c>
      <c r="AT24">
        <f t="shared" si="8"/>
        <v>-14.399586152311814</v>
      </c>
      <c r="AU24">
        <f t="shared" si="8"/>
        <v>-444.17644995112812</v>
      </c>
      <c r="AW24">
        <v>21</v>
      </c>
      <c r="AX24">
        <f>IF(Z24&gt;0, (R24*SUMPRODUCT(K24:$K$98, X24:$X$98)-K24*$AZ$3)/Z24, 0)</f>
        <v>-3234.979852250442</v>
      </c>
    </row>
    <row r="25" spans="5:50" x14ac:dyDescent="0.25">
      <c r="E25">
        <v>2025</v>
      </c>
      <c r="F25" s="5">
        <v>3.5571999999999999E-2</v>
      </c>
      <c r="G25" s="5">
        <v>7.0000000000000007E-2</v>
      </c>
      <c r="H25" s="5">
        <f t="shared" si="9"/>
        <v>0.12000000000000001</v>
      </c>
      <c r="I25" s="5">
        <f t="shared" si="10"/>
        <v>1.1200000000000001</v>
      </c>
      <c r="J25">
        <f t="shared" si="11"/>
        <v>0.89285714285714279</v>
      </c>
      <c r="K25">
        <f t="shared" si="20"/>
        <v>0.21139652456796101</v>
      </c>
      <c r="L25" s="2">
        <v>22</v>
      </c>
      <c r="M25" s="6">
        <v>0.12734142500000001</v>
      </c>
      <c r="Q25" s="4">
        <f t="shared" si="21"/>
        <v>25</v>
      </c>
      <c r="R25">
        <f t="shared" si="0"/>
        <v>50000</v>
      </c>
      <c r="S25">
        <f t="shared" si="1"/>
        <v>-4074.4081301490728</v>
      </c>
      <c r="U25">
        <f t="shared" si="12"/>
        <v>0.12734142500000001</v>
      </c>
      <c r="V25">
        <f t="shared" si="13"/>
        <v>0.01</v>
      </c>
      <c r="W25">
        <f t="shared" si="14"/>
        <v>0.296197382096964</v>
      </c>
      <c r="X25">
        <f t="shared" si="15"/>
        <v>3.7718196717496884E-2</v>
      </c>
      <c r="Y25">
        <f t="shared" si="16"/>
        <v>2.96197382096964E-3</v>
      </c>
      <c r="Z25">
        <f t="shared" si="17"/>
        <v>0.25551721155849749</v>
      </c>
      <c r="AB25">
        <f t="shared" si="18"/>
        <v>-958.1925633730043</v>
      </c>
      <c r="AC25">
        <f t="shared" si="22"/>
        <v>-1041.0814041669628</v>
      </c>
      <c r="AE25">
        <f t="shared" si="2"/>
        <v>0</v>
      </c>
      <c r="AF25">
        <f t="shared" si="3"/>
        <v>0</v>
      </c>
      <c r="AG25">
        <f t="shared" si="3"/>
        <v>-6.387930288962437</v>
      </c>
      <c r="AH25">
        <f t="shared" si="4"/>
        <v>-1885.9098358748442</v>
      </c>
      <c r="AI25">
        <f t="shared" si="23"/>
        <v>-1892.2977661638067</v>
      </c>
      <c r="AJ25">
        <f t="shared" si="6"/>
        <v>82.888840793958479</v>
      </c>
      <c r="AK25">
        <f t="shared" si="19"/>
        <v>-67.073479436110304</v>
      </c>
      <c r="AL25">
        <f t="shared" si="7"/>
        <v>-1876.4824048059586</v>
      </c>
      <c r="AN25">
        <f t="shared" si="8"/>
        <v>0</v>
      </c>
      <c r="AO25">
        <f t="shared" si="8"/>
        <v>0</v>
      </c>
      <c r="AP25">
        <f t="shared" si="8"/>
        <v>-1.3503862622690701</v>
      </c>
      <c r="AQ25">
        <f t="shared" si="8"/>
        <v>-398.67478495247582</v>
      </c>
      <c r="AR25">
        <f t="shared" si="8"/>
        <v>-400.02517121474489</v>
      </c>
      <c r="AS25">
        <f t="shared" si="8"/>
        <v>17.522412869309854</v>
      </c>
      <c r="AT25">
        <f t="shared" si="8"/>
        <v>-14.17910044347432</v>
      </c>
      <c r="AU25">
        <f t="shared" si="8"/>
        <v>-396.68185878890938</v>
      </c>
      <c r="AW25">
        <v>22</v>
      </c>
      <c r="AX25">
        <f>IF(Z25&gt;0, (R25*SUMPRODUCT(K25:$K$98, X25:$X$98)-K25*$AZ$3)/Z25, 0)</f>
        <v>-4074.4081301490728</v>
      </c>
    </row>
    <row r="26" spans="5:50" x14ac:dyDescent="0.25">
      <c r="E26">
        <v>2026</v>
      </c>
      <c r="F26" s="5">
        <v>3.5571999999999999E-2</v>
      </c>
      <c r="G26" s="5">
        <v>7.0000000000000007E-2</v>
      </c>
      <c r="H26" s="5">
        <f t="shared" si="9"/>
        <v>0.12000000000000001</v>
      </c>
      <c r="I26" s="5">
        <f t="shared" si="10"/>
        <v>1.1200000000000001</v>
      </c>
      <c r="J26">
        <f t="shared" si="11"/>
        <v>0.89285714285714279</v>
      </c>
      <c r="K26">
        <f t="shared" si="20"/>
        <v>0.18874689693567948</v>
      </c>
      <c r="L26" s="2">
        <v>23</v>
      </c>
      <c r="M26" s="6">
        <v>0.14457818</v>
      </c>
      <c r="Q26" s="4">
        <f t="shared" si="21"/>
        <v>25</v>
      </c>
      <c r="R26">
        <f t="shared" si="0"/>
        <v>50000</v>
      </c>
      <c r="S26">
        <f t="shared" si="1"/>
        <v>-5150.9611446506096</v>
      </c>
      <c r="U26">
        <f t="shared" si="12"/>
        <v>0.14457818</v>
      </c>
      <c r="V26">
        <f t="shared" si="13"/>
        <v>0.01</v>
      </c>
      <c r="W26">
        <f t="shared" si="14"/>
        <v>0.25551721155849749</v>
      </c>
      <c r="X26">
        <f t="shared" si="15"/>
        <v>3.6942213405802532E-2</v>
      </c>
      <c r="Y26">
        <f t="shared" si="16"/>
        <v>2.5551721155849748E-3</v>
      </c>
      <c r="Z26">
        <f t="shared" si="17"/>
        <v>0.21601982603710998</v>
      </c>
      <c r="AB26">
        <f t="shared" si="18"/>
        <v>-1041.0814041669628</v>
      </c>
      <c r="AC26">
        <f t="shared" si="22"/>
        <v>-1112.7097303913376</v>
      </c>
      <c r="AE26">
        <f t="shared" si="2"/>
        <v>0</v>
      </c>
      <c r="AF26">
        <f t="shared" si="3"/>
        <v>0</v>
      </c>
      <c r="AG26">
        <f t="shared" si="3"/>
        <v>-5.4004956509277493</v>
      </c>
      <c r="AH26">
        <f t="shared" si="4"/>
        <v>-1847.1106702901266</v>
      </c>
      <c r="AI26">
        <f t="shared" si="23"/>
        <v>-1852.5111659410543</v>
      </c>
      <c r="AJ26">
        <f t="shared" si="6"/>
        <v>71.62832622437486</v>
      </c>
      <c r="AK26">
        <f t="shared" si="19"/>
        <v>-72.875698291687399</v>
      </c>
      <c r="AL26">
        <f t="shared" si="7"/>
        <v>-1853.7585380083669</v>
      </c>
      <c r="AN26">
        <f t="shared" si="8"/>
        <v>0</v>
      </c>
      <c r="AO26">
        <f t="shared" si="8"/>
        <v>0</v>
      </c>
      <c r="AP26">
        <f t="shared" si="8"/>
        <v>-1.0193267960272452</v>
      </c>
      <c r="AQ26">
        <f t="shared" si="8"/>
        <v>-348.63640731404433</v>
      </c>
      <c r="AR26">
        <f t="shared" si="8"/>
        <v>-349.65573411007159</v>
      </c>
      <c r="AS26">
        <f t="shared" si="8"/>
        <v>13.519624307547309</v>
      </c>
      <c r="AT26">
        <f t="shared" si="8"/>
        <v>-13.755061914576794</v>
      </c>
      <c r="AU26">
        <f t="shared" si="8"/>
        <v>-349.89117171710109</v>
      </c>
      <c r="AW26">
        <v>23</v>
      </c>
      <c r="AX26">
        <f>IF(Z26&gt;0, (R26*SUMPRODUCT(K26:$K$98, X26:$X$98)-K26*$AZ$3)/Z26, 0)</f>
        <v>-5150.9611446506096</v>
      </c>
    </row>
    <row r="27" spans="5:50" x14ac:dyDescent="0.25">
      <c r="E27">
        <v>2027</v>
      </c>
      <c r="F27" s="5">
        <v>3.5571999999999999E-2</v>
      </c>
      <c r="G27" s="5">
        <v>7.0000000000000007E-2</v>
      </c>
      <c r="H27" s="5">
        <f t="shared" si="9"/>
        <v>0.12000000000000001</v>
      </c>
      <c r="I27" s="5">
        <f t="shared" si="10"/>
        <v>1.1200000000000001</v>
      </c>
      <c r="J27">
        <f t="shared" si="11"/>
        <v>0.89285714285714279</v>
      </c>
      <c r="K27">
        <f t="shared" si="20"/>
        <v>0.16852401512114237</v>
      </c>
      <c r="L27" s="2">
        <v>24</v>
      </c>
      <c r="M27" s="6">
        <v>0.16385111999999999</v>
      </c>
      <c r="Q27" s="4">
        <f t="shared" si="21"/>
        <v>25</v>
      </c>
      <c r="R27">
        <f t="shared" si="0"/>
        <v>50000</v>
      </c>
      <c r="S27">
        <f t="shared" si="1"/>
        <v>-6552.2281817081412</v>
      </c>
      <c r="U27">
        <f t="shared" si="12"/>
        <v>0.16385111999999999</v>
      </c>
      <c r="V27">
        <f t="shared" si="13"/>
        <v>0.01</v>
      </c>
      <c r="W27">
        <f t="shared" si="14"/>
        <v>0.21601982603710998</v>
      </c>
      <c r="X27">
        <f t="shared" si="15"/>
        <v>3.539509043838563E-2</v>
      </c>
      <c r="Y27">
        <f t="shared" si="16"/>
        <v>2.1601982603711E-3</v>
      </c>
      <c r="Z27">
        <f t="shared" si="17"/>
        <v>0.17846453733835327</v>
      </c>
      <c r="AB27">
        <f t="shared" si="18"/>
        <v>-1112.7097303913376</v>
      </c>
      <c r="AC27">
        <f t="shared" si="22"/>
        <v>-1169.3403709838631</v>
      </c>
      <c r="AE27">
        <f t="shared" si="2"/>
        <v>0</v>
      </c>
      <c r="AF27">
        <f t="shared" si="3"/>
        <v>0</v>
      </c>
      <c r="AG27">
        <f t="shared" si="3"/>
        <v>-4.4616134334588313</v>
      </c>
      <c r="AH27">
        <f t="shared" si="4"/>
        <v>-1769.7545219192816</v>
      </c>
      <c r="AI27">
        <f t="shared" si="23"/>
        <v>-1774.2161353527404</v>
      </c>
      <c r="AJ27">
        <f t="shared" si="6"/>
        <v>56.630640592525424</v>
      </c>
      <c r="AK27">
        <f t="shared" si="19"/>
        <v>-77.889681127393644</v>
      </c>
      <c r="AL27">
        <f t="shared" si="7"/>
        <v>-1795.4751758876087</v>
      </c>
      <c r="AN27">
        <f t="shared" si="8"/>
        <v>0</v>
      </c>
      <c r="AO27">
        <f t="shared" si="8"/>
        <v>0</v>
      </c>
      <c r="AP27">
        <f t="shared" si="8"/>
        <v>-0.75188900972490802</v>
      </c>
      <c r="AQ27">
        <f t="shared" si="8"/>
        <v>-298.24613781263508</v>
      </c>
      <c r="AR27">
        <f t="shared" si="8"/>
        <v>-298.99802682235998</v>
      </c>
      <c r="AS27">
        <f t="shared" si="8"/>
        <v>9.543622931534733</v>
      </c>
      <c r="AT27">
        <f t="shared" si="8"/>
        <v>-13.126281800093844</v>
      </c>
      <c r="AU27">
        <f t="shared" si="8"/>
        <v>-302.5806856909191</v>
      </c>
      <c r="AW27">
        <v>24</v>
      </c>
      <c r="AX27">
        <f>IF(Z27&gt;0, (R27*SUMPRODUCT(K27:$K$98, X27:$X$98)-K27*$AZ$3)/Z27, 0)</f>
        <v>-6552.2281817081412</v>
      </c>
    </row>
    <row r="28" spans="5:50" x14ac:dyDescent="0.25">
      <c r="E28">
        <v>2028</v>
      </c>
      <c r="F28" s="5">
        <v>3.5571999999999999E-2</v>
      </c>
      <c r="G28" s="5">
        <v>7.0000000000000007E-2</v>
      </c>
      <c r="H28" s="5">
        <f t="shared" si="9"/>
        <v>0.12000000000000001</v>
      </c>
      <c r="I28" s="5">
        <f t="shared" si="10"/>
        <v>1.1200000000000001</v>
      </c>
      <c r="J28">
        <f t="shared" si="11"/>
        <v>0.89285714285714279</v>
      </c>
      <c r="K28">
        <f t="shared" si="20"/>
        <v>0.15046787064387712</v>
      </c>
      <c r="L28" s="2">
        <v>25</v>
      </c>
      <c r="M28" s="6">
        <v>0.185300933</v>
      </c>
      <c r="Q28" s="4">
        <f t="shared" si="21"/>
        <v>25</v>
      </c>
      <c r="R28">
        <f t="shared" si="0"/>
        <v>50000</v>
      </c>
      <c r="S28">
        <f t="shared" si="1"/>
        <v>-8403.7671548556482</v>
      </c>
      <c r="U28">
        <f t="shared" si="12"/>
        <v>0.185300933</v>
      </c>
      <c r="V28">
        <f t="shared" si="13"/>
        <v>0.01</v>
      </c>
      <c r="W28">
        <f t="shared" si="14"/>
        <v>0.17846453733835327</v>
      </c>
      <c r="X28">
        <f t="shared" si="15"/>
        <v>3.3069645276210195E-2</v>
      </c>
      <c r="Y28">
        <f t="shared" si="16"/>
        <v>1.7846453733835327E-3</v>
      </c>
      <c r="Z28">
        <f t="shared" si="17"/>
        <v>0.14361024668875955</v>
      </c>
      <c r="AB28">
        <f t="shared" si="18"/>
        <v>-1169.3403709838631</v>
      </c>
      <c r="AC28">
        <f t="shared" si="22"/>
        <v>-1206.8670742237146</v>
      </c>
      <c r="AE28">
        <f t="shared" si="2"/>
        <v>0</v>
      </c>
      <c r="AF28">
        <f t="shared" si="3"/>
        <v>0</v>
      </c>
      <c r="AG28">
        <f t="shared" si="3"/>
        <v>-3.5902561672189885</v>
      </c>
      <c r="AH28">
        <f t="shared" si="4"/>
        <v>-1653.4822638105097</v>
      </c>
      <c r="AI28">
        <f t="shared" si="23"/>
        <v>-1657.0725199777287</v>
      </c>
      <c r="AJ28">
        <f t="shared" si="6"/>
        <v>37.526703239851486</v>
      </c>
      <c r="AK28">
        <f t="shared" si="19"/>
        <v>-81.853825968870424</v>
      </c>
      <c r="AL28">
        <f t="shared" si="7"/>
        <v>-1701.3996427067477</v>
      </c>
      <c r="AN28">
        <f t="shared" si="8"/>
        <v>0</v>
      </c>
      <c r="AO28">
        <f t="shared" si="8"/>
        <v>0</v>
      </c>
      <c r="AP28">
        <f t="shared" si="8"/>
        <v>-0.54021820054748881</v>
      </c>
      <c r="AQ28">
        <f t="shared" si="8"/>
        <v>-248.79595538298489</v>
      </c>
      <c r="AR28">
        <f t="shared" si="8"/>
        <v>-249.33617358353237</v>
      </c>
      <c r="AS28">
        <f t="shared" si="8"/>
        <v>5.6465631287851377</v>
      </c>
      <c r="AT28">
        <f t="shared" si="8"/>
        <v>-12.316370897590424</v>
      </c>
      <c r="AU28">
        <f t="shared" si="8"/>
        <v>-256.00598135233764</v>
      </c>
      <c r="AW28">
        <v>25</v>
      </c>
      <c r="AX28">
        <f>IF(Z28&gt;0, (R28*SUMPRODUCT(K28:$K$98, X28:$X$98)-K28*$AZ$3)/Z28, 0)</f>
        <v>-8403.7671548556482</v>
      </c>
    </row>
    <row r="29" spans="5:50" x14ac:dyDescent="0.25">
      <c r="E29">
        <v>2029</v>
      </c>
      <c r="F29" s="5">
        <v>3.5571999999999999E-2</v>
      </c>
      <c r="G29" s="5">
        <v>7.0000000000000007E-2</v>
      </c>
      <c r="H29" s="5">
        <f t="shared" si="9"/>
        <v>0.12000000000000001</v>
      </c>
      <c r="I29" s="5">
        <f t="shared" si="10"/>
        <v>1.1200000000000001</v>
      </c>
      <c r="J29">
        <f t="shared" si="11"/>
        <v>0.89285714285714279</v>
      </c>
      <c r="K29">
        <f t="shared" si="20"/>
        <v>0.13434631307489028</v>
      </c>
      <c r="L29" s="2">
        <v>26</v>
      </c>
      <c r="M29" s="6">
        <v>0.20871278500000001</v>
      </c>
      <c r="Q29" s="4">
        <f t="shared" si="21"/>
        <v>25</v>
      </c>
      <c r="R29">
        <f t="shared" si="0"/>
        <v>50000</v>
      </c>
      <c r="S29">
        <f t="shared" si="1"/>
        <v>-10899.006769060359</v>
      </c>
      <c r="U29">
        <f t="shared" si="12"/>
        <v>0.20871278500000001</v>
      </c>
      <c r="V29">
        <f t="shared" si="13"/>
        <v>0.01</v>
      </c>
      <c r="W29">
        <f t="shared" si="14"/>
        <v>0.14361024668875955</v>
      </c>
      <c r="X29">
        <f t="shared" si="15"/>
        <v>2.9973294540948034E-2</v>
      </c>
      <c r="Y29">
        <f t="shared" si="16"/>
        <v>1.4361024668875955E-3</v>
      </c>
      <c r="Z29">
        <f t="shared" si="17"/>
        <v>0.11220084968092392</v>
      </c>
      <c r="AB29">
        <f t="shared" si="18"/>
        <v>-1206.8670742237146</v>
      </c>
      <c r="AC29">
        <f t="shared" si="22"/>
        <v>-1222.8778201667137</v>
      </c>
      <c r="AE29">
        <f t="shared" si="2"/>
        <v>0</v>
      </c>
      <c r="AF29">
        <f t="shared" si="3"/>
        <v>0</v>
      </c>
      <c r="AG29">
        <f t="shared" si="3"/>
        <v>-2.805021242023098</v>
      </c>
      <c r="AH29">
        <f t="shared" si="4"/>
        <v>-1498.6647270474016</v>
      </c>
      <c r="AI29">
        <f t="shared" si="23"/>
        <v>-1501.4697482894246</v>
      </c>
      <c r="AJ29">
        <f t="shared" si="6"/>
        <v>16.010745942999165</v>
      </c>
      <c r="AK29">
        <f t="shared" si="19"/>
        <v>-84.480695195660033</v>
      </c>
      <c r="AL29">
        <f t="shared" si="7"/>
        <v>-1569.9396975420855</v>
      </c>
      <c r="AN29">
        <f t="shared" si="8"/>
        <v>0</v>
      </c>
      <c r="AO29">
        <f t="shared" si="8"/>
        <v>0</v>
      </c>
      <c r="AP29">
        <f t="shared" si="8"/>
        <v>-0.37684426196255272</v>
      </c>
      <c r="AQ29">
        <f t="shared" si="8"/>
        <v>-201.34008061420519</v>
      </c>
      <c r="AR29">
        <f t="shared" si="8"/>
        <v>-201.71692487616775</v>
      </c>
      <c r="AS29">
        <f t="shared" si="8"/>
        <v>2.1509846870206952</v>
      </c>
      <c r="AT29">
        <f t="shared" si="8"/>
        <v>-11.349669925540523</v>
      </c>
      <c r="AU29">
        <f t="shared" si="8"/>
        <v>-210.91561011468758</v>
      </c>
      <c r="AW29">
        <v>26</v>
      </c>
      <c r="AX29">
        <f>IF(Z29&gt;0, (R29*SUMPRODUCT(K29:$K$98, X29:$X$98)-K29*$AZ$3)/Z29, 0)</f>
        <v>-10899.006769060359</v>
      </c>
    </row>
    <row r="30" spans="5:50" x14ac:dyDescent="0.25">
      <c r="E30">
        <v>2030</v>
      </c>
      <c r="F30" s="5">
        <v>3.5571999999999999E-2</v>
      </c>
      <c r="G30" s="5">
        <v>7.0000000000000007E-2</v>
      </c>
      <c r="H30" s="5">
        <f t="shared" si="9"/>
        <v>0.12000000000000001</v>
      </c>
      <c r="I30" s="5">
        <f t="shared" si="10"/>
        <v>1.1200000000000001</v>
      </c>
      <c r="J30">
        <f t="shared" si="11"/>
        <v>0.89285714285714279</v>
      </c>
      <c r="K30">
        <f t="shared" si="20"/>
        <v>0.11995206524543775</v>
      </c>
      <c r="L30" s="2">
        <v>27</v>
      </c>
      <c r="M30" s="6">
        <v>0.23444695300000001</v>
      </c>
      <c r="Q30" s="4">
        <f t="shared" si="21"/>
        <v>25</v>
      </c>
      <c r="R30">
        <f t="shared" si="0"/>
        <v>50000</v>
      </c>
      <c r="S30">
        <f t="shared" si="1"/>
        <v>-14348.483692342219</v>
      </c>
      <c r="U30">
        <f t="shared" si="12"/>
        <v>0.23444695300000001</v>
      </c>
      <c r="V30">
        <f t="shared" si="13"/>
        <v>0.01</v>
      </c>
      <c r="W30">
        <f t="shared" si="14"/>
        <v>0.11220084968092392</v>
      </c>
      <c r="X30">
        <f t="shared" si="15"/>
        <v>2.6305147331703638E-2</v>
      </c>
      <c r="Y30">
        <f t="shared" si="16"/>
        <v>1.1220084968092392E-3</v>
      </c>
      <c r="Z30">
        <f t="shared" si="17"/>
        <v>8.4773693852411042E-2</v>
      </c>
      <c r="AB30">
        <f t="shared" si="18"/>
        <v>-1222.8778201667137</v>
      </c>
      <c r="AC30">
        <f t="shared" si="22"/>
        <v>-1216.3739637809317</v>
      </c>
      <c r="AE30">
        <f t="shared" si="2"/>
        <v>0</v>
      </c>
      <c r="AF30">
        <f t="shared" si="3"/>
        <v>0</v>
      </c>
      <c r="AG30">
        <f t="shared" si="3"/>
        <v>-2.1193423463102761</v>
      </c>
      <c r="AH30">
        <f t="shared" si="4"/>
        <v>-1315.2573665851819</v>
      </c>
      <c r="AI30">
        <f t="shared" si="23"/>
        <v>-1317.3767089314922</v>
      </c>
      <c r="AJ30">
        <f t="shared" si="6"/>
        <v>-6.5038563857820009</v>
      </c>
      <c r="AK30">
        <f t="shared" si="19"/>
        <v>-85.601447411669966</v>
      </c>
      <c r="AL30">
        <f t="shared" si="7"/>
        <v>-1409.4820127289443</v>
      </c>
      <c r="AN30">
        <f t="shared" si="8"/>
        <v>0</v>
      </c>
      <c r="AO30">
        <f t="shared" si="8"/>
        <v>0</v>
      </c>
      <c r="AP30">
        <f t="shared" si="8"/>
        <v>-0.25421949140202937</v>
      </c>
      <c r="AQ30">
        <f t="shared" si="8"/>
        <v>-157.76783745116839</v>
      </c>
      <c r="AR30">
        <f t="shared" si="8"/>
        <v>-158.0220569425704</v>
      </c>
      <c r="AS30">
        <f t="shared" si="8"/>
        <v>-0.78015100553427952</v>
      </c>
      <c r="AT30">
        <f t="shared" si="8"/>
        <v>-10.268070405028544</v>
      </c>
      <c r="AU30">
        <f t="shared" si="8"/>
        <v>-169.07027835313323</v>
      </c>
      <c r="AW30">
        <v>27</v>
      </c>
      <c r="AX30">
        <f>IF(Z30&gt;0, (R30*SUMPRODUCT(K30:$K$98, X30:$X$98)-K30*$AZ$3)/Z30, 0)</f>
        <v>-14348.483692342219</v>
      </c>
    </row>
    <row r="31" spans="5:50" x14ac:dyDescent="0.25">
      <c r="E31">
        <v>2031</v>
      </c>
      <c r="F31" s="5">
        <v>3.5571999999999999E-2</v>
      </c>
      <c r="G31" s="5">
        <v>7.0000000000000007E-2</v>
      </c>
      <c r="H31" s="5">
        <f t="shared" si="9"/>
        <v>0.12000000000000001</v>
      </c>
      <c r="I31" s="5">
        <f t="shared" si="10"/>
        <v>1.1200000000000001</v>
      </c>
      <c r="J31">
        <f t="shared" si="11"/>
        <v>0.89285714285714279</v>
      </c>
      <c r="K31">
        <f t="shared" si="20"/>
        <v>0.10710005825485512</v>
      </c>
      <c r="L31" s="2">
        <v>28</v>
      </c>
      <c r="M31" s="6">
        <v>0.26339700100000002</v>
      </c>
      <c r="Q31" s="4">
        <f t="shared" si="21"/>
        <v>25</v>
      </c>
      <c r="R31">
        <f t="shared" si="0"/>
        <v>50000</v>
      </c>
      <c r="S31">
        <f t="shared" si="1"/>
        <v>-19295.91257837856</v>
      </c>
      <c r="U31">
        <f t="shared" si="12"/>
        <v>0.26339700100000002</v>
      </c>
      <c r="V31">
        <f t="shared" si="13"/>
        <v>0.01</v>
      </c>
      <c r="W31">
        <f t="shared" si="14"/>
        <v>8.4773693852411042E-2</v>
      </c>
      <c r="X31">
        <f t="shared" si="15"/>
        <v>2.2329136724417206E-2</v>
      </c>
      <c r="Y31">
        <f t="shared" si="16"/>
        <v>8.477369385241104E-4</v>
      </c>
      <c r="Z31">
        <f t="shared" si="17"/>
        <v>6.1596820189469728E-2</v>
      </c>
      <c r="AB31">
        <f t="shared" si="18"/>
        <v>-1216.3739637809317</v>
      </c>
      <c r="AC31">
        <f t="shared" si="22"/>
        <v>-1188.5668574821113</v>
      </c>
      <c r="AE31">
        <f t="shared" si="2"/>
        <v>0</v>
      </c>
      <c r="AF31">
        <f t="shared" si="3"/>
        <v>0</v>
      </c>
      <c r="AG31">
        <f t="shared" si="3"/>
        <v>-1.5399205047367432</v>
      </c>
      <c r="AH31">
        <f t="shared" si="4"/>
        <v>-1116.4568362208604</v>
      </c>
      <c r="AI31">
        <f t="shared" si="23"/>
        <v>-1117.9967567255972</v>
      </c>
      <c r="AJ31">
        <f t="shared" si="6"/>
        <v>-27.807106298820372</v>
      </c>
      <c r="AK31">
        <f t="shared" si="19"/>
        <v>-85.146177464665229</v>
      </c>
      <c r="AL31">
        <f t="shared" si="7"/>
        <v>-1230.9500404890828</v>
      </c>
      <c r="AN31">
        <f t="shared" si="8"/>
        <v>0</v>
      </c>
      <c r="AO31">
        <f t="shared" si="8"/>
        <v>0</v>
      </c>
      <c r="AP31">
        <f t="shared" si="8"/>
        <v>-0.1649255757651511</v>
      </c>
      <c r="AQ31">
        <f t="shared" si="8"/>
        <v>-119.57259219828539</v>
      </c>
      <c r="AR31">
        <f t="shared" si="8"/>
        <v>-119.73751777405054</v>
      </c>
      <c r="AS31">
        <f t="shared" si="8"/>
        <v>-2.9781427045026105</v>
      </c>
      <c r="AT31">
        <f t="shared" si="8"/>
        <v>-9.1191605666438775</v>
      </c>
      <c r="AU31">
        <f t="shared" si="8"/>
        <v>-131.83482104519703</v>
      </c>
      <c r="AW31">
        <v>28</v>
      </c>
      <c r="AX31">
        <f>IF(Z31&gt;0, (R31*SUMPRODUCT(K31:$K$98, X31:$X$98)-K31*$AZ$3)/Z31, 0)</f>
        <v>-19295.91257837856</v>
      </c>
    </row>
    <row r="32" spans="5:50" x14ac:dyDescent="0.25">
      <c r="E32">
        <v>2032</v>
      </c>
      <c r="F32" s="5">
        <v>3.5571999999999999E-2</v>
      </c>
      <c r="G32" s="5">
        <v>7.0000000000000007E-2</v>
      </c>
      <c r="H32" s="5">
        <f t="shared" si="9"/>
        <v>0.12000000000000001</v>
      </c>
      <c r="I32" s="5">
        <f t="shared" si="10"/>
        <v>1.1200000000000001</v>
      </c>
      <c r="J32">
        <f t="shared" si="11"/>
        <v>0.89285714285714279</v>
      </c>
      <c r="K32">
        <f t="shared" si="20"/>
        <v>9.562505201326349E-2</v>
      </c>
      <c r="L32" s="2">
        <v>29</v>
      </c>
      <c r="M32" s="6">
        <v>0.29593128600000002</v>
      </c>
      <c r="Q32" s="4">
        <f t="shared" si="21"/>
        <v>25</v>
      </c>
      <c r="R32">
        <f t="shared" si="0"/>
        <v>50000</v>
      </c>
      <c r="S32">
        <f t="shared" si="1"/>
        <v>-26722.402644937756</v>
      </c>
      <c r="U32">
        <f t="shared" si="12"/>
        <v>0.29593128600000002</v>
      </c>
      <c r="V32">
        <f t="shared" si="13"/>
        <v>0.01</v>
      </c>
      <c r="W32">
        <f t="shared" si="14"/>
        <v>6.1596820189469728E-2</v>
      </c>
      <c r="X32">
        <f t="shared" si="15"/>
        <v>1.8228426212180543E-2</v>
      </c>
      <c r="Y32">
        <f t="shared" si="16"/>
        <v>6.159682018946973E-4</v>
      </c>
      <c r="Z32">
        <f t="shared" si="17"/>
        <v>4.2752425775394488E-2</v>
      </c>
      <c r="AB32">
        <f t="shared" si="18"/>
        <v>-1188.5668574821113</v>
      </c>
      <c r="AC32">
        <f t="shared" si="22"/>
        <v>-1142.4475356179069</v>
      </c>
      <c r="AE32">
        <f t="shared" si="2"/>
        <v>0</v>
      </c>
      <c r="AF32">
        <f t="shared" si="3"/>
        <v>0</v>
      </c>
      <c r="AG32">
        <f t="shared" si="3"/>
        <v>-1.0688106443848622</v>
      </c>
      <c r="AH32">
        <f t="shared" si="4"/>
        <v>-911.42131060902716</v>
      </c>
      <c r="AI32">
        <f t="shared" si="23"/>
        <v>-912.49012125341198</v>
      </c>
      <c r="AJ32">
        <f t="shared" si="6"/>
        <v>-46.119321864204494</v>
      </c>
      <c r="AK32">
        <f t="shared" si="19"/>
        <v>-83.199680023747803</v>
      </c>
      <c r="AL32">
        <f t="shared" si="7"/>
        <v>-1041.8091231413644</v>
      </c>
      <c r="AN32">
        <f t="shared" si="8"/>
        <v>0</v>
      </c>
      <c r="AO32">
        <f t="shared" si="8"/>
        <v>0</v>
      </c>
      <c r="AP32">
        <f t="shared" si="8"/>
        <v>-0.10220507346163211</v>
      </c>
      <c r="AQ32">
        <f t="shared" si="8"/>
        <v>-87.154710232984996</v>
      </c>
      <c r="AR32">
        <f t="shared" si="8"/>
        <v>-87.256915306446629</v>
      </c>
      <c r="AS32">
        <f t="shared" si="8"/>
        <v>-4.4101625520809948</v>
      </c>
      <c r="AT32">
        <f t="shared" si="8"/>
        <v>-7.9559737297577628</v>
      </c>
      <c r="AU32">
        <f t="shared" si="8"/>
        <v>-99.623051588285392</v>
      </c>
      <c r="AW32">
        <v>29</v>
      </c>
      <c r="AX32">
        <f>IF(Z32&gt;0, (R32*SUMPRODUCT(K32:$K$98, X32:$X$98)-K32*$AZ$3)/Z32, 0)</f>
        <v>-26722.402644937756</v>
      </c>
    </row>
    <row r="33" spans="5:50" x14ac:dyDescent="0.25">
      <c r="E33">
        <v>2033</v>
      </c>
      <c r="F33" s="5">
        <v>3.5571999999999999E-2</v>
      </c>
      <c r="G33" s="5">
        <v>7.0000000000000007E-2</v>
      </c>
      <c r="H33" s="5">
        <f t="shared" si="9"/>
        <v>0.12000000000000001</v>
      </c>
      <c r="I33" s="5">
        <f t="shared" si="10"/>
        <v>1.1200000000000001</v>
      </c>
      <c r="J33">
        <f t="shared" si="11"/>
        <v>0.89285714285714279</v>
      </c>
      <c r="K33">
        <f t="shared" si="20"/>
        <v>8.5379510726128108E-2</v>
      </c>
      <c r="L33" s="2">
        <v>30</v>
      </c>
      <c r="M33" s="6">
        <v>0.33262349499999999</v>
      </c>
      <c r="Q33" s="4">
        <f t="shared" si="21"/>
        <v>25</v>
      </c>
      <c r="R33">
        <f t="shared" si="0"/>
        <v>50000</v>
      </c>
      <c r="S33">
        <f t="shared" si="1"/>
        <v>-38487.264921993083</v>
      </c>
      <c r="U33">
        <f t="shared" si="12"/>
        <v>0.33262349499999999</v>
      </c>
      <c r="V33">
        <f t="shared" si="13"/>
        <v>0.01</v>
      </c>
      <c r="W33">
        <f t="shared" si="14"/>
        <v>4.2752425775394488E-2</v>
      </c>
      <c r="X33">
        <f t="shared" si="15"/>
        <v>1.4220461281139799E-2</v>
      </c>
      <c r="Y33">
        <f t="shared" si="16"/>
        <v>4.2752425775394491E-4</v>
      </c>
      <c r="Z33">
        <f t="shared" si="17"/>
        <v>2.8104440236500744E-2</v>
      </c>
      <c r="AB33">
        <f t="shared" si="18"/>
        <v>-1142.4475356179069</v>
      </c>
      <c r="AC33">
        <f t="shared" si="22"/>
        <v>-1081.663036866526</v>
      </c>
      <c r="AE33">
        <f t="shared" si="2"/>
        <v>0</v>
      </c>
      <c r="AF33">
        <f t="shared" si="3"/>
        <v>0</v>
      </c>
      <c r="AG33">
        <f t="shared" si="3"/>
        <v>-0.70261100591251857</v>
      </c>
      <c r="AH33">
        <f t="shared" si="4"/>
        <v>-711.02306405698994</v>
      </c>
      <c r="AI33">
        <f t="shared" si="23"/>
        <v>-711.7256750629025</v>
      </c>
      <c r="AJ33">
        <f t="shared" si="6"/>
        <v>-60.784498751380852</v>
      </c>
      <c r="AK33">
        <f t="shared" si="19"/>
        <v>-79.971327493253483</v>
      </c>
      <c r="AL33">
        <f t="shared" si="7"/>
        <v>-852.48150130753686</v>
      </c>
      <c r="AN33">
        <f t="shared" si="8"/>
        <v>0</v>
      </c>
      <c r="AO33">
        <f t="shared" si="8"/>
        <v>0</v>
      </c>
      <c r="AP33">
        <f t="shared" si="8"/>
        <v>-5.9988583915603536E-2</v>
      </c>
      <c r="AQ33">
        <f t="shared" si="8"/>
        <v>-60.706801324178244</v>
      </c>
      <c r="AR33">
        <f t="shared" si="8"/>
        <v>-60.766789908093855</v>
      </c>
      <c r="AS33">
        <f t="shared" si="8"/>
        <v>-5.1897507631258417</v>
      </c>
      <c r="AT33">
        <f t="shared" si="8"/>
        <v>-6.8279128134929392</v>
      </c>
      <c r="AU33">
        <f t="shared" si="8"/>
        <v>-72.784453484712643</v>
      </c>
      <c r="AW33">
        <v>30</v>
      </c>
      <c r="AX33">
        <f>IF(Z33&gt;0, (R33*SUMPRODUCT(K33:$K$98, X33:$X$98)-K33*$AZ$3)/Z33, 0)</f>
        <v>-38487.264921993083</v>
      </c>
    </row>
    <row r="34" spans="5:50" x14ac:dyDescent="0.25">
      <c r="E34">
        <v>2034</v>
      </c>
      <c r="F34" s="5">
        <v>3.5571999999999999E-2</v>
      </c>
      <c r="G34" s="5">
        <v>7.0000000000000007E-2</v>
      </c>
      <c r="H34" s="5">
        <f t="shared" si="9"/>
        <v>0.12000000000000001</v>
      </c>
      <c r="I34" s="5">
        <f t="shared" si="10"/>
        <v>1.1200000000000001</v>
      </c>
      <c r="J34">
        <f t="shared" si="11"/>
        <v>0.89285714285714279</v>
      </c>
      <c r="K34">
        <f t="shared" si="20"/>
        <v>7.6231706005471522E-2</v>
      </c>
      <c r="L34" s="2">
        <v>31</v>
      </c>
      <c r="M34" s="6">
        <v>0.37225971299999999</v>
      </c>
      <c r="Q34" s="4">
        <f t="shared" si="21"/>
        <v>25</v>
      </c>
      <c r="R34">
        <f t="shared" si="0"/>
        <v>50000</v>
      </c>
      <c r="S34">
        <f t="shared" si="1"/>
        <v>-58191.751803501458</v>
      </c>
      <c r="U34">
        <f t="shared" si="12"/>
        <v>0.37225971299999999</v>
      </c>
      <c r="V34">
        <f t="shared" si="13"/>
        <v>0.01</v>
      </c>
      <c r="W34">
        <f t="shared" si="14"/>
        <v>2.8104440236500744E-2</v>
      </c>
      <c r="X34">
        <f t="shared" si="15"/>
        <v>1.0462150856465419E-2</v>
      </c>
      <c r="Y34">
        <f t="shared" si="16"/>
        <v>2.8104440236500746E-4</v>
      </c>
      <c r="Z34">
        <f t="shared" si="17"/>
        <v>1.7361244977670318E-2</v>
      </c>
      <c r="AB34">
        <f t="shared" si="18"/>
        <v>-1081.663036866526</v>
      </c>
      <c r="AC34">
        <f t="shared" si="22"/>
        <v>-1010.2812587403773</v>
      </c>
      <c r="AE34">
        <f t="shared" si="2"/>
        <v>0</v>
      </c>
      <c r="AF34">
        <f t="shared" si="3"/>
        <v>0</v>
      </c>
      <c r="AG34">
        <f t="shared" si="3"/>
        <v>-0.43403112444175795</v>
      </c>
      <c r="AH34">
        <f t="shared" si="4"/>
        <v>-523.10754282327093</v>
      </c>
      <c r="AI34">
        <f t="shared" si="23"/>
        <v>-523.54157394771266</v>
      </c>
      <c r="AJ34">
        <f t="shared" si="6"/>
        <v>-71.381778126148674</v>
      </c>
      <c r="AK34">
        <f t="shared" si="19"/>
        <v>-75.716412580656822</v>
      </c>
      <c r="AL34">
        <f t="shared" si="7"/>
        <v>-670.6397646545181</v>
      </c>
      <c r="AN34">
        <f t="shared" si="8"/>
        <v>0</v>
      </c>
      <c r="AO34">
        <f t="shared" si="8"/>
        <v>0</v>
      </c>
      <c r="AP34">
        <f t="shared" si="8"/>
        <v>-3.3086933075668318E-2</v>
      </c>
      <c r="AQ34">
        <f t="shared" si="8"/>
        <v>-39.877380413748192</v>
      </c>
      <c r="AR34">
        <f t="shared" si="8"/>
        <v>-39.910467346823857</v>
      </c>
      <c r="AS34">
        <f t="shared" si="8"/>
        <v>-5.4415547242603637</v>
      </c>
      <c r="AT34">
        <f t="shared" si="8"/>
        <v>-5.7719913036376163</v>
      </c>
      <c r="AU34">
        <f t="shared" ref="AU34:AU69" si="24">AL34*$K34</f>
        <v>-51.124013374721834</v>
      </c>
      <c r="AW34">
        <v>31</v>
      </c>
      <c r="AX34">
        <f>IF(Z34&gt;0, (R34*SUMPRODUCT(K34:$K$98, X34:$X$98)-K34*$AZ$3)/Z34, 0)</f>
        <v>-58191.751803501458</v>
      </c>
    </row>
    <row r="35" spans="5:50" x14ac:dyDescent="0.25">
      <c r="E35">
        <v>2035</v>
      </c>
      <c r="F35" s="5">
        <v>3.5571999999999999E-2</v>
      </c>
      <c r="G35" s="5">
        <v>7.0000000000000007E-2</v>
      </c>
      <c r="H35" s="5">
        <f t="shared" si="9"/>
        <v>0.12000000000000001</v>
      </c>
      <c r="I35" s="5">
        <f t="shared" si="10"/>
        <v>1.1200000000000001</v>
      </c>
      <c r="J35">
        <f t="shared" si="11"/>
        <v>0.89285714285714279</v>
      </c>
      <c r="K35">
        <f t="shared" si="20"/>
        <v>6.8064023219171002E-2</v>
      </c>
      <c r="L35" s="2">
        <v>32</v>
      </c>
      <c r="M35" s="6">
        <v>0.41367450300000003</v>
      </c>
      <c r="Q35" s="4">
        <f t="shared" si="21"/>
        <v>25</v>
      </c>
      <c r="R35">
        <f t="shared" si="0"/>
        <v>50000</v>
      </c>
      <c r="S35">
        <f t="shared" si="1"/>
        <v>-93168.872313034968</v>
      </c>
      <c r="U35">
        <f t="shared" si="12"/>
        <v>0.41367450300000003</v>
      </c>
      <c r="V35">
        <f t="shared" si="13"/>
        <v>0.01</v>
      </c>
      <c r="W35">
        <f t="shared" si="14"/>
        <v>1.7361244977670318E-2</v>
      </c>
      <c r="X35">
        <f t="shared" si="15"/>
        <v>7.1819043875990156E-3</v>
      </c>
      <c r="Y35">
        <f t="shared" si="16"/>
        <v>1.7361244977670318E-4</v>
      </c>
      <c r="Z35">
        <f t="shared" si="17"/>
        <v>1.0005728140294599E-2</v>
      </c>
      <c r="AB35">
        <f t="shared" si="18"/>
        <v>-1010.2812587403773</v>
      </c>
      <c r="AC35">
        <f t="shared" si="22"/>
        <v>-932.22240750204833</v>
      </c>
      <c r="AE35">
        <f t="shared" si="2"/>
        <v>0</v>
      </c>
      <c r="AF35">
        <f t="shared" ref="AF35:AG69" si="25">-$Z35*P35</f>
        <v>0</v>
      </c>
      <c r="AG35">
        <f t="shared" si="25"/>
        <v>-0.25014320350736496</v>
      </c>
      <c r="AH35">
        <f t="shared" si="4"/>
        <v>-359.09521937995078</v>
      </c>
      <c r="AI35">
        <f t="shared" si="23"/>
        <v>-359.34536258345815</v>
      </c>
      <c r="AJ35">
        <f t="shared" si="6"/>
        <v>-78.058851238328998</v>
      </c>
      <c r="AK35">
        <f t="shared" si="19"/>
        <v>-70.719688111826414</v>
      </c>
      <c r="AL35">
        <f t="shared" si="7"/>
        <v>-508.12390193361358</v>
      </c>
      <c r="AN35">
        <f t="shared" ref="AN35:AT69" si="26">AE35*$K35</f>
        <v>0</v>
      </c>
      <c r="AO35">
        <f t="shared" si="26"/>
        <v>0</v>
      </c>
      <c r="AP35">
        <f t="shared" si="26"/>
        <v>-1.7025752811643105E-2</v>
      </c>
      <c r="AQ35">
        <f t="shared" si="26"/>
        <v>-24.441465349770276</v>
      </c>
      <c r="AR35">
        <f t="shared" si="26"/>
        <v>-24.458491102581917</v>
      </c>
      <c r="AS35">
        <f t="shared" si="26"/>
        <v>-5.31299946314744</v>
      </c>
      <c r="AT35">
        <f t="shared" si="26"/>
        <v>-4.8134664936958842</v>
      </c>
      <c r="AU35">
        <f t="shared" si="24"/>
        <v>-34.584957059425243</v>
      </c>
      <c r="AW35">
        <v>32</v>
      </c>
      <c r="AX35">
        <f>IF(Z35&gt;0, (R35*SUMPRODUCT(K35:$K$98, X35:$X$98)-K35*$AZ$3)/Z35, 0)</f>
        <v>-93168.872313034968</v>
      </c>
    </row>
    <row r="36" spans="5:50" x14ac:dyDescent="0.25">
      <c r="E36">
        <v>2036</v>
      </c>
      <c r="F36" s="5">
        <v>3.5571999999999999E-2</v>
      </c>
      <c r="G36" s="5">
        <v>7.0000000000000007E-2</v>
      </c>
      <c r="H36" s="5">
        <f t="shared" si="9"/>
        <v>0.12000000000000001</v>
      </c>
      <c r="I36" s="5">
        <f t="shared" si="10"/>
        <v>1.1200000000000001</v>
      </c>
      <c r="J36">
        <f t="shared" si="11"/>
        <v>0.89285714285714279</v>
      </c>
      <c r="K36">
        <f t="shared" si="20"/>
        <v>6.0771449302831244E-2</v>
      </c>
      <c r="L36" s="2">
        <v>33</v>
      </c>
      <c r="M36" s="6">
        <v>0.42102545200000002</v>
      </c>
      <c r="Q36" s="4">
        <f t="shared" si="21"/>
        <v>25</v>
      </c>
      <c r="R36">
        <f t="shared" si="0"/>
        <v>50000</v>
      </c>
      <c r="S36">
        <f t="shared" si="1"/>
        <v>-149545.5772397015</v>
      </c>
      <c r="U36">
        <f t="shared" si="12"/>
        <v>0.42102545200000002</v>
      </c>
      <c r="V36">
        <f t="shared" si="13"/>
        <v>0.01</v>
      </c>
      <c r="W36">
        <f t="shared" si="14"/>
        <v>1.0005728140294599E-2</v>
      </c>
      <c r="X36">
        <f t="shared" si="15"/>
        <v>4.2126662128566528E-3</v>
      </c>
      <c r="Y36">
        <f t="shared" si="16"/>
        <v>1.00057281402946E-4</v>
      </c>
      <c r="Z36">
        <f t="shared" si="17"/>
        <v>5.6930046460350004E-3</v>
      </c>
      <c r="AB36">
        <f t="shared" si="18"/>
        <v>-932.22240750204833</v>
      </c>
      <c r="AC36">
        <f t="shared" si="22"/>
        <v>-851.36366601960663</v>
      </c>
      <c r="AE36">
        <f t="shared" si="2"/>
        <v>0</v>
      </c>
      <c r="AF36">
        <f t="shared" si="25"/>
        <v>0</v>
      </c>
      <c r="AG36">
        <f t="shared" si="25"/>
        <v>-0.14232511615087501</v>
      </c>
      <c r="AH36">
        <f t="shared" si="4"/>
        <v>-210.63331064283264</v>
      </c>
      <c r="AI36">
        <f t="shared" si="23"/>
        <v>-210.77563575898353</v>
      </c>
      <c r="AJ36">
        <f t="shared" si="6"/>
        <v>-80.858741482441701</v>
      </c>
      <c r="AK36">
        <f t="shared" si="19"/>
        <v>-65.255568525143389</v>
      </c>
      <c r="AL36">
        <f t="shared" si="7"/>
        <v>-356.88994576656864</v>
      </c>
      <c r="AN36">
        <f t="shared" si="26"/>
        <v>0</v>
      </c>
      <c r="AO36">
        <f t="shared" si="26"/>
        <v>0</v>
      </c>
      <c r="AP36">
        <f t="shared" si="26"/>
        <v>-8.6493035806824697E-3</v>
      </c>
      <c r="AQ36">
        <f t="shared" si="26"/>
        <v>-12.800491559218409</v>
      </c>
      <c r="AR36">
        <f t="shared" si="26"/>
        <v>-12.809140862799092</v>
      </c>
      <c r="AS36">
        <f t="shared" si="26"/>
        <v>-4.9139029086909431</v>
      </c>
      <c r="AT36">
        <f t="shared" si="26"/>
        <v>-3.9656754743531817</v>
      </c>
      <c r="AU36">
        <f t="shared" si="24"/>
        <v>-21.68871924584322</v>
      </c>
      <c r="AW36">
        <v>33</v>
      </c>
      <c r="AX36">
        <f>IF(Z36&gt;0, (R36*SUMPRODUCT(K36:$K$98, X36:$X$98)-K36*$AZ$3)/Z36, 0)</f>
        <v>-149545.5772397015</v>
      </c>
    </row>
    <row r="37" spans="5:50" x14ac:dyDescent="0.25">
      <c r="E37">
        <v>2037</v>
      </c>
      <c r="F37" s="5">
        <v>3.5571999999999999E-2</v>
      </c>
      <c r="G37" s="5">
        <v>7.0000000000000007E-2</v>
      </c>
      <c r="H37" s="5">
        <f t="shared" si="9"/>
        <v>0.12000000000000001</v>
      </c>
      <c r="I37" s="5">
        <f t="shared" si="10"/>
        <v>1.1200000000000001</v>
      </c>
      <c r="J37">
        <f t="shared" si="11"/>
        <v>0.89285714285714279</v>
      </c>
      <c r="K37">
        <f t="shared" si="20"/>
        <v>5.4260222591813609E-2</v>
      </c>
      <c r="L37" s="2">
        <v>34</v>
      </c>
      <c r="M37" s="6">
        <v>0.42896583300000002</v>
      </c>
      <c r="Q37" s="4">
        <f t="shared" si="21"/>
        <v>25</v>
      </c>
      <c r="R37">
        <f t="shared" si="0"/>
        <v>50000</v>
      </c>
      <c r="S37">
        <f t="shared" si="1"/>
        <v>-241125.02214937127</v>
      </c>
      <c r="U37">
        <f t="shared" si="12"/>
        <v>0.42896583300000002</v>
      </c>
      <c r="V37">
        <f t="shared" si="13"/>
        <v>0.01</v>
      </c>
      <c r="W37">
        <f t="shared" si="14"/>
        <v>5.6930046460350004E-3</v>
      </c>
      <c r="X37">
        <f t="shared" si="15"/>
        <v>2.4421044802592743E-3</v>
      </c>
      <c r="Y37">
        <f t="shared" si="16"/>
        <v>5.6930046460350004E-5</v>
      </c>
      <c r="Z37">
        <f t="shared" si="17"/>
        <v>3.1939701193153761E-3</v>
      </c>
      <c r="AB37">
        <f t="shared" si="18"/>
        <v>-851.36366601960663</v>
      </c>
      <c r="AC37">
        <f t="shared" si="22"/>
        <v>-770.14611576435004</v>
      </c>
      <c r="AE37">
        <f t="shared" si="2"/>
        <v>0</v>
      </c>
      <c r="AF37">
        <f t="shared" si="25"/>
        <v>0</v>
      </c>
      <c r="AG37">
        <f t="shared" si="25"/>
        <v>-7.9849252982884408E-2</v>
      </c>
      <c r="AH37">
        <f t="shared" si="4"/>
        <v>-122.10522401296372</v>
      </c>
      <c r="AI37">
        <f t="shared" si="23"/>
        <v>-122.1850732659466</v>
      </c>
      <c r="AJ37">
        <f t="shared" si="6"/>
        <v>-81.217550255256583</v>
      </c>
      <c r="AK37">
        <f t="shared" si="19"/>
        <v>-59.59545662137247</v>
      </c>
      <c r="AL37">
        <f t="shared" si="7"/>
        <v>-262.99808014257565</v>
      </c>
      <c r="AN37">
        <f t="shared" si="26"/>
        <v>0</v>
      </c>
      <c r="AO37">
        <f t="shared" si="26"/>
        <v>0</v>
      </c>
      <c r="AP37">
        <f t="shared" si="26"/>
        <v>-4.3326382406413452E-3</v>
      </c>
      <c r="AQ37">
        <f t="shared" si="26"/>
        <v>-6.6254566345666754</v>
      </c>
      <c r="AR37">
        <f t="shared" si="26"/>
        <v>-6.6297892728073169</v>
      </c>
      <c r="AS37">
        <f t="shared" si="26"/>
        <v>-4.40688235521203</v>
      </c>
      <c r="AT37">
        <f t="shared" si="26"/>
        <v>-3.2336627417364423</v>
      </c>
      <c r="AU37">
        <f t="shared" si="24"/>
        <v>-14.270334369755789</v>
      </c>
      <c r="AW37">
        <v>34</v>
      </c>
      <c r="AX37">
        <f>IF(Z37&gt;0, (R37*SUMPRODUCT(K37:$K$98, X37:$X$98)-K37*$AZ$3)/Z37, 0)</f>
        <v>-241125.02214937127</v>
      </c>
    </row>
    <row r="38" spans="5:50" x14ac:dyDescent="0.25">
      <c r="E38">
        <v>2038</v>
      </c>
      <c r="F38" s="5">
        <v>3.5571999999999999E-2</v>
      </c>
      <c r="G38" s="5">
        <v>7.0000000000000007E-2</v>
      </c>
      <c r="H38" s="5">
        <f t="shared" si="9"/>
        <v>0.12000000000000001</v>
      </c>
      <c r="I38" s="5">
        <f t="shared" si="10"/>
        <v>1.1200000000000001</v>
      </c>
      <c r="J38">
        <f t="shared" si="11"/>
        <v>0.89285714285714279</v>
      </c>
      <c r="K38">
        <f t="shared" si="20"/>
        <v>4.8446627314119292E-2</v>
      </c>
      <c r="L38" s="2">
        <v>35</v>
      </c>
      <c r="M38" s="6">
        <v>0.43771532000000002</v>
      </c>
      <c r="Q38" s="4">
        <f t="shared" si="21"/>
        <v>25</v>
      </c>
      <c r="R38">
        <f t="shared" si="0"/>
        <v>50000</v>
      </c>
      <c r="S38">
        <f t="shared" si="1"/>
        <v>-392763.29189403285</v>
      </c>
      <c r="U38">
        <f t="shared" si="12"/>
        <v>0.43771532000000002</v>
      </c>
      <c r="V38">
        <f t="shared" si="13"/>
        <v>0.01</v>
      </c>
      <c r="W38">
        <f t="shared" si="14"/>
        <v>3.1939701193153761E-3</v>
      </c>
      <c r="X38">
        <f t="shared" si="15"/>
        <v>1.3980496528465682E-3</v>
      </c>
      <c r="Y38">
        <f t="shared" si="16"/>
        <v>3.1939701193153759E-5</v>
      </c>
      <c r="Z38">
        <f t="shared" si="17"/>
        <v>1.7639807652756541E-3</v>
      </c>
      <c r="AB38">
        <f t="shared" si="18"/>
        <v>-770.14611576435004</v>
      </c>
      <c r="AC38">
        <f t="shared" si="22"/>
        <v>-692.82689220742122</v>
      </c>
      <c r="AE38">
        <f t="shared" si="2"/>
        <v>0</v>
      </c>
      <c r="AF38">
        <f t="shared" si="25"/>
        <v>0</v>
      </c>
      <c r="AG38">
        <f t="shared" si="25"/>
        <v>-4.4099519131891356E-2</v>
      </c>
      <c r="AH38">
        <f t="shared" si="4"/>
        <v>-69.902482642328408</v>
      </c>
      <c r="AI38">
        <f t="shared" si="23"/>
        <v>-69.946582161460299</v>
      </c>
      <c r="AJ38">
        <f t="shared" si="6"/>
        <v>-77.319223556928819</v>
      </c>
      <c r="AK38">
        <f t="shared" si="19"/>
        <v>-53.910228103504508</v>
      </c>
      <c r="AL38">
        <f t="shared" si="7"/>
        <v>-201.17603382189361</v>
      </c>
      <c r="AN38">
        <f t="shared" si="26"/>
        <v>0</v>
      </c>
      <c r="AO38">
        <f t="shared" si="26"/>
        <v>0</v>
      </c>
      <c r="AP38">
        <f t="shared" si="26"/>
        <v>-2.136472968114614E-3</v>
      </c>
      <c r="AQ38">
        <f t="shared" si="26"/>
        <v>-3.3865395249045771</v>
      </c>
      <c r="AR38">
        <f t="shared" si="26"/>
        <v>-3.3886759978726917</v>
      </c>
      <c r="AS38">
        <f t="shared" si="26"/>
        <v>-3.7458556078796037</v>
      </c>
      <c r="AT38">
        <f t="shared" si="26"/>
        <v>-2.611768729349643</v>
      </c>
      <c r="AU38">
        <f t="shared" si="24"/>
        <v>-9.7463003351019371</v>
      </c>
      <c r="AW38">
        <v>35</v>
      </c>
      <c r="AX38">
        <f>IF(Z38&gt;0, (R38*SUMPRODUCT(K38:$K$98, X38:$X$98)-K38*$AZ$3)/Z38, 0)</f>
        <v>-392763.29189403285</v>
      </c>
    </row>
    <row r="39" spans="5:50" x14ac:dyDescent="0.25">
      <c r="E39">
        <v>2039</v>
      </c>
      <c r="F39" s="5">
        <v>3.5571999999999999E-2</v>
      </c>
      <c r="G39" s="5">
        <v>7.0000000000000007E-2</v>
      </c>
      <c r="H39" s="5">
        <f t="shared" si="9"/>
        <v>0.12000000000000001</v>
      </c>
      <c r="I39" s="5">
        <f t="shared" si="10"/>
        <v>1.1200000000000001</v>
      </c>
      <c r="J39">
        <f t="shared" si="11"/>
        <v>0.89285714285714279</v>
      </c>
      <c r="K39">
        <f t="shared" si="20"/>
        <v>4.3255917244749365E-2</v>
      </c>
      <c r="L39" s="2">
        <v>36</v>
      </c>
      <c r="M39" s="6">
        <v>0.44739131599999998</v>
      </c>
      <c r="Q39" s="4">
        <f t="shared" si="21"/>
        <v>25</v>
      </c>
      <c r="R39">
        <f t="shared" si="0"/>
        <v>50000</v>
      </c>
      <c r="S39">
        <f t="shared" si="1"/>
        <v>-649074.84984935366</v>
      </c>
      <c r="U39">
        <f t="shared" si="12"/>
        <v>0.44739131599999998</v>
      </c>
      <c r="V39">
        <f t="shared" si="13"/>
        <v>0.01</v>
      </c>
      <c r="W39">
        <f t="shared" si="14"/>
        <v>1.7639807652756541E-3</v>
      </c>
      <c r="X39">
        <f t="shared" si="15"/>
        <v>7.8918967597536198E-4</v>
      </c>
      <c r="Y39">
        <f t="shared" si="16"/>
        <v>1.7639807652756541E-5</v>
      </c>
      <c r="Z39">
        <f t="shared" si="17"/>
        <v>9.5715128164753553E-4</v>
      </c>
      <c r="AB39">
        <f t="shared" si="18"/>
        <v>-692.82689220742122</v>
      </c>
      <c r="AC39">
        <f t="shared" si="22"/>
        <v>-621.2628244184906</v>
      </c>
      <c r="AE39">
        <f t="shared" si="2"/>
        <v>0</v>
      </c>
      <c r="AF39">
        <f t="shared" si="25"/>
        <v>0</v>
      </c>
      <c r="AG39">
        <f t="shared" si="25"/>
        <v>-2.3928782041188389E-2</v>
      </c>
      <c r="AH39">
        <f t="shared" si="4"/>
        <v>-39.459483798768098</v>
      </c>
      <c r="AI39">
        <f t="shared" si="23"/>
        <v>-39.483412580809286</v>
      </c>
      <c r="AJ39">
        <f t="shared" si="6"/>
        <v>-71.564067788930629</v>
      </c>
      <c r="AK39">
        <f t="shared" si="19"/>
        <v>-48.497882454519491</v>
      </c>
      <c r="AL39">
        <f t="shared" si="7"/>
        <v>-159.5453628242594</v>
      </c>
      <c r="AN39">
        <f t="shared" si="26"/>
        <v>0</v>
      </c>
      <c r="AO39">
        <f t="shared" si="26"/>
        <v>0</v>
      </c>
      <c r="AP39">
        <f t="shared" si="26"/>
        <v>-1.0350614157412898E-3</v>
      </c>
      <c r="AQ39">
        <f t="shared" si="26"/>
        <v>-1.7068561657200412</v>
      </c>
      <c r="AR39">
        <f t="shared" si="26"/>
        <v>-1.7078912271357825</v>
      </c>
      <c r="AS39">
        <f t="shared" si="26"/>
        <v>-3.0955693939756168</v>
      </c>
      <c r="AT39">
        <f t="shared" si="26"/>
        <v>-2.0978203899982772</v>
      </c>
      <c r="AU39">
        <f t="shared" si="24"/>
        <v>-6.9012810111096767</v>
      </c>
      <c r="AW39">
        <v>36</v>
      </c>
      <c r="AX39">
        <f>IF(Z39&gt;0, (R39*SUMPRODUCT(K39:$K$98, X39:$X$98)-K39*$AZ$3)/Z39, 0)</f>
        <v>-649074.84984935366</v>
      </c>
    </row>
    <row r="40" spans="5:50" x14ac:dyDescent="0.25">
      <c r="E40">
        <v>2040</v>
      </c>
      <c r="F40" s="5">
        <v>3.5571999999999999E-2</v>
      </c>
      <c r="G40" s="5">
        <v>7.0000000000000007E-2</v>
      </c>
      <c r="H40" s="5">
        <f t="shared" si="9"/>
        <v>0.12000000000000001</v>
      </c>
      <c r="I40" s="5">
        <f t="shared" si="10"/>
        <v>1.1200000000000001</v>
      </c>
      <c r="J40">
        <f t="shared" si="11"/>
        <v>0.89285714285714279</v>
      </c>
      <c r="K40">
        <f t="shared" si="20"/>
        <v>3.8621354682811929E-2</v>
      </c>
      <c r="L40" s="2">
        <v>37</v>
      </c>
      <c r="M40" s="6">
        <v>0.457001349</v>
      </c>
      <c r="Q40" s="4">
        <f t="shared" si="21"/>
        <v>25</v>
      </c>
      <c r="R40">
        <f t="shared" si="0"/>
        <v>50000</v>
      </c>
      <c r="S40">
        <f t="shared" si="1"/>
        <v>-1089950.4524179876</v>
      </c>
      <c r="U40">
        <f t="shared" si="12"/>
        <v>0.457001349</v>
      </c>
      <c r="V40">
        <f t="shared" si="13"/>
        <v>0.01</v>
      </c>
      <c r="W40">
        <f t="shared" si="14"/>
        <v>9.5715128164753553E-4</v>
      </c>
      <c r="X40">
        <f t="shared" si="15"/>
        <v>4.3741942691000266E-4</v>
      </c>
      <c r="Y40">
        <f t="shared" si="16"/>
        <v>9.5715128164753554E-6</v>
      </c>
      <c r="Z40">
        <f t="shared" si="17"/>
        <v>5.101603419210575E-4</v>
      </c>
      <c r="AB40">
        <f t="shared" si="18"/>
        <v>-621.2628244184906</v>
      </c>
      <c r="AC40">
        <f t="shared" si="22"/>
        <v>-556.04949548257184</v>
      </c>
      <c r="AE40">
        <f t="shared" si="2"/>
        <v>0</v>
      </c>
      <c r="AF40">
        <f t="shared" si="25"/>
        <v>0</v>
      </c>
      <c r="AG40">
        <f t="shared" si="25"/>
        <v>-1.2754008548026437E-2</v>
      </c>
      <c r="AH40">
        <f t="shared" si="4"/>
        <v>-21.870971345500134</v>
      </c>
      <c r="AI40">
        <f t="shared" si="23"/>
        <v>-21.88372535404816</v>
      </c>
      <c r="AJ40">
        <f t="shared" si="6"/>
        <v>-65.213328935918753</v>
      </c>
      <c r="AK40">
        <f t="shared" si="19"/>
        <v>-43.488397709294347</v>
      </c>
      <c r="AL40">
        <f t="shared" si="7"/>
        <v>-130.58545199926124</v>
      </c>
      <c r="AN40">
        <f t="shared" si="26"/>
        <v>0</v>
      </c>
      <c r="AO40">
        <f t="shared" si="26"/>
        <v>0</v>
      </c>
      <c r="AP40">
        <f t="shared" si="26"/>
        <v>-4.9257708776094425E-4</v>
      </c>
      <c r="AQ40">
        <f t="shared" si="26"/>
        <v>-0.84468654159217715</v>
      </c>
      <c r="AR40">
        <f t="shared" si="26"/>
        <v>-0.845179118679938</v>
      </c>
      <c r="AS40">
        <f t="shared" si="26"/>
        <v>-2.5186271068810004</v>
      </c>
      <c r="AT40">
        <f t="shared" si="26"/>
        <v>-1.6795808325178427</v>
      </c>
      <c r="AU40">
        <f t="shared" si="24"/>
        <v>-5.0433870580787801</v>
      </c>
      <c r="AW40">
        <v>37</v>
      </c>
      <c r="AX40">
        <f>IF(Z40&gt;0, (R40*SUMPRODUCT(K40:$K$98, X40:$X$98)-K40*$AZ$3)/Z40, 0)</f>
        <v>-1089950.4524179876</v>
      </c>
    </row>
    <row r="41" spans="5:50" x14ac:dyDescent="0.25">
      <c r="E41">
        <v>2041</v>
      </c>
      <c r="F41" s="5">
        <v>3.5571999999999999E-2</v>
      </c>
      <c r="G41" s="5">
        <v>7.0000000000000007E-2</v>
      </c>
      <c r="H41" s="5">
        <f t="shared" si="9"/>
        <v>0.12000000000000001</v>
      </c>
      <c r="I41" s="5">
        <f t="shared" si="10"/>
        <v>1.1200000000000001</v>
      </c>
      <c r="J41">
        <f t="shared" si="11"/>
        <v>0.89285714285714279</v>
      </c>
      <c r="K41">
        <f t="shared" si="20"/>
        <v>3.4483352395367789E-2</v>
      </c>
      <c r="L41" s="2">
        <v>38</v>
      </c>
      <c r="M41" s="6">
        <v>0.46737994300000002</v>
      </c>
      <c r="Q41" s="4">
        <f t="shared" si="21"/>
        <v>25</v>
      </c>
      <c r="R41">
        <f t="shared" si="0"/>
        <v>50000</v>
      </c>
      <c r="S41">
        <f t="shared" si="1"/>
        <v>-1864616.1820524768</v>
      </c>
      <c r="U41">
        <f t="shared" si="12"/>
        <v>0.46737994300000002</v>
      </c>
      <c r="V41">
        <f t="shared" si="13"/>
        <v>0.01</v>
      </c>
      <c r="W41">
        <f t="shared" si="14"/>
        <v>5.101603419210575E-4</v>
      </c>
      <c r="X41">
        <f t="shared" si="15"/>
        <v>2.3843871152792439E-4</v>
      </c>
      <c r="Y41">
        <f t="shared" si="16"/>
        <v>5.1016034192105752E-6</v>
      </c>
      <c r="Z41">
        <f t="shared" si="17"/>
        <v>2.6662002697392257E-4</v>
      </c>
      <c r="AB41">
        <f t="shared" si="18"/>
        <v>-556.04949548257184</v>
      </c>
      <c r="AC41">
        <f t="shared" si="22"/>
        <v>-497.1440167548439</v>
      </c>
      <c r="AE41">
        <f t="shared" si="2"/>
        <v>0</v>
      </c>
      <c r="AF41">
        <f t="shared" si="25"/>
        <v>0</v>
      </c>
      <c r="AG41">
        <f t="shared" si="25"/>
        <v>-6.6655006743480639E-3</v>
      </c>
      <c r="AH41">
        <f t="shared" si="4"/>
        <v>-11.921935576396219</v>
      </c>
      <c r="AI41">
        <f t="shared" si="23"/>
        <v>-11.928601077070567</v>
      </c>
      <c r="AJ41">
        <f t="shared" si="6"/>
        <v>-58.905478727727939</v>
      </c>
      <c r="AK41">
        <f t="shared" si="19"/>
        <v>-38.923464683780033</v>
      </c>
      <c r="AL41">
        <f t="shared" si="7"/>
        <v>-109.75754448857853</v>
      </c>
      <c r="AN41">
        <f t="shared" si="26"/>
        <v>0</v>
      </c>
      <c r="AO41">
        <f t="shared" si="26"/>
        <v>0</v>
      </c>
      <c r="AP41">
        <f t="shared" si="26"/>
        <v>-2.2984880864510593E-4</v>
      </c>
      <c r="AQ41">
        <f t="shared" si="26"/>
        <v>-0.41110830571574303</v>
      </c>
      <c r="AR41">
        <f t="shared" si="26"/>
        <v>-0.41133815452438816</v>
      </c>
      <c r="AS41">
        <f t="shared" si="26"/>
        <v>-2.0312583809860834</v>
      </c>
      <c r="AT41">
        <f t="shared" si="26"/>
        <v>-1.3422115491394397</v>
      </c>
      <c r="AU41">
        <f t="shared" si="24"/>
        <v>-3.784808084649911</v>
      </c>
      <c r="AW41">
        <v>38</v>
      </c>
      <c r="AX41">
        <f>IF(Z41&gt;0, (R41*SUMPRODUCT(K41:$K$98, X41:$X$98)-K41*$AZ$3)/Z41, 0)</f>
        <v>-1864616.1820524768</v>
      </c>
    </row>
    <row r="42" spans="5:50" x14ac:dyDescent="0.25">
      <c r="E42">
        <v>2042</v>
      </c>
      <c r="F42" s="5">
        <v>3.5571999999999999E-2</v>
      </c>
      <c r="G42" s="5">
        <v>7.0000000000000007E-2</v>
      </c>
      <c r="H42" s="5">
        <f t="shared" si="9"/>
        <v>0.12000000000000001</v>
      </c>
      <c r="I42" s="5">
        <f t="shared" si="10"/>
        <v>1.1200000000000001</v>
      </c>
      <c r="J42">
        <f t="shared" si="11"/>
        <v>0.89285714285714279</v>
      </c>
      <c r="K42">
        <f t="shared" si="20"/>
        <v>3.0788707495864095E-2</v>
      </c>
      <c r="L42" s="2">
        <v>39</v>
      </c>
      <c r="M42" s="6">
        <v>0.47825477199999999</v>
      </c>
      <c r="Q42" s="4">
        <f t="shared" si="21"/>
        <v>25</v>
      </c>
      <c r="R42">
        <f t="shared" si="0"/>
        <v>50000</v>
      </c>
      <c r="S42">
        <f t="shared" si="1"/>
        <v>-3255656.6510951393</v>
      </c>
      <c r="U42">
        <f t="shared" si="12"/>
        <v>0.47825477199999999</v>
      </c>
      <c r="V42">
        <f t="shared" si="13"/>
        <v>0.01</v>
      </c>
      <c r="W42">
        <f t="shared" si="14"/>
        <v>2.6662002697392257E-4</v>
      </c>
      <c r="X42">
        <f t="shared" si="15"/>
        <v>1.2751230021104719E-4</v>
      </c>
      <c r="Y42">
        <f t="shared" si="16"/>
        <v>2.6662002697392256E-6</v>
      </c>
      <c r="Z42">
        <f t="shared" si="17"/>
        <v>1.3644152649313615E-4</v>
      </c>
      <c r="AB42">
        <f t="shared" si="18"/>
        <v>-497.1440167548439</v>
      </c>
      <c r="AC42">
        <f t="shared" si="22"/>
        <v>-444.20676321295235</v>
      </c>
      <c r="AE42">
        <f t="shared" si="2"/>
        <v>0</v>
      </c>
      <c r="AF42">
        <f t="shared" si="25"/>
        <v>0</v>
      </c>
      <c r="AG42">
        <f t="shared" si="25"/>
        <v>-3.4110381623284037E-3</v>
      </c>
      <c r="AH42">
        <f t="shared" si="4"/>
        <v>-6.3756150105523597</v>
      </c>
      <c r="AI42">
        <f t="shared" si="23"/>
        <v>-6.3790260487146879</v>
      </c>
      <c r="AJ42">
        <f t="shared" si="6"/>
        <v>-52.93725354189155</v>
      </c>
      <c r="AK42">
        <f t="shared" si="19"/>
        <v>-34.800081172839079</v>
      </c>
      <c r="AL42">
        <f t="shared" si="7"/>
        <v>-94.116360763445314</v>
      </c>
      <c r="AN42">
        <f t="shared" si="26"/>
        <v>0</v>
      </c>
      <c r="AO42">
        <f t="shared" si="26"/>
        <v>0</v>
      </c>
      <c r="AP42">
        <f t="shared" si="26"/>
        <v>-1.0502145623715901E-4</v>
      </c>
      <c r="AQ42">
        <f t="shared" si="26"/>
        <v>-0.19629694566613709</v>
      </c>
      <c r="AR42">
        <f t="shared" si="26"/>
        <v>-0.19640196712237423</v>
      </c>
      <c r="AS42">
        <f t="shared" si="26"/>
        <v>-1.6298696149356944</v>
      </c>
      <c r="AT42">
        <f t="shared" si="26"/>
        <v>-1.0714495200628695</v>
      </c>
      <c r="AU42">
        <f t="shared" si="24"/>
        <v>-2.8977211021209381</v>
      </c>
      <c r="AW42">
        <v>39</v>
      </c>
      <c r="AX42">
        <f>IF(Z42&gt;0, (R42*SUMPRODUCT(K42:$K$98, X42:$X$98)-K42*$AZ$3)/Z42, 0)</f>
        <v>-3255656.6510951393</v>
      </c>
    </row>
    <row r="43" spans="5:50" x14ac:dyDescent="0.25">
      <c r="E43">
        <v>2043</v>
      </c>
      <c r="F43" s="5">
        <v>3.5571999999999999E-2</v>
      </c>
      <c r="G43" s="5">
        <v>7.0000000000000007E-2</v>
      </c>
      <c r="H43" s="5">
        <f t="shared" si="9"/>
        <v>0.12000000000000001</v>
      </c>
      <c r="I43" s="5">
        <f t="shared" si="10"/>
        <v>1.1200000000000001</v>
      </c>
      <c r="J43">
        <f t="shared" si="11"/>
        <v>0.89285714285714279</v>
      </c>
      <c r="K43">
        <f t="shared" si="20"/>
        <v>2.7489917407021513E-2</v>
      </c>
      <c r="L43" s="2">
        <v>40</v>
      </c>
      <c r="M43" s="6">
        <v>0.48949088600000001</v>
      </c>
      <c r="Q43" s="4">
        <f t="shared" si="21"/>
        <v>25</v>
      </c>
      <c r="R43">
        <f t="shared" si="0"/>
        <v>50000</v>
      </c>
      <c r="S43">
        <f t="shared" si="1"/>
        <v>-5810064.0242138365</v>
      </c>
      <c r="U43">
        <f t="shared" si="12"/>
        <v>0.48949088600000001</v>
      </c>
      <c r="V43">
        <f t="shared" si="13"/>
        <v>0.01</v>
      </c>
      <c r="W43">
        <f t="shared" si="14"/>
        <v>1.3644152649313615E-4</v>
      </c>
      <c r="X43">
        <f t="shared" si="15"/>
        <v>6.6786883690317692E-5</v>
      </c>
      <c r="Y43">
        <f t="shared" si="16"/>
        <v>1.3644152649313615E-6</v>
      </c>
      <c r="Z43">
        <f t="shared" si="17"/>
        <v>6.829022753788709E-5</v>
      </c>
      <c r="AB43">
        <f t="shared" si="18"/>
        <v>-444.20676321295235</v>
      </c>
      <c r="AC43">
        <f t="shared" si="22"/>
        <v>-396.77059422325482</v>
      </c>
      <c r="AE43">
        <f t="shared" si="2"/>
        <v>0</v>
      </c>
      <c r="AF43">
        <f t="shared" si="25"/>
        <v>0</v>
      </c>
      <c r="AG43">
        <f t="shared" si="25"/>
        <v>-1.7072556884471773E-3</v>
      </c>
      <c r="AH43">
        <f t="shared" si="4"/>
        <v>-3.3393441845158844</v>
      </c>
      <c r="AI43">
        <f t="shared" si="23"/>
        <v>-3.3410514402043314</v>
      </c>
      <c r="AJ43">
        <f t="shared" si="6"/>
        <v>-47.436168989697535</v>
      </c>
      <c r="AK43">
        <f t="shared" si="19"/>
        <v>-31.094473424906667</v>
      </c>
      <c r="AL43">
        <f t="shared" si="7"/>
        <v>-81.871693854808541</v>
      </c>
      <c r="AN43">
        <f t="shared" si="26"/>
        <v>0</v>
      </c>
      <c r="AO43">
        <f t="shared" si="26"/>
        <v>0</v>
      </c>
      <c r="AP43">
        <f t="shared" si="26"/>
        <v>-4.6932317868080555E-5</v>
      </c>
      <c r="AQ43">
        <f t="shared" si="26"/>
        <v>-9.1798295825959275E-2</v>
      </c>
      <c r="AR43">
        <f t="shared" si="26"/>
        <v>-9.184522814382734E-2</v>
      </c>
      <c r="AS43">
        <f t="shared" si="26"/>
        <v>-1.3040163676323004</v>
      </c>
      <c r="AT43">
        <f t="shared" si="26"/>
        <v>-0.85478450626550961</v>
      </c>
      <c r="AU43">
        <f t="shared" si="24"/>
        <v>-2.2506461020416375</v>
      </c>
      <c r="AW43">
        <v>40</v>
      </c>
      <c r="AX43">
        <f>IF(Z43&gt;0, (R43*SUMPRODUCT(K43:$K$98, X43:$X$98)-K43*$AZ$3)/Z43, 0)</f>
        <v>-5810064.0242138365</v>
      </c>
    </row>
    <row r="44" spans="5:50" x14ac:dyDescent="0.25">
      <c r="E44">
        <v>2044</v>
      </c>
      <c r="F44" s="5">
        <v>3.5571999999999999E-2</v>
      </c>
      <c r="G44" s="5">
        <v>7.0000000000000007E-2</v>
      </c>
      <c r="H44" s="5">
        <f t="shared" si="9"/>
        <v>0.12000000000000001</v>
      </c>
      <c r="I44" s="5">
        <f t="shared" si="10"/>
        <v>1.1200000000000001</v>
      </c>
      <c r="J44">
        <f t="shared" si="11"/>
        <v>0.89285714285714279</v>
      </c>
      <c r="K44">
        <f t="shared" si="20"/>
        <v>2.4544569113412063E-2</v>
      </c>
      <c r="L44" s="2">
        <v>41</v>
      </c>
      <c r="M44" s="6">
        <v>0.50154699899999999</v>
      </c>
      <c r="Q44" s="4">
        <f t="shared" si="21"/>
        <v>25</v>
      </c>
      <c r="R44">
        <f t="shared" si="0"/>
        <v>50000</v>
      </c>
      <c r="S44">
        <f t="shared" si="1"/>
        <v>-10622598.229003487</v>
      </c>
      <c r="U44">
        <f t="shared" si="12"/>
        <v>0.50154699899999999</v>
      </c>
      <c r="V44">
        <f t="shared" si="13"/>
        <v>0.01</v>
      </c>
      <c r="W44">
        <f t="shared" si="14"/>
        <v>6.829022753788709E-5</v>
      </c>
      <c r="X44">
        <f t="shared" si="15"/>
        <v>3.4250758682654426E-5</v>
      </c>
      <c r="Y44">
        <f t="shared" si="16"/>
        <v>6.829022753788709E-7</v>
      </c>
      <c r="Z44">
        <f t="shared" si="17"/>
        <v>3.3356566579853791E-5</v>
      </c>
      <c r="AB44">
        <f t="shared" si="18"/>
        <v>-396.77059422325482</v>
      </c>
      <c r="AC44">
        <f t="shared" si="22"/>
        <v>-354.33340507679179</v>
      </c>
      <c r="AE44">
        <f t="shared" si="2"/>
        <v>0</v>
      </c>
      <c r="AF44">
        <f t="shared" si="25"/>
        <v>0</v>
      </c>
      <c r="AG44">
        <f t="shared" si="25"/>
        <v>-8.3391416449634477E-4</v>
      </c>
      <c r="AH44">
        <f t="shared" si="4"/>
        <v>-1.7125379341327214</v>
      </c>
      <c r="AI44">
        <f t="shared" si="23"/>
        <v>-1.7133718482972178</v>
      </c>
      <c r="AJ44">
        <f t="shared" si="6"/>
        <v>-42.437189146463027</v>
      </c>
      <c r="AK44">
        <f t="shared" si="19"/>
        <v>-27.773941595627839</v>
      </c>
      <c r="AL44">
        <f t="shared" si="7"/>
        <v>-71.924502590388073</v>
      </c>
      <c r="AN44">
        <f t="shared" si="26"/>
        <v>0</v>
      </c>
      <c r="AO44">
        <f t="shared" si="26"/>
        <v>0</v>
      </c>
      <c r="AP44">
        <f t="shared" si="26"/>
        <v>-2.0468063845133812E-5</v>
      </c>
      <c r="AQ44">
        <f t="shared" si="26"/>
        <v>-4.2033505683660495E-2</v>
      </c>
      <c r="AR44">
        <f t="shared" si="26"/>
        <v>-4.2053973747505628E-2</v>
      </c>
      <c r="AS44">
        <f t="shared" si="26"/>
        <v>-1.0416025219843021</v>
      </c>
      <c r="AT44">
        <f t="shared" si="26"/>
        <v>-0.68169942904575764</v>
      </c>
      <c r="AU44">
        <f t="shared" si="24"/>
        <v>-1.765355924777565</v>
      </c>
      <c r="AW44">
        <v>41</v>
      </c>
      <c r="AX44">
        <f>IF(Z44&gt;0, (R44*SUMPRODUCT(K44:$K$98, X44:$X$98)-K44*$AZ$3)/Z44, 0)</f>
        <v>-10622598.229003487</v>
      </c>
    </row>
    <row r="45" spans="5:50" x14ac:dyDescent="0.25">
      <c r="E45">
        <v>2045</v>
      </c>
      <c r="F45" s="5">
        <v>3.5571999999999999E-2</v>
      </c>
      <c r="G45" s="5">
        <v>7.0000000000000007E-2</v>
      </c>
      <c r="H45" s="5">
        <f t="shared" si="9"/>
        <v>0.12000000000000001</v>
      </c>
      <c r="I45" s="5">
        <f t="shared" si="10"/>
        <v>1.1200000000000001</v>
      </c>
      <c r="J45">
        <f t="shared" si="11"/>
        <v>0.89285714285714279</v>
      </c>
      <c r="K45">
        <f t="shared" si="20"/>
        <v>2.1914793851260769E-2</v>
      </c>
      <c r="L45" s="2">
        <v>42</v>
      </c>
      <c r="M45" s="6">
        <v>0.51394563599999998</v>
      </c>
      <c r="Q45" s="4">
        <f t="shared" si="21"/>
        <v>25</v>
      </c>
      <c r="R45">
        <f t="shared" si="0"/>
        <v>50000</v>
      </c>
      <c r="S45">
        <f t="shared" si="1"/>
        <v>-19925208.57216562</v>
      </c>
      <c r="U45">
        <f t="shared" si="12"/>
        <v>0.51394563599999998</v>
      </c>
      <c r="V45">
        <f t="shared" si="13"/>
        <v>0.01</v>
      </c>
      <c r="W45">
        <f t="shared" si="14"/>
        <v>3.3356566579853791E-5</v>
      </c>
      <c r="X45">
        <f t="shared" si="15"/>
        <v>1.71434618256593E-5</v>
      </c>
      <c r="Y45">
        <f t="shared" si="16"/>
        <v>3.3356566579853792E-7</v>
      </c>
      <c r="Z45">
        <f t="shared" si="17"/>
        <v>1.5879539088395951E-5</v>
      </c>
      <c r="AB45">
        <f t="shared" si="18"/>
        <v>-354.33340507679179</v>
      </c>
      <c r="AC45">
        <f t="shared" si="22"/>
        <v>-316.40312836614601</v>
      </c>
      <c r="AE45">
        <f t="shared" si="2"/>
        <v>0</v>
      </c>
      <c r="AF45">
        <f t="shared" si="25"/>
        <v>0</v>
      </c>
      <c r="AG45">
        <f t="shared" si="25"/>
        <v>-3.969884772098988E-4</v>
      </c>
      <c r="AH45">
        <f t="shared" si="4"/>
        <v>-0.85717309128296504</v>
      </c>
      <c r="AI45">
        <f t="shared" si="23"/>
        <v>-0.85757007976017496</v>
      </c>
      <c r="AJ45">
        <f t="shared" si="6"/>
        <v>-37.930276710645785</v>
      </c>
      <c r="AK45">
        <f t="shared" si="19"/>
        <v>-24.803338355375427</v>
      </c>
      <c r="AL45">
        <f t="shared" si="7"/>
        <v>-63.591185145781381</v>
      </c>
      <c r="AN45">
        <f t="shared" si="26"/>
        <v>0</v>
      </c>
      <c r="AO45">
        <f t="shared" si="26"/>
        <v>0</v>
      </c>
      <c r="AP45">
        <f t="shared" si="26"/>
        <v>-8.6999206393808662E-6</v>
      </c>
      <c r="AQ45">
        <f t="shared" si="26"/>
        <v>-1.8784771590314109E-2</v>
      </c>
      <c r="AR45">
        <f t="shared" si="26"/>
        <v>-1.879347151095349E-2</v>
      </c>
      <c r="AS45">
        <f t="shared" si="26"/>
        <v>-0.83123419483507976</v>
      </c>
      <c r="AT45">
        <f t="shared" si="26"/>
        <v>-0.54356004688112181</v>
      </c>
      <c r="AU45">
        <f t="shared" si="24"/>
        <v>-1.393587713227155</v>
      </c>
      <c r="AW45">
        <v>42</v>
      </c>
      <c r="AX45">
        <f>IF(Z45&gt;0, (R45*SUMPRODUCT(K45:$K$98, X45:$X$98)-K45*$AZ$3)/Z45, 0)</f>
        <v>-19925208.57216562</v>
      </c>
    </row>
    <row r="46" spans="5:50" x14ac:dyDescent="0.25">
      <c r="E46">
        <v>2046</v>
      </c>
      <c r="F46" s="5">
        <v>3.5571999999999999E-2</v>
      </c>
      <c r="G46" s="5">
        <v>7.0000000000000007E-2</v>
      </c>
      <c r="H46" s="5">
        <f t="shared" si="9"/>
        <v>0.12000000000000001</v>
      </c>
      <c r="I46" s="5">
        <f t="shared" si="10"/>
        <v>1.1200000000000001</v>
      </c>
      <c r="J46">
        <f t="shared" si="11"/>
        <v>0.89285714285714279</v>
      </c>
      <c r="K46">
        <f t="shared" si="20"/>
        <v>1.9566780224339969E-2</v>
      </c>
      <c r="L46" s="2">
        <v>43</v>
      </c>
      <c r="M46" s="6">
        <v>0.52707773400000002</v>
      </c>
      <c r="Q46" s="4">
        <f t="shared" si="21"/>
        <v>25</v>
      </c>
      <c r="R46">
        <f t="shared" si="0"/>
        <v>50000</v>
      </c>
      <c r="S46">
        <f t="shared" si="1"/>
        <v>-38432643.69738023</v>
      </c>
      <c r="U46">
        <f t="shared" si="12"/>
        <v>0.52707773400000002</v>
      </c>
      <c r="V46">
        <f t="shared" si="13"/>
        <v>0.01</v>
      </c>
      <c r="W46">
        <f t="shared" si="14"/>
        <v>1.5879539088395951E-5</v>
      </c>
      <c r="X46">
        <f t="shared" si="15"/>
        <v>8.3697514796761641E-6</v>
      </c>
      <c r="Y46">
        <f t="shared" si="16"/>
        <v>1.5879539088395951E-7</v>
      </c>
      <c r="Z46">
        <f t="shared" si="17"/>
        <v>7.3509922178358272E-6</v>
      </c>
      <c r="AB46">
        <f t="shared" si="18"/>
        <v>-316.40312836614601</v>
      </c>
      <c r="AC46">
        <f t="shared" si="22"/>
        <v>-282.51806473029922</v>
      </c>
      <c r="AE46">
        <f t="shared" si="2"/>
        <v>0</v>
      </c>
      <c r="AF46">
        <f t="shared" si="25"/>
        <v>0</v>
      </c>
      <c r="AG46">
        <f t="shared" si="25"/>
        <v>-1.8377480544589568E-4</v>
      </c>
      <c r="AH46">
        <f t="shared" si="4"/>
        <v>-0.4184875739838082</v>
      </c>
      <c r="AI46">
        <f t="shared" si="23"/>
        <v>-0.41867134878925411</v>
      </c>
      <c r="AJ46">
        <f t="shared" si="6"/>
        <v>-33.885063635846791</v>
      </c>
      <c r="AK46">
        <f t="shared" si="19"/>
        <v>-22.148218985630223</v>
      </c>
      <c r="AL46">
        <f t="shared" si="7"/>
        <v>-56.451953970266267</v>
      </c>
      <c r="AN46">
        <f t="shared" si="26"/>
        <v>0</v>
      </c>
      <c r="AO46">
        <f t="shared" si="26"/>
        <v>0</v>
      </c>
      <c r="AP46">
        <f t="shared" si="26"/>
        <v>-3.5958812289306769E-6</v>
      </c>
      <c r="AQ46">
        <f t="shared" si="26"/>
        <v>-8.1884543867583887E-3</v>
      </c>
      <c r="AR46">
        <f t="shared" si="26"/>
        <v>-8.1920502679873192E-3</v>
      </c>
      <c r="AS46">
        <f t="shared" si="26"/>
        <v>-0.66302159305038844</v>
      </c>
      <c r="AT46">
        <f t="shared" si="26"/>
        <v>-0.43336933325238047</v>
      </c>
      <c r="AU46">
        <f t="shared" si="24"/>
        <v>-1.1045829765707562</v>
      </c>
      <c r="AW46">
        <v>43</v>
      </c>
      <c r="AX46">
        <f>IF(Z46&gt;0, (R46*SUMPRODUCT(K46:$K$98, X46:$X$98)-K46*$AZ$3)/Z46, 0)</f>
        <v>-38432643.69738023</v>
      </c>
    </row>
    <row r="47" spans="5:50" x14ac:dyDescent="0.25">
      <c r="E47">
        <v>2047</v>
      </c>
      <c r="F47" s="5">
        <v>3.5571999999999999E-2</v>
      </c>
      <c r="G47" s="5">
        <v>7.0000000000000007E-2</v>
      </c>
      <c r="H47" s="5">
        <f t="shared" si="9"/>
        <v>0.12000000000000001</v>
      </c>
      <c r="I47" s="5">
        <f t="shared" si="10"/>
        <v>1.1200000000000001</v>
      </c>
      <c r="J47">
        <f t="shared" si="11"/>
        <v>0.89285714285714279</v>
      </c>
      <c r="K47">
        <f t="shared" si="20"/>
        <v>1.7470339486017828E-2</v>
      </c>
      <c r="L47" s="2">
        <v>44</v>
      </c>
      <c r="M47" s="6">
        <v>0.54097960300000003</v>
      </c>
      <c r="Q47" s="4">
        <f t="shared" si="21"/>
        <v>25</v>
      </c>
      <c r="R47">
        <f t="shared" si="0"/>
        <v>50000</v>
      </c>
      <c r="S47">
        <f t="shared" si="1"/>
        <v>-76423633.462121502</v>
      </c>
      <c r="U47">
        <f t="shared" si="12"/>
        <v>0.54097960300000003</v>
      </c>
      <c r="V47">
        <f t="shared" si="13"/>
        <v>0.01</v>
      </c>
      <c r="W47">
        <f t="shared" si="14"/>
        <v>7.3509922178358272E-6</v>
      </c>
      <c r="X47">
        <f t="shared" si="15"/>
        <v>3.9767368516609156E-6</v>
      </c>
      <c r="Y47">
        <f t="shared" si="16"/>
        <v>7.3509922178358268E-8</v>
      </c>
      <c r="Z47">
        <f t="shared" si="17"/>
        <v>3.3007454439965531E-6</v>
      </c>
      <c r="AB47">
        <f t="shared" si="18"/>
        <v>-282.51806473029922</v>
      </c>
      <c r="AC47">
        <f t="shared" si="22"/>
        <v>-252.25495996376006</v>
      </c>
      <c r="AE47">
        <f t="shared" si="2"/>
        <v>0</v>
      </c>
      <c r="AF47">
        <f t="shared" si="25"/>
        <v>0</v>
      </c>
      <c r="AG47">
        <f t="shared" si="25"/>
        <v>-8.2518636099913829E-5</v>
      </c>
      <c r="AH47">
        <f t="shared" si="4"/>
        <v>-0.19883684258304579</v>
      </c>
      <c r="AI47">
        <f t="shared" si="23"/>
        <v>-0.19891936121914572</v>
      </c>
      <c r="AJ47">
        <f t="shared" si="6"/>
        <v>-30.263104766539158</v>
      </c>
      <c r="AK47">
        <f t="shared" si="19"/>
        <v>-19.776264531120948</v>
      </c>
      <c r="AL47">
        <f t="shared" si="7"/>
        <v>-50.238288658879256</v>
      </c>
      <c r="AN47">
        <f t="shared" si="26"/>
        <v>0</v>
      </c>
      <c r="AO47">
        <f t="shared" si="26"/>
        <v>0</v>
      </c>
      <c r="AP47">
        <f t="shared" si="26"/>
        <v>-1.4416285865886608E-6</v>
      </c>
      <c r="AQ47">
        <f t="shared" si="26"/>
        <v>-3.4737471422536959E-3</v>
      </c>
      <c r="AR47">
        <f t="shared" si="26"/>
        <v>-3.475188770840285E-3</v>
      </c>
      <c r="AS47">
        <f t="shared" si="26"/>
        <v>-0.52870671417236337</v>
      </c>
      <c r="AT47">
        <f t="shared" si="26"/>
        <v>-0.34549805512397613</v>
      </c>
      <c r="AU47">
        <f t="shared" si="24"/>
        <v>-0.87767995806717991</v>
      </c>
      <c r="AW47">
        <v>44</v>
      </c>
      <c r="AX47">
        <f>IF(Z47&gt;0, (R47*SUMPRODUCT(K47:$K$98, X47:$X$98)-K47*$AZ$3)/Z47, 0)</f>
        <v>-76423633.462121502</v>
      </c>
    </row>
    <row r="48" spans="5:50" x14ac:dyDescent="0.25">
      <c r="E48">
        <v>2048</v>
      </c>
      <c r="F48" s="5">
        <v>3.5571999999999999E-2</v>
      </c>
      <c r="G48" s="5">
        <v>7.0000000000000007E-2</v>
      </c>
      <c r="H48" s="5">
        <f t="shared" si="9"/>
        <v>0.12000000000000001</v>
      </c>
      <c r="I48" s="5">
        <f t="shared" si="10"/>
        <v>1.1200000000000001</v>
      </c>
      <c r="J48">
        <f t="shared" si="11"/>
        <v>0.89285714285714279</v>
      </c>
      <c r="K48">
        <f t="shared" si="20"/>
        <v>1.5598517398230203E-2</v>
      </c>
      <c r="L48" s="2">
        <v>45</v>
      </c>
      <c r="M48" s="6">
        <v>0.55513806300000001</v>
      </c>
      <c r="Q48" s="4">
        <f t="shared" si="21"/>
        <v>25</v>
      </c>
      <c r="R48">
        <f t="shared" si="0"/>
        <v>50000</v>
      </c>
      <c r="S48">
        <f t="shared" si="1"/>
        <v>-156914746.52027035</v>
      </c>
      <c r="U48">
        <f t="shared" si="12"/>
        <v>0.55513806300000001</v>
      </c>
      <c r="V48">
        <f t="shared" si="13"/>
        <v>0.01</v>
      </c>
      <c r="W48">
        <f t="shared" si="14"/>
        <v>3.3007454439965531E-6</v>
      </c>
      <c r="X48">
        <f t="shared" si="15"/>
        <v>1.8323694322363214E-6</v>
      </c>
      <c r="Y48">
        <f t="shared" si="16"/>
        <v>3.3007454439965534E-8</v>
      </c>
      <c r="Z48">
        <f t="shared" si="17"/>
        <v>1.4353685573202661E-6</v>
      </c>
      <c r="AB48">
        <f t="shared" si="18"/>
        <v>-252.25495996376006</v>
      </c>
      <c r="AC48">
        <f t="shared" si="22"/>
        <v>-225.23049333507569</v>
      </c>
      <c r="AE48">
        <f t="shared" si="2"/>
        <v>0</v>
      </c>
      <c r="AF48">
        <f t="shared" si="25"/>
        <v>0</v>
      </c>
      <c r="AG48">
        <f t="shared" si="25"/>
        <v>-3.5884213933006656E-5</v>
      </c>
      <c r="AH48">
        <f t="shared" si="4"/>
        <v>-9.1618471611816077E-2</v>
      </c>
      <c r="AI48">
        <f t="shared" si="23"/>
        <v>-9.1654355825749087E-2</v>
      </c>
      <c r="AJ48">
        <f t="shared" si="6"/>
        <v>-27.024466628684365</v>
      </c>
      <c r="AK48">
        <f t="shared" si="19"/>
        <v>-17.657847197463205</v>
      </c>
      <c r="AL48">
        <f t="shared" si="7"/>
        <v>-44.773968181973316</v>
      </c>
      <c r="AN48">
        <f t="shared" si="26"/>
        <v>0</v>
      </c>
      <c r="AO48">
        <f t="shared" si="26"/>
        <v>0</v>
      </c>
      <c r="AP48">
        <f t="shared" si="26"/>
        <v>-5.5974053535581894E-7</v>
      </c>
      <c r="AQ48">
        <f t="shared" si="26"/>
        <v>-1.429112323436173E-3</v>
      </c>
      <c r="AR48">
        <f t="shared" si="26"/>
        <v>-1.4296720639715289E-3</v>
      </c>
      <c r="AS48">
        <f t="shared" si="26"/>
        <v>-0.42154161288542458</v>
      </c>
      <c r="AT48">
        <f t="shared" si="26"/>
        <v>-0.27543623672492024</v>
      </c>
      <c r="AU48">
        <f t="shared" si="24"/>
        <v>-0.6984075216743163</v>
      </c>
      <c r="AW48">
        <v>45</v>
      </c>
      <c r="AX48">
        <f>IF(Z48&gt;0, (R48*SUMPRODUCT(K48:$K$98, X48:$X$98)-K48*$AZ$3)/Z48, 0)</f>
        <v>-156914746.52027035</v>
      </c>
    </row>
    <row r="49" spans="5:50" x14ac:dyDescent="0.25">
      <c r="E49">
        <v>2049</v>
      </c>
      <c r="F49" s="5">
        <v>3.5571999999999999E-2</v>
      </c>
      <c r="G49" s="5">
        <v>7.0000000000000007E-2</v>
      </c>
      <c r="H49" s="5">
        <f t="shared" si="9"/>
        <v>0.12000000000000001</v>
      </c>
      <c r="I49" s="5">
        <f t="shared" si="10"/>
        <v>1.1200000000000001</v>
      </c>
      <c r="J49">
        <f t="shared" si="11"/>
        <v>0.89285714285714279</v>
      </c>
      <c r="K49">
        <f t="shared" si="20"/>
        <v>1.3927247676991251E-2</v>
      </c>
      <c r="L49" s="2">
        <v>46</v>
      </c>
      <c r="M49" s="6">
        <v>0.569934367</v>
      </c>
      <c r="Q49" s="4">
        <f t="shared" si="21"/>
        <v>25</v>
      </c>
      <c r="R49">
        <f t="shared" si="0"/>
        <v>50000</v>
      </c>
      <c r="S49">
        <f t="shared" si="1"/>
        <v>-333527101.43997824</v>
      </c>
      <c r="U49">
        <f t="shared" si="12"/>
        <v>0.569934367</v>
      </c>
      <c r="V49">
        <f t="shared" si="13"/>
        <v>0.01</v>
      </c>
      <c r="W49">
        <f t="shared" si="14"/>
        <v>1.4353685573202661E-6</v>
      </c>
      <c r="X49">
        <f t="shared" si="15"/>
        <v>8.1806587012802905E-7</v>
      </c>
      <c r="Y49">
        <f t="shared" si="16"/>
        <v>1.4353685573202662E-8</v>
      </c>
      <c r="Z49">
        <f t="shared" si="17"/>
        <v>6.029490016190344E-7</v>
      </c>
      <c r="AB49">
        <f t="shared" si="18"/>
        <v>-225.23049333507569</v>
      </c>
      <c r="AC49">
        <f t="shared" si="22"/>
        <v>-201.09983282612529</v>
      </c>
      <c r="AE49">
        <f t="shared" si="2"/>
        <v>0</v>
      </c>
      <c r="AF49">
        <f t="shared" si="25"/>
        <v>0</v>
      </c>
      <c r="AG49">
        <f t="shared" si="25"/>
        <v>-1.507372504047586E-5</v>
      </c>
      <c r="AH49">
        <f t="shared" si="4"/>
        <v>-4.0903293506401456E-2</v>
      </c>
      <c r="AI49">
        <f t="shared" si="23"/>
        <v>-4.0918367231441932E-2</v>
      </c>
      <c r="AJ49">
        <f t="shared" si="6"/>
        <v>-24.130660508950399</v>
      </c>
      <c r="AK49">
        <f t="shared" si="19"/>
        <v>-15.7661345334553</v>
      </c>
      <c r="AL49">
        <f t="shared" si="7"/>
        <v>-39.937713409637141</v>
      </c>
      <c r="AN49">
        <f t="shared" si="26"/>
        <v>0</v>
      </c>
      <c r="AO49">
        <f t="shared" si="26"/>
        <v>0</v>
      </c>
      <c r="AP49">
        <f t="shared" si="26"/>
        <v>-2.0993550205357229E-7</v>
      </c>
      <c r="AQ49">
        <f t="shared" si="26"/>
        <v>-5.69670299468321E-4</v>
      </c>
      <c r="AR49">
        <f t="shared" si="26"/>
        <v>-5.6988023497037458E-4</v>
      </c>
      <c r="AS49">
        <f t="shared" si="26"/>
        <v>-0.33607368551754396</v>
      </c>
      <c r="AT49">
        <f t="shared" si="26"/>
        <v>-0.21957886055619688</v>
      </c>
      <c r="AU49">
        <f t="shared" si="24"/>
        <v>-0.55622242630871122</v>
      </c>
      <c r="AW49">
        <v>46</v>
      </c>
      <c r="AX49">
        <f>IF(Z49&gt;0, (R49*SUMPRODUCT(K49:$K$98, X49:$X$98)-K49*$AZ$3)/Z49, 0)</f>
        <v>-333527101.43997824</v>
      </c>
    </row>
    <row r="50" spans="5:50" x14ac:dyDescent="0.25">
      <c r="E50">
        <v>2050</v>
      </c>
      <c r="F50" s="5">
        <v>3.5571999999999999E-2</v>
      </c>
      <c r="G50" s="5">
        <v>7.0000000000000007E-2</v>
      </c>
      <c r="H50" s="5">
        <f t="shared" si="9"/>
        <v>0.12000000000000001</v>
      </c>
      <c r="I50" s="5">
        <f t="shared" si="10"/>
        <v>1.1200000000000001</v>
      </c>
      <c r="J50">
        <f t="shared" si="11"/>
        <v>0.89285714285714279</v>
      </c>
      <c r="K50">
        <f t="shared" si="20"/>
        <v>1.2435042568742187E-2</v>
      </c>
      <c r="L50" s="2">
        <v>47</v>
      </c>
      <c r="M50" s="6">
        <v>0.58483052300000005</v>
      </c>
      <c r="Q50" s="4">
        <f t="shared" si="21"/>
        <v>25</v>
      </c>
      <c r="R50">
        <f t="shared" si="0"/>
        <v>50000</v>
      </c>
      <c r="S50">
        <f t="shared" si="1"/>
        <v>-734983393.73850965</v>
      </c>
      <c r="U50">
        <f t="shared" si="12"/>
        <v>0.58483052300000005</v>
      </c>
      <c r="V50">
        <f t="shared" si="13"/>
        <v>0.01</v>
      </c>
      <c r="W50">
        <f t="shared" si="14"/>
        <v>6.029490016190344E-7</v>
      </c>
      <c r="X50">
        <f t="shared" si="15"/>
        <v>3.5262297995918778E-7</v>
      </c>
      <c r="Y50">
        <f t="shared" si="16"/>
        <v>6.0294900161903445E-9</v>
      </c>
      <c r="Z50">
        <f t="shared" si="17"/>
        <v>2.4429653164365626E-7</v>
      </c>
      <c r="AB50">
        <f t="shared" si="18"/>
        <v>-201.09983282612529</v>
      </c>
      <c r="AC50">
        <f t="shared" si="22"/>
        <v>-179.55389390600169</v>
      </c>
      <c r="AE50">
        <f t="shared" si="2"/>
        <v>0</v>
      </c>
      <c r="AF50">
        <f t="shared" si="25"/>
        <v>0</v>
      </c>
      <c r="AG50">
        <f t="shared" si="25"/>
        <v>-6.1074132910914061E-6</v>
      </c>
      <c r="AH50">
        <f t="shared" si="4"/>
        <v>-1.7631148997959388E-2</v>
      </c>
      <c r="AI50">
        <f t="shared" si="23"/>
        <v>-1.7637256411250479E-2</v>
      </c>
      <c r="AJ50">
        <f t="shared" si="6"/>
        <v>-21.545938920123604</v>
      </c>
      <c r="AK50">
        <f t="shared" si="19"/>
        <v>-14.076988297828771</v>
      </c>
      <c r="AL50">
        <f t="shared" si="7"/>
        <v>-35.640564474363629</v>
      </c>
      <c r="AN50">
        <f t="shared" si="26"/>
        <v>0</v>
      </c>
      <c r="AO50">
        <f t="shared" si="26"/>
        <v>0</v>
      </c>
      <c r="AP50">
        <f t="shared" si="26"/>
        <v>-7.5945944259623453E-8</v>
      </c>
      <c r="AQ50">
        <f t="shared" si="26"/>
        <v>-2.1924408832546115E-4</v>
      </c>
      <c r="AR50">
        <f t="shared" si="26"/>
        <v>-2.1932003426972078E-4</v>
      </c>
      <c r="AS50">
        <f t="shared" si="26"/>
        <v>-0.26792466765525608</v>
      </c>
      <c r="AT50">
        <f t="shared" si="26"/>
        <v>-0.17504794872318641</v>
      </c>
      <c r="AU50">
        <f t="shared" si="24"/>
        <v>-0.44319193641271226</v>
      </c>
      <c r="AW50">
        <v>47</v>
      </c>
      <c r="AX50">
        <f>IF(Z50&gt;0, (R50*SUMPRODUCT(K50:$K$98, X50:$X$98)-K50*$AZ$3)/Z50, 0)</f>
        <v>-734983393.73850965</v>
      </c>
    </row>
    <row r="51" spans="5:50" x14ac:dyDescent="0.25">
      <c r="E51">
        <v>2051</v>
      </c>
      <c r="F51" s="5">
        <v>3.5571999999999999E-2</v>
      </c>
      <c r="G51" s="5">
        <v>7.0000000000000007E-2</v>
      </c>
      <c r="H51" s="5">
        <f t="shared" si="9"/>
        <v>0.12000000000000001</v>
      </c>
      <c r="I51" s="5">
        <f t="shared" si="10"/>
        <v>1.1200000000000001</v>
      </c>
      <c r="J51">
        <f t="shared" si="11"/>
        <v>0.89285714285714279</v>
      </c>
      <c r="K51">
        <f t="shared" si="20"/>
        <v>1.1102716579234095E-2</v>
      </c>
      <c r="L51" s="2">
        <v>48</v>
      </c>
      <c r="M51" s="6">
        <v>0.59948279800000004</v>
      </c>
      <c r="Q51" s="4">
        <f t="shared" si="21"/>
        <v>25</v>
      </c>
      <c r="R51">
        <f t="shared" si="0"/>
        <v>50000</v>
      </c>
      <c r="S51">
        <f t="shared" si="1"/>
        <v>-1680427689.350708</v>
      </c>
      <c r="U51">
        <f t="shared" si="12"/>
        <v>0.59948279800000004</v>
      </c>
      <c r="V51">
        <f t="shared" si="13"/>
        <v>0.01</v>
      </c>
      <c r="W51">
        <f t="shared" si="14"/>
        <v>2.4429653164365626E-7</v>
      </c>
      <c r="X51">
        <f t="shared" si="15"/>
        <v>1.4645156833143461E-7</v>
      </c>
      <c r="Y51">
        <f t="shared" si="16"/>
        <v>2.4429653164365627E-9</v>
      </c>
      <c r="Z51">
        <f t="shared" si="17"/>
        <v>9.5401997995785087E-8</v>
      </c>
      <c r="AB51">
        <f t="shared" si="18"/>
        <v>-179.55389390600169</v>
      </c>
      <c r="AC51">
        <f t="shared" si="22"/>
        <v>-160.316159051498</v>
      </c>
      <c r="AE51">
        <f t="shared" si="2"/>
        <v>0</v>
      </c>
      <c r="AF51">
        <f t="shared" si="25"/>
        <v>0</v>
      </c>
      <c r="AG51">
        <f t="shared" si="25"/>
        <v>-2.3850499498946272E-6</v>
      </c>
      <c r="AH51">
        <f t="shared" si="4"/>
        <v>-7.3225784165717308E-3</v>
      </c>
      <c r="AI51">
        <f t="shared" si="23"/>
        <v>-7.3249634665216255E-3</v>
      </c>
      <c r="AJ51">
        <f t="shared" si="6"/>
        <v>-19.237734854503685</v>
      </c>
      <c r="AK51">
        <f t="shared" si="19"/>
        <v>-12.568772573420119</v>
      </c>
      <c r="AL51">
        <f t="shared" si="7"/>
        <v>-31.813832391390328</v>
      </c>
      <c r="AN51">
        <f t="shared" si="26"/>
        <v>0</v>
      </c>
      <c r="AO51">
        <f t="shared" si="26"/>
        <v>0</v>
      </c>
      <c r="AP51">
        <f t="shared" si="26"/>
        <v>-2.6480533620996525E-8</v>
      </c>
      <c r="AQ51">
        <f t="shared" si="26"/>
        <v>-8.1300512788412709E-5</v>
      </c>
      <c r="AR51">
        <f t="shared" si="26"/>
        <v>-8.1326993322033704E-5</v>
      </c>
      <c r="AS51">
        <f t="shared" si="26"/>
        <v>-0.21359111771600767</v>
      </c>
      <c r="AT51">
        <f t="shared" si="26"/>
        <v>-0.13954751963153433</v>
      </c>
      <c r="AU51">
        <f t="shared" si="24"/>
        <v>-0.35321996434086406</v>
      </c>
      <c r="AW51">
        <v>48</v>
      </c>
      <c r="AX51">
        <f>IF(Z51&gt;0, (R51*SUMPRODUCT(K51:$K$98, X51:$X$98)-K51*$AZ$3)/Z51, 0)</f>
        <v>-1680427689.350708</v>
      </c>
    </row>
    <row r="52" spans="5:50" x14ac:dyDescent="0.25">
      <c r="E52">
        <v>2052</v>
      </c>
      <c r="F52" s="5">
        <v>3.5571999999999999E-2</v>
      </c>
      <c r="G52" s="5">
        <v>7.0000000000000007E-2</v>
      </c>
      <c r="H52" s="5">
        <f t="shared" si="9"/>
        <v>0.12000000000000001</v>
      </c>
      <c r="I52" s="5">
        <f t="shared" si="10"/>
        <v>1.1200000000000001</v>
      </c>
      <c r="J52">
        <f t="shared" si="11"/>
        <v>0.89285714285714279</v>
      </c>
      <c r="K52">
        <f t="shared" si="20"/>
        <v>9.9131398028875842E-3</v>
      </c>
      <c r="L52" s="2">
        <v>49</v>
      </c>
      <c r="M52" s="6">
        <v>0.61448546299999995</v>
      </c>
      <c r="Q52" s="4">
        <f t="shared" si="21"/>
        <v>25</v>
      </c>
      <c r="R52">
        <f t="shared" si="0"/>
        <v>50000</v>
      </c>
      <c r="S52">
        <f t="shared" si="1"/>
        <v>-3995537933.5445561</v>
      </c>
      <c r="U52">
        <f t="shared" si="12"/>
        <v>0.61448546299999995</v>
      </c>
      <c r="V52">
        <f t="shared" si="13"/>
        <v>0.01</v>
      </c>
      <c r="W52">
        <f t="shared" si="14"/>
        <v>9.5401997995785087E-8</v>
      </c>
      <c r="X52">
        <f t="shared" si="15"/>
        <v>5.8623140909565068E-8</v>
      </c>
      <c r="Y52">
        <f t="shared" si="16"/>
        <v>9.540199799578509E-10</v>
      </c>
      <c r="Z52">
        <f t="shared" si="17"/>
        <v>3.5824837106262165E-8</v>
      </c>
      <c r="AB52">
        <f t="shared" si="18"/>
        <v>-160.316159051498</v>
      </c>
      <c r="AC52">
        <f t="shared" si="22"/>
        <v>-143.13949562112506</v>
      </c>
      <c r="AE52">
        <f t="shared" si="2"/>
        <v>0</v>
      </c>
      <c r="AF52">
        <f t="shared" si="25"/>
        <v>0</v>
      </c>
      <c r="AG52">
        <f t="shared" si="25"/>
        <v>-8.9562092765655413E-7</v>
      </c>
      <c r="AH52">
        <f t="shared" si="4"/>
        <v>-2.9311570454782533E-3</v>
      </c>
      <c r="AI52">
        <f t="shared" si="23"/>
        <v>-2.9320526664059097E-3</v>
      </c>
      <c r="AJ52">
        <f t="shared" si="6"/>
        <v>-17.17666343037294</v>
      </c>
      <c r="AK52">
        <f t="shared" si="19"/>
        <v>-11.222131133604861</v>
      </c>
      <c r="AL52">
        <f t="shared" si="7"/>
        <v>-28.401726616644208</v>
      </c>
      <c r="AN52">
        <f t="shared" si="26"/>
        <v>0</v>
      </c>
      <c r="AO52">
        <f t="shared" si="26"/>
        <v>0</v>
      </c>
      <c r="AP52">
        <f t="shared" si="26"/>
        <v>-8.8784154662512877E-9</v>
      </c>
      <c r="AQ52">
        <f t="shared" si="26"/>
        <v>-2.9056969576044846E-5</v>
      </c>
      <c r="AR52">
        <f t="shared" si="26"/>
        <v>-2.9065847991511097E-5</v>
      </c>
      <c r="AS52">
        <f t="shared" si="26"/>
        <v>-0.17027466593243359</v>
      </c>
      <c r="AT52">
        <f t="shared" si="26"/>
        <v>-0.11124655481376232</v>
      </c>
      <c r="AU52">
        <f t="shared" si="24"/>
        <v>-0.2815502865941874</v>
      </c>
      <c r="AW52">
        <v>49</v>
      </c>
      <c r="AX52">
        <f>IF(Z52&gt;0, (R52*SUMPRODUCT(K52:$K$98, X52:$X$98)-K52*$AZ$3)/Z52, 0)</f>
        <v>-3995537933.5445561</v>
      </c>
    </row>
    <row r="53" spans="5:50" x14ac:dyDescent="0.25">
      <c r="E53">
        <v>2053</v>
      </c>
      <c r="F53" s="5">
        <v>3.5571999999999999E-2</v>
      </c>
      <c r="G53" s="5">
        <v>7.0000000000000007E-2</v>
      </c>
      <c r="H53" s="5">
        <f t="shared" si="9"/>
        <v>0.12000000000000001</v>
      </c>
      <c r="I53" s="5">
        <f t="shared" si="10"/>
        <v>1.1200000000000001</v>
      </c>
      <c r="J53">
        <f t="shared" si="11"/>
        <v>0.89285714285714279</v>
      </c>
      <c r="K53">
        <f t="shared" si="20"/>
        <v>8.8510176811496272E-3</v>
      </c>
      <c r="L53" s="2">
        <v>50</v>
      </c>
      <c r="M53" s="6">
        <v>0.62975077099999999</v>
      </c>
      <c r="Q53" s="4">
        <f t="shared" si="21"/>
        <v>25</v>
      </c>
      <c r="R53">
        <f t="shared" si="0"/>
        <v>50000</v>
      </c>
      <c r="S53">
        <f t="shared" si="1"/>
        <v>-9902714499.9195938</v>
      </c>
      <c r="U53">
        <f t="shared" si="12"/>
        <v>0.62975077099999999</v>
      </c>
      <c r="V53">
        <f t="shared" si="13"/>
        <v>0.01</v>
      </c>
      <c r="W53">
        <f t="shared" si="14"/>
        <v>3.5824837106262165E-8</v>
      </c>
      <c r="X53">
        <f t="shared" si="15"/>
        <v>2.2560718788618007E-8</v>
      </c>
      <c r="Y53">
        <f t="shared" si="16"/>
        <v>3.5824837106262166E-10</v>
      </c>
      <c r="Z53">
        <f t="shared" si="17"/>
        <v>1.2905869946581536E-8</v>
      </c>
      <c r="AB53">
        <f t="shared" si="18"/>
        <v>-143.13949562112506</v>
      </c>
      <c r="AC53">
        <f t="shared" si="22"/>
        <v>-127.80314545408949</v>
      </c>
      <c r="AE53">
        <f t="shared" si="2"/>
        <v>0</v>
      </c>
      <c r="AF53">
        <f t="shared" si="25"/>
        <v>0</v>
      </c>
      <c r="AG53">
        <f t="shared" si="25"/>
        <v>-3.2264674866453838E-7</v>
      </c>
      <c r="AH53">
        <f t="shared" si="4"/>
        <v>-1.1280359394309004E-3</v>
      </c>
      <c r="AI53">
        <f t="shared" si="23"/>
        <v>-1.1283585861795648E-3</v>
      </c>
      <c r="AJ53">
        <f t="shared" si="6"/>
        <v>-15.336350167035576</v>
      </c>
      <c r="AK53">
        <f t="shared" si="19"/>
        <v>-10.019764693478756</v>
      </c>
      <c r="AL53">
        <f t="shared" si="7"/>
        <v>-25.357243219100511</v>
      </c>
      <c r="AN53">
        <f t="shared" si="26"/>
        <v>0</v>
      </c>
      <c r="AO53">
        <f t="shared" si="26"/>
        <v>0</v>
      </c>
      <c r="AP53">
        <f t="shared" si="26"/>
        <v>-2.8557520771952691E-9</v>
      </c>
      <c r="AQ53">
        <f t="shared" si="26"/>
        <v>-9.9842660448751285E-6</v>
      </c>
      <c r="AR53">
        <f t="shared" si="26"/>
        <v>-9.9871217969523246E-6</v>
      </c>
      <c r="AS53">
        <f t="shared" si="26"/>
        <v>-0.13574230649273392</v>
      </c>
      <c r="AT53">
        <f t="shared" si="26"/>
        <v>-8.8685114462939238E-2</v>
      </c>
      <c r="AU53">
        <f t="shared" si="24"/>
        <v>-0.22443740807747012</v>
      </c>
      <c r="AW53">
        <v>50</v>
      </c>
      <c r="AX53">
        <f>IF(Z53&gt;0, (R53*SUMPRODUCT(K53:$K$98, X53:$X$98)-K53*$AZ$3)/Z53, 0)</f>
        <v>-9902714499.9195938</v>
      </c>
    </row>
    <row r="54" spans="5:50" x14ac:dyDescent="0.25">
      <c r="E54">
        <v>2054</v>
      </c>
      <c r="F54" s="5">
        <v>3.5571999999999999E-2</v>
      </c>
      <c r="G54" s="5">
        <v>7.0000000000000007E-2</v>
      </c>
      <c r="H54" s="5">
        <f t="shared" si="9"/>
        <v>0.12000000000000001</v>
      </c>
      <c r="I54" s="5">
        <f t="shared" si="10"/>
        <v>1.1200000000000001</v>
      </c>
      <c r="J54">
        <f t="shared" si="11"/>
        <v>0.89285714285714279</v>
      </c>
      <c r="K54">
        <f t="shared" si="20"/>
        <v>7.9026943581693102E-3</v>
      </c>
      <c r="L54" s="2">
        <v>51</v>
      </c>
      <c r="M54" s="6">
        <v>0.64518007799999999</v>
      </c>
      <c r="Q54" s="4">
        <f t="shared" si="21"/>
        <v>25</v>
      </c>
      <c r="R54">
        <f t="shared" si="0"/>
        <v>50000</v>
      </c>
      <c r="S54">
        <f t="shared" si="1"/>
        <v>-25641528989.532429</v>
      </c>
      <c r="U54">
        <f t="shared" si="12"/>
        <v>0.64518007799999999</v>
      </c>
      <c r="V54">
        <f t="shared" si="13"/>
        <v>0.01</v>
      </c>
      <c r="W54">
        <f t="shared" si="14"/>
        <v>1.2905869946581536E-8</v>
      </c>
      <c r="X54">
        <f t="shared" si="15"/>
        <v>8.3266101787933313E-9</v>
      </c>
      <c r="Y54">
        <f t="shared" si="16"/>
        <v>1.2905869946581536E-10</v>
      </c>
      <c r="Z54">
        <f t="shared" si="17"/>
        <v>4.4502010683223894E-9</v>
      </c>
      <c r="AB54">
        <f t="shared" si="18"/>
        <v>-127.80314545408949</v>
      </c>
      <c r="AC54">
        <f t="shared" si="22"/>
        <v>-114.10995970263673</v>
      </c>
      <c r="AE54">
        <f t="shared" si="2"/>
        <v>0</v>
      </c>
      <c r="AF54">
        <f t="shared" si="25"/>
        <v>0</v>
      </c>
      <c r="AG54">
        <f t="shared" si="25"/>
        <v>-1.1125502670805974E-7</v>
      </c>
      <c r="AH54">
        <f t="shared" si="4"/>
        <v>-4.1633050893966658E-4</v>
      </c>
      <c r="AI54">
        <f t="shared" si="23"/>
        <v>-4.1644176396637462E-4</v>
      </c>
      <c r="AJ54">
        <f t="shared" si="6"/>
        <v>-13.693185751452759</v>
      </c>
      <c r="AK54">
        <f t="shared" si="19"/>
        <v>-8.9462201817862645</v>
      </c>
      <c r="AL54">
        <f t="shared" si="7"/>
        <v>-22.639822375002993</v>
      </c>
      <c r="AN54">
        <f t="shared" si="26"/>
        <v>0</v>
      </c>
      <c r="AO54">
        <f t="shared" si="26"/>
        <v>0</v>
      </c>
      <c r="AP54">
        <f t="shared" si="26"/>
        <v>-8.7921447188375957E-10</v>
      </c>
      <c r="AQ54">
        <f t="shared" si="26"/>
        <v>-3.2901327641312608E-6</v>
      </c>
      <c r="AR54">
        <f t="shared" si="26"/>
        <v>-3.2910119786031442E-6</v>
      </c>
      <c r="AS54">
        <f t="shared" si="26"/>
        <v>-0.1082130617833701</v>
      </c>
      <c r="AT54">
        <f t="shared" si="26"/>
        <v>-7.0699243757542732E-2</v>
      </c>
      <c r="AU54">
        <f t="shared" si="24"/>
        <v>-0.17891559655289146</v>
      </c>
      <c r="AW54">
        <v>51</v>
      </c>
      <c r="AX54">
        <f>IF(Z54&gt;0, (R54*SUMPRODUCT(K54:$K$98, X54:$X$98)-K54*$AZ$3)/Z54, 0)</f>
        <v>-25641528989.532429</v>
      </c>
    </row>
    <row r="55" spans="5:50" x14ac:dyDescent="0.25">
      <c r="E55">
        <v>2055</v>
      </c>
      <c r="F55" s="5">
        <v>3.5571999999999999E-2</v>
      </c>
      <c r="G55" s="5">
        <v>7.0000000000000007E-2</v>
      </c>
      <c r="H55" s="5">
        <f t="shared" si="9"/>
        <v>0.12000000000000001</v>
      </c>
      <c r="I55" s="5">
        <f t="shared" si="10"/>
        <v>1.1200000000000001</v>
      </c>
      <c r="J55">
        <f t="shared" si="11"/>
        <v>0.89285714285714279</v>
      </c>
      <c r="K55">
        <f t="shared" si="20"/>
        <v>7.0559771055083119E-3</v>
      </c>
      <c r="L55" s="2">
        <v>52</v>
      </c>
      <c r="M55" s="6">
        <v>0.66067595400000001</v>
      </c>
      <c r="Q55" s="4">
        <f t="shared" si="21"/>
        <v>25</v>
      </c>
      <c r="R55">
        <f t="shared" si="0"/>
        <v>50000</v>
      </c>
      <c r="S55">
        <f t="shared" si="1"/>
        <v>-69518831724.673447</v>
      </c>
      <c r="U55">
        <f t="shared" si="12"/>
        <v>0.66067595400000001</v>
      </c>
      <c r="V55">
        <f t="shared" si="13"/>
        <v>0.01</v>
      </c>
      <c r="W55">
        <f t="shared" si="14"/>
        <v>4.4502010683223894E-9</v>
      </c>
      <c r="X55">
        <f t="shared" si="15"/>
        <v>2.9401408363057139E-9</v>
      </c>
      <c r="Y55">
        <f t="shared" si="16"/>
        <v>4.4502010683223894E-11</v>
      </c>
      <c r="Z55">
        <f t="shared" si="17"/>
        <v>1.4655582213334515E-9</v>
      </c>
      <c r="AB55">
        <f t="shared" si="18"/>
        <v>-114.10995970263673</v>
      </c>
      <c r="AC55">
        <f t="shared" si="22"/>
        <v>-101.88389537159193</v>
      </c>
      <c r="AE55">
        <f t="shared" si="2"/>
        <v>0</v>
      </c>
      <c r="AF55">
        <f t="shared" si="25"/>
        <v>0</v>
      </c>
      <c r="AG55">
        <f t="shared" si="25"/>
        <v>-3.6638955533336291E-8</v>
      </c>
      <c r="AH55">
        <f t="shared" si="4"/>
        <v>-1.4700704181528569E-4</v>
      </c>
      <c r="AI55">
        <f t="shared" si="23"/>
        <v>-1.4704368077081902E-4</v>
      </c>
      <c r="AJ55">
        <f t="shared" si="6"/>
        <v>-12.226064331044796</v>
      </c>
      <c r="AK55">
        <f t="shared" si="19"/>
        <v>-7.9876971791845719</v>
      </c>
      <c r="AL55">
        <f t="shared" si="7"/>
        <v>-20.213908553910137</v>
      </c>
      <c r="AN55">
        <f t="shared" si="26"/>
        <v>0</v>
      </c>
      <c r="AO55">
        <f t="shared" si="26"/>
        <v>0</v>
      </c>
      <c r="AP55">
        <f t="shared" si="26"/>
        <v>-2.5852363141295796E-10</v>
      </c>
      <c r="AQ55">
        <f t="shared" si="26"/>
        <v>-1.037278321397159E-6</v>
      </c>
      <c r="AR55">
        <f t="shared" si="26"/>
        <v>-1.0375368450285719E-6</v>
      </c>
      <c r="AS55">
        <f t="shared" si="26"/>
        <v>-8.6266830010323869E-2</v>
      </c>
      <c r="AT55">
        <f t="shared" si="26"/>
        <v>-5.6361008422059662E-2</v>
      </c>
      <c r="AU55">
        <f t="shared" si="24"/>
        <v>-0.14262887596922855</v>
      </c>
      <c r="AW55">
        <v>52</v>
      </c>
      <c r="AX55">
        <f>IF(Z55&gt;0, (R55*SUMPRODUCT(K55:$K$98, X55:$X$98)-K55*$AZ$3)/Z55, 0)</f>
        <v>-69518831724.673447</v>
      </c>
    </row>
    <row r="56" spans="5:50" x14ac:dyDescent="0.25">
      <c r="E56">
        <v>2056</v>
      </c>
      <c r="F56" s="5">
        <v>3.5571999999999999E-2</v>
      </c>
      <c r="G56" s="5">
        <v>7.0000000000000007E-2</v>
      </c>
      <c r="H56" s="5">
        <f t="shared" si="9"/>
        <v>0.12000000000000001</v>
      </c>
      <c r="I56" s="5">
        <f t="shared" si="10"/>
        <v>1.1200000000000001</v>
      </c>
      <c r="J56">
        <f t="shared" si="11"/>
        <v>0.89285714285714279</v>
      </c>
      <c r="K56">
        <f t="shared" si="20"/>
        <v>6.2999795584895634E-3</v>
      </c>
      <c r="L56" s="2">
        <v>53</v>
      </c>
      <c r="M56" s="6">
        <v>0.67625413199999995</v>
      </c>
      <c r="Q56" s="4">
        <f t="shared" si="21"/>
        <v>25</v>
      </c>
      <c r="R56">
        <f t="shared" si="0"/>
        <v>50000</v>
      </c>
      <c r="S56">
        <f t="shared" si="1"/>
        <v>-197836505271.99078</v>
      </c>
      <c r="U56">
        <f t="shared" si="12"/>
        <v>0.67625413199999995</v>
      </c>
      <c r="V56">
        <f t="shared" si="13"/>
        <v>0.01</v>
      </c>
      <c r="W56">
        <f t="shared" si="14"/>
        <v>1.4655582213334515E-9</v>
      </c>
      <c r="X56">
        <f t="shared" si="15"/>
        <v>9.9108980286331699E-10</v>
      </c>
      <c r="Y56">
        <f t="shared" si="16"/>
        <v>1.4655582213334517E-11</v>
      </c>
      <c r="Z56">
        <f t="shared" si="17"/>
        <v>4.5981283625680003E-10</v>
      </c>
      <c r="AB56">
        <f t="shared" si="18"/>
        <v>-101.88389537159193</v>
      </c>
      <c r="AC56">
        <f t="shared" si="22"/>
        <v>-90.967764604247449</v>
      </c>
      <c r="AE56">
        <f t="shared" si="2"/>
        <v>0</v>
      </c>
      <c r="AF56">
        <f t="shared" si="25"/>
        <v>0</v>
      </c>
      <c r="AG56">
        <f t="shared" si="25"/>
        <v>-1.1495320906420001E-8</v>
      </c>
      <c r="AH56">
        <f t="shared" si="4"/>
        <v>-4.9554490143165848E-5</v>
      </c>
      <c r="AI56">
        <f t="shared" si="23"/>
        <v>-4.9565985464072267E-5</v>
      </c>
      <c r="AJ56">
        <f t="shared" si="6"/>
        <v>-10.916130767344484</v>
      </c>
      <c r="AK56">
        <f t="shared" si="19"/>
        <v>-7.1318726760114357</v>
      </c>
      <c r="AL56">
        <f t="shared" si="7"/>
        <v>-18.048053009341384</v>
      </c>
      <c r="AN56">
        <f t="shared" si="26"/>
        <v>0</v>
      </c>
      <c r="AO56">
        <f t="shared" si="26"/>
        <v>0</v>
      </c>
      <c r="AP56">
        <f t="shared" si="26"/>
        <v>-7.2420286728723725E-11</v>
      </c>
      <c r="AQ56">
        <f t="shared" si="26"/>
        <v>-3.1219227493331742E-7</v>
      </c>
      <c r="AR56">
        <f t="shared" si="26"/>
        <v>-3.1226469522004614E-7</v>
      </c>
      <c r="AS56">
        <f t="shared" si="26"/>
        <v>-6.8771400692069246E-2</v>
      </c>
      <c r="AT56">
        <f t="shared" si="26"/>
        <v>-4.4930652072622305E-2</v>
      </c>
      <c r="AU56">
        <f t="shared" si="24"/>
        <v>-0.11370236502938677</v>
      </c>
      <c r="AW56">
        <v>53</v>
      </c>
      <c r="AX56">
        <f>IF(Z56&gt;0, (R56*SUMPRODUCT(K56:$K$98, X56:$X$98)-K56*$AZ$3)/Z56, 0)</f>
        <v>-197836505271.99078</v>
      </c>
    </row>
    <row r="57" spans="5:50" x14ac:dyDescent="0.25">
      <c r="E57">
        <v>2057</v>
      </c>
      <c r="F57" s="5">
        <v>3.5571999999999999E-2</v>
      </c>
      <c r="G57" s="5">
        <v>7.0000000000000007E-2</v>
      </c>
      <c r="H57" s="5">
        <f t="shared" si="9"/>
        <v>0.12000000000000001</v>
      </c>
      <c r="I57" s="5">
        <f t="shared" si="10"/>
        <v>1.1200000000000001</v>
      </c>
      <c r="J57">
        <f t="shared" si="11"/>
        <v>0.89285714285714279</v>
      </c>
      <c r="K57">
        <f t="shared" si="20"/>
        <v>5.6249817486513955E-3</v>
      </c>
      <c r="L57" s="2">
        <v>54</v>
      </c>
      <c r="M57" s="6">
        <v>0.69194305599999995</v>
      </c>
      <c r="Q57" s="4">
        <f t="shared" si="21"/>
        <v>25</v>
      </c>
      <c r="R57">
        <f t="shared" si="0"/>
        <v>50000</v>
      </c>
      <c r="S57">
        <f t="shared" si="1"/>
        <v>-592637551258.50854</v>
      </c>
      <c r="U57">
        <f t="shared" si="12"/>
        <v>0.69194305599999995</v>
      </c>
      <c r="V57">
        <f t="shared" si="13"/>
        <v>0.01</v>
      </c>
      <c r="W57">
        <f t="shared" si="14"/>
        <v>4.5981283625680003E-10</v>
      </c>
      <c r="X57">
        <f t="shared" si="15"/>
        <v>3.1816429910755777E-10</v>
      </c>
      <c r="Y57">
        <f t="shared" si="16"/>
        <v>4.5981283625680006E-12</v>
      </c>
      <c r="Z57">
        <f t="shared" si="17"/>
        <v>1.3705040878667426E-10</v>
      </c>
      <c r="AB57">
        <f t="shared" si="18"/>
        <v>-90.967764604247449</v>
      </c>
      <c r="AC57">
        <f t="shared" si="22"/>
        <v>-81.221218662312211</v>
      </c>
      <c r="AE57">
        <f t="shared" si="2"/>
        <v>0</v>
      </c>
      <c r="AF57">
        <f t="shared" si="25"/>
        <v>0</v>
      </c>
      <c r="AG57">
        <f t="shared" si="25"/>
        <v>-3.4262602196668566E-9</v>
      </c>
      <c r="AH57">
        <f t="shared" si="4"/>
        <v>-1.590821495537789E-5</v>
      </c>
      <c r="AI57">
        <f t="shared" si="23"/>
        <v>-1.5911641215597557E-5</v>
      </c>
      <c r="AJ57">
        <f t="shared" si="6"/>
        <v>-9.7465459419352385</v>
      </c>
      <c r="AK57">
        <f t="shared" si="19"/>
        <v>-6.3677435222973218</v>
      </c>
      <c r="AL57">
        <f t="shared" si="7"/>
        <v>-16.114305375873776</v>
      </c>
      <c r="AN57">
        <f t="shared" si="26"/>
        <v>0</v>
      </c>
      <c r="AO57">
        <f t="shared" si="26"/>
        <v>0</v>
      </c>
      <c r="AP57">
        <f t="shared" si="26"/>
        <v>-1.9272651201756389E-11</v>
      </c>
      <c r="AQ57">
        <f t="shared" si="26"/>
        <v>-8.9483418777623801E-8</v>
      </c>
      <c r="AR57">
        <f t="shared" si="26"/>
        <v>-8.9502691428825565E-8</v>
      </c>
      <c r="AS57">
        <f t="shared" si="26"/>
        <v>-5.4824143035778039E-2</v>
      </c>
      <c r="AT57">
        <f t="shared" si="26"/>
        <v>-3.5818441093015588E-2</v>
      </c>
      <c r="AU57">
        <f t="shared" si="24"/>
        <v>-9.0642673631485052E-2</v>
      </c>
      <c r="AW57">
        <v>54</v>
      </c>
      <c r="AX57">
        <f>IF(Z57&gt;0, (R57*SUMPRODUCT(K57:$K$98, X57:$X$98)-K57*$AZ$3)/Z57, 0)</f>
        <v>-592637551258.50854</v>
      </c>
    </row>
    <row r="58" spans="5:50" x14ac:dyDescent="0.25">
      <c r="E58">
        <v>2058</v>
      </c>
      <c r="F58" s="5">
        <v>3.5571999999999999E-2</v>
      </c>
      <c r="G58" s="5">
        <v>7.0000000000000007E-2</v>
      </c>
      <c r="H58" s="5">
        <f t="shared" si="9"/>
        <v>0.12000000000000001</v>
      </c>
      <c r="I58" s="5">
        <f t="shared" si="10"/>
        <v>1.1200000000000001</v>
      </c>
      <c r="J58">
        <f t="shared" si="11"/>
        <v>0.89285714285714279</v>
      </c>
      <c r="K58">
        <f t="shared" si="20"/>
        <v>5.0223051327244602E-3</v>
      </c>
      <c r="L58" s="2">
        <v>55</v>
      </c>
      <c r="M58" s="6">
        <v>0.70765376499999999</v>
      </c>
      <c r="Q58" s="4">
        <f t="shared" si="21"/>
        <v>25</v>
      </c>
      <c r="R58">
        <f t="shared" si="0"/>
        <v>50000</v>
      </c>
      <c r="S58">
        <f t="shared" si="1"/>
        <v>-1874084389062.2688</v>
      </c>
      <c r="U58">
        <f t="shared" si="12"/>
        <v>0.70765376499999999</v>
      </c>
      <c r="V58">
        <f t="shared" si="13"/>
        <v>0.01</v>
      </c>
      <c r="W58">
        <f t="shared" si="14"/>
        <v>1.3705040878667426E-10</v>
      </c>
      <c r="X58">
        <f t="shared" si="15"/>
        <v>9.6984237772679124E-11</v>
      </c>
      <c r="Y58">
        <f t="shared" si="16"/>
        <v>1.3705040878667427E-12</v>
      </c>
      <c r="Z58">
        <f t="shared" si="17"/>
        <v>3.8695666926128395E-11</v>
      </c>
      <c r="AB58">
        <f t="shared" si="18"/>
        <v>-81.221218662312211</v>
      </c>
      <c r="AC58">
        <f t="shared" si="22"/>
        <v>-72.518945310610377</v>
      </c>
      <c r="AE58">
        <f t="shared" si="2"/>
        <v>0</v>
      </c>
      <c r="AF58">
        <f t="shared" si="25"/>
        <v>0</v>
      </c>
      <c r="AG58">
        <f t="shared" si="25"/>
        <v>-9.6739167315320991E-10</v>
      </c>
      <c r="AH58">
        <f t="shared" si="4"/>
        <v>-4.8492118886339559E-6</v>
      </c>
      <c r="AI58">
        <f t="shared" si="23"/>
        <v>-4.8501792803071087E-6</v>
      </c>
      <c r="AJ58">
        <f t="shared" si="6"/>
        <v>-8.7022733517018338</v>
      </c>
      <c r="AK58">
        <f t="shared" si="19"/>
        <v>-5.6854853063618549</v>
      </c>
      <c r="AL58">
        <f t="shared" si="7"/>
        <v>-14.387763508242969</v>
      </c>
      <c r="AN58">
        <f t="shared" si="26"/>
        <v>0</v>
      </c>
      <c r="AO58">
        <f t="shared" si="26"/>
        <v>0</v>
      </c>
      <c r="AP58">
        <f t="shared" si="26"/>
        <v>-4.8585361654322699E-12</v>
      </c>
      <c r="AQ58">
        <f t="shared" si="26"/>
        <v>-2.4354221757954789E-8</v>
      </c>
      <c r="AR58">
        <f t="shared" si="26"/>
        <v>-2.4359080294120222E-8</v>
      </c>
      <c r="AS58">
        <f t="shared" si="26"/>
        <v>-4.3705472120623409E-2</v>
      </c>
      <c r="AT58">
        <f t="shared" si="26"/>
        <v>-2.8554242036170643E-2</v>
      </c>
      <c r="AU58">
        <f t="shared" si="24"/>
        <v>-7.2259738515874347E-2</v>
      </c>
      <c r="AW58">
        <v>55</v>
      </c>
      <c r="AX58">
        <f>IF(Z58&gt;0, (R58*SUMPRODUCT(K58:$K$98, X58:$X$98)-K58*$AZ$3)/Z58, 0)</f>
        <v>-1874084389062.2688</v>
      </c>
    </row>
    <row r="59" spans="5:50" x14ac:dyDescent="0.25">
      <c r="E59">
        <v>2059</v>
      </c>
      <c r="F59" s="5">
        <v>3.5571999999999999E-2</v>
      </c>
      <c r="G59" s="5">
        <v>7.0000000000000007E-2</v>
      </c>
      <c r="H59" s="5">
        <f t="shared" si="9"/>
        <v>0.12000000000000001</v>
      </c>
      <c r="I59" s="5">
        <f t="shared" si="10"/>
        <v>1.1200000000000001</v>
      </c>
      <c r="J59">
        <f t="shared" si="11"/>
        <v>0.89285714285714279</v>
      </c>
      <c r="K59">
        <f t="shared" si="20"/>
        <v>4.4842010113611249E-3</v>
      </c>
      <c r="L59" s="2">
        <v>56</v>
      </c>
      <c r="M59" s="6">
        <v>0.72329488099999995</v>
      </c>
      <c r="Q59" s="4">
        <f t="shared" si="21"/>
        <v>25</v>
      </c>
      <c r="R59">
        <f t="shared" si="0"/>
        <v>50000</v>
      </c>
      <c r="S59">
        <f t="shared" si="1"/>
        <v>-6273931448726.4268</v>
      </c>
      <c r="U59">
        <f t="shared" si="12"/>
        <v>0.72329488099999995</v>
      </c>
      <c r="V59">
        <f t="shared" si="13"/>
        <v>0.01</v>
      </c>
      <c r="W59">
        <f t="shared" si="14"/>
        <v>3.8695666926128395E-11</v>
      </c>
      <c r="X59">
        <f t="shared" si="15"/>
        <v>2.798837780454967E-11</v>
      </c>
      <c r="Y59">
        <f t="shared" si="16"/>
        <v>3.8695666926128395E-13</v>
      </c>
      <c r="Z59">
        <f t="shared" si="17"/>
        <v>1.0320332452317441E-11</v>
      </c>
      <c r="AB59">
        <f t="shared" si="18"/>
        <v>-72.518945310610377</v>
      </c>
      <c r="AC59">
        <f t="shared" si="22"/>
        <v>-64.749058333906319</v>
      </c>
      <c r="AE59">
        <f t="shared" si="2"/>
        <v>0</v>
      </c>
      <c r="AF59">
        <f t="shared" si="25"/>
        <v>0</v>
      </c>
      <c r="AG59">
        <f t="shared" si="25"/>
        <v>-2.5800831130793601E-10</v>
      </c>
      <c r="AH59">
        <f t="shared" si="4"/>
        <v>-1.3994188902274834E-6</v>
      </c>
      <c r="AI59">
        <f t="shared" si="23"/>
        <v>-1.3996768985387913E-6</v>
      </c>
      <c r="AJ59">
        <f t="shared" si="6"/>
        <v>-7.7698869767040577</v>
      </c>
      <c r="AK59">
        <f t="shared" si="19"/>
        <v>-5.0763261717427266</v>
      </c>
      <c r="AL59">
        <f t="shared" si="7"/>
        <v>-12.846214548123683</v>
      </c>
      <c r="AN59">
        <f t="shared" si="26"/>
        <v>0</v>
      </c>
      <c r="AO59">
        <f t="shared" si="26"/>
        <v>0</v>
      </c>
      <c r="AP59">
        <f t="shared" si="26"/>
        <v>-1.1569611305066225E-12</v>
      </c>
      <c r="AQ59">
        <f t="shared" si="26"/>
        <v>-6.2752756028759441E-9</v>
      </c>
      <c r="AR59">
        <f t="shared" si="26"/>
        <v>-6.2764325640064508E-9</v>
      </c>
      <c r="AS59">
        <f t="shared" si="26"/>
        <v>-3.4841735039097967E-2</v>
      </c>
      <c r="AT59">
        <f t="shared" si="26"/>
        <v>-2.2763266953327681E-2</v>
      </c>
      <c r="AU59">
        <f t="shared" si="24"/>
        <v>-5.7605008268858213E-2</v>
      </c>
      <c r="AW59">
        <v>56</v>
      </c>
      <c r="AX59">
        <f>IF(Z59&gt;0, (R59*SUMPRODUCT(K59:$K$98, X59:$X$98)-K59*$AZ$3)/Z59, 0)</f>
        <v>-6273931448726.4268</v>
      </c>
    </row>
    <row r="60" spans="5:50" x14ac:dyDescent="0.25">
      <c r="E60">
        <v>2060</v>
      </c>
      <c r="F60" s="5">
        <v>3.5571999999999999E-2</v>
      </c>
      <c r="G60" s="5">
        <v>7.0000000000000007E-2</v>
      </c>
      <c r="H60" s="5">
        <f t="shared" si="9"/>
        <v>0.12000000000000001</v>
      </c>
      <c r="I60" s="5">
        <f t="shared" si="10"/>
        <v>1.1200000000000001</v>
      </c>
      <c r="J60">
        <f t="shared" si="11"/>
        <v>0.89285714285714279</v>
      </c>
      <c r="K60">
        <f t="shared" si="20"/>
        <v>4.0037509030010042E-3</v>
      </c>
      <c r="L60" s="2">
        <v>57</v>
      </c>
      <c r="M60" s="6">
        <v>0.74145409100000004</v>
      </c>
      <c r="Q60" s="4">
        <f t="shared" si="21"/>
        <v>25</v>
      </c>
      <c r="R60">
        <f t="shared" si="0"/>
        <v>50000</v>
      </c>
      <c r="S60">
        <f t="shared" si="1"/>
        <v>-22537987170466.34</v>
      </c>
      <c r="U60">
        <f t="shared" si="12"/>
        <v>0.74145409100000004</v>
      </c>
      <c r="V60">
        <f t="shared" si="13"/>
        <v>0.01</v>
      </c>
      <c r="W60">
        <f t="shared" si="14"/>
        <v>1.0320332452317441E-11</v>
      </c>
      <c r="X60">
        <f t="shared" si="15"/>
        <v>7.6520527172508289E-12</v>
      </c>
      <c r="Y60">
        <f t="shared" si="16"/>
        <v>1.0320332452317441E-13</v>
      </c>
      <c r="Z60">
        <f t="shared" si="17"/>
        <v>2.5650764105434377E-12</v>
      </c>
      <c r="AB60">
        <f t="shared" si="18"/>
        <v>-64.749058333906319</v>
      </c>
      <c r="AC60">
        <f t="shared" si="22"/>
        <v>-57.811659232093852</v>
      </c>
      <c r="AE60">
        <f t="shared" si="2"/>
        <v>0</v>
      </c>
      <c r="AF60">
        <f t="shared" si="25"/>
        <v>0</v>
      </c>
      <c r="AG60">
        <f t="shared" si="25"/>
        <v>-6.4126910263585938E-11</v>
      </c>
      <c r="AH60">
        <f t="shared" si="4"/>
        <v>-3.8260263586254146E-7</v>
      </c>
      <c r="AI60">
        <f t="shared" si="23"/>
        <v>-3.8266676277280505E-7</v>
      </c>
      <c r="AJ60">
        <f t="shared" si="6"/>
        <v>-6.937399101812467</v>
      </c>
      <c r="AK60">
        <f t="shared" si="19"/>
        <v>-4.5324340833734427</v>
      </c>
      <c r="AL60">
        <f t="shared" si="7"/>
        <v>-11.469833567852673</v>
      </c>
      <c r="AN60">
        <f t="shared" si="26"/>
        <v>0</v>
      </c>
      <c r="AO60">
        <f t="shared" si="26"/>
        <v>0</v>
      </c>
      <c r="AP60">
        <f t="shared" si="26"/>
        <v>-2.5674817487449654E-13</v>
      </c>
      <c r="AQ60">
        <f t="shared" si="26"/>
        <v>-1.5318456488252148E-9</v>
      </c>
      <c r="AR60">
        <f t="shared" si="26"/>
        <v>-1.5321023970000894E-9</v>
      </c>
      <c r="AS60">
        <f t="shared" si="26"/>
        <v>-2.7775617918360019E-2</v>
      </c>
      <c r="AT60">
        <f t="shared" si="26"/>
        <v>-1.8146737054098951E-2</v>
      </c>
      <c r="AU60">
        <f t="shared" si="24"/>
        <v>-4.5922356504561369E-2</v>
      </c>
      <c r="AW60">
        <v>57</v>
      </c>
      <c r="AX60">
        <f>IF(Z60&gt;0, (R60*SUMPRODUCT(K60:$K$98, X60:$X$98)-K60*$AZ$3)/Z60, 0)</f>
        <v>-22537987170466.34</v>
      </c>
    </row>
    <row r="61" spans="5:50" x14ac:dyDescent="0.25">
      <c r="E61">
        <v>2061</v>
      </c>
      <c r="F61" s="5">
        <v>3.5571999999999999E-2</v>
      </c>
      <c r="G61" s="5">
        <v>7.0000000000000007E-2</v>
      </c>
      <c r="H61" s="5">
        <f t="shared" si="9"/>
        <v>0.12000000000000001</v>
      </c>
      <c r="I61" s="5">
        <f t="shared" si="10"/>
        <v>1.1200000000000001</v>
      </c>
      <c r="J61">
        <f t="shared" si="11"/>
        <v>0.89285714285714279</v>
      </c>
      <c r="K61">
        <f t="shared" si="20"/>
        <v>3.5747775919651821E-3</v>
      </c>
      <c r="L61" s="2">
        <v>58</v>
      </c>
      <c r="M61" s="6">
        <v>0.75951466000000001</v>
      </c>
      <c r="Q61" s="4">
        <f t="shared" si="21"/>
        <v>25</v>
      </c>
      <c r="R61">
        <f t="shared" si="0"/>
        <v>50000</v>
      </c>
      <c r="S61">
        <f t="shared" si="1"/>
        <v>-87307951261839</v>
      </c>
      <c r="U61">
        <f t="shared" si="12"/>
        <v>0.75951466000000001</v>
      </c>
      <c r="V61">
        <f t="shared" si="13"/>
        <v>0.01</v>
      </c>
      <c r="W61">
        <f t="shared" si="14"/>
        <v>2.5650764105434377E-12</v>
      </c>
      <c r="X61">
        <f t="shared" si="15"/>
        <v>1.9482131378279194E-12</v>
      </c>
      <c r="Y61">
        <f t="shared" si="16"/>
        <v>2.5650764105434379E-14</v>
      </c>
      <c r="Z61">
        <f t="shared" si="17"/>
        <v>5.9121250861008391E-13</v>
      </c>
      <c r="AB61">
        <f t="shared" si="18"/>
        <v>-57.811659232093852</v>
      </c>
      <c r="AC61">
        <f t="shared" si="22"/>
        <v>-51.617552887118777</v>
      </c>
      <c r="AE61">
        <f t="shared" si="2"/>
        <v>0</v>
      </c>
      <c r="AF61">
        <f t="shared" si="25"/>
        <v>0</v>
      </c>
      <c r="AG61">
        <f t="shared" si="25"/>
        <v>-1.4780312715252098E-11</v>
      </c>
      <c r="AH61">
        <f t="shared" si="4"/>
        <v>-9.7410656891395974E-8</v>
      </c>
      <c r="AI61">
        <f t="shared" si="23"/>
        <v>-9.7425437204111221E-8</v>
      </c>
      <c r="AJ61">
        <f t="shared" si="6"/>
        <v>-6.1941063449750757</v>
      </c>
      <c r="AK61">
        <f t="shared" si="19"/>
        <v>-4.0468161462465702</v>
      </c>
      <c r="AL61">
        <f t="shared" si="7"/>
        <v>-10.240922588647084</v>
      </c>
      <c r="AN61">
        <f t="shared" si="26"/>
        <v>0</v>
      </c>
      <c r="AO61">
        <f t="shared" si="26"/>
        <v>0</v>
      </c>
      <c r="AP61">
        <f t="shared" si="26"/>
        <v>-5.2836330696721254E-14</v>
      </c>
      <c r="AQ61">
        <f t="shared" si="26"/>
        <v>-3.4822143347397109E-10</v>
      </c>
      <c r="AR61">
        <f t="shared" si="26"/>
        <v>-3.4827426980466779E-10</v>
      </c>
      <c r="AS61">
        <f t="shared" si="26"/>
        <v>-2.2142552564266258E-2</v>
      </c>
      <c r="AT61">
        <f t="shared" si="26"/>
        <v>-1.4466467678405133E-2</v>
      </c>
      <c r="AU61">
        <f t="shared" si="24"/>
        <v>-3.660902059094566E-2</v>
      </c>
      <c r="AW61">
        <v>58</v>
      </c>
      <c r="AX61">
        <f>IF(Z61&gt;0, (R61*SUMPRODUCT(K61:$K$98, X61:$X$98)-K61*$AZ$3)/Z61, 0)</f>
        <v>-87307951261839</v>
      </c>
    </row>
    <row r="62" spans="5:50" x14ac:dyDescent="0.25">
      <c r="E62">
        <v>2062</v>
      </c>
      <c r="F62" s="5">
        <v>3.5571999999999999E-2</v>
      </c>
      <c r="G62" s="5">
        <v>7.0000000000000007E-2</v>
      </c>
      <c r="H62" s="5">
        <f t="shared" si="9"/>
        <v>0.12000000000000001</v>
      </c>
      <c r="I62" s="5">
        <f t="shared" si="10"/>
        <v>1.1200000000000001</v>
      </c>
      <c r="J62">
        <f t="shared" si="11"/>
        <v>0.89285714285714279</v>
      </c>
      <c r="K62">
        <f t="shared" si="20"/>
        <v>3.1917657071117694E-3</v>
      </c>
      <c r="L62" s="2">
        <v>59</v>
      </c>
      <c r="M62" s="6">
        <v>0.77745419500000001</v>
      </c>
      <c r="Q62" s="4">
        <f t="shared" si="21"/>
        <v>25</v>
      </c>
      <c r="R62">
        <f t="shared" si="0"/>
        <v>50000</v>
      </c>
      <c r="S62">
        <f t="shared" si="1"/>
        <v>-366761074926252.69</v>
      </c>
      <c r="U62">
        <f t="shared" si="12"/>
        <v>0.77745419500000001</v>
      </c>
      <c r="V62">
        <f t="shared" si="13"/>
        <v>0.01</v>
      </c>
      <c r="W62">
        <f t="shared" si="14"/>
        <v>5.9121250861008391E-13</v>
      </c>
      <c r="X62">
        <f t="shared" si="15"/>
        <v>4.5964064495538332E-13</v>
      </c>
      <c r="Y62">
        <f t="shared" si="16"/>
        <v>5.912125086100839E-15</v>
      </c>
      <c r="Z62">
        <f t="shared" si="17"/>
        <v>1.2565973856859976E-13</v>
      </c>
      <c r="AB62">
        <f t="shared" si="18"/>
        <v>-51.617552887118777</v>
      </c>
      <c r="AC62">
        <f t="shared" si="22"/>
        <v>-46.087100792371544</v>
      </c>
      <c r="AE62">
        <f t="shared" si="2"/>
        <v>0</v>
      </c>
      <c r="AF62">
        <f t="shared" si="25"/>
        <v>0</v>
      </c>
      <c r="AG62">
        <f t="shared" si="25"/>
        <v>-3.141493464214994E-12</v>
      </c>
      <c r="AH62">
        <f t="shared" si="4"/>
        <v>-2.2982032247769165E-8</v>
      </c>
      <c r="AI62">
        <f t="shared" si="23"/>
        <v>-2.298517374123338E-8</v>
      </c>
      <c r="AJ62">
        <f t="shared" si="6"/>
        <v>-5.5304520947472326</v>
      </c>
      <c r="AK62">
        <f t="shared" si="19"/>
        <v>-3.6132287020983145</v>
      </c>
      <c r="AL62">
        <f t="shared" si="7"/>
        <v>-9.1436808198307205</v>
      </c>
      <c r="AN62">
        <f t="shared" si="26"/>
        <v>0</v>
      </c>
      <c r="AO62">
        <f t="shared" si="26"/>
        <v>0</v>
      </c>
      <c r="AP62">
        <f t="shared" si="26"/>
        <v>-1.0026911108197172E-14</v>
      </c>
      <c r="AQ62">
        <f t="shared" si="26"/>
        <v>-7.3353262408166438E-11</v>
      </c>
      <c r="AR62">
        <f t="shared" si="26"/>
        <v>-7.3363289319274628E-11</v>
      </c>
      <c r="AS62">
        <f t="shared" si="26"/>
        <v>-1.7651907340838668E-2</v>
      </c>
      <c r="AT62">
        <f t="shared" si="26"/>
        <v>-1.1532579463309368E-2</v>
      </c>
      <c r="AU62">
        <f t="shared" si="24"/>
        <v>-2.9184486877511323E-2</v>
      </c>
      <c r="AW62">
        <v>59</v>
      </c>
      <c r="AX62">
        <f>IF(Z62&gt;0, (R62*SUMPRODUCT(K62:$K$98, X62:$X$98)-K62*$AZ$3)/Z62, 0)</f>
        <v>-366761074926252.69</v>
      </c>
    </row>
    <row r="63" spans="5:50" x14ac:dyDescent="0.25">
      <c r="E63">
        <v>2063</v>
      </c>
      <c r="F63" s="5">
        <v>3.5571999999999999E-2</v>
      </c>
      <c r="G63" s="5">
        <v>7.0000000000000007E-2</v>
      </c>
      <c r="H63" s="5">
        <f t="shared" si="9"/>
        <v>0.12000000000000001</v>
      </c>
      <c r="I63" s="5">
        <f t="shared" si="10"/>
        <v>1.1200000000000001</v>
      </c>
      <c r="J63">
        <f t="shared" si="11"/>
        <v>0.89285714285714279</v>
      </c>
      <c r="K63">
        <f t="shared" si="20"/>
        <v>2.8497908099212226E-3</v>
      </c>
      <c r="L63" s="2">
        <v>60</v>
      </c>
      <c r="M63" s="6">
        <v>0.79525030600000002</v>
      </c>
      <c r="Q63" s="4">
        <f t="shared" si="21"/>
        <v>25</v>
      </c>
      <c r="R63">
        <f t="shared" si="0"/>
        <v>50000</v>
      </c>
      <c r="S63">
        <f t="shared" si="1"/>
        <v>-1681467317069956.5</v>
      </c>
      <c r="U63">
        <f t="shared" si="12"/>
        <v>0.79525030600000002</v>
      </c>
      <c r="V63">
        <f t="shared" si="13"/>
        <v>0.01</v>
      </c>
      <c r="W63">
        <f t="shared" si="14"/>
        <v>1.2565973856859976E-13</v>
      </c>
      <c r="X63">
        <f t="shared" si="15"/>
        <v>9.9930945548558964E-14</v>
      </c>
      <c r="Y63">
        <f t="shared" si="16"/>
        <v>1.2565973856859976E-15</v>
      </c>
      <c r="Z63">
        <f t="shared" si="17"/>
        <v>2.4472195634354796E-14</v>
      </c>
      <c r="AB63">
        <f t="shared" si="18"/>
        <v>-46.087100792371544</v>
      </c>
      <c r="AC63">
        <f t="shared" si="22"/>
        <v>-41.149197136109663</v>
      </c>
      <c r="AE63">
        <f t="shared" si="2"/>
        <v>0</v>
      </c>
      <c r="AF63">
        <f t="shared" si="25"/>
        <v>0</v>
      </c>
      <c r="AG63">
        <f t="shared" si="25"/>
        <v>-6.1180489085886994E-13</v>
      </c>
      <c r="AH63">
        <f t="shared" si="4"/>
        <v>-4.996547277427948E-9</v>
      </c>
      <c r="AI63">
        <f t="shared" si="23"/>
        <v>-4.9971590823188071E-9</v>
      </c>
      <c r="AJ63">
        <f t="shared" si="6"/>
        <v>-4.9379036562618808</v>
      </c>
      <c r="AK63">
        <f t="shared" si="19"/>
        <v>-3.2260970554660084</v>
      </c>
      <c r="AL63">
        <f t="shared" si="7"/>
        <v>-8.1640007167250488</v>
      </c>
      <c r="AN63">
        <f t="shared" si="26"/>
        <v>0</v>
      </c>
      <c r="AO63">
        <f t="shared" si="26"/>
        <v>0</v>
      </c>
      <c r="AP63">
        <f t="shared" si="26"/>
        <v>-1.7435159554344641E-15</v>
      </c>
      <c r="AQ63">
        <f t="shared" si="26"/>
        <v>-1.4239114512551072E-11</v>
      </c>
      <c r="AR63">
        <f t="shared" si="26"/>
        <v>-1.4240858028506507E-11</v>
      </c>
      <c r="AS63">
        <f t="shared" si="26"/>
        <v>-1.4071992459891512E-2</v>
      </c>
      <c r="AT63">
        <f t="shared" si="26"/>
        <v>-9.1937017405809476E-3</v>
      </c>
      <c r="AU63">
        <f t="shared" si="24"/>
        <v>-2.326569421471332E-2</v>
      </c>
      <c r="AW63">
        <v>60</v>
      </c>
      <c r="AX63">
        <f>IF(Z63&gt;0, (R63*SUMPRODUCT(K63:$K$98, X63:$X$98)-K63*$AZ$3)/Z63, 0)</f>
        <v>-1681467317069956.5</v>
      </c>
    </row>
    <row r="64" spans="5:50" x14ac:dyDescent="0.25">
      <c r="E64">
        <v>2064</v>
      </c>
      <c r="F64" s="5">
        <v>3.5571999999999999E-2</v>
      </c>
      <c r="G64" s="5">
        <v>7.0000000000000007E-2</v>
      </c>
      <c r="H64" s="5">
        <f t="shared" si="9"/>
        <v>0.12000000000000001</v>
      </c>
      <c r="I64" s="5">
        <f t="shared" si="10"/>
        <v>1.1200000000000001</v>
      </c>
      <c r="J64">
        <f t="shared" si="11"/>
        <v>0.89285714285714279</v>
      </c>
      <c r="K64">
        <f t="shared" si="20"/>
        <v>2.5444560802868059E-3</v>
      </c>
      <c r="L64" s="2">
        <v>61</v>
      </c>
      <c r="M64" s="6">
        <v>0.81288120699999999</v>
      </c>
      <c r="Q64" s="4">
        <f t="shared" si="21"/>
        <v>25</v>
      </c>
      <c r="R64">
        <f t="shared" si="0"/>
        <v>50000</v>
      </c>
      <c r="S64">
        <f t="shared" si="1"/>
        <v>-8476289156550728</v>
      </c>
      <c r="U64">
        <f t="shared" si="12"/>
        <v>0.81288120699999999</v>
      </c>
      <c r="V64">
        <f t="shared" si="13"/>
        <v>0.01</v>
      </c>
      <c r="W64">
        <f t="shared" si="14"/>
        <v>2.4472195634354796E-14</v>
      </c>
      <c r="X64">
        <f t="shared" si="15"/>
        <v>1.9892987925194456E-14</v>
      </c>
      <c r="Y64">
        <f t="shared" si="16"/>
        <v>2.4472195634354796E-16</v>
      </c>
      <c r="Z64">
        <f t="shared" si="17"/>
        <v>4.3344857528167919E-15</v>
      </c>
      <c r="AB64">
        <f t="shared" si="18"/>
        <v>-41.149197136109663</v>
      </c>
      <c r="AC64">
        <f t="shared" si="22"/>
        <v>-36.740354585824591</v>
      </c>
      <c r="AE64">
        <f t="shared" si="2"/>
        <v>0</v>
      </c>
      <c r="AF64">
        <f t="shared" si="25"/>
        <v>0</v>
      </c>
      <c r="AG64">
        <f t="shared" si="25"/>
        <v>-1.083621438204198E-13</v>
      </c>
      <c r="AH64">
        <f t="shared" si="4"/>
        <v>-9.9464939625972283E-10</v>
      </c>
      <c r="AI64">
        <f t="shared" si="23"/>
        <v>-9.9475775840354321E-10</v>
      </c>
      <c r="AJ64">
        <f t="shared" si="6"/>
        <v>-4.4088425502850725</v>
      </c>
      <c r="AK64">
        <f t="shared" si="19"/>
        <v>-2.8804437995276766</v>
      </c>
      <c r="AL64">
        <f t="shared" si="7"/>
        <v>-7.2892863508075072</v>
      </c>
      <c r="AN64">
        <f t="shared" si="26"/>
        <v>0</v>
      </c>
      <c r="AO64">
        <f t="shared" si="26"/>
        <v>0</v>
      </c>
      <c r="AP64">
        <f t="shared" si="26"/>
        <v>-2.7572271571678049E-16</v>
      </c>
      <c r="AQ64">
        <f t="shared" si="26"/>
        <v>-2.5308417040666525E-12</v>
      </c>
      <c r="AR64">
        <f t="shared" si="26"/>
        <v>-2.531117426782369E-12</v>
      </c>
      <c r="AS64">
        <f t="shared" si="26"/>
        <v>-1.121810623410004E-2</v>
      </c>
      <c r="AT64">
        <f t="shared" si="26"/>
        <v>-7.3291627396326262E-3</v>
      </c>
      <c r="AU64">
        <f t="shared" si="24"/>
        <v>-1.8547268976263784E-2</v>
      </c>
      <c r="AW64">
        <v>61</v>
      </c>
      <c r="AX64">
        <f>IF(Z64&gt;0, (R64*SUMPRODUCT(K64:$K$98, X64:$X$98)-K64*$AZ$3)/Z64, 0)</f>
        <v>-8476289156550728</v>
      </c>
    </row>
    <row r="65" spans="5:50" x14ac:dyDescent="0.25">
      <c r="E65">
        <v>2065</v>
      </c>
      <c r="F65" s="5">
        <v>3.5571999999999999E-2</v>
      </c>
      <c r="G65" s="5">
        <v>7.0000000000000007E-2</v>
      </c>
      <c r="H65" s="5">
        <f t="shared" si="9"/>
        <v>0.12000000000000001</v>
      </c>
      <c r="I65" s="5">
        <f t="shared" si="10"/>
        <v>1.1200000000000001</v>
      </c>
      <c r="J65">
        <f t="shared" si="11"/>
        <v>0.89285714285714279</v>
      </c>
      <c r="K65">
        <f t="shared" si="20"/>
        <v>2.2718357859703624E-3</v>
      </c>
      <c r="L65" s="2">
        <v>62</v>
      </c>
      <c r="M65" s="6">
        <v>0.83042254299999996</v>
      </c>
      <c r="Q65" s="4">
        <f t="shared" si="21"/>
        <v>25</v>
      </c>
      <c r="R65">
        <f t="shared" si="0"/>
        <v>50000</v>
      </c>
      <c r="S65">
        <f t="shared" si="1"/>
        <v>-4.7425967681320856E+16</v>
      </c>
      <c r="U65">
        <f t="shared" si="12"/>
        <v>0.83042254299999996</v>
      </c>
      <c r="V65">
        <f t="shared" si="13"/>
        <v>0.01</v>
      </c>
      <c r="W65">
        <f t="shared" si="14"/>
        <v>4.3344857528167919E-15</v>
      </c>
      <c r="X65">
        <f t="shared" si="15"/>
        <v>3.5994546814513894E-15</v>
      </c>
      <c r="Y65">
        <f t="shared" si="16"/>
        <v>4.3344857528167918E-17</v>
      </c>
      <c r="Z65">
        <f t="shared" si="17"/>
        <v>6.916862138372346E-16</v>
      </c>
      <c r="AB65">
        <f t="shared" si="18"/>
        <v>-36.740354585824591</v>
      </c>
      <c r="AC65">
        <f t="shared" si="22"/>
        <v>-32.803888023059876</v>
      </c>
      <c r="AE65">
        <f t="shared" si="2"/>
        <v>0</v>
      </c>
      <c r="AF65">
        <f t="shared" si="25"/>
        <v>0</v>
      </c>
      <c r="AG65">
        <f t="shared" si="25"/>
        <v>-1.7292155345930866E-14</v>
      </c>
      <c r="AH65">
        <f t="shared" si="4"/>
        <v>-1.7997273407256947E-10</v>
      </c>
      <c r="AI65">
        <f t="shared" si="23"/>
        <v>-1.7999002622791539E-10</v>
      </c>
      <c r="AJ65">
        <f t="shared" si="6"/>
        <v>-3.9364665627647142</v>
      </c>
      <c r="AK65">
        <f t="shared" si="19"/>
        <v>-2.5718248210077217</v>
      </c>
      <c r="AL65">
        <f t="shared" si="7"/>
        <v>-6.5082913839524261</v>
      </c>
      <c r="AN65">
        <f t="shared" si="26"/>
        <v>0</v>
      </c>
      <c r="AO65">
        <f t="shared" si="26"/>
        <v>0</v>
      </c>
      <c r="AP65">
        <f t="shared" si="26"/>
        <v>-3.9284937331444453E-17</v>
      </c>
      <c r="AQ65">
        <f t="shared" si="26"/>
        <v>-4.088684977649909E-13</v>
      </c>
      <c r="AR65">
        <f t="shared" si="26"/>
        <v>-4.0890778270232231E-13</v>
      </c>
      <c r="AS65">
        <f t="shared" si="26"/>
        <v>-8.9430056075646257E-3</v>
      </c>
      <c r="AT65">
        <f t="shared" si="26"/>
        <v>-5.8427636636121643E-3</v>
      </c>
      <c r="AU65">
        <f t="shared" si="24"/>
        <v>-1.4785769271585697E-2</v>
      </c>
      <c r="AW65">
        <v>62</v>
      </c>
      <c r="AX65">
        <f>IF(Z65&gt;0, (R65*SUMPRODUCT(K65:$K$98, X65:$X$98)-K65*$AZ$3)/Z65, 0)</f>
        <v>-4.7425967681320856E+16</v>
      </c>
    </row>
    <row r="66" spans="5:50" x14ac:dyDescent="0.25">
      <c r="E66">
        <v>2066</v>
      </c>
      <c r="F66" s="5">
        <v>3.5571999999999999E-2</v>
      </c>
      <c r="G66" s="5">
        <v>7.0000000000000007E-2</v>
      </c>
      <c r="H66" s="5">
        <f t="shared" si="9"/>
        <v>0.12000000000000001</v>
      </c>
      <c r="I66" s="5">
        <f t="shared" si="10"/>
        <v>1.1200000000000001</v>
      </c>
      <c r="J66">
        <f t="shared" si="11"/>
        <v>0.89285714285714279</v>
      </c>
      <c r="K66">
        <f t="shared" si="20"/>
        <v>2.0284248089021089E-3</v>
      </c>
      <c r="L66" s="2">
        <v>63</v>
      </c>
      <c r="M66" s="6">
        <v>0.84796327400000004</v>
      </c>
      <c r="Q66" s="4">
        <f t="shared" si="21"/>
        <v>25</v>
      </c>
      <c r="R66">
        <f t="shared" si="0"/>
        <v>50000</v>
      </c>
      <c r="S66">
        <f t="shared" si="1"/>
        <v>-2.9812440200275987E+17</v>
      </c>
      <c r="U66">
        <f t="shared" si="12"/>
        <v>0.84796327400000004</v>
      </c>
      <c r="V66">
        <f t="shared" si="13"/>
        <v>0.01</v>
      </c>
      <c r="W66">
        <f t="shared" si="14"/>
        <v>6.916862138372346E-16</v>
      </c>
      <c r="X66">
        <f t="shared" si="15"/>
        <v>5.8652450646608556E-16</v>
      </c>
      <c r="Y66">
        <f t="shared" si="16"/>
        <v>6.9168621383723463E-18</v>
      </c>
      <c r="Z66">
        <f t="shared" si="17"/>
        <v>9.8244845232776692E-17</v>
      </c>
      <c r="AB66">
        <f t="shared" si="18"/>
        <v>-32.803888023059876</v>
      </c>
      <c r="AC66">
        <f t="shared" si="22"/>
        <v>-29.289185734875247</v>
      </c>
      <c r="AE66">
        <f t="shared" si="2"/>
        <v>0</v>
      </c>
      <c r="AF66">
        <f t="shared" si="25"/>
        <v>0</v>
      </c>
      <c r="AG66">
        <f t="shared" si="25"/>
        <v>-2.4561211308194174E-15</v>
      </c>
      <c r="AH66">
        <f t="shared" si="4"/>
        <v>-2.9326225323304275E-11</v>
      </c>
      <c r="AI66">
        <f t="shared" si="23"/>
        <v>-2.9328681444435094E-11</v>
      </c>
      <c r="AJ66">
        <f t="shared" si="6"/>
        <v>-3.5147022881846297</v>
      </c>
      <c r="AK66">
        <f t="shared" si="19"/>
        <v>-2.2962721616141915</v>
      </c>
      <c r="AL66">
        <f t="shared" si="7"/>
        <v>-5.8109744498281497</v>
      </c>
      <c r="AN66">
        <f t="shared" si="26"/>
        <v>0</v>
      </c>
      <c r="AO66">
        <f t="shared" si="26"/>
        <v>0</v>
      </c>
      <c r="AP66">
        <f t="shared" si="26"/>
        <v>-4.9820570354228083E-18</v>
      </c>
      <c r="AQ66">
        <f t="shared" si="26"/>
        <v>-5.9486042997243663E-14</v>
      </c>
      <c r="AR66">
        <f t="shared" si="26"/>
        <v>-5.9491025054279088E-14</v>
      </c>
      <c r="AS66">
        <f t="shared" si="26"/>
        <v>-7.1293093172587127E-3</v>
      </c>
      <c r="AT66">
        <f t="shared" si="26"/>
        <v>-4.6578154206094987E-3</v>
      </c>
      <c r="AU66">
        <f t="shared" si="24"/>
        <v>-1.1787124737927703E-2</v>
      </c>
      <c r="AW66">
        <v>63</v>
      </c>
      <c r="AX66">
        <f>IF(Z66&gt;0, (R66*SUMPRODUCT(K66:$K$98, X66:$X$98)-K66*$AZ$3)/Z66, 0)</f>
        <v>-2.9812440200275987E+17</v>
      </c>
    </row>
    <row r="67" spans="5:50" x14ac:dyDescent="0.25">
      <c r="E67">
        <v>2067</v>
      </c>
      <c r="F67" s="5">
        <v>3.5571999999999999E-2</v>
      </c>
      <c r="G67" s="5">
        <v>7.0000000000000007E-2</v>
      </c>
      <c r="H67" s="5">
        <f t="shared" si="9"/>
        <v>0.12000000000000001</v>
      </c>
      <c r="I67" s="5">
        <f t="shared" si="10"/>
        <v>1.1200000000000001</v>
      </c>
      <c r="J67">
        <f t="shared" si="11"/>
        <v>0.89285714285714279</v>
      </c>
      <c r="K67">
        <f t="shared" si="20"/>
        <v>1.8110935793768828E-3</v>
      </c>
      <c r="L67" s="2">
        <v>64</v>
      </c>
      <c r="M67" s="6">
        <v>0.86550461000000001</v>
      </c>
      <c r="Q67" s="4">
        <f t="shared" si="21"/>
        <v>25</v>
      </c>
      <c r="R67">
        <f t="shared" ref="R67:R69" si="27">$C$6</f>
        <v>50000</v>
      </c>
      <c r="S67">
        <f t="shared" ref="S67:S69" si="28">AX67</f>
        <v>-2.1380912320382218E+18</v>
      </c>
      <c r="U67">
        <f t="shared" si="12"/>
        <v>0.86550461000000001</v>
      </c>
      <c r="V67">
        <f t="shared" si="13"/>
        <v>0.01</v>
      </c>
      <c r="W67">
        <f t="shared" si="14"/>
        <v>9.8244845232776692E-17</v>
      </c>
      <c r="X67">
        <f t="shared" si="15"/>
        <v>8.5031366457704745E-17</v>
      </c>
      <c r="Y67">
        <f t="shared" si="16"/>
        <v>9.8244845232776701E-19</v>
      </c>
      <c r="Z67">
        <f t="shared" si="17"/>
        <v>1.2231030322744178E-17</v>
      </c>
      <c r="AB67">
        <f t="shared" si="18"/>
        <v>-29.289185734875247</v>
      </c>
      <c r="AC67">
        <f t="shared" si="22"/>
        <v>-26.151058691852949</v>
      </c>
      <c r="AE67">
        <f t="shared" ref="AE67:AE69" si="29">$Z67*O67</f>
        <v>0</v>
      </c>
      <c r="AF67">
        <f t="shared" si="25"/>
        <v>0</v>
      </c>
      <c r="AG67">
        <f t="shared" si="25"/>
        <v>-3.0577575806860447E-16</v>
      </c>
      <c r="AH67">
        <f t="shared" ref="AH67:AH69" si="30">-X67*R67</f>
        <v>-4.2515683228852373E-12</v>
      </c>
      <c r="AI67">
        <f t="shared" si="23"/>
        <v>-4.2518740986433059E-12</v>
      </c>
      <c r="AJ67">
        <f t="shared" ref="AJ67:AJ69" si="31">AB67-AC67</f>
        <v>-3.1381270430222976</v>
      </c>
      <c r="AK67">
        <f t="shared" si="19"/>
        <v>-2.0502430014412676</v>
      </c>
      <c r="AL67">
        <f t="shared" ref="AL67:AL69" si="32">SUM(AI67:AK67)</f>
        <v>-5.1883700444678169</v>
      </c>
      <c r="AN67">
        <f t="shared" si="26"/>
        <v>0</v>
      </c>
      <c r="AO67">
        <f t="shared" si="26"/>
        <v>0</v>
      </c>
      <c r="AP67">
        <f t="shared" si="26"/>
        <v>-5.5378851216714863E-19</v>
      </c>
      <c r="AQ67">
        <f t="shared" si="26"/>
        <v>-7.6999880918595947E-15</v>
      </c>
      <c r="AR67">
        <f t="shared" si="26"/>
        <v>-7.7005418803717617E-15</v>
      </c>
      <c r="AS67">
        <f t="shared" si="26"/>
        <v>-5.6834417388866463E-3</v>
      </c>
      <c r="AT67">
        <f t="shared" si="26"/>
        <v>-3.7131819360726689E-3</v>
      </c>
      <c r="AU67">
        <f t="shared" si="24"/>
        <v>-9.3966236749670144E-3</v>
      </c>
      <c r="AW67">
        <v>64</v>
      </c>
      <c r="AX67">
        <f>IF(Z67&gt;0, (R67*SUMPRODUCT(K67:$K$98, X67:$X$98)-K67*$AZ$3)/Z67, 0)</f>
        <v>-2.1380912320382218E+18</v>
      </c>
    </row>
    <row r="68" spans="5:50" x14ac:dyDescent="0.25">
      <c r="E68">
        <v>2068</v>
      </c>
      <c r="F68" s="5">
        <v>3.5571999999999999E-2</v>
      </c>
      <c r="G68" s="5">
        <v>7.0000000000000007E-2</v>
      </c>
      <c r="H68" s="5">
        <f t="shared" ref="H68:H69" si="33">G68+$C$9</f>
        <v>0.12000000000000001</v>
      </c>
      <c r="I68" s="5">
        <f t="shared" ref="I68:I69" si="34">1+H68</f>
        <v>1.1200000000000001</v>
      </c>
      <c r="J68">
        <f t="shared" ref="J68:J69" si="35">1/I68</f>
        <v>0.89285714285714279</v>
      </c>
      <c r="K68">
        <f t="shared" si="20"/>
        <v>1.6170478387293595E-3</v>
      </c>
      <c r="L68" s="2">
        <v>65</v>
      </c>
      <c r="M68" s="6">
        <v>0.88304594599999997</v>
      </c>
      <c r="Q68" s="4">
        <f t="shared" si="21"/>
        <v>25</v>
      </c>
      <c r="R68">
        <f t="shared" si="27"/>
        <v>50000</v>
      </c>
      <c r="S68">
        <f t="shared" si="28"/>
        <v>-1.7848879562859338E+19</v>
      </c>
      <c r="U68">
        <f t="shared" ref="U68:U69" si="36">M68</f>
        <v>0.88304594599999997</v>
      </c>
      <c r="V68">
        <f t="shared" ref="V68:V69" si="37">$C$10</f>
        <v>0.01</v>
      </c>
      <c r="W68">
        <f t="shared" ref="W68:W69" si="38">Z67</f>
        <v>1.2231030322744178E-17</v>
      </c>
      <c r="X68">
        <f t="shared" ref="X68:X69" si="39">U68*W68</f>
        <v>1.0800561741902317E-17</v>
      </c>
      <c r="Y68">
        <f t="shared" ref="Y68:Y69" si="40">V68*W68</f>
        <v>1.2231030322744178E-19</v>
      </c>
      <c r="Z68">
        <f>MAX(0, W68-X68-Y68)</f>
        <v>1.3081582776144193E-18</v>
      </c>
      <c r="AB68">
        <f t="shared" ref="AB68:AB69" si="41">AC67</f>
        <v>-26.151058691852949</v>
      </c>
      <c r="AC68">
        <f t="shared" si="22"/>
        <v>-23.34915954629728</v>
      </c>
      <c r="AE68">
        <f t="shared" si="29"/>
        <v>0</v>
      </c>
      <c r="AF68">
        <f t="shared" si="25"/>
        <v>0</v>
      </c>
      <c r="AG68">
        <f t="shared" si="25"/>
        <v>-3.2703956940360481E-17</v>
      </c>
      <c r="AH68">
        <f t="shared" si="30"/>
        <v>-5.4002808709511587E-13</v>
      </c>
      <c r="AI68">
        <f t="shared" si="23"/>
        <v>-5.400607910520562E-13</v>
      </c>
      <c r="AJ68">
        <f t="shared" si="31"/>
        <v>-2.8018991455556694</v>
      </c>
      <c r="AK68">
        <f t="shared" ref="AK68:AK69" si="42">G68*SUM(AB68:AB68, AE68:AF68)</f>
        <v>-1.8305741084297067</v>
      </c>
      <c r="AL68">
        <f t="shared" si="32"/>
        <v>-4.6324732539859159</v>
      </c>
      <c r="AN68">
        <f t="shared" si="26"/>
        <v>0</v>
      </c>
      <c r="AO68">
        <f t="shared" si="26"/>
        <v>0</v>
      </c>
      <c r="AP68">
        <f t="shared" si="26"/>
        <v>-5.2883862888307952E-20</v>
      </c>
      <c r="AQ68">
        <f t="shared" si="26"/>
        <v>-8.7325125109030745E-16</v>
      </c>
      <c r="AR68">
        <f t="shared" si="26"/>
        <v>-8.7330413495319575E-16</v>
      </c>
      <c r="AS68">
        <f t="shared" si="26"/>
        <v>-4.5308049576584346E-3</v>
      </c>
      <c r="AT68">
        <f t="shared" si="26"/>
        <v>-2.9601259056701813E-3</v>
      </c>
      <c r="AU68">
        <f t="shared" si="24"/>
        <v>-7.4909308633294884E-3</v>
      </c>
      <c r="AW68">
        <v>65</v>
      </c>
      <c r="AX68">
        <f>IF(Z68&gt;0, (R68*SUMPRODUCT(K68:$K$98, X68:$X$98)-K68*$AZ$3)/Z68, 0)</f>
        <v>-1.7848879562859338E+19</v>
      </c>
    </row>
    <row r="69" spans="5:50" x14ac:dyDescent="0.25">
      <c r="E69">
        <v>2069</v>
      </c>
      <c r="F69" s="5">
        <v>3.5571999999999999E-2</v>
      </c>
      <c r="G69" s="5">
        <v>7.0000000000000007E-2</v>
      </c>
      <c r="H69" s="5">
        <f t="shared" si="33"/>
        <v>0.12000000000000001</v>
      </c>
      <c r="I69" s="5">
        <f t="shared" si="34"/>
        <v>1.1200000000000001</v>
      </c>
      <c r="J69">
        <f t="shared" si="35"/>
        <v>0.89285714285714279</v>
      </c>
      <c r="K69">
        <f t="shared" ref="K69" si="43">K68*J69</f>
        <v>1.4437927131512138E-3</v>
      </c>
      <c r="L69" s="2">
        <v>66</v>
      </c>
      <c r="M69" s="6">
        <v>1</v>
      </c>
      <c r="Q69" s="4">
        <f t="shared" ref="Q69" si="44">$C$8</f>
        <v>25</v>
      </c>
      <c r="R69">
        <f t="shared" si="27"/>
        <v>50000</v>
      </c>
      <c r="S69">
        <f t="shared" si="28"/>
        <v>0</v>
      </c>
      <c r="U69">
        <f t="shared" si="36"/>
        <v>1</v>
      </c>
      <c r="V69">
        <f t="shared" si="37"/>
        <v>0.01</v>
      </c>
      <c r="W69">
        <f t="shared" si="38"/>
        <v>1.3081582776144193E-18</v>
      </c>
      <c r="X69">
        <f t="shared" si="39"/>
        <v>1.3081582776144193E-18</v>
      </c>
      <c r="Y69">
        <f t="shared" si="40"/>
        <v>1.3081582776144193E-20</v>
      </c>
      <c r="Z69">
        <f t="shared" ref="Z69" si="45">MAX(0, W69-X69-Y69)</f>
        <v>0</v>
      </c>
      <c r="AB69">
        <f t="shared" si="41"/>
        <v>-23.34915954629728</v>
      </c>
      <c r="AC69">
        <f t="shared" si="22"/>
        <v>0</v>
      </c>
      <c r="AE69">
        <f t="shared" si="29"/>
        <v>0</v>
      </c>
      <c r="AF69">
        <f t="shared" si="25"/>
        <v>0</v>
      </c>
      <c r="AG69">
        <f t="shared" si="25"/>
        <v>0</v>
      </c>
      <c r="AH69">
        <f t="shared" si="30"/>
        <v>-6.5407913880720968E-14</v>
      </c>
      <c r="AI69">
        <f t="shared" si="23"/>
        <v>-6.5407913880720968E-14</v>
      </c>
      <c r="AJ69">
        <f t="shared" si="31"/>
        <v>-23.34915954629728</v>
      </c>
      <c r="AK69">
        <f t="shared" si="42"/>
        <v>-1.6344411682408098</v>
      </c>
      <c r="AL69">
        <f t="shared" si="32"/>
        <v>-24.983600714538152</v>
      </c>
      <c r="AN69">
        <f t="shared" si="26"/>
        <v>0</v>
      </c>
      <c r="AO69">
        <f t="shared" si="26"/>
        <v>0</v>
      </c>
      <c r="AP69">
        <f t="shared" si="26"/>
        <v>0</v>
      </c>
      <c r="AQ69">
        <f t="shared" si="26"/>
        <v>-9.4435469443407061E-17</v>
      </c>
      <c r="AR69">
        <f t="shared" si="26"/>
        <v>-9.4435469443407061E-17</v>
      </c>
      <c r="AS69">
        <f t="shared" si="26"/>
        <v>-3.3711346411149111E-2</v>
      </c>
      <c r="AT69">
        <f t="shared" si="26"/>
        <v>-2.3597942487804382E-3</v>
      </c>
      <c r="AU69">
        <f t="shared" si="24"/>
        <v>-3.607114065992964E-2</v>
      </c>
      <c r="AW69">
        <v>66</v>
      </c>
      <c r="AX69">
        <f>IF(Z69&gt;0, (R69*SUMPRODUCT(K69:$K$98, X69:$X$98)-K69*$AZ$3)/Z69, 0)</f>
        <v>0</v>
      </c>
    </row>
    <row r="70" spans="5:50" x14ac:dyDescent="0.25">
      <c r="F70" s="5"/>
      <c r="G70" s="5"/>
      <c r="H70" s="5"/>
      <c r="I70" s="5"/>
      <c r="M70" s="6"/>
      <c r="Q70" s="4"/>
      <c r="AX70">
        <f>IF(Z70&gt;0, (R70*SUMPRODUCT(K70:$K$98, X70:$X$98)-K70*$AZ$3)/Z70, 0)</f>
        <v>0</v>
      </c>
    </row>
    <row r="71" spans="5:50" x14ac:dyDescent="0.25">
      <c r="F71" s="5"/>
      <c r="G71" s="5"/>
      <c r="H71" s="5"/>
      <c r="I71" s="5"/>
      <c r="M71" s="6"/>
      <c r="Q71" s="4"/>
      <c r="AN71" s="8">
        <f t="shared" ref="AN71:AU71" si="46">SUM(AN3:AN69)</f>
        <v>22050.891408828662</v>
      </c>
      <c r="AO71" s="8">
        <f t="shared" si="46"/>
        <v>-2205.0891408828661</v>
      </c>
      <c r="AP71" s="8">
        <f t="shared" si="46"/>
        <v>-381.02265911640683</v>
      </c>
      <c r="AQ71" s="8">
        <f t="shared" si="46"/>
        <v>-14439.374635103275</v>
      </c>
      <c r="AR71" s="8">
        <f t="shared" si="46"/>
        <v>5025.4049737261166</v>
      </c>
      <c r="AS71" s="8">
        <f t="shared" si="46"/>
        <v>-768.01630364351286</v>
      </c>
      <c r="AT71" s="8">
        <f t="shared" si="46"/>
        <v>107.25923497841129</v>
      </c>
      <c r="AU71" s="8">
        <f t="shared" si="46"/>
        <v>4364.6479050610096</v>
      </c>
      <c r="AX71">
        <f>IF(Z71&gt;0, (R71*SUMPRODUCT(K71:$K$98, X71:$X$98)-K71*$AZ$3)/Z71, 0)</f>
        <v>0</v>
      </c>
    </row>
    <row r="72" spans="5:50" x14ac:dyDescent="0.25">
      <c r="F72" s="5"/>
      <c r="G72" s="5"/>
      <c r="H72" s="5"/>
      <c r="I72" s="5"/>
      <c r="M72" s="6"/>
      <c r="Q72" s="4"/>
      <c r="AX72">
        <f>IF(Z72&gt;0, (R72*SUMPRODUCT(K72:$K$98, X72:$X$98)-K72*$AZ$3)/Z72, 0)</f>
        <v>0</v>
      </c>
    </row>
    <row r="73" spans="5:50" x14ac:dyDescent="0.25">
      <c r="F73" s="5"/>
      <c r="G73" s="5"/>
      <c r="H73" s="5"/>
      <c r="I73" s="5"/>
      <c r="M73" s="6"/>
      <c r="Q73" s="4"/>
      <c r="AX73">
        <f>IF(Z73&gt;0, (R73*SUMPRODUCT(K73:$K$98, X73:$X$98)-K73*$AZ$3)/Z73, 0)</f>
        <v>0</v>
      </c>
    </row>
    <row r="74" spans="5:50" x14ac:dyDescent="0.25">
      <c r="F74" s="5"/>
      <c r="G74" s="5"/>
      <c r="H74" s="5"/>
      <c r="I74" s="5"/>
      <c r="M74" s="6"/>
      <c r="Q74" s="4"/>
      <c r="AX74">
        <f>IF(Z74&gt;0, (R74*SUMPRODUCT(K74:$K$98, X74:$X$98)-K74*$AZ$3)/Z74, 0)</f>
        <v>0</v>
      </c>
    </row>
    <row r="75" spans="5:50" x14ac:dyDescent="0.25">
      <c r="F75" s="5"/>
      <c r="G75" s="5"/>
      <c r="H75" s="5"/>
      <c r="I75" s="5"/>
      <c r="M75" s="6"/>
      <c r="Q75" s="4"/>
      <c r="AX75">
        <f>IF(Z75&gt;0, (R75*SUMPRODUCT(K75:$K$98, X75:$X$98)-K75*$AZ$3)/Z75, 0)</f>
        <v>0</v>
      </c>
    </row>
    <row r="76" spans="5:50" x14ac:dyDescent="0.25">
      <c r="F76" s="5"/>
      <c r="G76" s="5"/>
      <c r="H76" s="5"/>
      <c r="I76" s="5"/>
      <c r="M76" s="6"/>
      <c r="Q76" s="4"/>
      <c r="AX76">
        <f>IF(Z76&gt;0, (R76*SUMPRODUCT(K76:$K$98, X76:$X$98)-K76*$AZ$3)/Z76, 0)</f>
        <v>0</v>
      </c>
    </row>
    <row r="77" spans="5:50" x14ac:dyDescent="0.25">
      <c r="F77" s="5"/>
      <c r="G77" s="5"/>
      <c r="H77" s="5"/>
      <c r="I77" s="5"/>
      <c r="M77" s="6"/>
      <c r="Q77" s="4"/>
      <c r="AX77">
        <f>IF(Z77&gt;0, (R77*SUMPRODUCT(K77:$K$98, X77:$X$98)-K77*$AZ$3)/Z77, 0)</f>
        <v>0</v>
      </c>
    </row>
    <row r="78" spans="5:50" x14ac:dyDescent="0.25">
      <c r="F78" s="5"/>
      <c r="G78" s="5"/>
      <c r="H78" s="5"/>
      <c r="I78" s="5"/>
      <c r="M78" s="6"/>
      <c r="Q78" s="4"/>
      <c r="AX78">
        <f>IF(Z78&gt;0, (R78*SUMPRODUCT(K78:$K$98, X78:$X$98)-K78*$AZ$3)/Z78, 0)</f>
        <v>0</v>
      </c>
    </row>
    <row r="79" spans="5:50" x14ac:dyDescent="0.25">
      <c r="F79" s="5"/>
      <c r="G79" s="5"/>
      <c r="H79" s="5"/>
      <c r="I79" s="5"/>
      <c r="M79" s="6"/>
      <c r="Q79" s="4"/>
      <c r="AX79">
        <f>IF(Z79&gt;0, (R79*SUMPRODUCT(K79:$K$98, X79:$X$98)-K79*$AZ$3)/Z79, 0)</f>
        <v>0</v>
      </c>
    </row>
    <row r="80" spans="5:50" x14ac:dyDescent="0.25">
      <c r="F80" s="5"/>
      <c r="G80" s="5"/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/>
      <c r="G81" s="5"/>
      <c r="H81" s="5"/>
      <c r="I81" s="5"/>
      <c r="M81" s="6"/>
      <c r="Q81" s="4"/>
      <c r="AX81">
        <f>IF(Z81&gt;0, (R81*SUMPRODUCT(K81:$K$98, X81:$X$98)-K81*$AZ$3)/Z81, 0)</f>
        <v>0</v>
      </c>
    </row>
    <row r="82" spans="2:50" x14ac:dyDescent="0.25">
      <c r="F82" s="5"/>
      <c r="G82" s="5"/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/>
      <c r="G83" s="5"/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/>
      <c r="G84" s="5"/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/>
      <c r="G85" s="5"/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/>
      <c r="G86" s="5"/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/>
      <c r="G87" s="5"/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/>
      <c r="G88" s="5"/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/>
      <c r="G89" s="5"/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/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/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/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/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/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/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/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/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/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71:AU71">
    <cfRule type="cellIs" dxfId="68" priority="1" operator="lessThan">
      <formula>0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B6CBD0-D38E-4F2A-8BF8-BB9F654B42B7}">
  <dimension ref="A1:AZ100"/>
  <sheetViews>
    <sheetView workbookViewId="0">
      <selection activeCell="M33" sqref="M33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</cols>
  <sheetData>
    <row r="1" spans="1:52" x14ac:dyDescent="0.25">
      <c r="A1" t="s">
        <v>0</v>
      </c>
      <c r="Q1" t="s">
        <v>1</v>
      </c>
      <c r="W1" t="s">
        <v>2</v>
      </c>
      <c r="AB1" t="s">
        <v>46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v>5245.6062336377227</v>
      </c>
      <c r="K3">
        <v>1</v>
      </c>
      <c r="L3" s="2">
        <v>0</v>
      </c>
      <c r="O3">
        <f>$C$3</f>
        <v>5245.6062336377227</v>
      </c>
      <c r="P3">
        <f>O3*C5</f>
        <v>524.56062336377227</v>
      </c>
      <c r="Q3" s="4">
        <f>B8</f>
        <v>200</v>
      </c>
      <c r="R3">
        <f t="shared" ref="R3:R66" si="0">$C$6</f>
        <v>100000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5245.6062336377227</v>
      </c>
      <c r="AF3">
        <f t="shared" ref="AF3:AG34" si="4">-$Z3*P3</f>
        <v>-524.56062336377227</v>
      </c>
      <c r="AG3">
        <f t="shared" si="4"/>
        <v>-200</v>
      </c>
      <c r="AH3">
        <f t="shared" ref="AH3:AH66" si="5">-X3*R3</f>
        <v>0</v>
      </c>
      <c r="AI3">
        <f t="shared" ref="AI3:AI34" si="6">SUM(AE3:AH3)</f>
        <v>4521.0456102739499</v>
      </c>
      <c r="AJ3">
        <f t="shared" ref="AJ3:AJ66" si="7">AB3-AC3</f>
        <v>0</v>
      </c>
      <c r="AL3">
        <f t="shared" ref="AL3:AL66" si="8">SUM(AI3:AK3)</f>
        <v>4521.0456102739499</v>
      </c>
      <c r="AN3">
        <f t="shared" ref="AN3:AU34" si="9">AE3*$K3</f>
        <v>5245.6062336377227</v>
      </c>
      <c r="AO3">
        <f t="shared" si="9"/>
        <v>-524.56062336377227</v>
      </c>
      <c r="AP3">
        <f t="shared" si="9"/>
        <v>-200</v>
      </c>
      <c r="AQ3">
        <f t="shared" si="9"/>
        <v>0</v>
      </c>
      <c r="AR3">
        <f t="shared" si="9"/>
        <v>4521.0456102739499</v>
      </c>
      <c r="AS3">
        <f t="shared" si="9"/>
        <v>0</v>
      </c>
      <c r="AT3">
        <f t="shared" si="9"/>
        <v>0</v>
      </c>
      <c r="AU3">
        <f t="shared" si="9"/>
        <v>4521.0456102739499</v>
      </c>
      <c r="AW3">
        <v>0</v>
      </c>
      <c r="AX3">
        <f>IF(Z3&gt;0, (R3*SUMPRODUCT(K3:$K$98, X3:$X$98)-K3*$AZ$3)/Z3, 0)</f>
        <v>0</v>
      </c>
      <c r="AZ3">
        <f>C6*SUMPRODUCT(X4:X98, K4:K98)/1</f>
        <v>3489.3367258399339</v>
      </c>
    </row>
    <row r="4" spans="1:52" x14ac:dyDescent="0.25">
      <c r="A4" t="s">
        <v>14</v>
      </c>
      <c r="C4" t="s">
        <v>37</v>
      </c>
      <c r="E4">
        <v>2004</v>
      </c>
      <c r="F4" s="5">
        <f t="array" ref="F4:F98">EconomicRates!C44:C138</f>
        <v>1.5900000000000001E-2</v>
      </c>
      <c r="G4" s="5">
        <f t="array" ref="G4:G98">EconomicRates!D44:D138</f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98">Mortalities!B2:B96</f>
        <v>1.784809E-3</v>
      </c>
      <c r="R4">
        <f t="shared" si="0"/>
        <v>100000</v>
      </c>
      <c r="S4">
        <f t="shared" si="1"/>
        <v>236.84595681227597</v>
      </c>
      <c r="U4">
        <f t="shared" ref="U4:U67" si="13">M4</f>
        <v>1.784809E-3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1.784809E-3</v>
      </c>
      <c r="Y4">
        <f t="shared" ref="Y4:Y67" si="17">V4*W4</f>
        <v>0.01</v>
      </c>
      <c r="Z4">
        <f t="shared" ref="Z4:Z67" si="18">MAX(0, W4-X4-Y4)</f>
        <v>0.98821519099999999</v>
      </c>
      <c r="AB4">
        <f t="shared" ref="AB4:AB67" si="19">AC3</f>
        <v>0</v>
      </c>
      <c r="AC4">
        <f t="shared" si="2"/>
        <v>234.05477244882104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-178.48089999999999</v>
      </c>
      <c r="AI4">
        <f t="shared" si="6"/>
        <v>-178.48089999999999</v>
      </c>
      <c r="AJ4">
        <f t="shared" si="7"/>
        <v>-234.05477244882104</v>
      </c>
      <c r="AK4">
        <f>G4*SUM(AB4, AE4:AF4)</f>
        <v>0</v>
      </c>
      <c r="AL4">
        <f t="shared" si="8"/>
        <v>-412.53567244882106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-166.5089094131915</v>
      </c>
      <c r="AR4">
        <f t="shared" si="9"/>
        <v>-166.5089094131915</v>
      </c>
      <c r="AS4">
        <f t="shared" si="9"/>
        <v>-218.35504473255065</v>
      </c>
      <c r="AT4">
        <f t="shared" si="9"/>
        <v>0</v>
      </c>
      <c r="AU4">
        <f t="shared" si="9"/>
        <v>-384.86395414574218</v>
      </c>
      <c r="AW4">
        <v>1</v>
      </c>
      <c r="AX4">
        <f>IF(Z4&gt;0, (R4*SUMPRODUCT(K4:$K$98, X4:$X$98)-K4*$AZ$3)/Z4, 0)</f>
        <v>236.84595681227597</v>
      </c>
    </row>
    <row r="5" spans="1:52" x14ac:dyDescent="0.25">
      <c r="C5" s="2">
        <f>'S.26.04.A'!C5</f>
        <v>0.1</v>
      </c>
      <c r="E5">
        <v>2005</v>
      </c>
      <c r="F5" s="5">
        <v>3.6400000000000002E-2</v>
      </c>
      <c r="G5" s="5"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1.7924099999999999E-3</v>
      </c>
      <c r="Q5" s="4">
        <f t="shared" ref="Q5:Q68" si="21">$C$8</f>
        <v>25</v>
      </c>
      <c r="R5">
        <f t="shared" si="0"/>
        <v>100000</v>
      </c>
      <c r="S5">
        <f t="shared" si="1"/>
        <v>347.2059037782721</v>
      </c>
      <c r="U5">
        <f t="shared" si="13"/>
        <v>1.7924099999999999E-3</v>
      </c>
      <c r="V5">
        <f t="shared" si="14"/>
        <v>0.01</v>
      </c>
      <c r="W5">
        <f t="shared" si="15"/>
        <v>0.98821519099999999</v>
      </c>
      <c r="X5">
        <f t="shared" si="16"/>
        <v>1.7712867905003099E-3</v>
      </c>
      <c r="Y5">
        <f t="shared" si="17"/>
        <v>9.8821519099999994E-3</v>
      </c>
      <c r="Z5">
        <f t="shared" si="18"/>
        <v>0.97656175229949971</v>
      </c>
      <c r="AB5">
        <f t="shared" si="19"/>
        <v>234.05477244882104</v>
      </c>
      <c r="AC5">
        <f t="shared" si="2"/>
        <v>339.06800580244089</v>
      </c>
      <c r="AE5">
        <f t="shared" si="3"/>
        <v>0</v>
      </c>
      <c r="AF5">
        <f t="shared" si="4"/>
        <v>0</v>
      </c>
      <c r="AG5">
        <f t="shared" si="4"/>
        <v>-24.414043807487491</v>
      </c>
      <c r="AH5">
        <f t="shared" si="5"/>
        <v>-177.128679050031</v>
      </c>
      <c r="AI5">
        <f t="shared" si="6"/>
        <v>-201.5427228575185</v>
      </c>
      <c r="AJ5">
        <f t="shared" si="7"/>
        <v>-105.01323335361985</v>
      </c>
      <c r="AK5">
        <f>G5*SUM(AB5, AE5:AF5)</f>
        <v>9.5962456704016628</v>
      </c>
      <c r="AL5">
        <f t="shared" si="8"/>
        <v>-296.95971054073664</v>
      </c>
      <c r="AN5">
        <f t="shared" si="9"/>
        <v>0</v>
      </c>
      <c r="AO5">
        <f t="shared" si="9"/>
        <v>0</v>
      </c>
      <c r="AP5">
        <f t="shared" si="9"/>
        <v>-20.876644603586456</v>
      </c>
      <c r="AQ5">
        <f t="shared" si="9"/>
        <v>-151.46415361539329</v>
      </c>
      <c r="AR5">
        <f t="shared" si="9"/>
        <v>-172.34079821897976</v>
      </c>
      <c r="AS5">
        <f t="shared" si="9"/>
        <v>-89.797657802377401</v>
      </c>
      <c r="AT5">
        <f t="shared" si="9"/>
        <v>8.205826612314004</v>
      </c>
      <c r="AU5">
        <f t="shared" si="9"/>
        <v>-253.9326294090431</v>
      </c>
      <c r="AW5">
        <v>2</v>
      </c>
      <c r="AX5">
        <f>IF(Z5&gt;0, (R5*SUMPRODUCT(K5:$K$98, X5:$X$98)-K5*$AZ$3)/Z5, 0)</f>
        <v>347.2059037782721</v>
      </c>
    </row>
    <row r="6" spans="1:52" x14ac:dyDescent="0.25">
      <c r="A6" t="s">
        <v>16</v>
      </c>
      <c r="C6" s="2">
        <v>100000</v>
      </c>
      <c r="E6">
        <v>2006</v>
      </c>
      <c r="F6" s="5">
        <v>5.8799999999999998E-2</v>
      </c>
      <c r="G6" s="5"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1.8014369999999999E-3</v>
      </c>
      <c r="Q6" s="4">
        <f t="shared" si="21"/>
        <v>25</v>
      </c>
      <c r="R6">
        <f t="shared" si="0"/>
        <v>100000</v>
      </c>
      <c r="S6">
        <f t="shared" si="1"/>
        <v>497.03208881840106</v>
      </c>
      <c r="U6">
        <f t="shared" si="13"/>
        <v>1.8014369999999999E-3</v>
      </c>
      <c r="V6">
        <f t="shared" si="14"/>
        <v>0.01</v>
      </c>
      <c r="W6">
        <f t="shared" si="15"/>
        <v>0.97656175229949971</v>
      </c>
      <c r="X6">
        <f t="shared" si="16"/>
        <v>1.7592144733771537E-3</v>
      </c>
      <c r="Y6">
        <f t="shared" si="17"/>
        <v>9.765617522994997E-3</v>
      </c>
      <c r="Z6">
        <f t="shared" si="18"/>
        <v>0.9650369203031276</v>
      </c>
      <c r="AB6">
        <f t="shared" si="19"/>
        <v>339.06800580244089</v>
      </c>
      <c r="AC6">
        <f t="shared" si="2"/>
        <v>479.65431628514034</v>
      </c>
      <c r="AE6">
        <f t="shared" si="3"/>
        <v>0</v>
      </c>
      <c r="AF6">
        <f t="shared" si="4"/>
        <v>0</v>
      </c>
      <c r="AG6">
        <f t="shared" si="4"/>
        <v>-24.125923007578191</v>
      </c>
      <c r="AH6">
        <f t="shared" si="5"/>
        <v>-175.92144733771536</v>
      </c>
      <c r="AI6">
        <f t="shared" si="6"/>
        <v>-200.04737034529356</v>
      </c>
      <c r="AJ6">
        <f t="shared" si="7"/>
        <v>-140.58631048269945</v>
      </c>
      <c r="AK6">
        <f>G6*SUM(AB6, AE6:AF6)</f>
        <v>19.835478339442794</v>
      </c>
      <c r="AL6">
        <f t="shared" si="8"/>
        <v>-320.7982024885502</v>
      </c>
      <c r="AN6">
        <f t="shared" si="9"/>
        <v>0</v>
      </c>
      <c r="AO6">
        <f t="shared" si="9"/>
        <v>0</v>
      </c>
      <c r="AP6">
        <f t="shared" si="9"/>
        <v>-18.61097897837243</v>
      </c>
      <c r="AQ6">
        <f t="shared" si="9"/>
        <v>-135.70756887596198</v>
      </c>
      <c r="AR6">
        <f t="shared" si="9"/>
        <v>-154.31854785433441</v>
      </c>
      <c r="AS6">
        <f t="shared" si="9"/>
        <v>-108.44968991315304</v>
      </c>
      <c r="AT6">
        <f t="shared" si="9"/>
        <v>15.301286930467922</v>
      </c>
      <c r="AU6">
        <f t="shared" si="9"/>
        <v>-247.46695083701951</v>
      </c>
      <c r="AW6">
        <v>3</v>
      </c>
      <c r="AX6">
        <f>IF(Z6&gt;0, (R6*SUMPRODUCT(K6:$K$98, X6:$X$98)-K6*$AZ$3)/Z6, 0)</f>
        <v>497.03208881840106</v>
      </c>
    </row>
    <row r="7" spans="1:52" x14ac:dyDescent="0.25">
      <c r="A7" t="s">
        <v>15</v>
      </c>
      <c r="B7" t="s">
        <v>37</v>
      </c>
      <c r="C7" t="s">
        <v>47</v>
      </c>
      <c r="E7">
        <v>2007</v>
      </c>
      <c r="F7" s="5">
        <v>5.4699999999999999E-2</v>
      </c>
      <c r="G7" s="5"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1.8114139999999999E-3</v>
      </c>
      <c r="Q7" s="4">
        <f t="shared" si="21"/>
        <v>25</v>
      </c>
      <c r="R7">
        <f t="shared" si="0"/>
        <v>100000</v>
      </c>
      <c r="S7">
        <f t="shared" si="1"/>
        <v>615.16379471141852</v>
      </c>
      <c r="U7">
        <f t="shared" si="13"/>
        <v>1.8114139999999999E-3</v>
      </c>
      <c r="V7">
        <f t="shared" si="14"/>
        <v>0.01</v>
      </c>
      <c r="W7">
        <f t="shared" si="15"/>
        <v>0.9650369203031276</v>
      </c>
      <c r="X7">
        <f t="shared" si="16"/>
        <v>1.7480813879539696E-3</v>
      </c>
      <c r="Y7">
        <f t="shared" si="17"/>
        <v>9.6503692030312765E-3</v>
      </c>
      <c r="Z7">
        <f t="shared" si="18"/>
        <v>0.95363846971214228</v>
      </c>
      <c r="AB7">
        <f t="shared" si="19"/>
        <v>479.65431628514034</v>
      </c>
      <c r="AC7">
        <f t="shared" si="2"/>
        <v>586.64385981091164</v>
      </c>
      <c r="AE7">
        <f t="shared" si="3"/>
        <v>0</v>
      </c>
      <c r="AF7">
        <f t="shared" si="4"/>
        <v>0</v>
      </c>
      <c r="AG7">
        <f t="shared" si="4"/>
        <v>-23.840961742803557</v>
      </c>
      <c r="AH7">
        <f t="shared" si="5"/>
        <v>-174.80813879539696</v>
      </c>
      <c r="AI7">
        <f t="shared" si="6"/>
        <v>-198.64910053820051</v>
      </c>
      <c r="AJ7">
        <f t="shared" si="7"/>
        <v>-106.9895435257713</v>
      </c>
      <c r="AK7">
        <f>G7*SUM(AB7, AE7:AF7)</f>
        <v>23.55102692960039</v>
      </c>
      <c r="AL7">
        <f t="shared" si="8"/>
        <v>-282.08761713437144</v>
      </c>
      <c r="AN7">
        <f t="shared" si="9"/>
        <v>0</v>
      </c>
      <c r="AO7">
        <f t="shared" si="9"/>
        <v>0</v>
      </c>
      <c r="AP7">
        <f t="shared" si="9"/>
        <v>-16.732924211367099</v>
      </c>
      <c r="AQ7">
        <f t="shared" si="9"/>
        <v>-122.69015694706404</v>
      </c>
      <c r="AR7">
        <f t="shared" si="9"/>
        <v>-139.42308115843113</v>
      </c>
      <c r="AS7">
        <f t="shared" si="9"/>
        <v>-75.091262782881756</v>
      </c>
      <c r="AT7">
        <f t="shared" si="9"/>
        <v>16.529431696765421</v>
      </c>
      <c r="AU7">
        <f t="shared" si="9"/>
        <v>-197.98491224454747</v>
      </c>
      <c r="AW7">
        <v>4</v>
      </c>
      <c r="AX7">
        <f>IF(Z7&gt;0, (R7*SUMPRODUCT(K7:$K$98, X7:$X$98)-K7*$AZ$3)/Z7, 0)</f>
        <v>615.16379471141852</v>
      </c>
    </row>
    <row r="8" spans="1:52" x14ac:dyDescent="0.25">
      <c r="B8" s="2">
        <f>'S.26.04.A'!B8</f>
        <v>200</v>
      </c>
      <c r="C8" s="2">
        <f>'S.26.04.A'!C8</f>
        <v>25</v>
      </c>
      <c r="E8">
        <v>2008</v>
      </c>
      <c r="F8" s="5">
        <v>2.2499999999999999E-2</v>
      </c>
      <c r="G8" s="5"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1.8237660000000001E-3</v>
      </c>
      <c r="Q8" s="4">
        <f t="shared" si="21"/>
        <v>25</v>
      </c>
      <c r="R8">
        <f t="shared" si="0"/>
        <v>100000</v>
      </c>
      <c r="S8">
        <f t="shared" si="1"/>
        <v>665.29240672120136</v>
      </c>
      <c r="U8">
        <f t="shared" si="13"/>
        <v>1.8237660000000001E-3</v>
      </c>
      <c r="V8">
        <f t="shared" si="14"/>
        <v>0.01</v>
      </c>
      <c r="W8">
        <f t="shared" si="15"/>
        <v>0.95363846971214228</v>
      </c>
      <c r="X8">
        <f t="shared" si="16"/>
        <v>1.739213417353035E-3</v>
      </c>
      <c r="Y8">
        <f t="shared" si="17"/>
        <v>9.5363846971214233E-3</v>
      </c>
      <c r="Z8">
        <f t="shared" si="18"/>
        <v>0.94236287159766785</v>
      </c>
      <c r="AB8">
        <f t="shared" si="19"/>
        <v>586.64385981091164</v>
      </c>
      <c r="AC8">
        <f t="shared" si="2"/>
        <v>626.94686284991485</v>
      </c>
      <c r="AE8">
        <f t="shared" si="3"/>
        <v>0</v>
      </c>
      <c r="AF8">
        <f t="shared" si="4"/>
        <v>0</v>
      </c>
      <c r="AG8">
        <f t="shared" si="4"/>
        <v>-23.559071789941697</v>
      </c>
      <c r="AH8">
        <f t="shared" si="5"/>
        <v>-173.92134173530351</v>
      </c>
      <c r="AI8">
        <f t="shared" si="6"/>
        <v>-197.48041352524521</v>
      </c>
      <c r="AJ8">
        <f t="shared" si="7"/>
        <v>-40.303003039003215</v>
      </c>
      <c r="AK8">
        <f>G8*SUM(AB8, AE8:AF8)</f>
        <v>12.495514213972417</v>
      </c>
      <c r="AL8">
        <f t="shared" si="8"/>
        <v>-225.287902350276</v>
      </c>
      <c r="AN8">
        <f t="shared" si="9"/>
        <v>0</v>
      </c>
      <c r="AO8">
        <f t="shared" si="9"/>
        <v>0</v>
      </c>
      <c r="AP8">
        <f t="shared" si="9"/>
        <v>-15.434591646594008</v>
      </c>
      <c r="AQ8">
        <f t="shared" si="9"/>
        <v>-113.94357605626111</v>
      </c>
      <c r="AR8">
        <f t="shared" si="9"/>
        <v>-129.37816770285514</v>
      </c>
      <c r="AS8">
        <f t="shared" si="9"/>
        <v>-26.404282799631954</v>
      </c>
      <c r="AT8">
        <f t="shared" si="9"/>
        <v>8.1863649394377376</v>
      </c>
      <c r="AU8">
        <f t="shared" si="9"/>
        <v>-147.59608556304934</v>
      </c>
      <c r="AW8">
        <v>5</v>
      </c>
      <c r="AX8">
        <f>IF(Z8&gt;0, (R8*SUMPRODUCT(K8:$K$98, X8:$X$98)-K8*$AZ$3)/Z8, 0)</f>
        <v>665.29240672120136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1.843244E-3</v>
      </c>
      <c r="Q9" s="4">
        <f t="shared" si="21"/>
        <v>25</v>
      </c>
      <c r="R9">
        <f t="shared" si="0"/>
        <v>100000</v>
      </c>
      <c r="S9">
        <f t="shared" si="1"/>
        <v>680.86880217329235</v>
      </c>
      <c r="U9">
        <f t="shared" si="13"/>
        <v>1.843244E-3</v>
      </c>
      <c r="V9">
        <f t="shared" si="14"/>
        <v>0.01</v>
      </c>
      <c r="W9">
        <f t="shared" si="15"/>
        <v>0.94236287159766785</v>
      </c>
      <c r="X9">
        <f t="shared" si="16"/>
        <v>1.7370047088951716E-3</v>
      </c>
      <c r="Y9">
        <f t="shared" si="17"/>
        <v>9.4236287159766789E-3</v>
      </c>
      <c r="Z9">
        <f t="shared" si="18"/>
        <v>0.93120223817279602</v>
      </c>
      <c r="AB9">
        <f t="shared" si="19"/>
        <v>626.94686284991485</v>
      </c>
      <c r="AC9">
        <f t="shared" si="2"/>
        <v>634.02655248580049</v>
      </c>
      <c r="AE9">
        <f t="shared" si="3"/>
        <v>0</v>
      </c>
      <c r="AF9">
        <f t="shared" si="4"/>
        <v>0</v>
      </c>
      <c r="AG9">
        <f t="shared" si="4"/>
        <v>-23.280055954319899</v>
      </c>
      <c r="AH9">
        <f t="shared" si="5"/>
        <v>-173.70047088951716</v>
      </c>
      <c r="AI9">
        <f t="shared" si="6"/>
        <v>-196.98052684383705</v>
      </c>
      <c r="AJ9">
        <f t="shared" si="7"/>
        <v>-7.0796896358856429</v>
      </c>
      <c r="AK9">
        <f t="shared" ref="AK9:AK72" si="22">G9*SUM(AB9:AB9, AE9:AF9)</f>
        <v>3.6989864908144976</v>
      </c>
      <c r="AL9">
        <f t="shared" si="8"/>
        <v>-200.36122998890821</v>
      </c>
      <c r="AN9">
        <f t="shared" si="9"/>
        <v>0</v>
      </c>
      <c r="AO9">
        <f t="shared" si="9"/>
        <v>0</v>
      </c>
      <c r="AP9">
        <f t="shared" si="9"/>
        <v>-14.44435648421539</v>
      </c>
      <c r="AQ9">
        <f t="shared" si="9"/>
        <v>-107.77429091783132</v>
      </c>
      <c r="AR9">
        <f t="shared" si="9"/>
        <v>-122.2186474020467</v>
      </c>
      <c r="AS9">
        <f t="shared" si="9"/>
        <v>-4.3926681748100096</v>
      </c>
      <c r="AT9">
        <f t="shared" si="9"/>
        <v>2.2950752183955565</v>
      </c>
      <c r="AU9">
        <f t="shared" si="9"/>
        <v>-124.31624035846116</v>
      </c>
      <c r="AW9">
        <v>6</v>
      </c>
      <c r="AX9">
        <f>IF(Z9&gt;0, (R9*SUMPRODUCT(K9:$K$98, X9:$X$98)-K9*$AZ$3)/Z9, 0)</f>
        <v>680.86880217329235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1.8660479999999999E-3</v>
      </c>
      <c r="Q10" s="4">
        <f t="shared" si="21"/>
        <v>25</v>
      </c>
      <c r="R10">
        <f t="shared" si="0"/>
        <v>100000</v>
      </c>
      <c r="S10">
        <f t="shared" si="1"/>
        <v>692.6755975010484</v>
      </c>
      <c r="U10">
        <f t="shared" si="13"/>
        <v>1.8660479999999999E-3</v>
      </c>
      <c r="V10">
        <f t="shared" si="14"/>
        <v>0.01</v>
      </c>
      <c r="W10">
        <f t="shared" si="15"/>
        <v>0.93120223817279602</v>
      </c>
      <c r="X10">
        <f t="shared" si="16"/>
        <v>1.7376680741378696E-3</v>
      </c>
      <c r="Y10">
        <f t="shared" si="17"/>
        <v>9.3120223817279597E-3</v>
      </c>
      <c r="Z10">
        <f t="shared" si="18"/>
        <v>0.92015254771693011</v>
      </c>
      <c r="AB10">
        <f t="shared" si="19"/>
        <v>634.02655248580049</v>
      </c>
      <c r="AC10">
        <f t="shared" si="2"/>
        <v>637.36721578193647</v>
      </c>
      <c r="AE10">
        <f t="shared" si="3"/>
        <v>0</v>
      </c>
      <c r="AF10">
        <f t="shared" si="4"/>
        <v>0</v>
      </c>
      <c r="AG10">
        <f t="shared" si="4"/>
        <v>-23.003813692923252</v>
      </c>
      <c r="AH10">
        <f t="shared" si="5"/>
        <v>-173.76680741378695</v>
      </c>
      <c r="AI10">
        <f t="shared" si="6"/>
        <v>-196.77062110671019</v>
      </c>
      <c r="AJ10">
        <f t="shared" si="7"/>
        <v>-3.3406632961359719</v>
      </c>
      <c r="AK10">
        <f t="shared" si="22"/>
        <v>2.5995088651917824</v>
      </c>
      <c r="AL10">
        <f t="shared" si="8"/>
        <v>-197.51177553765439</v>
      </c>
      <c r="AN10">
        <f t="shared" si="9"/>
        <v>0</v>
      </c>
      <c r="AO10">
        <f t="shared" si="9"/>
        <v>0</v>
      </c>
      <c r="AP10">
        <f t="shared" si="9"/>
        <v>-13.540422215012407</v>
      </c>
      <c r="AQ10">
        <f t="shared" si="9"/>
        <v>-102.28199422695062</v>
      </c>
      <c r="AR10">
        <f t="shared" si="9"/>
        <v>-115.82241644196301</v>
      </c>
      <c r="AS10">
        <f t="shared" si="9"/>
        <v>-1.9663692338888827</v>
      </c>
      <c r="AT10">
        <f t="shared" si="9"/>
        <v>1.5301135740458867</v>
      </c>
      <c r="AU10">
        <f t="shared" si="9"/>
        <v>-116.25867210180601</v>
      </c>
      <c r="AW10">
        <v>7</v>
      </c>
      <c r="AX10">
        <f>IF(Z10&gt;0, (R10*SUMPRODUCT(K10:$K$98, X10:$X$98)-K10*$AZ$3)/Z10, 0)</f>
        <v>692.6755975010484</v>
      </c>
    </row>
    <row r="11" spans="1:52" x14ac:dyDescent="0.25">
      <c r="A11" t="s">
        <v>33</v>
      </c>
      <c r="C11" s="12">
        <f>AU100</f>
        <v>429.68239172902855</v>
      </c>
      <c r="E11">
        <v>2011</v>
      </c>
      <c r="F11" s="5">
        <v>1.5E-3</v>
      </c>
      <c r="G11" s="5"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1.8888519999999999E-3</v>
      </c>
      <c r="Q11" s="4">
        <f t="shared" si="21"/>
        <v>25</v>
      </c>
      <c r="R11">
        <f t="shared" si="0"/>
        <v>100000</v>
      </c>
      <c r="S11">
        <f t="shared" si="1"/>
        <v>700.99076403186405</v>
      </c>
      <c r="U11">
        <f t="shared" si="13"/>
        <v>1.8888519999999999E-3</v>
      </c>
      <c r="V11">
        <f t="shared" si="14"/>
        <v>0.01</v>
      </c>
      <c r="W11">
        <f t="shared" si="15"/>
        <v>0.92015254771693011</v>
      </c>
      <c r="X11">
        <f t="shared" si="16"/>
        <v>1.7380319800602189E-3</v>
      </c>
      <c r="Y11">
        <f t="shared" si="17"/>
        <v>9.2015254771693009E-3</v>
      </c>
      <c r="Z11">
        <f t="shared" si="18"/>
        <v>0.90921299025970059</v>
      </c>
      <c r="AB11">
        <f t="shared" si="19"/>
        <v>637.36721578193647</v>
      </c>
      <c r="AC11">
        <f t="shared" si="2"/>
        <v>637.34990870984325</v>
      </c>
      <c r="AE11">
        <f t="shared" si="3"/>
        <v>0</v>
      </c>
      <c r="AF11">
        <f t="shared" si="4"/>
        <v>0</v>
      </c>
      <c r="AG11">
        <f t="shared" si="4"/>
        <v>-22.730324756492514</v>
      </c>
      <c r="AH11">
        <f t="shared" si="5"/>
        <v>-173.80319800602189</v>
      </c>
      <c r="AI11">
        <f t="shared" si="6"/>
        <v>-196.53352276251439</v>
      </c>
      <c r="AJ11">
        <f t="shared" si="7"/>
        <v>1.7307072093217357E-2</v>
      </c>
      <c r="AK11">
        <f t="shared" si="22"/>
        <v>1.5296813178766473</v>
      </c>
      <c r="AL11">
        <f t="shared" si="8"/>
        <v>-194.98653437254453</v>
      </c>
      <c r="AN11">
        <f t="shared" si="9"/>
        <v>0</v>
      </c>
      <c r="AO11">
        <f t="shared" si="9"/>
        <v>0</v>
      </c>
      <c r="AP11">
        <f t="shared" si="9"/>
        <v>-12.713266951045814</v>
      </c>
      <c r="AQ11">
        <f t="shared" si="9"/>
        <v>-97.2096297288887</v>
      </c>
      <c r="AR11">
        <f t="shared" si="9"/>
        <v>-109.92289667993451</v>
      </c>
      <c r="AS11">
        <f t="shared" si="9"/>
        <v>9.6799948975308855E-3</v>
      </c>
      <c r="AT11">
        <f t="shared" si="9"/>
        <v>0.85556397246980043</v>
      </c>
      <c r="AU11">
        <f t="shared" si="9"/>
        <v>-109.05765271256718</v>
      </c>
      <c r="AW11">
        <v>8</v>
      </c>
      <c r="AX11">
        <f>IF(Z11&gt;0, (R11*SUMPRODUCT(K11:$K$98, X11:$X$98)-K11*$AZ$3)/Z11, 0)</f>
        <v>700.99076403186405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1.917357E-3</v>
      </c>
      <c r="Q12" s="4">
        <f t="shared" si="21"/>
        <v>25</v>
      </c>
      <c r="R12">
        <f t="shared" si="0"/>
        <v>100000</v>
      </c>
      <c r="S12">
        <f t="shared" si="1"/>
        <v>709.20835546357591</v>
      </c>
      <c r="U12">
        <f t="shared" si="13"/>
        <v>1.917357E-3</v>
      </c>
      <c r="V12">
        <f t="shared" si="14"/>
        <v>0.01</v>
      </c>
      <c r="W12">
        <f t="shared" si="15"/>
        <v>0.90921299025970059</v>
      </c>
      <c r="X12">
        <f t="shared" si="16"/>
        <v>1.7432858913653687E-3</v>
      </c>
      <c r="Y12">
        <f t="shared" si="17"/>
        <v>9.0921299025970067E-3</v>
      </c>
      <c r="Z12">
        <f t="shared" si="18"/>
        <v>0.89837757446573818</v>
      </c>
      <c r="AB12">
        <f t="shared" si="19"/>
        <v>637.34990870984325</v>
      </c>
      <c r="AC12">
        <f t="shared" si="2"/>
        <v>637.13688217220238</v>
      </c>
      <c r="AE12">
        <f t="shared" si="3"/>
        <v>0</v>
      </c>
      <c r="AF12">
        <f t="shared" si="4"/>
        <v>0</v>
      </c>
      <c r="AG12">
        <f t="shared" si="4"/>
        <v>-22.459439361643454</v>
      </c>
      <c r="AH12">
        <f t="shared" si="5"/>
        <v>-174.32858913653686</v>
      </c>
      <c r="AI12">
        <f t="shared" si="6"/>
        <v>-196.78802849818032</v>
      </c>
      <c r="AJ12">
        <f t="shared" si="7"/>
        <v>0.21302653764087154</v>
      </c>
      <c r="AK12">
        <f t="shared" si="22"/>
        <v>1.4659047900326394</v>
      </c>
      <c r="AL12">
        <f t="shared" si="8"/>
        <v>-195.1090971705068</v>
      </c>
      <c r="AN12">
        <f t="shared" si="9"/>
        <v>0</v>
      </c>
      <c r="AO12">
        <f t="shared" si="9"/>
        <v>0</v>
      </c>
      <c r="AP12">
        <f t="shared" si="9"/>
        <v>-11.937430780342011</v>
      </c>
      <c r="AQ12">
        <f t="shared" si="9"/>
        <v>-92.65749836151798</v>
      </c>
      <c r="AR12">
        <f t="shared" si="9"/>
        <v>-104.59492914186001</v>
      </c>
      <c r="AS12">
        <f t="shared" si="9"/>
        <v>0.11322586937796759</v>
      </c>
      <c r="AT12">
        <f t="shared" si="9"/>
        <v>0.7791439795007391</v>
      </c>
      <c r="AU12">
        <f t="shared" si="9"/>
        <v>-103.70255929298129</v>
      </c>
      <c r="AW12">
        <v>9</v>
      </c>
      <c r="AX12">
        <f>IF(Z12&gt;0, (R12*SUMPRODUCT(K12:$K$98, X12:$X$98)-K12*$AZ$3)/Z12, 0)</f>
        <v>709.20835546357591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1.947287E-3</v>
      </c>
      <c r="Q13" s="4">
        <f t="shared" si="21"/>
        <v>25</v>
      </c>
      <c r="R13">
        <f t="shared" si="0"/>
        <v>100000</v>
      </c>
      <c r="S13">
        <f t="shared" si="1"/>
        <v>716.6750495723403</v>
      </c>
      <c r="U13">
        <f t="shared" si="13"/>
        <v>1.947287E-3</v>
      </c>
      <c r="V13">
        <f t="shared" si="14"/>
        <v>0.01</v>
      </c>
      <c r="W13">
        <f t="shared" si="15"/>
        <v>0.89837757446573818</v>
      </c>
      <c r="X13">
        <f t="shared" si="16"/>
        <v>1.7493989718486639E-3</v>
      </c>
      <c r="Y13">
        <f t="shared" si="17"/>
        <v>8.983775744657382E-3</v>
      </c>
      <c r="Z13">
        <f t="shared" si="18"/>
        <v>0.88764439974923215</v>
      </c>
      <c r="AB13">
        <f t="shared" si="19"/>
        <v>637.13688217220238</v>
      </c>
      <c r="AC13">
        <f t="shared" si="2"/>
        <v>636.15259419289123</v>
      </c>
      <c r="AE13">
        <f t="shared" si="3"/>
        <v>0</v>
      </c>
      <c r="AF13">
        <f t="shared" si="4"/>
        <v>0</v>
      </c>
      <c r="AG13">
        <f t="shared" si="4"/>
        <v>-22.191109993730805</v>
      </c>
      <c r="AH13">
        <f t="shared" si="5"/>
        <v>-174.9398971848664</v>
      </c>
      <c r="AI13">
        <f t="shared" si="6"/>
        <v>-197.1310071785972</v>
      </c>
      <c r="AJ13">
        <f t="shared" si="7"/>
        <v>0.98428797931114786</v>
      </c>
      <c r="AK13">
        <f t="shared" si="22"/>
        <v>1.2742737643444049</v>
      </c>
      <c r="AL13">
        <f t="shared" si="8"/>
        <v>-194.87244543494165</v>
      </c>
      <c r="AN13">
        <f t="shared" si="9"/>
        <v>0</v>
      </c>
      <c r="AO13">
        <f t="shared" si="9"/>
        <v>0</v>
      </c>
      <c r="AP13">
        <f t="shared" si="9"/>
        <v>-11.211797403770561</v>
      </c>
      <c r="AQ13">
        <f t="shared" si="9"/>
        <v>-88.38632612912491</v>
      </c>
      <c r="AR13">
        <f t="shared" si="9"/>
        <v>-99.598123532895471</v>
      </c>
      <c r="AS13">
        <f t="shared" si="9"/>
        <v>0.49729992840020032</v>
      </c>
      <c r="AT13">
        <f t="shared" si="9"/>
        <v>0.64381183666818464</v>
      </c>
      <c r="AU13">
        <f t="shared" si="9"/>
        <v>-98.457011767827083</v>
      </c>
      <c r="AW13">
        <v>10</v>
      </c>
      <c r="AX13">
        <f>IF(Z13&gt;0, (R13*SUMPRODUCT(K13:$K$98, X13:$X$98)-K13*$AZ$3)/Z13, 0)</f>
        <v>716.6750495723403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10"/>
        <v>5.1800000000000006E-2</v>
      </c>
      <c r="I14" s="5">
        <f t="shared" si="11"/>
        <v>1.0518000000000001</v>
      </c>
      <c r="J14">
        <f t="shared" si="12"/>
        <v>0.95075109336375729</v>
      </c>
      <c r="K14">
        <f t="shared" si="20"/>
        <v>0.48035581109819386</v>
      </c>
      <c r="L14" s="2">
        <v>11</v>
      </c>
      <c r="M14" s="6">
        <v>1.9819680000000002E-3</v>
      </c>
      <c r="Q14" s="4">
        <f t="shared" si="21"/>
        <v>25</v>
      </c>
      <c r="R14">
        <f t="shared" si="0"/>
        <v>100000</v>
      </c>
      <c r="S14">
        <f t="shared" si="1"/>
        <v>723.58400549590078</v>
      </c>
      <c r="U14">
        <f t="shared" si="13"/>
        <v>1.9819680000000002E-3</v>
      </c>
      <c r="V14">
        <f t="shared" si="14"/>
        <v>0.01</v>
      </c>
      <c r="W14">
        <f t="shared" si="15"/>
        <v>0.88764439974923215</v>
      </c>
      <c r="X14">
        <f t="shared" si="16"/>
        <v>1.7592827956821864E-3</v>
      </c>
      <c r="Y14">
        <f t="shared" si="17"/>
        <v>8.8764439974923209E-3</v>
      </c>
      <c r="Z14">
        <f t="shared" si="18"/>
        <v>0.87700867295605767</v>
      </c>
      <c r="AB14">
        <f t="shared" si="19"/>
        <v>636.15259419289123</v>
      </c>
      <c r="AC14">
        <f t="shared" si="2"/>
        <v>634.58944843218865</v>
      </c>
      <c r="AE14">
        <f t="shared" si="3"/>
        <v>0</v>
      </c>
      <c r="AF14">
        <f t="shared" si="4"/>
        <v>0</v>
      </c>
      <c r="AG14">
        <f t="shared" si="4"/>
        <v>-21.92521682390144</v>
      </c>
      <c r="AH14">
        <f t="shared" si="5"/>
        <v>-175.92827956821864</v>
      </c>
      <c r="AI14">
        <f t="shared" si="6"/>
        <v>-197.85349639212009</v>
      </c>
      <c r="AJ14">
        <f t="shared" si="7"/>
        <v>1.5631457607025823</v>
      </c>
      <c r="AK14">
        <f t="shared" si="22"/>
        <v>1.1450746695472043</v>
      </c>
      <c r="AL14">
        <f t="shared" si="8"/>
        <v>-195.14527596187031</v>
      </c>
      <c r="AN14">
        <f t="shared" si="9"/>
        <v>0</v>
      </c>
      <c r="AO14">
        <f t="shared" si="9"/>
        <v>0</v>
      </c>
      <c r="AP14">
        <f t="shared" si="9"/>
        <v>-10.531905310948943</v>
      </c>
      <c r="AQ14">
        <f t="shared" si="9"/>
        <v>-84.508171427101473</v>
      </c>
      <c r="AR14">
        <f t="shared" si="9"/>
        <v>-95.040076738050416</v>
      </c>
      <c r="AS14">
        <f t="shared" si="9"/>
        <v>0.75086614974699217</v>
      </c>
      <c r="AT14">
        <f t="shared" si="9"/>
        <v>0.55004327165834366</v>
      </c>
      <c r="AU14">
        <f t="shared" si="9"/>
        <v>-93.73916731664508</v>
      </c>
      <c r="AW14">
        <v>11</v>
      </c>
      <c r="AX14">
        <f>IF(Z14&gt;0, (R14*SUMPRODUCT(K14:$K$98, X14:$X$98)-K14*$AZ$3)/Z14, 0)</f>
        <v>723.58400549590078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10"/>
        <v>5.4100000000000002E-2</v>
      </c>
      <c r="I15" s="5">
        <f t="shared" si="11"/>
        <v>1.0541</v>
      </c>
      <c r="J15">
        <f t="shared" si="12"/>
        <v>0.94867659614837296</v>
      </c>
      <c r="K15">
        <f t="shared" si="20"/>
        <v>0.45570231581272541</v>
      </c>
      <c r="L15" s="2">
        <v>12</v>
      </c>
      <c r="M15" s="6">
        <v>2.0299509999999999E-3</v>
      </c>
      <c r="Q15" s="4">
        <f t="shared" si="21"/>
        <v>25</v>
      </c>
      <c r="R15">
        <f t="shared" si="0"/>
        <v>100000</v>
      </c>
      <c r="S15">
        <f t="shared" si="1"/>
        <v>734.144531081183</v>
      </c>
      <c r="U15">
        <f t="shared" si="13"/>
        <v>2.0299509999999999E-3</v>
      </c>
      <c r="V15">
        <f t="shared" si="14"/>
        <v>0.01</v>
      </c>
      <c r="W15">
        <f t="shared" si="15"/>
        <v>0.87700867295605767</v>
      </c>
      <c r="X15">
        <f t="shared" si="16"/>
        <v>1.7802846326758221E-3</v>
      </c>
      <c r="Y15">
        <f t="shared" si="17"/>
        <v>8.7700867295605767E-3</v>
      </c>
      <c r="Z15">
        <f t="shared" si="18"/>
        <v>0.8664583015938212</v>
      </c>
      <c r="AB15">
        <f t="shared" si="19"/>
        <v>634.58944843218865</v>
      </c>
      <c r="AC15">
        <f t="shared" si="2"/>
        <v>636.10562352499414</v>
      </c>
      <c r="AE15">
        <f t="shared" si="3"/>
        <v>0</v>
      </c>
      <c r="AF15">
        <f t="shared" si="4"/>
        <v>0</v>
      </c>
      <c r="AG15">
        <f t="shared" si="4"/>
        <v>-21.661457539845529</v>
      </c>
      <c r="AH15">
        <f t="shared" si="5"/>
        <v>-178.02846326758223</v>
      </c>
      <c r="AI15">
        <f t="shared" si="6"/>
        <v>-199.68992080742777</v>
      </c>
      <c r="AJ15">
        <f t="shared" si="7"/>
        <v>-1.5161750928054971</v>
      </c>
      <c r="AK15">
        <f t="shared" si="22"/>
        <v>2.6018167385719737</v>
      </c>
      <c r="AL15">
        <f t="shared" si="8"/>
        <v>-198.60427916166128</v>
      </c>
      <c r="AN15">
        <f t="shared" si="9"/>
        <v>0</v>
      </c>
      <c r="AO15">
        <f t="shared" si="9"/>
        <v>0</v>
      </c>
      <c r="AP15">
        <f t="shared" si="9"/>
        <v>-9.8711763647866295</v>
      </c>
      <c r="AQ15">
        <f t="shared" si="9"/>
        <v>-81.127982991617941</v>
      </c>
      <c r="AR15">
        <f t="shared" si="9"/>
        <v>-90.999159356404576</v>
      </c>
      <c r="AS15">
        <f t="shared" si="9"/>
        <v>-0.6909245009690389</v>
      </c>
      <c r="AT15">
        <f t="shared" si="9"/>
        <v>1.1856539130875607</v>
      </c>
      <c r="AU15">
        <f t="shared" si="9"/>
        <v>-90.504429944286045</v>
      </c>
      <c r="AW15">
        <v>12</v>
      </c>
      <c r="AX15">
        <f>IF(Z15&gt;0, (R15*SUMPRODUCT(K15:$K$98, X15:$X$98)-K15*$AZ$3)/Z15, 0)</f>
        <v>734.144531081183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10"/>
        <v>5.7100000000000005E-2</v>
      </c>
      <c r="I16" s="5">
        <f t="shared" si="11"/>
        <v>1.0570999999999999</v>
      </c>
      <c r="J16">
        <f t="shared" si="12"/>
        <v>0.94598429666067552</v>
      </c>
      <c r="K16">
        <f t="shared" si="20"/>
        <v>0.43108723471074206</v>
      </c>
      <c r="L16" s="2">
        <v>13</v>
      </c>
      <c r="M16" s="6">
        <v>2.0855349999999999E-3</v>
      </c>
      <c r="Q16" s="4">
        <f t="shared" si="21"/>
        <v>25</v>
      </c>
      <c r="R16">
        <f t="shared" si="0"/>
        <v>100000</v>
      </c>
      <c r="S16">
        <f t="shared" si="1"/>
        <v>748.68915010051251</v>
      </c>
      <c r="U16">
        <f t="shared" si="13"/>
        <v>2.0855349999999999E-3</v>
      </c>
      <c r="V16">
        <f t="shared" si="14"/>
        <v>0.01</v>
      </c>
      <c r="W16">
        <f t="shared" si="15"/>
        <v>0.8664583015938212</v>
      </c>
      <c r="X16">
        <f t="shared" si="16"/>
        <v>1.8070291140144699E-3</v>
      </c>
      <c r="Y16">
        <f t="shared" si="17"/>
        <v>8.6645830159382126E-3</v>
      </c>
      <c r="Z16">
        <f t="shared" si="18"/>
        <v>0.85598668946386858</v>
      </c>
      <c r="AB16">
        <f t="shared" si="19"/>
        <v>636.10562352499414</v>
      </c>
      <c r="AC16">
        <f t="shared" si="2"/>
        <v>640.8679470320551</v>
      </c>
      <c r="AE16">
        <f t="shared" si="3"/>
        <v>0</v>
      </c>
      <c r="AF16">
        <f t="shared" si="4"/>
        <v>0</v>
      </c>
      <c r="AG16">
        <f t="shared" si="4"/>
        <v>-21.399667236596713</v>
      </c>
      <c r="AH16">
        <f t="shared" si="5"/>
        <v>-180.70291140144698</v>
      </c>
      <c r="AI16">
        <f t="shared" si="6"/>
        <v>-202.1025786380437</v>
      </c>
      <c r="AJ16">
        <f t="shared" si="7"/>
        <v>-4.7623235070609553</v>
      </c>
      <c r="AK16">
        <f t="shared" si="22"/>
        <v>4.5163499270274583</v>
      </c>
      <c r="AL16">
        <f t="shared" si="8"/>
        <v>-202.3485522180772</v>
      </c>
      <c r="AN16">
        <f t="shared" si="9"/>
        <v>0</v>
      </c>
      <c r="AO16">
        <f t="shared" si="9"/>
        <v>0</v>
      </c>
      <c r="AP16">
        <f t="shared" si="9"/>
        <v>-9.2251233727545436</v>
      </c>
      <c r="AQ16">
        <f t="shared" si="9"/>
        <v>-77.898718380230008</v>
      </c>
      <c r="AR16">
        <f t="shared" si="9"/>
        <v>-87.123841752984546</v>
      </c>
      <c r="AS16">
        <f t="shared" si="9"/>
        <v>-2.0529768714568704</v>
      </c>
      <c r="AT16">
        <f t="shared" si="9"/>
        <v>1.9469408010283287</v>
      </c>
      <c r="AU16">
        <f t="shared" si="9"/>
        <v>-87.229877823413091</v>
      </c>
      <c r="AW16">
        <v>13</v>
      </c>
      <c r="AX16">
        <f>IF(Z16&gt;0, (R16*SUMPRODUCT(K16:$K$98, X16:$X$98)-K16*$AZ$3)/Z16, 0)</f>
        <v>748.68915010051251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10"/>
        <v>6.3799999999999996E-2</v>
      </c>
      <c r="I17" s="5">
        <f t="shared" si="11"/>
        <v>1.0638000000000001</v>
      </c>
      <c r="J17">
        <f t="shared" si="12"/>
        <v>0.94002632073698056</v>
      </c>
      <c r="K17">
        <f t="shared" si="20"/>
        <v>0.40523334716181802</v>
      </c>
      <c r="L17" s="2">
        <v>14</v>
      </c>
      <c r="M17" s="6">
        <v>2.1420699999999998E-3</v>
      </c>
      <c r="Q17" s="4">
        <f t="shared" si="21"/>
        <v>25</v>
      </c>
      <c r="R17">
        <f t="shared" si="0"/>
        <v>100000</v>
      </c>
      <c r="S17">
        <f t="shared" si="1"/>
        <v>772.45431695960065</v>
      </c>
      <c r="U17">
        <f t="shared" si="13"/>
        <v>2.1420699999999998E-3</v>
      </c>
      <c r="V17">
        <f t="shared" si="14"/>
        <v>0.01</v>
      </c>
      <c r="W17">
        <f t="shared" si="15"/>
        <v>0.85598668946386858</v>
      </c>
      <c r="X17">
        <f t="shared" si="16"/>
        <v>1.8335834078998688E-3</v>
      </c>
      <c r="Y17">
        <f t="shared" si="17"/>
        <v>8.5598668946386854E-3</v>
      </c>
      <c r="Z17">
        <f t="shared" si="18"/>
        <v>0.84559323916133</v>
      </c>
      <c r="AB17">
        <f t="shared" si="19"/>
        <v>640.8679470320551</v>
      </c>
      <c r="AC17">
        <f t="shared" si="2"/>
        <v>653.18214798202143</v>
      </c>
      <c r="AE17">
        <f t="shared" si="3"/>
        <v>0</v>
      </c>
      <c r="AF17">
        <f t="shared" si="4"/>
        <v>0</v>
      </c>
      <c r="AG17">
        <f t="shared" si="4"/>
        <v>-21.139830979033249</v>
      </c>
      <c r="AH17">
        <f t="shared" si="5"/>
        <v>-183.35834078998687</v>
      </c>
      <c r="AI17">
        <f t="shared" si="6"/>
        <v>-204.49817176902013</v>
      </c>
      <c r="AJ17">
        <f t="shared" si="7"/>
        <v>-12.314200949966335</v>
      </c>
      <c r="AK17">
        <f t="shared" si="22"/>
        <v>8.8439776690423599</v>
      </c>
      <c r="AL17">
        <f t="shared" si="8"/>
        <v>-207.96839504994409</v>
      </c>
      <c r="AN17">
        <f t="shared" si="9"/>
        <v>0</v>
      </c>
      <c r="AO17">
        <f t="shared" si="9"/>
        <v>0</v>
      </c>
      <c r="AP17">
        <f t="shared" si="9"/>
        <v>-8.5665644660687352</v>
      </c>
      <c r="AQ17">
        <f t="shared" si="9"/>
        <v>-74.302914168363685</v>
      </c>
      <c r="AR17">
        <f t="shared" si="9"/>
        <v>-82.869478634432426</v>
      </c>
      <c r="AS17">
        <f t="shared" si="9"/>
        <v>-4.9901248685780972</v>
      </c>
      <c r="AT17">
        <f t="shared" si="9"/>
        <v>3.583874673050409</v>
      </c>
      <c r="AU17">
        <f t="shared" si="9"/>
        <v>-84.275728829960116</v>
      </c>
      <c r="AW17">
        <v>14</v>
      </c>
      <c r="AX17">
        <f>IF(Z17&gt;0, (R17*SUMPRODUCT(K17:$K$98, X17:$X$98)-K17*$AZ$3)/Z17, 0)</f>
        <v>772.45431695960065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10"/>
        <v>7.1599999999999997E-2</v>
      </c>
      <c r="I18" s="5">
        <f t="shared" si="11"/>
        <v>1.0716000000000001</v>
      </c>
      <c r="J18">
        <f t="shared" si="12"/>
        <v>0.93318402388951094</v>
      </c>
      <c r="K18">
        <f t="shared" si="20"/>
        <v>0.3781572855186805</v>
      </c>
      <c r="L18" s="2">
        <v>15</v>
      </c>
      <c r="M18" s="6">
        <v>2.2014550000000002E-3</v>
      </c>
      <c r="Q18" s="4">
        <f t="shared" si="21"/>
        <v>25</v>
      </c>
      <c r="R18">
        <f t="shared" si="0"/>
        <v>100000</v>
      </c>
      <c r="S18">
        <f t="shared" si="1"/>
        <v>806.14900279439144</v>
      </c>
      <c r="U18">
        <f t="shared" si="13"/>
        <v>2.2014550000000002E-3</v>
      </c>
      <c r="V18">
        <f t="shared" si="14"/>
        <v>0.01</v>
      </c>
      <c r="W18">
        <f t="shared" si="15"/>
        <v>0.84559323916133</v>
      </c>
      <c r="X18">
        <f t="shared" si="16"/>
        <v>1.8615354643179058E-3</v>
      </c>
      <c r="Y18">
        <f t="shared" si="17"/>
        <v>8.4559323916133002E-3</v>
      </c>
      <c r="Z18">
        <f t="shared" si="18"/>
        <v>0.83527577130539876</v>
      </c>
      <c r="AB18">
        <f t="shared" si="19"/>
        <v>653.18214798202143</v>
      </c>
      <c r="AC18">
        <f t="shared" si="2"/>
        <v>673.35673009616335</v>
      </c>
      <c r="AE18">
        <f t="shared" si="3"/>
        <v>0</v>
      </c>
      <c r="AF18">
        <f t="shared" si="4"/>
        <v>0</v>
      </c>
      <c r="AG18">
        <f t="shared" si="4"/>
        <v>-20.88189428263497</v>
      </c>
      <c r="AH18">
        <f t="shared" si="5"/>
        <v>-186.15354643179057</v>
      </c>
      <c r="AI18">
        <f t="shared" si="6"/>
        <v>-207.03544071442553</v>
      </c>
      <c r="AJ18">
        <f t="shared" si="7"/>
        <v>-20.174582114141913</v>
      </c>
      <c r="AK18">
        <f t="shared" si="22"/>
        <v>14.108734396411664</v>
      </c>
      <c r="AL18">
        <f t="shared" si="8"/>
        <v>-213.10128843215577</v>
      </c>
      <c r="AN18">
        <f t="shared" si="9"/>
        <v>0</v>
      </c>
      <c r="AO18">
        <f t="shared" si="9"/>
        <v>0</v>
      </c>
      <c r="AP18">
        <f t="shared" si="9"/>
        <v>-7.8966404584092942</v>
      </c>
      <c r="AQ18">
        <f t="shared" si="9"/>
        <v>-70.395319808321574</v>
      </c>
      <c r="AR18">
        <f t="shared" si="9"/>
        <v>-78.291960266730868</v>
      </c>
      <c r="AS18">
        <f t="shared" si="9"/>
        <v>-7.6291652087576285</v>
      </c>
      <c r="AT18">
        <f t="shared" si="9"/>
        <v>5.3353207014510744</v>
      </c>
      <c r="AU18">
        <f t="shared" si="9"/>
        <v>-80.585804774037413</v>
      </c>
      <c r="AW18">
        <v>15</v>
      </c>
      <c r="AX18">
        <f>IF(Z18&gt;0, (R18*SUMPRODUCT(K18:$K$98, X18:$X$98)-K18*$AZ$3)/Z18, 0)</f>
        <v>806.14900279439144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10"/>
        <v>7.2300000000000003E-2</v>
      </c>
      <c r="I19" s="5">
        <f t="shared" si="11"/>
        <v>1.0723</v>
      </c>
      <c r="J19">
        <f t="shared" si="12"/>
        <v>0.93257483913084027</v>
      </c>
      <c r="K19">
        <f t="shared" si="20"/>
        <v>0.3526599697087387</v>
      </c>
      <c r="L19" s="2">
        <v>16</v>
      </c>
      <c r="M19" s="6">
        <v>2.2708170000000001E-3</v>
      </c>
      <c r="Q19" s="4">
        <f t="shared" si="21"/>
        <v>25</v>
      </c>
      <c r="R19">
        <f t="shared" si="0"/>
        <v>100000</v>
      </c>
      <c r="S19">
        <f t="shared" si="1"/>
        <v>838.67649837428405</v>
      </c>
      <c r="U19">
        <f t="shared" si="13"/>
        <v>2.2708170000000001E-3</v>
      </c>
      <c r="V19">
        <f t="shared" si="14"/>
        <v>0.01</v>
      </c>
      <c r="W19">
        <f t="shared" si="15"/>
        <v>0.83527577130539876</v>
      </c>
      <c r="X19">
        <f t="shared" si="16"/>
        <v>1.8967584211684117E-3</v>
      </c>
      <c r="Y19">
        <f t="shared" si="17"/>
        <v>8.352757713053988E-3</v>
      </c>
      <c r="Z19">
        <f t="shared" si="18"/>
        <v>0.82502625517117634</v>
      </c>
      <c r="AB19">
        <f t="shared" si="19"/>
        <v>673.35673009616335</v>
      </c>
      <c r="AC19">
        <f t="shared" si="2"/>
        <v>691.93013075381077</v>
      </c>
      <c r="AE19">
        <f t="shared" si="3"/>
        <v>0</v>
      </c>
      <c r="AF19">
        <f t="shared" si="4"/>
        <v>0</v>
      </c>
      <c r="AG19">
        <f t="shared" si="4"/>
        <v>-20.625656379279409</v>
      </c>
      <c r="AH19">
        <f t="shared" si="5"/>
        <v>-189.67584211684118</v>
      </c>
      <c r="AI19">
        <f t="shared" si="6"/>
        <v>-210.30149849612059</v>
      </c>
      <c r="AJ19">
        <f t="shared" si="7"/>
        <v>-18.573400657647426</v>
      </c>
      <c r="AK19">
        <f t="shared" si="22"/>
        <v>15.015855081144442</v>
      </c>
      <c r="AL19">
        <f t="shared" si="8"/>
        <v>-213.85904407262356</v>
      </c>
      <c r="AN19">
        <f t="shared" si="9"/>
        <v>0</v>
      </c>
      <c r="AO19">
        <f t="shared" si="9"/>
        <v>0</v>
      </c>
      <c r="AP19">
        <f t="shared" si="9"/>
        <v>-7.2738433539395295</v>
      </c>
      <c r="AQ19">
        <f t="shared" si="9"/>
        <v>-66.89107673540471</v>
      </c>
      <c r="AR19">
        <f t="shared" si="9"/>
        <v>-74.16492008934425</v>
      </c>
      <c r="AS19">
        <f t="shared" si="9"/>
        <v>-6.5500949133142088</v>
      </c>
      <c r="AT19">
        <f t="shared" si="9"/>
        <v>5.2954909980672094</v>
      </c>
      <c r="AU19">
        <f t="shared" si="9"/>
        <v>-75.419524004591239</v>
      </c>
      <c r="AW19">
        <v>16</v>
      </c>
      <c r="AX19">
        <f>IF(Z19&gt;0, (R19*SUMPRODUCT(K19:$K$98, X19:$X$98)-K19*$AZ$3)/Z19, 0)</f>
        <v>838.67649837428405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0.33449679380512065</v>
      </c>
      <c r="L20" s="2">
        <v>17</v>
      </c>
      <c r="M20" s="6">
        <v>2.3392280000000001E-3</v>
      </c>
      <c r="Q20" s="4">
        <f t="shared" si="21"/>
        <v>25</v>
      </c>
      <c r="R20">
        <f t="shared" si="0"/>
        <v>100000</v>
      </c>
      <c r="S20">
        <f t="shared" si="1"/>
        <v>844.84237907629279</v>
      </c>
      <c r="U20">
        <f t="shared" si="13"/>
        <v>2.3392280000000001E-3</v>
      </c>
      <c r="V20">
        <f t="shared" si="14"/>
        <v>0.01</v>
      </c>
      <c r="W20">
        <f t="shared" si="15"/>
        <v>0.82502625517117634</v>
      </c>
      <c r="X20">
        <f t="shared" si="16"/>
        <v>1.9299245168315606E-3</v>
      </c>
      <c r="Y20">
        <f t="shared" si="17"/>
        <v>8.2502625517117643E-3</v>
      </c>
      <c r="Z20">
        <f t="shared" si="18"/>
        <v>0.81484606810263294</v>
      </c>
      <c r="AB20">
        <f t="shared" si="19"/>
        <v>691.93013075381077</v>
      </c>
      <c r="AC20">
        <f t="shared" si="2"/>
        <v>688.41649075679129</v>
      </c>
      <c r="AE20">
        <f t="shared" si="3"/>
        <v>0</v>
      </c>
      <c r="AF20">
        <f t="shared" si="4"/>
        <v>0</v>
      </c>
      <c r="AG20">
        <f t="shared" si="4"/>
        <v>-20.371151702565822</v>
      </c>
      <c r="AH20">
        <f t="shared" si="5"/>
        <v>-192.99245168315605</v>
      </c>
      <c r="AI20">
        <f t="shared" si="6"/>
        <v>-213.36360338572186</v>
      </c>
      <c r="AJ20">
        <f t="shared" si="7"/>
        <v>3.5136399970194816</v>
      </c>
      <c r="AK20">
        <f t="shared" si="22"/>
        <v>2.9752995622413865</v>
      </c>
      <c r="AL20">
        <f t="shared" si="8"/>
        <v>-206.87466382646099</v>
      </c>
      <c r="AN20">
        <f t="shared" si="9"/>
        <v>0</v>
      </c>
      <c r="AO20">
        <f t="shared" si="9"/>
        <v>0</v>
      </c>
      <c r="AP20">
        <f t="shared" si="9"/>
        <v>-6.8140849306259925</v>
      </c>
      <c r="AQ20">
        <f t="shared" si="9"/>
        <v>-64.555356316605355</v>
      </c>
      <c r="AR20">
        <f t="shared" si="9"/>
        <v>-71.36944124723135</v>
      </c>
      <c r="AS20">
        <f t="shared" si="9"/>
        <v>1.1753013135884502</v>
      </c>
      <c r="AT20">
        <f t="shared" si="9"/>
        <v>0.99522816417952276</v>
      </c>
      <c r="AU20">
        <f t="shared" si="9"/>
        <v>-69.198911769463379</v>
      </c>
      <c r="AW20">
        <v>17</v>
      </c>
      <c r="AX20">
        <f>IF(Z20&gt;0, (R20*SUMPRODUCT(K20:$K$98, X20:$X$98)-K20*$AZ$3)/Z20, 0)</f>
        <v>844.84237907629279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10"/>
        <v>5.16E-2</v>
      </c>
      <c r="I21" s="5">
        <f t="shared" si="11"/>
        <v>1.0516000000000001</v>
      </c>
      <c r="J21">
        <f t="shared" si="12"/>
        <v>0.95093191327500948</v>
      </c>
      <c r="K21">
        <f t="shared" si="20"/>
        <v>0.31808367611745975</v>
      </c>
      <c r="L21" s="2">
        <v>18</v>
      </c>
      <c r="M21" s="6">
        <v>2.4176169999999999E-3</v>
      </c>
      <c r="Q21" s="4">
        <f t="shared" si="21"/>
        <v>25</v>
      </c>
      <c r="R21">
        <f t="shared" si="0"/>
        <v>100000</v>
      </c>
      <c r="S21">
        <f t="shared" si="1"/>
        <v>846.41313457302999</v>
      </c>
      <c r="U21">
        <f t="shared" si="13"/>
        <v>2.4176169999999999E-3</v>
      </c>
      <c r="V21">
        <f t="shared" si="14"/>
        <v>0.01</v>
      </c>
      <c r="W21">
        <f t="shared" si="15"/>
        <v>0.81484606810263294</v>
      </c>
      <c r="X21">
        <f t="shared" si="16"/>
        <v>1.9699857066280829E-3</v>
      </c>
      <c r="Y21">
        <f t="shared" si="17"/>
        <v>8.1484606810263288E-3</v>
      </c>
      <c r="Z21">
        <f t="shared" si="18"/>
        <v>0.80472762171497847</v>
      </c>
      <c r="AB21">
        <f t="shared" si="19"/>
        <v>688.41649075679129</v>
      </c>
      <c r="AC21">
        <f t="shared" si="2"/>
        <v>681.13202877327444</v>
      </c>
      <c r="AE21">
        <f t="shared" si="3"/>
        <v>0</v>
      </c>
      <c r="AF21">
        <f t="shared" si="4"/>
        <v>0</v>
      </c>
      <c r="AG21">
        <f t="shared" si="4"/>
        <v>-20.118190542874462</v>
      </c>
      <c r="AH21">
        <f t="shared" si="5"/>
        <v>-196.99857066280831</v>
      </c>
      <c r="AI21">
        <f t="shared" si="6"/>
        <v>-217.11676120568276</v>
      </c>
      <c r="AJ21">
        <f t="shared" si="7"/>
        <v>7.2844619835168487</v>
      </c>
      <c r="AK21">
        <f t="shared" si="22"/>
        <v>1.1014663852108662</v>
      </c>
      <c r="AL21">
        <f t="shared" si="8"/>
        <v>-208.73083283695505</v>
      </c>
      <c r="AN21">
        <f t="shared" si="9"/>
        <v>0</v>
      </c>
      <c r="AO21">
        <f t="shared" si="9"/>
        <v>0</v>
      </c>
      <c r="AP21">
        <f t="shared" si="9"/>
        <v>-6.3992680047090218</v>
      </c>
      <c r="AQ21">
        <f t="shared" si="9"/>
        <v>-62.662029546311224</v>
      </c>
      <c r="AR21">
        <f t="shared" si="9"/>
        <v>-69.061297551020246</v>
      </c>
      <c r="AS21">
        <f t="shared" si="9"/>
        <v>2.3170684462549218</v>
      </c>
      <c r="AT21">
        <f t="shared" si="9"/>
        <v>0.35035847692768229</v>
      </c>
      <c r="AU21">
        <f t="shared" si="9"/>
        <v>-66.393870627837643</v>
      </c>
      <c r="AW21">
        <v>18</v>
      </c>
      <c r="AX21">
        <f>IF(Z21&gt;0, (R21*SUMPRODUCT(K21:$K$98, X21:$X$98)-K21*$AZ$3)/Z21, 0)</f>
        <v>846.41313457302999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10"/>
        <v>7.1000000000000008E-2</v>
      </c>
      <c r="I22" s="5">
        <f t="shared" si="11"/>
        <v>1.071</v>
      </c>
      <c r="J22">
        <f t="shared" si="12"/>
        <v>0.93370681605975725</v>
      </c>
      <c r="K22">
        <f t="shared" si="20"/>
        <v>0.29699689646821636</v>
      </c>
      <c r="L22" s="2">
        <v>19</v>
      </c>
      <c r="M22" s="6">
        <v>2.502181E-3</v>
      </c>
      <c r="Q22" s="4">
        <f t="shared" si="21"/>
        <v>25</v>
      </c>
      <c r="R22">
        <f t="shared" si="0"/>
        <v>100000</v>
      </c>
      <c r="S22">
        <f t="shared" si="1"/>
        <v>870.86675679951543</v>
      </c>
      <c r="U22">
        <f t="shared" si="13"/>
        <v>2.502181E-3</v>
      </c>
      <c r="V22">
        <f t="shared" si="14"/>
        <v>0.01</v>
      </c>
      <c r="W22">
        <f t="shared" si="15"/>
        <v>0.80472762171497847</v>
      </c>
      <c r="X22">
        <f t="shared" si="16"/>
        <v>2.0135741652304064E-3</v>
      </c>
      <c r="Y22">
        <f t="shared" si="17"/>
        <v>8.047276217149785E-3</v>
      </c>
      <c r="Z22">
        <f t="shared" si="18"/>
        <v>0.79466677133259833</v>
      </c>
      <c r="AB22">
        <f t="shared" si="19"/>
        <v>681.13202877327444</v>
      </c>
      <c r="AC22">
        <f t="shared" si="2"/>
        <v>692.04887388676207</v>
      </c>
      <c r="AE22">
        <f t="shared" si="3"/>
        <v>0</v>
      </c>
      <c r="AF22">
        <f t="shared" si="4"/>
        <v>0</v>
      </c>
      <c r="AG22">
        <f t="shared" si="4"/>
        <v>-19.866669283314959</v>
      </c>
      <c r="AH22">
        <f t="shared" si="5"/>
        <v>-201.35741652304063</v>
      </c>
      <c r="AI22">
        <f t="shared" si="6"/>
        <v>-221.22408580635559</v>
      </c>
      <c r="AJ22">
        <f t="shared" si="7"/>
        <v>-10.916845113487625</v>
      </c>
      <c r="AK22">
        <f t="shared" si="22"/>
        <v>14.303772604238764</v>
      </c>
      <c r="AL22">
        <f t="shared" si="8"/>
        <v>-217.83715831560446</v>
      </c>
      <c r="AN22">
        <f t="shared" si="9"/>
        <v>0</v>
      </c>
      <c r="AO22">
        <f t="shared" si="9"/>
        <v>0</v>
      </c>
      <c r="AP22">
        <f t="shared" si="9"/>
        <v>-5.9003391203049871</v>
      </c>
      <c r="AQ22">
        <f t="shared" si="9"/>
        <v>-59.802527788201019</v>
      </c>
      <c r="AR22">
        <f t="shared" si="9"/>
        <v>-65.70286690850601</v>
      </c>
      <c r="AS22">
        <f t="shared" si="9"/>
        <v>-3.242269117930038</v>
      </c>
      <c r="AT22">
        <f t="shared" si="9"/>
        <v>4.2481760712460099</v>
      </c>
      <c r="AU22">
        <f t="shared" si="9"/>
        <v>-64.696959955190039</v>
      </c>
      <c r="AW22">
        <v>19</v>
      </c>
      <c r="AX22">
        <f>IF(Z22&gt;0, (R22*SUMPRODUCT(K22:$K$98, X22:$X$98)-K22*$AZ$3)/Z22, 0)</f>
        <v>870.86675679951543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0.26517580041805033</v>
      </c>
      <c r="L23" s="2">
        <v>20</v>
      </c>
      <c r="M23" s="6">
        <v>2.5943469999999999E-3</v>
      </c>
      <c r="Q23" s="4">
        <f t="shared" si="21"/>
        <v>25</v>
      </c>
      <c r="R23">
        <f t="shared" si="0"/>
        <v>100000</v>
      </c>
      <c r="S23">
        <f t="shared" si="1"/>
        <v>947.2667420896272</v>
      </c>
      <c r="U23">
        <f t="shared" si="13"/>
        <v>2.5943469999999999E-3</v>
      </c>
      <c r="V23">
        <f t="shared" si="14"/>
        <v>0.01</v>
      </c>
      <c r="W23">
        <f t="shared" si="15"/>
        <v>0.79466677133259833</v>
      </c>
      <c r="X23">
        <f t="shared" si="16"/>
        <v>2.0616413542064124E-3</v>
      </c>
      <c r="Y23">
        <f t="shared" si="17"/>
        <v>7.9466677133259826E-3</v>
      </c>
      <c r="Z23">
        <f t="shared" si="18"/>
        <v>0.78465846226506597</v>
      </c>
      <c r="AB23">
        <f t="shared" si="19"/>
        <v>692.04887388676207</v>
      </c>
      <c r="AC23">
        <f t="shared" si="2"/>
        <v>743.28086520288571</v>
      </c>
      <c r="AE23">
        <f t="shared" si="3"/>
        <v>0</v>
      </c>
      <c r="AF23">
        <f t="shared" si="4"/>
        <v>0</v>
      </c>
      <c r="AG23">
        <f t="shared" si="4"/>
        <v>-19.61646155662665</v>
      </c>
      <c r="AH23">
        <f t="shared" si="5"/>
        <v>-206.16413542064123</v>
      </c>
      <c r="AI23">
        <f t="shared" si="6"/>
        <v>-225.78059697726789</v>
      </c>
      <c r="AJ23">
        <f t="shared" si="7"/>
        <v>-51.23199131612364</v>
      </c>
      <c r="AK23">
        <f t="shared" si="22"/>
        <v>48.44342117207335</v>
      </c>
      <c r="AL23">
        <f t="shared" si="8"/>
        <v>-228.5691671213182</v>
      </c>
      <c r="AN23">
        <f t="shared" si="9"/>
        <v>0</v>
      </c>
      <c r="AO23">
        <f t="shared" si="9"/>
        <v>0</v>
      </c>
      <c r="AP23">
        <f t="shared" si="9"/>
        <v>-5.2018108946483856</v>
      </c>
      <c r="AQ23">
        <f t="shared" si="9"/>
        <v>-54.669739627663859</v>
      </c>
      <c r="AR23">
        <f t="shared" si="9"/>
        <v>-59.871550522312248</v>
      </c>
      <c r="AS23">
        <f t="shared" si="9"/>
        <v>-13.585484304263691</v>
      </c>
      <c r="AT23">
        <f t="shared" si="9"/>
        <v>12.846022984293276</v>
      </c>
      <c r="AU23">
        <f t="shared" si="9"/>
        <v>-60.611011842282664</v>
      </c>
      <c r="AW23">
        <v>20</v>
      </c>
      <c r="AX23">
        <f>IF(Z23&gt;0, (R23*SUMPRODUCT(K23:$K$98, X23:$X$98)-K23*$AZ$3)/Z23, 0)</f>
        <v>947.2667420896272</v>
      </c>
    </row>
    <row r="24" spans="5:50" x14ac:dyDescent="0.25">
      <c r="E24">
        <v>2024</v>
      </c>
      <c r="F24" s="5">
        <v>3.5571999999999999E-2</v>
      </c>
      <c r="G24"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0.23676410751611635</v>
      </c>
      <c r="L24" s="2">
        <v>21</v>
      </c>
      <c r="M24" s="6">
        <v>2.6922130000000002E-3</v>
      </c>
      <c r="Q24" s="4">
        <f t="shared" si="21"/>
        <v>25</v>
      </c>
      <c r="R24">
        <f t="shared" si="0"/>
        <v>100000</v>
      </c>
      <c r="S24">
        <f t="shared" si="1"/>
        <v>1016.8448290578464</v>
      </c>
      <c r="U24">
        <f t="shared" si="13"/>
        <v>2.6922130000000002E-3</v>
      </c>
      <c r="V24">
        <f t="shared" si="14"/>
        <v>0.01</v>
      </c>
      <c r="W24">
        <f t="shared" si="15"/>
        <v>0.78465846226506597</v>
      </c>
      <c r="X24">
        <f t="shared" si="16"/>
        <v>2.11246771267002E-3</v>
      </c>
      <c r="Y24">
        <f t="shared" si="17"/>
        <v>7.8465846226506604E-3</v>
      </c>
      <c r="Z24">
        <f t="shared" si="18"/>
        <v>0.77469940992974529</v>
      </c>
      <c r="AB24">
        <f t="shared" si="19"/>
        <v>743.28086520288571</v>
      </c>
      <c r="AC24">
        <f t="shared" si="2"/>
        <v>787.7490890612263</v>
      </c>
      <c r="AE24">
        <f t="shared" si="3"/>
        <v>0</v>
      </c>
      <c r="AF24">
        <f t="shared" si="4"/>
        <v>0</v>
      </c>
      <c r="AG24">
        <f t="shared" si="4"/>
        <v>-19.367485248243632</v>
      </c>
      <c r="AH24">
        <f t="shared" si="5"/>
        <v>-211.246771267002</v>
      </c>
      <c r="AI24">
        <f t="shared" si="6"/>
        <v>-230.61425651524564</v>
      </c>
      <c r="AJ24">
        <f t="shared" si="7"/>
        <v>-44.468223858340593</v>
      </c>
      <c r="AK24">
        <f t="shared" si="22"/>
        <v>52.029660564202004</v>
      </c>
      <c r="AL24">
        <f t="shared" si="8"/>
        <v>-223.05281980938423</v>
      </c>
      <c r="AN24">
        <f t="shared" si="9"/>
        <v>0</v>
      </c>
      <c r="AO24">
        <f t="shared" si="9"/>
        <v>0</v>
      </c>
      <c r="AP24">
        <f t="shared" si="9"/>
        <v>-4.5855253596319523</v>
      </c>
      <c r="AQ24">
        <f t="shared" si="9"/>
        <v>-50.015653264692901</v>
      </c>
      <c r="AR24">
        <f t="shared" si="9"/>
        <v>-54.601178624324852</v>
      </c>
      <c r="AS24">
        <f t="shared" si="9"/>
        <v>-10.528479334646882</v>
      </c>
      <c r="AT24">
        <f t="shared" si="9"/>
        <v>12.318756147849761</v>
      </c>
      <c r="AU24">
        <f t="shared" si="9"/>
        <v>-52.810901811121973</v>
      </c>
      <c r="AW24">
        <v>21</v>
      </c>
      <c r="AX24">
        <f>IF(Z24&gt;0, (R24*SUMPRODUCT(K24:$K$98, X24:$X$98)-K24*$AZ$3)/Z24, 0)</f>
        <v>1016.8448290578464</v>
      </c>
    </row>
    <row r="25" spans="5:50" x14ac:dyDescent="0.25">
      <c r="E25">
        <v>2025</v>
      </c>
      <c r="F25" s="5">
        <v>3.5571999999999999E-2</v>
      </c>
      <c r="G25"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0.21139652456796101</v>
      </c>
      <c r="L25" s="2">
        <v>22</v>
      </c>
      <c r="M25" s="6">
        <v>2.807183E-3</v>
      </c>
      <c r="Q25" s="4">
        <f t="shared" si="21"/>
        <v>25</v>
      </c>
      <c r="R25">
        <f t="shared" si="0"/>
        <v>100000</v>
      </c>
      <c r="S25">
        <f t="shared" si="1"/>
        <v>1080.3786281738032</v>
      </c>
      <c r="U25">
        <f t="shared" si="13"/>
        <v>2.807183E-3</v>
      </c>
      <c r="V25">
        <f t="shared" si="14"/>
        <v>0.01</v>
      </c>
      <c r="W25">
        <f t="shared" si="15"/>
        <v>0.77469940992974529</v>
      </c>
      <c r="X25">
        <f t="shared" si="16"/>
        <v>2.1747230136648123E-3</v>
      </c>
      <c r="Y25">
        <f t="shared" si="17"/>
        <v>7.7469940992974532E-3</v>
      </c>
      <c r="Z25">
        <f t="shared" si="18"/>
        <v>0.76477769281678298</v>
      </c>
      <c r="AB25">
        <f t="shared" si="19"/>
        <v>787.7490890612263</v>
      </c>
      <c r="AC25">
        <f t="shared" si="2"/>
        <v>826.24947462332227</v>
      </c>
      <c r="AE25">
        <f t="shared" si="3"/>
        <v>0</v>
      </c>
      <c r="AF25">
        <f t="shared" si="4"/>
        <v>0</v>
      </c>
      <c r="AG25">
        <f t="shared" si="4"/>
        <v>-19.119442320419573</v>
      </c>
      <c r="AH25">
        <f t="shared" si="5"/>
        <v>-217.47230136648122</v>
      </c>
      <c r="AI25">
        <f t="shared" si="6"/>
        <v>-236.5917436869008</v>
      </c>
      <c r="AJ25">
        <f t="shared" si="7"/>
        <v>-38.500385562095971</v>
      </c>
      <c r="AK25">
        <f t="shared" si="22"/>
        <v>55.142436234285846</v>
      </c>
      <c r="AL25">
        <f t="shared" si="8"/>
        <v>-219.94969301471096</v>
      </c>
      <c r="AN25">
        <f t="shared" si="9"/>
        <v>0</v>
      </c>
      <c r="AO25">
        <f t="shared" si="9"/>
        <v>0</v>
      </c>
      <c r="AP25">
        <f t="shared" si="9"/>
        <v>-4.0417836582142899</v>
      </c>
      <c r="AQ25">
        <f t="shared" si="9"/>
        <v>-45.972888698670367</v>
      </c>
      <c r="AR25">
        <f t="shared" si="9"/>
        <v>-50.01467235688466</v>
      </c>
      <c r="AS25">
        <f t="shared" si="9"/>
        <v>-8.1388477023535923</v>
      </c>
      <c r="AT25">
        <f t="shared" si="9"/>
        <v>11.656919376138431</v>
      </c>
      <c r="AU25">
        <f t="shared" si="9"/>
        <v>-46.496600683099828</v>
      </c>
      <c r="AW25">
        <v>22</v>
      </c>
      <c r="AX25">
        <f>IF(Z25&gt;0, (R25*SUMPRODUCT(K25:$K$98, X25:$X$98)-K25*$AZ$3)/Z25, 0)</f>
        <v>1080.3786281738032</v>
      </c>
    </row>
    <row r="26" spans="5:50" x14ac:dyDescent="0.25">
      <c r="E26">
        <v>2026</v>
      </c>
      <c r="F26" s="5">
        <v>3.5571999999999999E-2</v>
      </c>
      <c r="G26"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0.18874689693567948</v>
      </c>
      <c r="L26" s="2">
        <v>23</v>
      </c>
      <c r="M26" s="6">
        <v>2.939255E-3</v>
      </c>
      <c r="Q26" s="4">
        <f t="shared" si="21"/>
        <v>25</v>
      </c>
      <c r="R26">
        <f t="shared" si="0"/>
        <v>100000</v>
      </c>
      <c r="S26">
        <f t="shared" si="1"/>
        <v>1138.3351554155684</v>
      </c>
      <c r="U26">
        <f t="shared" si="13"/>
        <v>2.939255E-3</v>
      </c>
      <c r="V26">
        <f t="shared" si="14"/>
        <v>0.01</v>
      </c>
      <c r="W26">
        <f t="shared" si="15"/>
        <v>0.76477769281678298</v>
      </c>
      <c r="X26">
        <f t="shared" si="16"/>
        <v>2.2478766575001934E-3</v>
      </c>
      <c r="Y26">
        <f t="shared" si="17"/>
        <v>7.6477769281678301E-3</v>
      </c>
      <c r="Z26">
        <f t="shared" si="18"/>
        <v>0.75488203923111497</v>
      </c>
      <c r="AB26">
        <f t="shared" si="19"/>
        <v>826.24947462332227</v>
      </c>
      <c r="AC26">
        <f t="shared" si="2"/>
        <v>859.30876344857245</v>
      </c>
      <c r="AE26">
        <f t="shared" si="3"/>
        <v>0</v>
      </c>
      <c r="AF26">
        <f t="shared" si="4"/>
        <v>0</v>
      </c>
      <c r="AG26">
        <f t="shared" si="4"/>
        <v>-18.872050980777875</v>
      </c>
      <c r="AH26">
        <f t="shared" si="5"/>
        <v>-224.78766575001933</v>
      </c>
      <c r="AI26">
        <f t="shared" si="6"/>
        <v>-243.65971673079721</v>
      </c>
      <c r="AJ26">
        <f t="shared" si="7"/>
        <v>-33.059288825250178</v>
      </c>
      <c r="AK26">
        <f t="shared" si="22"/>
        <v>57.837463223632561</v>
      </c>
      <c r="AL26">
        <f t="shared" si="8"/>
        <v>-218.8815423324148</v>
      </c>
      <c r="AN26">
        <f t="shared" si="9"/>
        <v>0</v>
      </c>
      <c r="AO26">
        <f t="shared" si="9"/>
        <v>0</v>
      </c>
      <c r="AP26">
        <f t="shared" si="9"/>
        <v>-3.5620410614337703</v>
      </c>
      <c r="AQ26">
        <f t="shared" si="9"/>
        <v>-42.427974379730863</v>
      </c>
      <c r="AR26">
        <f t="shared" si="9"/>
        <v>-45.990015441164637</v>
      </c>
      <c r="AS26">
        <f t="shared" si="9"/>
        <v>-6.2398381806663554</v>
      </c>
      <c r="AT26">
        <f t="shared" si="9"/>
        <v>10.916641710092128</v>
      </c>
      <c r="AU26">
        <f t="shared" si="9"/>
        <v>-41.313211911738861</v>
      </c>
      <c r="AW26">
        <v>23</v>
      </c>
      <c r="AX26">
        <f>IF(Z26&gt;0, (R26*SUMPRODUCT(K26:$K$98, X26:$X$98)-K26*$AZ$3)/Z26, 0)</f>
        <v>1138.3351554155684</v>
      </c>
    </row>
    <row r="27" spans="5:50" x14ac:dyDescent="0.25">
      <c r="E27">
        <v>2027</v>
      </c>
      <c r="F27" s="5">
        <v>3.5571999999999999E-2</v>
      </c>
      <c r="G27"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0.16852401512114237</v>
      </c>
      <c r="L27" s="2">
        <v>24</v>
      </c>
      <c r="M27" s="6">
        <v>3.7729310000000002E-3</v>
      </c>
      <c r="Q27" s="4">
        <f t="shared" si="21"/>
        <v>25</v>
      </c>
      <c r="R27">
        <f t="shared" si="0"/>
        <v>100000</v>
      </c>
      <c r="S27">
        <f t="shared" si="1"/>
        <v>1192.0255114636407</v>
      </c>
      <c r="U27">
        <f t="shared" si="13"/>
        <v>3.7729310000000002E-3</v>
      </c>
      <c r="V27">
        <f t="shared" si="14"/>
        <v>0.01</v>
      </c>
      <c r="W27">
        <f t="shared" si="15"/>
        <v>0.75488203923111497</v>
      </c>
      <c r="X27">
        <f t="shared" si="16"/>
        <v>2.84811784715829E-3</v>
      </c>
      <c r="Y27">
        <f t="shared" si="17"/>
        <v>7.5488203923111501E-3</v>
      </c>
      <c r="Z27">
        <f t="shared" si="18"/>
        <v>0.74448510099164544</v>
      </c>
      <c r="AB27">
        <f t="shared" si="19"/>
        <v>859.30876344857245</v>
      </c>
      <c r="AC27">
        <f t="shared" si="2"/>
        <v>887.44523328662638</v>
      </c>
      <c r="AE27">
        <f t="shared" si="3"/>
        <v>0</v>
      </c>
      <c r="AF27">
        <f t="shared" si="4"/>
        <v>0</v>
      </c>
      <c r="AG27">
        <f t="shared" si="4"/>
        <v>-18.612127524791138</v>
      </c>
      <c r="AH27">
        <f t="shared" si="5"/>
        <v>-284.81178471582899</v>
      </c>
      <c r="AI27">
        <f t="shared" si="6"/>
        <v>-303.42391224062015</v>
      </c>
      <c r="AJ27">
        <f t="shared" si="7"/>
        <v>-28.136469838053927</v>
      </c>
      <c r="AK27">
        <f t="shared" si="22"/>
        <v>60.15161344140008</v>
      </c>
      <c r="AL27">
        <f t="shared" si="8"/>
        <v>-271.40876863727402</v>
      </c>
      <c r="AN27">
        <f t="shared" si="9"/>
        <v>0</v>
      </c>
      <c r="AO27">
        <f t="shared" si="9"/>
        <v>0</v>
      </c>
      <c r="AP27">
        <f t="shared" si="9"/>
        <v>-3.1365904604245318</v>
      </c>
      <c r="AQ27">
        <f t="shared" si="9"/>
        <v>-47.997625514129908</v>
      </c>
      <c r="AR27">
        <f t="shared" si="9"/>
        <v>-51.134215974554451</v>
      </c>
      <c r="AS27">
        <f t="shared" si="9"/>
        <v>-4.7416708684437658</v>
      </c>
      <c r="AT27">
        <f t="shared" si="9"/>
        <v>10.136991413159619</v>
      </c>
      <c r="AU27">
        <f t="shared" si="9"/>
        <v>-45.7388954298386</v>
      </c>
      <c r="AW27">
        <v>24</v>
      </c>
      <c r="AX27">
        <f>IF(Z27&gt;0, (R27*SUMPRODUCT(K27:$K$98, X27:$X$98)-K27*$AZ$3)/Z27, 0)</f>
        <v>1192.0255114636407</v>
      </c>
    </row>
    <row r="28" spans="5:50" x14ac:dyDescent="0.25">
      <c r="E28">
        <v>2028</v>
      </c>
      <c r="F28" s="5">
        <v>3.5571999999999999E-2</v>
      </c>
      <c r="G28"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0.15046787064387712</v>
      </c>
      <c r="L28" s="2">
        <v>25</v>
      </c>
      <c r="M28" s="6">
        <v>4.6883589999999996E-3</v>
      </c>
      <c r="Q28" s="4">
        <f t="shared" si="21"/>
        <v>25</v>
      </c>
      <c r="R28">
        <f t="shared" si="0"/>
        <v>100000</v>
      </c>
      <c r="S28">
        <f t="shared" si="1"/>
        <v>1230.2525756920086</v>
      </c>
      <c r="U28">
        <f t="shared" si="13"/>
        <v>4.6883589999999996E-3</v>
      </c>
      <c r="V28">
        <f t="shared" si="14"/>
        <v>0.01</v>
      </c>
      <c r="W28">
        <f t="shared" si="15"/>
        <v>0.74448510099164544</v>
      </c>
      <c r="X28">
        <f t="shared" si="16"/>
        <v>3.4904134236000894E-3</v>
      </c>
      <c r="Y28">
        <f t="shared" si="17"/>
        <v>7.4448510099164545E-3</v>
      </c>
      <c r="Z28">
        <f t="shared" si="18"/>
        <v>0.73354983655812889</v>
      </c>
      <c r="AB28">
        <f t="shared" si="19"/>
        <v>887.44523328662638</v>
      </c>
      <c r="AC28">
        <f t="shared" si="2"/>
        <v>902.45157582409001</v>
      </c>
      <c r="AE28">
        <f t="shared" si="3"/>
        <v>0</v>
      </c>
      <c r="AF28">
        <f t="shared" si="4"/>
        <v>0</v>
      </c>
      <c r="AG28">
        <f t="shared" si="4"/>
        <v>-18.338745913953222</v>
      </c>
      <c r="AH28">
        <f t="shared" si="5"/>
        <v>-349.04134236000897</v>
      </c>
      <c r="AI28">
        <f t="shared" si="6"/>
        <v>-367.3800882739622</v>
      </c>
      <c r="AJ28">
        <f t="shared" si="7"/>
        <v>-15.006342537463638</v>
      </c>
      <c r="AK28">
        <f t="shared" si="22"/>
        <v>62.121166330063851</v>
      </c>
      <c r="AL28">
        <f t="shared" si="8"/>
        <v>-320.26526448136201</v>
      </c>
      <c r="AN28">
        <f t="shared" si="9"/>
        <v>0</v>
      </c>
      <c r="AO28">
        <f t="shared" si="9"/>
        <v>0</v>
      </c>
      <c r="AP28">
        <f t="shared" si="9"/>
        <v>-2.7593920479516436</v>
      </c>
      <c r="AQ28">
        <f t="shared" si="9"/>
        <v>-52.519507551591055</v>
      </c>
      <c r="AR28">
        <f t="shared" si="9"/>
        <v>-55.278899599542704</v>
      </c>
      <c r="AS28">
        <f t="shared" si="9"/>
        <v>-2.2579724077647896</v>
      </c>
      <c r="AT28">
        <f t="shared" si="9"/>
        <v>9.3472396195988221</v>
      </c>
      <c r="AU28">
        <f t="shared" si="9"/>
        <v>-48.18963238770867</v>
      </c>
      <c r="AW28">
        <v>25</v>
      </c>
      <c r="AX28">
        <f>IF(Z28&gt;0, (R28*SUMPRODUCT(K28:$K$98, X28:$X$98)-K28*$AZ$3)/Z28, 0)</f>
        <v>1230.2525756920086</v>
      </c>
    </row>
    <row r="29" spans="5:50" x14ac:dyDescent="0.25">
      <c r="E29">
        <v>2029</v>
      </c>
      <c r="F29" s="5">
        <v>3.5571999999999999E-2</v>
      </c>
      <c r="G29"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0.13434631307489028</v>
      </c>
      <c r="L29" s="2">
        <v>26</v>
      </c>
      <c r="M29" s="6">
        <v>5.6712799999999999E-3</v>
      </c>
      <c r="Q29" s="4">
        <f t="shared" si="21"/>
        <v>25</v>
      </c>
      <c r="R29">
        <f t="shared" si="0"/>
        <v>100000</v>
      </c>
      <c r="S29">
        <f t="shared" si="1"/>
        <v>1255.0105611507959</v>
      </c>
      <c r="U29">
        <f t="shared" si="13"/>
        <v>5.6712799999999999E-3</v>
      </c>
      <c r="V29">
        <f t="shared" si="14"/>
        <v>0.01</v>
      </c>
      <c r="W29">
        <f t="shared" si="15"/>
        <v>0.73354983655812889</v>
      </c>
      <c r="X29">
        <f t="shared" si="16"/>
        <v>4.160166517075385E-3</v>
      </c>
      <c r="Y29">
        <f t="shared" si="17"/>
        <v>7.3354983655812894E-3</v>
      </c>
      <c r="Z29">
        <f t="shared" si="18"/>
        <v>0.72205417167547215</v>
      </c>
      <c r="AB29">
        <f t="shared" si="19"/>
        <v>902.45157582409001</v>
      </c>
      <c r="AC29">
        <f t="shared" si="2"/>
        <v>906.18561117570744</v>
      </c>
      <c r="AE29">
        <f t="shared" si="3"/>
        <v>0</v>
      </c>
      <c r="AF29">
        <f t="shared" si="4"/>
        <v>0</v>
      </c>
      <c r="AG29">
        <f t="shared" si="4"/>
        <v>-18.051354291886803</v>
      </c>
      <c r="AH29">
        <f t="shared" si="5"/>
        <v>-416.01665170753847</v>
      </c>
      <c r="AI29">
        <f t="shared" si="6"/>
        <v>-434.06800599942528</v>
      </c>
      <c r="AJ29">
        <f t="shared" si="7"/>
        <v>-3.7340353516174218</v>
      </c>
      <c r="AK29">
        <f t="shared" si="22"/>
        <v>63.171610307686308</v>
      </c>
      <c r="AL29">
        <f t="shared" si="8"/>
        <v>-374.6304310433564</v>
      </c>
      <c r="AN29">
        <f t="shared" si="9"/>
        <v>0</v>
      </c>
      <c r="AO29">
        <f t="shared" si="9"/>
        <v>0</v>
      </c>
      <c r="AP29">
        <f t="shared" si="9"/>
        <v>-2.4251328951235886</v>
      </c>
      <c r="AQ29">
        <f t="shared" si="9"/>
        <v>-55.890303334668552</v>
      </c>
      <c r="AR29">
        <f t="shared" si="9"/>
        <v>-58.315436229792141</v>
      </c>
      <c r="AS29">
        <f t="shared" si="9"/>
        <v>-0.5016538823811022</v>
      </c>
      <c r="AT29">
        <f t="shared" si="9"/>
        <v>8.4868729358413901</v>
      </c>
      <c r="AU29">
        <f t="shared" si="9"/>
        <v>-50.330217176331857</v>
      </c>
      <c r="AW29">
        <v>26</v>
      </c>
      <c r="AX29">
        <f>IF(Z29&gt;0, (R29*SUMPRODUCT(K29:$K$98, X29:$X$98)-K29*$AZ$3)/Z29, 0)</f>
        <v>1255.0105611507959</v>
      </c>
    </row>
    <row r="30" spans="5:50" x14ac:dyDescent="0.25">
      <c r="E30">
        <v>2030</v>
      </c>
      <c r="F30" s="5">
        <v>3.5571999999999999E-2</v>
      </c>
      <c r="G30"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0.11995206524543775</v>
      </c>
      <c r="L30" s="2">
        <v>27</v>
      </c>
      <c r="M30" s="6">
        <v>6.8024940000000001E-3</v>
      </c>
      <c r="Q30" s="4">
        <f t="shared" si="21"/>
        <v>25</v>
      </c>
      <c r="R30">
        <f t="shared" si="0"/>
        <v>100000</v>
      </c>
      <c r="S30">
        <f t="shared" si="1"/>
        <v>1268.4800048745476</v>
      </c>
      <c r="U30">
        <f t="shared" si="13"/>
        <v>6.8024940000000001E-3</v>
      </c>
      <c r="V30">
        <f t="shared" si="14"/>
        <v>0.01</v>
      </c>
      <c r="W30">
        <f t="shared" si="15"/>
        <v>0.72205417167547215</v>
      </c>
      <c r="X30">
        <f t="shared" si="16"/>
        <v>4.9117691704973696E-3</v>
      </c>
      <c r="Y30">
        <f t="shared" si="17"/>
        <v>7.220541716754722E-3</v>
      </c>
      <c r="Z30">
        <f t="shared" si="18"/>
        <v>0.70992186078822006</v>
      </c>
      <c r="AB30">
        <f t="shared" si="19"/>
        <v>906.18561117570744</v>
      </c>
      <c r="AC30">
        <f t="shared" si="2"/>
        <v>900.5216854331893</v>
      </c>
      <c r="AE30">
        <f t="shared" si="3"/>
        <v>0</v>
      </c>
      <c r="AF30">
        <f t="shared" si="4"/>
        <v>0</v>
      </c>
      <c r="AG30">
        <f t="shared" si="4"/>
        <v>-17.7480465197055</v>
      </c>
      <c r="AH30">
        <f t="shared" si="5"/>
        <v>-491.17691704973697</v>
      </c>
      <c r="AI30">
        <f t="shared" si="6"/>
        <v>-508.92496356944247</v>
      </c>
      <c r="AJ30">
        <f t="shared" si="7"/>
        <v>5.6639257425181313</v>
      </c>
      <c r="AK30">
        <f t="shared" si="22"/>
        <v>63.432992782299529</v>
      </c>
      <c r="AL30">
        <f t="shared" si="8"/>
        <v>-439.82804504462479</v>
      </c>
      <c r="AN30">
        <f t="shared" si="9"/>
        <v>0</v>
      </c>
      <c r="AO30">
        <f t="shared" si="9"/>
        <v>0</v>
      </c>
      <c r="AP30">
        <f t="shared" si="9"/>
        <v>-2.1289148341107786</v>
      </c>
      <c r="AQ30">
        <f t="shared" si="9"/>
        <v>-58.917685601003015</v>
      </c>
      <c r="AR30">
        <f t="shared" si="9"/>
        <v>-61.046600435113795</v>
      </c>
      <c r="AS30">
        <f t="shared" si="9"/>
        <v>0.67939959021184937</v>
      </c>
      <c r="AT30">
        <f t="shared" si="9"/>
        <v>7.6089184889357746</v>
      </c>
      <c r="AU30">
        <f t="shared" si="9"/>
        <v>-52.758282355966166</v>
      </c>
      <c r="AW30">
        <v>27</v>
      </c>
      <c r="AX30">
        <f>IF(Z30&gt;0, (R30*SUMPRODUCT(K30:$K$98, X30:$X$98)-K30*$AZ$3)/Z30, 0)</f>
        <v>1268.4800048745476</v>
      </c>
    </row>
    <row r="31" spans="5:50" x14ac:dyDescent="0.25">
      <c r="E31">
        <v>2031</v>
      </c>
      <c r="F31" s="5">
        <v>3.5571999999999999E-2</v>
      </c>
      <c r="G31"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0.10710005825485512</v>
      </c>
      <c r="L31" s="2">
        <v>28</v>
      </c>
      <c r="M31" s="6">
        <v>8.090557E-3</v>
      </c>
      <c r="Q31" s="4">
        <f t="shared" si="21"/>
        <v>25</v>
      </c>
      <c r="R31">
        <f t="shared" si="0"/>
        <v>100000</v>
      </c>
      <c r="S31">
        <f t="shared" si="1"/>
        <v>1271.6621884422602</v>
      </c>
      <c r="U31">
        <f t="shared" si="13"/>
        <v>8.090557E-3</v>
      </c>
      <c r="V31">
        <f t="shared" si="14"/>
        <v>0.01</v>
      </c>
      <c r="W31">
        <f t="shared" si="15"/>
        <v>0.70992186078822006</v>
      </c>
      <c r="X31">
        <f t="shared" si="16"/>
        <v>5.7436632802531596E-3</v>
      </c>
      <c r="Y31">
        <f t="shared" si="17"/>
        <v>7.0992186078822003E-3</v>
      </c>
      <c r="Z31">
        <f t="shared" si="18"/>
        <v>0.69707897890008474</v>
      </c>
      <c r="AB31">
        <f t="shared" si="19"/>
        <v>900.5216854331893</v>
      </c>
      <c r="AC31">
        <f t="shared" si="2"/>
        <v>886.44897982517796</v>
      </c>
      <c r="AE31">
        <f t="shared" si="3"/>
        <v>0</v>
      </c>
      <c r="AF31">
        <f t="shared" si="4"/>
        <v>0</v>
      </c>
      <c r="AG31">
        <f t="shared" si="4"/>
        <v>-17.426974472502117</v>
      </c>
      <c r="AH31">
        <f t="shared" si="5"/>
        <v>-574.36632802531597</v>
      </c>
      <c r="AI31">
        <f t="shared" si="6"/>
        <v>-591.7933024978181</v>
      </c>
      <c r="AJ31">
        <f t="shared" si="7"/>
        <v>14.072705608011347</v>
      </c>
      <c r="AK31">
        <f t="shared" si="22"/>
        <v>63.036517980323261</v>
      </c>
      <c r="AL31">
        <f t="shared" si="8"/>
        <v>-514.68407890948345</v>
      </c>
      <c r="AN31">
        <f t="shared" si="9"/>
        <v>0</v>
      </c>
      <c r="AO31">
        <f t="shared" si="9"/>
        <v>0</v>
      </c>
      <c r="AP31">
        <f t="shared" si="9"/>
        <v>-1.8664299812108498</v>
      </c>
      <c r="AQ31">
        <f t="shared" si="9"/>
        <v>-61.514667191138564</v>
      </c>
      <c r="AR31">
        <f t="shared" si="9"/>
        <v>-63.381097172349421</v>
      </c>
      <c r="AS31">
        <f t="shared" si="9"/>
        <v>1.5071875904214416</v>
      </c>
      <c r="AT31">
        <f t="shared" si="9"/>
        <v>6.7512147478758431</v>
      </c>
      <c r="AU31">
        <f t="shared" si="9"/>
        <v>-55.122694834052126</v>
      </c>
      <c r="AW31">
        <v>28</v>
      </c>
      <c r="AX31">
        <f>IF(Z31&gt;0, (R31*SUMPRODUCT(K31:$K$98, X31:$X$98)-K31*$AZ$3)/Z31, 0)</f>
        <v>1271.6621884422602</v>
      </c>
    </row>
    <row r="32" spans="5:50" x14ac:dyDescent="0.25">
      <c r="E32">
        <v>2032</v>
      </c>
      <c r="F32" s="5">
        <v>3.5571999999999999E-2</v>
      </c>
      <c r="G32"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9.562505201326349E-2</v>
      </c>
      <c r="L32" s="2">
        <v>29</v>
      </c>
      <c r="M32" s="6">
        <v>9.5159809999999997E-3</v>
      </c>
      <c r="Q32" s="4">
        <f t="shared" si="21"/>
        <v>25</v>
      </c>
      <c r="R32">
        <f t="shared" si="0"/>
        <v>100000</v>
      </c>
      <c r="S32">
        <f t="shared" si="1"/>
        <v>1265.5543040802488</v>
      </c>
      <c r="U32">
        <f t="shared" si="13"/>
        <v>9.5159809999999997E-3</v>
      </c>
      <c r="V32">
        <f t="shared" si="14"/>
        <v>0.01</v>
      </c>
      <c r="W32">
        <f t="shared" si="15"/>
        <v>0.69707897890008474</v>
      </c>
      <c r="X32">
        <f t="shared" si="16"/>
        <v>6.6333903187126069E-3</v>
      </c>
      <c r="Y32">
        <f t="shared" si="17"/>
        <v>6.970789789000848E-3</v>
      </c>
      <c r="Z32">
        <f t="shared" si="18"/>
        <v>0.68347479879237127</v>
      </c>
      <c r="AB32">
        <f t="shared" si="19"/>
        <v>886.44897982517796</v>
      </c>
      <c r="AC32">
        <f t="shared" si="2"/>
        <v>864.97447334206754</v>
      </c>
      <c r="AE32">
        <f t="shared" si="3"/>
        <v>0</v>
      </c>
      <c r="AF32">
        <f t="shared" si="4"/>
        <v>0</v>
      </c>
      <c r="AG32">
        <f t="shared" si="4"/>
        <v>-17.086869969809282</v>
      </c>
      <c r="AH32">
        <f t="shared" si="5"/>
        <v>-663.33903187126066</v>
      </c>
      <c r="AI32">
        <f t="shared" si="6"/>
        <v>-680.42590184106996</v>
      </c>
      <c r="AJ32">
        <f t="shared" si="7"/>
        <v>21.474506483110417</v>
      </c>
      <c r="AK32">
        <f t="shared" si="22"/>
        <v>62.051428587762466</v>
      </c>
      <c r="AL32">
        <f t="shared" si="8"/>
        <v>-596.89996677019712</v>
      </c>
      <c r="AN32">
        <f t="shared" si="9"/>
        <v>0</v>
      </c>
      <c r="AO32">
        <f t="shared" si="9"/>
        <v>0</v>
      </c>
      <c r="AP32">
        <f t="shared" si="9"/>
        <v>-1.6339328296068825</v>
      </c>
      <c r="AQ32">
        <f t="shared" si="9"/>
        <v>-63.431829425117151</v>
      </c>
      <c r="AR32">
        <f t="shared" si="9"/>
        <v>-65.065762254724035</v>
      </c>
      <c r="AS32">
        <f t="shared" si="9"/>
        <v>2.0535007994065975</v>
      </c>
      <c r="AT32">
        <f t="shared" si="9"/>
        <v>5.9336710862020912</v>
      </c>
      <c r="AU32">
        <f t="shared" si="9"/>
        <v>-57.078590369115346</v>
      </c>
      <c r="AW32">
        <v>29</v>
      </c>
      <c r="AX32">
        <f>IF(Z32&gt;0, (R32*SUMPRODUCT(K32:$K$98, X32:$X$98)-K32*$AZ$3)/Z32, 0)</f>
        <v>1265.5543040802488</v>
      </c>
    </row>
    <row r="33" spans="5:50" x14ac:dyDescent="0.25">
      <c r="E33">
        <v>2033</v>
      </c>
      <c r="F33" s="5">
        <v>3.5571999999999999E-2</v>
      </c>
      <c r="G33"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8.5379510726128108E-2</v>
      </c>
      <c r="L33" s="2">
        <v>30</v>
      </c>
      <c r="M33" s="6">
        <v>1.1135328E-2</v>
      </c>
      <c r="Q33" s="4">
        <f t="shared" si="21"/>
        <v>25</v>
      </c>
      <c r="R33">
        <f t="shared" si="0"/>
        <v>100000</v>
      </c>
      <c r="S33">
        <f t="shared" si="1"/>
        <v>1251.50384882817</v>
      </c>
      <c r="U33">
        <f t="shared" si="13"/>
        <v>1.1135328E-2</v>
      </c>
      <c r="V33">
        <f t="shared" si="14"/>
        <v>0.01</v>
      </c>
      <c r="W33">
        <f t="shared" si="15"/>
        <v>0.68347479879237127</v>
      </c>
      <c r="X33">
        <f t="shared" si="16"/>
        <v>7.6107160642870583E-3</v>
      </c>
      <c r="Y33">
        <f t="shared" si="17"/>
        <v>6.8347479879237128E-3</v>
      </c>
      <c r="Z33">
        <f t="shared" si="18"/>
        <v>0.66902933474016046</v>
      </c>
      <c r="AB33">
        <f t="shared" si="19"/>
        <v>864.97447334206754</v>
      </c>
      <c r="AC33">
        <f t="shared" si="2"/>
        <v>837.29278740626091</v>
      </c>
      <c r="AE33">
        <f t="shared" si="3"/>
        <v>0</v>
      </c>
      <c r="AF33">
        <f t="shared" si="4"/>
        <v>0</v>
      </c>
      <c r="AG33">
        <f t="shared" si="4"/>
        <v>-16.725733368504013</v>
      </c>
      <c r="AH33">
        <f t="shared" si="5"/>
        <v>-761.07160642870588</v>
      </c>
      <c r="AI33">
        <f t="shared" si="6"/>
        <v>-777.79733979720993</v>
      </c>
      <c r="AJ33">
        <f t="shared" si="7"/>
        <v>27.681685935806627</v>
      </c>
      <c r="AK33">
        <f t="shared" si="22"/>
        <v>60.548213133944735</v>
      </c>
      <c r="AL33">
        <f t="shared" si="8"/>
        <v>-689.56744072745857</v>
      </c>
      <c r="AN33">
        <f t="shared" si="9"/>
        <v>0</v>
      </c>
      <c r="AO33">
        <f t="shared" si="9"/>
        <v>0</v>
      </c>
      <c r="AP33">
        <f t="shared" si="9"/>
        <v>-1.4280349315385472</v>
      </c>
      <c r="AQ33">
        <f t="shared" si="9"/>
        <v>-64.979921384431236</v>
      </c>
      <c r="AR33">
        <f t="shared" si="9"/>
        <v>-66.407956315969798</v>
      </c>
      <c r="AS33">
        <f t="shared" si="9"/>
        <v>2.3634488012735115</v>
      </c>
      <c r="AT33">
        <f t="shared" si="9"/>
        <v>5.1695768127175254</v>
      </c>
      <c r="AU33">
        <f t="shared" si="9"/>
        <v>-58.874930701978755</v>
      </c>
      <c r="AW33">
        <v>30</v>
      </c>
      <c r="AX33">
        <f>IF(Z33&gt;0, (R33*SUMPRODUCT(K33:$K$98, X33:$X$98)-K33*$AZ$3)/Z33, 0)</f>
        <v>1251.50384882817</v>
      </c>
    </row>
    <row r="34" spans="5:50" x14ac:dyDescent="0.25">
      <c r="E34">
        <v>2034</v>
      </c>
      <c r="F34" s="5">
        <v>3.5571999999999999E-2</v>
      </c>
      <c r="G34"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7.6231706005471522E-2</v>
      </c>
      <c r="L34" s="2">
        <v>31</v>
      </c>
      <c r="M34" s="6">
        <v>1.2969985999999999E-2</v>
      </c>
      <c r="Q34" s="4">
        <f t="shared" si="21"/>
        <v>25</v>
      </c>
      <c r="R34">
        <f t="shared" si="0"/>
        <v>100000</v>
      </c>
      <c r="S34">
        <f t="shared" si="1"/>
        <v>1230.3498697056871</v>
      </c>
      <c r="U34">
        <f t="shared" si="13"/>
        <v>1.2969985999999999E-2</v>
      </c>
      <c r="V34">
        <f t="shared" si="14"/>
        <v>0.01</v>
      </c>
      <c r="W34">
        <f t="shared" si="15"/>
        <v>0.66902933474016046</v>
      </c>
      <c r="X34">
        <f t="shared" si="16"/>
        <v>8.6773011051691946E-3</v>
      </c>
      <c r="Y34">
        <f t="shared" si="17"/>
        <v>6.6902933474016048E-3</v>
      </c>
      <c r="Z34">
        <f t="shared" si="18"/>
        <v>0.65366174028758972</v>
      </c>
      <c r="AB34">
        <f t="shared" si="19"/>
        <v>837.29278740626091</v>
      </c>
      <c r="AC34">
        <f t="shared" si="2"/>
        <v>804.23263699442862</v>
      </c>
      <c r="AE34">
        <f t="shared" si="3"/>
        <v>0</v>
      </c>
      <c r="AF34">
        <f t="shared" si="4"/>
        <v>0</v>
      </c>
      <c r="AG34">
        <f t="shared" si="4"/>
        <v>-16.341543507189744</v>
      </c>
      <c r="AH34">
        <f t="shared" si="5"/>
        <v>-867.73011051691947</v>
      </c>
      <c r="AI34">
        <f t="shared" si="6"/>
        <v>-884.07165402410919</v>
      </c>
      <c r="AJ34">
        <f t="shared" si="7"/>
        <v>33.060150411832296</v>
      </c>
      <c r="AK34">
        <f t="shared" si="22"/>
        <v>58.610495118438273</v>
      </c>
      <c r="AL34">
        <f t="shared" si="8"/>
        <v>-792.40100849383862</v>
      </c>
      <c r="AN34">
        <f t="shared" si="9"/>
        <v>0</v>
      </c>
      <c r="AO34">
        <f t="shared" si="9"/>
        <v>0</v>
      </c>
      <c r="AP34">
        <f t="shared" si="9"/>
        <v>-1.2457437403157106</v>
      </c>
      <c r="AQ34">
        <f t="shared" si="9"/>
        <v>-66.148546677021116</v>
      </c>
      <c r="AR34">
        <f t="shared" si="9"/>
        <v>-67.394290417336833</v>
      </c>
      <c r="AS34">
        <f t="shared" si="9"/>
        <v>2.5202316666914677</v>
      </c>
      <c r="AT34">
        <f t="shared" si="9"/>
        <v>4.4679780327039103</v>
      </c>
      <c r="AU34">
        <f t="shared" ref="AU34:AU97" si="23">AL34*$K34</f>
        <v>-60.40608071794145</v>
      </c>
      <c r="AW34">
        <v>31</v>
      </c>
      <c r="AX34">
        <f>IF(Z34&gt;0, (R34*SUMPRODUCT(K34:$K$98, X34:$X$98)-K34*$AZ$3)/Z34, 0)</f>
        <v>1230.3498697056871</v>
      </c>
    </row>
    <row r="35" spans="5:50" x14ac:dyDescent="0.25">
      <c r="E35">
        <v>2035</v>
      </c>
      <c r="F35" s="5">
        <v>3.5571999999999999E-2</v>
      </c>
      <c r="G35"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6.8064023219171002E-2</v>
      </c>
      <c r="L35" s="2">
        <v>32</v>
      </c>
      <c r="M35" s="6">
        <v>1.4883069000000001E-2</v>
      </c>
      <c r="Q35" s="4">
        <f t="shared" si="21"/>
        <v>25</v>
      </c>
      <c r="R35">
        <f t="shared" si="0"/>
        <v>100000</v>
      </c>
      <c r="S35">
        <f t="shared" si="1"/>
        <v>1202.6795399071389</v>
      </c>
      <c r="U35">
        <f t="shared" si="13"/>
        <v>1.4883069000000001E-2</v>
      </c>
      <c r="V35">
        <f t="shared" si="14"/>
        <v>0.01</v>
      </c>
      <c r="W35">
        <f t="shared" si="15"/>
        <v>0.65366174028758972</v>
      </c>
      <c r="X35">
        <f t="shared" si="16"/>
        <v>9.7284927833602777E-3</v>
      </c>
      <c r="Y35">
        <f t="shared" si="17"/>
        <v>6.5366174028758973E-3</v>
      </c>
      <c r="Z35">
        <f t="shared" si="18"/>
        <v>0.6373966301013535</v>
      </c>
      <c r="AB35">
        <f t="shared" si="19"/>
        <v>804.23263699442862</v>
      </c>
      <c r="AC35">
        <f t="shared" si="2"/>
        <v>766.58388582865655</v>
      </c>
      <c r="AE35">
        <f t="shared" si="3"/>
        <v>0</v>
      </c>
      <c r="AF35">
        <f t="shared" ref="AF35:AG66" si="24">-$Z35*P35</f>
        <v>0</v>
      </c>
      <c r="AG35">
        <f t="shared" si="24"/>
        <v>-15.934915752533838</v>
      </c>
      <c r="AH35">
        <f t="shared" si="5"/>
        <v>-972.84927833602774</v>
      </c>
      <c r="AI35">
        <f t="shared" ref="AI35:AI66" si="25">SUM(AE35:AH35)</f>
        <v>-988.78419408856155</v>
      </c>
      <c r="AJ35">
        <f t="shared" si="7"/>
        <v>37.648751165772069</v>
      </c>
      <c r="AK35">
        <f t="shared" si="22"/>
        <v>56.296284589610011</v>
      </c>
      <c r="AL35">
        <f t="shared" si="8"/>
        <v>-894.83915833317951</v>
      </c>
      <c r="AN35">
        <f t="shared" ref="AN35:AT66" si="26">AE35*$K35</f>
        <v>0</v>
      </c>
      <c r="AO35">
        <f t="shared" si="26"/>
        <v>0</v>
      </c>
      <c r="AP35">
        <f t="shared" si="26"/>
        <v>-1.0845944757759969</v>
      </c>
      <c r="AQ35">
        <f t="shared" si="26"/>
        <v>-66.216035869417141</v>
      </c>
      <c r="AR35">
        <f t="shared" si="26"/>
        <v>-67.300630345193142</v>
      </c>
      <c r="AS35">
        <f t="shared" si="26"/>
        <v>2.5625254735199015</v>
      </c>
      <c r="AT35">
        <f t="shared" si="26"/>
        <v>3.8317516214602745</v>
      </c>
      <c r="AU35">
        <f t="shared" si="23"/>
        <v>-60.906353250212966</v>
      </c>
      <c r="AW35">
        <v>32</v>
      </c>
      <c r="AX35">
        <f>IF(Z35&gt;0, (R35*SUMPRODUCT(K35:$K$98, X35:$X$98)-K35*$AZ$3)/Z35, 0)</f>
        <v>1202.6795399071389</v>
      </c>
    </row>
    <row r="36" spans="5:50" x14ac:dyDescent="0.25">
      <c r="E36">
        <v>2036</v>
      </c>
      <c r="F36" s="5">
        <v>3.5571999999999999E-2</v>
      </c>
      <c r="G36"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6.0771449302831244E-2</v>
      </c>
      <c r="L36" s="2">
        <v>33</v>
      </c>
      <c r="M36" s="6">
        <v>1.6930661E-2</v>
      </c>
      <c r="Q36" s="4">
        <f t="shared" si="21"/>
        <v>25</v>
      </c>
      <c r="R36">
        <f t="shared" si="0"/>
        <v>100000</v>
      </c>
      <c r="S36">
        <f t="shared" si="1"/>
        <v>1170.2316691844519</v>
      </c>
      <c r="U36">
        <f t="shared" si="13"/>
        <v>1.6930661E-2</v>
      </c>
      <c r="V36">
        <f t="shared" si="14"/>
        <v>0.01</v>
      </c>
      <c r="W36">
        <f t="shared" si="15"/>
        <v>0.6373966301013535</v>
      </c>
      <c r="X36">
        <f t="shared" si="16"/>
        <v>1.0791546266788412E-2</v>
      </c>
      <c r="Y36">
        <f t="shared" si="17"/>
        <v>6.3739663010135353E-3</v>
      </c>
      <c r="Z36">
        <f t="shared" si="18"/>
        <v>0.62023111753355153</v>
      </c>
      <c r="AB36">
        <f t="shared" si="19"/>
        <v>766.58388582865655</v>
      </c>
      <c r="AC36">
        <f t="shared" si="2"/>
        <v>725.814095951426</v>
      </c>
      <c r="AE36">
        <f t="shared" si="3"/>
        <v>0</v>
      </c>
      <c r="AF36">
        <f t="shared" si="24"/>
        <v>0</v>
      </c>
      <c r="AG36">
        <f t="shared" si="24"/>
        <v>-15.505777938338788</v>
      </c>
      <c r="AH36">
        <f t="shared" si="5"/>
        <v>-1079.1546266788412</v>
      </c>
      <c r="AI36">
        <f t="shared" si="25"/>
        <v>-1094.6604046171799</v>
      </c>
      <c r="AJ36">
        <f t="shared" si="7"/>
        <v>40.769789877230551</v>
      </c>
      <c r="AK36">
        <f t="shared" si="22"/>
        <v>53.660872008005967</v>
      </c>
      <c r="AL36">
        <f t="shared" si="8"/>
        <v>-1000.2297427319434</v>
      </c>
      <c r="AN36">
        <f t="shared" si="26"/>
        <v>0</v>
      </c>
      <c r="AO36">
        <f t="shared" si="26"/>
        <v>0</v>
      </c>
      <c r="AP36">
        <f t="shared" si="26"/>
        <v>-0.94230859788071486</v>
      </c>
      <c r="AQ36">
        <f t="shared" si="26"/>
        <v>-65.581790685128979</v>
      </c>
      <c r="AR36">
        <f t="shared" si="26"/>
        <v>-66.52409928300969</v>
      </c>
      <c r="AS36">
        <f t="shared" si="26"/>
        <v>2.4776392186111988</v>
      </c>
      <c r="AT36">
        <f t="shared" si="26"/>
        <v>3.2610489627802508</v>
      </c>
      <c r="AU36">
        <f t="shared" si="23"/>
        <v>-60.785411101618237</v>
      </c>
      <c r="AW36">
        <v>33</v>
      </c>
      <c r="AX36">
        <f>IF(Z36&gt;0, (R36*SUMPRODUCT(K36:$K$98, X36:$X$98)-K36*$AZ$3)/Z36, 0)</f>
        <v>1170.2316691844519</v>
      </c>
    </row>
    <row r="37" spans="5:50" x14ac:dyDescent="0.25">
      <c r="E37">
        <v>2037</v>
      </c>
      <c r="F37" s="5">
        <v>3.5571999999999999E-2</v>
      </c>
      <c r="G37"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5.4260222591813609E-2</v>
      </c>
      <c r="L37" s="2">
        <v>34</v>
      </c>
      <c r="M37" s="6">
        <v>1.9185959999999998E-2</v>
      </c>
      <c r="Q37" s="4">
        <f t="shared" si="21"/>
        <v>25</v>
      </c>
      <c r="R37">
        <f t="shared" si="0"/>
        <v>100000</v>
      </c>
      <c r="S37">
        <f t="shared" si="1"/>
        <v>1134.2288454540871</v>
      </c>
      <c r="U37">
        <f t="shared" si="13"/>
        <v>1.9185959999999998E-2</v>
      </c>
      <c r="V37">
        <f t="shared" si="14"/>
        <v>0.01</v>
      </c>
      <c r="W37">
        <f t="shared" si="15"/>
        <v>0.62023111753355153</v>
      </c>
      <c r="X37">
        <f t="shared" si="16"/>
        <v>1.1899729411754018E-2</v>
      </c>
      <c r="Y37">
        <f t="shared" si="17"/>
        <v>6.2023111753355155E-3</v>
      </c>
      <c r="Z37">
        <f t="shared" si="18"/>
        <v>0.60212907694646201</v>
      </c>
      <c r="AB37">
        <f t="shared" si="19"/>
        <v>725.814095951426</v>
      </c>
      <c r="AC37">
        <f t="shared" si="2"/>
        <v>682.95216775932079</v>
      </c>
      <c r="AE37">
        <f t="shared" si="3"/>
        <v>0</v>
      </c>
      <c r="AF37">
        <f t="shared" si="24"/>
        <v>0</v>
      </c>
      <c r="AG37">
        <f t="shared" si="24"/>
        <v>-15.053226923661549</v>
      </c>
      <c r="AH37">
        <f t="shared" si="5"/>
        <v>-1189.9729411754017</v>
      </c>
      <c r="AI37">
        <f t="shared" si="25"/>
        <v>-1205.0261680990632</v>
      </c>
      <c r="AJ37">
        <f t="shared" si="7"/>
        <v>42.861928192105211</v>
      </c>
      <c r="AK37">
        <f t="shared" si="22"/>
        <v>50.806986716599823</v>
      </c>
      <c r="AL37">
        <f t="shared" si="8"/>
        <v>-1111.3572531903581</v>
      </c>
      <c r="AN37">
        <f t="shared" si="26"/>
        <v>0</v>
      </c>
      <c r="AO37">
        <f t="shared" si="26"/>
        <v>0</v>
      </c>
      <c r="AP37">
        <f t="shared" si="26"/>
        <v>-0.8167914436029573</v>
      </c>
      <c r="AQ37">
        <f t="shared" si="26"/>
        <v>-64.568196666412419</v>
      </c>
      <c r="AR37">
        <f t="shared" si="26"/>
        <v>-65.384988110015371</v>
      </c>
      <c r="AS37">
        <f t="shared" si="26"/>
        <v>2.3256977644179599</v>
      </c>
      <c r="AT37">
        <f t="shared" si="26"/>
        <v>2.7567984084620236</v>
      </c>
      <c r="AU37">
        <f t="shared" si="23"/>
        <v>-60.302491937135386</v>
      </c>
      <c r="AW37">
        <v>34</v>
      </c>
      <c r="AX37">
        <f>IF(Z37&gt;0, (R37*SUMPRODUCT(K37:$K$98, X37:$X$98)-K37*$AZ$3)/Z37, 0)</f>
        <v>1134.2288454540871</v>
      </c>
    </row>
    <row r="38" spans="5:50" x14ac:dyDescent="0.25">
      <c r="E38">
        <v>2038</v>
      </c>
      <c r="F38" s="5">
        <v>3.5571999999999999E-2</v>
      </c>
      <c r="G38"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4.8446627314119292E-2</v>
      </c>
      <c r="L38" s="2">
        <v>35</v>
      </c>
      <c r="M38" s="6">
        <v>2.1884238E-2</v>
      </c>
      <c r="Q38" s="4">
        <f t="shared" si="21"/>
        <v>25</v>
      </c>
      <c r="R38">
        <f t="shared" si="0"/>
        <v>100000</v>
      </c>
      <c r="S38">
        <f t="shared" si="1"/>
        <v>1095.6184280922214</v>
      </c>
      <c r="U38">
        <f t="shared" si="13"/>
        <v>2.1884238E-2</v>
      </c>
      <c r="V38">
        <f t="shared" si="14"/>
        <v>0.01</v>
      </c>
      <c r="W38">
        <f t="shared" si="15"/>
        <v>0.60212907694646201</v>
      </c>
      <c r="X38">
        <f t="shared" si="16"/>
        <v>1.3177136026616689E-2</v>
      </c>
      <c r="Y38">
        <f t="shared" si="17"/>
        <v>6.0212907694646199E-3</v>
      </c>
      <c r="Z38">
        <f t="shared" si="18"/>
        <v>0.58293065015038059</v>
      </c>
      <c r="AB38">
        <f t="shared" si="19"/>
        <v>682.95216775932079</v>
      </c>
      <c r="AC38">
        <f t="shared" si="2"/>
        <v>638.66956260453662</v>
      </c>
      <c r="AE38">
        <f t="shared" si="3"/>
        <v>0</v>
      </c>
      <c r="AF38">
        <f t="shared" si="24"/>
        <v>0</v>
      </c>
      <c r="AG38">
        <f t="shared" si="24"/>
        <v>-14.573266253759515</v>
      </c>
      <c r="AH38">
        <f t="shared" si="5"/>
        <v>-1317.7136026616688</v>
      </c>
      <c r="AI38">
        <f t="shared" si="25"/>
        <v>-1332.2868689154284</v>
      </c>
      <c r="AJ38">
        <f t="shared" si="7"/>
        <v>44.282605154784164</v>
      </c>
      <c r="AK38">
        <f t="shared" si="22"/>
        <v>47.806651743152457</v>
      </c>
      <c r="AL38">
        <f t="shared" si="8"/>
        <v>-1240.1976120174918</v>
      </c>
      <c r="AN38">
        <f t="shared" si="26"/>
        <v>0</v>
      </c>
      <c r="AO38">
        <f t="shared" si="26"/>
        <v>0</v>
      </c>
      <c r="AP38">
        <f t="shared" si="26"/>
        <v>-0.70602559894531869</v>
      </c>
      <c r="AQ38">
        <f t="shared" si="26"/>
        <v>-63.838779814895339</v>
      </c>
      <c r="AR38">
        <f t="shared" si="26"/>
        <v>-64.544805413840663</v>
      </c>
      <c r="AS38">
        <f t="shared" si="26"/>
        <v>2.1453428684321261</v>
      </c>
      <c r="AT38">
        <f t="shared" si="26"/>
        <v>2.3160710401363986</v>
      </c>
      <c r="AU38">
        <f t="shared" si="23"/>
        <v>-60.083391505272139</v>
      </c>
      <c r="AW38">
        <v>35</v>
      </c>
      <c r="AX38">
        <f>IF(Z38&gt;0, (R38*SUMPRODUCT(K38:$K$98, X38:$X$98)-K38*$AZ$3)/Z38, 0)</f>
        <v>1095.6184280922214</v>
      </c>
    </row>
    <row r="39" spans="5:50" x14ac:dyDescent="0.25">
      <c r="E39">
        <v>2039</v>
      </c>
      <c r="F39" s="5">
        <v>3.5571999999999999E-2</v>
      </c>
      <c r="G39"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4.3255917244749365E-2</v>
      </c>
      <c r="L39" s="2">
        <v>36</v>
      </c>
      <c r="M39" s="6">
        <v>2.4761703999999999E-2</v>
      </c>
      <c r="Q39" s="4">
        <f t="shared" si="21"/>
        <v>25</v>
      </c>
      <c r="R39">
        <f t="shared" si="0"/>
        <v>100000</v>
      </c>
      <c r="S39">
        <f t="shared" si="1"/>
        <v>1053.8079029097598</v>
      </c>
      <c r="U39">
        <f t="shared" si="13"/>
        <v>2.4761703999999999E-2</v>
      </c>
      <c r="V39">
        <f t="shared" si="14"/>
        <v>0.01</v>
      </c>
      <c r="W39">
        <f t="shared" si="15"/>
        <v>0.58293065015038059</v>
      </c>
      <c r="X39">
        <f t="shared" si="16"/>
        <v>1.4434356211551279E-2</v>
      </c>
      <c r="Y39">
        <f t="shared" si="17"/>
        <v>5.8293065015038057E-3</v>
      </c>
      <c r="Z39">
        <f t="shared" si="18"/>
        <v>0.56266698743732546</v>
      </c>
      <c r="AB39">
        <f t="shared" si="19"/>
        <v>638.66956260453662</v>
      </c>
      <c r="AC39">
        <f t="shared" si="2"/>
        <v>592.9429180678801</v>
      </c>
      <c r="AE39">
        <f t="shared" si="3"/>
        <v>0</v>
      </c>
      <c r="AF39">
        <f t="shared" si="24"/>
        <v>0</v>
      </c>
      <c r="AG39">
        <f t="shared" si="24"/>
        <v>-14.066674685933137</v>
      </c>
      <c r="AH39">
        <f t="shared" si="5"/>
        <v>-1443.4356211551278</v>
      </c>
      <c r="AI39">
        <f t="shared" si="25"/>
        <v>-1457.5022958410609</v>
      </c>
      <c r="AJ39">
        <f t="shared" si="7"/>
        <v>45.726644536656522</v>
      </c>
      <c r="AK39">
        <f t="shared" si="22"/>
        <v>44.706869382317571</v>
      </c>
      <c r="AL39">
        <f t="shared" si="8"/>
        <v>-1367.0687819220868</v>
      </c>
      <c r="AN39">
        <f t="shared" si="26"/>
        <v>0</v>
      </c>
      <c r="AO39">
        <f t="shared" si="26"/>
        <v>0</v>
      </c>
      <c r="AP39">
        <f t="shared" si="26"/>
        <v>-0.60846691612353454</v>
      </c>
      <c r="AQ39">
        <f t="shared" si="26"/>
        <v>-62.437131776809601</v>
      </c>
      <c r="AR39">
        <f t="shared" si="26"/>
        <v>-63.04559869293314</v>
      </c>
      <c r="AS39">
        <f t="shared" si="26"/>
        <v>1.9779479519576852</v>
      </c>
      <c r="AT39">
        <f t="shared" si="26"/>
        <v>1.9338366422733479</v>
      </c>
      <c r="AU39">
        <f t="shared" si="23"/>
        <v>-59.133814098702103</v>
      </c>
      <c r="AW39">
        <v>36</v>
      </c>
      <c r="AX39">
        <f>IF(Z39&gt;0, (R39*SUMPRODUCT(K39:$K$98, X39:$X$98)-K39*$AZ$3)/Z39, 0)</f>
        <v>1053.8079029097598</v>
      </c>
    </row>
    <row r="40" spans="5:50" x14ac:dyDescent="0.25">
      <c r="E40">
        <v>2040</v>
      </c>
      <c r="F40" s="5">
        <v>3.5571999999999999E-2</v>
      </c>
      <c r="G40"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3.8621354682811929E-2</v>
      </c>
      <c r="L40" s="2">
        <v>37</v>
      </c>
      <c r="M40" s="6">
        <v>2.7627288E-2</v>
      </c>
      <c r="Q40" s="4">
        <f t="shared" si="21"/>
        <v>25</v>
      </c>
      <c r="R40">
        <f t="shared" si="0"/>
        <v>100000</v>
      </c>
      <c r="S40">
        <f t="shared" si="1"/>
        <v>1009.5697607545203</v>
      </c>
      <c r="U40">
        <f t="shared" si="13"/>
        <v>2.7627288E-2</v>
      </c>
      <c r="V40">
        <f t="shared" si="14"/>
        <v>0.01</v>
      </c>
      <c r="W40">
        <f t="shared" si="15"/>
        <v>0.56266698743732546</v>
      </c>
      <c r="X40">
        <f t="shared" si="16"/>
        <v>1.5544962910023372E-2</v>
      </c>
      <c r="Y40">
        <f t="shared" si="17"/>
        <v>5.6266698743732543E-3</v>
      </c>
      <c r="Z40">
        <f t="shared" si="18"/>
        <v>0.54149535465292886</v>
      </c>
      <c r="AB40">
        <f t="shared" si="19"/>
        <v>592.9429180678801</v>
      </c>
      <c r="AC40">
        <f t="shared" si="2"/>
        <v>546.6773356466415</v>
      </c>
      <c r="AE40">
        <f t="shared" si="3"/>
        <v>0</v>
      </c>
      <c r="AF40">
        <f t="shared" si="24"/>
        <v>0</v>
      </c>
      <c r="AG40">
        <f t="shared" si="24"/>
        <v>-13.537383866323221</v>
      </c>
      <c r="AH40">
        <f t="shared" si="5"/>
        <v>-1554.4962910023371</v>
      </c>
      <c r="AI40">
        <f t="shared" si="25"/>
        <v>-1568.0336748686602</v>
      </c>
      <c r="AJ40">
        <f t="shared" si="7"/>
        <v>46.265582421238605</v>
      </c>
      <c r="AK40">
        <f t="shared" si="22"/>
        <v>41.50600426475161</v>
      </c>
      <c r="AL40">
        <f t="shared" si="8"/>
        <v>-1480.2620881826699</v>
      </c>
      <c r="AN40">
        <f t="shared" si="26"/>
        <v>0</v>
      </c>
      <c r="AO40">
        <f t="shared" si="26"/>
        <v>0</v>
      </c>
      <c r="AP40">
        <f t="shared" si="26"/>
        <v>-0.52283210377864497</v>
      </c>
      <c r="AQ40">
        <f t="shared" si="26"/>
        <v>-60.036752607916888</v>
      </c>
      <c r="AR40">
        <f t="shared" si="26"/>
        <v>-60.559584711695528</v>
      </c>
      <c r="AS40">
        <f t="shared" si="26"/>
        <v>1.7868394682975248</v>
      </c>
      <c r="AT40">
        <f t="shared" si="26"/>
        <v>1.6030181121752765</v>
      </c>
      <c r="AU40">
        <f t="shared" si="23"/>
        <v>-57.169727131222722</v>
      </c>
      <c r="AW40">
        <v>37</v>
      </c>
      <c r="AX40">
        <f>IF(Z40&gt;0, (R40*SUMPRODUCT(K40:$K$98, X40:$X$98)-K40*$AZ$3)/Z40, 0)</f>
        <v>1009.5697607545203</v>
      </c>
    </row>
    <row r="41" spans="5:50" x14ac:dyDescent="0.25">
      <c r="E41">
        <v>2041</v>
      </c>
      <c r="F41" s="5">
        <v>3.5571999999999999E-2</v>
      </c>
      <c r="G41"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3.4483352395367789E-2</v>
      </c>
      <c r="L41" s="2">
        <v>38</v>
      </c>
      <c r="M41" s="6">
        <v>3.0780427999999999E-2</v>
      </c>
      <c r="Q41" s="4">
        <f t="shared" si="21"/>
        <v>25</v>
      </c>
      <c r="R41">
        <f t="shared" si="0"/>
        <v>100000</v>
      </c>
      <c r="S41">
        <f t="shared" si="1"/>
        <v>964.70346723358421</v>
      </c>
      <c r="U41">
        <f t="shared" si="13"/>
        <v>3.0780427999999999E-2</v>
      </c>
      <c r="V41">
        <f t="shared" si="14"/>
        <v>0.01</v>
      </c>
      <c r="W41">
        <f t="shared" si="15"/>
        <v>0.54149535465292886</v>
      </c>
      <c r="X41">
        <f t="shared" si="16"/>
        <v>1.6667458776228942E-2</v>
      </c>
      <c r="Y41">
        <f t="shared" si="17"/>
        <v>5.414953546529289E-3</v>
      </c>
      <c r="Z41">
        <f t="shared" si="18"/>
        <v>0.51941294233017055</v>
      </c>
      <c r="AB41">
        <f t="shared" si="19"/>
        <v>546.6773356466415</v>
      </c>
      <c r="AC41">
        <f t="shared" si="2"/>
        <v>501.07946639191323</v>
      </c>
      <c r="AE41">
        <f t="shared" si="3"/>
        <v>0</v>
      </c>
      <c r="AF41">
        <f t="shared" si="24"/>
        <v>0</v>
      </c>
      <c r="AG41">
        <f t="shared" si="24"/>
        <v>-12.985323558254263</v>
      </c>
      <c r="AH41">
        <f t="shared" si="5"/>
        <v>-1666.7458776228941</v>
      </c>
      <c r="AI41">
        <f t="shared" si="25"/>
        <v>-1679.7312011811484</v>
      </c>
      <c r="AJ41">
        <f t="shared" si="7"/>
        <v>45.597869254728266</v>
      </c>
      <c r="AK41">
        <f t="shared" si="22"/>
        <v>38.267413495264911</v>
      </c>
      <c r="AL41">
        <f t="shared" si="8"/>
        <v>-1595.8659184311553</v>
      </c>
      <c r="AN41">
        <f t="shared" si="26"/>
        <v>0</v>
      </c>
      <c r="AO41">
        <f t="shared" si="26"/>
        <v>0</v>
      </c>
      <c r="AP41">
        <f t="shared" si="26"/>
        <v>-0.44777748822715291</v>
      </c>
      <c r="AQ41">
        <f t="shared" si="26"/>
        <v>-57.474985451596815</v>
      </c>
      <c r="AR41">
        <f t="shared" si="26"/>
        <v>-57.922762939823969</v>
      </c>
      <c r="AS41">
        <f t="shared" si="26"/>
        <v>1.5723673939887013</v>
      </c>
      <c r="AT41">
        <f t="shared" si="26"/>
        <v>1.3195887048164729</v>
      </c>
      <c r="AU41">
        <f t="shared" si="23"/>
        <v>-55.030806841018794</v>
      </c>
      <c r="AW41">
        <v>38</v>
      </c>
      <c r="AX41">
        <f>IF(Z41&gt;0, (R41*SUMPRODUCT(K41:$K$98, X41:$X$98)-K41*$AZ$3)/Z41, 0)</f>
        <v>964.70346723358421</v>
      </c>
    </row>
    <row r="42" spans="5:50" x14ac:dyDescent="0.25">
      <c r="E42">
        <v>2042</v>
      </c>
      <c r="F42" s="5">
        <v>3.5571999999999999E-2</v>
      </c>
      <c r="G42"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3.0788707495864095E-2</v>
      </c>
      <c r="L42" s="2">
        <v>39</v>
      </c>
      <c r="M42" s="6">
        <v>3.4133669999999998E-2</v>
      </c>
      <c r="Q42" s="4">
        <f t="shared" si="21"/>
        <v>25</v>
      </c>
      <c r="R42">
        <f t="shared" si="0"/>
        <v>100000</v>
      </c>
      <c r="S42">
        <f t="shared" si="1"/>
        <v>919.44841831698329</v>
      </c>
      <c r="U42">
        <f t="shared" si="13"/>
        <v>3.4133669999999998E-2</v>
      </c>
      <c r="V42">
        <f t="shared" si="14"/>
        <v>0.01</v>
      </c>
      <c r="W42">
        <f t="shared" si="15"/>
        <v>0.51941294233017055</v>
      </c>
      <c r="X42">
        <f t="shared" si="16"/>
        <v>1.772946996722707E-2</v>
      </c>
      <c r="Y42">
        <f t="shared" si="17"/>
        <v>5.1941294233017058E-3</v>
      </c>
      <c r="Z42">
        <f t="shared" si="18"/>
        <v>0.49648934293964181</v>
      </c>
      <c r="AB42">
        <f t="shared" si="19"/>
        <v>501.07946639191323</v>
      </c>
      <c r="AC42">
        <f t="shared" si="2"/>
        <v>456.49634107709198</v>
      </c>
      <c r="AE42">
        <f t="shared" si="3"/>
        <v>0</v>
      </c>
      <c r="AF42">
        <f t="shared" si="24"/>
        <v>0</v>
      </c>
      <c r="AG42">
        <f t="shared" si="24"/>
        <v>-12.412233573491045</v>
      </c>
      <c r="AH42">
        <f t="shared" si="5"/>
        <v>-1772.9469967227071</v>
      </c>
      <c r="AI42">
        <f t="shared" si="25"/>
        <v>-1785.3592302961981</v>
      </c>
      <c r="AJ42">
        <f t="shared" si="7"/>
        <v>44.583125314821245</v>
      </c>
      <c r="AK42">
        <f t="shared" si="22"/>
        <v>35.075562647433927</v>
      </c>
      <c r="AL42">
        <f t="shared" si="8"/>
        <v>-1705.7005423339428</v>
      </c>
      <c r="AN42">
        <f t="shared" si="26"/>
        <v>0</v>
      </c>
      <c r="AO42">
        <f t="shared" si="26"/>
        <v>0</v>
      </c>
      <c r="AP42">
        <f t="shared" si="26"/>
        <v>-0.38215662886455976</v>
      </c>
      <c r="AQ42">
        <f t="shared" si="26"/>
        <v>-54.586746487766149</v>
      </c>
      <c r="AR42">
        <f t="shared" si="26"/>
        <v>-54.968903116630706</v>
      </c>
      <c r="AS42">
        <f t="shared" si="26"/>
        <v>1.3726568045694851</v>
      </c>
      <c r="AT42">
        <f t="shared" si="26"/>
        <v>1.0799312386046995</v>
      </c>
      <c r="AU42">
        <f t="shared" si="23"/>
        <v>-52.516315073456518</v>
      </c>
      <c r="AW42">
        <v>39</v>
      </c>
      <c r="AX42">
        <f>IF(Z42&gt;0, (R42*SUMPRODUCT(K42:$K$98, X42:$X$98)-K42*$AZ$3)/Z42, 0)</f>
        <v>919.44841831698329</v>
      </c>
    </row>
    <row r="43" spans="5:50" x14ac:dyDescent="0.25">
      <c r="E43">
        <v>2043</v>
      </c>
      <c r="F43" s="5">
        <v>3.5571999999999999E-2</v>
      </c>
      <c r="G43"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2.7489917407021513E-2</v>
      </c>
      <c r="L43" s="2">
        <v>40</v>
      </c>
      <c r="M43" s="6">
        <v>3.7867151000000002E-2</v>
      </c>
      <c r="Q43" s="4">
        <f t="shared" si="21"/>
        <v>25</v>
      </c>
      <c r="R43">
        <f t="shared" si="0"/>
        <v>100000</v>
      </c>
      <c r="S43">
        <f t="shared" si="1"/>
        <v>874.54909819536613</v>
      </c>
      <c r="U43">
        <f t="shared" si="13"/>
        <v>3.7867151000000002E-2</v>
      </c>
      <c r="V43">
        <f t="shared" si="14"/>
        <v>0.01</v>
      </c>
      <c r="W43">
        <f t="shared" si="15"/>
        <v>0.49648934293964181</v>
      </c>
      <c r="X43">
        <f t="shared" si="16"/>
        <v>1.8800636918986202E-2</v>
      </c>
      <c r="Y43">
        <f t="shared" si="17"/>
        <v>4.9648934293964183E-3</v>
      </c>
      <c r="Z43">
        <f t="shared" si="18"/>
        <v>0.47272381259125917</v>
      </c>
      <c r="AB43">
        <f t="shared" si="19"/>
        <v>456.49634107709198</v>
      </c>
      <c r="AC43">
        <f t="shared" si="2"/>
        <v>413.42018399716096</v>
      </c>
      <c r="AE43">
        <f t="shared" si="3"/>
        <v>0</v>
      </c>
      <c r="AF43">
        <f t="shared" si="24"/>
        <v>0</v>
      </c>
      <c r="AG43">
        <f t="shared" si="24"/>
        <v>-11.818095314781479</v>
      </c>
      <c r="AH43">
        <f t="shared" si="5"/>
        <v>-1880.0636918986202</v>
      </c>
      <c r="AI43">
        <f t="shared" si="25"/>
        <v>-1891.8817872134016</v>
      </c>
      <c r="AJ43">
        <f t="shared" si="7"/>
        <v>43.076157079931022</v>
      </c>
      <c r="AK43">
        <f t="shared" si="22"/>
        <v>31.954743875396442</v>
      </c>
      <c r="AL43">
        <f t="shared" si="8"/>
        <v>-1816.8508862580741</v>
      </c>
      <c r="AN43">
        <f t="shared" si="26"/>
        <v>0</v>
      </c>
      <c r="AO43">
        <f t="shared" si="26"/>
        <v>0</v>
      </c>
      <c r="AP43">
        <f t="shared" si="26"/>
        <v>-0.32487846411165078</v>
      </c>
      <c r="AQ43">
        <f t="shared" si="26"/>
        <v>-51.682795610233008</v>
      </c>
      <c r="AR43">
        <f t="shared" si="26"/>
        <v>-52.007674074344656</v>
      </c>
      <c r="AS43">
        <f t="shared" si="26"/>
        <v>1.1841600003391888</v>
      </c>
      <c r="AT43">
        <f t="shared" si="26"/>
        <v>0.87843326989717474</v>
      </c>
      <c r="AU43">
        <f t="shared" si="23"/>
        <v>-49.945080804108294</v>
      </c>
      <c r="AW43">
        <v>40</v>
      </c>
      <c r="AX43">
        <f>IF(Z43&gt;0, (R43*SUMPRODUCT(K43:$K$98, X43:$X$98)-K43*$AZ$3)/Z43, 0)</f>
        <v>874.54909819536613</v>
      </c>
    </row>
    <row r="44" spans="5:50" x14ac:dyDescent="0.25">
      <c r="E44">
        <v>2044</v>
      </c>
      <c r="F44" s="5">
        <v>3.5571999999999999E-2</v>
      </c>
      <c r="G44"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2.4544569113412063E-2</v>
      </c>
      <c r="L44" s="2">
        <v>41</v>
      </c>
      <c r="M44" s="6">
        <v>4.2172894000000002E-2</v>
      </c>
      <c r="Q44" s="4">
        <f t="shared" si="21"/>
        <v>25</v>
      </c>
      <c r="R44">
        <f t="shared" si="0"/>
        <v>100000</v>
      </c>
      <c r="S44">
        <f t="shared" si="1"/>
        <v>830.27793678909825</v>
      </c>
      <c r="U44">
        <f t="shared" si="13"/>
        <v>4.2172894000000002E-2</v>
      </c>
      <c r="V44">
        <f t="shared" si="14"/>
        <v>0.01</v>
      </c>
      <c r="W44">
        <f t="shared" si="15"/>
        <v>0.47272381259125917</v>
      </c>
      <c r="X44">
        <f t="shared" si="16"/>
        <v>1.993613123968704E-2</v>
      </c>
      <c r="Y44">
        <f t="shared" si="17"/>
        <v>4.7272381259125919E-3</v>
      </c>
      <c r="Z44">
        <f t="shared" si="18"/>
        <v>0.44806044322565958</v>
      </c>
      <c r="AB44">
        <f t="shared" si="19"/>
        <v>413.42018399716096</v>
      </c>
      <c r="AC44">
        <f t="shared" si="2"/>
        <v>372.01470035820955</v>
      </c>
      <c r="AE44">
        <f t="shared" si="3"/>
        <v>0</v>
      </c>
      <c r="AF44">
        <f t="shared" si="24"/>
        <v>0</v>
      </c>
      <c r="AG44">
        <f t="shared" si="24"/>
        <v>-11.20151108064149</v>
      </c>
      <c r="AH44">
        <f t="shared" si="5"/>
        <v>-1993.613123968704</v>
      </c>
      <c r="AI44">
        <f t="shared" si="25"/>
        <v>-2004.8146350493455</v>
      </c>
      <c r="AJ44">
        <f t="shared" si="7"/>
        <v>41.405483638951409</v>
      </c>
      <c r="AK44">
        <f t="shared" si="22"/>
        <v>28.939412879801271</v>
      </c>
      <c r="AL44">
        <f t="shared" si="8"/>
        <v>-1934.4697385305928</v>
      </c>
      <c r="AN44">
        <f t="shared" si="26"/>
        <v>0</v>
      </c>
      <c r="AO44">
        <f t="shared" si="26"/>
        <v>0</v>
      </c>
      <c r="AP44">
        <f t="shared" si="26"/>
        <v>-0.27493626289345607</v>
      </c>
      <c r="AQ44">
        <f t="shared" si="26"/>
        <v>-48.932375106655186</v>
      </c>
      <c r="AR44">
        <f t="shared" si="26"/>
        <v>-49.207311369548641</v>
      </c>
      <c r="AS44">
        <f t="shared" si="26"/>
        <v>1.0162797548504954</v>
      </c>
      <c r="AT44">
        <f t="shared" si="26"/>
        <v>0.71030541952984949</v>
      </c>
      <c r="AU44">
        <f t="shared" si="23"/>
        <v>-47.480726195168302</v>
      </c>
      <c r="AW44">
        <v>41</v>
      </c>
      <c r="AX44">
        <f>IF(Z44&gt;0, (R44*SUMPRODUCT(K44:$K$98, X44:$X$98)-K44*$AZ$3)/Z44, 0)</f>
        <v>830.27793678909825</v>
      </c>
    </row>
    <row r="45" spans="5:50" x14ac:dyDescent="0.25">
      <c r="E45">
        <v>2045</v>
      </c>
      <c r="F45" s="5">
        <v>3.5571999999999999E-2</v>
      </c>
      <c r="G45"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2.1914793851260769E-2</v>
      </c>
      <c r="L45" s="2">
        <v>42</v>
      </c>
      <c r="M45" s="6">
        <v>4.6777600000000003E-2</v>
      </c>
      <c r="Q45" s="4">
        <f t="shared" si="21"/>
        <v>25</v>
      </c>
      <c r="R45">
        <f t="shared" si="0"/>
        <v>100000</v>
      </c>
      <c r="S45">
        <f t="shared" si="1"/>
        <v>786.186144297684</v>
      </c>
      <c r="U45">
        <f t="shared" si="13"/>
        <v>4.6777600000000003E-2</v>
      </c>
      <c r="V45">
        <f t="shared" si="14"/>
        <v>0.01</v>
      </c>
      <c r="W45">
        <f t="shared" si="15"/>
        <v>0.44806044322565958</v>
      </c>
      <c r="X45">
        <f t="shared" si="16"/>
        <v>2.0959192189032614E-2</v>
      </c>
      <c r="Y45">
        <f t="shared" si="17"/>
        <v>4.480604432256596E-3</v>
      </c>
      <c r="Z45">
        <f t="shared" si="18"/>
        <v>0.42262064660437032</v>
      </c>
      <c r="AB45">
        <f t="shared" si="19"/>
        <v>372.01470035820955</v>
      </c>
      <c r="AC45">
        <f t="shared" si="2"/>
        <v>332.25849665448402</v>
      </c>
      <c r="AE45">
        <f t="shared" si="3"/>
        <v>0</v>
      </c>
      <c r="AF45">
        <f t="shared" si="24"/>
        <v>0</v>
      </c>
      <c r="AG45">
        <f t="shared" si="24"/>
        <v>-10.565516165109258</v>
      </c>
      <c r="AH45">
        <f t="shared" si="5"/>
        <v>-2095.9192189032615</v>
      </c>
      <c r="AI45">
        <f t="shared" si="25"/>
        <v>-2106.4847350683708</v>
      </c>
      <c r="AJ45">
        <f t="shared" si="7"/>
        <v>39.756203703725532</v>
      </c>
      <c r="AK45">
        <f t="shared" si="22"/>
        <v>26.041029025074671</v>
      </c>
      <c r="AL45">
        <f t="shared" si="8"/>
        <v>-2040.6875023395705</v>
      </c>
      <c r="AN45">
        <f t="shared" si="26"/>
        <v>0</v>
      </c>
      <c r="AO45">
        <f t="shared" si="26"/>
        <v>0</v>
      </c>
      <c r="AP45">
        <f t="shared" si="26"/>
        <v>-0.23154110869053263</v>
      </c>
      <c r="AQ45">
        <f t="shared" si="26"/>
        <v>-45.931637611160468</v>
      </c>
      <c r="AR45">
        <f t="shared" si="26"/>
        <v>-46.163178719851004</v>
      </c>
      <c r="AS45">
        <f t="shared" si="26"/>
        <v>0.87124900847587494</v>
      </c>
      <c r="AT45">
        <f t="shared" si="26"/>
        <v>0.57068378275920961</v>
      </c>
      <c r="AU45">
        <f t="shared" si="23"/>
        <v>-44.721245928615915</v>
      </c>
      <c r="AW45">
        <v>42</v>
      </c>
      <c r="AX45">
        <f>IF(Z45&gt;0, (R45*SUMPRODUCT(K45:$K$98, X45:$X$98)-K45*$AZ$3)/Z45, 0)</f>
        <v>786.186144297684</v>
      </c>
    </row>
    <row r="46" spans="5:50" x14ac:dyDescent="0.25">
      <c r="E46">
        <v>2046</v>
      </c>
      <c r="F46" s="5">
        <v>3.5571999999999999E-2</v>
      </c>
      <c r="G46"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1.9566780224339969E-2</v>
      </c>
      <c r="L46" s="2">
        <v>43</v>
      </c>
      <c r="M46" s="6">
        <v>5.1668436999999998E-2</v>
      </c>
      <c r="Q46" s="4">
        <f t="shared" si="21"/>
        <v>25</v>
      </c>
      <c r="R46">
        <f t="shared" si="0"/>
        <v>100000</v>
      </c>
      <c r="S46">
        <f t="shared" si="1"/>
        <v>742.68997837625227</v>
      </c>
      <c r="U46">
        <f t="shared" si="13"/>
        <v>5.1668436999999998E-2</v>
      </c>
      <c r="V46">
        <f t="shared" si="14"/>
        <v>0.01</v>
      </c>
      <c r="W46">
        <f t="shared" si="15"/>
        <v>0.42262064660437032</v>
      </c>
      <c r="X46">
        <f t="shared" si="16"/>
        <v>2.1836148253977172E-2</v>
      </c>
      <c r="Y46">
        <f t="shared" si="17"/>
        <v>4.2262064660437033E-3</v>
      </c>
      <c r="Z46">
        <f t="shared" si="18"/>
        <v>0.39655829188434943</v>
      </c>
      <c r="AB46">
        <f t="shared" si="19"/>
        <v>332.25849665448402</v>
      </c>
      <c r="AC46">
        <f t="shared" si="2"/>
        <v>294.51986922451101</v>
      </c>
      <c r="AE46">
        <f t="shared" si="3"/>
        <v>0</v>
      </c>
      <c r="AF46">
        <f t="shared" si="24"/>
        <v>0</v>
      </c>
      <c r="AG46">
        <f t="shared" si="24"/>
        <v>-9.9139572971087357</v>
      </c>
      <c r="AH46">
        <f t="shared" si="5"/>
        <v>-2183.6148253977171</v>
      </c>
      <c r="AI46">
        <f t="shared" si="25"/>
        <v>-2193.5287826948261</v>
      </c>
      <c r="AJ46">
        <f t="shared" si="7"/>
        <v>37.738627429973008</v>
      </c>
      <c r="AK46">
        <f t="shared" si="22"/>
        <v>23.258094765813883</v>
      </c>
      <c r="AL46">
        <f t="shared" si="8"/>
        <v>-2132.5320604990393</v>
      </c>
      <c r="AN46">
        <f t="shared" si="26"/>
        <v>0</v>
      </c>
      <c r="AO46">
        <f t="shared" si="26"/>
        <v>0</v>
      </c>
      <c r="AP46">
        <f t="shared" si="26"/>
        <v>-0.19398422358601813</v>
      </c>
      <c r="AQ46">
        <f t="shared" si="26"/>
        <v>-42.726311383167626</v>
      </c>
      <c r="AR46">
        <f t="shared" si="26"/>
        <v>-42.920295606753648</v>
      </c>
      <c r="AS46">
        <f t="shared" si="26"/>
        <v>0.73842342889052981</v>
      </c>
      <c r="AT46">
        <f t="shared" si="26"/>
        <v>0.45508602871955206</v>
      </c>
      <c r="AU46">
        <f t="shared" si="23"/>
        <v>-41.726786149143571</v>
      </c>
      <c r="AW46">
        <v>43</v>
      </c>
      <c r="AX46">
        <f>IF(Z46&gt;0, (R46*SUMPRODUCT(K46:$K$98, X46:$X$98)-K46*$AZ$3)/Z46, 0)</f>
        <v>742.68997837625227</v>
      </c>
    </row>
    <row r="47" spans="5:50" x14ac:dyDescent="0.25">
      <c r="E47">
        <v>2047</v>
      </c>
      <c r="F47" s="5">
        <v>3.5571999999999999E-2</v>
      </c>
      <c r="G47"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1.7470339486017828E-2</v>
      </c>
      <c r="L47" s="2">
        <v>44</v>
      </c>
      <c r="M47" s="6">
        <v>5.7177164000000003E-2</v>
      </c>
      <c r="Q47" s="4">
        <f t="shared" si="21"/>
        <v>25</v>
      </c>
      <c r="R47">
        <f t="shared" si="0"/>
        <v>100000</v>
      </c>
      <c r="S47">
        <f t="shared" si="1"/>
        <v>700.44794762159654</v>
      </c>
      <c r="U47">
        <f t="shared" si="13"/>
        <v>5.7177164000000003E-2</v>
      </c>
      <c r="V47">
        <f t="shared" si="14"/>
        <v>0.01</v>
      </c>
      <c r="W47">
        <f t="shared" si="15"/>
        <v>0.39655829188434943</v>
      </c>
      <c r="X47">
        <f t="shared" si="16"/>
        <v>2.2674078490631317E-2</v>
      </c>
      <c r="Y47">
        <f t="shared" si="17"/>
        <v>3.9655829188434948E-3</v>
      </c>
      <c r="Z47">
        <f t="shared" si="18"/>
        <v>0.36991863047487467</v>
      </c>
      <c r="AB47">
        <f t="shared" si="19"/>
        <v>294.51986922451101</v>
      </c>
      <c r="AC47">
        <f t="shared" si="2"/>
        <v>259.10874550311775</v>
      </c>
      <c r="AE47">
        <f t="shared" si="3"/>
        <v>0</v>
      </c>
      <c r="AF47">
        <f t="shared" si="24"/>
        <v>0</v>
      </c>
      <c r="AG47">
        <f t="shared" si="24"/>
        <v>-9.2479657618718658</v>
      </c>
      <c r="AH47">
        <f t="shared" si="5"/>
        <v>-2267.4078490631318</v>
      </c>
      <c r="AI47">
        <f t="shared" si="25"/>
        <v>-2276.6558148250037</v>
      </c>
      <c r="AJ47">
        <f t="shared" si="7"/>
        <v>35.411123721393267</v>
      </c>
      <c r="AK47">
        <f t="shared" si="22"/>
        <v>20.616390845715774</v>
      </c>
      <c r="AL47">
        <f t="shared" si="8"/>
        <v>-2220.6283002578948</v>
      </c>
      <c r="AN47">
        <f t="shared" si="26"/>
        <v>0</v>
      </c>
      <c r="AO47">
        <f t="shared" si="26"/>
        <v>0</v>
      </c>
      <c r="AP47">
        <f t="shared" si="26"/>
        <v>-0.16156510141497099</v>
      </c>
      <c r="AQ47">
        <f t="shared" si="26"/>
        <v>-39.612384876394387</v>
      </c>
      <c r="AR47">
        <f t="shared" si="26"/>
        <v>-39.773949977809359</v>
      </c>
      <c r="AS47">
        <f t="shared" si="26"/>
        <v>0.61864435299411935</v>
      </c>
      <c r="AT47">
        <f t="shared" si="26"/>
        <v>0.36017534705108478</v>
      </c>
      <c r="AU47">
        <f t="shared" si="23"/>
        <v>-38.795130277764152</v>
      </c>
      <c r="AW47">
        <v>44</v>
      </c>
      <c r="AX47">
        <f>IF(Z47&gt;0, (R47*SUMPRODUCT(K47:$K$98, X47:$X$98)-K47*$AZ$3)/Z47, 0)</f>
        <v>700.44794762159654</v>
      </c>
    </row>
    <row r="48" spans="5:50" x14ac:dyDescent="0.25">
      <c r="E48">
        <v>2048</v>
      </c>
      <c r="F48" s="5">
        <v>3.5571999999999999E-2</v>
      </c>
      <c r="G48"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1.5598517398230203E-2</v>
      </c>
      <c r="L48" s="2">
        <v>45</v>
      </c>
      <c r="M48" s="6">
        <v>6.3388860000000005E-2</v>
      </c>
      <c r="Q48" s="4">
        <f t="shared" si="21"/>
        <v>25</v>
      </c>
      <c r="R48">
        <f t="shared" si="0"/>
        <v>100000</v>
      </c>
      <c r="S48">
        <f t="shared" si="1"/>
        <v>659.41389514171112</v>
      </c>
      <c r="U48">
        <f t="shared" si="13"/>
        <v>6.3388860000000005E-2</v>
      </c>
      <c r="V48">
        <f t="shared" si="14"/>
        <v>0.01</v>
      </c>
      <c r="W48">
        <f t="shared" si="15"/>
        <v>0.36991863047487467</v>
      </c>
      <c r="X48">
        <f t="shared" si="16"/>
        <v>2.3448720278563567E-2</v>
      </c>
      <c r="Y48">
        <f t="shared" si="17"/>
        <v>3.6991863047487468E-3</v>
      </c>
      <c r="Z48">
        <f t="shared" si="18"/>
        <v>0.34277072389156238</v>
      </c>
      <c r="AB48">
        <f t="shared" si="19"/>
        <v>259.10874550311775</v>
      </c>
      <c r="AC48">
        <f t="shared" si="2"/>
        <v>226.02777818187914</v>
      </c>
      <c r="AE48">
        <f t="shared" si="3"/>
        <v>0</v>
      </c>
      <c r="AF48">
        <f t="shared" si="24"/>
        <v>0</v>
      </c>
      <c r="AG48">
        <f t="shared" si="24"/>
        <v>-8.5692680972890596</v>
      </c>
      <c r="AH48">
        <f t="shared" si="5"/>
        <v>-2344.8720278563569</v>
      </c>
      <c r="AI48">
        <f t="shared" si="25"/>
        <v>-2353.4412959536457</v>
      </c>
      <c r="AJ48">
        <f t="shared" si="7"/>
        <v>33.080967321238603</v>
      </c>
      <c r="AK48">
        <f t="shared" si="22"/>
        <v>18.137612185218245</v>
      </c>
      <c r="AL48">
        <f t="shared" si="8"/>
        <v>-2302.2227164471892</v>
      </c>
      <c r="AN48">
        <f t="shared" si="26"/>
        <v>0</v>
      </c>
      <c r="AO48">
        <f t="shared" si="26"/>
        <v>0</v>
      </c>
      <c r="AP48">
        <f t="shared" si="26"/>
        <v>-0.13366787750566242</v>
      </c>
      <c r="AQ48">
        <f t="shared" si="26"/>
        <v>-36.576527123140721</v>
      </c>
      <c r="AR48">
        <f t="shared" si="26"/>
        <v>-36.71019500064638</v>
      </c>
      <c r="AS48">
        <f t="shared" si="26"/>
        <v>0.51601404431062514</v>
      </c>
      <c r="AT48">
        <f t="shared" si="26"/>
        <v>0.28291985923347895</v>
      </c>
      <c r="AU48">
        <f t="shared" si="23"/>
        <v>-35.911261097102283</v>
      </c>
      <c r="AW48">
        <v>45</v>
      </c>
      <c r="AX48">
        <f>IF(Z48&gt;0, (R48*SUMPRODUCT(K48:$K$98, X48:$X$98)-K48*$AZ$3)/Z48, 0)</f>
        <v>659.41389514171112</v>
      </c>
    </row>
    <row r="49" spans="5:50" x14ac:dyDescent="0.25">
      <c r="E49">
        <v>2049</v>
      </c>
      <c r="F49" s="5">
        <v>3.5571999999999999E-2</v>
      </c>
      <c r="G49"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1.3927247676991251E-2</v>
      </c>
      <c r="L49" s="2">
        <v>46</v>
      </c>
      <c r="M49" s="6">
        <v>7.0498397000000004E-2</v>
      </c>
      <c r="Q49" s="4">
        <f t="shared" si="21"/>
        <v>25</v>
      </c>
      <c r="R49">
        <f t="shared" si="0"/>
        <v>100000</v>
      </c>
      <c r="S49">
        <f t="shared" si="1"/>
        <v>619.59505841003556</v>
      </c>
      <c r="U49">
        <f t="shared" si="13"/>
        <v>7.0498397000000004E-2</v>
      </c>
      <c r="V49">
        <f t="shared" si="14"/>
        <v>0.01</v>
      </c>
      <c r="W49">
        <f t="shared" si="15"/>
        <v>0.34277072389156238</v>
      </c>
      <c r="X49">
        <f t="shared" si="16"/>
        <v>2.4164786572884751E-2</v>
      </c>
      <c r="Y49">
        <f t="shared" si="17"/>
        <v>3.4277072389156237E-3</v>
      </c>
      <c r="Z49">
        <f t="shared" si="18"/>
        <v>0.31517823007976203</v>
      </c>
      <c r="AB49">
        <f t="shared" si="19"/>
        <v>226.02777818187914</v>
      </c>
      <c r="AC49">
        <f t="shared" si="2"/>
        <v>195.28287387584177</v>
      </c>
      <c r="AE49">
        <f t="shared" si="3"/>
        <v>0</v>
      </c>
      <c r="AF49">
        <f t="shared" si="24"/>
        <v>0</v>
      </c>
      <c r="AG49">
        <f t="shared" si="24"/>
        <v>-7.8794557519940511</v>
      </c>
      <c r="AH49">
        <f t="shared" si="5"/>
        <v>-2416.478657288475</v>
      </c>
      <c r="AI49">
        <f t="shared" si="25"/>
        <v>-2424.3581130404691</v>
      </c>
      <c r="AJ49">
        <f t="shared" si="7"/>
        <v>30.74490430603737</v>
      </c>
      <c r="AK49">
        <f t="shared" si="22"/>
        <v>15.821944472731541</v>
      </c>
      <c r="AL49">
        <f t="shared" si="8"/>
        <v>-2377.7912642617002</v>
      </c>
      <c r="AN49">
        <f t="shared" si="26"/>
        <v>0</v>
      </c>
      <c r="AO49">
        <f t="shared" si="26"/>
        <v>0</v>
      </c>
      <c r="AP49">
        <f t="shared" si="26"/>
        <v>-0.1097391318179145</v>
      </c>
      <c r="AQ49">
        <f t="shared" si="26"/>
        <v>-33.654896766219849</v>
      </c>
      <c r="AR49">
        <f t="shared" si="26"/>
        <v>-33.764635898037767</v>
      </c>
      <c r="AS49">
        <f t="shared" si="26"/>
        <v>0.42819189707557725</v>
      </c>
      <c r="AT49">
        <f t="shared" si="26"/>
        <v>0.22035613940333493</v>
      </c>
      <c r="AU49">
        <f t="shared" si="23"/>
        <v>-33.116087861558853</v>
      </c>
      <c r="AW49">
        <v>46</v>
      </c>
      <c r="AX49">
        <f>IF(Z49&gt;0, (R49*SUMPRODUCT(K49:$K$98, X49:$X$98)-K49*$AZ$3)/Z49, 0)</f>
        <v>619.59505841003556</v>
      </c>
    </row>
    <row r="50" spans="5:50" x14ac:dyDescent="0.25">
      <c r="E50">
        <v>2050</v>
      </c>
      <c r="F50" s="5">
        <v>3.5571999999999999E-2</v>
      </c>
      <c r="G50"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1.2435042568742187E-2</v>
      </c>
      <c r="L50" s="2">
        <v>47</v>
      </c>
      <c r="M50" s="6">
        <v>7.8701599999999997E-2</v>
      </c>
      <c r="Q50" s="4">
        <f t="shared" si="21"/>
        <v>25</v>
      </c>
      <c r="R50">
        <f t="shared" si="0"/>
        <v>100000</v>
      </c>
      <c r="S50">
        <f t="shared" si="1"/>
        <v>580.85774056439334</v>
      </c>
      <c r="U50">
        <f t="shared" si="13"/>
        <v>7.8701599999999997E-2</v>
      </c>
      <c r="V50">
        <f t="shared" si="14"/>
        <v>0.01</v>
      </c>
      <c r="W50">
        <f t="shared" si="15"/>
        <v>0.31517823007976203</v>
      </c>
      <c r="X50">
        <f t="shared" si="16"/>
        <v>2.4805030992445399E-2</v>
      </c>
      <c r="Y50">
        <f t="shared" si="17"/>
        <v>3.1517823007976204E-3</v>
      </c>
      <c r="Z50">
        <f t="shared" si="18"/>
        <v>0.28722141678651902</v>
      </c>
      <c r="AB50">
        <f t="shared" si="19"/>
        <v>195.28287387584177</v>
      </c>
      <c r="AC50">
        <f t="shared" si="2"/>
        <v>166.83478319632135</v>
      </c>
      <c r="AE50">
        <f t="shared" si="3"/>
        <v>0</v>
      </c>
      <c r="AF50">
        <f t="shared" si="24"/>
        <v>0</v>
      </c>
      <c r="AG50">
        <f t="shared" si="24"/>
        <v>-7.1805354196629754</v>
      </c>
      <c r="AH50">
        <f t="shared" si="5"/>
        <v>-2480.50309924454</v>
      </c>
      <c r="AI50">
        <f t="shared" si="25"/>
        <v>-2487.6836346642031</v>
      </c>
      <c r="AJ50">
        <f t="shared" si="7"/>
        <v>28.448090679520419</v>
      </c>
      <c r="AK50">
        <f t="shared" si="22"/>
        <v>13.669801171308926</v>
      </c>
      <c r="AL50">
        <f t="shared" si="8"/>
        <v>-2445.5657428133736</v>
      </c>
      <c r="AN50">
        <f t="shared" si="26"/>
        <v>0</v>
      </c>
      <c r="AO50">
        <f t="shared" si="26"/>
        <v>0</v>
      </c>
      <c r="AP50">
        <f t="shared" si="26"/>
        <v>-8.9290263609870149E-2</v>
      </c>
      <c r="AQ50">
        <f t="shared" si="26"/>
        <v>-30.845161631002782</v>
      </c>
      <c r="AR50">
        <f t="shared" si="26"/>
        <v>-30.934451894612653</v>
      </c>
      <c r="AS50">
        <f t="shared" si="26"/>
        <v>0.35375321859927428</v>
      </c>
      <c r="AT50">
        <f t="shared" si="26"/>
        <v>0.16998455947146832</v>
      </c>
      <c r="AU50">
        <f t="shared" si="23"/>
        <v>-30.410714116541907</v>
      </c>
      <c r="AW50">
        <v>47</v>
      </c>
      <c r="AX50">
        <f>IF(Z50&gt;0, (R50*SUMPRODUCT(K50:$K$98, X50:$X$98)-K50*$AZ$3)/Z50, 0)</f>
        <v>580.85774056439334</v>
      </c>
    </row>
    <row r="51" spans="5:50" x14ac:dyDescent="0.25">
      <c r="E51">
        <v>2051</v>
      </c>
      <c r="F51" s="5">
        <v>3.5571999999999999E-2</v>
      </c>
      <c r="G51"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1.1102716579234095E-2</v>
      </c>
      <c r="L51" s="2">
        <v>48</v>
      </c>
      <c r="M51" s="6">
        <v>8.8159118999999994E-2</v>
      </c>
      <c r="Q51" s="4">
        <f t="shared" si="21"/>
        <v>25</v>
      </c>
      <c r="R51">
        <f t="shared" si="0"/>
        <v>100000</v>
      </c>
      <c r="S51">
        <f t="shared" si="1"/>
        <v>542.94727645183514</v>
      </c>
      <c r="U51">
        <f t="shared" si="13"/>
        <v>8.8159118999999994E-2</v>
      </c>
      <c r="V51">
        <f t="shared" si="14"/>
        <v>0.01</v>
      </c>
      <c r="W51">
        <f t="shared" si="15"/>
        <v>0.28722141678651902</v>
      </c>
      <c r="X51">
        <f t="shared" si="16"/>
        <v>2.5321187061831327E-2</v>
      </c>
      <c r="Y51">
        <f t="shared" si="17"/>
        <v>2.8722141678651902E-3</v>
      </c>
      <c r="Z51">
        <f t="shared" si="18"/>
        <v>0.25902801555682248</v>
      </c>
      <c r="AB51">
        <f t="shared" si="19"/>
        <v>166.83478319632135</v>
      </c>
      <c r="AC51">
        <f t="shared" si="2"/>
        <v>140.63855557130034</v>
      </c>
      <c r="AE51">
        <f t="shared" si="3"/>
        <v>0</v>
      </c>
      <c r="AF51">
        <f t="shared" si="24"/>
        <v>0</v>
      </c>
      <c r="AG51">
        <f t="shared" si="24"/>
        <v>-6.4757003889205622</v>
      </c>
      <c r="AH51">
        <f t="shared" si="5"/>
        <v>-2532.1187061831329</v>
      </c>
      <c r="AI51">
        <f t="shared" si="25"/>
        <v>-2538.5944065720532</v>
      </c>
      <c r="AJ51">
        <f t="shared" si="7"/>
        <v>26.19622762502101</v>
      </c>
      <c r="AK51">
        <f t="shared" si="22"/>
        <v>11.678434823742496</v>
      </c>
      <c r="AL51">
        <f t="shared" si="8"/>
        <v>-2500.7197441232897</v>
      </c>
      <c r="AN51">
        <f t="shared" si="26"/>
        <v>0</v>
      </c>
      <c r="AO51">
        <f t="shared" si="26"/>
        <v>0</v>
      </c>
      <c r="AP51">
        <f t="shared" si="26"/>
        <v>-7.1897866070221E-2</v>
      </c>
      <c r="AQ51">
        <f t="shared" si="26"/>
        <v>-28.113396339728254</v>
      </c>
      <c r="AR51">
        <f t="shared" si="26"/>
        <v>-28.185294205798474</v>
      </c>
      <c r="AS51">
        <f t="shared" si="26"/>
        <v>0.29084929076571098</v>
      </c>
      <c r="AT51">
        <f t="shared" si="26"/>
        <v>0.12966235193707062</v>
      </c>
      <c r="AU51">
        <f t="shared" si="23"/>
        <v>-27.764782563095693</v>
      </c>
      <c r="AW51">
        <v>48</v>
      </c>
      <c r="AX51">
        <f>IF(Z51&gt;0, (R51*SUMPRODUCT(K51:$K$98, X51:$X$98)-K51*$AZ$3)/Z51, 0)</f>
        <v>542.94727645183514</v>
      </c>
    </row>
    <row r="52" spans="5:50" x14ac:dyDescent="0.25">
      <c r="E52">
        <v>2052</v>
      </c>
      <c r="F52" s="5">
        <v>3.5571999999999999E-2</v>
      </c>
      <c r="G52"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9.9131398028875842E-3</v>
      </c>
      <c r="L52" s="2">
        <v>49</v>
      </c>
      <c r="M52" s="6">
        <v>9.9426106E-2</v>
      </c>
      <c r="Q52" s="4">
        <f t="shared" si="21"/>
        <v>25</v>
      </c>
      <c r="R52">
        <f t="shared" si="0"/>
        <v>100000</v>
      </c>
      <c r="S52">
        <f t="shared" si="1"/>
        <v>505.78367511780971</v>
      </c>
      <c r="U52">
        <f t="shared" si="13"/>
        <v>9.9426106E-2</v>
      </c>
      <c r="V52">
        <f t="shared" si="14"/>
        <v>0.01</v>
      </c>
      <c r="W52">
        <f t="shared" si="15"/>
        <v>0.25902801555682248</v>
      </c>
      <c r="X52">
        <f t="shared" si="16"/>
        <v>2.5754146931722281E-2</v>
      </c>
      <c r="Y52">
        <f t="shared" si="17"/>
        <v>2.5902801555682249E-3</v>
      </c>
      <c r="Z52">
        <f t="shared" si="18"/>
        <v>0.23068358846953196</v>
      </c>
      <c r="AB52">
        <f t="shared" si="19"/>
        <v>140.63855557130034</v>
      </c>
      <c r="AC52">
        <f t="shared" si="2"/>
        <v>116.67599316548427</v>
      </c>
      <c r="AE52">
        <f t="shared" si="3"/>
        <v>0</v>
      </c>
      <c r="AF52">
        <f t="shared" si="24"/>
        <v>0</v>
      </c>
      <c r="AG52">
        <f t="shared" si="24"/>
        <v>-5.7670897117382989</v>
      </c>
      <c r="AH52">
        <f t="shared" si="5"/>
        <v>-2575.414693172228</v>
      </c>
      <c r="AI52">
        <f t="shared" si="25"/>
        <v>-2581.1817828839662</v>
      </c>
      <c r="AJ52">
        <f t="shared" si="7"/>
        <v>23.962562405816072</v>
      </c>
      <c r="AK52">
        <f t="shared" si="22"/>
        <v>9.8446988899910242</v>
      </c>
      <c r="AL52">
        <f t="shared" si="8"/>
        <v>-2547.374521588159</v>
      </c>
      <c r="AN52">
        <f t="shared" si="26"/>
        <v>0</v>
      </c>
      <c r="AO52">
        <f t="shared" si="26"/>
        <v>0</v>
      </c>
      <c r="AP52">
        <f t="shared" si="26"/>
        <v>-5.7169966568256417E-2</v>
      </c>
      <c r="AQ52">
        <f t="shared" si="26"/>
        <v>-25.530445903827129</v>
      </c>
      <c r="AR52">
        <f t="shared" si="26"/>
        <v>-25.587615870395386</v>
      </c>
      <c r="AS52">
        <f t="shared" si="26"/>
        <v>0.23754423116427298</v>
      </c>
      <c r="AT52">
        <f t="shared" si="26"/>
        <v>9.7591876413813242E-2</v>
      </c>
      <c r="AU52">
        <f t="shared" si="23"/>
        <v>-25.252479762817298</v>
      </c>
      <c r="AW52">
        <v>49</v>
      </c>
      <c r="AX52">
        <f>IF(Z52&gt;0, (R52*SUMPRODUCT(K52:$K$98, X52:$X$98)-K52*$AZ$3)/Z52, 0)</f>
        <v>505.78367511780971</v>
      </c>
    </row>
    <row r="53" spans="5:50" x14ac:dyDescent="0.25">
      <c r="E53">
        <v>2053</v>
      </c>
      <c r="F53" s="5">
        <v>3.5571999999999999E-2</v>
      </c>
      <c r="G53"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8.8510176811496272E-3</v>
      </c>
      <c r="L53" s="2">
        <v>50</v>
      </c>
      <c r="M53" s="6">
        <v>0.112419382</v>
      </c>
      <c r="Q53" s="4">
        <f t="shared" si="21"/>
        <v>25</v>
      </c>
      <c r="R53">
        <f t="shared" si="0"/>
        <v>100000</v>
      </c>
      <c r="S53">
        <f t="shared" si="1"/>
        <v>468.53405630493472</v>
      </c>
      <c r="U53">
        <f t="shared" si="13"/>
        <v>0.112419382</v>
      </c>
      <c r="V53">
        <f t="shared" si="14"/>
        <v>0.01</v>
      </c>
      <c r="W53">
        <f t="shared" si="15"/>
        <v>0.23068358846953196</v>
      </c>
      <c r="X53">
        <f t="shared" si="16"/>
        <v>2.5933306453287109E-2</v>
      </c>
      <c r="Y53">
        <f t="shared" si="17"/>
        <v>2.3068358846953197E-3</v>
      </c>
      <c r="Z53">
        <f t="shared" si="18"/>
        <v>0.20244344613154952</v>
      </c>
      <c r="AB53">
        <f t="shared" si="19"/>
        <v>116.67599316548427</v>
      </c>
      <c r="AC53">
        <f t="shared" si="2"/>
        <v>94.851648988364445</v>
      </c>
      <c r="AE53">
        <f t="shared" si="3"/>
        <v>0</v>
      </c>
      <c r="AF53">
        <f t="shared" si="24"/>
        <v>0</v>
      </c>
      <c r="AG53">
        <f t="shared" si="24"/>
        <v>-5.0610861532887377</v>
      </c>
      <c r="AH53">
        <f t="shared" si="5"/>
        <v>-2593.3306453287109</v>
      </c>
      <c r="AI53">
        <f t="shared" si="25"/>
        <v>-2598.3917314819996</v>
      </c>
      <c r="AJ53">
        <f t="shared" si="7"/>
        <v>21.824344177119826</v>
      </c>
      <c r="AK53">
        <f t="shared" si="22"/>
        <v>8.1673195215839005</v>
      </c>
      <c r="AL53">
        <f t="shared" si="8"/>
        <v>-2568.400067783296</v>
      </c>
      <c r="AN53">
        <f t="shared" si="26"/>
        <v>0</v>
      </c>
      <c r="AO53">
        <f t="shared" si="26"/>
        <v>0</v>
      </c>
      <c r="AP53">
        <f t="shared" si="26"/>
        <v>-4.4795763028580168E-2</v>
      </c>
      <c r="AQ53">
        <f t="shared" si="26"/>
        <v>-22.953615394871594</v>
      </c>
      <c r="AR53">
        <f t="shared" si="26"/>
        <v>-22.998411157900172</v>
      </c>
      <c r="AS53">
        <f t="shared" si="26"/>
        <v>0.19316765619118251</v>
      </c>
      <c r="AT53">
        <f t="shared" si="26"/>
        <v>7.2289089493137615E-2</v>
      </c>
      <c r="AU53">
        <f t="shared" si="23"/>
        <v>-22.732954412215854</v>
      </c>
      <c r="AW53">
        <v>50</v>
      </c>
      <c r="AX53">
        <f>IF(Z53&gt;0, (R53*SUMPRODUCT(K53:$K$98, X53:$X$98)-K53*$AZ$3)/Z53, 0)</f>
        <v>468.53405630493472</v>
      </c>
    </row>
    <row r="54" spans="5:50" x14ac:dyDescent="0.25">
      <c r="E54">
        <v>2054</v>
      </c>
      <c r="F54" s="5">
        <v>3.5571999999999999E-2</v>
      </c>
      <c r="G54"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7.9026943581693102E-3</v>
      </c>
      <c r="L54" s="2">
        <v>51</v>
      </c>
      <c r="M54" s="6">
        <v>0.12734142500000001</v>
      </c>
      <c r="Q54" s="4">
        <f t="shared" si="21"/>
        <v>25</v>
      </c>
      <c r="R54">
        <f t="shared" si="0"/>
        <v>100000</v>
      </c>
      <c r="S54">
        <f t="shared" si="1"/>
        <v>430.64152610645829</v>
      </c>
      <c r="U54">
        <f t="shared" si="13"/>
        <v>0.12734142500000001</v>
      </c>
      <c r="V54">
        <f t="shared" si="14"/>
        <v>0.01</v>
      </c>
      <c r="W54">
        <f t="shared" si="15"/>
        <v>0.20244344613154952</v>
      </c>
      <c r="X54">
        <f t="shared" si="16"/>
        <v>2.5779436912302254E-2</v>
      </c>
      <c r="Y54">
        <f t="shared" si="17"/>
        <v>2.0244344613154952E-3</v>
      </c>
      <c r="Z54">
        <f t="shared" si="18"/>
        <v>0.17463957475793176</v>
      </c>
      <c r="AB54">
        <f t="shared" si="19"/>
        <v>94.851648988364445</v>
      </c>
      <c r="AC54">
        <f t="shared" si="2"/>
        <v>75.207052992338646</v>
      </c>
      <c r="AE54">
        <f t="shared" si="3"/>
        <v>0</v>
      </c>
      <c r="AF54">
        <f t="shared" si="24"/>
        <v>0</v>
      </c>
      <c r="AG54">
        <f t="shared" si="24"/>
        <v>-4.365989368948294</v>
      </c>
      <c r="AH54">
        <f t="shared" si="5"/>
        <v>-2577.9436912302253</v>
      </c>
      <c r="AI54">
        <f t="shared" si="25"/>
        <v>-2582.3096805991736</v>
      </c>
      <c r="AJ54">
        <f t="shared" si="7"/>
        <v>19.644595996025799</v>
      </c>
      <c r="AK54">
        <f t="shared" si="22"/>
        <v>6.6396154291855121</v>
      </c>
      <c r="AL54">
        <f t="shared" si="8"/>
        <v>-2556.0254691739624</v>
      </c>
      <c r="AN54">
        <f t="shared" si="26"/>
        <v>0</v>
      </c>
      <c r="AO54">
        <f t="shared" si="26"/>
        <v>0</v>
      </c>
      <c r="AP54">
        <f t="shared" si="26"/>
        <v>-3.4503079553814868E-2</v>
      </c>
      <c r="AQ54">
        <f t="shared" si="26"/>
        <v>-20.37270106436327</v>
      </c>
      <c r="AR54">
        <f t="shared" si="26"/>
        <v>-20.407204143917081</v>
      </c>
      <c r="AS54">
        <f t="shared" si="26"/>
        <v>0.15524523794630851</v>
      </c>
      <c r="AT54">
        <f t="shared" si="26"/>
        <v>5.2470851392638247E-2</v>
      </c>
      <c r="AU54">
        <f t="shared" si="23"/>
        <v>-20.199488054578136</v>
      </c>
      <c r="AW54">
        <v>51</v>
      </c>
      <c r="AX54">
        <f>IF(Z54&gt;0, (R54*SUMPRODUCT(K54:$K$98, X54:$X$98)-K54*$AZ$3)/Z54, 0)</f>
        <v>430.64152610645829</v>
      </c>
    </row>
    <row r="55" spans="5:50" x14ac:dyDescent="0.25">
      <c r="E55">
        <v>2055</v>
      </c>
      <c r="F55" s="5">
        <v>3.5571999999999999E-2</v>
      </c>
      <c r="G55"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7.0559771055083119E-3</v>
      </c>
      <c r="L55" s="2">
        <v>52</v>
      </c>
      <c r="M55" s="6">
        <v>0.14457818</v>
      </c>
      <c r="Q55" s="4">
        <f t="shared" si="21"/>
        <v>25</v>
      </c>
      <c r="R55">
        <f t="shared" si="0"/>
        <v>100000</v>
      </c>
      <c r="S55">
        <f t="shared" si="1"/>
        <v>391.40629893819346</v>
      </c>
      <c r="U55">
        <f t="shared" si="13"/>
        <v>0.14457818</v>
      </c>
      <c r="V55">
        <f t="shared" si="14"/>
        <v>0.01</v>
      </c>
      <c r="W55">
        <f t="shared" si="15"/>
        <v>0.17463957475793176</v>
      </c>
      <c r="X55">
        <f t="shared" si="16"/>
        <v>2.5249071874475715E-2</v>
      </c>
      <c r="Y55">
        <f t="shared" si="17"/>
        <v>1.7463957475793177E-3</v>
      </c>
      <c r="Z55">
        <f t="shared" si="18"/>
        <v>0.14764410713587672</v>
      </c>
      <c r="AB55">
        <f t="shared" si="19"/>
        <v>75.207052992338646</v>
      </c>
      <c r="AC55">
        <f t="shared" si="2"/>
        <v>57.78883353408763</v>
      </c>
      <c r="AE55">
        <f t="shared" si="3"/>
        <v>0</v>
      </c>
      <c r="AF55">
        <f t="shared" si="24"/>
        <v>0</v>
      </c>
      <c r="AG55">
        <f t="shared" si="24"/>
        <v>-3.6911026783969181</v>
      </c>
      <c r="AH55">
        <f t="shared" si="5"/>
        <v>-2524.9071874475717</v>
      </c>
      <c r="AI55">
        <f t="shared" si="25"/>
        <v>-2528.5982901259686</v>
      </c>
      <c r="AJ55">
        <f t="shared" si="7"/>
        <v>17.418219458251016</v>
      </c>
      <c r="AK55">
        <f t="shared" si="22"/>
        <v>5.2644937094637054</v>
      </c>
      <c r="AL55">
        <f t="shared" si="8"/>
        <v>-2505.915576958254</v>
      </c>
      <c r="AN55">
        <f t="shared" si="26"/>
        <v>0</v>
      </c>
      <c r="AO55">
        <f t="shared" si="26"/>
        <v>0</v>
      </c>
      <c r="AP55">
        <f t="shared" si="26"/>
        <v>-2.6044335992849065E-2</v>
      </c>
      <c r="AQ55">
        <f t="shared" si="26"/>
        <v>-17.815687308163451</v>
      </c>
      <c r="AR55">
        <f t="shared" si="26"/>
        <v>-17.841731644156297</v>
      </c>
      <c r="AS55">
        <f t="shared" si="26"/>
        <v>0.12290255771613856</v>
      </c>
      <c r="AT55">
        <f t="shared" si="26"/>
        <v>3.7146147086068435E-2</v>
      </c>
      <c r="AU55">
        <f t="shared" si="23"/>
        <v>-17.681682939354094</v>
      </c>
      <c r="AW55">
        <v>52</v>
      </c>
      <c r="AX55">
        <f>IF(Z55&gt;0, (R55*SUMPRODUCT(K55:$K$98, X55:$X$98)-K55*$AZ$3)/Z55, 0)</f>
        <v>391.40629893819346</v>
      </c>
    </row>
    <row r="56" spans="5:50" x14ac:dyDescent="0.25">
      <c r="E56">
        <v>2056</v>
      </c>
      <c r="F56" s="5">
        <v>3.5571999999999999E-2</v>
      </c>
      <c r="G56"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6.2999795584895634E-3</v>
      </c>
      <c r="L56" s="2">
        <v>53</v>
      </c>
      <c r="M56" s="6">
        <v>0.16385111999999999</v>
      </c>
      <c r="Q56" s="4">
        <f t="shared" si="21"/>
        <v>25</v>
      </c>
      <c r="R56">
        <f t="shared" si="0"/>
        <v>100000</v>
      </c>
      <c r="S56">
        <f t="shared" si="1"/>
        <v>349.33979986507205</v>
      </c>
      <c r="U56">
        <f t="shared" si="13"/>
        <v>0.16385111999999999</v>
      </c>
      <c r="V56">
        <f t="shared" si="14"/>
        <v>0.01</v>
      </c>
      <c r="W56">
        <f t="shared" si="15"/>
        <v>0.14764410713587672</v>
      </c>
      <c r="X56">
        <f t="shared" si="16"/>
        <v>2.4191652315613391E-2</v>
      </c>
      <c r="Y56">
        <f t="shared" si="17"/>
        <v>1.4764410713587672E-3</v>
      </c>
      <c r="Z56">
        <f t="shared" si="18"/>
        <v>0.12197601374890457</v>
      </c>
      <c r="AB56">
        <f t="shared" si="19"/>
        <v>57.78883353408763</v>
      </c>
      <c r="AC56">
        <f t="shared" si="2"/>
        <v>42.611076231381602</v>
      </c>
      <c r="AE56">
        <f t="shared" si="3"/>
        <v>0</v>
      </c>
      <c r="AF56">
        <f t="shared" si="24"/>
        <v>0</v>
      </c>
      <c r="AG56">
        <f t="shared" si="24"/>
        <v>-3.0494003437226143</v>
      </c>
      <c r="AH56">
        <f t="shared" si="5"/>
        <v>-2419.1652315613392</v>
      </c>
      <c r="AI56">
        <f t="shared" si="25"/>
        <v>-2422.2146319050617</v>
      </c>
      <c r="AJ56">
        <f t="shared" si="7"/>
        <v>15.177757302706027</v>
      </c>
      <c r="AK56">
        <f t="shared" si="22"/>
        <v>4.0452183473861343</v>
      </c>
      <c r="AL56">
        <f t="shared" si="8"/>
        <v>-2402.9916562549693</v>
      </c>
      <c r="AN56">
        <f t="shared" si="26"/>
        <v>0</v>
      </c>
      <c r="AO56">
        <f t="shared" si="26"/>
        <v>0</v>
      </c>
      <c r="AP56">
        <f t="shared" si="26"/>
        <v>-1.9211159831103518E-2</v>
      </c>
      <c r="AQ56">
        <f t="shared" si="26"/>
        <v>-15.240691507445108</v>
      </c>
      <c r="AR56">
        <f t="shared" si="26"/>
        <v>-15.259902667276211</v>
      </c>
      <c r="AS56">
        <f t="shared" si="26"/>
        <v>9.5619560750763666E-2</v>
      </c>
      <c r="AT56">
        <f t="shared" si="26"/>
        <v>2.5484792898159581E-2</v>
      </c>
      <c r="AU56">
        <f t="shared" si="23"/>
        <v>-15.138798313627285</v>
      </c>
      <c r="AW56">
        <v>53</v>
      </c>
      <c r="AX56">
        <f>IF(Z56&gt;0, (R56*SUMPRODUCT(K56:$K$98, X56:$X$98)-K56*$AZ$3)/Z56, 0)</f>
        <v>349.33979986507205</v>
      </c>
    </row>
    <row r="57" spans="5:50" x14ac:dyDescent="0.25">
      <c r="E57">
        <v>2057</v>
      </c>
      <c r="F57" s="5">
        <v>3.5571999999999999E-2</v>
      </c>
      <c r="G57"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5.6249817486513955E-3</v>
      </c>
      <c r="L57" s="2">
        <v>54</v>
      </c>
      <c r="M57" s="6">
        <v>0.185300933</v>
      </c>
      <c r="Q57" s="4">
        <f t="shared" si="21"/>
        <v>25</v>
      </c>
      <c r="R57">
        <f t="shared" si="0"/>
        <v>100000</v>
      </c>
      <c r="S57">
        <f t="shared" si="1"/>
        <v>302.84740385392172</v>
      </c>
      <c r="U57">
        <f t="shared" si="13"/>
        <v>0.185300933</v>
      </c>
      <c r="V57">
        <f t="shared" si="14"/>
        <v>0.01</v>
      </c>
      <c r="W57">
        <f t="shared" si="15"/>
        <v>0.12197601374890457</v>
      </c>
      <c r="X57">
        <f t="shared" si="16"/>
        <v>2.2602269151292844E-2</v>
      </c>
      <c r="Y57">
        <f t="shared" si="17"/>
        <v>1.2197601374890458E-3</v>
      </c>
      <c r="Z57">
        <f t="shared" si="18"/>
        <v>9.8153984460122676E-2</v>
      </c>
      <c r="AB57">
        <f t="shared" si="19"/>
        <v>42.611076231381602</v>
      </c>
      <c r="AC57">
        <f t="shared" si="2"/>
        <v>29.725679371666327</v>
      </c>
      <c r="AE57">
        <f t="shared" si="3"/>
        <v>0</v>
      </c>
      <c r="AF57">
        <f t="shared" si="24"/>
        <v>0</v>
      </c>
      <c r="AG57">
        <f t="shared" si="24"/>
        <v>-2.4538496115030668</v>
      </c>
      <c r="AH57">
        <f t="shared" si="5"/>
        <v>-2260.2269151292844</v>
      </c>
      <c r="AI57">
        <f t="shared" si="25"/>
        <v>-2262.6807647407873</v>
      </c>
      <c r="AJ57">
        <f t="shared" si="7"/>
        <v>12.885396859715275</v>
      </c>
      <c r="AK57">
        <f t="shared" si="22"/>
        <v>2.9827753361967124</v>
      </c>
      <c r="AL57">
        <f t="shared" si="8"/>
        <v>-2246.8125925448749</v>
      </c>
      <c r="AN57">
        <f t="shared" si="26"/>
        <v>0</v>
      </c>
      <c r="AO57">
        <f t="shared" si="26"/>
        <v>0</v>
      </c>
      <c r="AP57">
        <f t="shared" si="26"/>
        <v>-1.3802859278640068E-2</v>
      </c>
      <c r="AQ57">
        <f t="shared" si="26"/>
        <v>-12.713735145412871</v>
      </c>
      <c r="AR57">
        <f t="shared" si="26"/>
        <v>-12.72753800469151</v>
      </c>
      <c r="AS57">
        <f t="shared" si="26"/>
        <v>7.2480122160028429E-2</v>
      </c>
      <c r="AT57">
        <f t="shared" si="26"/>
        <v>1.6778056826434039E-2</v>
      </c>
      <c r="AU57">
        <f t="shared" si="23"/>
        <v>-12.638279825705046</v>
      </c>
      <c r="AW57">
        <v>54</v>
      </c>
      <c r="AX57">
        <f>IF(Z57&gt;0, (R57*SUMPRODUCT(K57:$K$98, X57:$X$98)-K57*$AZ$3)/Z57, 0)</f>
        <v>302.84740385392172</v>
      </c>
    </row>
    <row r="58" spans="5:50" x14ac:dyDescent="0.25">
      <c r="E58">
        <v>2058</v>
      </c>
      <c r="F58" s="5">
        <v>3.5571999999999999E-2</v>
      </c>
      <c r="G58"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5.0223051327244602E-3</v>
      </c>
      <c r="L58" s="2">
        <v>55</v>
      </c>
      <c r="M58" s="6">
        <v>0.20871278500000001</v>
      </c>
      <c r="Q58" s="4">
        <f t="shared" si="21"/>
        <v>25</v>
      </c>
      <c r="R58">
        <f t="shared" si="0"/>
        <v>100000</v>
      </c>
      <c r="S58">
        <f t="shared" si="1"/>
        <v>249.26026812232385</v>
      </c>
      <c r="U58">
        <f t="shared" si="13"/>
        <v>0.20871278500000001</v>
      </c>
      <c r="V58">
        <f t="shared" si="14"/>
        <v>0.01</v>
      </c>
      <c r="W58">
        <f t="shared" si="15"/>
        <v>9.8153984460122676E-2</v>
      </c>
      <c r="X58">
        <f t="shared" si="16"/>
        <v>2.0485991455518927E-2</v>
      </c>
      <c r="Y58">
        <f t="shared" si="17"/>
        <v>9.8153984460122687E-4</v>
      </c>
      <c r="Z58">
        <f t="shared" si="18"/>
        <v>7.6686453160002527E-2</v>
      </c>
      <c r="AB58">
        <f t="shared" si="19"/>
        <v>29.725679371666327</v>
      </c>
      <c r="AC58">
        <f t="shared" si="2"/>
        <v>19.114885876012259</v>
      </c>
      <c r="AE58">
        <f t="shared" si="3"/>
        <v>0</v>
      </c>
      <c r="AF58">
        <f t="shared" si="24"/>
        <v>0</v>
      </c>
      <c r="AG58">
        <f t="shared" si="24"/>
        <v>-1.9171613290000631</v>
      </c>
      <c r="AH58">
        <f t="shared" si="5"/>
        <v>-2048.5991455518929</v>
      </c>
      <c r="AI58">
        <f t="shared" si="25"/>
        <v>-2050.5163068808929</v>
      </c>
      <c r="AJ58">
        <f t="shared" si="7"/>
        <v>10.610793495654068</v>
      </c>
      <c r="AK58">
        <f t="shared" si="22"/>
        <v>2.080797556016643</v>
      </c>
      <c r="AL58">
        <f t="shared" si="8"/>
        <v>-2037.8247158292222</v>
      </c>
      <c r="AN58">
        <f t="shared" si="26"/>
        <v>0</v>
      </c>
      <c r="AO58">
        <f t="shared" si="26"/>
        <v>0</v>
      </c>
      <c r="AP58">
        <f t="shared" si="26"/>
        <v>-9.6285691828978653E-3</v>
      </c>
      <c r="AQ58">
        <f t="shared" si="26"/>
        <v>-10.288690003600216</v>
      </c>
      <c r="AR58">
        <f t="shared" si="26"/>
        <v>-10.298318572783113</v>
      </c>
      <c r="AS58">
        <f t="shared" si="26"/>
        <v>5.3290642635502747E-2</v>
      </c>
      <c r="AT58">
        <f t="shared" si="26"/>
        <v>1.0450400245742899E-2</v>
      </c>
      <c r="AU58">
        <f t="shared" si="23"/>
        <v>-10.234577529901868</v>
      </c>
      <c r="AW58">
        <v>55</v>
      </c>
      <c r="AX58">
        <f>IF(Z58&gt;0, (R58*SUMPRODUCT(K58:$K$98, X58:$X$98)-K58*$AZ$3)/Z58, 0)</f>
        <v>249.26026812232385</v>
      </c>
    </row>
    <row r="59" spans="5:50" x14ac:dyDescent="0.25">
      <c r="E59">
        <v>2059</v>
      </c>
      <c r="F59" s="5">
        <v>3.5571999999999999E-2</v>
      </c>
      <c r="G59"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4.4842010113611249E-3</v>
      </c>
      <c r="L59" s="2">
        <v>56</v>
      </c>
      <c r="M59" s="6">
        <v>0.23444695300000001</v>
      </c>
      <c r="Q59" s="4">
        <f t="shared" si="21"/>
        <v>25</v>
      </c>
      <c r="R59">
        <f t="shared" si="0"/>
        <v>100000</v>
      </c>
      <c r="S59">
        <f t="shared" si="1"/>
        <v>184.73759242706646</v>
      </c>
      <c r="U59">
        <f t="shared" si="13"/>
        <v>0.23444695300000001</v>
      </c>
      <c r="V59">
        <f t="shared" si="14"/>
        <v>0.01</v>
      </c>
      <c r="W59">
        <f t="shared" si="15"/>
        <v>7.6686453160002527E-2</v>
      </c>
      <c r="X59">
        <f t="shared" si="16"/>
        <v>1.7978905279739815E-2</v>
      </c>
      <c r="Y59">
        <f t="shared" si="17"/>
        <v>7.6686453160002531E-4</v>
      </c>
      <c r="Z59">
        <f t="shared" si="18"/>
        <v>5.7940683348662682E-2</v>
      </c>
      <c r="AB59">
        <f t="shared" si="19"/>
        <v>19.114885876012259</v>
      </c>
      <c r="AC59">
        <f t="shared" si="2"/>
        <v>10.703822345410963</v>
      </c>
      <c r="AE59">
        <f t="shared" si="3"/>
        <v>0</v>
      </c>
      <c r="AF59">
        <f t="shared" si="24"/>
        <v>0</v>
      </c>
      <c r="AG59">
        <f t="shared" si="24"/>
        <v>-1.4485170837165671</v>
      </c>
      <c r="AH59">
        <f t="shared" si="5"/>
        <v>-1797.8905279739815</v>
      </c>
      <c r="AI59">
        <f t="shared" si="25"/>
        <v>-1799.3390450576981</v>
      </c>
      <c r="AJ59">
        <f t="shared" si="7"/>
        <v>8.4110635306012966</v>
      </c>
      <c r="AK59">
        <f t="shared" si="22"/>
        <v>1.3380420113208582</v>
      </c>
      <c r="AL59">
        <f t="shared" si="8"/>
        <v>-1789.589939515776</v>
      </c>
      <c r="AN59">
        <f t="shared" si="26"/>
        <v>0</v>
      </c>
      <c r="AO59">
        <f t="shared" si="26"/>
        <v>0</v>
      </c>
      <c r="AP59">
        <f t="shared" si="26"/>
        <v>-6.4954417717756974E-3</v>
      </c>
      <c r="AQ59">
        <f t="shared" si="26"/>
        <v>-8.062102523857515</v>
      </c>
      <c r="AR59">
        <f t="shared" si="26"/>
        <v>-8.0685979656292908</v>
      </c>
      <c r="AS59">
        <f t="shared" si="26"/>
        <v>3.7716899590545007E-2</v>
      </c>
      <c r="AT59">
        <f t="shared" si="26"/>
        <v>6.000049340408666E-3</v>
      </c>
      <c r="AU59">
        <f t="shared" si="23"/>
        <v>-8.0248810166983375</v>
      </c>
      <c r="AW59">
        <v>56</v>
      </c>
      <c r="AX59">
        <f>IF(Z59&gt;0, (R59*SUMPRODUCT(K59:$K$98, X59:$X$98)-K59*$AZ$3)/Z59, 0)</f>
        <v>184.73759242706646</v>
      </c>
    </row>
    <row r="60" spans="5:50" x14ac:dyDescent="0.25">
      <c r="E60">
        <v>2060</v>
      </c>
      <c r="F60" s="5">
        <v>3.5571999999999999E-2</v>
      </c>
      <c r="G60"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4.0037509030010042E-3</v>
      </c>
      <c r="L60" s="2">
        <v>57</v>
      </c>
      <c r="M60" s="6">
        <v>0.26339700100000002</v>
      </c>
      <c r="Q60" s="4">
        <f t="shared" si="21"/>
        <v>25</v>
      </c>
      <c r="R60">
        <f t="shared" si="0"/>
        <v>100000</v>
      </c>
      <c r="S60">
        <f t="shared" si="1"/>
        <v>102.56971316185906</v>
      </c>
      <c r="U60">
        <f t="shared" si="13"/>
        <v>0.26339700100000002</v>
      </c>
      <c r="V60">
        <f t="shared" si="14"/>
        <v>0.01</v>
      </c>
      <c r="W60">
        <f t="shared" si="15"/>
        <v>5.7940683348662682E-2</v>
      </c>
      <c r="X60">
        <f t="shared" si="16"/>
        <v>1.5261402229928389E-2</v>
      </c>
      <c r="Y60">
        <f t="shared" si="17"/>
        <v>5.7940683348662681E-4</v>
      </c>
      <c r="Z60">
        <f t="shared" si="18"/>
        <v>4.2099874285247668E-2</v>
      </c>
      <c r="AB60">
        <f t="shared" si="19"/>
        <v>10.703822345410963</v>
      </c>
      <c r="AC60">
        <f t="shared" si="2"/>
        <v>4.3181720295881796</v>
      </c>
      <c r="AE60">
        <f t="shared" si="3"/>
        <v>0</v>
      </c>
      <c r="AF60">
        <f t="shared" si="24"/>
        <v>0</v>
      </c>
      <c r="AG60">
        <f t="shared" si="24"/>
        <v>-1.0524968571311917</v>
      </c>
      <c r="AH60">
        <f t="shared" si="5"/>
        <v>-1526.140222992839</v>
      </c>
      <c r="AI60">
        <f t="shared" si="25"/>
        <v>-1527.1927198499702</v>
      </c>
      <c r="AJ60">
        <f t="shared" si="7"/>
        <v>6.3856503158227831</v>
      </c>
      <c r="AK60">
        <f t="shared" si="22"/>
        <v>0.7492675641787675</v>
      </c>
      <c r="AL60">
        <f t="shared" si="8"/>
        <v>-1520.0578019699685</v>
      </c>
      <c r="AN60">
        <f t="shared" si="26"/>
        <v>0</v>
      </c>
      <c r="AO60">
        <f t="shared" si="26"/>
        <v>0</v>
      </c>
      <c r="AP60">
        <f t="shared" si="26"/>
        <v>-4.2139352421447273E-3</v>
      </c>
      <c r="AQ60">
        <f t="shared" si="26"/>
        <v>-6.1102852959137328</v>
      </c>
      <c r="AR60">
        <f t="shared" si="26"/>
        <v>-6.1144992311558779</v>
      </c>
      <c r="AS60">
        <f t="shared" si="26"/>
        <v>2.5566553218224115E-2</v>
      </c>
      <c r="AT60">
        <f t="shared" si="26"/>
        <v>2.9998806866701031E-3</v>
      </c>
      <c r="AU60">
        <f t="shared" si="23"/>
        <v>-6.0859327972509831</v>
      </c>
      <c r="AW60">
        <v>57</v>
      </c>
      <c r="AX60">
        <f>IF(Z60&gt;0, (R60*SUMPRODUCT(K60:$K$98, X60:$X$98)-K60*$AZ$3)/Z60, 0)</f>
        <v>102.56971316185906</v>
      </c>
    </row>
    <row r="61" spans="5:50" x14ac:dyDescent="0.25">
      <c r="E61">
        <v>2061</v>
      </c>
      <c r="F61" s="5">
        <v>3.5571999999999999E-2</v>
      </c>
      <c r="G61"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3.5747775919651821E-3</v>
      </c>
      <c r="L61" s="2">
        <v>58</v>
      </c>
      <c r="M61" s="6">
        <v>0.29593128600000002</v>
      </c>
      <c r="Q61" s="4">
        <f t="shared" si="21"/>
        <v>25</v>
      </c>
      <c r="R61">
        <f t="shared" si="0"/>
        <v>100000</v>
      </c>
      <c r="S61">
        <f t="shared" si="1"/>
        <v>-10.105368241329769</v>
      </c>
      <c r="U61">
        <f t="shared" si="13"/>
        <v>0.29593128600000002</v>
      </c>
      <c r="V61">
        <f t="shared" si="14"/>
        <v>0.01</v>
      </c>
      <c r="W61">
        <f t="shared" si="15"/>
        <v>4.2099874285247668E-2</v>
      </c>
      <c r="X61">
        <f t="shared" si="16"/>
        <v>1.2458669937671673E-2</v>
      </c>
      <c r="Y61">
        <f t="shared" si="17"/>
        <v>4.209987428524767E-4</v>
      </c>
      <c r="Z61">
        <f t="shared" si="18"/>
        <v>2.9220205604723517E-2</v>
      </c>
      <c r="AB61">
        <f t="shared" si="19"/>
        <v>4.3181720295881796</v>
      </c>
      <c r="AC61">
        <f t="shared" si="2"/>
        <v>-0.29528093772309916</v>
      </c>
      <c r="AE61">
        <f t="shared" si="3"/>
        <v>0</v>
      </c>
      <c r="AF61">
        <f t="shared" si="24"/>
        <v>0</v>
      </c>
      <c r="AG61">
        <f t="shared" si="24"/>
        <v>-0.73050514011808787</v>
      </c>
      <c r="AH61">
        <f t="shared" si="5"/>
        <v>-1245.8669937671673</v>
      </c>
      <c r="AI61">
        <f t="shared" si="25"/>
        <v>-1246.5974989072854</v>
      </c>
      <c r="AJ61">
        <f t="shared" si="7"/>
        <v>4.6134529673112787</v>
      </c>
      <c r="AK61">
        <f t="shared" si="22"/>
        <v>0.30227204207117259</v>
      </c>
      <c r="AL61">
        <f t="shared" si="8"/>
        <v>-1241.681773897903</v>
      </c>
      <c r="AN61">
        <f t="shared" si="26"/>
        <v>0</v>
      </c>
      <c r="AO61">
        <f t="shared" si="26"/>
        <v>0</v>
      </c>
      <c r="AP61">
        <f t="shared" si="26"/>
        <v>-2.6113934057095259E-3</v>
      </c>
      <c r="AQ61">
        <f t="shared" si="26"/>
        <v>-4.4536974118878945</v>
      </c>
      <c r="AR61">
        <f t="shared" si="26"/>
        <v>-4.4563088052936042</v>
      </c>
      <c r="AS61">
        <f t="shared" si="26"/>
        <v>1.6492068289129636E-2</v>
      </c>
      <c r="AT61">
        <f t="shared" si="26"/>
        <v>1.0805553226735844E-3</v>
      </c>
      <c r="AU61">
        <f t="shared" si="23"/>
        <v>-4.4387361816818016</v>
      </c>
      <c r="AW61">
        <v>58</v>
      </c>
      <c r="AX61">
        <f>IF(Z61&gt;0, (R61*SUMPRODUCT(K61:$K$98, X61:$X$98)-K61*$AZ$3)/Z61, 0)</f>
        <v>-10.105368241329769</v>
      </c>
    </row>
    <row r="62" spans="5:50" x14ac:dyDescent="0.25">
      <c r="E62">
        <v>2062</v>
      </c>
      <c r="F62" s="5">
        <v>3.5571999999999999E-2</v>
      </c>
      <c r="G62"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3.1917657071117694E-3</v>
      </c>
      <c r="L62" s="2">
        <v>59</v>
      </c>
      <c r="M62" s="6">
        <v>0.33262349499999999</v>
      </c>
      <c r="Q62" s="4">
        <f t="shared" si="21"/>
        <v>25</v>
      </c>
      <c r="R62">
        <f t="shared" si="0"/>
        <v>100000</v>
      </c>
      <c r="S62">
        <f t="shared" si="1"/>
        <v>-177.6551804196738</v>
      </c>
      <c r="U62">
        <f t="shared" si="13"/>
        <v>0.33262349499999999</v>
      </c>
      <c r="V62">
        <f t="shared" si="14"/>
        <v>0.01</v>
      </c>
      <c r="W62">
        <f t="shared" si="15"/>
        <v>2.9220205604723517E-2</v>
      </c>
      <c r="X62">
        <f t="shared" si="16"/>
        <v>9.7193269128617241E-3</v>
      </c>
      <c r="Y62">
        <f t="shared" si="17"/>
        <v>2.9220205604723519E-4</v>
      </c>
      <c r="Z62">
        <f t="shared" si="18"/>
        <v>1.9208676635814558E-2</v>
      </c>
      <c r="AB62">
        <f t="shared" si="19"/>
        <v>-0.29528093772309916</v>
      </c>
      <c r="AC62">
        <f t="shared" si="2"/>
        <v>-3.4125209133588079</v>
      </c>
      <c r="AE62">
        <f t="shared" si="3"/>
        <v>0</v>
      </c>
      <c r="AF62">
        <f t="shared" si="24"/>
        <v>0</v>
      </c>
      <c r="AG62">
        <f t="shared" si="24"/>
        <v>-0.48021691589536397</v>
      </c>
      <c r="AH62">
        <f t="shared" si="5"/>
        <v>-971.93269128617237</v>
      </c>
      <c r="AI62">
        <f t="shared" si="25"/>
        <v>-972.41290820206768</v>
      </c>
      <c r="AJ62">
        <f t="shared" si="7"/>
        <v>3.1172399756357088</v>
      </c>
      <c r="AK62">
        <f t="shared" si="22"/>
        <v>-2.0669665640616942E-2</v>
      </c>
      <c r="AL62">
        <f t="shared" si="8"/>
        <v>-969.31633789207262</v>
      </c>
      <c r="AN62">
        <f t="shared" si="26"/>
        <v>0</v>
      </c>
      <c r="AO62">
        <f t="shared" si="26"/>
        <v>0</v>
      </c>
      <c r="AP62">
        <f t="shared" si="26"/>
        <v>-1.5327398841297995E-3</v>
      </c>
      <c r="AQ62">
        <f t="shared" si="26"/>
        <v>-3.1021814336680551</v>
      </c>
      <c r="AR62">
        <f t="shared" si="26"/>
        <v>-3.1037141735521847</v>
      </c>
      <c r="AS62">
        <f t="shared" si="26"/>
        <v>9.9494996550719833E-3</v>
      </c>
      <c r="AT62">
        <f t="shared" si="26"/>
        <v>-6.5972729969187579E-5</v>
      </c>
      <c r="AU62">
        <f t="shared" si="23"/>
        <v>-3.0938306466270817</v>
      </c>
      <c r="AW62">
        <v>59</v>
      </c>
      <c r="AX62">
        <f>IF(Z62&gt;0, (R62*SUMPRODUCT(K62:$K$98, X62:$X$98)-K62*$AZ$3)/Z62, 0)</f>
        <v>-177.6551804196738</v>
      </c>
    </row>
    <row r="63" spans="5:50" x14ac:dyDescent="0.25">
      <c r="E63">
        <v>2063</v>
      </c>
      <c r="F63" s="5">
        <v>3.5571999999999999E-2</v>
      </c>
      <c r="G63"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2.8497908099212226E-3</v>
      </c>
      <c r="L63" s="2">
        <v>60</v>
      </c>
      <c r="M63" s="6">
        <v>0.37225971299999999</v>
      </c>
      <c r="Q63" s="4">
        <f t="shared" si="21"/>
        <v>25</v>
      </c>
      <c r="R63">
        <f t="shared" si="0"/>
        <v>100000</v>
      </c>
      <c r="S63">
        <f t="shared" si="1"/>
        <v>-448.46188269037009</v>
      </c>
      <c r="U63">
        <f t="shared" si="13"/>
        <v>0.37225971299999999</v>
      </c>
      <c r="V63">
        <f t="shared" si="14"/>
        <v>0.01</v>
      </c>
      <c r="W63">
        <f t="shared" si="15"/>
        <v>1.9208676635814558E-2</v>
      </c>
      <c r="X63">
        <f t="shared" si="16"/>
        <v>7.1506164515581332E-3</v>
      </c>
      <c r="Y63">
        <f t="shared" si="17"/>
        <v>1.9208676635814559E-4</v>
      </c>
      <c r="Z63">
        <f t="shared" si="18"/>
        <v>1.1865973417898279E-2</v>
      </c>
      <c r="AB63">
        <f t="shared" si="19"/>
        <v>-3.4125209133588079</v>
      </c>
      <c r="AC63">
        <f t="shared" si="2"/>
        <v>-5.3214367789445474</v>
      </c>
      <c r="AE63">
        <f t="shared" si="3"/>
        <v>0</v>
      </c>
      <c r="AF63">
        <f t="shared" si="24"/>
        <v>0</v>
      </c>
      <c r="AG63">
        <f t="shared" si="24"/>
        <v>-0.29664933544745697</v>
      </c>
      <c r="AH63">
        <f t="shared" si="5"/>
        <v>-715.06164515581327</v>
      </c>
      <c r="AI63">
        <f t="shared" si="25"/>
        <v>-715.35829449126072</v>
      </c>
      <c r="AJ63">
        <f t="shared" si="7"/>
        <v>1.9089158655857394</v>
      </c>
      <c r="AK63">
        <f t="shared" si="22"/>
        <v>-0.23887646393511658</v>
      </c>
      <c r="AL63">
        <f t="shared" si="8"/>
        <v>-713.68825508961004</v>
      </c>
      <c r="AN63">
        <f t="shared" si="26"/>
        <v>0</v>
      </c>
      <c r="AO63">
        <f t="shared" si="26"/>
        <v>0</v>
      </c>
      <c r="AP63">
        <f t="shared" si="26"/>
        <v>-8.453885499274009E-4</v>
      </c>
      <c r="AQ63">
        <f t="shared" si="26"/>
        <v>-2.037776104892187</v>
      </c>
      <c r="AR63">
        <f t="shared" si="26"/>
        <v>-2.0386214934421143</v>
      </c>
      <c r="AS63">
        <f t="shared" si="26"/>
        <v>5.4400108906590564E-3</v>
      </c>
      <c r="AT63">
        <f t="shared" si="26"/>
        <v>-6.807479516287736E-4</v>
      </c>
      <c r="AU63">
        <f t="shared" si="23"/>
        <v>-2.0338622305030838</v>
      </c>
      <c r="AW63">
        <v>60</v>
      </c>
      <c r="AX63">
        <f>IF(Z63&gt;0, (R63*SUMPRODUCT(K63:$K$98, X63:$X$98)-K63*$AZ$3)/Z63, 0)</f>
        <v>-448.46188269037009</v>
      </c>
    </row>
    <row r="64" spans="5:50" x14ac:dyDescent="0.25">
      <c r="E64">
        <v>2064</v>
      </c>
      <c r="F64" s="5">
        <v>3.5571999999999999E-2</v>
      </c>
      <c r="G64"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2.5444560802868059E-3</v>
      </c>
      <c r="L64" s="2">
        <v>61</v>
      </c>
      <c r="M64" s="6">
        <v>0.41367450300000003</v>
      </c>
      <c r="Q64" s="4">
        <f t="shared" si="21"/>
        <v>25</v>
      </c>
      <c r="R64">
        <f t="shared" si="0"/>
        <v>100000</v>
      </c>
      <c r="S64">
        <f t="shared" si="1"/>
        <v>-920.32567956305559</v>
      </c>
      <c r="U64">
        <f t="shared" si="13"/>
        <v>0.41367450300000003</v>
      </c>
      <c r="V64">
        <f t="shared" si="14"/>
        <v>0.01</v>
      </c>
      <c r="W64">
        <f t="shared" si="15"/>
        <v>1.1865973417898279E-2</v>
      </c>
      <c r="X64">
        <f t="shared" si="16"/>
        <v>4.9086506562602819E-3</v>
      </c>
      <c r="Y64">
        <f t="shared" si="17"/>
        <v>1.1865973417898279E-4</v>
      </c>
      <c r="Z64">
        <f t="shared" si="18"/>
        <v>6.8386630274590143E-3</v>
      </c>
      <c r="AB64">
        <f t="shared" si="19"/>
        <v>-5.3214367789445474</v>
      </c>
      <c r="AC64">
        <f t="shared" si="2"/>
        <v>-6.29379719804896</v>
      </c>
      <c r="AE64">
        <f t="shared" si="3"/>
        <v>0</v>
      </c>
      <c r="AF64">
        <f t="shared" si="24"/>
        <v>0</v>
      </c>
      <c r="AG64">
        <f t="shared" si="24"/>
        <v>-0.17096657568647536</v>
      </c>
      <c r="AH64">
        <f t="shared" si="5"/>
        <v>-490.86506562602818</v>
      </c>
      <c r="AI64">
        <f t="shared" si="25"/>
        <v>-491.03603220171465</v>
      </c>
      <c r="AJ64">
        <f t="shared" si="7"/>
        <v>0.97236041910441262</v>
      </c>
      <c r="AK64">
        <f t="shared" si="22"/>
        <v>-0.37250057452611834</v>
      </c>
      <c r="AL64">
        <f t="shared" si="8"/>
        <v>-490.43617235713634</v>
      </c>
      <c r="AN64">
        <f t="shared" si="26"/>
        <v>0</v>
      </c>
      <c r="AO64">
        <f t="shared" si="26"/>
        <v>0</v>
      </c>
      <c r="AP64">
        <f t="shared" si="26"/>
        <v>-4.3501694303126661E-4</v>
      </c>
      <c r="AQ64">
        <f t="shared" si="26"/>
        <v>-1.2489846008325294</v>
      </c>
      <c r="AR64">
        <f t="shared" si="26"/>
        <v>-1.2494196177755608</v>
      </c>
      <c r="AS64">
        <f t="shared" si="26"/>
        <v>2.4741283806204496E-3</v>
      </c>
      <c r="AT64">
        <f t="shared" si="26"/>
        <v>-9.4781135176331033E-4</v>
      </c>
      <c r="AU64">
        <f t="shared" si="23"/>
        <v>-1.2478933007467035</v>
      </c>
      <c r="AW64">
        <v>61</v>
      </c>
      <c r="AX64">
        <f>IF(Z64&gt;0, (R64*SUMPRODUCT(K64:$K$98, X64:$X$98)-K64*$AZ$3)/Z64, 0)</f>
        <v>-920.32567956305559</v>
      </c>
    </row>
    <row r="65" spans="5:50" x14ac:dyDescent="0.25">
      <c r="E65">
        <v>2065</v>
      </c>
      <c r="F65" s="5">
        <v>3.5571999999999999E-2</v>
      </c>
      <c r="G65"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2.2718357859703624E-3</v>
      </c>
      <c r="L65" s="2">
        <v>62</v>
      </c>
      <c r="M65" s="6">
        <v>0.42102545200000002</v>
      </c>
      <c r="Q65" s="4">
        <f t="shared" si="21"/>
        <v>25</v>
      </c>
      <c r="R65">
        <f t="shared" si="0"/>
        <v>100000</v>
      </c>
      <c r="S65">
        <f t="shared" si="1"/>
        <v>-1694.0311220008925</v>
      </c>
      <c r="U65">
        <f t="shared" si="13"/>
        <v>0.42102545200000002</v>
      </c>
      <c r="V65">
        <f t="shared" si="14"/>
        <v>0.01</v>
      </c>
      <c r="W65">
        <f t="shared" si="15"/>
        <v>6.8386630274590143E-3</v>
      </c>
      <c r="X65">
        <f t="shared" si="16"/>
        <v>2.8792511922116201E-3</v>
      </c>
      <c r="Y65">
        <f t="shared" si="17"/>
        <v>6.8386630274590147E-5</v>
      </c>
      <c r="Z65">
        <f t="shared" si="18"/>
        <v>3.8910252049728041E-3</v>
      </c>
      <c r="AB65">
        <f t="shared" si="19"/>
        <v>-6.29379719804896</v>
      </c>
      <c r="AC65">
        <f t="shared" si="2"/>
        <v>-6.5915177937138321</v>
      </c>
      <c r="AE65">
        <f t="shared" si="3"/>
        <v>0</v>
      </c>
      <c r="AF65">
        <f t="shared" si="24"/>
        <v>0</v>
      </c>
      <c r="AG65">
        <f t="shared" si="24"/>
        <v>-9.7275630124320098E-2</v>
      </c>
      <c r="AH65">
        <f t="shared" si="5"/>
        <v>-287.92511922116199</v>
      </c>
      <c r="AI65">
        <f t="shared" si="25"/>
        <v>-288.02239485128632</v>
      </c>
      <c r="AJ65">
        <f t="shared" si="7"/>
        <v>0.29772059566487208</v>
      </c>
      <c r="AK65">
        <f t="shared" si="22"/>
        <v>-0.44056580386342725</v>
      </c>
      <c r="AL65">
        <f t="shared" si="8"/>
        <v>-288.16524005948486</v>
      </c>
      <c r="AN65">
        <f t="shared" si="26"/>
        <v>0</v>
      </c>
      <c r="AO65">
        <f t="shared" si="26"/>
        <v>0</v>
      </c>
      <c r="AP65">
        <f t="shared" si="26"/>
        <v>-2.20994257619247E-4</v>
      </c>
      <c r="AQ65">
        <f t="shared" si="26"/>
        <v>-0.65411858952641888</v>
      </c>
      <c r="AR65">
        <f t="shared" si="26"/>
        <v>-0.65433958378403811</v>
      </c>
      <c r="AS65">
        <f t="shared" si="26"/>
        <v>6.7637230345186916E-4</v>
      </c>
      <c r="AT65">
        <f t="shared" si="26"/>
        <v>-1.0008931592917338E-3</v>
      </c>
      <c r="AU65">
        <f t="shared" si="23"/>
        <v>-0.6546641046398779</v>
      </c>
      <c r="AW65">
        <v>62</v>
      </c>
      <c r="AX65">
        <f>IF(Z65&gt;0, (R65*SUMPRODUCT(K65:$K$98, X65:$X$98)-K65*$AZ$3)/Z65, 0)</f>
        <v>-1694.0311220008925</v>
      </c>
    </row>
    <row r="66" spans="5:50" x14ac:dyDescent="0.25">
      <c r="E66">
        <v>2066</v>
      </c>
      <c r="F66" s="5">
        <v>3.5571999999999999E-2</v>
      </c>
      <c r="G66"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2.0284248089021089E-3</v>
      </c>
      <c r="L66" s="2">
        <v>63</v>
      </c>
      <c r="M66" s="6">
        <v>0.42896583300000002</v>
      </c>
      <c r="Q66" s="4">
        <f t="shared" si="21"/>
        <v>25</v>
      </c>
      <c r="R66">
        <f t="shared" si="0"/>
        <v>100000</v>
      </c>
      <c r="S66">
        <f t="shared" si="1"/>
        <v>-2930.0499924694245</v>
      </c>
      <c r="U66">
        <f t="shared" si="13"/>
        <v>0.42896583300000002</v>
      </c>
      <c r="V66">
        <f t="shared" si="14"/>
        <v>0.01</v>
      </c>
      <c r="W66">
        <f t="shared" si="15"/>
        <v>3.8910252049728041E-3</v>
      </c>
      <c r="X66">
        <f t="shared" si="16"/>
        <v>1.6691168682751547E-3</v>
      </c>
      <c r="Y66">
        <f t="shared" si="17"/>
        <v>3.8910252049728045E-5</v>
      </c>
      <c r="Z66">
        <f t="shared" si="18"/>
        <v>2.1829980846479217E-3</v>
      </c>
      <c r="AB66">
        <f t="shared" si="19"/>
        <v>-6.5915177937138321</v>
      </c>
      <c r="AC66">
        <f t="shared" si="2"/>
        <v>-6.3962935214834111</v>
      </c>
      <c r="AE66">
        <f t="shared" si="3"/>
        <v>0</v>
      </c>
      <c r="AF66">
        <f t="shared" si="24"/>
        <v>0</v>
      </c>
      <c r="AG66">
        <f t="shared" si="24"/>
        <v>-5.457495211619804E-2</v>
      </c>
      <c r="AH66">
        <f t="shared" si="5"/>
        <v>-166.91168682751547</v>
      </c>
      <c r="AI66">
        <f t="shared" si="25"/>
        <v>-166.96626177963168</v>
      </c>
      <c r="AJ66">
        <f t="shared" si="7"/>
        <v>-0.19522427223042094</v>
      </c>
      <c r="AK66">
        <f t="shared" si="22"/>
        <v>-0.46140624555996829</v>
      </c>
      <c r="AL66">
        <f t="shared" si="8"/>
        <v>-167.62289229742208</v>
      </c>
      <c r="AN66">
        <f t="shared" si="26"/>
        <v>0</v>
      </c>
      <c r="AO66">
        <f t="shared" si="26"/>
        <v>0</v>
      </c>
      <c r="AP66">
        <f t="shared" si="26"/>
        <v>-1.1070118681714076E-4</v>
      </c>
      <c r="AQ66">
        <f t="shared" si="26"/>
        <v>-0.3385678064566317</v>
      </c>
      <c r="AR66">
        <f t="shared" si="26"/>
        <v>-0.33867850764344887</v>
      </c>
      <c r="AS66">
        <f t="shared" si="26"/>
        <v>-3.9599775709204491E-4</v>
      </c>
      <c r="AT66">
        <f t="shared" si="26"/>
        <v>-9.3592787547621824E-4</v>
      </c>
      <c r="AU66">
        <f t="shared" si="23"/>
        <v>-0.34001043327601715</v>
      </c>
      <c r="AW66">
        <v>63</v>
      </c>
      <c r="AX66">
        <f>IF(Z66&gt;0, (R66*SUMPRODUCT(K66:$K$98, X66:$X$98)-K66*$AZ$3)/Z66, 0)</f>
        <v>-2930.0499924694245</v>
      </c>
    </row>
    <row r="67" spans="5:50" x14ac:dyDescent="0.25">
      <c r="E67">
        <v>2067</v>
      </c>
      <c r="F67" s="5">
        <v>3.5571999999999999E-2</v>
      </c>
      <c r="G67"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1.8110935793768828E-3</v>
      </c>
      <c r="L67" s="2">
        <v>64</v>
      </c>
      <c r="M67" s="6">
        <v>0.43771532000000002</v>
      </c>
      <c r="Q67" s="4">
        <f t="shared" si="21"/>
        <v>25</v>
      </c>
      <c r="R67">
        <f t="shared" ref="R67:R98" si="27">$C$6</f>
        <v>100000</v>
      </c>
      <c r="S67">
        <f t="shared" ref="S67:S98" si="28">AX67</f>
        <v>-4957.1491818965105</v>
      </c>
      <c r="U67">
        <f t="shared" si="13"/>
        <v>0.43771532000000002</v>
      </c>
      <c r="V67">
        <f t="shared" si="14"/>
        <v>0.01</v>
      </c>
      <c r="W67">
        <f t="shared" si="15"/>
        <v>2.1829980846479217E-3</v>
      </c>
      <c r="X67">
        <f t="shared" si="16"/>
        <v>9.5553170518105214E-4</v>
      </c>
      <c r="Y67">
        <f t="shared" si="17"/>
        <v>2.1829980846479216E-5</v>
      </c>
      <c r="Z67">
        <f t="shared" si="18"/>
        <v>1.2056363986203903E-3</v>
      </c>
      <c r="AB67">
        <f t="shared" si="19"/>
        <v>-6.3962935214834111</v>
      </c>
      <c r="AC67">
        <f t="shared" ref="AC67:AC98" si="29">S67*Z67</f>
        <v>-5.9765194870857234</v>
      </c>
      <c r="AE67">
        <f t="shared" ref="AE67:AE98" si="30">$Z67*O67</f>
        <v>0</v>
      </c>
      <c r="AF67">
        <f t="shared" ref="AF67:AG98" si="31">-$Z67*P67</f>
        <v>0</v>
      </c>
      <c r="AG67">
        <f t="shared" si="31"/>
        <v>-3.0140909965509759E-2</v>
      </c>
      <c r="AH67">
        <f t="shared" ref="AH67:AH98" si="32">-X67*R67</f>
        <v>-95.553170518105219</v>
      </c>
      <c r="AI67">
        <f t="shared" ref="AI67:AI98" si="33">SUM(AE67:AH67)</f>
        <v>-95.583311428070729</v>
      </c>
      <c r="AJ67">
        <f t="shared" ref="AJ67:AJ98" si="34">AB67-AC67</f>
        <v>-0.41977403439768768</v>
      </c>
      <c r="AK67">
        <f t="shared" si="22"/>
        <v>-0.44774054650383882</v>
      </c>
      <c r="AL67">
        <f t="shared" ref="AL67:AL98" si="35">SUM(AI67:AK67)</f>
        <v>-96.450826008972257</v>
      </c>
      <c r="AN67">
        <f t="shared" ref="AN67:AU98" si="36">AE67*$K67</f>
        <v>0</v>
      </c>
      <c r="AO67">
        <f t="shared" si="36"/>
        <v>0</v>
      </c>
      <c r="AP67">
        <f t="shared" si="36"/>
        <v>-5.4588008515111427E-5</v>
      </c>
      <c r="AQ67">
        <f t="shared" si="36"/>
        <v>-0.17305573361444482</v>
      </c>
      <c r="AR67">
        <f t="shared" si="36"/>
        <v>-0.17311032162295992</v>
      </c>
      <c r="AS67">
        <f t="shared" si="36"/>
        <v>-7.6025005848678287E-4</v>
      </c>
      <c r="AT67">
        <f t="shared" si="36"/>
        <v>-8.1090002899979912E-4</v>
      </c>
      <c r="AU67">
        <f t="shared" si="23"/>
        <v>-0.17468147171044651</v>
      </c>
      <c r="AW67">
        <v>64</v>
      </c>
      <c r="AX67">
        <f>IF(Z67&gt;0, (R67*SUMPRODUCT(K67:$K$98, X67:$X$98)-K67*$AZ$3)/Z67, 0)</f>
        <v>-4957.1491818965105</v>
      </c>
    </row>
    <row r="68" spans="5:50" x14ac:dyDescent="0.25">
      <c r="E68">
        <v>2068</v>
      </c>
      <c r="F68" s="5">
        <v>3.5571999999999999E-2</v>
      </c>
      <c r="G68">
        <v>7.0000000000000007E-2</v>
      </c>
      <c r="H68" s="5">
        <f t="shared" ref="H68:H98" si="37">G68+$C$9</f>
        <v>0.12000000000000001</v>
      </c>
      <c r="I68" s="5">
        <f t="shared" ref="I68:I98" si="38">1+H68</f>
        <v>1.1200000000000001</v>
      </c>
      <c r="J68">
        <f t="shared" ref="J68:J98" si="39">1/I68</f>
        <v>0.89285714285714279</v>
      </c>
      <c r="K68">
        <f t="shared" si="20"/>
        <v>1.6170478387293595E-3</v>
      </c>
      <c r="L68" s="2">
        <v>65</v>
      </c>
      <c r="M68" s="6">
        <v>0.44739131599999998</v>
      </c>
      <c r="Q68" s="4">
        <f t="shared" si="21"/>
        <v>25</v>
      </c>
      <c r="R68">
        <f t="shared" si="27"/>
        <v>100000</v>
      </c>
      <c r="S68">
        <f t="shared" si="28"/>
        <v>-8365.2983079210717</v>
      </c>
      <c r="U68">
        <f t="shared" ref="U68:U98" si="40">M68</f>
        <v>0.44739131599999998</v>
      </c>
      <c r="V68">
        <f t="shared" ref="V68:V98" si="41">$C$10</f>
        <v>0.01</v>
      </c>
      <c r="W68">
        <f t="shared" ref="W68:W98" si="42">Z67</f>
        <v>1.2056363986203903E-3</v>
      </c>
      <c r="X68">
        <f t="shared" ref="X68:X98" si="43">U68*W68</f>
        <v>5.3939125499627698E-4</v>
      </c>
      <c r="Y68">
        <f t="shared" ref="Y68:Y98" si="44">V68*W68</f>
        <v>1.2056363986203904E-5</v>
      </c>
      <c r="Z68">
        <f t="shared" ref="Z68:Z98" si="45">MAX(0, W68-X68-Y68)</f>
        <v>6.5418877963790945E-4</v>
      </c>
      <c r="AB68">
        <f t="shared" ref="AB68:AB98" si="46">AC67</f>
        <v>-5.9765194870857234</v>
      </c>
      <c r="AC68">
        <f t="shared" si="29"/>
        <v>-5.472484291365955</v>
      </c>
      <c r="AE68">
        <f t="shared" si="30"/>
        <v>0</v>
      </c>
      <c r="AF68">
        <f t="shared" si="31"/>
        <v>0</v>
      </c>
      <c r="AG68">
        <f t="shared" si="31"/>
        <v>-1.6354719490947738E-2</v>
      </c>
      <c r="AH68">
        <f t="shared" si="32"/>
        <v>-53.9391254996277</v>
      </c>
      <c r="AI68">
        <f t="shared" si="33"/>
        <v>-53.955480219118648</v>
      </c>
      <c r="AJ68">
        <f t="shared" si="34"/>
        <v>-0.5040351957197684</v>
      </c>
      <c r="AK68">
        <f t="shared" si="22"/>
        <v>-0.41835636409600069</v>
      </c>
      <c r="AL68">
        <f t="shared" si="35"/>
        <v>-54.877871778934413</v>
      </c>
      <c r="AN68">
        <f t="shared" si="36"/>
        <v>0</v>
      </c>
      <c r="AO68">
        <f t="shared" si="36"/>
        <v>0</v>
      </c>
      <c r="AP68">
        <f t="shared" si="36"/>
        <v>-2.6446363805861969E-5</v>
      </c>
      <c r="AQ68">
        <f t="shared" si="36"/>
        <v>-8.722214631212466E-2</v>
      </c>
      <c r="AR68">
        <f t="shared" si="36"/>
        <v>-8.724859267593052E-2</v>
      </c>
      <c r="AS68">
        <f t="shared" si="36"/>
        <v>-8.1504902388218126E-4</v>
      </c>
      <c r="AT68">
        <f t="shared" si="36"/>
        <v>-6.7650225438011099E-4</v>
      </c>
      <c r="AU68">
        <f t="shared" si="23"/>
        <v>-8.8740143954192802E-2</v>
      </c>
      <c r="AW68">
        <v>65</v>
      </c>
      <c r="AX68">
        <f>IF(Z68&gt;0, (R68*SUMPRODUCT(K68:$K$98, X68:$X$98)-K68*$AZ$3)/Z68, 0)</f>
        <v>-8365.2983079210717</v>
      </c>
    </row>
    <row r="69" spans="5:50" x14ac:dyDescent="0.25">
      <c r="E69">
        <v>2069</v>
      </c>
      <c r="F69" s="5">
        <v>3.5571999999999999E-2</v>
      </c>
      <c r="G69"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98" si="47">K68*J69</f>
        <v>1.4437927131512138E-3</v>
      </c>
      <c r="L69" s="2">
        <v>66</v>
      </c>
      <c r="M69" s="6">
        <v>0.457001349</v>
      </c>
      <c r="Q69" s="4">
        <f t="shared" ref="Q69:Q98" si="48">$C$8</f>
        <v>25</v>
      </c>
      <c r="R69">
        <f t="shared" si="27"/>
        <v>100000</v>
      </c>
      <c r="S69">
        <f t="shared" si="28"/>
        <v>-14211.128483622511</v>
      </c>
      <c r="U69">
        <f t="shared" si="40"/>
        <v>0.457001349</v>
      </c>
      <c r="V69">
        <f t="shared" si="41"/>
        <v>0.01</v>
      </c>
      <c r="W69">
        <f t="shared" si="42"/>
        <v>6.5418877963790945E-4</v>
      </c>
      <c r="X69">
        <f t="shared" si="43"/>
        <v>2.9896515479518833E-4</v>
      </c>
      <c r="Y69">
        <f t="shared" si="44"/>
        <v>6.5418877963790949E-6</v>
      </c>
      <c r="Z69">
        <f t="shared" si="45"/>
        <v>3.4868173704634203E-4</v>
      </c>
      <c r="AB69">
        <f t="shared" si="46"/>
        <v>-5.472484291365955</v>
      </c>
      <c r="AC69">
        <f t="shared" si="29"/>
        <v>-4.955160965058246</v>
      </c>
      <c r="AE69">
        <f t="shared" si="30"/>
        <v>0</v>
      </c>
      <c r="AF69">
        <f t="shared" si="31"/>
        <v>0</v>
      </c>
      <c r="AG69">
        <f t="shared" si="31"/>
        <v>-8.7170434261585501E-3</v>
      </c>
      <c r="AH69">
        <f t="shared" si="32"/>
        <v>-29.896515479518833</v>
      </c>
      <c r="AI69">
        <f t="shared" si="33"/>
        <v>-29.905232522944992</v>
      </c>
      <c r="AJ69">
        <f t="shared" si="34"/>
        <v>-0.51732332630770905</v>
      </c>
      <c r="AK69">
        <f t="shared" si="22"/>
        <v>-0.3830739003956169</v>
      </c>
      <c r="AL69">
        <f t="shared" si="35"/>
        <v>-30.805629749648318</v>
      </c>
      <c r="AN69">
        <f t="shared" si="36"/>
        <v>0</v>
      </c>
      <c r="AO69">
        <f t="shared" si="36"/>
        <v>0</v>
      </c>
      <c r="AP69">
        <f t="shared" si="36"/>
        <v>-1.2585603778910406E-5</v>
      </c>
      <c r="AQ69">
        <f t="shared" si="36"/>
        <v>-4.316437119794176E-2</v>
      </c>
      <c r="AR69">
        <f t="shared" si="36"/>
        <v>-4.3176956801720671E-2</v>
      </c>
      <c r="AS69">
        <f t="shared" si="36"/>
        <v>-7.4690764886621791E-4</v>
      </c>
      <c r="AT69">
        <f t="shared" si="36"/>
        <v>-5.5307930598960556E-4</v>
      </c>
      <c r="AU69">
        <f t="shared" si="23"/>
        <v>-4.4476943756576494E-2</v>
      </c>
      <c r="AW69">
        <v>66</v>
      </c>
      <c r="AX69">
        <f>IF(Z69&gt;0, (R69*SUMPRODUCT(K69:$K$98, X69:$X$98)-K69*$AZ$3)/Z69, 0)</f>
        <v>-14211.128483622511</v>
      </c>
    </row>
    <row r="70" spans="5:50" x14ac:dyDescent="0.25">
      <c r="E70">
        <v>2070</v>
      </c>
      <c r="F70" s="5">
        <v>3.5571999999999999E-2</v>
      </c>
      <c r="G70"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1.2891006367421552E-3</v>
      </c>
      <c r="L70" s="2">
        <v>67</v>
      </c>
      <c r="M70" s="6">
        <v>0.46737994300000002</v>
      </c>
      <c r="Q70" s="4">
        <f t="shared" si="48"/>
        <v>25</v>
      </c>
      <c r="R70">
        <f t="shared" si="27"/>
        <v>100000</v>
      </c>
      <c r="S70">
        <f t="shared" si="28"/>
        <v>-24466.881585348849</v>
      </c>
      <c r="U70">
        <f t="shared" si="40"/>
        <v>0.46737994300000002</v>
      </c>
      <c r="V70">
        <f t="shared" si="41"/>
        <v>0.01</v>
      </c>
      <c r="W70">
        <f t="shared" si="42"/>
        <v>3.4868173704634203E-4</v>
      </c>
      <c r="X70">
        <f t="shared" si="43"/>
        <v>1.6296685038586032E-4</v>
      </c>
      <c r="Y70">
        <f t="shared" si="44"/>
        <v>3.4868173704634205E-6</v>
      </c>
      <c r="Z70">
        <f t="shared" si="45"/>
        <v>1.8222806929001829E-4</v>
      </c>
      <c r="AB70">
        <f t="shared" si="46"/>
        <v>-4.955160965058246</v>
      </c>
      <c r="AC70">
        <f t="shared" si="29"/>
        <v>-4.4585525928456224</v>
      </c>
      <c r="AE70">
        <f t="shared" si="30"/>
        <v>0</v>
      </c>
      <c r="AF70">
        <f t="shared" si="31"/>
        <v>0</v>
      </c>
      <c r="AG70">
        <f t="shared" si="31"/>
        <v>-4.555701732250457E-3</v>
      </c>
      <c r="AH70">
        <f t="shared" si="32"/>
        <v>-16.29668503858603</v>
      </c>
      <c r="AI70">
        <f t="shared" si="33"/>
        <v>-16.301240740318281</v>
      </c>
      <c r="AJ70">
        <f t="shared" si="34"/>
        <v>-0.49660837221262355</v>
      </c>
      <c r="AK70">
        <f t="shared" si="22"/>
        <v>-0.34686126755407726</v>
      </c>
      <c r="AL70">
        <f t="shared" si="35"/>
        <v>-17.144710380084984</v>
      </c>
      <c r="AN70">
        <f t="shared" si="36"/>
        <v>0</v>
      </c>
      <c r="AO70">
        <f t="shared" si="36"/>
        <v>0</v>
      </c>
      <c r="AP70">
        <f t="shared" si="36"/>
        <v>-5.8727580038514029E-6</v>
      </c>
      <c r="AQ70">
        <f t="shared" si="36"/>
        <v>-2.1008067060027606E-2</v>
      </c>
      <c r="AR70">
        <f t="shared" si="36"/>
        <v>-2.1013939818031457E-2</v>
      </c>
      <c r="AS70">
        <f t="shared" si="36"/>
        <v>-6.4017816883077817E-4</v>
      </c>
      <c r="AT70">
        <f t="shared" si="36"/>
        <v>-4.4713908086515202E-4</v>
      </c>
      <c r="AU70">
        <f t="shared" si="23"/>
        <v>-2.2101257067727389E-2</v>
      </c>
      <c r="AW70">
        <v>67</v>
      </c>
      <c r="AX70">
        <f>IF(Z70&gt;0, (R70*SUMPRODUCT(K70:$K$98, X70:$X$98)-K70*$AZ$3)/Z70, 0)</f>
        <v>-24466.881585348849</v>
      </c>
    </row>
    <row r="71" spans="5:50" x14ac:dyDescent="0.25">
      <c r="E71">
        <v>2071</v>
      </c>
      <c r="F71" s="5">
        <v>3.5571999999999999E-2</v>
      </c>
      <c r="G71"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1.1509827113769242E-3</v>
      </c>
      <c r="L71" s="2">
        <v>68</v>
      </c>
      <c r="M71" s="6">
        <v>0.47825477199999999</v>
      </c>
      <c r="Q71" s="4">
        <f t="shared" si="48"/>
        <v>25</v>
      </c>
      <c r="R71">
        <f t="shared" si="27"/>
        <v>100000</v>
      </c>
      <c r="S71">
        <f t="shared" si="28"/>
        <v>-42867.929812182716</v>
      </c>
      <c r="U71">
        <f t="shared" si="40"/>
        <v>0.47825477199999999</v>
      </c>
      <c r="V71">
        <f t="shared" si="41"/>
        <v>0.01</v>
      </c>
      <c r="W71">
        <f t="shared" si="42"/>
        <v>1.8222806929001829E-4</v>
      </c>
      <c r="X71">
        <f t="shared" si="43"/>
        <v>8.71514437302979E-5</v>
      </c>
      <c r="Y71">
        <f t="shared" si="44"/>
        <v>1.8222806929001829E-6</v>
      </c>
      <c r="Z71">
        <f t="shared" si="45"/>
        <v>9.3254344866820212E-5</v>
      </c>
      <c r="AB71">
        <f t="shared" si="46"/>
        <v>-4.4585525928456224</v>
      </c>
      <c r="AC71">
        <f t="shared" si="29"/>
        <v>-3.9976207104319306</v>
      </c>
      <c r="AE71">
        <f t="shared" si="30"/>
        <v>0</v>
      </c>
      <c r="AF71">
        <f t="shared" si="31"/>
        <v>0</v>
      </c>
      <c r="AG71">
        <f t="shared" si="31"/>
        <v>-2.3313586216705054E-3</v>
      </c>
      <c r="AH71">
        <f t="shared" si="32"/>
        <v>-8.7151443730297906</v>
      </c>
      <c r="AI71">
        <f t="shared" si="33"/>
        <v>-8.7174757316514615</v>
      </c>
      <c r="AJ71">
        <f t="shared" si="34"/>
        <v>-0.46093188241369187</v>
      </c>
      <c r="AK71">
        <f t="shared" si="22"/>
        <v>-0.31209868149919362</v>
      </c>
      <c r="AL71">
        <f t="shared" si="35"/>
        <v>-9.490506295564348</v>
      </c>
      <c r="AN71">
        <f t="shared" si="36"/>
        <v>0</v>
      </c>
      <c r="AO71">
        <f t="shared" si="36"/>
        <v>0</v>
      </c>
      <c r="AP71">
        <f t="shared" si="36"/>
        <v>-2.683353467562287E-6</v>
      </c>
      <c r="AQ71">
        <f t="shared" si="36"/>
        <v>-1.0030980500511173E-2</v>
      </c>
      <c r="AR71">
        <f t="shared" si="36"/>
        <v>-1.0033663853978735E-2</v>
      </c>
      <c r="AS71">
        <f t="shared" si="36"/>
        <v>-5.3052462778058066E-4</v>
      </c>
      <c r="AT71">
        <f t="shared" si="36"/>
        <v>-3.5922018664910496E-4</v>
      </c>
      <c r="AU71">
        <f t="shared" si="23"/>
        <v>-1.0923408668408421E-2</v>
      </c>
      <c r="AW71">
        <v>68</v>
      </c>
      <c r="AX71">
        <f>IF(Z71&gt;0, (R71*SUMPRODUCT(K71:$K$98, X71:$X$98)-K71*$AZ$3)/Z71, 0)</f>
        <v>-42867.929812182716</v>
      </c>
    </row>
    <row r="72" spans="5:50" x14ac:dyDescent="0.25">
      <c r="E72">
        <v>2072</v>
      </c>
      <c r="F72" s="5">
        <v>3.5571999999999999E-2</v>
      </c>
      <c r="G72"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1.027663135157968E-3</v>
      </c>
      <c r="L72" s="2">
        <v>69</v>
      </c>
      <c r="M72" s="6">
        <v>0.48949088600000001</v>
      </c>
      <c r="Q72" s="4">
        <f t="shared" si="48"/>
        <v>25</v>
      </c>
      <c r="R72">
        <f t="shared" si="27"/>
        <v>100000</v>
      </c>
      <c r="S72">
        <f t="shared" si="28"/>
        <v>-76644.349790527383</v>
      </c>
      <c r="U72">
        <f t="shared" si="40"/>
        <v>0.48949088600000001</v>
      </c>
      <c r="V72">
        <f t="shared" si="41"/>
        <v>0.01</v>
      </c>
      <c r="W72">
        <f t="shared" si="42"/>
        <v>9.3254344866820212E-5</v>
      </c>
      <c r="X72">
        <f t="shared" si="43"/>
        <v>4.564715189220938E-5</v>
      </c>
      <c r="Y72">
        <f t="shared" si="44"/>
        <v>9.3254344866820219E-7</v>
      </c>
      <c r="Z72">
        <f t="shared" si="45"/>
        <v>4.6674649525942628E-5</v>
      </c>
      <c r="AB72">
        <f t="shared" si="46"/>
        <v>-3.9976207104319306</v>
      </c>
      <c r="AC72">
        <f t="shared" si="29"/>
        <v>-3.5773481646166201</v>
      </c>
      <c r="AE72">
        <f t="shared" si="30"/>
        <v>0</v>
      </c>
      <c r="AF72">
        <f t="shared" si="31"/>
        <v>0</v>
      </c>
      <c r="AG72">
        <f t="shared" si="31"/>
        <v>-1.1668662381485657E-3</v>
      </c>
      <c r="AH72">
        <f t="shared" si="32"/>
        <v>-4.5647151892209381</v>
      </c>
      <c r="AI72">
        <f t="shared" si="33"/>
        <v>-4.5658820554590864</v>
      </c>
      <c r="AJ72">
        <f t="shared" si="34"/>
        <v>-0.42027254581531048</v>
      </c>
      <c r="AK72">
        <f t="shared" si="22"/>
        <v>-0.27983344973023516</v>
      </c>
      <c r="AL72">
        <f t="shared" si="35"/>
        <v>-5.2659880510046317</v>
      </c>
      <c r="AN72">
        <f t="shared" si="36"/>
        <v>0</v>
      </c>
      <c r="AO72">
        <f t="shared" si="36"/>
        <v>0</v>
      </c>
      <c r="AP72">
        <f t="shared" si="36"/>
        <v>-1.1991454166057392E-6</v>
      </c>
      <c r="AQ72">
        <f t="shared" si="36"/>
        <v>-4.6909895224579862E-3</v>
      </c>
      <c r="AR72">
        <f t="shared" si="36"/>
        <v>-4.6921886678745915E-3</v>
      </c>
      <c r="AS72">
        <f t="shared" si="36"/>
        <v>-4.3189860205338274E-4</v>
      </c>
      <c r="AT72">
        <f t="shared" si="36"/>
        <v>-2.875745202718431E-4</v>
      </c>
      <c r="AU72">
        <f t="shared" si="23"/>
        <v>-5.4116617901998169E-3</v>
      </c>
      <c r="AW72">
        <v>69</v>
      </c>
      <c r="AX72">
        <f>IF(Z72&gt;0, (R72*SUMPRODUCT(K72:$K$98, X72:$X$98)-K72*$AZ$3)/Z72, 0)</f>
        <v>-76644.349790527383</v>
      </c>
    </row>
    <row r="73" spans="5:50" x14ac:dyDescent="0.25">
      <c r="E73">
        <v>2073</v>
      </c>
      <c r="F73" s="5">
        <v>3.5571999999999999E-2</v>
      </c>
      <c r="G73"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9.1755637067675712E-4</v>
      </c>
      <c r="L73" s="2">
        <v>70</v>
      </c>
      <c r="M73" s="6">
        <v>0.50154699899999999</v>
      </c>
      <c r="Q73" s="4">
        <f t="shared" si="48"/>
        <v>25</v>
      </c>
      <c r="R73">
        <f t="shared" si="27"/>
        <v>100000</v>
      </c>
      <c r="S73">
        <f t="shared" si="28"/>
        <v>-140266.13341003089</v>
      </c>
      <c r="U73">
        <f t="shared" si="40"/>
        <v>0.50154699899999999</v>
      </c>
      <c r="V73">
        <f t="shared" si="41"/>
        <v>0.01</v>
      </c>
      <c r="W73">
        <f t="shared" si="42"/>
        <v>4.6674649525942628E-5</v>
      </c>
      <c r="X73">
        <f t="shared" si="43"/>
        <v>2.3409530399113297E-5</v>
      </c>
      <c r="Y73">
        <f t="shared" si="44"/>
        <v>4.667464952594263E-7</v>
      </c>
      <c r="Z73">
        <f t="shared" si="45"/>
        <v>2.2798372631569905E-5</v>
      </c>
      <c r="AB73">
        <f t="shared" si="46"/>
        <v>-3.5773481646166201</v>
      </c>
      <c r="AC73">
        <f t="shared" si="29"/>
        <v>-3.1978395770713814</v>
      </c>
      <c r="AE73">
        <f t="shared" si="30"/>
        <v>0</v>
      </c>
      <c r="AF73">
        <f t="shared" si="31"/>
        <v>0</v>
      </c>
      <c r="AG73">
        <f t="shared" si="31"/>
        <v>-5.699593157892476E-4</v>
      </c>
      <c r="AH73">
        <f t="shared" si="32"/>
        <v>-2.3409530399113296</v>
      </c>
      <c r="AI73">
        <f t="shared" si="33"/>
        <v>-2.3415229992271187</v>
      </c>
      <c r="AJ73">
        <f t="shared" si="34"/>
        <v>-0.37950858754523864</v>
      </c>
      <c r="AK73">
        <f t="shared" ref="AK73:AK98" si="49">G73*SUM(AB73:AB73, AE73:AF73)</f>
        <v>-0.25041437152316343</v>
      </c>
      <c r="AL73">
        <f t="shared" si="35"/>
        <v>-2.9714459582955208</v>
      </c>
      <c r="AN73">
        <f t="shared" si="36"/>
        <v>0</v>
      </c>
      <c r="AO73">
        <f t="shared" si="36"/>
        <v>0</v>
      </c>
      <c r="AP73">
        <f t="shared" si="36"/>
        <v>-5.2296980122898969E-7</v>
      </c>
      <c r="AQ73">
        <f t="shared" si="36"/>
        <v>-2.1479563752257614E-3</v>
      </c>
      <c r="AR73">
        <f t="shared" si="36"/>
        <v>-2.1484793450269901E-3</v>
      </c>
      <c r="AS73">
        <f t="shared" si="36"/>
        <v>-3.4822052222867149E-4</v>
      </c>
      <c r="AT73">
        <f t="shared" si="36"/>
        <v>-2.297693019000949E-4</v>
      </c>
      <c r="AU73">
        <f t="shared" si="23"/>
        <v>-2.7264691691557567E-3</v>
      </c>
      <c r="AW73">
        <v>70</v>
      </c>
      <c r="AX73">
        <f>IF(Z73&gt;0, (R73*SUMPRODUCT(K73:$K$98, X73:$X$98)-K73*$AZ$3)/Z73, 0)</f>
        <v>-140266.13341003089</v>
      </c>
    </row>
    <row r="74" spans="5:50" x14ac:dyDescent="0.25">
      <c r="E74">
        <v>2074</v>
      </c>
      <c r="F74" s="5">
        <v>3.5571999999999999E-2</v>
      </c>
      <c r="G74"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8.1924675953281884E-4</v>
      </c>
      <c r="L74" s="2">
        <v>71</v>
      </c>
      <c r="M74" s="6">
        <v>0.51394563599999998</v>
      </c>
      <c r="Q74" s="4">
        <f t="shared" si="48"/>
        <v>25</v>
      </c>
      <c r="R74">
        <f t="shared" si="27"/>
        <v>100000</v>
      </c>
      <c r="S74">
        <f t="shared" si="28"/>
        <v>-263234.35885946732</v>
      </c>
      <c r="U74">
        <f t="shared" si="40"/>
        <v>0.51394563599999998</v>
      </c>
      <c r="V74">
        <f t="shared" si="41"/>
        <v>0.01</v>
      </c>
      <c r="W74">
        <f t="shared" si="42"/>
        <v>2.2798372631569905E-5</v>
      </c>
      <c r="X74">
        <f t="shared" si="43"/>
        <v>1.1717124121897188E-5</v>
      </c>
      <c r="Y74">
        <f t="shared" si="44"/>
        <v>2.2798372631569905E-7</v>
      </c>
      <c r="Z74">
        <f t="shared" si="45"/>
        <v>1.0853264783357018E-5</v>
      </c>
      <c r="AB74">
        <f t="shared" si="46"/>
        <v>-3.1978395770713814</v>
      </c>
      <c r="AC74">
        <f t="shared" si="29"/>
        <v>-2.8569521967790203</v>
      </c>
      <c r="AE74">
        <f t="shared" si="30"/>
        <v>0</v>
      </c>
      <c r="AF74">
        <f t="shared" si="31"/>
        <v>0</v>
      </c>
      <c r="AG74">
        <f t="shared" si="31"/>
        <v>-2.7133161958392543E-4</v>
      </c>
      <c r="AH74">
        <f t="shared" si="32"/>
        <v>-1.1717124121897189</v>
      </c>
      <c r="AI74">
        <f t="shared" si="33"/>
        <v>-1.1719837438093028</v>
      </c>
      <c r="AJ74">
        <f t="shared" si="34"/>
        <v>-0.3408873802923611</v>
      </c>
      <c r="AK74">
        <f t="shared" si="49"/>
        <v>-0.22384877039499673</v>
      </c>
      <c r="AL74">
        <f t="shared" si="35"/>
        <v>-1.7367198944966606</v>
      </c>
      <c r="AN74">
        <f t="shared" si="36"/>
        <v>0</v>
      </c>
      <c r="AO74">
        <f t="shared" si="36"/>
        <v>0</v>
      </c>
      <c r="AP74">
        <f t="shared" si="36"/>
        <v>-2.2228755010292244E-7</v>
      </c>
      <c r="AQ74">
        <f t="shared" si="36"/>
        <v>-9.5992159679080978E-4</v>
      </c>
      <c r="AR74">
        <f t="shared" si="36"/>
        <v>-9.6014388434091267E-4</v>
      </c>
      <c r="AS74">
        <f t="shared" si="36"/>
        <v>-2.7927088167014854E-4</v>
      </c>
      <c r="AT74">
        <f t="shared" si="36"/>
        <v>-1.8338737977150707E-4</v>
      </c>
      <c r="AU74">
        <f t="shared" si="23"/>
        <v>-1.4228021457825682E-3</v>
      </c>
      <c r="AW74">
        <v>71</v>
      </c>
      <c r="AX74">
        <f>IF(Z74&gt;0, (R74*SUMPRODUCT(K74:$K$98, X74:$X$98)-K74*$AZ$3)/Z74, 0)</f>
        <v>-263234.35885946732</v>
      </c>
    </row>
    <row r="75" spans="5:50" x14ac:dyDescent="0.25">
      <c r="E75">
        <v>2075</v>
      </c>
      <c r="F75" s="5">
        <v>3.5571999999999999E-2</v>
      </c>
      <c r="G75"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7.3147032101144531E-4</v>
      </c>
      <c r="L75" s="2">
        <v>72</v>
      </c>
      <c r="M75" s="6">
        <v>0.52707773400000002</v>
      </c>
      <c r="Q75" s="4">
        <f t="shared" si="48"/>
        <v>25</v>
      </c>
      <c r="R75">
        <f t="shared" si="27"/>
        <v>100000</v>
      </c>
      <c r="S75">
        <f t="shared" si="28"/>
        <v>-507866.22014592023</v>
      </c>
      <c r="U75">
        <f t="shared" si="40"/>
        <v>0.52707773400000002</v>
      </c>
      <c r="V75">
        <f t="shared" si="41"/>
        <v>0.01</v>
      </c>
      <c r="W75">
        <f t="shared" si="42"/>
        <v>1.0853264783357018E-5</v>
      </c>
      <c r="X75">
        <f t="shared" si="43"/>
        <v>5.7205142085138182E-6</v>
      </c>
      <c r="Y75">
        <f t="shared" si="44"/>
        <v>1.0853264783357018E-7</v>
      </c>
      <c r="Z75">
        <f t="shared" si="45"/>
        <v>5.0242179270096295E-6</v>
      </c>
      <c r="AB75">
        <f t="shared" si="46"/>
        <v>-2.8569521967790203</v>
      </c>
      <c r="AC75">
        <f t="shared" si="29"/>
        <v>-2.5516305677797515</v>
      </c>
      <c r="AE75">
        <f t="shared" si="30"/>
        <v>0</v>
      </c>
      <c r="AF75">
        <f t="shared" si="31"/>
        <v>0</v>
      </c>
      <c r="AG75">
        <f t="shared" si="31"/>
        <v>-1.2560544817524075E-4</v>
      </c>
      <c r="AH75">
        <f t="shared" si="32"/>
        <v>-0.57205142085138183</v>
      </c>
      <c r="AI75">
        <f t="shared" si="33"/>
        <v>-0.57217702629955702</v>
      </c>
      <c r="AJ75">
        <f t="shared" si="34"/>
        <v>-0.30532162899926885</v>
      </c>
      <c r="AK75">
        <f t="shared" si="49"/>
        <v>-0.19998665377453145</v>
      </c>
      <c r="AL75">
        <f t="shared" si="35"/>
        <v>-1.0774853090733574</v>
      </c>
      <c r="AN75">
        <f t="shared" si="36"/>
        <v>0</v>
      </c>
      <c r="AO75">
        <f t="shared" si="36"/>
        <v>0</v>
      </c>
      <c r="AP75">
        <f t="shared" si="36"/>
        <v>-9.1876657497529811E-8</v>
      </c>
      <c r="AQ75">
        <f t="shared" si="36"/>
        <v>-4.1843863644521368E-4</v>
      </c>
      <c r="AR75">
        <f t="shared" si="36"/>
        <v>-4.1853051310271116E-4</v>
      </c>
      <c r="AS75">
        <f t="shared" si="36"/>
        <v>-2.2333370997583258E-4</v>
      </c>
      <c r="AT75">
        <f t="shared" si="36"/>
        <v>-1.4628430183446129E-4</v>
      </c>
      <c r="AU75">
        <f t="shared" si="23"/>
        <v>-7.8814852491300511E-4</v>
      </c>
      <c r="AW75">
        <v>72</v>
      </c>
      <c r="AX75">
        <f>IF(Z75&gt;0, (R75*SUMPRODUCT(K75:$K$98, X75:$X$98)-K75*$AZ$3)/Z75, 0)</f>
        <v>-507866.22014592023</v>
      </c>
    </row>
    <row r="76" spans="5:50" x14ac:dyDescent="0.25">
      <c r="E76">
        <v>2076</v>
      </c>
      <c r="F76" s="5">
        <v>3.5571999999999999E-2</v>
      </c>
      <c r="G76"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6.5309850090307614E-4</v>
      </c>
      <c r="L76" s="2">
        <v>73</v>
      </c>
      <c r="M76" s="6">
        <v>0.54097960300000003</v>
      </c>
      <c r="Q76" s="4">
        <f t="shared" si="48"/>
        <v>25</v>
      </c>
      <c r="R76">
        <f t="shared" si="27"/>
        <v>100000</v>
      </c>
      <c r="S76">
        <f t="shared" si="28"/>
        <v>-1010020.942045432</v>
      </c>
      <c r="U76">
        <f t="shared" si="40"/>
        <v>0.54097960300000003</v>
      </c>
      <c r="V76">
        <f t="shared" si="41"/>
        <v>0.01</v>
      </c>
      <c r="W76">
        <f t="shared" si="42"/>
        <v>5.0242179270096295E-6</v>
      </c>
      <c r="X76">
        <f t="shared" si="43"/>
        <v>2.7179994195391523E-6</v>
      </c>
      <c r="Y76">
        <f t="shared" si="44"/>
        <v>5.0242179270096296E-8</v>
      </c>
      <c r="Z76">
        <f t="shared" si="45"/>
        <v>2.2559763282003811E-6</v>
      </c>
      <c r="AB76">
        <f t="shared" si="46"/>
        <v>-2.5516305677797515</v>
      </c>
      <c r="AC76">
        <f t="shared" si="29"/>
        <v>-2.2785833362411436</v>
      </c>
      <c r="AE76">
        <f t="shared" si="30"/>
        <v>0</v>
      </c>
      <c r="AF76">
        <f t="shared" si="31"/>
        <v>0</v>
      </c>
      <c r="AG76">
        <f t="shared" si="31"/>
        <v>-5.6399408205009528E-5</v>
      </c>
      <c r="AH76">
        <f t="shared" si="32"/>
        <v>-0.27179994195391521</v>
      </c>
      <c r="AI76">
        <f t="shared" si="33"/>
        <v>-0.27185634136212022</v>
      </c>
      <c r="AJ76">
        <f t="shared" si="34"/>
        <v>-0.27304723153860788</v>
      </c>
      <c r="AK76">
        <f t="shared" si="49"/>
        <v>-0.17861413974458262</v>
      </c>
      <c r="AL76">
        <f t="shared" si="35"/>
        <v>-0.72351771264531073</v>
      </c>
      <c r="AN76">
        <f t="shared" si="36"/>
        <v>0</v>
      </c>
      <c r="AO76">
        <f t="shared" si="36"/>
        <v>0</v>
      </c>
      <c r="AP76">
        <f t="shared" si="36"/>
        <v>-3.6834368950512377E-8</v>
      </c>
      <c r="AQ76">
        <f t="shared" si="36"/>
        <v>-1.7751213463564514E-4</v>
      </c>
      <c r="AR76">
        <f t="shared" si="36"/>
        <v>-1.7754896900459564E-4</v>
      </c>
      <c r="AS76">
        <f t="shared" si="36"/>
        <v>-1.7832673759359994E-4</v>
      </c>
      <c r="AT76">
        <f t="shared" si="36"/>
        <v>-1.1665262690727946E-4</v>
      </c>
      <c r="AU76">
        <f t="shared" si="23"/>
        <v>-4.7252833350547503E-4</v>
      </c>
      <c r="AW76">
        <v>73</v>
      </c>
      <c r="AX76">
        <f>IF(Z76&gt;0, (R76*SUMPRODUCT(K76:$K$98, X76:$X$98)-K76*$AZ$3)/Z76, 0)</f>
        <v>-1010020.942045432</v>
      </c>
    </row>
    <row r="77" spans="5:50" x14ac:dyDescent="0.25">
      <c r="E77">
        <v>2077</v>
      </c>
      <c r="F77" s="5">
        <v>3.5571999999999999E-2</v>
      </c>
      <c r="G77"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5.8312366152060366E-4</v>
      </c>
      <c r="L77" s="2">
        <v>74</v>
      </c>
      <c r="M77" s="6">
        <v>0.55513806300000001</v>
      </c>
      <c r="Q77" s="4">
        <f t="shared" si="48"/>
        <v>25</v>
      </c>
      <c r="R77">
        <f t="shared" si="27"/>
        <v>100000</v>
      </c>
      <c r="S77">
        <f t="shared" si="28"/>
        <v>-2073920.2581150811</v>
      </c>
      <c r="U77">
        <f t="shared" si="40"/>
        <v>0.55513806300000001</v>
      </c>
      <c r="V77">
        <f t="shared" si="41"/>
        <v>0.01</v>
      </c>
      <c r="W77">
        <f t="shared" si="42"/>
        <v>2.2559763282003811E-6</v>
      </c>
      <c r="X77">
        <f t="shared" si="43"/>
        <v>1.2523783290110118E-6</v>
      </c>
      <c r="Y77">
        <f t="shared" si="44"/>
        <v>2.2559763282003813E-8</v>
      </c>
      <c r="Z77">
        <f t="shared" si="45"/>
        <v>9.8103823590736552E-7</v>
      </c>
      <c r="AB77">
        <f t="shared" si="46"/>
        <v>-2.2785833362411436</v>
      </c>
      <c r="AC77">
        <f t="shared" si="29"/>
        <v>-2.0345950714337673</v>
      </c>
      <c r="AE77">
        <f t="shared" si="30"/>
        <v>0</v>
      </c>
      <c r="AF77">
        <f t="shared" si="31"/>
        <v>0</v>
      </c>
      <c r="AG77">
        <f t="shared" si="31"/>
        <v>-2.4525955897684137E-5</v>
      </c>
      <c r="AH77">
        <f t="shared" si="32"/>
        <v>-0.12523783290110119</v>
      </c>
      <c r="AI77">
        <f t="shared" si="33"/>
        <v>-0.12526235885699888</v>
      </c>
      <c r="AJ77">
        <f t="shared" si="34"/>
        <v>-0.24398826480737634</v>
      </c>
      <c r="AK77">
        <f t="shared" si="49"/>
        <v>-0.15950083353688008</v>
      </c>
      <c r="AL77">
        <f t="shared" si="35"/>
        <v>-0.52875145720125527</v>
      </c>
      <c r="AN77">
        <f t="shared" si="36"/>
        <v>0</v>
      </c>
      <c r="AO77">
        <f t="shared" si="36"/>
        <v>0</v>
      </c>
      <c r="AP77">
        <f t="shared" si="36"/>
        <v>-1.4301665205350418E-8</v>
      </c>
      <c r="AQ77">
        <f t="shared" si="36"/>
        <v>-7.3029143682195653E-5</v>
      </c>
      <c r="AR77">
        <f t="shared" si="36"/>
        <v>-7.3043445347401004E-5</v>
      </c>
      <c r="AS77">
        <f t="shared" si="36"/>
        <v>-1.4227533034253593E-4</v>
      </c>
      <c r="AT77">
        <f t="shared" si="36"/>
        <v>-9.3008710067613812E-5</v>
      </c>
      <c r="AU77">
        <f t="shared" si="23"/>
        <v>-3.0832748575755072E-4</v>
      </c>
      <c r="AW77">
        <v>74</v>
      </c>
      <c r="AX77">
        <f>IF(Z77&gt;0, (R77*SUMPRODUCT(K77:$K$98, X77:$X$98)-K77*$AZ$3)/Z77, 0)</f>
        <v>-2073920.2581150811</v>
      </c>
    </row>
    <row r="78" spans="5:50" x14ac:dyDescent="0.25">
      <c r="E78">
        <v>2078</v>
      </c>
      <c r="F78" s="5">
        <v>3.5571999999999999E-2</v>
      </c>
      <c r="G78"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5.2064612635768185E-4</v>
      </c>
      <c r="L78" s="2">
        <v>75</v>
      </c>
      <c r="M78" s="6">
        <v>0.569934367</v>
      </c>
      <c r="Q78" s="4">
        <f t="shared" si="48"/>
        <v>25</v>
      </c>
      <c r="R78">
        <f t="shared" si="27"/>
        <v>100000</v>
      </c>
      <c r="S78">
        <f t="shared" si="28"/>
        <v>-4408301.3093864853</v>
      </c>
      <c r="U78">
        <f t="shared" si="40"/>
        <v>0.569934367</v>
      </c>
      <c r="V78">
        <f t="shared" si="41"/>
        <v>0.01</v>
      </c>
      <c r="W78">
        <f t="shared" si="42"/>
        <v>9.8103823590736552E-7</v>
      </c>
      <c r="X78">
        <f t="shared" si="43"/>
        <v>5.5912740598466105E-7</v>
      </c>
      <c r="Y78">
        <f t="shared" si="44"/>
        <v>9.8103823590736553E-9</v>
      </c>
      <c r="Z78">
        <f t="shared" si="45"/>
        <v>4.1210044756363084E-7</v>
      </c>
      <c r="AB78">
        <f t="shared" si="46"/>
        <v>-2.0345950714337673</v>
      </c>
      <c r="AC78">
        <f t="shared" si="29"/>
        <v>-1.8166629425935104</v>
      </c>
      <c r="AE78">
        <f t="shared" si="30"/>
        <v>0</v>
      </c>
      <c r="AF78">
        <f t="shared" si="31"/>
        <v>0</v>
      </c>
      <c r="AG78">
        <f t="shared" si="31"/>
        <v>-1.0302511189090771E-5</v>
      </c>
      <c r="AH78">
        <f t="shared" si="32"/>
        <v>-5.5912740598466106E-2</v>
      </c>
      <c r="AI78">
        <f t="shared" si="33"/>
        <v>-5.5923043109655193E-2</v>
      </c>
      <c r="AJ78">
        <f t="shared" si="34"/>
        <v>-0.21793212884025692</v>
      </c>
      <c r="AK78">
        <f t="shared" si="49"/>
        <v>-0.14242165500036372</v>
      </c>
      <c r="AL78">
        <f t="shared" si="35"/>
        <v>-0.41627682695027579</v>
      </c>
      <c r="AN78">
        <f t="shared" si="36"/>
        <v>0</v>
      </c>
      <c r="AO78">
        <f t="shared" si="36"/>
        <v>0</v>
      </c>
      <c r="AP78">
        <f t="shared" si="36"/>
        <v>-5.3639625423567847E-9</v>
      </c>
      <c r="AQ78">
        <f t="shared" si="36"/>
        <v>-2.9110751806633272E-5</v>
      </c>
      <c r="AR78">
        <f t="shared" si="36"/>
        <v>-2.9116115769175629E-5</v>
      </c>
      <c r="AS78">
        <f t="shared" si="36"/>
        <v>-1.1346551868956301E-4</v>
      </c>
      <c r="AT78">
        <f t="shared" si="36"/>
        <v>-7.4151282985389545E-5</v>
      </c>
      <c r="AU78">
        <f t="shared" si="23"/>
        <v>-2.1673291744412815E-4</v>
      </c>
      <c r="AW78">
        <v>75</v>
      </c>
      <c r="AX78">
        <f>IF(Z78&gt;0, (R78*SUMPRODUCT(K78:$K$98, X78:$X$98)-K78*$AZ$3)/Z78, 0)</f>
        <v>-4408301.3093864853</v>
      </c>
    </row>
    <row r="79" spans="5:50" x14ac:dyDescent="0.25">
      <c r="E79">
        <v>2079</v>
      </c>
      <c r="F79" s="5">
        <v>3.5571999999999999E-2</v>
      </c>
      <c r="G79"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4.6486261281935876E-4</v>
      </c>
      <c r="L79" s="2">
        <v>76</v>
      </c>
      <c r="M79" s="6">
        <v>0.58483052300000005</v>
      </c>
      <c r="Q79" s="4">
        <f t="shared" si="48"/>
        <v>25</v>
      </c>
      <c r="R79">
        <f t="shared" si="27"/>
        <v>100000</v>
      </c>
      <c r="S79">
        <f t="shared" si="28"/>
        <v>-9714556.5789324138</v>
      </c>
      <c r="U79">
        <f t="shared" si="40"/>
        <v>0.58483052300000005</v>
      </c>
      <c r="V79">
        <f t="shared" si="41"/>
        <v>0.01</v>
      </c>
      <c r="W79">
        <f t="shared" si="42"/>
        <v>4.1210044756363084E-7</v>
      </c>
      <c r="X79">
        <f t="shared" si="43"/>
        <v>2.4100892027717233E-7</v>
      </c>
      <c r="Y79">
        <f t="shared" si="44"/>
        <v>4.1210044756363082E-9</v>
      </c>
      <c r="Z79">
        <f t="shared" si="45"/>
        <v>1.6697052281082219E-7</v>
      </c>
      <c r="AB79">
        <f t="shared" si="46"/>
        <v>-1.8166629425935104</v>
      </c>
      <c r="AC79">
        <f t="shared" si="29"/>
        <v>-1.6220445908596575</v>
      </c>
      <c r="AE79">
        <f t="shared" si="30"/>
        <v>0</v>
      </c>
      <c r="AF79">
        <f t="shared" si="31"/>
        <v>0</v>
      </c>
      <c r="AG79">
        <f t="shared" si="31"/>
        <v>-4.1742630702705551E-6</v>
      </c>
      <c r="AH79">
        <f t="shared" si="32"/>
        <v>-2.4100892027717234E-2</v>
      </c>
      <c r="AI79">
        <f t="shared" si="33"/>
        <v>-2.4105066290787503E-2</v>
      </c>
      <c r="AJ79">
        <f t="shared" si="34"/>
        <v>-0.19461835173385289</v>
      </c>
      <c r="AK79">
        <f t="shared" si="49"/>
        <v>-0.12716640598154574</v>
      </c>
      <c r="AL79">
        <f t="shared" si="35"/>
        <v>-0.34588982400618618</v>
      </c>
      <c r="AN79">
        <f t="shared" si="36"/>
        <v>0</v>
      </c>
      <c r="AO79">
        <f t="shared" si="36"/>
        <v>0</v>
      </c>
      <c r="AP79">
        <f t="shared" si="36"/>
        <v>-1.9404588374413289E-9</v>
      </c>
      <c r="AQ79">
        <f t="shared" si="36"/>
        <v>-1.1203603639281887E-5</v>
      </c>
      <c r="AR79">
        <f t="shared" si="36"/>
        <v>-1.1205544098119328E-5</v>
      </c>
      <c r="AS79">
        <f t="shared" si="36"/>
        <v>-9.0470795489595832E-5</v>
      </c>
      <c r="AT79">
        <f t="shared" si="36"/>
        <v>-5.9114907747428687E-5</v>
      </c>
      <c r="AU79">
        <f t="shared" si="23"/>
        <v>-1.6079124733514387E-4</v>
      </c>
      <c r="AW79">
        <v>76</v>
      </c>
      <c r="AX79">
        <f>IF(Z79&gt;0, (R79*SUMPRODUCT(K79:$K$98, X79:$X$98)-K79*$AZ$3)/Z79, 0)</f>
        <v>-9714556.5789324138</v>
      </c>
    </row>
    <row r="80" spans="5:50" x14ac:dyDescent="0.25">
      <c r="E80">
        <v>2080</v>
      </c>
      <c r="F80" s="5">
        <v>3.5571999999999999E-2</v>
      </c>
      <c r="G80">
        <v>7.0000000000000007E-2</v>
      </c>
      <c r="H80" s="5">
        <f t="shared" si="37"/>
        <v>0.12000000000000001</v>
      </c>
      <c r="I80" s="5">
        <f t="shared" si="38"/>
        <v>1.1200000000000001</v>
      </c>
      <c r="J80">
        <f t="shared" si="39"/>
        <v>0.89285714285714279</v>
      </c>
      <c r="K80">
        <f t="shared" si="47"/>
        <v>4.1505590430299886E-4</v>
      </c>
      <c r="L80" s="2">
        <v>77</v>
      </c>
      <c r="M80" s="6">
        <v>0.59948279800000004</v>
      </c>
      <c r="Q80" s="4">
        <f t="shared" si="48"/>
        <v>25</v>
      </c>
      <c r="R80">
        <f t="shared" si="27"/>
        <v>100000</v>
      </c>
      <c r="S80">
        <f t="shared" si="28"/>
        <v>-22210973.023967002</v>
      </c>
      <c r="U80">
        <f t="shared" si="40"/>
        <v>0.59948279800000004</v>
      </c>
      <c r="V80">
        <f t="shared" si="41"/>
        <v>0.01</v>
      </c>
      <c r="W80">
        <f t="shared" si="42"/>
        <v>1.6697052281082219E-7</v>
      </c>
      <c r="X80">
        <f t="shared" si="43"/>
        <v>1.0009595619815451E-7</v>
      </c>
      <c r="Y80">
        <f t="shared" si="44"/>
        <v>1.6697052281082219E-9</v>
      </c>
      <c r="Z80">
        <f t="shared" si="45"/>
        <v>6.5204861384559449E-8</v>
      </c>
      <c r="AB80">
        <f t="shared" si="46"/>
        <v>-1.6220445908596575</v>
      </c>
      <c r="AC80">
        <f t="shared" si="29"/>
        <v>-1.4482634172439575</v>
      </c>
      <c r="AE80">
        <f t="shared" si="30"/>
        <v>0</v>
      </c>
      <c r="AF80">
        <f t="shared" si="31"/>
        <v>0</v>
      </c>
      <c r="AG80">
        <f t="shared" si="31"/>
        <v>-1.6301215346139863E-6</v>
      </c>
      <c r="AH80">
        <f t="shared" si="32"/>
        <v>-1.0009595619815452E-2</v>
      </c>
      <c r="AI80">
        <f t="shared" si="33"/>
        <v>-1.0011225741350067E-2</v>
      </c>
      <c r="AJ80">
        <f t="shared" si="34"/>
        <v>-0.1737811736157</v>
      </c>
      <c r="AK80">
        <f t="shared" si="49"/>
        <v>-0.11354312136017604</v>
      </c>
      <c r="AL80">
        <f t="shared" si="35"/>
        <v>-0.29733552071722613</v>
      </c>
      <c r="AN80">
        <f t="shared" si="36"/>
        <v>0</v>
      </c>
      <c r="AO80">
        <f t="shared" si="36"/>
        <v>0</v>
      </c>
      <c r="AP80">
        <f t="shared" si="36"/>
        <v>-6.7659156767300032E-10</v>
      </c>
      <c r="AQ80">
        <f t="shared" si="36"/>
        <v>-4.1545417616898388E-6</v>
      </c>
      <c r="AR80">
        <f t="shared" si="36"/>
        <v>-4.155218353257512E-6</v>
      </c>
      <c r="AS80">
        <f t="shared" si="36"/>
        <v>-7.2128902165900807E-5</v>
      </c>
      <c r="AT80">
        <f t="shared" si="36"/>
        <v>-4.7126742913533015E-5</v>
      </c>
      <c r="AU80">
        <f t="shared" si="23"/>
        <v>-1.2341086343269135E-4</v>
      </c>
      <c r="AW80">
        <v>77</v>
      </c>
      <c r="AX80">
        <f>IF(Z80&gt;0, (R80*SUMPRODUCT(K80:$K$98, X80:$X$98)-K80*$AZ$3)/Z80, 0)</f>
        <v>-22210973.023967002</v>
      </c>
    </row>
    <row r="81" spans="5:50" x14ac:dyDescent="0.25">
      <c r="E81">
        <v>2081</v>
      </c>
      <c r="F81" s="5">
        <v>3.5571999999999999E-2</v>
      </c>
      <c r="G81">
        <v>7.0000000000000007E-2</v>
      </c>
      <c r="H81" s="5">
        <f t="shared" si="37"/>
        <v>0.12000000000000001</v>
      </c>
      <c r="I81" s="5">
        <f t="shared" si="38"/>
        <v>1.1200000000000001</v>
      </c>
      <c r="J81">
        <f t="shared" si="39"/>
        <v>0.89285714285714279</v>
      </c>
      <c r="K81">
        <f t="shared" si="47"/>
        <v>3.7058562884196325E-4</v>
      </c>
      <c r="L81" s="2">
        <v>78</v>
      </c>
      <c r="M81" s="6">
        <v>0.61448546299999995</v>
      </c>
      <c r="Q81" s="4">
        <f t="shared" si="48"/>
        <v>25</v>
      </c>
      <c r="R81">
        <f t="shared" si="27"/>
        <v>100000</v>
      </c>
      <c r="S81">
        <f t="shared" si="28"/>
        <v>-52810949.166538753</v>
      </c>
      <c r="U81">
        <f t="shared" si="40"/>
        <v>0.61448546299999995</v>
      </c>
      <c r="V81">
        <f t="shared" si="41"/>
        <v>0.01</v>
      </c>
      <c r="W81">
        <f t="shared" si="42"/>
        <v>6.5204861384559449E-8</v>
      </c>
      <c r="X81">
        <f t="shared" si="43"/>
        <v>4.0067439437741831E-8</v>
      </c>
      <c r="Y81">
        <f t="shared" si="44"/>
        <v>6.5204861384559446E-10</v>
      </c>
      <c r="Z81">
        <f t="shared" si="45"/>
        <v>2.4485373332972023E-8</v>
      </c>
      <c r="AB81">
        <f t="shared" si="46"/>
        <v>-1.4482634172439575</v>
      </c>
      <c r="AC81">
        <f t="shared" si="29"/>
        <v>-1.2930958064113092</v>
      </c>
      <c r="AE81">
        <f t="shared" si="30"/>
        <v>0</v>
      </c>
      <c r="AF81">
        <f t="shared" si="31"/>
        <v>0</v>
      </c>
      <c r="AG81">
        <f t="shared" si="31"/>
        <v>-6.121343333243006E-7</v>
      </c>
      <c r="AH81">
        <f t="shared" si="32"/>
        <v>-4.006743943774183E-3</v>
      </c>
      <c r="AI81">
        <f t="shared" si="33"/>
        <v>-4.0073560781075076E-3</v>
      </c>
      <c r="AJ81">
        <f t="shared" si="34"/>
        <v>-0.1551676108326483</v>
      </c>
      <c r="AK81">
        <f t="shared" si="49"/>
        <v>-0.10137843920707704</v>
      </c>
      <c r="AL81">
        <f t="shared" si="35"/>
        <v>-0.26055340611783284</v>
      </c>
      <c r="AN81">
        <f t="shared" si="36"/>
        <v>0</v>
      </c>
      <c r="AO81">
        <f t="shared" si="36"/>
        <v>0</v>
      </c>
      <c r="AP81">
        <f t="shared" si="36"/>
        <v>-2.2684818685074187E-10</v>
      </c>
      <c r="AQ81">
        <f t="shared" si="36"/>
        <v>-1.4848417240122834E-6</v>
      </c>
      <c r="AR81">
        <f t="shared" si="36"/>
        <v>-1.4850685721991342E-6</v>
      </c>
      <c r="AS81">
        <f t="shared" si="36"/>
        <v>-5.7502886636321999E-5</v>
      </c>
      <c r="AT81">
        <f t="shared" si="36"/>
        <v>-3.7569392644571383E-5</v>
      </c>
      <c r="AU81">
        <f t="shared" si="23"/>
        <v>-9.6557347853092512E-5</v>
      </c>
      <c r="AW81">
        <v>78</v>
      </c>
      <c r="AX81">
        <f>IF(Z81&gt;0, (R81*SUMPRODUCT(K81:$K$98, X81:$X$98)-K81*$AZ$3)/Z81, 0)</f>
        <v>-52810949.166538753</v>
      </c>
    </row>
    <row r="82" spans="5:50" x14ac:dyDescent="0.25">
      <c r="E82">
        <v>2082</v>
      </c>
      <c r="F82" s="5">
        <v>3.5571999999999999E-2</v>
      </c>
      <c r="G82">
        <v>7.0000000000000007E-2</v>
      </c>
      <c r="H82" s="5">
        <f t="shared" si="37"/>
        <v>0.12000000000000001</v>
      </c>
      <c r="I82" s="5">
        <f t="shared" si="38"/>
        <v>1.1200000000000001</v>
      </c>
      <c r="J82">
        <f t="shared" si="39"/>
        <v>0.89285714285714279</v>
      </c>
      <c r="K82">
        <f t="shared" si="47"/>
        <v>3.3088002575175287E-4</v>
      </c>
      <c r="L82" s="2">
        <v>79</v>
      </c>
      <c r="M82" s="6">
        <v>0.62975077099999999</v>
      </c>
      <c r="Q82" s="4">
        <f t="shared" si="48"/>
        <v>25</v>
      </c>
      <c r="R82">
        <f t="shared" si="27"/>
        <v>100000</v>
      </c>
      <c r="S82">
        <f t="shared" si="28"/>
        <v>-130889063.00403652</v>
      </c>
      <c r="U82">
        <f t="shared" si="40"/>
        <v>0.62975077099999999</v>
      </c>
      <c r="V82">
        <f t="shared" si="41"/>
        <v>0.01</v>
      </c>
      <c r="W82">
        <f t="shared" si="42"/>
        <v>2.4485373332972023E-8</v>
      </c>
      <c r="X82">
        <f t="shared" si="43"/>
        <v>1.5419682734661973E-8</v>
      </c>
      <c r="Y82">
        <f t="shared" si="44"/>
        <v>2.4485373332972023E-10</v>
      </c>
      <c r="Z82">
        <f t="shared" si="45"/>
        <v>8.8208368649803304E-9</v>
      </c>
      <c r="AB82">
        <f t="shared" si="46"/>
        <v>-1.2930958064113092</v>
      </c>
      <c r="AC82">
        <f t="shared" si="29"/>
        <v>-1.1545510721687384</v>
      </c>
      <c r="AE82">
        <f t="shared" si="30"/>
        <v>0</v>
      </c>
      <c r="AF82">
        <f t="shared" si="31"/>
        <v>0</v>
      </c>
      <c r="AG82">
        <f t="shared" si="31"/>
        <v>-2.2052092162450826E-7</v>
      </c>
      <c r="AH82">
        <f t="shared" si="32"/>
        <v>-1.5419682734661973E-3</v>
      </c>
      <c r="AI82">
        <f t="shared" si="33"/>
        <v>-1.5421887943878217E-3</v>
      </c>
      <c r="AJ82">
        <f t="shared" si="34"/>
        <v>-0.13854473424257074</v>
      </c>
      <c r="AK82">
        <f t="shared" si="49"/>
        <v>-9.0516706448791645E-2</v>
      </c>
      <c r="AL82">
        <f t="shared" si="35"/>
        <v>-0.23060362948575022</v>
      </c>
      <c r="AN82">
        <f t="shared" si="36"/>
        <v>0</v>
      </c>
      <c r="AO82">
        <f t="shared" si="36"/>
        <v>0</v>
      </c>
      <c r="AP82">
        <f t="shared" si="36"/>
        <v>-7.2965968225917572E-11</v>
      </c>
      <c r="AQ82">
        <f t="shared" si="36"/>
        <v>-5.1020650203288127E-7</v>
      </c>
      <c r="AR82">
        <f t="shared" si="36"/>
        <v>-5.1027946800110714E-7</v>
      </c>
      <c r="AS82">
        <f t="shared" si="36"/>
        <v>-4.5841685233951568E-5</v>
      </c>
      <c r="AT82">
        <f t="shared" si="36"/>
        <v>-2.9950170160740034E-5</v>
      </c>
      <c r="AU82">
        <f t="shared" si="23"/>
        <v>-7.6302134862692712E-5</v>
      </c>
      <c r="AW82">
        <v>79</v>
      </c>
      <c r="AX82">
        <f>IF(Z82&gt;0, (R82*SUMPRODUCT(K82:$K$98, X82:$X$98)-K82*$AZ$3)/Z82, 0)</f>
        <v>-130889063.00403652</v>
      </c>
    </row>
    <row r="83" spans="5:50" x14ac:dyDescent="0.25">
      <c r="E83">
        <v>2083</v>
      </c>
      <c r="F83" s="5">
        <v>3.5571999999999999E-2</v>
      </c>
      <c r="G83">
        <v>7.0000000000000007E-2</v>
      </c>
      <c r="H83" s="5">
        <f t="shared" si="37"/>
        <v>0.12000000000000001</v>
      </c>
      <c r="I83" s="5">
        <f t="shared" si="38"/>
        <v>1.1200000000000001</v>
      </c>
      <c r="J83">
        <f t="shared" si="39"/>
        <v>0.89285714285714279</v>
      </c>
      <c r="K83">
        <f t="shared" si="47"/>
        <v>2.9542859442120787E-4</v>
      </c>
      <c r="L83" s="2">
        <v>80</v>
      </c>
      <c r="M83" s="6">
        <v>0.64518007799999999</v>
      </c>
      <c r="Q83" s="4">
        <f t="shared" si="48"/>
        <v>25</v>
      </c>
      <c r="R83">
        <f t="shared" si="27"/>
        <v>100000</v>
      </c>
      <c r="S83">
        <f t="shared" si="28"/>
        <v>-338916855.02220303</v>
      </c>
      <c r="U83">
        <f t="shared" si="40"/>
        <v>0.64518007799999999</v>
      </c>
      <c r="V83">
        <f t="shared" si="41"/>
        <v>0.01</v>
      </c>
      <c r="W83">
        <f t="shared" si="42"/>
        <v>8.8208368649803304E-9</v>
      </c>
      <c r="X83">
        <f t="shared" si="43"/>
        <v>5.6910282165732851E-9</v>
      </c>
      <c r="Y83">
        <f t="shared" si="44"/>
        <v>8.820836864980331E-11</v>
      </c>
      <c r="Z83">
        <f t="shared" si="45"/>
        <v>3.0416002797572419E-9</v>
      </c>
      <c r="AB83">
        <f t="shared" si="46"/>
        <v>-1.1545510721687384</v>
      </c>
      <c r="AC83">
        <f t="shared" si="29"/>
        <v>-1.0308496010499772</v>
      </c>
      <c r="AE83">
        <f t="shared" si="30"/>
        <v>0</v>
      </c>
      <c r="AF83">
        <f t="shared" si="31"/>
        <v>0</v>
      </c>
      <c r="AG83">
        <f t="shared" si="31"/>
        <v>-7.6040006993931046E-8</v>
      </c>
      <c r="AH83">
        <f t="shared" si="32"/>
        <v>-5.6910282165732848E-4</v>
      </c>
      <c r="AI83">
        <f t="shared" si="33"/>
        <v>-5.691788616643224E-4</v>
      </c>
      <c r="AJ83">
        <f t="shared" si="34"/>
        <v>-0.12370147111876117</v>
      </c>
      <c r="AK83">
        <f t="shared" si="49"/>
        <v>-8.0818575051811697E-2</v>
      </c>
      <c r="AL83">
        <f t="shared" si="35"/>
        <v>-0.2050892250322372</v>
      </c>
      <c r="AN83">
        <f t="shared" si="36"/>
        <v>0</v>
      </c>
      <c r="AO83">
        <f t="shared" si="36"/>
        <v>0</v>
      </c>
      <c r="AP83">
        <f t="shared" si="36"/>
        <v>-2.2464392385995866E-11</v>
      </c>
      <c r="AQ83">
        <f t="shared" si="36"/>
        <v>-1.6812924668336789E-7</v>
      </c>
      <c r="AR83">
        <f t="shared" si="36"/>
        <v>-1.6815171107575388E-7</v>
      </c>
      <c r="AS83">
        <f t="shared" si="36"/>
        <v>-3.6544951740451255E-5</v>
      </c>
      <c r="AT83">
        <f t="shared" si="36"/>
        <v>-2.3876118030681626E-5</v>
      </c>
      <c r="AU83">
        <f t="shared" si="23"/>
        <v>-6.0589221482208637E-5</v>
      </c>
      <c r="AW83">
        <v>80</v>
      </c>
      <c r="AX83">
        <f>IF(Z83&gt;0, (R83*SUMPRODUCT(K83:$K$98, X83:$X$98)-K83*$AZ$3)/Z83, 0)</f>
        <v>-338916855.02220303</v>
      </c>
    </row>
    <row r="84" spans="5:50" x14ac:dyDescent="0.25">
      <c r="E84">
        <v>2084</v>
      </c>
      <c r="F84" s="5">
        <v>3.5571999999999999E-2</v>
      </c>
      <c r="G84">
        <v>7.0000000000000007E-2</v>
      </c>
      <c r="H84" s="5">
        <f t="shared" si="37"/>
        <v>0.12000000000000001</v>
      </c>
      <c r="I84" s="5">
        <f t="shared" si="38"/>
        <v>1.1200000000000001</v>
      </c>
      <c r="J84">
        <f t="shared" si="39"/>
        <v>0.89285714285714279</v>
      </c>
      <c r="K84">
        <f t="shared" si="47"/>
        <v>2.6377553073322132E-4</v>
      </c>
      <c r="L84" s="2">
        <v>81</v>
      </c>
      <c r="M84" s="6">
        <v>0.66067595400000001</v>
      </c>
      <c r="Q84" s="4">
        <f t="shared" si="48"/>
        <v>25</v>
      </c>
      <c r="R84">
        <f t="shared" si="27"/>
        <v>100000</v>
      </c>
      <c r="S84">
        <f t="shared" si="28"/>
        <v>-918865127.59055531</v>
      </c>
      <c r="U84">
        <f t="shared" si="40"/>
        <v>0.66067595400000001</v>
      </c>
      <c r="V84">
        <f t="shared" si="41"/>
        <v>0.01</v>
      </c>
      <c r="W84">
        <f t="shared" si="42"/>
        <v>3.0416002797572419E-9</v>
      </c>
      <c r="X84">
        <f t="shared" si="43"/>
        <v>2.0095121665152829E-9</v>
      </c>
      <c r="Y84">
        <f t="shared" si="44"/>
        <v>3.0416002797572422E-11</v>
      </c>
      <c r="Z84">
        <f t="shared" si="45"/>
        <v>1.0016721104443867E-9</v>
      </c>
      <c r="AB84">
        <f t="shared" si="46"/>
        <v>-1.0308496010499772</v>
      </c>
      <c r="AC84">
        <f t="shared" si="29"/>
        <v>-0.92040157156738212</v>
      </c>
      <c r="AE84">
        <f t="shared" si="30"/>
        <v>0</v>
      </c>
      <c r="AF84">
        <f t="shared" si="31"/>
        <v>0</v>
      </c>
      <c r="AG84">
        <f t="shared" si="31"/>
        <v>-2.5041802761109667E-8</v>
      </c>
      <c r="AH84">
        <f t="shared" si="32"/>
        <v>-2.0095121665152828E-4</v>
      </c>
      <c r="AI84">
        <f t="shared" si="33"/>
        <v>-2.0097625845428939E-4</v>
      </c>
      <c r="AJ84">
        <f t="shared" si="34"/>
        <v>-0.11044802948259513</v>
      </c>
      <c r="AK84">
        <f t="shared" si="49"/>
        <v>-7.2159472073498418E-2</v>
      </c>
      <c r="AL84">
        <f t="shared" si="35"/>
        <v>-0.18280847781454784</v>
      </c>
      <c r="AN84">
        <f t="shared" si="36"/>
        <v>0</v>
      </c>
      <c r="AO84">
        <f t="shared" si="36"/>
        <v>0</v>
      </c>
      <c r="AP84">
        <f t="shared" si="36"/>
        <v>-6.6054148138283496E-12</v>
      </c>
      <c r="AQ84">
        <f t="shared" si="36"/>
        <v>-5.3006013823743412E-8</v>
      </c>
      <c r="AR84">
        <f t="shared" si="36"/>
        <v>-5.3012619238557242E-8</v>
      </c>
      <c r="AS84">
        <f t="shared" si="36"/>
        <v>-2.9133487595210007E-5</v>
      </c>
      <c r="AT84">
        <f t="shared" si="36"/>
        <v>-1.9033903043616107E-5</v>
      </c>
      <c r="AU84">
        <f t="shared" si="23"/>
        <v>-4.8220403258064672E-5</v>
      </c>
      <c r="AW84">
        <v>81</v>
      </c>
      <c r="AX84">
        <f>IF(Z84&gt;0, (R84*SUMPRODUCT(K84:$K$98, X84:$X$98)-K84*$AZ$3)/Z84, 0)</f>
        <v>-918865127.59055531</v>
      </c>
    </row>
    <row r="85" spans="5:50" x14ac:dyDescent="0.25">
      <c r="E85">
        <v>2085</v>
      </c>
      <c r="F85" s="5">
        <v>3.5571999999999999E-2</v>
      </c>
      <c r="G85">
        <v>7.0000000000000007E-2</v>
      </c>
      <c r="H85" s="5">
        <f t="shared" si="37"/>
        <v>0.12000000000000001</v>
      </c>
      <c r="I85" s="5">
        <f t="shared" si="38"/>
        <v>1.1200000000000001</v>
      </c>
      <c r="J85">
        <f t="shared" si="39"/>
        <v>0.89285714285714279</v>
      </c>
      <c r="K85">
        <f t="shared" si="47"/>
        <v>2.3551386672609044E-4</v>
      </c>
      <c r="L85" s="2">
        <v>82</v>
      </c>
      <c r="M85" s="6">
        <v>0.67625413199999995</v>
      </c>
      <c r="Q85" s="4">
        <f t="shared" si="48"/>
        <v>25</v>
      </c>
      <c r="R85">
        <f t="shared" si="27"/>
        <v>100000</v>
      </c>
      <c r="S85">
        <f t="shared" si="28"/>
        <v>-2614904038.722261</v>
      </c>
      <c r="U85">
        <f t="shared" si="40"/>
        <v>0.67625413199999995</v>
      </c>
      <c r="V85">
        <f t="shared" si="41"/>
        <v>0.01</v>
      </c>
      <c r="W85">
        <f t="shared" si="42"/>
        <v>1.0016721104443867E-9</v>
      </c>
      <c r="X85">
        <f t="shared" si="43"/>
        <v>6.7738490359717677E-10</v>
      </c>
      <c r="Y85">
        <f t="shared" si="44"/>
        <v>1.0016721104443867E-11</v>
      </c>
      <c r="Z85">
        <f t="shared" si="45"/>
        <v>3.1427048574276604E-10</v>
      </c>
      <c r="AB85">
        <f t="shared" si="46"/>
        <v>-0.92040157156738212</v>
      </c>
      <c r="AC85">
        <f t="shared" si="29"/>
        <v>-0.82178716241996563</v>
      </c>
      <c r="AE85">
        <f t="shared" si="30"/>
        <v>0</v>
      </c>
      <c r="AF85">
        <f t="shared" si="31"/>
        <v>0</v>
      </c>
      <c r="AG85">
        <f t="shared" si="31"/>
        <v>-7.8567621435691504E-9</v>
      </c>
      <c r="AH85">
        <f t="shared" si="32"/>
        <v>-6.7738490359717682E-5</v>
      </c>
      <c r="AI85">
        <f t="shared" si="33"/>
        <v>-6.7746347121861255E-5</v>
      </c>
      <c r="AJ85">
        <f t="shared" si="34"/>
        <v>-9.8614409147416482E-2</v>
      </c>
      <c r="AK85">
        <f t="shared" si="49"/>
        <v>-6.4428110009716752E-2</v>
      </c>
      <c r="AL85">
        <f t="shared" si="35"/>
        <v>-0.16311026550425511</v>
      </c>
      <c r="AN85">
        <f t="shared" si="36"/>
        <v>0</v>
      </c>
      <c r="AO85">
        <f t="shared" si="36"/>
        <v>0</v>
      </c>
      <c r="AP85">
        <f t="shared" si="36"/>
        <v>-1.8503764323791377E-12</v>
      </c>
      <c r="AQ85">
        <f t="shared" si="36"/>
        <v>-1.5953353790805111E-8</v>
      </c>
      <c r="AR85">
        <f t="shared" si="36"/>
        <v>-1.5955204167237492E-8</v>
      </c>
      <c r="AS85">
        <f t="shared" si="36"/>
        <v>-2.32250608132168E-5</v>
      </c>
      <c r="AT85">
        <f t="shared" si="36"/>
        <v>-1.5173713314242324E-5</v>
      </c>
      <c r="AU85">
        <f t="shared" si="23"/>
        <v>-3.8414729331626365E-5</v>
      </c>
      <c r="AW85">
        <v>82</v>
      </c>
      <c r="AX85">
        <f>IF(Z85&gt;0, (R85*SUMPRODUCT(K85:$K$98, X85:$X$98)-K85*$AZ$3)/Z85, 0)</f>
        <v>-2614904038.722261</v>
      </c>
    </row>
    <row r="86" spans="5:50" x14ac:dyDescent="0.25">
      <c r="E86">
        <v>2086</v>
      </c>
      <c r="F86" s="5">
        <v>3.5571999999999999E-2</v>
      </c>
      <c r="G86">
        <v>7.0000000000000007E-2</v>
      </c>
      <c r="H86" s="5">
        <f t="shared" si="37"/>
        <v>0.12000000000000001</v>
      </c>
      <c r="I86" s="5">
        <f t="shared" si="38"/>
        <v>1.1200000000000001</v>
      </c>
      <c r="J86">
        <f t="shared" si="39"/>
        <v>0.89285714285714279</v>
      </c>
      <c r="K86">
        <f t="shared" si="47"/>
        <v>2.1028023814829503E-4</v>
      </c>
      <c r="L86" s="2">
        <v>83</v>
      </c>
      <c r="M86" s="6">
        <v>0.69194305599999995</v>
      </c>
      <c r="Q86" s="4">
        <f t="shared" si="48"/>
        <v>25</v>
      </c>
      <c r="R86">
        <f t="shared" si="27"/>
        <v>100000</v>
      </c>
      <c r="S86">
        <f t="shared" si="28"/>
        <v>-7833187043.8035698</v>
      </c>
      <c r="U86">
        <f t="shared" si="40"/>
        <v>0.69194305599999995</v>
      </c>
      <c r="V86">
        <f t="shared" si="41"/>
        <v>0.01</v>
      </c>
      <c r="W86">
        <f t="shared" si="42"/>
        <v>3.1427048574276604E-10</v>
      </c>
      <c r="X86">
        <f t="shared" si="43"/>
        <v>2.1745728031545393E-10</v>
      </c>
      <c r="Y86">
        <f t="shared" si="44"/>
        <v>3.1427048574276605E-12</v>
      </c>
      <c r="Z86">
        <f t="shared" si="45"/>
        <v>9.3670500569884444E-11</v>
      </c>
      <c r="AB86">
        <f t="shared" si="46"/>
        <v>-0.82178716241996563</v>
      </c>
      <c r="AC86">
        <f t="shared" si="29"/>
        <v>-0.73373855145061373</v>
      </c>
      <c r="AE86">
        <f t="shared" si="30"/>
        <v>0</v>
      </c>
      <c r="AF86">
        <f t="shared" si="31"/>
        <v>0</v>
      </c>
      <c r="AG86">
        <f t="shared" si="31"/>
        <v>-2.3417625142471111E-9</v>
      </c>
      <c r="AH86">
        <f t="shared" si="32"/>
        <v>-2.1745728031545395E-5</v>
      </c>
      <c r="AI86">
        <f t="shared" si="33"/>
        <v>-2.1748069794059644E-5</v>
      </c>
      <c r="AJ86">
        <f t="shared" si="34"/>
        <v>-8.8048610969351904E-2</v>
      </c>
      <c r="AK86">
        <f t="shared" si="49"/>
        <v>-5.7525101369397598E-2</v>
      </c>
      <c r="AL86">
        <f t="shared" si="35"/>
        <v>-0.14559546040854357</v>
      </c>
      <c r="AN86">
        <f t="shared" si="36"/>
        <v>0</v>
      </c>
      <c r="AO86">
        <f t="shared" si="36"/>
        <v>0</v>
      </c>
      <c r="AP86">
        <f t="shared" si="36"/>
        <v>-4.9242637918263269E-13</v>
      </c>
      <c r="AQ86">
        <f t="shared" si="36"/>
        <v>-4.5726968691814209E-9</v>
      </c>
      <c r="AR86">
        <f t="shared" si="36"/>
        <v>-4.5731892955606033E-9</v>
      </c>
      <c r="AS86">
        <f t="shared" si="36"/>
        <v>-1.85148828832619E-5</v>
      </c>
      <c r="AT86">
        <f t="shared" si="36"/>
        <v>-1.2096392015461739E-5</v>
      </c>
      <c r="AU86">
        <f t="shared" si="23"/>
        <v>-3.0615848088019202E-5</v>
      </c>
      <c r="AW86">
        <v>83</v>
      </c>
      <c r="AX86">
        <f>IF(Z86&gt;0, (R86*SUMPRODUCT(K86:$K$98, X86:$X$98)-K86*$AZ$3)/Z86, 0)</f>
        <v>-7833187043.8035698</v>
      </c>
    </row>
    <row r="87" spans="5:50" x14ac:dyDescent="0.25">
      <c r="E87">
        <v>2087</v>
      </c>
      <c r="F87" s="5">
        <v>3.5571999999999999E-2</v>
      </c>
      <c r="G87">
        <v>7.0000000000000007E-2</v>
      </c>
      <c r="H87" s="5">
        <f t="shared" si="37"/>
        <v>0.12000000000000001</v>
      </c>
      <c r="I87" s="5">
        <f t="shared" si="38"/>
        <v>1.1200000000000001</v>
      </c>
      <c r="J87">
        <f t="shared" si="39"/>
        <v>0.89285714285714279</v>
      </c>
      <c r="K87">
        <f t="shared" si="47"/>
        <v>1.8775021263240627E-4</v>
      </c>
      <c r="L87" s="2">
        <v>84</v>
      </c>
      <c r="M87" s="6">
        <v>0.70765376499999999</v>
      </c>
      <c r="Q87" s="4">
        <f t="shared" si="48"/>
        <v>25</v>
      </c>
      <c r="R87">
        <f t="shared" si="27"/>
        <v>100000</v>
      </c>
      <c r="S87">
        <f t="shared" si="28"/>
        <v>-24770711198.174805</v>
      </c>
      <c r="U87">
        <f t="shared" si="40"/>
        <v>0.70765376499999999</v>
      </c>
      <c r="V87">
        <f t="shared" si="41"/>
        <v>0.01</v>
      </c>
      <c r="W87">
        <f t="shared" si="42"/>
        <v>9.3670500569884444E-11</v>
      </c>
      <c r="X87">
        <f t="shared" si="43"/>
        <v>6.6286282397713373E-11</v>
      </c>
      <c r="Y87">
        <f t="shared" si="44"/>
        <v>9.3670500569884437E-13</v>
      </c>
      <c r="Z87">
        <f t="shared" si="45"/>
        <v>2.6447513166472226E-11</v>
      </c>
      <c r="AB87">
        <f t="shared" si="46"/>
        <v>-0.73373855145061373</v>
      </c>
      <c r="AC87">
        <f t="shared" si="29"/>
        <v>-0.65512371055660912</v>
      </c>
      <c r="AE87">
        <f t="shared" si="30"/>
        <v>0</v>
      </c>
      <c r="AF87">
        <f t="shared" si="31"/>
        <v>0</v>
      </c>
      <c r="AG87">
        <f t="shared" si="31"/>
        <v>-6.611878291618057E-10</v>
      </c>
      <c r="AH87">
        <f t="shared" si="32"/>
        <v>-6.628628239771337E-6</v>
      </c>
      <c r="AI87">
        <f t="shared" si="33"/>
        <v>-6.629289427600499E-6</v>
      </c>
      <c r="AJ87">
        <f t="shared" si="34"/>
        <v>-7.8614840894004612E-2</v>
      </c>
      <c r="AK87">
        <f t="shared" si="49"/>
        <v>-5.1361698601542966E-2</v>
      </c>
      <c r="AL87">
        <f t="shared" si="35"/>
        <v>-0.12998316878497518</v>
      </c>
      <c r="AN87">
        <f t="shared" si="36"/>
        <v>0</v>
      </c>
      <c r="AO87">
        <f t="shared" si="36"/>
        <v>0</v>
      </c>
      <c r="AP87">
        <f t="shared" si="36"/>
        <v>-1.2413815551508813E-13</v>
      </c>
      <c r="AQ87">
        <f t="shared" si="36"/>
        <v>-1.2445263614782414E-9</v>
      </c>
      <c r="AR87">
        <f t="shared" si="36"/>
        <v>-1.2446504996337565E-9</v>
      </c>
      <c r="AS87">
        <f t="shared" si="36"/>
        <v>-1.4759953093912153E-5</v>
      </c>
      <c r="AT87">
        <f t="shared" si="36"/>
        <v>-9.6431698336012558E-6</v>
      </c>
      <c r="AU87">
        <f t="shared" si="23"/>
        <v>-2.4404367578013043E-5</v>
      </c>
      <c r="AW87">
        <v>84</v>
      </c>
      <c r="AX87">
        <f>IF(Z87&gt;0, (R87*SUMPRODUCT(K87:$K$98, X87:$X$98)-K87*$AZ$3)/Z87, 0)</f>
        <v>-24770711198.174805</v>
      </c>
    </row>
    <row r="88" spans="5:50" x14ac:dyDescent="0.25">
      <c r="E88">
        <v>2088</v>
      </c>
      <c r="F88" s="5">
        <v>3.5571999999999999E-2</v>
      </c>
      <c r="G88">
        <v>7.0000000000000007E-2</v>
      </c>
      <c r="H88" s="5">
        <f t="shared" si="37"/>
        <v>0.12000000000000001</v>
      </c>
      <c r="I88" s="5">
        <f t="shared" si="38"/>
        <v>1.1200000000000001</v>
      </c>
      <c r="J88">
        <f t="shared" si="39"/>
        <v>0.89285714285714279</v>
      </c>
      <c r="K88">
        <f t="shared" si="47"/>
        <v>1.6763411842179131E-4</v>
      </c>
      <c r="L88" s="2">
        <v>85</v>
      </c>
      <c r="M88" s="6">
        <v>0.72329488099999995</v>
      </c>
      <c r="Q88" s="4">
        <f t="shared" si="48"/>
        <v>25</v>
      </c>
      <c r="R88">
        <f t="shared" si="27"/>
        <v>100000</v>
      </c>
      <c r="S88">
        <f t="shared" si="28"/>
        <v>-82925691678.416656</v>
      </c>
      <c r="U88">
        <f t="shared" si="40"/>
        <v>0.72329488099999995</v>
      </c>
      <c r="V88">
        <f t="shared" si="41"/>
        <v>0.01</v>
      </c>
      <c r="W88">
        <f t="shared" si="42"/>
        <v>2.6447513166472226E-11</v>
      </c>
      <c r="X88">
        <f t="shared" si="43"/>
        <v>1.9129350888489461E-11</v>
      </c>
      <c r="Y88">
        <f t="shared" si="44"/>
        <v>2.6447513166472229E-13</v>
      </c>
      <c r="Z88">
        <f t="shared" si="45"/>
        <v>7.053687146318043E-12</v>
      </c>
      <c r="AB88">
        <f t="shared" si="46"/>
        <v>-0.65512371055660912</v>
      </c>
      <c r="AC88">
        <f t="shared" si="29"/>
        <v>-0.58493188549158071</v>
      </c>
      <c r="AE88">
        <f t="shared" si="30"/>
        <v>0</v>
      </c>
      <c r="AF88">
        <f t="shared" si="31"/>
        <v>0</v>
      </c>
      <c r="AG88">
        <f t="shared" si="31"/>
        <v>-1.7634217865795108E-10</v>
      </c>
      <c r="AH88">
        <f t="shared" si="32"/>
        <v>-1.9129350888489461E-6</v>
      </c>
      <c r="AI88">
        <f t="shared" si="33"/>
        <v>-1.913111431027604E-6</v>
      </c>
      <c r="AJ88">
        <f t="shared" si="34"/>
        <v>-7.0191825065028413E-2</v>
      </c>
      <c r="AK88">
        <f t="shared" si="49"/>
        <v>-4.5858659738962644E-2</v>
      </c>
      <c r="AL88">
        <f t="shared" si="35"/>
        <v>-0.11605239791542207</v>
      </c>
      <c r="AN88">
        <f t="shared" si="36"/>
        <v>0</v>
      </c>
      <c r="AO88">
        <f t="shared" si="36"/>
        <v>0</v>
      </c>
      <c r="AP88">
        <f t="shared" si="36"/>
        <v>-2.9560965659903654E-14</v>
      </c>
      <c r="AQ88">
        <f t="shared" si="36"/>
        <v>-3.2067318721730412E-10</v>
      </c>
      <c r="AR88">
        <f t="shared" si="36"/>
        <v>-3.2070274818296397E-10</v>
      </c>
      <c r="AS88">
        <f t="shared" si="36"/>
        <v>-1.1766544715192632E-5</v>
      </c>
      <c r="AT88">
        <f t="shared" si="36"/>
        <v>-7.6874759973458966E-6</v>
      </c>
      <c r="AU88">
        <f t="shared" si="23"/>
        <v>-1.9454341415286712E-5</v>
      </c>
      <c r="AW88">
        <v>85</v>
      </c>
      <c r="AX88">
        <f>IF(Z88&gt;0, (R88*SUMPRODUCT(K88:$K$98, X88:$X$98)-K88*$AZ$3)/Z88, 0)</f>
        <v>-82925691678.416656</v>
      </c>
    </row>
    <row r="89" spans="5:50" x14ac:dyDescent="0.25">
      <c r="E89">
        <v>2089</v>
      </c>
      <c r="F89" s="5">
        <v>3.5571999999999999E-2</v>
      </c>
      <c r="G89">
        <v>7.0000000000000007E-2</v>
      </c>
      <c r="H89" s="5">
        <f t="shared" si="37"/>
        <v>0.12000000000000001</v>
      </c>
      <c r="I89" s="5">
        <f t="shared" si="38"/>
        <v>1.1200000000000001</v>
      </c>
      <c r="J89">
        <f t="shared" si="39"/>
        <v>0.89285714285714279</v>
      </c>
      <c r="K89">
        <f t="shared" si="47"/>
        <v>1.4967332001945651E-4</v>
      </c>
      <c r="L89" s="2">
        <v>86</v>
      </c>
      <c r="M89" s="6">
        <v>0.74145409100000004</v>
      </c>
      <c r="Q89" s="4">
        <f t="shared" si="48"/>
        <v>25</v>
      </c>
      <c r="R89">
        <f t="shared" si="27"/>
        <v>100000</v>
      </c>
      <c r="S89">
        <f t="shared" si="28"/>
        <v>-297895855451.41553</v>
      </c>
      <c r="U89">
        <f t="shared" si="40"/>
        <v>0.74145409100000004</v>
      </c>
      <c r="V89">
        <f t="shared" si="41"/>
        <v>0.01</v>
      </c>
      <c r="W89">
        <f t="shared" si="42"/>
        <v>7.053687146318043E-12</v>
      </c>
      <c r="X89">
        <f t="shared" si="43"/>
        <v>5.2299851912716286E-12</v>
      </c>
      <c r="Y89">
        <f t="shared" si="44"/>
        <v>7.0536871463180435E-14</v>
      </c>
      <c r="Z89">
        <f t="shared" si="45"/>
        <v>1.7531650835832338E-12</v>
      </c>
      <c r="AB89">
        <f t="shared" si="46"/>
        <v>-0.58493188549158071</v>
      </c>
      <c r="AC89">
        <f t="shared" si="29"/>
        <v>-0.52226061232157983</v>
      </c>
      <c r="AE89">
        <f t="shared" si="30"/>
        <v>0</v>
      </c>
      <c r="AF89">
        <f t="shared" si="31"/>
        <v>0</v>
      </c>
      <c r="AG89">
        <f t="shared" si="31"/>
        <v>-4.3829127089580848E-11</v>
      </c>
      <c r="AH89">
        <f t="shared" si="32"/>
        <v>-5.2299851912716287E-7</v>
      </c>
      <c r="AI89">
        <f t="shared" si="33"/>
        <v>-5.230423482542525E-7</v>
      </c>
      <c r="AJ89">
        <f t="shared" si="34"/>
        <v>-6.2671273170000874E-2</v>
      </c>
      <c r="AK89">
        <f t="shared" si="49"/>
        <v>-4.0945231984410656E-2</v>
      </c>
      <c r="AL89">
        <f t="shared" si="35"/>
        <v>-0.10361702819675978</v>
      </c>
      <c r="AN89">
        <f t="shared" si="36"/>
        <v>0</v>
      </c>
      <c r="AO89">
        <f t="shared" si="36"/>
        <v>0</v>
      </c>
      <c r="AP89">
        <f t="shared" si="36"/>
        <v>-6.5600509650522648E-15</v>
      </c>
      <c r="AQ89">
        <f t="shared" si="36"/>
        <v>-7.8278924723021693E-11</v>
      </c>
      <c r="AR89">
        <f t="shared" si="36"/>
        <v>-7.8285484773986759E-11</v>
      </c>
      <c r="AS89">
        <f t="shared" si="36"/>
        <v>-9.3802175252003194E-6</v>
      </c>
      <c r="AT89">
        <f t="shared" si="36"/>
        <v>-6.1284088100735826E-6</v>
      </c>
      <c r="AU89">
        <f t="shared" si="23"/>
        <v>-1.5508704620758674E-5</v>
      </c>
      <c r="AW89">
        <v>86</v>
      </c>
      <c r="AX89">
        <f>IF(Z89&gt;0, (R89*SUMPRODUCT(K89:$K$98, X89:$X$98)-K89*$AZ$3)/Z89, 0)</f>
        <v>-297895855451.41553</v>
      </c>
    </row>
    <row r="90" spans="5:50" x14ac:dyDescent="0.25">
      <c r="E90">
        <v>2090</v>
      </c>
      <c r="F90" s="5">
        <v>3.5571999999999999E-2</v>
      </c>
      <c r="G90">
        <v>7.0000000000000007E-2</v>
      </c>
      <c r="H90" s="5">
        <f t="shared" si="37"/>
        <v>0.12000000000000001</v>
      </c>
      <c r="I90" s="5">
        <f t="shared" si="38"/>
        <v>1.1200000000000001</v>
      </c>
      <c r="J90">
        <f t="shared" si="39"/>
        <v>0.89285714285714279</v>
      </c>
      <c r="K90">
        <f t="shared" si="47"/>
        <v>1.3363689287451474E-4</v>
      </c>
      <c r="L90" s="2">
        <v>87</v>
      </c>
      <c r="M90">
        <v>0.75951466000000001</v>
      </c>
      <c r="Q90" s="4">
        <f t="shared" si="48"/>
        <v>25</v>
      </c>
      <c r="R90">
        <f t="shared" si="27"/>
        <v>100000</v>
      </c>
      <c r="S90">
        <f t="shared" si="28"/>
        <v>-1153992884778.8369</v>
      </c>
      <c r="U90">
        <f t="shared" si="40"/>
        <v>0.75951466000000001</v>
      </c>
      <c r="V90">
        <f t="shared" si="41"/>
        <v>0.01</v>
      </c>
      <c r="W90">
        <f t="shared" si="42"/>
        <v>1.7531650835832338E-12</v>
      </c>
      <c r="X90">
        <f t="shared" si="43"/>
        <v>1.3315545823815915E-12</v>
      </c>
      <c r="Y90">
        <f t="shared" si="44"/>
        <v>1.7531650835832339E-14</v>
      </c>
      <c r="Z90">
        <f t="shared" si="45"/>
        <v>4.0407885036581E-13</v>
      </c>
      <c r="AB90">
        <f t="shared" si="46"/>
        <v>-0.52226061232157983</v>
      </c>
      <c r="AC90">
        <f t="shared" si="29"/>
        <v>-0.46630411821175705</v>
      </c>
      <c r="AE90">
        <f t="shared" si="30"/>
        <v>0</v>
      </c>
      <c r="AF90">
        <f t="shared" si="31"/>
        <v>0</v>
      </c>
      <c r="AG90">
        <f t="shared" si="31"/>
        <v>-1.0101971259145251E-11</v>
      </c>
      <c r="AH90">
        <f t="shared" si="32"/>
        <v>-1.3315545823815914E-7</v>
      </c>
      <c r="AI90">
        <f t="shared" si="33"/>
        <v>-1.3316556020941829E-7</v>
      </c>
      <c r="AJ90">
        <f t="shared" si="34"/>
        <v>-5.5956494109822785E-2</v>
      </c>
      <c r="AK90">
        <f t="shared" si="49"/>
        <v>-3.6558242862510588E-2</v>
      </c>
      <c r="AL90">
        <f t="shared" si="35"/>
        <v>-9.2514870137893584E-2</v>
      </c>
      <c r="AN90">
        <f t="shared" si="36"/>
        <v>0</v>
      </c>
      <c r="AO90">
        <f t="shared" si="36"/>
        <v>0</v>
      </c>
      <c r="AP90">
        <f t="shared" si="36"/>
        <v>-1.3499960509798206E-15</v>
      </c>
      <c r="AQ90">
        <f t="shared" si="36"/>
        <v>-1.7794481708229794E-11</v>
      </c>
      <c r="AR90">
        <f t="shared" si="36"/>
        <v>-1.7795831704280776E-11</v>
      </c>
      <c r="AS90">
        <f t="shared" si="36"/>
        <v>-7.4778520089878026E-6</v>
      </c>
      <c r="AT90">
        <f t="shared" si="36"/>
        <v>-4.8855299850978203E-6</v>
      </c>
      <c r="AU90">
        <f t="shared" si="23"/>
        <v>-1.2363399789917327E-5</v>
      </c>
      <c r="AW90">
        <v>87</v>
      </c>
      <c r="AX90">
        <f>IF(Z90&gt;0, (R90*SUMPRODUCT(K90:$K$98, X90:$X$98)-K90*$AZ$3)/Z90, 0)</f>
        <v>-1153992884778.8369</v>
      </c>
    </row>
    <row r="91" spans="5:50" x14ac:dyDescent="0.25">
      <c r="E91">
        <v>2091</v>
      </c>
      <c r="F91" s="5">
        <v>3.5571999999999999E-2</v>
      </c>
      <c r="G91">
        <v>7.0000000000000007E-2</v>
      </c>
      <c r="H91" s="5">
        <f t="shared" si="37"/>
        <v>0.12000000000000001</v>
      </c>
      <c r="I91" s="5">
        <f t="shared" si="38"/>
        <v>1.1200000000000001</v>
      </c>
      <c r="J91">
        <f t="shared" si="39"/>
        <v>0.89285714285714279</v>
      </c>
      <c r="K91">
        <f t="shared" si="47"/>
        <v>1.1931865435224529E-4</v>
      </c>
      <c r="L91" s="2">
        <v>88</v>
      </c>
      <c r="M91">
        <v>0.77745419500000001</v>
      </c>
      <c r="Q91" s="4">
        <f t="shared" si="48"/>
        <v>25</v>
      </c>
      <c r="R91">
        <f t="shared" si="27"/>
        <v>100000</v>
      </c>
      <c r="S91">
        <f t="shared" si="28"/>
        <v>-4847664671712.5078</v>
      </c>
      <c r="U91">
        <f t="shared" si="40"/>
        <v>0.77745419500000001</v>
      </c>
      <c r="V91">
        <f t="shared" si="41"/>
        <v>0.01</v>
      </c>
      <c r="W91">
        <f t="shared" si="42"/>
        <v>4.0407885036581E-13</v>
      </c>
      <c r="X91">
        <f t="shared" si="43"/>
        <v>3.1415279732767628E-13</v>
      </c>
      <c r="Y91">
        <f t="shared" si="44"/>
        <v>4.0407885036580997E-15</v>
      </c>
      <c r="Z91">
        <f t="shared" si="45"/>
        <v>8.5885264534475611E-14</v>
      </c>
      <c r="AB91">
        <f t="shared" si="46"/>
        <v>-0.46630411821175705</v>
      </c>
      <c r="AC91">
        <f t="shared" si="29"/>
        <v>-0.41634296270446058</v>
      </c>
      <c r="AE91">
        <f t="shared" si="30"/>
        <v>0</v>
      </c>
      <c r="AF91">
        <f t="shared" si="31"/>
        <v>0</v>
      </c>
      <c r="AG91">
        <f t="shared" si="31"/>
        <v>-2.1471316133618904E-12</v>
      </c>
      <c r="AH91">
        <f t="shared" si="32"/>
        <v>-3.1415279732767627E-8</v>
      </c>
      <c r="AI91">
        <f t="shared" si="33"/>
        <v>-3.1417426864380989E-8</v>
      </c>
      <c r="AJ91">
        <f t="shared" si="34"/>
        <v>-4.9961155507296462E-2</v>
      </c>
      <c r="AK91">
        <f t="shared" si="49"/>
        <v>-3.2641288274822995E-2</v>
      </c>
      <c r="AL91">
        <f t="shared" si="35"/>
        <v>-8.2602475199546319E-2</v>
      </c>
      <c r="AN91">
        <f t="shared" si="36"/>
        <v>0</v>
      </c>
      <c r="AO91">
        <f t="shared" si="36"/>
        <v>0</v>
      </c>
      <c r="AP91">
        <f t="shared" si="36"/>
        <v>-2.5619285482350618E-16</v>
      </c>
      <c r="AQ91">
        <f t="shared" si="36"/>
        <v>-3.748428903813197E-12</v>
      </c>
      <c r="AR91">
        <f t="shared" si="36"/>
        <v>-3.7486850966680206E-12</v>
      </c>
      <c r="AS91">
        <f t="shared" si="36"/>
        <v>-5.9612978450138826E-6</v>
      </c>
      <c r="AT91">
        <f t="shared" si="36"/>
        <v>-3.8947145932756017E-6</v>
      </c>
      <c r="AU91">
        <f t="shared" si="23"/>
        <v>-9.8560161869745819E-6</v>
      </c>
      <c r="AW91">
        <v>88</v>
      </c>
      <c r="AX91">
        <f>IF(Z91&gt;0, (R91*SUMPRODUCT(K91:$K$98, X91:$X$98)-K91*$AZ$3)/Z91, 0)</f>
        <v>-4847664671712.5078</v>
      </c>
    </row>
    <row r="92" spans="5:50" x14ac:dyDescent="0.25">
      <c r="E92">
        <v>2092</v>
      </c>
      <c r="F92" s="5">
        <v>3.5571999999999999E-2</v>
      </c>
      <c r="G92">
        <v>7.0000000000000007E-2</v>
      </c>
      <c r="H92" s="5">
        <f t="shared" si="37"/>
        <v>0.12000000000000001</v>
      </c>
      <c r="I92" s="5">
        <f t="shared" si="38"/>
        <v>1.1200000000000001</v>
      </c>
      <c r="J92">
        <f t="shared" si="39"/>
        <v>0.89285714285714279</v>
      </c>
      <c r="K92">
        <f t="shared" si="47"/>
        <v>1.0653451281450472E-4</v>
      </c>
      <c r="L92" s="2">
        <v>89</v>
      </c>
      <c r="M92">
        <v>0.79525030600000002</v>
      </c>
      <c r="Q92" s="4">
        <f t="shared" si="48"/>
        <v>25</v>
      </c>
      <c r="R92">
        <f t="shared" si="27"/>
        <v>100000</v>
      </c>
      <c r="S92">
        <f t="shared" si="28"/>
        <v>-22224795014838.934</v>
      </c>
      <c r="U92">
        <f t="shared" si="40"/>
        <v>0.79525030600000002</v>
      </c>
      <c r="V92">
        <f t="shared" si="41"/>
        <v>0.01</v>
      </c>
      <c r="W92">
        <f t="shared" si="42"/>
        <v>8.5885264534475611E-14</v>
      </c>
      <c r="X92">
        <f t="shared" si="43"/>
        <v>6.8300282901932677E-14</v>
      </c>
      <c r="Y92">
        <f t="shared" si="44"/>
        <v>8.5885264534475614E-16</v>
      </c>
      <c r="Z92">
        <f t="shared" si="45"/>
        <v>1.6726128987198177E-14</v>
      </c>
      <c r="AB92">
        <f t="shared" si="46"/>
        <v>-0.41634296270446058</v>
      </c>
      <c r="AC92">
        <f t="shared" si="29"/>
        <v>-0.37173478813223504</v>
      </c>
      <c r="AE92">
        <f t="shared" si="30"/>
        <v>0</v>
      </c>
      <c r="AF92">
        <f t="shared" si="31"/>
        <v>0</v>
      </c>
      <c r="AG92">
        <f t="shared" si="31"/>
        <v>-4.1815322467995444E-13</v>
      </c>
      <c r="AH92">
        <f t="shared" si="32"/>
        <v>-6.8300282901932673E-9</v>
      </c>
      <c r="AI92">
        <f t="shared" si="33"/>
        <v>-6.8304464434179475E-9</v>
      </c>
      <c r="AJ92">
        <f t="shared" si="34"/>
        <v>-4.4608174572225545E-2</v>
      </c>
      <c r="AK92">
        <f t="shared" si="49"/>
        <v>-2.9144007389312245E-2</v>
      </c>
      <c r="AL92">
        <f t="shared" si="35"/>
        <v>-7.3752188791984238E-2</v>
      </c>
      <c r="AN92">
        <f t="shared" si="36"/>
        <v>0</v>
      </c>
      <c r="AO92">
        <f t="shared" si="36"/>
        <v>0</v>
      </c>
      <c r="AP92">
        <f t="shared" si="36"/>
        <v>-4.4547750073093081E-17</v>
      </c>
      <c r="AQ92">
        <f t="shared" si="36"/>
        <v>-7.2763373640502445E-13</v>
      </c>
      <c r="AR92">
        <f t="shared" si="36"/>
        <v>-7.2767828415509749E-13</v>
      </c>
      <c r="AS92">
        <f t="shared" si="36"/>
        <v>-4.7523101455964256E-6</v>
      </c>
      <c r="AT92">
        <f t="shared" si="36"/>
        <v>-3.1048426286827055E-6</v>
      </c>
      <c r="AU92">
        <f t="shared" si="23"/>
        <v>-7.8571535019574163E-6</v>
      </c>
      <c r="AW92">
        <v>89</v>
      </c>
      <c r="AX92">
        <f>IF(Z92&gt;0, (R92*SUMPRODUCT(K92:$K$98, X92:$X$98)-K92*$AZ$3)/Z92, 0)</f>
        <v>-22224795014838.934</v>
      </c>
    </row>
    <row r="93" spans="5:50" x14ac:dyDescent="0.25">
      <c r="E93">
        <v>2093</v>
      </c>
      <c r="F93" s="5">
        <v>3.5571999999999999E-2</v>
      </c>
      <c r="G93">
        <v>7.0000000000000007E-2</v>
      </c>
      <c r="H93" s="5">
        <f t="shared" si="37"/>
        <v>0.12000000000000001</v>
      </c>
      <c r="I93" s="5">
        <f t="shared" si="38"/>
        <v>1.1200000000000001</v>
      </c>
      <c r="J93">
        <f t="shared" si="39"/>
        <v>0.89285714285714279</v>
      </c>
      <c r="K93">
        <f t="shared" si="47"/>
        <v>9.512010072723635E-5</v>
      </c>
      <c r="L93" s="2">
        <v>90</v>
      </c>
      <c r="M93">
        <v>0.81288120699999999</v>
      </c>
      <c r="Q93" s="4">
        <f t="shared" si="48"/>
        <v>25</v>
      </c>
      <c r="R93">
        <f t="shared" si="27"/>
        <v>100000</v>
      </c>
      <c r="S93">
        <f t="shared" si="28"/>
        <v>-112035355715034.81</v>
      </c>
      <c r="U93">
        <f t="shared" si="40"/>
        <v>0.81288120699999999</v>
      </c>
      <c r="V93">
        <f t="shared" si="41"/>
        <v>0.01</v>
      </c>
      <c r="W93">
        <f t="shared" si="42"/>
        <v>1.6726128987198177E-14</v>
      </c>
      <c r="X93">
        <f t="shared" si="43"/>
        <v>1.3596355919551342E-14</v>
      </c>
      <c r="Y93">
        <f t="shared" si="44"/>
        <v>1.6726128987198177E-16</v>
      </c>
      <c r="Z93">
        <f t="shared" si="45"/>
        <v>2.9625117777748539E-15</v>
      </c>
      <c r="AB93">
        <f t="shared" si="46"/>
        <v>-0.37173478813223504</v>
      </c>
      <c r="AC93">
        <f t="shared" si="29"/>
        <v>-0.33190606083298591</v>
      </c>
      <c r="AE93">
        <f t="shared" si="30"/>
        <v>0</v>
      </c>
      <c r="AF93">
        <f t="shared" si="31"/>
        <v>0</v>
      </c>
      <c r="AG93">
        <f t="shared" si="31"/>
        <v>-7.4062794444371347E-14</v>
      </c>
      <c r="AH93">
        <f t="shared" si="32"/>
        <v>-1.3596355919551341E-9</v>
      </c>
      <c r="AI93">
        <f t="shared" si="33"/>
        <v>-1.3597096547495784E-9</v>
      </c>
      <c r="AJ93">
        <f t="shared" si="34"/>
        <v>-3.9828727299249134E-2</v>
      </c>
      <c r="AK93">
        <f t="shared" si="49"/>
        <v>-2.6021435169256455E-2</v>
      </c>
      <c r="AL93">
        <f t="shared" si="35"/>
        <v>-6.585016382821525E-2</v>
      </c>
      <c r="AN93">
        <f t="shared" si="36"/>
        <v>0</v>
      </c>
      <c r="AO93">
        <f t="shared" si="36"/>
        <v>0</v>
      </c>
      <c r="AP93">
        <f t="shared" si="36"/>
        <v>-7.0448604676892035E-18</v>
      </c>
      <c r="AQ93">
        <f t="shared" si="36"/>
        <v>-1.2932867445910797E-13</v>
      </c>
      <c r="AR93">
        <f t="shared" si="36"/>
        <v>-1.2933571931957566E-13</v>
      </c>
      <c r="AS93">
        <f t="shared" si="36"/>
        <v>-3.7885125525422057E-6</v>
      </c>
      <c r="AT93">
        <f t="shared" si="36"/>
        <v>-2.4751615343669246E-6</v>
      </c>
      <c r="AU93">
        <f t="shared" si="23"/>
        <v>-6.2636742162448505E-6</v>
      </c>
      <c r="AW93">
        <v>90</v>
      </c>
      <c r="AX93">
        <f>IF(Z93&gt;0, (R93*SUMPRODUCT(K93:$K$98, X93:$X$98)-K93*$AZ$3)/Z93, 0)</f>
        <v>-112035355715034.81</v>
      </c>
    </row>
    <row r="94" spans="5:50" x14ac:dyDescent="0.25">
      <c r="E94">
        <v>2094</v>
      </c>
      <c r="F94" s="5">
        <v>3.5571999999999999E-2</v>
      </c>
      <c r="G94">
        <v>7.0000000000000007E-2</v>
      </c>
      <c r="H94" s="5">
        <f t="shared" si="37"/>
        <v>0.12000000000000001</v>
      </c>
      <c r="I94" s="5">
        <f t="shared" si="38"/>
        <v>1.1200000000000001</v>
      </c>
      <c r="J94">
        <f t="shared" si="39"/>
        <v>0.89285714285714279</v>
      </c>
      <c r="K94">
        <f t="shared" si="47"/>
        <v>8.4928661363603881E-5</v>
      </c>
      <c r="L94" s="2">
        <v>91</v>
      </c>
      <c r="M94">
        <v>0.83042254299999996</v>
      </c>
      <c r="Q94" s="4">
        <f t="shared" si="48"/>
        <v>25</v>
      </c>
      <c r="R94">
        <f t="shared" si="27"/>
        <v>100000</v>
      </c>
      <c r="S94">
        <f t="shared" si="28"/>
        <v>-626852749024241.5</v>
      </c>
      <c r="U94">
        <f t="shared" si="40"/>
        <v>0.83042254299999996</v>
      </c>
      <c r="V94">
        <f t="shared" si="41"/>
        <v>0.01</v>
      </c>
      <c r="W94">
        <f t="shared" si="42"/>
        <v>2.9625117777748539E-15</v>
      </c>
      <c r="X94">
        <f t="shared" si="43"/>
        <v>2.4601365641672449E-15</v>
      </c>
      <c r="Y94">
        <f t="shared" si="44"/>
        <v>2.9625117777748537E-17</v>
      </c>
      <c r="Z94">
        <f t="shared" si="45"/>
        <v>4.7275009582986049E-16</v>
      </c>
      <c r="AB94">
        <f t="shared" si="46"/>
        <v>-0.33190606083298591</v>
      </c>
      <c r="AC94">
        <f t="shared" si="29"/>
        <v>-0.29634469717242168</v>
      </c>
      <c r="AE94">
        <f t="shared" si="30"/>
        <v>0</v>
      </c>
      <c r="AF94">
        <f t="shared" si="31"/>
        <v>0</v>
      </c>
      <c r="AG94">
        <f t="shared" si="31"/>
        <v>-1.1818752395746512E-14</v>
      </c>
      <c r="AH94">
        <f t="shared" si="32"/>
        <v>-2.460136564167245E-10</v>
      </c>
      <c r="AI94">
        <f t="shared" si="33"/>
        <v>-2.4602547516912026E-10</v>
      </c>
      <c r="AJ94">
        <f t="shared" si="34"/>
        <v>-3.5561363660564227E-2</v>
      </c>
      <c r="AK94">
        <f t="shared" si="49"/>
        <v>-2.3233424258309016E-2</v>
      </c>
      <c r="AL94">
        <f t="shared" si="35"/>
        <v>-5.879478816489872E-2</v>
      </c>
      <c r="AN94">
        <f t="shared" si="36"/>
        <v>0</v>
      </c>
      <c r="AO94">
        <f t="shared" si="36"/>
        <v>0</v>
      </c>
      <c r="AP94">
        <f t="shared" si="36"/>
        <v>-1.0037508199586375E-18</v>
      </c>
      <c r="AQ94">
        <f t="shared" si="36"/>
        <v>-2.0893610516637988E-14</v>
      </c>
      <c r="AR94">
        <f t="shared" si="36"/>
        <v>-2.089461426745795E-14</v>
      </c>
      <c r="AS94">
        <f t="shared" si="36"/>
        <v>-3.020179011956028E-6</v>
      </c>
      <c r="AT94">
        <f t="shared" si="36"/>
        <v>-1.9731836211508661E-6</v>
      </c>
      <c r="AU94">
        <f t="shared" si="23"/>
        <v>-4.9933626540015083E-6</v>
      </c>
      <c r="AW94">
        <v>91</v>
      </c>
      <c r="AX94">
        <f>IF(Z94&gt;0, (R94*SUMPRODUCT(K94:$K$98, X94:$X$98)-K94*$AZ$3)/Z94, 0)</f>
        <v>-626852749024241.5</v>
      </c>
    </row>
    <row r="95" spans="5:50" x14ac:dyDescent="0.25">
      <c r="E95">
        <v>2095</v>
      </c>
      <c r="F95" s="5">
        <v>3.5571999999999999E-2</v>
      </c>
      <c r="G95">
        <v>7.0000000000000007E-2</v>
      </c>
      <c r="H95" s="5">
        <f t="shared" si="37"/>
        <v>0.12000000000000001</v>
      </c>
      <c r="I95" s="5">
        <f t="shared" si="38"/>
        <v>1.1200000000000001</v>
      </c>
      <c r="J95">
        <f t="shared" si="39"/>
        <v>0.89285714285714279</v>
      </c>
      <c r="K95">
        <f t="shared" si="47"/>
        <v>7.5829161931789167E-5</v>
      </c>
      <c r="L95" s="2">
        <v>92</v>
      </c>
      <c r="M95">
        <v>0.84796327400000004</v>
      </c>
      <c r="Q95" s="4">
        <f t="shared" si="48"/>
        <v>25</v>
      </c>
      <c r="R95">
        <f t="shared" si="27"/>
        <v>100000</v>
      </c>
      <c r="S95">
        <f t="shared" si="28"/>
        <v>-3940459416714298</v>
      </c>
      <c r="U95">
        <f t="shared" si="40"/>
        <v>0.84796327400000004</v>
      </c>
      <c r="V95">
        <f t="shared" si="41"/>
        <v>0.01</v>
      </c>
      <c r="W95">
        <f t="shared" si="42"/>
        <v>4.7275009582986049E-16</v>
      </c>
      <c r="X95">
        <f t="shared" si="43"/>
        <v>4.0087471904370227E-16</v>
      </c>
      <c r="Y95">
        <f t="shared" si="44"/>
        <v>4.7275009582986054E-18</v>
      </c>
      <c r="Z95">
        <f t="shared" si="45"/>
        <v>6.7147875827859629E-17</v>
      </c>
      <c r="AB95">
        <f t="shared" si="46"/>
        <v>-0.29634469717242168</v>
      </c>
      <c r="AC95">
        <f t="shared" si="29"/>
        <v>-0.26459347961825186</v>
      </c>
      <c r="AE95">
        <f t="shared" si="30"/>
        <v>0</v>
      </c>
      <c r="AF95">
        <f t="shared" si="31"/>
        <v>0</v>
      </c>
      <c r="AG95">
        <f t="shared" si="31"/>
        <v>-1.6786968956964908E-15</v>
      </c>
      <c r="AH95">
        <f t="shared" si="32"/>
        <v>-4.0087471904370226E-11</v>
      </c>
      <c r="AI95">
        <f t="shared" si="33"/>
        <v>-4.0089150601265924E-11</v>
      </c>
      <c r="AJ95">
        <f t="shared" si="34"/>
        <v>-3.1751217554169819E-2</v>
      </c>
      <c r="AK95">
        <f t="shared" si="49"/>
        <v>-2.0744128802069519E-2</v>
      </c>
      <c r="AL95">
        <f t="shared" si="35"/>
        <v>-5.2495346396328482E-2</v>
      </c>
      <c r="AN95">
        <f t="shared" si="36"/>
        <v>0</v>
      </c>
      <c r="AO95">
        <f t="shared" si="36"/>
        <v>0</v>
      </c>
      <c r="AP95">
        <f t="shared" si="36"/>
        <v>-1.2729417873816098E-19</v>
      </c>
      <c r="AQ95">
        <f t="shared" si="36"/>
        <v>-3.0397993984725384E-15</v>
      </c>
      <c r="AR95">
        <f t="shared" si="36"/>
        <v>-3.039926692651277E-15</v>
      </c>
      <c r="AS95">
        <f t="shared" si="36"/>
        <v>-2.40766821744661E-6</v>
      </c>
      <c r="AT95">
        <f t="shared" si="36"/>
        <v>-1.5730099020660213E-6</v>
      </c>
      <c r="AU95">
        <f t="shared" si="23"/>
        <v>-3.9806781225525576E-6</v>
      </c>
      <c r="AW95">
        <v>92</v>
      </c>
      <c r="AX95">
        <f>IF(Z95&gt;0, (R95*SUMPRODUCT(K95:$K$98, X95:$X$98)-K95*$AZ$3)/Z95, 0)</f>
        <v>-3940459416714298</v>
      </c>
    </row>
    <row r="96" spans="5:50" x14ac:dyDescent="0.25">
      <c r="E96">
        <v>2096</v>
      </c>
      <c r="F96" s="5">
        <v>3.5571999999999999E-2</v>
      </c>
      <c r="G96">
        <v>7.0000000000000007E-2</v>
      </c>
      <c r="H96" s="5">
        <f t="shared" si="37"/>
        <v>0.12000000000000001</v>
      </c>
      <c r="I96" s="5">
        <f t="shared" si="38"/>
        <v>1.1200000000000001</v>
      </c>
      <c r="J96">
        <f t="shared" si="39"/>
        <v>0.89285714285714279</v>
      </c>
      <c r="K96">
        <f t="shared" si="47"/>
        <v>6.770460886766889E-5</v>
      </c>
      <c r="L96" s="2">
        <v>93</v>
      </c>
      <c r="M96">
        <v>0.86550461000000001</v>
      </c>
      <c r="Q96" s="4">
        <f t="shared" si="48"/>
        <v>25</v>
      </c>
      <c r="R96">
        <f t="shared" si="27"/>
        <v>100000</v>
      </c>
      <c r="S96">
        <f t="shared" si="28"/>
        <v>-2.8260221815057524E+16</v>
      </c>
      <c r="U96">
        <f t="shared" si="40"/>
        <v>0.86550461000000001</v>
      </c>
      <c r="V96">
        <f t="shared" si="41"/>
        <v>0.01</v>
      </c>
      <c r="W96">
        <f t="shared" si="42"/>
        <v>6.7147875827859629E-17</v>
      </c>
      <c r="X96">
        <f t="shared" si="43"/>
        <v>5.8116796080720082E-17</v>
      </c>
      <c r="Y96">
        <f t="shared" si="44"/>
        <v>6.7147875827859631E-19</v>
      </c>
      <c r="Z96">
        <f t="shared" si="45"/>
        <v>8.3596009888609505E-18</v>
      </c>
      <c r="AB96">
        <f t="shared" si="46"/>
        <v>-0.26459347961825186</v>
      </c>
      <c r="AC96">
        <f t="shared" si="29"/>
        <v>-0.23624417823058469</v>
      </c>
      <c r="AE96">
        <f t="shared" si="30"/>
        <v>0</v>
      </c>
      <c r="AF96">
        <f t="shared" si="31"/>
        <v>0</v>
      </c>
      <c r="AG96">
        <f t="shared" si="31"/>
        <v>-2.0899002472152376E-16</v>
      </c>
      <c r="AH96">
        <f t="shared" si="32"/>
        <v>-5.811679608072008E-12</v>
      </c>
      <c r="AI96">
        <f t="shared" si="33"/>
        <v>-5.8118885980967295E-12</v>
      </c>
      <c r="AJ96">
        <f t="shared" si="34"/>
        <v>-2.834930138766717E-2</v>
      </c>
      <c r="AK96">
        <f t="shared" si="49"/>
        <v>-1.8521543573277632E-2</v>
      </c>
      <c r="AL96">
        <f t="shared" si="35"/>
        <v>-4.687084496675669E-2</v>
      </c>
      <c r="AN96">
        <f t="shared" si="36"/>
        <v>0</v>
      </c>
      <c r="AO96">
        <f t="shared" si="36"/>
        <v>0</v>
      </c>
      <c r="AP96">
        <f t="shared" si="36"/>
        <v>-1.4149587881015217E-20</v>
      </c>
      <c r="AQ96">
        <f t="shared" si="36"/>
        <v>-3.9347749472872251E-16</v>
      </c>
      <c r="AR96">
        <f t="shared" si="36"/>
        <v>-3.9349164431660355E-16</v>
      </c>
      <c r="AS96">
        <f t="shared" si="36"/>
        <v>-1.9193783621236688E-6</v>
      </c>
      <c r="AT96">
        <f t="shared" si="36"/>
        <v>-1.2539938632542484E-6</v>
      </c>
      <c r="AU96">
        <f t="shared" si="23"/>
        <v>-3.1733722257714089E-6</v>
      </c>
      <c r="AW96">
        <v>93</v>
      </c>
      <c r="AX96">
        <f>IF(Z96&gt;0, (R96*SUMPRODUCT(K96:$K$98, X96:$X$98)-K96*$AZ$3)/Z96, 0)</f>
        <v>-2.8260221815057524E+16</v>
      </c>
    </row>
    <row r="97" spans="5:50" x14ac:dyDescent="0.25">
      <c r="E97">
        <v>2097</v>
      </c>
      <c r="F97" s="5">
        <v>3.5571999999999999E-2</v>
      </c>
      <c r="G97">
        <v>7.0000000000000007E-2</v>
      </c>
      <c r="H97" s="5">
        <f t="shared" si="37"/>
        <v>0.12000000000000001</v>
      </c>
      <c r="I97" s="5">
        <f t="shared" si="38"/>
        <v>1.1200000000000001</v>
      </c>
      <c r="J97">
        <f t="shared" si="39"/>
        <v>0.89285714285714279</v>
      </c>
      <c r="K97">
        <f t="shared" si="47"/>
        <v>6.045054363184722E-5</v>
      </c>
      <c r="L97" s="2">
        <v>94</v>
      </c>
      <c r="M97">
        <v>0.88304594599999997</v>
      </c>
      <c r="Q97" s="4">
        <f t="shared" si="48"/>
        <v>25</v>
      </c>
      <c r="R97">
        <f t="shared" si="27"/>
        <v>100000</v>
      </c>
      <c r="S97">
        <f t="shared" si="28"/>
        <v>-2.3591757359942061E+17</v>
      </c>
      <c r="U97">
        <f t="shared" si="40"/>
        <v>0.88304594599999997</v>
      </c>
      <c r="V97">
        <f t="shared" si="41"/>
        <v>0.01</v>
      </c>
      <c r="W97">
        <f t="shared" si="42"/>
        <v>8.3596009888609505E-18</v>
      </c>
      <c r="X97">
        <f t="shared" si="43"/>
        <v>7.3819117633912536E-18</v>
      </c>
      <c r="Y97">
        <f t="shared" si="44"/>
        <v>8.3596009888609501E-20</v>
      </c>
      <c r="Z97">
        <f t="shared" si="45"/>
        <v>8.940932155810873E-19</v>
      </c>
      <c r="AB97">
        <f t="shared" si="46"/>
        <v>-0.23624417823058469</v>
      </c>
      <c r="AC97">
        <f t="shared" si="29"/>
        <v>-0.2109323019915938</v>
      </c>
      <c r="AE97">
        <f t="shared" si="30"/>
        <v>0</v>
      </c>
      <c r="AF97">
        <f t="shared" si="31"/>
        <v>0</v>
      </c>
      <c r="AG97">
        <f t="shared" si="31"/>
        <v>-2.2352330389527181E-17</v>
      </c>
      <c r="AH97">
        <f t="shared" si="32"/>
        <v>-7.3819117633912532E-13</v>
      </c>
      <c r="AI97">
        <f t="shared" si="33"/>
        <v>-7.3821352866951482E-13</v>
      </c>
      <c r="AJ97">
        <f t="shared" si="34"/>
        <v>-2.5311876238990894E-2</v>
      </c>
      <c r="AK97">
        <f t="shared" si="49"/>
        <v>-1.6537092476140929E-2</v>
      </c>
      <c r="AL97">
        <f t="shared" si="35"/>
        <v>-4.1848968715870037E-2</v>
      </c>
      <c r="AN97">
        <f t="shared" si="36"/>
        <v>0</v>
      </c>
      <c r="AO97">
        <f t="shared" si="36"/>
        <v>0</v>
      </c>
      <c r="AP97">
        <f t="shared" si="36"/>
        <v>-1.3512105234855774E-21</v>
      </c>
      <c r="AQ97">
        <f t="shared" si="36"/>
        <v>-4.462405791393292E-17</v>
      </c>
      <c r="AR97">
        <f t="shared" si="36"/>
        <v>-4.4625409124456406E-17</v>
      </c>
      <c r="AS97">
        <f t="shared" si="36"/>
        <v>-1.5301166789890358E-6</v>
      </c>
      <c r="AT97">
        <f t="shared" si="36"/>
        <v>-9.9967623027284953E-7</v>
      </c>
      <c r="AU97">
        <f t="shared" si="23"/>
        <v>-2.5297929093065111E-6</v>
      </c>
      <c r="AW97">
        <v>94</v>
      </c>
      <c r="AX97">
        <f>IF(Z97&gt;0, (R97*SUMPRODUCT(K97:$K$98, X97:$X$98)-K97*$AZ$3)/Z97, 0)</f>
        <v>-2.3591757359942061E+17</v>
      </c>
    </row>
    <row r="98" spans="5:50" x14ac:dyDescent="0.25">
      <c r="E98">
        <v>2098</v>
      </c>
      <c r="F98" s="5">
        <v>3.5571999999999999E-2</v>
      </c>
      <c r="G98">
        <v>7.0000000000000007E-2</v>
      </c>
      <c r="H98" s="5">
        <f t="shared" si="37"/>
        <v>0.12000000000000001</v>
      </c>
      <c r="I98" s="5">
        <f t="shared" si="38"/>
        <v>1.1200000000000001</v>
      </c>
      <c r="J98">
        <f t="shared" si="39"/>
        <v>0.89285714285714279</v>
      </c>
      <c r="K98">
        <f t="shared" si="47"/>
        <v>5.3973699671292156E-5</v>
      </c>
      <c r="L98" s="2">
        <v>95</v>
      </c>
      <c r="M98">
        <v>1</v>
      </c>
      <c r="Q98" s="4">
        <f t="shared" si="48"/>
        <v>25</v>
      </c>
      <c r="R98">
        <f t="shared" si="27"/>
        <v>100000</v>
      </c>
      <c r="S98">
        <f t="shared" si="28"/>
        <v>0</v>
      </c>
      <c r="U98">
        <f t="shared" si="40"/>
        <v>1</v>
      </c>
      <c r="V98">
        <f t="shared" si="41"/>
        <v>0.01</v>
      </c>
      <c r="W98">
        <f t="shared" si="42"/>
        <v>8.940932155810873E-19</v>
      </c>
      <c r="X98">
        <f t="shared" si="43"/>
        <v>8.940932155810873E-19</v>
      </c>
      <c r="Y98">
        <f t="shared" si="44"/>
        <v>8.9409321558108731E-21</v>
      </c>
      <c r="Z98">
        <f t="shared" si="45"/>
        <v>0</v>
      </c>
      <c r="AB98">
        <f t="shared" si="46"/>
        <v>-0.2109323019915938</v>
      </c>
      <c r="AC98">
        <f t="shared" si="29"/>
        <v>0</v>
      </c>
      <c r="AE98">
        <f t="shared" si="30"/>
        <v>0</v>
      </c>
      <c r="AF98">
        <f t="shared" si="31"/>
        <v>0</v>
      </c>
      <c r="AG98">
        <f t="shared" si="31"/>
        <v>0</v>
      </c>
      <c r="AH98">
        <f t="shared" si="32"/>
        <v>-8.9409321558108725E-14</v>
      </c>
      <c r="AI98">
        <f t="shared" si="33"/>
        <v>-8.9409321558108725E-14</v>
      </c>
      <c r="AJ98">
        <f t="shared" si="34"/>
        <v>-0.2109323019915938</v>
      </c>
      <c r="AK98">
        <f t="shared" si="49"/>
        <v>-1.4765261139411567E-2</v>
      </c>
      <c r="AL98">
        <f t="shared" si="35"/>
        <v>-0.22569756313109476</v>
      </c>
      <c r="AN98">
        <f t="shared" si="36"/>
        <v>0</v>
      </c>
      <c r="AO98">
        <f t="shared" si="36"/>
        <v>0</v>
      </c>
      <c r="AP98">
        <f t="shared" si="36"/>
        <v>0</v>
      </c>
      <c r="AQ98">
        <f t="shared" si="36"/>
        <v>-4.8257518695913473E-18</v>
      </c>
      <c r="AR98">
        <f t="shared" si="36"/>
        <v>-4.8257518695913473E-18</v>
      </c>
      <c r="AS98">
        <f t="shared" si="36"/>
        <v>-1.1384796718668584E-5</v>
      </c>
      <c r="AT98">
        <f t="shared" si="36"/>
        <v>-7.9693577030680094E-7</v>
      </c>
      <c r="AU98">
        <f t="shared" si="36"/>
        <v>-1.2181732488980209E-5</v>
      </c>
      <c r="AW98">
        <v>95</v>
      </c>
    </row>
    <row r="100" spans="5:50" x14ac:dyDescent="0.25">
      <c r="AN100" s="8">
        <f t="shared" ref="AN100:AU100" si="50">SUM(AN3:AN98)</f>
        <v>5245.6062336377227</v>
      </c>
      <c r="AO100" s="8">
        <f t="shared" si="50"/>
        <v>-524.56062336377227</v>
      </c>
      <c r="AP100" s="8">
        <f t="shared" si="50"/>
        <v>-449.32087052045648</v>
      </c>
      <c r="AQ100" s="8">
        <f t="shared" si="50"/>
        <v>-3489.3367258399317</v>
      </c>
      <c r="AR100" s="8">
        <f t="shared" si="50"/>
        <v>782.38801391355992</v>
      </c>
      <c r="AS100" s="8">
        <f t="shared" si="50"/>
        <v>-558.35817717962766</v>
      </c>
      <c r="AT100" s="8">
        <f t="shared" si="50"/>
        <v>205.6525549950953</v>
      </c>
      <c r="AU100" s="8">
        <f t="shared" si="50"/>
        <v>429.68239172902855</v>
      </c>
    </row>
  </sheetData>
  <conditionalFormatting sqref="AN100:AU100">
    <cfRule type="cellIs" dxfId="67" priority="1" operator="lessThan">
      <formula>0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08A7C4-6F02-452C-9711-24C360D04E00}">
  <dimension ref="A1:AZ164"/>
  <sheetViews>
    <sheetView workbookViewId="0">
      <selection activeCell="M33" sqref="M33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41</v>
      </c>
      <c r="Q1" t="s">
        <v>1</v>
      </c>
      <c r="W1" t="s">
        <v>2</v>
      </c>
      <c r="AB1" t="s">
        <v>46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48</v>
      </c>
    </row>
    <row r="3" spans="1:52" x14ac:dyDescent="0.25">
      <c r="A3" t="s">
        <v>36</v>
      </c>
      <c r="C3" s="2">
        <v>11015.419727076203</v>
      </c>
      <c r="K3">
        <v>1</v>
      </c>
      <c r="L3" s="2">
        <v>0</v>
      </c>
      <c r="O3">
        <f>$C$3</f>
        <v>11015.419727076203</v>
      </c>
      <c r="P3">
        <f>O3*C5</f>
        <v>1101.5419727076203</v>
      </c>
      <c r="Q3" s="4">
        <f>B8</f>
        <v>200</v>
      </c>
      <c r="R3">
        <f t="shared" ref="R3:R66" si="0">$C$6</f>
        <v>100000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11015.419727076203</v>
      </c>
      <c r="AF3">
        <f t="shared" ref="AF3:AG34" si="4">-$Z3*P3</f>
        <v>-1101.5419727076203</v>
      </c>
      <c r="AG3">
        <f t="shared" si="4"/>
        <v>-200</v>
      </c>
      <c r="AH3">
        <f t="shared" ref="AH3:AH66" si="5">-X3*R3</f>
        <v>0</v>
      </c>
      <c r="AI3">
        <f t="shared" ref="AI3:AI34" si="6">SUM(AE3:AH3)</f>
        <v>9713.8777543685828</v>
      </c>
      <c r="AJ3">
        <f t="shared" ref="AJ3:AJ66" si="7">AB3-AC3</f>
        <v>0</v>
      </c>
      <c r="AL3">
        <f t="shared" ref="AL3:AL66" si="8">SUM(AI3:AK3)</f>
        <v>9713.8777543685828</v>
      </c>
      <c r="AN3">
        <f t="shared" ref="AN3:AU34" si="9">AE3*$K3</f>
        <v>11015.419727076203</v>
      </c>
      <c r="AO3">
        <f t="shared" si="9"/>
        <v>-1101.5419727076203</v>
      </c>
      <c r="AP3">
        <f t="shared" si="9"/>
        <v>-200</v>
      </c>
      <c r="AQ3">
        <f t="shared" si="9"/>
        <v>0</v>
      </c>
      <c r="AR3">
        <f t="shared" si="9"/>
        <v>9713.8777543685828</v>
      </c>
      <c r="AS3">
        <f t="shared" si="9"/>
        <v>0</v>
      </c>
      <c r="AT3">
        <f t="shared" si="9"/>
        <v>0</v>
      </c>
      <c r="AU3">
        <f t="shared" si="9"/>
        <v>9713.8777543685828</v>
      </c>
      <c r="AW3">
        <v>0</v>
      </c>
      <c r="AX3">
        <f>IF(Z3&gt;0, (R3*SUMPRODUCT(K3:$K$98, X3:$X$98)-K3*$AZ$3)/Z3, 0)</f>
        <v>0</v>
      </c>
      <c r="AZ3">
        <f>C6*SUMPRODUCT(X4:X89, K4:K89)/1</f>
        <v>6278.3195624513082</v>
      </c>
    </row>
    <row r="4" spans="1:52" x14ac:dyDescent="0.25">
      <c r="A4" t="s">
        <v>14</v>
      </c>
      <c r="C4" t="s">
        <v>37</v>
      </c>
      <c r="E4">
        <v>2004</v>
      </c>
      <c r="F4" s="13">
        <f t="array" ref="F4:G89">EconomicRates!C44:D129</f>
        <v>1.5900000000000001E-2</v>
      </c>
      <c r="G4" s="13"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89">Mortalities!B11:B96</f>
        <v>1.947287E-3</v>
      </c>
      <c r="R4">
        <f t="shared" si="0"/>
        <v>100000</v>
      </c>
      <c r="S4">
        <f t="shared" si="1"/>
        <v>426.22402081515622</v>
      </c>
      <c r="U4">
        <f t="shared" ref="U4:U67" si="13">M4</f>
        <v>1.947287E-3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1.947287E-3</v>
      </c>
      <c r="Y4">
        <f t="shared" ref="Y4:Y67" si="17">V4*W4</f>
        <v>0.01</v>
      </c>
      <c r="Z4">
        <f t="shared" ref="Z4:Z67" si="18">MAX(0, W4-X4-Y4)</f>
        <v>0.98805271299999997</v>
      </c>
      <c r="AB4">
        <f t="shared" ref="AB4:AB67" si="19">AC3</f>
        <v>0</v>
      </c>
      <c r="AC4">
        <f t="shared" si="2"/>
        <v>421.13180011218356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-194.7287</v>
      </c>
      <c r="AI4">
        <f t="shared" si="6"/>
        <v>-194.7287</v>
      </c>
      <c r="AJ4">
        <f t="shared" si="7"/>
        <v>-421.13180011218356</v>
      </c>
      <c r="AK4">
        <f>G4*SUM(AB4, AE4:AF4)</f>
        <v>0</v>
      </c>
      <c r="AL4">
        <f t="shared" si="8"/>
        <v>-615.86050011218356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-181.66685325123612</v>
      </c>
      <c r="AR4">
        <f t="shared" si="9"/>
        <v>-181.66685325123612</v>
      </c>
      <c r="AS4">
        <f t="shared" si="9"/>
        <v>-392.88347804103324</v>
      </c>
      <c r="AT4">
        <f t="shared" si="9"/>
        <v>0</v>
      </c>
      <c r="AU4">
        <f t="shared" si="9"/>
        <v>-574.55033129226933</v>
      </c>
      <c r="AW4">
        <v>1</v>
      </c>
      <c r="AX4">
        <f>IF(Z4&gt;0, (R4*SUMPRODUCT(K4:$K$98, X4:$X$98)-K4*$AZ$3)/Z4, 0)</f>
        <v>426.22402081515622</v>
      </c>
    </row>
    <row r="5" spans="1:52" x14ac:dyDescent="0.25">
      <c r="C5" s="2">
        <f>'S.26.04.A'!C5</f>
        <v>0.1</v>
      </c>
      <c r="E5">
        <v>2005</v>
      </c>
      <c r="F5" s="13">
        <v>3.6400000000000002E-2</v>
      </c>
      <c r="G5" s="13"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1.9819680000000002E-3</v>
      </c>
      <c r="Q5" s="4">
        <f t="shared" ref="Q5:Q68" si="21">$C$8</f>
        <v>25</v>
      </c>
      <c r="R5">
        <f t="shared" si="0"/>
        <v>100000</v>
      </c>
      <c r="S5">
        <f t="shared" si="1"/>
        <v>745.74979527358653</v>
      </c>
      <c r="U5">
        <f t="shared" si="13"/>
        <v>1.9819680000000002E-3</v>
      </c>
      <c r="V5">
        <f t="shared" si="14"/>
        <v>0.01</v>
      </c>
      <c r="W5">
        <f t="shared" si="15"/>
        <v>0.98805271299999997</v>
      </c>
      <c r="X5">
        <f t="shared" si="16"/>
        <v>1.9582888594791843E-3</v>
      </c>
      <c r="Y5">
        <f t="shared" si="17"/>
        <v>9.8805271300000004E-3</v>
      </c>
      <c r="Z5">
        <f t="shared" si="18"/>
        <v>0.97621389701052086</v>
      </c>
      <c r="AB5">
        <f t="shared" si="19"/>
        <v>421.13180011218356</v>
      </c>
      <c r="AC5">
        <f t="shared" si="2"/>
        <v>728.01131383882603</v>
      </c>
      <c r="AE5">
        <f t="shared" si="3"/>
        <v>0</v>
      </c>
      <c r="AF5">
        <f t="shared" si="4"/>
        <v>0</v>
      </c>
      <c r="AG5">
        <f t="shared" si="4"/>
        <v>-24.40534742526302</v>
      </c>
      <c r="AH5">
        <f t="shared" si="5"/>
        <v>-195.82888594791842</v>
      </c>
      <c r="AI5">
        <f t="shared" si="6"/>
        <v>-220.23423337318144</v>
      </c>
      <c r="AJ5">
        <f t="shared" si="7"/>
        <v>-306.87951372664247</v>
      </c>
      <c r="AK5">
        <f>G5*SUM(AB5, AE5:AF5)</f>
        <v>17.266403804599527</v>
      </c>
      <c r="AL5">
        <f t="shared" si="8"/>
        <v>-509.84734329522445</v>
      </c>
      <c r="AN5">
        <f t="shared" si="9"/>
        <v>0</v>
      </c>
      <c r="AO5">
        <f t="shared" si="9"/>
        <v>0</v>
      </c>
      <c r="AP5">
        <f t="shared" si="9"/>
        <v>-20.869208257421565</v>
      </c>
      <c r="AQ5">
        <f t="shared" si="9"/>
        <v>-167.45485046590855</v>
      </c>
      <c r="AR5">
        <f t="shared" si="9"/>
        <v>-188.3240587233301</v>
      </c>
      <c r="AS5">
        <f t="shared" si="9"/>
        <v>-262.41513264704287</v>
      </c>
      <c r="AT5">
        <f t="shared" si="9"/>
        <v>14.764640329681363</v>
      </c>
      <c r="AU5">
        <f t="shared" si="9"/>
        <v>-435.97455104069167</v>
      </c>
      <c r="AW5">
        <v>2</v>
      </c>
      <c r="AX5">
        <f>IF(Z5&gt;0, (R5*SUMPRODUCT(K5:$K$98, X5:$X$98)-K5*$AZ$3)/Z5, 0)</f>
        <v>745.74979527358653</v>
      </c>
    </row>
    <row r="6" spans="1:52" x14ac:dyDescent="0.25">
      <c r="A6" t="s">
        <v>16</v>
      </c>
      <c r="C6" s="2">
        <f>'S.26.04.B'!C6</f>
        <v>100000</v>
      </c>
      <c r="E6">
        <v>2006</v>
      </c>
      <c r="F6" s="13">
        <v>5.8799999999999998E-2</v>
      </c>
      <c r="G6" s="13"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2.0299509999999999E-3</v>
      </c>
      <c r="Q6" s="4">
        <f t="shared" si="21"/>
        <v>25</v>
      </c>
      <c r="R6">
        <f t="shared" si="0"/>
        <v>100000</v>
      </c>
      <c r="S6">
        <f t="shared" si="1"/>
        <v>1126.047546109332</v>
      </c>
      <c r="U6">
        <f t="shared" si="13"/>
        <v>2.0299509999999999E-3</v>
      </c>
      <c r="V6">
        <f t="shared" si="14"/>
        <v>0.01</v>
      </c>
      <c r="W6">
        <f t="shared" si="15"/>
        <v>0.97621389701052086</v>
      </c>
      <c r="X6">
        <f t="shared" si="16"/>
        <v>1.9816663764504038E-3</v>
      </c>
      <c r="Y6">
        <f t="shared" si="17"/>
        <v>9.762138970105208E-3</v>
      </c>
      <c r="Z6">
        <f t="shared" si="18"/>
        <v>0.96447009166396525</v>
      </c>
      <c r="AB6">
        <f t="shared" si="19"/>
        <v>728.01131383882603</v>
      </c>
      <c r="AC6">
        <f t="shared" si="2"/>
        <v>1086.0391800140505</v>
      </c>
      <c r="AE6">
        <f t="shared" si="3"/>
        <v>0</v>
      </c>
      <c r="AF6">
        <f t="shared" si="4"/>
        <v>0</v>
      </c>
      <c r="AG6">
        <f t="shared" si="4"/>
        <v>-24.111752291599132</v>
      </c>
      <c r="AH6">
        <f t="shared" si="5"/>
        <v>-198.1666376450404</v>
      </c>
      <c r="AI6">
        <f t="shared" si="6"/>
        <v>-222.27838993663954</v>
      </c>
      <c r="AJ6">
        <f t="shared" si="7"/>
        <v>-358.02786617522452</v>
      </c>
      <c r="AK6">
        <f>G6*SUM(AB6, AE6:AF6)</f>
        <v>42.588661859571324</v>
      </c>
      <c r="AL6">
        <f t="shared" si="8"/>
        <v>-537.71759425229277</v>
      </c>
      <c r="AN6">
        <f t="shared" si="9"/>
        <v>0</v>
      </c>
      <c r="AO6">
        <f t="shared" si="9"/>
        <v>0</v>
      </c>
      <c r="AP6">
        <f t="shared" si="9"/>
        <v>-18.600047545941351</v>
      </c>
      <c r="AQ6">
        <f t="shared" si="9"/>
        <v>-152.86773178659871</v>
      </c>
      <c r="AR6">
        <f t="shared" si="9"/>
        <v>-171.46777933254006</v>
      </c>
      <c r="AS6">
        <f t="shared" si="9"/>
        <v>-276.18628679887809</v>
      </c>
      <c r="AT6">
        <f t="shared" si="9"/>
        <v>32.853320900366171</v>
      </c>
      <c r="AU6">
        <f t="shared" si="9"/>
        <v>-414.80074523105202</v>
      </c>
      <c r="AW6">
        <v>3</v>
      </c>
      <c r="AX6">
        <f>IF(Z6&gt;0, (R6*SUMPRODUCT(K6:$K$98, X6:$X$98)-K6*$AZ$3)/Z6, 0)</f>
        <v>1126.047546109332</v>
      </c>
    </row>
    <row r="7" spans="1:52" x14ac:dyDescent="0.25">
      <c r="A7" t="s">
        <v>15</v>
      </c>
      <c r="B7" t="s">
        <v>37</v>
      </c>
      <c r="C7" t="s">
        <v>47</v>
      </c>
      <c r="E7">
        <v>2007</v>
      </c>
      <c r="F7" s="13">
        <v>5.4699999999999999E-2</v>
      </c>
      <c r="G7" s="13"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2.0855349999999999E-3</v>
      </c>
      <c r="Q7" s="4">
        <f t="shared" si="21"/>
        <v>25</v>
      </c>
      <c r="R7">
        <f t="shared" si="0"/>
        <v>100000</v>
      </c>
      <c r="S7">
        <f t="shared" si="1"/>
        <v>1437.6923165148003</v>
      </c>
      <c r="U7">
        <f t="shared" si="13"/>
        <v>2.0855349999999999E-3</v>
      </c>
      <c r="V7">
        <f t="shared" si="14"/>
        <v>0.01</v>
      </c>
      <c r="W7">
        <f t="shared" si="15"/>
        <v>0.96447009166396525</v>
      </c>
      <c r="X7">
        <f t="shared" si="16"/>
        <v>2.0114361326184077E-3</v>
      </c>
      <c r="Y7">
        <f t="shared" si="17"/>
        <v>9.6447009166396522E-3</v>
      </c>
      <c r="Z7">
        <f t="shared" si="18"/>
        <v>0.95281395461470719</v>
      </c>
      <c r="AB7">
        <f t="shared" si="19"/>
        <v>1086.0391800140505</v>
      </c>
      <c r="AC7">
        <f t="shared" si="2"/>
        <v>1369.8533016176461</v>
      </c>
      <c r="AE7">
        <f t="shared" si="3"/>
        <v>0</v>
      </c>
      <c r="AF7">
        <f t="shared" si="4"/>
        <v>0</v>
      </c>
      <c r="AG7">
        <f t="shared" si="4"/>
        <v>-23.820348865367681</v>
      </c>
      <c r="AH7">
        <f t="shared" si="5"/>
        <v>-201.14361326184078</v>
      </c>
      <c r="AI7">
        <f t="shared" si="6"/>
        <v>-224.96396212720848</v>
      </c>
      <c r="AJ7">
        <f t="shared" si="7"/>
        <v>-283.81412160359559</v>
      </c>
      <c r="AK7">
        <f>G7*SUM(AB7, AE7:AF7)</f>
        <v>53.324523738689876</v>
      </c>
      <c r="AL7">
        <f t="shared" si="8"/>
        <v>-455.45355999211415</v>
      </c>
      <c r="AN7">
        <f t="shared" si="9"/>
        <v>0</v>
      </c>
      <c r="AO7">
        <f t="shared" si="9"/>
        <v>0</v>
      </c>
      <c r="AP7">
        <f t="shared" si="9"/>
        <v>-16.718456937788385</v>
      </c>
      <c r="AQ7">
        <f t="shared" si="9"/>
        <v>-141.17387010726887</v>
      </c>
      <c r="AR7">
        <f t="shared" si="9"/>
        <v>-157.89232704505727</v>
      </c>
      <c r="AS7">
        <f t="shared" si="9"/>
        <v>-199.19666992218541</v>
      </c>
      <c r="AT7">
        <f t="shared" si="9"/>
        <v>37.426141778700625</v>
      </c>
      <c r="AU7">
        <f t="shared" si="9"/>
        <v>-319.66285518854204</v>
      </c>
      <c r="AW7">
        <v>4</v>
      </c>
      <c r="AX7">
        <f>IF(Z7&gt;0, (R7*SUMPRODUCT(K7:$K$98, X7:$X$98)-K7*$AZ$3)/Z7, 0)</f>
        <v>1437.6923165148003</v>
      </c>
    </row>
    <row r="8" spans="1:52" x14ac:dyDescent="0.25">
      <c r="B8" s="2">
        <f>'S.26.04.A'!B8</f>
        <v>200</v>
      </c>
      <c r="C8" s="2">
        <f>'S.26.04.A'!C8</f>
        <v>25</v>
      </c>
      <c r="E8">
        <v>2008</v>
      </c>
      <c r="F8" s="13">
        <v>2.2499999999999999E-2</v>
      </c>
      <c r="G8" s="13"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2.1420699999999998E-3</v>
      </c>
      <c r="Q8" s="4">
        <f t="shared" si="21"/>
        <v>25</v>
      </c>
      <c r="R8">
        <f t="shared" si="0"/>
        <v>100000</v>
      </c>
      <c r="S8">
        <f t="shared" si="1"/>
        <v>1616.9554772585448</v>
      </c>
      <c r="U8">
        <f t="shared" si="13"/>
        <v>2.1420699999999998E-3</v>
      </c>
      <c r="V8">
        <f t="shared" si="14"/>
        <v>0.01</v>
      </c>
      <c r="W8">
        <f t="shared" si="15"/>
        <v>0.95281395461470719</v>
      </c>
      <c r="X8">
        <f t="shared" si="16"/>
        <v>2.0409941877615255E-3</v>
      </c>
      <c r="Y8">
        <f t="shared" si="17"/>
        <v>9.5281395461470717E-3</v>
      </c>
      <c r="Z8">
        <f t="shared" si="18"/>
        <v>0.94124482088079864</v>
      </c>
      <c r="AB8">
        <f t="shared" si="19"/>
        <v>1369.8533016176461</v>
      </c>
      <c r="AC8">
        <f t="shared" si="2"/>
        <v>1521.9509685644452</v>
      </c>
      <c r="AE8">
        <f t="shared" si="3"/>
        <v>0</v>
      </c>
      <c r="AF8">
        <f t="shared" si="4"/>
        <v>0</v>
      </c>
      <c r="AG8">
        <f t="shared" si="4"/>
        <v>-23.531120522019965</v>
      </c>
      <c r="AH8">
        <f t="shared" si="5"/>
        <v>-204.09941877615256</v>
      </c>
      <c r="AI8">
        <f t="shared" si="6"/>
        <v>-227.63053929817252</v>
      </c>
      <c r="AJ8">
        <f t="shared" si="7"/>
        <v>-152.09766694679911</v>
      </c>
      <c r="AK8">
        <f t="shared" ref="AK8:AK71" si="22">G8*SUM(AB8:AB8, AE8:AF8)</f>
        <v>29.177875324455862</v>
      </c>
      <c r="AL8">
        <f t="shared" si="8"/>
        <v>-350.55033092051576</v>
      </c>
      <c r="AN8">
        <f t="shared" si="9"/>
        <v>0</v>
      </c>
      <c r="AO8">
        <f t="shared" si="9"/>
        <v>0</v>
      </c>
      <c r="AP8">
        <f t="shared" si="9"/>
        <v>-15.416279532677844</v>
      </c>
      <c r="AQ8">
        <f t="shared" si="9"/>
        <v>-133.71457127873936</v>
      </c>
      <c r="AR8">
        <f t="shared" si="9"/>
        <v>-149.13085081141719</v>
      </c>
      <c r="AS8">
        <f t="shared" si="9"/>
        <v>-99.645919867087969</v>
      </c>
      <c r="AT8">
        <f t="shared" si="9"/>
        <v>19.115718767005056</v>
      </c>
      <c r="AU8">
        <f t="shared" si="9"/>
        <v>-229.6610519115001</v>
      </c>
      <c r="AW8">
        <v>5</v>
      </c>
      <c r="AX8">
        <f>IF(Z8&gt;0, (R8*SUMPRODUCT(K8:$K$98, X8:$X$98)-K8*$AZ$3)/Z8, 0)</f>
        <v>1616.9554772585448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3">
        <v>2.2000000000000001E-3</v>
      </c>
      <c r="G9" s="13"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2.2014550000000002E-3</v>
      </c>
      <c r="Q9" s="4">
        <f t="shared" si="21"/>
        <v>25</v>
      </c>
      <c r="R9">
        <f t="shared" si="0"/>
        <v>100000</v>
      </c>
      <c r="S9">
        <f t="shared" si="1"/>
        <v>1727.3184218515073</v>
      </c>
      <c r="U9">
        <f t="shared" si="13"/>
        <v>2.2014550000000002E-3</v>
      </c>
      <c r="V9">
        <f t="shared" si="14"/>
        <v>0.01</v>
      </c>
      <c r="W9">
        <f t="shared" si="15"/>
        <v>0.94124482088079864</v>
      </c>
      <c r="X9">
        <f t="shared" si="16"/>
        <v>2.0721081171521387E-3</v>
      </c>
      <c r="Y9">
        <f t="shared" si="17"/>
        <v>9.4124482088079869E-3</v>
      </c>
      <c r="Z9">
        <f t="shared" si="18"/>
        <v>0.92976026455483851</v>
      </c>
      <c r="AB9">
        <f t="shared" si="19"/>
        <v>1521.9509685644452</v>
      </c>
      <c r="AC9">
        <f t="shared" si="2"/>
        <v>1605.9920328711037</v>
      </c>
      <c r="AE9">
        <f t="shared" si="3"/>
        <v>0</v>
      </c>
      <c r="AF9">
        <f t="shared" si="4"/>
        <v>0</v>
      </c>
      <c r="AG9">
        <f t="shared" si="4"/>
        <v>-23.244006613870962</v>
      </c>
      <c r="AH9">
        <f t="shared" si="5"/>
        <v>-207.21081171521388</v>
      </c>
      <c r="AI9">
        <f t="shared" si="6"/>
        <v>-230.45481832908484</v>
      </c>
      <c r="AJ9">
        <f t="shared" si="7"/>
        <v>-84.041064306658427</v>
      </c>
      <c r="AK9">
        <f t="shared" si="22"/>
        <v>8.9795107145302264</v>
      </c>
      <c r="AL9">
        <f t="shared" si="8"/>
        <v>-305.51637192121302</v>
      </c>
      <c r="AN9">
        <f t="shared" si="9"/>
        <v>0</v>
      </c>
      <c r="AO9">
        <f t="shared" si="9"/>
        <v>0</v>
      </c>
      <c r="AP9">
        <f t="shared" si="9"/>
        <v>-14.421989290361259</v>
      </c>
      <c r="AQ9">
        <f t="shared" si="9"/>
        <v>-128.56613565152497</v>
      </c>
      <c r="AR9">
        <f t="shared" si="9"/>
        <v>-142.98812494188624</v>
      </c>
      <c r="AS9">
        <f t="shared" si="9"/>
        <v>-52.144165569885011</v>
      </c>
      <c r="AT9">
        <f t="shared" si="9"/>
        <v>5.5714322194504105</v>
      </c>
      <c r="AU9">
        <f t="shared" si="9"/>
        <v>-189.56085829232083</v>
      </c>
      <c r="AW9">
        <v>6</v>
      </c>
      <c r="AX9">
        <f>IF(Z9&gt;0, (R9*SUMPRODUCT(K9:$K$98, X9:$X$98)-K9*$AZ$3)/Z9, 0)</f>
        <v>1727.3184218515073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3">
        <v>2.5000000000000001E-3</v>
      </c>
      <c r="G10" s="13"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2.2708170000000001E-3</v>
      </c>
      <c r="Q10" s="4">
        <f t="shared" si="21"/>
        <v>25</v>
      </c>
      <c r="R10">
        <f t="shared" si="0"/>
        <v>100000</v>
      </c>
      <c r="S10">
        <f t="shared" si="1"/>
        <v>1826.4835559187875</v>
      </c>
      <c r="U10">
        <f t="shared" si="13"/>
        <v>2.2708170000000001E-3</v>
      </c>
      <c r="V10">
        <f t="shared" si="14"/>
        <v>0.01</v>
      </c>
      <c r="W10">
        <f t="shared" si="15"/>
        <v>0.92976026455483851</v>
      </c>
      <c r="X10">
        <f t="shared" si="16"/>
        <v>2.1113154146756249E-3</v>
      </c>
      <c r="Y10">
        <f t="shared" si="17"/>
        <v>9.2976026455483859E-3</v>
      </c>
      <c r="Z10">
        <f t="shared" si="18"/>
        <v>0.91835134649461458</v>
      </c>
      <c r="AB10">
        <f t="shared" si="19"/>
        <v>1605.9920328711037</v>
      </c>
      <c r="AC10">
        <f t="shared" si="2"/>
        <v>1677.3536329282902</v>
      </c>
      <c r="AE10">
        <f t="shared" si="3"/>
        <v>0</v>
      </c>
      <c r="AF10">
        <f t="shared" si="4"/>
        <v>0</v>
      </c>
      <c r="AG10">
        <f t="shared" si="4"/>
        <v>-22.958783662365363</v>
      </c>
      <c r="AH10">
        <f t="shared" si="5"/>
        <v>-211.1315414675625</v>
      </c>
      <c r="AI10">
        <f t="shared" si="6"/>
        <v>-234.09032512992786</v>
      </c>
      <c r="AJ10">
        <f t="shared" si="7"/>
        <v>-71.361600057186479</v>
      </c>
      <c r="AK10">
        <f t="shared" si="22"/>
        <v>6.5845673347715259</v>
      </c>
      <c r="AL10">
        <f t="shared" si="8"/>
        <v>-298.86735785234282</v>
      </c>
      <c r="AN10">
        <f t="shared" si="9"/>
        <v>0</v>
      </c>
      <c r="AO10">
        <f t="shared" si="9"/>
        <v>0</v>
      </c>
      <c r="AP10">
        <f t="shared" si="9"/>
        <v>-13.513916800116951</v>
      </c>
      <c r="AQ10">
        <f t="shared" si="9"/>
        <v>-124.27548981831056</v>
      </c>
      <c r="AR10">
        <f t="shared" si="9"/>
        <v>-137.78940661842751</v>
      </c>
      <c r="AS10">
        <f t="shared" si="9"/>
        <v>-42.004608784082379</v>
      </c>
      <c r="AT10">
        <f t="shared" si="9"/>
        <v>3.8757843810660559</v>
      </c>
      <c r="AU10">
        <f t="shared" si="9"/>
        <v>-175.91823102144383</v>
      </c>
      <c r="AW10">
        <v>7</v>
      </c>
      <c r="AX10">
        <f>IF(Z10&gt;0, (R10*SUMPRODUCT(K10:$K$98, X10:$X$98)-K10*$AZ$3)/Z10, 0)</f>
        <v>1826.4835559187875</v>
      </c>
    </row>
    <row r="11" spans="1:52" x14ac:dyDescent="0.25">
      <c r="A11" t="s">
        <v>33</v>
      </c>
      <c r="C11" s="12">
        <f>AU91</f>
        <v>2301.9304256850123</v>
      </c>
      <c r="E11">
        <v>2011</v>
      </c>
      <c r="F11" s="13">
        <v>1.5E-3</v>
      </c>
      <c r="G11" s="13"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2.3392280000000001E-3</v>
      </c>
      <c r="Q11" s="4">
        <f t="shared" si="21"/>
        <v>25</v>
      </c>
      <c r="R11">
        <f t="shared" si="0"/>
        <v>100000</v>
      </c>
      <c r="S11">
        <f t="shared" si="1"/>
        <v>1915.1534379363484</v>
      </c>
      <c r="U11">
        <f t="shared" si="13"/>
        <v>2.3392280000000001E-3</v>
      </c>
      <c r="V11">
        <f t="shared" si="14"/>
        <v>0.01</v>
      </c>
      <c r="W11">
        <f t="shared" si="15"/>
        <v>0.91835134649461458</v>
      </c>
      <c r="X11">
        <f t="shared" si="16"/>
        <v>2.1482331835579044E-3</v>
      </c>
      <c r="Y11">
        <f t="shared" si="17"/>
        <v>9.1835134649461466E-3</v>
      </c>
      <c r="Z11">
        <f t="shared" si="18"/>
        <v>0.90701959984611047</v>
      </c>
      <c r="AB11">
        <f t="shared" si="19"/>
        <v>1677.3536329282902</v>
      </c>
      <c r="AC11">
        <f t="shared" si="2"/>
        <v>1737.0817049209295</v>
      </c>
      <c r="AE11">
        <f t="shared" si="3"/>
        <v>0</v>
      </c>
      <c r="AF11">
        <f t="shared" si="4"/>
        <v>0</v>
      </c>
      <c r="AG11">
        <f t="shared" si="4"/>
        <v>-22.675489996152763</v>
      </c>
      <c r="AH11">
        <f t="shared" si="5"/>
        <v>-214.82331835579043</v>
      </c>
      <c r="AI11">
        <f t="shared" si="6"/>
        <v>-237.49880835194318</v>
      </c>
      <c r="AJ11">
        <f t="shared" si="7"/>
        <v>-59.728071992639343</v>
      </c>
      <c r="AK11">
        <f t="shared" si="22"/>
        <v>4.0256487190278962</v>
      </c>
      <c r="AL11">
        <f t="shared" si="8"/>
        <v>-293.20123162555461</v>
      </c>
      <c r="AN11">
        <f t="shared" si="9"/>
        <v>0</v>
      </c>
      <c r="AO11">
        <f t="shared" si="9"/>
        <v>0</v>
      </c>
      <c r="AP11">
        <f t="shared" si="9"/>
        <v>-12.682597395997034</v>
      </c>
      <c r="AQ11">
        <f t="shared" si="9"/>
        <v>-120.15253731852519</v>
      </c>
      <c r="AR11">
        <f t="shared" si="9"/>
        <v>-132.83513471452221</v>
      </c>
      <c r="AS11">
        <f t="shared" si="9"/>
        <v>-33.406426518249155</v>
      </c>
      <c r="AT11">
        <f t="shared" si="9"/>
        <v>2.2515800968272064</v>
      </c>
      <c r="AU11">
        <f t="shared" si="9"/>
        <v>-163.98998113594416</v>
      </c>
      <c r="AW11">
        <v>8</v>
      </c>
      <c r="AX11">
        <f>IF(Z11&gt;0, (R11*SUMPRODUCT(K11:$K$98, X11:$X$98)-K11*$AZ$3)/Z11, 0)</f>
        <v>1915.1534379363484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3">
        <v>1.9E-3</v>
      </c>
      <c r="G12" s="13"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2.4176169999999999E-3</v>
      </c>
      <c r="Q12" s="4">
        <f t="shared" si="21"/>
        <v>25</v>
      </c>
      <c r="R12">
        <f t="shared" si="0"/>
        <v>100000</v>
      </c>
      <c r="S12">
        <f t="shared" si="1"/>
        <v>1999.9338845966076</v>
      </c>
      <c r="U12">
        <f t="shared" si="13"/>
        <v>2.4176169999999999E-3</v>
      </c>
      <c r="V12">
        <f t="shared" si="14"/>
        <v>0.01</v>
      </c>
      <c r="W12">
        <f t="shared" si="15"/>
        <v>0.90701959984611047</v>
      </c>
      <c r="X12">
        <f t="shared" si="16"/>
        <v>2.1928260039211539E-3</v>
      </c>
      <c r="Y12">
        <f t="shared" si="17"/>
        <v>9.0701959984611051E-3</v>
      </c>
      <c r="Z12">
        <f t="shared" si="18"/>
        <v>0.8957565778437282</v>
      </c>
      <c r="AB12">
        <f t="shared" si="19"/>
        <v>1737.0817049209295</v>
      </c>
      <c r="AC12">
        <f t="shared" si="2"/>
        <v>1791.4539323799709</v>
      </c>
      <c r="AE12">
        <f t="shared" si="3"/>
        <v>0</v>
      </c>
      <c r="AF12">
        <f t="shared" si="4"/>
        <v>0</v>
      </c>
      <c r="AG12">
        <f t="shared" si="4"/>
        <v>-22.393914446093206</v>
      </c>
      <c r="AH12">
        <f t="shared" si="5"/>
        <v>-219.2826003921154</v>
      </c>
      <c r="AI12">
        <f t="shared" si="6"/>
        <v>-241.67651483820862</v>
      </c>
      <c r="AJ12">
        <f t="shared" si="7"/>
        <v>-54.372227459041369</v>
      </c>
      <c r="AK12">
        <f t="shared" si="22"/>
        <v>3.9952879213181376</v>
      </c>
      <c r="AL12">
        <f t="shared" si="8"/>
        <v>-292.05345437593184</v>
      </c>
      <c r="AN12">
        <f t="shared" si="9"/>
        <v>0</v>
      </c>
      <c r="AO12">
        <f t="shared" si="9"/>
        <v>0</v>
      </c>
      <c r="AP12">
        <f t="shared" si="9"/>
        <v>-11.90260359115114</v>
      </c>
      <c r="AQ12">
        <f t="shared" si="9"/>
        <v>-116.55103323659853</v>
      </c>
      <c r="AR12">
        <f t="shared" si="9"/>
        <v>-128.45363682774968</v>
      </c>
      <c r="AS12">
        <f t="shared" si="9"/>
        <v>-28.89941690947991</v>
      </c>
      <c r="AT12">
        <f t="shared" si="9"/>
        <v>2.1235380028997235</v>
      </c>
      <c r="AU12">
        <f t="shared" si="9"/>
        <v>-155.22951573432985</v>
      </c>
      <c r="AW12">
        <v>9</v>
      </c>
      <c r="AX12">
        <f>IF(Z12&gt;0, (R12*SUMPRODUCT(K12:$K$98, X12:$X$98)-K12*$AZ$3)/Z12, 0)</f>
        <v>1999.9338845966076</v>
      </c>
    </row>
    <row r="13" spans="1:52" x14ac:dyDescent="0.25">
      <c r="E13">
        <v>2013</v>
      </c>
      <c r="F13" s="13">
        <v>1.6999999999999999E-3</v>
      </c>
      <c r="G13" s="13"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2.502181E-3</v>
      </c>
      <c r="Q13" s="4">
        <f t="shared" si="21"/>
        <v>25</v>
      </c>
      <c r="R13">
        <f t="shared" si="0"/>
        <v>100000</v>
      </c>
      <c r="S13">
        <f t="shared" si="1"/>
        <v>2079.9654099095856</v>
      </c>
      <c r="U13">
        <f t="shared" si="13"/>
        <v>2.502181E-3</v>
      </c>
      <c r="V13">
        <f t="shared" si="14"/>
        <v>0.01</v>
      </c>
      <c r="W13">
        <f t="shared" si="15"/>
        <v>0.8957565778437282</v>
      </c>
      <c r="X13">
        <f t="shared" si="16"/>
        <v>2.2413450897055976E-3</v>
      </c>
      <c r="Y13">
        <f t="shared" si="17"/>
        <v>8.9575657784372823E-3</v>
      </c>
      <c r="Z13">
        <f t="shared" si="18"/>
        <v>0.88455766697558524</v>
      </c>
      <c r="AB13">
        <f t="shared" si="19"/>
        <v>1791.4539323799709</v>
      </c>
      <c r="AC13">
        <f t="shared" si="2"/>
        <v>1839.8493503795398</v>
      </c>
      <c r="AE13">
        <f t="shared" si="3"/>
        <v>0</v>
      </c>
      <c r="AF13">
        <f t="shared" si="4"/>
        <v>0</v>
      </c>
      <c r="AG13">
        <f t="shared" si="4"/>
        <v>-22.113941674389633</v>
      </c>
      <c r="AH13">
        <f t="shared" si="5"/>
        <v>-224.13450897055975</v>
      </c>
      <c r="AI13">
        <f t="shared" si="6"/>
        <v>-246.24845064494937</v>
      </c>
      <c r="AJ13">
        <f t="shared" si="7"/>
        <v>-48.395417999568963</v>
      </c>
      <c r="AK13">
        <f t="shared" si="22"/>
        <v>3.5829078647599419</v>
      </c>
      <c r="AL13">
        <f t="shared" si="8"/>
        <v>-291.06096077975837</v>
      </c>
      <c r="AN13">
        <f t="shared" si="9"/>
        <v>0</v>
      </c>
      <c r="AO13">
        <f t="shared" si="9"/>
        <v>0</v>
      </c>
      <c r="AP13">
        <f t="shared" si="9"/>
        <v>-11.172809017759807</v>
      </c>
      <c r="AQ13">
        <f t="shared" si="9"/>
        <v>-113.24132530916404</v>
      </c>
      <c r="AR13">
        <f t="shared" si="9"/>
        <v>-124.41413432692384</v>
      </c>
      <c r="AS13">
        <f t="shared" si="9"/>
        <v>-24.451215916429948</v>
      </c>
      <c r="AT13">
        <f t="shared" si="9"/>
        <v>1.8102220712444432</v>
      </c>
      <c r="AU13">
        <f t="shared" si="9"/>
        <v>-147.05512817210933</v>
      </c>
      <c r="AW13">
        <v>10</v>
      </c>
      <c r="AX13">
        <f>IF(Z13&gt;0, (R13*SUMPRODUCT(K13:$K$98, X13:$X$98)-K13*$AZ$3)/Z13, 0)</f>
        <v>2079.9654099095856</v>
      </c>
    </row>
    <row r="14" spans="1:52" x14ac:dyDescent="0.25">
      <c r="E14">
        <v>2014</v>
      </c>
      <c r="F14" s="13">
        <v>1.4E-3</v>
      </c>
      <c r="G14" s="13">
        <v>1.8E-3</v>
      </c>
      <c r="H14" s="5">
        <f t="shared" si="10"/>
        <v>5.1800000000000006E-2</v>
      </c>
      <c r="I14" s="5">
        <f t="shared" si="11"/>
        <v>1.0518000000000001</v>
      </c>
      <c r="J14">
        <f t="shared" si="12"/>
        <v>0.95075109336375729</v>
      </c>
      <c r="K14">
        <f t="shared" si="20"/>
        <v>0.48035581109819386</v>
      </c>
      <c r="L14" s="2">
        <v>11</v>
      </c>
      <c r="M14" s="6">
        <v>2.5943469999999999E-3</v>
      </c>
      <c r="Q14" s="4">
        <f t="shared" si="21"/>
        <v>25</v>
      </c>
      <c r="R14">
        <f t="shared" si="0"/>
        <v>100000</v>
      </c>
      <c r="S14">
        <f t="shared" si="1"/>
        <v>2155.7026705807402</v>
      </c>
      <c r="U14">
        <f t="shared" si="13"/>
        <v>2.5943469999999999E-3</v>
      </c>
      <c r="V14">
        <f t="shared" si="14"/>
        <v>0.01</v>
      </c>
      <c r="W14">
        <f t="shared" si="15"/>
        <v>0.88455766697558524</v>
      </c>
      <c r="X14">
        <f t="shared" si="16"/>
        <v>2.2948495296451084E-3</v>
      </c>
      <c r="Y14">
        <f t="shared" si="17"/>
        <v>8.8455766697558523E-3</v>
      </c>
      <c r="Z14">
        <f t="shared" si="18"/>
        <v>0.87341724077618432</v>
      </c>
      <c r="AB14">
        <f t="shared" si="19"/>
        <v>1839.8493503795398</v>
      </c>
      <c r="AC14">
        <f t="shared" si="2"/>
        <v>1882.8278784724819</v>
      </c>
      <c r="AE14">
        <f t="shared" si="3"/>
        <v>0</v>
      </c>
      <c r="AF14">
        <f t="shared" si="4"/>
        <v>0</v>
      </c>
      <c r="AG14">
        <f t="shared" si="4"/>
        <v>-21.835431019404609</v>
      </c>
      <c r="AH14">
        <f t="shared" si="5"/>
        <v>-229.48495296451085</v>
      </c>
      <c r="AI14">
        <f t="shared" si="6"/>
        <v>-251.32038398391546</v>
      </c>
      <c r="AJ14">
        <f t="shared" si="7"/>
        <v>-42.978528092942042</v>
      </c>
      <c r="AK14">
        <f t="shared" si="22"/>
        <v>3.3117288306831716</v>
      </c>
      <c r="AL14">
        <f t="shared" si="8"/>
        <v>-290.98718324617431</v>
      </c>
      <c r="AN14">
        <f t="shared" si="9"/>
        <v>0</v>
      </c>
      <c r="AO14">
        <f t="shared" si="9"/>
        <v>0</v>
      </c>
      <c r="AP14">
        <f t="shared" si="9"/>
        <v>-10.488776178004763</v>
      </c>
      <c r="AQ14">
        <f t="shared" si="9"/>
        <v>-110.23443071609847</v>
      </c>
      <c r="AR14">
        <f t="shared" si="9"/>
        <v>-120.72320689410324</v>
      </c>
      <c r="AS14">
        <f t="shared" si="9"/>
        <v>-20.644985721891686</v>
      </c>
      <c r="AT14">
        <f t="shared" si="9"/>
        <v>1.590808188600088</v>
      </c>
      <c r="AU14">
        <f t="shared" si="9"/>
        <v>-139.77738442739482</v>
      </c>
      <c r="AW14">
        <v>11</v>
      </c>
      <c r="AX14">
        <f>IF(Z14&gt;0, (R14*SUMPRODUCT(K14:$K$98, X14:$X$98)-K14*$AZ$3)/Z14, 0)</f>
        <v>2155.7026705807402</v>
      </c>
    </row>
    <row r="15" spans="1:52" x14ac:dyDescent="0.25">
      <c r="E15">
        <v>2015</v>
      </c>
      <c r="F15" s="13">
        <v>1.9E-3</v>
      </c>
      <c r="G15" s="13">
        <v>4.1000000000000003E-3</v>
      </c>
      <c r="H15" s="5">
        <f t="shared" si="10"/>
        <v>5.4100000000000002E-2</v>
      </c>
      <c r="I15" s="5">
        <f t="shared" si="11"/>
        <v>1.0541</v>
      </c>
      <c r="J15">
        <f t="shared" si="12"/>
        <v>0.94867659614837296</v>
      </c>
      <c r="K15">
        <f t="shared" si="20"/>
        <v>0.45570231581272541</v>
      </c>
      <c r="L15" s="2">
        <v>12</v>
      </c>
      <c r="M15" s="6">
        <v>2.6922130000000002E-3</v>
      </c>
      <c r="Q15" s="4">
        <f t="shared" si="21"/>
        <v>25</v>
      </c>
      <c r="R15">
        <f t="shared" si="0"/>
        <v>100000</v>
      </c>
      <c r="S15">
        <f t="shared" si="1"/>
        <v>2235.0750837811388</v>
      </c>
      <c r="U15">
        <f t="shared" si="13"/>
        <v>2.6922130000000002E-3</v>
      </c>
      <c r="V15">
        <f t="shared" si="14"/>
        <v>0.01</v>
      </c>
      <c r="W15">
        <f t="shared" si="15"/>
        <v>0.87341724077618432</v>
      </c>
      <c r="X15">
        <f t="shared" si="16"/>
        <v>2.3514252500417736E-3</v>
      </c>
      <c r="Y15">
        <f t="shared" si="17"/>
        <v>8.7341724077618435E-3</v>
      </c>
      <c r="Z15">
        <f t="shared" si="18"/>
        <v>0.86233164311838073</v>
      </c>
      <c r="AB15">
        <f t="shared" si="19"/>
        <v>1882.8278784724819</v>
      </c>
      <c r="AC15">
        <f t="shared" si="2"/>
        <v>1927.375969489942</v>
      </c>
      <c r="AE15">
        <f t="shared" si="3"/>
        <v>0</v>
      </c>
      <c r="AF15">
        <f t="shared" si="4"/>
        <v>0</v>
      </c>
      <c r="AG15">
        <f t="shared" si="4"/>
        <v>-21.558291077959517</v>
      </c>
      <c r="AH15">
        <f t="shared" si="5"/>
        <v>-235.14252500417737</v>
      </c>
      <c r="AI15">
        <f t="shared" si="6"/>
        <v>-256.7008160821369</v>
      </c>
      <c r="AJ15">
        <f t="shared" si="7"/>
        <v>-44.548091017460138</v>
      </c>
      <c r="AK15">
        <f t="shared" si="22"/>
        <v>7.7195943017371764</v>
      </c>
      <c r="AL15">
        <f t="shared" si="8"/>
        <v>-293.52931279785986</v>
      </c>
      <c r="AN15">
        <f t="shared" si="9"/>
        <v>0</v>
      </c>
      <c r="AO15">
        <f t="shared" si="9"/>
        <v>0</v>
      </c>
      <c r="AP15">
        <f t="shared" si="9"/>
        <v>-9.8241631691909674</v>
      </c>
      <c r="AQ15">
        <f t="shared" si="9"/>
        <v>-107.15499319045531</v>
      </c>
      <c r="AR15">
        <f t="shared" si="9"/>
        <v>-116.9791563596463</v>
      </c>
      <c r="AS15">
        <f t="shared" si="9"/>
        <v>-20.300668241692655</v>
      </c>
      <c r="AT15">
        <f t="shared" si="9"/>
        <v>3.5178370004363502</v>
      </c>
      <c r="AU15">
        <f t="shared" si="9"/>
        <v>-133.76198760090259</v>
      </c>
      <c r="AW15">
        <v>12</v>
      </c>
      <c r="AX15">
        <f>IF(Z15&gt;0, (R15*SUMPRODUCT(K15:$K$98, X15:$X$98)-K15*$AZ$3)/Z15, 0)</f>
        <v>2235.0750837811388</v>
      </c>
    </row>
    <row r="16" spans="1:52" x14ac:dyDescent="0.25">
      <c r="E16">
        <v>2016</v>
      </c>
      <c r="F16" s="13">
        <v>4.7000000000000002E-3</v>
      </c>
      <c r="G16" s="13">
        <v>7.1000000000000004E-3</v>
      </c>
      <c r="H16" s="5">
        <f t="shared" si="10"/>
        <v>5.7100000000000005E-2</v>
      </c>
      <c r="I16" s="5">
        <f t="shared" si="11"/>
        <v>1.0570999999999999</v>
      </c>
      <c r="J16">
        <f t="shared" si="12"/>
        <v>0.94598429666067552</v>
      </c>
      <c r="K16">
        <f t="shared" si="20"/>
        <v>0.43108723471074206</v>
      </c>
      <c r="L16" s="2">
        <v>13</v>
      </c>
      <c r="M16" s="6">
        <v>2.807183E-3</v>
      </c>
      <c r="Q16" s="4">
        <f t="shared" si="21"/>
        <v>25</v>
      </c>
      <c r="R16">
        <f t="shared" si="0"/>
        <v>100000</v>
      </c>
      <c r="S16">
        <f t="shared" si="1"/>
        <v>2319.7357888582501</v>
      </c>
      <c r="U16">
        <f t="shared" si="13"/>
        <v>2.807183E-3</v>
      </c>
      <c r="V16">
        <f t="shared" si="14"/>
        <v>0.01</v>
      </c>
      <c r="W16">
        <f t="shared" si="15"/>
        <v>0.86233164311838073</v>
      </c>
      <c r="X16">
        <f t="shared" si="16"/>
        <v>2.4207227289239856E-3</v>
      </c>
      <c r="Y16">
        <f t="shared" si="17"/>
        <v>8.6233164311838081E-3</v>
      </c>
      <c r="Z16">
        <f t="shared" si="18"/>
        <v>0.85128760395827285</v>
      </c>
      <c r="AB16">
        <f t="shared" si="19"/>
        <v>1927.375969489942</v>
      </c>
      <c r="AC16">
        <f t="shared" si="2"/>
        <v>1974.7623215133938</v>
      </c>
      <c r="AE16">
        <f t="shared" si="3"/>
        <v>0</v>
      </c>
      <c r="AF16">
        <f t="shared" si="4"/>
        <v>0</v>
      </c>
      <c r="AG16">
        <f t="shared" si="4"/>
        <v>-21.282190098956821</v>
      </c>
      <c r="AH16">
        <f t="shared" si="5"/>
        <v>-242.07227289239856</v>
      </c>
      <c r="AI16">
        <f t="shared" si="6"/>
        <v>-263.35446299135538</v>
      </c>
      <c r="AJ16">
        <f t="shared" si="7"/>
        <v>-47.386352023451764</v>
      </c>
      <c r="AK16">
        <f t="shared" si="22"/>
        <v>13.68436938337859</v>
      </c>
      <c r="AL16">
        <f t="shared" si="8"/>
        <v>-297.05644563142857</v>
      </c>
      <c r="AN16">
        <f t="shared" si="9"/>
        <v>0</v>
      </c>
      <c r="AO16">
        <f t="shared" si="9"/>
        <v>0</v>
      </c>
      <c r="AP16">
        <f t="shared" si="9"/>
        <v>-9.1744804783476308</v>
      </c>
      <c r="AQ16">
        <f t="shared" si="9"/>
        <v>-104.35426672132822</v>
      </c>
      <c r="AR16">
        <f t="shared" si="9"/>
        <v>-113.52874719967585</v>
      </c>
      <c r="AS16">
        <f t="shared" si="9"/>
        <v>-20.427651456819596</v>
      </c>
      <c r="AT16">
        <f t="shared" si="9"/>
        <v>5.8991569562410184</v>
      </c>
      <c r="AU16">
        <f t="shared" si="9"/>
        <v>-128.05724170025445</v>
      </c>
      <c r="AW16">
        <v>13</v>
      </c>
      <c r="AX16">
        <f>IF(Z16&gt;0, (R16*SUMPRODUCT(K16:$K$98, X16:$X$98)-K16*$AZ$3)/Z16, 0)</f>
        <v>2319.7357888582501</v>
      </c>
    </row>
    <row r="17" spans="5:50" x14ac:dyDescent="0.25">
      <c r="E17">
        <v>2017</v>
      </c>
      <c r="F17" s="13">
        <v>1.17E-2</v>
      </c>
      <c r="G17" s="13">
        <v>1.38E-2</v>
      </c>
      <c r="H17" s="5">
        <f t="shared" si="10"/>
        <v>6.3799999999999996E-2</v>
      </c>
      <c r="I17" s="5">
        <f t="shared" si="11"/>
        <v>1.0638000000000001</v>
      </c>
      <c r="J17">
        <f t="shared" si="12"/>
        <v>0.94002632073698056</v>
      </c>
      <c r="K17">
        <f t="shared" si="20"/>
        <v>0.40523334716181802</v>
      </c>
      <c r="L17" s="2">
        <v>14</v>
      </c>
      <c r="M17" s="6">
        <v>2.939255E-3</v>
      </c>
      <c r="Q17" s="4">
        <f t="shared" si="21"/>
        <v>25</v>
      </c>
      <c r="R17">
        <f t="shared" si="0"/>
        <v>100000</v>
      </c>
      <c r="S17">
        <f t="shared" si="1"/>
        <v>2419.1281251232717</v>
      </c>
      <c r="U17">
        <f t="shared" si="13"/>
        <v>2.939255E-3</v>
      </c>
      <c r="V17">
        <f t="shared" si="14"/>
        <v>0.01</v>
      </c>
      <c r="W17">
        <f t="shared" si="15"/>
        <v>0.85128760395827285</v>
      </c>
      <c r="X17">
        <f t="shared" si="16"/>
        <v>2.5021513463723733E-3</v>
      </c>
      <c r="Y17">
        <f t="shared" si="17"/>
        <v>8.5128760395827285E-3</v>
      </c>
      <c r="Z17">
        <f t="shared" si="18"/>
        <v>0.8402725765723178</v>
      </c>
      <c r="AB17">
        <f t="shared" si="19"/>
        <v>1974.7623215133938</v>
      </c>
      <c r="AC17">
        <f t="shared" si="2"/>
        <v>2032.727022755892</v>
      </c>
      <c r="AE17">
        <f t="shared" si="3"/>
        <v>0</v>
      </c>
      <c r="AF17">
        <f t="shared" si="4"/>
        <v>0</v>
      </c>
      <c r="AG17">
        <f t="shared" si="4"/>
        <v>-21.006814414307946</v>
      </c>
      <c r="AH17">
        <f t="shared" si="5"/>
        <v>-250.21513463723733</v>
      </c>
      <c r="AI17">
        <f t="shared" si="6"/>
        <v>-271.22194905154527</v>
      </c>
      <c r="AJ17">
        <f t="shared" si="7"/>
        <v>-57.964701242498222</v>
      </c>
      <c r="AK17">
        <f t="shared" si="22"/>
        <v>27.251720036884834</v>
      </c>
      <c r="AL17">
        <f t="shared" si="8"/>
        <v>-301.93493025715867</v>
      </c>
      <c r="AN17">
        <f t="shared" si="9"/>
        <v>0</v>
      </c>
      <c r="AO17">
        <f t="shared" si="9"/>
        <v>0</v>
      </c>
      <c r="AP17">
        <f t="shared" si="9"/>
        <v>-8.5126617183171351</v>
      </c>
      <c r="AQ17">
        <f t="shared" si="9"/>
        <v>-101.39551651959263</v>
      </c>
      <c r="AR17">
        <f t="shared" si="9"/>
        <v>-109.90817823790977</v>
      </c>
      <c r="AS17">
        <f t="shared" si="9"/>
        <v>-23.489229901732347</v>
      </c>
      <c r="AT17">
        <f t="shared" si="9"/>
        <v>11.043305726463624</v>
      </c>
      <c r="AU17">
        <f t="shared" si="9"/>
        <v>-122.3541024131785</v>
      </c>
      <c r="AW17">
        <v>14</v>
      </c>
      <c r="AX17">
        <f>IF(Z17&gt;0, (R17*SUMPRODUCT(K17:$K$98, X17:$X$98)-K17*$AZ$3)/Z17, 0)</f>
        <v>2419.1281251232717</v>
      </c>
    </row>
    <row r="18" spans="5:50" x14ac:dyDescent="0.25">
      <c r="E18">
        <v>2018</v>
      </c>
      <c r="F18" s="13">
        <v>2.01E-2</v>
      </c>
      <c r="G18" s="13">
        <v>2.1600000000000001E-2</v>
      </c>
      <c r="H18" s="5">
        <f t="shared" si="10"/>
        <v>7.1599999999999997E-2</v>
      </c>
      <c r="I18" s="5">
        <f t="shared" si="11"/>
        <v>1.0716000000000001</v>
      </c>
      <c r="J18">
        <f t="shared" si="12"/>
        <v>0.93318402388951094</v>
      </c>
      <c r="K18">
        <f t="shared" si="20"/>
        <v>0.3781572855186805</v>
      </c>
      <c r="L18" s="2">
        <v>15</v>
      </c>
      <c r="M18" s="6">
        <v>3.7729310000000002E-3</v>
      </c>
      <c r="Q18" s="4">
        <f t="shared" si="21"/>
        <v>25</v>
      </c>
      <c r="R18">
        <f t="shared" si="0"/>
        <v>100000</v>
      </c>
      <c r="S18">
        <f t="shared" si="1"/>
        <v>2535.6881724746245</v>
      </c>
      <c r="U18">
        <f t="shared" si="13"/>
        <v>3.7729310000000002E-3</v>
      </c>
      <c r="V18">
        <f t="shared" si="14"/>
        <v>0.01</v>
      </c>
      <c r="W18">
        <f t="shared" si="15"/>
        <v>0.8402725765723178</v>
      </c>
      <c r="X18">
        <f t="shared" si="16"/>
        <v>3.1702904525995716E-3</v>
      </c>
      <c r="Y18">
        <f t="shared" si="17"/>
        <v>8.4027257657231774E-3</v>
      </c>
      <c r="Z18">
        <f t="shared" si="18"/>
        <v>0.82869956035399506</v>
      </c>
      <c r="AB18">
        <f t="shared" si="19"/>
        <v>2032.727022755892</v>
      </c>
      <c r="AC18">
        <f t="shared" si="2"/>
        <v>2101.3236737245466</v>
      </c>
      <c r="AE18">
        <f t="shared" si="3"/>
        <v>0</v>
      </c>
      <c r="AF18">
        <f t="shared" si="4"/>
        <v>0</v>
      </c>
      <c r="AG18">
        <f t="shared" si="4"/>
        <v>-20.717489008849878</v>
      </c>
      <c r="AH18">
        <f t="shared" si="5"/>
        <v>-317.02904525995717</v>
      </c>
      <c r="AI18">
        <f t="shared" si="6"/>
        <v>-337.74653426880707</v>
      </c>
      <c r="AJ18">
        <f t="shared" si="7"/>
        <v>-68.596650968654558</v>
      </c>
      <c r="AK18">
        <f t="shared" si="22"/>
        <v>43.906903691527269</v>
      </c>
      <c r="AL18">
        <f t="shared" si="8"/>
        <v>-362.43628154593438</v>
      </c>
      <c r="AN18">
        <f t="shared" si="9"/>
        <v>0</v>
      </c>
      <c r="AO18">
        <f t="shared" si="9"/>
        <v>0</v>
      </c>
      <c r="AP18">
        <f t="shared" si="9"/>
        <v>-7.8344694063497684</v>
      </c>
      <c r="AQ18">
        <f t="shared" si="9"/>
        <v>-119.88684318608431</v>
      </c>
      <c r="AR18">
        <f t="shared" si="9"/>
        <v>-127.72131259243407</v>
      </c>
      <c r="AS18">
        <f t="shared" si="9"/>
        <v>-25.940323325978774</v>
      </c>
      <c r="AT18">
        <f t="shared" si="9"/>
        <v>16.603715515518083</v>
      </c>
      <c r="AU18">
        <f t="shared" si="9"/>
        <v>-137.05792040289478</v>
      </c>
      <c r="AW18">
        <v>15</v>
      </c>
      <c r="AX18">
        <f>IF(Z18&gt;0, (R18*SUMPRODUCT(K18:$K$98, X18:$X$98)-K18*$AZ$3)/Z18, 0)</f>
        <v>2535.6881724746245</v>
      </c>
    </row>
    <row r="19" spans="5:50" x14ac:dyDescent="0.25">
      <c r="E19">
        <v>2019</v>
      </c>
      <c r="F19" s="13">
        <v>2.3400000000000001E-2</v>
      </c>
      <c r="G19" s="13">
        <v>2.23E-2</v>
      </c>
      <c r="H19" s="5">
        <f t="shared" si="10"/>
        <v>7.2300000000000003E-2</v>
      </c>
      <c r="I19" s="5">
        <f t="shared" si="11"/>
        <v>1.0723</v>
      </c>
      <c r="J19">
        <f t="shared" si="12"/>
        <v>0.93257483913084027</v>
      </c>
      <c r="K19">
        <f t="shared" si="20"/>
        <v>0.3526599697087387</v>
      </c>
      <c r="L19" s="2">
        <v>16</v>
      </c>
      <c r="M19" s="6">
        <v>4.6883589999999996E-3</v>
      </c>
      <c r="Q19" s="4">
        <f t="shared" si="21"/>
        <v>25</v>
      </c>
      <c r="R19">
        <f t="shared" si="0"/>
        <v>100000</v>
      </c>
      <c r="S19">
        <f t="shared" si="1"/>
        <v>2622.7133679397502</v>
      </c>
      <c r="U19">
        <f t="shared" si="13"/>
        <v>4.6883589999999996E-3</v>
      </c>
      <c r="V19">
        <f t="shared" si="14"/>
        <v>0.01</v>
      </c>
      <c r="W19">
        <f t="shared" si="15"/>
        <v>0.82869956035399506</v>
      </c>
      <c r="X19">
        <f t="shared" si="16"/>
        <v>3.8852410420816955E-3</v>
      </c>
      <c r="Y19">
        <f t="shared" si="17"/>
        <v>8.2869956035399508E-3</v>
      </c>
      <c r="Z19">
        <f t="shared" si="18"/>
        <v>0.81652732370837344</v>
      </c>
      <c r="AB19">
        <f t="shared" si="19"/>
        <v>2101.3236737245466</v>
      </c>
      <c r="AC19">
        <f t="shared" si="2"/>
        <v>2141.5171271780187</v>
      </c>
      <c r="AE19">
        <f t="shared" si="3"/>
        <v>0</v>
      </c>
      <c r="AF19">
        <f t="shared" si="4"/>
        <v>0</v>
      </c>
      <c r="AG19">
        <f t="shared" si="4"/>
        <v>-20.413183092709335</v>
      </c>
      <c r="AH19">
        <f t="shared" si="5"/>
        <v>-388.52410420816955</v>
      </c>
      <c r="AI19">
        <f t="shared" si="6"/>
        <v>-408.93728730087889</v>
      </c>
      <c r="AJ19">
        <f t="shared" si="7"/>
        <v>-40.193453453472102</v>
      </c>
      <c r="AK19">
        <f t="shared" si="22"/>
        <v>46.859517924057386</v>
      </c>
      <c r="AL19">
        <f t="shared" si="8"/>
        <v>-402.2712228302936</v>
      </c>
      <c r="AN19">
        <f t="shared" si="9"/>
        <v>0</v>
      </c>
      <c r="AO19">
        <f t="shared" si="9"/>
        <v>0</v>
      </c>
      <c r="AP19">
        <f t="shared" si="9"/>
        <v>-7.1989125311338107</v>
      </c>
      <c r="AQ19">
        <f t="shared" si="9"/>
        <v>-137.0168988211679</v>
      </c>
      <c r="AR19">
        <f t="shared" si="9"/>
        <v>-144.21581135230173</v>
      </c>
      <c r="AS19">
        <f t="shared" si="9"/>
        <v>-14.174622077391071</v>
      </c>
      <c r="AT19">
        <f t="shared" si="9"/>
        <v>16.525476171664177</v>
      </c>
      <c r="AU19">
        <f t="shared" si="9"/>
        <v>-141.86495725802862</v>
      </c>
      <c r="AW19">
        <v>16</v>
      </c>
      <c r="AX19">
        <f>IF(Z19&gt;0, (R19*SUMPRODUCT(K19:$K$98, X19:$X$98)-K19*$AZ$3)/Z19, 0)</f>
        <v>2622.7133679397502</v>
      </c>
    </row>
    <row r="20" spans="5:50" x14ac:dyDescent="0.25">
      <c r="E20">
        <v>2020</v>
      </c>
      <c r="F20" s="14">
        <v>4.3E-3</v>
      </c>
      <c r="G20" s="14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0.33449679380512065</v>
      </c>
      <c r="L20" s="2">
        <v>17</v>
      </c>
      <c r="M20" s="6">
        <v>5.6712799999999999E-3</v>
      </c>
      <c r="Q20" s="4">
        <f t="shared" si="21"/>
        <v>25</v>
      </c>
      <c r="R20">
        <f t="shared" si="0"/>
        <v>100000</v>
      </c>
      <c r="S20">
        <f t="shared" si="1"/>
        <v>2635.8740328985773</v>
      </c>
      <c r="U20">
        <f t="shared" si="13"/>
        <v>5.6712799999999999E-3</v>
      </c>
      <c r="V20">
        <f t="shared" si="14"/>
        <v>0.01</v>
      </c>
      <c r="W20">
        <f t="shared" si="15"/>
        <v>0.81652732370837344</v>
      </c>
      <c r="X20">
        <f t="shared" si="16"/>
        <v>4.6307550804008243E-3</v>
      </c>
      <c r="Y20">
        <f t="shared" si="17"/>
        <v>8.1652732370837353E-3</v>
      </c>
      <c r="Z20">
        <f t="shared" si="18"/>
        <v>0.80373129539088894</v>
      </c>
      <c r="AB20">
        <f t="shared" si="19"/>
        <v>2141.5171271780187</v>
      </c>
      <c r="AC20">
        <f t="shared" si="2"/>
        <v>2118.53445094878</v>
      </c>
      <c r="AE20">
        <f t="shared" si="3"/>
        <v>0</v>
      </c>
      <c r="AF20">
        <f t="shared" si="4"/>
        <v>0</v>
      </c>
      <c r="AG20">
        <f t="shared" si="4"/>
        <v>-20.093282384772223</v>
      </c>
      <c r="AH20">
        <f t="shared" si="5"/>
        <v>-463.07550804008241</v>
      </c>
      <c r="AI20">
        <f t="shared" si="6"/>
        <v>-483.16879042485465</v>
      </c>
      <c r="AJ20">
        <f t="shared" si="7"/>
        <v>22.982676229238677</v>
      </c>
      <c r="AK20">
        <f t="shared" si="22"/>
        <v>9.2085236468654799</v>
      </c>
      <c r="AL20">
        <f t="shared" si="8"/>
        <v>-450.97759054875047</v>
      </c>
      <c r="AN20">
        <f t="shared" si="9"/>
        <v>0</v>
      </c>
      <c r="AO20">
        <f t="shared" si="9"/>
        <v>0</v>
      </c>
      <c r="AP20">
        <f t="shared" si="9"/>
        <v>-6.721138534727217</v>
      </c>
      <c r="AQ20">
        <f t="shared" si="9"/>
        <v>-154.89727272908493</v>
      </c>
      <c r="AR20">
        <f t="shared" si="9"/>
        <v>-161.61841126381216</v>
      </c>
      <c r="AS20">
        <f t="shared" si="9"/>
        <v>7.6876315117414977</v>
      </c>
      <c r="AT20">
        <f t="shared" si="9"/>
        <v>3.0802216355551399</v>
      </c>
      <c r="AU20">
        <f t="shared" si="9"/>
        <v>-150.85055811651551</v>
      </c>
      <c r="AW20">
        <v>17</v>
      </c>
      <c r="AX20">
        <f>IF(Z20&gt;0, (R20*SUMPRODUCT(K20:$K$98, X20:$X$98)-K20*$AZ$3)/Z20, 0)</f>
        <v>2635.8740328985773</v>
      </c>
    </row>
    <row r="21" spans="5:50" x14ac:dyDescent="0.25">
      <c r="E21">
        <v>2021</v>
      </c>
      <c r="F21" s="15">
        <v>1.2999999999999999E-3</v>
      </c>
      <c r="G21" s="15">
        <v>1.6000000000000001E-3</v>
      </c>
      <c r="H21" s="5">
        <f t="shared" si="10"/>
        <v>5.16E-2</v>
      </c>
      <c r="I21" s="5">
        <f t="shared" si="11"/>
        <v>1.0516000000000001</v>
      </c>
      <c r="J21">
        <f t="shared" si="12"/>
        <v>0.95093191327500948</v>
      </c>
      <c r="K21">
        <f t="shared" si="20"/>
        <v>0.31808367611745975</v>
      </c>
      <c r="L21" s="2">
        <v>18</v>
      </c>
      <c r="M21" s="6">
        <v>6.8024940000000001E-3</v>
      </c>
      <c r="Q21" s="4">
        <f t="shared" si="21"/>
        <v>25</v>
      </c>
      <c r="R21">
        <f t="shared" si="0"/>
        <v>100000</v>
      </c>
      <c r="S21">
        <f t="shared" si="1"/>
        <v>2615.3054866567695</v>
      </c>
      <c r="U21">
        <f t="shared" si="13"/>
        <v>6.8024940000000001E-3</v>
      </c>
      <c r="V21">
        <f t="shared" si="14"/>
        <v>0.01</v>
      </c>
      <c r="W21">
        <f t="shared" si="15"/>
        <v>0.80373129539088894</v>
      </c>
      <c r="X21">
        <f t="shared" si="16"/>
        <v>5.4673773145087496E-3</v>
      </c>
      <c r="Y21">
        <f t="shared" si="17"/>
        <v>8.037312953908889E-3</v>
      </c>
      <c r="Z21">
        <f t="shared" si="18"/>
        <v>0.79022660512247134</v>
      </c>
      <c r="AB21">
        <f t="shared" si="19"/>
        <v>2118.53445094878</v>
      </c>
      <c r="AC21">
        <f t="shared" si="2"/>
        <v>2066.6839760789517</v>
      </c>
      <c r="AE21">
        <f t="shared" si="3"/>
        <v>0</v>
      </c>
      <c r="AF21">
        <f t="shared" si="4"/>
        <v>0</v>
      </c>
      <c r="AG21">
        <f t="shared" si="4"/>
        <v>-19.755665128061782</v>
      </c>
      <c r="AH21">
        <f t="shared" si="5"/>
        <v>-546.737731450875</v>
      </c>
      <c r="AI21">
        <f t="shared" si="6"/>
        <v>-566.49339657893677</v>
      </c>
      <c r="AJ21">
        <f t="shared" si="7"/>
        <v>51.850474869828304</v>
      </c>
      <c r="AK21">
        <f t="shared" si="22"/>
        <v>3.3896551215180479</v>
      </c>
      <c r="AL21">
        <f t="shared" si="8"/>
        <v>-511.25326658759042</v>
      </c>
      <c r="AN21">
        <f t="shared" si="9"/>
        <v>0</v>
      </c>
      <c r="AO21">
        <f t="shared" si="9"/>
        <v>0</v>
      </c>
      <c r="AP21">
        <f t="shared" si="9"/>
        <v>-6.2839545880793981</v>
      </c>
      <c r="AQ21">
        <f t="shared" si="9"/>
        <v>-173.9083474920148</v>
      </c>
      <c r="AR21">
        <f t="shared" si="9"/>
        <v>-180.19230208009421</v>
      </c>
      <c r="AS21">
        <f t="shared" si="9"/>
        <v>16.492789655030951</v>
      </c>
      <c r="AT21">
        <f t="shared" si="9"/>
        <v>1.0781939618228353</v>
      </c>
      <c r="AU21">
        <f t="shared" si="9"/>
        <v>-162.62131846324041</v>
      </c>
      <c r="AW21">
        <v>18</v>
      </c>
      <c r="AX21">
        <f>IF(Z21&gt;0, (R21*SUMPRODUCT(K21:$K$98, X21:$X$98)-K21*$AZ$3)/Z21, 0)</f>
        <v>2615.3054866567695</v>
      </c>
    </row>
    <row r="22" spans="5:50" x14ac:dyDescent="0.25">
      <c r="E22">
        <v>2022</v>
      </c>
      <c r="F22" s="15">
        <v>0.02</v>
      </c>
      <c r="G22" s="15">
        <v>2.1000000000000001E-2</v>
      </c>
      <c r="H22" s="5">
        <f t="shared" si="10"/>
        <v>7.1000000000000008E-2</v>
      </c>
      <c r="I22" s="5">
        <f t="shared" si="11"/>
        <v>1.071</v>
      </c>
      <c r="J22">
        <f t="shared" si="12"/>
        <v>0.93370681605975725</v>
      </c>
      <c r="K22">
        <f t="shared" si="20"/>
        <v>0.29699689646821636</v>
      </c>
      <c r="L22" s="2">
        <v>19</v>
      </c>
      <c r="M22" s="6">
        <v>8.090557E-3</v>
      </c>
      <c r="Q22" s="4">
        <f t="shared" si="21"/>
        <v>25</v>
      </c>
      <c r="R22">
        <f t="shared" si="0"/>
        <v>100000</v>
      </c>
      <c r="S22">
        <f t="shared" si="1"/>
        <v>2609.9811186091451</v>
      </c>
      <c r="U22">
        <f t="shared" si="13"/>
        <v>8.090557E-3</v>
      </c>
      <c r="V22">
        <f t="shared" si="14"/>
        <v>0.01</v>
      </c>
      <c r="W22">
        <f t="shared" si="15"/>
        <v>0.79022660512247134</v>
      </c>
      <c r="X22">
        <f t="shared" si="16"/>
        <v>6.393373391659846E-3</v>
      </c>
      <c r="Y22">
        <f t="shared" si="17"/>
        <v>7.9022660512247135E-3</v>
      </c>
      <c r="Z22">
        <f t="shared" si="18"/>
        <v>0.77593096567958686</v>
      </c>
      <c r="AB22">
        <f t="shared" si="19"/>
        <v>2066.6839760789517</v>
      </c>
      <c r="AC22">
        <f t="shared" si="2"/>
        <v>2025.1651697678824</v>
      </c>
      <c r="AE22">
        <f t="shared" si="3"/>
        <v>0</v>
      </c>
      <c r="AF22">
        <f t="shared" si="4"/>
        <v>0</v>
      </c>
      <c r="AG22">
        <f t="shared" si="4"/>
        <v>-19.39827414198967</v>
      </c>
      <c r="AH22">
        <f t="shared" si="5"/>
        <v>-639.33733916598464</v>
      </c>
      <c r="AI22">
        <f t="shared" si="6"/>
        <v>-658.73561330797429</v>
      </c>
      <c r="AJ22">
        <f t="shared" si="7"/>
        <v>41.518806311069284</v>
      </c>
      <c r="AK22">
        <f t="shared" si="22"/>
        <v>43.400363497657985</v>
      </c>
      <c r="AL22">
        <f t="shared" si="8"/>
        <v>-573.81644349924704</v>
      </c>
      <c r="AN22">
        <f t="shared" si="9"/>
        <v>0</v>
      </c>
      <c r="AO22">
        <f t="shared" si="9"/>
        <v>0</v>
      </c>
      <c r="AP22">
        <f t="shared" si="9"/>
        <v>-5.7612272170105845</v>
      </c>
      <c r="AQ22">
        <f t="shared" si="9"/>
        <v>-189.88120552854488</v>
      </c>
      <c r="AR22">
        <f t="shared" si="9"/>
        <v>-195.64243274555545</v>
      </c>
      <c r="AS22">
        <f t="shared" si="9"/>
        <v>12.330956619452571</v>
      </c>
      <c r="AT22">
        <f t="shared" si="9"/>
        <v>12.889773264396885</v>
      </c>
      <c r="AU22">
        <f t="shared" si="9"/>
        <v>-170.421702861706</v>
      </c>
      <c r="AW22">
        <v>19</v>
      </c>
      <c r="AX22">
        <f>IF(Z22&gt;0, (R22*SUMPRODUCT(K22:$K$98, X22:$X$98)-K22*$AZ$3)/Z22, 0)</f>
        <v>2609.9811186091451</v>
      </c>
    </row>
    <row r="23" spans="5:50" x14ac:dyDescent="0.25">
      <c r="E23">
        <v>2023</v>
      </c>
      <c r="F23" s="15">
        <v>5.3900000000000003E-2</v>
      </c>
      <c r="G23" s="15"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0.26517580041805033</v>
      </c>
      <c r="L23" s="2">
        <v>20</v>
      </c>
      <c r="M23" s="6">
        <v>9.5159809999999997E-3</v>
      </c>
      <c r="Q23" s="4">
        <f t="shared" si="21"/>
        <v>25</v>
      </c>
      <c r="R23">
        <f t="shared" si="0"/>
        <v>100000</v>
      </c>
      <c r="S23">
        <f t="shared" si="1"/>
        <v>2674.9465163462351</v>
      </c>
      <c r="U23">
        <f t="shared" si="13"/>
        <v>9.5159809999999997E-3</v>
      </c>
      <c r="V23">
        <f t="shared" si="14"/>
        <v>0.01</v>
      </c>
      <c r="W23">
        <f t="shared" si="15"/>
        <v>0.77593096567958686</v>
      </c>
      <c r="X23">
        <f t="shared" si="16"/>
        <v>7.3837443267186003E-3</v>
      </c>
      <c r="Y23">
        <f t="shared" si="17"/>
        <v>7.7593096567958684E-3</v>
      </c>
      <c r="Z23">
        <f t="shared" si="18"/>
        <v>0.76078791169607241</v>
      </c>
      <c r="AB23">
        <f t="shared" si="19"/>
        <v>2025.1651697678824</v>
      </c>
      <c r="AC23">
        <f t="shared" si="2"/>
        <v>2035.066974069736</v>
      </c>
      <c r="AE23">
        <f t="shared" si="3"/>
        <v>0</v>
      </c>
      <c r="AF23">
        <f t="shared" si="4"/>
        <v>0</v>
      </c>
      <c r="AG23">
        <f t="shared" si="4"/>
        <v>-19.019697792401811</v>
      </c>
      <c r="AH23">
        <f t="shared" si="5"/>
        <v>-738.37443267186006</v>
      </c>
      <c r="AI23">
        <f t="shared" si="6"/>
        <v>-757.39413046426182</v>
      </c>
      <c r="AJ23">
        <f t="shared" si="7"/>
        <v>-9.9018043018536446</v>
      </c>
      <c r="AK23">
        <f t="shared" si="22"/>
        <v>141.76156188375177</v>
      </c>
      <c r="AL23">
        <f t="shared" si="8"/>
        <v>-625.53437288236364</v>
      </c>
      <c r="AN23">
        <f t="shared" si="9"/>
        <v>0</v>
      </c>
      <c r="AO23">
        <f t="shared" si="9"/>
        <v>0</v>
      </c>
      <c r="AP23">
        <f t="shared" si="9"/>
        <v>-5.0435635858095749</v>
      </c>
      <c r="AQ23">
        <f t="shared" si="9"/>
        <v>-195.79903119198431</v>
      </c>
      <c r="AR23">
        <f t="shared" si="9"/>
        <v>-200.84259477779386</v>
      </c>
      <c r="AS23">
        <f t="shared" si="9"/>
        <v>-2.6257188813269341</v>
      </c>
      <c r="AT23">
        <f t="shared" si="9"/>
        <v>37.591735641036848</v>
      </c>
      <c r="AU23">
        <f t="shared" si="9"/>
        <v>-165.87657801808393</v>
      </c>
      <c r="AW23">
        <v>20</v>
      </c>
      <c r="AX23">
        <f>IF(Z23&gt;0, (R23*SUMPRODUCT(K23:$K$98, X23:$X$98)-K23*$AZ$3)/Z23, 0)</f>
        <v>2674.9465163462351</v>
      </c>
    </row>
    <row r="24" spans="5:50" x14ac:dyDescent="0.25">
      <c r="E24">
        <v>2024</v>
      </c>
      <c r="F24" s="5">
        <v>3.5571999999999999E-2</v>
      </c>
      <c r="G24" s="5"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0.23676410751611635</v>
      </c>
      <c r="L24" s="2">
        <v>21</v>
      </c>
      <c r="M24" s="6">
        <v>1.1135328E-2</v>
      </c>
      <c r="Q24" s="4">
        <f t="shared" si="21"/>
        <v>25</v>
      </c>
      <c r="R24">
        <f t="shared" si="0"/>
        <v>100000</v>
      </c>
      <c r="S24">
        <f t="shared" si="1"/>
        <v>2709.3095822444075</v>
      </c>
      <c r="U24">
        <f t="shared" si="13"/>
        <v>1.1135328E-2</v>
      </c>
      <c r="V24">
        <f t="shared" si="14"/>
        <v>0.01</v>
      </c>
      <c r="W24">
        <f t="shared" si="15"/>
        <v>0.76078791169607241</v>
      </c>
      <c r="X24">
        <f t="shared" si="16"/>
        <v>8.4716229351708017E-3</v>
      </c>
      <c r="Y24">
        <f t="shared" si="17"/>
        <v>7.6078791169607246E-3</v>
      </c>
      <c r="Z24">
        <f t="shared" si="18"/>
        <v>0.74470840964394092</v>
      </c>
      <c r="AB24">
        <f t="shared" si="19"/>
        <v>2035.066974069736</v>
      </c>
      <c r="AC24">
        <f t="shared" si="2"/>
        <v>2017.6456302263227</v>
      </c>
      <c r="AE24">
        <f t="shared" si="3"/>
        <v>0</v>
      </c>
      <c r="AF24">
        <f t="shared" si="4"/>
        <v>0</v>
      </c>
      <c r="AG24">
        <f t="shared" si="4"/>
        <v>-18.617710241098521</v>
      </c>
      <c r="AH24">
        <f t="shared" si="5"/>
        <v>-847.16229351708023</v>
      </c>
      <c r="AI24">
        <f t="shared" si="6"/>
        <v>-865.78000375817874</v>
      </c>
      <c r="AJ24">
        <f t="shared" si="7"/>
        <v>17.421343843413297</v>
      </c>
      <c r="AK24">
        <f t="shared" si="22"/>
        <v>142.45468818488155</v>
      </c>
      <c r="AL24">
        <f t="shared" si="8"/>
        <v>-705.90397172988389</v>
      </c>
      <c r="AN24">
        <f t="shared" si="9"/>
        <v>0</v>
      </c>
      <c r="AO24">
        <f t="shared" si="9"/>
        <v>0</v>
      </c>
      <c r="AP24">
        <f t="shared" si="9"/>
        <v>-4.4080055492273509</v>
      </c>
      <c r="AQ24">
        <f t="shared" si="9"/>
        <v>-200.57762434587769</v>
      </c>
      <c r="AR24">
        <f t="shared" si="9"/>
        <v>-204.98562989510503</v>
      </c>
      <c r="AS24">
        <f t="shared" si="9"/>
        <v>4.1247489268171371</v>
      </c>
      <c r="AT24">
        <f t="shared" si="9"/>
        <v>33.728157109580124</v>
      </c>
      <c r="AU24">
        <f t="shared" si="9"/>
        <v>-167.13272385870778</v>
      </c>
      <c r="AW24">
        <v>21</v>
      </c>
      <c r="AX24">
        <f>IF(Z24&gt;0, (R24*SUMPRODUCT(K24:$K$98, X24:$X$98)-K24*$AZ$3)/Z24, 0)</f>
        <v>2709.3095822444075</v>
      </c>
    </row>
    <row r="25" spans="5:50" x14ac:dyDescent="0.25">
      <c r="E25">
        <v>2025</v>
      </c>
      <c r="F25" s="5">
        <v>3.5571999999999999E-2</v>
      </c>
      <c r="G25" s="5"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0.21139652456796101</v>
      </c>
      <c r="L25" s="2">
        <v>22</v>
      </c>
      <c r="M25" s="6">
        <v>1.2969985999999999E-2</v>
      </c>
      <c r="Q25" s="4">
        <f t="shared" si="21"/>
        <v>25</v>
      </c>
      <c r="R25">
        <f t="shared" si="0"/>
        <v>100000</v>
      </c>
      <c r="S25">
        <f t="shared" si="1"/>
        <v>2716.227452964964</v>
      </c>
      <c r="U25">
        <f t="shared" si="13"/>
        <v>1.2969985999999999E-2</v>
      </c>
      <c r="V25">
        <f t="shared" si="14"/>
        <v>0.01</v>
      </c>
      <c r="W25">
        <f t="shared" si="15"/>
        <v>0.74470840964394092</v>
      </c>
      <c r="X25">
        <f t="shared" si="16"/>
        <v>9.658857647164178E-3</v>
      </c>
      <c r="Y25">
        <f t="shared" si="17"/>
        <v>7.4470840964394091E-3</v>
      </c>
      <c r="Z25">
        <f t="shared" si="18"/>
        <v>0.72760246790033722</v>
      </c>
      <c r="AB25">
        <f t="shared" si="19"/>
        <v>2017.6456302263227</v>
      </c>
      <c r="AC25">
        <f t="shared" si="2"/>
        <v>1976.333798155955</v>
      </c>
      <c r="AE25">
        <f t="shared" si="3"/>
        <v>0</v>
      </c>
      <c r="AF25">
        <f t="shared" si="4"/>
        <v>0</v>
      </c>
      <c r="AG25">
        <f t="shared" si="4"/>
        <v>-18.19006169750843</v>
      </c>
      <c r="AH25">
        <f t="shared" si="5"/>
        <v>-965.88576471641784</v>
      </c>
      <c r="AI25">
        <f t="shared" si="6"/>
        <v>-984.07582641392628</v>
      </c>
      <c r="AJ25">
        <f t="shared" si="7"/>
        <v>41.3118320703677</v>
      </c>
      <c r="AK25">
        <f t="shared" si="22"/>
        <v>141.2351941158426</v>
      </c>
      <c r="AL25">
        <f t="shared" si="8"/>
        <v>-801.52880022771592</v>
      </c>
      <c r="AN25">
        <f t="shared" si="9"/>
        <v>0</v>
      </c>
      <c r="AO25">
        <f t="shared" si="9"/>
        <v>0</v>
      </c>
      <c r="AP25">
        <f t="shared" si="9"/>
        <v>-3.8453158245300676</v>
      </c>
      <c r="AQ25">
        <f t="shared" si="9"/>
        <v>-204.18489379071804</v>
      </c>
      <c r="AR25">
        <f t="shared" si="9"/>
        <v>-208.03020961524811</v>
      </c>
      <c r="AS25">
        <f t="shared" si="9"/>
        <v>8.7331777232109644</v>
      </c>
      <c r="AT25">
        <f t="shared" si="9"/>
        <v>29.856629182770465</v>
      </c>
      <c r="AU25">
        <f t="shared" si="9"/>
        <v>-169.44040270926666</v>
      </c>
      <c r="AW25">
        <v>22</v>
      </c>
      <c r="AX25">
        <f>IF(Z25&gt;0, (R25*SUMPRODUCT(K25:$K$98, X25:$X$98)-K25*$AZ$3)/Z25, 0)</f>
        <v>2716.227452964964</v>
      </c>
    </row>
    <row r="26" spans="5:50" x14ac:dyDescent="0.25">
      <c r="E26">
        <v>2026</v>
      </c>
      <c r="F26" s="5">
        <v>3.5571999999999999E-2</v>
      </c>
      <c r="G26" s="5"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0.18874689693567948</v>
      </c>
      <c r="L26" s="2">
        <v>23</v>
      </c>
      <c r="M26" s="6">
        <v>1.4883069000000001E-2</v>
      </c>
      <c r="Q26" s="4">
        <f t="shared" si="21"/>
        <v>25</v>
      </c>
      <c r="R26">
        <f t="shared" si="0"/>
        <v>100000</v>
      </c>
      <c r="S26">
        <f t="shared" si="1"/>
        <v>2698.1779974839606</v>
      </c>
      <c r="U26">
        <f t="shared" si="13"/>
        <v>1.4883069000000001E-2</v>
      </c>
      <c r="V26">
        <f t="shared" si="14"/>
        <v>0.01</v>
      </c>
      <c r="W26">
        <f t="shared" si="15"/>
        <v>0.72760246790033722</v>
      </c>
      <c r="X26">
        <f t="shared" si="16"/>
        <v>1.0828957734331004E-2</v>
      </c>
      <c r="Y26">
        <f t="shared" si="17"/>
        <v>7.2760246790033725E-3</v>
      </c>
      <c r="Z26">
        <f t="shared" si="18"/>
        <v>0.70949748548700287</v>
      </c>
      <c r="AB26">
        <f t="shared" si="19"/>
        <v>1976.333798155955</v>
      </c>
      <c r="AC26">
        <f t="shared" si="2"/>
        <v>1914.3505046112268</v>
      </c>
      <c r="AE26">
        <f t="shared" si="3"/>
        <v>0</v>
      </c>
      <c r="AF26">
        <f t="shared" si="4"/>
        <v>0</v>
      </c>
      <c r="AG26">
        <f t="shared" si="4"/>
        <v>-17.737437137175071</v>
      </c>
      <c r="AH26">
        <f t="shared" si="5"/>
        <v>-1082.8957734331004</v>
      </c>
      <c r="AI26">
        <f t="shared" si="6"/>
        <v>-1100.6332105702754</v>
      </c>
      <c r="AJ26">
        <f t="shared" si="7"/>
        <v>61.983293544728213</v>
      </c>
      <c r="AK26">
        <f t="shared" si="22"/>
        <v>138.34336587091687</v>
      </c>
      <c r="AL26">
        <f t="shared" si="8"/>
        <v>-900.30655115463037</v>
      </c>
      <c r="AN26">
        <f t="shared" si="9"/>
        <v>0</v>
      </c>
      <c r="AO26">
        <f t="shared" si="9"/>
        <v>0</v>
      </c>
      <c r="AP26">
        <f t="shared" si="9"/>
        <v>-3.3478862192334766</v>
      </c>
      <c r="AQ26">
        <f t="shared" si="9"/>
        <v>-204.39321694026032</v>
      </c>
      <c r="AR26">
        <f t="shared" si="9"/>
        <v>-207.74110315949378</v>
      </c>
      <c r="AS26">
        <f t="shared" si="9"/>
        <v>11.699154318420783</v>
      </c>
      <c r="AT26">
        <f t="shared" si="9"/>
        <v>26.111881019772945</v>
      </c>
      <c r="AU26">
        <f t="shared" si="9"/>
        <v>-169.93006782130007</v>
      </c>
      <c r="AW26">
        <v>23</v>
      </c>
      <c r="AX26">
        <f>IF(Z26&gt;0, (R26*SUMPRODUCT(K26:$K$98, X26:$X$98)-K26*$AZ$3)/Z26, 0)</f>
        <v>2698.1779974839606</v>
      </c>
    </row>
    <row r="27" spans="5:50" x14ac:dyDescent="0.25">
      <c r="E27">
        <v>2027</v>
      </c>
      <c r="F27" s="5">
        <v>3.5571999999999999E-2</v>
      </c>
      <c r="G27" s="5"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0.16852401512114237</v>
      </c>
      <c r="L27" s="2">
        <v>24</v>
      </c>
      <c r="M27" s="6">
        <v>1.6930661E-2</v>
      </c>
      <c r="Q27" s="4">
        <f t="shared" si="21"/>
        <v>25</v>
      </c>
      <c r="R27">
        <f t="shared" si="0"/>
        <v>100000</v>
      </c>
      <c r="S27">
        <f t="shared" si="1"/>
        <v>2660.7024132197112</v>
      </c>
      <c r="U27">
        <f t="shared" si="13"/>
        <v>1.6930661E-2</v>
      </c>
      <c r="V27">
        <f t="shared" si="14"/>
        <v>0.01</v>
      </c>
      <c r="W27">
        <f t="shared" si="15"/>
        <v>0.70949748548700287</v>
      </c>
      <c r="X27">
        <f t="shared" si="16"/>
        <v>1.2012261407132865E-2</v>
      </c>
      <c r="Y27">
        <f t="shared" si="17"/>
        <v>7.0949748548700285E-3</v>
      </c>
      <c r="Z27">
        <f t="shared" si="18"/>
        <v>0.69039024922500003</v>
      </c>
      <c r="AB27">
        <f t="shared" si="19"/>
        <v>1914.3505046112268</v>
      </c>
      <c r="AC27">
        <f t="shared" si="2"/>
        <v>1836.9230021763153</v>
      </c>
      <c r="AE27">
        <f t="shared" si="3"/>
        <v>0</v>
      </c>
      <c r="AF27">
        <f t="shared" si="4"/>
        <v>0</v>
      </c>
      <c r="AG27">
        <f t="shared" si="4"/>
        <v>-17.259756230625001</v>
      </c>
      <c r="AH27">
        <f t="shared" si="5"/>
        <v>-1201.2261407132864</v>
      </c>
      <c r="AI27">
        <f t="shared" si="6"/>
        <v>-1218.4858969439115</v>
      </c>
      <c r="AJ27">
        <f t="shared" si="7"/>
        <v>77.427502434911503</v>
      </c>
      <c r="AK27">
        <f t="shared" si="22"/>
        <v>134.0045353227859</v>
      </c>
      <c r="AL27">
        <f t="shared" si="8"/>
        <v>-1007.0538591862141</v>
      </c>
      <c r="AN27">
        <f t="shared" si="9"/>
        <v>0</v>
      </c>
      <c r="AO27">
        <f t="shared" si="9"/>
        <v>0</v>
      </c>
      <c r="AP27">
        <f t="shared" si="9"/>
        <v>-2.9086834199970788</v>
      </c>
      <c r="AQ27">
        <f t="shared" si="9"/>
        <v>-202.43545230147737</v>
      </c>
      <c r="AR27">
        <f t="shared" si="9"/>
        <v>-205.34413572147446</v>
      </c>
      <c r="AS27">
        <f t="shared" si="9"/>
        <v>13.048393591133314</v>
      </c>
      <c r="AT27">
        <f t="shared" si="9"/>
        <v>22.582982337038828</v>
      </c>
      <c r="AU27">
        <f t="shared" si="9"/>
        <v>-169.71275979330233</v>
      </c>
      <c r="AW27">
        <v>24</v>
      </c>
      <c r="AX27">
        <f>IF(Z27&gt;0, (R27*SUMPRODUCT(K27:$K$98, X27:$X$98)-K27*$AZ$3)/Z27, 0)</f>
        <v>2660.7024132197112</v>
      </c>
    </row>
    <row r="28" spans="5:50" x14ac:dyDescent="0.25">
      <c r="E28">
        <v>2028</v>
      </c>
      <c r="F28" s="5">
        <v>3.5571999999999999E-2</v>
      </c>
      <c r="G28" s="5"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0.15046787064387712</v>
      </c>
      <c r="L28" s="2">
        <v>25</v>
      </c>
      <c r="M28" s="6">
        <v>1.9185959999999998E-2</v>
      </c>
      <c r="Q28" s="4">
        <f t="shared" si="21"/>
        <v>25</v>
      </c>
      <c r="R28">
        <f t="shared" si="0"/>
        <v>100000</v>
      </c>
      <c r="S28">
        <f t="shared" si="1"/>
        <v>2607.794772671662</v>
      </c>
      <c r="U28">
        <f t="shared" si="13"/>
        <v>1.9185959999999998E-2</v>
      </c>
      <c r="V28">
        <f t="shared" si="14"/>
        <v>0.01</v>
      </c>
      <c r="W28">
        <f t="shared" si="15"/>
        <v>0.69039024922500003</v>
      </c>
      <c r="X28">
        <f t="shared" si="16"/>
        <v>1.324579970602088E-2</v>
      </c>
      <c r="Y28">
        <f t="shared" si="17"/>
        <v>6.9039024922500003E-3</v>
      </c>
      <c r="Z28">
        <f t="shared" si="18"/>
        <v>0.67024054702672908</v>
      </c>
      <c r="AB28">
        <f t="shared" si="19"/>
        <v>1836.9230021763153</v>
      </c>
      <c r="AC28">
        <f t="shared" si="2"/>
        <v>1747.8497949688995</v>
      </c>
      <c r="AE28">
        <f t="shared" si="3"/>
        <v>0</v>
      </c>
      <c r="AF28">
        <f t="shared" si="4"/>
        <v>0</v>
      </c>
      <c r="AG28">
        <f t="shared" si="4"/>
        <v>-16.756013675668228</v>
      </c>
      <c r="AH28">
        <f t="shared" si="5"/>
        <v>-1324.579970602088</v>
      </c>
      <c r="AI28">
        <f t="shared" si="6"/>
        <v>-1341.3359842777563</v>
      </c>
      <c r="AJ28">
        <f t="shared" si="7"/>
        <v>89.073207207415862</v>
      </c>
      <c r="AK28">
        <f t="shared" si="22"/>
        <v>128.58461015234209</v>
      </c>
      <c r="AL28">
        <f t="shared" si="8"/>
        <v>-1123.6781669179984</v>
      </c>
      <c r="AN28">
        <f t="shared" si="9"/>
        <v>0</v>
      </c>
      <c r="AO28">
        <f t="shared" si="9"/>
        <v>0</v>
      </c>
      <c r="AP28">
        <f t="shared" si="9"/>
        <v>-2.5212416982574828</v>
      </c>
      <c r="AQ28">
        <f t="shared" si="9"/>
        <v>-199.30672767402552</v>
      </c>
      <c r="AR28">
        <f t="shared" si="9"/>
        <v>-201.82796937228304</v>
      </c>
      <c r="AS28">
        <f t="shared" si="9"/>
        <v>13.402655819920714</v>
      </c>
      <c r="AT28">
        <f t="shared" si="9"/>
        <v>19.347852487195979</v>
      </c>
      <c r="AU28">
        <f t="shared" si="9"/>
        <v>-169.07746106516635</v>
      </c>
      <c r="AW28">
        <v>25</v>
      </c>
      <c r="AX28">
        <f>IF(Z28&gt;0, (R28*SUMPRODUCT(K28:$K$98, X28:$X$98)-K28*$AZ$3)/Z28, 0)</f>
        <v>2607.794772671662</v>
      </c>
    </row>
    <row r="29" spans="5:50" x14ac:dyDescent="0.25">
      <c r="E29">
        <v>2029</v>
      </c>
      <c r="F29" s="5">
        <v>3.5571999999999999E-2</v>
      </c>
      <c r="G29" s="5"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0.13434631307489028</v>
      </c>
      <c r="L29" s="2">
        <v>26</v>
      </c>
      <c r="M29" s="6">
        <v>2.1884238E-2</v>
      </c>
      <c r="Q29" s="4">
        <f t="shared" si="21"/>
        <v>25</v>
      </c>
      <c r="R29">
        <f t="shared" si="0"/>
        <v>100000</v>
      </c>
      <c r="S29">
        <f t="shared" si="1"/>
        <v>2542.5096616763103</v>
      </c>
      <c r="U29">
        <f t="shared" si="13"/>
        <v>2.1884238E-2</v>
      </c>
      <c r="V29">
        <f t="shared" si="14"/>
        <v>0.01</v>
      </c>
      <c r="W29">
        <f t="shared" si="15"/>
        <v>0.67024054702672908</v>
      </c>
      <c r="X29">
        <f t="shared" si="16"/>
        <v>1.4667703648383133E-2</v>
      </c>
      <c r="Y29">
        <f t="shared" si="17"/>
        <v>6.7024054702672911E-3</v>
      </c>
      <c r="Z29">
        <f t="shared" si="18"/>
        <v>0.64887043790807875</v>
      </c>
      <c r="AB29">
        <f t="shared" si="19"/>
        <v>1747.8497949688995</v>
      </c>
      <c r="AC29">
        <f t="shared" si="2"/>
        <v>1649.7593575574285</v>
      </c>
      <c r="AE29">
        <f t="shared" si="3"/>
        <v>0</v>
      </c>
      <c r="AF29">
        <f t="shared" si="4"/>
        <v>0</v>
      </c>
      <c r="AG29">
        <f t="shared" si="4"/>
        <v>-16.22176094770197</v>
      </c>
      <c r="AH29">
        <f t="shared" si="5"/>
        <v>-1466.7703648383133</v>
      </c>
      <c r="AI29">
        <f t="shared" si="6"/>
        <v>-1482.9921257860153</v>
      </c>
      <c r="AJ29">
        <f t="shared" si="7"/>
        <v>98.09043741147093</v>
      </c>
      <c r="AK29">
        <f t="shared" si="22"/>
        <v>122.34948564782297</v>
      </c>
      <c r="AL29">
        <f t="shared" si="8"/>
        <v>-1262.5522027267214</v>
      </c>
      <c r="AN29">
        <f t="shared" si="9"/>
        <v>0</v>
      </c>
      <c r="AO29">
        <f t="shared" si="9"/>
        <v>0</v>
      </c>
      <c r="AP29">
        <f t="shared" si="9"/>
        <v>-2.1793337749059978</v>
      </c>
      <c r="AQ29">
        <f t="shared" si="9"/>
        <v>-197.05519064353908</v>
      </c>
      <c r="AR29">
        <f t="shared" si="9"/>
        <v>-199.23452441844509</v>
      </c>
      <c r="AS29">
        <f t="shared" si="9"/>
        <v>13.178088614134404</v>
      </c>
      <c r="AT29">
        <f t="shared" si="9"/>
        <v>16.437202303394219</v>
      </c>
      <c r="AU29">
        <f t="shared" si="9"/>
        <v>-169.61923350091647</v>
      </c>
      <c r="AW29">
        <v>26</v>
      </c>
      <c r="AX29">
        <f>IF(Z29&gt;0, (R29*SUMPRODUCT(K29:$K$98, X29:$X$98)-K29*$AZ$3)/Z29, 0)</f>
        <v>2542.5096616763103</v>
      </c>
    </row>
    <row r="30" spans="5:50" x14ac:dyDescent="0.25">
      <c r="E30">
        <v>2030</v>
      </c>
      <c r="F30" s="5">
        <v>3.5571999999999999E-2</v>
      </c>
      <c r="G30" s="5"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0.11995206524543775</v>
      </c>
      <c r="L30" s="2">
        <v>27</v>
      </c>
      <c r="M30" s="6">
        <v>2.4761703999999999E-2</v>
      </c>
      <c r="Q30" s="4">
        <f t="shared" si="21"/>
        <v>25</v>
      </c>
      <c r="R30">
        <f t="shared" si="0"/>
        <v>100000</v>
      </c>
      <c r="S30">
        <f t="shared" si="1"/>
        <v>2463.7392533536736</v>
      </c>
      <c r="U30">
        <f t="shared" si="13"/>
        <v>2.4761703999999999E-2</v>
      </c>
      <c r="V30">
        <f t="shared" si="14"/>
        <v>0.01</v>
      </c>
      <c r="W30">
        <f t="shared" si="15"/>
        <v>0.64887043790807875</v>
      </c>
      <c r="X30">
        <f t="shared" si="16"/>
        <v>1.6067137717830225E-2</v>
      </c>
      <c r="Y30">
        <f t="shared" si="17"/>
        <v>6.4887043790807872E-3</v>
      </c>
      <c r="Z30">
        <f t="shared" si="18"/>
        <v>0.62631459581116777</v>
      </c>
      <c r="AB30">
        <f t="shared" si="19"/>
        <v>1649.7593575574285</v>
      </c>
      <c r="AC30">
        <f t="shared" si="2"/>
        <v>1543.0758546483144</v>
      </c>
      <c r="AE30">
        <f t="shared" si="3"/>
        <v>0</v>
      </c>
      <c r="AF30">
        <f t="shared" si="4"/>
        <v>0</v>
      </c>
      <c r="AG30">
        <f t="shared" si="4"/>
        <v>-15.657864895279195</v>
      </c>
      <c r="AH30">
        <f t="shared" si="5"/>
        <v>-1606.7137717830224</v>
      </c>
      <c r="AI30">
        <f t="shared" si="6"/>
        <v>-1622.3716366783015</v>
      </c>
      <c r="AJ30">
        <f t="shared" si="7"/>
        <v>106.68350290911417</v>
      </c>
      <c r="AK30">
        <f t="shared" si="22"/>
        <v>115.48315502902001</v>
      </c>
      <c r="AL30">
        <f t="shared" si="8"/>
        <v>-1400.2049787401672</v>
      </c>
      <c r="AN30">
        <f t="shared" si="9"/>
        <v>0</v>
      </c>
      <c r="AO30">
        <f t="shared" si="9"/>
        <v>0</v>
      </c>
      <c r="AP30">
        <f t="shared" si="9"/>
        <v>-1.8781932315227794</v>
      </c>
      <c r="AQ30">
        <f t="shared" si="9"/>
        <v>-192.72863518366049</v>
      </c>
      <c r="AR30">
        <f t="shared" si="9"/>
        <v>-194.60682841518326</v>
      </c>
      <c r="AS30">
        <f t="shared" si="9"/>
        <v>12.79690650156591</v>
      </c>
      <c r="AT30">
        <f t="shared" si="9"/>
        <v>13.852442946790012</v>
      </c>
      <c r="AU30">
        <f t="shared" si="9"/>
        <v>-167.95747896682732</v>
      </c>
      <c r="AW30">
        <v>27</v>
      </c>
      <c r="AX30">
        <f>IF(Z30&gt;0, (R30*SUMPRODUCT(K30:$K$98, X30:$X$98)-K30*$AZ$3)/Z30, 0)</f>
        <v>2463.7392533536736</v>
      </c>
    </row>
    <row r="31" spans="5:50" x14ac:dyDescent="0.25">
      <c r="E31">
        <v>2031</v>
      </c>
      <c r="F31" s="5">
        <v>3.5571999999999999E-2</v>
      </c>
      <c r="G31" s="5"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0.10710005825485512</v>
      </c>
      <c r="L31" s="2">
        <v>28</v>
      </c>
      <c r="M31" s="6">
        <v>2.7627288E-2</v>
      </c>
      <c r="Q31" s="4">
        <f t="shared" si="21"/>
        <v>25</v>
      </c>
      <c r="R31">
        <f t="shared" si="0"/>
        <v>100000</v>
      </c>
      <c r="S31">
        <f t="shared" si="1"/>
        <v>2374.1863027490667</v>
      </c>
      <c r="U31">
        <f t="shared" si="13"/>
        <v>2.7627288E-2</v>
      </c>
      <c r="V31">
        <f t="shared" si="14"/>
        <v>0.01</v>
      </c>
      <c r="W31">
        <f t="shared" si="15"/>
        <v>0.62631459581116777</v>
      </c>
      <c r="X31">
        <f t="shared" si="16"/>
        <v>1.7303373717078727E-2</v>
      </c>
      <c r="Y31">
        <f t="shared" si="17"/>
        <v>6.263145958111678E-3</v>
      </c>
      <c r="Z31">
        <f t="shared" si="18"/>
        <v>0.60274807613597736</v>
      </c>
      <c r="AB31">
        <f t="shared" si="19"/>
        <v>1543.0758546483144</v>
      </c>
      <c r="AC31">
        <f t="shared" si="2"/>
        <v>1431.0362263703892</v>
      </c>
      <c r="AE31">
        <f t="shared" si="3"/>
        <v>0</v>
      </c>
      <c r="AF31">
        <f t="shared" si="4"/>
        <v>0</v>
      </c>
      <c r="AG31">
        <f t="shared" si="4"/>
        <v>-15.068701903399434</v>
      </c>
      <c r="AH31">
        <f t="shared" si="5"/>
        <v>-1730.3373717078728</v>
      </c>
      <c r="AI31">
        <f t="shared" si="6"/>
        <v>-1745.4060736112722</v>
      </c>
      <c r="AJ31">
        <f t="shared" si="7"/>
        <v>112.0396282779252</v>
      </c>
      <c r="AK31">
        <f t="shared" si="22"/>
        <v>108.01530982538202</v>
      </c>
      <c r="AL31">
        <f t="shared" si="8"/>
        <v>-1525.351135507965</v>
      </c>
      <c r="AN31">
        <f t="shared" si="9"/>
        <v>0</v>
      </c>
      <c r="AO31">
        <f t="shared" si="9"/>
        <v>0</v>
      </c>
      <c r="AP31">
        <f t="shared" si="9"/>
        <v>-1.6138588516791257</v>
      </c>
      <c r="AQ31">
        <f t="shared" si="9"/>
        <v>-185.31923331046607</v>
      </c>
      <c r="AR31">
        <f t="shared" si="9"/>
        <v>-186.93309216214519</v>
      </c>
      <c r="AS31">
        <f t="shared" si="9"/>
        <v>11.999450715418103</v>
      </c>
      <c r="AT31">
        <f t="shared" si="9"/>
        <v>11.568445974714638</v>
      </c>
      <c r="AU31">
        <f t="shared" si="9"/>
        <v>-163.36519547201246</v>
      </c>
      <c r="AW31">
        <v>28</v>
      </c>
      <c r="AX31">
        <f>IF(Z31&gt;0, (R31*SUMPRODUCT(K31:$K$98, X31:$X$98)-K31*$AZ$3)/Z31, 0)</f>
        <v>2374.1863027490667</v>
      </c>
    </row>
    <row r="32" spans="5:50" x14ac:dyDescent="0.25">
      <c r="E32">
        <v>2032</v>
      </c>
      <c r="F32" s="5">
        <v>3.5571999999999999E-2</v>
      </c>
      <c r="G32" s="5"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9.562505201326349E-2</v>
      </c>
      <c r="L32" s="2">
        <v>29</v>
      </c>
      <c r="M32" s="6">
        <v>3.0780427999999999E-2</v>
      </c>
      <c r="Q32" s="4">
        <f t="shared" si="21"/>
        <v>25</v>
      </c>
      <c r="R32">
        <f t="shared" si="0"/>
        <v>100000</v>
      </c>
      <c r="S32">
        <f t="shared" si="1"/>
        <v>2279.2014005362703</v>
      </c>
      <c r="U32">
        <f t="shared" si="13"/>
        <v>3.0780427999999999E-2</v>
      </c>
      <c r="V32">
        <f t="shared" si="14"/>
        <v>0.01</v>
      </c>
      <c r="W32">
        <f t="shared" si="15"/>
        <v>0.60274807613597736</v>
      </c>
      <c r="X32">
        <f t="shared" si="16"/>
        <v>1.8552843759641967E-2</v>
      </c>
      <c r="Y32">
        <f t="shared" si="17"/>
        <v>6.0274807613597738E-3</v>
      </c>
      <c r="Z32">
        <f t="shared" si="18"/>
        <v>0.57816775161497569</v>
      </c>
      <c r="AB32">
        <f t="shared" si="19"/>
        <v>1431.0362263703892</v>
      </c>
      <c r="AC32">
        <f t="shared" si="2"/>
        <v>1317.7607492257591</v>
      </c>
      <c r="AE32">
        <f t="shared" si="3"/>
        <v>0</v>
      </c>
      <c r="AF32">
        <f t="shared" si="4"/>
        <v>0</v>
      </c>
      <c r="AG32">
        <f t="shared" si="4"/>
        <v>-14.454193790374392</v>
      </c>
      <c r="AH32">
        <f t="shared" si="5"/>
        <v>-1855.2843759641967</v>
      </c>
      <c r="AI32">
        <f t="shared" si="6"/>
        <v>-1869.738569754571</v>
      </c>
      <c r="AJ32">
        <f t="shared" si="7"/>
        <v>113.27547714463003</v>
      </c>
      <c r="AK32">
        <f t="shared" si="22"/>
        <v>100.17253584592726</v>
      </c>
      <c r="AL32">
        <f t="shared" si="8"/>
        <v>-1656.2905567640137</v>
      </c>
      <c r="AN32">
        <f t="shared" si="9"/>
        <v>0</v>
      </c>
      <c r="AO32">
        <f t="shared" si="9"/>
        <v>0</v>
      </c>
      <c r="AP32">
        <f t="shared" si="9"/>
        <v>-1.3821830330143414</v>
      </c>
      <c r="AQ32">
        <f t="shared" si="9"/>
        <v>-177.41166495097141</v>
      </c>
      <c r="AR32">
        <f t="shared" si="9"/>
        <v>-178.79384798398573</v>
      </c>
      <c r="AS32">
        <f t="shared" si="9"/>
        <v>10.831973393782487</v>
      </c>
      <c r="AT32">
        <f t="shared" si="9"/>
        <v>9.5790039505672961</v>
      </c>
      <c r="AU32">
        <f t="shared" si="9"/>
        <v>-158.38287063963594</v>
      </c>
      <c r="AW32">
        <v>29</v>
      </c>
      <c r="AX32">
        <f>IF(Z32&gt;0, (R32*SUMPRODUCT(K32:$K$98, X32:$X$98)-K32*$AZ$3)/Z32, 0)</f>
        <v>2279.2014005362703</v>
      </c>
    </row>
    <row r="33" spans="5:50" x14ac:dyDescent="0.25">
      <c r="E33">
        <v>2033</v>
      </c>
      <c r="F33" s="5">
        <v>3.5571999999999999E-2</v>
      </c>
      <c r="G33" s="5"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8.5379510726128108E-2</v>
      </c>
      <c r="L33" s="2">
        <v>30</v>
      </c>
      <c r="M33" s="6">
        <v>3.4133669999999998E-2</v>
      </c>
      <c r="Q33" s="4">
        <f t="shared" si="21"/>
        <v>25</v>
      </c>
      <c r="R33">
        <f t="shared" si="0"/>
        <v>100000</v>
      </c>
      <c r="S33">
        <f t="shared" si="1"/>
        <v>2179.8090969278564</v>
      </c>
      <c r="U33">
        <f t="shared" si="13"/>
        <v>3.4133669999999998E-2</v>
      </c>
      <c r="V33">
        <f t="shared" si="14"/>
        <v>0.01</v>
      </c>
      <c r="W33">
        <f t="shared" si="15"/>
        <v>0.57816775161497569</v>
      </c>
      <c r="X33">
        <f t="shared" si="16"/>
        <v>1.9734987238267547E-2</v>
      </c>
      <c r="Y33">
        <f t="shared" si="17"/>
        <v>5.7816775161497573E-3</v>
      </c>
      <c r="Z33">
        <f t="shared" si="18"/>
        <v>0.55265108686055842</v>
      </c>
      <c r="AB33">
        <f t="shared" si="19"/>
        <v>1317.7607492257591</v>
      </c>
      <c r="AC33">
        <f t="shared" si="2"/>
        <v>1204.6738665657122</v>
      </c>
      <c r="AE33">
        <f t="shared" si="3"/>
        <v>0</v>
      </c>
      <c r="AF33">
        <f t="shared" si="4"/>
        <v>0</v>
      </c>
      <c r="AG33">
        <f t="shared" si="4"/>
        <v>-13.81627717151396</v>
      </c>
      <c r="AH33">
        <f t="shared" si="5"/>
        <v>-1973.4987238267547</v>
      </c>
      <c r="AI33">
        <f t="shared" si="6"/>
        <v>-1987.3150009982687</v>
      </c>
      <c r="AJ33">
        <f t="shared" si="7"/>
        <v>113.08688266004697</v>
      </c>
      <c r="AK33">
        <f t="shared" si="22"/>
        <v>92.243252445803151</v>
      </c>
      <c r="AL33">
        <f t="shared" si="8"/>
        <v>-1781.9848658924186</v>
      </c>
      <c r="AN33">
        <f t="shared" si="9"/>
        <v>0</v>
      </c>
      <c r="AO33">
        <f t="shared" si="9"/>
        <v>0</v>
      </c>
      <c r="AP33">
        <f t="shared" si="9"/>
        <v>-1.1796269849604351</v>
      </c>
      <c r="AQ33">
        <f t="shared" si="9"/>
        <v>-168.49635545896655</v>
      </c>
      <c r="AR33">
        <f t="shared" si="9"/>
        <v>-169.67598244392698</v>
      </c>
      <c r="AS33">
        <f t="shared" si="9"/>
        <v>9.6553027110578711</v>
      </c>
      <c r="AT33">
        <f t="shared" si="9"/>
        <v>7.8756837616093929</v>
      </c>
      <c r="AU33">
        <f t="shared" si="9"/>
        <v>-152.1449959712597</v>
      </c>
      <c r="AW33">
        <v>30</v>
      </c>
      <c r="AX33">
        <f>IF(Z33&gt;0, (R33*SUMPRODUCT(K33:$K$98, X33:$X$98)-K33*$AZ$3)/Z33, 0)</f>
        <v>2179.8090969278564</v>
      </c>
    </row>
    <row r="34" spans="5:50" x14ac:dyDescent="0.25">
      <c r="E34">
        <v>2034</v>
      </c>
      <c r="F34" s="5">
        <v>3.5571999999999999E-2</v>
      </c>
      <c r="G34" s="5"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7.6231706005471522E-2</v>
      </c>
      <c r="L34" s="2">
        <v>31</v>
      </c>
      <c r="M34" s="6">
        <v>3.7867151000000002E-2</v>
      </c>
      <c r="Q34" s="4">
        <f t="shared" si="21"/>
        <v>25</v>
      </c>
      <c r="R34">
        <f t="shared" si="0"/>
        <v>100000</v>
      </c>
      <c r="S34">
        <f t="shared" si="1"/>
        <v>2078.3277458529524</v>
      </c>
      <c r="U34">
        <f t="shared" si="13"/>
        <v>3.7867151000000002E-2</v>
      </c>
      <c r="V34">
        <f t="shared" si="14"/>
        <v>0.01</v>
      </c>
      <c r="W34">
        <f t="shared" si="15"/>
        <v>0.55265108686055842</v>
      </c>
      <c r="X34">
        <f t="shared" si="16"/>
        <v>2.0927322156462883E-2</v>
      </c>
      <c r="Y34">
        <f t="shared" si="17"/>
        <v>5.5265108686055843E-3</v>
      </c>
      <c r="Z34">
        <f t="shared" si="18"/>
        <v>0.52619725383548999</v>
      </c>
      <c r="AB34">
        <f t="shared" si="19"/>
        <v>1204.6738665657122</v>
      </c>
      <c r="AC34">
        <f t="shared" si="2"/>
        <v>1093.6103524379278</v>
      </c>
      <c r="AE34">
        <f t="shared" si="3"/>
        <v>0</v>
      </c>
      <c r="AF34">
        <f t="shared" si="4"/>
        <v>0</v>
      </c>
      <c r="AG34">
        <f t="shared" si="4"/>
        <v>-13.154931345887249</v>
      </c>
      <c r="AH34">
        <f t="shared" si="5"/>
        <v>-2092.7322156462883</v>
      </c>
      <c r="AI34">
        <f t="shared" si="6"/>
        <v>-2105.8871469921755</v>
      </c>
      <c r="AJ34">
        <f t="shared" si="7"/>
        <v>111.0635141277844</v>
      </c>
      <c r="AK34">
        <f t="shared" si="22"/>
        <v>84.327170659599858</v>
      </c>
      <c r="AL34">
        <f t="shared" si="8"/>
        <v>-1910.4964622047912</v>
      </c>
      <c r="AN34">
        <f t="shared" si="9"/>
        <v>0</v>
      </c>
      <c r="AO34">
        <f t="shared" si="9"/>
        <v>0</v>
      </c>
      <c r="AP34">
        <f t="shared" si="9"/>
        <v>-1.0028228588818386</v>
      </c>
      <c r="AQ34">
        <f t="shared" si="9"/>
        <v>-159.53254701132687</v>
      </c>
      <c r="AR34">
        <f t="shared" si="9"/>
        <v>-160.53536987020871</v>
      </c>
      <c r="AS34">
        <f t="shared" si="9"/>
        <v>8.4665611569237935</v>
      </c>
      <c r="AT34">
        <f t="shared" si="9"/>
        <v>6.4284040819958408</v>
      </c>
      <c r="AU34">
        <f t="shared" ref="AU34:AU89" si="23">AL34*$K34</f>
        <v>-145.64040463128907</v>
      </c>
      <c r="AW34">
        <v>31</v>
      </c>
      <c r="AX34">
        <f>IF(Z34&gt;0, (R34*SUMPRODUCT(K34:$K$98, X34:$X$98)-K34*$AZ$3)/Z34, 0)</f>
        <v>2078.3277458529524</v>
      </c>
    </row>
    <row r="35" spans="5:50" x14ac:dyDescent="0.25">
      <c r="E35">
        <v>2035</v>
      </c>
      <c r="F35" s="5">
        <v>3.5571999999999999E-2</v>
      </c>
      <c r="G35" s="5"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6.8064023219171002E-2</v>
      </c>
      <c r="L35" s="2">
        <v>32</v>
      </c>
      <c r="M35" s="6">
        <v>4.2172894000000002E-2</v>
      </c>
      <c r="Q35" s="4">
        <f t="shared" si="21"/>
        <v>25</v>
      </c>
      <c r="R35">
        <f t="shared" si="0"/>
        <v>100000</v>
      </c>
      <c r="S35">
        <f t="shared" si="1"/>
        <v>1975.6770767389949</v>
      </c>
      <c r="U35">
        <f t="shared" si="13"/>
        <v>4.2172894000000002E-2</v>
      </c>
      <c r="V35">
        <f t="shared" si="14"/>
        <v>0.01</v>
      </c>
      <c r="W35">
        <f t="shared" si="15"/>
        <v>0.52619725383548999</v>
      </c>
      <c r="X35">
        <f t="shared" si="16"/>
        <v>2.2191261009095214E-2</v>
      </c>
      <c r="Y35">
        <f t="shared" si="17"/>
        <v>5.2619725383548999E-3</v>
      </c>
      <c r="Z35">
        <f t="shared" si="18"/>
        <v>0.49874402028803988</v>
      </c>
      <c r="AB35">
        <f t="shared" si="19"/>
        <v>1093.6103524379278</v>
      </c>
      <c r="AC35">
        <f t="shared" si="2"/>
        <v>985.35712804372861</v>
      </c>
      <c r="AE35">
        <f t="shared" si="3"/>
        <v>0</v>
      </c>
      <c r="AF35">
        <f t="shared" ref="AF35:AG66" si="24">-$Z35*P35</f>
        <v>0</v>
      </c>
      <c r="AG35">
        <f t="shared" si="24"/>
        <v>-12.468600507200996</v>
      </c>
      <c r="AH35">
        <f t="shared" si="5"/>
        <v>-2219.1261009095215</v>
      </c>
      <c r="AI35">
        <f t="shared" ref="AI35:AI66" si="25">SUM(AE35:AH35)</f>
        <v>-2231.5947014167223</v>
      </c>
      <c r="AJ35">
        <f t="shared" si="7"/>
        <v>108.25322439419915</v>
      </c>
      <c r="AK35">
        <f t="shared" si="22"/>
        <v>76.552724670654953</v>
      </c>
      <c r="AL35">
        <f t="shared" si="8"/>
        <v>-2046.7887523518682</v>
      </c>
      <c r="AN35">
        <f t="shared" ref="AN35:AT66" si="26">AE35*$K35</f>
        <v>0</v>
      </c>
      <c r="AO35">
        <f t="shared" si="26"/>
        <v>0</v>
      </c>
      <c r="AP35">
        <f t="shared" si="26"/>
        <v>-0.84866311443269593</v>
      </c>
      <c r="AQ35">
        <f t="shared" si="26"/>
        <v>-151.04265045857409</v>
      </c>
      <c r="AR35">
        <f t="shared" si="26"/>
        <v>-151.89131357300676</v>
      </c>
      <c r="AS35">
        <f t="shared" si="26"/>
        <v>7.3681499787168994</v>
      </c>
      <c r="AT35">
        <f t="shared" si="26"/>
        <v>5.2104864294742637</v>
      </c>
      <c r="AU35">
        <f t="shared" si="23"/>
        <v>-139.3126771648156</v>
      </c>
      <c r="AW35">
        <v>32</v>
      </c>
      <c r="AX35">
        <f>IF(Z35&gt;0, (R35*SUMPRODUCT(K35:$K$98, X35:$X$98)-K35*$AZ$3)/Z35, 0)</f>
        <v>1975.6770767389949</v>
      </c>
    </row>
    <row r="36" spans="5:50" x14ac:dyDescent="0.25">
      <c r="E36">
        <v>2036</v>
      </c>
      <c r="F36" s="5">
        <v>3.5571999999999999E-2</v>
      </c>
      <c r="G36" s="5"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6.0771449302831244E-2</v>
      </c>
      <c r="L36" s="2">
        <v>33</v>
      </c>
      <c r="M36" s="6">
        <v>4.6777600000000003E-2</v>
      </c>
      <c r="Q36" s="4">
        <f t="shared" si="21"/>
        <v>25</v>
      </c>
      <c r="R36">
        <f t="shared" si="0"/>
        <v>100000</v>
      </c>
      <c r="S36">
        <f t="shared" si="1"/>
        <v>1870.8544853836172</v>
      </c>
      <c r="U36">
        <f t="shared" si="13"/>
        <v>4.6777600000000003E-2</v>
      </c>
      <c r="V36">
        <f t="shared" si="14"/>
        <v>0.01</v>
      </c>
      <c r="W36">
        <f t="shared" si="15"/>
        <v>0.49874402028803988</v>
      </c>
      <c r="X36">
        <f t="shared" si="16"/>
        <v>2.3330048283425817E-2</v>
      </c>
      <c r="Y36">
        <f t="shared" si="17"/>
        <v>4.9874402028803992E-3</v>
      </c>
      <c r="Z36">
        <f t="shared" si="18"/>
        <v>0.47042653180173366</v>
      </c>
      <c r="AB36">
        <f t="shared" si="19"/>
        <v>985.35712804372861</v>
      </c>
      <c r="AC36">
        <f t="shared" si="2"/>
        <v>880.0995870647323</v>
      </c>
      <c r="AE36">
        <f t="shared" si="3"/>
        <v>0</v>
      </c>
      <c r="AF36">
        <f t="shared" si="24"/>
        <v>0</v>
      </c>
      <c r="AG36">
        <f t="shared" si="24"/>
        <v>-11.760663295043342</v>
      </c>
      <c r="AH36">
        <f t="shared" si="5"/>
        <v>-2333.0048283425817</v>
      </c>
      <c r="AI36">
        <f t="shared" si="25"/>
        <v>-2344.765491637625</v>
      </c>
      <c r="AJ36">
        <f t="shared" si="7"/>
        <v>105.2575409789963</v>
      </c>
      <c r="AK36">
        <f t="shared" si="22"/>
        <v>68.974998963061012</v>
      </c>
      <c r="AL36">
        <f t="shared" si="8"/>
        <v>-2170.532951695568</v>
      </c>
      <c r="AN36">
        <f t="shared" si="26"/>
        <v>0</v>
      </c>
      <c r="AO36">
        <f t="shared" si="26"/>
        <v>0</v>
      </c>
      <c r="AP36">
        <f t="shared" si="26"/>
        <v>-0.71471255320239468</v>
      </c>
      <c r="AQ36">
        <f t="shared" si="26"/>
        <v>-141.78008464888171</v>
      </c>
      <c r="AR36">
        <f t="shared" si="26"/>
        <v>-142.4947972020841</v>
      </c>
      <c r="AS36">
        <f t="shared" si="26"/>
        <v>6.3966533153457563</v>
      </c>
      <c r="AT36">
        <f t="shared" si="26"/>
        <v>4.1917106526465</v>
      </c>
      <c r="AU36">
        <f t="shared" si="23"/>
        <v>-131.90643323409188</v>
      </c>
      <c r="AW36">
        <v>33</v>
      </c>
      <c r="AX36">
        <f>IF(Z36&gt;0, (R36*SUMPRODUCT(K36:$K$98, X36:$X$98)-K36*$AZ$3)/Z36, 0)</f>
        <v>1870.8544853836172</v>
      </c>
    </row>
    <row r="37" spans="5:50" x14ac:dyDescent="0.25">
      <c r="E37">
        <v>2037</v>
      </c>
      <c r="F37" s="5">
        <v>3.5571999999999999E-2</v>
      </c>
      <c r="G37" s="5"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5.4260222591813609E-2</v>
      </c>
      <c r="L37" s="2">
        <v>34</v>
      </c>
      <c r="M37" s="6">
        <v>5.1668436999999998E-2</v>
      </c>
      <c r="Q37" s="4">
        <f t="shared" si="21"/>
        <v>25</v>
      </c>
      <c r="R37">
        <f t="shared" si="0"/>
        <v>100000</v>
      </c>
      <c r="S37">
        <f t="shared" si="1"/>
        <v>1765.2258945874705</v>
      </c>
      <c r="U37">
        <f t="shared" si="13"/>
        <v>5.1668436999999998E-2</v>
      </c>
      <c r="V37">
        <f t="shared" si="14"/>
        <v>0.01</v>
      </c>
      <c r="W37">
        <f t="shared" si="15"/>
        <v>0.47042653180173366</v>
      </c>
      <c r="X37">
        <f t="shared" si="16"/>
        <v>2.430620362152637E-2</v>
      </c>
      <c r="Y37">
        <f t="shared" si="17"/>
        <v>4.7042653180173364E-3</v>
      </c>
      <c r="Z37">
        <f t="shared" si="18"/>
        <v>0.44141606286218998</v>
      </c>
      <c r="AB37">
        <f t="shared" si="19"/>
        <v>880.0995870647323</v>
      </c>
      <c r="AC37">
        <f t="shared" si="2"/>
        <v>779.19906445118841</v>
      </c>
      <c r="AE37">
        <f t="shared" si="3"/>
        <v>0</v>
      </c>
      <c r="AF37">
        <f t="shared" si="24"/>
        <v>0</v>
      </c>
      <c r="AG37">
        <f t="shared" si="24"/>
        <v>-11.03540157155475</v>
      </c>
      <c r="AH37">
        <f t="shared" si="5"/>
        <v>-2430.620362152637</v>
      </c>
      <c r="AI37">
        <f t="shared" si="25"/>
        <v>-2441.6557637241917</v>
      </c>
      <c r="AJ37">
        <f t="shared" si="7"/>
        <v>100.9005226135439</v>
      </c>
      <c r="AK37">
        <f t="shared" si="22"/>
        <v>61.606971094531268</v>
      </c>
      <c r="AL37">
        <f t="shared" si="8"/>
        <v>-2279.1482700161168</v>
      </c>
      <c r="AN37">
        <f t="shared" si="26"/>
        <v>0</v>
      </c>
      <c r="AO37">
        <f t="shared" si="26"/>
        <v>0</v>
      </c>
      <c r="AP37">
        <f t="shared" si="26"/>
        <v>-0.59878334566261049</v>
      </c>
      <c r="AQ37">
        <f t="shared" si="26"/>
        <v>-131.88600188659669</v>
      </c>
      <c r="AR37">
        <f t="shared" si="26"/>
        <v>-132.4847852322593</v>
      </c>
      <c r="AS37">
        <f t="shared" si="26"/>
        <v>5.4748848166412145</v>
      </c>
      <c r="AT37">
        <f t="shared" si="26"/>
        <v>3.3428079647966933</v>
      </c>
      <c r="AU37">
        <f t="shared" si="23"/>
        <v>-123.6670924508214</v>
      </c>
      <c r="AW37">
        <v>34</v>
      </c>
      <c r="AX37">
        <f>IF(Z37&gt;0, (R37*SUMPRODUCT(K37:$K$98, X37:$X$98)-K37*$AZ$3)/Z37, 0)</f>
        <v>1765.2258945874705</v>
      </c>
    </row>
    <row r="38" spans="5:50" x14ac:dyDescent="0.25">
      <c r="E38">
        <v>2038</v>
      </c>
      <c r="F38" s="5">
        <v>3.5571999999999999E-2</v>
      </c>
      <c r="G38" s="5"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4.8446627314119292E-2</v>
      </c>
      <c r="L38" s="2">
        <v>35</v>
      </c>
      <c r="M38" s="6">
        <v>5.7177164000000003E-2</v>
      </c>
      <c r="Q38" s="4">
        <f t="shared" si="21"/>
        <v>25</v>
      </c>
      <c r="R38">
        <f t="shared" si="0"/>
        <v>100000</v>
      </c>
      <c r="S38">
        <f t="shared" si="1"/>
        <v>1660.6948626639498</v>
      </c>
      <c r="U38">
        <f t="shared" si="13"/>
        <v>5.7177164000000003E-2</v>
      </c>
      <c r="V38">
        <f t="shared" si="14"/>
        <v>0.01</v>
      </c>
      <c r="W38">
        <f t="shared" si="15"/>
        <v>0.44141606286218998</v>
      </c>
      <c r="X38">
        <f t="shared" si="16"/>
        <v>2.5238918618505746E-2</v>
      </c>
      <c r="Y38">
        <f t="shared" si="17"/>
        <v>4.4141606286218996E-3</v>
      </c>
      <c r="Z38">
        <f t="shared" si="18"/>
        <v>0.41176298361506236</v>
      </c>
      <c r="AB38">
        <f t="shared" si="19"/>
        <v>779.19906445118841</v>
      </c>
      <c r="AC38">
        <f t="shared" si="2"/>
        <v>683.81267152471423</v>
      </c>
      <c r="AE38">
        <f t="shared" si="3"/>
        <v>0</v>
      </c>
      <c r="AF38">
        <f t="shared" si="24"/>
        <v>0</v>
      </c>
      <c r="AG38">
        <f t="shared" si="24"/>
        <v>-10.294074590376558</v>
      </c>
      <c r="AH38">
        <f t="shared" si="5"/>
        <v>-2523.8918618505745</v>
      </c>
      <c r="AI38">
        <f t="shared" si="25"/>
        <v>-2534.1859364409511</v>
      </c>
      <c r="AJ38">
        <f t="shared" si="7"/>
        <v>95.386392926474173</v>
      </c>
      <c r="AK38">
        <f t="shared" si="22"/>
        <v>54.543934511583196</v>
      </c>
      <c r="AL38">
        <f t="shared" si="8"/>
        <v>-2384.2556090028934</v>
      </c>
      <c r="AN38">
        <f t="shared" si="26"/>
        <v>0</v>
      </c>
      <c r="AO38">
        <f t="shared" si="26"/>
        <v>0</v>
      </c>
      <c r="AP38">
        <f t="shared" si="26"/>
        <v>-0.49871319522371832</v>
      </c>
      <c r="AQ38">
        <f t="shared" si="26"/>
        <v>-122.27404841221343</v>
      </c>
      <c r="AR38">
        <f t="shared" si="26"/>
        <v>-122.77276160743716</v>
      </c>
      <c r="AS38">
        <f t="shared" si="26"/>
        <v>4.6211490289470385</v>
      </c>
      <c r="AT38">
        <f t="shared" si="26"/>
        <v>2.6424696675284003</v>
      </c>
      <c r="AU38">
        <f t="shared" si="23"/>
        <v>-115.5091429109617</v>
      </c>
      <c r="AW38">
        <v>35</v>
      </c>
      <c r="AX38">
        <f>IF(Z38&gt;0, (R38*SUMPRODUCT(K38:$K$98, X38:$X$98)-K38*$AZ$3)/Z38, 0)</f>
        <v>1660.6948626639498</v>
      </c>
    </row>
    <row r="39" spans="5:50" x14ac:dyDescent="0.25">
      <c r="E39">
        <v>2039</v>
      </c>
      <c r="F39" s="5">
        <v>3.5571999999999999E-2</v>
      </c>
      <c r="G39" s="5"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4.3255917244749365E-2</v>
      </c>
      <c r="L39" s="2">
        <v>36</v>
      </c>
      <c r="M39" s="6">
        <v>6.3388860000000005E-2</v>
      </c>
      <c r="Q39" s="4">
        <f t="shared" si="21"/>
        <v>25</v>
      </c>
      <c r="R39">
        <f t="shared" si="0"/>
        <v>100000</v>
      </c>
      <c r="S39">
        <f t="shared" si="1"/>
        <v>1557.1658802490074</v>
      </c>
      <c r="U39">
        <f t="shared" si="13"/>
        <v>6.3388860000000005E-2</v>
      </c>
      <c r="V39">
        <f t="shared" si="14"/>
        <v>0.01</v>
      </c>
      <c r="W39">
        <f t="shared" si="15"/>
        <v>0.41176298361506236</v>
      </c>
      <c r="X39">
        <f t="shared" si="16"/>
        <v>2.6101186121557485E-2</v>
      </c>
      <c r="Y39">
        <f t="shared" si="17"/>
        <v>4.1176298361506238E-3</v>
      </c>
      <c r="Z39">
        <f t="shared" si="18"/>
        <v>0.38154416765735427</v>
      </c>
      <c r="AB39">
        <f t="shared" si="19"/>
        <v>683.81267152471423</v>
      </c>
      <c r="AC39">
        <f t="shared" si="2"/>
        <v>594.12755968403894</v>
      </c>
      <c r="AE39">
        <f t="shared" si="3"/>
        <v>0</v>
      </c>
      <c r="AF39">
        <f t="shared" si="24"/>
        <v>0</v>
      </c>
      <c r="AG39">
        <f t="shared" si="24"/>
        <v>-9.5386041914338566</v>
      </c>
      <c r="AH39">
        <f t="shared" si="5"/>
        <v>-2610.1186121557485</v>
      </c>
      <c r="AI39">
        <f t="shared" si="25"/>
        <v>-2619.6572163471824</v>
      </c>
      <c r="AJ39">
        <f t="shared" si="7"/>
        <v>89.68511184067529</v>
      </c>
      <c r="AK39">
        <f t="shared" si="22"/>
        <v>47.866887006730003</v>
      </c>
      <c r="AL39">
        <f t="shared" si="8"/>
        <v>-2482.1052174997772</v>
      </c>
      <c r="AN39">
        <f t="shared" si="26"/>
        <v>0</v>
      </c>
      <c r="AO39">
        <f t="shared" si="26"/>
        <v>0</v>
      </c>
      <c r="AP39">
        <f t="shared" si="26"/>
        <v>-0.41260107353508235</v>
      </c>
      <c r="AQ39">
        <f t="shared" si="26"/>
        <v>-112.90307468638912</v>
      </c>
      <c r="AR39">
        <f t="shared" si="26"/>
        <v>-113.3156757599242</v>
      </c>
      <c r="AS39">
        <f t="shared" si="26"/>
        <v>3.8794117758663416</v>
      </c>
      <c r="AT39">
        <f t="shared" si="26"/>
        <v>2.0705261031268818</v>
      </c>
      <c r="AU39">
        <f t="shared" si="23"/>
        <v>-107.36573788093098</v>
      </c>
      <c r="AW39">
        <v>36</v>
      </c>
      <c r="AX39">
        <f>IF(Z39&gt;0, (R39*SUMPRODUCT(K39:$K$98, X39:$X$98)-K39*$AZ$3)/Z39, 0)</f>
        <v>1557.1658802490074</v>
      </c>
    </row>
    <row r="40" spans="5:50" x14ac:dyDescent="0.25">
      <c r="E40">
        <v>2040</v>
      </c>
      <c r="F40" s="5">
        <v>3.5571999999999999E-2</v>
      </c>
      <c r="G40" s="5"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3.8621354682811929E-2</v>
      </c>
      <c r="L40" s="2">
        <v>37</v>
      </c>
      <c r="M40" s="6">
        <v>7.0498397000000004E-2</v>
      </c>
      <c r="Q40" s="4">
        <f t="shared" si="21"/>
        <v>25</v>
      </c>
      <c r="R40">
        <f t="shared" si="0"/>
        <v>100000</v>
      </c>
      <c r="S40">
        <f t="shared" si="1"/>
        <v>1454.6106679408729</v>
      </c>
      <c r="U40">
        <f t="shared" si="13"/>
        <v>7.0498397000000004E-2</v>
      </c>
      <c r="V40">
        <f t="shared" si="14"/>
        <v>0.01</v>
      </c>
      <c r="W40">
        <f t="shared" si="15"/>
        <v>0.38154416765735427</v>
      </c>
      <c r="X40">
        <f t="shared" si="16"/>
        <v>2.6898252204542724E-2</v>
      </c>
      <c r="Y40">
        <f t="shared" si="17"/>
        <v>3.815441676573543E-3</v>
      </c>
      <c r="Z40">
        <f t="shared" si="18"/>
        <v>0.35083047377623799</v>
      </c>
      <c r="AB40">
        <f t="shared" si="19"/>
        <v>594.12755968403894</v>
      </c>
      <c r="AC40">
        <f t="shared" si="2"/>
        <v>510.32174979366641</v>
      </c>
      <c r="AE40">
        <f t="shared" si="3"/>
        <v>0</v>
      </c>
      <c r="AF40">
        <f t="shared" si="24"/>
        <v>0</v>
      </c>
      <c r="AG40">
        <f t="shared" si="24"/>
        <v>-8.7707618444059499</v>
      </c>
      <c r="AH40">
        <f t="shared" si="5"/>
        <v>-2689.8252204542723</v>
      </c>
      <c r="AI40">
        <f t="shared" si="25"/>
        <v>-2698.5959822986783</v>
      </c>
      <c r="AJ40">
        <f t="shared" si="7"/>
        <v>83.805809890372529</v>
      </c>
      <c r="AK40">
        <f t="shared" si="22"/>
        <v>41.588929177882733</v>
      </c>
      <c r="AL40">
        <f t="shared" si="8"/>
        <v>-2573.2012432304232</v>
      </c>
      <c r="AN40">
        <f t="shared" si="26"/>
        <v>0</v>
      </c>
      <c r="AO40">
        <f t="shared" si="26"/>
        <v>0</v>
      </c>
      <c r="AP40">
        <f t="shared" si="26"/>
        <v>-0.33873870403127593</v>
      </c>
      <c r="AQ40">
        <f t="shared" si="26"/>
        <v>-103.88469387393724</v>
      </c>
      <c r="AR40">
        <f t="shared" si="26"/>
        <v>-104.22343257796852</v>
      </c>
      <c r="AS40">
        <f t="shared" si="26"/>
        <v>3.2366939082563855</v>
      </c>
      <c r="AT40">
        <f t="shared" si="26"/>
        <v>1.6062207846573548</v>
      </c>
      <c r="AU40">
        <f t="shared" si="23"/>
        <v>-99.380517885054786</v>
      </c>
      <c r="AW40">
        <v>37</v>
      </c>
      <c r="AX40">
        <f>IF(Z40&gt;0, (R40*SUMPRODUCT(K40:$K$98, X40:$X$98)-K40*$AZ$3)/Z40, 0)</f>
        <v>1454.6106679408729</v>
      </c>
    </row>
    <row r="41" spans="5:50" x14ac:dyDescent="0.25">
      <c r="E41">
        <v>2041</v>
      </c>
      <c r="F41" s="5">
        <v>3.5571999999999999E-2</v>
      </c>
      <c r="G41" s="5"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3.4483352395367789E-2</v>
      </c>
      <c r="L41" s="2">
        <v>38</v>
      </c>
      <c r="M41" s="6">
        <v>7.8701599999999997E-2</v>
      </c>
      <c r="Q41" s="4">
        <f t="shared" si="21"/>
        <v>25</v>
      </c>
      <c r="R41">
        <f t="shared" si="0"/>
        <v>100000</v>
      </c>
      <c r="S41">
        <f t="shared" si="1"/>
        <v>1352.5228074087161</v>
      </c>
      <c r="U41">
        <f t="shared" si="13"/>
        <v>7.8701599999999997E-2</v>
      </c>
      <c r="V41">
        <f t="shared" si="14"/>
        <v>0.01</v>
      </c>
      <c r="W41">
        <f t="shared" si="15"/>
        <v>0.35083047377623799</v>
      </c>
      <c r="X41">
        <f t="shared" si="16"/>
        <v>2.7610919614947972E-2</v>
      </c>
      <c r="Y41">
        <f t="shared" si="17"/>
        <v>3.5083047377623801E-3</v>
      </c>
      <c r="Z41">
        <f t="shared" si="18"/>
        <v>0.31971124942352763</v>
      </c>
      <c r="AB41">
        <f t="shared" si="19"/>
        <v>510.32174979366641</v>
      </c>
      <c r="AC41">
        <f t="shared" si="2"/>
        <v>432.41675663045783</v>
      </c>
      <c r="AE41">
        <f t="shared" si="3"/>
        <v>0</v>
      </c>
      <c r="AF41">
        <f t="shared" si="24"/>
        <v>0</v>
      </c>
      <c r="AG41">
        <f t="shared" si="24"/>
        <v>-7.9927812355881906</v>
      </c>
      <c r="AH41">
        <f t="shared" si="5"/>
        <v>-2761.091961494797</v>
      </c>
      <c r="AI41">
        <f t="shared" si="25"/>
        <v>-2769.0847427303852</v>
      </c>
      <c r="AJ41">
        <f t="shared" si="7"/>
        <v>77.904993163208587</v>
      </c>
      <c r="AK41">
        <f t="shared" si="22"/>
        <v>35.722522485556652</v>
      </c>
      <c r="AL41">
        <f t="shared" si="8"/>
        <v>-2655.4572270816202</v>
      </c>
      <c r="AN41">
        <f t="shared" si="26"/>
        <v>0</v>
      </c>
      <c r="AO41">
        <f t="shared" si="26"/>
        <v>0</v>
      </c>
      <c r="AP41">
        <f t="shared" si="26"/>
        <v>-0.27561789196587078</v>
      </c>
      <c r="AQ41">
        <f t="shared" si="26"/>
        <v>-95.21170710424235</v>
      </c>
      <c r="AR41">
        <f t="shared" si="26"/>
        <v>-95.48732499620823</v>
      </c>
      <c r="AS41">
        <f t="shared" si="26"/>
        <v>2.6864253326056402</v>
      </c>
      <c r="AT41">
        <f t="shared" si="26"/>
        <v>1.2318323313208996</v>
      </c>
      <c r="AU41">
        <f t="shared" si="23"/>
        <v>-91.569067332281691</v>
      </c>
      <c r="AW41">
        <v>38</v>
      </c>
      <c r="AX41">
        <f>IF(Z41&gt;0, (R41*SUMPRODUCT(K41:$K$98, X41:$X$98)-K41*$AZ$3)/Z41, 0)</f>
        <v>1352.5228074087161</v>
      </c>
    </row>
    <row r="42" spans="5:50" x14ac:dyDescent="0.25">
      <c r="E42">
        <v>2042</v>
      </c>
      <c r="F42" s="5">
        <v>3.5571999999999999E-2</v>
      </c>
      <c r="G42" s="5"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3.0788707495864095E-2</v>
      </c>
      <c r="L42" s="2">
        <v>39</v>
      </c>
      <c r="M42" s="6">
        <v>8.8159118999999994E-2</v>
      </c>
      <c r="Q42" s="4">
        <f t="shared" si="21"/>
        <v>25</v>
      </c>
      <c r="R42">
        <f t="shared" si="0"/>
        <v>100000</v>
      </c>
      <c r="S42">
        <f t="shared" si="1"/>
        <v>1249.9665913143026</v>
      </c>
      <c r="U42">
        <f t="shared" si="13"/>
        <v>8.8159118999999994E-2</v>
      </c>
      <c r="V42">
        <f t="shared" si="14"/>
        <v>0.01</v>
      </c>
      <c r="W42">
        <f t="shared" si="15"/>
        <v>0.31971124942352763</v>
      </c>
      <c r="X42">
        <f t="shared" si="16"/>
        <v>2.8185462083567453E-2</v>
      </c>
      <c r="Y42">
        <f t="shared" si="17"/>
        <v>3.1971124942352762E-3</v>
      </c>
      <c r="Z42">
        <f t="shared" si="18"/>
        <v>0.28832867484572489</v>
      </c>
      <c r="AB42">
        <f t="shared" si="19"/>
        <v>432.41675663045783</v>
      </c>
      <c r="AC42">
        <f t="shared" si="2"/>
        <v>360.40121087508066</v>
      </c>
      <c r="AE42">
        <f t="shared" si="3"/>
        <v>0</v>
      </c>
      <c r="AF42">
        <f t="shared" si="24"/>
        <v>0</v>
      </c>
      <c r="AG42">
        <f t="shared" si="24"/>
        <v>-7.2082168711431223</v>
      </c>
      <c r="AH42">
        <f t="shared" si="5"/>
        <v>-2818.5462083567454</v>
      </c>
      <c r="AI42">
        <f t="shared" si="25"/>
        <v>-2825.7544252278885</v>
      </c>
      <c r="AJ42">
        <f t="shared" si="7"/>
        <v>72.015545755377161</v>
      </c>
      <c r="AK42">
        <f t="shared" si="22"/>
        <v>30.26917296413205</v>
      </c>
      <c r="AL42">
        <f t="shared" si="8"/>
        <v>-2723.4697065083792</v>
      </c>
      <c r="AN42">
        <f t="shared" si="26"/>
        <v>0</v>
      </c>
      <c r="AO42">
        <f t="shared" si="26"/>
        <v>0</v>
      </c>
      <c r="AP42">
        <f t="shared" si="26"/>
        <v>-0.22193168081237827</v>
      </c>
      <c r="AQ42">
        <f t="shared" si="26"/>
        <v>-86.779394772672646</v>
      </c>
      <c r="AR42">
        <f t="shared" si="26"/>
        <v>-87.001326453485035</v>
      </c>
      <c r="AS42">
        <f t="shared" si="26"/>
        <v>2.2172655734173246</v>
      </c>
      <c r="AT42">
        <f t="shared" si="26"/>
        <v>0.93194871253437928</v>
      </c>
      <c r="AU42">
        <f t="shared" si="23"/>
        <v>-83.852112167533321</v>
      </c>
      <c r="AW42">
        <v>39</v>
      </c>
      <c r="AX42">
        <f>IF(Z42&gt;0, (R42*SUMPRODUCT(K42:$K$98, X42:$X$98)-K42*$AZ$3)/Z42, 0)</f>
        <v>1249.9665913143026</v>
      </c>
    </row>
    <row r="43" spans="5:50" x14ac:dyDescent="0.25">
      <c r="E43">
        <v>2043</v>
      </c>
      <c r="F43" s="5">
        <v>3.5571999999999999E-2</v>
      </c>
      <c r="G43" s="5"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2.7489917407021513E-2</v>
      </c>
      <c r="L43" s="2">
        <v>40</v>
      </c>
      <c r="M43" s="6">
        <v>9.9426106E-2</v>
      </c>
      <c r="Q43" s="4">
        <f t="shared" si="21"/>
        <v>25</v>
      </c>
      <c r="R43">
        <f t="shared" si="0"/>
        <v>100000</v>
      </c>
      <c r="S43">
        <f t="shared" si="1"/>
        <v>1146.2535150955355</v>
      </c>
      <c r="U43">
        <f t="shared" si="13"/>
        <v>9.9426106E-2</v>
      </c>
      <c r="V43">
        <f t="shared" si="14"/>
        <v>0.01</v>
      </c>
      <c r="W43">
        <f t="shared" si="15"/>
        <v>0.28832867484572489</v>
      </c>
      <c r="X43">
        <f t="shared" si="16"/>
        <v>2.8667397388050575E-2</v>
      </c>
      <c r="Y43">
        <f t="shared" si="17"/>
        <v>2.883286748457249E-3</v>
      </c>
      <c r="Z43">
        <f t="shared" si="18"/>
        <v>0.25677799070921709</v>
      </c>
      <c r="AB43">
        <f t="shared" si="19"/>
        <v>360.40121087508066</v>
      </c>
      <c r="AC43">
        <f t="shared" si="2"/>
        <v>294.33267444960882</v>
      </c>
      <c r="AE43">
        <f t="shared" si="3"/>
        <v>0</v>
      </c>
      <c r="AF43">
        <f t="shared" si="24"/>
        <v>0</v>
      </c>
      <c r="AG43">
        <f t="shared" si="24"/>
        <v>-6.419449767730427</v>
      </c>
      <c r="AH43">
        <f t="shared" si="5"/>
        <v>-2866.7397388050576</v>
      </c>
      <c r="AI43">
        <f t="shared" si="25"/>
        <v>-2873.159188572788</v>
      </c>
      <c r="AJ43">
        <f t="shared" si="7"/>
        <v>66.068536425471848</v>
      </c>
      <c r="AK43">
        <f t="shared" si="22"/>
        <v>25.228084761255648</v>
      </c>
      <c r="AL43">
        <f t="shared" si="8"/>
        <v>-2781.8625673860606</v>
      </c>
      <c r="AN43">
        <f t="shared" si="26"/>
        <v>0</v>
      </c>
      <c r="AO43">
        <f t="shared" si="26"/>
        <v>0</v>
      </c>
      <c r="AP43">
        <f t="shared" si="26"/>
        <v>-0.17647014391343288</v>
      </c>
      <c r="AQ43">
        <f t="shared" si="26"/>
        <v>-78.806438647177458</v>
      </c>
      <c r="AR43">
        <f t="shared" si="26"/>
        <v>-78.982908791090892</v>
      </c>
      <c r="AS43">
        <f t="shared" si="26"/>
        <v>1.8162186095390134</v>
      </c>
      <c r="AT43">
        <f t="shared" si="26"/>
        <v>0.69351796642425578</v>
      </c>
      <c r="AU43">
        <f t="shared" si="23"/>
        <v>-76.473172215127619</v>
      </c>
      <c r="AW43">
        <v>40</v>
      </c>
      <c r="AX43">
        <f>IF(Z43&gt;0, (R43*SUMPRODUCT(K43:$K$98, X43:$X$98)-K43*$AZ$3)/Z43, 0)</f>
        <v>1146.2535150955355</v>
      </c>
    </row>
    <row r="44" spans="5:50" x14ac:dyDescent="0.25">
      <c r="E44">
        <v>2044</v>
      </c>
      <c r="F44" s="5">
        <v>3.5571999999999999E-2</v>
      </c>
      <c r="G44" s="5"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2.4544569113412063E-2</v>
      </c>
      <c r="L44" s="2">
        <v>41</v>
      </c>
      <c r="M44" s="6">
        <v>0.112419382</v>
      </c>
      <c r="Q44" s="4">
        <f t="shared" si="21"/>
        <v>25</v>
      </c>
      <c r="R44">
        <f t="shared" si="0"/>
        <v>100000</v>
      </c>
      <c r="S44">
        <f t="shared" si="1"/>
        <v>1038.4954088188531</v>
      </c>
      <c r="U44">
        <f t="shared" si="13"/>
        <v>0.112419382</v>
      </c>
      <c r="V44">
        <f t="shared" si="14"/>
        <v>0.01</v>
      </c>
      <c r="W44">
        <f t="shared" si="15"/>
        <v>0.25677799070921709</v>
      </c>
      <c r="X44">
        <f t="shared" si="16"/>
        <v>2.8866823026731925E-2</v>
      </c>
      <c r="Y44">
        <f t="shared" si="17"/>
        <v>2.567779907092171E-3</v>
      </c>
      <c r="Z44">
        <f t="shared" si="18"/>
        <v>0.22534338777539298</v>
      </c>
      <c r="AB44">
        <f t="shared" si="19"/>
        <v>294.33267444960882</v>
      </c>
      <c r="AC44">
        <f t="shared" si="2"/>
        <v>234.01807361243206</v>
      </c>
      <c r="AE44">
        <f t="shared" si="3"/>
        <v>0</v>
      </c>
      <c r="AF44">
        <f t="shared" si="24"/>
        <v>0</v>
      </c>
      <c r="AG44">
        <f t="shared" si="24"/>
        <v>-5.6335846943848242</v>
      </c>
      <c r="AH44">
        <f t="shared" si="5"/>
        <v>-2886.6823026731927</v>
      </c>
      <c r="AI44">
        <f t="shared" si="25"/>
        <v>-2892.3158873675775</v>
      </c>
      <c r="AJ44">
        <f t="shared" si="7"/>
        <v>60.314600837176755</v>
      </c>
      <c r="AK44">
        <f t="shared" si="22"/>
        <v>20.603287211472619</v>
      </c>
      <c r="AL44">
        <f t="shared" si="8"/>
        <v>-2811.3979993189282</v>
      </c>
      <c r="AN44">
        <f t="shared" si="26"/>
        <v>0</v>
      </c>
      <c r="AO44">
        <f t="shared" si="26"/>
        <v>0</v>
      </c>
      <c r="AP44">
        <f t="shared" si="26"/>
        <v>-0.1382739088875887</v>
      </c>
      <c r="AQ44">
        <f t="shared" si="26"/>
        <v>-70.85237328642566</v>
      </c>
      <c r="AR44">
        <f t="shared" si="26"/>
        <v>-70.990647195313244</v>
      </c>
      <c r="AS44">
        <f t="shared" si="26"/>
        <v>1.4803958887959459</v>
      </c>
      <c r="AT44">
        <f t="shared" si="26"/>
        <v>0.50569880692546865</v>
      </c>
      <c r="AU44">
        <f t="shared" si="23"/>
        <v>-69.004552499591838</v>
      </c>
      <c r="AW44">
        <v>41</v>
      </c>
      <c r="AX44">
        <f>IF(Z44&gt;0, (R44*SUMPRODUCT(K44:$K$98, X44:$X$98)-K44*$AZ$3)/Z44, 0)</f>
        <v>1038.4954088188531</v>
      </c>
    </row>
    <row r="45" spans="5:50" x14ac:dyDescent="0.25">
      <c r="E45">
        <v>2045</v>
      </c>
      <c r="F45" s="5">
        <v>3.5571999999999999E-2</v>
      </c>
      <c r="G45" s="5"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2.1914793851260769E-2</v>
      </c>
      <c r="L45" s="2">
        <v>42</v>
      </c>
      <c r="M45" s="6">
        <v>0.12734142500000001</v>
      </c>
      <c r="Q45" s="4">
        <f t="shared" si="21"/>
        <v>25</v>
      </c>
      <c r="R45">
        <f t="shared" si="0"/>
        <v>100000</v>
      </c>
      <c r="S45">
        <f t="shared" si="1"/>
        <v>924.2872451734745</v>
      </c>
      <c r="U45">
        <f t="shared" si="13"/>
        <v>0.12734142500000001</v>
      </c>
      <c r="V45">
        <f t="shared" si="14"/>
        <v>0.01</v>
      </c>
      <c r="W45">
        <f t="shared" si="15"/>
        <v>0.22534338777539298</v>
      </c>
      <c r="X45">
        <f t="shared" si="16"/>
        <v>2.8695548113646125E-2</v>
      </c>
      <c r="Y45">
        <f t="shared" si="17"/>
        <v>2.2534338777539299E-3</v>
      </c>
      <c r="Z45">
        <f t="shared" si="18"/>
        <v>0.19439440578399292</v>
      </c>
      <c r="AB45">
        <f t="shared" si="19"/>
        <v>234.01807361243206</v>
      </c>
      <c r="AC45">
        <f t="shared" si="2"/>
        <v>179.67626979922136</v>
      </c>
      <c r="AE45">
        <f t="shared" si="3"/>
        <v>0</v>
      </c>
      <c r="AF45">
        <f t="shared" si="24"/>
        <v>0</v>
      </c>
      <c r="AG45">
        <f t="shared" si="24"/>
        <v>-4.8598601445998231</v>
      </c>
      <c r="AH45">
        <f t="shared" si="5"/>
        <v>-2869.5548113646123</v>
      </c>
      <c r="AI45">
        <f t="shared" si="25"/>
        <v>-2874.414671509212</v>
      </c>
      <c r="AJ45">
        <f t="shared" si="7"/>
        <v>54.341803813210703</v>
      </c>
      <c r="AK45">
        <f t="shared" si="22"/>
        <v>16.381265152870245</v>
      </c>
      <c r="AL45">
        <f t="shared" si="8"/>
        <v>-2803.691602543131</v>
      </c>
      <c r="AN45">
        <f t="shared" si="26"/>
        <v>0</v>
      </c>
      <c r="AO45">
        <f t="shared" si="26"/>
        <v>0</v>
      </c>
      <c r="AP45">
        <f t="shared" si="26"/>
        <v>-0.10650283321486348</v>
      </c>
      <c r="AQ45">
        <f t="shared" si="26"/>
        <v>-62.885702135948961</v>
      </c>
      <c r="AR45">
        <f t="shared" si="26"/>
        <v>-62.992204969163822</v>
      </c>
      <c r="AS45">
        <f t="shared" si="26"/>
        <v>1.1908894280721689</v>
      </c>
      <c r="AT45">
        <f t="shared" si="26"/>
        <v>0.35899204884799313</v>
      </c>
      <c r="AU45">
        <f t="shared" si="23"/>
        <v>-61.442323492243659</v>
      </c>
      <c r="AW45">
        <v>42</v>
      </c>
      <c r="AX45">
        <f>IF(Z45&gt;0, (R45*SUMPRODUCT(K45:$K$98, X45:$X$98)-K45*$AZ$3)/Z45, 0)</f>
        <v>924.2872451734745</v>
      </c>
    </row>
    <row r="46" spans="5:50" x14ac:dyDescent="0.25">
      <c r="E46">
        <v>2046</v>
      </c>
      <c r="F46" s="5">
        <v>3.5571999999999999E-2</v>
      </c>
      <c r="G46" s="5"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1.9566780224339969E-2</v>
      </c>
      <c r="L46" s="2">
        <v>43</v>
      </c>
      <c r="M46" s="6">
        <v>0.14457818</v>
      </c>
      <c r="Q46" s="4">
        <f t="shared" si="21"/>
        <v>25</v>
      </c>
      <c r="R46">
        <f t="shared" si="0"/>
        <v>100000</v>
      </c>
      <c r="S46">
        <f t="shared" si="1"/>
        <v>800.34031816491677</v>
      </c>
      <c r="U46">
        <f t="shared" si="13"/>
        <v>0.14457818</v>
      </c>
      <c r="V46">
        <f t="shared" si="14"/>
        <v>0.01</v>
      </c>
      <c r="W46">
        <f t="shared" si="15"/>
        <v>0.19439440578399292</v>
      </c>
      <c r="X46">
        <f t="shared" si="16"/>
        <v>2.8105189390431169E-2</v>
      </c>
      <c r="Y46">
        <f t="shared" si="17"/>
        <v>1.9439440578399292E-3</v>
      </c>
      <c r="Z46">
        <f t="shared" si="18"/>
        <v>0.16434527233572183</v>
      </c>
      <c r="AB46">
        <f t="shared" si="19"/>
        <v>179.67626979922136</v>
      </c>
      <c r="AC46">
        <f t="shared" si="2"/>
        <v>131.5321475500715</v>
      </c>
      <c r="AE46">
        <f t="shared" si="3"/>
        <v>0</v>
      </c>
      <c r="AF46">
        <f t="shared" si="24"/>
        <v>0</v>
      </c>
      <c r="AG46">
        <f t="shared" si="24"/>
        <v>-4.1086318083930458</v>
      </c>
      <c r="AH46">
        <f t="shared" si="5"/>
        <v>-2810.5189390431169</v>
      </c>
      <c r="AI46">
        <f t="shared" si="25"/>
        <v>-2814.62757085151</v>
      </c>
      <c r="AJ46">
        <f t="shared" si="7"/>
        <v>48.144122249149859</v>
      </c>
      <c r="AK46">
        <f t="shared" si="22"/>
        <v>12.577338885945496</v>
      </c>
      <c r="AL46">
        <f t="shared" si="8"/>
        <v>-2753.9061097164144</v>
      </c>
      <c r="AN46">
        <f t="shared" si="26"/>
        <v>0</v>
      </c>
      <c r="AO46">
        <f t="shared" si="26"/>
        <v>0</v>
      </c>
      <c r="AP46">
        <f t="shared" si="26"/>
        <v>-8.0392695617559212E-2</v>
      </c>
      <c r="AQ46">
        <f t="shared" si="26"/>
        <v>-54.992806396601814</v>
      </c>
      <c r="AR46">
        <f t="shared" si="26"/>
        <v>-55.073199092219369</v>
      </c>
      <c r="AS46">
        <f t="shared" si="26"/>
        <v>0.94202545914287139</v>
      </c>
      <c r="AT46">
        <f t="shared" si="26"/>
        <v>0.24609802578834042</v>
      </c>
      <c r="AU46">
        <f t="shared" si="23"/>
        <v>-53.885075607288158</v>
      </c>
      <c r="AW46">
        <v>43</v>
      </c>
      <c r="AX46">
        <f>IF(Z46&gt;0, (R46*SUMPRODUCT(K46:$K$98, X46:$X$98)-K46*$AZ$3)/Z46, 0)</f>
        <v>800.34031816491677</v>
      </c>
    </row>
    <row r="47" spans="5:50" x14ac:dyDescent="0.25">
      <c r="E47">
        <v>2047</v>
      </c>
      <c r="F47" s="5">
        <v>3.5571999999999999E-2</v>
      </c>
      <c r="G47" s="5"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1.7470339486017828E-2</v>
      </c>
      <c r="L47" s="2">
        <v>44</v>
      </c>
      <c r="M47" s="6">
        <v>0.16385111999999999</v>
      </c>
      <c r="Q47" s="4">
        <f t="shared" si="21"/>
        <v>25</v>
      </c>
      <c r="R47">
        <f t="shared" si="0"/>
        <v>100000</v>
      </c>
      <c r="S47">
        <f t="shared" si="1"/>
        <v>660.66911863560676</v>
      </c>
      <c r="U47">
        <f t="shared" si="13"/>
        <v>0.16385111999999999</v>
      </c>
      <c r="V47">
        <f t="shared" si="14"/>
        <v>0.01</v>
      </c>
      <c r="W47">
        <f t="shared" si="15"/>
        <v>0.16434527233572183</v>
      </c>
      <c r="X47">
        <f t="shared" si="16"/>
        <v>2.6928156938913036E-2</v>
      </c>
      <c r="Y47">
        <f t="shared" si="17"/>
        <v>1.6434527233572182E-3</v>
      </c>
      <c r="Z47">
        <f t="shared" si="18"/>
        <v>0.13577366267345156</v>
      </c>
      <c r="AB47">
        <f t="shared" si="19"/>
        <v>131.5321475500715</v>
      </c>
      <c r="AC47">
        <f t="shared" si="2"/>
        <v>89.701466052397421</v>
      </c>
      <c r="AE47">
        <f t="shared" si="3"/>
        <v>0</v>
      </c>
      <c r="AF47">
        <f t="shared" si="24"/>
        <v>0</v>
      </c>
      <c r="AG47">
        <f t="shared" si="24"/>
        <v>-3.3943415668362888</v>
      </c>
      <c r="AH47">
        <f t="shared" si="5"/>
        <v>-2692.8156938913035</v>
      </c>
      <c r="AI47">
        <f t="shared" si="25"/>
        <v>-2696.2100354581398</v>
      </c>
      <c r="AJ47">
        <f t="shared" si="7"/>
        <v>41.830681497674078</v>
      </c>
      <c r="AK47">
        <f t="shared" si="22"/>
        <v>9.2072503285050065</v>
      </c>
      <c r="AL47">
        <f t="shared" si="8"/>
        <v>-2645.1721036319609</v>
      </c>
      <c r="AN47">
        <f t="shared" si="26"/>
        <v>0</v>
      </c>
      <c r="AO47">
        <f t="shared" si="26"/>
        <v>0</v>
      </c>
      <c r="AP47">
        <f t="shared" si="26"/>
        <v>-5.930029950413164E-2</v>
      </c>
      <c r="AQ47">
        <f t="shared" si="26"/>
        <v>-47.044404345557737</v>
      </c>
      <c r="AR47">
        <f t="shared" si="26"/>
        <v>-47.103704645061867</v>
      </c>
      <c r="AS47">
        <f t="shared" si="26"/>
        <v>0.73079620669585088</v>
      </c>
      <c r="AT47">
        <f t="shared" si="26"/>
        <v>0.16085378897173164</v>
      </c>
      <c r="AU47">
        <f t="shared" si="23"/>
        <v>-46.21205464939429</v>
      </c>
      <c r="AW47">
        <v>44</v>
      </c>
      <c r="AX47">
        <f>IF(Z47&gt;0, (R47*SUMPRODUCT(K47:$K$98, X47:$X$98)-K47*$AZ$3)/Z47, 0)</f>
        <v>660.66911863560676</v>
      </c>
    </row>
    <row r="48" spans="5:50" x14ac:dyDescent="0.25">
      <c r="E48">
        <v>2048</v>
      </c>
      <c r="F48" s="5">
        <v>3.5571999999999999E-2</v>
      </c>
      <c r="G48" s="5"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1.5598517398230203E-2</v>
      </c>
      <c r="L48" s="2">
        <v>45</v>
      </c>
      <c r="M48" s="6">
        <v>0.185300933</v>
      </c>
      <c r="Q48" s="4">
        <f t="shared" si="21"/>
        <v>25</v>
      </c>
      <c r="R48">
        <f t="shared" si="0"/>
        <v>100000</v>
      </c>
      <c r="S48">
        <f t="shared" si="1"/>
        <v>497.99087453049492</v>
      </c>
      <c r="U48">
        <f t="shared" si="13"/>
        <v>0.185300933</v>
      </c>
      <c r="V48">
        <f t="shared" si="14"/>
        <v>0.01</v>
      </c>
      <c r="W48">
        <f t="shared" si="15"/>
        <v>0.13577366267345156</v>
      </c>
      <c r="X48">
        <f t="shared" si="16"/>
        <v>2.5158986370217847E-2</v>
      </c>
      <c r="Y48">
        <f t="shared" si="17"/>
        <v>1.3577366267345156E-3</v>
      </c>
      <c r="Z48">
        <f t="shared" si="18"/>
        <v>0.1092569396764992</v>
      </c>
      <c r="AB48">
        <f t="shared" si="19"/>
        <v>89.701466052397421</v>
      </c>
      <c r="AC48">
        <f t="shared" si="2"/>
        <v>54.408958938025364</v>
      </c>
      <c r="AE48">
        <f t="shared" si="3"/>
        <v>0</v>
      </c>
      <c r="AF48">
        <f t="shared" si="24"/>
        <v>0</v>
      </c>
      <c r="AG48">
        <f t="shared" si="24"/>
        <v>-2.73142349191248</v>
      </c>
      <c r="AH48">
        <f t="shared" si="5"/>
        <v>-2515.8986370217849</v>
      </c>
      <c r="AI48">
        <f t="shared" si="25"/>
        <v>-2518.6300605136976</v>
      </c>
      <c r="AJ48">
        <f t="shared" si="7"/>
        <v>35.292507114372057</v>
      </c>
      <c r="AK48">
        <f t="shared" si="22"/>
        <v>6.2791026236678205</v>
      </c>
      <c r="AL48">
        <f t="shared" si="8"/>
        <v>-2477.0584507756575</v>
      </c>
      <c r="AN48">
        <f t="shared" si="26"/>
        <v>0</v>
      </c>
      <c r="AO48">
        <f t="shared" si="26"/>
        <v>0</v>
      </c>
      <c r="AP48">
        <f t="shared" si="26"/>
        <v>-4.2606156860531513E-2</v>
      </c>
      <c r="AQ48">
        <f t="shared" si="26"/>
        <v>-39.244288661767968</v>
      </c>
      <c r="AR48">
        <f t="shared" si="26"/>
        <v>-39.286894818628504</v>
      </c>
      <c r="AS48">
        <f t="shared" si="26"/>
        <v>0.55051078625069572</v>
      </c>
      <c r="AT48">
        <f t="shared" si="26"/>
        <v>9.7944691520555419E-2</v>
      </c>
      <c r="AU48">
        <f t="shared" si="23"/>
        <v>-38.638439340857246</v>
      </c>
      <c r="AW48">
        <v>45</v>
      </c>
      <c r="AX48">
        <f>IF(Z48&gt;0, (R48*SUMPRODUCT(K48:$K$98, X48:$X$98)-K48*$AZ$3)/Z48, 0)</f>
        <v>497.99087453049492</v>
      </c>
    </row>
    <row r="49" spans="5:50" x14ac:dyDescent="0.25">
      <c r="E49">
        <v>2049</v>
      </c>
      <c r="F49" s="5">
        <v>3.5571999999999999E-2</v>
      </c>
      <c r="G49" s="5"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1.3927247676991251E-2</v>
      </c>
      <c r="L49" s="2">
        <v>46</v>
      </c>
      <c r="M49" s="6">
        <v>0.20871278500000001</v>
      </c>
      <c r="Q49" s="4">
        <f t="shared" si="21"/>
        <v>25</v>
      </c>
      <c r="R49">
        <f t="shared" si="0"/>
        <v>100000</v>
      </c>
      <c r="S49">
        <f t="shared" si="1"/>
        <v>300.5754454214574</v>
      </c>
      <c r="U49">
        <f t="shared" si="13"/>
        <v>0.20871278500000001</v>
      </c>
      <c r="V49">
        <f t="shared" si="14"/>
        <v>0.01</v>
      </c>
      <c r="W49">
        <f t="shared" si="15"/>
        <v>0.1092569396764992</v>
      </c>
      <c r="X49">
        <f t="shared" si="16"/>
        <v>2.2803320160459148E-2</v>
      </c>
      <c r="Y49">
        <f t="shared" si="17"/>
        <v>1.092569396764992E-3</v>
      </c>
      <c r="Z49">
        <f t="shared" si="18"/>
        <v>8.5361050119275056E-2</v>
      </c>
      <c r="AB49">
        <f t="shared" si="19"/>
        <v>54.408958938025364</v>
      </c>
      <c r="AC49">
        <f t="shared" si="2"/>
        <v>25.657435661244449</v>
      </c>
      <c r="AE49">
        <f t="shared" si="3"/>
        <v>0</v>
      </c>
      <c r="AF49">
        <f t="shared" si="24"/>
        <v>0</v>
      </c>
      <c r="AG49">
        <f t="shared" si="24"/>
        <v>-2.1340262529818763</v>
      </c>
      <c r="AH49">
        <f t="shared" si="5"/>
        <v>-2280.3320160459148</v>
      </c>
      <c r="AI49">
        <f t="shared" si="25"/>
        <v>-2282.4660422988968</v>
      </c>
      <c r="AJ49">
        <f t="shared" si="7"/>
        <v>28.751523276780915</v>
      </c>
      <c r="AK49">
        <f t="shared" si="22"/>
        <v>3.8086271256617756</v>
      </c>
      <c r="AL49">
        <f t="shared" si="8"/>
        <v>-2249.9058918964542</v>
      </c>
      <c r="AN49">
        <f t="shared" si="26"/>
        <v>0</v>
      </c>
      <c r="AO49">
        <f t="shared" si="26"/>
        <v>0</v>
      </c>
      <c r="AP49">
        <f t="shared" si="26"/>
        <v>-2.9721112174480181E-2</v>
      </c>
      <c r="AQ49">
        <f t="shared" si="26"/>
        <v>-31.758748773244243</v>
      </c>
      <c r="AR49">
        <f t="shared" si="26"/>
        <v>-31.788469885418728</v>
      </c>
      <c r="AS49">
        <f t="shared" si="26"/>
        <v>0.40042958576650689</v>
      </c>
      <c r="AT49">
        <f t="shared" si="26"/>
        <v>5.3043693288398835E-2</v>
      </c>
      <c r="AU49">
        <f t="shared" si="23"/>
        <v>-31.334996606363823</v>
      </c>
      <c r="AW49">
        <v>46</v>
      </c>
      <c r="AX49">
        <f>IF(Z49&gt;0, (R49*SUMPRODUCT(K49:$K$98, X49:$X$98)-K49*$AZ$3)/Z49, 0)</f>
        <v>300.5754454214574</v>
      </c>
    </row>
    <row r="50" spans="5:50" x14ac:dyDescent="0.25">
      <c r="E50">
        <v>2050</v>
      </c>
      <c r="F50" s="5">
        <v>3.5571999999999999E-2</v>
      </c>
      <c r="G50" s="5"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1.2435042568742187E-2</v>
      </c>
      <c r="L50" s="2">
        <v>47</v>
      </c>
      <c r="M50" s="6">
        <v>0.23444695300000001</v>
      </c>
      <c r="Q50" s="4">
        <f t="shared" si="21"/>
        <v>25</v>
      </c>
      <c r="R50">
        <f t="shared" si="0"/>
        <v>100000</v>
      </c>
      <c r="S50">
        <f t="shared" si="1"/>
        <v>50.658771461832494</v>
      </c>
      <c r="U50">
        <f t="shared" si="13"/>
        <v>0.23444695300000001</v>
      </c>
      <c r="V50">
        <f t="shared" si="14"/>
        <v>0.01</v>
      </c>
      <c r="W50">
        <f t="shared" si="15"/>
        <v>8.5361050119275056E-2</v>
      </c>
      <c r="X50">
        <f t="shared" si="16"/>
        <v>2.0012638105344326E-2</v>
      </c>
      <c r="Y50">
        <f t="shared" si="17"/>
        <v>8.5361050119275059E-4</v>
      </c>
      <c r="Z50">
        <f t="shared" si="18"/>
        <v>6.4494801512737981E-2</v>
      </c>
      <c r="AB50">
        <f t="shared" si="19"/>
        <v>25.657435661244449</v>
      </c>
      <c r="AC50">
        <f t="shared" si="2"/>
        <v>3.267227410310042</v>
      </c>
      <c r="AE50">
        <f t="shared" si="3"/>
        <v>0</v>
      </c>
      <c r="AF50">
        <f t="shared" si="24"/>
        <v>0</v>
      </c>
      <c r="AG50">
        <f t="shared" si="24"/>
        <v>-1.6123700378184496</v>
      </c>
      <c r="AH50">
        <f t="shared" si="5"/>
        <v>-2001.2638105344327</v>
      </c>
      <c r="AI50">
        <f t="shared" si="25"/>
        <v>-2002.8761805722511</v>
      </c>
      <c r="AJ50">
        <f t="shared" si="7"/>
        <v>22.390208250934407</v>
      </c>
      <c r="AK50">
        <f t="shared" si="22"/>
        <v>1.7960204962871116</v>
      </c>
      <c r="AL50">
        <f t="shared" si="8"/>
        <v>-1978.6899518250295</v>
      </c>
      <c r="AN50">
        <f t="shared" si="26"/>
        <v>0</v>
      </c>
      <c r="AO50">
        <f t="shared" si="26"/>
        <v>0</v>
      </c>
      <c r="AP50">
        <f t="shared" si="26"/>
        <v>-2.0049890056836869E-2</v>
      </c>
      <c r="AQ50">
        <f t="shared" si="26"/>
        <v>-24.885800675278869</v>
      </c>
      <c r="AR50">
        <f t="shared" si="26"/>
        <v>-24.905850565335705</v>
      </c>
      <c r="AS50">
        <f t="shared" si="26"/>
        <v>0.2784231927233719</v>
      </c>
      <c r="AT50">
        <f t="shared" si="26"/>
        <v>2.2333591325663701E-2</v>
      </c>
      <c r="AU50">
        <f t="shared" si="23"/>
        <v>-24.605093781286669</v>
      </c>
      <c r="AW50">
        <v>47</v>
      </c>
      <c r="AX50">
        <f>IF(Z50&gt;0, (R50*SUMPRODUCT(K50:$K$98, X50:$X$98)-K50*$AZ$3)/Z50, 0)</f>
        <v>50.658771461832494</v>
      </c>
    </row>
    <row r="51" spans="5:50" x14ac:dyDescent="0.25">
      <c r="E51">
        <v>2051</v>
      </c>
      <c r="F51" s="5">
        <v>3.5571999999999999E-2</v>
      </c>
      <c r="G51" s="5"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1.1102716579234095E-2</v>
      </c>
      <c r="L51" s="2">
        <v>48</v>
      </c>
      <c r="M51" s="6">
        <v>0.26339700100000002</v>
      </c>
      <c r="Q51" s="4">
        <f t="shared" si="21"/>
        <v>25</v>
      </c>
      <c r="R51">
        <f t="shared" si="0"/>
        <v>100000</v>
      </c>
      <c r="S51">
        <f t="shared" si="1"/>
        <v>-282.82557461078278</v>
      </c>
      <c r="U51">
        <f t="shared" si="13"/>
        <v>0.26339700100000002</v>
      </c>
      <c r="V51">
        <f t="shared" si="14"/>
        <v>0.01</v>
      </c>
      <c r="W51">
        <f t="shared" si="15"/>
        <v>6.4494801512737981E-2</v>
      </c>
      <c r="X51">
        <f t="shared" si="16"/>
        <v>1.6987737298545448E-2</v>
      </c>
      <c r="Y51">
        <f t="shared" si="17"/>
        <v>6.4494801512737982E-4</v>
      </c>
      <c r="Z51">
        <f t="shared" si="18"/>
        <v>4.6862116199065156E-2</v>
      </c>
      <c r="AB51">
        <f t="shared" si="19"/>
        <v>3.267227410310042</v>
      </c>
      <c r="AC51">
        <f t="shared" si="2"/>
        <v>-13.253804941477874</v>
      </c>
      <c r="AE51">
        <f t="shared" si="3"/>
        <v>0</v>
      </c>
      <c r="AF51">
        <f t="shared" si="24"/>
        <v>0</v>
      </c>
      <c r="AG51">
        <f t="shared" si="24"/>
        <v>-1.1715529049766289</v>
      </c>
      <c r="AH51">
        <f t="shared" si="5"/>
        <v>-1698.7737298545449</v>
      </c>
      <c r="AI51">
        <f t="shared" si="25"/>
        <v>-1699.9452827595214</v>
      </c>
      <c r="AJ51">
        <f t="shared" si="7"/>
        <v>16.521032351787916</v>
      </c>
      <c r="AK51">
        <f t="shared" si="22"/>
        <v>0.22870591872170296</v>
      </c>
      <c r="AL51">
        <f t="shared" si="8"/>
        <v>-1683.1955444890118</v>
      </c>
      <c r="AN51">
        <f t="shared" si="26"/>
        <v>0</v>
      </c>
      <c r="AO51">
        <f t="shared" si="26"/>
        <v>0</v>
      </c>
      <c r="AP51">
        <f t="shared" si="26"/>
        <v>-1.3007419861533883E-2</v>
      </c>
      <c r="AQ51">
        <f t="shared" si="26"/>
        <v>-18.861003254823398</v>
      </c>
      <c r="AR51">
        <f t="shared" si="26"/>
        <v>-18.874010674684929</v>
      </c>
      <c r="AS51">
        <f t="shared" si="26"/>
        <v>0.18342833979825854</v>
      </c>
      <c r="AT51">
        <f t="shared" si="26"/>
        <v>2.5392569955604168E-3</v>
      </c>
      <c r="AU51">
        <f t="shared" si="23"/>
        <v>-18.688043077891113</v>
      </c>
      <c r="AW51">
        <v>48</v>
      </c>
      <c r="AX51">
        <f>IF(Z51&gt;0, (R51*SUMPRODUCT(K51:$K$98, X51:$X$98)-K51*$AZ$3)/Z51, 0)</f>
        <v>-282.82557461078278</v>
      </c>
    </row>
    <row r="52" spans="5:50" x14ac:dyDescent="0.25">
      <c r="E52">
        <v>2052</v>
      </c>
      <c r="F52" s="5">
        <v>3.5571999999999999E-2</v>
      </c>
      <c r="G52" s="5"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9.9131398028875842E-3</v>
      </c>
      <c r="L52" s="2">
        <v>49</v>
      </c>
      <c r="M52" s="6">
        <v>0.29593128600000002</v>
      </c>
      <c r="Q52" s="4">
        <f t="shared" si="21"/>
        <v>25</v>
      </c>
      <c r="R52">
        <f t="shared" si="0"/>
        <v>100000</v>
      </c>
      <c r="S52">
        <f t="shared" si="1"/>
        <v>-757.7514037742892</v>
      </c>
      <c r="U52">
        <f t="shared" si="13"/>
        <v>0.29593128600000002</v>
      </c>
      <c r="V52">
        <f t="shared" si="14"/>
        <v>0.01</v>
      </c>
      <c r="W52">
        <f t="shared" si="15"/>
        <v>4.6862116199065156E-2</v>
      </c>
      <c r="X52">
        <f t="shared" si="16"/>
        <v>1.3867966311470784E-2</v>
      </c>
      <c r="Y52">
        <f t="shared" si="17"/>
        <v>4.6862116199065159E-4</v>
      </c>
      <c r="Z52">
        <f t="shared" si="18"/>
        <v>3.2525528725603721E-2</v>
      </c>
      <c r="AB52">
        <f t="shared" si="19"/>
        <v>-13.253804941477874</v>
      </c>
      <c r="AC52">
        <f t="shared" si="2"/>
        <v>-24.646265050327187</v>
      </c>
      <c r="AE52">
        <f t="shared" si="3"/>
        <v>0</v>
      </c>
      <c r="AF52">
        <f t="shared" si="24"/>
        <v>0</v>
      </c>
      <c r="AG52">
        <f t="shared" si="24"/>
        <v>-0.81313821814009302</v>
      </c>
      <c r="AH52">
        <f t="shared" si="5"/>
        <v>-1386.7966311470784</v>
      </c>
      <c r="AI52">
        <f t="shared" si="25"/>
        <v>-1387.6097693652184</v>
      </c>
      <c r="AJ52">
        <f t="shared" si="7"/>
        <v>11.392460108849313</v>
      </c>
      <c r="AK52">
        <f t="shared" si="22"/>
        <v>-0.92776634590345131</v>
      </c>
      <c r="AL52">
        <f t="shared" si="8"/>
        <v>-1377.1450756022725</v>
      </c>
      <c r="AN52">
        <f t="shared" si="26"/>
        <v>0</v>
      </c>
      <c r="AO52">
        <f t="shared" si="26"/>
        <v>0</v>
      </c>
      <c r="AP52">
        <f t="shared" si="26"/>
        <v>-8.0607528354936439E-3</v>
      </c>
      <c r="AQ52">
        <f t="shared" si="26"/>
        <v>-13.747508882734515</v>
      </c>
      <c r="AR52">
        <f t="shared" si="26"/>
        <v>-13.755569635570007</v>
      </c>
      <c r="AS52">
        <f t="shared" si="26"/>
        <v>0.11293504975784315</v>
      </c>
      <c r="AT52">
        <f t="shared" si="26"/>
        <v>-9.1970774913550744E-3</v>
      </c>
      <c r="AU52">
        <f t="shared" si="23"/>
        <v>-13.651831663303518</v>
      </c>
      <c r="AW52">
        <v>49</v>
      </c>
      <c r="AX52">
        <f>IF(Z52&gt;0, (R52*SUMPRODUCT(K52:$K$98, X52:$X$98)-K52*$AZ$3)/Z52, 0)</f>
        <v>-757.7514037742892</v>
      </c>
    </row>
    <row r="53" spans="5:50" x14ac:dyDescent="0.25">
      <c r="E53">
        <v>2053</v>
      </c>
      <c r="F53" s="5">
        <v>3.5571999999999999E-2</v>
      </c>
      <c r="G53" s="5"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8.8510176811496272E-3</v>
      </c>
      <c r="L53" s="2">
        <v>50</v>
      </c>
      <c r="M53" s="6">
        <v>0.33262349499999999</v>
      </c>
      <c r="Q53" s="4">
        <f t="shared" si="21"/>
        <v>25</v>
      </c>
      <c r="R53">
        <f t="shared" si="0"/>
        <v>100000</v>
      </c>
      <c r="S53">
        <f t="shared" si="1"/>
        <v>-1483.7782448144665</v>
      </c>
      <c r="U53">
        <f t="shared" si="13"/>
        <v>0.33262349499999999</v>
      </c>
      <c r="V53">
        <f t="shared" si="14"/>
        <v>0.01</v>
      </c>
      <c r="W53">
        <f t="shared" si="15"/>
        <v>3.2525528725603721E-2</v>
      </c>
      <c r="X53">
        <f t="shared" si="16"/>
        <v>1.0818755041433205E-2</v>
      </c>
      <c r="Y53">
        <f t="shared" si="17"/>
        <v>3.252552872560372E-4</v>
      </c>
      <c r="Z53">
        <f t="shared" si="18"/>
        <v>2.1381518396914479E-2</v>
      </c>
      <c r="AB53">
        <f t="shared" si="19"/>
        <v>-24.646265050327187</v>
      </c>
      <c r="AC53">
        <f t="shared" si="2"/>
        <v>-31.725431838441992</v>
      </c>
      <c r="AE53">
        <f t="shared" si="3"/>
        <v>0</v>
      </c>
      <c r="AF53">
        <f t="shared" si="24"/>
        <v>0</v>
      </c>
      <c r="AG53">
        <f t="shared" si="24"/>
        <v>-0.53453795992286202</v>
      </c>
      <c r="AH53">
        <f t="shared" si="5"/>
        <v>-1081.8755041433205</v>
      </c>
      <c r="AI53">
        <f t="shared" si="25"/>
        <v>-1082.4100421032433</v>
      </c>
      <c r="AJ53">
        <f t="shared" si="7"/>
        <v>7.0791667881148044</v>
      </c>
      <c r="AK53">
        <f t="shared" si="22"/>
        <v>-1.7252385535229033</v>
      </c>
      <c r="AL53">
        <f t="shared" si="8"/>
        <v>-1077.0561138686514</v>
      </c>
      <c r="AN53">
        <f t="shared" si="26"/>
        <v>0</v>
      </c>
      <c r="AO53">
        <f t="shared" si="26"/>
        <v>0</v>
      </c>
      <c r="AP53">
        <f t="shared" si="26"/>
        <v>-4.7312049345229028E-3</v>
      </c>
      <c r="AQ53">
        <f t="shared" si="26"/>
        <v>-9.575699215975197</v>
      </c>
      <c r="AR53">
        <f t="shared" si="26"/>
        <v>-9.5804304209097193</v>
      </c>
      <c r="AS53">
        <f t="shared" si="26"/>
        <v>6.265783040941135E-2</v>
      </c>
      <c r="AT53">
        <f t="shared" si="26"/>
        <v>-1.5270116941432226E-2</v>
      </c>
      <c r="AU53">
        <f t="shared" si="23"/>
        <v>-9.5330427074417408</v>
      </c>
      <c r="AW53">
        <v>50</v>
      </c>
      <c r="AX53">
        <f>IF(Z53&gt;0, (R53*SUMPRODUCT(K53:$K$98, X53:$X$98)-K53*$AZ$3)/Z53, 0)</f>
        <v>-1483.7782448144665</v>
      </c>
    </row>
    <row r="54" spans="5:50" x14ac:dyDescent="0.25">
      <c r="E54">
        <v>2054</v>
      </c>
      <c r="F54" s="5">
        <v>3.5571999999999999E-2</v>
      </c>
      <c r="G54" s="5"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7.9026943581693102E-3</v>
      </c>
      <c r="L54" s="2">
        <v>51</v>
      </c>
      <c r="M54" s="6">
        <v>0.37225971299999999</v>
      </c>
      <c r="Q54" s="4">
        <f t="shared" si="21"/>
        <v>25</v>
      </c>
      <c r="R54">
        <f t="shared" si="0"/>
        <v>100000</v>
      </c>
      <c r="S54">
        <f t="shared" si="1"/>
        <v>-2676.1546954205869</v>
      </c>
      <c r="U54">
        <f t="shared" si="13"/>
        <v>0.37225971299999999</v>
      </c>
      <c r="V54">
        <f t="shared" si="14"/>
        <v>0.01</v>
      </c>
      <c r="W54">
        <f t="shared" si="15"/>
        <v>2.1381518396914479E-2</v>
      </c>
      <c r="X54">
        <f t="shared" si="16"/>
        <v>7.9594779019396041E-3</v>
      </c>
      <c r="Y54">
        <f t="shared" si="17"/>
        <v>2.1381518396914481E-4</v>
      </c>
      <c r="Z54">
        <f t="shared" si="18"/>
        <v>1.320822531100573E-2</v>
      </c>
      <c r="AB54">
        <f t="shared" si="19"/>
        <v>-31.725431838441992</v>
      </c>
      <c r="AC54">
        <f t="shared" si="2"/>
        <v>-35.347254184221029</v>
      </c>
      <c r="AE54">
        <f t="shared" si="3"/>
        <v>0</v>
      </c>
      <c r="AF54">
        <f t="shared" si="24"/>
        <v>0</v>
      </c>
      <c r="AG54">
        <f t="shared" si="24"/>
        <v>-0.33020563277514325</v>
      </c>
      <c r="AH54">
        <f t="shared" si="5"/>
        <v>-795.94779019396037</v>
      </c>
      <c r="AI54">
        <f t="shared" si="25"/>
        <v>-796.27799582673549</v>
      </c>
      <c r="AJ54">
        <f t="shared" si="7"/>
        <v>3.6218223457790373</v>
      </c>
      <c r="AK54">
        <f t="shared" si="22"/>
        <v>-2.2207802286909395</v>
      </c>
      <c r="AL54">
        <f t="shared" si="8"/>
        <v>-794.87695370964741</v>
      </c>
      <c r="AN54">
        <f t="shared" si="26"/>
        <v>0</v>
      </c>
      <c r="AO54">
        <f t="shared" si="26"/>
        <v>0</v>
      </c>
      <c r="AP54">
        <f t="shared" si="26"/>
        <v>-2.6095141911678518E-3</v>
      </c>
      <c r="AQ54">
        <f t="shared" si="26"/>
        <v>-6.2901321109631407</v>
      </c>
      <c r="AR54">
        <f t="shared" si="26"/>
        <v>-6.2927416251543082</v>
      </c>
      <c r="AS54">
        <f t="shared" si="26"/>
        <v>2.8622155018279534E-2</v>
      </c>
      <c r="AT54">
        <f t="shared" si="26"/>
        <v>-1.7550147384009836E-2</v>
      </c>
      <c r="AU54">
        <f t="shared" si="23"/>
        <v>-6.2816696175200386</v>
      </c>
      <c r="AW54">
        <v>51</v>
      </c>
      <c r="AX54">
        <f>IF(Z54&gt;0, (R54*SUMPRODUCT(K54:$K$98, X54:$X$98)-K54*$AZ$3)/Z54, 0)</f>
        <v>-2676.1546954205869</v>
      </c>
    </row>
    <row r="55" spans="5:50" x14ac:dyDescent="0.25">
      <c r="E55">
        <v>2055</v>
      </c>
      <c r="F55" s="5">
        <v>3.5571999999999999E-2</v>
      </c>
      <c r="G55" s="5"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7.0559771055083119E-3</v>
      </c>
      <c r="L55" s="2">
        <v>52</v>
      </c>
      <c r="M55" s="6">
        <v>0.41367450300000003</v>
      </c>
      <c r="Q55" s="4">
        <f t="shared" si="21"/>
        <v>25</v>
      </c>
      <c r="R55">
        <f t="shared" si="0"/>
        <v>100000</v>
      </c>
      <c r="S55">
        <f t="shared" si="1"/>
        <v>-4771.4521662321631</v>
      </c>
      <c r="U55">
        <f t="shared" si="13"/>
        <v>0.41367450300000003</v>
      </c>
      <c r="V55">
        <f t="shared" si="14"/>
        <v>0.01</v>
      </c>
      <c r="W55">
        <f t="shared" si="15"/>
        <v>1.320822531100573E-2</v>
      </c>
      <c r="X55">
        <f t="shared" si="16"/>
        <v>5.4639060410423164E-3</v>
      </c>
      <c r="Y55">
        <f t="shared" si="17"/>
        <v>1.320822531100573E-4</v>
      </c>
      <c r="Z55">
        <f t="shared" si="18"/>
        <v>7.6122370168533564E-3</v>
      </c>
      <c r="AB55">
        <f t="shared" si="19"/>
        <v>-35.347254184221029</v>
      </c>
      <c r="AC55">
        <f t="shared" si="2"/>
        <v>-36.321424803937603</v>
      </c>
      <c r="AE55">
        <f t="shared" si="3"/>
        <v>0</v>
      </c>
      <c r="AF55">
        <f t="shared" si="24"/>
        <v>0</v>
      </c>
      <c r="AG55">
        <f t="shared" si="24"/>
        <v>-0.1903059254213339</v>
      </c>
      <c r="AH55">
        <f t="shared" si="5"/>
        <v>-546.39060410423167</v>
      </c>
      <c r="AI55">
        <f t="shared" si="25"/>
        <v>-546.58091002965296</v>
      </c>
      <c r="AJ55">
        <f t="shared" si="7"/>
        <v>0.97417061971657404</v>
      </c>
      <c r="AK55">
        <f t="shared" si="22"/>
        <v>-2.4743077928954724</v>
      </c>
      <c r="AL55">
        <f t="shared" si="8"/>
        <v>-548.08104720283188</v>
      </c>
      <c r="AN55">
        <f t="shared" si="26"/>
        <v>0</v>
      </c>
      <c r="AO55">
        <f t="shared" si="26"/>
        <v>0</v>
      </c>
      <c r="AP55">
        <f t="shared" si="26"/>
        <v>-1.3427942528155042E-3</v>
      </c>
      <c r="AQ55">
        <f t="shared" si="26"/>
        <v>-3.8553195932243147</v>
      </c>
      <c r="AR55">
        <f t="shared" si="26"/>
        <v>-3.8566623874771295</v>
      </c>
      <c r="AS55">
        <f t="shared" si="26"/>
        <v>6.8737255895789905E-3</v>
      </c>
      <c r="AT55">
        <f t="shared" si="26"/>
        <v>-1.7458659138651255E-2</v>
      </c>
      <c r="AU55">
        <f t="shared" si="23"/>
        <v>-3.8672473210262024</v>
      </c>
      <c r="AW55">
        <v>52</v>
      </c>
      <c r="AX55">
        <f>IF(Z55&gt;0, (R55*SUMPRODUCT(K55:$K$98, X55:$X$98)-K55*$AZ$3)/Z55, 0)</f>
        <v>-4771.4521662321631</v>
      </c>
    </row>
    <row r="56" spans="5:50" x14ac:dyDescent="0.25">
      <c r="E56">
        <v>2056</v>
      </c>
      <c r="F56" s="5">
        <v>3.5571999999999999E-2</v>
      </c>
      <c r="G56" s="5"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6.2999795584895634E-3</v>
      </c>
      <c r="L56" s="2">
        <v>53</v>
      </c>
      <c r="M56" s="6">
        <v>0.42102545200000002</v>
      </c>
      <c r="Q56" s="4">
        <f t="shared" si="21"/>
        <v>25</v>
      </c>
      <c r="R56">
        <f t="shared" si="0"/>
        <v>100000</v>
      </c>
      <c r="S56">
        <f t="shared" si="1"/>
        <v>-8180.32019996906</v>
      </c>
      <c r="U56">
        <f t="shared" si="13"/>
        <v>0.42102545200000002</v>
      </c>
      <c r="V56">
        <f t="shared" si="14"/>
        <v>0.01</v>
      </c>
      <c r="W56">
        <f t="shared" si="15"/>
        <v>7.6122370168533564E-3</v>
      </c>
      <c r="X56">
        <f t="shared" si="16"/>
        <v>3.204945530751816E-3</v>
      </c>
      <c r="Y56">
        <f t="shared" si="17"/>
        <v>7.6122370168533562E-5</v>
      </c>
      <c r="Z56">
        <f t="shared" si="18"/>
        <v>4.3311691159330064E-3</v>
      </c>
      <c r="AB56">
        <f t="shared" si="19"/>
        <v>-36.321424803937603</v>
      </c>
      <c r="AC56">
        <f t="shared" si="2"/>
        <v>-35.430350208548909</v>
      </c>
      <c r="AE56">
        <f t="shared" si="3"/>
        <v>0</v>
      </c>
      <c r="AF56">
        <f t="shared" si="24"/>
        <v>0</v>
      </c>
      <c r="AG56">
        <f t="shared" si="24"/>
        <v>-0.10827922789832516</v>
      </c>
      <c r="AH56">
        <f t="shared" si="5"/>
        <v>-320.49455307518161</v>
      </c>
      <c r="AI56">
        <f t="shared" si="25"/>
        <v>-320.60283230307994</v>
      </c>
      <c r="AJ56">
        <f t="shared" si="7"/>
        <v>-0.89107459538869449</v>
      </c>
      <c r="AK56">
        <f t="shared" si="22"/>
        <v>-2.5424997362756323</v>
      </c>
      <c r="AL56">
        <f t="shared" si="8"/>
        <v>-324.03640663474431</v>
      </c>
      <c r="AN56">
        <f t="shared" si="26"/>
        <v>0</v>
      </c>
      <c r="AO56">
        <f t="shared" si="26"/>
        <v>0</v>
      </c>
      <c r="AP56">
        <f t="shared" si="26"/>
        <v>-6.8215692236848135E-4</v>
      </c>
      <c r="AQ56">
        <f t="shared" si="26"/>
        <v>-2.0191091329808928</v>
      </c>
      <c r="AR56">
        <f t="shared" si="26"/>
        <v>-2.0197912899032611</v>
      </c>
      <c r="AS56">
        <f t="shared" si="26"/>
        <v>-5.6137517360381342E-3</v>
      </c>
      <c r="AT56">
        <f t="shared" si="26"/>
        <v>-1.6017696366001588E-2</v>
      </c>
      <c r="AU56">
        <f t="shared" si="23"/>
        <v>-2.0414227380053012</v>
      </c>
      <c r="AW56">
        <v>53</v>
      </c>
      <c r="AX56">
        <f>IF(Z56&gt;0, (R56*SUMPRODUCT(K56:$K$98, X56:$X$98)-K56*$AZ$3)/Z56, 0)</f>
        <v>-8180.32019996906</v>
      </c>
    </row>
    <row r="57" spans="5:50" x14ac:dyDescent="0.25">
      <c r="E57">
        <v>2057</v>
      </c>
      <c r="F57" s="5">
        <v>3.5571999999999999E-2</v>
      </c>
      <c r="G57" s="5"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5.6249817486513955E-3</v>
      </c>
      <c r="L57" s="2">
        <v>54</v>
      </c>
      <c r="M57" s="6">
        <v>0.42896583300000002</v>
      </c>
      <c r="Q57" s="4">
        <f t="shared" si="21"/>
        <v>25</v>
      </c>
      <c r="R57">
        <f t="shared" si="0"/>
        <v>100000</v>
      </c>
      <c r="S57">
        <f t="shared" si="1"/>
        <v>-13667.700168240315</v>
      </c>
      <c r="U57">
        <f t="shared" si="13"/>
        <v>0.42896583300000002</v>
      </c>
      <c r="V57">
        <f t="shared" si="14"/>
        <v>0.01</v>
      </c>
      <c r="W57">
        <f t="shared" si="15"/>
        <v>4.3311691159330064E-3</v>
      </c>
      <c r="X57">
        <f t="shared" si="16"/>
        <v>1.8579235676800757E-3</v>
      </c>
      <c r="Y57">
        <f t="shared" si="17"/>
        <v>4.3311691159330065E-5</v>
      </c>
      <c r="Z57">
        <f t="shared" si="18"/>
        <v>2.4299338570936005E-3</v>
      </c>
      <c r="AB57">
        <f t="shared" si="19"/>
        <v>-35.430350208548909</v>
      </c>
      <c r="AC57">
        <f t="shared" si="2"/>
        <v>-33.211607387411043</v>
      </c>
      <c r="AE57">
        <f t="shared" si="3"/>
        <v>0</v>
      </c>
      <c r="AF57">
        <f t="shared" si="24"/>
        <v>0</v>
      </c>
      <c r="AG57">
        <f t="shared" si="24"/>
        <v>-6.0748346427340012E-2</v>
      </c>
      <c r="AH57">
        <f t="shared" si="5"/>
        <v>-185.79235676800758</v>
      </c>
      <c r="AI57">
        <f t="shared" si="25"/>
        <v>-185.85310511443492</v>
      </c>
      <c r="AJ57">
        <f t="shared" si="7"/>
        <v>-2.2187428211378659</v>
      </c>
      <c r="AK57">
        <f t="shared" si="22"/>
        <v>-2.4801245145984239</v>
      </c>
      <c r="AL57">
        <f t="shared" si="8"/>
        <v>-190.55197245017123</v>
      </c>
      <c r="AN57">
        <f t="shared" si="26"/>
        <v>0</v>
      </c>
      <c r="AO57">
        <f t="shared" si="26"/>
        <v>0</v>
      </c>
      <c r="AP57">
        <f t="shared" si="26"/>
        <v>-3.417083399145398E-4</v>
      </c>
      <c r="AQ57">
        <f t="shared" si="26"/>
        <v>-1.0450786158589711</v>
      </c>
      <c r="AR57">
        <f t="shared" si="26"/>
        <v>-1.0454203241988858</v>
      </c>
      <c r="AS57">
        <f t="shared" si="26"/>
        <v>-1.2480387873851804E-2</v>
      </c>
      <c r="AT57">
        <f t="shared" si="26"/>
        <v>-1.3950655128999036E-2</v>
      </c>
      <c r="AU57">
        <f t="shared" si="23"/>
        <v>-1.0718513672017367</v>
      </c>
      <c r="AW57">
        <v>54</v>
      </c>
      <c r="AX57">
        <f>IF(Z57&gt;0, (R57*SUMPRODUCT(K57:$K$98, X57:$X$98)-K57*$AZ$3)/Z57, 0)</f>
        <v>-13667.700168240315</v>
      </c>
    </row>
    <row r="58" spans="5:50" x14ac:dyDescent="0.25">
      <c r="E58">
        <v>2058</v>
      </c>
      <c r="F58" s="5">
        <v>3.5571999999999999E-2</v>
      </c>
      <c r="G58" s="5"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5.0223051327244602E-3</v>
      </c>
      <c r="L58" s="2">
        <v>55</v>
      </c>
      <c r="M58" s="6">
        <v>0.43771532000000002</v>
      </c>
      <c r="Q58" s="4">
        <f t="shared" si="21"/>
        <v>25</v>
      </c>
      <c r="R58">
        <f t="shared" si="0"/>
        <v>100000</v>
      </c>
      <c r="S58">
        <f t="shared" si="1"/>
        <v>-22706.813340414148</v>
      </c>
      <c r="U58">
        <f t="shared" si="13"/>
        <v>0.43771532000000002</v>
      </c>
      <c r="V58">
        <f t="shared" si="14"/>
        <v>0.01</v>
      </c>
      <c r="W58">
        <f t="shared" si="15"/>
        <v>2.4299338570936005E-3</v>
      </c>
      <c r="X58">
        <f t="shared" si="16"/>
        <v>1.0636192758365596E-3</v>
      </c>
      <c r="Y58">
        <f t="shared" si="17"/>
        <v>2.4299338570936006E-5</v>
      </c>
      <c r="Z58">
        <f t="shared" si="18"/>
        <v>1.3420152426861049E-3</v>
      </c>
      <c r="AB58">
        <f t="shared" si="19"/>
        <v>-33.211607387411043</v>
      </c>
      <c r="AC58">
        <f t="shared" si="2"/>
        <v>-30.472889615663977</v>
      </c>
      <c r="AE58">
        <f t="shared" si="3"/>
        <v>0</v>
      </c>
      <c r="AF58">
        <f t="shared" si="24"/>
        <v>0</v>
      </c>
      <c r="AG58">
        <f t="shared" si="24"/>
        <v>-3.3550381067152621E-2</v>
      </c>
      <c r="AH58">
        <f t="shared" si="5"/>
        <v>-106.36192758365596</v>
      </c>
      <c r="AI58">
        <f t="shared" si="25"/>
        <v>-106.39547796472311</v>
      </c>
      <c r="AJ58">
        <f t="shared" si="7"/>
        <v>-2.7387177717470657</v>
      </c>
      <c r="AK58">
        <f t="shared" si="22"/>
        <v>-2.3248125171187732</v>
      </c>
      <c r="AL58">
        <f t="shared" si="8"/>
        <v>-111.45900825358895</v>
      </c>
      <c r="AN58">
        <f t="shared" si="26"/>
        <v>0</v>
      </c>
      <c r="AO58">
        <f t="shared" si="26"/>
        <v>0</v>
      </c>
      <c r="AP58">
        <f t="shared" si="26"/>
        <v>-1.6850025103842215E-4</v>
      </c>
      <c r="AQ58">
        <f t="shared" si="26"/>
        <v>-0.5341820548298627</v>
      </c>
      <c r="AR58">
        <f t="shared" si="26"/>
        <v>-0.53435055508090112</v>
      </c>
      <c r="AS58">
        <f t="shared" si="26"/>
        <v>-1.3754676322128985E-2</v>
      </c>
      <c r="AT58">
        <f t="shared" si="26"/>
        <v>-1.1675917837347687E-2</v>
      </c>
      <c r="AU58">
        <f t="shared" si="23"/>
        <v>-0.5597811492403777</v>
      </c>
      <c r="AW58">
        <v>55</v>
      </c>
      <c r="AX58">
        <f>IF(Z58&gt;0, (R58*SUMPRODUCT(K58:$K$98, X58:$X$98)-K58*$AZ$3)/Z58, 0)</f>
        <v>-22706.813340414148</v>
      </c>
    </row>
    <row r="59" spans="5:50" x14ac:dyDescent="0.25">
      <c r="E59">
        <v>2059</v>
      </c>
      <c r="F59" s="5">
        <v>3.5571999999999999E-2</v>
      </c>
      <c r="G59" s="5"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4.4842010113611249E-3</v>
      </c>
      <c r="L59" s="2">
        <v>56</v>
      </c>
      <c r="M59" s="6">
        <v>0.44739131599999998</v>
      </c>
      <c r="Q59" s="4">
        <f t="shared" si="21"/>
        <v>25</v>
      </c>
      <c r="R59">
        <f t="shared" si="0"/>
        <v>100000</v>
      </c>
      <c r="S59">
        <f t="shared" si="1"/>
        <v>-37941.62958489314</v>
      </c>
      <c r="U59">
        <f t="shared" si="13"/>
        <v>0.44739131599999998</v>
      </c>
      <c r="V59">
        <f t="shared" si="14"/>
        <v>0.01</v>
      </c>
      <c r="W59">
        <f t="shared" si="15"/>
        <v>1.3420152426861049E-3</v>
      </c>
      <c r="X59">
        <f t="shared" si="16"/>
        <v>6.0040596551739589E-4</v>
      </c>
      <c r="Y59">
        <f t="shared" si="17"/>
        <v>1.342015242686105E-5</v>
      </c>
      <c r="Z59">
        <f t="shared" si="18"/>
        <v>7.28189124741848E-4</v>
      </c>
      <c r="AB59">
        <f t="shared" si="19"/>
        <v>-30.472889615663977</v>
      </c>
      <c r="AC59">
        <f t="shared" si="2"/>
        <v>-27.628682038702742</v>
      </c>
      <c r="AE59">
        <f t="shared" si="3"/>
        <v>0</v>
      </c>
      <c r="AF59">
        <f t="shared" si="24"/>
        <v>0</v>
      </c>
      <c r="AG59">
        <f t="shared" si="24"/>
        <v>-1.8204728118546201E-2</v>
      </c>
      <c r="AH59">
        <f t="shared" si="5"/>
        <v>-60.04059655173959</v>
      </c>
      <c r="AI59">
        <f t="shared" si="25"/>
        <v>-60.058801279858137</v>
      </c>
      <c r="AJ59">
        <f t="shared" si="7"/>
        <v>-2.8442075769612352</v>
      </c>
      <c r="AK59">
        <f t="shared" si="22"/>
        <v>-2.1331022730964784</v>
      </c>
      <c r="AL59">
        <f t="shared" si="8"/>
        <v>-65.036111129915852</v>
      </c>
      <c r="AN59">
        <f t="shared" si="26"/>
        <v>0</v>
      </c>
      <c r="AO59">
        <f t="shared" si="26"/>
        <v>0</v>
      </c>
      <c r="AP59">
        <f t="shared" si="26"/>
        <v>-8.1633660240739179E-5</v>
      </c>
      <c r="AQ59">
        <f t="shared" si="26"/>
        <v>-0.26923410378003593</v>
      </c>
      <c r="AR59">
        <f t="shared" si="26"/>
        <v>-0.2693157374402767</v>
      </c>
      <c r="AS59">
        <f t="shared" si="26"/>
        <v>-1.2753998493130546E-2</v>
      </c>
      <c r="AT59">
        <f t="shared" si="26"/>
        <v>-9.5652593703559434E-3</v>
      </c>
      <c r="AU59">
        <f t="shared" si="23"/>
        <v>-0.29163499530376319</v>
      </c>
      <c r="AW59">
        <v>56</v>
      </c>
      <c r="AX59">
        <f>IF(Z59&gt;0, (R59*SUMPRODUCT(K59:$K$98, X59:$X$98)-K59*$AZ$3)/Z59, 0)</f>
        <v>-37941.62958489314</v>
      </c>
    </row>
    <row r="60" spans="5:50" x14ac:dyDescent="0.25">
      <c r="E60">
        <v>2060</v>
      </c>
      <c r="F60" s="5">
        <v>3.5571999999999999E-2</v>
      </c>
      <c r="G60" s="5"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4.0037509030010042E-3</v>
      </c>
      <c r="L60" s="2">
        <v>57</v>
      </c>
      <c r="M60" s="6">
        <v>0.457001349</v>
      </c>
      <c r="Q60" s="4">
        <f t="shared" si="21"/>
        <v>25</v>
      </c>
      <c r="R60">
        <f t="shared" si="0"/>
        <v>100000</v>
      </c>
      <c r="S60">
        <f t="shared" si="1"/>
        <v>-64107.110854473343</v>
      </c>
      <c r="U60">
        <f t="shared" si="13"/>
        <v>0.457001349</v>
      </c>
      <c r="V60">
        <f t="shared" si="14"/>
        <v>0.01</v>
      </c>
      <c r="W60">
        <f t="shared" si="15"/>
        <v>7.28189124741848E-4</v>
      </c>
      <c r="X60">
        <f t="shared" si="16"/>
        <v>3.3278341233415382E-4</v>
      </c>
      <c r="Y60">
        <f t="shared" si="17"/>
        <v>7.2818912474184798E-6</v>
      </c>
      <c r="Z60">
        <f t="shared" si="18"/>
        <v>3.8812382116027572E-4</v>
      </c>
      <c r="AB60">
        <f t="shared" si="19"/>
        <v>-27.628682038702742</v>
      </c>
      <c r="AC60">
        <f t="shared" si="2"/>
        <v>-24.881496828383582</v>
      </c>
      <c r="AE60">
        <f t="shared" si="3"/>
        <v>0</v>
      </c>
      <c r="AF60">
        <f t="shared" si="24"/>
        <v>0</v>
      </c>
      <c r="AG60">
        <f t="shared" si="24"/>
        <v>-9.7030955290068922E-3</v>
      </c>
      <c r="AH60">
        <f t="shared" si="5"/>
        <v>-33.278341233415382</v>
      </c>
      <c r="AI60">
        <f t="shared" si="25"/>
        <v>-33.288044328944387</v>
      </c>
      <c r="AJ60">
        <f t="shared" si="7"/>
        <v>-2.7471852103191594</v>
      </c>
      <c r="AK60">
        <f t="shared" si="22"/>
        <v>-1.9340077427091922</v>
      </c>
      <c r="AL60">
        <f t="shared" si="8"/>
        <v>-37.969237281972738</v>
      </c>
      <c r="AN60">
        <f t="shared" si="26"/>
        <v>0</v>
      </c>
      <c r="AO60">
        <f t="shared" si="26"/>
        <v>0</v>
      </c>
      <c r="AP60">
        <f t="shared" si="26"/>
        <v>-3.8848777486166354E-5</v>
      </c>
      <c r="AQ60">
        <f t="shared" si="26"/>
        <v>-0.13323818876366239</v>
      </c>
      <c r="AR60">
        <f t="shared" si="26"/>
        <v>-0.13327703754114856</v>
      </c>
      <c r="AS60">
        <f t="shared" si="26"/>
        <v>-1.0999045266526338E-2</v>
      </c>
      <c r="AT60">
        <f t="shared" si="26"/>
        <v>-7.7432852462828621E-3</v>
      </c>
      <c r="AU60">
        <f t="shared" si="23"/>
        <v>-0.15201936805395774</v>
      </c>
      <c r="AW60">
        <v>57</v>
      </c>
      <c r="AX60">
        <f>IF(Z60&gt;0, (R60*SUMPRODUCT(K60:$K$98, X60:$X$98)-K60*$AZ$3)/Z60, 0)</f>
        <v>-64107.110854473343</v>
      </c>
    </row>
    <row r="61" spans="5:50" x14ac:dyDescent="0.25">
      <c r="E61">
        <v>2061</v>
      </c>
      <c r="F61" s="5">
        <v>3.5571999999999999E-2</v>
      </c>
      <c r="G61" s="5"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3.5747775919651821E-3</v>
      </c>
      <c r="L61" s="2">
        <v>58</v>
      </c>
      <c r="M61" s="6">
        <v>0.46737994300000002</v>
      </c>
      <c r="Q61" s="4">
        <f t="shared" si="21"/>
        <v>25</v>
      </c>
      <c r="R61">
        <f t="shared" si="0"/>
        <v>100000</v>
      </c>
      <c r="S61">
        <f t="shared" si="1"/>
        <v>-110044.17836912157</v>
      </c>
      <c r="U61">
        <f t="shared" si="13"/>
        <v>0.46737994300000002</v>
      </c>
      <c r="V61">
        <f t="shared" si="14"/>
        <v>0.01</v>
      </c>
      <c r="W61">
        <f t="shared" si="15"/>
        <v>3.8812382116027572E-4</v>
      </c>
      <c r="X61">
        <f t="shared" si="16"/>
        <v>1.8140128941083187E-4</v>
      </c>
      <c r="Y61">
        <f t="shared" si="17"/>
        <v>3.8812382116027571E-6</v>
      </c>
      <c r="Z61">
        <f t="shared" si="18"/>
        <v>2.0284129353784111E-4</v>
      </c>
      <c r="AB61">
        <f t="shared" si="19"/>
        <v>-24.881496828383582</v>
      </c>
      <c r="AC61">
        <f t="shared" si="2"/>
        <v>-22.321503486701534</v>
      </c>
      <c r="AE61">
        <f t="shared" si="3"/>
        <v>0</v>
      </c>
      <c r="AF61">
        <f t="shared" si="24"/>
        <v>0</v>
      </c>
      <c r="AG61">
        <f t="shared" si="24"/>
        <v>-5.0710323384460278E-3</v>
      </c>
      <c r="AH61">
        <f t="shared" si="5"/>
        <v>-18.140128941083187</v>
      </c>
      <c r="AI61">
        <f t="shared" si="25"/>
        <v>-18.145199973421633</v>
      </c>
      <c r="AJ61">
        <f t="shared" si="7"/>
        <v>-2.5599933416820484</v>
      </c>
      <c r="AK61">
        <f t="shared" si="22"/>
        <v>-1.7417047779868509</v>
      </c>
      <c r="AL61">
        <f t="shared" si="8"/>
        <v>-22.446898093090532</v>
      </c>
      <c r="AN61">
        <f t="shared" si="26"/>
        <v>0</v>
      </c>
      <c r="AO61">
        <f t="shared" si="26"/>
        <v>0</v>
      </c>
      <c r="AP61">
        <f t="shared" si="26"/>
        <v>-1.8127812771607657E-5</v>
      </c>
      <c r="AQ61">
        <f t="shared" si="26"/>
        <v>-6.4846926453943257E-2</v>
      </c>
      <c r="AR61">
        <f t="shared" si="26"/>
        <v>-6.4865054266714864E-2</v>
      </c>
      <c r="AS61">
        <f t="shared" si="26"/>
        <v>-9.151406833425052E-3</v>
      </c>
      <c r="AT61">
        <f t="shared" si="26"/>
        <v>-6.2262072121660869E-3</v>
      </c>
      <c r="AU61">
        <f t="shared" si="23"/>
        <v>-8.0242668312306004E-2</v>
      </c>
      <c r="AW61">
        <v>58</v>
      </c>
      <c r="AX61">
        <f>IF(Z61&gt;0, (R61*SUMPRODUCT(K61:$K$98, X61:$X$98)-K61*$AZ$3)/Z61, 0)</f>
        <v>-110044.17836912157</v>
      </c>
    </row>
    <row r="62" spans="5:50" x14ac:dyDescent="0.25">
      <c r="E62">
        <v>2062</v>
      </c>
      <c r="F62" s="5">
        <v>3.5571999999999999E-2</v>
      </c>
      <c r="G62" s="5"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3.1917657071117694E-3</v>
      </c>
      <c r="L62" s="2">
        <v>59</v>
      </c>
      <c r="M62" s="6">
        <v>0.47825477199999999</v>
      </c>
      <c r="Q62" s="4">
        <f t="shared" si="21"/>
        <v>25</v>
      </c>
      <c r="R62">
        <f t="shared" si="0"/>
        <v>100000</v>
      </c>
      <c r="S62">
        <f t="shared" si="1"/>
        <v>-192496.04618637776</v>
      </c>
      <c r="U62">
        <f t="shared" si="13"/>
        <v>0.47825477199999999</v>
      </c>
      <c r="V62">
        <f t="shared" si="14"/>
        <v>0.01</v>
      </c>
      <c r="W62">
        <f t="shared" si="15"/>
        <v>2.0284129353784111E-4</v>
      </c>
      <c r="X62">
        <f t="shared" si="16"/>
        <v>9.7009816593125265E-5</v>
      </c>
      <c r="Y62">
        <f t="shared" si="17"/>
        <v>2.0284129353784111E-6</v>
      </c>
      <c r="Z62">
        <f t="shared" si="18"/>
        <v>1.0380306400933743E-4</v>
      </c>
      <c r="AB62">
        <f t="shared" si="19"/>
        <v>-22.321503486701534</v>
      </c>
      <c r="AC62">
        <f t="shared" si="2"/>
        <v>-19.981679403828945</v>
      </c>
      <c r="AE62">
        <f t="shared" si="3"/>
        <v>0</v>
      </c>
      <c r="AF62">
        <f t="shared" si="24"/>
        <v>0</v>
      </c>
      <c r="AG62">
        <f t="shared" si="24"/>
        <v>-2.5950766002334359E-3</v>
      </c>
      <c r="AH62">
        <f t="shared" si="5"/>
        <v>-9.7009816593125269</v>
      </c>
      <c r="AI62">
        <f t="shared" si="25"/>
        <v>-9.70357673591276</v>
      </c>
      <c r="AJ62">
        <f t="shared" si="7"/>
        <v>-2.3398240828725889</v>
      </c>
      <c r="AK62">
        <f t="shared" si="22"/>
        <v>-1.5625052440691076</v>
      </c>
      <c r="AL62">
        <f t="shared" si="8"/>
        <v>-13.605906062854457</v>
      </c>
      <c r="AN62">
        <f t="shared" si="26"/>
        <v>0</v>
      </c>
      <c r="AO62">
        <f t="shared" si="26"/>
        <v>0</v>
      </c>
      <c r="AP62">
        <f t="shared" si="26"/>
        <v>-8.2828764999532783E-6</v>
      </c>
      <c r="AQ62">
        <f t="shared" si="26"/>
        <v>-3.0963260585513953E-2</v>
      </c>
      <c r="AR62">
        <f t="shared" si="26"/>
        <v>-3.0971543462013907E-2</v>
      </c>
      <c r="AS62">
        <f t="shared" si="26"/>
        <v>-7.4681702683869764E-3</v>
      </c>
      <c r="AT62">
        <f t="shared" si="26"/>
        <v>-4.9871506552020828E-3</v>
      </c>
      <c r="AU62">
        <f t="shared" si="23"/>
        <v>-4.3426864385602962E-2</v>
      </c>
      <c r="AW62">
        <v>59</v>
      </c>
      <c r="AX62">
        <f>IF(Z62&gt;0, (R62*SUMPRODUCT(K62:$K$98, X62:$X$98)-K62*$AZ$3)/Z62, 0)</f>
        <v>-192496.04618637776</v>
      </c>
    </row>
    <row r="63" spans="5:50" x14ac:dyDescent="0.25">
      <c r="E63">
        <v>2063</v>
      </c>
      <c r="F63" s="5">
        <v>3.5571999999999999E-2</v>
      </c>
      <c r="G63" s="5"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2.8497908099212226E-3</v>
      </c>
      <c r="L63" s="2">
        <v>60</v>
      </c>
      <c r="M63" s="6">
        <v>0.48949088600000001</v>
      </c>
      <c r="Q63" s="4">
        <f t="shared" si="21"/>
        <v>25</v>
      </c>
      <c r="R63">
        <f t="shared" si="0"/>
        <v>100000</v>
      </c>
      <c r="S63">
        <f t="shared" si="1"/>
        <v>-343871.20230904879</v>
      </c>
      <c r="U63">
        <f t="shared" si="13"/>
        <v>0.48949088600000001</v>
      </c>
      <c r="V63">
        <f t="shared" si="14"/>
        <v>0.01</v>
      </c>
      <c r="W63">
        <f t="shared" si="15"/>
        <v>1.0380306400933743E-4</v>
      </c>
      <c r="X63">
        <f t="shared" si="16"/>
        <v>5.0810653771445295E-5</v>
      </c>
      <c r="Y63">
        <f t="shared" si="17"/>
        <v>1.0380306400933744E-6</v>
      </c>
      <c r="Z63">
        <f t="shared" si="18"/>
        <v>5.1954379597798762E-5</v>
      </c>
      <c r="AB63">
        <f t="shared" si="19"/>
        <v>-19.981679403828945</v>
      </c>
      <c r="AC63">
        <f t="shared" si="2"/>
        <v>-17.865614977515776</v>
      </c>
      <c r="AE63">
        <f t="shared" si="3"/>
        <v>0</v>
      </c>
      <c r="AF63">
        <f t="shared" si="24"/>
        <v>0</v>
      </c>
      <c r="AG63">
        <f t="shared" si="24"/>
        <v>-1.298859489944969E-3</v>
      </c>
      <c r="AH63">
        <f t="shared" si="5"/>
        <v>-5.0810653771445295</v>
      </c>
      <c r="AI63">
        <f t="shared" si="25"/>
        <v>-5.0823642366344748</v>
      </c>
      <c r="AJ63">
        <f t="shared" si="7"/>
        <v>-2.1160644263131694</v>
      </c>
      <c r="AK63">
        <f t="shared" si="22"/>
        <v>-1.3987175582680262</v>
      </c>
      <c r="AL63">
        <f t="shared" si="8"/>
        <v>-8.5971462212156702</v>
      </c>
      <c r="AN63">
        <f t="shared" si="26"/>
        <v>0</v>
      </c>
      <c r="AO63">
        <f t="shared" si="26"/>
        <v>0</v>
      </c>
      <c r="AP63">
        <f t="shared" si="26"/>
        <v>-3.7014778378241394E-6</v>
      </c>
      <c r="AQ63">
        <f t="shared" si="26"/>
        <v>-1.4479973416395391E-2</v>
      </c>
      <c r="AR63">
        <f t="shared" si="26"/>
        <v>-1.4483674894233215E-2</v>
      </c>
      <c r="AS63">
        <f t="shared" si="26"/>
        <v>-6.0303409553084941E-3</v>
      </c>
      <c r="AT63">
        <f t="shared" si="26"/>
        <v>-3.9860524432276737E-3</v>
      </c>
      <c r="AU63">
        <f t="shared" si="23"/>
        <v>-2.4500068292769382E-2</v>
      </c>
      <c r="AW63">
        <v>60</v>
      </c>
      <c r="AX63">
        <f>IF(Z63&gt;0, (R63*SUMPRODUCT(K63:$K$98, X63:$X$98)-K63*$AZ$3)/Z63, 0)</f>
        <v>-343871.20230904879</v>
      </c>
    </row>
    <row r="64" spans="5:50" x14ac:dyDescent="0.25">
      <c r="E64">
        <v>2064</v>
      </c>
      <c r="F64" s="5">
        <v>3.5571999999999999E-2</v>
      </c>
      <c r="G64" s="5"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2.5444560802868059E-3</v>
      </c>
      <c r="L64" s="2">
        <v>61</v>
      </c>
      <c r="M64" s="6">
        <v>0.50154699899999999</v>
      </c>
      <c r="Q64" s="4">
        <f t="shared" si="21"/>
        <v>25</v>
      </c>
      <c r="R64">
        <f t="shared" si="0"/>
        <v>100000</v>
      </c>
      <c r="S64">
        <f t="shared" si="1"/>
        <v>-629031.58183079958</v>
      </c>
      <c r="U64">
        <f t="shared" si="13"/>
        <v>0.50154699899999999</v>
      </c>
      <c r="V64">
        <f t="shared" si="14"/>
        <v>0.01</v>
      </c>
      <c r="W64">
        <f t="shared" si="15"/>
        <v>5.1954379597798762E-5</v>
      </c>
      <c r="X64">
        <f t="shared" si="16"/>
        <v>2.6057563172182796E-5</v>
      </c>
      <c r="Y64">
        <f t="shared" si="17"/>
        <v>5.1954379597798764E-7</v>
      </c>
      <c r="Z64">
        <f t="shared" si="18"/>
        <v>2.5377272629637979E-5</v>
      </c>
      <c r="AB64">
        <f t="shared" si="19"/>
        <v>-17.865614977515776</v>
      </c>
      <c r="AC64">
        <f t="shared" si="2"/>
        <v>-15.963105944772632</v>
      </c>
      <c r="AE64">
        <f t="shared" si="3"/>
        <v>0</v>
      </c>
      <c r="AF64">
        <f t="shared" si="24"/>
        <v>0</v>
      </c>
      <c r="AG64">
        <f t="shared" si="24"/>
        <v>-6.3443181574094948E-4</v>
      </c>
      <c r="AH64">
        <f t="shared" si="5"/>
        <v>-2.6057563172182796</v>
      </c>
      <c r="AI64">
        <f t="shared" si="25"/>
        <v>-2.6063907490340203</v>
      </c>
      <c r="AJ64">
        <f t="shared" si="7"/>
        <v>-1.9025090327431435</v>
      </c>
      <c r="AK64">
        <f t="shared" si="22"/>
        <v>-1.2505930484261045</v>
      </c>
      <c r="AL64">
        <f t="shared" si="8"/>
        <v>-5.7594928302032677</v>
      </c>
      <c r="AN64">
        <f t="shared" si="26"/>
        <v>0</v>
      </c>
      <c r="AO64">
        <f t="shared" si="26"/>
        <v>0</v>
      </c>
      <c r="AP64">
        <f t="shared" si="26"/>
        <v>-1.6142838910894573E-6</v>
      </c>
      <c r="AQ64">
        <f t="shared" si="26"/>
        <v>-6.6302325050918067E-3</v>
      </c>
      <c r="AR64">
        <f t="shared" si="26"/>
        <v>-6.6318467889828958E-3</v>
      </c>
      <c r="AS64">
        <f t="shared" si="26"/>
        <v>-4.8408506761638617E-3</v>
      </c>
      <c r="AT64">
        <f t="shared" si="26"/>
        <v>-3.1820790860322135E-3</v>
      </c>
      <c r="AU64">
        <f t="shared" si="23"/>
        <v>-1.4654776551178968E-2</v>
      </c>
      <c r="AW64">
        <v>61</v>
      </c>
      <c r="AX64">
        <f>IF(Z64&gt;0, (R64*SUMPRODUCT(K64:$K$98, X64:$X$98)-K64*$AZ$3)/Z64, 0)</f>
        <v>-629031.58183079958</v>
      </c>
    </row>
    <row r="65" spans="5:50" x14ac:dyDescent="0.25">
      <c r="E65">
        <v>2065</v>
      </c>
      <c r="F65" s="5">
        <v>3.5571999999999999E-2</v>
      </c>
      <c r="G65" s="5"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2.2718357859703624E-3</v>
      </c>
      <c r="L65" s="2">
        <v>62</v>
      </c>
      <c r="M65" s="6">
        <v>0.51394563599999998</v>
      </c>
      <c r="Q65" s="4">
        <f t="shared" si="21"/>
        <v>25</v>
      </c>
      <c r="R65">
        <f t="shared" si="0"/>
        <v>100000</v>
      </c>
      <c r="S65">
        <f t="shared" si="1"/>
        <v>-1180215.5805150024</v>
      </c>
      <c r="U65">
        <f t="shared" si="13"/>
        <v>0.51394563599999998</v>
      </c>
      <c r="V65">
        <f t="shared" si="14"/>
        <v>0.01</v>
      </c>
      <c r="W65">
        <f t="shared" si="15"/>
        <v>2.5377272629637979E-5</v>
      </c>
      <c r="X65">
        <f t="shared" si="16"/>
        <v>1.3042538521584683E-5</v>
      </c>
      <c r="Y65">
        <f t="shared" si="17"/>
        <v>2.5377272629637981E-7</v>
      </c>
      <c r="Z65">
        <f t="shared" si="18"/>
        <v>1.2080961381756916E-5</v>
      </c>
      <c r="AB65">
        <f t="shared" si="19"/>
        <v>-15.963105944772632</v>
      </c>
      <c r="AC65">
        <f t="shared" si="2"/>
        <v>-14.258138850349564</v>
      </c>
      <c r="AE65">
        <f t="shared" si="3"/>
        <v>0</v>
      </c>
      <c r="AF65">
        <f t="shared" si="24"/>
        <v>0</v>
      </c>
      <c r="AG65">
        <f t="shared" si="24"/>
        <v>-3.0202403454392292E-4</v>
      </c>
      <c r="AH65">
        <f t="shared" si="5"/>
        <v>-1.3042538521584683</v>
      </c>
      <c r="AI65">
        <f t="shared" si="25"/>
        <v>-1.3045558761930123</v>
      </c>
      <c r="AJ65">
        <f t="shared" si="7"/>
        <v>-1.7049670944230684</v>
      </c>
      <c r="AK65">
        <f t="shared" si="22"/>
        <v>-1.1174174161340844</v>
      </c>
      <c r="AL65">
        <f t="shared" si="8"/>
        <v>-4.1269403867501646</v>
      </c>
      <c r="AN65">
        <f t="shared" si="26"/>
        <v>0</v>
      </c>
      <c r="AO65">
        <f t="shared" si="26"/>
        <v>0</v>
      </c>
      <c r="AP65">
        <f t="shared" si="26"/>
        <v>-6.8614900990003306E-7</v>
      </c>
      <c r="AQ65">
        <f t="shared" si="26"/>
        <v>-2.9630505753233068E-3</v>
      </c>
      <c r="AR65">
        <f t="shared" si="26"/>
        <v>-2.9637367243332069E-3</v>
      </c>
      <c r="AS65">
        <f t="shared" si="26"/>
        <v>-3.8734052590122365E-3</v>
      </c>
      <c r="AT65">
        <f t="shared" si="26"/>
        <v>-2.5385888738399492E-3</v>
      </c>
      <c r="AU65">
        <f t="shared" si="23"/>
        <v>-9.3757308571853909E-3</v>
      </c>
      <c r="AW65">
        <v>62</v>
      </c>
      <c r="AX65">
        <f>IF(Z65&gt;0, (R65*SUMPRODUCT(K65:$K$98, X65:$X$98)-K65*$AZ$3)/Z65, 0)</f>
        <v>-1180215.5805150024</v>
      </c>
    </row>
    <row r="66" spans="5:50" x14ac:dyDescent="0.25">
      <c r="E66">
        <v>2066</v>
      </c>
      <c r="F66" s="5">
        <v>3.5571999999999999E-2</v>
      </c>
      <c r="G66" s="5"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2.0284248089021089E-3</v>
      </c>
      <c r="L66" s="2">
        <v>63</v>
      </c>
      <c r="M66" s="6">
        <v>0.52707773400000002</v>
      </c>
      <c r="Q66" s="4">
        <f t="shared" si="21"/>
        <v>25</v>
      </c>
      <c r="R66">
        <f t="shared" si="0"/>
        <v>100000</v>
      </c>
      <c r="S66">
        <f t="shared" si="1"/>
        <v>-2276760.8813971258</v>
      </c>
      <c r="U66">
        <f t="shared" si="13"/>
        <v>0.52707773400000002</v>
      </c>
      <c r="V66">
        <f t="shared" si="14"/>
        <v>0.01</v>
      </c>
      <c r="W66">
        <f t="shared" si="15"/>
        <v>1.2080961381756916E-5</v>
      </c>
      <c r="X66">
        <f t="shared" si="16"/>
        <v>6.3676057496379448E-6</v>
      </c>
      <c r="Y66">
        <f t="shared" si="17"/>
        <v>1.2080961381756915E-7</v>
      </c>
      <c r="Z66">
        <f t="shared" si="18"/>
        <v>5.5925460183014015E-6</v>
      </c>
      <c r="AB66">
        <f t="shared" si="19"/>
        <v>-14.258138850349564</v>
      </c>
      <c r="AC66">
        <f t="shared" si="2"/>
        <v>-12.732890001881886</v>
      </c>
      <c r="AE66">
        <f t="shared" si="3"/>
        <v>0</v>
      </c>
      <c r="AF66">
        <f t="shared" si="24"/>
        <v>0</v>
      </c>
      <c r="AG66">
        <f t="shared" si="24"/>
        <v>-1.3981365045753503E-4</v>
      </c>
      <c r="AH66">
        <f t="shared" si="5"/>
        <v>-0.63676057496379446</v>
      </c>
      <c r="AI66">
        <f t="shared" si="25"/>
        <v>-0.63690038861425202</v>
      </c>
      <c r="AJ66">
        <f t="shared" si="7"/>
        <v>-1.5252488484676778</v>
      </c>
      <c r="AK66">
        <f t="shared" si="22"/>
        <v>-0.99806971952446955</v>
      </c>
      <c r="AL66">
        <f t="shared" si="8"/>
        <v>-3.1602189566063994</v>
      </c>
      <c r="AN66">
        <f t="shared" si="26"/>
        <v>0</v>
      </c>
      <c r="AO66">
        <f t="shared" si="26"/>
        <v>0</v>
      </c>
      <c r="AP66">
        <f t="shared" si="26"/>
        <v>-2.8360147721123174E-7</v>
      </c>
      <c r="AQ66">
        <f t="shared" si="26"/>
        <v>-1.2916209475873318E-3</v>
      </c>
      <c r="AR66">
        <f t="shared" si="26"/>
        <v>-1.2919045490645431E-3</v>
      </c>
      <c r="AS66">
        <f t="shared" si="26"/>
        <v>-3.0938526039812112E-3</v>
      </c>
      <c r="AT66">
        <f t="shared" si="26"/>
        <v>-2.0245093800974035E-3</v>
      </c>
      <c r="AU66">
        <f t="shared" si="23"/>
        <v>-6.4102665331431576E-3</v>
      </c>
      <c r="AW66">
        <v>63</v>
      </c>
      <c r="AX66">
        <f>IF(Z66&gt;0, (R66*SUMPRODUCT(K66:$K$98, X66:$X$98)-K66*$AZ$3)/Z66, 0)</f>
        <v>-2276760.8813971258</v>
      </c>
    </row>
    <row r="67" spans="5:50" x14ac:dyDescent="0.25">
      <c r="E67">
        <v>2067</v>
      </c>
      <c r="F67" s="5">
        <v>3.5571999999999999E-2</v>
      </c>
      <c r="G67" s="5"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1.8110935793768828E-3</v>
      </c>
      <c r="L67" s="2">
        <v>64</v>
      </c>
      <c r="M67" s="6">
        <v>0.54097960300000003</v>
      </c>
      <c r="Q67" s="4">
        <f t="shared" si="21"/>
        <v>25</v>
      </c>
      <c r="R67">
        <f t="shared" ref="R67:R89" si="27">$C$6</f>
        <v>100000</v>
      </c>
      <c r="S67">
        <f t="shared" ref="S67:S89" si="28">AX67</f>
        <v>-4527658.1192376893</v>
      </c>
      <c r="U67">
        <f t="shared" si="13"/>
        <v>0.54097960300000003</v>
      </c>
      <c r="V67">
        <f t="shared" si="14"/>
        <v>0.01</v>
      </c>
      <c r="W67">
        <f t="shared" si="15"/>
        <v>5.5925460183014015E-6</v>
      </c>
      <c r="X67">
        <f t="shared" si="16"/>
        <v>3.0254533247399233E-6</v>
      </c>
      <c r="Y67">
        <f t="shared" si="17"/>
        <v>5.5925460183014015E-8</v>
      </c>
      <c r="Z67">
        <f t="shared" si="18"/>
        <v>2.5111672333784643E-6</v>
      </c>
      <c r="AB67">
        <f t="shared" si="19"/>
        <v>-12.732890001881886</v>
      </c>
      <c r="AC67">
        <f t="shared" ref="AC67:AC89" si="29">S67*Z67</f>
        <v>-11.369706712969649</v>
      </c>
      <c r="AE67">
        <f t="shared" ref="AE67:AE89" si="30">$Z67*O67</f>
        <v>0</v>
      </c>
      <c r="AF67">
        <f t="shared" ref="AF67:AG89" si="31">-$Z67*P67</f>
        <v>0</v>
      </c>
      <c r="AG67">
        <f t="shared" si="31"/>
        <v>-6.2779180834461612E-5</v>
      </c>
      <c r="AH67">
        <f t="shared" ref="AH67:AH89" si="32">-X67*R67</f>
        <v>-0.30254533247399235</v>
      </c>
      <c r="AI67">
        <f t="shared" ref="AI67:AI89" si="33">SUM(AE67:AH67)</f>
        <v>-0.30260811165482682</v>
      </c>
      <c r="AJ67">
        <f t="shared" ref="AJ67:AJ89" si="34">AB67-AC67</f>
        <v>-1.3631832889122375</v>
      </c>
      <c r="AK67">
        <f t="shared" si="22"/>
        <v>-0.89130230013173206</v>
      </c>
      <c r="AL67">
        <f t="shared" ref="AL67:AL89" si="35">SUM(AI67:AK67)</f>
        <v>-2.5570937006987964</v>
      </c>
      <c r="AN67">
        <f t="shared" ref="AN67:AT89" si="36">AE67*$K67</f>
        <v>0</v>
      </c>
      <c r="AO67">
        <f t="shared" si="36"/>
        <v>0</v>
      </c>
      <c r="AP67">
        <f t="shared" si="36"/>
        <v>-1.1369897132783368E-7</v>
      </c>
      <c r="AQ67">
        <f t="shared" si="36"/>
        <v>-5.4793790911409181E-4</v>
      </c>
      <c r="AR67">
        <f t="shared" si="36"/>
        <v>-5.4805160808541972E-4</v>
      </c>
      <c r="AS67">
        <f t="shared" si="36"/>
        <v>-2.4688525020628155E-3</v>
      </c>
      <c r="AT67">
        <f t="shared" si="36"/>
        <v>-1.6142318730524273E-3</v>
      </c>
      <c r="AU67">
        <f t="shared" si="23"/>
        <v>-4.6311359832006621E-3</v>
      </c>
      <c r="AW67">
        <v>64</v>
      </c>
      <c r="AX67">
        <f>IF(Z67&gt;0, (R67*SUMPRODUCT(K67:$K$98, X67:$X$98)-K67*$AZ$3)/Z67, 0)</f>
        <v>-4527658.1192376893</v>
      </c>
    </row>
    <row r="68" spans="5:50" x14ac:dyDescent="0.25">
      <c r="E68">
        <v>2068</v>
      </c>
      <c r="F68" s="5">
        <v>3.5571999999999999E-2</v>
      </c>
      <c r="G68" s="5">
        <v>7.0000000000000007E-2</v>
      </c>
      <c r="H68" s="5">
        <f t="shared" ref="H68:H89" si="37">G68+$C$9</f>
        <v>0.12000000000000001</v>
      </c>
      <c r="I68" s="5">
        <f t="shared" ref="I68:I89" si="38">1+H68</f>
        <v>1.1200000000000001</v>
      </c>
      <c r="J68">
        <f t="shared" ref="J68:J89" si="39">1/I68</f>
        <v>0.89285714285714279</v>
      </c>
      <c r="K68">
        <f t="shared" si="20"/>
        <v>1.6170478387293595E-3</v>
      </c>
      <c r="L68" s="2">
        <v>65</v>
      </c>
      <c r="M68" s="6">
        <v>0.55513806300000001</v>
      </c>
      <c r="Q68" s="4">
        <f t="shared" si="21"/>
        <v>25</v>
      </c>
      <c r="R68">
        <f t="shared" si="27"/>
        <v>100000</v>
      </c>
      <c r="S68">
        <f t="shared" si="28"/>
        <v>-9296584.9631642979</v>
      </c>
      <c r="U68">
        <f t="shared" ref="U68:U89" si="40">M68</f>
        <v>0.55513806300000001</v>
      </c>
      <c r="V68">
        <f t="shared" ref="V68:V89" si="41">$C$10</f>
        <v>0.01</v>
      </c>
      <c r="W68">
        <f t="shared" ref="W68:W89" si="42">Z67</f>
        <v>2.5111672333784643E-6</v>
      </c>
      <c r="X68">
        <f t="shared" ref="X68:X89" si="43">U68*W68</f>
        <v>1.3940445138067897E-6</v>
      </c>
      <c r="Y68">
        <f t="shared" ref="Y68:Y89" si="44">V68*W68</f>
        <v>2.5111672333784644E-8</v>
      </c>
      <c r="Z68">
        <f t="shared" ref="Z68:Z89" si="45">MAX(0, W68-X68-Y68)</f>
        <v>1.0920110472378899E-6</v>
      </c>
      <c r="AB68">
        <f t="shared" ref="AB68:AB89" si="46">AC67</f>
        <v>-11.369706712969649</v>
      </c>
      <c r="AC68">
        <f t="shared" si="29"/>
        <v>-10.151973481361065</v>
      </c>
      <c r="AE68">
        <f t="shared" si="30"/>
        <v>0</v>
      </c>
      <c r="AF68">
        <f t="shared" si="31"/>
        <v>0</v>
      </c>
      <c r="AG68">
        <f t="shared" si="31"/>
        <v>-2.7300276180947245E-5</v>
      </c>
      <c r="AH68">
        <f t="shared" si="32"/>
        <v>-0.13940445138067897</v>
      </c>
      <c r="AI68">
        <f t="shared" si="33"/>
        <v>-0.13943175165685992</v>
      </c>
      <c r="AJ68">
        <f t="shared" si="34"/>
        <v>-1.2177332316085838</v>
      </c>
      <c r="AK68">
        <f t="shared" si="22"/>
        <v>-0.7958794699078755</v>
      </c>
      <c r="AL68">
        <f t="shared" si="35"/>
        <v>-2.1530444531733193</v>
      </c>
      <c r="AN68">
        <f t="shared" si="36"/>
        <v>0</v>
      </c>
      <c r="AO68">
        <f t="shared" si="36"/>
        <v>0</v>
      </c>
      <c r="AP68">
        <f t="shared" si="36"/>
        <v>-4.4145852595115359E-8</v>
      </c>
      <c r="AQ68">
        <f t="shared" si="36"/>
        <v>-2.2542366681437901E-4</v>
      </c>
      <c r="AR68">
        <f t="shared" si="36"/>
        <v>-2.2546781266697414E-4</v>
      </c>
      <c r="AS68">
        <f t="shared" si="36"/>
        <v>-1.9691328903215792E-3</v>
      </c>
      <c r="AT68">
        <f t="shared" si="36"/>
        <v>-1.2869751767035985E-3</v>
      </c>
      <c r="AU68">
        <f t="shared" si="23"/>
        <v>-3.4815758796921518E-3</v>
      </c>
      <c r="AW68">
        <v>65</v>
      </c>
      <c r="AX68">
        <f>IF(Z68&gt;0, (R68*SUMPRODUCT(K68:$K$98, X68:$X$98)-K68*$AZ$3)/Z68, 0)</f>
        <v>-9296584.9631642979</v>
      </c>
    </row>
    <row r="69" spans="5:50" x14ac:dyDescent="0.25">
      <c r="E69">
        <v>2069</v>
      </c>
      <c r="F69" s="5">
        <v>3.5571999999999999E-2</v>
      </c>
      <c r="G69" s="5"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89" si="47">K68*J69</f>
        <v>1.4437927131512138E-3</v>
      </c>
      <c r="L69" s="2">
        <v>66</v>
      </c>
      <c r="M69" s="6">
        <v>0.569934367</v>
      </c>
      <c r="Q69" s="4">
        <f t="shared" ref="Q69:Q89" si="48">$C$8</f>
        <v>25</v>
      </c>
      <c r="R69">
        <f t="shared" si="27"/>
        <v>100000</v>
      </c>
      <c r="S69">
        <f t="shared" si="28"/>
        <v>-19760465.515663706</v>
      </c>
      <c r="U69">
        <f t="shared" si="40"/>
        <v>0.569934367</v>
      </c>
      <c r="V69">
        <f t="shared" si="41"/>
        <v>0.01</v>
      </c>
      <c r="W69">
        <f t="shared" si="42"/>
        <v>1.0920110472378899E-6</v>
      </c>
      <c r="X69">
        <f t="shared" si="43"/>
        <v>6.2237462496453391E-7</v>
      </c>
      <c r="Y69">
        <f t="shared" si="44"/>
        <v>1.0920110472378899E-8</v>
      </c>
      <c r="Z69">
        <f t="shared" si="45"/>
        <v>4.5871631180097705E-7</v>
      </c>
      <c r="AB69">
        <f t="shared" si="46"/>
        <v>-10.151973481361065</v>
      </c>
      <c r="AC69">
        <f t="shared" si="29"/>
        <v>-9.0644478608156476</v>
      </c>
      <c r="AE69">
        <f t="shared" si="30"/>
        <v>0</v>
      </c>
      <c r="AF69">
        <f t="shared" si="31"/>
        <v>0</v>
      </c>
      <c r="AG69">
        <f t="shared" si="31"/>
        <v>-1.1467907795024426E-5</v>
      </c>
      <c r="AH69">
        <f t="shared" si="32"/>
        <v>-6.2237462496453393E-2</v>
      </c>
      <c r="AI69">
        <f t="shared" si="33"/>
        <v>-6.224893040424842E-2</v>
      </c>
      <c r="AJ69">
        <f t="shared" si="34"/>
        <v>-1.0875256205454171</v>
      </c>
      <c r="AK69">
        <f t="shared" si="22"/>
        <v>-0.71063814369527456</v>
      </c>
      <c r="AL69">
        <f t="shared" si="35"/>
        <v>-1.86041269464494</v>
      </c>
      <c r="AN69">
        <f t="shared" si="36"/>
        <v>0</v>
      </c>
      <c r="AO69">
        <f t="shared" si="36"/>
        <v>0</v>
      </c>
      <c r="AP69">
        <f t="shared" si="36"/>
        <v>-1.6557281709546269E-8</v>
      </c>
      <c r="AQ69">
        <f t="shared" si="36"/>
        <v>-8.9857994837401359E-5</v>
      </c>
      <c r="AR69">
        <f t="shared" si="36"/>
        <v>-8.9874552119110915E-5</v>
      </c>
      <c r="AS69">
        <f t="shared" si="36"/>
        <v>-1.5701615663087252E-3</v>
      </c>
      <c r="AT69">
        <f t="shared" si="36"/>
        <v>-1.0260141735545427E-3</v>
      </c>
      <c r="AU69">
        <f t="shared" si="23"/>
        <v>-2.6860502919823785E-3</v>
      </c>
      <c r="AW69">
        <v>66</v>
      </c>
      <c r="AX69">
        <f>IF(Z69&gt;0, (R69*SUMPRODUCT(K69:$K$98, X69:$X$98)-K69*$AZ$3)/Z69, 0)</f>
        <v>-19760465.515663706</v>
      </c>
    </row>
    <row r="70" spans="5:50" x14ac:dyDescent="0.25">
      <c r="E70">
        <v>2070</v>
      </c>
      <c r="F70" s="5">
        <v>3.5571999999999999E-2</v>
      </c>
      <c r="G70" s="5"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1.2891006367421552E-3</v>
      </c>
      <c r="L70" s="2">
        <v>67</v>
      </c>
      <c r="M70" s="6">
        <v>0.58483052300000005</v>
      </c>
      <c r="Q70" s="4">
        <f t="shared" si="48"/>
        <v>25</v>
      </c>
      <c r="R70">
        <f t="shared" si="27"/>
        <v>100000</v>
      </c>
      <c r="S70">
        <f t="shared" si="28"/>
        <v>-43545814.772775501</v>
      </c>
      <c r="U70">
        <f t="shared" si="40"/>
        <v>0.58483052300000005</v>
      </c>
      <c r="V70">
        <f t="shared" si="41"/>
        <v>0.01</v>
      </c>
      <c r="W70">
        <f t="shared" si="42"/>
        <v>4.5871631180097705E-7</v>
      </c>
      <c r="X70">
        <f t="shared" si="43"/>
        <v>2.6827130053919651E-7</v>
      </c>
      <c r="Y70">
        <f t="shared" si="44"/>
        <v>4.5871631180097707E-9</v>
      </c>
      <c r="Z70">
        <f t="shared" si="45"/>
        <v>1.8585784814377077E-7</v>
      </c>
      <c r="AB70">
        <f t="shared" si="46"/>
        <v>-9.0644478608156476</v>
      </c>
      <c r="AC70">
        <f t="shared" si="29"/>
        <v>-8.0933314293352794</v>
      </c>
      <c r="AE70">
        <f t="shared" si="30"/>
        <v>0</v>
      </c>
      <c r="AF70">
        <f t="shared" si="31"/>
        <v>0</v>
      </c>
      <c r="AG70">
        <f t="shared" si="31"/>
        <v>-4.6464462035942691E-6</v>
      </c>
      <c r="AH70">
        <f t="shared" si="32"/>
        <v>-2.6827130053919651E-2</v>
      </c>
      <c r="AI70">
        <f t="shared" si="33"/>
        <v>-2.6831776500123247E-2</v>
      </c>
      <c r="AJ70">
        <f t="shared" si="34"/>
        <v>-0.97111643148036819</v>
      </c>
      <c r="AK70">
        <f t="shared" si="22"/>
        <v>-0.63451135025709537</v>
      </c>
      <c r="AL70">
        <f t="shared" si="35"/>
        <v>-1.6324595582375867</v>
      </c>
      <c r="AN70">
        <f t="shared" si="36"/>
        <v>0</v>
      </c>
      <c r="AO70">
        <f t="shared" si="36"/>
        <v>0</v>
      </c>
      <c r="AP70">
        <f t="shared" si="36"/>
        <v>-5.9897367596415418E-9</v>
      </c>
      <c r="AQ70">
        <f t="shared" si="36"/>
        <v>-3.4582870434472426E-5</v>
      </c>
      <c r="AR70">
        <f t="shared" si="36"/>
        <v>-3.4588860171232075E-5</v>
      </c>
      <c r="AS70">
        <f t="shared" si="36"/>
        <v>-1.251866810172112E-3</v>
      </c>
      <c r="AT70">
        <f t="shared" si="36"/>
        <v>-8.1794898563654632E-4</v>
      </c>
      <c r="AU70">
        <f t="shared" si="23"/>
        <v>-2.1044046559798905E-3</v>
      </c>
      <c r="AW70">
        <v>67</v>
      </c>
      <c r="AX70">
        <f>IF(Z70&gt;0, (R70*SUMPRODUCT(K70:$K$98, X70:$X$98)-K70*$AZ$3)/Z70, 0)</f>
        <v>-43545814.772775501</v>
      </c>
    </row>
    <row r="71" spans="5:50" x14ac:dyDescent="0.25">
      <c r="E71">
        <v>2071</v>
      </c>
      <c r="F71" s="5">
        <v>3.5571999999999999E-2</v>
      </c>
      <c r="G71" s="5"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1.1509827113769242E-3</v>
      </c>
      <c r="L71" s="2">
        <v>68</v>
      </c>
      <c r="M71" s="6">
        <v>0.59948279800000004</v>
      </c>
      <c r="Q71" s="4">
        <f t="shared" si="48"/>
        <v>25</v>
      </c>
      <c r="R71">
        <f t="shared" si="27"/>
        <v>100000</v>
      </c>
      <c r="S71">
        <f t="shared" si="28"/>
        <v>-99561162.278601512</v>
      </c>
      <c r="U71">
        <f t="shared" si="40"/>
        <v>0.59948279800000004</v>
      </c>
      <c r="V71">
        <f t="shared" si="41"/>
        <v>0.01</v>
      </c>
      <c r="W71">
        <f t="shared" si="42"/>
        <v>1.8585784814377077E-7</v>
      </c>
      <c r="X71">
        <f t="shared" si="43"/>
        <v>1.1141858283548681E-7</v>
      </c>
      <c r="Y71">
        <f t="shared" si="44"/>
        <v>1.8585784814377078E-9</v>
      </c>
      <c r="Z71">
        <f t="shared" si="45"/>
        <v>7.2580686826846252E-8</v>
      </c>
      <c r="AB71">
        <f t="shared" si="46"/>
        <v>-8.0933314293352794</v>
      </c>
      <c r="AC71">
        <f t="shared" si="29"/>
        <v>-7.226217539459995</v>
      </c>
      <c r="AE71">
        <f t="shared" si="30"/>
        <v>0</v>
      </c>
      <c r="AF71">
        <f t="shared" si="31"/>
        <v>0</v>
      </c>
      <c r="AG71">
        <f t="shared" si="31"/>
        <v>-1.8145171706711563E-6</v>
      </c>
      <c r="AH71">
        <f t="shared" si="32"/>
        <v>-1.114185828354868E-2</v>
      </c>
      <c r="AI71">
        <f t="shared" si="33"/>
        <v>-1.1143672800719352E-2</v>
      </c>
      <c r="AJ71">
        <f t="shared" si="34"/>
        <v>-0.86711388987528437</v>
      </c>
      <c r="AK71">
        <f t="shared" si="22"/>
        <v>-0.56653320005346963</v>
      </c>
      <c r="AL71">
        <f t="shared" si="35"/>
        <v>-1.4447907627294734</v>
      </c>
      <c r="AN71">
        <f t="shared" si="36"/>
        <v>0</v>
      </c>
      <c r="AO71">
        <f t="shared" si="36"/>
        <v>0</v>
      </c>
      <c r="AP71">
        <f t="shared" si="36"/>
        <v>-2.0884778929390725E-9</v>
      </c>
      <c r="AQ71">
        <f t="shared" si="36"/>
        <v>-1.2824086256976303E-5</v>
      </c>
      <c r="AR71">
        <f t="shared" si="36"/>
        <v>-1.2826174734869242E-5</v>
      </c>
      <c r="AS71">
        <f t="shared" si="36"/>
        <v>-9.9803309604124652E-4</v>
      </c>
      <c r="AT71">
        <f t="shared" si="36"/>
        <v>-6.5206991868258792E-4</v>
      </c>
      <c r="AU71">
        <f t="shared" si="23"/>
        <v>-1.6629291894587036E-3</v>
      </c>
      <c r="AW71">
        <v>68</v>
      </c>
      <c r="AX71">
        <f>IF(Z71&gt;0, (R71*SUMPRODUCT(K71:$K$98, X71:$X$98)-K71*$AZ$3)/Z71, 0)</f>
        <v>-99561162.278601512</v>
      </c>
    </row>
    <row r="72" spans="5:50" x14ac:dyDescent="0.25">
      <c r="E72">
        <v>2072</v>
      </c>
      <c r="F72" s="5">
        <v>3.5571999999999999E-2</v>
      </c>
      <c r="G72" s="5"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1.027663135157968E-3</v>
      </c>
      <c r="L72" s="2">
        <v>69</v>
      </c>
      <c r="M72" s="6">
        <v>0.61448546299999995</v>
      </c>
      <c r="Q72" s="4">
        <f t="shared" si="48"/>
        <v>25</v>
      </c>
      <c r="R72">
        <f t="shared" si="27"/>
        <v>100000</v>
      </c>
      <c r="S72">
        <f t="shared" si="28"/>
        <v>-236725968.47734362</v>
      </c>
      <c r="U72">
        <f t="shared" si="40"/>
        <v>0.61448546299999995</v>
      </c>
      <c r="V72">
        <f t="shared" si="41"/>
        <v>0.01</v>
      </c>
      <c r="W72">
        <f t="shared" si="42"/>
        <v>7.2580686826846252E-8</v>
      </c>
      <c r="X72">
        <f t="shared" si="43"/>
        <v>4.4599776949652614E-8</v>
      </c>
      <c r="Y72">
        <f t="shared" si="44"/>
        <v>7.2580686826846253E-10</v>
      </c>
      <c r="Z72">
        <f t="shared" si="45"/>
        <v>2.7255103008925174E-8</v>
      </c>
      <c r="AB72">
        <f t="shared" si="46"/>
        <v>-7.226217539459995</v>
      </c>
      <c r="AC72">
        <f t="shared" si="29"/>
        <v>-6.4519906557375739</v>
      </c>
      <c r="AE72">
        <f t="shared" si="30"/>
        <v>0</v>
      </c>
      <c r="AF72">
        <f t="shared" si="31"/>
        <v>0</v>
      </c>
      <c r="AG72">
        <f t="shared" si="31"/>
        <v>-6.8137757522312936E-7</v>
      </c>
      <c r="AH72">
        <f t="shared" si="32"/>
        <v>-4.4599776949652611E-3</v>
      </c>
      <c r="AI72">
        <f t="shared" si="33"/>
        <v>-4.4606590725404845E-3</v>
      </c>
      <c r="AJ72">
        <f t="shared" si="34"/>
        <v>-0.7742268837224211</v>
      </c>
      <c r="AK72">
        <f t="shared" ref="AK72:AK89" si="49">G72*SUM(AB72:AB72, AE72:AF72)</f>
        <v>-0.50583522776219969</v>
      </c>
      <c r="AL72">
        <f t="shared" si="35"/>
        <v>-1.2845227705571611</v>
      </c>
      <c r="AN72">
        <f t="shared" si="36"/>
        <v>0</v>
      </c>
      <c r="AO72">
        <f t="shared" si="36"/>
        <v>0</v>
      </c>
      <c r="AP72">
        <f t="shared" si="36"/>
        <v>-7.0022661518013532E-10</v>
      </c>
      <c r="AQ72">
        <f t="shared" si="36"/>
        <v>-4.5833546607426076E-6</v>
      </c>
      <c r="AR72">
        <f t="shared" si="36"/>
        <v>-4.5840548873577878E-6</v>
      </c>
      <c r="AS72">
        <f t="shared" si="36"/>
        <v>-7.9564442664976681E-4</v>
      </c>
      <c r="AT72">
        <f t="shared" si="36"/>
        <v>-5.1982821603544698E-4</v>
      </c>
      <c r="AU72">
        <f t="shared" si="23"/>
        <v>-1.3200566975725713E-3</v>
      </c>
      <c r="AW72">
        <v>69</v>
      </c>
      <c r="AX72">
        <f>IF(Z72&gt;0, (R72*SUMPRODUCT(K72:$K$98, X72:$X$98)-K72*$AZ$3)/Z72, 0)</f>
        <v>-236725968.47734362</v>
      </c>
    </row>
    <row r="73" spans="5:50" x14ac:dyDescent="0.25">
      <c r="E73">
        <v>2073</v>
      </c>
      <c r="F73" s="5">
        <v>3.5571999999999999E-2</v>
      </c>
      <c r="G73" s="5"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9.1755637067675712E-4</v>
      </c>
      <c r="L73" s="2">
        <v>70</v>
      </c>
      <c r="M73" s="6">
        <v>0.62975077099999999</v>
      </c>
      <c r="Q73" s="4">
        <f t="shared" si="48"/>
        <v>25</v>
      </c>
      <c r="R73">
        <f t="shared" si="27"/>
        <v>100000</v>
      </c>
      <c r="S73">
        <f t="shared" si="28"/>
        <v>-586712186.57462668</v>
      </c>
      <c r="U73">
        <f t="shared" si="40"/>
        <v>0.62975077099999999</v>
      </c>
      <c r="V73">
        <f t="shared" si="41"/>
        <v>0.01</v>
      </c>
      <c r="W73">
        <f t="shared" si="42"/>
        <v>2.7255103008925174E-8</v>
      </c>
      <c r="X73">
        <f t="shared" si="43"/>
        <v>1.7163922133555049E-8</v>
      </c>
      <c r="Y73">
        <f t="shared" si="44"/>
        <v>2.7255103008925175E-10</v>
      </c>
      <c r="Z73">
        <f t="shared" si="45"/>
        <v>9.8186298452808738E-9</v>
      </c>
      <c r="AB73">
        <f t="shared" si="46"/>
        <v>-6.4519906557375739</v>
      </c>
      <c r="AC73">
        <f t="shared" si="29"/>
        <v>-5.7607097856916303</v>
      </c>
      <c r="AE73">
        <f t="shared" si="30"/>
        <v>0</v>
      </c>
      <c r="AF73">
        <f t="shared" si="31"/>
        <v>0</v>
      </c>
      <c r="AG73">
        <f t="shared" si="31"/>
        <v>-2.4546574613202185E-7</v>
      </c>
      <c r="AH73">
        <f t="shared" si="32"/>
        <v>-1.7163922133555049E-3</v>
      </c>
      <c r="AI73">
        <f t="shared" si="33"/>
        <v>-1.7166376791016369E-3</v>
      </c>
      <c r="AJ73">
        <f t="shared" si="34"/>
        <v>-0.69128087004594363</v>
      </c>
      <c r="AK73">
        <f t="shared" si="49"/>
        <v>-0.45163934590163024</v>
      </c>
      <c r="AL73">
        <f t="shared" si="35"/>
        <v>-1.1446368536266756</v>
      </c>
      <c r="AN73">
        <f t="shared" si="36"/>
        <v>0</v>
      </c>
      <c r="AO73">
        <f t="shared" si="36"/>
        <v>0</v>
      </c>
      <c r="AP73">
        <f t="shared" si="36"/>
        <v>-2.2522865914636022E-10</v>
      </c>
      <c r="AQ73">
        <f t="shared" si="36"/>
        <v>-1.5748866099443233E-6</v>
      </c>
      <c r="AR73">
        <f t="shared" si="36"/>
        <v>-1.5751118386034696E-6</v>
      </c>
      <c r="AS73">
        <f t="shared" si="36"/>
        <v>-6.3428916623762697E-4</v>
      </c>
      <c r="AT73">
        <f t="shared" si="36"/>
        <v>-4.1440455908032435E-4</v>
      </c>
      <c r="AU73">
        <f t="shared" si="23"/>
        <v>-1.0502688371565548E-3</v>
      </c>
      <c r="AW73">
        <v>70</v>
      </c>
      <c r="AX73">
        <f>IF(Z73&gt;0, (R73*SUMPRODUCT(K73:$K$98, X73:$X$98)-K73*$AZ$3)/Z73, 0)</f>
        <v>-586712186.57462668</v>
      </c>
    </row>
    <row r="74" spans="5:50" x14ac:dyDescent="0.25">
      <c r="E74">
        <v>2074</v>
      </c>
      <c r="F74" s="5">
        <v>3.5571999999999999E-2</v>
      </c>
      <c r="G74" s="5"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8.1924675953281884E-4</v>
      </c>
      <c r="L74" s="2">
        <v>71</v>
      </c>
      <c r="M74" s="6">
        <v>0.64518007799999999</v>
      </c>
      <c r="Q74" s="4">
        <f t="shared" si="48"/>
        <v>25</v>
      </c>
      <c r="R74">
        <f t="shared" si="27"/>
        <v>100000</v>
      </c>
      <c r="S74">
        <f t="shared" si="28"/>
        <v>-1519199640.6771576</v>
      </c>
      <c r="U74">
        <f t="shared" si="40"/>
        <v>0.64518007799999999</v>
      </c>
      <c r="V74">
        <f t="shared" si="41"/>
        <v>0.01</v>
      </c>
      <c r="W74">
        <f t="shared" si="42"/>
        <v>9.8186298452808738E-9</v>
      </c>
      <c r="X74">
        <f t="shared" si="43"/>
        <v>6.3347843694314421E-9</v>
      </c>
      <c r="Y74">
        <f t="shared" si="44"/>
        <v>9.8186298452808743E-11</v>
      </c>
      <c r="Z74">
        <f t="shared" si="45"/>
        <v>3.3856591773966229E-9</v>
      </c>
      <c r="AB74">
        <f t="shared" si="46"/>
        <v>-5.7607097856916303</v>
      </c>
      <c r="AC74">
        <f t="shared" si="29"/>
        <v>-5.1434922057562709</v>
      </c>
      <c r="AE74">
        <f t="shared" si="30"/>
        <v>0</v>
      </c>
      <c r="AF74">
        <f t="shared" si="31"/>
        <v>0</v>
      </c>
      <c r="AG74">
        <f t="shared" si="31"/>
        <v>-8.4641479434915566E-8</v>
      </c>
      <c r="AH74">
        <f t="shared" si="32"/>
        <v>-6.3347843694314425E-4</v>
      </c>
      <c r="AI74">
        <f t="shared" si="33"/>
        <v>-6.3356307842257916E-4</v>
      </c>
      <c r="AJ74">
        <f t="shared" si="34"/>
        <v>-0.61721757993535942</v>
      </c>
      <c r="AK74">
        <f t="shared" si="49"/>
        <v>-0.40324968499841418</v>
      </c>
      <c r="AL74">
        <f t="shared" si="35"/>
        <v>-1.0211008280121963</v>
      </c>
      <c r="AN74">
        <f t="shared" si="36"/>
        <v>0</v>
      </c>
      <c r="AO74">
        <f t="shared" si="36"/>
        <v>0</v>
      </c>
      <c r="AP74">
        <f t="shared" si="36"/>
        <v>-6.9342257749118306E-11</v>
      </c>
      <c r="AQ74">
        <f t="shared" si="36"/>
        <v>-5.1897515669958601E-7</v>
      </c>
      <c r="AR74">
        <f t="shared" si="36"/>
        <v>-5.1904449895733514E-7</v>
      </c>
      <c r="AS74">
        <f t="shared" si="36"/>
        <v>-5.0565350228873177E-4</v>
      </c>
      <c r="AT74">
        <f t="shared" si="36"/>
        <v>-3.3036099771758078E-4</v>
      </c>
      <c r="AU74">
        <f t="shared" si="23"/>
        <v>-8.3653354450526996E-4</v>
      </c>
      <c r="AW74">
        <v>71</v>
      </c>
      <c r="AX74">
        <f>IF(Z74&gt;0, (R74*SUMPRODUCT(K74:$K$98, X74:$X$98)-K74*$AZ$3)/Z74, 0)</f>
        <v>-1519199640.6771576</v>
      </c>
    </row>
    <row r="75" spans="5:50" x14ac:dyDescent="0.25">
      <c r="E75">
        <v>2075</v>
      </c>
      <c r="F75" s="5">
        <v>3.5571999999999999E-2</v>
      </c>
      <c r="G75" s="5"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7.3147032101144531E-4</v>
      </c>
      <c r="L75" s="2">
        <v>72</v>
      </c>
      <c r="M75" s="6">
        <v>0.66067595400000001</v>
      </c>
      <c r="Q75" s="4">
        <f t="shared" si="48"/>
        <v>25</v>
      </c>
      <c r="R75">
        <f t="shared" si="27"/>
        <v>100000</v>
      </c>
      <c r="S75">
        <f t="shared" si="28"/>
        <v>-4118825808.7954321</v>
      </c>
      <c r="U75">
        <f t="shared" si="40"/>
        <v>0.66067595400000001</v>
      </c>
      <c r="V75">
        <f t="shared" si="41"/>
        <v>0.01</v>
      </c>
      <c r="W75">
        <f t="shared" si="42"/>
        <v>3.3856591773966229E-9</v>
      </c>
      <c r="X75">
        <f t="shared" si="43"/>
        <v>2.2368236069453691E-9</v>
      </c>
      <c r="Y75">
        <f t="shared" si="44"/>
        <v>3.3856591773966232E-11</v>
      </c>
      <c r="Z75">
        <f t="shared" si="45"/>
        <v>1.1149789786772876E-9</v>
      </c>
      <c r="AB75">
        <f t="shared" si="46"/>
        <v>-5.1434922057562709</v>
      </c>
      <c r="AC75">
        <f t="shared" si="29"/>
        <v>-4.5924041936403839</v>
      </c>
      <c r="AE75">
        <f t="shared" si="30"/>
        <v>0</v>
      </c>
      <c r="AF75">
        <f t="shared" si="31"/>
        <v>0</v>
      </c>
      <c r="AG75">
        <f t="shared" si="31"/>
        <v>-2.7874474466932187E-8</v>
      </c>
      <c r="AH75">
        <f t="shared" si="32"/>
        <v>-2.2368236069453691E-4</v>
      </c>
      <c r="AI75">
        <f t="shared" si="33"/>
        <v>-2.2371023516900383E-4</v>
      </c>
      <c r="AJ75">
        <f t="shared" si="34"/>
        <v>-0.55108801211588698</v>
      </c>
      <c r="AK75">
        <f t="shared" si="49"/>
        <v>-0.36004445440293897</v>
      </c>
      <c r="AL75">
        <f t="shared" si="35"/>
        <v>-0.91135617675399494</v>
      </c>
      <c r="AN75">
        <f t="shared" si="36"/>
        <v>0</v>
      </c>
      <c r="AO75">
        <f t="shared" si="36"/>
        <v>0</v>
      </c>
      <c r="AP75">
        <f t="shared" si="36"/>
        <v>-2.0389350786352221E-11</v>
      </c>
      <c r="AQ75">
        <f t="shared" si="36"/>
        <v>-1.6361700818183079E-7</v>
      </c>
      <c r="AR75">
        <f t="shared" si="36"/>
        <v>-1.6363739753261716E-7</v>
      </c>
      <c r="AS75">
        <f t="shared" si="36"/>
        <v>-4.0310452512796709E-4</v>
      </c>
      <c r="AT75">
        <f t="shared" si="36"/>
        <v>-2.6336183264050845E-4</v>
      </c>
      <c r="AU75">
        <f t="shared" si="23"/>
        <v>-6.6662999516600816E-4</v>
      </c>
      <c r="AW75">
        <v>72</v>
      </c>
      <c r="AX75">
        <f>IF(Z75&gt;0, (R75*SUMPRODUCT(K75:$K$98, X75:$X$98)-K75*$AZ$3)/Z75, 0)</f>
        <v>-4118825808.7954321</v>
      </c>
    </row>
    <row r="76" spans="5:50" x14ac:dyDescent="0.25">
      <c r="E76">
        <v>2076</v>
      </c>
      <c r="F76" s="5">
        <v>3.5571999999999999E-2</v>
      </c>
      <c r="G76" s="5"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6.5309850090307614E-4</v>
      </c>
      <c r="L76" s="2">
        <v>73</v>
      </c>
      <c r="M76" s="6">
        <v>0.67625413199999995</v>
      </c>
      <c r="Q76" s="4">
        <f t="shared" si="48"/>
        <v>25</v>
      </c>
      <c r="R76">
        <f t="shared" si="27"/>
        <v>100000</v>
      </c>
      <c r="S76">
        <f t="shared" si="28"/>
        <v>-11721343746.929081</v>
      </c>
      <c r="U76">
        <f t="shared" si="40"/>
        <v>0.67625413199999995</v>
      </c>
      <c r="V76">
        <f t="shared" si="41"/>
        <v>0.01</v>
      </c>
      <c r="W76">
        <f t="shared" si="42"/>
        <v>1.1149789786772876E-9</v>
      </c>
      <c r="X76">
        <f t="shared" si="43"/>
        <v>7.5400914142365555E-10</v>
      </c>
      <c r="Y76">
        <f t="shared" si="44"/>
        <v>1.1149789786772876E-11</v>
      </c>
      <c r="Z76">
        <f t="shared" si="45"/>
        <v>3.498200474668591E-10</v>
      </c>
      <c r="AB76">
        <f t="shared" si="46"/>
        <v>-4.5924041936403839</v>
      </c>
      <c r="AC76">
        <f t="shared" si="29"/>
        <v>-4.1003610259261034</v>
      </c>
      <c r="AE76">
        <f t="shared" si="30"/>
        <v>0</v>
      </c>
      <c r="AF76">
        <f t="shared" si="31"/>
        <v>0</v>
      </c>
      <c r="AG76">
        <f t="shared" si="31"/>
        <v>-8.7455011866714775E-9</v>
      </c>
      <c r="AH76">
        <f t="shared" si="32"/>
        <v>-7.5400914142365554E-5</v>
      </c>
      <c r="AI76">
        <f t="shared" si="33"/>
        <v>-7.540965964355222E-5</v>
      </c>
      <c r="AJ76">
        <f t="shared" si="34"/>
        <v>-0.49204316771428047</v>
      </c>
      <c r="AK76">
        <f t="shared" si="49"/>
        <v>-0.32146829355482692</v>
      </c>
      <c r="AL76">
        <f t="shared" si="35"/>
        <v>-0.81358687092875093</v>
      </c>
      <c r="AN76">
        <f t="shared" si="36"/>
        <v>0</v>
      </c>
      <c r="AO76">
        <f t="shared" si="36"/>
        <v>0</v>
      </c>
      <c r="AP76">
        <f t="shared" si="36"/>
        <v>-5.7116737146612155E-12</v>
      </c>
      <c r="AQ76">
        <f t="shared" si="36"/>
        <v>-4.9244223993100499E-8</v>
      </c>
      <c r="AR76">
        <f t="shared" si="36"/>
        <v>-4.9249935666815157E-8</v>
      </c>
      <c r="AS76">
        <f t="shared" si="36"/>
        <v>-3.2135265521379745E-4</v>
      </c>
      <c r="AT76">
        <f t="shared" si="36"/>
        <v>-2.0995046060852748E-4</v>
      </c>
      <c r="AU76">
        <f t="shared" si="23"/>
        <v>-5.3135236575799173E-4</v>
      </c>
      <c r="AW76">
        <v>73</v>
      </c>
      <c r="AX76">
        <f>IF(Z76&gt;0, (R76*SUMPRODUCT(K76:$K$98, X76:$X$98)-K76*$AZ$3)/Z76, 0)</f>
        <v>-11721343746.929081</v>
      </c>
    </row>
    <row r="77" spans="5:50" x14ac:dyDescent="0.25">
      <c r="E77">
        <v>2077</v>
      </c>
      <c r="F77" s="5">
        <v>3.5571999999999999E-2</v>
      </c>
      <c r="G77" s="5"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5.8312366152060366E-4</v>
      </c>
      <c r="L77" s="2">
        <v>74</v>
      </c>
      <c r="M77" s="6">
        <v>0.69194305599999995</v>
      </c>
      <c r="Q77" s="4">
        <f t="shared" si="48"/>
        <v>25</v>
      </c>
      <c r="R77">
        <f t="shared" si="27"/>
        <v>100000</v>
      </c>
      <c r="S77">
        <f t="shared" si="28"/>
        <v>-35112369695.769005</v>
      </c>
      <c r="U77">
        <f t="shared" si="40"/>
        <v>0.69194305599999995</v>
      </c>
      <c r="V77">
        <f t="shared" si="41"/>
        <v>0.01</v>
      </c>
      <c r="W77">
        <f t="shared" si="42"/>
        <v>3.498200474668591E-10</v>
      </c>
      <c r="X77">
        <f t="shared" si="43"/>
        <v>2.4205555269428351E-10</v>
      </c>
      <c r="Y77">
        <f t="shared" si="44"/>
        <v>3.498200474668591E-12</v>
      </c>
      <c r="Z77">
        <f t="shared" si="45"/>
        <v>1.04266294297907E-10</v>
      </c>
      <c r="AB77">
        <f t="shared" si="46"/>
        <v>-4.1003610259261034</v>
      </c>
      <c r="AC77">
        <f t="shared" si="29"/>
        <v>-3.6610366721959626</v>
      </c>
      <c r="AE77">
        <f t="shared" si="30"/>
        <v>0</v>
      </c>
      <c r="AF77">
        <f t="shared" si="31"/>
        <v>0</v>
      </c>
      <c r="AG77">
        <f t="shared" si="31"/>
        <v>-2.6066573574476751E-9</v>
      </c>
      <c r="AH77">
        <f t="shared" si="32"/>
        <v>-2.4205555269428351E-5</v>
      </c>
      <c r="AI77">
        <f t="shared" si="33"/>
        <v>-2.4208161926785798E-5</v>
      </c>
      <c r="AJ77">
        <f t="shared" si="34"/>
        <v>-0.43932435373014078</v>
      </c>
      <c r="AK77">
        <f t="shared" si="49"/>
        <v>-0.28702527181482729</v>
      </c>
      <c r="AL77">
        <f t="shared" si="35"/>
        <v>-0.72637383370689479</v>
      </c>
      <c r="AN77">
        <f t="shared" si="36"/>
        <v>0</v>
      </c>
      <c r="AO77">
        <f t="shared" si="36"/>
        <v>0</v>
      </c>
      <c r="AP77">
        <f t="shared" si="36"/>
        <v>-1.5200035826045093E-12</v>
      </c>
      <c r="AQ77">
        <f t="shared" si="36"/>
        <v>-1.4114832017848402E-8</v>
      </c>
      <c r="AR77">
        <f t="shared" si="36"/>
        <v>-1.4116352021431006E-8</v>
      </c>
      <c r="AS77">
        <f t="shared" si="36"/>
        <v>-2.5618042574229255E-4</v>
      </c>
      <c r="AT77">
        <f t="shared" si="36"/>
        <v>-1.6737122744960861E-4</v>
      </c>
      <c r="AU77">
        <f t="shared" si="23"/>
        <v>-4.2356576954392255E-4</v>
      </c>
      <c r="AW77">
        <v>74</v>
      </c>
      <c r="AX77">
        <f>IF(Z77&gt;0, (R77*SUMPRODUCT(K77:$K$98, X77:$X$98)-K77*$AZ$3)/Z77, 0)</f>
        <v>-35112369695.769005</v>
      </c>
    </row>
    <row r="78" spans="5:50" x14ac:dyDescent="0.25">
      <c r="E78">
        <v>2078</v>
      </c>
      <c r="F78" s="5">
        <v>3.5571999999999999E-2</v>
      </c>
      <c r="G78" s="5"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5.2064612635768185E-4</v>
      </c>
      <c r="L78" s="2">
        <v>75</v>
      </c>
      <c r="M78" s="6">
        <v>0.70765376499999999</v>
      </c>
      <c r="Q78" s="4">
        <f t="shared" si="48"/>
        <v>25</v>
      </c>
      <c r="R78">
        <f t="shared" si="27"/>
        <v>100000</v>
      </c>
      <c r="S78">
        <f t="shared" si="28"/>
        <v>-111035056660.46011</v>
      </c>
      <c r="U78">
        <f t="shared" si="40"/>
        <v>0.70765376499999999</v>
      </c>
      <c r="V78">
        <f t="shared" si="41"/>
        <v>0.01</v>
      </c>
      <c r="W78">
        <f t="shared" si="42"/>
        <v>1.04266294297907E-10</v>
      </c>
      <c r="X78">
        <f t="shared" si="43"/>
        <v>7.3784435722511915E-11</v>
      </c>
      <c r="Y78">
        <f t="shared" si="44"/>
        <v>1.0426629429790701E-12</v>
      </c>
      <c r="Z78">
        <f t="shared" si="45"/>
        <v>2.9439195632416017E-11</v>
      </c>
      <c r="AB78">
        <f t="shared" si="46"/>
        <v>-3.6610366721959626</v>
      </c>
      <c r="AC78">
        <f t="shared" si="29"/>
        <v>-3.2687827550836825</v>
      </c>
      <c r="AE78">
        <f t="shared" si="30"/>
        <v>0</v>
      </c>
      <c r="AF78">
        <f t="shared" si="31"/>
        <v>0</v>
      </c>
      <c r="AG78">
        <f t="shared" si="31"/>
        <v>-7.3597989081040043E-10</v>
      </c>
      <c r="AH78">
        <f t="shared" si="32"/>
        <v>-7.3784435722511915E-6</v>
      </c>
      <c r="AI78">
        <f t="shared" si="33"/>
        <v>-7.3791795521420016E-6</v>
      </c>
      <c r="AJ78">
        <f t="shared" si="34"/>
        <v>-0.39225391711228008</v>
      </c>
      <c r="AK78">
        <f t="shared" si="49"/>
        <v>-0.25627256705371743</v>
      </c>
      <c r="AL78">
        <f t="shared" si="35"/>
        <v>-0.64853386334554963</v>
      </c>
      <c r="AN78">
        <f t="shared" si="36"/>
        <v>0</v>
      </c>
      <c r="AO78">
        <f t="shared" si="36"/>
        <v>0</v>
      </c>
      <c r="AP78">
        <f t="shared" si="36"/>
        <v>-3.8318507922758464E-13</v>
      </c>
      <c r="AQ78">
        <f t="shared" si="36"/>
        <v>-3.841558064441319E-9</v>
      </c>
      <c r="AR78">
        <f t="shared" si="36"/>
        <v>-3.8419412495205463E-9</v>
      </c>
      <c r="AS78">
        <f t="shared" si="36"/>
        <v>-2.0422548249313585E-4</v>
      </c>
      <c r="AT78">
        <f t="shared" si="36"/>
        <v>-1.3342731932825726E-4</v>
      </c>
      <c r="AU78">
        <f t="shared" si="23"/>
        <v>-3.3765664376264262E-4</v>
      </c>
      <c r="AW78">
        <v>75</v>
      </c>
      <c r="AX78">
        <f>IF(Z78&gt;0, (R78*SUMPRODUCT(K78:$K$98, X78:$X$98)-K78*$AZ$3)/Z78, 0)</f>
        <v>-111035056660.46011</v>
      </c>
    </row>
    <row r="79" spans="5:50" x14ac:dyDescent="0.25">
      <c r="E79">
        <v>2079</v>
      </c>
      <c r="F79" s="5">
        <v>3.5571999999999999E-2</v>
      </c>
      <c r="G79" s="5"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4.6486261281935876E-4</v>
      </c>
      <c r="L79" s="2">
        <v>76</v>
      </c>
      <c r="M79" s="6">
        <v>0.72329488099999995</v>
      </c>
      <c r="Q79" s="4">
        <f t="shared" si="48"/>
        <v>25</v>
      </c>
      <c r="R79">
        <f t="shared" si="27"/>
        <v>100000</v>
      </c>
      <c r="S79">
        <f t="shared" si="28"/>
        <v>-371715563354.50623</v>
      </c>
      <c r="U79">
        <f t="shared" si="40"/>
        <v>0.72329488099999995</v>
      </c>
      <c r="V79">
        <f t="shared" si="41"/>
        <v>0.01</v>
      </c>
      <c r="W79">
        <f t="shared" si="42"/>
        <v>2.9439195632416017E-11</v>
      </c>
      <c r="X79">
        <f t="shared" si="43"/>
        <v>2.1293219501684061E-11</v>
      </c>
      <c r="Y79">
        <f t="shared" si="44"/>
        <v>2.9439195632416018E-13</v>
      </c>
      <c r="Z79">
        <f t="shared" si="45"/>
        <v>7.8515841744077968E-12</v>
      </c>
      <c r="AB79">
        <f t="shared" si="46"/>
        <v>-3.2687827550836825</v>
      </c>
      <c r="AC79">
        <f t="shared" si="29"/>
        <v>-2.9185560346153196</v>
      </c>
      <c r="AE79">
        <f t="shared" si="30"/>
        <v>0</v>
      </c>
      <c r="AF79">
        <f t="shared" si="31"/>
        <v>0</v>
      </c>
      <c r="AG79">
        <f t="shared" si="31"/>
        <v>-1.9628960436019492E-10</v>
      </c>
      <c r="AH79">
        <f t="shared" si="32"/>
        <v>-2.1293219501684061E-6</v>
      </c>
      <c r="AI79">
        <f t="shared" si="33"/>
        <v>-2.1295182397727663E-6</v>
      </c>
      <c r="AJ79">
        <f t="shared" si="34"/>
        <v>-0.3502267204683629</v>
      </c>
      <c r="AK79">
        <f t="shared" si="49"/>
        <v>-0.22881479285585779</v>
      </c>
      <c r="AL79">
        <f t="shared" si="35"/>
        <v>-0.57904364284246046</v>
      </c>
      <c r="AN79">
        <f t="shared" si="36"/>
        <v>0</v>
      </c>
      <c r="AO79">
        <f t="shared" si="36"/>
        <v>0</v>
      </c>
      <c r="AP79">
        <f t="shared" si="36"/>
        <v>-9.1247698352158414E-14</v>
      </c>
      <c r="AQ79">
        <f t="shared" si="36"/>
        <v>-9.8984216528889779E-10</v>
      </c>
      <c r="AR79">
        <f t="shared" si="36"/>
        <v>-9.8993341298724988E-10</v>
      </c>
      <c r="AS79">
        <f t="shared" si="36"/>
        <v>-1.6280730835607836E-4</v>
      </c>
      <c r="AT79">
        <f t="shared" si="36"/>
        <v>-1.0636744245869439E-4</v>
      </c>
      <c r="AU79">
        <f t="shared" si="23"/>
        <v>-2.6917574074818574E-4</v>
      </c>
      <c r="AW79">
        <v>76</v>
      </c>
      <c r="AX79">
        <f>IF(Z79&gt;0, (R79*SUMPRODUCT(K79:$K$98, X79:$X$98)-K79*$AZ$3)/Z79, 0)</f>
        <v>-371715563354.50623</v>
      </c>
    </row>
    <row r="80" spans="5:50" x14ac:dyDescent="0.25">
      <c r="E80">
        <v>2080</v>
      </c>
      <c r="F80" s="5">
        <v>3.5571999999999999E-2</v>
      </c>
      <c r="G80" s="5">
        <v>7.0000000000000007E-2</v>
      </c>
      <c r="H80" s="5">
        <f t="shared" si="37"/>
        <v>0.12000000000000001</v>
      </c>
      <c r="I80" s="5">
        <f t="shared" si="38"/>
        <v>1.1200000000000001</v>
      </c>
      <c r="J80">
        <f t="shared" si="39"/>
        <v>0.89285714285714279</v>
      </c>
      <c r="K80">
        <f t="shared" si="47"/>
        <v>4.1505590430299886E-4</v>
      </c>
      <c r="L80" s="2">
        <v>77</v>
      </c>
      <c r="M80" s="6">
        <v>0.74145409100000004</v>
      </c>
      <c r="Q80" s="4">
        <f t="shared" si="48"/>
        <v>25</v>
      </c>
      <c r="R80">
        <f t="shared" si="27"/>
        <v>100000</v>
      </c>
      <c r="S80">
        <f t="shared" si="28"/>
        <v>-1335322304422.0674</v>
      </c>
      <c r="U80">
        <f t="shared" si="40"/>
        <v>0.74145409100000004</v>
      </c>
      <c r="V80">
        <f t="shared" si="41"/>
        <v>0.01</v>
      </c>
      <c r="W80">
        <f t="shared" si="42"/>
        <v>7.8515841744077968E-12</v>
      </c>
      <c r="X80">
        <f t="shared" si="43"/>
        <v>5.8215892069455185E-12</v>
      </c>
      <c r="Y80">
        <f t="shared" si="44"/>
        <v>7.8515841744077966E-14</v>
      </c>
      <c r="Z80">
        <f t="shared" si="45"/>
        <v>1.9514791257182004E-12</v>
      </c>
      <c r="AB80">
        <f t="shared" si="46"/>
        <v>-2.9185560346153196</v>
      </c>
      <c r="AC80">
        <f t="shared" si="29"/>
        <v>-2.6058536031855888</v>
      </c>
      <c r="AE80">
        <f t="shared" si="30"/>
        <v>0</v>
      </c>
      <c r="AF80">
        <f t="shared" si="31"/>
        <v>0</v>
      </c>
      <c r="AG80">
        <f t="shared" si="31"/>
        <v>-4.8786978142955008E-11</v>
      </c>
      <c r="AH80">
        <f t="shared" si="32"/>
        <v>-5.8215892069455184E-7</v>
      </c>
      <c r="AI80">
        <f t="shared" si="33"/>
        <v>-5.8220770767269484E-7</v>
      </c>
      <c r="AJ80">
        <f t="shared" si="34"/>
        <v>-0.31270243142973086</v>
      </c>
      <c r="AK80">
        <f t="shared" si="49"/>
        <v>-0.2042989224230724</v>
      </c>
      <c r="AL80">
        <f t="shared" si="35"/>
        <v>-0.51700193606051092</v>
      </c>
      <c r="AN80">
        <f t="shared" si="36"/>
        <v>0</v>
      </c>
      <c r="AO80">
        <f t="shared" si="36"/>
        <v>0</v>
      </c>
      <c r="AP80">
        <f t="shared" si="36"/>
        <v>-2.0249323331334831E-14</v>
      </c>
      <c r="AQ80">
        <f t="shared" si="36"/>
        <v>-2.4162849727693503E-10</v>
      </c>
      <c r="AR80">
        <f t="shared" si="36"/>
        <v>-2.4164874660026639E-10</v>
      </c>
      <c r="AS80">
        <f t="shared" si="36"/>
        <v>-1.2978899045481345E-4</v>
      </c>
      <c r="AT80">
        <f t="shared" si="36"/>
        <v>-8.4795473994436532E-5</v>
      </c>
      <c r="AU80">
        <f t="shared" si="23"/>
        <v>-2.1458470609799656E-4</v>
      </c>
      <c r="AW80">
        <v>77</v>
      </c>
      <c r="AX80">
        <f>IF(Z80&gt;0, (R80*SUMPRODUCT(K80:$K$98, X80:$X$98)-K80*$AZ$3)/Z80, 0)</f>
        <v>-1335322304422.0674</v>
      </c>
    </row>
    <row r="81" spans="2:50" x14ac:dyDescent="0.25">
      <c r="E81">
        <v>2081</v>
      </c>
      <c r="F81" s="5">
        <v>3.5571999999999999E-2</v>
      </c>
      <c r="G81" s="5">
        <v>7.0000000000000007E-2</v>
      </c>
      <c r="H81" s="5">
        <f t="shared" si="37"/>
        <v>0.12000000000000001</v>
      </c>
      <c r="I81" s="5">
        <f t="shared" si="38"/>
        <v>1.1200000000000001</v>
      </c>
      <c r="J81">
        <f t="shared" si="39"/>
        <v>0.89285714285714279</v>
      </c>
      <c r="K81">
        <f t="shared" si="47"/>
        <v>3.7058562884196325E-4</v>
      </c>
      <c r="L81" s="2">
        <v>78</v>
      </c>
      <c r="M81" s="6">
        <v>0.75951466000000001</v>
      </c>
      <c r="Q81" s="4">
        <f t="shared" si="48"/>
        <v>25</v>
      </c>
      <c r="R81">
        <f t="shared" si="27"/>
        <v>100000</v>
      </c>
      <c r="S81">
        <f t="shared" si="28"/>
        <v>-5172789113730.4199</v>
      </c>
      <c r="U81">
        <f t="shared" si="40"/>
        <v>0.75951466000000001</v>
      </c>
      <c r="V81">
        <f t="shared" si="41"/>
        <v>0.01</v>
      </c>
      <c r="W81">
        <f t="shared" si="42"/>
        <v>1.9514791257182004E-12</v>
      </c>
      <c r="X81">
        <f t="shared" si="43"/>
        <v>1.4821770046669562E-12</v>
      </c>
      <c r="Y81">
        <f t="shared" si="44"/>
        <v>1.9514791257182005E-14</v>
      </c>
      <c r="Z81">
        <f t="shared" si="45"/>
        <v>4.4978732979406218E-13</v>
      </c>
      <c r="AB81">
        <f t="shared" si="46"/>
        <v>-2.6058536031855888</v>
      </c>
      <c r="AC81">
        <f t="shared" si="29"/>
        <v>-2.3266550030525992</v>
      </c>
      <c r="AE81">
        <f t="shared" si="30"/>
        <v>0</v>
      </c>
      <c r="AF81">
        <f t="shared" si="31"/>
        <v>0</v>
      </c>
      <c r="AG81">
        <f t="shared" si="31"/>
        <v>-1.1244683244851554E-11</v>
      </c>
      <c r="AH81">
        <f t="shared" si="32"/>
        <v>-1.4821770046669563E-7</v>
      </c>
      <c r="AI81">
        <f t="shared" si="33"/>
        <v>-1.4822894514994048E-7</v>
      </c>
      <c r="AJ81">
        <f t="shared" si="34"/>
        <v>-0.27919860013298958</v>
      </c>
      <c r="AK81">
        <f t="shared" si="49"/>
        <v>-0.18240975222299124</v>
      </c>
      <c r="AL81">
        <f t="shared" si="35"/>
        <v>-0.46160850058492597</v>
      </c>
      <c r="AN81">
        <f t="shared" si="36"/>
        <v>0</v>
      </c>
      <c r="AO81">
        <f t="shared" si="36"/>
        <v>0</v>
      </c>
      <c r="AP81">
        <f t="shared" si="36"/>
        <v>-4.1671180114220008E-15</v>
      </c>
      <c r="AQ81">
        <f t="shared" si="36"/>
        <v>-5.4927349732960145E-11</v>
      </c>
      <c r="AR81">
        <f t="shared" si="36"/>
        <v>-5.4931516850971575E-11</v>
      </c>
      <c r="AS81">
        <f t="shared" si="36"/>
        <v>-1.0346698880207978E-4</v>
      </c>
      <c r="AT81">
        <f t="shared" si="36"/>
        <v>-6.7598432734463916E-5</v>
      </c>
      <c r="AU81">
        <f t="shared" si="23"/>
        <v>-1.7106547646806054E-4</v>
      </c>
      <c r="AW81">
        <v>78</v>
      </c>
      <c r="AX81">
        <f>IF(Z81&gt;0, (R81*SUMPRODUCT(K81:$K$98, X81:$X$98)-K81*$AZ$3)/Z81, 0)</f>
        <v>-5172789113730.4199</v>
      </c>
    </row>
    <row r="82" spans="2:50" x14ac:dyDescent="0.25">
      <c r="E82">
        <v>2082</v>
      </c>
      <c r="F82" s="5">
        <v>3.5571999999999999E-2</v>
      </c>
      <c r="G82" s="5">
        <v>7.0000000000000007E-2</v>
      </c>
      <c r="H82" s="5">
        <f t="shared" si="37"/>
        <v>0.12000000000000001</v>
      </c>
      <c r="I82" s="5">
        <f t="shared" si="38"/>
        <v>1.1200000000000001</v>
      </c>
      <c r="J82">
        <f t="shared" si="39"/>
        <v>0.89285714285714279</v>
      </c>
      <c r="K82">
        <f t="shared" si="47"/>
        <v>3.3088002575175287E-4</v>
      </c>
      <c r="L82" s="2">
        <v>79</v>
      </c>
      <c r="M82" s="6">
        <v>0.77745419500000001</v>
      </c>
      <c r="Q82" s="4">
        <f t="shared" si="48"/>
        <v>25</v>
      </c>
      <c r="R82">
        <f t="shared" si="27"/>
        <v>100000</v>
      </c>
      <c r="S82">
        <f t="shared" si="28"/>
        <v>-21729724135432.859</v>
      </c>
      <c r="U82">
        <f t="shared" si="40"/>
        <v>0.77745419500000001</v>
      </c>
      <c r="V82">
        <f t="shared" si="41"/>
        <v>0.01</v>
      </c>
      <c r="W82">
        <f t="shared" si="42"/>
        <v>4.4978732979406218E-13</v>
      </c>
      <c r="X82">
        <f t="shared" si="43"/>
        <v>3.4968904640624214E-13</v>
      </c>
      <c r="Y82">
        <f t="shared" si="44"/>
        <v>4.4978732979406219E-15</v>
      </c>
      <c r="Z82">
        <f t="shared" si="45"/>
        <v>9.560041008987941E-14</v>
      </c>
      <c r="AB82">
        <f t="shared" si="46"/>
        <v>-2.3266550030525992</v>
      </c>
      <c r="AC82">
        <f t="shared" si="29"/>
        <v>-2.0773705384873318</v>
      </c>
      <c r="AE82">
        <f t="shared" si="30"/>
        <v>0</v>
      </c>
      <c r="AF82">
        <f t="shared" si="31"/>
        <v>0</v>
      </c>
      <c r="AG82">
        <f t="shared" si="31"/>
        <v>-2.3900102522469852E-12</v>
      </c>
      <c r="AH82">
        <f t="shared" si="32"/>
        <v>-3.4968904640624216E-8</v>
      </c>
      <c r="AI82">
        <f t="shared" si="33"/>
        <v>-3.4971294650876465E-8</v>
      </c>
      <c r="AJ82">
        <f t="shared" si="34"/>
        <v>-0.24928446456526743</v>
      </c>
      <c r="AK82">
        <f t="shared" si="49"/>
        <v>-0.16286585021368197</v>
      </c>
      <c r="AL82">
        <f t="shared" si="35"/>
        <v>-0.412150349750244</v>
      </c>
      <c r="AN82">
        <f t="shared" si="36"/>
        <v>0</v>
      </c>
      <c r="AO82">
        <f t="shared" si="36"/>
        <v>0</v>
      </c>
      <c r="AP82">
        <f t="shared" si="36"/>
        <v>-7.9080665381043585E-16</v>
      </c>
      <c r="AQ82">
        <f t="shared" si="36"/>
        <v>-1.1570512068000331E-11</v>
      </c>
      <c r="AR82">
        <f t="shared" si="36"/>
        <v>-1.1571302874654142E-11</v>
      </c>
      <c r="AS82">
        <f t="shared" si="36"/>
        <v>-8.2483250054867616E-5</v>
      </c>
      <c r="AT82">
        <f t="shared" si="36"/>
        <v>-5.3889056712784214E-5</v>
      </c>
      <c r="AU82">
        <f t="shared" si="23"/>
        <v>-1.363723183389547E-4</v>
      </c>
      <c r="AW82">
        <v>79</v>
      </c>
      <c r="AX82">
        <f>IF(Z82&gt;0, (R82*SUMPRODUCT(K82:$K$98, X82:$X$98)-K82*$AZ$3)/Z82, 0)</f>
        <v>-21729724135432.859</v>
      </c>
    </row>
    <row r="83" spans="2:50" x14ac:dyDescent="0.25">
      <c r="E83">
        <v>2083</v>
      </c>
      <c r="F83" s="5">
        <v>3.5571999999999999E-2</v>
      </c>
      <c r="G83" s="5">
        <v>7.0000000000000007E-2</v>
      </c>
      <c r="H83" s="5">
        <f t="shared" si="37"/>
        <v>0.12000000000000001</v>
      </c>
      <c r="I83" s="5">
        <f t="shared" si="38"/>
        <v>1.1200000000000001</v>
      </c>
      <c r="J83">
        <f t="shared" si="39"/>
        <v>0.89285714285714279</v>
      </c>
      <c r="K83">
        <f t="shared" si="47"/>
        <v>2.9542859442120787E-4</v>
      </c>
      <c r="L83" s="2">
        <v>80</v>
      </c>
      <c r="M83" s="6">
        <v>0.79525030600000002</v>
      </c>
      <c r="Q83" s="4">
        <f t="shared" si="48"/>
        <v>25</v>
      </c>
      <c r="R83">
        <f t="shared" si="27"/>
        <v>100000</v>
      </c>
      <c r="S83">
        <f t="shared" si="28"/>
        <v>-99622951945390.422</v>
      </c>
      <c r="U83">
        <f t="shared" si="40"/>
        <v>0.79525030600000002</v>
      </c>
      <c r="V83">
        <f t="shared" si="41"/>
        <v>0.01</v>
      </c>
      <c r="W83">
        <f t="shared" si="42"/>
        <v>9.560041008987941E-14</v>
      </c>
      <c r="X83">
        <f t="shared" si="43"/>
        <v>7.6026255377702087E-14</v>
      </c>
      <c r="Y83">
        <f t="shared" si="44"/>
        <v>9.560041008987942E-16</v>
      </c>
      <c r="Z83">
        <f t="shared" si="45"/>
        <v>1.8618150611278529E-14</v>
      </c>
      <c r="AB83">
        <f t="shared" si="46"/>
        <v>-2.0773705384873318</v>
      </c>
      <c r="AC83">
        <f t="shared" si="29"/>
        <v>-1.8547951236594422</v>
      </c>
      <c r="AE83">
        <f t="shared" si="30"/>
        <v>0</v>
      </c>
      <c r="AF83">
        <f t="shared" si="31"/>
        <v>0</v>
      </c>
      <c r="AG83">
        <f t="shared" si="31"/>
        <v>-4.6545376528196325E-13</v>
      </c>
      <c r="AH83">
        <f t="shared" si="32"/>
        <v>-7.6026255377702083E-9</v>
      </c>
      <c r="AI83">
        <f t="shared" si="33"/>
        <v>-7.6030909915354901E-9</v>
      </c>
      <c r="AJ83">
        <f t="shared" si="34"/>
        <v>-0.22257541482788956</v>
      </c>
      <c r="AK83">
        <f t="shared" si="49"/>
        <v>-0.14541593769411323</v>
      </c>
      <c r="AL83">
        <f t="shared" si="35"/>
        <v>-0.36799136012509381</v>
      </c>
      <c r="AN83">
        <f t="shared" si="36"/>
        <v>0</v>
      </c>
      <c r="AO83">
        <f t="shared" si="36"/>
        <v>0</v>
      </c>
      <c r="AP83">
        <f t="shared" si="36"/>
        <v>-1.3750835164530921E-16</v>
      </c>
      <c r="AQ83">
        <f t="shared" si="36"/>
        <v>-2.2460329765342322E-12</v>
      </c>
      <c r="AR83">
        <f t="shared" si="36"/>
        <v>-2.2461704848858776E-12</v>
      </c>
      <c r="AS83">
        <f t="shared" si="36"/>
        <v>-6.5755141955320677E-5</v>
      </c>
      <c r="AT83">
        <f t="shared" si="36"/>
        <v>-4.2960026079413811E-5</v>
      </c>
      <c r="AU83">
        <f t="shared" si="23"/>
        <v>-1.0871517028090498E-4</v>
      </c>
      <c r="AW83">
        <v>80</v>
      </c>
      <c r="AX83">
        <f>IF(Z83&gt;0, (R83*SUMPRODUCT(K83:$K$98, X83:$X$98)-K83*$AZ$3)/Z83, 0)</f>
        <v>-99622951945390.422</v>
      </c>
    </row>
    <row r="84" spans="2:50" x14ac:dyDescent="0.25">
      <c r="E84">
        <v>2084</v>
      </c>
      <c r="F84" s="5">
        <v>3.5571999999999999E-2</v>
      </c>
      <c r="G84" s="5">
        <v>7.0000000000000007E-2</v>
      </c>
      <c r="H84" s="5">
        <f t="shared" si="37"/>
        <v>0.12000000000000001</v>
      </c>
      <c r="I84" s="5">
        <f t="shared" si="38"/>
        <v>1.1200000000000001</v>
      </c>
      <c r="J84">
        <f t="shared" si="39"/>
        <v>0.89285714285714279</v>
      </c>
      <c r="K84">
        <f t="shared" si="47"/>
        <v>2.6377553073322132E-4</v>
      </c>
      <c r="L84" s="2">
        <v>81</v>
      </c>
      <c r="M84" s="6">
        <v>0.81288120699999999</v>
      </c>
      <c r="Q84" s="4">
        <f t="shared" si="48"/>
        <v>25</v>
      </c>
      <c r="R84">
        <f t="shared" si="27"/>
        <v>100000</v>
      </c>
      <c r="S84">
        <f t="shared" si="28"/>
        <v>-502200036091374.38</v>
      </c>
      <c r="U84">
        <f t="shared" si="40"/>
        <v>0.81288120699999999</v>
      </c>
      <c r="V84">
        <f t="shared" si="41"/>
        <v>0.01</v>
      </c>
      <c r="W84">
        <f t="shared" si="42"/>
        <v>1.8618150611278529E-14</v>
      </c>
      <c r="X84">
        <f t="shared" si="43"/>
        <v>1.5134344741003877E-14</v>
      </c>
      <c r="Y84">
        <f t="shared" si="44"/>
        <v>1.8618150611278529E-16</v>
      </c>
      <c r="Z84">
        <f t="shared" si="45"/>
        <v>3.297624364161867E-15</v>
      </c>
      <c r="AB84">
        <f t="shared" si="46"/>
        <v>-1.8547951236594422</v>
      </c>
      <c r="AC84">
        <f t="shared" si="29"/>
        <v>-1.6560670746978852</v>
      </c>
      <c r="AE84">
        <f t="shared" si="30"/>
        <v>0</v>
      </c>
      <c r="AF84">
        <f t="shared" si="31"/>
        <v>0</v>
      </c>
      <c r="AG84">
        <f t="shared" si="31"/>
        <v>-8.2440609104046674E-14</v>
      </c>
      <c r="AH84">
        <f t="shared" si="32"/>
        <v>-1.5134344741003877E-9</v>
      </c>
      <c r="AI84">
        <f t="shared" si="33"/>
        <v>-1.5135169147094919E-9</v>
      </c>
      <c r="AJ84">
        <f t="shared" si="34"/>
        <v>-0.19872804896155705</v>
      </c>
      <c r="AK84">
        <f t="shared" si="49"/>
        <v>-0.12983565865616098</v>
      </c>
      <c r="AL84">
        <f t="shared" si="35"/>
        <v>-0.32856370913123495</v>
      </c>
      <c r="AN84">
        <f t="shared" si="36"/>
        <v>0</v>
      </c>
      <c r="AO84">
        <f t="shared" si="36"/>
        <v>0</v>
      </c>
      <c r="AP84">
        <f t="shared" si="36"/>
        <v>-2.1745815420389949E-17</v>
      </c>
      <c r="AQ84">
        <f t="shared" si="36"/>
        <v>-3.9920698163578347E-13</v>
      </c>
      <c r="AR84">
        <f t="shared" si="36"/>
        <v>-3.9922872745120387E-13</v>
      </c>
      <c r="AS84">
        <f t="shared" si="36"/>
        <v>-5.2419596586412298E-5</v>
      </c>
      <c r="AT84">
        <f t="shared" si="36"/>
        <v>-3.424746977012622E-5</v>
      </c>
      <c r="AU84">
        <f t="shared" si="23"/>
        <v>-8.6667066755767257E-5</v>
      </c>
      <c r="AW84">
        <v>81</v>
      </c>
      <c r="AX84">
        <f>IF(Z84&gt;0, (R84*SUMPRODUCT(K84:$K$98, X84:$X$98)-K84*$AZ$3)/Z84, 0)</f>
        <v>-502200036091374.38</v>
      </c>
    </row>
    <row r="85" spans="2:50" x14ac:dyDescent="0.25">
      <c r="E85">
        <v>2085</v>
      </c>
      <c r="F85" s="5">
        <v>3.5571999999999999E-2</v>
      </c>
      <c r="G85" s="5">
        <v>7.0000000000000007E-2</v>
      </c>
      <c r="H85" s="5">
        <f t="shared" si="37"/>
        <v>0.12000000000000001</v>
      </c>
      <c r="I85" s="5">
        <f t="shared" si="38"/>
        <v>1.1200000000000001</v>
      </c>
      <c r="J85">
        <f t="shared" si="39"/>
        <v>0.89285714285714279</v>
      </c>
      <c r="K85">
        <f t="shared" si="47"/>
        <v>2.3551386672609044E-4</v>
      </c>
      <c r="L85" s="2">
        <v>82</v>
      </c>
      <c r="M85" s="6">
        <v>0.83042254299999996</v>
      </c>
      <c r="Q85" s="4">
        <f t="shared" si="48"/>
        <v>25</v>
      </c>
      <c r="R85">
        <f t="shared" si="27"/>
        <v>100000</v>
      </c>
      <c r="S85">
        <f t="shared" si="28"/>
        <v>-2809876142890309.5</v>
      </c>
      <c r="U85">
        <f t="shared" si="40"/>
        <v>0.83042254299999996</v>
      </c>
      <c r="V85">
        <f t="shared" si="41"/>
        <v>0.01</v>
      </c>
      <c r="W85">
        <f t="shared" si="42"/>
        <v>3.297624364161867E-15</v>
      </c>
      <c r="X85">
        <f t="shared" si="43"/>
        <v>2.7384216103460557E-15</v>
      </c>
      <c r="Y85">
        <f t="shared" si="44"/>
        <v>3.2976243641618671E-17</v>
      </c>
      <c r="Z85">
        <f t="shared" si="45"/>
        <v>5.2622651017419263E-16</v>
      </c>
      <c r="AB85">
        <f t="shared" si="46"/>
        <v>-1.6560670746978852</v>
      </c>
      <c r="AC85">
        <f t="shared" si="29"/>
        <v>-1.4786313166948886</v>
      </c>
      <c r="AE85">
        <f t="shared" si="30"/>
        <v>0</v>
      </c>
      <c r="AF85">
        <f t="shared" si="31"/>
        <v>0</v>
      </c>
      <c r="AG85">
        <f t="shared" si="31"/>
        <v>-1.3155662754354816E-14</v>
      </c>
      <c r="AH85">
        <f t="shared" si="32"/>
        <v>-2.7384216103460557E-10</v>
      </c>
      <c r="AI85">
        <f t="shared" si="33"/>
        <v>-2.7385531669735992E-10</v>
      </c>
      <c r="AJ85">
        <f t="shared" si="34"/>
        <v>-0.1774357580029966</v>
      </c>
      <c r="AK85">
        <f t="shared" si="49"/>
        <v>-0.11592469522885197</v>
      </c>
      <c r="AL85">
        <f t="shared" si="35"/>
        <v>-0.29336045350570389</v>
      </c>
      <c r="AN85">
        <f t="shared" si="36"/>
        <v>0</v>
      </c>
      <c r="AO85">
        <f t="shared" si="36"/>
        <v>0</v>
      </c>
      <c r="AP85">
        <f t="shared" si="36"/>
        <v>-3.0983410046225118E-18</v>
      </c>
      <c r="AQ85">
        <f t="shared" si="36"/>
        <v>-6.4493626217888698E-14</v>
      </c>
      <c r="AR85">
        <f t="shared" si="36"/>
        <v>-6.449672455889331E-14</v>
      </c>
      <c r="AS85">
        <f t="shared" si="36"/>
        <v>-4.1788581462760577E-5</v>
      </c>
      <c r="AT85">
        <f t="shared" si="36"/>
        <v>-2.7301873222390496E-5</v>
      </c>
      <c r="AU85">
        <f t="shared" si="23"/>
        <v>-6.90904547496478E-5</v>
      </c>
      <c r="AW85">
        <v>82</v>
      </c>
      <c r="AX85">
        <f>IF(Z85&gt;0, (R85*SUMPRODUCT(K85:$K$98, X85:$X$98)-K85*$AZ$3)/Z85, 0)</f>
        <v>-2809876142890309.5</v>
      </c>
    </row>
    <row r="86" spans="2:50" x14ac:dyDescent="0.25">
      <c r="E86">
        <v>2086</v>
      </c>
      <c r="F86" s="5">
        <v>3.5571999999999999E-2</v>
      </c>
      <c r="G86" s="5">
        <v>7.0000000000000007E-2</v>
      </c>
      <c r="H86" s="5">
        <f t="shared" si="37"/>
        <v>0.12000000000000001</v>
      </c>
      <c r="I86" s="5">
        <f t="shared" si="38"/>
        <v>1.1200000000000001</v>
      </c>
      <c r="J86">
        <f t="shared" si="39"/>
        <v>0.89285714285714279</v>
      </c>
      <c r="K86">
        <f t="shared" si="47"/>
        <v>2.1028023814829503E-4</v>
      </c>
      <c r="L86" s="2">
        <v>83</v>
      </c>
      <c r="M86" s="6">
        <v>0.84796327400000004</v>
      </c>
      <c r="Q86" s="4">
        <f t="shared" si="48"/>
        <v>25</v>
      </c>
      <c r="R86">
        <f t="shared" si="27"/>
        <v>100000</v>
      </c>
      <c r="S86">
        <f t="shared" si="28"/>
        <v>-1.7663163995511972E+16</v>
      </c>
      <c r="U86">
        <f t="shared" si="40"/>
        <v>0.84796327400000004</v>
      </c>
      <c r="V86">
        <f t="shared" si="41"/>
        <v>0.01</v>
      </c>
      <c r="W86">
        <f t="shared" si="42"/>
        <v>5.2622651017419263E-16</v>
      </c>
      <c r="X86">
        <f t="shared" si="43"/>
        <v>4.4622075443290273E-16</v>
      </c>
      <c r="Y86">
        <f t="shared" si="44"/>
        <v>5.2622651017419265E-18</v>
      </c>
      <c r="Z86">
        <f t="shared" si="45"/>
        <v>7.4743490639547971E-17</v>
      </c>
      <c r="AB86">
        <f t="shared" si="46"/>
        <v>-1.4786313166948886</v>
      </c>
      <c r="AC86">
        <f t="shared" si="29"/>
        <v>-1.3202065327633499</v>
      </c>
      <c r="AE86">
        <f t="shared" si="30"/>
        <v>0</v>
      </c>
      <c r="AF86">
        <f t="shared" si="31"/>
        <v>0</v>
      </c>
      <c r="AG86">
        <f t="shared" si="31"/>
        <v>-1.8685872659886994E-15</v>
      </c>
      <c r="AH86">
        <f t="shared" si="32"/>
        <v>-4.4622075443290271E-11</v>
      </c>
      <c r="AI86">
        <f t="shared" si="33"/>
        <v>-4.4623944030556257E-11</v>
      </c>
      <c r="AJ86">
        <f t="shared" si="34"/>
        <v>-0.15842478393153869</v>
      </c>
      <c r="AK86">
        <f t="shared" si="49"/>
        <v>-0.10350419216864221</v>
      </c>
      <c r="AL86">
        <f t="shared" si="35"/>
        <v>-0.26192897614480481</v>
      </c>
      <c r="AN86">
        <f t="shared" si="36"/>
        <v>0</v>
      </c>
      <c r="AO86">
        <f t="shared" si="36"/>
        <v>0</v>
      </c>
      <c r="AP86">
        <f t="shared" si="36"/>
        <v>-3.9292697529297521E-19</v>
      </c>
      <c r="AQ86">
        <f t="shared" si="36"/>
        <v>-9.3831406508862658E-15</v>
      </c>
      <c r="AR86">
        <f t="shared" si="36"/>
        <v>-9.3835335778615588E-15</v>
      </c>
      <c r="AS86">
        <f t="shared" si="36"/>
        <v>-3.3313601293716137E-5</v>
      </c>
      <c r="AT86">
        <f t="shared" si="36"/>
        <v>-2.1764886178568976E-5</v>
      </c>
      <c r="AU86">
        <f t="shared" si="23"/>
        <v>-5.5078487481668642E-5</v>
      </c>
      <c r="AW86">
        <v>83</v>
      </c>
      <c r="AX86">
        <f>IF(Z86&gt;0, (R86*SUMPRODUCT(K86:$K$98, X86:$X$98)-K86*$AZ$3)/Z86, 0)</f>
        <v>-1.7663163995511972E+16</v>
      </c>
    </row>
    <row r="87" spans="2:50" x14ac:dyDescent="0.25">
      <c r="E87">
        <v>2087</v>
      </c>
      <c r="F87" s="5">
        <v>3.5571999999999999E-2</v>
      </c>
      <c r="G87" s="5">
        <v>7.0000000000000007E-2</v>
      </c>
      <c r="H87" s="5">
        <f t="shared" si="37"/>
        <v>0.12000000000000001</v>
      </c>
      <c r="I87" s="5">
        <f t="shared" si="38"/>
        <v>1.1200000000000001</v>
      </c>
      <c r="J87">
        <f t="shared" si="39"/>
        <v>0.89285714285714279</v>
      </c>
      <c r="K87">
        <f t="shared" si="47"/>
        <v>1.8775021263240627E-4</v>
      </c>
      <c r="L87" s="2">
        <v>84</v>
      </c>
      <c r="M87" s="6">
        <v>0.86550461000000001</v>
      </c>
      <c r="Q87" s="4">
        <f t="shared" si="48"/>
        <v>25</v>
      </c>
      <c r="R87">
        <f t="shared" si="27"/>
        <v>100000</v>
      </c>
      <c r="S87">
        <f t="shared" si="28"/>
        <v>-1.2667683629771414E+17</v>
      </c>
      <c r="U87">
        <f t="shared" si="40"/>
        <v>0.86550461000000001</v>
      </c>
      <c r="V87">
        <f t="shared" si="41"/>
        <v>0.01</v>
      </c>
      <c r="W87">
        <f t="shared" si="42"/>
        <v>7.4743490639547971E-17</v>
      </c>
      <c r="X87">
        <f t="shared" si="43"/>
        <v>6.4690835716020615E-17</v>
      </c>
      <c r="Y87">
        <f t="shared" si="44"/>
        <v>7.4743490639547976E-19</v>
      </c>
      <c r="Z87">
        <f t="shared" si="45"/>
        <v>9.305220017131877E-18</v>
      </c>
      <c r="AB87">
        <f t="shared" si="46"/>
        <v>-1.3202065327633499</v>
      </c>
      <c r="AC87">
        <f t="shared" si="29"/>
        <v>-1.1787558328244276</v>
      </c>
      <c r="AE87">
        <f t="shared" si="30"/>
        <v>0</v>
      </c>
      <c r="AF87">
        <f t="shared" si="31"/>
        <v>0</v>
      </c>
      <c r="AG87">
        <f t="shared" si="31"/>
        <v>-2.3263050042829695E-16</v>
      </c>
      <c r="AH87">
        <f t="shared" si="32"/>
        <v>-6.4690835716020614E-12</v>
      </c>
      <c r="AI87">
        <f t="shared" si="33"/>
        <v>-6.4693162021024895E-12</v>
      </c>
      <c r="AJ87">
        <f t="shared" si="34"/>
        <v>-0.14145069993892223</v>
      </c>
      <c r="AK87">
        <f t="shared" si="49"/>
        <v>-9.2414457293434504E-2</v>
      </c>
      <c r="AL87">
        <f t="shared" si="35"/>
        <v>-0.23386515723882606</v>
      </c>
      <c r="AN87">
        <f t="shared" si="36"/>
        <v>0</v>
      </c>
      <c r="AO87">
        <f t="shared" si="36"/>
        <v>0</v>
      </c>
      <c r="AP87">
        <f t="shared" si="36"/>
        <v>-4.3676425920195826E-20</v>
      </c>
      <c r="AQ87">
        <f t="shared" si="36"/>
        <v>-1.2145718161050932E-15</v>
      </c>
      <c r="AR87">
        <f t="shared" si="36"/>
        <v>-1.2146154925310133E-15</v>
      </c>
      <c r="AS87">
        <f t="shared" si="36"/>
        <v>-2.6557398990535343E-5</v>
      </c>
      <c r="AT87">
        <f t="shared" si="36"/>
        <v>-1.7350834007150757E-5</v>
      </c>
      <c r="AU87">
        <f t="shared" si="23"/>
        <v>-4.3908232998900718E-5</v>
      </c>
      <c r="AW87">
        <v>84</v>
      </c>
      <c r="AX87">
        <f>IF(Z87&gt;0, (R87*SUMPRODUCT(K87:$K$98, X87:$X$98)-K87*$AZ$3)/Z87, 0)</f>
        <v>-1.2667683629771414E+17</v>
      </c>
    </row>
    <row r="88" spans="2:50" x14ac:dyDescent="0.25">
      <c r="B88" s="6"/>
      <c r="E88">
        <v>2088</v>
      </c>
      <c r="F88" s="5">
        <v>3.5571999999999999E-2</v>
      </c>
      <c r="G88" s="5">
        <v>7.0000000000000007E-2</v>
      </c>
      <c r="H88" s="5">
        <f t="shared" si="37"/>
        <v>0.12000000000000001</v>
      </c>
      <c r="I88" s="5">
        <f t="shared" si="38"/>
        <v>1.1200000000000001</v>
      </c>
      <c r="J88">
        <f t="shared" si="39"/>
        <v>0.89285714285714279</v>
      </c>
      <c r="K88">
        <f t="shared" si="47"/>
        <v>1.6763411842179131E-4</v>
      </c>
      <c r="L88" s="2">
        <v>85</v>
      </c>
      <c r="M88" s="6">
        <v>0.88304594599999997</v>
      </c>
      <c r="Q88" s="4">
        <f t="shared" si="48"/>
        <v>25</v>
      </c>
      <c r="R88">
        <f t="shared" si="27"/>
        <v>100000</v>
      </c>
      <c r="S88">
        <f t="shared" si="28"/>
        <v>-1.0575037961904568E+18</v>
      </c>
      <c r="U88">
        <f t="shared" si="40"/>
        <v>0.88304594599999997</v>
      </c>
      <c r="V88">
        <f t="shared" si="41"/>
        <v>0.01</v>
      </c>
      <c r="W88">
        <f t="shared" si="42"/>
        <v>9.305220017131877E-18</v>
      </c>
      <c r="X88">
        <f t="shared" si="43"/>
        <v>8.2169368127663542E-18</v>
      </c>
      <c r="Y88">
        <f t="shared" si="44"/>
        <v>9.3052200171318777E-20</v>
      </c>
      <c r="Z88">
        <f t="shared" si="45"/>
        <v>9.9523100419420414E-19</v>
      </c>
      <c r="AB88">
        <f t="shared" si="46"/>
        <v>-1.1787558328244276</v>
      </c>
      <c r="AC88">
        <f t="shared" si="29"/>
        <v>-1.0524605650218113</v>
      </c>
      <c r="AE88">
        <f t="shared" si="30"/>
        <v>0</v>
      </c>
      <c r="AF88">
        <f t="shared" si="31"/>
        <v>0</v>
      </c>
      <c r="AG88">
        <f t="shared" si="31"/>
        <v>-2.4880775104855104E-17</v>
      </c>
      <c r="AH88">
        <f t="shared" si="32"/>
        <v>-8.2169368127663539E-13</v>
      </c>
      <c r="AI88">
        <f t="shared" si="33"/>
        <v>-8.2171856205174024E-13</v>
      </c>
      <c r="AJ88">
        <f t="shared" si="34"/>
        <v>-0.12629526780261635</v>
      </c>
      <c r="AK88">
        <f t="shared" si="49"/>
        <v>-8.2512908297709936E-2</v>
      </c>
      <c r="AL88">
        <f t="shared" si="35"/>
        <v>-0.20880817610114802</v>
      </c>
      <c r="AN88">
        <f t="shared" si="36"/>
        <v>0</v>
      </c>
      <c r="AO88">
        <f t="shared" si="36"/>
        <v>0</v>
      </c>
      <c r="AP88">
        <f t="shared" si="36"/>
        <v>-4.1708668003532377E-21</v>
      </c>
      <c r="AQ88">
        <f t="shared" si="36"/>
        <v>-1.3774389587356515E-16</v>
      </c>
      <c r="AR88">
        <f t="shared" si="36"/>
        <v>-1.377480667403655E-16</v>
      </c>
      <c r="AS88">
        <f t="shared" si="36"/>
        <v>-2.1171395878935635E-5</v>
      </c>
      <c r="AT88">
        <f t="shared" si="36"/>
        <v>-1.3831978640904714E-5</v>
      </c>
      <c r="AU88">
        <f t="shared" si="23"/>
        <v>-3.5003374519978103E-5</v>
      </c>
      <c r="AW88">
        <v>85</v>
      </c>
      <c r="AX88">
        <f>IF(Z88&gt;0, (R88*SUMPRODUCT(K88:$K$98, X88:$X$98)-K88*$AZ$3)/Z88, 0)</f>
        <v>-1.0575037961904568E+18</v>
      </c>
    </row>
    <row r="89" spans="2:50" x14ac:dyDescent="0.25">
      <c r="B89" s="6"/>
      <c r="E89">
        <v>2089</v>
      </c>
      <c r="F89" s="5">
        <v>3.5571999999999999E-2</v>
      </c>
      <c r="G89" s="5">
        <v>7.0000000000000007E-2</v>
      </c>
      <c r="H89" s="5">
        <f t="shared" si="37"/>
        <v>0.12000000000000001</v>
      </c>
      <c r="I89" s="5">
        <f t="shared" si="38"/>
        <v>1.1200000000000001</v>
      </c>
      <c r="J89">
        <f t="shared" si="39"/>
        <v>0.89285714285714279</v>
      </c>
      <c r="K89">
        <f t="shared" si="47"/>
        <v>1.4967332001945651E-4</v>
      </c>
      <c r="L89" s="2">
        <v>86</v>
      </c>
      <c r="M89" s="6">
        <v>1</v>
      </c>
      <c r="Q89" s="4">
        <f t="shared" si="48"/>
        <v>25</v>
      </c>
      <c r="R89">
        <f t="shared" si="27"/>
        <v>100000</v>
      </c>
      <c r="S89">
        <f t="shared" si="28"/>
        <v>0</v>
      </c>
      <c r="U89">
        <f t="shared" si="40"/>
        <v>1</v>
      </c>
      <c r="V89">
        <f t="shared" si="41"/>
        <v>0.01</v>
      </c>
      <c r="W89">
        <f t="shared" si="42"/>
        <v>9.9523100419420414E-19</v>
      </c>
      <c r="X89">
        <f t="shared" si="43"/>
        <v>9.9523100419420414E-19</v>
      </c>
      <c r="Y89">
        <f t="shared" si="44"/>
        <v>9.9523100419420416E-21</v>
      </c>
      <c r="Z89">
        <f t="shared" si="45"/>
        <v>0</v>
      </c>
      <c r="AB89">
        <f t="shared" si="46"/>
        <v>-1.0524605650218113</v>
      </c>
      <c r="AC89">
        <f t="shared" si="29"/>
        <v>0</v>
      </c>
      <c r="AE89">
        <f t="shared" si="30"/>
        <v>0</v>
      </c>
      <c r="AF89">
        <f t="shared" si="31"/>
        <v>0</v>
      </c>
      <c r="AG89">
        <f t="shared" si="31"/>
        <v>0</v>
      </c>
      <c r="AH89">
        <f t="shared" si="32"/>
        <v>-9.9523100419420416E-14</v>
      </c>
      <c r="AI89">
        <f t="shared" si="33"/>
        <v>-9.9523100419420416E-14</v>
      </c>
      <c r="AJ89">
        <f t="shared" si="34"/>
        <v>-1.0524605650218113</v>
      </c>
      <c r="AK89">
        <f t="shared" si="49"/>
        <v>-7.3672239551526797E-2</v>
      </c>
      <c r="AL89">
        <f t="shared" si="35"/>
        <v>-1.1261328045734376</v>
      </c>
      <c r="AN89">
        <f t="shared" si="36"/>
        <v>0</v>
      </c>
      <c r="AO89">
        <f t="shared" si="36"/>
        <v>0</v>
      </c>
      <c r="AP89">
        <f t="shared" si="36"/>
        <v>0</v>
      </c>
      <c r="AQ89">
        <f t="shared" si="36"/>
        <v>-1.4895952858404418E-17</v>
      </c>
      <c r="AR89">
        <f t="shared" si="36"/>
        <v>-1.4895952858404418E-17</v>
      </c>
      <c r="AS89">
        <f t="shared" si="36"/>
        <v>-1.5752526695636757E-4</v>
      </c>
      <c r="AT89">
        <f t="shared" si="36"/>
        <v>-1.1026768686945731E-5</v>
      </c>
      <c r="AU89">
        <f t="shared" si="23"/>
        <v>-1.685520356433282E-4</v>
      </c>
      <c r="AW89">
        <v>86</v>
      </c>
      <c r="AX89">
        <f>IF(Z89&gt;0, (R89*SUMPRODUCT(K89:$K$98, X89:$X$98)-K89*$AZ$3)/Z89, 0)</f>
        <v>0</v>
      </c>
    </row>
    <row r="90" spans="2:50" x14ac:dyDescent="0.25">
      <c r="B90" s="6"/>
      <c r="F90" s="5"/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/>
      <c r="H91" s="5"/>
      <c r="I91" s="5"/>
      <c r="Q91" s="4"/>
      <c r="AN91" s="8">
        <f t="shared" ref="AN91:AU91" si="50">SUM(AN3:AN89)</f>
        <v>11015.419727076203</v>
      </c>
      <c r="AO91" s="8">
        <f t="shared" si="50"/>
        <v>-1101.5419727076203</v>
      </c>
      <c r="AP91" s="8">
        <f t="shared" si="50"/>
        <v>-443.0025832352228</v>
      </c>
      <c r="AQ91" s="8">
        <f t="shared" si="50"/>
        <v>-6278.3195624513082</v>
      </c>
      <c r="AR91" s="8">
        <f t="shared" si="50"/>
        <v>3192.5556086820502</v>
      </c>
      <c r="AS91" s="8">
        <f t="shared" si="50"/>
        <v>-1340.8262047960786</v>
      </c>
      <c r="AT91" s="8">
        <f t="shared" si="50"/>
        <v>450.20102179904109</v>
      </c>
      <c r="AU91" s="8">
        <f t="shared" si="50"/>
        <v>2301.9304256850123</v>
      </c>
      <c r="AX91">
        <f>IF(Z91&gt;0, (R91*SUMPRODUCT(K91:$K$98, X91:$X$98)-K91*$AZ$3)/Z91, 0)</f>
        <v>0</v>
      </c>
    </row>
    <row r="92" spans="2:50" x14ac:dyDescent="0.25">
      <c r="B92" s="6"/>
      <c r="F92" s="5"/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/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/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/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/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/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/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91:AU91">
    <cfRule type="cellIs" dxfId="66" priority="1" operator="lessThan">
      <formula>0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B84E60-D001-472D-B171-F9AD9A1F8111}">
  <dimension ref="A1:AZ164"/>
  <sheetViews>
    <sheetView workbookViewId="0">
      <selection activeCell="M33" sqref="M33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t="s">
        <v>1</v>
      </c>
      <c r="W1" t="s">
        <v>2</v>
      </c>
      <c r="AB1" t="s">
        <v>46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48</v>
      </c>
    </row>
    <row r="3" spans="1:52" x14ac:dyDescent="0.25">
      <c r="A3" t="s">
        <v>36</v>
      </c>
      <c r="C3" s="2">
        <v>24782.42489801643</v>
      </c>
      <c r="K3">
        <v>1</v>
      </c>
      <c r="L3" s="2">
        <v>0</v>
      </c>
      <c r="O3">
        <f>$C$3</f>
        <v>24782.42489801643</v>
      </c>
      <c r="P3">
        <f>O3*C5</f>
        <v>2478.2424898016434</v>
      </c>
      <c r="Q3" s="4">
        <f>B8</f>
        <v>200</v>
      </c>
      <c r="R3">
        <f t="shared" ref="R3:R66" si="0">$C$6</f>
        <v>100000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24782.42489801643</v>
      </c>
      <c r="AF3">
        <f t="shared" ref="AF3:AG34" si="4">-$Z3*P3</f>
        <v>-2478.2424898016434</v>
      </c>
      <c r="AG3">
        <f t="shared" si="4"/>
        <v>-200</v>
      </c>
      <c r="AH3">
        <f t="shared" ref="AH3:AH66" si="5">-X3*R3</f>
        <v>0</v>
      </c>
      <c r="AI3">
        <f t="shared" ref="AI3:AI34" si="6">SUM(AE3:AH3)</f>
        <v>22104.182408214787</v>
      </c>
      <c r="AJ3">
        <f t="shared" ref="AJ3:AJ66" si="7">AB3-AC3</f>
        <v>0</v>
      </c>
      <c r="AL3">
        <f t="shared" ref="AL3:AL66" si="8">SUM(AI3:AK3)</f>
        <v>22104.182408214787</v>
      </c>
      <c r="AN3">
        <f t="shared" ref="AN3:AU34" si="9">AE3*$K3</f>
        <v>24782.42489801643</v>
      </c>
      <c r="AO3">
        <f t="shared" si="9"/>
        <v>-2478.2424898016434</v>
      </c>
      <c r="AP3">
        <f t="shared" si="9"/>
        <v>-200</v>
      </c>
      <c r="AQ3">
        <f t="shared" si="9"/>
        <v>0</v>
      </c>
      <c r="AR3">
        <f t="shared" si="9"/>
        <v>22104.182408214787</v>
      </c>
      <c r="AS3">
        <f t="shared" si="9"/>
        <v>0</v>
      </c>
      <c r="AT3">
        <f t="shared" si="9"/>
        <v>0</v>
      </c>
      <c r="AU3">
        <f t="shared" si="9"/>
        <v>22104.182408214787</v>
      </c>
      <c r="AW3">
        <v>0</v>
      </c>
      <c r="AX3">
        <f>IF(Z3&gt;0, (R3*SUMPRODUCT(K3:$K$98, X3:$X$98)-K3*$AZ$3)/Z3, 0)</f>
        <v>0</v>
      </c>
      <c r="AZ3">
        <f>C6*ABS(SUMPRODUCT(X4:X79, K4:K79))/1</f>
        <v>13997.530703603699</v>
      </c>
    </row>
    <row r="4" spans="1:52" x14ac:dyDescent="0.25">
      <c r="A4" t="s">
        <v>14</v>
      </c>
      <c r="C4" t="s">
        <v>37</v>
      </c>
      <c r="E4">
        <v>2004</v>
      </c>
      <c r="F4" s="13">
        <f t="array" ref="F4:G79">EconomicRates!C44:D119</f>
        <v>1.5900000000000001E-2</v>
      </c>
      <c r="G4" s="13"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79">Mortalities!B21:B96</f>
        <v>2.5943469999999999E-3</v>
      </c>
      <c r="R4">
        <f t="shared" si="0"/>
        <v>100000</v>
      </c>
      <c r="S4">
        <f t="shared" si="1"/>
        <v>950.89034769896853</v>
      </c>
      <c r="U4">
        <f t="shared" ref="U4:U67" si="13">M4</f>
        <v>2.5943469999999999E-3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2.5943469999999999E-3</v>
      </c>
      <c r="Y4">
        <f t="shared" ref="Y4:Y67" si="17">V4*W4</f>
        <v>0.01</v>
      </c>
      <c r="Z4">
        <f t="shared" ref="Z4:Z67" si="18">MAX(0, W4-X4-Y4)</f>
        <v>0.98740565299999994</v>
      </c>
      <c r="AB4">
        <f t="shared" ref="AB4:AB67" si="19">AC3</f>
        <v>0</v>
      </c>
      <c r="AC4">
        <f t="shared" si="2"/>
        <v>938.91450470109703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-259.43469999999996</v>
      </c>
      <c r="AI4">
        <f t="shared" si="6"/>
        <v>-259.43469999999996</v>
      </c>
      <c r="AJ4">
        <f t="shared" si="7"/>
        <v>-938.91450470109703</v>
      </c>
      <c r="AK4">
        <f>G4*SUM(AB4, AE4:AF4)</f>
        <v>0</v>
      </c>
      <c r="AL4">
        <f t="shared" si="8"/>
        <v>-1198.3492047010971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-242.03255900737005</v>
      </c>
      <c r="AR4">
        <f t="shared" si="9"/>
        <v>-242.03255900737005</v>
      </c>
      <c r="AS4">
        <f t="shared" si="9"/>
        <v>-875.93479307873588</v>
      </c>
      <c r="AT4">
        <f t="shared" si="9"/>
        <v>0</v>
      </c>
      <c r="AU4">
        <f t="shared" si="9"/>
        <v>-1117.9673520861061</v>
      </c>
      <c r="AW4">
        <v>1</v>
      </c>
      <c r="AX4">
        <f>IF(Z4&gt;0, (R4*SUMPRODUCT(K4:$K$98, X4:$X$98)-K4*$AZ$3)/Z4, 0)</f>
        <v>950.89034769896853</v>
      </c>
    </row>
    <row r="5" spans="1:52" x14ac:dyDescent="0.25">
      <c r="C5" s="2">
        <f>'S.26.04.A'!C5</f>
        <v>0.1</v>
      </c>
      <c r="E5">
        <v>2005</v>
      </c>
      <c r="F5" s="13">
        <v>3.6400000000000002E-2</v>
      </c>
      <c r="G5" s="13"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2.6922130000000002E-3</v>
      </c>
      <c r="Q5" s="4">
        <f t="shared" ref="Q5:Q68" si="21">$C$8</f>
        <v>25</v>
      </c>
      <c r="R5">
        <f t="shared" si="0"/>
        <v>100000</v>
      </c>
      <c r="S5">
        <f t="shared" si="1"/>
        <v>1832.1328837341937</v>
      </c>
      <c r="U5">
        <f t="shared" si="13"/>
        <v>2.6922130000000002E-3</v>
      </c>
      <c r="V5">
        <f t="shared" si="14"/>
        <v>0.01</v>
      </c>
      <c r="W5">
        <f t="shared" si="15"/>
        <v>0.98740565299999994</v>
      </c>
      <c r="X5">
        <f t="shared" si="16"/>
        <v>2.6583063352800889E-3</v>
      </c>
      <c r="Y5">
        <f t="shared" si="17"/>
        <v>9.8740565299999996E-3</v>
      </c>
      <c r="Z5">
        <f t="shared" si="18"/>
        <v>0.97487329013471991</v>
      </c>
      <c r="AB5">
        <f t="shared" si="19"/>
        <v>938.91450470109703</v>
      </c>
      <c r="AC5">
        <f t="shared" si="2"/>
        <v>1786.0974123299657</v>
      </c>
      <c r="AE5">
        <f t="shared" si="3"/>
        <v>0</v>
      </c>
      <c r="AF5">
        <f t="shared" si="4"/>
        <v>0</v>
      </c>
      <c r="AG5">
        <f t="shared" si="4"/>
        <v>-24.371832253367998</v>
      </c>
      <c r="AH5">
        <f t="shared" si="5"/>
        <v>-265.83063352800889</v>
      </c>
      <c r="AI5">
        <f t="shared" si="6"/>
        <v>-290.20246578137687</v>
      </c>
      <c r="AJ5">
        <f t="shared" si="7"/>
        <v>-847.18290762886863</v>
      </c>
      <c r="AK5">
        <f>G5*SUM(AB5, AE5:AF5)</f>
        <v>38.495494692744977</v>
      </c>
      <c r="AL5">
        <f t="shared" si="8"/>
        <v>-1098.8898787175003</v>
      </c>
      <c r="AN5">
        <f t="shared" si="9"/>
        <v>0</v>
      </c>
      <c r="AO5">
        <f t="shared" si="9"/>
        <v>0</v>
      </c>
      <c r="AP5">
        <f t="shared" si="9"/>
        <v>-20.840549165220466</v>
      </c>
      <c r="AQ5">
        <f t="shared" si="9"/>
        <v>-227.31390607271967</v>
      </c>
      <c r="AR5">
        <f t="shared" si="9"/>
        <v>-248.15445523794014</v>
      </c>
      <c r="AS5">
        <f t="shared" si="9"/>
        <v>-724.4328967484164</v>
      </c>
      <c r="AT5">
        <f t="shared" si="9"/>
        <v>32.917806156029492</v>
      </c>
      <c r="AU5">
        <f t="shared" si="9"/>
        <v>-939.66954583032691</v>
      </c>
      <c r="AW5">
        <v>2</v>
      </c>
      <c r="AX5">
        <f>IF(Z5&gt;0, (R5*SUMPRODUCT(K5:$K$98, X5:$X$98)-K5*$AZ$3)/Z5, 0)</f>
        <v>1832.1328837341937</v>
      </c>
    </row>
    <row r="6" spans="1:52" x14ac:dyDescent="0.25">
      <c r="A6" t="s">
        <v>16</v>
      </c>
      <c r="C6" s="2">
        <f>'S.26.04.B'!C6</f>
        <v>100000</v>
      </c>
      <c r="E6">
        <v>2006</v>
      </c>
      <c r="F6" s="13">
        <v>5.8799999999999998E-2</v>
      </c>
      <c r="G6" s="13"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2.807183E-3</v>
      </c>
      <c r="Q6" s="4">
        <f t="shared" si="21"/>
        <v>25</v>
      </c>
      <c r="R6">
        <f t="shared" si="0"/>
        <v>100000</v>
      </c>
      <c r="S6">
        <f t="shared" si="1"/>
        <v>2837.0562835616479</v>
      </c>
      <c r="U6">
        <f t="shared" si="13"/>
        <v>2.807183E-3</v>
      </c>
      <c r="V6">
        <f t="shared" si="14"/>
        <v>0.01</v>
      </c>
      <c r="W6">
        <f t="shared" si="15"/>
        <v>0.97487329013471991</v>
      </c>
      <c r="X6">
        <f t="shared" si="16"/>
        <v>2.7366477272202532E-3</v>
      </c>
      <c r="Y6">
        <f t="shared" si="17"/>
        <v>9.7487329013471995E-3</v>
      </c>
      <c r="Z6">
        <f t="shared" si="18"/>
        <v>0.96238790950615249</v>
      </c>
      <c r="AB6">
        <f t="shared" si="19"/>
        <v>1786.0974123299657</v>
      </c>
      <c r="AC6">
        <f t="shared" si="2"/>
        <v>2730.3486658881884</v>
      </c>
      <c r="AE6">
        <f t="shared" si="3"/>
        <v>0</v>
      </c>
      <c r="AF6">
        <f t="shared" si="4"/>
        <v>0</v>
      </c>
      <c r="AG6">
        <f t="shared" si="4"/>
        <v>-24.059697737653813</v>
      </c>
      <c r="AH6">
        <f t="shared" si="5"/>
        <v>-273.6647727220253</v>
      </c>
      <c r="AI6">
        <f t="shared" si="6"/>
        <v>-297.72447045967914</v>
      </c>
      <c r="AJ6">
        <f t="shared" si="7"/>
        <v>-944.25125355822274</v>
      </c>
      <c r="AK6">
        <f>G6*SUM(AB6, AE6:AF6)</f>
        <v>104.48669862130299</v>
      </c>
      <c r="AL6">
        <f t="shared" si="8"/>
        <v>-1137.4890253965989</v>
      </c>
      <c r="AN6">
        <f t="shared" si="9"/>
        <v>0</v>
      </c>
      <c r="AO6">
        <f t="shared" si="9"/>
        <v>0</v>
      </c>
      <c r="AP6">
        <f t="shared" si="9"/>
        <v>-18.559892140948119</v>
      </c>
      <c r="AQ6">
        <f t="shared" si="9"/>
        <v>-211.10775039159608</v>
      </c>
      <c r="AR6">
        <f t="shared" si="9"/>
        <v>-229.66764253254422</v>
      </c>
      <c r="AS6">
        <f t="shared" si="9"/>
        <v>-728.40488733856557</v>
      </c>
      <c r="AT6">
        <f t="shared" si="9"/>
        <v>80.602087263139637</v>
      </c>
      <c r="AU6">
        <f t="shared" si="9"/>
        <v>-877.4704426079702</v>
      </c>
      <c r="AW6">
        <v>3</v>
      </c>
      <c r="AX6">
        <f>IF(Z6&gt;0, (R6*SUMPRODUCT(K6:$K$98, X6:$X$98)-K6*$AZ$3)/Z6, 0)</f>
        <v>2837.0562835616479</v>
      </c>
    </row>
    <row r="7" spans="1:52" x14ac:dyDescent="0.25">
      <c r="A7" t="s">
        <v>15</v>
      </c>
      <c r="B7" t="s">
        <v>37</v>
      </c>
      <c r="C7" t="s">
        <v>47</v>
      </c>
      <c r="E7">
        <v>2007</v>
      </c>
      <c r="F7" s="13">
        <v>5.4699999999999999E-2</v>
      </c>
      <c r="G7" s="13"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2.939255E-3</v>
      </c>
      <c r="Q7" s="4">
        <f t="shared" si="21"/>
        <v>25</v>
      </c>
      <c r="R7">
        <f t="shared" si="0"/>
        <v>100000</v>
      </c>
      <c r="S7">
        <f t="shared" si="1"/>
        <v>3676.9074774218225</v>
      </c>
      <c r="U7">
        <f t="shared" si="13"/>
        <v>2.939255E-3</v>
      </c>
      <c r="V7">
        <f t="shared" si="14"/>
        <v>0.01</v>
      </c>
      <c r="W7">
        <f t="shared" si="15"/>
        <v>0.96238790950615249</v>
      </c>
      <c r="X7">
        <f t="shared" si="16"/>
        <v>2.828703474955506E-3</v>
      </c>
      <c r="Y7">
        <f t="shared" si="17"/>
        <v>9.6238790950615247E-3</v>
      </c>
      <c r="Z7">
        <f t="shared" si="18"/>
        <v>0.94993532693613547</v>
      </c>
      <c r="AB7">
        <f t="shared" si="19"/>
        <v>2730.3486658881884</v>
      </c>
      <c r="AC7">
        <f t="shared" si="2"/>
        <v>3492.8243066786199</v>
      </c>
      <c r="AE7">
        <f t="shared" si="3"/>
        <v>0</v>
      </c>
      <c r="AF7">
        <f t="shared" si="4"/>
        <v>0</v>
      </c>
      <c r="AG7">
        <f t="shared" si="4"/>
        <v>-23.748383173403386</v>
      </c>
      <c r="AH7">
        <f t="shared" si="5"/>
        <v>-282.87034749555062</v>
      </c>
      <c r="AI7">
        <f t="shared" si="6"/>
        <v>-306.61873066895402</v>
      </c>
      <c r="AJ7">
        <f t="shared" si="7"/>
        <v>-762.4756407904315</v>
      </c>
      <c r="AK7">
        <f>G7*SUM(AB7, AE7:AF7)</f>
        <v>134.06011949511006</v>
      </c>
      <c r="AL7">
        <f t="shared" si="8"/>
        <v>-935.03425196427543</v>
      </c>
      <c r="AN7">
        <f t="shared" si="9"/>
        <v>0</v>
      </c>
      <c r="AO7">
        <f t="shared" si="9"/>
        <v>0</v>
      </c>
      <c r="AP7">
        <f t="shared" si="9"/>
        <v>-16.667947378549627</v>
      </c>
      <c r="AQ7">
        <f t="shared" si="9"/>
        <v>-198.53427631604936</v>
      </c>
      <c r="AR7">
        <f t="shared" si="9"/>
        <v>-215.20222369459901</v>
      </c>
      <c r="AS7">
        <f t="shared" si="9"/>
        <v>-535.14817262818758</v>
      </c>
      <c r="AT7">
        <f t="shared" si="9"/>
        <v>94.090911410300521</v>
      </c>
      <c r="AU7">
        <f t="shared" si="9"/>
        <v>-656.25948491248607</v>
      </c>
      <c r="AW7">
        <v>4</v>
      </c>
      <c r="AX7">
        <f>IF(Z7&gt;0, (R7*SUMPRODUCT(K7:$K$98, X7:$X$98)-K7*$AZ$3)/Z7, 0)</f>
        <v>3676.9074774218225</v>
      </c>
    </row>
    <row r="8" spans="1:52" x14ac:dyDescent="0.25">
      <c r="B8" s="2">
        <f>'S.26.04.A'!B8</f>
        <v>200</v>
      </c>
      <c r="C8" s="2">
        <f>'S.26.04.A'!C8</f>
        <v>25</v>
      </c>
      <c r="E8">
        <v>2008</v>
      </c>
      <c r="F8" s="13">
        <v>2.2499999999999999E-2</v>
      </c>
      <c r="G8" s="13"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3.7729310000000002E-3</v>
      </c>
      <c r="Q8" s="4">
        <f t="shared" si="21"/>
        <v>25</v>
      </c>
      <c r="R8">
        <f t="shared" si="0"/>
        <v>100000</v>
      </c>
      <c r="S8">
        <f t="shared" si="1"/>
        <v>4214.2622408952229</v>
      </c>
      <c r="U8">
        <f t="shared" si="13"/>
        <v>3.7729310000000002E-3</v>
      </c>
      <c r="V8">
        <f t="shared" si="14"/>
        <v>0.01</v>
      </c>
      <c r="W8">
        <f t="shared" si="15"/>
        <v>0.94993532693613547</v>
      </c>
      <c r="X8">
        <f t="shared" si="16"/>
        <v>3.5840404429924805E-3</v>
      </c>
      <c r="Y8">
        <f t="shared" si="17"/>
        <v>9.4993532693613547E-3</v>
      </c>
      <c r="Z8">
        <f t="shared" si="18"/>
        <v>0.93685193322378169</v>
      </c>
      <c r="AB8">
        <f t="shared" si="19"/>
        <v>3492.8243066786199</v>
      </c>
      <c r="AC8">
        <f t="shared" si="2"/>
        <v>3948.1397274946758</v>
      </c>
      <c r="AE8">
        <f t="shared" si="3"/>
        <v>0</v>
      </c>
      <c r="AF8">
        <f t="shared" si="4"/>
        <v>0</v>
      </c>
      <c r="AG8">
        <f t="shared" si="4"/>
        <v>-23.421298330594542</v>
      </c>
      <c r="AH8">
        <f t="shared" si="5"/>
        <v>-358.40404429924803</v>
      </c>
      <c r="AI8">
        <f t="shared" si="6"/>
        <v>-381.82534262984257</v>
      </c>
      <c r="AJ8">
        <f t="shared" si="7"/>
        <v>-455.31542081605585</v>
      </c>
      <c r="AK8">
        <f t="shared" ref="AK8:AK71" si="22">G8*SUM(AB8:AB8, AE8:AF8)</f>
        <v>74.397157732254598</v>
      </c>
      <c r="AL8">
        <f t="shared" si="8"/>
        <v>-762.74360571364377</v>
      </c>
      <c r="AN8">
        <f t="shared" si="9"/>
        <v>0</v>
      </c>
      <c r="AO8">
        <f t="shared" si="9"/>
        <v>0</v>
      </c>
      <c r="AP8">
        <f t="shared" si="9"/>
        <v>-15.344330149718319</v>
      </c>
      <c r="AQ8">
        <f t="shared" si="9"/>
        <v>-234.80636748211938</v>
      </c>
      <c r="AR8">
        <f t="shared" si="9"/>
        <v>-250.15069763183772</v>
      </c>
      <c r="AS8">
        <f t="shared" si="9"/>
        <v>-298.29730361844287</v>
      </c>
      <c r="AT8">
        <f t="shared" si="9"/>
        <v>48.74087398277058</v>
      </c>
      <c r="AU8">
        <f t="shared" si="9"/>
        <v>-499.70712726750997</v>
      </c>
      <c r="AW8">
        <v>5</v>
      </c>
      <c r="AX8">
        <f>IF(Z8&gt;0, (R8*SUMPRODUCT(K8:$K$98, X8:$X$98)-K8*$AZ$3)/Z8, 0)</f>
        <v>4214.2622408952229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3">
        <v>2.2000000000000001E-3</v>
      </c>
      <c r="G9" s="13"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4.6883589999999996E-3</v>
      </c>
      <c r="Q9" s="4">
        <f t="shared" si="21"/>
        <v>25</v>
      </c>
      <c r="R9">
        <f t="shared" si="0"/>
        <v>100000</v>
      </c>
      <c r="S9">
        <f t="shared" si="1"/>
        <v>4548.6518893522616</v>
      </c>
      <c r="U9">
        <f t="shared" si="13"/>
        <v>4.6883589999999996E-3</v>
      </c>
      <c r="V9">
        <f t="shared" si="14"/>
        <v>0.01</v>
      </c>
      <c r="W9">
        <f t="shared" si="15"/>
        <v>0.93685193322378169</v>
      </c>
      <c r="X9">
        <f t="shared" si="16"/>
        <v>4.3922981927971153E-3</v>
      </c>
      <c r="Y9">
        <f t="shared" si="17"/>
        <v>9.3685193322378176E-3</v>
      </c>
      <c r="Z9">
        <f t="shared" si="18"/>
        <v>0.9230911156987468</v>
      </c>
      <c r="AB9">
        <f t="shared" si="19"/>
        <v>3948.1397274946758</v>
      </c>
      <c r="AC9">
        <f t="shared" si="2"/>
        <v>4198.8201474673915</v>
      </c>
      <c r="AE9">
        <f t="shared" si="3"/>
        <v>0</v>
      </c>
      <c r="AF9">
        <f t="shared" si="4"/>
        <v>0</v>
      </c>
      <c r="AG9">
        <f t="shared" si="4"/>
        <v>-23.077277892468668</v>
      </c>
      <c r="AH9">
        <f t="shared" si="5"/>
        <v>-439.22981927971153</v>
      </c>
      <c r="AI9">
        <f t="shared" si="6"/>
        <v>-462.30709717218019</v>
      </c>
      <c r="AJ9">
        <f t="shared" si="7"/>
        <v>-250.68041997271575</v>
      </c>
      <c r="AK9">
        <f t="shared" si="22"/>
        <v>23.294024392218585</v>
      </c>
      <c r="AL9">
        <f t="shared" si="8"/>
        <v>-689.69349275267734</v>
      </c>
      <c r="AN9">
        <f t="shared" si="9"/>
        <v>0</v>
      </c>
      <c r="AO9">
        <f t="shared" si="9"/>
        <v>0</v>
      </c>
      <c r="AP9">
        <f t="shared" si="9"/>
        <v>-14.318540695013478</v>
      </c>
      <c r="AQ9">
        <f t="shared" si="9"/>
        <v>-272.52477831765589</v>
      </c>
      <c r="AR9">
        <f t="shared" si="9"/>
        <v>-286.84331901266938</v>
      </c>
      <c r="AS9">
        <f t="shared" si="9"/>
        <v>-155.53731300318583</v>
      </c>
      <c r="AT9">
        <f t="shared" si="9"/>
        <v>14.453023348974313</v>
      </c>
      <c r="AU9">
        <f t="shared" si="9"/>
        <v>-427.92760866688087</v>
      </c>
      <c r="AW9">
        <v>6</v>
      </c>
      <c r="AX9">
        <f>IF(Z9&gt;0, (R9*SUMPRODUCT(K9:$K$98, X9:$X$98)-K9*$AZ$3)/Z9, 0)</f>
        <v>4548.6518893522616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3">
        <v>2.5000000000000001E-3</v>
      </c>
      <c r="G10" s="13"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5.6712799999999999E-3</v>
      </c>
      <c r="Q10" s="4">
        <f t="shared" si="21"/>
        <v>25</v>
      </c>
      <c r="R10">
        <f t="shared" si="0"/>
        <v>100000</v>
      </c>
      <c r="S10">
        <f t="shared" si="1"/>
        <v>4811.7037735323247</v>
      </c>
      <c r="U10">
        <f t="shared" si="13"/>
        <v>5.6712799999999999E-3</v>
      </c>
      <c r="V10">
        <f t="shared" si="14"/>
        <v>0.01</v>
      </c>
      <c r="W10">
        <f t="shared" si="15"/>
        <v>0.9230911156987468</v>
      </c>
      <c r="X10">
        <f t="shared" si="16"/>
        <v>5.2351081826399887E-3</v>
      </c>
      <c r="Y10">
        <f t="shared" si="17"/>
        <v>9.2309111569874678E-3</v>
      </c>
      <c r="Z10">
        <f t="shared" si="18"/>
        <v>0.90862509635911937</v>
      </c>
      <c r="AB10">
        <f t="shared" si="19"/>
        <v>4198.8201474673915</v>
      </c>
      <c r="AC10">
        <f t="shared" si="2"/>
        <v>4372.0348048773467</v>
      </c>
      <c r="AE10">
        <f t="shared" si="3"/>
        <v>0</v>
      </c>
      <c r="AF10">
        <f t="shared" si="4"/>
        <v>0</v>
      </c>
      <c r="AG10">
        <f t="shared" si="4"/>
        <v>-22.715627408977983</v>
      </c>
      <c r="AH10">
        <f t="shared" si="5"/>
        <v>-523.51081826399889</v>
      </c>
      <c r="AI10">
        <f t="shared" si="6"/>
        <v>-546.22644567297687</v>
      </c>
      <c r="AJ10">
        <f t="shared" si="7"/>
        <v>-173.21465740995518</v>
      </c>
      <c r="AK10">
        <f t="shared" si="22"/>
        <v>17.215162604616307</v>
      </c>
      <c r="AL10">
        <f t="shared" si="8"/>
        <v>-702.22594047831569</v>
      </c>
      <c r="AN10">
        <f t="shared" si="9"/>
        <v>0</v>
      </c>
      <c r="AO10">
        <f t="shared" si="9"/>
        <v>0</v>
      </c>
      <c r="AP10">
        <f t="shared" si="9"/>
        <v>-13.370791039361093</v>
      </c>
      <c r="AQ10">
        <f t="shared" si="9"/>
        <v>-308.1470580507202</v>
      </c>
      <c r="AR10">
        <f t="shared" si="9"/>
        <v>-321.51784909008131</v>
      </c>
      <c r="AS10">
        <f t="shared" si="9"/>
        <v>-101.95698967432712</v>
      </c>
      <c r="AT10">
        <f t="shared" si="9"/>
        <v>10.133127197005038</v>
      </c>
      <c r="AU10">
        <f t="shared" si="9"/>
        <v>-413.34171156740337</v>
      </c>
      <c r="AW10">
        <v>7</v>
      </c>
      <c r="AX10">
        <f>IF(Z10&gt;0, (R10*SUMPRODUCT(K10:$K$98, X10:$X$98)-K10*$AZ$3)/Z10, 0)</f>
        <v>4811.7037735323247</v>
      </c>
    </row>
    <row r="11" spans="1:52" x14ac:dyDescent="0.25">
      <c r="A11" t="s">
        <v>33</v>
      </c>
      <c r="C11" s="12">
        <f>AU81</f>
        <v>6119.0411829361492</v>
      </c>
      <c r="E11">
        <v>2011</v>
      </c>
      <c r="F11" s="13">
        <v>1.5E-3</v>
      </c>
      <c r="G11" s="13"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6.8024940000000001E-3</v>
      </c>
      <c r="Q11" s="4">
        <f t="shared" si="21"/>
        <v>25</v>
      </c>
      <c r="R11">
        <f t="shared" si="0"/>
        <v>100000</v>
      </c>
      <c r="S11">
        <f t="shared" si="1"/>
        <v>5008.2100910987265</v>
      </c>
      <c r="U11">
        <f t="shared" si="13"/>
        <v>6.8024940000000001E-3</v>
      </c>
      <c r="V11">
        <f t="shared" si="14"/>
        <v>0.01</v>
      </c>
      <c r="W11">
        <f t="shared" si="15"/>
        <v>0.90862509635911937</v>
      </c>
      <c r="X11">
        <f t="shared" si="16"/>
        <v>6.1809167662323318E-3</v>
      </c>
      <c r="Y11">
        <f t="shared" si="17"/>
        <v>9.0862509635911935E-3</v>
      </c>
      <c r="Z11">
        <f t="shared" si="18"/>
        <v>0.89335792862929586</v>
      </c>
      <c r="AB11">
        <f t="shared" si="19"/>
        <v>4372.0348048773467</v>
      </c>
      <c r="AC11">
        <f t="shared" si="2"/>
        <v>4474.1241931242957</v>
      </c>
      <c r="AE11">
        <f t="shared" si="3"/>
        <v>0</v>
      </c>
      <c r="AF11">
        <f t="shared" si="4"/>
        <v>0</v>
      </c>
      <c r="AG11">
        <f t="shared" si="4"/>
        <v>-22.333948215732395</v>
      </c>
      <c r="AH11">
        <f t="shared" si="5"/>
        <v>-618.09167662323318</v>
      </c>
      <c r="AI11">
        <f t="shared" si="6"/>
        <v>-640.42562483896563</v>
      </c>
      <c r="AJ11">
        <f t="shared" si="7"/>
        <v>-102.08938824694906</v>
      </c>
      <c r="AK11">
        <f t="shared" si="22"/>
        <v>10.492883531705631</v>
      </c>
      <c r="AL11">
        <f t="shared" si="8"/>
        <v>-732.02212955420907</v>
      </c>
      <c r="AN11">
        <f t="shared" si="9"/>
        <v>0</v>
      </c>
      <c r="AO11">
        <f t="shared" si="9"/>
        <v>0</v>
      </c>
      <c r="AP11">
        <f t="shared" si="9"/>
        <v>-12.491570128417878</v>
      </c>
      <c r="AQ11">
        <f t="shared" si="9"/>
        <v>-345.70401300078908</v>
      </c>
      <c r="AR11">
        <f t="shared" si="9"/>
        <v>-358.19558312920702</v>
      </c>
      <c r="AS11">
        <f t="shared" si="9"/>
        <v>-57.099476560787068</v>
      </c>
      <c r="AT11">
        <f t="shared" si="9"/>
        <v>5.8687603830518551</v>
      </c>
      <c r="AU11">
        <f t="shared" si="9"/>
        <v>-409.42629930694221</v>
      </c>
      <c r="AW11">
        <v>8</v>
      </c>
      <c r="AX11">
        <f>IF(Z11&gt;0, (R11*SUMPRODUCT(K11:$K$98, X11:$X$98)-K11*$AZ$3)/Z11, 0)</f>
        <v>5008.2100910987265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3">
        <v>1.9E-3</v>
      </c>
      <c r="G12" s="13"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8.090557E-3</v>
      </c>
      <c r="Q12" s="4">
        <f t="shared" si="21"/>
        <v>25</v>
      </c>
      <c r="R12">
        <f t="shared" si="0"/>
        <v>100000</v>
      </c>
      <c r="S12">
        <f t="shared" si="1"/>
        <v>5149.9557727338042</v>
      </c>
      <c r="U12">
        <f t="shared" si="13"/>
        <v>8.090557E-3</v>
      </c>
      <c r="V12">
        <f t="shared" si="14"/>
        <v>0.01</v>
      </c>
      <c r="W12">
        <f t="shared" si="15"/>
        <v>0.89335792862929586</v>
      </c>
      <c r="X12">
        <f t="shared" si="16"/>
        <v>7.2277632429772502E-3</v>
      </c>
      <c r="Y12">
        <f t="shared" si="17"/>
        <v>8.9335792862929586E-3</v>
      </c>
      <c r="Z12">
        <f t="shared" si="18"/>
        <v>0.87719658610002571</v>
      </c>
      <c r="AB12">
        <f t="shared" si="19"/>
        <v>4474.1241931242957</v>
      </c>
      <c r="AC12">
        <f t="shared" si="2"/>
        <v>4517.5236224082128</v>
      </c>
      <c r="AE12">
        <f t="shared" si="3"/>
        <v>0</v>
      </c>
      <c r="AF12">
        <f t="shared" si="4"/>
        <v>0</v>
      </c>
      <c r="AG12">
        <f t="shared" si="4"/>
        <v>-21.929914652500642</v>
      </c>
      <c r="AH12">
        <f t="shared" si="5"/>
        <v>-722.77632429772507</v>
      </c>
      <c r="AI12">
        <f t="shared" si="6"/>
        <v>-744.70623895022572</v>
      </c>
      <c r="AJ12">
        <f t="shared" si="7"/>
        <v>-43.399429283917016</v>
      </c>
      <c r="AK12">
        <f t="shared" si="22"/>
        <v>10.29048564418588</v>
      </c>
      <c r="AL12">
        <f t="shared" si="8"/>
        <v>-777.81518258995686</v>
      </c>
      <c r="AN12">
        <f t="shared" si="9"/>
        <v>0</v>
      </c>
      <c r="AO12">
        <f t="shared" si="9"/>
        <v>0</v>
      </c>
      <c r="AP12">
        <f t="shared" si="9"/>
        <v>-11.655982768212713</v>
      </c>
      <c r="AQ12">
        <f t="shared" si="9"/>
        <v>-384.16329998465142</v>
      </c>
      <c r="AR12">
        <f t="shared" si="9"/>
        <v>-395.81928275286413</v>
      </c>
      <c r="AS12">
        <f t="shared" si="9"/>
        <v>-23.06725803084327</v>
      </c>
      <c r="AT12">
        <f t="shared" si="9"/>
        <v>5.4695025149809986</v>
      </c>
      <c r="AU12">
        <f t="shared" si="9"/>
        <v>-413.4170382687264</v>
      </c>
      <c r="AW12">
        <v>9</v>
      </c>
      <c r="AX12">
        <f>IF(Z12&gt;0, (R12*SUMPRODUCT(K12:$K$98, X12:$X$98)-K12*$AZ$3)/Z12, 0)</f>
        <v>5149.9557727338042</v>
      </c>
    </row>
    <row r="13" spans="1:52" x14ac:dyDescent="0.25">
      <c r="E13">
        <v>2013</v>
      </c>
      <c r="F13" s="13">
        <v>1.6999999999999999E-3</v>
      </c>
      <c r="G13" s="13"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9.5159809999999997E-3</v>
      </c>
      <c r="Q13" s="4">
        <f t="shared" si="21"/>
        <v>25</v>
      </c>
      <c r="R13">
        <f t="shared" si="0"/>
        <v>100000</v>
      </c>
      <c r="S13">
        <f t="shared" si="1"/>
        <v>5233.3775496263679</v>
      </c>
      <c r="U13">
        <f t="shared" si="13"/>
        <v>9.5159809999999997E-3</v>
      </c>
      <c r="V13">
        <f t="shared" si="14"/>
        <v>0.01</v>
      </c>
      <c r="W13">
        <f t="shared" si="15"/>
        <v>0.87719658610002571</v>
      </c>
      <c r="X13">
        <f t="shared" si="16"/>
        <v>8.3473860465927089E-3</v>
      </c>
      <c r="Y13">
        <f t="shared" si="17"/>
        <v>8.7719658610002568E-3</v>
      </c>
      <c r="Z13">
        <f t="shared" si="18"/>
        <v>0.86007723419243276</v>
      </c>
      <c r="AB13">
        <f t="shared" si="19"/>
        <v>4517.5236224082128</v>
      </c>
      <c r="AC13">
        <f t="shared" si="2"/>
        <v>4501.1088883674174</v>
      </c>
      <c r="AE13">
        <f t="shared" si="3"/>
        <v>0</v>
      </c>
      <c r="AF13">
        <f t="shared" si="4"/>
        <v>0</v>
      </c>
      <c r="AG13">
        <f t="shared" si="4"/>
        <v>-21.501930854810819</v>
      </c>
      <c r="AH13">
        <f t="shared" si="5"/>
        <v>-834.73860465927089</v>
      </c>
      <c r="AI13">
        <f t="shared" si="6"/>
        <v>-856.24053551408167</v>
      </c>
      <c r="AJ13">
        <f t="shared" si="7"/>
        <v>16.414734040795338</v>
      </c>
      <c r="AK13">
        <f t="shared" si="22"/>
        <v>9.0350472448164254</v>
      </c>
      <c r="AL13">
        <f t="shared" si="8"/>
        <v>-830.79075422846995</v>
      </c>
      <c r="AN13">
        <f t="shared" si="9"/>
        <v>0</v>
      </c>
      <c r="AO13">
        <f t="shared" si="9"/>
        <v>0</v>
      </c>
      <c r="AP13">
        <f t="shared" si="9"/>
        <v>-10.86359774712162</v>
      </c>
      <c r="AQ13">
        <f t="shared" si="9"/>
        <v>-421.74186524197557</v>
      </c>
      <c r="AR13">
        <f t="shared" si="9"/>
        <v>-432.60546298909713</v>
      </c>
      <c r="AS13">
        <f t="shared" si="9"/>
        <v>8.2933513715251763</v>
      </c>
      <c r="AT13">
        <f t="shared" si="9"/>
        <v>4.5648513873796803</v>
      </c>
      <c r="AU13">
        <f t="shared" si="9"/>
        <v>-419.7472602301923</v>
      </c>
      <c r="AW13">
        <v>10</v>
      </c>
      <c r="AX13">
        <f>IF(Z13&gt;0, (R13*SUMPRODUCT(K13:$K$98, X13:$X$98)-K13*$AZ$3)/Z13, 0)</f>
        <v>5233.3775496263679</v>
      </c>
    </row>
    <row r="14" spans="1:52" x14ac:dyDescent="0.25">
      <c r="E14">
        <v>2014</v>
      </c>
      <c r="F14" s="13">
        <v>1.4E-3</v>
      </c>
      <c r="G14" s="13">
        <v>1.8E-3</v>
      </c>
      <c r="H14" s="5">
        <f t="shared" si="10"/>
        <v>5.1800000000000006E-2</v>
      </c>
      <c r="I14" s="5">
        <f t="shared" si="11"/>
        <v>1.0518000000000001</v>
      </c>
      <c r="J14">
        <f t="shared" si="12"/>
        <v>0.95075109336375729</v>
      </c>
      <c r="K14">
        <f t="shared" si="20"/>
        <v>0.48035581109819386</v>
      </c>
      <c r="L14" s="2">
        <v>11</v>
      </c>
      <c r="M14" s="6">
        <v>1.1135328E-2</v>
      </c>
      <c r="Q14" s="4">
        <f t="shared" si="21"/>
        <v>25</v>
      </c>
      <c r="R14">
        <f t="shared" si="0"/>
        <v>100000</v>
      </c>
      <c r="S14">
        <f t="shared" si="1"/>
        <v>5259.1325795397961</v>
      </c>
      <c r="U14">
        <f t="shared" si="13"/>
        <v>1.1135328E-2</v>
      </c>
      <c r="V14">
        <f t="shared" si="14"/>
        <v>0.01</v>
      </c>
      <c r="W14">
        <f t="shared" si="15"/>
        <v>0.86007723419243276</v>
      </c>
      <c r="X14">
        <f t="shared" si="16"/>
        <v>9.5772421080655545E-3</v>
      </c>
      <c r="Y14">
        <f t="shared" si="17"/>
        <v>8.600772341924327E-3</v>
      </c>
      <c r="Z14">
        <f t="shared" si="18"/>
        <v>0.84189921974244286</v>
      </c>
      <c r="AB14">
        <f t="shared" si="19"/>
        <v>4501.1088883674174</v>
      </c>
      <c r="AC14">
        <f t="shared" si="2"/>
        <v>4427.6596152366155</v>
      </c>
      <c r="AE14">
        <f t="shared" si="3"/>
        <v>0</v>
      </c>
      <c r="AF14">
        <f t="shared" si="4"/>
        <v>0</v>
      </c>
      <c r="AG14">
        <f t="shared" si="4"/>
        <v>-21.047480493561071</v>
      </c>
      <c r="AH14">
        <f t="shared" si="5"/>
        <v>-957.72421080655545</v>
      </c>
      <c r="AI14">
        <f t="shared" si="6"/>
        <v>-978.77169130011657</v>
      </c>
      <c r="AJ14">
        <f t="shared" si="7"/>
        <v>73.449273130801885</v>
      </c>
      <c r="AK14">
        <f t="shared" si="22"/>
        <v>8.1019959990613515</v>
      </c>
      <c r="AL14">
        <f t="shared" si="8"/>
        <v>-897.2204221702533</v>
      </c>
      <c r="AN14">
        <f t="shared" si="9"/>
        <v>0</v>
      </c>
      <c r="AO14">
        <f t="shared" si="9"/>
        <v>0</v>
      </c>
      <c r="AP14">
        <f t="shared" si="9"/>
        <v>-10.110279564057942</v>
      </c>
      <c r="AQ14">
        <f t="shared" si="9"/>
        <v>-460.04839009036056</v>
      </c>
      <c r="AR14">
        <f t="shared" si="9"/>
        <v>-470.15866965441853</v>
      </c>
      <c r="AS14">
        <f t="shared" si="9"/>
        <v>35.281785169319114</v>
      </c>
      <c r="AT14">
        <f t="shared" si="9"/>
        <v>3.8918408596434371</v>
      </c>
      <c r="AU14">
        <f t="shared" si="9"/>
        <v>-430.98504362545594</v>
      </c>
      <c r="AW14">
        <v>11</v>
      </c>
      <c r="AX14">
        <f>IF(Z14&gt;0, (R14*SUMPRODUCT(K14:$K$98, X14:$X$98)-K14*$AZ$3)/Z14, 0)</f>
        <v>5259.1325795397961</v>
      </c>
    </row>
    <row r="15" spans="1:52" x14ac:dyDescent="0.25">
      <c r="E15">
        <v>2015</v>
      </c>
      <c r="F15" s="13">
        <v>1.9E-3</v>
      </c>
      <c r="G15" s="13">
        <v>4.1000000000000003E-3</v>
      </c>
      <c r="H15" s="5">
        <f t="shared" si="10"/>
        <v>5.4100000000000002E-2</v>
      </c>
      <c r="I15" s="5">
        <f t="shared" si="11"/>
        <v>1.0541</v>
      </c>
      <c r="J15">
        <f t="shared" si="12"/>
        <v>0.94867659614837296</v>
      </c>
      <c r="K15">
        <f t="shared" si="20"/>
        <v>0.45570231581272541</v>
      </c>
      <c r="L15" s="2">
        <v>12</v>
      </c>
      <c r="M15" s="6">
        <v>1.2969985999999999E-2</v>
      </c>
      <c r="Q15" s="4">
        <f t="shared" si="21"/>
        <v>25</v>
      </c>
      <c r="R15">
        <f t="shared" si="0"/>
        <v>100000</v>
      </c>
      <c r="S15">
        <f t="shared" si="1"/>
        <v>5243.015772852511</v>
      </c>
      <c r="U15">
        <f t="shared" si="13"/>
        <v>1.2969985999999999E-2</v>
      </c>
      <c r="V15">
        <f t="shared" si="14"/>
        <v>0.01</v>
      </c>
      <c r="W15">
        <f t="shared" si="15"/>
        <v>0.84189921974244286</v>
      </c>
      <c r="X15">
        <f t="shared" si="16"/>
        <v>1.0919421093470407E-2</v>
      </c>
      <c r="Y15">
        <f t="shared" si="17"/>
        <v>8.4189921974244294E-3</v>
      </c>
      <c r="Z15">
        <f t="shared" si="18"/>
        <v>0.82256080645154794</v>
      </c>
      <c r="AB15">
        <f t="shared" si="19"/>
        <v>4427.6596152366155</v>
      </c>
      <c r="AC15">
        <f t="shared" si="2"/>
        <v>4312.6992823557475</v>
      </c>
      <c r="AE15">
        <f t="shared" si="3"/>
        <v>0</v>
      </c>
      <c r="AF15">
        <f t="shared" si="4"/>
        <v>0</v>
      </c>
      <c r="AG15">
        <f t="shared" si="4"/>
        <v>-20.564020161288699</v>
      </c>
      <c r="AH15">
        <f t="shared" si="5"/>
        <v>-1091.9421093470407</v>
      </c>
      <c r="AI15">
        <f t="shared" si="6"/>
        <v>-1112.5061295083294</v>
      </c>
      <c r="AJ15">
        <f t="shared" si="7"/>
        <v>114.96033288086801</v>
      </c>
      <c r="AK15">
        <f t="shared" si="22"/>
        <v>18.153404422470125</v>
      </c>
      <c r="AL15">
        <f t="shared" si="8"/>
        <v>-979.39239220499132</v>
      </c>
      <c r="AN15">
        <f t="shared" si="9"/>
        <v>0</v>
      </c>
      <c r="AO15">
        <f t="shared" si="9"/>
        <v>0</v>
      </c>
      <c r="AP15">
        <f t="shared" si="9"/>
        <v>-9.371071609918836</v>
      </c>
      <c r="AQ15">
        <f t="shared" si="9"/>
        <v>-497.60054796287869</v>
      </c>
      <c r="AR15">
        <f t="shared" si="9"/>
        <v>-506.97161957279752</v>
      </c>
      <c r="AS15">
        <f t="shared" si="9"/>
        <v>52.387689920413358</v>
      </c>
      <c r="AT15">
        <f t="shared" si="9"/>
        <v>8.272548435204607</v>
      </c>
      <c r="AU15">
        <f t="shared" si="9"/>
        <v>-446.31138121717959</v>
      </c>
      <c r="AW15">
        <v>12</v>
      </c>
      <c r="AX15">
        <f>IF(Z15&gt;0, (R15*SUMPRODUCT(K15:$K$98, X15:$X$98)-K15*$AZ$3)/Z15, 0)</f>
        <v>5243.015772852511</v>
      </c>
    </row>
    <row r="16" spans="1:52" x14ac:dyDescent="0.25">
      <c r="E16">
        <v>2016</v>
      </c>
      <c r="F16" s="13">
        <v>4.7000000000000002E-3</v>
      </c>
      <c r="G16" s="13">
        <v>7.1000000000000004E-3</v>
      </c>
      <c r="H16" s="5">
        <f t="shared" si="10"/>
        <v>5.7100000000000005E-2</v>
      </c>
      <c r="I16" s="5">
        <f t="shared" si="11"/>
        <v>1.0570999999999999</v>
      </c>
      <c r="J16">
        <f t="shared" si="12"/>
        <v>0.94598429666067552</v>
      </c>
      <c r="K16">
        <f t="shared" si="20"/>
        <v>0.43108723471074206</v>
      </c>
      <c r="L16" s="2">
        <v>13</v>
      </c>
      <c r="M16" s="6">
        <v>1.4883069000000001E-2</v>
      </c>
      <c r="Q16" s="4">
        <f t="shared" si="21"/>
        <v>25</v>
      </c>
      <c r="R16">
        <f t="shared" si="0"/>
        <v>100000</v>
      </c>
      <c r="S16">
        <f t="shared" si="1"/>
        <v>5185.9937038326971</v>
      </c>
      <c r="U16">
        <f t="shared" si="13"/>
        <v>1.4883069000000001E-2</v>
      </c>
      <c r="V16">
        <f t="shared" si="14"/>
        <v>0.01</v>
      </c>
      <c r="W16">
        <f t="shared" si="15"/>
        <v>0.82256080645154794</v>
      </c>
      <c r="X16">
        <f t="shared" si="16"/>
        <v>1.2242229239114034E-2</v>
      </c>
      <c r="Y16">
        <f t="shared" si="17"/>
        <v>8.2256080645154803E-3</v>
      </c>
      <c r="Z16">
        <f t="shared" si="18"/>
        <v>0.8020929691479185</v>
      </c>
      <c r="AB16">
        <f t="shared" si="19"/>
        <v>4312.6992823557475</v>
      </c>
      <c r="AC16">
        <f t="shared" si="2"/>
        <v>4159.6490878895793</v>
      </c>
      <c r="AE16">
        <f t="shared" si="3"/>
        <v>0</v>
      </c>
      <c r="AF16">
        <f t="shared" si="4"/>
        <v>0</v>
      </c>
      <c r="AG16">
        <f t="shared" si="4"/>
        <v>-20.052324228697962</v>
      </c>
      <c r="AH16">
        <f t="shared" si="5"/>
        <v>-1224.2229239114035</v>
      </c>
      <c r="AI16">
        <f t="shared" si="6"/>
        <v>-1244.2752481401014</v>
      </c>
      <c r="AJ16">
        <f t="shared" si="7"/>
        <v>153.05019446616825</v>
      </c>
      <c r="AK16">
        <f t="shared" si="22"/>
        <v>30.620164904725808</v>
      </c>
      <c r="AL16">
        <f t="shared" si="8"/>
        <v>-1060.6048887692075</v>
      </c>
      <c r="AN16">
        <f t="shared" si="9"/>
        <v>0</v>
      </c>
      <c r="AO16">
        <f t="shared" si="9"/>
        <v>0</v>
      </c>
      <c r="AP16">
        <f t="shared" si="9"/>
        <v>-8.644301001272618</v>
      </c>
      <c r="AQ16">
        <f t="shared" si="9"/>
        <v>-527.74687493846614</v>
      </c>
      <c r="AR16">
        <f t="shared" si="9"/>
        <v>-536.39117593973867</v>
      </c>
      <c r="AS16">
        <f t="shared" si="9"/>
        <v>65.977985104361792</v>
      </c>
      <c r="AT16">
        <f t="shared" si="9"/>
        <v>13.199962215165161</v>
      </c>
      <c r="AU16">
        <f t="shared" si="9"/>
        <v>-457.21322862021185</v>
      </c>
      <c r="AW16">
        <v>13</v>
      </c>
      <c r="AX16">
        <f>IF(Z16&gt;0, (R16*SUMPRODUCT(K16:$K$98, X16:$X$98)-K16*$AZ$3)/Z16, 0)</f>
        <v>5185.9937038326971</v>
      </c>
    </row>
    <row r="17" spans="5:50" x14ac:dyDescent="0.25">
      <c r="E17">
        <v>2017</v>
      </c>
      <c r="F17" s="13">
        <v>1.17E-2</v>
      </c>
      <c r="G17" s="13">
        <v>1.38E-2</v>
      </c>
      <c r="H17" s="5">
        <f t="shared" si="10"/>
        <v>6.3799999999999996E-2</v>
      </c>
      <c r="I17" s="5">
        <f t="shared" si="11"/>
        <v>1.0638000000000001</v>
      </c>
      <c r="J17">
        <f t="shared" si="12"/>
        <v>0.94002632073698056</v>
      </c>
      <c r="K17">
        <f t="shared" si="20"/>
        <v>0.40523334716181802</v>
      </c>
      <c r="L17" s="2">
        <v>14</v>
      </c>
      <c r="M17" s="6">
        <v>1.6930661E-2</v>
      </c>
      <c r="Q17" s="4">
        <f t="shared" si="21"/>
        <v>25</v>
      </c>
      <c r="R17">
        <f t="shared" si="0"/>
        <v>100000</v>
      </c>
      <c r="S17">
        <f t="shared" si="1"/>
        <v>5117.019024392278</v>
      </c>
      <c r="U17">
        <f t="shared" si="13"/>
        <v>1.6930661E-2</v>
      </c>
      <c r="V17">
        <f t="shared" si="14"/>
        <v>0.01</v>
      </c>
      <c r="W17">
        <f t="shared" si="15"/>
        <v>0.8020929691479185</v>
      </c>
      <c r="X17">
        <f t="shared" si="16"/>
        <v>1.3579964151126866E-2</v>
      </c>
      <c r="Y17">
        <f t="shared" si="17"/>
        <v>8.020929691479186E-3</v>
      </c>
      <c r="Z17">
        <f t="shared" si="18"/>
        <v>0.7804920753053125</v>
      </c>
      <c r="AB17">
        <f t="shared" si="19"/>
        <v>4159.6490878895793</v>
      </c>
      <c r="AC17">
        <f t="shared" si="2"/>
        <v>3993.7927977246945</v>
      </c>
      <c r="AE17">
        <f t="shared" si="3"/>
        <v>0</v>
      </c>
      <c r="AF17">
        <f t="shared" si="4"/>
        <v>0</v>
      </c>
      <c r="AG17">
        <f t="shared" si="4"/>
        <v>-19.512301882632812</v>
      </c>
      <c r="AH17">
        <f t="shared" si="5"/>
        <v>-1357.9964151126867</v>
      </c>
      <c r="AI17">
        <f t="shared" si="6"/>
        <v>-1377.5087169953194</v>
      </c>
      <c r="AJ17">
        <f t="shared" si="7"/>
        <v>165.85629016488474</v>
      </c>
      <c r="AK17">
        <f t="shared" si="22"/>
        <v>57.40315741287619</v>
      </c>
      <c r="AL17">
        <f t="shared" si="8"/>
        <v>-1154.2492694175585</v>
      </c>
      <c r="AN17">
        <f t="shared" si="9"/>
        <v>0</v>
      </c>
      <c r="AO17">
        <f t="shared" si="9"/>
        <v>0</v>
      </c>
      <c r="AP17">
        <f t="shared" si="9"/>
        <v>-7.9070354027311378</v>
      </c>
      <c r="AQ17">
        <f t="shared" si="9"/>
        <v>-550.3054327298637</v>
      </c>
      <c r="AR17">
        <f t="shared" si="9"/>
        <v>-558.21246813259484</v>
      </c>
      <c r="AS17">
        <f t="shared" si="9"/>
        <v>67.21049961135796</v>
      </c>
      <c r="AT17">
        <f t="shared" si="9"/>
        <v>23.261673616076546</v>
      </c>
      <c r="AU17">
        <f t="shared" si="9"/>
        <v>-467.74029490516028</v>
      </c>
      <c r="AW17">
        <v>14</v>
      </c>
      <c r="AX17">
        <f>IF(Z17&gt;0, (R17*SUMPRODUCT(K17:$K$98, X17:$X$98)-K17*$AZ$3)/Z17, 0)</f>
        <v>5117.019024392278</v>
      </c>
    </row>
    <row r="18" spans="5:50" x14ac:dyDescent="0.25">
      <c r="E18">
        <v>2018</v>
      </c>
      <c r="F18" s="13">
        <v>2.01E-2</v>
      </c>
      <c r="G18" s="13">
        <v>2.1600000000000001E-2</v>
      </c>
      <c r="H18" s="5">
        <f t="shared" si="10"/>
        <v>7.1599999999999997E-2</v>
      </c>
      <c r="I18" s="5">
        <f t="shared" si="11"/>
        <v>1.0716000000000001</v>
      </c>
      <c r="J18">
        <f t="shared" si="12"/>
        <v>0.93318402388951094</v>
      </c>
      <c r="K18">
        <f t="shared" si="20"/>
        <v>0.3781572855186805</v>
      </c>
      <c r="L18" s="2">
        <v>15</v>
      </c>
      <c r="M18" s="6">
        <v>1.9185959999999998E-2</v>
      </c>
      <c r="Q18" s="4">
        <f t="shared" si="21"/>
        <v>25</v>
      </c>
      <c r="R18">
        <f t="shared" si="0"/>
        <v>100000</v>
      </c>
      <c r="S18">
        <f t="shared" si="1"/>
        <v>5044.7690089882781</v>
      </c>
      <c r="U18">
        <f t="shared" si="13"/>
        <v>1.9185959999999998E-2</v>
      </c>
      <c r="V18">
        <f t="shared" si="14"/>
        <v>0.01</v>
      </c>
      <c r="W18">
        <f t="shared" si="15"/>
        <v>0.7804920753053125</v>
      </c>
      <c r="X18">
        <f t="shared" si="16"/>
        <v>1.4974489737124713E-2</v>
      </c>
      <c r="Y18">
        <f t="shared" si="17"/>
        <v>7.804920753053125E-3</v>
      </c>
      <c r="Z18">
        <f t="shared" si="18"/>
        <v>0.75771266481513466</v>
      </c>
      <c r="AB18">
        <f t="shared" si="19"/>
        <v>3993.7927977246945</v>
      </c>
      <c r="AC18">
        <f t="shared" si="2"/>
        <v>3822.4853691773142</v>
      </c>
      <c r="AE18">
        <f t="shared" si="3"/>
        <v>0</v>
      </c>
      <c r="AF18">
        <f t="shared" si="4"/>
        <v>0</v>
      </c>
      <c r="AG18">
        <f t="shared" si="4"/>
        <v>-18.942816620378366</v>
      </c>
      <c r="AH18">
        <f t="shared" si="5"/>
        <v>-1497.4489737124713</v>
      </c>
      <c r="AI18">
        <f t="shared" si="6"/>
        <v>-1516.3917903328497</v>
      </c>
      <c r="AJ18">
        <f t="shared" si="7"/>
        <v>171.30742854738037</v>
      </c>
      <c r="AK18">
        <f t="shared" si="22"/>
        <v>86.265924430853403</v>
      </c>
      <c r="AL18">
        <f t="shared" si="8"/>
        <v>-1258.818437354616</v>
      </c>
      <c r="AN18">
        <f t="shared" si="9"/>
        <v>0</v>
      </c>
      <c r="AO18">
        <f t="shared" si="9"/>
        <v>0</v>
      </c>
      <c r="AP18">
        <f t="shared" si="9"/>
        <v>-7.1633641132404282</v>
      </c>
      <c r="AQ18">
        <f t="shared" si="9"/>
        <v>-566.27123910184207</v>
      </c>
      <c r="AR18">
        <f t="shared" si="9"/>
        <v>-573.43460321508257</v>
      </c>
      <c r="AS18">
        <f t="shared" si="9"/>
        <v>64.781152168662672</v>
      </c>
      <c r="AT18">
        <f t="shared" si="9"/>
        <v>32.622087815531145</v>
      </c>
      <c r="AU18">
        <f t="shared" si="9"/>
        <v>-476.03136323088876</v>
      </c>
      <c r="AW18">
        <v>15</v>
      </c>
      <c r="AX18">
        <f>IF(Z18&gt;0, (R18*SUMPRODUCT(K18:$K$98, X18:$X$98)-K18*$AZ$3)/Z18, 0)</f>
        <v>5044.7690089882781</v>
      </c>
    </row>
    <row r="19" spans="5:50" x14ac:dyDescent="0.25">
      <c r="E19">
        <v>2019</v>
      </c>
      <c r="F19" s="13">
        <v>2.3400000000000001E-2</v>
      </c>
      <c r="G19" s="13">
        <v>2.23E-2</v>
      </c>
      <c r="H19" s="5">
        <f t="shared" si="10"/>
        <v>7.2300000000000003E-2</v>
      </c>
      <c r="I19" s="5">
        <f t="shared" si="11"/>
        <v>1.0723</v>
      </c>
      <c r="J19">
        <f t="shared" si="12"/>
        <v>0.93257483913084027</v>
      </c>
      <c r="K19">
        <f t="shared" si="20"/>
        <v>0.3526599697087387</v>
      </c>
      <c r="L19" s="2">
        <v>16</v>
      </c>
      <c r="M19" s="6">
        <v>2.1884238E-2</v>
      </c>
      <c r="Q19" s="4">
        <f t="shared" si="21"/>
        <v>25</v>
      </c>
      <c r="R19">
        <f t="shared" si="0"/>
        <v>100000</v>
      </c>
      <c r="S19">
        <f t="shared" si="1"/>
        <v>4925.4938148559722</v>
      </c>
      <c r="U19">
        <f t="shared" si="13"/>
        <v>2.1884238E-2</v>
      </c>
      <c r="V19">
        <f t="shared" si="14"/>
        <v>0.01</v>
      </c>
      <c r="W19">
        <f t="shared" si="15"/>
        <v>0.75771266481513466</v>
      </c>
      <c r="X19">
        <f t="shared" si="16"/>
        <v>1.6581964292428635E-2</v>
      </c>
      <c r="Y19">
        <f t="shared" si="17"/>
        <v>7.5771266481513468E-3</v>
      </c>
      <c r="Z19">
        <f t="shared" si="18"/>
        <v>0.73355357387455467</v>
      </c>
      <c r="AB19">
        <f t="shared" si="19"/>
        <v>3822.4853691773142</v>
      </c>
      <c r="AC19">
        <f t="shared" si="2"/>
        <v>3613.1135909846125</v>
      </c>
      <c r="AE19">
        <f t="shared" si="3"/>
        <v>0</v>
      </c>
      <c r="AF19">
        <f t="shared" si="4"/>
        <v>0</v>
      </c>
      <c r="AG19">
        <f t="shared" si="4"/>
        <v>-18.338839346863868</v>
      </c>
      <c r="AH19">
        <f t="shared" si="5"/>
        <v>-1658.1964292428634</v>
      </c>
      <c r="AI19">
        <f t="shared" si="6"/>
        <v>-1676.5352685897271</v>
      </c>
      <c r="AJ19">
        <f t="shared" si="7"/>
        <v>209.37177819270164</v>
      </c>
      <c r="AK19">
        <f t="shared" si="22"/>
        <v>85.241423732654113</v>
      </c>
      <c r="AL19">
        <f t="shared" si="8"/>
        <v>-1381.9220666643714</v>
      </c>
      <c r="AN19">
        <f t="shared" si="9"/>
        <v>0</v>
      </c>
      <c r="AO19">
        <f t="shared" si="9"/>
        <v>0</v>
      </c>
      <c r="AP19">
        <f t="shared" si="9"/>
        <v>-6.4673745285584365</v>
      </c>
      <c r="AQ19">
        <f t="shared" si="9"/>
        <v>-584.77950250792685</v>
      </c>
      <c r="AR19">
        <f t="shared" si="9"/>
        <v>-591.24687703648522</v>
      </c>
      <c r="AS19">
        <f t="shared" si="9"/>
        <v>73.837044955302915</v>
      </c>
      <c r="AT19">
        <f t="shared" si="9"/>
        <v>30.061237911487559</v>
      </c>
      <c r="AU19">
        <f t="shared" si="9"/>
        <v>-487.34859416969482</v>
      </c>
      <c r="AW19">
        <v>16</v>
      </c>
      <c r="AX19">
        <f>IF(Z19&gt;0, (R19*SUMPRODUCT(K19:$K$98, X19:$X$98)-K19*$AZ$3)/Z19, 0)</f>
        <v>4925.4938148559722</v>
      </c>
    </row>
    <row r="20" spans="5:50" x14ac:dyDescent="0.25">
      <c r="E20">
        <v>2020</v>
      </c>
      <c r="F20" s="14">
        <v>4.3E-3</v>
      </c>
      <c r="G20" s="14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0.33449679380512065</v>
      </c>
      <c r="L20" s="2">
        <v>17</v>
      </c>
      <c r="M20" s="6">
        <v>2.4761703999999999E-2</v>
      </c>
      <c r="Q20" s="4">
        <f t="shared" si="21"/>
        <v>25</v>
      </c>
      <c r="R20">
        <f t="shared" si="0"/>
        <v>100000</v>
      </c>
      <c r="S20">
        <f t="shared" si="1"/>
        <v>4636.0499243192025</v>
      </c>
      <c r="U20">
        <f t="shared" si="13"/>
        <v>2.4761703999999999E-2</v>
      </c>
      <c r="V20">
        <f t="shared" si="14"/>
        <v>0.01</v>
      </c>
      <c r="W20">
        <f t="shared" si="15"/>
        <v>0.73355357387455467</v>
      </c>
      <c r="X20">
        <f t="shared" si="16"/>
        <v>1.8164036464423855E-2</v>
      </c>
      <c r="Y20">
        <f t="shared" si="17"/>
        <v>7.3355357387455472E-3</v>
      </c>
      <c r="Z20">
        <f t="shared" si="18"/>
        <v>0.70805400167138521</v>
      </c>
      <c r="AB20">
        <f t="shared" si="19"/>
        <v>3613.1135909846125</v>
      </c>
      <c r="AC20">
        <f t="shared" si="2"/>
        <v>3282.5737008625338</v>
      </c>
      <c r="AE20">
        <f t="shared" si="3"/>
        <v>0</v>
      </c>
      <c r="AF20">
        <f t="shared" si="4"/>
        <v>0</v>
      </c>
      <c r="AG20">
        <f t="shared" si="4"/>
        <v>-17.701350041784629</v>
      </c>
      <c r="AH20">
        <f t="shared" si="5"/>
        <v>-1816.4036464423855</v>
      </c>
      <c r="AI20">
        <f t="shared" si="6"/>
        <v>-1834.1049964841702</v>
      </c>
      <c r="AJ20">
        <f t="shared" si="7"/>
        <v>330.53989012207876</v>
      </c>
      <c r="AK20">
        <f t="shared" si="22"/>
        <v>15.536388441233834</v>
      </c>
      <c r="AL20">
        <f t="shared" si="8"/>
        <v>-1488.0287179208576</v>
      </c>
      <c r="AN20">
        <f t="shared" si="9"/>
        <v>0</v>
      </c>
      <c r="AO20">
        <f t="shared" si="9"/>
        <v>0</v>
      </c>
      <c r="AP20">
        <f t="shared" si="9"/>
        <v>-5.9210448349990967</v>
      </c>
      <c r="AQ20">
        <f t="shared" si="9"/>
        <v>-607.58119599090787</v>
      </c>
      <c r="AR20">
        <f t="shared" si="9"/>
        <v>-613.50224082590705</v>
      </c>
      <c r="AS20">
        <f t="shared" si="9"/>
        <v>110.56453347053221</v>
      </c>
      <c r="AT20">
        <f t="shared" si="9"/>
        <v>5.1968721209036532</v>
      </c>
      <c r="AU20">
        <f t="shared" si="9"/>
        <v>-497.74083523447115</v>
      </c>
      <c r="AW20">
        <v>17</v>
      </c>
      <c r="AX20">
        <f>IF(Z20&gt;0, (R20*SUMPRODUCT(K20:$K$98, X20:$X$98)-K20*$AZ$3)/Z20, 0)</f>
        <v>4636.0499243192025</v>
      </c>
    </row>
    <row r="21" spans="5:50" x14ac:dyDescent="0.25">
      <c r="E21">
        <v>2021</v>
      </c>
      <c r="F21" s="15">
        <v>1.2999999999999999E-3</v>
      </c>
      <c r="G21" s="15">
        <v>1.6000000000000001E-3</v>
      </c>
      <c r="H21" s="5">
        <f t="shared" si="10"/>
        <v>5.16E-2</v>
      </c>
      <c r="I21" s="5">
        <f t="shared" si="11"/>
        <v>1.0516000000000001</v>
      </c>
      <c r="J21">
        <f t="shared" si="12"/>
        <v>0.95093191327500948</v>
      </c>
      <c r="K21">
        <f t="shared" si="20"/>
        <v>0.31808367611745975</v>
      </c>
      <c r="L21" s="2">
        <v>18</v>
      </c>
      <c r="M21" s="6">
        <v>2.7627288E-2</v>
      </c>
      <c r="Q21" s="4">
        <f t="shared" si="21"/>
        <v>25</v>
      </c>
      <c r="R21">
        <f t="shared" si="0"/>
        <v>100000</v>
      </c>
      <c r="S21">
        <f t="shared" si="1"/>
        <v>4262.819357143816</v>
      </c>
      <c r="U21">
        <f t="shared" si="13"/>
        <v>2.7627288E-2</v>
      </c>
      <c r="V21">
        <f t="shared" si="14"/>
        <v>0.01</v>
      </c>
      <c r="W21">
        <f t="shared" si="15"/>
        <v>0.70805400167138521</v>
      </c>
      <c r="X21">
        <f t="shared" si="16"/>
        <v>1.9561611823727839E-2</v>
      </c>
      <c r="Y21">
        <f t="shared" si="17"/>
        <v>7.0805400167138523E-3</v>
      </c>
      <c r="Z21">
        <f t="shared" si="18"/>
        <v>0.68141184983094349</v>
      </c>
      <c r="AB21">
        <f t="shared" si="19"/>
        <v>3282.5737008625338</v>
      </c>
      <c r="AC21">
        <f t="shared" si="2"/>
        <v>2904.7356236465212</v>
      </c>
      <c r="AE21">
        <f t="shared" si="3"/>
        <v>0</v>
      </c>
      <c r="AF21">
        <f t="shared" si="4"/>
        <v>0</v>
      </c>
      <c r="AG21">
        <f t="shared" si="4"/>
        <v>-17.035296245773587</v>
      </c>
      <c r="AH21">
        <f t="shared" si="5"/>
        <v>-1956.161182372784</v>
      </c>
      <c r="AI21">
        <f t="shared" si="6"/>
        <v>-1973.1964786185576</v>
      </c>
      <c r="AJ21">
        <f t="shared" si="7"/>
        <v>377.83807721601261</v>
      </c>
      <c r="AK21">
        <f t="shared" si="22"/>
        <v>5.2521179213800542</v>
      </c>
      <c r="AL21">
        <f t="shared" si="8"/>
        <v>-1590.1062834811651</v>
      </c>
      <c r="AN21">
        <f t="shared" si="9"/>
        <v>0</v>
      </c>
      <c r="AO21">
        <f t="shared" si="9"/>
        <v>0</v>
      </c>
      <c r="AP21">
        <f t="shared" si="9"/>
        <v>-5.4186496536056232</v>
      </c>
      <c r="AQ21">
        <f t="shared" si="9"/>
        <v>-622.22293996741178</v>
      </c>
      <c r="AR21">
        <f t="shared" si="9"/>
        <v>-627.64158962101737</v>
      </c>
      <c r="AS21">
        <f t="shared" si="9"/>
        <v>120.18412457802189</v>
      </c>
      <c r="AT21">
        <f t="shared" si="9"/>
        <v>1.670612975834959</v>
      </c>
      <c r="AU21">
        <f t="shared" si="9"/>
        <v>-505.78685206716057</v>
      </c>
      <c r="AW21">
        <v>18</v>
      </c>
      <c r="AX21">
        <f>IF(Z21&gt;0, (R21*SUMPRODUCT(K21:$K$98, X21:$X$98)-K21*$AZ$3)/Z21, 0)</f>
        <v>4262.819357143816</v>
      </c>
    </row>
    <row r="22" spans="5:50" x14ac:dyDescent="0.25">
      <c r="E22">
        <v>2022</v>
      </c>
      <c r="F22" s="15">
        <v>0.02</v>
      </c>
      <c r="G22" s="15">
        <v>2.1000000000000001E-2</v>
      </c>
      <c r="H22" s="5">
        <f t="shared" si="10"/>
        <v>7.1000000000000008E-2</v>
      </c>
      <c r="I22" s="5">
        <f t="shared" si="11"/>
        <v>1.071</v>
      </c>
      <c r="J22">
        <f t="shared" si="12"/>
        <v>0.93370681605975725</v>
      </c>
      <c r="K22">
        <f t="shared" si="20"/>
        <v>0.29699689646821636</v>
      </c>
      <c r="L22" s="2">
        <v>19</v>
      </c>
      <c r="M22" s="6">
        <v>3.0780427999999999E-2</v>
      </c>
      <c r="Q22" s="4">
        <f t="shared" si="21"/>
        <v>25</v>
      </c>
      <c r="R22">
        <f t="shared" si="0"/>
        <v>100000</v>
      </c>
      <c r="S22">
        <f t="shared" si="1"/>
        <v>3943.6697152563906</v>
      </c>
      <c r="U22">
        <f t="shared" si="13"/>
        <v>3.0780427999999999E-2</v>
      </c>
      <c r="V22">
        <f t="shared" si="14"/>
        <v>0.01</v>
      </c>
      <c r="W22">
        <f t="shared" si="15"/>
        <v>0.68141184983094349</v>
      </c>
      <c r="X22">
        <f t="shared" si="16"/>
        <v>2.0974148382068167E-2</v>
      </c>
      <c r="Y22">
        <f t="shared" si="17"/>
        <v>6.8141184983094355E-3</v>
      </c>
      <c r="Z22">
        <f t="shared" si="18"/>
        <v>0.65362358295056588</v>
      </c>
      <c r="AB22">
        <f t="shared" si="19"/>
        <v>2904.7356236465212</v>
      </c>
      <c r="AC22">
        <f t="shared" si="2"/>
        <v>2577.6755292595199</v>
      </c>
      <c r="AE22">
        <f t="shared" si="3"/>
        <v>0</v>
      </c>
      <c r="AF22">
        <f t="shared" si="4"/>
        <v>0</v>
      </c>
      <c r="AG22">
        <f t="shared" si="4"/>
        <v>-16.340589573764149</v>
      </c>
      <c r="AH22">
        <f t="shared" si="5"/>
        <v>-2097.4148382068165</v>
      </c>
      <c r="AI22">
        <f t="shared" si="6"/>
        <v>-2113.7554277805807</v>
      </c>
      <c r="AJ22">
        <f t="shared" si="7"/>
        <v>327.0600943870013</v>
      </c>
      <c r="AK22">
        <f t="shared" si="22"/>
        <v>60.999448096576948</v>
      </c>
      <c r="AL22">
        <f t="shared" si="8"/>
        <v>-1725.6958852970024</v>
      </c>
      <c r="AN22">
        <f t="shared" si="9"/>
        <v>0</v>
      </c>
      <c r="AO22">
        <f t="shared" si="9"/>
        <v>0</v>
      </c>
      <c r="AP22">
        <f t="shared" si="9"/>
        <v>-4.8531043898688466</v>
      </c>
      <c r="AQ22">
        <f t="shared" si="9"/>
        <v>-622.92569755381066</v>
      </c>
      <c r="AR22">
        <f t="shared" si="9"/>
        <v>-627.77880194367947</v>
      </c>
      <c r="AS22">
        <f t="shared" si="9"/>
        <v>97.135832991541292</v>
      </c>
      <c r="AT22">
        <f t="shared" si="9"/>
        <v>18.116646770957402</v>
      </c>
      <c r="AU22">
        <f t="shared" si="9"/>
        <v>-512.52632218118083</v>
      </c>
      <c r="AW22">
        <v>19</v>
      </c>
      <c r="AX22">
        <f>IF(Z22&gt;0, (R22*SUMPRODUCT(K22:$K$98, X22:$X$98)-K22*$AZ$3)/Z22, 0)</f>
        <v>3943.6697152563906</v>
      </c>
    </row>
    <row r="23" spans="5:50" x14ac:dyDescent="0.25">
      <c r="E23">
        <v>2023</v>
      </c>
      <c r="F23" s="15">
        <v>5.3900000000000003E-2</v>
      </c>
      <c r="G23" s="15"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0.26517580041805033</v>
      </c>
      <c r="L23" s="2">
        <v>20</v>
      </c>
      <c r="M23" s="6">
        <v>3.4133669999999998E-2</v>
      </c>
      <c r="Q23" s="4">
        <f t="shared" si="21"/>
        <v>25</v>
      </c>
      <c r="R23">
        <f t="shared" si="0"/>
        <v>100000</v>
      </c>
      <c r="S23">
        <f t="shared" si="1"/>
        <v>3841.6386380779122</v>
      </c>
      <c r="U23">
        <f t="shared" si="13"/>
        <v>3.4133669999999998E-2</v>
      </c>
      <c r="V23">
        <f t="shared" si="14"/>
        <v>0.01</v>
      </c>
      <c r="W23">
        <f t="shared" si="15"/>
        <v>0.65362358295056588</v>
      </c>
      <c r="X23">
        <f t="shared" si="16"/>
        <v>2.2310571684652242E-2</v>
      </c>
      <c r="Y23">
        <f t="shared" si="17"/>
        <v>6.5362358295056591E-3</v>
      </c>
      <c r="Z23">
        <f t="shared" si="18"/>
        <v>0.62477677543640797</v>
      </c>
      <c r="AB23">
        <f t="shared" si="19"/>
        <v>2577.6755292595199</v>
      </c>
      <c r="AC23">
        <f t="shared" si="2"/>
        <v>2400.1666006902319</v>
      </c>
      <c r="AE23">
        <f t="shared" si="3"/>
        <v>0</v>
      </c>
      <c r="AF23">
        <f t="shared" si="4"/>
        <v>0</v>
      </c>
      <c r="AG23">
        <f t="shared" si="4"/>
        <v>-15.619419385910199</v>
      </c>
      <c r="AH23">
        <f t="shared" si="5"/>
        <v>-2231.0571684652241</v>
      </c>
      <c r="AI23">
        <f t="shared" si="6"/>
        <v>-2246.6765878511342</v>
      </c>
      <c r="AJ23">
        <f t="shared" si="7"/>
        <v>177.50892856928795</v>
      </c>
      <c r="AK23">
        <f t="shared" si="22"/>
        <v>180.43728704816641</v>
      </c>
      <c r="AL23">
        <f t="shared" si="8"/>
        <v>-1888.7303722336799</v>
      </c>
      <c r="AN23">
        <f t="shared" si="9"/>
        <v>0</v>
      </c>
      <c r="AO23">
        <f t="shared" si="9"/>
        <v>0</v>
      </c>
      <c r="AP23">
        <f t="shared" si="9"/>
        <v>-4.1418920377239488</v>
      </c>
      <c r="AQ23">
        <f t="shared" si="9"/>
        <v>-591.62237042619472</v>
      </c>
      <c r="AR23">
        <f t="shared" si="9"/>
        <v>-595.76426246391873</v>
      </c>
      <c r="AS23">
        <f t="shared" si="9"/>
        <v>47.071072214711457</v>
      </c>
      <c r="AT23">
        <f t="shared" si="9"/>
        <v>47.847602018259032</v>
      </c>
      <c r="AU23">
        <f t="shared" si="9"/>
        <v>-500.84558823094824</v>
      </c>
      <c r="AW23">
        <v>20</v>
      </c>
      <c r="AX23">
        <f>IF(Z23&gt;0, (R23*SUMPRODUCT(K23:$K$98, X23:$X$98)-K23*$AZ$3)/Z23, 0)</f>
        <v>3841.6386380779122</v>
      </c>
    </row>
    <row r="24" spans="5:50" x14ac:dyDescent="0.25">
      <c r="E24">
        <v>2024</v>
      </c>
      <c r="F24" s="5">
        <v>3.5571999999999999E-2</v>
      </c>
      <c r="G24" s="5"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0.23676410751611635</v>
      </c>
      <c r="L24" s="2">
        <v>21</v>
      </c>
      <c r="M24" s="6">
        <v>3.7867151000000002E-2</v>
      </c>
      <c r="Q24" s="4">
        <f t="shared" si="21"/>
        <v>25</v>
      </c>
      <c r="R24">
        <f t="shared" si="0"/>
        <v>100000</v>
      </c>
      <c r="S24">
        <f t="shared" si="1"/>
        <v>3708.7699031838183</v>
      </c>
      <c r="U24">
        <f t="shared" si="13"/>
        <v>3.7867151000000002E-2</v>
      </c>
      <c r="V24">
        <f t="shared" si="14"/>
        <v>0.01</v>
      </c>
      <c r="W24">
        <f t="shared" si="15"/>
        <v>0.62477677543640797</v>
      </c>
      <c r="X24">
        <f t="shared" si="16"/>
        <v>2.3658516496743554E-2</v>
      </c>
      <c r="Y24">
        <f t="shared" si="17"/>
        <v>6.2477677543640794E-3</v>
      </c>
      <c r="Z24">
        <f t="shared" si="18"/>
        <v>0.59487049118530033</v>
      </c>
      <c r="AB24">
        <f t="shared" si="19"/>
        <v>2400.1666006902319</v>
      </c>
      <c r="AC24">
        <f t="shared" si="2"/>
        <v>2206.2377740002166</v>
      </c>
      <c r="AE24">
        <f t="shared" si="3"/>
        <v>0</v>
      </c>
      <c r="AF24">
        <f t="shared" si="4"/>
        <v>0</v>
      </c>
      <c r="AG24">
        <f t="shared" si="4"/>
        <v>-14.871762279632508</v>
      </c>
      <c r="AH24">
        <f t="shared" si="5"/>
        <v>-2365.8516496743555</v>
      </c>
      <c r="AI24">
        <f t="shared" si="6"/>
        <v>-2380.723411953988</v>
      </c>
      <c r="AJ24">
        <f t="shared" si="7"/>
        <v>193.92882669001528</v>
      </c>
      <c r="AK24">
        <f t="shared" si="22"/>
        <v>168.01166204831625</v>
      </c>
      <c r="AL24">
        <f t="shared" si="8"/>
        <v>-2018.7829232156564</v>
      </c>
      <c r="AN24">
        <f t="shared" si="9"/>
        <v>0</v>
      </c>
      <c r="AO24">
        <f t="shared" si="9"/>
        <v>0</v>
      </c>
      <c r="AP24">
        <f t="shared" si="9"/>
        <v>-3.5210995233290348</v>
      </c>
      <c r="AQ24">
        <f t="shared" si="9"/>
        <v>-560.14875435068029</v>
      </c>
      <c r="AR24">
        <f t="shared" si="9"/>
        <v>-563.66985387400939</v>
      </c>
      <c r="AS24">
        <f t="shared" si="9"/>
        <v>45.915385572909074</v>
      </c>
      <c r="AT24">
        <f t="shared" si="9"/>
        <v>39.779131217168953</v>
      </c>
      <c r="AU24">
        <f t="shared" si="9"/>
        <v>-477.97533708393132</v>
      </c>
      <c r="AW24">
        <v>21</v>
      </c>
      <c r="AX24">
        <f>IF(Z24&gt;0, (R24*SUMPRODUCT(K24:$K$98, X24:$X$98)-K24*$AZ$3)/Z24, 0)</f>
        <v>3708.7699031838183</v>
      </c>
    </row>
    <row r="25" spans="5:50" x14ac:dyDescent="0.25">
      <c r="E25">
        <v>2025</v>
      </c>
      <c r="F25" s="5">
        <v>3.5571999999999999E-2</v>
      </c>
      <c r="G25" s="5"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0.21139652456796101</v>
      </c>
      <c r="L25" s="2">
        <v>22</v>
      </c>
      <c r="M25" s="6">
        <v>4.2172894000000002E-2</v>
      </c>
      <c r="Q25" s="4">
        <f t="shared" si="21"/>
        <v>25</v>
      </c>
      <c r="R25">
        <f t="shared" si="0"/>
        <v>100000</v>
      </c>
      <c r="S25">
        <f t="shared" si="1"/>
        <v>3549.2205258340323</v>
      </c>
      <c r="U25">
        <f t="shared" si="13"/>
        <v>4.2172894000000002E-2</v>
      </c>
      <c r="V25">
        <f t="shared" si="14"/>
        <v>0.01</v>
      </c>
      <c r="W25">
        <f t="shared" si="15"/>
        <v>0.59487049118530033</v>
      </c>
      <c r="X25">
        <f t="shared" si="16"/>
        <v>2.5087410168485608E-2</v>
      </c>
      <c r="Y25">
        <f t="shared" si="17"/>
        <v>5.9487049118530037E-3</v>
      </c>
      <c r="Z25">
        <f t="shared" si="18"/>
        <v>0.56383437610496179</v>
      </c>
      <c r="AB25">
        <f t="shared" si="19"/>
        <v>2206.2377740002166</v>
      </c>
      <c r="AC25">
        <f t="shared" si="2"/>
        <v>2001.1725408425559</v>
      </c>
      <c r="AE25">
        <f t="shared" si="3"/>
        <v>0</v>
      </c>
      <c r="AF25">
        <f t="shared" si="4"/>
        <v>0</v>
      </c>
      <c r="AG25">
        <f t="shared" si="4"/>
        <v>-14.095859402624045</v>
      </c>
      <c r="AH25">
        <f t="shared" si="5"/>
        <v>-2508.7410168485608</v>
      </c>
      <c r="AI25">
        <f t="shared" si="6"/>
        <v>-2522.836876251185</v>
      </c>
      <c r="AJ25">
        <f t="shared" si="7"/>
        <v>205.06523315766071</v>
      </c>
      <c r="AK25">
        <f t="shared" si="22"/>
        <v>154.43664418001518</v>
      </c>
      <c r="AL25">
        <f t="shared" si="8"/>
        <v>-2163.334998913509</v>
      </c>
      <c r="AN25">
        <f t="shared" si="9"/>
        <v>0</v>
      </c>
      <c r="AO25">
        <f t="shared" si="9"/>
        <v>0</v>
      </c>
      <c r="AP25">
        <f t="shared" si="9"/>
        <v>-2.9798156885133382</v>
      </c>
      <c r="AQ25">
        <f t="shared" si="9"/>
        <v>-530.33913200287827</v>
      </c>
      <c r="AR25">
        <f t="shared" si="9"/>
        <v>-533.3189476913916</v>
      </c>
      <c r="AS25">
        <f t="shared" si="9"/>
        <v>43.350077599248074</v>
      </c>
      <c r="AT25">
        <f t="shared" si="9"/>
        <v>32.647369845594035</v>
      </c>
      <c r="AU25">
        <f t="shared" si="9"/>
        <v>-457.32150024654953</v>
      </c>
      <c r="AW25">
        <v>22</v>
      </c>
      <c r="AX25">
        <f>IF(Z25&gt;0, (R25*SUMPRODUCT(K25:$K$98, X25:$X$98)-K25*$AZ$3)/Z25, 0)</f>
        <v>3549.2205258340323</v>
      </c>
    </row>
    <row r="26" spans="5:50" x14ac:dyDescent="0.25">
      <c r="E26">
        <v>2026</v>
      </c>
      <c r="F26" s="5">
        <v>3.5571999999999999E-2</v>
      </c>
      <c r="G26" s="5"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0.18874689693567948</v>
      </c>
      <c r="L26" s="2">
        <v>23</v>
      </c>
      <c r="M26" s="6">
        <v>4.6777600000000003E-2</v>
      </c>
      <c r="Q26" s="4">
        <f t="shared" si="21"/>
        <v>25</v>
      </c>
      <c r="R26">
        <f t="shared" si="0"/>
        <v>100000</v>
      </c>
      <c r="S26">
        <f t="shared" si="1"/>
        <v>3361.7919366346896</v>
      </c>
      <c r="U26">
        <f t="shared" si="13"/>
        <v>4.6777600000000003E-2</v>
      </c>
      <c r="V26">
        <f t="shared" si="14"/>
        <v>0.01</v>
      </c>
      <c r="W26">
        <f t="shared" si="15"/>
        <v>0.56383437610496179</v>
      </c>
      <c r="X26">
        <f t="shared" si="16"/>
        <v>2.6374818911687463E-2</v>
      </c>
      <c r="Y26">
        <f t="shared" si="17"/>
        <v>5.6383437610496179E-3</v>
      </c>
      <c r="Z26">
        <f t="shared" si="18"/>
        <v>0.53182121343222466</v>
      </c>
      <c r="AB26">
        <f t="shared" si="19"/>
        <v>2001.1725408425559</v>
      </c>
      <c r="AC26">
        <f t="shared" si="2"/>
        <v>1787.8722670477291</v>
      </c>
      <c r="AE26">
        <f t="shared" si="3"/>
        <v>0</v>
      </c>
      <c r="AF26">
        <f t="shared" si="4"/>
        <v>0</v>
      </c>
      <c r="AG26">
        <f t="shared" si="4"/>
        <v>-13.295530335805616</v>
      </c>
      <c r="AH26">
        <f t="shared" si="5"/>
        <v>-2637.4818911687462</v>
      </c>
      <c r="AI26">
        <f t="shared" si="6"/>
        <v>-2650.777421504552</v>
      </c>
      <c r="AJ26">
        <f t="shared" si="7"/>
        <v>213.30027379482681</v>
      </c>
      <c r="AK26">
        <f t="shared" si="22"/>
        <v>140.08207785897892</v>
      </c>
      <c r="AL26">
        <f t="shared" si="8"/>
        <v>-2297.395069850746</v>
      </c>
      <c r="AN26">
        <f t="shared" si="9"/>
        <v>0</v>
      </c>
      <c r="AO26">
        <f t="shared" si="9"/>
        <v>0</v>
      </c>
      <c r="AP26">
        <f t="shared" si="9"/>
        <v>-2.5094900939975027</v>
      </c>
      <c r="AQ26">
        <f t="shared" si="9"/>
        <v>-497.81652268214833</v>
      </c>
      <c r="AR26">
        <f t="shared" si="9"/>
        <v>-500.32601277614589</v>
      </c>
      <c r="AS26">
        <f t="shared" si="9"/>
        <v>40.259764794304388</v>
      </c>
      <c r="AT26">
        <f t="shared" si="9"/>
        <v>26.440057512184524</v>
      </c>
      <c r="AU26">
        <f t="shared" si="9"/>
        <v>-433.62619046965693</v>
      </c>
      <c r="AW26">
        <v>23</v>
      </c>
      <c r="AX26">
        <f>IF(Z26&gt;0, (R26*SUMPRODUCT(K26:$K$98, X26:$X$98)-K26*$AZ$3)/Z26, 0)</f>
        <v>3361.7919366346896</v>
      </c>
    </row>
    <row r="27" spans="5:50" x14ac:dyDescent="0.25">
      <c r="E27">
        <v>2027</v>
      </c>
      <c r="F27" s="5">
        <v>3.5571999999999999E-2</v>
      </c>
      <c r="G27" s="5"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0.16852401512114237</v>
      </c>
      <c r="L27" s="2">
        <v>24</v>
      </c>
      <c r="M27" s="6">
        <v>5.1668436999999998E-2</v>
      </c>
      <c r="Q27" s="4">
        <f t="shared" si="21"/>
        <v>25</v>
      </c>
      <c r="R27">
        <f t="shared" si="0"/>
        <v>100000</v>
      </c>
      <c r="S27">
        <f t="shared" si="1"/>
        <v>3152.4018205356974</v>
      </c>
      <c r="U27">
        <f t="shared" si="13"/>
        <v>5.1668436999999998E-2</v>
      </c>
      <c r="V27">
        <f t="shared" si="14"/>
        <v>0.01</v>
      </c>
      <c r="W27">
        <f t="shared" si="15"/>
        <v>0.53182121343222466</v>
      </c>
      <c r="X27">
        <f t="shared" si="16"/>
        <v>2.7478370861486454E-2</v>
      </c>
      <c r="Y27">
        <f t="shared" si="17"/>
        <v>5.318212134322247E-3</v>
      </c>
      <c r="Z27">
        <f t="shared" si="18"/>
        <v>0.49902463043641598</v>
      </c>
      <c r="AB27">
        <f t="shared" si="19"/>
        <v>1787.8722670477291</v>
      </c>
      <c r="AC27">
        <f t="shared" si="2"/>
        <v>1573.1261534799114</v>
      </c>
      <c r="AE27">
        <f t="shared" si="3"/>
        <v>0</v>
      </c>
      <c r="AF27">
        <f t="shared" si="4"/>
        <v>0</v>
      </c>
      <c r="AG27">
        <f t="shared" si="4"/>
        <v>-12.475615760910399</v>
      </c>
      <c r="AH27">
        <f t="shared" si="5"/>
        <v>-2747.8370861486455</v>
      </c>
      <c r="AI27">
        <f t="shared" si="6"/>
        <v>-2760.3127019095559</v>
      </c>
      <c r="AJ27">
        <f t="shared" si="7"/>
        <v>214.7461135678177</v>
      </c>
      <c r="AK27">
        <f t="shared" si="22"/>
        <v>125.15105869334106</v>
      </c>
      <c r="AL27">
        <f t="shared" si="8"/>
        <v>-2420.4155296483973</v>
      </c>
      <c r="AN27">
        <f t="shared" si="9"/>
        <v>0</v>
      </c>
      <c r="AO27">
        <f t="shared" si="9"/>
        <v>0</v>
      </c>
      <c r="AP27">
        <f t="shared" si="9"/>
        <v>-2.1024408591372263</v>
      </c>
      <c r="AQ27">
        <f t="shared" si="9"/>
        <v>-463.07653865655016</v>
      </c>
      <c r="AR27">
        <f t="shared" si="9"/>
        <v>-465.17897951568739</v>
      </c>
      <c r="AS27">
        <f t="shared" si="9"/>
        <v>36.189877290109465</v>
      </c>
      <c r="AT27">
        <f t="shared" si="9"/>
        <v>21.090958907663584</v>
      </c>
      <c r="AU27">
        <f t="shared" si="9"/>
        <v>-407.89814331791433</v>
      </c>
      <c r="AW27">
        <v>24</v>
      </c>
      <c r="AX27">
        <f>IF(Z27&gt;0, (R27*SUMPRODUCT(K27:$K$98, X27:$X$98)-K27*$AZ$3)/Z27, 0)</f>
        <v>3152.4018205356974</v>
      </c>
    </row>
    <row r="28" spans="5:50" x14ac:dyDescent="0.25">
      <c r="E28">
        <v>2028</v>
      </c>
      <c r="F28" s="5">
        <v>3.5571999999999999E-2</v>
      </c>
      <c r="G28" s="5"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0.15046787064387712</v>
      </c>
      <c r="L28" s="2">
        <v>25</v>
      </c>
      <c r="M28" s="6">
        <v>5.7177164000000003E-2</v>
      </c>
      <c r="Q28" s="4">
        <f t="shared" si="21"/>
        <v>25</v>
      </c>
      <c r="R28">
        <f t="shared" si="0"/>
        <v>100000</v>
      </c>
      <c r="S28">
        <f t="shared" si="1"/>
        <v>2927.5756225960431</v>
      </c>
      <c r="U28">
        <f t="shared" si="13"/>
        <v>5.7177164000000003E-2</v>
      </c>
      <c r="V28">
        <f t="shared" si="14"/>
        <v>0.01</v>
      </c>
      <c r="W28">
        <f t="shared" si="15"/>
        <v>0.49902463043641598</v>
      </c>
      <c r="X28">
        <f t="shared" si="16"/>
        <v>2.8532813134502351E-2</v>
      </c>
      <c r="Y28">
        <f t="shared" si="17"/>
        <v>4.99024630436416E-3</v>
      </c>
      <c r="Z28">
        <f t="shared" si="18"/>
        <v>0.46550157099754946</v>
      </c>
      <c r="AB28">
        <f t="shared" si="19"/>
        <v>1573.1261534799114</v>
      </c>
      <c r="AC28">
        <f t="shared" si="2"/>
        <v>1362.7910515325871</v>
      </c>
      <c r="AE28">
        <f t="shared" si="3"/>
        <v>0</v>
      </c>
      <c r="AF28">
        <f t="shared" si="4"/>
        <v>0</v>
      </c>
      <c r="AG28">
        <f t="shared" si="4"/>
        <v>-11.637539274938737</v>
      </c>
      <c r="AH28">
        <f t="shared" si="5"/>
        <v>-2853.2813134502353</v>
      </c>
      <c r="AI28">
        <f t="shared" si="6"/>
        <v>-2864.918852725174</v>
      </c>
      <c r="AJ28">
        <f t="shared" si="7"/>
        <v>210.33510194732435</v>
      </c>
      <c r="AK28">
        <f t="shared" si="22"/>
        <v>110.1188307435938</v>
      </c>
      <c r="AL28">
        <f t="shared" si="8"/>
        <v>-2544.464920034256</v>
      </c>
      <c r="AN28">
        <f t="shared" si="9"/>
        <v>0</v>
      </c>
      <c r="AO28">
        <f t="shared" si="9"/>
        <v>0</v>
      </c>
      <c r="AP28">
        <f t="shared" si="9"/>
        <v>-1.7510757542345214</v>
      </c>
      <c r="AQ28">
        <f t="shared" si="9"/>
        <v>-429.32716358282181</v>
      </c>
      <c r="AR28">
        <f t="shared" si="9"/>
        <v>-431.07823933705635</v>
      </c>
      <c r="AS28">
        <f t="shared" si="9"/>
        <v>31.648674911676707</v>
      </c>
      <c r="AT28">
        <f t="shared" si="9"/>
        <v>16.569345979782071</v>
      </c>
      <c r="AU28">
        <f t="shared" si="9"/>
        <v>-382.86021844559758</v>
      </c>
      <c r="AW28">
        <v>25</v>
      </c>
      <c r="AX28">
        <f>IF(Z28&gt;0, (R28*SUMPRODUCT(K28:$K$98, X28:$X$98)-K28*$AZ$3)/Z28, 0)</f>
        <v>2927.5756225960431</v>
      </c>
    </row>
    <row r="29" spans="5:50" x14ac:dyDescent="0.25">
      <c r="E29">
        <v>2029</v>
      </c>
      <c r="F29" s="5">
        <v>3.5571999999999999E-2</v>
      </c>
      <c r="G29" s="5"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0.13434631307489028</v>
      </c>
      <c r="L29" s="2">
        <v>26</v>
      </c>
      <c r="M29" s="6">
        <v>6.3388860000000005E-2</v>
      </c>
      <c r="Q29" s="4">
        <f t="shared" si="21"/>
        <v>25</v>
      </c>
      <c r="R29">
        <f t="shared" si="0"/>
        <v>100000</v>
      </c>
      <c r="S29">
        <f t="shared" si="1"/>
        <v>2687.2739134558924</v>
      </c>
      <c r="U29">
        <f t="shared" si="13"/>
        <v>6.3388860000000005E-2</v>
      </c>
      <c r="V29">
        <f t="shared" si="14"/>
        <v>0.01</v>
      </c>
      <c r="W29">
        <f t="shared" si="15"/>
        <v>0.46550157099754946</v>
      </c>
      <c r="X29">
        <f t="shared" si="16"/>
        <v>2.9507613913743725E-2</v>
      </c>
      <c r="Y29">
        <f t="shared" si="17"/>
        <v>4.6550157099754944E-3</v>
      </c>
      <c r="Z29">
        <f t="shared" si="18"/>
        <v>0.43133894137383022</v>
      </c>
      <c r="AB29">
        <f t="shared" si="19"/>
        <v>1362.7910515325871</v>
      </c>
      <c r="AC29">
        <f t="shared" si="2"/>
        <v>1159.1258850115744</v>
      </c>
      <c r="AE29">
        <f t="shared" si="3"/>
        <v>0</v>
      </c>
      <c r="AF29">
        <f t="shared" si="4"/>
        <v>0</v>
      </c>
      <c r="AG29">
        <f t="shared" si="4"/>
        <v>-10.783473534345756</v>
      </c>
      <c r="AH29">
        <f t="shared" si="5"/>
        <v>-2950.7613913743726</v>
      </c>
      <c r="AI29">
        <f t="shared" si="6"/>
        <v>-2961.5448649087184</v>
      </c>
      <c r="AJ29">
        <f t="shared" si="7"/>
        <v>203.66516652101268</v>
      </c>
      <c r="AK29">
        <f t="shared" si="22"/>
        <v>95.395373607281101</v>
      </c>
      <c r="AL29">
        <f t="shared" si="8"/>
        <v>-2662.4843247804242</v>
      </c>
      <c r="AN29">
        <f t="shared" si="9"/>
        <v>0</v>
      </c>
      <c r="AO29">
        <f t="shared" si="9"/>
        <v>0</v>
      </c>
      <c r="AP29">
        <f t="shared" si="9"/>
        <v>-1.4487199114800087</v>
      </c>
      <c r="AQ29">
        <f t="shared" si="9"/>
        <v>-396.4239136948803</v>
      </c>
      <c r="AR29">
        <f t="shared" si="9"/>
        <v>-397.87263360636035</v>
      </c>
      <c r="AS29">
        <f t="shared" si="9"/>
        <v>27.361664223881633</v>
      </c>
      <c r="AT29">
        <f t="shared" si="9"/>
        <v>12.816016728539912</v>
      </c>
      <c r="AU29">
        <f t="shared" si="9"/>
        <v>-357.69495265393874</v>
      </c>
      <c r="AW29">
        <v>26</v>
      </c>
      <c r="AX29">
        <f>IF(Z29&gt;0, (R29*SUMPRODUCT(K29:$K$98, X29:$X$98)-K29*$AZ$3)/Z29, 0)</f>
        <v>2687.2739134558924</v>
      </c>
    </row>
    <row r="30" spans="5:50" x14ac:dyDescent="0.25">
      <c r="E30">
        <v>2030</v>
      </c>
      <c r="F30" s="5">
        <v>3.5571999999999999E-2</v>
      </c>
      <c r="G30" s="5"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0.11995206524543775</v>
      </c>
      <c r="L30" s="2">
        <v>27</v>
      </c>
      <c r="M30" s="6">
        <v>7.0498397000000004E-2</v>
      </c>
      <c r="Q30" s="4">
        <f t="shared" si="21"/>
        <v>25</v>
      </c>
      <c r="R30">
        <f t="shared" si="0"/>
        <v>100000</v>
      </c>
      <c r="S30">
        <f t="shared" si="1"/>
        <v>2431.0260697570675</v>
      </c>
      <c r="U30">
        <f t="shared" si="13"/>
        <v>7.0498397000000004E-2</v>
      </c>
      <c r="V30">
        <f t="shared" si="14"/>
        <v>0.01</v>
      </c>
      <c r="W30">
        <f t="shared" si="15"/>
        <v>0.43133894137383022</v>
      </c>
      <c r="X30">
        <f t="shared" si="16"/>
        <v>3.0408703930532011E-2</v>
      </c>
      <c r="Y30">
        <f t="shared" si="17"/>
        <v>4.3133894137383022E-3</v>
      </c>
      <c r="Z30">
        <f t="shared" si="18"/>
        <v>0.39661684802955988</v>
      </c>
      <c r="AB30">
        <f t="shared" si="19"/>
        <v>1159.1258850115744</v>
      </c>
      <c r="AC30">
        <f t="shared" si="2"/>
        <v>964.18589726473704</v>
      </c>
      <c r="AE30">
        <f t="shared" si="3"/>
        <v>0</v>
      </c>
      <c r="AF30">
        <f t="shared" si="4"/>
        <v>0</v>
      </c>
      <c r="AG30">
        <f t="shared" si="4"/>
        <v>-9.9154212007389972</v>
      </c>
      <c r="AH30">
        <f t="shared" si="5"/>
        <v>-3040.870393053201</v>
      </c>
      <c r="AI30">
        <f t="shared" si="6"/>
        <v>-3050.7858142539399</v>
      </c>
      <c r="AJ30">
        <f t="shared" si="7"/>
        <v>194.93998774683735</v>
      </c>
      <c r="AK30">
        <f t="shared" si="22"/>
        <v>81.138811950810208</v>
      </c>
      <c r="AL30">
        <f t="shared" si="8"/>
        <v>-2774.7070145562925</v>
      </c>
      <c r="AN30">
        <f t="shared" si="9"/>
        <v>0</v>
      </c>
      <c r="AO30">
        <f t="shared" si="9"/>
        <v>0</v>
      </c>
      <c r="AP30">
        <f t="shared" si="9"/>
        <v>-1.189375250807041</v>
      </c>
      <c r="AQ30">
        <f t="shared" si="9"/>
        <v>-364.75868379043749</v>
      </c>
      <c r="AR30">
        <f t="shared" si="9"/>
        <v>-365.94805904124451</v>
      </c>
      <c r="AS30">
        <f t="shared" si="9"/>
        <v>23.383454129153471</v>
      </c>
      <c r="AT30">
        <f t="shared" si="9"/>
        <v>9.7327680650608901</v>
      </c>
      <c r="AU30">
        <f t="shared" si="9"/>
        <v>-332.83183684703022</v>
      </c>
      <c r="AW30">
        <v>27</v>
      </c>
      <c r="AX30">
        <f>IF(Z30&gt;0, (R30*SUMPRODUCT(K30:$K$98, X30:$X$98)-K30*$AZ$3)/Z30, 0)</f>
        <v>2431.0260697570675</v>
      </c>
    </row>
    <row r="31" spans="5:50" x14ac:dyDescent="0.25">
      <c r="E31">
        <v>2031</v>
      </c>
      <c r="F31" s="5">
        <v>3.5571999999999999E-2</v>
      </c>
      <c r="G31" s="5"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0.10710005825485512</v>
      </c>
      <c r="L31" s="2">
        <v>28</v>
      </c>
      <c r="M31" s="6">
        <v>7.8701599999999997E-2</v>
      </c>
      <c r="Q31" s="4">
        <f t="shared" si="21"/>
        <v>25</v>
      </c>
      <c r="R31">
        <f t="shared" si="0"/>
        <v>100000</v>
      </c>
      <c r="S31">
        <f t="shared" si="1"/>
        <v>2156.1851370098602</v>
      </c>
      <c r="U31">
        <f t="shared" si="13"/>
        <v>7.8701599999999997E-2</v>
      </c>
      <c r="V31">
        <f t="shared" si="14"/>
        <v>0.01</v>
      </c>
      <c r="W31">
        <f t="shared" si="15"/>
        <v>0.39661684802955988</v>
      </c>
      <c r="X31">
        <f t="shared" si="16"/>
        <v>3.1214380526883207E-2</v>
      </c>
      <c r="Y31">
        <f t="shared" si="17"/>
        <v>3.9661684802955992E-3</v>
      </c>
      <c r="Z31">
        <f t="shared" si="18"/>
        <v>0.36143629902238111</v>
      </c>
      <c r="AB31">
        <f t="shared" si="19"/>
        <v>964.18589726473704</v>
      </c>
      <c r="AC31">
        <f t="shared" si="2"/>
        <v>779.32357592790959</v>
      </c>
      <c r="AE31">
        <f t="shared" si="3"/>
        <v>0</v>
      </c>
      <c r="AF31">
        <f t="shared" si="4"/>
        <v>0</v>
      </c>
      <c r="AG31">
        <f t="shared" si="4"/>
        <v>-9.0359074755595277</v>
      </c>
      <c r="AH31">
        <f t="shared" si="5"/>
        <v>-3121.4380526883206</v>
      </c>
      <c r="AI31">
        <f t="shared" si="6"/>
        <v>-3130.4739601638803</v>
      </c>
      <c r="AJ31">
        <f t="shared" si="7"/>
        <v>184.86232133682745</v>
      </c>
      <c r="AK31">
        <f t="shared" si="22"/>
        <v>67.493012808531603</v>
      </c>
      <c r="AL31">
        <f t="shared" si="8"/>
        <v>-2878.1186260185214</v>
      </c>
      <c r="AN31">
        <f t="shared" si="9"/>
        <v>0</v>
      </c>
      <c r="AO31">
        <f t="shared" si="9"/>
        <v>0</v>
      </c>
      <c r="AP31">
        <f t="shared" si="9"/>
        <v>-0.96774621701790631</v>
      </c>
      <c r="AQ31">
        <f t="shared" si="9"/>
        <v>-334.30619728184064</v>
      </c>
      <c r="AR31">
        <f t="shared" si="9"/>
        <v>-335.27394349885861</v>
      </c>
      <c r="AS31">
        <f t="shared" si="9"/>
        <v>19.798765384301966</v>
      </c>
      <c r="AT31">
        <f t="shared" si="9"/>
        <v>7.2285056035894177</v>
      </c>
      <c r="AU31">
        <f t="shared" si="9"/>
        <v>-308.24667251096724</v>
      </c>
      <c r="AW31">
        <v>28</v>
      </c>
      <c r="AX31">
        <f>IF(Z31&gt;0, (R31*SUMPRODUCT(K31:$K$98, X31:$X$98)-K31*$AZ$3)/Z31, 0)</f>
        <v>2156.1851370098602</v>
      </c>
    </row>
    <row r="32" spans="5:50" x14ac:dyDescent="0.25">
      <c r="E32">
        <v>2032</v>
      </c>
      <c r="F32" s="5">
        <v>3.5571999999999999E-2</v>
      </c>
      <c r="G32" s="5"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9.562505201326349E-2</v>
      </c>
      <c r="L32" s="2">
        <v>29</v>
      </c>
      <c r="M32" s="6">
        <v>8.8159118999999994E-2</v>
      </c>
      <c r="Q32" s="4">
        <f t="shared" si="21"/>
        <v>25</v>
      </c>
      <c r="R32">
        <f t="shared" si="0"/>
        <v>100000</v>
      </c>
      <c r="S32">
        <f t="shared" si="1"/>
        <v>1858.0279498345453</v>
      </c>
      <c r="U32">
        <f t="shared" si="13"/>
        <v>8.8159118999999994E-2</v>
      </c>
      <c r="V32">
        <f t="shared" si="14"/>
        <v>0.01</v>
      </c>
      <c r="W32">
        <f t="shared" si="15"/>
        <v>0.36143629902238111</v>
      </c>
      <c r="X32">
        <f t="shared" si="16"/>
        <v>3.1863905696433679E-2</v>
      </c>
      <c r="Y32">
        <f t="shared" si="17"/>
        <v>3.6143629902238112E-3</v>
      </c>
      <c r="Z32">
        <f t="shared" si="18"/>
        <v>0.32595803033572363</v>
      </c>
      <c r="AB32">
        <f t="shared" si="19"/>
        <v>779.32357592790959</v>
      </c>
      <c r="AC32">
        <f t="shared" si="2"/>
        <v>605.63913083679108</v>
      </c>
      <c r="AE32">
        <f t="shared" si="3"/>
        <v>0</v>
      </c>
      <c r="AF32">
        <f t="shared" si="4"/>
        <v>0</v>
      </c>
      <c r="AG32">
        <f t="shared" si="4"/>
        <v>-8.1489507583930898</v>
      </c>
      <c r="AH32">
        <f t="shared" si="5"/>
        <v>-3186.3905696433681</v>
      </c>
      <c r="AI32">
        <f t="shared" si="6"/>
        <v>-3194.5395204017614</v>
      </c>
      <c r="AJ32">
        <f t="shared" si="7"/>
        <v>173.6844450911185</v>
      </c>
      <c r="AK32">
        <f t="shared" si="22"/>
        <v>54.552650314953674</v>
      </c>
      <c r="AL32">
        <f t="shared" si="8"/>
        <v>-2966.3024249956893</v>
      </c>
      <c r="AN32">
        <f t="shared" si="9"/>
        <v>0</v>
      </c>
      <c r="AO32">
        <f t="shared" si="9"/>
        <v>0</v>
      </c>
      <c r="AP32">
        <f t="shared" si="9"/>
        <v>-0.77924384012486214</v>
      </c>
      <c r="AQ32">
        <f t="shared" si="9"/>
        <v>-304.69876395671935</v>
      </c>
      <c r="AR32">
        <f t="shared" si="9"/>
        <v>-305.47800779684422</v>
      </c>
      <c r="AS32">
        <f t="shared" si="9"/>
        <v>16.608584095733015</v>
      </c>
      <c r="AT32">
        <f t="shared" si="9"/>
        <v>5.2166000238288195</v>
      </c>
      <c r="AU32">
        <f t="shared" si="9"/>
        <v>-283.65282367728241</v>
      </c>
      <c r="AW32">
        <v>29</v>
      </c>
      <c r="AX32">
        <f>IF(Z32&gt;0, (R32*SUMPRODUCT(K32:$K$98, X32:$X$98)-K32*$AZ$3)/Z32, 0)</f>
        <v>1858.0279498345453</v>
      </c>
    </row>
    <row r="33" spans="5:50" x14ac:dyDescent="0.25">
      <c r="E33">
        <v>2033</v>
      </c>
      <c r="F33" s="5">
        <v>3.5571999999999999E-2</v>
      </c>
      <c r="G33" s="5"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8.5379510726128108E-2</v>
      </c>
      <c r="L33" s="2">
        <v>30</v>
      </c>
      <c r="M33" s="6">
        <v>9.9426106E-2</v>
      </c>
      <c r="Q33" s="4">
        <f t="shared" si="21"/>
        <v>25</v>
      </c>
      <c r="R33">
        <f t="shared" si="0"/>
        <v>100000</v>
      </c>
      <c r="S33">
        <f t="shared" si="1"/>
        <v>1530.7212991270201</v>
      </c>
      <c r="U33">
        <f t="shared" si="13"/>
        <v>9.9426106E-2</v>
      </c>
      <c r="V33">
        <f t="shared" si="14"/>
        <v>0.01</v>
      </c>
      <c r="W33">
        <f t="shared" si="15"/>
        <v>0.32595803033572363</v>
      </c>
      <c r="X33">
        <f t="shared" si="16"/>
        <v>3.2408737675710876E-2</v>
      </c>
      <c r="Y33">
        <f t="shared" si="17"/>
        <v>3.2595803033572362E-3</v>
      </c>
      <c r="Z33">
        <f t="shared" si="18"/>
        <v>0.29028971235665552</v>
      </c>
      <c r="AB33">
        <f t="shared" si="19"/>
        <v>605.63913083679108</v>
      </c>
      <c r="AC33">
        <f t="shared" si="2"/>
        <v>444.35264562178872</v>
      </c>
      <c r="AE33">
        <f t="shared" si="3"/>
        <v>0</v>
      </c>
      <c r="AF33">
        <f t="shared" si="4"/>
        <v>0</v>
      </c>
      <c r="AG33">
        <f t="shared" si="4"/>
        <v>-7.2572428089163878</v>
      </c>
      <c r="AH33">
        <f t="shared" si="5"/>
        <v>-3240.8737675710877</v>
      </c>
      <c r="AI33">
        <f t="shared" si="6"/>
        <v>-3248.1310103800042</v>
      </c>
      <c r="AJ33">
        <f t="shared" si="7"/>
        <v>161.28648521500236</v>
      </c>
      <c r="AK33">
        <f t="shared" si="22"/>
        <v>42.394739158575376</v>
      </c>
      <c r="AL33">
        <f t="shared" si="8"/>
        <v>-3044.4497860064266</v>
      </c>
      <c r="AN33">
        <f t="shared" si="9"/>
        <v>0</v>
      </c>
      <c r="AO33">
        <f t="shared" si="9"/>
        <v>0</v>
      </c>
      <c r="AP33">
        <f t="shared" si="9"/>
        <v>-0.61961984024599281</v>
      </c>
      <c r="AQ33">
        <f t="shared" si="9"/>
        <v>-276.70421660036288</v>
      </c>
      <c r="AR33">
        <f t="shared" si="9"/>
        <v>-277.32383644060889</v>
      </c>
      <c r="AS33">
        <f t="shared" si="9"/>
        <v>13.770561194393796</v>
      </c>
      <c r="AT33">
        <f t="shared" si="9"/>
        <v>3.6196420867209897</v>
      </c>
      <c r="AU33">
        <f t="shared" si="9"/>
        <v>-259.93363315949415</v>
      </c>
      <c r="AW33">
        <v>30</v>
      </c>
      <c r="AX33">
        <f>IF(Z33&gt;0, (R33*SUMPRODUCT(K33:$K$98, X33:$X$98)-K33*$AZ$3)/Z33, 0)</f>
        <v>1530.7212991270201</v>
      </c>
    </row>
    <row r="34" spans="5:50" x14ac:dyDescent="0.25">
      <c r="E34">
        <v>2034</v>
      </c>
      <c r="F34" s="5">
        <v>3.5571999999999999E-2</v>
      </c>
      <c r="G34" s="5"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7.6231706005471522E-2</v>
      </c>
      <c r="L34" s="2">
        <v>31</v>
      </c>
      <c r="M34" s="6">
        <v>0.112419382</v>
      </c>
      <c r="Q34" s="4">
        <f t="shared" si="21"/>
        <v>25</v>
      </c>
      <c r="R34">
        <f t="shared" si="0"/>
        <v>100000</v>
      </c>
      <c r="S34">
        <f t="shared" si="1"/>
        <v>1160.7146590667332</v>
      </c>
      <c r="U34">
        <f t="shared" si="13"/>
        <v>0.112419382</v>
      </c>
      <c r="V34">
        <f t="shared" si="14"/>
        <v>0.01</v>
      </c>
      <c r="W34">
        <f t="shared" si="15"/>
        <v>0.29028971235665552</v>
      </c>
      <c r="X34">
        <f t="shared" si="16"/>
        <v>3.2634190064092974E-2</v>
      </c>
      <c r="Y34">
        <f t="shared" si="17"/>
        <v>2.9028971235665552E-3</v>
      </c>
      <c r="Z34">
        <f t="shared" si="18"/>
        <v>0.25475262516899599</v>
      </c>
      <c r="AB34">
        <f t="shared" si="19"/>
        <v>444.35264562178872</v>
      </c>
      <c r="AC34">
        <f t="shared" si="2"/>
        <v>295.69510646938647</v>
      </c>
      <c r="AE34">
        <f t="shared" si="3"/>
        <v>0</v>
      </c>
      <c r="AF34">
        <f t="shared" si="4"/>
        <v>0</v>
      </c>
      <c r="AG34">
        <f t="shared" si="4"/>
        <v>-6.3688156292248994</v>
      </c>
      <c r="AH34">
        <f t="shared" si="5"/>
        <v>-3263.4190064092973</v>
      </c>
      <c r="AI34">
        <f t="shared" si="6"/>
        <v>-3269.7878220385223</v>
      </c>
      <c r="AJ34">
        <f t="shared" si="7"/>
        <v>148.65753915240225</v>
      </c>
      <c r="AK34">
        <f t="shared" si="22"/>
        <v>31.104685193525214</v>
      </c>
      <c r="AL34">
        <f t="shared" si="8"/>
        <v>-3090.0255976925946</v>
      </c>
      <c r="AN34">
        <f t="shared" si="9"/>
        <v>0</v>
      </c>
      <c r="AO34">
        <f t="shared" si="9"/>
        <v>0</v>
      </c>
      <c r="AP34">
        <f t="shared" si="9"/>
        <v>-0.48550568065012467</v>
      </c>
      <c r="AQ34">
        <f t="shared" si="9"/>
        <v>-248.77599826926152</v>
      </c>
      <c r="AR34">
        <f t="shared" si="9"/>
        <v>-249.26150394991168</v>
      </c>
      <c r="AS34">
        <f t="shared" si="9"/>
        <v>11.332417820162801</v>
      </c>
      <c r="AT34">
        <f t="shared" si="9"/>
        <v>2.3711632170655572</v>
      </c>
      <c r="AU34">
        <f t="shared" ref="AU34:AU79" si="23">AL34*$K34</f>
        <v>-235.5579229126833</v>
      </c>
      <c r="AW34">
        <v>31</v>
      </c>
      <c r="AX34">
        <f>IF(Z34&gt;0, (R34*SUMPRODUCT(K34:$K$98, X34:$X$98)-K34*$AZ$3)/Z34, 0)</f>
        <v>1160.7146590667332</v>
      </c>
    </row>
    <row r="35" spans="5:50" x14ac:dyDescent="0.25">
      <c r="E35">
        <v>2035</v>
      </c>
      <c r="F35" s="5">
        <v>3.5571999999999999E-2</v>
      </c>
      <c r="G35" s="5"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6.8064023219171002E-2</v>
      </c>
      <c r="L35" s="2">
        <v>32</v>
      </c>
      <c r="M35" s="6">
        <v>0.12734142500000001</v>
      </c>
      <c r="Q35" s="4">
        <f t="shared" si="21"/>
        <v>25</v>
      </c>
      <c r="R35">
        <f t="shared" si="0"/>
        <v>100000</v>
      </c>
      <c r="S35">
        <f t="shared" si="1"/>
        <v>733.7239268403855</v>
      </c>
      <c r="U35">
        <f t="shared" si="13"/>
        <v>0.12734142500000001</v>
      </c>
      <c r="V35">
        <f t="shared" si="14"/>
        <v>0.01</v>
      </c>
      <c r="W35">
        <f t="shared" si="15"/>
        <v>0.25475262516899599</v>
      </c>
      <c r="X35">
        <f t="shared" si="16"/>
        <v>3.2440562311510816E-2</v>
      </c>
      <c r="Y35">
        <f t="shared" si="17"/>
        <v>2.5475262516899602E-3</v>
      </c>
      <c r="Z35">
        <f t="shared" si="18"/>
        <v>0.2197645366057952</v>
      </c>
      <c r="AB35">
        <f t="shared" si="19"/>
        <v>295.69510646938647</v>
      </c>
      <c r="AC35">
        <f t="shared" si="2"/>
        <v>161.2464987786617</v>
      </c>
      <c r="AE35">
        <f t="shared" si="3"/>
        <v>0</v>
      </c>
      <c r="AF35">
        <f t="shared" ref="AF35:AG66" si="24">-$Z35*P35</f>
        <v>0</v>
      </c>
      <c r="AG35">
        <f t="shared" si="24"/>
        <v>-5.4941134151448798</v>
      </c>
      <c r="AH35">
        <f t="shared" si="5"/>
        <v>-3244.0562311510816</v>
      </c>
      <c r="AI35">
        <f t="shared" ref="AI35:AI66" si="25">SUM(AE35:AH35)</f>
        <v>-3249.5503445662266</v>
      </c>
      <c r="AJ35">
        <f t="shared" si="7"/>
        <v>134.44860769072477</v>
      </c>
      <c r="AK35">
        <f t="shared" si="22"/>
        <v>20.698657452857056</v>
      </c>
      <c r="AL35">
        <f t="shared" si="8"/>
        <v>-3094.4030794226451</v>
      </c>
      <c r="AN35">
        <f t="shared" ref="AN35:AT66" si="26">AE35*$K35</f>
        <v>0</v>
      </c>
      <c r="AO35">
        <f t="shared" si="26"/>
        <v>0</v>
      </c>
      <c r="AP35">
        <f t="shared" si="26"/>
        <v>-0.37395146305717997</v>
      </c>
      <c r="AQ35">
        <f t="shared" si="26"/>
        <v>-220.80351864136358</v>
      </c>
      <c r="AR35">
        <f t="shared" si="26"/>
        <v>-221.17747010442079</v>
      </c>
      <c r="AS35">
        <f t="shared" si="26"/>
        <v>9.1511131556467031</v>
      </c>
      <c r="AT35">
        <f t="shared" si="26"/>
        <v>1.4088339014769296</v>
      </c>
      <c r="AU35">
        <f t="shared" si="23"/>
        <v>-210.61752304729717</v>
      </c>
      <c r="AW35">
        <v>32</v>
      </c>
      <c r="AX35">
        <f>IF(Z35&gt;0, (R35*SUMPRODUCT(K35:$K$98, X35:$X$98)-K35*$AZ$3)/Z35, 0)</f>
        <v>733.7239268403855</v>
      </c>
    </row>
    <row r="36" spans="5:50" x14ac:dyDescent="0.25">
      <c r="E36">
        <v>2036</v>
      </c>
      <c r="F36" s="5">
        <v>3.5571999999999999E-2</v>
      </c>
      <c r="G36" s="5"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6.0771449302831244E-2</v>
      </c>
      <c r="L36" s="2">
        <v>33</v>
      </c>
      <c r="M36" s="6">
        <v>0.14457818</v>
      </c>
      <c r="Q36" s="4">
        <f t="shared" si="21"/>
        <v>25</v>
      </c>
      <c r="R36">
        <f t="shared" si="0"/>
        <v>100000</v>
      </c>
      <c r="S36">
        <f t="shared" si="1"/>
        <v>228.86136366221575</v>
      </c>
      <c r="U36">
        <f t="shared" si="13"/>
        <v>0.14457818</v>
      </c>
      <c r="V36">
        <f t="shared" si="14"/>
        <v>0.01</v>
      </c>
      <c r="W36">
        <f t="shared" si="15"/>
        <v>0.2197645366057952</v>
      </c>
      <c r="X36">
        <f t="shared" si="16"/>
        <v>3.177315673100925E-2</v>
      </c>
      <c r="Y36">
        <f t="shared" si="17"/>
        <v>2.197645366057952E-3</v>
      </c>
      <c r="Z36">
        <f t="shared" si="18"/>
        <v>0.18579373450872799</v>
      </c>
      <c r="AB36">
        <f t="shared" si="19"/>
        <v>161.2464987786617</v>
      </c>
      <c r="AC36">
        <f t="shared" si="2"/>
        <v>42.521007439563164</v>
      </c>
      <c r="AE36">
        <f t="shared" si="3"/>
        <v>0</v>
      </c>
      <c r="AF36">
        <f t="shared" si="24"/>
        <v>0</v>
      </c>
      <c r="AG36">
        <f t="shared" si="24"/>
        <v>-4.6448433627182002</v>
      </c>
      <c r="AH36">
        <f t="shared" si="5"/>
        <v>-3177.3156731009249</v>
      </c>
      <c r="AI36">
        <f t="shared" si="25"/>
        <v>-3181.9605164636432</v>
      </c>
      <c r="AJ36">
        <f t="shared" si="7"/>
        <v>118.72549133909854</v>
      </c>
      <c r="AK36">
        <f t="shared" si="22"/>
        <v>11.28725491450632</v>
      </c>
      <c r="AL36">
        <f t="shared" si="8"/>
        <v>-3051.9477702100385</v>
      </c>
      <c r="AN36">
        <f t="shared" si="26"/>
        <v>0</v>
      </c>
      <c r="AO36">
        <f t="shared" si="26"/>
        <v>0</v>
      </c>
      <c r="AP36">
        <f t="shared" si="26"/>
        <v>-0.28227386293702128</v>
      </c>
      <c r="AQ36">
        <f t="shared" si="26"/>
        <v>-193.09007834694398</v>
      </c>
      <c r="AR36">
        <f t="shared" si="26"/>
        <v>-193.37235220988103</v>
      </c>
      <c r="AS36">
        <f t="shared" si="26"/>
        <v>7.2151201778677567</v>
      </c>
      <c r="AT36">
        <f t="shared" si="26"/>
        <v>0.68594283980505366</v>
      </c>
      <c r="AU36">
        <f t="shared" si="23"/>
        <v>-185.47128919220822</v>
      </c>
      <c r="AW36">
        <v>33</v>
      </c>
      <c r="AX36">
        <f>IF(Z36&gt;0, (R36*SUMPRODUCT(K36:$K$98, X36:$X$98)-K36*$AZ$3)/Z36, 0)</f>
        <v>228.86136366221575</v>
      </c>
    </row>
    <row r="37" spans="5:50" x14ac:dyDescent="0.25">
      <c r="E37">
        <v>2037</v>
      </c>
      <c r="F37" s="5">
        <v>3.5571999999999999E-2</v>
      </c>
      <c r="G37" s="5"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5.4260222591813609E-2</v>
      </c>
      <c r="L37" s="2">
        <v>34</v>
      </c>
      <c r="M37" s="6">
        <v>0.16385111999999999</v>
      </c>
      <c r="Q37" s="4">
        <f t="shared" si="21"/>
        <v>25</v>
      </c>
      <c r="R37">
        <f t="shared" si="0"/>
        <v>100000</v>
      </c>
      <c r="S37">
        <f t="shared" si="1"/>
        <v>-387.16986766092759</v>
      </c>
      <c r="U37">
        <f t="shared" si="13"/>
        <v>0.16385111999999999</v>
      </c>
      <c r="V37">
        <f t="shared" si="14"/>
        <v>0.01</v>
      </c>
      <c r="W37">
        <f t="shared" si="15"/>
        <v>0.18579373450872799</v>
      </c>
      <c r="X37">
        <f t="shared" si="16"/>
        <v>3.044251148823773E-2</v>
      </c>
      <c r="Y37">
        <f t="shared" si="17"/>
        <v>1.85793734508728E-3</v>
      </c>
      <c r="Z37">
        <f t="shared" si="18"/>
        <v>0.15349328567540299</v>
      </c>
      <c r="AB37">
        <f t="shared" si="19"/>
        <v>42.521007439563164</v>
      </c>
      <c r="AC37">
        <f t="shared" si="2"/>
        <v>-59.427975101786728</v>
      </c>
      <c r="AE37">
        <f t="shared" si="3"/>
        <v>0</v>
      </c>
      <c r="AF37">
        <f t="shared" si="24"/>
        <v>0</v>
      </c>
      <c r="AG37">
        <f t="shared" si="24"/>
        <v>-3.8373321418850748</v>
      </c>
      <c r="AH37">
        <f t="shared" si="5"/>
        <v>-3044.2511488237728</v>
      </c>
      <c r="AI37">
        <f t="shared" si="25"/>
        <v>-3048.0884809656577</v>
      </c>
      <c r="AJ37">
        <f t="shared" si="7"/>
        <v>101.94898254134989</v>
      </c>
      <c r="AK37">
        <f t="shared" si="22"/>
        <v>2.9764705207694218</v>
      </c>
      <c r="AL37">
        <f t="shared" si="8"/>
        <v>-2943.1630279035385</v>
      </c>
      <c r="AN37">
        <f t="shared" si="26"/>
        <v>0</v>
      </c>
      <c r="AO37">
        <f t="shared" si="26"/>
        <v>0</v>
      </c>
      <c r="AP37">
        <f t="shared" si="26"/>
        <v>-0.20821449617740503</v>
      </c>
      <c r="AQ37">
        <f t="shared" si="26"/>
        <v>-165.18174496056221</v>
      </c>
      <c r="AR37">
        <f t="shared" si="26"/>
        <v>-165.3899594567396</v>
      </c>
      <c r="AS37">
        <f t="shared" si="26"/>
        <v>5.5317744857025648</v>
      </c>
      <c r="AT37">
        <f t="shared" si="26"/>
        <v>0.16150395299492021</v>
      </c>
      <c r="AU37">
        <f t="shared" si="23"/>
        <v>-159.69668101804211</v>
      </c>
      <c r="AW37">
        <v>34</v>
      </c>
      <c r="AX37">
        <f>IF(Z37&gt;0, (R37*SUMPRODUCT(K37:$K$98, X37:$X$98)-K37*$AZ$3)/Z37, 0)</f>
        <v>-387.16986766092759</v>
      </c>
    </row>
    <row r="38" spans="5:50" x14ac:dyDescent="0.25">
      <c r="E38">
        <v>2038</v>
      </c>
      <c r="F38" s="5">
        <v>3.5571999999999999E-2</v>
      </c>
      <c r="G38" s="5"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4.8446627314119292E-2</v>
      </c>
      <c r="L38" s="2">
        <v>35</v>
      </c>
      <c r="M38" s="6">
        <v>0.185300933</v>
      </c>
      <c r="Q38" s="4">
        <f t="shared" si="21"/>
        <v>25</v>
      </c>
      <c r="R38">
        <f t="shared" si="0"/>
        <v>100000</v>
      </c>
      <c r="S38">
        <f t="shared" si="1"/>
        <v>-1159.6380489337823</v>
      </c>
      <c r="U38">
        <f t="shared" si="13"/>
        <v>0.185300933</v>
      </c>
      <c r="V38">
        <f t="shared" si="14"/>
        <v>0.01</v>
      </c>
      <c r="W38">
        <f t="shared" si="15"/>
        <v>0.15349328567540299</v>
      </c>
      <c r="X38">
        <f t="shared" si="16"/>
        <v>2.844244904488771E-2</v>
      </c>
      <c r="Y38">
        <f t="shared" si="17"/>
        <v>1.5349328567540298E-3</v>
      </c>
      <c r="Z38">
        <f t="shared" si="18"/>
        <v>0.12351590377376125</v>
      </c>
      <c r="AB38">
        <f t="shared" si="19"/>
        <v>-59.427975101786728</v>
      </c>
      <c r="AC38">
        <f t="shared" si="2"/>
        <v>-143.2337416644973</v>
      </c>
      <c r="AE38">
        <f t="shared" si="3"/>
        <v>0</v>
      </c>
      <c r="AF38">
        <f t="shared" si="24"/>
        <v>0</v>
      </c>
      <c r="AG38">
        <f t="shared" si="24"/>
        <v>-3.0878975943440312</v>
      </c>
      <c r="AH38">
        <f t="shared" si="5"/>
        <v>-2844.2449044887708</v>
      </c>
      <c r="AI38">
        <f t="shared" si="25"/>
        <v>-2847.332802083115</v>
      </c>
      <c r="AJ38">
        <f t="shared" si="7"/>
        <v>83.805766562710573</v>
      </c>
      <c r="AK38">
        <f t="shared" si="22"/>
        <v>-4.1599582571250711</v>
      </c>
      <c r="AL38">
        <f t="shared" si="8"/>
        <v>-2767.6869937775296</v>
      </c>
      <c r="AN38">
        <f t="shared" si="26"/>
        <v>0</v>
      </c>
      <c r="AO38">
        <f t="shared" si="26"/>
        <v>0</v>
      </c>
      <c r="AP38">
        <f t="shared" si="26"/>
        <v>-0.14959822393735078</v>
      </c>
      <c r="AQ38">
        <f t="shared" si="26"/>
        <v>-137.79407287785031</v>
      </c>
      <c r="AR38">
        <f t="shared" si="26"/>
        <v>-137.94367110178766</v>
      </c>
      <c r="AS38">
        <f t="shared" si="26"/>
        <v>4.0601067394377193</v>
      </c>
      <c r="AT38">
        <f t="shared" si="26"/>
        <v>-0.20153594732523156</v>
      </c>
      <c r="AU38">
        <f t="shared" si="23"/>
        <v>-134.08510030967517</v>
      </c>
      <c r="AW38">
        <v>35</v>
      </c>
      <c r="AX38">
        <f>IF(Z38&gt;0, (R38*SUMPRODUCT(K38:$K$98, X38:$X$98)-K38*$AZ$3)/Z38, 0)</f>
        <v>-1159.6380489337823</v>
      </c>
    </row>
    <row r="39" spans="5:50" x14ac:dyDescent="0.25">
      <c r="E39">
        <v>2039</v>
      </c>
      <c r="F39" s="5">
        <v>3.5571999999999999E-2</v>
      </c>
      <c r="G39" s="5"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4.3255917244749365E-2</v>
      </c>
      <c r="L39" s="2">
        <v>36</v>
      </c>
      <c r="M39" s="6">
        <v>0.20871278500000001</v>
      </c>
      <c r="Q39" s="4">
        <f t="shared" si="21"/>
        <v>25</v>
      </c>
      <c r="R39">
        <f t="shared" si="0"/>
        <v>100000</v>
      </c>
      <c r="S39">
        <f t="shared" si="1"/>
        <v>-2159.2505248644293</v>
      </c>
      <c r="U39">
        <f t="shared" si="13"/>
        <v>0.20871278500000001</v>
      </c>
      <c r="V39">
        <f t="shared" si="14"/>
        <v>0.01</v>
      </c>
      <c r="W39">
        <f t="shared" si="15"/>
        <v>0.12351590377376125</v>
      </c>
      <c r="X39">
        <f t="shared" si="16"/>
        <v>2.5779348268413722E-2</v>
      </c>
      <c r="Y39">
        <f t="shared" si="17"/>
        <v>1.2351590377376125E-3</v>
      </c>
      <c r="Z39">
        <f t="shared" si="18"/>
        <v>9.6501396467609898E-2</v>
      </c>
      <c r="AB39">
        <f t="shared" si="19"/>
        <v>-143.2337416644973</v>
      </c>
      <c r="AC39">
        <f t="shared" si="2"/>
        <v>-208.37069097283705</v>
      </c>
      <c r="AE39">
        <f t="shared" si="3"/>
        <v>0</v>
      </c>
      <c r="AF39">
        <f t="shared" si="24"/>
        <v>0</v>
      </c>
      <c r="AG39">
        <f t="shared" si="24"/>
        <v>-2.4125349116902473</v>
      </c>
      <c r="AH39">
        <f t="shared" si="5"/>
        <v>-2577.9348268413723</v>
      </c>
      <c r="AI39">
        <f t="shared" si="25"/>
        <v>-2580.3473617530626</v>
      </c>
      <c r="AJ39">
        <f t="shared" si="7"/>
        <v>65.136949308339751</v>
      </c>
      <c r="AK39">
        <f t="shared" si="22"/>
        <v>-10.026361916514812</v>
      </c>
      <c r="AL39">
        <f t="shared" si="8"/>
        <v>-2525.2367743612376</v>
      </c>
      <c r="AN39">
        <f t="shared" si="26"/>
        <v>0</v>
      </c>
      <c r="AO39">
        <f t="shared" si="26"/>
        <v>0</v>
      </c>
      <c r="AP39">
        <f t="shared" si="26"/>
        <v>-0.10435641049014205</v>
      </c>
      <c r="AQ39">
        <f t="shared" si="26"/>
        <v>-111.51093553220768</v>
      </c>
      <c r="AR39">
        <f t="shared" si="26"/>
        <v>-111.61529194269782</v>
      </c>
      <c r="AS39">
        <f t="shared" si="26"/>
        <v>2.8175584888569785</v>
      </c>
      <c r="AT39">
        <f t="shared" si="26"/>
        <v>-0.43369948132667135</v>
      </c>
      <c r="AU39">
        <f t="shared" si="23"/>
        <v>-109.23143293516752</v>
      </c>
      <c r="AW39">
        <v>36</v>
      </c>
      <c r="AX39">
        <f>IF(Z39&gt;0, (R39*SUMPRODUCT(K39:$K$98, X39:$X$98)-K39*$AZ$3)/Z39, 0)</f>
        <v>-2159.2505248644293</v>
      </c>
    </row>
    <row r="40" spans="5:50" x14ac:dyDescent="0.25">
      <c r="E40">
        <v>2040</v>
      </c>
      <c r="F40" s="5">
        <v>3.5571999999999999E-2</v>
      </c>
      <c r="G40" s="5"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3.8621354682811929E-2</v>
      </c>
      <c r="L40" s="2">
        <v>37</v>
      </c>
      <c r="M40" s="6">
        <v>0.23444695300000001</v>
      </c>
      <c r="Q40" s="4">
        <f t="shared" si="21"/>
        <v>25</v>
      </c>
      <c r="R40">
        <f t="shared" si="0"/>
        <v>100000</v>
      </c>
      <c r="S40">
        <f t="shared" si="1"/>
        <v>-3497.4964349302322</v>
      </c>
      <c r="U40">
        <f t="shared" si="13"/>
        <v>0.23444695300000001</v>
      </c>
      <c r="V40">
        <f t="shared" si="14"/>
        <v>0.01</v>
      </c>
      <c r="W40">
        <f t="shared" si="15"/>
        <v>9.6501396467609898E-2</v>
      </c>
      <c r="X40">
        <f t="shared" si="16"/>
        <v>2.2624458362076105E-2</v>
      </c>
      <c r="Y40">
        <f t="shared" si="17"/>
        <v>9.6501396467609901E-4</v>
      </c>
      <c r="Z40">
        <f t="shared" si="18"/>
        <v>7.291192414085769E-2</v>
      </c>
      <c r="AB40">
        <f t="shared" si="19"/>
        <v>-208.37069097283705</v>
      </c>
      <c r="AC40">
        <f t="shared" si="2"/>
        <v>-255.00919474655331</v>
      </c>
      <c r="AE40">
        <f t="shared" si="3"/>
        <v>0</v>
      </c>
      <c r="AF40">
        <f t="shared" si="24"/>
        <v>0</v>
      </c>
      <c r="AG40">
        <f t="shared" si="24"/>
        <v>-1.8227981035214422</v>
      </c>
      <c r="AH40">
        <f t="shared" si="5"/>
        <v>-2262.4458362076107</v>
      </c>
      <c r="AI40">
        <f t="shared" si="25"/>
        <v>-2264.2686343111322</v>
      </c>
      <c r="AJ40">
        <f t="shared" si="7"/>
        <v>46.638503773716252</v>
      </c>
      <c r="AK40">
        <f t="shared" si="22"/>
        <v>-14.585948368098595</v>
      </c>
      <c r="AL40">
        <f t="shared" si="8"/>
        <v>-2232.2160789055147</v>
      </c>
      <c r="AN40">
        <f t="shared" si="26"/>
        <v>0</v>
      </c>
      <c r="AO40">
        <f t="shared" si="26"/>
        <v>0</v>
      </c>
      <c r="AP40">
        <f t="shared" si="26"/>
        <v>-7.0398932071258552E-2</v>
      </c>
      <c r="AQ40">
        <f t="shared" si="26"/>
        <v>-87.378723090825162</v>
      </c>
      <c r="AR40">
        <f t="shared" si="26"/>
        <v>-87.449122022896418</v>
      </c>
      <c r="AS40">
        <f t="shared" si="26"/>
        <v>1.801242196120358</v>
      </c>
      <c r="AT40">
        <f t="shared" si="26"/>
        <v>-0.56332908530951764</v>
      </c>
      <c r="AU40">
        <f t="shared" si="23"/>
        <v>-86.211208912085581</v>
      </c>
      <c r="AW40">
        <v>37</v>
      </c>
      <c r="AX40">
        <f>IF(Z40&gt;0, (R40*SUMPRODUCT(K40:$K$98, X40:$X$98)-K40*$AZ$3)/Z40, 0)</f>
        <v>-3497.4964349302322</v>
      </c>
    </row>
    <row r="41" spans="5:50" x14ac:dyDescent="0.25">
      <c r="E41">
        <v>2041</v>
      </c>
      <c r="F41" s="5">
        <v>3.5571999999999999E-2</v>
      </c>
      <c r="G41" s="5"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3.4483352395367789E-2</v>
      </c>
      <c r="L41" s="2">
        <v>38</v>
      </c>
      <c r="M41" s="6">
        <v>0.26339700100000002</v>
      </c>
      <c r="Q41" s="4">
        <f t="shared" si="21"/>
        <v>25</v>
      </c>
      <c r="R41">
        <f t="shared" si="0"/>
        <v>100000</v>
      </c>
      <c r="S41">
        <f t="shared" si="1"/>
        <v>-5369.5115263927146</v>
      </c>
      <c r="U41">
        <f t="shared" si="13"/>
        <v>0.26339700100000002</v>
      </c>
      <c r="V41">
        <f t="shared" si="14"/>
        <v>0.01</v>
      </c>
      <c r="W41">
        <f t="shared" si="15"/>
        <v>7.291192414085769E-2</v>
      </c>
      <c r="X41">
        <f t="shared" si="16"/>
        <v>1.920478215584142E-2</v>
      </c>
      <c r="Y41">
        <f t="shared" si="17"/>
        <v>7.2911924140857691E-4</v>
      </c>
      <c r="Z41">
        <f t="shared" si="18"/>
        <v>5.2978022743607696E-2</v>
      </c>
      <c r="AB41">
        <f t="shared" si="19"/>
        <v>-255.00919474655331</v>
      </c>
      <c r="AC41">
        <f t="shared" si="2"/>
        <v>-284.46610376729689</v>
      </c>
      <c r="AE41">
        <f t="shared" si="3"/>
        <v>0</v>
      </c>
      <c r="AF41">
        <f t="shared" si="24"/>
        <v>0</v>
      </c>
      <c r="AG41">
        <f t="shared" si="24"/>
        <v>-1.3244505685901924</v>
      </c>
      <c r="AH41">
        <f t="shared" si="5"/>
        <v>-1920.4782155841419</v>
      </c>
      <c r="AI41">
        <f t="shared" si="25"/>
        <v>-1921.8026661527322</v>
      </c>
      <c r="AJ41">
        <f t="shared" si="7"/>
        <v>29.456909020743581</v>
      </c>
      <c r="AK41">
        <f t="shared" si="22"/>
        <v>-17.850643632258734</v>
      </c>
      <c r="AL41">
        <f t="shared" si="8"/>
        <v>-1910.1964007642473</v>
      </c>
      <c r="AN41">
        <f t="shared" si="26"/>
        <v>0</v>
      </c>
      <c r="AO41">
        <f t="shared" si="26"/>
        <v>0</v>
      </c>
      <c r="AP41">
        <f t="shared" si="26"/>
        <v>-4.5671495686940844E-2</v>
      </c>
      <c r="AQ41">
        <f t="shared" si="26"/>
        <v>-66.224527075615072</v>
      </c>
      <c r="AR41">
        <f t="shared" si="26"/>
        <v>-66.270198571302018</v>
      </c>
      <c r="AS41">
        <f t="shared" si="26"/>
        <v>1.0157729742405892</v>
      </c>
      <c r="AT41">
        <f t="shared" si="26"/>
        <v>-0.61555003485530602</v>
      </c>
      <c r="AU41">
        <f t="shared" si="23"/>
        <v>-65.869975631916731</v>
      </c>
      <c r="AW41">
        <v>38</v>
      </c>
      <c r="AX41">
        <f>IF(Z41&gt;0, (R41*SUMPRODUCT(K41:$K$98, X41:$X$98)-K41*$AZ$3)/Z41, 0)</f>
        <v>-5369.5115263927146</v>
      </c>
    </row>
    <row r="42" spans="5:50" x14ac:dyDescent="0.25">
      <c r="E42">
        <v>2042</v>
      </c>
      <c r="F42" s="5">
        <v>3.5571999999999999E-2</v>
      </c>
      <c r="G42" s="5"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3.0788707495864095E-2</v>
      </c>
      <c r="L42" s="2">
        <v>39</v>
      </c>
      <c r="M42" s="6">
        <v>0.29593128600000002</v>
      </c>
      <c r="Q42" s="4">
        <f t="shared" si="21"/>
        <v>25</v>
      </c>
      <c r="R42">
        <f t="shared" si="0"/>
        <v>100000</v>
      </c>
      <c r="S42">
        <f t="shared" si="1"/>
        <v>-8130.8558528313388</v>
      </c>
      <c r="U42">
        <f t="shared" si="13"/>
        <v>0.29593128600000002</v>
      </c>
      <c r="V42">
        <f t="shared" si="14"/>
        <v>0.01</v>
      </c>
      <c r="W42">
        <f t="shared" si="15"/>
        <v>5.2978022743607696E-2</v>
      </c>
      <c r="X42">
        <f t="shared" si="16"/>
        <v>1.5677854400253075E-2</v>
      </c>
      <c r="Y42">
        <f t="shared" si="17"/>
        <v>5.2978022743607701E-4</v>
      </c>
      <c r="Z42">
        <f t="shared" si="18"/>
        <v>3.677038811591854E-2</v>
      </c>
      <c r="AB42">
        <f t="shared" si="19"/>
        <v>-284.46610376729689</v>
      </c>
      <c r="AC42">
        <f t="shared" si="2"/>
        <v>-298.97472542319616</v>
      </c>
      <c r="AE42">
        <f t="shared" si="3"/>
        <v>0</v>
      </c>
      <c r="AF42">
        <f t="shared" si="24"/>
        <v>0</v>
      </c>
      <c r="AG42">
        <f t="shared" si="24"/>
        <v>-0.91925970289796344</v>
      </c>
      <c r="AH42">
        <f t="shared" si="5"/>
        <v>-1567.7854400253075</v>
      </c>
      <c r="AI42">
        <f t="shared" si="25"/>
        <v>-1568.7046997282055</v>
      </c>
      <c r="AJ42">
        <f t="shared" si="7"/>
        <v>14.508621655899276</v>
      </c>
      <c r="AK42">
        <f t="shared" si="22"/>
        <v>-19.912627263710785</v>
      </c>
      <c r="AL42">
        <f t="shared" si="8"/>
        <v>-1574.108705336017</v>
      </c>
      <c r="AN42">
        <f t="shared" si="26"/>
        <v>0</v>
      </c>
      <c r="AO42">
        <f t="shared" si="26"/>
        <v>0</v>
      </c>
      <c r="AP42">
        <f t="shared" si="26"/>
        <v>-2.8302818105260329E-2</v>
      </c>
      <c r="AQ42">
        <f t="shared" si="26"/>
        <v>-48.270087329213773</v>
      </c>
      <c r="AR42">
        <f t="shared" si="26"/>
        <v>-48.298390147319033</v>
      </c>
      <c r="AS42">
        <f t="shared" si="26"/>
        <v>0.44670170833164219</v>
      </c>
      <c r="AT42">
        <f t="shared" si="26"/>
        <v>-0.61308405629656004</v>
      </c>
      <c r="AU42">
        <f t="shared" si="23"/>
        <v>-48.464772495283952</v>
      </c>
      <c r="AW42">
        <v>39</v>
      </c>
      <c r="AX42">
        <f>IF(Z42&gt;0, (R42*SUMPRODUCT(K42:$K$98, X42:$X$98)-K42*$AZ$3)/Z42, 0)</f>
        <v>-8130.8558528313388</v>
      </c>
    </row>
    <row r="43" spans="5:50" x14ac:dyDescent="0.25">
      <c r="E43">
        <v>2043</v>
      </c>
      <c r="F43" s="5">
        <v>3.5571999999999999E-2</v>
      </c>
      <c r="G43" s="5"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2.7489917407021513E-2</v>
      </c>
      <c r="L43" s="2">
        <v>40</v>
      </c>
      <c r="M43" s="6">
        <v>0.33262349499999999</v>
      </c>
      <c r="Q43" s="4">
        <f t="shared" si="21"/>
        <v>25</v>
      </c>
      <c r="R43">
        <f t="shared" si="0"/>
        <v>100000</v>
      </c>
      <c r="S43">
        <f t="shared" si="1"/>
        <v>-12455.321503333453</v>
      </c>
      <c r="U43">
        <f t="shared" si="13"/>
        <v>0.33262349499999999</v>
      </c>
      <c r="V43">
        <f t="shared" si="14"/>
        <v>0.01</v>
      </c>
      <c r="W43">
        <f t="shared" si="15"/>
        <v>3.677038811591854E-2</v>
      </c>
      <c r="X43">
        <f t="shared" si="16"/>
        <v>1.2230695007623289E-2</v>
      </c>
      <c r="Y43">
        <f t="shared" si="17"/>
        <v>3.6770388115918543E-4</v>
      </c>
      <c r="Z43">
        <f t="shared" si="18"/>
        <v>2.4171989227136065E-2</v>
      </c>
      <c r="AB43">
        <f t="shared" si="19"/>
        <v>-298.97472542319616</v>
      </c>
      <c r="AC43">
        <f t="shared" si="2"/>
        <v>-301.0698971990924</v>
      </c>
      <c r="AE43">
        <f t="shared" si="3"/>
        <v>0</v>
      </c>
      <c r="AF43">
        <f t="shared" si="24"/>
        <v>0</v>
      </c>
      <c r="AG43">
        <f t="shared" si="24"/>
        <v>-0.60429973067840159</v>
      </c>
      <c r="AH43">
        <f t="shared" si="5"/>
        <v>-1223.069500762329</v>
      </c>
      <c r="AI43">
        <f t="shared" si="25"/>
        <v>-1223.6738004930073</v>
      </c>
      <c r="AJ43">
        <f t="shared" si="7"/>
        <v>2.0951717758962332</v>
      </c>
      <c r="AK43">
        <f t="shared" si="22"/>
        <v>-20.928230779623732</v>
      </c>
      <c r="AL43">
        <f t="shared" si="8"/>
        <v>-1242.5068594967347</v>
      </c>
      <c r="AN43">
        <f t="shared" si="26"/>
        <v>0</v>
      </c>
      <c r="AO43">
        <f t="shared" si="26"/>
        <v>0</v>
      </c>
      <c r="AP43">
        <f t="shared" si="26"/>
        <v>-1.6612149685434605E-2</v>
      </c>
      <c r="AQ43">
        <f t="shared" si="26"/>
        <v>-33.62207955900346</v>
      </c>
      <c r="AR43">
        <f t="shared" si="26"/>
        <v>-33.638691708688889</v>
      </c>
      <c r="AS43">
        <f t="shared" si="26"/>
        <v>5.7596099072910037E-2</v>
      </c>
      <c r="AT43">
        <f t="shared" si="26"/>
        <v>-0.57531533560694181</v>
      </c>
      <c r="AU43">
        <f t="shared" si="23"/>
        <v>-34.156410945222923</v>
      </c>
      <c r="AW43">
        <v>40</v>
      </c>
      <c r="AX43">
        <f>IF(Z43&gt;0, (R43*SUMPRODUCT(K43:$K$98, X43:$X$98)-K43*$AZ$3)/Z43, 0)</f>
        <v>-12455.321503333453</v>
      </c>
    </row>
    <row r="44" spans="5:50" x14ac:dyDescent="0.25">
      <c r="E44">
        <v>2044</v>
      </c>
      <c r="F44" s="5">
        <v>3.5571999999999999E-2</v>
      </c>
      <c r="G44" s="5"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2.4544569113412063E-2</v>
      </c>
      <c r="L44" s="2">
        <v>41</v>
      </c>
      <c r="M44" s="6">
        <v>0.37225971299999999</v>
      </c>
      <c r="Q44" s="4">
        <f t="shared" si="21"/>
        <v>25</v>
      </c>
      <c r="R44">
        <f t="shared" si="0"/>
        <v>100000</v>
      </c>
      <c r="S44">
        <f t="shared" si="1"/>
        <v>-19653.371707926111</v>
      </c>
      <c r="U44">
        <f t="shared" si="13"/>
        <v>0.37225971299999999</v>
      </c>
      <c r="V44">
        <f t="shared" si="14"/>
        <v>0.01</v>
      </c>
      <c r="W44">
        <f t="shared" si="15"/>
        <v>2.4171989227136065E-2</v>
      </c>
      <c r="X44">
        <f t="shared" si="16"/>
        <v>8.9982577723327628E-3</v>
      </c>
      <c r="Y44">
        <f t="shared" si="17"/>
        <v>2.4171989227136066E-4</v>
      </c>
      <c r="Z44">
        <f t="shared" si="18"/>
        <v>1.4932011562531941E-2</v>
      </c>
      <c r="AB44">
        <f t="shared" si="19"/>
        <v>-301.0698971990924</v>
      </c>
      <c r="AC44">
        <f t="shared" si="2"/>
        <v>-293.46437358549082</v>
      </c>
      <c r="AE44">
        <f t="shared" si="3"/>
        <v>0</v>
      </c>
      <c r="AF44">
        <f t="shared" si="24"/>
        <v>0</v>
      </c>
      <c r="AG44">
        <f t="shared" si="24"/>
        <v>-0.37330028906329854</v>
      </c>
      <c r="AH44">
        <f t="shared" si="5"/>
        <v>-899.82577723327631</v>
      </c>
      <c r="AI44">
        <f t="shared" si="25"/>
        <v>-900.19907752233962</v>
      </c>
      <c r="AJ44">
        <f t="shared" si="7"/>
        <v>-7.6055236136015765</v>
      </c>
      <c r="AK44">
        <f t="shared" si="22"/>
        <v>-21.074892803936471</v>
      </c>
      <c r="AL44">
        <f t="shared" si="8"/>
        <v>-928.87949393987765</v>
      </c>
      <c r="AN44">
        <f t="shared" si="26"/>
        <v>0</v>
      </c>
      <c r="AO44">
        <f t="shared" si="26"/>
        <v>0</v>
      </c>
      <c r="AP44">
        <f t="shared" si="26"/>
        <v>-9.1624947449708317E-3</v>
      </c>
      <c r="AQ44">
        <f t="shared" si="26"/>
        <v>-22.085835979331879</v>
      </c>
      <c r="AR44">
        <f t="shared" si="26"/>
        <v>-22.094998474076849</v>
      </c>
      <c r="AS44">
        <f t="shared" si="26"/>
        <v>-0.18667429997773136</v>
      </c>
      <c r="AT44">
        <f t="shared" si="26"/>
        <v>-0.51727416298396922</v>
      </c>
      <c r="AU44">
        <f t="shared" si="23"/>
        <v>-22.798946937038547</v>
      </c>
      <c r="AW44">
        <v>41</v>
      </c>
      <c r="AX44">
        <f>IF(Z44&gt;0, (R44*SUMPRODUCT(K44:$K$98, X44:$X$98)-K44*$AZ$3)/Z44, 0)</f>
        <v>-19653.371707926111</v>
      </c>
    </row>
    <row r="45" spans="5:50" x14ac:dyDescent="0.25">
      <c r="E45">
        <v>2045</v>
      </c>
      <c r="F45" s="5">
        <v>3.5571999999999999E-2</v>
      </c>
      <c r="G45" s="5"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2.1914793851260769E-2</v>
      </c>
      <c r="L45" s="2">
        <v>42</v>
      </c>
      <c r="M45" s="6">
        <v>0.41367450300000003</v>
      </c>
      <c r="Q45" s="4">
        <f t="shared" si="21"/>
        <v>25</v>
      </c>
      <c r="R45">
        <f t="shared" si="0"/>
        <v>100000</v>
      </c>
      <c r="S45">
        <f t="shared" si="1"/>
        <v>-32390.146352503052</v>
      </c>
      <c r="U45">
        <f t="shared" si="13"/>
        <v>0.41367450300000003</v>
      </c>
      <c r="V45">
        <f t="shared" si="14"/>
        <v>0.01</v>
      </c>
      <c r="W45">
        <f t="shared" si="15"/>
        <v>1.4932011562531941E-2</v>
      </c>
      <c r="X45">
        <f t="shared" si="16"/>
        <v>6.1769924619206546E-3</v>
      </c>
      <c r="Y45">
        <f t="shared" si="17"/>
        <v>1.4932011562531942E-4</v>
      </c>
      <c r="Z45">
        <f t="shared" si="18"/>
        <v>8.6056989849859662E-3</v>
      </c>
      <c r="AB45">
        <f t="shared" si="19"/>
        <v>-293.46437358549082</v>
      </c>
      <c r="AC45">
        <f t="shared" si="2"/>
        <v>-278.73984958928241</v>
      </c>
      <c r="AE45">
        <f t="shared" si="3"/>
        <v>0</v>
      </c>
      <c r="AF45">
        <f t="shared" si="24"/>
        <v>0</v>
      </c>
      <c r="AG45">
        <f t="shared" si="24"/>
        <v>-0.21514247462464917</v>
      </c>
      <c r="AH45">
        <f t="shared" si="5"/>
        <v>-617.6992461920654</v>
      </c>
      <c r="AI45">
        <f t="shared" si="25"/>
        <v>-617.91438866669</v>
      </c>
      <c r="AJ45">
        <f t="shared" si="7"/>
        <v>-14.724523996208404</v>
      </c>
      <c r="AK45">
        <f t="shared" si="22"/>
        <v>-20.542506150984359</v>
      </c>
      <c r="AL45">
        <f t="shared" si="8"/>
        <v>-653.18141881388271</v>
      </c>
      <c r="AN45">
        <f t="shared" si="26"/>
        <v>0</v>
      </c>
      <c r="AO45">
        <f t="shared" si="26"/>
        <v>0</v>
      </c>
      <c r="AP45">
        <f t="shared" si="26"/>
        <v>-4.7148029800492871E-3</v>
      </c>
      <c r="AQ45">
        <f t="shared" si="26"/>
        <v>-13.536751642378286</v>
      </c>
      <c r="AR45">
        <f t="shared" si="26"/>
        <v>-13.541466445358335</v>
      </c>
      <c r="AS45">
        <f t="shared" si="26"/>
        <v>-0.32268490793484955</v>
      </c>
      <c r="AT45">
        <f t="shared" si="26"/>
        <v>-0.45018478748707852</v>
      </c>
      <c r="AU45">
        <f t="shared" si="23"/>
        <v>-14.314336140780261</v>
      </c>
      <c r="AW45">
        <v>42</v>
      </c>
      <c r="AX45">
        <f>IF(Z45&gt;0, (R45*SUMPRODUCT(K45:$K$98, X45:$X$98)-K45*$AZ$3)/Z45, 0)</f>
        <v>-32390.146352503052</v>
      </c>
    </row>
    <row r="46" spans="5:50" x14ac:dyDescent="0.25">
      <c r="E46">
        <v>2046</v>
      </c>
      <c r="F46" s="5">
        <v>3.5571999999999999E-2</v>
      </c>
      <c r="G46" s="5"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1.9566780224339969E-2</v>
      </c>
      <c r="L46" s="2">
        <v>43</v>
      </c>
      <c r="M46" s="6">
        <v>0.42102545200000002</v>
      </c>
      <c r="Q46" s="4">
        <f t="shared" si="21"/>
        <v>25</v>
      </c>
      <c r="R46">
        <f t="shared" si="0"/>
        <v>100000</v>
      </c>
      <c r="S46">
        <f t="shared" si="1"/>
        <v>-52979.52644809203</v>
      </c>
      <c r="U46">
        <f t="shared" si="13"/>
        <v>0.42102545200000002</v>
      </c>
      <c r="V46">
        <f t="shared" si="14"/>
        <v>0.01</v>
      </c>
      <c r="W46">
        <f t="shared" si="15"/>
        <v>8.6056989849859662E-3</v>
      </c>
      <c r="X46">
        <f t="shared" si="16"/>
        <v>3.623218304929658E-3</v>
      </c>
      <c r="Y46">
        <f t="shared" si="17"/>
        <v>8.6056989849859662E-5</v>
      </c>
      <c r="Z46">
        <f t="shared" si="18"/>
        <v>4.8964236902064489E-3</v>
      </c>
      <c r="AB46">
        <f t="shared" si="19"/>
        <v>-278.73984958928241</v>
      </c>
      <c r="AC46">
        <f t="shared" si="2"/>
        <v>-259.41020839635695</v>
      </c>
      <c r="AE46">
        <f t="shared" si="3"/>
        <v>0</v>
      </c>
      <c r="AF46">
        <f t="shared" si="24"/>
        <v>0</v>
      </c>
      <c r="AG46">
        <f t="shared" si="24"/>
        <v>-0.12241059225516122</v>
      </c>
      <c r="AH46">
        <f t="shared" si="5"/>
        <v>-362.32183049296577</v>
      </c>
      <c r="AI46">
        <f t="shared" si="25"/>
        <v>-362.44424108522094</v>
      </c>
      <c r="AJ46">
        <f t="shared" si="7"/>
        <v>-19.329641192925465</v>
      </c>
      <c r="AK46">
        <f t="shared" si="22"/>
        <v>-19.51178947124977</v>
      </c>
      <c r="AL46">
        <f t="shared" si="8"/>
        <v>-401.28567174939616</v>
      </c>
      <c r="AN46">
        <f t="shared" si="26"/>
        <v>0</v>
      </c>
      <c r="AO46">
        <f t="shared" si="26"/>
        <v>0</v>
      </c>
      <c r="AP46">
        <f t="shared" si="26"/>
        <v>-2.3951811557880319E-3</v>
      </c>
      <c r="AQ46">
        <f t="shared" si="26"/>
        <v>-7.0894716277364207</v>
      </c>
      <c r="AR46">
        <f t="shared" si="26"/>
        <v>-7.0918668088922088</v>
      </c>
      <c r="AS46">
        <f t="shared" si="26"/>
        <v>-0.37821884103732123</v>
      </c>
      <c r="AT46">
        <f t="shared" si="26"/>
        <v>-0.38178289636753482</v>
      </c>
      <c r="AU46">
        <f t="shared" si="23"/>
        <v>-7.851868546297065</v>
      </c>
      <c r="AW46">
        <v>43</v>
      </c>
      <c r="AX46">
        <f>IF(Z46&gt;0, (R46*SUMPRODUCT(K46:$K$98, X46:$X$98)-K46*$AZ$3)/Z46, 0)</f>
        <v>-52979.52644809203</v>
      </c>
    </row>
    <row r="47" spans="5:50" x14ac:dyDescent="0.25">
      <c r="E47">
        <v>2047</v>
      </c>
      <c r="F47" s="5">
        <v>3.5571999999999999E-2</v>
      </c>
      <c r="G47" s="5"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1.7470339486017828E-2</v>
      </c>
      <c r="L47" s="2">
        <v>44</v>
      </c>
      <c r="M47" s="6">
        <v>0.42896583300000002</v>
      </c>
      <c r="Q47" s="4">
        <f t="shared" si="21"/>
        <v>25</v>
      </c>
      <c r="R47">
        <f t="shared" si="0"/>
        <v>100000</v>
      </c>
      <c r="S47">
        <f t="shared" si="1"/>
        <v>-86330.331799205407</v>
      </c>
      <c r="U47">
        <f t="shared" si="13"/>
        <v>0.42896583300000002</v>
      </c>
      <c r="V47">
        <f t="shared" si="14"/>
        <v>0.01</v>
      </c>
      <c r="W47">
        <f t="shared" si="15"/>
        <v>4.8964236902064489E-3</v>
      </c>
      <c r="X47">
        <f t="shared" si="16"/>
        <v>2.1003984669903434E-3</v>
      </c>
      <c r="Y47">
        <f t="shared" si="17"/>
        <v>4.8964236902064488E-5</v>
      </c>
      <c r="Z47">
        <f t="shared" si="18"/>
        <v>2.7470609863140408E-3</v>
      </c>
      <c r="AB47">
        <f t="shared" si="19"/>
        <v>-259.41020839635695</v>
      </c>
      <c r="AC47">
        <f t="shared" si="2"/>
        <v>-237.15468642114359</v>
      </c>
      <c r="AE47">
        <f t="shared" si="3"/>
        <v>0</v>
      </c>
      <c r="AF47">
        <f t="shared" si="24"/>
        <v>0</v>
      </c>
      <c r="AG47">
        <f t="shared" si="24"/>
        <v>-6.8676524657851026E-2</v>
      </c>
      <c r="AH47">
        <f t="shared" si="5"/>
        <v>-210.03984669903434</v>
      </c>
      <c r="AI47">
        <f t="shared" si="25"/>
        <v>-210.1085232236922</v>
      </c>
      <c r="AJ47">
        <f t="shared" si="7"/>
        <v>-22.255521975213355</v>
      </c>
      <c r="AK47">
        <f t="shared" si="22"/>
        <v>-18.158714587744988</v>
      </c>
      <c r="AL47">
        <f t="shared" si="8"/>
        <v>-250.52275978665054</v>
      </c>
      <c r="AN47">
        <f t="shared" si="26"/>
        <v>0</v>
      </c>
      <c r="AO47">
        <f t="shared" si="26"/>
        <v>0</v>
      </c>
      <c r="AP47">
        <f t="shared" si="26"/>
        <v>-1.1998022004925319E-3</v>
      </c>
      <c r="AQ47">
        <f t="shared" si="26"/>
        <v>-3.669467427423271</v>
      </c>
      <c r="AR47">
        <f t="shared" si="26"/>
        <v>-3.6706672296237639</v>
      </c>
      <c r="AS47">
        <f t="shared" si="26"/>
        <v>-0.38881152434550736</v>
      </c>
      <c r="AT47">
        <f t="shared" si="26"/>
        <v>-0.31723890847760922</v>
      </c>
      <c r="AU47">
        <f t="shared" si="23"/>
        <v>-4.3767176624468798</v>
      </c>
      <c r="AW47">
        <v>44</v>
      </c>
      <c r="AX47">
        <f>IF(Z47&gt;0, (R47*SUMPRODUCT(K47:$K$98, X47:$X$98)-K47*$AZ$3)/Z47, 0)</f>
        <v>-86330.331799205407</v>
      </c>
    </row>
    <row r="48" spans="5:50" x14ac:dyDescent="0.25">
      <c r="E48">
        <v>2048</v>
      </c>
      <c r="F48" s="5">
        <v>3.5571999999999999E-2</v>
      </c>
      <c r="G48" s="5"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1.5598517398230203E-2</v>
      </c>
      <c r="L48" s="2">
        <v>45</v>
      </c>
      <c r="M48" s="6">
        <v>0.43771532000000002</v>
      </c>
      <c r="Q48" s="4">
        <f t="shared" si="21"/>
        <v>25</v>
      </c>
      <c r="R48">
        <f t="shared" si="0"/>
        <v>100000</v>
      </c>
      <c r="S48">
        <f t="shared" si="1"/>
        <v>-141463.85974988269</v>
      </c>
      <c r="U48">
        <f t="shared" si="13"/>
        <v>0.43771532000000002</v>
      </c>
      <c r="V48">
        <f t="shared" si="14"/>
        <v>0.01</v>
      </c>
      <c r="W48">
        <f t="shared" si="15"/>
        <v>2.7470609863140408E-3</v>
      </c>
      <c r="X48">
        <f t="shared" si="16"/>
        <v>1.202430678683966E-3</v>
      </c>
      <c r="Y48">
        <f t="shared" si="17"/>
        <v>2.7470609863140409E-5</v>
      </c>
      <c r="Z48">
        <f t="shared" si="18"/>
        <v>1.5171596977669344E-3</v>
      </c>
      <c r="AB48">
        <f t="shared" si="19"/>
        <v>-237.15468642114359</v>
      </c>
      <c r="AC48">
        <f t="shared" si="2"/>
        <v>-214.62326670307601</v>
      </c>
      <c r="AE48">
        <f t="shared" si="3"/>
        <v>0</v>
      </c>
      <c r="AF48">
        <f t="shared" si="24"/>
        <v>0</v>
      </c>
      <c r="AG48">
        <f t="shared" si="24"/>
        <v>-3.7928992444173359E-2</v>
      </c>
      <c r="AH48">
        <f t="shared" si="5"/>
        <v>-120.24306786839659</v>
      </c>
      <c r="AI48">
        <f t="shared" si="25"/>
        <v>-120.28099686084077</v>
      </c>
      <c r="AJ48">
        <f t="shared" si="7"/>
        <v>-22.531419718067582</v>
      </c>
      <c r="AK48">
        <f t="shared" si="22"/>
        <v>-16.600828049480054</v>
      </c>
      <c r="AL48">
        <f t="shared" si="8"/>
        <v>-159.41324462838841</v>
      </c>
      <c r="AN48">
        <f t="shared" si="26"/>
        <v>0</v>
      </c>
      <c r="AO48">
        <f t="shared" si="26"/>
        <v>0</v>
      </c>
      <c r="AP48">
        <f t="shared" si="26"/>
        <v>-5.9163604853778012E-4</v>
      </c>
      <c r="AQ48">
        <f t="shared" si="26"/>
        <v>-1.8756135861617593</v>
      </c>
      <c r="AR48">
        <f t="shared" si="26"/>
        <v>-1.8762052222102972</v>
      </c>
      <c r="AS48">
        <f t="shared" si="26"/>
        <v>-0.35145674247910424</v>
      </c>
      <c r="AT48">
        <f t="shared" si="26"/>
        <v>-0.25894830515484257</v>
      </c>
      <c r="AU48">
        <f t="shared" si="23"/>
        <v>-2.486610269844244</v>
      </c>
      <c r="AW48">
        <v>45</v>
      </c>
      <c r="AX48">
        <f>IF(Z48&gt;0, (R48*SUMPRODUCT(K48:$K$98, X48:$X$98)-K48*$AZ$3)/Z48, 0)</f>
        <v>-141463.85974988269</v>
      </c>
    </row>
    <row r="49" spans="5:50" x14ac:dyDescent="0.25">
      <c r="E49">
        <v>2049</v>
      </c>
      <c r="F49" s="5">
        <v>3.5571999999999999E-2</v>
      </c>
      <c r="G49" s="5"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1.3927247676991251E-2</v>
      </c>
      <c r="L49" s="2">
        <v>46</v>
      </c>
      <c r="M49" s="6">
        <v>0.44739131599999998</v>
      </c>
      <c r="Q49" s="4">
        <f t="shared" si="21"/>
        <v>25</v>
      </c>
      <c r="R49">
        <f t="shared" si="0"/>
        <v>100000</v>
      </c>
      <c r="S49">
        <f t="shared" si="1"/>
        <v>-234571.90839105705</v>
      </c>
      <c r="U49">
        <f t="shared" si="13"/>
        <v>0.44739131599999998</v>
      </c>
      <c r="V49">
        <f t="shared" si="14"/>
        <v>0.01</v>
      </c>
      <c r="W49">
        <f t="shared" si="15"/>
        <v>1.5171596977669344E-3</v>
      </c>
      <c r="X49">
        <f t="shared" si="16"/>
        <v>6.7876407376611105E-4</v>
      </c>
      <c r="Y49">
        <f t="shared" si="17"/>
        <v>1.5171596977669344E-5</v>
      </c>
      <c r="Z49">
        <f t="shared" si="18"/>
        <v>8.2322402702315401E-4</v>
      </c>
      <c r="AB49">
        <f t="shared" si="19"/>
        <v>-214.62326670307601</v>
      </c>
      <c r="AC49">
        <f t="shared" si="2"/>
        <v>-193.10523105219235</v>
      </c>
      <c r="AE49">
        <f t="shared" si="3"/>
        <v>0</v>
      </c>
      <c r="AF49">
        <f t="shared" si="24"/>
        <v>0</v>
      </c>
      <c r="AG49">
        <f t="shared" si="24"/>
        <v>-2.0580600675578851E-2</v>
      </c>
      <c r="AH49">
        <f t="shared" si="5"/>
        <v>-67.876407376611098</v>
      </c>
      <c r="AI49">
        <f t="shared" si="25"/>
        <v>-67.89698797728667</v>
      </c>
      <c r="AJ49">
        <f t="shared" si="7"/>
        <v>-21.518035650883661</v>
      </c>
      <c r="AK49">
        <f t="shared" si="22"/>
        <v>-15.023628669215322</v>
      </c>
      <c r="AL49">
        <f t="shared" si="8"/>
        <v>-104.43865229738566</v>
      </c>
      <c r="AN49">
        <f t="shared" si="26"/>
        <v>0</v>
      </c>
      <c r="AO49">
        <f t="shared" si="26"/>
        <v>0</v>
      </c>
      <c r="AP49">
        <f t="shared" si="26"/>
        <v>-2.8663112295004015E-4</v>
      </c>
      <c r="AQ49">
        <f t="shared" si="26"/>
        <v>-0.94533153695841876</v>
      </c>
      <c r="AR49">
        <f t="shared" si="26"/>
        <v>-0.94561816808136867</v>
      </c>
      <c r="AS49">
        <f t="shared" si="26"/>
        <v>-0.2996870120321844</v>
      </c>
      <c r="AT49">
        <f t="shared" si="26"/>
        <v>-0.20923779748330826</v>
      </c>
      <c r="AU49">
        <f t="shared" si="23"/>
        <v>-1.4545429775968615</v>
      </c>
      <c r="AW49">
        <v>46</v>
      </c>
      <c r="AX49">
        <f>IF(Z49&gt;0, (R49*SUMPRODUCT(K49:$K$98, X49:$X$98)-K49*$AZ$3)/Z49, 0)</f>
        <v>-234571.90839105705</v>
      </c>
    </row>
    <row r="50" spans="5:50" x14ac:dyDescent="0.25">
      <c r="E50">
        <v>2050</v>
      </c>
      <c r="F50" s="5">
        <v>3.5571999999999999E-2</v>
      </c>
      <c r="G50" s="5"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1.2435042568742187E-2</v>
      </c>
      <c r="L50" s="2">
        <v>47</v>
      </c>
      <c r="M50" s="6">
        <v>0.457001349</v>
      </c>
      <c r="Q50" s="4">
        <f t="shared" si="21"/>
        <v>25</v>
      </c>
      <c r="R50">
        <f t="shared" si="0"/>
        <v>100000</v>
      </c>
      <c r="S50">
        <f t="shared" si="1"/>
        <v>-394649.80845325073</v>
      </c>
      <c r="U50">
        <f t="shared" si="13"/>
        <v>0.457001349</v>
      </c>
      <c r="V50">
        <f t="shared" si="14"/>
        <v>0.01</v>
      </c>
      <c r="W50">
        <f t="shared" si="15"/>
        <v>8.2322402702315401E-4</v>
      </c>
      <c r="X50">
        <f t="shared" si="16"/>
        <v>3.7621449087879382E-4</v>
      </c>
      <c r="Y50">
        <f t="shared" si="17"/>
        <v>8.2322402702315402E-6</v>
      </c>
      <c r="Z50">
        <f t="shared" si="18"/>
        <v>4.3877729587412864E-4</v>
      </c>
      <c r="AB50">
        <f t="shared" si="19"/>
        <v>-193.10523105219235</v>
      </c>
      <c r="AC50">
        <f t="shared" si="2"/>
        <v>-173.1633757703602</v>
      </c>
      <c r="AE50">
        <f t="shared" si="3"/>
        <v>0</v>
      </c>
      <c r="AF50">
        <f t="shared" si="24"/>
        <v>0</v>
      </c>
      <c r="AG50">
        <f t="shared" si="24"/>
        <v>-1.0969432396853216E-2</v>
      </c>
      <c r="AH50">
        <f t="shared" si="5"/>
        <v>-37.621449087879384</v>
      </c>
      <c r="AI50">
        <f t="shared" si="25"/>
        <v>-37.632418520276239</v>
      </c>
      <c r="AJ50">
        <f t="shared" si="7"/>
        <v>-19.941855281832147</v>
      </c>
      <c r="AK50">
        <f t="shared" si="22"/>
        <v>-13.517366173653466</v>
      </c>
      <c r="AL50">
        <f t="shared" si="8"/>
        <v>-71.091639975761851</v>
      </c>
      <c r="AN50">
        <f t="shared" si="26"/>
        <v>0</v>
      </c>
      <c r="AO50">
        <f t="shared" si="26"/>
        <v>0</v>
      </c>
      <c r="AP50">
        <f t="shared" si="26"/>
        <v>-1.364053588098094E-4</v>
      </c>
      <c r="AQ50">
        <f t="shared" si="26"/>
        <v>-0.4678243209055471</v>
      </c>
      <c r="AR50">
        <f t="shared" si="26"/>
        <v>-0.46796072626435692</v>
      </c>
      <c r="AS50">
        <f t="shared" si="26"/>
        <v>-0.24797781932927898</v>
      </c>
      <c r="AT50">
        <f t="shared" si="26"/>
        <v>-0.16808902378665655</v>
      </c>
      <c r="AU50">
        <f t="shared" si="23"/>
        <v>-0.88402756938029237</v>
      </c>
      <c r="AW50">
        <v>47</v>
      </c>
      <c r="AX50">
        <f>IF(Z50&gt;0, (R50*SUMPRODUCT(K50:$K$98, X50:$X$98)-K50*$AZ$3)/Z50, 0)</f>
        <v>-394649.80845325073</v>
      </c>
    </row>
    <row r="51" spans="5:50" x14ac:dyDescent="0.25">
      <c r="E51">
        <v>2051</v>
      </c>
      <c r="F51" s="5">
        <v>3.5571999999999999E-2</v>
      </c>
      <c r="G51" s="5"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1.1102716579234095E-2</v>
      </c>
      <c r="L51" s="2">
        <v>48</v>
      </c>
      <c r="M51" s="6">
        <v>0.46737994300000002</v>
      </c>
      <c r="Q51" s="4">
        <f t="shared" si="21"/>
        <v>25</v>
      </c>
      <c r="R51">
        <f t="shared" si="0"/>
        <v>100000</v>
      </c>
      <c r="S51">
        <f t="shared" si="1"/>
        <v>-675850.80248682236</v>
      </c>
      <c r="U51">
        <f t="shared" si="13"/>
        <v>0.46737994300000002</v>
      </c>
      <c r="V51">
        <f t="shared" si="14"/>
        <v>0.01</v>
      </c>
      <c r="W51">
        <f t="shared" si="15"/>
        <v>4.3877729587412864E-4</v>
      </c>
      <c r="X51">
        <f t="shared" si="16"/>
        <v>2.050757075353444E-4</v>
      </c>
      <c r="Y51">
        <f t="shared" si="17"/>
        <v>4.3877729587412869E-6</v>
      </c>
      <c r="Z51">
        <f t="shared" si="18"/>
        <v>2.2931381538004295E-4</v>
      </c>
      <c r="AB51">
        <f t="shared" si="19"/>
        <v>-173.1633757703602</v>
      </c>
      <c r="AC51">
        <f t="shared" si="2"/>
        <v>-154.98192614591704</v>
      </c>
      <c r="AE51">
        <f t="shared" si="3"/>
        <v>0</v>
      </c>
      <c r="AF51">
        <f t="shared" si="24"/>
        <v>0</v>
      </c>
      <c r="AG51">
        <f t="shared" si="24"/>
        <v>-5.7328453845010736E-3</v>
      </c>
      <c r="AH51">
        <f t="shared" si="5"/>
        <v>-20.507570753534441</v>
      </c>
      <c r="AI51">
        <f t="shared" si="25"/>
        <v>-20.513303598918942</v>
      </c>
      <c r="AJ51">
        <f t="shared" si="7"/>
        <v>-18.181449624443161</v>
      </c>
      <c r="AK51">
        <f t="shared" si="22"/>
        <v>-12.121436303925215</v>
      </c>
      <c r="AL51">
        <f t="shared" si="8"/>
        <v>-50.816189527287314</v>
      </c>
      <c r="AN51">
        <f t="shared" si="26"/>
        <v>0</v>
      </c>
      <c r="AO51">
        <f t="shared" si="26"/>
        <v>0</v>
      </c>
      <c r="AP51">
        <f t="shared" si="26"/>
        <v>-6.3650157496685726E-5</v>
      </c>
      <c r="AQ51">
        <f t="shared" si="26"/>
        <v>-0.22768974580508308</v>
      </c>
      <c r="AR51">
        <f t="shared" si="26"/>
        <v>-0.22775339596257976</v>
      </c>
      <c r="AS51">
        <f t="shared" si="26"/>
        <v>-0.20186348217981459</v>
      </c>
      <c r="AT51">
        <f t="shared" si="26"/>
        <v>-0.13458087181572054</v>
      </c>
      <c r="AU51">
        <f t="shared" si="23"/>
        <v>-0.56419774995811489</v>
      </c>
      <c r="AW51">
        <v>48</v>
      </c>
      <c r="AX51">
        <f>IF(Z51&gt;0, (R51*SUMPRODUCT(K51:$K$98, X51:$X$98)-K51*$AZ$3)/Z51, 0)</f>
        <v>-675850.80248682236</v>
      </c>
    </row>
    <row r="52" spans="5:50" x14ac:dyDescent="0.25">
      <c r="E52">
        <v>2052</v>
      </c>
      <c r="F52" s="5">
        <v>3.5571999999999999E-2</v>
      </c>
      <c r="G52" s="5"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9.9131398028875842E-3</v>
      </c>
      <c r="L52" s="2">
        <v>49</v>
      </c>
      <c r="M52" s="6">
        <v>0.47825477199999999</v>
      </c>
      <c r="Q52" s="4">
        <f t="shared" si="21"/>
        <v>25</v>
      </c>
      <c r="R52">
        <f t="shared" si="0"/>
        <v>100000</v>
      </c>
      <c r="S52">
        <f t="shared" si="1"/>
        <v>-1180725.8831782334</v>
      </c>
      <c r="U52">
        <f t="shared" si="13"/>
        <v>0.47825477199999999</v>
      </c>
      <c r="V52">
        <f t="shared" si="14"/>
        <v>0.01</v>
      </c>
      <c r="W52">
        <f t="shared" si="15"/>
        <v>2.2931381538004295E-4</v>
      </c>
      <c r="X52">
        <f t="shared" si="16"/>
        <v>1.0967042649103254E-4</v>
      </c>
      <c r="Y52">
        <f t="shared" si="17"/>
        <v>2.2931381538004295E-6</v>
      </c>
      <c r="Z52">
        <f t="shared" si="18"/>
        <v>1.1735025073520999E-4</v>
      </c>
      <c r="AB52">
        <f t="shared" si="19"/>
        <v>-154.98192614591704</v>
      </c>
      <c r="AC52">
        <f t="shared" si="2"/>
        <v>-138.55847844051794</v>
      </c>
      <c r="AE52">
        <f t="shared" si="3"/>
        <v>0</v>
      </c>
      <c r="AF52">
        <f t="shared" si="24"/>
        <v>0</v>
      </c>
      <c r="AG52">
        <f t="shared" si="24"/>
        <v>-2.9337562683802495E-3</v>
      </c>
      <c r="AH52">
        <f t="shared" si="5"/>
        <v>-10.967042649103254</v>
      </c>
      <c r="AI52">
        <f t="shared" si="25"/>
        <v>-10.969976405371634</v>
      </c>
      <c r="AJ52">
        <f t="shared" si="7"/>
        <v>-16.423447705399099</v>
      </c>
      <c r="AK52">
        <f t="shared" si="22"/>
        <v>-10.848734830214195</v>
      </c>
      <c r="AL52">
        <f t="shared" si="8"/>
        <v>-38.242158940984922</v>
      </c>
      <c r="AN52">
        <f t="shared" si="26"/>
        <v>0</v>
      </c>
      <c r="AO52">
        <f t="shared" si="26"/>
        <v>0</v>
      </c>
      <c r="AP52">
        <f t="shared" si="26"/>
        <v>-2.90827360360512E-5</v>
      </c>
      <c r="AQ52">
        <f t="shared" si="26"/>
        <v>-0.10871782700479116</v>
      </c>
      <c r="AR52">
        <f t="shared" si="26"/>
        <v>-0.10874690974082721</v>
      </c>
      <c r="AS52">
        <f t="shared" si="26"/>
        <v>-0.16280793314903458</v>
      </c>
      <c r="AT52">
        <f t="shared" si="26"/>
        <v>-0.1075450250563692</v>
      </c>
      <c r="AU52">
        <f t="shared" si="23"/>
        <v>-0.37909986794623091</v>
      </c>
      <c r="AW52">
        <v>49</v>
      </c>
      <c r="AX52">
        <f>IF(Z52&gt;0, (R52*SUMPRODUCT(K52:$K$98, X52:$X$98)-K52*$AZ$3)/Z52, 0)</f>
        <v>-1180725.8831782334</v>
      </c>
    </row>
    <row r="53" spans="5:50" x14ac:dyDescent="0.25">
      <c r="E53">
        <v>2053</v>
      </c>
      <c r="F53" s="5">
        <v>3.5571999999999999E-2</v>
      </c>
      <c r="G53" s="5"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8.8510176811496272E-3</v>
      </c>
      <c r="L53" s="2">
        <v>50</v>
      </c>
      <c r="M53" s="6">
        <v>0.48949088600000001</v>
      </c>
      <c r="Q53" s="4">
        <f t="shared" si="21"/>
        <v>25</v>
      </c>
      <c r="R53">
        <f t="shared" si="0"/>
        <v>100000</v>
      </c>
      <c r="S53">
        <f t="shared" si="1"/>
        <v>-2107778.721715183</v>
      </c>
      <c r="U53">
        <f t="shared" si="13"/>
        <v>0.48949088600000001</v>
      </c>
      <c r="V53">
        <f t="shared" si="14"/>
        <v>0.01</v>
      </c>
      <c r="W53">
        <f t="shared" si="15"/>
        <v>1.1735025073520999E-4</v>
      </c>
      <c r="X53">
        <f t="shared" si="16"/>
        <v>5.744187820470009E-5</v>
      </c>
      <c r="Y53">
        <f t="shared" si="17"/>
        <v>1.1735025073520999E-6</v>
      </c>
      <c r="Z53">
        <f t="shared" si="18"/>
        <v>5.8734870023157796E-5</v>
      </c>
      <c r="AB53">
        <f t="shared" si="19"/>
        <v>-138.55847844051794</v>
      </c>
      <c r="AC53">
        <f t="shared" si="2"/>
        <v>-123.80010925751895</v>
      </c>
      <c r="AE53">
        <f t="shared" si="3"/>
        <v>0</v>
      </c>
      <c r="AF53">
        <f t="shared" si="24"/>
        <v>0</v>
      </c>
      <c r="AG53">
        <f t="shared" si="24"/>
        <v>-1.4683717505789449E-3</v>
      </c>
      <c r="AH53">
        <f t="shared" si="5"/>
        <v>-5.7441878204700094</v>
      </c>
      <c r="AI53">
        <f t="shared" si="25"/>
        <v>-5.7456561922205882</v>
      </c>
      <c r="AJ53">
        <f t="shared" si="7"/>
        <v>-14.75836918299899</v>
      </c>
      <c r="AK53">
        <f t="shared" si="22"/>
        <v>-9.6990934908362565</v>
      </c>
      <c r="AL53">
        <f t="shared" si="8"/>
        <v>-30.203118866055831</v>
      </c>
      <c r="AN53">
        <f t="shared" si="26"/>
        <v>0</v>
      </c>
      <c r="AO53">
        <f t="shared" si="26"/>
        <v>0</v>
      </c>
      <c r="AP53">
        <f t="shared" si="26"/>
        <v>-1.2996584326874871E-5</v>
      </c>
      <c r="AQ53">
        <f t="shared" si="26"/>
        <v>-5.0841907962824395E-2</v>
      </c>
      <c r="AR53">
        <f t="shared" si="26"/>
        <v>-5.0854904547151268E-2</v>
      </c>
      <c r="AS53">
        <f t="shared" si="26"/>
        <v>-0.13062658658365783</v>
      </c>
      <c r="AT53">
        <f t="shared" si="26"/>
        <v>-8.5846847978514967E-2</v>
      </c>
      <c r="AU53">
        <f t="shared" si="23"/>
        <v>-0.26732833910932402</v>
      </c>
      <c r="AW53">
        <v>50</v>
      </c>
      <c r="AX53">
        <f>IF(Z53&gt;0, (R53*SUMPRODUCT(K53:$K$98, X53:$X$98)-K53*$AZ$3)/Z53, 0)</f>
        <v>-2107778.721715183</v>
      </c>
    </row>
    <row r="54" spans="5:50" x14ac:dyDescent="0.25">
      <c r="E54">
        <v>2054</v>
      </c>
      <c r="F54" s="5">
        <v>3.5571999999999999E-2</v>
      </c>
      <c r="G54" s="5"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7.9026943581693102E-3</v>
      </c>
      <c r="L54" s="2">
        <v>51</v>
      </c>
      <c r="M54" s="6">
        <v>0.50154699899999999</v>
      </c>
      <c r="Q54" s="4">
        <f t="shared" si="21"/>
        <v>25</v>
      </c>
      <c r="R54">
        <f t="shared" si="0"/>
        <v>100000</v>
      </c>
      <c r="S54">
        <f t="shared" si="1"/>
        <v>-3854296.2389451545</v>
      </c>
      <c r="U54">
        <f t="shared" si="13"/>
        <v>0.50154699899999999</v>
      </c>
      <c r="V54">
        <f t="shared" si="14"/>
        <v>0.01</v>
      </c>
      <c r="W54">
        <f t="shared" si="15"/>
        <v>5.8734870023157796E-5</v>
      </c>
      <c r="X54">
        <f t="shared" si="16"/>
        <v>2.9458297796769854E-5</v>
      </c>
      <c r="Y54">
        <f t="shared" si="17"/>
        <v>5.8734870023157798E-7</v>
      </c>
      <c r="Z54">
        <f t="shared" si="18"/>
        <v>2.8689223526156365E-5</v>
      </c>
      <c r="AB54">
        <f t="shared" si="19"/>
        <v>-123.80010925751895</v>
      </c>
      <c r="AC54">
        <f t="shared" si="2"/>
        <v>-110.57676633512132</v>
      </c>
      <c r="AE54">
        <f t="shared" si="3"/>
        <v>0</v>
      </c>
      <c r="AF54">
        <f t="shared" si="24"/>
        <v>0</v>
      </c>
      <c r="AG54">
        <f t="shared" si="24"/>
        <v>-7.1723058815390916E-4</v>
      </c>
      <c r="AH54">
        <f t="shared" si="5"/>
        <v>-2.9458297796769854</v>
      </c>
      <c r="AI54">
        <f t="shared" si="25"/>
        <v>-2.9465470102651392</v>
      </c>
      <c r="AJ54">
        <f t="shared" si="7"/>
        <v>-13.223342922397634</v>
      </c>
      <c r="AK54">
        <f t="shared" si="22"/>
        <v>-8.6660076480263282</v>
      </c>
      <c r="AL54">
        <f t="shared" si="8"/>
        <v>-24.8358975806891</v>
      </c>
      <c r="AN54">
        <f t="shared" si="26"/>
        <v>0</v>
      </c>
      <c r="AO54">
        <f t="shared" si="26"/>
        <v>0</v>
      </c>
      <c r="AP54">
        <f t="shared" si="26"/>
        <v>-5.6680541225103537E-6</v>
      </c>
      <c r="AQ54">
        <f t="shared" si="26"/>
        <v>-2.3279992379980456E-2</v>
      </c>
      <c r="AR54">
        <f t="shared" si="26"/>
        <v>-2.3285660434102965E-2</v>
      </c>
      <c r="AS54">
        <f t="shared" si="26"/>
        <v>-0.10450003750896987</v>
      </c>
      <c r="AT54">
        <f t="shared" si="26"/>
        <v>-6.8484809747909756E-2</v>
      </c>
      <c r="AU54">
        <f t="shared" si="23"/>
        <v>-0.19627050769098256</v>
      </c>
      <c r="AW54">
        <v>51</v>
      </c>
      <c r="AX54">
        <f>IF(Z54&gt;0, (R54*SUMPRODUCT(K54:$K$98, X54:$X$98)-K54*$AZ$3)/Z54, 0)</f>
        <v>-3854296.2389451545</v>
      </c>
    </row>
    <row r="55" spans="5:50" x14ac:dyDescent="0.25">
      <c r="E55">
        <v>2055</v>
      </c>
      <c r="F55" s="5">
        <v>3.5571999999999999E-2</v>
      </c>
      <c r="G55" s="5"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7.0559771055083119E-3</v>
      </c>
      <c r="L55" s="2">
        <v>52</v>
      </c>
      <c r="M55" s="6">
        <v>0.51394563599999998</v>
      </c>
      <c r="Q55" s="4">
        <f t="shared" si="21"/>
        <v>25</v>
      </c>
      <c r="R55">
        <f t="shared" si="0"/>
        <v>100000</v>
      </c>
      <c r="S55">
        <f t="shared" si="1"/>
        <v>-7230251.1604607869</v>
      </c>
      <c r="U55">
        <f t="shared" si="13"/>
        <v>0.51394563599999998</v>
      </c>
      <c r="V55">
        <f t="shared" si="14"/>
        <v>0.01</v>
      </c>
      <c r="W55">
        <f t="shared" si="15"/>
        <v>2.8689223526156365E-5</v>
      </c>
      <c r="X55">
        <f t="shared" si="16"/>
        <v>1.4744701231496595E-5</v>
      </c>
      <c r="Y55">
        <f t="shared" si="17"/>
        <v>2.8689223526156367E-7</v>
      </c>
      <c r="Z55">
        <f t="shared" si="18"/>
        <v>1.3657630059398206E-5</v>
      </c>
      <c r="AB55">
        <f t="shared" si="19"/>
        <v>-110.57676633512132</v>
      </c>
      <c r="AC55">
        <f t="shared" si="2"/>
        <v>-98.748095586108008</v>
      </c>
      <c r="AE55">
        <f t="shared" si="3"/>
        <v>0</v>
      </c>
      <c r="AF55">
        <f t="shared" si="24"/>
        <v>0</v>
      </c>
      <c r="AG55">
        <f t="shared" si="24"/>
        <v>-3.4144075148495514E-4</v>
      </c>
      <c r="AH55">
        <f t="shared" si="5"/>
        <v>-1.4744701231496595</v>
      </c>
      <c r="AI55">
        <f t="shared" si="25"/>
        <v>-1.4748115639011445</v>
      </c>
      <c r="AJ55">
        <f t="shared" si="7"/>
        <v>-11.828670749013313</v>
      </c>
      <c r="AK55">
        <f t="shared" si="22"/>
        <v>-7.7403736434584935</v>
      </c>
      <c r="AL55">
        <f t="shared" si="8"/>
        <v>-21.043855956372951</v>
      </c>
      <c r="AN55">
        <f t="shared" si="26"/>
        <v>0</v>
      </c>
      <c r="AO55">
        <f t="shared" si="26"/>
        <v>0</v>
      </c>
      <c r="AP55">
        <f t="shared" si="26"/>
        <v>-2.4091981253653965E-6</v>
      </c>
      <c r="AQ55">
        <f t="shared" si="26"/>
        <v>-1.0403827431700019E-2</v>
      </c>
      <c r="AR55">
        <f t="shared" si="26"/>
        <v>-1.0406236629825384E-2</v>
      </c>
      <c r="AS55">
        <f t="shared" si="26"/>
        <v>-8.3462829993633789E-2</v>
      </c>
      <c r="AT55">
        <f t="shared" si="26"/>
        <v>-5.4615899216323087E-2</v>
      </c>
      <c r="AU55">
        <f t="shared" si="23"/>
        <v>-0.14848496583978227</v>
      </c>
      <c r="AW55">
        <v>52</v>
      </c>
      <c r="AX55">
        <f>IF(Z55&gt;0, (R55*SUMPRODUCT(K55:$K$98, X55:$X$98)-K55*$AZ$3)/Z55, 0)</f>
        <v>-7230251.1604607869</v>
      </c>
    </row>
    <row r="56" spans="5:50" x14ac:dyDescent="0.25">
      <c r="E56">
        <v>2056</v>
      </c>
      <c r="F56" s="5">
        <v>3.5571999999999999E-2</v>
      </c>
      <c r="G56" s="5"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6.2999795584895634E-3</v>
      </c>
      <c r="L56" s="2">
        <v>53</v>
      </c>
      <c r="M56" s="6">
        <v>0.52707773400000002</v>
      </c>
      <c r="Q56" s="4">
        <f t="shared" si="21"/>
        <v>25</v>
      </c>
      <c r="R56">
        <f t="shared" si="0"/>
        <v>100000</v>
      </c>
      <c r="S56">
        <f t="shared" si="1"/>
        <v>-13946619.462107675</v>
      </c>
      <c r="U56">
        <f t="shared" si="13"/>
        <v>0.52707773400000002</v>
      </c>
      <c r="V56">
        <f t="shared" si="14"/>
        <v>0.01</v>
      </c>
      <c r="W56">
        <f t="shared" si="15"/>
        <v>1.3657630059398206E-5</v>
      </c>
      <c r="X56">
        <f t="shared" si="16"/>
        <v>7.1986327035178918E-6</v>
      </c>
      <c r="Y56">
        <f t="shared" si="17"/>
        <v>1.3657630059398206E-7</v>
      </c>
      <c r="Z56">
        <f t="shared" si="18"/>
        <v>6.3224210552863315E-6</v>
      </c>
      <c r="AB56">
        <f t="shared" si="19"/>
        <v>-98.748095586108008</v>
      </c>
      <c r="AC56">
        <f t="shared" si="2"/>
        <v>-88.176400537295692</v>
      </c>
      <c r="AE56">
        <f t="shared" si="3"/>
        <v>0</v>
      </c>
      <c r="AF56">
        <f t="shared" si="24"/>
        <v>0</v>
      </c>
      <c r="AG56">
        <f t="shared" si="24"/>
        <v>-1.5806052638215828E-4</v>
      </c>
      <c r="AH56">
        <f t="shared" si="5"/>
        <v>-0.71986327035178921</v>
      </c>
      <c r="AI56">
        <f t="shared" si="25"/>
        <v>-0.72002133087817133</v>
      </c>
      <c r="AJ56">
        <f t="shared" si="7"/>
        <v>-10.571695048812316</v>
      </c>
      <c r="AK56">
        <f t="shared" si="22"/>
        <v>-6.912366691027561</v>
      </c>
      <c r="AL56">
        <f t="shared" si="8"/>
        <v>-18.204083070718049</v>
      </c>
      <c r="AN56">
        <f t="shared" si="26"/>
        <v>0</v>
      </c>
      <c r="AO56">
        <f t="shared" si="26"/>
        <v>0</v>
      </c>
      <c r="AP56">
        <f t="shared" si="26"/>
        <v>-9.9577808521169754E-7</v>
      </c>
      <c r="AQ56">
        <f t="shared" si="26"/>
        <v>-4.5351238881237181E-3</v>
      </c>
      <c r="AR56">
        <f t="shared" si="26"/>
        <v>-4.53611966620893E-3</v>
      </c>
      <c r="AS56">
        <f t="shared" si="26"/>
        <v>-6.6601462706102912E-2</v>
      </c>
      <c r="AT56">
        <f t="shared" si="26"/>
        <v>-4.3547768854257776E-2</v>
      </c>
      <c r="AU56">
        <f t="shared" si="23"/>
        <v>-0.11468535122656963</v>
      </c>
      <c r="AW56">
        <v>53</v>
      </c>
      <c r="AX56">
        <f>IF(Z56&gt;0, (R56*SUMPRODUCT(K56:$K$98, X56:$X$98)-K56*$AZ$3)/Z56, 0)</f>
        <v>-13946619.462107675</v>
      </c>
    </row>
    <row r="57" spans="5:50" x14ac:dyDescent="0.25">
      <c r="E57">
        <v>2057</v>
      </c>
      <c r="F57" s="5">
        <v>3.5571999999999999E-2</v>
      </c>
      <c r="G57" s="5"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5.6249817486513955E-3</v>
      </c>
      <c r="L57" s="2">
        <v>54</v>
      </c>
      <c r="M57" s="6">
        <v>0.54097960300000003</v>
      </c>
      <c r="Q57" s="4">
        <f t="shared" si="21"/>
        <v>25</v>
      </c>
      <c r="R57">
        <f t="shared" si="0"/>
        <v>100000</v>
      </c>
      <c r="S57">
        <f t="shared" si="1"/>
        <v>-27733538.936786935</v>
      </c>
      <c r="U57">
        <f t="shared" si="13"/>
        <v>0.54097960300000003</v>
      </c>
      <c r="V57">
        <f t="shared" si="14"/>
        <v>0.01</v>
      </c>
      <c r="W57">
        <f t="shared" si="15"/>
        <v>6.3224210552863315E-6</v>
      </c>
      <c r="X57">
        <f t="shared" si="16"/>
        <v>3.4203008324876408E-6</v>
      </c>
      <c r="Y57">
        <f t="shared" si="17"/>
        <v>6.322421055286332E-8</v>
      </c>
      <c r="Z57">
        <f t="shared" si="18"/>
        <v>2.8388960122458271E-6</v>
      </c>
      <c r="AB57">
        <f t="shared" si="19"/>
        <v>-88.176400537295692</v>
      </c>
      <c r="AC57">
        <f t="shared" si="2"/>
        <v>-78.732633093108802</v>
      </c>
      <c r="AE57">
        <f t="shared" si="3"/>
        <v>0</v>
      </c>
      <c r="AF57">
        <f t="shared" si="24"/>
        <v>0</v>
      </c>
      <c r="AG57">
        <f t="shared" si="24"/>
        <v>-7.0972400306145678E-5</v>
      </c>
      <c r="AH57">
        <f t="shared" si="5"/>
        <v>-0.34203008324876411</v>
      </c>
      <c r="AI57">
        <f t="shared" si="25"/>
        <v>-0.34210105564907023</v>
      </c>
      <c r="AJ57">
        <f t="shared" si="7"/>
        <v>-9.4437674441868893</v>
      </c>
      <c r="AK57">
        <f t="shared" si="22"/>
        <v>-6.1723480376106989</v>
      </c>
      <c r="AL57">
        <f t="shared" si="8"/>
        <v>-15.95821653744666</v>
      </c>
      <c r="AN57">
        <f t="shared" si="26"/>
        <v>0</v>
      </c>
      <c r="AO57">
        <f t="shared" si="26"/>
        <v>0</v>
      </c>
      <c r="AP57">
        <f t="shared" si="26"/>
        <v>-3.9921845638005014E-7</v>
      </c>
      <c r="AQ57">
        <f t="shared" si="26"/>
        <v>-1.9239129757640154E-3</v>
      </c>
      <c r="AR57">
        <f t="shared" si="26"/>
        <v>-1.9243121942203955E-3</v>
      </c>
      <c r="AS57">
        <f t="shared" si="26"/>
        <v>-5.3121019512059491E-2</v>
      </c>
      <c r="AT57">
        <f t="shared" si="26"/>
        <v>-3.4719345057884439E-2</v>
      </c>
      <c r="AU57">
        <f t="shared" si="23"/>
        <v>-8.9764676764164331E-2</v>
      </c>
      <c r="AW57">
        <v>54</v>
      </c>
      <c r="AX57">
        <f>IF(Z57&gt;0, (R57*SUMPRODUCT(K57:$K$98, X57:$X$98)-K57*$AZ$3)/Z57, 0)</f>
        <v>-27733538.936786935</v>
      </c>
    </row>
    <row r="58" spans="5:50" x14ac:dyDescent="0.25">
      <c r="E58">
        <v>2058</v>
      </c>
      <c r="F58" s="5">
        <v>3.5571999999999999E-2</v>
      </c>
      <c r="G58" s="5"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5.0223051327244602E-3</v>
      </c>
      <c r="L58" s="2">
        <v>55</v>
      </c>
      <c r="M58" s="6">
        <v>0.55513806300000001</v>
      </c>
      <c r="Q58" s="4">
        <f t="shared" si="21"/>
        <v>25</v>
      </c>
      <c r="R58">
        <f t="shared" si="0"/>
        <v>100000</v>
      </c>
      <c r="S58">
        <f t="shared" si="1"/>
        <v>-56943692.558592878</v>
      </c>
      <c r="U58">
        <f t="shared" si="13"/>
        <v>0.55513806300000001</v>
      </c>
      <c r="V58">
        <f t="shared" si="14"/>
        <v>0.01</v>
      </c>
      <c r="W58">
        <f t="shared" si="15"/>
        <v>2.8388960122458271E-6</v>
      </c>
      <c r="X58">
        <f t="shared" si="16"/>
        <v>1.5759792332965729E-6</v>
      </c>
      <c r="Y58">
        <f t="shared" si="17"/>
        <v>2.838896012245827E-8</v>
      </c>
      <c r="Z58">
        <f t="shared" si="18"/>
        <v>1.234527818826796E-6</v>
      </c>
      <c r="AB58">
        <f t="shared" si="19"/>
        <v>-78.732633093108802</v>
      </c>
      <c r="AC58">
        <f t="shared" si="2"/>
        <v>-70.298572570303321</v>
      </c>
      <c r="AE58">
        <f t="shared" si="3"/>
        <v>0</v>
      </c>
      <c r="AF58">
        <f t="shared" si="24"/>
        <v>0</v>
      </c>
      <c r="AG58">
        <f t="shared" si="24"/>
        <v>-3.0863195470669896E-5</v>
      </c>
      <c r="AH58">
        <f t="shared" si="5"/>
        <v>-0.1575979233296573</v>
      </c>
      <c r="AI58">
        <f t="shared" si="25"/>
        <v>-0.15762878652512796</v>
      </c>
      <c r="AJ58">
        <f t="shared" si="7"/>
        <v>-8.4340605228054812</v>
      </c>
      <c r="AK58">
        <f t="shared" si="22"/>
        <v>-5.5112843165176164</v>
      </c>
      <c r="AL58">
        <f t="shared" si="8"/>
        <v>-14.102973625848225</v>
      </c>
      <c r="AN58">
        <f t="shared" si="26"/>
        <v>0</v>
      </c>
      <c r="AO58">
        <f t="shared" si="26"/>
        <v>0</v>
      </c>
      <c r="AP58">
        <f t="shared" si="26"/>
        <v>-1.5500438502462372E-7</v>
      </c>
      <c r="AQ58">
        <f t="shared" si="26"/>
        <v>-7.9150485924525378E-4</v>
      </c>
      <c r="AR58">
        <f t="shared" si="26"/>
        <v>-7.9165986363027841E-4</v>
      </c>
      <c r="AS58">
        <f t="shared" si="26"/>
        <v>-4.2358425453394716E-2</v>
      </c>
      <c r="AT58">
        <f t="shared" si="26"/>
        <v>-2.7679351510750242E-2</v>
      </c>
      <c r="AU58">
        <f t="shared" si="23"/>
        <v>-7.0829436827775233E-2</v>
      </c>
      <c r="AW58">
        <v>55</v>
      </c>
      <c r="AX58">
        <f>IF(Z58&gt;0, (R58*SUMPRODUCT(K58:$K$98, X58:$X$98)-K58*$AZ$3)/Z58, 0)</f>
        <v>-56943692.558592878</v>
      </c>
    </row>
    <row r="59" spans="5:50" x14ac:dyDescent="0.25">
      <c r="E59">
        <v>2059</v>
      </c>
      <c r="F59" s="5">
        <v>3.5571999999999999E-2</v>
      </c>
      <c r="G59" s="5"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4.4842010113611249E-3</v>
      </c>
      <c r="L59" s="2">
        <v>56</v>
      </c>
      <c r="M59" s="6">
        <v>0.569934367</v>
      </c>
      <c r="Q59" s="4">
        <f t="shared" si="21"/>
        <v>25</v>
      </c>
      <c r="R59">
        <f t="shared" si="0"/>
        <v>100000</v>
      </c>
      <c r="S59">
        <f t="shared" si="1"/>
        <v>-121036112.35784045</v>
      </c>
      <c r="U59">
        <f t="shared" si="13"/>
        <v>0.569934367</v>
      </c>
      <c r="V59">
        <f t="shared" si="14"/>
        <v>0.01</v>
      </c>
      <c r="W59">
        <f t="shared" si="15"/>
        <v>1.234527818826796E-6</v>
      </c>
      <c r="X59">
        <f t="shared" si="16"/>
        <v>7.0359983096694067E-7</v>
      </c>
      <c r="Y59">
        <f t="shared" si="17"/>
        <v>1.234527818826796E-8</v>
      </c>
      <c r="Z59">
        <f t="shared" si="18"/>
        <v>5.1858270967158729E-7</v>
      </c>
      <c r="AB59">
        <f t="shared" si="19"/>
        <v>-70.298572570303321</v>
      </c>
      <c r="AC59">
        <f t="shared" si="2"/>
        <v>-62.76723511464359</v>
      </c>
      <c r="AE59">
        <f t="shared" si="3"/>
        <v>0</v>
      </c>
      <c r="AF59">
        <f t="shared" si="24"/>
        <v>0</v>
      </c>
      <c r="AG59">
        <f t="shared" si="24"/>
        <v>-1.2964567741789682E-5</v>
      </c>
      <c r="AH59">
        <f t="shared" si="5"/>
        <v>-7.035998309669407E-2</v>
      </c>
      <c r="AI59">
        <f t="shared" si="25"/>
        <v>-7.0372947664435859E-2</v>
      </c>
      <c r="AJ59">
        <f t="shared" si="7"/>
        <v>-7.531337455659731</v>
      </c>
      <c r="AK59">
        <f t="shared" si="22"/>
        <v>-4.9209000799212328</v>
      </c>
      <c r="AL59">
        <f t="shared" si="8"/>
        <v>-12.522610483245399</v>
      </c>
      <c r="AN59">
        <f t="shared" si="26"/>
        <v>0</v>
      </c>
      <c r="AO59">
        <f t="shared" si="26"/>
        <v>0</v>
      </c>
      <c r="AP59">
        <f t="shared" si="26"/>
        <v>-5.8135727779593105E-8</v>
      </c>
      <c r="AQ59">
        <f t="shared" si="26"/>
        <v>-3.1550830736154723E-4</v>
      </c>
      <c r="AR59">
        <f t="shared" si="26"/>
        <v>-3.1556644308932677E-4</v>
      </c>
      <c r="AS59">
        <f t="shared" si="26"/>
        <v>-3.377203103557129E-2</v>
      </c>
      <c r="AT59">
        <f t="shared" si="26"/>
        <v>-2.2066305115189831E-2</v>
      </c>
      <c r="AU59">
        <f t="shared" si="23"/>
        <v>-5.6153902593850447E-2</v>
      </c>
      <c r="AW59">
        <v>56</v>
      </c>
      <c r="AX59">
        <f>IF(Z59&gt;0, (R59*SUMPRODUCT(K59:$K$98, X59:$X$98)-K59*$AZ$3)/Z59, 0)</f>
        <v>-121036112.35784045</v>
      </c>
    </row>
    <row r="60" spans="5:50" x14ac:dyDescent="0.25">
      <c r="E60">
        <v>2060</v>
      </c>
      <c r="F60" s="5">
        <v>3.5571999999999999E-2</v>
      </c>
      <c r="G60" s="5"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4.0037509030010042E-3</v>
      </c>
      <c r="L60" s="2">
        <v>57</v>
      </c>
      <c r="M60" s="6">
        <v>0.58483052300000005</v>
      </c>
      <c r="Q60" s="4">
        <f t="shared" si="21"/>
        <v>25</v>
      </c>
      <c r="R60">
        <f t="shared" si="0"/>
        <v>100000</v>
      </c>
      <c r="S60">
        <f t="shared" si="1"/>
        <v>-266724093.0345034</v>
      </c>
      <c r="U60">
        <f t="shared" si="13"/>
        <v>0.58483052300000005</v>
      </c>
      <c r="V60">
        <f t="shared" si="14"/>
        <v>0.01</v>
      </c>
      <c r="W60">
        <f t="shared" si="15"/>
        <v>5.1858270967158729E-7</v>
      </c>
      <c r="X60">
        <f t="shared" si="16"/>
        <v>3.0328299731599159E-7</v>
      </c>
      <c r="Y60">
        <f t="shared" si="17"/>
        <v>5.1858270967158733E-9</v>
      </c>
      <c r="Z60">
        <f t="shared" si="18"/>
        <v>2.1011388525887982E-7</v>
      </c>
      <c r="AB60">
        <f t="shared" si="19"/>
        <v>-62.76723511464359</v>
      </c>
      <c r="AC60">
        <f t="shared" si="2"/>
        <v>-56.042435479630434</v>
      </c>
      <c r="AE60">
        <f t="shared" si="3"/>
        <v>0</v>
      </c>
      <c r="AF60">
        <f t="shared" si="24"/>
        <v>0</v>
      </c>
      <c r="AG60">
        <f t="shared" si="24"/>
        <v>-5.2528471314719954E-6</v>
      </c>
      <c r="AH60">
        <f t="shared" si="5"/>
        <v>-3.0328299731599159E-2</v>
      </c>
      <c r="AI60">
        <f t="shared" si="25"/>
        <v>-3.0333552578730633E-2</v>
      </c>
      <c r="AJ60">
        <f t="shared" si="7"/>
        <v>-6.7247996350131558</v>
      </c>
      <c r="AK60">
        <f t="shared" si="22"/>
        <v>-4.3937064580250516</v>
      </c>
      <c r="AL60">
        <f t="shared" si="8"/>
        <v>-11.148839645616938</v>
      </c>
      <c r="AN60">
        <f t="shared" si="26"/>
        <v>0</v>
      </c>
      <c r="AO60">
        <f t="shared" si="26"/>
        <v>0</v>
      </c>
      <c r="AP60">
        <f t="shared" si="26"/>
        <v>-2.1031091445957236E-8</v>
      </c>
      <c r="AQ60">
        <f t="shared" si="26"/>
        <v>-1.2142695743687525E-4</v>
      </c>
      <c r="AR60">
        <f t="shared" si="26"/>
        <v>-1.2144798852832122E-4</v>
      </c>
      <c r="AS60">
        <f t="shared" si="26"/>
        <v>-2.6924422611184745E-2</v>
      </c>
      <c r="AT60">
        <f t="shared" si="26"/>
        <v>-1.7591306198839144E-2</v>
      </c>
      <c r="AU60">
        <f t="shared" si="23"/>
        <v>-4.4637176798552211E-2</v>
      </c>
      <c r="AW60">
        <v>57</v>
      </c>
      <c r="AX60">
        <f>IF(Z60&gt;0, (R60*SUMPRODUCT(K60:$K$98, X60:$X$98)-K60*$AZ$3)/Z60, 0)</f>
        <v>-266724093.0345034</v>
      </c>
    </row>
    <row r="61" spans="5:50" x14ac:dyDescent="0.25">
      <c r="E61">
        <v>2061</v>
      </c>
      <c r="F61" s="5">
        <v>3.5571999999999999E-2</v>
      </c>
      <c r="G61" s="5"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3.5747775919651821E-3</v>
      </c>
      <c r="L61" s="2">
        <v>58</v>
      </c>
      <c r="M61" s="6">
        <v>0.59948279800000004</v>
      </c>
      <c r="Q61" s="4">
        <f t="shared" si="21"/>
        <v>25</v>
      </c>
      <c r="R61">
        <f t="shared" si="0"/>
        <v>100000</v>
      </c>
      <c r="S61">
        <f t="shared" si="1"/>
        <v>-609824589.2314558</v>
      </c>
      <c r="U61">
        <f t="shared" si="13"/>
        <v>0.59948279800000004</v>
      </c>
      <c r="V61">
        <f t="shared" si="14"/>
        <v>0.01</v>
      </c>
      <c r="W61">
        <f t="shared" si="15"/>
        <v>2.1011388525887982E-7</v>
      </c>
      <c r="X61">
        <f t="shared" si="16"/>
        <v>1.2595965983364425E-7</v>
      </c>
      <c r="Y61">
        <f t="shared" si="17"/>
        <v>2.1011388525887983E-9</v>
      </c>
      <c r="Z61">
        <f t="shared" si="18"/>
        <v>8.2053086572646783E-8</v>
      </c>
      <c r="AB61">
        <f t="shared" si="19"/>
        <v>-56.042435479630434</v>
      </c>
      <c r="AC61">
        <f t="shared" si="2"/>
        <v>-50.037989814337408</v>
      </c>
      <c r="AE61">
        <f t="shared" si="3"/>
        <v>0</v>
      </c>
      <c r="AF61">
        <f t="shared" si="24"/>
        <v>0</v>
      </c>
      <c r="AG61">
        <f t="shared" si="24"/>
        <v>-2.0513271643161695E-6</v>
      </c>
      <c r="AH61">
        <f t="shared" si="5"/>
        <v>-1.2595965983364425E-2</v>
      </c>
      <c r="AI61">
        <f t="shared" si="25"/>
        <v>-1.2598017310528741E-2</v>
      </c>
      <c r="AJ61">
        <f t="shared" si="7"/>
        <v>-6.0044456652930265</v>
      </c>
      <c r="AK61">
        <f t="shared" si="22"/>
        <v>-3.9229704835741308</v>
      </c>
      <c r="AL61">
        <f t="shared" si="8"/>
        <v>-9.9400141661776864</v>
      </c>
      <c r="AN61">
        <f t="shared" si="26"/>
        <v>0</v>
      </c>
      <c r="AO61">
        <f t="shared" si="26"/>
        <v>0</v>
      </c>
      <c r="AP61">
        <f t="shared" si="26"/>
        <v>-7.3330383807869213E-9</v>
      </c>
      <c r="AQ61">
        <f t="shared" si="26"/>
        <v>-4.502777694648683E-5</v>
      </c>
      <c r="AR61">
        <f t="shared" si="26"/>
        <v>-4.5035109984867613E-5</v>
      </c>
      <c r="AS61">
        <f t="shared" si="26"/>
        <v>-2.146455781646198E-2</v>
      </c>
      <c r="AT61">
        <f t="shared" si="26"/>
        <v>-1.4023746978621618E-2</v>
      </c>
      <c r="AU61">
        <f t="shared" si="23"/>
        <v>-3.5533339905068469E-2</v>
      </c>
      <c r="AW61">
        <v>58</v>
      </c>
      <c r="AX61">
        <f>IF(Z61&gt;0, (R61*SUMPRODUCT(K61:$K$98, X61:$X$98)-K61*$AZ$3)/Z61, 0)</f>
        <v>-609824589.2314558</v>
      </c>
    </row>
    <row r="62" spans="5:50" x14ac:dyDescent="0.25">
      <c r="E62">
        <v>2062</v>
      </c>
      <c r="F62" s="5">
        <v>3.5571999999999999E-2</v>
      </c>
      <c r="G62" s="5"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3.1917657071117694E-3</v>
      </c>
      <c r="L62" s="2">
        <v>59</v>
      </c>
      <c r="M62" s="6">
        <v>0.61448546299999995</v>
      </c>
      <c r="Q62" s="4">
        <f t="shared" si="21"/>
        <v>25</v>
      </c>
      <c r="R62">
        <f t="shared" si="0"/>
        <v>100000</v>
      </c>
      <c r="S62">
        <f t="shared" si="1"/>
        <v>-1449975021.0069492</v>
      </c>
      <c r="U62">
        <f t="shared" si="13"/>
        <v>0.61448546299999995</v>
      </c>
      <c r="V62">
        <f t="shared" si="14"/>
        <v>0.01</v>
      </c>
      <c r="W62">
        <f t="shared" si="15"/>
        <v>8.2053086572646783E-8</v>
      </c>
      <c r="X62">
        <f t="shared" si="16"/>
        <v>5.0420428893171939E-8</v>
      </c>
      <c r="Y62">
        <f t="shared" si="17"/>
        <v>8.2053086572646784E-10</v>
      </c>
      <c r="Z62">
        <f t="shared" si="18"/>
        <v>3.0812126813748376E-8</v>
      </c>
      <c r="AB62">
        <f t="shared" si="19"/>
        <v>-50.037989814337408</v>
      </c>
      <c r="AC62">
        <f t="shared" si="2"/>
        <v>-44.676814224033585</v>
      </c>
      <c r="AE62">
        <f t="shared" si="3"/>
        <v>0</v>
      </c>
      <c r="AF62">
        <f t="shared" si="24"/>
        <v>0</v>
      </c>
      <c r="AG62">
        <f t="shared" si="24"/>
        <v>-7.7030317034370937E-7</v>
      </c>
      <c r="AH62">
        <f t="shared" si="5"/>
        <v>-5.0420428893171937E-3</v>
      </c>
      <c r="AI62">
        <f t="shared" si="25"/>
        <v>-5.0428131924875374E-3</v>
      </c>
      <c r="AJ62">
        <f t="shared" si="7"/>
        <v>-5.361175590303823</v>
      </c>
      <c r="AK62">
        <f t="shared" si="22"/>
        <v>-3.5026592870036191</v>
      </c>
      <c r="AL62">
        <f t="shared" si="8"/>
        <v>-8.8688776904999287</v>
      </c>
      <c r="AN62">
        <f t="shared" si="26"/>
        <v>0</v>
      </c>
      <c r="AO62">
        <f t="shared" si="26"/>
        <v>0</v>
      </c>
      <c r="AP62">
        <f t="shared" si="26"/>
        <v>-2.4586272431825273E-9</v>
      </c>
      <c r="AQ62">
        <f t="shared" si="26"/>
        <v>-1.6093019587909362E-5</v>
      </c>
      <c r="AR62">
        <f t="shared" si="26"/>
        <v>-1.6095478215152544E-5</v>
      </c>
      <c r="AS62">
        <f t="shared" si="26"/>
        <v>-1.7111616398936439E-2</v>
      </c>
      <c r="AT62">
        <f t="shared" si="26"/>
        <v>-1.1179667795954713E-2</v>
      </c>
      <c r="AU62">
        <f t="shared" si="23"/>
        <v>-2.83073796731063E-2</v>
      </c>
      <c r="AW62">
        <v>59</v>
      </c>
      <c r="AX62">
        <f>IF(Z62&gt;0, (R62*SUMPRODUCT(K62:$K$98, X62:$X$98)-K62*$AZ$3)/Z62, 0)</f>
        <v>-1449975021.0069492</v>
      </c>
    </row>
    <row r="63" spans="5:50" x14ac:dyDescent="0.25">
      <c r="E63">
        <v>2063</v>
      </c>
      <c r="F63" s="5">
        <v>3.5571999999999999E-2</v>
      </c>
      <c r="G63" s="5"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2.8497908099212226E-3</v>
      </c>
      <c r="L63" s="2">
        <v>60</v>
      </c>
      <c r="M63" s="6">
        <v>0.62975077099999999</v>
      </c>
      <c r="Q63" s="4">
        <f t="shared" si="21"/>
        <v>25</v>
      </c>
      <c r="R63">
        <f t="shared" si="0"/>
        <v>100000</v>
      </c>
      <c r="S63">
        <f t="shared" si="1"/>
        <v>-3593681507.6609092</v>
      </c>
      <c r="U63">
        <f t="shared" si="13"/>
        <v>0.62975077099999999</v>
      </c>
      <c r="V63">
        <f t="shared" si="14"/>
        <v>0.01</v>
      </c>
      <c r="W63">
        <f t="shared" si="15"/>
        <v>3.0812126813748376E-8</v>
      </c>
      <c r="X63">
        <f t="shared" si="16"/>
        <v>1.9403960617107813E-8</v>
      </c>
      <c r="Y63">
        <f t="shared" si="17"/>
        <v>3.0812126813748378E-10</v>
      </c>
      <c r="Z63">
        <f t="shared" si="18"/>
        <v>1.110004492850308E-8</v>
      </c>
      <c r="AB63">
        <f t="shared" si="19"/>
        <v>-44.676814224033585</v>
      </c>
      <c r="AC63">
        <f t="shared" si="2"/>
        <v>-39.890026193766779</v>
      </c>
      <c r="AE63">
        <f t="shared" si="3"/>
        <v>0</v>
      </c>
      <c r="AF63">
        <f t="shared" si="24"/>
        <v>0</v>
      </c>
      <c r="AG63">
        <f t="shared" si="24"/>
        <v>-2.7750112321257699E-7</v>
      </c>
      <c r="AH63">
        <f t="shared" si="5"/>
        <v>-1.9403960617107813E-3</v>
      </c>
      <c r="AI63">
        <f t="shared" si="25"/>
        <v>-1.9406735628339938E-3</v>
      </c>
      <c r="AJ63">
        <f t="shared" si="7"/>
        <v>-4.7867880302668055</v>
      </c>
      <c r="AK63">
        <f t="shared" si="22"/>
        <v>-3.1273769956823512</v>
      </c>
      <c r="AL63">
        <f t="shared" si="8"/>
        <v>-7.9161056995119914</v>
      </c>
      <c r="AN63">
        <f t="shared" si="26"/>
        <v>0</v>
      </c>
      <c r="AO63">
        <f t="shared" si="26"/>
        <v>0</v>
      </c>
      <c r="AP63">
        <f t="shared" si="26"/>
        <v>-7.9082015067401872E-10</v>
      </c>
      <c r="AQ63">
        <f t="shared" si="26"/>
        <v>-5.5297228642707182E-6</v>
      </c>
      <c r="AR63">
        <f t="shared" si="26"/>
        <v>-5.530513684421392E-6</v>
      </c>
      <c r="AS63">
        <f t="shared" si="26"/>
        <v>-1.3641344537695254E-2</v>
      </c>
      <c r="AT63">
        <f t="shared" si="26"/>
        <v>-8.9123702214546074E-3</v>
      </c>
      <c r="AU63">
        <f t="shared" si="23"/>
        <v>-2.2559245272834285E-2</v>
      </c>
      <c r="AW63">
        <v>60</v>
      </c>
      <c r="AX63">
        <f>IF(Z63&gt;0, (R63*SUMPRODUCT(K63:$K$98, X63:$X$98)-K63*$AZ$3)/Z63, 0)</f>
        <v>-3593681507.6609092</v>
      </c>
    </row>
    <row r="64" spans="5:50" x14ac:dyDescent="0.25">
      <c r="E64">
        <v>2064</v>
      </c>
      <c r="F64" s="5">
        <v>3.5571999999999999E-2</v>
      </c>
      <c r="G64" s="5"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2.5444560802868059E-3</v>
      </c>
      <c r="L64" s="2">
        <v>61</v>
      </c>
      <c r="M64" s="6">
        <v>0.64518007799999999</v>
      </c>
      <c r="Q64" s="4">
        <f t="shared" si="21"/>
        <v>25</v>
      </c>
      <c r="R64">
        <f t="shared" si="0"/>
        <v>100000</v>
      </c>
      <c r="S64">
        <f t="shared" si="1"/>
        <v>-9305276226.4954281</v>
      </c>
      <c r="U64">
        <f t="shared" si="13"/>
        <v>0.64518007799999999</v>
      </c>
      <c r="V64">
        <f t="shared" si="14"/>
        <v>0.01</v>
      </c>
      <c r="W64">
        <f t="shared" si="15"/>
        <v>1.110004492850308E-8</v>
      </c>
      <c r="X64">
        <f t="shared" si="16"/>
        <v>7.1615278527751214E-9</v>
      </c>
      <c r="Y64">
        <f t="shared" si="17"/>
        <v>1.110004492850308E-10</v>
      </c>
      <c r="Z64">
        <f t="shared" si="18"/>
        <v>3.8275166264429279E-9</v>
      </c>
      <c r="AB64">
        <f t="shared" si="19"/>
        <v>-39.890026193766779</v>
      </c>
      <c r="AC64">
        <f t="shared" si="2"/>
        <v>-35.616099470555362</v>
      </c>
      <c r="AE64">
        <f t="shared" si="3"/>
        <v>0</v>
      </c>
      <c r="AF64">
        <f t="shared" si="24"/>
        <v>0</v>
      </c>
      <c r="AG64">
        <f t="shared" si="24"/>
        <v>-9.5687915661073202E-8</v>
      </c>
      <c r="AH64">
        <f t="shared" si="5"/>
        <v>-7.1615278527751213E-4</v>
      </c>
      <c r="AI64">
        <f t="shared" si="25"/>
        <v>-7.1624847319317318E-4</v>
      </c>
      <c r="AJ64">
        <f t="shared" si="7"/>
        <v>-4.2739267232114173</v>
      </c>
      <c r="AK64">
        <f t="shared" si="22"/>
        <v>-2.7923018335636747</v>
      </c>
      <c r="AL64">
        <f t="shared" si="8"/>
        <v>-7.0669448052482853</v>
      </c>
      <c r="AN64">
        <f t="shared" si="26"/>
        <v>0</v>
      </c>
      <c r="AO64">
        <f t="shared" si="26"/>
        <v>0</v>
      </c>
      <c r="AP64">
        <f t="shared" si="26"/>
        <v>-2.4347369881378881E-10</v>
      </c>
      <c r="AQ64">
        <f t="shared" si="26"/>
        <v>-1.822219308913697E-6</v>
      </c>
      <c r="AR64">
        <f t="shared" si="26"/>
        <v>-1.8224627826125107E-6</v>
      </c>
      <c r="AS64">
        <f t="shared" si="26"/>
        <v>-1.0874818837575555E-2</v>
      </c>
      <c r="AT64">
        <f t="shared" si="26"/>
        <v>-7.1048893784070892E-3</v>
      </c>
      <c r="AU64">
        <f t="shared" si="23"/>
        <v>-1.7981530678765258E-2</v>
      </c>
      <c r="AW64">
        <v>61</v>
      </c>
      <c r="AX64">
        <f>IF(Z64&gt;0, (R64*SUMPRODUCT(K64:$K$98, X64:$X$98)-K64*$AZ$3)/Z64, 0)</f>
        <v>-9305276226.4954281</v>
      </c>
    </row>
    <row r="65" spans="5:50" x14ac:dyDescent="0.25">
      <c r="E65">
        <v>2065</v>
      </c>
      <c r="F65" s="5">
        <v>3.5571999999999999E-2</v>
      </c>
      <c r="G65" s="5"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2.2718357859703624E-3</v>
      </c>
      <c r="L65" s="2">
        <v>62</v>
      </c>
      <c r="M65" s="6">
        <v>0.66067595400000001</v>
      </c>
      <c r="Q65" s="4">
        <f t="shared" si="21"/>
        <v>25</v>
      </c>
      <c r="R65">
        <f t="shared" si="0"/>
        <v>100000</v>
      </c>
      <c r="S65">
        <f t="shared" si="1"/>
        <v>-25228290640.355324</v>
      </c>
      <c r="U65">
        <f t="shared" si="13"/>
        <v>0.66067595400000001</v>
      </c>
      <c r="V65">
        <f t="shared" si="14"/>
        <v>0.01</v>
      </c>
      <c r="W65">
        <f t="shared" si="15"/>
        <v>3.8275166264429279E-9</v>
      </c>
      <c r="X65">
        <f t="shared" si="16"/>
        <v>2.5287481986260429E-9</v>
      </c>
      <c r="Y65">
        <f t="shared" si="17"/>
        <v>3.8275166264429276E-11</v>
      </c>
      <c r="Z65">
        <f t="shared" si="18"/>
        <v>1.2604932615524558E-9</v>
      </c>
      <c r="AB65">
        <f t="shared" si="19"/>
        <v>-35.616099470555362</v>
      </c>
      <c r="AC65">
        <f t="shared" si="2"/>
        <v>-31.800090352654774</v>
      </c>
      <c r="AE65">
        <f t="shared" si="3"/>
        <v>0</v>
      </c>
      <c r="AF65">
        <f t="shared" si="24"/>
        <v>0</v>
      </c>
      <c r="AG65">
        <f t="shared" si="24"/>
        <v>-3.1512331538811396E-8</v>
      </c>
      <c r="AH65">
        <f t="shared" si="5"/>
        <v>-2.5287481986260428E-4</v>
      </c>
      <c r="AI65">
        <f t="shared" si="25"/>
        <v>-2.5290633219414308E-4</v>
      </c>
      <c r="AJ65">
        <f t="shared" si="7"/>
        <v>-3.8160091179005882</v>
      </c>
      <c r="AK65">
        <f t="shared" si="22"/>
        <v>-2.4931269629388755</v>
      </c>
      <c r="AL65">
        <f t="shared" si="8"/>
        <v>-6.3093889871716584</v>
      </c>
      <c r="AN65">
        <f t="shared" si="26"/>
        <v>0</v>
      </c>
      <c r="AO65">
        <f t="shared" si="26"/>
        <v>0</v>
      </c>
      <c r="AP65">
        <f t="shared" si="26"/>
        <v>-7.1590842489234232E-11</v>
      </c>
      <c r="AQ65">
        <f t="shared" si="26"/>
        <v>-5.744900651346734E-7</v>
      </c>
      <c r="AR65">
        <f t="shared" si="26"/>
        <v>-5.7456165597716262E-7</v>
      </c>
      <c r="AS65">
        <f t="shared" si="26"/>
        <v>-8.6693460736357517E-3</v>
      </c>
      <c r="AT65">
        <f t="shared" si="26"/>
        <v>-5.6639750533721426E-3</v>
      </c>
      <c r="AU65">
        <f t="shared" si="23"/>
        <v>-1.4333895688663873E-2</v>
      </c>
      <c r="AW65">
        <v>62</v>
      </c>
      <c r="AX65">
        <f>IF(Z65&gt;0, (R65*SUMPRODUCT(K65:$K$98, X65:$X$98)-K65*$AZ$3)/Z65, 0)</f>
        <v>-25228290640.355324</v>
      </c>
    </row>
    <row r="66" spans="5:50" x14ac:dyDescent="0.25">
      <c r="E66">
        <v>2066</v>
      </c>
      <c r="F66" s="5">
        <v>3.5571999999999999E-2</v>
      </c>
      <c r="G66" s="5"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2.0284248089021089E-3</v>
      </c>
      <c r="L66" s="2">
        <v>63</v>
      </c>
      <c r="M66" s="6">
        <v>0.67625413199999995</v>
      </c>
      <c r="Q66" s="4">
        <f t="shared" si="21"/>
        <v>25</v>
      </c>
      <c r="R66">
        <f t="shared" si="0"/>
        <v>100000</v>
      </c>
      <c r="S66">
        <f t="shared" si="1"/>
        <v>-71794602524.635574</v>
      </c>
      <c r="U66">
        <f t="shared" si="13"/>
        <v>0.67625413199999995</v>
      </c>
      <c r="V66">
        <f t="shared" si="14"/>
        <v>0.01</v>
      </c>
      <c r="W66">
        <f t="shared" si="15"/>
        <v>1.2604932615524558E-9</v>
      </c>
      <c r="X66">
        <f t="shared" si="16"/>
        <v>8.5241377648300489E-10</v>
      </c>
      <c r="Y66">
        <f t="shared" si="17"/>
        <v>1.2604932615524558E-11</v>
      </c>
      <c r="Z66">
        <f t="shared" si="18"/>
        <v>3.9547455245392634E-10</v>
      </c>
      <c r="AB66">
        <f t="shared" si="19"/>
        <v>-31.800090352654774</v>
      </c>
      <c r="AC66">
        <f t="shared" si="2"/>
        <v>-28.392938302037784</v>
      </c>
      <c r="AE66">
        <f t="shared" si="3"/>
        <v>0</v>
      </c>
      <c r="AF66">
        <f t="shared" si="24"/>
        <v>0</v>
      </c>
      <c r="AG66">
        <f t="shared" si="24"/>
        <v>-9.8868638113481594E-9</v>
      </c>
      <c r="AH66">
        <f t="shared" si="5"/>
        <v>-8.5241377648300495E-5</v>
      </c>
      <c r="AI66">
        <f t="shared" si="25"/>
        <v>-8.525126451211184E-5</v>
      </c>
      <c r="AJ66">
        <f t="shared" si="7"/>
        <v>-3.4071520506169897</v>
      </c>
      <c r="AK66">
        <f t="shared" si="22"/>
        <v>-2.2260063246858346</v>
      </c>
      <c r="AL66">
        <f t="shared" si="8"/>
        <v>-5.6332436265673369</v>
      </c>
      <c r="AN66">
        <f t="shared" si="26"/>
        <v>0</v>
      </c>
      <c r="AO66">
        <f t="shared" si="26"/>
        <v>0</v>
      </c>
      <c r="AP66">
        <f t="shared" si="26"/>
        <v>-2.0054759837175066E-11</v>
      </c>
      <c r="AQ66">
        <f t="shared" si="26"/>
        <v>-1.7290572516680644E-7</v>
      </c>
      <c r="AR66">
        <f t="shared" si="26"/>
        <v>-1.729257799266436E-7</v>
      </c>
      <c r="AS66">
        <f t="shared" si="26"/>
        <v>-6.9111517471731956E-3</v>
      </c>
      <c r="AT66">
        <f t="shared" si="26"/>
        <v>-4.5152864537657501E-3</v>
      </c>
      <c r="AU66">
        <f t="shared" si="23"/>
        <v>-1.1426611126718873E-2</v>
      </c>
      <c r="AW66">
        <v>63</v>
      </c>
      <c r="AX66">
        <f>IF(Z66&gt;0, (R66*SUMPRODUCT(K66:$K$98, X66:$X$98)-K66*$AZ$3)/Z66, 0)</f>
        <v>-71794602524.635574</v>
      </c>
    </row>
    <row r="67" spans="5:50" x14ac:dyDescent="0.25">
      <c r="E67">
        <v>2067</v>
      </c>
      <c r="F67" s="5">
        <v>3.5571999999999999E-2</v>
      </c>
      <c r="G67" s="5"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1.8110935793768828E-3</v>
      </c>
      <c r="L67" s="2">
        <v>64</v>
      </c>
      <c r="M67" s="6">
        <v>0.69194305599999995</v>
      </c>
      <c r="Q67" s="4">
        <f t="shared" si="21"/>
        <v>25</v>
      </c>
      <c r="R67">
        <f t="shared" ref="R67:R79" si="27">$C$6</f>
        <v>100000</v>
      </c>
      <c r="S67">
        <f t="shared" ref="S67:S79" si="28">AX67</f>
        <v>-215067373349.83405</v>
      </c>
      <c r="U67">
        <f t="shared" si="13"/>
        <v>0.69194305599999995</v>
      </c>
      <c r="V67">
        <f t="shared" si="14"/>
        <v>0.01</v>
      </c>
      <c r="W67">
        <f t="shared" si="15"/>
        <v>3.9547455245392634E-10</v>
      </c>
      <c r="X67">
        <f t="shared" si="16"/>
        <v>2.7364587039520207E-10</v>
      </c>
      <c r="Y67">
        <f t="shared" si="17"/>
        <v>3.9547455245392638E-12</v>
      </c>
      <c r="Z67">
        <f t="shared" si="18"/>
        <v>1.1787393653418502E-10</v>
      </c>
      <c r="AB67">
        <f t="shared" si="19"/>
        <v>-28.392938302037784</v>
      </c>
      <c r="AC67">
        <f t="shared" ref="AC67:AC79" si="29">S67*Z67</f>
        <v>-25.350837916812214</v>
      </c>
      <c r="AE67">
        <f t="shared" ref="AE67:AE79" si="30">$Z67*O67</f>
        <v>0</v>
      </c>
      <c r="AF67">
        <f t="shared" ref="AF67:AG79" si="31">-$Z67*P67</f>
        <v>0</v>
      </c>
      <c r="AG67">
        <f t="shared" si="31"/>
        <v>-2.9468484133546254E-9</v>
      </c>
      <c r="AH67">
        <f t="shared" ref="AH67:AH79" si="32">-X67*R67</f>
        <v>-2.7364587039520206E-5</v>
      </c>
      <c r="AI67">
        <f t="shared" ref="AI67:AI79" si="33">SUM(AE67:AH67)</f>
        <v>-2.7367533887933562E-5</v>
      </c>
      <c r="AJ67">
        <f t="shared" ref="AJ67:AJ79" si="34">AB67-AC67</f>
        <v>-3.0421003852255701</v>
      </c>
      <c r="AK67">
        <f t="shared" si="22"/>
        <v>-1.987505681142645</v>
      </c>
      <c r="AL67">
        <f t="shared" ref="AL67:AL79" si="35">SUM(AI67:AK67)</f>
        <v>-5.0296334339021032</v>
      </c>
      <c r="AN67">
        <f t="shared" ref="AN67:AT79" si="36">AE67*$K67</f>
        <v>0</v>
      </c>
      <c r="AO67">
        <f t="shared" si="36"/>
        <v>0</v>
      </c>
      <c r="AP67">
        <f t="shared" si="36"/>
        <v>-5.3370182408235164E-12</v>
      </c>
      <c r="AQ67">
        <f t="shared" si="36"/>
        <v>-4.9559827889574909E-8</v>
      </c>
      <c r="AR67">
        <f t="shared" si="36"/>
        <v>-4.9565164907815734E-8</v>
      </c>
      <c r="AS67">
        <f t="shared" si="36"/>
        <v>-5.5095284755019716E-3</v>
      </c>
      <c r="AT67">
        <f t="shared" si="36"/>
        <v>-3.5995587780925224E-3</v>
      </c>
      <c r="AU67">
        <f t="shared" si="23"/>
        <v>-9.1091368187594026E-3</v>
      </c>
      <c r="AW67">
        <v>64</v>
      </c>
      <c r="AX67">
        <f>IF(Z67&gt;0, (R67*SUMPRODUCT(K67:$K$98, X67:$X$98)-K67*$AZ$3)/Z67, 0)</f>
        <v>-215067373349.83405</v>
      </c>
    </row>
    <row r="68" spans="5:50" x14ac:dyDescent="0.25">
      <c r="E68">
        <v>2068</v>
      </c>
      <c r="F68" s="5">
        <v>3.5571999999999999E-2</v>
      </c>
      <c r="G68" s="5">
        <v>7.0000000000000007E-2</v>
      </c>
      <c r="H68" s="5">
        <f t="shared" ref="H68:H79" si="37">G68+$C$9</f>
        <v>0.12000000000000001</v>
      </c>
      <c r="I68" s="5">
        <f t="shared" ref="I68:I79" si="38">1+H68</f>
        <v>1.1200000000000001</v>
      </c>
      <c r="J68">
        <f t="shared" ref="J68:J79" si="39">1/I68</f>
        <v>0.89285714285714279</v>
      </c>
      <c r="K68">
        <f t="shared" si="20"/>
        <v>1.6170478387293595E-3</v>
      </c>
      <c r="L68" s="2">
        <v>65</v>
      </c>
      <c r="M68" s="6">
        <v>0.70765376499999999</v>
      </c>
      <c r="Q68" s="4">
        <f t="shared" si="21"/>
        <v>25</v>
      </c>
      <c r="R68">
        <f t="shared" si="27"/>
        <v>100000</v>
      </c>
      <c r="S68">
        <f t="shared" si="28"/>
        <v>-680102714491.34558</v>
      </c>
      <c r="U68">
        <f t="shared" ref="U68:U79" si="40">M68</f>
        <v>0.70765376499999999</v>
      </c>
      <c r="V68">
        <f t="shared" ref="V68:V79" si="41">$C$10</f>
        <v>0.01</v>
      </c>
      <c r="W68">
        <f t="shared" ref="W68:W79" si="42">Z67</f>
        <v>1.1787393653418502E-10</v>
      </c>
      <c r="X68">
        <f t="shared" ref="X68:X79" si="43">U68*W68</f>
        <v>8.3413934983787082E-11</v>
      </c>
      <c r="Y68">
        <f t="shared" ref="Y68:Y79" si="44">V68*W68</f>
        <v>1.1787393653418502E-12</v>
      </c>
      <c r="Z68">
        <f t="shared" ref="Z68:Z79" si="45">MAX(0, W68-X68-Y68)</f>
        <v>3.3281262185056089E-11</v>
      </c>
      <c r="AB68">
        <f t="shared" ref="AB68:AB79" si="46">AC67</f>
        <v>-25.350837916812214</v>
      </c>
      <c r="AC68">
        <f t="shared" si="29"/>
        <v>-22.634676753754817</v>
      </c>
      <c r="AE68">
        <f t="shared" si="30"/>
        <v>0</v>
      </c>
      <c r="AF68">
        <f t="shared" si="31"/>
        <v>0</v>
      </c>
      <c r="AG68">
        <f t="shared" si="31"/>
        <v>-8.3203155462640219E-10</v>
      </c>
      <c r="AH68">
        <f t="shared" si="32"/>
        <v>-8.3413934983787078E-6</v>
      </c>
      <c r="AI68">
        <f t="shared" si="33"/>
        <v>-8.3422255299333339E-6</v>
      </c>
      <c r="AJ68">
        <f t="shared" si="34"/>
        <v>-2.7161611630573965</v>
      </c>
      <c r="AK68">
        <f t="shared" si="22"/>
        <v>-1.7745586541768552</v>
      </c>
      <c r="AL68">
        <f t="shared" si="35"/>
        <v>-4.4907281594597812</v>
      </c>
      <c r="AN68">
        <f t="shared" si="36"/>
        <v>0</v>
      </c>
      <c r="AO68">
        <f t="shared" si="36"/>
        <v>0</v>
      </c>
      <c r="AP68">
        <f t="shared" si="36"/>
        <v>-1.3454348271632528E-12</v>
      </c>
      <c r="AQ68">
        <f t="shared" si="36"/>
        <v>-1.3488432328544422E-8</v>
      </c>
      <c r="AR68">
        <f t="shared" si="36"/>
        <v>-1.3489777763371583E-8</v>
      </c>
      <c r="AS68">
        <f t="shared" si="36"/>
        <v>-4.392162538362587E-3</v>
      </c>
      <c r="AT68">
        <f t="shared" si="36"/>
        <v>-2.8695462364351646E-3</v>
      </c>
      <c r="AU68">
        <f t="shared" si="23"/>
        <v>-7.2617222645755142E-3</v>
      </c>
      <c r="AW68">
        <v>65</v>
      </c>
      <c r="AX68">
        <f>IF(Z68&gt;0, (R68*SUMPRODUCT(K68:$K$98, X68:$X$98)-K68*$AZ$3)/Z68, 0)</f>
        <v>-680102714491.34558</v>
      </c>
    </row>
    <row r="69" spans="5:50" x14ac:dyDescent="0.25">
      <c r="E69">
        <v>2069</v>
      </c>
      <c r="F69" s="5">
        <v>3.5571999999999999E-2</v>
      </c>
      <c r="G69" s="5"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79" si="47">K68*J69</f>
        <v>1.4437927131512138E-3</v>
      </c>
      <c r="L69" s="2">
        <v>66</v>
      </c>
      <c r="M69" s="6">
        <v>0.72329488099999995</v>
      </c>
      <c r="Q69" s="4">
        <f t="shared" ref="Q69:Q79" si="48">$C$8</f>
        <v>25</v>
      </c>
      <c r="R69">
        <f t="shared" si="27"/>
        <v>100000</v>
      </c>
      <c r="S69">
        <f t="shared" si="28"/>
        <v>-2276801319502.5703</v>
      </c>
      <c r="U69">
        <f t="shared" si="40"/>
        <v>0.72329488099999995</v>
      </c>
      <c r="V69">
        <f t="shared" si="41"/>
        <v>0.01</v>
      </c>
      <c r="W69">
        <f t="shared" si="42"/>
        <v>3.3281262185056089E-11</v>
      </c>
      <c r="X69">
        <f t="shared" si="43"/>
        <v>2.4072166571669944E-11</v>
      </c>
      <c r="Y69">
        <f t="shared" si="44"/>
        <v>3.3281262185056088E-13</v>
      </c>
      <c r="Z69">
        <f t="shared" si="45"/>
        <v>8.8762829915355843E-12</v>
      </c>
      <c r="AB69">
        <f t="shared" si="46"/>
        <v>-22.634676753754817</v>
      </c>
      <c r="AC69">
        <f t="shared" si="29"/>
        <v>-20.209532827406441</v>
      </c>
      <c r="AE69">
        <f t="shared" si="30"/>
        <v>0</v>
      </c>
      <c r="AF69">
        <f t="shared" si="31"/>
        <v>0</v>
      </c>
      <c r="AG69">
        <f t="shared" si="31"/>
        <v>-2.2190707478838961E-10</v>
      </c>
      <c r="AH69">
        <f t="shared" si="32"/>
        <v>-2.4072166571669944E-6</v>
      </c>
      <c r="AI69">
        <f t="shared" si="33"/>
        <v>-2.4074385642417827E-6</v>
      </c>
      <c r="AJ69">
        <f t="shared" si="34"/>
        <v>-2.4251439263483761</v>
      </c>
      <c r="AK69">
        <f t="shared" si="22"/>
        <v>-1.5844273727628373</v>
      </c>
      <c r="AL69">
        <f t="shared" si="35"/>
        <v>-4.0095737065497774</v>
      </c>
      <c r="AN69">
        <f t="shared" si="36"/>
        <v>0</v>
      </c>
      <c r="AO69">
        <f t="shared" si="36"/>
        <v>0</v>
      </c>
      <c r="AP69">
        <f t="shared" si="36"/>
        <v>-3.2038781757617837E-13</v>
      </c>
      <c r="AQ69">
        <f t="shared" si="36"/>
        <v>-3.4755218685939301E-9</v>
      </c>
      <c r="AR69">
        <f t="shared" si="36"/>
        <v>-3.4758422564115065E-9</v>
      </c>
      <c r="AS69">
        <f t="shared" si="36"/>
        <v>-3.5014051292047094E-3</v>
      </c>
      <c r="AT69">
        <f t="shared" si="36"/>
        <v>-2.2875846953123065E-3</v>
      </c>
      <c r="AU69">
        <f t="shared" si="23"/>
        <v>-5.7889933003592723E-3</v>
      </c>
      <c r="AW69">
        <v>66</v>
      </c>
      <c r="AX69">
        <f>IF(Z69&gt;0, (R69*SUMPRODUCT(K69:$K$98, X69:$X$98)-K69*$AZ$3)/Z69, 0)</f>
        <v>-2276801319502.5703</v>
      </c>
    </row>
    <row r="70" spans="5:50" x14ac:dyDescent="0.25">
      <c r="E70">
        <v>2070</v>
      </c>
      <c r="F70" s="5">
        <v>3.5571999999999999E-2</v>
      </c>
      <c r="G70" s="5"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1.2891006367421552E-3</v>
      </c>
      <c r="L70" s="2">
        <v>67</v>
      </c>
      <c r="M70" s="6">
        <v>0.74145409100000004</v>
      </c>
      <c r="Q70" s="4">
        <f t="shared" si="48"/>
        <v>25</v>
      </c>
      <c r="R70">
        <f t="shared" si="27"/>
        <v>100000</v>
      </c>
      <c r="S70">
        <f t="shared" si="28"/>
        <v>-8179005357601.21</v>
      </c>
      <c r="U70">
        <f t="shared" si="40"/>
        <v>0.74145409100000004</v>
      </c>
      <c r="V70">
        <f t="shared" si="41"/>
        <v>0.01</v>
      </c>
      <c r="W70">
        <f t="shared" si="42"/>
        <v>8.8762829915355843E-12</v>
      </c>
      <c r="X70">
        <f t="shared" si="43"/>
        <v>6.5813563369477774E-12</v>
      </c>
      <c r="Y70">
        <f t="shared" si="44"/>
        <v>8.8762829915355844E-14</v>
      </c>
      <c r="Z70">
        <f t="shared" si="45"/>
        <v>2.2061638246724512E-12</v>
      </c>
      <c r="AB70">
        <f t="shared" si="46"/>
        <v>-20.209532827406441</v>
      </c>
      <c r="AC70">
        <f t="shared" si="29"/>
        <v>-18.044225741741954</v>
      </c>
      <c r="AE70">
        <f t="shared" si="30"/>
        <v>0</v>
      </c>
      <c r="AF70">
        <f t="shared" si="31"/>
        <v>0</v>
      </c>
      <c r="AG70">
        <f t="shared" si="31"/>
        <v>-5.515409561681128E-11</v>
      </c>
      <c r="AH70">
        <f t="shared" si="32"/>
        <v>-6.5813563369477769E-7</v>
      </c>
      <c r="AI70">
        <f t="shared" si="33"/>
        <v>-6.5819078779039454E-7</v>
      </c>
      <c r="AJ70">
        <f t="shared" si="34"/>
        <v>-2.1653070856644874</v>
      </c>
      <c r="AK70">
        <f t="shared" si="22"/>
        <v>-1.4146672979184511</v>
      </c>
      <c r="AL70">
        <f t="shared" si="35"/>
        <v>-3.5799750417737259</v>
      </c>
      <c r="AN70">
        <f t="shared" si="36"/>
        <v>0</v>
      </c>
      <c r="AO70">
        <f t="shared" si="36"/>
        <v>0</v>
      </c>
      <c r="AP70">
        <f t="shared" si="36"/>
        <v>-7.1099179778569133E-14</v>
      </c>
      <c r="AQ70">
        <f t="shared" si="36"/>
        <v>-8.4840306445863975E-10</v>
      </c>
      <c r="AR70">
        <f t="shared" si="36"/>
        <v>-8.4847416363841833E-10</v>
      </c>
      <c r="AS70">
        <f t="shared" si="36"/>
        <v>-2.791298742872391E-3</v>
      </c>
      <c r="AT70">
        <f t="shared" si="36"/>
        <v>-1.8236485145249795E-3</v>
      </c>
      <c r="AU70">
        <f t="shared" si="23"/>
        <v>-4.6149481058715336E-3</v>
      </c>
      <c r="AW70">
        <v>67</v>
      </c>
      <c r="AX70">
        <f>IF(Z70&gt;0, (R70*SUMPRODUCT(K70:$K$98, X70:$X$98)-K70*$AZ$3)/Z70, 0)</f>
        <v>-8179005357601.21</v>
      </c>
    </row>
    <row r="71" spans="5:50" x14ac:dyDescent="0.25">
      <c r="E71">
        <v>2071</v>
      </c>
      <c r="F71" s="5">
        <v>3.5571999999999999E-2</v>
      </c>
      <c r="G71" s="5"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1.1509827113769242E-3</v>
      </c>
      <c r="L71" s="2">
        <v>68</v>
      </c>
      <c r="M71" s="6">
        <v>0.75951466000000001</v>
      </c>
      <c r="Q71" s="4">
        <f t="shared" si="48"/>
        <v>25</v>
      </c>
      <c r="R71">
        <f t="shared" si="27"/>
        <v>100000</v>
      </c>
      <c r="S71">
        <f t="shared" si="28"/>
        <v>-31683938576451.918</v>
      </c>
      <c r="U71">
        <f t="shared" si="40"/>
        <v>0.75951466000000001</v>
      </c>
      <c r="V71">
        <f t="shared" si="41"/>
        <v>0.01</v>
      </c>
      <c r="W71">
        <f t="shared" si="42"/>
        <v>2.2061638246724512E-12</v>
      </c>
      <c r="X71">
        <f t="shared" si="43"/>
        <v>1.6756137672003964E-12</v>
      </c>
      <c r="Y71">
        <f t="shared" si="44"/>
        <v>2.2061638246724513E-14</v>
      </c>
      <c r="Z71">
        <f t="shared" si="45"/>
        <v>5.0848841922533025E-13</v>
      </c>
      <c r="AB71">
        <f t="shared" si="46"/>
        <v>-18.044225741741954</v>
      </c>
      <c r="AC71">
        <f t="shared" si="29"/>
        <v>-16.110915841572496</v>
      </c>
      <c r="AE71">
        <f t="shared" si="30"/>
        <v>0</v>
      </c>
      <c r="AF71">
        <f t="shared" si="31"/>
        <v>0</v>
      </c>
      <c r="AG71">
        <f t="shared" si="31"/>
        <v>-1.2712210480633256E-11</v>
      </c>
      <c r="AH71">
        <f t="shared" si="32"/>
        <v>-1.6756137672003964E-7</v>
      </c>
      <c r="AI71">
        <f t="shared" si="33"/>
        <v>-1.6757408893052026E-7</v>
      </c>
      <c r="AJ71">
        <f t="shared" si="34"/>
        <v>-1.9333099001694585</v>
      </c>
      <c r="AK71">
        <f t="shared" si="22"/>
        <v>-1.2630958019219369</v>
      </c>
      <c r="AL71">
        <f t="shared" si="35"/>
        <v>-3.196405869665484</v>
      </c>
      <c r="AN71">
        <f t="shared" si="36"/>
        <v>0</v>
      </c>
      <c r="AO71">
        <f t="shared" si="36"/>
        <v>0</v>
      </c>
      <c r="AP71">
        <f t="shared" si="36"/>
        <v>-1.4631534486593417E-14</v>
      </c>
      <c r="AQ71">
        <f t="shared" si="36"/>
        <v>-1.9286024769928144E-10</v>
      </c>
      <c r="AR71">
        <f t="shared" si="36"/>
        <v>-1.9287487923376805E-10</v>
      </c>
      <c r="AS71">
        <f t="shared" si="36"/>
        <v>-2.225206270828894E-3</v>
      </c>
      <c r="AT71">
        <f t="shared" si="36"/>
        <v>-1.4538014308249213E-3</v>
      </c>
      <c r="AU71">
        <f t="shared" si="23"/>
        <v>-3.6790078945286944E-3</v>
      </c>
      <c r="AW71">
        <v>68</v>
      </c>
      <c r="AX71">
        <f>IF(Z71&gt;0, (R71*SUMPRODUCT(K71:$K$98, X71:$X$98)-K71*$AZ$3)/Z71, 0)</f>
        <v>-31683938576451.918</v>
      </c>
    </row>
    <row r="72" spans="5:50" x14ac:dyDescent="0.25">
      <c r="E72">
        <v>2072</v>
      </c>
      <c r="F72" s="5">
        <v>3.5571999999999999E-2</v>
      </c>
      <c r="G72" s="5"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1.027663135157968E-3</v>
      </c>
      <c r="L72" s="2">
        <v>69</v>
      </c>
      <c r="M72" s="6">
        <v>0.77745419500000001</v>
      </c>
      <c r="Q72" s="4">
        <f t="shared" si="48"/>
        <v>25</v>
      </c>
      <c r="R72">
        <f t="shared" si="27"/>
        <v>100000</v>
      </c>
      <c r="S72">
        <f t="shared" si="28"/>
        <v>-133097102867591.94</v>
      </c>
      <c r="U72">
        <f t="shared" si="40"/>
        <v>0.77745419500000001</v>
      </c>
      <c r="V72">
        <f t="shared" si="41"/>
        <v>0.01</v>
      </c>
      <c r="W72">
        <f t="shared" si="42"/>
        <v>5.0848841922533025E-13</v>
      </c>
      <c r="X72">
        <f t="shared" si="43"/>
        <v>3.9532645463565168E-13</v>
      </c>
      <c r="Y72">
        <f t="shared" si="44"/>
        <v>5.084884192253303E-15</v>
      </c>
      <c r="Z72">
        <f t="shared" si="45"/>
        <v>1.0807708039742527E-13</v>
      </c>
      <c r="AB72">
        <f t="shared" si="46"/>
        <v>-16.110915841572496</v>
      </c>
      <c r="AC72">
        <f t="shared" si="29"/>
        <v>-14.384746287285116</v>
      </c>
      <c r="AE72">
        <f t="shared" si="30"/>
        <v>0</v>
      </c>
      <c r="AF72">
        <f t="shared" si="31"/>
        <v>0</v>
      </c>
      <c r="AG72">
        <f t="shared" si="31"/>
        <v>-2.7019270099356317E-12</v>
      </c>
      <c r="AH72">
        <f t="shared" si="32"/>
        <v>-3.9532645463565167E-8</v>
      </c>
      <c r="AI72">
        <f t="shared" si="33"/>
        <v>-3.9535347390575102E-8</v>
      </c>
      <c r="AJ72">
        <f t="shared" si="34"/>
        <v>-1.7261695542873792</v>
      </c>
      <c r="AK72">
        <f t="shared" ref="AK72:AK79" si="49">G72*SUM(AB72:AB72, AE72:AF72)</f>
        <v>-1.1277641089100747</v>
      </c>
      <c r="AL72">
        <f t="shared" si="35"/>
        <v>-2.8539337027328013</v>
      </c>
      <c r="AN72">
        <f t="shared" si="36"/>
        <v>0</v>
      </c>
      <c r="AO72">
        <f t="shared" si="36"/>
        <v>0</v>
      </c>
      <c r="AP72">
        <f t="shared" si="36"/>
        <v>-2.7766707819984455E-15</v>
      </c>
      <c r="AQ72">
        <f t="shared" si="36"/>
        <v>-4.0626242378175798E-11</v>
      </c>
      <c r="AR72">
        <f t="shared" si="36"/>
        <v>-4.0629019048957798E-11</v>
      </c>
      <c r="AS72">
        <f t="shared" si="36"/>
        <v>-1.7739208159732003E-3</v>
      </c>
      <c r="AT72">
        <f t="shared" si="36"/>
        <v>-1.1589615998811595E-3</v>
      </c>
      <c r="AU72">
        <f t="shared" si="23"/>
        <v>-2.9328824564833788E-3</v>
      </c>
      <c r="AW72">
        <v>69</v>
      </c>
      <c r="AX72">
        <f>IF(Z72&gt;0, (R72*SUMPRODUCT(K72:$K$98, X72:$X$98)-K72*$AZ$3)/Z72, 0)</f>
        <v>-133097102867591.94</v>
      </c>
    </row>
    <row r="73" spans="5:50" x14ac:dyDescent="0.25">
      <c r="E73">
        <v>2073</v>
      </c>
      <c r="F73" s="5">
        <v>3.5571999999999999E-2</v>
      </c>
      <c r="G73" s="5"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9.1755637067675712E-4</v>
      </c>
      <c r="L73" s="2">
        <v>70</v>
      </c>
      <c r="M73" s="6">
        <v>0.79525030600000002</v>
      </c>
      <c r="Q73" s="4">
        <f t="shared" si="48"/>
        <v>25</v>
      </c>
      <c r="R73">
        <f t="shared" si="27"/>
        <v>100000</v>
      </c>
      <c r="S73">
        <f t="shared" si="28"/>
        <v>-610202237284375.63</v>
      </c>
      <c r="U73">
        <f t="shared" si="40"/>
        <v>0.79525030600000002</v>
      </c>
      <c r="V73">
        <f t="shared" si="41"/>
        <v>0.01</v>
      </c>
      <c r="W73">
        <f t="shared" si="42"/>
        <v>1.0807708039742527E-13</v>
      </c>
      <c r="X73">
        <f t="shared" si="43"/>
        <v>8.594833125763905E-14</v>
      </c>
      <c r="Y73">
        <f t="shared" si="44"/>
        <v>1.0807708039742527E-15</v>
      </c>
      <c r="Z73">
        <f t="shared" si="45"/>
        <v>2.1047978335811969E-14</v>
      </c>
      <c r="AB73">
        <f t="shared" si="46"/>
        <v>-14.384746287285116</v>
      </c>
      <c r="AC73">
        <f t="shared" si="29"/>
        <v>-12.843523470825533</v>
      </c>
      <c r="AE73">
        <f t="shared" si="30"/>
        <v>0</v>
      </c>
      <c r="AF73">
        <f t="shared" si="31"/>
        <v>0</v>
      </c>
      <c r="AG73">
        <f t="shared" si="31"/>
        <v>-5.2619945839529919E-13</v>
      </c>
      <c r="AH73">
        <f t="shared" si="32"/>
        <v>-8.594833125763905E-9</v>
      </c>
      <c r="AI73">
        <f t="shared" si="33"/>
        <v>-8.5953593252223008E-9</v>
      </c>
      <c r="AJ73">
        <f t="shared" si="34"/>
        <v>-1.5412228164595838</v>
      </c>
      <c r="AK73">
        <f t="shared" si="49"/>
        <v>-1.0069322401099583</v>
      </c>
      <c r="AL73">
        <f t="shared" si="35"/>
        <v>-2.5481550651649014</v>
      </c>
      <c r="AN73">
        <f t="shared" si="36"/>
        <v>0</v>
      </c>
      <c r="AO73">
        <f t="shared" si="36"/>
        <v>0</v>
      </c>
      <c r="AP73">
        <f t="shared" si="36"/>
        <v>-4.8281766529726601E-16</v>
      </c>
      <c r="AQ73">
        <f t="shared" si="36"/>
        <v>-7.8862438894482963E-12</v>
      </c>
      <c r="AR73">
        <f t="shared" si="36"/>
        <v>-7.8867267071135937E-12</v>
      </c>
      <c r="AS73">
        <f t="shared" si="36"/>
        <v>-1.4141588138748655E-3</v>
      </c>
      <c r="AT73">
        <f t="shared" si="36"/>
        <v>-9.2391709175271026E-4</v>
      </c>
      <c r="AU73">
        <f t="shared" si="23"/>
        <v>-2.3380759135143026E-3</v>
      </c>
      <c r="AW73">
        <v>70</v>
      </c>
      <c r="AX73">
        <f>IF(Z73&gt;0, (R73*SUMPRODUCT(K73:$K$98, X73:$X$98)-K73*$AZ$3)/Z73, 0)</f>
        <v>-610202237284375.63</v>
      </c>
    </row>
    <row r="74" spans="5:50" x14ac:dyDescent="0.25">
      <c r="E74">
        <v>2074</v>
      </c>
      <c r="F74" s="5">
        <v>3.5571999999999999E-2</v>
      </c>
      <c r="G74" s="5"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8.1924675953281884E-4</v>
      </c>
      <c r="L74" s="2">
        <v>71</v>
      </c>
      <c r="M74" s="6">
        <v>0.81288120699999999</v>
      </c>
      <c r="Q74" s="4">
        <f t="shared" si="48"/>
        <v>25</v>
      </c>
      <c r="R74">
        <f t="shared" si="27"/>
        <v>100000</v>
      </c>
      <c r="S74">
        <f t="shared" si="28"/>
        <v>-3076033982159587.5</v>
      </c>
      <c r="U74">
        <f t="shared" si="40"/>
        <v>0.81288120699999999</v>
      </c>
      <c r="V74">
        <f t="shared" si="41"/>
        <v>0.01</v>
      </c>
      <c r="W74">
        <f t="shared" si="42"/>
        <v>2.1047978335811969E-14</v>
      </c>
      <c r="X74">
        <f t="shared" si="43"/>
        <v>1.7109506034524683E-14</v>
      </c>
      <c r="Y74">
        <f t="shared" si="44"/>
        <v>2.104797833581197E-16</v>
      </c>
      <c r="Z74">
        <f t="shared" si="45"/>
        <v>3.7279925179291664E-15</v>
      </c>
      <c r="AB74">
        <f t="shared" si="46"/>
        <v>-12.843523470825533</v>
      </c>
      <c r="AC74">
        <f t="shared" si="29"/>
        <v>-11.467431670386802</v>
      </c>
      <c r="AE74">
        <f t="shared" si="30"/>
        <v>0</v>
      </c>
      <c r="AF74">
        <f t="shared" si="31"/>
        <v>0</v>
      </c>
      <c r="AG74">
        <f t="shared" si="31"/>
        <v>-9.3199812948229165E-14</v>
      </c>
      <c r="AH74">
        <f t="shared" si="32"/>
        <v>-1.7109506034524684E-9</v>
      </c>
      <c r="AI74">
        <f t="shared" si="33"/>
        <v>-1.7110438032654165E-9</v>
      </c>
      <c r="AJ74">
        <f t="shared" si="34"/>
        <v>-1.376091800438731</v>
      </c>
      <c r="AK74">
        <f t="shared" si="49"/>
        <v>-0.89904664295778736</v>
      </c>
      <c r="AL74">
        <f t="shared" si="35"/>
        <v>-2.275138445107562</v>
      </c>
      <c r="AN74">
        <f t="shared" si="36"/>
        <v>0</v>
      </c>
      <c r="AO74">
        <f t="shared" si="36"/>
        <v>0</v>
      </c>
      <c r="AP74">
        <f t="shared" si="36"/>
        <v>-7.6353644746901591E-17</v>
      </c>
      <c r="AQ74">
        <f t="shared" si="36"/>
        <v>-1.4016907375991557E-12</v>
      </c>
      <c r="AR74">
        <f t="shared" si="36"/>
        <v>-1.4017670912439026E-12</v>
      </c>
      <c r="AS74">
        <f t="shared" si="36"/>
        <v>-1.1273587483291128E-3</v>
      </c>
      <c r="AT74">
        <f t="shared" si="36"/>
        <v>-7.365410489120264E-4</v>
      </c>
      <c r="AU74">
        <f t="shared" si="23"/>
        <v>-1.8638997986429062E-3</v>
      </c>
      <c r="AW74">
        <v>71</v>
      </c>
      <c r="AX74">
        <f>IF(Z74&gt;0, (R74*SUMPRODUCT(K74:$K$98, X74:$X$98)-K74*$AZ$3)/Z74, 0)</f>
        <v>-3076033982159587.5</v>
      </c>
    </row>
    <row r="75" spans="5:50" x14ac:dyDescent="0.25">
      <c r="E75">
        <v>2075</v>
      </c>
      <c r="F75" s="5">
        <v>3.5571999999999999E-2</v>
      </c>
      <c r="G75" s="5"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7.3147032101144531E-4</v>
      </c>
      <c r="L75" s="2">
        <v>72</v>
      </c>
      <c r="M75" s="6">
        <v>0.83042254299999996</v>
      </c>
      <c r="Q75" s="4">
        <f t="shared" si="48"/>
        <v>25</v>
      </c>
      <c r="R75">
        <f t="shared" si="27"/>
        <v>100000</v>
      </c>
      <c r="S75">
        <f t="shared" si="28"/>
        <v>-1.7210820151387776E+16</v>
      </c>
      <c r="U75">
        <f t="shared" si="40"/>
        <v>0.83042254299999996</v>
      </c>
      <c r="V75">
        <f t="shared" si="41"/>
        <v>0.01</v>
      </c>
      <c r="W75">
        <f t="shared" si="42"/>
        <v>3.7279925179291664E-15</v>
      </c>
      <c r="X75">
        <f t="shared" si="43"/>
        <v>3.0958090270237113E-15</v>
      </c>
      <c r="Y75">
        <f t="shared" si="44"/>
        <v>3.7279925179291666E-17</v>
      </c>
      <c r="Z75">
        <f t="shared" si="45"/>
        <v>5.9490356572616344E-16</v>
      </c>
      <c r="AB75">
        <f t="shared" si="46"/>
        <v>-11.467431670386802</v>
      </c>
      <c r="AC75">
        <f t="shared" si="29"/>
        <v>-10.238778277132296</v>
      </c>
      <c r="AE75">
        <f t="shared" si="30"/>
        <v>0</v>
      </c>
      <c r="AF75">
        <f t="shared" si="31"/>
        <v>0</v>
      </c>
      <c r="AG75">
        <f t="shared" si="31"/>
        <v>-1.4872589143154085E-14</v>
      </c>
      <c r="AH75">
        <f t="shared" si="32"/>
        <v>-3.0958090270237115E-10</v>
      </c>
      <c r="AI75">
        <f t="shared" si="33"/>
        <v>-3.0959577529151431E-10</v>
      </c>
      <c r="AJ75">
        <f t="shared" si="34"/>
        <v>-1.2286533932545058</v>
      </c>
      <c r="AK75">
        <f t="shared" si="49"/>
        <v>-0.80272021692707618</v>
      </c>
      <c r="AL75">
        <f t="shared" si="35"/>
        <v>-2.0313736104911779</v>
      </c>
      <c r="AN75">
        <f t="shared" si="36"/>
        <v>0</v>
      </c>
      <c r="AO75">
        <f t="shared" si="36"/>
        <v>0</v>
      </c>
      <c r="AP75">
        <f t="shared" si="36"/>
        <v>-1.0878857554814256E-17</v>
      </c>
      <c r="AQ75">
        <f t="shared" si="36"/>
        <v>-2.2644924227871643E-13</v>
      </c>
      <c r="AR75">
        <f t="shared" si="36"/>
        <v>-2.2646012113627126E-13</v>
      </c>
      <c r="AS75">
        <f t="shared" si="36"/>
        <v>-8.9872349197567497E-4</v>
      </c>
      <c r="AT75">
        <f t="shared" si="36"/>
        <v>-5.8716601475802539E-4</v>
      </c>
      <c r="AU75">
        <f t="shared" si="23"/>
        <v>-1.4858895069601605E-3</v>
      </c>
      <c r="AW75">
        <v>72</v>
      </c>
      <c r="AX75">
        <f>IF(Z75&gt;0, (R75*SUMPRODUCT(K75:$K$98, X75:$X$98)-K75*$AZ$3)/Z75, 0)</f>
        <v>-1.7210820151387776E+16</v>
      </c>
    </row>
    <row r="76" spans="5:50" x14ac:dyDescent="0.25">
      <c r="E76">
        <v>2076</v>
      </c>
      <c r="F76" s="5">
        <v>3.5571999999999999E-2</v>
      </c>
      <c r="G76" s="5"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6.5309850090307614E-4</v>
      </c>
      <c r="L76" s="2">
        <v>73</v>
      </c>
      <c r="M76" s="6">
        <v>0.84796327400000004</v>
      </c>
      <c r="Q76" s="4">
        <f t="shared" si="48"/>
        <v>25</v>
      </c>
      <c r="R76">
        <f t="shared" si="27"/>
        <v>100000</v>
      </c>
      <c r="S76">
        <f t="shared" si="28"/>
        <v>-1.081889461926669E+17</v>
      </c>
      <c r="U76">
        <f t="shared" si="40"/>
        <v>0.84796327400000004</v>
      </c>
      <c r="V76">
        <f t="shared" si="41"/>
        <v>0.01</v>
      </c>
      <c r="W76">
        <f t="shared" si="42"/>
        <v>5.9490356572616344E-16</v>
      </c>
      <c r="X76">
        <f t="shared" si="43"/>
        <v>5.0445637530743179E-16</v>
      </c>
      <c r="Y76">
        <f t="shared" si="44"/>
        <v>5.9490356572616348E-18</v>
      </c>
      <c r="Z76">
        <f t="shared" si="45"/>
        <v>8.4498154761470012E-17</v>
      </c>
      <c r="AB76">
        <f t="shared" si="46"/>
        <v>-10.238778277132296</v>
      </c>
      <c r="AC76">
        <f t="shared" si="29"/>
        <v>-9.1417663188683189</v>
      </c>
      <c r="AE76">
        <f t="shared" si="30"/>
        <v>0</v>
      </c>
      <c r="AF76">
        <f t="shared" si="31"/>
        <v>0</v>
      </c>
      <c r="AG76">
        <f t="shared" si="31"/>
        <v>-2.1124538690367503E-15</v>
      </c>
      <c r="AH76">
        <f t="shared" si="32"/>
        <v>-5.0445637530743179E-11</v>
      </c>
      <c r="AI76">
        <f t="shared" si="33"/>
        <v>-5.0447749984612215E-11</v>
      </c>
      <c r="AJ76">
        <f t="shared" si="34"/>
        <v>-1.0970119582639768</v>
      </c>
      <c r="AK76">
        <f t="shared" si="49"/>
        <v>-0.71671447939926081</v>
      </c>
      <c r="AL76">
        <f t="shared" si="35"/>
        <v>-1.8137264377136852</v>
      </c>
      <c r="AN76">
        <f t="shared" si="36"/>
        <v>0</v>
      </c>
      <c r="AO76">
        <f t="shared" si="36"/>
        <v>0</v>
      </c>
      <c r="AP76">
        <f t="shared" si="36"/>
        <v>-1.3796404550948048E-18</v>
      </c>
      <c r="AQ76">
        <f t="shared" si="36"/>
        <v>-3.2945970248428323E-14</v>
      </c>
      <c r="AR76">
        <f t="shared" si="36"/>
        <v>-3.2947349888883418E-14</v>
      </c>
      <c r="AS76">
        <f t="shared" si="36"/>
        <v>-7.1645686541495115E-4</v>
      </c>
      <c r="AT76">
        <f t="shared" si="36"/>
        <v>-4.6808515207118586E-4</v>
      </c>
      <c r="AU76">
        <f t="shared" si="23"/>
        <v>-1.1845420175190843E-3</v>
      </c>
      <c r="AW76">
        <v>73</v>
      </c>
      <c r="AX76">
        <f>IF(Z76&gt;0, (R76*SUMPRODUCT(K76:$K$98, X76:$X$98)-K76*$AZ$3)/Z76, 0)</f>
        <v>-1.081889461926669E+17</v>
      </c>
    </row>
    <row r="77" spans="5:50" x14ac:dyDescent="0.25">
      <c r="E77">
        <v>2077</v>
      </c>
      <c r="F77" s="5">
        <v>3.5571999999999999E-2</v>
      </c>
      <c r="G77" s="5"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5.8312366152060366E-4</v>
      </c>
      <c r="L77" s="2">
        <v>74</v>
      </c>
      <c r="M77" s="6">
        <v>0.86550461000000001</v>
      </c>
      <c r="Q77" s="4">
        <f t="shared" si="48"/>
        <v>25</v>
      </c>
      <c r="R77">
        <f t="shared" si="27"/>
        <v>100000</v>
      </c>
      <c r="S77">
        <f t="shared" si="28"/>
        <v>-7.7591044444545331E+17</v>
      </c>
      <c r="U77">
        <f t="shared" si="40"/>
        <v>0.86550461000000001</v>
      </c>
      <c r="V77">
        <f t="shared" si="41"/>
        <v>0.01</v>
      </c>
      <c r="W77">
        <f t="shared" si="42"/>
        <v>8.4498154761470012E-17</v>
      </c>
      <c r="X77">
        <f t="shared" si="43"/>
        <v>7.3133542482545745E-17</v>
      </c>
      <c r="Y77">
        <f t="shared" si="44"/>
        <v>8.4498154761470016E-19</v>
      </c>
      <c r="Z77">
        <f t="shared" si="45"/>
        <v>1.0519630731309567E-17</v>
      </c>
      <c r="AB77">
        <f t="shared" si="46"/>
        <v>-9.1417663188683189</v>
      </c>
      <c r="AC77">
        <f t="shared" si="29"/>
        <v>-8.1622913561324548</v>
      </c>
      <c r="AE77">
        <f t="shared" si="30"/>
        <v>0</v>
      </c>
      <c r="AF77">
        <f t="shared" si="31"/>
        <v>0</v>
      </c>
      <c r="AG77">
        <f t="shared" si="31"/>
        <v>-2.6299076828273917E-16</v>
      </c>
      <c r="AH77">
        <f t="shared" si="32"/>
        <v>-7.3133542482545739E-12</v>
      </c>
      <c r="AI77">
        <f t="shared" si="33"/>
        <v>-7.313617239022857E-12</v>
      </c>
      <c r="AJ77">
        <f t="shared" si="34"/>
        <v>-0.9794749627358641</v>
      </c>
      <c r="AK77">
        <f t="shared" si="49"/>
        <v>-0.63992364232078236</v>
      </c>
      <c r="AL77">
        <f t="shared" si="35"/>
        <v>-1.6193986050639602</v>
      </c>
      <c r="AN77">
        <f t="shared" si="36"/>
        <v>0</v>
      </c>
      <c r="AO77">
        <f t="shared" si="36"/>
        <v>0</v>
      </c>
      <c r="AP77">
        <f t="shared" si="36"/>
        <v>-1.533561397471475E-19</v>
      </c>
      <c r="AQ77">
        <f t="shared" si="36"/>
        <v>-4.264589907239469E-15</v>
      </c>
      <c r="AR77">
        <f t="shared" si="36"/>
        <v>-4.264743263379216E-15</v>
      </c>
      <c r="AS77">
        <f t="shared" si="36"/>
        <v>-5.7115502663829384E-4</v>
      </c>
      <c r="AT77">
        <f t="shared" si="36"/>
        <v>-3.7315461740369571E-4</v>
      </c>
      <c r="AU77">
        <f t="shared" si="23"/>
        <v>-9.4430964404625443E-4</v>
      </c>
      <c r="AW77">
        <v>74</v>
      </c>
      <c r="AX77">
        <f>IF(Z77&gt;0, (R77*SUMPRODUCT(K77:$K$98, X77:$X$98)-K77*$AZ$3)/Z77, 0)</f>
        <v>-7.7591044444545331E+17</v>
      </c>
    </row>
    <row r="78" spans="5:50" x14ac:dyDescent="0.25">
      <c r="E78">
        <v>2078</v>
      </c>
      <c r="F78" s="5">
        <v>3.5571999999999999E-2</v>
      </c>
      <c r="G78" s="5"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5.2064612635768185E-4</v>
      </c>
      <c r="L78" s="2">
        <v>75</v>
      </c>
      <c r="M78" s="6">
        <v>0.88304594599999997</v>
      </c>
      <c r="Q78" s="4">
        <f t="shared" si="48"/>
        <v>25</v>
      </c>
      <c r="R78">
        <f t="shared" si="27"/>
        <v>100000</v>
      </c>
      <c r="S78">
        <f t="shared" si="28"/>
        <v>-6.4773344873919703E+18</v>
      </c>
      <c r="U78">
        <f t="shared" si="40"/>
        <v>0.88304594599999997</v>
      </c>
      <c r="V78">
        <f t="shared" si="41"/>
        <v>0.01</v>
      </c>
      <c r="W78">
        <f t="shared" si="42"/>
        <v>1.0519630731309567E-17</v>
      </c>
      <c r="X78">
        <f t="shared" si="43"/>
        <v>9.2893172706999274E-18</v>
      </c>
      <c r="Y78">
        <f t="shared" si="44"/>
        <v>1.0519630731309568E-19</v>
      </c>
      <c r="Z78">
        <f t="shared" si="45"/>
        <v>1.1251171532965439E-18</v>
      </c>
      <c r="AB78">
        <f t="shared" si="46"/>
        <v>-8.1622913561324548</v>
      </c>
      <c r="AC78">
        <f t="shared" si="29"/>
        <v>-7.2877601394039822</v>
      </c>
      <c r="AE78">
        <f t="shared" si="30"/>
        <v>0</v>
      </c>
      <c r="AF78">
        <f t="shared" si="31"/>
        <v>0</v>
      </c>
      <c r="AG78">
        <f t="shared" si="31"/>
        <v>-2.8127928832413597E-17</v>
      </c>
      <c r="AH78">
        <f t="shared" si="32"/>
        <v>-9.2893172706999277E-13</v>
      </c>
      <c r="AI78">
        <f t="shared" si="33"/>
        <v>-9.2895985499882513E-13</v>
      </c>
      <c r="AJ78">
        <f t="shared" si="34"/>
        <v>-0.87453121672847267</v>
      </c>
      <c r="AK78">
        <f t="shared" si="49"/>
        <v>-0.57136039492927193</v>
      </c>
      <c r="AL78">
        <f t="shared" si="35"/>
        <v>-1.4458916116586735</v>
      </c>
      <c r="AN78">
        <f t="shared" si="36"/>
        <v>0</v>
      </c>
      <c r="AO78">
        <f t="shared" si="36"/>
        <v>0</v>
      </c>
      <c r="AP78">
        <f t="shared" si="36"/>
        <v>-1.4644697189060693E-20</v>
      </c>
      <c r="AQ78">
        <f t="shared" si="36"/>
        <v>-4.8364470534974311E-16</v>
      </c>
      <c r="AR78">
        <f t="shared" si="36"/>
        <v>-4.8365935004693207E-16</v>
      </c>
      <c r="AS78">
        <f t="shared" si="36"/>
        <v>-4.5532129036854964E-4</v>
      </c>
      <c r="AT78">
        <f t="shared" si="36"/>
        <v>-2.9747657637412071E-4</v>
      </c>
      <c r="AU78">
        <f t="shared" si="23"/>
        <v>-7.5279786674315396E-4</v>
      </c>
      <c r="AW78">
        <v>75</v>
      </c>
      <c r="AX78">
        <f>IF(Z78&gt;0, (R78*SUMPRODUCT(K78:$K$98, X78:$X$98)-K78*$AZ$3)/Z78, 0)</f>
        <v>-6.4773344873919703E+18</v>
      </c>
    </row>
    <row r="79" spans="5:50" x14ac:dyDescent="0.25">
      <c r="E79">
        <v>2079</v>
      </c>
      <c r="F79" s="5">
        <v>3.5571999999999999E-2</v>
      </c>
      <c r="G79" s="5"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4.6486261281935876E-4</v>
      </c>
      <c r="L79" s="2">
        <v>76</v>
      </c>
      <c r="M79" s="6">
        <v>1</v>
      </c>
      <c r="Q79" s="4">
        <f t="shared" si="48"/>
        <v>25</v>
      </c>
      <c r="R79">
        <f t="shared" si="27"/>
        <v>100000</v>
      </c>
      <c r="S79">
        <f t="shared" si="28"/>
        <v>0</v>
      </c>
      <c r="U79">
        <f t="shared" si="40"/>
        <v>1</v>
      </c>
      <c r="V79">
        <f t="shared" si="41"/>
        <v>0.01</v>
      </c>
      <c r="W79">
        <f t="shared" si="42"/>
        <v>1.1251171532965439E-18</v>
      </c>
      <c r="X79">
        <f t="shared" si="43"/>
        <v>1.1251171532965439E-18</v>
      </c>
      <c r="Y79">
        <f t="shared" si="44"/>
        <v>1.1251171532965439E-20</v>
      </c>
      <c r="Z79">
        <f t="shared" si="45"/>
        <v>0</v>
      </c>
      <c r="AB79">
        <f t="shared" si="46"/>
        <v>-7.2877601394039822</v>
      </c>
      <c r="AC79">
        <f t="shared" si="29"/>
        <v>0</v>
      </c>
      <c r="AE79">
        <f t="shared" si="30"/>
        <v>0</v>
      </c>
      <c r="AF79">
        <f t="shared" si="31"/>
        <v>0</v>
      </c>
      <c r="AG79">
        <f t="shared" si="31"/>
        <v>0</v>
      </c>
      <c r="AH79">
        <f t="shared" si="32"/>
        <v>-1.1251171532965439E-13</v>
      </c>
      <c r="AI79">
        <f t="shared" si="33"/>
        <v>-1.1251171532965439E-13</v>
      </c>
      <c r="AJ79">
        <f t="shared" si="34"/>
        <v>-7.2877601394039822</v>
      </c>
      <c r="AK79">
        <f t="shared" si="49"/>
        <v>-0.51014320975827876</v>
      </c>
      <c r="AL79">
        <f t="shared" si="35"/>
        <v>-7.7979033491623735</v>
      </c>
      <c r="AN79">
        <f t="shared" si="36"/>
        <v>0</v>
      </c>
      <c r="AO79">
        <f t="shared" si="36"/>
        <v>0</v>
      </c>
      <c r="AP79">
        <f t="shared" si="36"/>
        <v>0</v>
      </c>
      <c r="AQ79">
        <f t="shared" si="36"/>
        <v>-5.2302489960931037E-17</v>
      </c>
      <c r="AR79">
        <f t="shared" si="36"/>
        <v>-5.2302489960931037E-17</v>
      </c>
      <c r="AS79">
        <f t="shared" si="36"/>
        <v>-3.3878072200041092E-3</v>
      </c>
      <c r="AT79">
        <f t="shared" si="36"/>
        <v>-2.3714650540028766E-4</v>
      </c>
      <c r="AU79">
        <f t="shared" si="23"/>
        <v>-3.6249537254044494E-3</v>
      </c>
      <c r="AW79">
        <v>76</v>
      </c>
      <c r="AX79">
        <f>IF(Z79&gt;0, (R79*SUMPRODUCT(K79:$K$98, X79:$X$98)-K79*$AZ$3)/Z79, 0)</f>
        <v>0</v>
      </c>
    </row>
    <row r="80" spans="5:50" x14ac:dyDescent="0.25">
      <c r="F80" s="5"/>
      <c r="G80" s="5"/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/>
      <c r="G81" s="5"/>
      <c r="H81" s="5"/>
      <c r="I81" s="5"/>
      <c r="M81" s="6"/>
      <c r="Q81" s="4"/>
      <c r="AN81" s="8">
        <f t="shared" ref="AN81:AU81" si="50">SUM(AN3:AN79)</f>
        <v>24782.42489801643</v>
      </c>
      <c r="AO81" s="8">
        <f t="shared" si="50"/>
        <v>-2478.2424898016434</v>
      </c>
      <c r="AP81" s="8">
        <f t="shared" si="50"/>
        <v>-423.76343326065995</v>
      </c>
      <c r="AQ81" s="8">
        <f t="shared" si="50"/>
        <v>-13997.530703603696</v>
      </c>
      <c r="AR81" s="8">
        <f t="shared" si="50"/>
        <v>7882.8882713504281</v>
      </c>
      <c r="AS81" s="8">
        <f t="shared" si="50"/>
        <v>-2418.6267928013003</v>
      </c>
      <c r="AT81" s="8">
        <f t="shared" si="50"/>
        <v>654.77970438701493</v>
      </c>
      <c r="AU81" s="8">
        <f t="shared" si="50"/>
        <v>6119.0411829361492</v>
      </c>
      <c r="AX81">
        <f>IF(Z81&gt;0, (R81*SUMPRODUCT(K81:$K$98, X81:$X$98)-K81*$AZ$3)/Z81, 0)</f>
        <v>0</v>
      </c>
    </row>
    <row r="82" spans="2:50" x14ac:dyDescent="0.25">
      <c r="F82" s="5"/>
      <c r="G82" s="5"/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/>
      <c r="G83" s="5"/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/>
      <c r="G84" s="5"/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/>
      <c r="G85" s="5"/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/>
      <c r="G86" s="5"/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/>
      <c r="G87" s="5"/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/>
      <c r="G88" s="5"/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/>
      <c r="G89" s="5"/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/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/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/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/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/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/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/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/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/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81:AU81">
    <cfRule type="cellIs" dxfId="65" priority="1" operator="lessThan">
      <formula>0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93572D-E962-4D9B-A506-A84C3DE59920}">
  <dimension ref="A1:AZ164"/>
  <sheetViews>
    <sheetView workbookViewId="0">
      <selection activeCell="M33" sqref="M33"/>
    </sheetView>
  </sheetViews>
  <sheetFormatPr defaultRowHeight="15" x14ac:dyDescent="0.25"/>
  <cols>
    <col min="3" max="3" width="10.7109375" customWidth="1"/>
    <col min="4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5" width="9.140625" bestFit="1" customWidth="1"/>
    <col min="36" max="36" width="10.42578125" customWidth="1"/>
    <col min="37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44</v>
      </c>
      <c r="Q1" t="s">
        <v>1</v>
      </c>
      <c r="W1" t="s">
        <v>2</v>
      </c>
      <c r="AB1" t="s">
        <v>46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v>43713.377438085081</v>
      </c>
      <c r="K3">
        <v>1</v>
      </c>
      <c r="L3" s="2">
        <v>0</v>
      </c>
      <c r="O3">
        <f>$C$3</f>
        <v>43713.377438085081</v>
      </c>
      <c r="P3" s="2">
        <f>O3*C5</f>
        <v>4371.3377438085081</v>
      </c>
      <c r="Q3" s="4">
        <f>B8</f>
        <v>200</v>
      </c>
      <c r="R3">
        <f t="shared" ref="R3:R66" si="0">$C$6</f>
        <v>100000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43713.377438085081</v>
      </c>
      <c r="AF3">
        <f t="shared" ref="AF3:AG34" si="4">-$Z3*P3</f>
        <v>-4371.3377438085081</v>
      </c>
      <c r="AG3">
        <f t="shared" si="4"/>
        <v>-200</v>
      </c>
      <c r="AH3">
        <f t="shared" ref="AH3:AH66" si="5">-X3*R3</f>
        <v>0</v>
      </c>
      <c r="AI3">
        <f t="shared" ref="AI3:AI34" si="6">SUM(AE3:AH3)</f>
        <v>39142.039694276573</v>
      </c>
      <c r="AJ3">
        <f t="shared" ref="AJ3:AJ66" si="7">AB3-AC3</f>
        <v>0</v>
      </c>
      <c r="AL3">
        <f t="shared" ref="AL3:AL66" si="8">SUM(AI3:AK3)</f>
        <v>39142.039694276573</v>
      </c>
      <c r="AN3">
        <f t="shared" ref="AN3:AU34" si="9">AE3*$K3</f>
        <v>43713.377438085081</v>
      </c>
      <c r="AO3">
        <f t="shared" si="9"/>
        <v>-4371.3377438085081</v>
      </c>
      <c r="AP3">
        <f t="shared" si="9"/>
        <v>-200</v>
      </c>
      <c r="AQ3">
        <f t="shared" si="9"/>
        <v>0</v>
      </c>
      <c r="AR3">
        <f t="shared" si="9"/>
        <v>39142.039694276573</v>
      </c>
      <c r="AS3">
        <f t="shared" si="9"/>
        <v>0</v>
      </c>
      <c r="AT3">
        <f t="shared" si="9"/>
        <v>0</v>
      </c>
      <c r="AU3">
        <f t="shared" si="9"/>
        <v>39142.039694276573</v>
      </c>
      <c r="AW3">
        <v>0</v>
      </c>
      <c r="AX3">
        <f>IF(Z3&gt;0, (R3*SUMPRODUCT(K3:$K$98, X3:$X$98)-K3*$AZ$3)/Z3, 0)</f>
        <v>0</v>
      </c>
      <c r="AZ3">
        <f>C6*ABS(SUMPRODUCT(X4:X69, K4:K69))/1</f>
        <v>28878.749270206543</v>
      </c>
    </row>
    <row r="4" spans="1:52" x14ac:dyDescent="0.25">
      <c r="A4" t="s">
        <v>14</v>
      </c>
      <c r="C4" t="s">
        <v>37</v>
      </c>
      <c r="E4">
        <v>2004</v>
      </c>
      <c r="F4" s="13">
        <f t="array" ref="F4:G69">EconomicRates!C44:D109</f>
        <v>1.5900000000000001E-2</v>
      </c>
      <c r="G4" s="13"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69">Mortalities!B31:B96</f>
        <v>1.1135328E-2</v>
      </c>
      <c r="R4">
        <f t="shared" si="0"/>
        <v>100000</v>
      </c>
      <c r="S4">
        <f t="shared" si="1"/>
        <v>1978.9296013585536</v>
      </c>
      <c r="U4">
        <f t="shared" ref="U4:U67" si="13">M4</f>
        <v>1.1135328E-2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1.1135328E-2</v>
      </c>
      <c r="Y4">
        <f t="shared" ref="Y4:Y67" si="17">V4*W4</f>
        <v>0.01</v>
      </c>
      <c r="Z4">
        <f t="shared" ref="Z4:Z67" si="18">MAX(0, W4-X4-Y4)</f>
        <v>0.97886467200000005</v>
      </c>
      <c r="AB4">
        <f t="shared" ref="AB4:AB67" si="19">AC3</f>
        <v>0</v>
      </c>
      <c r="AC4">
        <f t="shared" si="2"/>
        <v>1937.1042751449313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-1113.5328</v>
      </c>
      <c r="AI4">
        <f t="shared" si="6"/>
        <v>-1113.5328</v>
      </c>
      <c r="AJ4">
        <f t="shared" si="7"/>
        <v>-1937.1042751449313</v>
      </c>
      <c r="AK4">
        <f>G4*SUM(AB4, AE4:AF4)</f>
        <v>0</v>
      </c>
      <c r="AL4">
        <f t="shared" si="8"/>
        <v>-3050.6370751449313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-1038.8401903162608</v>
      </c>
      <c r="AR4">
        <f t="shared" si="9"/>
        <v>-1038.8401903162608</v>
      </c>
      <c r="AS4">
        <f t="shared" si="9"/>
        <v>-1807.1688358474962</v>
      </c>
      <c r="AT4">
        <f t="shared" si="9"/>
        <v>0</v>
      </c>
      <c r="AU4">
        <f t="shared" si="9"/>
        <v>-2846.009026163757</v>
      </c>
      <c r="AW4">
        <v>1</v>
      </c>
      <c r="AX4">
        <f>IF(Z4&gt;0, (R4*SUMPRODUCT(K4:$K$98, X4:$X$98)-K4*$AZ$3)/Z4, 0)</f>
        <v>1978.9296013585536</v>
      </c>
    </row>
    <row r="5" spans="1:52" x14ac:dyDescent="0.25">
      <c r="C5" s="2">
        <f>'S.26.04.A'!C5</f>
        <v>0.1</v>
      </c>
      <c r="E5">
        <v>2005</v>
      </c>
      <c r="F5" s="13">
        <v>3.6400000000000002E-2</v>
      </c>
      <c r="G5" s="13"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1.2969985999999999E-2</v>
      </c>
      <c r="Q5" s="4">
        <f t="shared" ref="Q5:Q68" si="21">$C$8</f>
        <v>25</v>
      </c>
      <c r="R5">
        <f t="shared" si="0"/>
        <v>100000</v>
      </c>
      <c r="S5">
        <f t="shared" si="1"/>
        <v>3288.9212432139625</v>
      </c>
      <c r="U5">
        <f t="shared" si="13"/>
        <v>1.2969985999999999E-2</v>
      </c>
      <c r="V5">
        <f t="shared" si="14"/>
        <v>0.01</v>
      </c>
      <c r="W5">
        <f t="shared" si="15"/>
        <v>0.97886467200000005</v>
      </c>
      <c r="X5">
        <f t="shared" si="16"/>
        <v>1.2695861091734591E-2</v>
      </c>
      <c r="Y5">
        <f t="shared" si="17"/>
        <v>9.7886467200000004E-3</v>
      </c>
      <c r="Z5">
        <f t="shared" si="18"/>
        <v>0.95638016418826544</v>
      </c>
      <c r="AB5">
        <f t="shared" si="19"/>
        <v>1937.1042751449313</v>
      </c>
      <c r="AC5">
        <f t="shared" si="2"/>
        <v>3145.4590385872434</v>
      </c>
      <c r="AE5">
        <f t="shared" si="3"/>
        <v>0</v>
      </c>
      <c r="AF5">
        <f t="shared" si="4"/>
        <v>0</v>
      </c>
      <c r="AG5">
        <f t="shared" si="4"/>
        <v>-23.909504104706635</v>
      </c>
      <c r="AH5">
        <f t="shared" si="5"/>
        <v>-1269.5861091734591</v>
      </c>
      <c r="AI5">
        <f t="shared" si="6"/>
        <v>-1293.4956132781658</v>
      </c>
      <c r="AJ5">
        <f t="shared" si="7"/>
        <v>-1208.3547634423121</v>
      </c>
      <c r="AK5">
        <f>G5*SUM(AB5, AE5:AF5)</f>
        <v>79.421275280942183</v>
      </c>
      <c r="AL5">
        <f t="shared" si="8"/>
        <v>-2422.4291014395358</v>
      </c>
      <c r="AN5">
        <f t="shared" si="9"/>
        <v>0</v>
      </c>
      <c r="AO5">
        <f t="shared" si="9"/>
        <v>0</v>
      </c>
      <c r="AP5">
        <f t="shared" si="9"/>
        <v>-20.445208658504519</v>
      </c>
      <c r="AQ5">
        <f t="shared" si="9"/>
        <v>-1085.633261079664</v>
      </c>
      <c r="AR5">
        <f t="shared" si="9"/>
        <v>-1106.0784697381685</v>
      </c>
      <c r="AS5">
        <f t="shared" si="9"/>
        <v>-1033.2738464120926</v>
      </c>
      <c r="AT5">
        <f t="shared" si="9"/>
        <v>67.913769266496203</v>
      </c>
      <c r="AU5">
        <f t="shared" si="9"/>
        <v>-2071.438546883765</v>
      </c>
      <c r="AW5">
        <v>2</v>
      </c>
      <c r="AX5">
        <f>IF(Z5&gt;0, (R5*SUMPRODUCT(K5:$K$98, X5:$X$98)-K5*$AZ$3)/Z5, 0)</f>
        <v>3288.9212432139625</v>
      </c>
    </row>
    <row r="6" spans="1:52" x14ac:dyDescent="0.25">
      <c r="A6" t="s">
        <v>16</v>
      </c>
      <c r="C6" s="2">
        <f>'S.26.04.B'!C6</f>
        <v>100000</v>
      </c>
      <c r="E6">
        <v>2006</v>
      </c>
      <c r="F6" s="13">
        <v>5.8799999999999998E-2</v>
      </c>
      <c r="G6" s="13"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1.4883069000000001E-2</v>
      </c>
      <c r="Q6" s="4">
        <f t="shared" si="21"/>
        <v>25</v>
      </c>
      <c r="R6">
        <f t="shared" si="0"/>
        <v>100000</v>
      </c>
      <c r="S6">
        <f t="shared" si="1"/>
        <v>4800.5608494203652</v>
      </c>
      <c r="U6">
        <f t="shared" si="13"/>
        <v>1.4883069000000001E-2</v>
      </c>
      <c r="V6">
        <f t="shared" si="14"/>
        <v>0.01</v>
      </c>
      <c r="W6">
        <f t="shared" si="15"/>
        <v>0.95638016418826544</v>
      </c>
      <c r="X6">
        <f t="shared" si="16"/>
        <v>1.4233871973845284E-2</v>
      </c>
      <c r="Y6">
        <f t="shared" si="17"/>
        <v>9.5638016418826549E-3</v>
      </c>
      <c r="Z6">
        <f t="shared" si="18"/>
        <v>0.9325824905725375</v>
      </c>
      <c r="AB6">
        <f t="shared" si="19"/>
        <v>3145.4590385872434</v>
      </c>
      <c r="AC6">
        <f t="shared" si="2"/>
        <v>4476.9189930974608</v>
      </c>
      <c r="AE6">
        <f t="shared" si="3"/>
        <v>0</v>
      </c>
      <c r="AF6">
        <f t="shared" si="4"/>
        <v>0</v>
      </c>
      <c r="AG6">
        <f t="shared" si="4"/>
        <v>-23.314562264313437</v>
      </c>
      <c r="AH6">
        <f t="shared" si="5"/>
        <v>-1423.3871973845285</v>
      </c>
      <c r="AI6">
        <f t="shared" si="6"/>
        <v>-1446.701759648842</v>
      </c>
      <c r="AJ6">
        <f t="shared" si="7"/>
        <v>-1331.4599545102174</v>
      </c>
      <c r="AK6">
        <f>G6*SUM(AB6, AE6:AF6)</f>
        <v>184.00935375735375</v>
      </c>
      <c r="AL6">
        <f t="shared" si="8"/>
        <v>-2594.1523604017057</v>
      </c>
      <c r="AN6">
        <f t="shared" si="9"/>
        <v>0</v>
      </c>
      <c r="AO6">
        <f t="shared" si="9"/>
        <v>0</v>
      </c>
      <c r="AP6">
        <f t="shared" si="9"/>
        <v>-17.985087163496214</v>
      </c>
      <c r="AQ6">
        <f t="shared" si="9"/>
        <v>-1098.0151598878492</v>
      </c>
      <c r="AR6">
        <f t="shared" si="9"/>
        <v>-1116.0002470513457</v>
      </c>
      <c r="AS6">
        <f t="shared" si="9"/>
        <v>-1027.1015627526788</v>
      </c>
      <c r="AT6">
        <f t="shared" si="9"/>
        <v>141.94666100552124</v>
      </c>
      <c r="AU6">
        <f t="shared" si="9"/>
        <v>-2001.1551487985032</v>
      </c>
      <c r="AW6">
        <v>3</v>
      </c>
      <c r="AX6">
        <f>IF(Z6&gt;0, (R6*SUMPRODUCT(K6:$K$98, X6:$X$98)-K6*$AZ$3)/Z6, 0)</f>
        <v>4800.5608494203652</v>
      </c>
    </row>
    <row r="7" spans="1:52" x14ac:dyDescent="0.25">
      <c r="A7" t="s">
        <v>15</v>
      </c>
      <c r="B7" t="s">
        <v>37</v>
      </c>
      <c r="C7" t="s">
        <v>47</v>
      </c>
      <c r="E7">
        <v>2007</v>
      </c>
      <c r="F7" s="13">
        <v>5.4699999999999999E-2</v>
      </c>
      <c r="G7" s="13"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1.6930661E-2</v>
      </c>
      <c r="Q7" s="4">
        <f t="shared" si="21"/>
        <v>25</v>
      </c>
      <c r="R7">
        <f t="shared" si="0"/>
        <v>100000</v>
      </c>
      <c r="S7">
        <f t="shared" si="1"/>
        <v>5936.8903199193292</v>
      </c>
      <c r="U7">
        <f t="shared" si="13"/>
        <v>1.6930661E-2</v>
      </c>
      <c r="V7">
        <f t="shared" si="14"/>
        <v>0.01</v>
      </c>
      <c r="W7">
        <f t="shared" si="15"/>
        <v>0.9325824905725375</v>
      </c>
      <c r="X7">
        <f t="shared" si="16"/>
        <v>1.5789238002419329E-2</v>
      </c>
      <c r="Y7">
        <f t="shared" si="17"/>
        <v>9.3258249057253748E-3</v>
      </c>
      <c r="Z7">
        <f t="shared" si="18"/>
        <v>0.9074674276643927</v>
      </c>
      <c r="AB7">
        <f t="shared" si="19"/>
        <v>4476.9189930974608</v>
      </c>
      <c r="AC7">
        <f t="shared" si="2"/>
        <v>5387.5345869428274</v>
      </c>
      <c r="AE7">
        <f t="shared" si="3"/>
        <v>0</v>
      </c>
      <c r="AF7">
        <f t="shared" si="4"/>
        <v>0</v>
      </c>
      <c r="AG7">
        <f t="shared" si="4"/>
        <v>-22.686685691609817</v>
      </c>
      <c r="AH7">
        <f t="shared" si="5"/>
        <v>-1578.9238002419329</v>
      </c>
      <c r="AI7">
        <f t="shared" si="6"/>
        <v>-1601.6104859335428</v>
      </c>
      <c r="AJ7">
        <f t="shared" si="7"/>
        <v>-910.61559384536667</v>
      </c>
      <c r="AK7">
        <f>G7*SUM(AB7, AE7:AF7)</f>
        <v>219.81672256108533</v>
      </c>
      <c r="AL7">
        <f t="shared" si="8"/>
        <v>-2292.409357217824</v>
      </c>
      <c r="AN7">
        <f t="shared" si="9"/>
        <v>0</v>
      </c>
      <c r="AO7">
        <f t="shared" si="9"/>
        <v>0</v>
      </c>
      <c r="AP7">
        <f t="shared" si="9"/>
        <v>-15.922788534292282</v>
      </c>
      <c r="AQ7">
        <f t="shared" si="9"/>
        <v>-1108.1772862182006</v>
      </c>
      <c r="AR7">
        <f t="shared" si="9"/>
        <v>-1124.1000747524929</v>
      </c>
      <c r="AS7">
        <f t="shared" si="9"/>
        <v>-639.12110098087646</v>
      </c>
      <c r="AT7">
        <f t="shared" si="9"/>
        <v>154.27970560441062</v>
      </c>
      <c r="AU7">
        <f t="shared" si="9"/>
        <v>-1608.9414701289586</v>
      </c>
      <c r="AW7">
        <v>4</v>
      </c>
      <c r="AX7">
        <f>IF(Z7&gt;0, (R7*SUMPRODUCT(K7:$K$98, X7:$X$98)-K7*$AZ$3)/Z7, 0)</f>
        <v>5936.8903199193292</v>
      </c>
    </row>
    <row r="8" spans="1:52" x14ac:dyDescent="0.25">
      <c r="B8" s="2">
        <f>'S.26.04.A'!B8</f>
        <v>200</v>
      </c>
      <c r="C8" s="2">
        <f>'S.26.04.A'!C8</f>
        <v>25</v>
      </c>
      <c r="E8">
        <v>2008</v>
      </c>
      <c r="F8" s="13">
        <v>2.2499999999999999E-2</v>
      </c>
      <c r="G8" s="13"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1.9185959999999998E-2</v>
      </c>
      <c r="Q8" s="4">
        <f t="shared" si="21"/>
        <v>25</v>
      </c>
      <c r="R8">
        <f t="shared" si="0"/>
        <v>100000</v>
      </c>
      <c r="S8">
        <f t="shared" si="1"/>
        <v>6388.7055258183809</v>
      </c>
      <c r="U8">
        <f t="shared" si="13"/>
        <v>1.9185959999999998E-2</v>
      </c>
      <c r="V8">
        <f t="shared" si="14"/>
        <v>0.01</v>
      </c>
      <c r="W8">
        <f t="shared" si="15"/>
        <v>0.9074674276643927</v>
      </c>
      <c r="X8">
        <f t="shared" si="16"/>
        <v>1.741063376847193E-2</v>
      </c>
      <c r="Y8">
        <f t="shared" si="17"/>
        <v>9.0746742766439278E-3</v>
      </c>
      <c r="Z8">
        <f t="shared" si="18"/>
        <v>0.88098211961927686</v>
      </c>
      <c r="AB8">
        <f t="shared" si="19"/>
        <v>5387.5345869428274</v>
      </c>
      <c r="AC8">
        <f t="shared" si="2"/>
        <v>5628.3353357588639</v>
      </c>
      <c r="AE8">
        <f t="shared" si="3"/>
        <v>0</v>
      </c>
      <c r="AF8">
        <f t="shared" si="4"/>
        <v>0</v>
      </c>
      <c r="AG8">
        <f t="shared" si="4"/>
        <v>-22.024552990481922</v>
      </c>
      <c r="AH8">
        <f t="shared" si="5"/>
        <v>-1741.063376847193</v>
      </c>
      <c r="AI8">
        <f t="shared" si="6"/>
        <v>-1763.0879298376749</v>
      </c>
      <c r="AJ8">
        <f t="shared" si="7"/>
        <v>-240.8007488160365</v>
      </c>
      <c r="AK8">
        <f t="shared" ref="AK8:AK69" si="22">G8*SUM(AB8:AB8, AE8:AF8)</f>
        <v>114.75448670188223</v>
      </c>
      <c r="AL8">
        <f t="shared" si="8"/>
        <v>-1889.1341919518291</v>
      </c>
      <c r="AN8">
        <f t="shared" si="9"/>
        <v>0</v>
      </c>
      <c r="AO8">
        <f t="shared" si="9"/>
        <v>0</v>
      </c>
      <c r="AP8">
        <f t="shared" si="9"/>
        <v>-14.429260398620341</v>
      </c>
      <c r="AQ8">
        <f t="shared" si="9"/>
        <v>-1140.6477509843755</v>
      </c>
      <c r="AR8">
        <f t="shared" si="9"/>
        <v>-1155.0770113829958</v>
      </c>
      <c r="AS8">
        <f t="shared" si="9"/>
        <v>-157.75923853487171</v>
      </c>
      <c r="AT8">
        <f t="shared" si="9"/>
        <v>75.180748106308897</v>
      </c>
      <c r="AU8">
        <f t="shared" si="9"/>
        <v>-1237.6555018115585</v>
      </c>
      <c r="AW8">
        <v>5</v>
      </c>
      <c r="AX8">
        <f>IF(Z8&gt;0, (R8*SUMPRODUCT(K8:$K$98, X8:$X$98)-K8*$AZ$3)/Z8, 0)</f>
        <v>6388.7055258183809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3">
        <v>2.2000000000000001E-3</v>
      </c>
      <c r="G9" s="13"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2.1884238E-2</v>
      </c>
      <c r="Q9" s="4">
        <f t="shared" si="21"/>
        <v>25</v>
      </c>
      <c r="R9">
        <f t="shared" si="0"/>
        <v>100000</v>
      </c>
      <c r="S9">
        <f t="shared" si="1"/>
        <v>6436.1096284328914</v>
      </c>
      <c r="U9">
        <f t="shared" si="13"/>
        <v>2.1884238E-2</v>
      </c>
      <c r="V9">
        <f t="shared" si="14"/>
        <v>0.01</v>
      </c>
      <c r="W9">
        <f t="shared" si="15"/>
        <v>0.88098211961927686</v>
      </c>
      <c r="X9">
        <f t="shared" si="16"/>
        <v>1.9279622379492725E-2</v>
      </c>
      <c r="Y9">
        <f t="shared" si="17"/>
        <v>8.8098211961927693E-3</v>
      </c>
      <c r="Z9">
        <f t="shared" si="18"/>
        <v>0.85289267604359131</v>
      </c>
      <c r="AB9">
        <f t="shared" si="19"/>
        <v>5628.3353357588639</v>
      </c>
      <c r="AC9">
        <f t="shared" si="2"/>
        <v>5489.310764304053</v>
      </c>
      <c r="AE9">
        <f t="shared" si="3"/>
        <v>0</v>
      </c>
      <c r="AF9">
        <f t="shared" si="4"/>
        <v>0</v>
      </c>
      <c r="AG9">
        <f t="shared" si="4"/>
        <v>-21.322316901089781</v>
      </c>
      <c r="AH9">
        <f t="shared" si="5"/>
        <v>-1927.9622379492725</v>
      </c>
      <c r="AI9">
        <f t="shared" si="6"/>
        <v>-1949.2845548503624</v>
      </c>
      <c r="AJ9">
        <f t="shared" si="7"/>
        <v>139.02457145481094</v>
      </c>
      <c r="AK9">
        <f t="shared" si="22"/>
        <v>33.207178480977298</v>
      </c>
      <c r="AL9">
        <f t="shared" si="8"/>
        <v>-1777.0528049145742</v>
      </c>
      <c r="AN9">
        <f t="shared" si="9"/>
        <v>0</v>
      </c>
      <c r="AO9">
        <f t="shared" si="9"/>
        <v>0</v>
      </c>
      <c r="AP9">
        <f t="shared" si="9"/>
        <v>-13.229656620803818</v>
      </c>
      <c r="AQ9">
        <f t="shared" si="9"/>
        <v>-1196.2245240169805</v>
      </c>
      <c r="AR9">
        <f t="shared" si="9"/>
        <v>-1209.4541806377842</v>
      </c>
      <c r="AS9">
        <f t="shared" si="9"/>
        <v>86.259263040385136</v>
      </c>
      <c r="AT9">
        <f t="shared" si="9"/>
        <v>20.603744456430146</v>
      </c>
      <c r="AU9">
        <f t="shared" si="9"/>
        <v>-1102.591173140969</v>
      </c>
      <c r="AW9">
        <v>6</v>
      </c>
      <c r="AX9">
        <f>IF(Z9&gt;0, (R9*SUMPRODUCT(K9:$K$98, X9:$X$98)-K9*$AZ$3)/Z9, 0)</f>
        <v>6436.1096284328914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3">
        <v>2.5000000000000001E-3</v>
      </c>
      <c r="G10" s="13"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2.4761703999999999E-2</v>
      </c>
      <c r="Q10" s="4">
        <f t="shared" si="21"/>
        <v>25</v>
      </c>
      <c r="R10">
        <f t="shared" si="0"/>
        <v>100000</v>
      </c>
      <c r="S10">
        <f t="shared" si="1"/>
        <v>6331.902978179327</v>
      </c>
      <c r="U10">
        <f t="shared" si="13"/>
        <v>2.4761703999999999E-2</v>
      </c>
      <c r="V10">
        <f t="shared" si="14"/>
        <v>0.01</v>
      </c>
      <c r="W10">
        <f t="shared" si="15"/>
        <v>0.85289267604359131</v>
      </c>
      <c r="X10">
        <f t="shared" si="16"/>
        <v>2.1119075987959299E-2</v>
      </c>
      <c r="Y10">
        <f t="shared" si="17"/>
        <v>8.5289267604359131E-3</v>
      </c>
      <c r="Z10">
        <f t="shared" si="18"/>
        <v>0.82324467329519613</v>
      </c>
      <c r="AB10">
        <f t="shared" si="19"/>
        <v>5489.310764304053</v>
      </c>
      <c r="AC10">
        <f t="shared" si="2"/>
        <v>5212.7053986081191</v>
      </c>
      <c r="AE10">
        <f t="shared" si="3"/>
        <v>0</v>
      </c>
      <c r="AF10">
        <f t="shared" si="4"/>
        <v>0</v>
      </c>
      <c r="AG10">
        <f t="shared" si="4"/>
        <v>-20.581116832379902</v>
      </c>
      <c r="AH10">
        <f t="shared" si="5"/>
        <v>-2111.90759879593</v>
      </c>
      <c r="AI10">
        <f t="shared" si="6"/>
        <v>-2132.4887156283098</v>
      </c>
      <c r="AJ10">
        <f t="shared" si="7"/>
        <v>276.60536569593387</v>
      </c>
      <c r="AK10">
        <f t="shared" si="22"/>
        <v>22.506174133646621</v>
      </c>
      <c r="AL10">
        <f t="shared" si="8"/>
        <v>-1833.3771757987292</v>
      </c>
      <c r="AN10">
        <f t="shared" si="9"/>
        <v>0</v>
      </c>
      <c r="AO10">
        <f t="shared" si="9"/>
        <v>0</v>
      </c>
      <c r="AP10">
        <f t="shared" si="9"/>
        <v>-12.11438308825519</v>
      </c>
      <c r="AQ10">
        <f t="shared" si="9"/>
        <v>-1243.1034674736152</v>
      </c>
      <c r="AR10">
        <f t="shared" si="9"/>
        <v>-1255.2178505618701</v>
      </c>
      <c r="AS10">
        <f t="shared" si="9"/>
        <v>162.81445713555968</v>
      </c>
      <c r="AT10">
        <f t="shared" si="9"/>
        <v>13.24750340452964</v>
      </c>
      <c r="AU10">
        <f t="shared" si="9"/>
        <v>-1079.1558900217808</v>
      </c>
      <c r="AW10">
        <v>7</v>
      </c>
      <c r="AX10">
        <f>IF(Z10&gt;0, (R10*SUMPRODUCT(K10:$K$98, X10:$X$98)-K10*$AZ$3)/Z10, 0)</f>
        <v>6331.902978179327</v>
      </c>
    </row>
    <row r="11" spans="1:52" x14ac:dyDescent="0.25">
      <c r="A11" t="s">
        <v>33</v>
      </c>
      <c r="C11" s="12">
        <f>AU71</f>
        <v>8760.753627623415</v>
      </c>
      <c r="E11">
        <v>2011</v>
      </c>
      <c r="F11" s="13">
        <v>1.5E-3</v>
      </c>
      <c r="G11" s="13"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2.7627288E-2</v>
      </c>
      <c r="Q11" s="4">
        <f t="shared" si="21"/>
        <v>25</v>
      </c>
      <c r="R11">
        <f t="shared" si="0"/>
        <v>100000</v>
      </c>
      <c r="S11">
        <f t="shared" si="1"/>
        <v>6078.7163900609166</v>
      </c>
      <c r="U11">
        <f t="shared" si="13"/>
        <v>2.7627288E-2</v>
      </c>
      <c r="V11">
        <f t="shared" si="14"/>
        <v>0.01</v>
      </c>
      <c r="W11">
        <f t="shared" si="15"/>
        <v>0.82324467329519613</v>
      </c>
      <c r="X11">
        <f t="shared" si="16"/>
        <v>2.2744017683592292E-2</v>
      </c>
      <c r="Y11">
        <f t="shared" si="17"/>
        <v>8.2324467329519622E-3</v>
      </c>
      <c r="Z11">
        <f t="shared" si="18"/>
        <v>0.7922682088786519</v>
      </c>
      <c r="AB11">
        <f t="shared" si="19"/>
        <v>5212.7053986081191</v>
      </c>
      <c r="AC11">
        <f t="shared" si="2"/>
        <v>4815.973746634867</v>
      </c>
      <c r="AE11">
        <f t="shared" si="3"/>
        <v>0</v>
      </c>
      <c r="AF11">
        <f t="shared" si="4"/>
        <v>0</v>
      </c>
      <c r="AG11">
        <f t="shared" si="4"/>
        <v>-19.806705221966297</v>
      </c>
      <c r="AH11">
        <f t="shared" si="5"/>
        <v>-2274.4017683592292</v>
      </c>
      <c r="AI11">
        <f t="shared" si="6"/>
        <v>-2294.2084735811954</v>
      </c>
      <c r="AJ11">
        <f t="shared" si="7"/>
        <v>396.73165197325216</v>
      </c>
      <c r="AK11">
        <f t="shared" si="22"/>
        <v>12.510492956659485</v>
      </c>
      <c r="AL11">
        <f t="shared" si="8"/>
        <v>-1884.9663286512839</v>
      </c>
      <c r="AN11">
        <f t="shared" si="9"/>
        <v>0</v>
      </c>
      <c r="AO11">
        <f t="shared" si="9"/>
        <v>0</v>
      </c>
      <c r="AP11">
        <f t="shared" si="9"/>
        <v>-11.078061294993429</v>
      </c>
      <c r="AQ11">
        <f t="shared" si="9"/>
        <v>-1272.0925523434269</v>
      </c>
      <c r="AR11">
        <f t="shared" si="9"/>
        <v>-1283.1706136384203</v>
      </c>
      <c r="AS11">
        <f t="shared" si="9"/>
        <v>221.89543939642556</v>
      </c>
      <c r="AT11">
        <f t="shared" si="9"/>
        <v>6.9972267598931186</v>
      </c>
      <c r="AU11">
        <f t="shared" si="9"/>
        <v>-1054.2779474821016</v>
      </c>
      <c r="AW11">
        <v>8</v>
      </c>
      <c r="AX11">
        <f>IF(Z11&gt;0, (R11*SUMPRODUCT(K11:$K$98, X11:$X$98)-K11*$AZ$3)/Z11, 0)</f>
        <v>6078.7163900609166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3">
        <v>1.9E-3</v>
      </c>
      <c r="G12" s="13"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3.0780427999999999E-2</v>
      </c>
      <c r="Q12" s="4">
        <f t="shared" si="21"/>
        <v>25</v>
      </c>
      <c r="R12">
        <f t="shared" si="0"/>
        <v>100000</v>
      </c>
      <c r="S12">
        <f t="shared" si="1"/>
        <v>5719.5873123191377</v>
      </c>
      <c r="U12">
        <f t="shared" si="13"/>
        <v>3.0780427999999999E-2</v>
      </c>
      <c r="V12">
        <f t="shared" si="14"/>
        <v>0.01</v>
      </c>
      <c r="W12">
        <f t="shared" si="15"/>
        <v>0.7922682088786519</v>
      </c>
      <c r="X12">
        <f t="shared" si="16"/>
        <v>2.4386354560078306E-2</v>
      </c>
      <c r="Y12">
        <f t="shared" si="17"/>
        <v>7.9226820887865184E-3</v>
      </c>
      <c r="Z12">
        <f t="shared" si="18"/>
        <v>0.75995917222978704</v>
      </c>
      <c r="AB12">
        <f t="shared" si="19"/>
        <v>4815.973746634867</v>
      </c>
      <c r="AC12">
        <f t="shared" si="2"/>
        <v>4346.6528393660446</v>
      </c>
      <c r="AE12">
        <f t="shared" si="3"/>
        <v>0</v>
      </c>
      <c r="AF12">
        <f t="shared" si="4"/>
        <v>0</v>
      </c>
      <c r="AG12">
        <f t="shared" si="4"/>
        <v>-18.998979305744676</v>
      </c>
      <c r="AH12">
        <f t="shared" si="5"/>
        <v>-2438.6354560078307</v>
      </c>
      <c r="AI12">
        <f t="shared" si="6"/>
        <v>-2457.6344353135755</v>
      </c>
      <c r="AJ12">
        <f t="shared" si="7"/>
        <v>469.32090726882234</v>
      </c>
      <c r="AK12">
        <f t="shared" si="22"/>
        <v>11.076739617260193</v>
      </c>
      <c r="AL12">
        <f t="shared" si="8"/>
        <v>-1977.2367884274929</v>
      </c>
      <c r="AN12">
        <f t="shared" si="9"/>
        <v>0</v>
      </c>
      <c r="AO12">
        <f t="shared" si="9"/>
        <v>0</v>
      </c>
      <c r="AP12">
        <f t="shared" si="9"/>
        <v>-10.098159473508849</v>
      </c>
      <c r="AQ12">
        <f t="shared" si="9"/>
        <v>-1296.1606692773239</v>
      </c>
      <c r="AR12">
        <f t="shared" si="9"/>
        <v>-1306.2588287508329</v>
      </c>
      <c r="AS12">
        <f t="shared" si="9"/>
        <v>249.44905142453743</v>
      </c>
      <c r="AT12">
        <f t="shared" si="9"/>
        <v>5.8874048601024356</v>
      </c>
      <c r="AU12">
        <f t="shared" si="9"/>
        <v>-1050.9223724661929</v>
      </c>
      <c r="AW12">
        <v>9</v>
      </c>
      <c r="AX12">
        <f>IF(Z12&gt;0, (R12*SUMPRODUCT(K12:$K$98, X12:$X$98)-K12*$AZ$3)/Z12, 0)</f>
        <v>5719.5873123191377</v>
      </c>
    </row>
    <row r="13" spans="1:52" x14ac:dyDescent="0.25">
      <c r="E13">
        <v>2013</v>
      </c>
      <c r="F13" s="13">
        <v>1.6999999999999999E-3</v>
      </c>
      <c r="G13" s="13"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3.4133669999999998E-2</v>
      </c>
      <c r="Q13" s="4">
        <f t="shared" si="21"/>
        <v>25</v>
      </c>
      <c r="R13">
        <f t="shared" si="0"/>
        <v>100000</v>
      </c>
      <c r="S13">
        <f t="shared" si="1"/>
        <v>5243.8109059848966</v>
      </c>
      <c r="U13">
        <f t="shared" si="13"/>
        <v>3.4133669999999998E-2</v>
      </c>
      <c r="V13">
        <f t="shared" si="14"/>
        <v>0.01</v>
      </c>
      <c r="W13">
        <f t="shared" si="15"/>
        <v>0.75995917222978704</v>
      </c>
      <c r="X13">
        <f t="shared" si="16"/>
        <v>2.5940195598364715E-2</v>
      </c>
      <c r="Y13">
        <f t="shared" si="17"/>
        <v>7.599591722297871E-3</v>
      </c>
      <c r="Z13">
        <f t="shared" si="18"/>
        <v>0.7264193849091245</v>
      </c>
      <c r="AB13">
        <f t="shared" si="19"/>
        <v>4346.6528393660446</v>
      </c>
      <c r="AC13">
        <f t="shared" si="2"/>
        <v>3809.2058929053073</v>
      </c>
      <c r="AE13">
        <f t="shared" si="3"/>
        <v>0</v>
      </c>
      <c r="AF13">
        <f t="shared" si="4"/>
        <v>0</v>
      </c>
      <c r="AG13">
        <f t="shared" si="4"/>
        <v>-18.160484622728113</v>
      </c>
      <c r="AH13">
        <f t="shared" si="5"/>
        <v>-2594.0195598364717</v>
      </c>
      <c r="AI13">
        <f t="shared" si="6"/>
        <v>-2612.1800444592</v>
      </c>
      <c r="AJ13">
        <f t="shared" si="7"/>
        <v>537.44694646073731</v>
      </c>
      <c r="AK13">
        <f t="shared" si="22"/>
        <v>8.6933056787320897</v>
      </c>
      <c r="AL13">
        <f t="shared" si="8"/>
        <v>-2066.0397923197306</v>
      </c>
      <c r="AN13">
        <f t="shared" si="9"/>
        <v>0</v>
      </c>
      <c r="AO13">
        <f t="shared" si="9"/>
        <v>0</v>
      </c>
      <c r="AP13">
        <f t="shared" si="9"/>
        <v>-9.1753713267087793</v>
      </c>
      <c r="AQ13">
        <f t="shared" si="9"/>
        <v>-1310.5978824187252</v>
      </c>
      <c r="AR13">
        <f t="shared" si="9"/>
        <v>-1319.7732537454342</v>
      </c>
      <c r="AS13">
        <f t="shared" si="9"/>
        <v>271.53875045886571</v>
      </c>
      <c r="AT13">
        <f t="shared" si="9"/>
        <v>4.3921904792742597</v>
      </c>
      <c r="AU13">
        <f t="shared" si="9"/>
        <v>-1043.8423128072943</v>
      </c>
      <c r="AW13">
        <v>10</v>
      </c>
      <c r="AX13">
        <f>IF(Z13&gt;0, (R13*SUMPRODUCT(K13:$K$98, X13:$X$98)-K13*$AZ$3)/Z13, 0)</f>
        <v>5243.8109059848966</v>
      </c>
    </row>
    <row r="14" spans="1:52" x14ac:dyDescent="0.25">
      <c r="E14">
        <v>2014</v>
      </c>
      <c r="F14" s="13">
        <v>1.4E-3</v>
      </c>
      <c r="G14" s="13">
        <v>1.8E-3</v>
      </c>
      <c r="H14" s="5">
        <f t="shared" si="10"/>
        <v>5.1800000000000006E-2</v>
      </c>
      <c r="I14" s="5">
        <f t="shared" si="11"/>
        <v>1.0518000000000001</v>
      </c>
      <c r="J14">
        <f t="shared" si="12"/>
        <v>0.95075109336375729</v>
      </c>
      <c r="K14">
        <f t="shared" si="20"/>
        <v>0.48035581109819386</v>
      </c>
      <c r="L14" s="2">
        <v>11</v>
      </c>
      <c r="M14" s="6">
        <v>3.7867151000000002E-2</v>
      </c>
      <c r="Q14" s="4">
        <f t="shared" si="21"/>
        <v>25</v>
      </c>
      <c r="R14">
        <f t="shared" si="0"/>
        <v>100000</v>
      </c>
      <c r="S14">
        <f t="shared" si="1"/>
        <v>4651.4739003447921</v>
      </c>
      <c r="U14">
        <f t="shared" si="13"/>
        <v>3.7867151000000002E-2</v>
      </c>
      <c r="V14">
        <f t="shared" si="14"/>
        <v>0.01</v>
      </c>
      <c r="W14">
        <f t="shared" si="15"/>
        <v>0.7264193849091245</v>
      </c>
      <c r="X14">
        <f t="shared" si="16"/>
        <v>2.750743253768094E-2</v>
      </c>
      <c r="Y14">
        <f t="shared" si="17"/>
        <v>7.2641938490912447E-3</v>
      </c>
      <c r="Z14">
        <f t="shared" si="18"/>
        <v>0.69164775852235227</v>
      </c>
      <c r="AB14">
        <f t="shared" si="19"/>
        <v>3809.2058929053073</v>
      </c>
      <c r="AC14">
        <f t="shared" si="2"/>
        <v>3217.181496998699</v>
      </c>
      <c r="AE14">
        <f t="shared" si="3"/>
        <v>0</v>
      </c>
      <c r="AF14">
        <f t="shared" si="4"/>
        <v>0</v>
      </c>
      <c r="AG14">
        <f t="shared" si="4"/>
        <v>-17.291193963058806</v>
      </c>
      <c r="AH14">
        <f t="shared" si="5"/>
        <v>-2750.7432537680938</v>
      </c>
      <c r="AI14">
        <f t="shared" si="6"/>
        <v>-2768.0344477311528</v>
      </c>
      <c r="AJ14">
        <f t="shared" si="7"/>
        <v>592.02439590660833</v>
      </c>
      <c r="AK14">
        <f t="shared" si="22"/>
        <v>6.8565706072295534</v>
      </c>
      <c r="AL14">
        <f t="shared" si="8"/>
        <v>-2169.1534812173149</v>
      </c>
      <c r="AN14">
        <f t="shared" si="9"/>
        <v>0</v>
      </c>
      <c r="AO14">
        <f t="shared" si="9"/>
        <v>0</v>
      </c>
      <c r="AP14">
        <f t="shared" si="9"/>
        <v>-8.3059255009813064</v>
      </c>
      <c r="AQ14">
        <f t="shared" si="9"/>
        <v>-1321.3355067866576</v>
      </c>
      <c r="AR14">
        <f t="shared" si="9"/>
        <v>-1329.641432287639</v>
      </c>
      <c r="AS14">
        <f t="shared" si="9"/>
        <v>284.38235888563707</v>
      </c>
      <c r="AT14">
        <f t="shared" si="9"/>
        <v>3.2935935353877879</v>
      </c>
      <c r="AU14">
        <f t="shared" si="9"/>
        <v>-1041.9654798666143</v>
      </c>
      <c r="AW14">
        <v>11</v>
      </c>
      <c r="AX14">
        <f>IF(Z14&gt;0, (R14*SUMPRODUCT(K14:$K$98, X14:$X$98)-K14*$AZ$3)/Z14, 0)</f>
        <v>4651.4739003447921</v>
      </c>
    </row>
    <row r="15" spans="1:52" x14ac:dyDescent="0.25">
      <c r="E15">
        <v>2015</v>
      </c>
      <c r="F15" s="13">
        <v>1.9E-3</v>
      </c>
      <c r="G15" s="13">
        <v>4.1000000000000003E-3</v>
      </c>
      <c r="H15" s="5">
        <f t="shared" si="10"/>
        <v>5.4100000000000002E-2</v>
      </c>
      <c r="I15" s="5">
        <f t="shared" si="11"/>
        <v>1.0541</v>
      </c>
      <c r="J15">
        <f t="shared" si="12"/>
        <v>0.94867659614837296</v>
      </c>
      <c r="K15">
        <f t="shared" si="20"/>
        <v>0.45570231581272541</v>
      </c>
      <c r="L15" s="2">
        <v>12</v>
      </c>
      <c r="M15" s="6">
        <v>4.2172894000000002E-2</v>
      </c>
      <c r="Q15" s="4">
        <f t="shared" si="21"/>
        <v>25</v>
      </c>
      <c r="R15">
        <f t="shared" si="0"/>
        <v>100000</v>
      </c>
      <c r="S15">
        <f t="shared" si="1"/>
        <v>3977.9702556535653</v>
      </c>
      <c r="U15">
        <f t="shared" si="13"/>
        <v>4.2172894000000002E-2</v>
      </c>
      <c r="V15">
        <f t="shared" si="14"/>
        <v>0.01</v>
      </c>
      <c r="W15">
        <f t="shared" si="15"/>
        <v>0.69164775852235227</v>
      </c>
      <c r="X15">
        <f t="shared" si="16"/>
        <v>2.9168787605500762E-2</v>
      </c>
      <c r="Y15">
        <f t="shared" si="17"/>
        <v>6.9164775852235232E-3</v>
      </c>
      <c r="Z15">
        <f t="shared" si="18"/>
        <v>0.65556249333162797</v>
      </c>
      <c r="AB15">
        <f t="shared" si="19"/>
        <v>3217.181496998699</v>
      </c>
      <c r="AC15">
        <f t="shared" si="2"/>
        <v>2607.8080991953047</v>
      </c>
      <c r="AE15">
        <f t="shared" si="3"/>
        <v>0</v>
      </c>
      <c r="AF15">
        <f t="shared" si="4"/>
        <v>0</v>
      </c>
      <c r="AG15">
        <f t="shared" si="4"/>
        <v>-16.389062333290699</v>
      </c>
      <c r="AH15">
        <f t="shared" si="5"/>
        <v>-2916.8787605500761</v>
      </c>
      <c r="AI15">
        <f t="shared" si="6"/>
        <v>-2933.267822883367</v>
      </c>
      <c r="AJ15">
        <f t="shared" si="7"/>
        <v>609.37339780339425</v>
      </c>
      <c r="AK15">
        <f t="shared" si="22"/>
        <v>13.190444137694668</v>
      </c>
      <c r="AL15">
        <f t="shared" si="8"/>
        <v>-2310.7039809422781</v>
      </c>
      <c r="AN15">
        <f t="shared" si="9"/>
        <v>0</v>
      </c>
      <c r="AO15">
        <f t="shared" si="9"/>
        <v>0</v>
      </c>
      <c r="AP15">
        <f t="shared" si="9"/>
        <v>-7.4685336592796805</v>
      </c>
      <c r="AQ15">
        <f t="shared" si="9"/>
        <v>-1329.2284061276218</v>
      </c>
      <c r="AR15">
        <f t="shared" si="9"/>
        <v>-1336.6969397869016</v>
      </c>
      <c r="AS15">
        <f t="shared" si="9"/>
        <v>277.69286857367592</v>
      </c>
      <c r="AT15">
        <f t="shared" si="9"/>
        <v>6.0109159401458481</v>
      </c>
      <c r="AU15">
        <f t="shared" si="9"/>
        <v>-1052.9931552730798</v>
      </c>
      <c r="AW15">
        <v>12</v>
      </c>
      <c r="AX15">
        <f>IF(Z15&gt;0, (R15*SUMPRODUCT(K15:$K$98, X15:$X$98)-K15*$AZ$3)/Z15, 0)</f>
        <v>3977.9702556535653</v>
      </c>
    </row>
    <row r="16" spans="1:52" x14ac:dyDescent="0.25">
      <c r="E16">
        <v>2016</v>
      </c>
      <c r="F16" s="13">
        <v>4.7000000000000002E-3</v>
      </c>
      <c r="G16" s="13">
        <v>7.1000000000000004E-3</v>
      </c>
      <c r="H16" s="5">
        <f t="shared" si="10"/>
        <v>5.7100000000000005E-2</v>
      </c>
      <c r="I16" s="5">
        <f t="shared" si="11"/>
        <v>1.0570999999999999</v>
      </c>
      <c r="J16">
        <f t="shared" si="12"/>
        <v>0.94598429666067552</v>
      </c>
      <c r="K16">
        <f t="shared" si="20"/>
        <v>0.43108723471074206</v>
      </c>
      <c r="L16" s="2">
        <v>13</v>
      </c>
      <c r="M16" s="6">
        <v>4.6777600000000003E-2</v>
      </c>
      <c r="Q16" s="4">
        <f t="shared" si="21"/>
        <v>25</v>
      </c>
      <c r="R16">
        <f t="shared" si="0"/>
        <v>100000</v>
      </c>
      <c r="S16">
        <f t="shared" si="1"/>
        <v>3217.3698880054226</v>
      </c>
      <c r="U16">
        <f t="shared" si="13"/>
        <v>4.6777600000000003E-2</v>
      </c>
      <c r="V16">
        <f t="shared" si="14"/>
        <v>0.01</v>
      </c>
      <c r="W16">
        <f t="shared" si="15"/>
        <v>0.65556249333162797</v>
      </c>
      <c r="X16">
        <f t="shared" si="16"/>
        <v>3.0665640088069563E-2</v>
      </c>
      <c r="Y16">
        <f t="shared" si="17"/>
        <v>6.5556249333162796E-3</v>
      </c>
      <c r="Z16">
        <f t="shared" si="18"/>
        <v>0.61834122831024207</v>
      </c>
      <c r="AB16">
        <f t="shared" si="19"/>
        <v>2607.8080991953047</v>
      </c>
      <c r="AC16">
        <f t="shared" si="2"/>
        <v>1989.4324484776589</v>
      </c>
      <c r="AE16">
        <f t="shared" si="3"/>
        <v>0</v>
      </c>
      <c r="AF16">
        <f t="shared" si="4"/>
        <v>0</v>
      </c>
      <c r="AG16">
        <f t="shared" si="4"/>
        <v>-15.458530707756053</v>
      </c>
      <c r="AH16">
        <f t="shared" si="5"/>
        <v>-3066.5640088069563</v>
      </c>
      <c r="AI16">
        <f t="shared" si="6"/>
        <v>-3082.0225395147122</v>
      </c>
      <c r="AJ16">
        <f t="shared" si="7"/>
        <v>618.37565071764584</v>
      </c>
      <c r="AK16">
        <f t="shared" si="22"/>
        <v>18.515437504286666</v>
      </c>
      <c r="AL16">
        <f t="shared" si="8"/>
        <v>-2445.1314512927797</v>
      </c>
      <c r="AN16">
        <f t="shared" si="9"/>
        <v>0</v>
      </c>
      <c r="AO16">
        <f t="shared" si="9"/>
        <v>0</v>
      </c>
      <c r="AP16">
        <f t="shared" si="9"/>
        <v>-6.6639752554976468</v>
      </c>
      <c r="AQ16">
        <f t="shared" si="9"/>
        <v>-1321.9565986200785</v>
      </c>
      <c r="AR16">
        <f t="shared" si="9"/>
        <v>-1328.6205738755762</v>
      </c>
      <c r="AS16">
        <f t="shared" si="9"/>
        <v>266.57384928032565</v>
      </c>
      <c r="AT16">
        <f t="shared" si="9"/>
        <v>7.9817687531825019</v>
      </c>
      <c r="AU16">
        <f t="shared" si="9"/>
        <v>-1054.064955842068</v>
      </c>
      <c r="AW16">
        <v>13</v>
      </c>
      <c r="AX16">
        <f>IF(Z16&gt;0, (R16*SUMPRODUCT(K16:$K$98, X16:$X$98)-K16*$AZ$3)/Z16, 0)</f>
        <v>3217.3698880054226</v>
      </c>
    </row>
    <row r="17" spans="5:50" x14ac:dyDescent="0.25">
      <c r="E17">
        <v>2017</v>
      </c>
      <c r="F17" s="13">
        <v>1.17E-2</v>
      </c>
      <c r="G17" s="13">
        <v>1.38E-2</v>
      </c>
      <c r="H17" s="5">
        <f t="shared" si="10"/>
        <v>6.3799999999999996E-2</v>
      </c>
      <c r="I17" s="5">
        <f t="shared" si="11"/>
        <v>1.0638000000000001</v>
      </c>
      <c r="J17">
        <f t="shared" si="12"/>
        <v>0.94002632073698056</v>
      </c>
      <c r="K17">
        <f t="shared" si="20"/>
        <v>0.40523334716181802</v>
      </c>
      <c r="L17" s="2">
        <v>14</v>
      </c>
      <c r="M17" s="6">
        <v>5.1668436999999998E-2</v>
      </c>
      <c r="Q17" s="4">
        <f t="shared" si="21"/>
        <v>25</v>
      </c>
      <c r="R17">
        <f t="shared" si="0"/>
        <v>100000</v>
      </c>
      <c r="S17">
        <f t="shared" si="1"/>
        <v>2437.2313488761588</v>
      </c>
      <c r="U17">
        <f t="shared" si="13"/>
        <v>5.1668436999999998E-2</v>
      </c>
      <c r="V17">
        <f t="shared" si="14"/>
        <v>0.01</v>
      </c>
      <c r="W17">
        <f t="shared" si="15"/>
        <v>0.61834122831024207</v>
      </c>
      <c r="X17">
        <f t="shared" si="16"/>
        <v>3.1948724799450358E-2</v>
      </c>
      <c r="Y17">
        <f t="shared" si="17"/>
        <v>6.183412283102421E-3</v>
      </c>
      <c r="Z17">
        <f t="shared" si="18"/>
        <v>0.58020909122768938</v>
      </c>
      <c r="AB17">
        <f t="shared" si="19"/>
        <v>1989.4324484776589</v>
      </c>
      <c r="AC17">
        <f t="shared" si="2"/>
        <v>1414.1037860430718</v>
      </c>
      <c r="AE17">
        <f t="shared" si="3"/>
        <v>0</v>
      </c>
      <c r="AF17">
        <f t="shared" si="4"/>
        <v>0</v>
      </c>
      <c r="AG17">
        <f t="shared" si="4"/>
        <v>-14.505227280692235</v>
      </c>
      <c r="AH17">
        <f t="shared" si="5"/>
        <v>-3194.8724799450356</v>
      </c>
      <c r="AI17">
        <f t="shared" si="6"/>
        <v>-3209.377707225728</v>
      </c>
      <c r="AJ17">
        <f t="shared" si="7"/>
        <v>575.32866243458716</v>
      </c>
      <c r="AK17">
        <f t="shared" si="22"/>
        <v>27.454167788991693</v>
      </c>
      <c r="AL17">
        <f t="shared" si="8"/>
        <v>-2606.5948770021491</v>
      </c>
      <c r="AN17">
        <f t="shared" si="9"/>
        <v>0</v>
      </c>
      <c r="AO17">
        <f t="shared" si="9"/>
        <v>0</v>
      </c>
      <c r="AP17">
        <f t="shared" si="9"/>
        <v>-5.8780018022978302</v>
      </c>
      <c r="AQ17">
        <f t="shared" si="9"/>
        <v>-1294.668868803305</v>
      </c>
      <c r="AR17">
        <f t="shared" si="9"/>
        <v>-1300.5468706056031</v>
      </c>
      <c r="AS17">
        <f t="shared" si="9"/>
        <v>233.14235959649946</v>
      </c>
      <c r="AT17">
        <f t="shared" si="9"/>
        <v>11.125344306675272</v>
      </c>
      <c r="AU17">
        <f t="shared" si="9"/>
        <v>-1056.2791667024283</v>
      </c>
      <c r="AW17">
        <v>14</v>
      </c>
      <c r="AX17">
        <f>IF(Z17&gt;0, (R17*SUMPRODUCT(K17:$K$98, X17:$X$98)-K17*$AZ$3)/Z17, 0)</f>
        <v>2437.2313488761588</v>
      </c>
    </row>
    <row r="18" spans="5:50" x14ac:dyDescent="0.25">
      <c r="E18">
        <v>2018</v>
      </c>
      <c r="F18" s="13">
        <v>2.01E-2</v>
      </c>
      <c r="G18" s="13">
        <v>2.1600000000000001E-2</v>
      </c>
      <c r="H18" s="5">
        <f t="shared" si="10"/>
        <v>7.1599999999999997E-2</v>
      </c>
      <c r="I18" s="5">
        <f t="shared" si="11"/>
        <v>1.0716000000000001</v>
      </c>
      <c r="J18">
        <f t="shared" si="12"/>
        <v>0.93318402388951094</v>
      </c>
      <c r="K18">
        <f t="shared" si="20"/>
        <v>0.3781572855186805</v>
      </c>
      <c r="L18" s="2">
        <v>15</v>
      </c>
      <c r="M18" s="6">
        <v>5.7177164000000003E-2</v>
      </c>
      <c r="Q18" s="4">
        <f t="shared" si="21"/>
        <v>25</v>
      </c>
      <c r="R18">
        <f t="shared" si="0"/>
        <v>100000</v>
      </c>
      <c r="S18">
        <f t="shared" si="1"/>
        <v>1665.3805203243362</v>
      </c>
      <c r="U18">
        <f t="shared" si="13"/>
        <v>5.7177164000000003E-2</v>
      </c>
      <c r="V18">
        <f t="shared" si="14"/>
        <v>0.01</v>
      </c>
      <c r="W18">
        <f t="shared" si="15"/>
        <v>0.58020909122768938</v>
      </c>
      <c r="X18">
        <f t="shared" si="16"/>
        <v>3.3174710363416557E-2</v>
      </c>
      <c r="Y18">
        <f t="shared" si="17"/>
        <v>5.802090912276894E-3</v>
      </c>
      <c r="Z18">
        <f t="shared" si="18"/>
        <v>0.5412322899519959</v>
      </c>
      <c r="AB18">
        <f t="shared" si="19"/>
        <v>1414.1037860430718</v>
      </c>
      <c r="AC18">
        <f t="shared" si="2"/>
        <v>901.35771265658695</v>
      </c>
      <c r="AE18">
        <f t="shared" si="3"/>
        <v>0</v>
      </c>
      <c r="AF18">
        <f t="shared" si="4"/>
        <v>0</v>
      </c>
      <c r="AG18">
        <f t="shared" si="4"/>
        <v>-13.530807248799897</v>
      </c>
      <c r="AH18">
        <f t="shared" si="5"/>
        <v>-3317.4710363416557</v>
      </c>
      <c r="AI18">
        <f t="shared" si="6"/>
        <v>-3331.0018435904558</v>
      </c>
      <c r="AJ18">
        <f t="shared" si="7"/>
        <v>512.7460733864848</v>
      </c>
      <c r="AK18">
        <f t="shared" si="22"/>
        <v>30.544641778530352</v>
      </c>
      <c r="AL18">
        <f t="shared" si="8"/>
        <v>-2787.7111284254411</v>
      </c>
      <c r="AN18">
        <f t="shared" si="9"/>
        <v>0</v>
      </c>
      <c r="AO18">
        <f t="shared" si="9"/>
        <v>0</v>
      </c>
      <c r="AP18">
        <f t="shared" si="9"/>
        <v>-5.1167733400826547</v>
      </c>
      <c r="AQ18">
        <f t="shared" si="9"/>
        <v>-1254.5258418898043</v>
      </c>
      <c r="AR18">
        <f t="shared" si="9"/>
        <v>-1259.642615229887</v>
      </c>
      <c r="AS18">
        <f t="shared" si="9"/>
        <v>193.89866327219522</v>
      </c>
      <c r="AT18">
        <f t="shared" si="9"/>
        <v>11.55067882210952</v>
      </c>
      <c r="AU18">
        <f t="shared" si="9"/>
        <v>-1054.1932731355826</v>
      </c>
      <c r="AW18">
        <v>15</v>
      </c>
      <c r="AX18">
        <f>IF(Z18&gt;0, (R18*SUMPRODUCT(K18:$K$98, X18:$X$98)-K18*$AZ$3)/Z18, 0)</f>
        <v>1665.3805203243362</v>
      </c>
    </row>
    <row r="19" spans="5:50" x14ac:dyDescent="0.25">
      <c r="E19">
        <v>2019</v>
      </c>
      <c r="F19" s="13">
        <v>2.3400000000000001E-2</v>
      </c>
      <c r="G19" s="13">
        <v>2.23E-2</v>
      </c>
      <c r="H19" s="5">
        <f t="shared" si="10"/>
        <v>7.2300000000000003E-2</v>
      </c>
      <c r="I19" s="5">
        <f t="shared" si="11"/>
        <v>1.0723</v>
      </c>
      <c r="J19">
        <f t="shared" si="12"/>
        <v>0.93257483913084027</v>
      </c>
      <c r="K19">
        <f t="shared" si="20"/>
        <v>0.3526599697087387</v>
      </c>
      <c r="L19" s="2">
        <v>16</v>
      </c>
      <c r="M19" s="6">
        <v>6.3388860000000005E-2</v>
      </c>
      <c r="Q19" s="4">
        <f t="shared" si="21"/>
        <v>25</v>
      </c>
      <c r="R19">
        <f t="shared" si="0"/>
        <v>100000</v>
      </c>
      <c r="S19">
        <f t="shared" si="1"/>
        <v>764.01474150291835</v>
      </c>
      <c r="U19">
        <f t="shared" si="13"/>
        <v>6.3388860000000005E-2</v>
      </c>
      <c r="V19">
        <f t="shared" si="14"/>
        <v>0.01</v>
      </c>
      <c r="W19">
        <f t="shared" si="15"/>
        <v>0.5412322899519959</v>
      </c>
      <c r="X19">
        <f t="shared" si="16"/>
        <v>3.430809785524648E-2</v>
      </c>
      <c r="Y19">
        <f t="shared" si="17"/>
        <v>5.4123228995199592E-3</v>
      </c>
      <c r="Z19">
        <f t="shared" si="18"/>
        <v>0.50151186919722945</v>
      </c>
      <c r="AB19">
        <f t="shared" si="19"/>
        <v>901.35771265658695</v>
      </c>
      <c r="AC19">
        <f t="shared" si="2"/>
        <v>383.16246110536667</v>
      </c>
      <c r="AE19">
        <f t="shared" si="3"/>
        <v>0</v>
      </c>
      <c r="AF19">
        <f t="shared" si="4"/>
        <v>0</v>
      </c>
      <c r="AG19">
        <f t="shared" si="4"/>
        <v>-12.537796729930736</v>
      </c>
      <c r="AH19">
        <f t="shared" si="5"/>
        <v>-3430.8097855246479</v>
      </c>
      <c r="AI19">
        <f t="shared" si="6"/>
        <v>-3443.3475822545788</v>
      </c>
      <c r="AJ19">
        <f t="shared" si="7"/>
        <v>518.19525155122028</v>
      </c>
      <c r="AK19">
        <f t="shared" si="22"/>
        <v>20.100276992241888</v>
      </c>
      <c r="AL19">
        <f t="shared" si="8"/>
        <v>-2905.0520537111165</v>
      </c>
      <c r="AN19">
        <f t="shared" si="9"/>
        <v>0</v>
      </c>
      <c r="AO19">
        <f t="shared" si="9"/>
        <v>0</v>
      </c>
      <c r="AP19">
        <f t="shared" si="9"/>
        <v>-4.4215790149916963</v>
      </c>
      <c r="AQ19">
        <f t="shared" si="9"/>
        <v>-1209.9092750395666</v>
      </c>
      <c r="AR19">
        <f t="shared" si="9"/>
        <v>-1214.3308540545584</v>
      </c>
      <c r="AS19">
        <f t="shared" si="9"/>
        <v>182.74672171526558</v>
      </c>
      <c r="AT19">
        <f t="shared" si="9"/>
        <v>7.0885630752212814</v>
      </c>
      <c r="AU19">
        <f t="shared" si="9"/>
        <v>-1024.4955692640715</v>
      </c>
      <c r="AW19">
        <v>16</v>
      </c>
      <c r="AX19">
        <f>IF(Z19&gt;0, (R19*SUMPRODUCT(K19:$K$98, X19:$X$98)-K19*$AZ$3)/Z19, 0)</f>
        <v>764.01474150291835</v>
      </c>
    </row>
    <row r="20" spans="5:50" x14ac:dyDescent="0.25">
      <c r="E20">
        <v>2020</v>
      </c>
      <c r="F20" s="14">
        <v>4.3E-3</v>
      </c>
      <c r="G20" s="14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0.33449679380512065</v>
      </c>
      <c r="L20" s="2">
        <v>17</v>
      </c>
      <c r="M20" s="6">
        <v>7.0498397000000004E-2</v>
      </c>
      <c r="Q20" s="4">
        <f t="shared" si="21"/>
        <v>25</v>
      </c>
      <c r="R20">
        <f t="shared" si="0"/>
        <v>100000</v>
      </c>
      <c r="S20">
        <f t="shared" si="1"/>
        <v>-655.3679509387897</v>
      </c>
      <c r="U20">
        <f t="shared" si="13"/>
        <v>7.0498397000000004E-2</v>
      </c>
      <c r="V20">
        <f t="shared" si="14"/>
        <v>0.01</v>
      </c>
      <c r="W20">
        <f t="shared" si="15"/>
        <v>0.50151186919722945</v>
      </c>
      <c r="X20">
        <f t="shared" si="16"/>
        <v>3.5355782854878358E-2</v>
      </c>
      <c r="Y20">
        <f t="shared" si="17"/>
        <v>5.0151186919722944E-3</v>
      </c>
      <c r="Z20">
        <f t="shared" si="18"/>
        <v>0.46114096765037882</v>
      </c>
      <c r="AB20">
        <f t="shared" si="19"/>
        <v>383.16246110536667</v>
      </c>
      <c r="AC20">
        <f t="shared" si="2"/>
        <v>-302.2170110629595</v>
      </c>
      <c r="AE20">
        <f t="shared" si="3"/>
        <v>0</v>
      </c>
      <c r="AF20">
        <f t="shared" si="4"/>
        <v>0</v>
      </c>
      <c r="AG20">
        <f t="shared" si="4"/>
        <v>-11.528524191259471</v>
      </c>
      <c r="AH20">
        <f t="shared" si="5"/>
        <v>-3535.5782854878357</v>
      </c>
      <c r="AI20">
        <f t="shared" si="6"/>
        <v>-3547.106809679095</v>
      </c>
      <c r="AJ20">
        <f t="shared" si="7"/>
        <v>685.37947216832617</v>
      </c>
      <c r="AK20">
        <f t="shared" si="22"/>
        <v>1.6475985827530768</v>
      </c>
      <c r="AL20">
        <f t="shared" si="8"/>
        <v>-2860.0797389280156</v>
      </c>
      <c r="AN20">
        <f t="shared" si="9"/>
        <v>0</v>
      </c>
      <c r="AO20">
        <f t="shared" si="9"/>
        <v>0</v>
      </c>
      <c r="AP20">
        <f t="shared" si="9"/>
        <v>-3.8562543792810646</v>
      </c>
      <c r="AQ20">
        <f t="shared" si="9"/>
        <v>-1182.6396007426865</v>
      </c>
      <c r="AR20">
        <f t="shared" si="9"/>
        <v>-1186.4958551219677</v>
      </c>
      <c r="AS20">
        <f t="shared" si="9"/>
        <v>229.25723598015102</v>
      </c>
      <c r="AT20">
        <f t="shared" si="9"/>
        <v>0.55111644340876498</v>
      </c>
      <c r="AU20">
        <f t="shared" si="9"/>
        <v>-956.68750269840768</v>
      </c>
      <c r="AW20">
        <v>17</v>
      </c>
      <c r="AX20">
        <f>IF(Z20&gt;0, (R20*SUMPRODUCT(K20:$K$98, X20:$X$98)-K20*$AZ$3)/Z20, 0)</f>
        <v>-655.3679509387897</v>
      </c>
    </row>
    <row r="21" spans="5:50" x14ac:dyDescent="0.25">
      <c r="E21">
        <v>2021</v>
      </c>
      <c r="F21" s="15">
        <v>1.2999999999999999E-3</v>
      </c>
      <c r="G21" s="15">
        <v>1.6000000000000001E-3</v>
      </c>
      <c r="H21" s="5">
        <f t="shared" si="10"/>
        <v>5.16E-2</v>
      </c>
      <c r="I21" s="5">
        <f t="shared" si="11"/>
        <v>1.0516000000000001</v>
      </c>
      <c r="J21">
        <f t="shared" si="12"/>
        <v>0.95093191327500948</v>
      </c>
      <c r="K21">
        <f t="shared" si="20"/>
        <v>0.31808367611745975</v>
      </c>
      <c r="L21" s="2">
        <v>18</v>
      </c>
      <c r="M21" s="6">
        <v>7.8701599999999997E-2</v>
      </c>
      <c r="Q21" s="4">
        <f t="shared" si="21"/>
        <v>25</v>
      </c>
      <c r="R21">
        <f t="shared" si="0"/>
        <v>100000</v>
      </c>
      <c r="S21">
        <f t="shared" si="1"/>
        <v>-2405.4670075052927</v>
      </c>
      <c r="U21">
        <f t="shared" si="13"/>
        <v>7.8701599999999997E-2</v>
      </c>
      <c r="V21">
        <f t="shared" si="14"/>
        <v>0.01</v>
      </c>
      <c r="W21">
        <f t="shared" si="15"/>
        <v>0.46114096765037882</v>
      </c>
      <c r="X21">
        <f t="shared" si="16"/>
        <v>3.6292531979633051E-2</v>
      </c>
      <c r="Y21">
        <f t="shared" si="17"/>
        <v>4.6114096765037882E-3</v>
      </c>
      <c r="Z21">
        <f t="shared" si="18"/>
        <v>0.42023702599424195</v>
      </c>
      <c r="AB21">
        <f t="shared" si="19"/>
        <v>-302.2170110629595</v>
      </c>
      <c r="AC21">
        <f t="shared" si="2"/>
        <v>-1010.866301361293</v>
      </c>
      <c r="AE21">
        <f t="shared" si="3"/>
        <v>0</v>
      </c>
      <c r="AF21">
        <f t="shared" si="4"/>
        <v>0</v>
      </c>
      <c r="AG21">
        <f t="shared" si="4"/>
        <v>-10.505925649856049</v>
      </c>
      <c r="AH21">
        <f t="shared" si="5"/>
        <v>-3629.253197963305</v>
      </c>
      <c r="AI21">
        <f t="shared" si="6"/>
        <v>-3639.7591236131611</v>
      </c>
      <c r="AJ21">
        <f t="shared" si="7"/>
        <v>708.64929029833354</v>
      </c>
      <c r="AK21">
        <f t="shared" si="22"/>
        <v>-0.48354721770073522</v>
      </c>
      <c r="AL21">
        <f t="shared" si="8"/>
        <v>-2931.593380532528</v>
      </c>
      <c r="AN21">
        <f t="shared" si="9"/>
        <v>0</v>
      </c>
      <c r="AO21">
        <f t="shared" si="9"/>
        <v>0</v>
      </c>
      <c r="AP21">
        <f t="shared" si="9"/>
        <v>-3.3417634517229242</v>
      </c>
      <c r="AQ21">
        <f t="shared" si="9"/>
        <v>-1154.4061987692148</v>
      </c>
      <c r="AR21">
        <f t="shared" si="9"/>
        <v>-1157.7479622209378</v>
      </c>
      <c r="AS21">
        <f t="shared" si="9"/>
        <v>225.40977133612284</v>
      </c>
      <c r="AT21">
        <f t="shared" si="9"/>
        <v>-0.15380847658261945</v>
      </c>
      <c r="AU21">
        <f t="shared" si="9"/>
        <v>-932.49199936139757</v>
      </c>
      <c r="AW21">
        <v>18</v>
      </c>
      <c r="AX21">
        <f>IF(Z21&gt;0, (R21*SUMPRODUCT(K21:$K$98, X21:$X$98)-K21*$AZ$3)/Z21, 0)</f>
        <v>-2405.4670075052927</v>
      </c>
    </row>
    <row r="22" spans="5:50" x14ac:dyDescent="0.25">
      <c r="E22">
        <v>2022</v>
      </c>
      <c r="F22" s="15">
        <v>0.02</v>
      </c>
      <c r="G22" s="15">
        <v>2.1000000000000001E-2</v>
      </c>
      <c r="H22" s="5">
        <f t="shared" si="10"/>
        <v>7.1000000000000008E-2</v>
      </c>
      <c r="I22" s="5">
        <f t="shared" si="11"/>
        <v>1.071</v>
      </c>
      <c r="J22">
        <f t="shared" si="12"/>
        <v>0.93370681605975725</v>
      </c>
      <c r="K22">
        <f t="shared" si="20"/>
        <v>0.29699689646821636</v>
      </c>
      <c r="L22" s="2">
        <v>19</v>
      </c>
      <c r="M22" s="6">
        <v>8.8159118999999994E-2</v>
      </c>
      <c r="Q22" s="4">
        <f t="shared" si="21"/>
        <v>25</v>
      </c>
      <c r="R22">
        <f t="shared" si="0"/>
        <v>100000</v>
      </c>
      <c r="S22">
        <f t="shared" si="1"/>
        <v>-4106.5075218940065</v>
      </c>
      <c r="U22">
        <f t="shared" si="13"/>
        <v>8.8159118999999994E-2</v>
      </c>
      <c r="V22">
        <f t="shared" si="14"/>
        <v>0.01</v>
      </c>
      <c r="W22">
        <f t="shared" si="15"/>
        <v>0.42023702599424195</v>
      </c>
      <c r="X22">
        <f t="shared" si="16"/>
        <v>3.7047725982832465E-2</v>
      </c>
      <c r="Y22">
        <f t="shared" si="17"/>
        <v>4.2023702599424196E-3</v>
      </c>
      <c r="Z22">
        <f t="shared" si="18"/>
        <v>0.37898692975146708</v>
      </c>
      <c r="AB22">
        <f t="shared" si="19"/>
        <v>-1010.866301361293</v>
      </c>
      <c r="AC22">
        <f t="shared" si="2"/>
        <v>-1556.3126777239149</v>
      </c>
      <c r="AE22">
        <f t="shared" si="3"/>
        <v>0</v>
      </c>
      <c r="AF22">
        <f t="shared" si="4"/>
        <v>0</v>
      </c>
      <c r="AG22">
        <f t="shared" si="4"/>
        <v>-9.4746732437866772</v>
      </c>
      <c r="AH22">
        <f t="shared" si="5"/>
        <v>-3704.7725982832467</v>
      </c>
      <c r="AI22">
        <f t="shared" si="6"/>
        <v>-3714.2472715270333</v>
      </c>
      <c r="AJ22">
        <f t="shared" si="7"/>
        <v>545.44637636262189</v>
      </c>
      <c r="AK22">
        <f t="shared" si="22"/>
        <v>-21.228192328587156</v>
      </c>
      <c r="AL22">
        <f t="shared" si="8"/>
        <v>-3190.0290874929988</v>
      </c>
      <c r="AN22">
        <f t="shared" si="9"/>
        <v>0</v>
      </c>
      <c r="AO22">
        <f t="shared" si="9"/>
        <v>0</v>
      </c>
      <c r="AP22">
        <f t="shared" si="9"/>
        <v>-2.8139485484550915</v>
      </c>
      <c r="AQ22">
        <f t="shared" si="9"/>
        <v>-1100.3059638106145</v>
      </c>
      <c r="AR22">
        <f t="shared" si="9"/>
        <v>-1103.1199123590693</v>
      </c>
      <c r="AS22">
        <f t="shared" si="9"/>
        <v>161.9958809695334</v>
      </c>
      <c r="AT22">
        <f t="shared" si="9"/>
        <v>-6.3047072392207841</v>
      </c>
      <c r="AU22">
        <f t="shared" si="9"/>
        <v>-947.42873862875683</v>
      </c>
      <c r="AW22">
        <v>19</v>
      </c>
      <c r="AX22">
        <f>IF(Z22&gt;0, (R22*SUMPRODUCT(K22:$K$98, X22:$X$98)-K22*$AZ$3)/Z22, 0)</f>
        <v>-4106.5075218940065</v>
      </c>
    </row>
    <row r="23" spans="5:50" x14ac:dyDescent="0.25">
      <c r="E23">
        <v>2023</v>
      </c>
      <c r="F23" s="15">
        <v>5.3900000000000003E-2</v>
      </c>
      <c r="G23" s="15"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0.26517580041805033</v>
      </c>
      <c r="L23" s="2">
        <v>20</v>
      </c>
      <c r="M23" s="6">
        <v>9.9426106E-2</v>
      </c>
      <c r="Q23" s="4">
        <f t="shared" si="21"/>
        <v>25</v>
      </c>
      <c r="R23">
        <f t="shared" si="0"/>
        <v>100000</v>
      </c>
      <c r="S23">
        <f t="shared" si="1"/>
        <v>-5148.3955667091304</v>
      </c>
      <c r="U23">
        <f t="shared" si="13"/>
        <v>9.9426106E-2</v>
      </c>
      <c r="V23">
        <f t="shared" si="14"/>
        <v>0.01</v>
      </c>
      <c r="W23">
        <f t="shared" si="15"/>
        <v>0.37898692975146708</v>
      </c>
      <c r="X23">
        <f t="shared" si="16"/>
        <v>3.7681194650083918E-2</v>
      </c>
      <c r="Y23">
        <f t="shared" si="17"/>
        <v>3.7898692975146708E-3</v>
      </c>
      <c r="Z23">
        <f t="shared" si="18"/>
        <v>0.3375158658038685</v>
      </c>
      <c r="AB23">
        <f t="shared" si="19"/>
        <v>-1556.3126777239149</v>
      </c>
      <c r="AC23">
        <f t="shared" si="2"/>
        <v>-1737.6651871986303</v>
      </c>
      <c r="AE23">
        <f t="shared" si="3"/>
        <v>0</v>
      </c>
      <c r="AF23">
        <f t="shared" si="4"/>
        <v>0</v>
      </c>
      <c r="AG23">
        <f t="shared" si="4"/>
        <v>-8.4378966450967123</v>
      </c>
      <c r="AH23">
        <f t="shared" si="5"/>
        <v>-3768.1194650083917</v>
      </c>
      <c r="AI23">
        <f t="shared" si="6"/>
        <v>-3776.5573616534884</v>
      </c>
      <c r="AJ23">
        <f t="shared" si="7"/>
        <v>181.35250947471536</v>
      </c>
      <c r="AK23">
        <f t="shared" si="22"/>
        <v>-108.94188744067405</v>
      </c>
      <c r="AL23">
        <f t="shared" si="8"/>
        <v>-3704.1467396194471</v>
      </c>
      <c r="AN23">
        <f t="shared" si="9"/>
        <v>0</v>
      </c>
      <c r="AO23">
        <f t="shared" si="9"/>
        <v>0</v>
      </c>
      <c r="AP23">
        <f t="shared" si="9"/>
        <v>-2.2375259967083023</v>
      </c>
      <c r="AQ23">
        <f t="shared" si="9"/>
        <v>-999.21409520443592</v>
      </c>
      <c r="AR23">
        <f t="shared" si="9"/>
        <v>-1001.4516212011442</v>
      </c>
      <c r="AS23">
        <f t="shared" si="9"/>
        <v>48.090296857779705</v>
      </c>
      <c r="AT23">
        <f t="shared" si="9"/>
        <v>-28.888752201133887</v>
      </c>
      <c r="AU23">
        <f t="shared" si="9"/>
        <v>-982.25007654449837</v>
      </c>
      <c r="AW23">
        <v>20</v>
      </c>
      <c r="AX23">
        <f>IF(Z23&gt;0, (R23*SUMPRODUCT(K23:$K$98, X23:$X$98)-K23*$AZ$3)/Z23, 0)</f>
        <v>-5148.3955667091304</v>
      </c>
    </row>
    <row r="24" spans="5:50" x14ac:dyDescent="0.25">
      <c r="E24">
        <v>2024</v>
      </c>
      <c r="F24" s="5">
        <v>3.5571999999999999E-2</v>
      </c>
      <c r="G24" s="5"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0.23676410751611635</v>
      </c>
      <c r="L24" s="2">
        <v>21</v>
      </c>
      <c r="M24" s="6">
        <v>0.112419382</v>
      </c>
      <c r="Q24" s="4">
        <f t="shared" si="21"/>
        <v>25</v>
      </c>
      <c r="R24">
        <f t="shared" si="0"/>
        <v>100000</v>
      </c>
      <c r="S24">
        <f t="shared" si="1"/>
        <v>-6469.9597045008841</v>
      </c>
      <c r="U24">
        <f t="shared" si="13"/>
        <v>0.112419382</v>
      </c>
      <c r="V24">
        <f t="shared" si="14"/>
        <v>0.01</v>
      </c>
      <c r="W24">
        <f t="shared" si="15"/>
        <v>0.3375158658038685</v>
      </c>
      <c r="X24">
        <f t="shared" si="16"/>
        <v>3.7943325048865828E-2</v>
      </c>
      <c r="Y24">
        <f t="shared" si="17"/>
        <v>3.3751586580386852E-3</v>
      </c>
      <c r="Z24">
        <f t="shared" si="18"/>
        <v>0.296197382096964</v>
      </c>
      <c r="AB24">
        <f t="shared" si="19"/>
        <v>-1737.6651871986303</v>
      </c>
      <c r="AC24">
        <f t="shared" si="2"/>
        <v>-1916.3851267460086</v>
      </c>
      <c r="AE24">
        <f t="shared" si="3"/>
        <v>0</v>
      </c>
      <c r="AF24">
        <f t="shared" si="4"/>
        <v>0</v>
      </c>
      <c r="AG24">
        <f t="shared" si="4"/>
        <v>-7.4049345524241001</v>
      </c>
      <c r="AH24">
        <f t="shared" si="5"/>
        <v>-3794.3325048865827</v>
      </c>
      <c r="AI24">
        <f t="shared" si="6"/>
        <v>-3801.7374394390067</v>
      </c>
      <c r="AJ24">
        <f t="shared" si="7"/>
        <v>178.71993954737832</v>
      </c>
      <c r="AK24">
        <f t="shared" si="22"/>
        <v>-121.63656310390414</v>
      </c>
      <c r="AL24">
        <f t="shared" si="8"/>
        <v>-3744.6540629955325</v>
      </c>
      <c r="AN24">
        <f t="shared" si="9"/>
        <v>0</v>
      </c>
      <c r="AO24">
        <f t="shared" si="9"/>
        <v>0</v>
      </c>
      <c r="AP24">
        <f t="shared" si="9"/>
        <v>-1.7532227205199444</v>
      </c>
      <c r="AQ24">
        <f t="shared" si="9"/>
        <v>-898.36174913886191</v>
      </c>
      <c r="AR24">
        <f t="shared" si="9"/>
        <v>-900.11497185938185</v>
      </c>
      <c r="AS24">
        <f t="shared" si="9"/>
        <v>42.314466982269295</v>
      </c>
      <c r="AT24">
        <f t="shared" si="9"/>
        <v>-28.799172304623628</v>
      </c>
      <c r="AU24">
        <f t="shared" si="9"/>
        <v>-886.59967718173618</v>
      </c>
      <c r="AW24">
        <v>21</v>
      </c>
      <c r="AX24">
        <f>IF(Z24&gt;0, (R24*SUMPRODUCT(K24:$K$98, X24:$X$98)-K24*$AZ$3)/Z24, 0)</f>
        <v>-6469.9597045008841</v>
      </c>
    </row>
    <row r="25" spans="5:50" x14ac:dyDescent="0.25">
      <c r="E25">
        <v>2025</v>
      </c>
      <c r="F25" s="5">
        <v>3.5571999999999999E-2</v>
      </c>
      <c r="G25" s="5"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0.21139652456796101</v>
      </c>
      <c r="L25" s="2">
        <v>22</v>
      </c>
      <c r="M25" s="6">
        <v>0.12734142500000001</v>
      </c>
      <c r="Q25" s="4">
        <f t="shared" si="21"/>
        <v>25</v>
      </c>
      <c r="R25">
        <f t="shared" si="0"/>
        <v>100000</v>
      </c>
      <c r="S25">
        <f t="shared" si="1"/>
        <v>-8148.8162602981456</v>
      </c>
      <c r="U25">
        <f t="shared" si="13"/>
        <v>0.12734142500000001</v>
      </c>
      <c r="V25">
        <f t="shared" si="14"/>
        <v>0.01</v>
      </c>
      <c r="W25">
        <f t="shared" si="15"/>
        <v>0.296197382096964</v>
      </c>
      <c r="X25">
        <f t="shared" si="16"/>
        <v>3.7718196717496884E-2</v>
      </c>
      <c r="Y25">
        <f t="shared" si="17"/>
        <v>2.96197382096964E-3</v>
      </c>
      <c r="Z25">
        <f t="shared" si="18"/>
        <v>0.25551721155849749</v>
      </c>
      <c r="AB25">
        <f t="shared" si="19"/>
        <v>-1916.3851267460086</v>
      </c>
      <c r="AC25">
        <f t="shared" si="2"/>
        <v>-2082.1628083339256</v>
      </c>
      <c r="AE25">
        <f t="shared" si="3"/>
        <v>0</v>
      </c>
      <c r="AF25">
        <f t="shared" si="4"/>
        <v>0</v>
      </c>
      <c r="AG25">
        <f t="shared" si="4"/>
        <v>-6.387930288962437</v>
      </c>
      <c r="AH25">
        <f t="shared" si="5"/>
        <v>-3771.8196717496885</v>
      </c>
      <c r="AI25">
        <f t="shared" si="6"/>
        <v>-3778.2076020386507</v>
      </c>
      <c r="AJ25">
        <f t="shared" si="7"/>
        <v>165.77768158791696</v>
      </c>
      <c r="AK25">
        <f t="shared" si="22"/>
        <v>-134.14695887222061</v>
      </c>
      <c r="AL25">
        <f t="shared" si="8"/>
        <v>-3746.5768793229545</v>
      </c>
      <c r="AN25">
        <f t="shared" si="9"/>
        <v>0</v>
      </c>
      <c r="AO25">
        <f t="shared" si="9"/>
        <v>0</v>
      </c>
      <c r="AP25">
        <f t="shared" si="9"/>
        <v>-1.3503862622690701</v>
      </c>
      <c r="AQ25">
        <f t="shared" si="9"/>
        <v>-797.34956990495164</v>
      </c>
      <c r="AR25">
        <f t="shared" si="9"/>
        <v>-798.69995616722065</v>
      </c>
      <c r="AS25">
        <f t="shared" si="9"/>
        <v>35.044825738619707</v>
      </c>
      <c r="AT25">
        <f t="shared" si="9"/>
        <v>-28.358200886948641</v>
      </c>
      <c r="AU25">
        <f t="shared" si="9"/>
        <v>-792.01333131554964</v>
      </c>
      <c r="AW25">
        <v>22</v>
      </c>
      <c r="AX25">
        <f>IF(Z25&gt;0, (R25*SUMPRODUCT(K25:$K$98, X25:$X$98)-K25*$AZ$3)/Z25, 0)</f>
        <v>-8148.8162602981456</v>
      </c>
    </row>
    <row r="26" spans="5:50" x14ac:dyDescent="0.25">
      <c r="E26">
        <v>2026</v>
      </c>
      <c r="F26" s="5">
        <v>3.5571999999999999E-2</v>
      </c>
      <c r="G26" s="5"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0.18874689693567948</v>
      </c>
      <c r="L26" s="2">
        <v>23</v>
      </c>
      <c r="M26" s="6">
        <v>0.14457818</v>
      </c>
      <c r="Q26" s="4">
        <f t="shared" si="21"/>
        <v>25</v>
      </c>
      <c r="R26">
        <f t="shared" si="0"/>
        <v>100000</v>
      </c>
      <c r="S26">
        <f t="shared" si="1"/>
        <v>-10301.922289301219</v>
      </c>
      <c r="U26">
        <f t="shared" si="13"/>
        <v>0.14457818</v>
      </c>
      <c r="V26">
        <f t="shared" si="14"/>
        <v>0.01</v>
      </c>
      <c r="W26">
        <f t="shared" si="15"/>
        <v>0.25551721155849749</v>
      </c>
      <c r="X26">
        <f t="shared" si="16"/>
        <v>3.6942213405802532E-2</v>
      </c>
      <c r="Y26">
        <f t="shared" si="17"/>
        <v>2.5551721155849748E-3</v>
      </c>
      <c r="Z26">
        <f t="shared" si="18"/>
        <v>0.21601982603710998</v>
      </c>
      <c r="AB26">
        <f t="shared" si="19"/>
        <v>-2082.1628083339256</v>
      </c>
      <c r="AC26">
        <f t="shared" si="2"/>
        <v>-2225.4194607826753</v>
      </c>
      <c r="AE26">
        <f t="shared" si="3"/>
        <v>0</v>
      </c>
      <c r="AF26">
        <f t="shared" si="4"/>
        <v>0</v>
      </c>
      <c r="AG26">
        <f t="shared" si="4"/>
        <v>-5.4004956509277493</v>
      </c>
      <c r="AH26">
        <f t="shared" si="5"/>
        <v>-3694.2213405802531</v>
      </c>
      <c r="AI26">
        <f t="shared" si="6"/>
        <v>-3699.6218362311811</v>
      </c>
      <c r="AJ26">
        <f t="shared" si="7"/>
        <v>143.25665244874972</v>
      </c>
      <c r="AK26">
        <f t="shared" si="22"/>
        <v>-145.7513965833748</v>
      </c>
      <c r="AL26">
        <f t="shared" si="8"/>
        <v>-3702.1165803658059</v>
      </c>
      <c r="AN26">
        <f t="shared" si="9"/>
        <v>0</v>
      </c>
      <c r="AO26">
        <f t="shared" si="9"/>
        <v>0</v>
      </c>
      <c r="AP26">
        <f t="shared" si="9"/>
        <v>-1.0193267960272452</v>
      </c>
      <c r="AQ26">
        <f t="shared" si="9"/>
        <v>-697.27281462808867</v>
      </c>
      <c r="AR26">
        <f t="shared" si="9"/>
        <v>-698.29214142411604</v>
      </c>
      <c r="AS26">
        <f t="shared" si="9"/>
        <v>27.039248615094618</v>
      </c>
      <c r="AT26">
        <f t="shared" si="9"/>
        <v>-27.510123829153589</v>
      </c>
      <c r="AU26">
        <f t="shared" si="9"/>
        <v>-698.76301663817492</v>
      </c>
      <c r="AW26">
        <v>23</v>
      </c>
      <c r="AX26">
        <f>IF(Z26&gt;0, (R26*SUMPRODUCT(K26:$K$98, X26:$X$98)-K26*$AZ$3)/Z26, 0)</f>
        <v>-10301.922289301219</v>
      </c>
    </row>
    <row r="27" spans="5:50" x14ac:dyDescent="0.25">
      <c r="E27">
        <v>2027</v>
      </c>
      <c r="F27" s="5">
        <v>3.5571999999999999E-2</v>
      </c>
      <c r="G27" s="5"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0.16852401512114237</v>
      </c>
      <c r="L27" s="2">
        <v>24</v>
      </c>
      <c r="M27" s="6">
        <v>0.16385111999999999</v>
      </c>
      <c r="Q27" s="4">
        <f t="shared" si="21"/>
        <v>25</v>
      </c>
      <c r="R27">
        <f t="shared" si="0"/>
        <v>100000</v>
      </c>
      <c r="S27">
        <f t="shared" si="1"/>
        <v>-13104.456363416282</v>
      </c>
      <c r="U27">
        <f t="shared" si="13"/>
        <v>0.16385111999999999</v>
      </c>
      <c r="V27">
        <f t="shared" si="14"/>
        <v>0.01</v>
      </c>
      <c r="W27">
        <f t="shared" si="15"/>
        <v>0.21601982603710998</v>
      </c>
      <c r="X27">
        <f t="shared" si="16"/>
        <v>3.539509043838563E-2</v>
      </c>
      <c r="Y27">
        <f t="shared" si="17"/>
        <v>2.1601982603711E-3</v>
      </c>
      <c r="Z27">
        <f t="shared" si="18"/>
        <v>0.17846453733835327</v>
      </c>
      <c r="AB27">
        <f t="shared" si="19"/>
        <v>-2225.4194607826753</v>
      </c>
      <c r="AC27">
        <f t="shared" si="2"/>
        <v>-2338.6807419677261</v>
      </c>
      <c r="AE27">
        <f t="shared" si="3"/>
        <v>0</v>
      </c>
      <c r="AF27">
        <f t="shared" si="4"/>
        <v>0</v>
      </c>
      <c r="AG27">
        <f t="shared" si="4"/>
        <v>-4.4616134334588313</v>
      </c>
      <c r="AH27">
        <f t="shared" si="5"/>
        <v>-3539.5090438385632</v>
      </c>
      <c r="AI27">
        <f t="shared" si="6"/>
        <v>-3543.970657272022</v>
      </c>
      <c r="AJ27">
        <f t="shared" si="7"/>
        <v>113.26128118505085</v>
      </c>
      <c r="AK27">
        <f t="shared" si="22"/>
        <v>-155.77936225478729</v>
      </c>
      <c r="AL27">
        <f t="shared" si="8"/>
        <v>-3586.4887383417586</v>
      </c>
      <c r="AN27">
        <f t="shared" si="9"/>
        <v>0</v>
      </c>
      <c r="AO27">
        <f t="shared" si="9"/>
        <v>0</v>
      </c>
      <c r="AP27">
        <f t="shared" si="9"/>
        <v>-0.75188900972490802</v>
      </c>
      <c r="AQ27">
        <f t="shared" si="9"/>
        <v>-596.49227562527017</v>
      </c>
      <c r="AR27">
        <f t="shared" si="9"/>
        <v>-597.24416463499506</v>
      </c>
      <c r="AS27">
        <f t="shared" si="9"/>
        <v>19.087245863069466</v>
      </c>
      <c r="AT27">
        <f t="shared" si="9"/>
        <v>-26.252563600187688</v>
      </c>
      <c r="AU27">
        <f t="shared" si="9"/>
        <v>-604.4094823721133</v>
      </c>
      <c r="AW27">
        <v>24</v>
      </c>
      <c r="AX27">
        <f>IF(Z27&gt;0, (R27*SUMPRODUCT(K27:$K$98, X27:$X$98)-K27*$AZ$3)/Z27, 0)</f>
        <v>-13104.456363416282</v>
      </c>
    </row>
    <row r="28" spans="5:50" x14ac:dyDescent="0.25">
      <c r="E28">
        <v>2028</v>
      </c>
      <c r="F28" s="5">
        <v>3.5571999999999999E-2</v>
      </c>
      <c r="G28" s="5"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0.15046787064387712</v>
      </c>
      <c r="L28" s="2">
        <v>25</v>
      </c>
      <c r="M28" s="6">
        <v>0.185300933</v>
      </c>
      <c r="Q28" s="4">
        <f t="shared" si="21"/>
        <v>25</v>
      </c>
      <c r="R28">
        <f t="shared" si="0"/>
        <v>100000</v>
      </c>
      <c r="S28">
        <f t="shared" si="1"/>
        <v>-16807.534309711296</v>
      </c>
      <c r="U28">
        <f t="shared" si="13"/>
        <v>0.185300933</v>
      </c>
      <c r="V28">
        <f t="shared" si="14"/>
        <v>0.01</v>
      </c>
      <c r="W28">
        <f t="shared" si="15"/>
        <v>0.17846453733835327</v>
      </c>
      <c r="X28">
        <f t="shared" si="16"/>
        <v>3.3069645276210195E-2</v>
      </c>
      <c r="Y28">
        <f t="shared" si="17"/>
        <v>1.7846453733835327E-3</v>
      </c>
      <c r="Z28">
        <f t="shared" si="18"/>
        <v>0.14361024668875955</v>
      </c>
      <c r="AB28">
        <f t="shared" si="19"/>
        <v>-2338.6807419677261</v>
      </c>
      <c r="AC28">
        <f t="shared" si="2"/>
        <v>-2413.7341484474291</v>
      </c>
      <c r="AE28">
        <f t="shared" si="3"/>
        <v>0</v>
      </c>
      <c r="AF28">
        <f t="shared" si="4"/>
        <v>0</v>
      </c>
      <c r="AG28">
        <f t="shared" si="4"/>
        <v>-3.5902561672189885</v>
      </c>
      <c r="AH28">
        <f t="shared" si="5"/>
        <v>-3306.9645276210194</v>
      </c>
      <c r="AI28">
        <f t="shared" si="6"/>
        <v>-3310.5547837882386</v>
      </c>
      <c r="AJ28">
        <f t="shared" si="7"/>
        <v>75.053406479702971</v>
      </c>
      <c r="AK28">
        <f t="shared" si="22"/>
        <v>-163.70765193774085</v>
      </c>
      <c r="AL28">
        <f t="shared" si="8"/>
        <v>-3399.2090292462767</v>
      </c>
      <c r="AN28">
        <f t="shared" si="9"/>
        <v>0</v>
      </c>
      <c r="AO28">
        <f t="shared" si="9"/>
        <v>0</v>
      </c>
      <c r="AP28">
        <f t="shared" si="9"/>
        <v>-0.54021820054748881</v>
      </c>
      <c r="AQ28">
        <f t="shared" si="9"/>
        <v>-497.59191076596977</v>
      </c>
      <c r="AR28">
        <f t="shared" si="9"/>
        <v>-498.13212896651726</v>
      </c>
      <c r="AS28">
        <f t="shared" si="9"/>
        <v>11.293126257570275</v>
      </c>
      <c r="AT28">
        <f t="shared" si="9"/>
        <v>-24.632741795180848</v>
      </c>
      <c r="AU28">
        <f t="shared" si="9"/>
        <v>-511.47174450412791</v>
      </c>
      <c r="AW28">
        <v>25</v>
      </c>
      <c r="AX28">
        <f>IF(Z28&gt;0, (R28*SUMPRODUCT(K28:$K$98, X28:$X$98)-K28*$AZ$3)/Z28, 0)</f>
        <v>-16807.534309711296</v>
      </c>
    </row>
    <row r="29" spans="5:50" x14ac:dyDescent="0.25">
      <c r="E29">
        <v>2029</v>
      </c>
      <c r="F29" s="5">
        <v>3.5571999999999999E-2</v>
      </c>
      <c r="G29" s="5"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0.13434631307489028</v>
      </c>
      <c r="L29" s="2">
        <v>26</v>
      </c>
      <c r="M29" s="6">
        <v>0.20871278500000001</v>
      </c>
      <c r="Q29" s="4">
        <f t="shared" si="21"/>
        <v>25</v>
      </c>
      <c r="R29">
        <f t="shared" si="0"/>
        <v>100000</v>
      </c>
      <c r="S29">
        <f t="shared" si="1"/>
        <v>-21798.013538120718</v>
      </c>
      <c r="U29">
        <f t="shared" si="13"/>
        <v>0.20871278500000001</v>
      </c>
      <c r="V29">
        <f t="shared" si="14"/>
        <v>0.01</v>
      </c>
      <c r="W29">
        <f t="shared" si="15"/>
        <v>0.14361024668875955</v>
      </c>
      <c r="X29">
        <f t="shared" si="16"/>
        <v>2.9973294540948034E-2</v>
      </c>
      <c r="Y29">
        <f t="shared" si="17"/>
        <v>1.4361024668875955E-3</v>
      </c>
      <c r="Z29">
        <f t="shared" si="18"/>
        <v>0.11220084968092392</v>
      </c>
      <c r="AB29">
        <f t="shared" si="19"/>
        <v>-2413.7341484474291</v>
      </c>
      <c r="AC29">
        <f t="shared" si="2"/>
        <v>-2445.7556403334274</v>
      </c>
      <c r="AE29">
        <f t="shared" si="3"/>
        <v>0</v>
      </c>
      <c r="AF29">
        <f t="shared" si="4"/>
        <v>0</v>
      </c>
      <c r="AG29">
        <f t="shared" si="4"/>
        <v>-2.805021242023098</v>
      </c>
      <c r="AH29">
        <f t="shared" si="5"/>
        <v>-2997.3294540948032</v>
      </c>
      <c r="AI29">
        <f t="shared" si="6"/>
        <v>-3000.1344753368262</v>
      </c>
      <c r="AJ29">
        <f t="shared" si="7"/>
        <v>32.02149188599833</v>
      </c>
      <c r="AK29">
        <f t="shared" si="22"/>
        <v>-168.96139039132007</v>
      </c>
      <c r="AL29">
        <f t="shared" si="8"/>
        <v>-3137.0743738421479</v>
      </c>
      <c r="AN29">
        <f t="shared" si="9"/>
        <v>0</v>
      </c>
      <c r="AO29">
        <f t="shared" si="9"/>
        <v>0</v>
      </c>
      <c r="AP29">
        <f t="shared" si="9"/>
        <v>-0.37684426196255272</v>
      </c>
      <c r="AQ29">
        <f t="shared" si="9"/>
        <v>-402.68016122841038</v>
      </c>
      <c r="AR29">
        <f t="shared" si="9"/>
        <v>-403.05700549037294</v>
      </c>
      <c r="AS29">
        <f t="shared" si="9"/>
        <v>4.3019693740413905</v>
      </c>
      <c r="AT29">
        <f t="shared" si="9"/>
        <v>-22.699339851081046</v>
      </c>
      <c r="AU29">
        <f t="shared" si="9"/>
        <v>-421.4543759674126</v>
      </c>
      <c r="AW29">
        <v>26</v>
      </c>
      <c r="AX29">
        <f>IF(Z29&gt;0, (R29*SUMPRODUCT(K29:$K$98, X29:$X$98)-K29*$AZ$3)/Z29, 0)</f>
        <v>-21798.013538120718</v>
      </c>
    </row>
    <row r="30" spans="5:50" x14ac:dyDescent="0.25">
      <c r="E30">
        <v>2030</v>
      </c>
      <c r="F30" s="5">
        <v>3.5571999999999999E-2</v>
      </c>
      <c r="G30" s="5"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0.11995206524543775</v>
      </c>
      <c r="L30" s="2">
        <v>27</v>
      </c>
      <c r="M30" s="6">
        <v>0.23444695300000001</v>
      </c>
      <c r="Q30" s="4">
        <f t="shared" si="21"/>
        <v>25</v>
      </c>
      <c r="R30">
        <f t="shared" si="0"/>
        <v>100000</v>
      </c>
      <c r="S30">
        <f t="shared" si="1"/>
        <v>-28696.967384684438</v>
      </c>
      <c r="U30">
        <f t="shared" si="13"/>
        <v>0.23444695300000001</v>
      </c>
      <c r="V30">
        <f t="shared" si="14"/>
        <v>0.01</v>
      </c>
      <c r="W30">
        <f t="shared" si="15"/>
        <v>0.11220084968092392</v>
      </c>
      <c r="X30">
        <f t="shared" si="16"/>
        <v>2.6305147331703638E-2</v>
      </c>
      <c r="Y30">
        <f t="shared" si="17"/>
        <v>1.1220084968092392E-3</v>
      </c>
      <c r="Z30">
        <f t="shared" si="18"/>
        <v>8.4773693852411042E-2</v>
      </c>
      <c r="AB30">
        <f t="shared" si="19"/>
        <v>-2445.7556403334274</v>
      </c>
      <c r="AC30">
        <f t="shared" si="2"/>
        <v>-2432.7479275618634</v>
      </c>
      <c r="AE30">
        <f t="shared" si="3"/>
        <v>0</v>
      </c>
      <c r="AF30">
        <f t="shared" si="4"/>
        <v>0</v>
      </c>
      <c r="AG30">
        <f t="shared" si="4"/>
        <v>-2.1193423463102761</v>
      </c>
      <c r="AH30">
        <f t="shared" si="5"/>
        <v>-2630.5147331703638</v>
      </c>
      <c r="AI30">
        <f t="shared" si="6"/>
        <v>-2632.6340755166739</v>
      </c>
      <c r="AJ30">
        <f t="shared" si="7"/>
        <v>-13.007712771564002</v>
      </c>
      <c r="AK30">
        <f t="shared" si="22"/>
        <v>-171.20289482333993</v>
      </c>
      <c r="AL30">
        <f t="shared" si="8"/>
        <v>-2816.844683111578</v>
      </c>
      <c r="AN30">
        <f t="shared" si="9"/>
        <v>0</v>
      </c>
      <c r="AO30">
        <f t="shared" si="9"/>
        <v>0</v>
      </c>
      <c r="AP30">
        <f t="shared" si="9"/>
        <v>-0.25421949140202937</v>
      </c>
      <c r="AQ30">
        <f t="shared" si="9"/>
        <v>-315.53567490233678</v>
      </c>
      <c r="AR30">
        <f t="shared" si="9"/>
        <v>-315.78989439373873</v>
      </c>
      <c r="AS30">
        <f t="shared" si="9"/>
        <v>-1.560302011068559</v>
      </c>
      <c r="AT30">
        <f t="shared" si="9"/>
        <v>-20.536140810057088</v>
      </c>
      <c r="AU30">
        <f t="shared" si="9"/>
        <v>-337.8863372148644</v>
      </c>
      <c r="AW30">
        <v>27</v>
      </c>
      <c r="AX30">
        <f>IF(Z30&gt;0, (R30*SUMPRODUCT(K30:$K$98, X30:$X$98)-K30*$AZ$3)/Z30, 0)</f>
        <v>-28696.967384684438</v>
      </c>
    </row>
    <row r="31" spans="5:50" x14ac:dyDescent="0.25">
      <c r="E31">
        <v>2031</v>
      </c>
      <c r="F31" s="5">
        <v>3.5571999999999999E-2</v>
      </c>
      <c r="G31" s="5"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0.10710005825485512</v>
      </c>
      <c r="L31" s="2">
        <v>28</v>
      </c>
      <c r="M31" s="6">
        <v>0.26339700100000002</v>
      </c>
      <c r="Q31" s="4">
        <f t="shared" si="21"/>
        <v>25</v>
      </c>
      <c r="R31">
        <f t="shared" si="0"/>
        <v>100000</v>
      </c>
      <c r="S31">
        <f t="shared" si="1"/>
        <v>-38591.825156757121</v>
      </c>
      <c r="U31">
        <f t="shared" si="13"/>
        <v>0.26339700100000002</v>
      </c>
      <c r="V31">
        <f t="shared" si="14"/>
        <v>0.01</v>
      </c>
      <c r="W31">
        <f t="shared" si="15"/>
        <v>8.4773693852411042E-2</v>
      </c>
      <c r="X31">
        <f t="shared" si="16"/>
        <v>2.2329136724417206E-2</v>
      </c>
      <c r="Y31">
        <f t="shared" si="17"/>
        <v>8.477369385241104E-4</v>
      </c>
      <c r="Z31">
        <f t="shared" si="18"/>
        <v>6.1596820189469728E-2</v>
      </c>
      <c r="AB31">
        <f t="shared" si="19"/>
        <v>-2432.7479275618634</v>
      </c>
      <c r="AC31">
        <f t="shared" si="2"/>
        <v>-2377.1337149642227</v>
      </c>
      <c r="AE31">
        <f t="shared" si="3"/>
        <v>0</v>
      </c>
      <c r="AF31">
        <f t="shared" si="4"/>
        <v>0</v>
      </c>
      <c r="AG31">
        <f t="shared" si="4"/>
        <v>-1.5399205047367432</v>
      </c>
      <c r="AH31">
        <f t="shared" si="5"/>
        <v>-2232.9136724417208</v>
      </c>
      <c r="AI31">
        <f t="shared" si="6"/>
        <v>-2234.4535929464573</v>
      </c>
      <c r="AJ31">
        <f t="shared" si="7"/>
        <v>-55.614212597640744</v>
      </c>
      <c r="AK31">
        <f t="shared" si="22"/>
        <v>-170.29235492933046</v>
      </c>
      <c r="AL31">
        <f t="shared" si="8"/>
        <v>-2460.3601604734286</v>
      </c>
      <c r="AN31">
        <f t="shared" si="9"/>
        <v>0</v>
      </c>
      <c r="AO31">
        <f t="shared" si="9"/>
        <v>0</v>
      </c>
      <c r="AP31">
        <f t="shared" si="9"/>
        <v>-0.1649255757651511</v>
      </c>
      <c r="AQ31">
        <f t="shared" si="9"/>
        <v>-239.14518439657078</v>
      </c>
      <c r="AR31">
        <f t="shared" si="9"/>
        <v>-239.31010997233591</v>
      </c>
      <c r="AS31">
        <f t="shared" si="9"/>
        <v>-5.9562854090052211</v>
      </c>
      <c r="AT31">
        <f t="shared" si="9"/>
        <v>-18.238321133287755</v>
      </c>
      <c r="AU31">
        <f t="shared" si="9"/>
        <v>-263.50471651462891</v>
      </c>
      <c r="AW31">
        <v>28</v>
      </c>
      <c r="AX31">
        <f>IF(Z31&gt;0, (R31*SUMPRODUCT(K31:$K$98, X31:$X$98)-K31*$AZ$3)/Z31, 0)</f>
        <v>-38591.825156757121</v>
      </c>
    </row>
    <row r="32" spans="5:50" x14ac:dyDescent="0.25">
      <c r="E32">
        <v>2032</v>
      </c>
      <c r="F32" s="5">
        <v>3.5571999999999999E-2</v>
      </c>
      <c r="G32" s="5"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9.562505201326349E-2</v>
      </c>
      <c r="L32" s="2">
        <v>29</v>
      </c>
      <c r="M32" s="6">
        <v>0.29593128600000002</v>
      </c>
      <c r="Q32" s="4">
        <f t="shared" si="21"/>
        <v>25</v>
      </c>
      <c r="R32">
        <f t="shared" si="0"/>
        <v>100000</v>
      </c>
      <c r="S32">
        <f t="shared" si="1"/>
        <v>-53444.805289875512</v>
      </c>
      <c r="U32">
        <f t="shared" si="13"/>
        <v>0.29593128600000002</v>
      </c>
      <c r="V32">
        <f t="shared" si="14"/>
        <v>0.01</v>
      </c>
      <c r="W32">
        <f t="shared" si="15"/>
        <v>6.1596820189469728E-2</v>
      </c>
      <c r="X32">
        <f t="shared" si="16"/>
        <v>1.8228426212180543E-2</v>
      </c>
      <c r="Y32">
        <f t="shared" si="17"/>
        <v>6.159682018946973E-4</v>
      </c>
      <c r="Z32">
        <f t="shared" si="18"/>
        <v>4.2752425775394488E-2</v>
      </c>
      <c r="AB32">
        <f t="shared" si="19"/>
        <v>-2377.1337149642227</v>
      </c>
      <c r="AC32">
        <f t="shared" si="2"/>
        <v>-2284.8950712358137</v>
      </c>
      <c r="AE32">
        <f t="shared" si="3"/>
        <v>0</v>
      </c>
      <c r="AF32">
        <f t="shared" si="4"/>
        <v>0</v>
      </c>
      <c r="AG32">
        <f t="shared" si="4"/>
        <v>-1.0688106443848622</v>
      </c>
      <c r="AH32">
        <f t="shared" si="5"/>
        <v>-1822.8426212180543</v>
      </c>
      <c r="AI32">
        <f t="shared" si="6"/>
        <v>-1823.9114318624393</v>
      </c>
      <c r="AJ32">
        <f t="shared" si="7"/>
        <v>-92.238643728408988</v>
      </c>
      <c r="AK32">
        <f t="shared" si="22"/>
        <v>-166.39936004749561</v>
      </c>
      <c r="AL32">
        <f t="shared" si="8"/>
        <v>-2082.5494356383438</v>
      </c>
      <c r="AN32">
        <f t="shared" si="9"/>
        <v>0</v>
      </c>
      <c r="AO32">
        <f t="shared" si="9"/>
        <v>0</v>
      </c>
      <c r="AP32">
        <f t="shared" si="9"/>
        <v>-0.10220507346163211</v>
      </c>
      <c r="AQ32">
        <f t="shared" si="9"/>
        <v>-174.30942046596999</v>
      </c>
      <c r="AR32">
        <f t="shared" si="9"/>
        <v>-174.41162553943164</v>
      </c>
      <c r="AS32">
        <f t="shared" si="9"/>
        <v>-8.8203251041619897</v>
      </c>
      <c r="AT32">
        <f t="shared" si="9"/>
        <v>-15.911947459515526</v>
      </c>
      <c r="AU32">
        <f t="shared" si="9"/>
        <v>-199.14389810310914</v>
      </c>
      <c r="AW32">
        <v>29</v>
      </c>
      <c r="AX32">
        <f>IF(Z32&gt;0, (R32*SUMPRODUCT(K32:$K$98, X32:$X$98)-K32*$AZ$3)/Z32, 0)</f>
        <v>-53444.805289875512</v>
      </c>
    </row>
    <row r="33" spans="5:50" x14ac:dyDescent="0.25">
      <c r="E33">
        <v>2033</v>
      </c>
      <c r="F33" s="5">
        <v>3.5571999999999999E-2</v>
      </c>
      <c r="G33" s="5"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8.5379510726128108E-2</v>
      </c>
      <c r="L33" s="2">
        <v>30</v>
      </c>
      <c r="M33" s="6">
        <v>0.33262349499999999</v>
      </c>
      <c r="Q33" s="4">
        <f t="shared" si="21"/>
        <v>25</v>
      </c>
      <c r="R33">
        <f t="shared" si="0"/>
        <v>100000</v>
      </c>
      <c r="S33">
        <f t="shared" si="1"/>
        <v>-76974.529843986165</v>
      </c>
      <c r="U33">
        <f t="shared" si="13"/>
        <v>0.33262349499999999</v>
      </c>
      <c r="V33">
        <f t="shared" si="14"/>
        <v>0.01</v>
      </c>
      <c r="W33">
        <f t="shared" si="15"/>
        <v>4.2752425775394488E-2</v>
      </c>
      <c r="X33">
        <f t="shared" si="16"/>
        <v>1.4220461281139799E-2</v>
      </c>
      <c r="Y33">
        <f t="shared" si="17"/>
        <v>4.2752425775394491E-4</v>
      </c>
      <c r="Z33">
        <f t="shared" si="18"/>
        <v>2.8104440236500744E-2</v>
      </c>
      <c r="AB33">
        <f t="shared" si="19"/>
        <v>-2284.8950712358137</v>
      </c>
      <c r="AC33">
        <f t="shared" si="2"/>
        <v>-2163.326073733052</v>
      </c>
      <c r="AE33">
        <f t="shared" si="3"/>
        <v>0</v>
      </c>
      <c r="AF33">
        <f t="shared" si="4"/>
        <v>0</v>
      </c>
      <c r="AG33">
        <f t="shared" si="4"/>
        <v>-0.70261100591251857</v>
      </c>
      <c r="AH33">
        <f t="shared" si="5"/>
        <v>-1422.0461281139799</v>
      </c>
      <c r="AI33">
        <f t="shared" si="6"/>
        <v>-1422.7487391198924</v>
      </c>
      <c r="AJ33">
        <f t="shared" si="7"/>
        <v>-121.5689975027617</v>
      </c>
      <c r="AK33">
        <f t="shared" si="22"/>
        <v>-159.94265498650697</v>
      </c>
      <c r="AL33">
        <f t="shared" si="8"/>
        <v>-1704.2603916091612</v>
      </c>
      <c r="AN33">
        <f t="shared" si="9"/>
        <v>0</v>
      </c>
      <c r="AO33">
        <f t="shared" si="9"/>
        <v>0</v>
      </c>
      <c r="AP33">
        <f t="shared" si="9"/>
        <v>-5.9988583915603536E-2</v>
      </c>
      <c r="AQ33">
        <f t="shared" si="9"/>
        <v>-121.41360264835649</v>
      </c>
      <c r="AR33">
        <f t="shared" si="9"/>
        <v>-121.4735912322721</v>
      </c>
      <c r="AS33">
        <f t="shared" si="9"/>
        <v>-10.379501526251683</v>
      </c>
      <c r="AT33">
        <f t="shared" si="9"/>
        <v>-13.655825626985878</v>
      </c>
      <c r="AU33">
        <f t="shared" si="9"/>
        <v>-145.50891838550967</v>
      </c>
      <c r="AW33">
        <v>30</v>
      </c>
      <c r="AX33">
        <f>IF(Z33&gt;0, (R33*SUMPRODUCT(K33:$K$98, X33:$X$98)-K33*$AZ$3)/Z33, 0)</f>
        <v>-76974.529843986165</v>
      </c>
    </row>
    <row r="34" spans="5:50" x14ac:dyDescent="0.25">
      <c r="E34">
        <v>2034</v>
      </c>
      <c r="F34" s="5">
        <v>3.5571999999999999E-2</v>
      </c>
      <c r="G34" s="5"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7.6231706005471522E-2</v>
      </c>
      <c r="L34" s="2">
        <v>31</v>
      </c>
      <c r="M34" s="6">
        <v>0.37225971299999999</v>
      </c>
      <c r="Q34" s="4">
        <f t="shared" si="21"/>
        <v>25</v>
      </c>
      <c r="R34">
        <f t="shared" si="0"/>
        <v>100000</v>
      </c>
      <c r="S34">
        <f t="shared" si="1"/>
        <v>-116383.50360700292</v>
      </c>
      <c r="U34">
        <f t="shared" si="13"/>
        <v>0.37225971299999999</v>
      </c>
      <c r="V34">
        <f t="shared" si="14"/>
        <v>0.01</v>
      </c>
      <c r="W34">
        <f t="shared" si="15"/>
        <v>2.8104440236500744E-2</v>
      </c>
      <c r="X34">
        <f t="shared" si="16"/>
        <v>1.0462150856465419E-2</v>
      </c>
      <c r="Y34">
        <f t="shared" si="17"/>
        <v>2.8104440236500746E-4</v>
      </c>
      <c r="Z34">
        <f t="shared" si="18"/>
        <v>1.7361244977670318E-2</v>
      </c>
      <c r="AB34">
        <f t="shared" si="19"/>
        <v>-2163.326073733052</v>
      </c>
      <c r="AC34">
        <f t="shared" si="2"/>
        <v>-2020.5625174807547</v>
      </c>
      <c r="AE34">
        <f t="shared" si="3"/>
        <v>0</v>
      </c>
      <c r="AF34">
        <f t="shared" si="4"/>
        <v>0</v>
      </c>
      <c r="AG34">
        <f t="shared" si="4"/>
        <v>-0.43403112444175795</v>
      </c>
      <c r="AH34">
        <f t="shared" si="5"/>
        <v>-1046.2150856465419</v>
      </c>
      <c r="AI34">
        <f t="shared" si="6"/>
        <v>-1046.6491167709837</v>
      </c>
      <c r="AJ34">
        <f t="shared" si="7"/>
        <v>-142.76355625229735</v>
      </c>
      <c r="AK34">
        <f t="shared" si="22"/>
        <v>-151.43282516131364</v>
      </c>
      <c r="AL34">
        <f t="shared" si="8"/>
        <v>-1340.8454981845948</v>
      </c>
      <c r="AN34">
        <f t="shared" si="9"/>
        <v>0</v>
      </c>
      <c r="AO34">
        <f t="shared" si="9"/>
        <v>0</v>
      </c>
      <c r="AP34">
        <f t="shared" si="9"/>
        <v>-3.3086933075668318E-2</v>
      </c>
      <c r="AQ34">
        <f t="shared" si="9"/>
        <v>-79.754760827496384</v>
      </c>
      <c r="AR34">
        <f t="shared" si="9"/>
        <v>-79.787847760572063</v>
      </c>
      <c r="AS34">
        <f t="shared" si="9"/>
        <v>-10.883109448520727</v>
      </c>
      <c r="AT34">
        <f t="shared" si="9"/>
        <v>-11.543982607275233</v>
      </c>
      <c r="AU34">
        <f t="shared" ref="AU34:AU69" si="23">AL34*$K34</f>
        <v>-102.21493981636803</v>
      </c>
      <c r="AW34">
        <v>31</v>
      </c>
      <c r="AX34">
        <f>IF(Z34&gt;0, (R34*SUMPRODUCT(K34:$K$98, X34:$X$98)-K34*$AZ$3)/Z34, 0)</f>
        <v>-116383.50360700292</v>
      </c>
    </row>
    <row r="35" spans="5:50" x14ac:dyDescent="0.25">
      <c r="E35">
        <v>2035</v>
      </c>
      <c r="F35" s="5">
        <v>3.5571999999999999E-2</v>
      </c>
      <c r="G35" s="5"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6.8064023219171002E-2</v>
      </c>
      <c r="L35" s="2">
        <v>32</v>
      </c>
      <c r="M35" s="6">
        <v>0.41367450300000003</v>
      </c>
      <c r="Q35" s="4">
        <f t="shared" si="21"/>
        <v>25</v>
      </c>
      <c r="R35">
        <f t="shared" si="0"/>
        <v>100000</v>
      </c>
      <c r="S35">
        <f t="shared" si="1"/>
        <v>-186337.74462606994</v>
      </c>
      <c r="U35">
        <f t="shared" si="13"/>
        <v>0.41367450300000003</v>
      </c>
      <c r="V35">
        <f t="shared" si="14"/>
        <v>0.01</v>
      </c>
      <c r="W35">
        <f t="shared" si="15"/>
        <v>1.7361244977670318E-2</v>
      </c>
      <c r="X35">
        <f t="shared" si="16"/>
        <v>7.1819043875990156E-3</v>
      </c>
      <c r="Y35">
        <f t="shared" si="17"/>
        <v>1.7361244977670318E-4</v>
      </c>
      <c r="Z35">
        <f t="shared" si="18"/>
        <v>1.0005728140294599E-2</v>
      </c>
      <c r="AB35">
        <f t="shared" si="19"/>
        <v>-2020.5625174807547</v>
      </c>
      <c r="AC35">
        <f t="shared" si="2"/>
        <v>-1864.4448150040967</v>
      </c>
      <c r="AE35">
        <f t="shared" si="3"/>
        <v>0</v>
      </c>
      <c r="AF35">
        <f t="shared" ref="AF35:AG69" si="24">-$Z35*P35</f>
        <v>0</v>
      </c>
      <c r="AG35">
        <f t="shared" si="24"/>
        <v>-0.25014320350736496</v>
      </c>
      <c r="AH35">
        <f t="shared" si="5"/>
        <v>-718.19043875990155</v>
      </c>
      <c r="AI35">
        <f t="shared" ref="AI35:AI66" si="25">SUM(AE35:AH35)</f>
        <v>-718.44058196340893</v>
      </c>
      <c r="AJ35">
        <f t="shared" si="7"/>
        <v>-156.117702476658</v>
      </c>
      <c r="AK35">
        <f t="shared" si="22"/>
        <v>-141.43937622365283</v>
      </c>
      <c r="AL35">
        <f t="shared" si="8"/>
        <v>-1015.9976606637198</v>
      </c>
      <c r="AN35">
        <f t="shared" ref="AN35:AT69" si="26">AE35*$K35</f>
        <v>0</v>
      </c>
      <c r="AO35">
        <f t="shared" si="26"/>
        <v>0</v>
      </c>
      <c r="AP35">
        <f t="shared" si="26"/>
        <v>-1.7025752811643105E-2</v>
      </c>
      <c r="AQ35">
        <f t="shared" si="26"/>
        <v>-48.882930699540552</v>
      </c>
      <c r="AR35">
        <f t="shared" si="26"/>
        <v>-48.899956452352193</v>
      </c>
      <c r="AS35">
        <f t="shared" si="26"/>
        <v>-10.62599892629488</v>
      </c>
      <c r="AT35">
        <f t="shared" si="26"/>
        <v>-9.6269329873917684</v>
      </c>
      <c r="AU35">
        <f t="shared" si="23"/>
        <v>-69.152888366038837</v>
      </c>
      <c r="AW35">
        <v>32</v>
      </c>
      <c r="AX35">
        <f>IF(Z35&gt;0, (R35*SUMPRODUCT(K35:$K$98, X35:$X$98)-K35*$AZ$3)/Z35, 0)</f>
        <v>-186337.74462606994</v>
      </c>
    </row>
    <row r="36" spans="5:50" x14ac:dyDescent="0.25">
      <c r="E36">
        <v>2036</v>
      </c>
      <c r="F36" s="5">
        <v>3.5571999999999999E-2</v>
      </c>
      <c r="G36" s="5"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6.0771449302831244E-2</v>
      </c>
      <c r="L36" s="2">
        <v>33</v>
      </c>
      <c r="M36" s="6">
        <v>0.42102545200000002</v>
      </c>
      <c r="Q36" s="4">
        <f t="shared" si="21"/>
        <v>25</v>
      </c>
      <c r="R36">
        <f t="shared" si="0"/>
        <v>100000</v>
      </c>
      <c r="S36">
        <f t="shared" si="1"/>
        <v>-299091.15447940299</v>
      </c>
      <c r="U36">
        <f t="shared" si="13"/>
        <v>0.42102545200000002</v>
      </c>
      <c r="V36">
        <f t="shared" si="14"/>
        <v>0.01</v>
      </c>
      <c r="W36">
        <f t="shared" si="15"/>
        <v>1.0005728140294599E-2</v>
      </c>
      <c r="X36">
        <f t="shared" si="16"/>
        <v>4.2126662128566528E-3</v>
      </c>
      <c r="Y36">
        <f t="shared" si="17"/>
        <v>1.00057281402946E-4</v>
      </c>
      <c r="Z36">
        <f t="shared" si="18"/>
        <v>5.6930046460350004E-3</v>
      </c>
      <c r="AB36">
        <f t="shared" si="19"/>
        <v>-1864.4448150040967</v>
      </c>
      <c r="AC36">
        <f t="shared" si="2"/>
        <v>-1702.7273320392133</v>
      </c>
      <c r="AE36">
        <f t="shared" si="3"/>
        <v>0</v>
      </c>
      <c r="AF36">
        <f t="shared" si="24"/>
        <v>0</v>
      </c>
      <c r="AG36">
        <f t="shared" si="24"/>
        <v>-0.14232511615087501</v>
      </c>
      <c r="AH36">
        <f t="shared" si="5"/>
        <v>-421.26662128566528</v>
      </c>
      <c r="AI36">
        <f t="shared" si="25"/>
        <v>-421.40894640181614</v>
      </c>
      <c r="AJ36">
        <f t="shared" si="7"/>
        <v>-161.7174829648834</v>
      </c>
      <c r="AK36">
        <f t="shared" si="22"/>
        <v>-130.51113705028678</v>
      </c>
      <c r="AL36">
        <f t="shared" si="8"/>
        <v>-713.63756641698637</v>
      </c>
      <c r="AN36">
        <f t="shared" si="26"/>
        <v>0</v>
      </c>
      <c r="AO36">
        <f t="shared" si="26"/>
        <v>0</v>
      </c>
      <c r="AP36">
        <f t="shared" si="26"/>
        <v>-8.6493035806824697E-3</v>
      </c>
      <c r="AQ36">
        <f t="shared" si="26"/>
        <v>-25.600983118436819</v>
      </c>
      <c r="AR36">
        <f t="shared" si="26"/>
        <v>-25.609632422017498</v>
      </c>
      <c r="AS36">
        <f t="shared" si="26"/>
        <v>-9.8278058173818863</v>
      </c>
      <c r="AT36">
        <f t="shared" si="26"/>
        <v>-7.9313509487063634</v>
      </c>
      <c r="AU36">
        <f t="shared" si="23"/>
        <v>-43.368789188105751</v>
      </c>
      <c r="AW36">
        <v>33</v>
      </c>
      <c r="AX36">
        <f>IF(Z36&gt;0, (R36*SUMPRODUCT(K36:$K$98, X36:$X$98)-K36*$AZ$3)/Z36, 0)</f>
        <v>-299091.15447940299</v>
      </c>
    </row>
    <row r="37" spans="5:50" x14ac:dyDescent="0.25">
      <c r="E37">
        <v>2037</v>
      </c>
      <c r="F37" s="5">
        <v>3.5571999999999999E-2</v>
      </c>
      <c r="G37" s="5"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5.4260222591813609E-2</v>
      </c>
      <c r="L37" s="2">
        <v>34</v>
      </c>
      <c r="M37" s="6">
        <v>0.42896583300000002</v>
      </c>
      <c r="Q37" s="4">
        <f t="shared" si="21"/>
        <v>25</v>
      </c>
      <c r="R37">
        <f t="shared" si="0"/>
        <v>100000</v>
      </c>
      <c r="S37">
        <f t="shared" si="1"/>
        <v>-482250.04429874255</v>
      </c>
      <c r="U37">
        <f t="shared" si="13"/>
        <v>0.42896583300000002</v>
      </c>
      <c r="V37">
        <f t="shared" si="14"/>
        <v>0.01</v>
      </c>
      <c r="W37">
        <f t="shared" si="15"/>
        <v>5.6930046460350004E-3</v>
      </c>
      <c r="X37">
        <f t="shared" si="16"/>
        <v>2.4421044802592743E-3</v>
      </c>
      <c r="Y37">
        <f t="shared" si="17"/>
        <v>5.6930046460350004E-5</v>
      </c>
      <c r="Z37">
        <f t="shared" si="18"/>
        <v>3.1939701193153761E-3</v>
      </c>
      <c r="AB37">
        <f t="shared" si="19"/>
        <v>-1702.7273320392133</v>
      </c>
      <c r="AC37">
        <f t="shared" si="2"/>
        <v>-1540.2922315287001</v>
      </c>
      <c r="AE37">
        <f t="shared" si="3"/>
        <v>0</v>
      </c>
      <c r="AF37">
        <f t="shared" si="24"/>
        <v>0</v>
      </c>
      <c r="AG37">
        <f t="shared" si="24"/>
        <v>-7.9849252982884408E-2</v>
      </c>
      <c r="AH37">
        <f t="shared" si="5"/>
        <v>-244.21044802592743</v>
      </c>
      <c r="AI37">
        <f t="shared" si="25"/>
        <v>-244.29029727891032</v>
      </c>
      <c r="AJ37">
        <f t="shared" si="7"/>
        <v>-162.43510051051317</v>
      </c>
      <c r="AK37">
        <f t="shared" si="22"/>
        <v>-119.19091324274494</v>
      </c>
      <c r="AL37">
        <f t="shared" si="8"/>
        <v>-525.91631103216844</v>
      </c>
      <c r="AN37">
        <f t="shared" si="26"/>
        <v>0</v>
      </c>
      <c r="AO37">
        <f t="shared" si="26"/>
        <v>0</v>
      </c>
      <c r="AP37">
        <f t="shared" si="26"/>
        <v>-4.3326382406413452E-3</v>
      </c>
      <c r="AQ37">
        <f t="shared" si="26"/>
        <v>-13.250913269133351</v>
      </c>
      <c r="AR37">
        <f t="shared" si="26"/>
        <v>-13.255245907373991</v>
      </c>
      <c r="AS37">
        <f t="shared" si="26"/>
        <v>-8.81376471042406</v>
      </c>
      <c r="AT37">
        <f t="shared" si="26"/>
        <v>-6.4673254834728846</v>
      </c>
      <c r="AU37">
        <f t="shared" si="23"/>
        <v>-28.536336101270937</v>
      </c>
      <c r="AW37">
        <v>34</v>
      </c>
      <c r="AX37">
        <f>IF(Z37&gt;0, (R37*SUMPRODUCT(K37:$K$98, X37:$X$98)-K37*$AZ$3)/Z37, 0)</f>
        <v>-482250.04429874255</v>
      </c>
    </row>
    <row r="38" spans="5:50" x14ac:dyDescent="0.25">
      <c r="E38">
        <v>2038</v>
      </c>
      <c r="F38" s="5">
        <v>3.5571999999999999E-2</v>
      </c>
      <c r="G38" s="5"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4.8446627314119292E-2</v>
      </c>
      <c r="L38" s="2">
        <v>35</v>
      </c>
      <c r="M38" s="6">
        <v>0.43771532000000002</v>
      </c>
      <c r="Q38" s="4">
        <f t="shared" si="21"/>
        <v>25</v>
      </c>
      <c r="R38">
        <f t="shared" si="0"/>
        <v>100000</v>
      </c>
      <c r="S38">
        <f t="shared" si="1"/>
        <v>-785526.58378806571</v>
      </c>
      <c r="U38">
        <f t="shared" si="13"/>
        <v>0.43771532000000002</v>
      </c>
      <c r="V38">
        <f t="shared" si="14"/>
        <v>0.01</v>
      </c>
      <c r="W38">
        <f t="shared" si="15"/>
        <v>3.1939701193153761E-3</v>
      </c>
      <c r="X38">
        <f t="shared" si="16"/>
        <v>1.3980496528465682E-3</v>
      </c>
      <c r="Y38">
        <f t="shared" si="17"/>
        <v>3.1939701193153759E-5</v>
      </c>
      <c r="Z38">
        <f t="shared" si="18"/>
        <v>1.7639807652756541E-3</v>
      </c>
      <c r="AB38">
        <f t="shared" si="19"/>
        <v>-1540.2922315287001</v>
      </c>
      <c r="AC38">
        <f t="shared" si="2"/>
        <v>-1385.6537844148424</v>
      </c>
      <c r="AE38">
        <f t="shared" si="3"/>
        <v>0</v>
      </c>
      <c r="AF38">
        <f t="shared" si="24"/>
        <v>0</v>
      </c>
      <c r="AG38">
        <f t="shared" si="24"/>
        <v>-4.4099519131891356E-2</v>
      </c>
      <c r="AH38">
        <f t="shared" si="5"/>
        <v>-139.80496528465682</v>
      </c>
      <c r="AI38">
        <f t="shared" si="25"/>
        <v>-139.84906480378871</v>
      </c>
      <c r="AJ38">
        <f t="shared" si="7"/>
        <v>-154.63844711385764</v>
      </c>
      <c r="AK38">
        <f t="shared" si="22"/>
        <v>-107.82045620700902</v>
      </c>
      <c r="AL38">
        <f t="shared" si="8"/>
        <v>-402.3079681246553</v>
      </c>
      <c r="AN38">
        <f t="shared" si="26"/>
        <v>0</v>
      </c>
      <c r="AO38">
        <f t="shared" si="26"/>
        <v>0</v>
      </c>
      <c r="AP38">
        <f t="shared" si="26"/>
        <v>-2.136472968114614E-3</v>
      </c>
      <c r="AQ38">
        <f t="shared" si="26"/>
        <v>-6.7730790498091542</v>
      </c>
      <c r="AR38">
        <f t="shared" si="26"/>
        <v>-6.7752155227772688</v>
      </c>
      <c r="AS38">
        <f t="shared" si="26"/>
        <v>-7.4917112157592074</v>
      </c>
      <c r="AT38">
        <f t="shared" si="26"/>
        <v>-5.223537458699286</v>
      </c>
      <c r="AU38">
        <f t="shared" si="23"/>
        <v>-19.49046419723576</v>
      </c>
      <c r="AW38">
        <v>35</v>
      </c>
      <c r="AX38">
        <f>IF(Z38&gt;0, (R38*SUMPRODUCT(K38:$K$98, X38:$X$98)-K38*$AZ$3)/Z38, 0)</f>
        <v>-785526.58378806571</v>
      </c>
    </row>
    <row r="39" spans="5:50" x14ac:dyDescent="0.25">
      <c r="E39">
        <v>2039</v>
      </c>
      <c r="F39" s="5">
        <v>3.5571999999999999E-2</v>
      </c>
      <c r="G39" s="5"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4.3255917244749365E-2</v>
      </c>
      <c r="L39" s="2">
        <v>36</v>
      </c>
      <c r="M39" s="6">
        <v>0.44739131599999998</v>
      </c>
      <c r="Q39" s="4">
        <f t="shared" si="21"/>
        <v>25</v>
      </c>
      <c r="R39">
        <f t="shared" si="0"/>
        <v>100000</v>
      </c>
      <c r="S39">
        <f t="shared" si="1"/>
        <v>-1298149.6996987073</v>
      </c>
      <c r="U39">
        <f t="shared" si="13"/>
        <v>0.44739131599999998</v>
      </c>
      <c r="V39">
        <f t="shared" si="14"/>
        <v>0.01</v>
      </c>
      <c r="W39">
        <f t="shared" si="15"/>
        <v>1.7639807652756541E-3</v>
      </c>
      <c r="X39">
        <f t="shared" si="16"/>
        <v>7.8918967597536198E-4</v>
      </c>
      <c r="Y39">
        <f t="shared" si="17"/>
        <v>1.7639807652756541E-5</v>
      </c>
      <c r="Z39">
        <f t="shared" si="18"/>
        <v>9.5715128164753553E-4</v>
      </c>
      <c r="AB39">
        <f t="shared" si="19"/>
        <v>-1385.6537844148424</v>
      </c>
      <c r="AC39">
        <f t="shared" si="2"/>
        <v>-1242.5256488369812</v>
      </c>
      <c r="AE39">
        <f t="shared" si="3"/>
        <v>0</v>
      </c>
      <c r="AF39">
        <f t="shared" si="24"/>
        <v>0</v>
      </c>
      <c r="AG39">
        <f t="shared" si="24"/>
        <v>-2.3928782041188389E-2</v>
      </c>
      <c r="AH39">
        <f t="shared" si="5"/>
        <v>-78.918967597536195</v>
      </c>
      <c r="AI39">
        <f t="shared" si="25"/>
        <v>-78.942896379577377</v>
      </c>
      <c r="AJ39">
        <f t="shared" si="7"/>
        <v>-143.12813557786126</v>
      </c>
      <c r="AK39">
        <f t="shared" si="22"/>
        <v>-96.995764909038982</v>
      </c>
      <c r="AL39">
        <f t="shared" si="8"/>
        <v>-319.0667968664776</v>
      </c>
      <c r="AN39">
        <f t="shared" si="26"/>
        <v>0</v>
      </c>
      <c r="AO39">
        <f t="shared" si="26"/>
        <v>0</v>
      </c>
      <c r="AP39">
        <f t="shared" si="26"/>
        <v>-1.0350614157412898E-3</v>
      </c>
      <c r="AQ39">
        <f t="shared" si="26"/>
        <v>-3.4137123314400823</v>
      </c>
      <c r="AR39">
        <f t="shared" si="26"/>
        <v>-3.4147473928558232</v>
      </c>
      <c r="AS39">
        <f t="shared" si="26"/>
        <v>-6.1911387879512336</v>
      </c>
      <c r="AT39">
        <f t="shared" si="26"/>
        <v>-4.1956407799965545</v>
      </c>
      <c r="AU39">
        <f t="shared" si="23"/>
        <v>-13.801526960803612</v>
      </c>
      <c r="AW39">
        <v>36</v>
      </c>
      <c r="AX39">
        <f>IF(Z39&gt;0, (R39*SUMPRODUCT(K39:$K$98, X39:$X$98)-K39*$AZ$3)/Z39, 0)</f>
        <v>-1298149.6996987073</v>
      </c>
    </row>
    <row r="40" spans="5:50" x14ac:dyDescent="0.25">
      <c r="E40">
        <v>2040</v>
      </c>
      <c r="F40" s="5">
        <v>3.5571999999999999E-2</v>
      </c>
      <c r="G40" s="5"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3.8621354682811929E-2</v>
      </c>
      <c r="L40" s="2">
        <v>37</v>
      </c>
      <c r="M40" s="6">
        <v>0.457001349</v>
      </c>
      <c r="Q40" s="4">
        <f t="shared" si="21"/>
        <v>25</v>
      </c>
      <c r="R40">
        <f t="shared" si="0"/>
        <v>100000</v>
      </c>
      <c r="S40">
        <f t="shared" si="1"/>
        <v>-2179900.9048359753</v>
      </c>
      <c r="U40">
        <f t="shared" si="13"/>
        <v>0.457001349</v>
      </c>
      <c r="V40">
        <f t="shared" si="14"/>
        <v>0.01</v>
      </c>
      <c r="W40">
        <f t="shared" si="15"/>
        <v>9.5715128164753553E-4</v>
      </c>
      <c r="X40">
        <f t="shared" si="16"/>
        <v>4.3741942691000266E-4</v>
      </c>
      <c r="Y40">
        <f t="shared" si="17"/>
        <v>9.5715128164753554E-6</v>
      </c>
      <c r="Z40">
        <f t="shared" si="18"/>
        <v>5.101603419210575E-4</v>
      </c>
      <c r="AB40">
        <f t="shared" si="19"/>
        <v>-1242.5256488369812</v>
      </c>
      <c r="AC40">
        <f t="shared" si="2"/>
        <v>-1112.0989909651437</v>
      </c>
      <c r="AE40">
        <f t="shared" si="3"/>
        <v>0</v>
      </c>
      <c r="AF40">
        <f t="shared" si="24"/>
        <v>0</v>
      </c>
      <c r="AG40">
        <f t="shared" si="24"/>
        <v>-1.2754008548026437E-2</v>
      </c>
      <c r="AH40">
        <f t="shared" si="5"/>
        <v>-43.741942691000268</v>
      </c>
      <c r="AI40">
        <f t="shared" si="25"/>
        <v>-43.754696699548298</v>
      </c>
      <c r="AJ40">
        <f t="shared" si="7"/>
        <v>-130.42665787183751</v>
      </c>
      <c r="AK40">
        <f t="shared" si="22"/>
        <v>-86.976795418588694</v>
      </c>
      <c r="AL40">
        <f t="shared" si="8"/>
        <v>-261.1581499899745</v>
      </c>
      <c r="AN40">
        <f t="shared" si="26"/>
        <v>0</v>
      </c>
      <c r="AO40">
        <f t="shared" si="26"/>
        <v>0</v>
      </c>
      <c r="AP40">
        <f t="shared" si="26"/>
        <v>-4.9257708776094425E-4</v>
      </c>
      <c r="AQ40">
        <f t="shared" si="26"/>
        <v>-1.6893730831843543</v>
      </c>
      <c r="AR40">
        <f t="shared" si="26"/>
        <v>-1.6898656602721154</v>
      </c>
      <c r="AS40">
        <f t="shared" si="26"/>
        <v>-5.0372542137620009</v>
      </c>
      <c r="AT40">
        <f t="shared" si="26"/>
        <v>-3.3591616650356855</v>
      </c>
      <c r="AU40">
        <f t="shared" si="23"/>
        <v>-10.086281539069802</v>
      </c>
      <c r="AW40">
        <v>37</v>
      </c>
      <c r="AX40">
        <f>IF(Z40&gt;0, (R40*SUMPRODUCT(K40:$K$98, X40:$X$98)-K40*$AZ$3)/Z40, 0)</f>
        <v>-2179900.9048359753</v>
      </c>
    </row>
    <row r="41" spans="5:50" x14ac:dyDescent="0.25">
      <c r="E41">
        <v>2041</v>
      </c>
      <c r="F41" s="5">
        <v>3.5571999999999999E-2</v>
      </c>
      <c r="G41" s="5"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3.4483352395367789E-2</v>
      </c>
      <c r="L41" s="2">
        <v>38</v>
      </c>
      <c r="M41" s="6">
        <v>0.46737994300000002</v>
      </c>
      <c r="Q41" s="4">
        <f t="shared" si="21"/>
        <v>25</v>
      </c>
      <c r="R41">
        <f t="shared" si="0"/>
        <v>100000</v>
      </c>
      <c r="S41">
        <f t="shared" si="1"/>
        <v>-3729232.3641049536</v>
      </c>
      <c r="U41">
        <f t="shared" si="13"/>
        <v>0.46737994300000002</v>
      </c>
      <c r="V41">
        <f t="shared" si="14"/>
        <v>0.01</v>
      </c>
      <c r="W41">
        <f t="shared" si="15"/>
        <v>5.101603419210575E-4</v>
      </c>
      <c r="X41">
        <f t="shared" si="16"/>
        <v>2.3843871152792439E-4</v>
      </c>
      <c r="Y41">
        <f t="shared" si="17"/>
        <v>5.1016034192105752E-6</v>
      </c>
      <c r="Z41">
        <f t="shared" si="18"/>
        <v>2.6662002697392257E-4</v>
      </c>
      <c r="AB41">
        <f t="shared" si="19"/>
        <v>-1112.0989909651437</v>
      </c>
      <c r="AC41">
        <f t="shared" si="2"/>
        <v>-994.28803350968781</v>
      </c>
      <c r="AE41">
        <f t="shared" si="3"/>
        <v>0</v>
      </c>
      <c r="AF41">
        <f t="shared" si="24"/>
        <v>0</v>
      </c>
      <c r="AG41">
        <f t="shared" si="24"/>
        <v>-6.6655006743480639E-3</v>
      </c>
      <c r="AH41">
        <f t="shared" si="5"/>
        <v>-23.843871152792438</v>
      </c>
      <c r="AI41">
        <f t="shared" si="25"/>
        <v>-23.850536653466786</v>
      </c>
      <c r="AJ41">
        <f t="shared" si="7"/>
        <v>-117.81095745545588</v>
      </c>
      <c r="AK41">
        <f t="shared" si="22"/>
        <v>-77.846929367560065</v>
      </c>
      <c r="AL41">
        <f t="shared" si="8"/>
        <v>-219.50842347648273</v>
      </c>
      <c r="AN41">
        <f t="shared" si="26"/>
        <v>0</v>
      </c>
      <c r="AO41">
        <f t="shared" si="26"/>
        <v>0</v>
      </c>
      <c r="AP41">
        <f t="shared" si="26"/>
        <v>-2.2984880864510593E-4</v>
      </c>
      <c r="AQ41">
        <f t="shared" si="26"/>
        <v>-0.82221661143148606</v>
      </c>
      <c r="AR41">
        <f t="shared" si="26"/>
        <v>-0.82244646024013113</v>
      </c>
      <c r="AS41">
        <f t="shared" si="26"/>
        <v>-4.0625167619721667</v>
      </c>
      <c r="AT41">
        <f t="shared" si="26"/>
        <v>-2.6844230982788795</v>
      </c>
      <c r="AU41">
        <f t="shared" si="23"/>
        <v>-7.5693863204911782</v>
      </c>
      <c r="AW41">
        <v>38</v>
      </c>
      <c r="AX41">
        <f>IF(Z41&gt;0, (R41*SUMPRODUCT(K41:$K$98, X41:$X$98)-K41*$AZ$3)/Z41, 0)</f>
        <v>-3729232.3641049536</v>
      </c>
    </row>
    <row r="42" spans="5:50" x14ac:dyDescent="0.25">
      <c r="E42">
        <v>2042</v>
      </c>
      <c r="F42" s="5">
        <v>3.5571999999999999E-2</v>
      </c>
      <c r="G42" s="5"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3.0788707495864095E-2</v>
      </c>
      <c r="L42" s="2">
        <v>39</v>
      </c>
      <c r="M42" s="6">
        <v>0.47825477199999999</v>
      </c>
      <c r="Q42" s="4">
        <f t="shared" si="21"/>
        <v>25</v>
      </c>
      <c r="R42">
        <f t="shared" si="0"/>
        <v>100000</v>
      </c>
      <c r="S42">
        <f t="shared" si="1"/>
        <v>-6511313.3021902787</v>
      </c>
      <c r="U42">
        <f t="shared" si="13"/>
        <v>0.47825477199999999</v>
      </c>
      <c r="V42">
        <f t="shared" si="14"/>
        <v>0.01</v>
      </c>
      <c r="W42">
        <f t="shared" si="15"/>
        <v>2.6662002697392257E-4</v>
      </c>
      <c r="X42">
        <f t="shared" si="16"/>
        <v>1.2751230021104719E-4</v>
      </c>
      <c r="Y42">
        <f t="shared" si="17"/>
        <v>2.6662002697392256E-6</v>
      </c>
      <c r="Z42">
        <f t="shared" si="18"/>
        <v>1.3644152649313615E-4</v>
      </c>
      <c r="AB42">
        <f t="shared" si="19"/>
        <v>-994.28803350968781</v>
      </c>
      <c r="AC42">
        <f t="shared" si="2"/>
        <v>-888.41352642590471</v>
      </c>
      <c r="AE42">
        <f t="shared" si="3"/>
        <v>0</v>
      </c>
      <c r="AF42">
        <f t="shared" si="24"/>
        <v>0</v>
      </c>
      <c r="AG42">
        <f t="shared" si="24"/>
        <v>-3.4110381623284037E-3</v>
      </c>
      <c r="AH42">
        <f t="shared" si="5"/>
        <v>-12.751230021104719</v>
      </c>
      <c r="AI42">
        <f t="shared" si="25"/>
        <v>-12.754641059267048</v>
      </c>
      <c r="AJ42">
        <f t="shared" si="7"/>
        <v>-105.8745070837831</v>
      </c>
      <c r="AK42">
        <f t="shared" si="22"/>
        <v>-69.600162345678157</v>
      </c>
      <c r="AL42">
        <f t="shared" si="8"/>
        <v>-188.22931048872829</v>
      </c>
      <c r="AN42">
        <f t="shared" si="26"/>
        <v>0</v>
      </c>
      <c r="AO42">
        <f t="shared" si="26"/>
        <v>0</v>
      </c>
      <c r="AP42">
        <f t="shared" si="26"/>
        <v>-1.0502145623715901E-4</v>
      </c>
      <c r="AQ42">
        <f t="shared" si="26"/>
        <v>-0.39259389133227418</v>
      </c>
      <c r="AR42">
        <f t="shared" si="26"/>
        <v>-0.39269891278851132</v>
      </c>
      <c r="AS42">
        <f t="shared" si="26"/>
        <v>-3.2597392298713888</v>
      </c>
      <c r="AT42">
        <f t="shared" si="26"/>
        <v>-2.1428990401257391</v>
      </c>
      <c r="AU42">
        <f t="shared" si="23"/>
        <v>-5.795337182785639</v>
      </c>
      <c r="AW42">
        <v>39</v>
      </c>
      <c r="AX42">
        <f>IF(Z42&gt;0, (R42*SUMPRODUCT(K42:$K$98, X42:$X$98)-K42*$AZ$3)/Z42, 0)</f>
        <v>-6511313.3021902787</v>
      </c>
    </row>
    <row r="43" spans="5:50" x14ac:dyDescent="0.25">
      <c r="E43">
        <v>2043</v>
      </c>
      <c r="F43" s="5">
        <v>3.5571999999999999E-2</v>
      </c>
      <c r="G43" s="5"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2.7489917407021513E-2</v>
      </c>
      <c r="L43" s="2">
        <v>40</v>
      </c>
      <c r="M43" s="6">
        <v>0.48949088600000001</v>
      </c>
      <c r="Q43" s="4">
        <f t="shared" si="21"/>
        <v>25</v>
      </c>
      <c r="R43">
        <f t="shared" si="0"/>
        <v>100000</v>
      </c>
      <c r="S43">
        <f t="shared" si="1"/>
        <v>-11620128.048427673</v>
      </c>
      <c r="U43">
        <f t="shared" si="13"/>
        <v>0.48949088600000001</v>
      </c>
      <c r="V43">
        <f t="shared" si="14"/>
        <v>0.01</v>
      </c>
      <c r="W43">
        <f t="shared" si="15"/>
        <v>1.3644152649313615E-4</v>
      </c>
      <c r="X43">
        <f t="shared" si="16"/>
        <v>6.6786883690317692E-5</v>
      </c>
      <c r="Y43">
        <f t="shared" si="17"/>
        <v>1.3644152649313615E-6</v>
      </c>
      <c r="Z43">
        <f t="shared" si="18"/>
        <v>6.829022753788709E-5</v>
      </c>
      <c r="AB43">
        <f t="shared" si="19"/>
        <v>-888.41352642590471</v>
      </c>
      <c r="AC43">
        <f t="shared" si="2"/>
        <v>-793.54118844650964</v>
      </c>
      <c r="AE43">
        <f t="shared" si="3"/>
        <v>0</v>
      </c>
      <c r="AF43">
        <f t="shared" si="24"/>
        <v>0</v>
      </c>
      <c r="AG43">
        <f t="shared" si="24"/>
        <v>-1.7072556884471773E-3</v>
      </c>
      <c r="AH43">
        <f t="shared" si="5"/>
        <v>-6.6786883690317689</v>
      </c>
      <c r="AI43">
        <f t="shared" si="25"/>
        <v>-6.6803956247202159</v>
      </c>
      <c r="AJ43">
        <f t="shared" si="7"/>
        <v>-94.87233797939507</v>
      </c>
      <c r="AK43">
        <f t="shared" si="22"/>
        <v>-62.188946849813334</v>
      </c>
      <c r="AL43">
        <f t="shared" si="8"/>
        <v>-163.74168045392861</v>
      </c>
      <c r="AN43">
        <f t="shared" si="26"/>
        <v>0</v>
      </c>
      <c r="AO43">
        <f t="shared" si="26"/>
        <v>0</v>
      </c>
      <c r="AP43">
        <f t="shared" si="26"/>
        <v>-4.6932317868080555E-5</v>
      </c>
      <c r="AQ43">
        <f t="shared" si="26"/>
        <v>-0.18359659165191855</v>
      </c>
      <c r="AR43">
        <f t="shared" si="26"/>
        <v>-0.18364352396978662</v>
      </c>
      <c r="AS43">
        <f t="shared" si="26"/>
        <v>-2.6080327352646009</v>
      </c>
      <c r="AT43">
        <f t="shared" si="26"/>
        <v>-1.7095690125310192</v>
      </c>
      <c r="AU43">
        <f t="shared" si="23"/>
        <v>-4.5012452717654066</v>
      </c>
      <c r="AW43">
        <v>40</v>
      </c>
      <c r="AX43">
        <f>IF(Z43&gt;0, (R43*SUMPRODUCT(K43:$K$98, X43:$X$98)-K43*$AZ$3)/Z43, 0)</f>
        <v>-11620128.048427673</v>
      </c>
    </row>
    <row r="44" spans="5:50" x14ac:dyDescent="0.25">
      <c r="E44">
        <v>2044</v>
      </c>
      <c r="F44" s="5">
        <v>3.5571999999999999E-2</v>
      </c>
      <c r="G44" s="5"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2.4544569113412063E-2</v>
      </c>
      <c r="L44" s="2">
        <v>41</v>
      </c>
      <c r="M44" s="6">
        <v>0.50154699899999999</v>
      </c>
      <c r="Q44" s="4">
        <f t="shared" si="21"/>
        <v>25</v>
      </c>
      <c r="R44">
        <f t="shared" si="0"/>
        <v>100000</v>
      </c>
      <c r="S44">
        <f t="shared" si="1"/>
        <v>-21245196.458006974</v>
      </c>
      <c r="U44">
        <f t="shared" si="13"/>
        <v>0.50154699899999999</v>
      </c>
      <c r="V44">
        <f t="shared" si="14"/>
        <v>0.01</v>
      </c>
      <c r="W44">
        <f t="shared" si="15"/>
        <v>6.829022753788709E-5</v>
      </c>
      <c r="X44">
        <f t="shared" si="16"/>
        <v>3.4250758682654426E-5</v>
      </c>
      <c r="Y44">
        <f t="shared" si="17"/>
        <v>6.829022753788709E-7</v>
      </c>
      <c r="Z44">
        <f t="shared" si="18"/>
        <v>3.3356566579853791E-5</v>
      </c>
      <c r="AB44">
        <f t="shared" si="19"/>
        <v>-793.54118844650964</v>
      </c>
      <c r="AC44">
        <f t="shared" si="2"/>
        <v>-708.66681015358358</v>
      </c>
      <c r="AE44">
        <f t="shared" si="3"/>
        <v>0</v>
      </c>
      <c r="AF44">
        <f t="shared" si="24"/>
        <v>0</v>
      </c>
      <c r="AG44">
        <f t="shared" si="24"/>
        <v>-8.3391416449634477E-4</v>
      </c>
      <c r="AH44">
        <f t="shared" si="5"/>
        <v>-3.4250758682654427</v>
      </c>
      <c r="AI44">
        <f t="shared" si="25"/>
        <v>-3.4259097824299389</v>
      </c>
      <c r="AJ44">
        <f t="shared" si="7"/>
        <v>-84.874378292926053</v>
      </c>
      <c r="AK44">
        <f t="shared" si="22"/>
        <v>-55.547883191255679</v>
      </c>
      <c r="AL44">
        <f t="shared" si="8"/>
        <v>-143.84817126661167</v>
      </c>
      <c r="AN44">
        <f t="shared" si="26"/>
        <v>0</v>
      </c>
      <c r="AO44">
        <f t="shared" si="26"/>
        <v>0</v>
      </c>
      <c r="AP44">
        <f t="shared" si="26"/>
        <v>-2.0468063845133812E-5</v>
      </c>
      <c r="AQ44">
        <f t="shared" si="26"/>
        <v>-8.406701136732099E-2</v>
      </c>
      <c r="AR44">
        <f t="shared" si="26"/>
        <v>-8.4087479431166123E-2</v>
      </c>
      <c r="AS44">
        <f t="shared" si="26"/>
        <v>-2.0832050439686043</v>
      </c>
      <c r="AT44">
        <f t="shared" si="26"/>
        <v>-1.3633988580915153</v>
      </c>
      <c r="AU44">
        <f t="shared" si="23"/>
        <v>-3.5306913814912853</v>
      </c>
      <c r="AW44">
        <v>41</v>
      </c>
      <c r="AX44">
        <f>IF(Z44&gt;0, (R44*SUMPRODUCT(K44:$K$98, X44:$X$98)-K44*$AZ$3)/Z44, 0)</f>
        <v>-21245196.458006974</v>
      </c>
    </row>
    <row r="45" spans="5:50" x14ac:dyDescent="0.25">
      <c r="E45">
        <v>2045</v>
      </c>
      <c r="F45" s="5">
        <v>3.5571999999999999E-2</v>
      </c>
      <c r="G45" s="5"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2.1914793851260769E-2</v>
      </c>
      <c r="L45" s="2">
        <v>42</v>
      </c>
      <c r="M45" s="6">
        <v>0.51394563599999998</v>
      </c>
      <c r="Q45" s="4">
        <f t="shared" si="21"/>
        <v>25</v>
      </c>
      <c r="R45">
        <f t="shared" si="0"/>
        <v>100000</v>
      </c>
      <c r="S45">
        <f t="shared" si="1"/>
        <v>-39850417.144331239</v>
      </c>
      <c r="U45">
        <f t="shared" si="13"/>
        <v>0.51394563599999998</v>
      </c>
      <c r="V45">
        <f t="shared" si="14"/>
        <v>0.01</v>
      </c>
      <c r="W45">
        <f t="shared" si="15"/>
        <v>3.3356566579853791E-5</v>
      </c>
      <c r="X45">
        <f t="shared" si="16"/>
        <v>1.71434618256593E-5</v>
      </c>
      <c r="Y45">
        <f t="shared" si="17"/>
        <v>3.3356566579853792E-7</v>
      </c>
      <c r="Z45">
        <f t="shared" si="18"/>
        <v>1.5879539088395951E-5</v>
      </c>
      <c r="AB45">
        <f t="shared" si="19"/>
        <v>-708.66681015358358</v>
      </c>
      <c r="AC45">
        <f t="shared" si="2"/>
        <v>-632.80625673229201</v>
      </c>
      <c r="AE45">
        <f t="shared" si="3"/>
        <v>0</v>
      </c>
      <c r="AF45">
        <f t="shared" si="24"/>
        <v>0</v>
      </c>
      <c r="AG45">
        <f t="shared" si="24"/>
        <v>-3.969884772098988E-4</v>
      </c>
      <c r="AH45">
        <f t="shared" si="5"/>
        <v>-1.7143461825659301</v>
      </c>
      <c r="AI45">
        <f t="shared" si="25"/>
        <v>-1.71474317104314</v>
      </c>
      <c r="AJ45">
        <f t="shared" si="7"/>
        <v>-75.86055342129157</v>
      </c>
      <c r="AK45">
        <f t="shared" si="22"/>
        <v>-49.606676710750854</v>
      </c>
      <c r="AL45">
        <f t="shared" si="8"/>
        <v>-127.18197330308556</v>
      </c>
      <c r="AN45">
        <f t="shared" si="26"/>
        <v>0</v>
      </c>
      <c r="AO45">
        <f t="shared" si="26"/>
        <v>0</v>
      </c>
      <c r="AP45">
        <f t="shared" si="26"/>
        <v>-8.6999206393808662E-6</v>
      </c>
      <c r="AQ45">
        <f t="shared" si="26"/>
        <v>-3.7569543180628218E-2</v>
      </c>
      <c r="AR45">
        <f t="shared" si="26"/>
        <v>-3.7578243101267596E-2</v>
      </c>
      <c r="AS45">
        <f t="shared" si="26"/>
        <v>-1.6624683896701595</v>
      </c>
      <c r="AT45">
        <f t="shared" si="26"/>
        <v>-1.0871200937622436</v>
      </c>
      <c r="AU45">
        <f t="shared" si="23"/>
        <v>-2.7871667265336706</v>
      </c>
      <c r="AW45">
        <v>42</v>
      </c>
      <c r="AX45">
        <f>IF(Z45&gt;0, (R45*SUMPRODUCT(K45:$K$98, X45:$X$98)-K45*$AZ$3)/Z45, 0)</f>
        <v>-39850417.144331239</v>
      </c>
    </row>
    <row r="46" spans="5:50" x14ac:dyDescent="0.25">
      <c r="E46">
        <v>2046</v>
      </c>
      <c r="F46" s="5">
        <v>3.5571999999999999E-2</v>
      </c>
      <c r="G46" s="5"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1.9566780224339969E-2</v>
      </c>
      <c r="L46" s="2">
        <v>43</v>
      </c>
      <c r="M46" s="6">
        <v>0.52707773400000002</v>
      </c>
      <c r="Q46" s="4">
        <f t="shared" si="21"/>
        <v>25</v>
      </c>
      <c r="R46">
        <f t="shared" si="0"/>
        <v>100000</v>
      </c>
      <c r="S46">
        <f t="shared" si="1"/>
        <v>-76865287.39476046</v>
      </c>
      <c r="U46">
        <f t="shared" si="13"/>
        <v>0.52707773400000002</v>
      </c>
      <c r="V46">
        <f t="shared" si="14"/>
        <v>0.01</v>
      </c>
      <c r="W46">
        <f t="shared" si="15"/>
        <v>1.5879539088395951E-5</v>
      </c>
      <c r="X46">
        <f t="shared" si="16"/>
        <v>8.3697514796761641E-6</v>
      </c>
      <c r="Y46">
        <f t="shared" si="17"/>
        <v>1.5879539088395951E-7</v>
      </c>
      <c r="Z46">
        <f t="shared" si="18"/>
        <v>7.3509922178358272E-6</v>
      </c>
      <c r="AB46">
        <f t="shared" si="19"/>
        <v>-632.80625673229201</v>
      </c>
      <c r="AC46">
        <f t="shared" si="2"/>
        <v>-565.03612946059843</v>
      </c>
      <c r="AE46">
        <f t="shared" si="3"/>
        <v>0</v>
      </c>
      <c r="AF46">
        <f t="shared" si="24"/>
        <v>0</v>
      </c>
      <c r="AG46">
        <f t="shared" si="24"/>
        <v>-1.8377480544589568E-4</v>
      </c>
      <c r="AH46">
        <f t="shared" si="5"/>
        <v>-0.83697514796761641</v>
      </c>
      <c r="AI46">
        <f t="shared" si="25"/>
        <v>-0.83715892277306225</v>
      </c>
      <c r="AJ46">
        <f t="shared" si="7"/>
        <v>-67.770127271693582</v>
      </c>
      <c r="AK46">
        <f t="shared" si="22"/>
        <v>-44.296437971260445</v>
      </c>
      <c r="AL46">
        <f t="shared" si="8"/>
        <v>-112.90372416572708</v>
      </c>
      <c r="AN46">
        <f t="shared" si="26"/>
        <v>0</v>
      </c>
      <c r="AO46">
        <f t="shared" si="26"/>
        <v>0</v>
      </c>
      <c r="AP46">
        <f t="shared" si="26"/>
        <v>-3.5958812289306769E-6</v>
      </c>
      <c r="AQ46">
        <f t="shared" si="26"/>
        <v>-1.6376908773516777E-2</v>
      </c>
      <c r="AR46">
        <f t="shared" si="26"/>
        <v>-1.6380504654745706E-2</v>
      </c>
      <c r="AS46">
        <f t="shared" si="26"/>
        <v>-1.3260431861007769</v>
      </c>
      <c r="AT46">
        <f t="shared" si="26"/>
        <v>-0.86673866650476095</v>
      </c>
      <c r="AU46">
        <f t="shared" si="23"/>
        <v>-2.2091623572602832</v>
      </c>
      <c r="AW46">
        <v>43</v>
      </c>
      <c r="AX46">
        <f>IF(Z46&gt;0, (R46*SUMPRODUCT(K46:$K$98, X46:$X$98)-K46*$AZ$3)/Z46, 0)</f>
        <v>-76865287.39476046</v>
      </c>
    </row>
    <row r="47" spans="5:50" x14ac:dyDescent="0.25">
      <c r="E47">
        <v>2047</v>
      </c>
      <c r="F47" s="5">
        <v>3.5571999999999999E-2</v>
      </c>
      <c r="G47" s="5"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1.7470339486017828E-2</v>
      </c>
      <c r="L47" s="2">
        <v>44</v>
      </c>
      <c r="M47" s="6">
        <v>0.54097960300000003</v>
      </c>
      <c r="Q47" s="4">
        <f t="shared" si="21"/>
        <v>25</v>
      </c>
      <c r="R47">
        <f t="shared" si="0"/>
        <v>100000</v>
      </c>
      <c r="S47">
        <f t="shared" si="1"/>
        <v>-152847266.924243</v>
      </c>
      <c r="U47">
        <f t="shared" si="13"/>
        <v>0.54097960300000003</v>
      </c>
      <c r="V47">
        <f t="shared" si="14"/>
        <v>0.01</v>
      </c>
      <c r="W47">
        <f t="shared" si="15"/>
        <v>7.3509922178358272E-6</v>
      </c>
      <c r="X47">
        <f t="shared" si="16"/>
        <v>3.9767368516609156E-6</v>
      </c>
      <c r="Y47">
        <f t="shared" si="17"/>
        <v>7.3509922178358268E-8</v>
      </c>
      <c r="Z47">
        <f t="shared" si="18"/>
        <v>3.3007454439965531E-6</v>
      </c>
      <c r="AB47">
        <f t="shared" si="19"/>
        <v>-565.03612946059843</v>
      </c>
      <c r="AC47">
        <f t="shared" si="2"/>
        <v>-504.50991992752012</v>
      </c>
      <c r="AE47">
        <f t="shared" si="3"/>
        <v>0</v>
      </c>
      <c r="AF47">
        <f t="shared" si="24"/>
        <v>0</v>
      </c>
      <c r="AG47">
        <f t="shared" si="24"/>
        <v>-8.2518636099913829E-5</v>
      </c>
      <c r="AH47">
        <f t="shared" si="5"/>
        <v>-0.39767368516609158</v>
      </c>
      <c r="AI47">
        <f t="shared" si="25"/>
        <v>-0.39775620380219151</v>
      </c>
      <c r="AJ47">
        <f t="shared" si="7"/>
        <v>-60.526209533078315</v>
      </c>
      <c r="AK47">
        <f t="shared" si="22"/>
        <v>-39.552529062241895</v>
      </c>
      <c r="AL47">
        <f t="shared" si="8"/>
        <v>-100.47649479912241</v>
      </c>
      <c r="AN47">
        <f t="shared" si="26"/>
        <v>0</v>
      </c>
      <c r="AO47">
        <f t="shared" si="26"/>
        <v>0</v>
      </c>
      <c r="AP47">
        <f t="shared" si="26"/>
        <v>-1.4416285865886608E-6</v>
      </c>
      <c r="AQ47">
        <f t="shared" si="26"/>
        <v>-6.9474942845073918E-3</v>
      </c>
      <c r="AR47">
        <f t="shared" si="26"/>
        <v>-6.9489359130939813E-3</v>
      </c>
      <c r="AS47">
        <f t="shared" si="26"/>
        <v>-1.0574134283447267</v>
      </c>
      <c r="AT47">
        <f t="shared" si="26"/>
        <v>-0.69099611024795227</v>
      </c>
      <c r="AU47">
        <f t="shared" si="23"/>
        <v>-1.7553584745057731</v>
      </c>
      <c r="AW47">
        <v>44</v>
      </c>
      <c r="AX47">
        <f>IF(Z47&gt;0, (R47*SUMPRODUCT(K47:$K$98, X47:$X$98)-K47*$AZ$3)/Z47, 0)</f>
        <v>-152847266.924243</v>
      </c>
    </row>
    <row r="48" spans="5:50" x14ac:dyDescent="0.25">
      <c r="E48">
        <v>2048</v>
      </c>
      <c r="F48" s="5">
        <v>3.5571999999999999E-2</v>
      </c>
      <c r="G48" s="5"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1.5598517398230203E-2</v>
      </c>
      <c r="L48" s="2">
        <v>45</v>
      </c>
      <c r="M48" s="6">
        <v>0.55513806300000001</v>
      </c>
      <c r="Q48" s="4">
        <f t="shared" si="21"/>
        <v>25</v>
      </c>
      <c r="R48">
        <f t="shared" si="0"/>
        <v>100000</v>
      </c>
      <c r="S48">
        <f t="shared" si="1"/>
        <v>-313829493.0405407</v>
      </c>
      <c r="U48">
        <f t="shared" si="13"/>
        <v>0.55513806300000001</v>
      </c>
      <c r="V48">
        <f t="shared" si="14"/>
        <v>0.01</v>
      </c>
      <c r="W48">
        <f t="shared" si="15"/>
        <v>3.3007454439965531E-6</v>
      </c>
      <c r="X48">
        <f t="shared" si="16"/>
        <v>1.8323694322363214E-6</v>
      </c>
      <c r="Y48">
        <f t="shared" si="17"/>
        <v>3.3007454439965534E-8</v>
      </c>
      <c r="Z48">
        <f t="shared" si="18"/>
        <v>1.4353685573202661E-6</v>
      </c>
      <c r="AB48">
        <f t="shared" si="19"/>
        <v>-504.50991992752012</v>
      </c>
      <c r="AC48">
        <f t="shared" si="2"/>
        <v>-450.46098667015139</v>
      </c>
      <c r="AE48">
        <f t="shared" si="3"/>
        <v>0</v>
      </c>
      <c r="AF48">
        <f t="shared" si="24"/>
        <v>0</v>
      </c>
      <c r="AG48">
        <f t="shared" si="24"/>
        <v>-3.5884213933006656E-5</v>
      </c>
      <c r="AH48">
        <f t="shared" si="5"/>
        <v>-0.18323694322363215</v>
      </c>
      <c r="AI48">
        <f t="shared" si="25"/>
        <v>-0.18327282743756515</v>
      </c>
      <c r="AJ48">
        <f t="shared" si="7"/>
        <v>-54.048933257368731</v>
      </c>
      <c r="AK48">
        <f t="shared" si="22"/>
        <v>-35.31569439492641</v>
      </c>
      <c r="AL48">
        <f t="shared" si="8"/>
        <v>-89.547900479732704</v>
      </c>
      <c r="AN48">
        <f t="shared" si="26"/>
        <v>0</v>
      </c>
      <c r="AO48">
        <f t="shared" si="26"/>
        <v>0</v>
      </c>
      <c r="AP48">
        <f t="shared" si="26"/>
        <v>-5.5974053535581894E-7</v>
      </c>
      <c r="AQ48">
        <f t="shared" si="26"/>
        <v>-2.858224646872346E-3</v>
      </c>
      <c r="AR48">
        <f t="shared" si="26"/>
        <v>-2.8587843874077019E-3</v>
      </c>
      <c r="AS48">
        <f t="shared" si="26"/>
        <v>-0.84308322577084915</v>
      </c>
      <c r="AT48">
        <f t="shared" si="26"/>
        <v>-0.55087247344984047</v>
      </c>
      <c r="AU48">
        <f t="shared" si="23"/>
        <v>-1.3968144836080973</v>
      </c>
      <c r="AW48">
        <v>45</v>
      </c>
      <c r="AX48">
        <f>IF(Z48&gt;0, (R48*SUMPRODUCT(K48:$K$98, X48:$X$98)-K48*$AZ$3)/Z48, 0)</f>
        <v>-313829493.0405407</v>
      </c>
    </row>
    <row r="49" spans="5:50" x14ac:dyDescent="0.25">
      <c r="E49">
        <v>2049</v>
      </c>
      <c r="F49" s="5">
        <v>3.5571999999999999E-2</v>
      </c>
      <c r="G49" s="5"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1.3927247676991251E-2</v>
      </c>
      <c r="L49" s="2">
        <v>46</v>
      </c>
      <c r="M49" s="6">
        <v>0.569934367</v>
      </c>
      <c r="Q49" s="4">
        <f t="shared" si="21"/>
        <v>25</v>
      </c>
      <c r="R49">
        <f t="shared" si="0"/>
        <v>100000</v>
      </c>
      <c r="S49">
        <f t="shared" si="1"/>
        <v>-667054202.87995648</v>
      </c>
      <c r="U49">
        <f t="shared" si="13"/>
        <v>0.569934367</v>
      </c>
      <c r="V49">
        <f t="shared" si="14"/>
        <v>0.01</v>
      </c>
      <c r="W49">
        <f t="shared" si="15"/>
        <v>1.4353685573202661E-6</v>
      </c>
      <c r="X49">
        <f t="shared" si="16"/>
        <v>8.1806587012802905E-7</v>
      </c>
      <c r="Y49">
        <f t="shared" si="17"/>
        <v>1.4353685573202662E-8</v>
      </c>
      <c r="Z49">
        <f t="shared" si="18"/>
        <v>6.029490016190344E-7</v>
      </c>
      <c r="AB49">
        <f t="shared" si="19"/>
        <v>-450.46098667015139</v>
      </c>
      <c r="AC49">
        <f t="shared" si="2"/>
        <v>-402.19966565225059</v>
      </c>
      <c r="AE49">
        <f t="shared" si="3"/>
        <v>0</v>
      </c>
      <c r="AF49">
        <f t="shared" si="24"/>
        <v>0</v>
      </c>
      <c r="AG49">
        <f t="shared" si="24"/>
        <v>-1.507372504047586E-5</v>
      </c>
      <c r="AH49">
        <f t="shared" si="5"/>
        <v>-8.1806587012802912E-2</v>
      </c>
      <c r="AI49">
        <f t="shared" si="25"/>
        <v>-8.1821660737843388E-2</v>
      </c>
      <c r="AJ49">
        <f t="shared" si="7"/>
        <v>-48.261321017900798</v>
      </c>
      <c r="AK49">
        <f t="shared" si="22"/>
        <v>-31.532269066910601</v>
      </c>
      <c r="AL49">
        <f t="shared" si="8"/>
        <v>-79.875411745549243</v>
      </c>
      <c r="AN49">
        <f t="shared" si="26"/>
        <v>0</v>
      </c>
      <c r="AO49">
        <f t="shared" si="26"/>
        <v>0</v>
      </c>
      <c r="AP49">
        <f t="shared" si="26"/>
        <v>-2.0993550205357229E-7</v>
      </c>
      <c r="AQ49">
        <f t="shared" si="26"/>
        <v>-1.139340598936642E-3</v>
      </c>
      <c r="AR49">
        <f t="shared" si="26"/>
        <v>-1.1395505344386956E-3</v>
      </c>
      <c r="AS49">
        <f t="shared" si="26"/>
        <v>-0.67214737103508793</v>
      </c>
      <c r="AT49">
        <f t="shared" si="26"/>
        <v>-0.43915772111239376</v>
      </c>
      <c r="AU49">
        <f t="shared" si="23"/>
        <v>-1.1124446426819203</v>
      </c>
      <c r="AW49">
        <v>46</v>
      </c>
      <c r="AX49">
        <f>IF(Z49&gt;0, (R49*SUMPRODUCT(K49:$K$98, X49:$X$98)-K49*$AZ$3)/Z49, 0)</f>
        <v>-667054202.87995648</v>
      </c>
    </row>
    <row r="50" spans="5:50" x14ac:dyDescent="0.25">
      <c r="E50">
        <v>2050</v>
      </c>
      <c r="F50" s="5">
        <v>3.5571999999999999E-2</v>
      </c>
      <c r="G50" s="5"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1.2435042568742187E-2</v>
      </c>
      <c r="L50" s="2">
        <v>47</v>
      </c>
      <c r="M50" s="6">
        <v>0.58483052300000005</v>
      </c>
      <c r="Q50" s="4">
        <f t="shared" si="21"/>
        <v>25</v>
      </c>
      <c r="R50">
        <f t="shared" si="0"/>
        <v>100000</v>
      </c>
      <c r="S50">
        <f t="shared" si="1"/>
        <v>-1469966787.4770193</v>
      </c>
      <c r="U50">
        <f t="shared" si="13"/>
        <v>0.58483052300000005</v>
      </c>
      <c r="V50">
        <f t="shared" si="14"/>
        <v>0.01</v>
      </c>
      <c r="W50">
        <f t="shared" si="15"/>
        <v>6.029490016190344E-7</v>
      </c>
      <c r="X50">
        <f t="shared" si="16"/>
        <v>3.5262297995918778E-7</v>
      </c>
      <c r="Y50">
        <f t="shared" si="17"/>
        <v>6.0294900161903445E-9</v>
      </c>
      <c r="Z50">
        <f t="shared" si="18"/>
        <v>2.4429653164365626E-7</v>
      </c>
      <c r="AB50">
        <f t="shared" si="19"/>
        <v>-402.19966565225059</v>
      </c>
      <c r="AC50">
        <f t="shared" si="2"/>
        <v>-359.10778781200338</v>
      </c>
      <c r="AE50">
        <f t="shared" si="3"/>
        <v>0</v>
      </c>
      <c r="AF50">
        <f t="shared" si="24"/>
        <v>0</v>
      </c>
      <c r="AG50">
        <f t="shared" si="24"/>
        <v>-6.1074132910914061E-6</v>
      </c>
      <c r="AH50">
        <f t="shared" si="5"/>
        <v>-3.5262297995918776E-2</v>
      </c>
      <c r="AI50">
        <f t="shared" si="25"/>
        <v>-3.526840540920987E-2</v>
      </c>
      <c r="AJ50">
        <f t="shared" si="7"/>
        <v>-43.091877840247207</v>
      </c>
      <c r="AK50">
        <f t="shared" si="22"/>
        <v>-28.153976595657543</v>
      </c>
      <c r="AL50">
        <f t="shared" si="8"/>
        <v>-71.281122841313959</v>
      </c>
      <c r="AN50">
        <f t="shared" si="26"/>
        <v>0</v>
      </c>
      <c r="AO50">
        <f t="shared" si="26"/>
        <v>0</v>
      </c>
      <c r="AP50">
        <f t="shared" si="26"/>
        <v>-7.5945944259623453E-8</v>
      </c>
      <c r="AQ50">
        <f t="shared" si="26"/>
        <v>-4.384881766509223E-4</v>
      </c>
      <c r="AR50">
        <f t="shared" si="26"/>
        <v>-4.3856412259518196E-4</v>
      </c>
      <c r="AS50">
        <f t="shared" si="26"/>
        <v>-0.53584933531051215</v>
      </c>
      <c r="AT50">
        <f t="shared" si="26"/>
        <v>-0.35009589744637282</v>
      </c>
      <c r="AU50">
        <f t="shared" si="23"/>
        <v>-0.8863837968794801</v>
      </c>
      <c r="AW50">
        <v>47</v>
      </c>
      <c r="AX50">
        <f>IF(Z50&gt;0, (R50*SUMPRODUCT(K50:$K$98, X50:$X$98)-K50*$AZ$3)/Z50, 0)</f>
        <v>-1469966787.4770193</v>
      </c>
    </row>
    <row r="51" spans="5:50" x14ac:dyDescent="0.25">
      <c r="E51">
        <v>2051</v>
      </c>
      <c r="F51" s="5">
        <v>3.5571999999999999E-2</v>
      </c>
      <c r="G51" s="5"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1.1102716579234095E-2</v>
      </c>
      <c r="L51" s="2">
        <v>48</v>
      </c>
      <c r="M51" s="6">
        <v>0.59948279800000004</v>
      </c>
      <c r="Q51" s="4">
        <f t="shared" si="21"/>
        <v>25</v>
      </c>
      <c r="R51">
        <f t="shared" si="0"/>
        <v>100000</v>
      </c>
      <c r="S51">
        <f t="shared" si="1"/>
        <v>-3360855378.701416</v>
      </c>
      <c r="U51">
        <f t="shared" si="13"/>
        <v>0.59948279800000004</v>
      </c>
      <c r="V51">
        <f t="shared" si="14"/>
        <v>0.01</v>
      </c>
      <c r="W51">
        <f t="shared" si="15"/>
        <v>2.4429653164365626E-7</v>
      </c>
      <c r="X51">
        <f t="shared" si="16"/>
        <v>1.4645156833143461E-7</v>
      </c>
      <c r="Y51">
        <f t="shared" si="17"/>
        <v>2.4429653164365627E-9</v>
      </c>
      <c r="Z51">
        <f t="shared" si="18"/>
        <v>9.5401997995785087E-8</v>
      </c>
      <c r="AB51">
        <f t="shared" si="19"/>
        <v>-359.10778781200338</v>
      </c>
      <c r="AC51">
        <f t="shared" si="2"/>
        <v>-320.63231810299601</v>
      </c>
      <c r="AE51">
        <f t="shared" si="3"/>
        <v>0</v>
      </c>
      <c r="AF51">
        <f t="shared" si="24"/>
        <v>0</v>
      </c>
      <c r="AG51">
        <f t="shared" si="24"/>
        <v>-2.3850499498946272E-6</v>
      </c>
      <c r="AH51">
        <f t="shared" si="5"/>
        <v>-1.4645156833143462E-2</v>
      </c>
      <c r="AI51">
        <f t="shared" si="25"/>
        <v>-1.4647541883093355E-2</v>
      </c>
      <c r="AJ51">
        <f t="shared" si="7"/>
        <v>-38.475469709007371</v>
      </c>
      <c r="AK51">
        <f t="shared" si="22"/>
        <v>-25.137545146840239</v>
      </c>
      <c r="AL51">
        <f t="shared" si="8"/>
        <v>-63.627662397730703</v>
      </c>
      <c r="AN51">
        <f t="shared" si="26"/>
        <v>0</v>
      </c>
      <c r="AO51">
        <f t="shared" si="26"/>
        <v>0</v>
      </c>
      <c r="AP51">
        <f t="shared" si="26"/>
        <v>-2.6480533620996525E-8</v>
      </c>
      <c r="AQ51">
        <f t="shared" si="26"/>
        <v>-1.6260102557682542E-4</v>
      </c>
      <c r="AR51">
        <f t="shared" si="26"/>
        <v>-1.626275061104464E-4</v>
      </c>
      <c r="AS51">
        <f t="shared" si="26"/>
        <v>-0.42718223543201533</v>
      </c>
      <c r="AT51">
        <f t="shared" si="26"/>
        <v>-0.27909503926306867</v>
      </c>
      <c r="AU51">
        <f t="shared" si="23"/>
        <v>-0.70643990220119446</v>
      </c>
      <c r="AW51">
        <v>48</v>
      </c>
      <c r="AX51">
        <f>IF(Z51&gt;0, (R51*SUMPRODUCT(K51:$K$98, X51:$X$98)-K51*$AZ$3)/Z51, 0)</f>
        <v>-3360855378.701416</v>
      </c>
    </row>
    <row r="52" spans="5:50" x14ac:dyDescent="0.25">
      <c r="E52">
        <v>2052</v>
      </c>
      <c r="F52" s="5">
        <v>3.5571999999999999E-2</v>
      </c>
      <c r="G52" s="5"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9.9131398028875842E-3</v>
      </c>
      <c r="L52" s="2">
        <v>49</v>
      </c>
      <c r="M52" s="6">
        <v>0.61448546299999995</v>
      </c>
      <c r="Q52" s="4">
        <f t="shared" si="21"/>
        <v>25</v>
      </c>
      <c r="R52">
        <f t="shared" si="0"/>
        <v>100000</v>
      </c>
      <c r="S52">
        <f t="shared" si="1"/>
        <v>-7991075867.0891123</v>
      </c>
      <c r="U52">
        <f t="shared" si="13"/>
        <v>0.61448546299999995</v>
      </c>
      <c r="V52">
        <f t="shared" si="14"/>
        <v>0.01</v>
      </c>
      <c r="W52">
        <f t="shared" si="15"/>
        <v>9.5401997995785087E-8</v>
      </c>
      <c r="X52">
        <f t="shared" si="16"/>
        <v>5.8623140909565068E-8</v>
      </c>
      <c r="Y52">
        <f t="shared" si="17"/>
        <v>9.540199799578509E-10</v>
      </c>
      <c r="Z52">
        <f t="shared" si="18"/>
        <v>3.5824837106262165E-8</v>
      </c>
      <c r="AB52">
        <f t="shared" si="19"/>
        <v>-320.63231810299601</v>
      </c>
      <c r="AC52">
        <f t="shared" si="2"/>
        <v>-286.27899124225013</v>
      </c>
      <c r="AE52">
        <f t="shared" si="3"/>
        <v>0</v>
      </c>
      <c r="AF52">
        <f t="shared" si="24"/>
        <v>0</v>
      </c>
      <c r="AG52">
        <f t="shared" si="24"/>
        <v>-8.9562092765655413E-7</v>
      </c>
      <c r="AH52">
        <f t="shared" si="5"/>
        <v>-5.8623140909565066E-3</v>
      </c>
      <c r="AI52">
        <f t="shared" si="25"/>
        <v>-5.863209711884163E-3</v>
      </c>
      <c r="AJ52">
        <f t="shared" si="7"/>
        <v>-34.353326860745881</v>
      </c>
      <c r="AK52">
        <f t="shared" si="22"/>
        <v>-22.444262267209723</v>
      </c>
      <c r="AL52">
        <f t="shared" si="8"/>
        <v>-56.803452337667487</v>
      </c>
      <c r="AN52">
        <f t="shared" si="26"/>
        <v>0</v>
      </c>
      <c r="AO52">
        <f t="shared" si="26"/>
        <v>0</v>
      </c>
      <c r="AP52">
        <f t="shared" si="26"/>
        <v>-8.8784154662512877E-9</v>
      </c>
      <c r="AQ52">
        <f t="shared" si="26"/>
        <v>-5.8113939152089691E-5</v>
      </c>
      <c r="AR52">
        <f t="shared" si="26"/>
        <v>-5.8122817567555943E-5</v>
      </c>
      <c r="AS52">
        <f t="shared" si="26"/>
        <v>-0.34054933186486719</v>
      </c>
      <c r="AT52">
        <f t="shared" si="26"/>
        <v>-0.22249310962752464</v>
      </c>
      <c r="AU52">
        <f t="shared" si="23"/>
        <v>-0.56310056430995936</v>
      </c>
      <c r="AW52">
        <v>49</v>
      </c>
      <c r="AX52">
        <f>IF(Z52&gt;0, (R52*SUMPRODUCT(K52:$K$98, X52:$X$98)-K52*$AZ$3)/Z52, 0)</f>
        <v>-7991075867.0891123</v>
      </c>
    </row>
    <row r="53" spans="5:50" x14ac:dyDescent="0.25">
      <c r="E53">
        <v>2053</v>
      </c>
      <c r="F53" s="5">
        <v>3.5571999999999999E-2</v>
      </c>
      <c r="G53" s="5"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8.8510176811496272E-3</v>
      </c>
      <c r="L53" s="2">
        <v>50</v>
      </c>
      <c r="M53" s="6">
        <v>0.62975077099999999</v>
      </c>
      <c r="Q53" s="4">
        <f t="shared" si="21"/>
        <v>25</v>
      </c>
      <c r="R53">
        <f t="shared" si="0"/>
        <v>100000</v>
      </c>
      <c r="S53">
        <f t="shared" si="1"/>
        <v>-19805428999.839188</v>
      </c>
      <c r="U53">
        <f t="shared" si="13"/>
        <v>0.62975077099999999</v>
      </c>
      <c r="V53">
        <f t="shared" si="14"/>
        <v>0.01</v>
      </c>
      <c r="W53">
        <f t="shared" si="15"/>
        <v>3.5824837106262165E-8</v>
      </c>
      <c r="X53">
        <f t="shared" si="16"/>
        <v>2.2560718788618007E-8</v>
      </c>
      <c r="Y53">
        <f t="shared" si="17"/>
        <v>3.5824837106262166E-10</v>
      </c>
      <c r="Z53">
        <f t="shared" si="18"/>
        <v>1.2905869946581536E-8</v>
      </c>
      <c r="AB53">
        <f t="shared" si="19"/>
        <v>-286.27899124225013</v>
      </c>
      <c r="AC53">
        <f t="shared" si="2"/>
        <v>-255.60629090817898</v>
      </c>
      <c r="AE53">
        <f t="shared" si="3"/>
        <v>0</v>
      </c>
      <c r="AF53">
        <f t="shared" si="24"/>
        <v>0</v>
      </c>
      <c r="AG53">
        <f t="shared" si="24"/>
        <v>-3.2264674866453838E-7</v>
      </c>
      <c r="AH53">
        <f t="shared" si="5"/>
        <v>-2.2560718788618007E-3</v>
      </c>
      <c r="AI53">
        <f t="shared" si="25"/>
        <v>-2.2563945256104654E-3</v>
      </c>
      <c r="AJ53">
        <f t="shared" si="7"/>
        <v>-30.672700334071152</v>
      </c>
      <c r="AK53">
        <f t="shared" si="22"/>
        <v>-20.039529386957511</v>
      </c>
      <c r="AL53">
        <f t="shared" si="8"/>
        <v>-50.714486115554273</v>
      </c>
      <c r="AN53">
        <f t="shared" si="26"/>
        <v>0</v>
      </c>
      <c r="AO53">
        <f t="shared" si="26"/>
        <v>0</v>
      </c>
      <c r="AP53">
        <f t="shared" si="26"/>
        <v>-2.8557520771952691E-9</v>
      </c>
      <c r="AQ53">
        <f t="shared" si="26"/>
        <v>-1.9968532089750257E-5</v>
      </c>
      <c r="AR53">
        <f t="shared" si="26"/>
        <v>-1.9971387841827456E-5</v>
      </c>
      <c r="AS53">
        <f t="shared" si="26"/>
        <v>-0.27148461298546783</v>
      </c>
      <c r="AT53">
        <f t="shared" si="26"/>
        <v>-0.17737022892587848</v>
      </c>
      <c r="AU53">
        <f t="shared" si="23"/>
        <v>-0.44887481329918816</v>
      </c>
      <c r="AW53">
        <v>50</v>
      </c>
      <c r="AX53">
        <f>IF(Z53&gt;0, (R53*SUMPRODUCT(K53:$K$98, X53:$X$98)-K53*$AZ$3)/Z53, 0)</f>
        <v>-19805428999.839188</v>
      </c>
    </row>
    <row r="54" spans="5:50" x14ac:dyDescent="0.25">
      <c r="E54">
        <v>2054</v>
      </c>
      <c r="F54" s="5">
        <v>3.5571999999999999E-2</v>
      </c>
      <c r="G54" s="5"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7.9026943581693102E-3</v>
      </c>
      <c r="L54" s="2">
        <v>51</v>
      </c>
      <c r="M54" s="6">
        <v>0.64518007799999999</v>
      </c>
      <c r="Q54" s="4">
        <f t="shared" si="21"/>
        <v>25</v>
      </c>
      <c r="R54">
        <f t="shared" si="0"/>
        <v>100000</v>
      </c>
      <c r="S54">
        <f t="shared" si="1"/>
        <v>-51283057979.064857</v>
      </c>
      <c r="U54">
        <f t="shared" si="13"/>
        <v>0.64518007799999999</v>
      </c>
      <c r="V54">
        <f t="shared" si="14"/>
        <v>0.01</v>
      </c>
      <c r="W54">
        <f t="shared" si="15"/>
        <v>1.2905869946581536E-8</v>
      </c>
      <c r="X54">
        <f t="shared" si="16"/>
        <v>8.3266101787933313E-9</v>
      </c>
      <c r="Y54">
        <f t="shared" si="17"/>
        <v>1.2905869946581536E-10</v>
      </c>
      <c r="Z54">
        <f t="shared" si="18"/>
        <v>4.4502010683223894E-9</v>
      </c>
      <c r="AB54">
        <f t="shared" si="19"/>
        <v>-255.60629090817898</v>
      </c>
      <c r="AC54">
        <f t="shared" si="2"/>
        <v>-228.21991940527346</v>
      </c>
      <c r="AE54">
        <f t="shared" si="3"/>
        <v>0</v>
      </c>
      <c r="AF54">
        <f t="shared" si="24"/>
        <v>0</v>
      </c>
      <c r="AG54">
        <f t="shared" si="24"/>
        <v>-1.1125502670805974E-7</v>
      </c>
      <c r="AH54">
        <f t="shared" si="5"/>
        <v>-8.3266101787933316E-4</v>
      </c>
      <c r="AI54">
        <f t="shared" si="25"/>
        <v>-8.3277227290604126E-4</v>
      </c>
      <c r="AJ54">
        <f t="shared" si="7"/>
        <v>-27.386371502905519</v>
      </c>
      <c r="AK54">
        <f t="shared" si="22"/>
        <v>-17.892440363572529</v>
      </c>
      <c r="AL54">
        <f t="shared" si="8"/>
        <v>-45.279644638750952</v>
      </c>
      <c r="AN54">
        <f t="shared" si="26"/>
        <v>0</v>
      </c>
      <c r="AO54">
        <f t="shared" si="26"/>
        <v>0</v>
      </c>
      <c r="AP54">
        <f t="shared" si="26"/>
        <v>-8.7921447188375957E-10</v>
      </c>
      <c r="AQ54">
        <f t="shared" si="26"/>
        <v>-6.5802655282625216E-6</v>
      </c>
      <c r="AR54">
        <f t="shared" si="26"/>
        <v>-6.5811447427344058E-6</v>
      </c>
      <c r="AS54">
        <f t="shared" si="26"/>
        <v>-0.21642612356674021</v>
      </c>
      <c r="AT54">
        <f t="shared" si="26"/>
        <v>-0.14139848751508546</v>
      </c>
      <c r="AU54">
        <f t="shared" si="23"/>
        <v>-0.3578311922265684</v>
      </c>
      <c r="AW54">
        <v>51</v>
      </c>
      <c r="AX54">
        <f>IF(Z54&gt;0, (R54*SUMPRODUCT(K54:$K$98, X54:$X$98)-K54*$AZ$3)/Z54, 0)</f>
        <v>-51283057979.064857</v>
      </c>
    </row>
    <row r="55" spans="5:50" x14ac:dyDescent="0.25">
      <c r="E55">
        <v>2055</v>
      </c>
      <c r="F55" s="5">
        <v>3.5571999999999999E-2</v>
      </c>
      <c r="G55" s="5"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7.0559771055083119E-3</v>
      </c>
      <c r="L55" s="2">
        <v>52</v>
      </c>
      <c r="M55" s="6">
        <v>0.66067595400000001</v>
      </c>
      <c r="Q55" s="4">
        <f t="shared" si="21"/>
        <v>25</v>
      </c>
      <c r="R55">
        <f t="shared" si="0"/>
        <v>100000</v>
      </c>
      <c r="S55">
        <f t="shared" si="1"/>
        <v>-139037663449.34689</v>
      </c>
      <c r="U55">
        <f t="shared" si="13"/>
        <v>0.66067595400000001</v>
      </c>
      <c r="V55">
        <f t="shared" si="14"/>
        <v>0.01</v>
      </c>
      <c r="W55">
        <f t="shared" si="15"/>
        <v>4.4502010683223894E-9</v>
      </c>
      <c r="X55">
        <f t="shared" si="16"/>
        <v>2.9401408363057139E-9</v>
      </c>
      <c r="Y55">
        <f t="shared" si="17"/>
        <v>4.4502010683223894E-11</v>
      </c>
      <c r="Z55">
        <f t="shared" si="18"/>
        <v>1.4655582213334515E-9</v>
      </c>
      <c r="AB55">
        <f t="shared" si="19"/>
        <v>-228.21991940527346</v>
      </c>
      <c r="AC55">
        <f t="shared" si="2"/>
        <v>-203.76779074318387</v>
      </c>
      <c r="AE55">
        <f t="shared" si="3"/>
        <v>0</v>
      </c>
      <c r="AF55">
        <f t="shared" si="24"/>
        <v>0</v>
      </c>
      <c r="AG55">
        <f t="shared" si="24"/>
        <v>-3.6638955533336291E-8</v>
      </c>
      <c r="AH55">
        <f t="shared" si="5"/>
        <v>-2.9401408363057137E-4</v>
      </c>
      <c r="AI55">
        <f t="shared" si="25"/>
        <v>-2.9405072258610469E-4</v>
      </c>
      <c r="AJ55">
        <f t="shared" si="7"/>
        <v>-24.452128662089592</v>
      </c>
      <c r="AK55">
        <f t="shared" si="22"/>
        <v>-15.975394358369144</v>
      </c>
      <c r="AL55">
        <f t="shared" si="8"/>
        <v>-40.427817071181323</v>
      </c>
      <c r="AN55">
        <f t="shared" si="26"/>
        <v>0</v>
      </c>
      <c r="AO55">
        <f t="shared" si="26"/>
        <v>0</v>
      </c>
      <c r="AP55">
        <f t="shared" si="26"/>
        <v>-2.5852363141295796E-10</v>
      </c>
      <c r="AQ55">
        <f t="shared" si="26"/>
        <v>-2.0745566427943179E-6</v>
      </c>
      <c r="AR55">
        <f t="shared" si="26"/>
        <v>-2.0748151664257304E-6</v>
      </c>
      <c r="AS55">
        <f t="shared" si="26"/>
        <v>-0.17253366002064774</v>
      </c>
      <c r="AT55">
        <f t="shared" si="26"/>
        <v>-0.11272201684411932</v>
      </c>
      <c r="AU55">
        <f t="shared" si="23"/>
        <v>-0.2852577516799335</v>
      </c>
      <c r="AW55">
        <v>52</v>
      </c>
      <c r="AX55">
        <f>IF(Z55&gt;0, (R55*SUMPRODUCT(K55:$K$98, X55:$X$98)-K55*$AZ$3)/Z55, 0)</f>
        <v>-139037663449.34689</v>
      </c>
    </row>
    <row r="56" spans="5:50" x14ac:dyDescent="0.25">
      <c r="E56">
        <v>2056</v>
      </c>
      <c r="F56" s="5">
        <v>3.5571999999999999E-2</v>
      </c>
      <c r="G56" s="5"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6.2999795584895634E-3</v>
      </c>
      <c r="L56" s="2">
        <v>53</v>
      </c>
      <c r="M56" s="6">
        <v>0.67625413199999995</v>
      </c>
      <c r="Q56" s="4">
        <f t="shared" si="21"/>
        <v>25</v>
      </c>
      <c r="R56">
        <f t="shared" si="0"/>
        <v>100000</v>
      </c>
      <c r="S56">
        <f t="shared" si="1"/>
        <v>-395673010543.98157</v>
      </c>
      <c r="U56">
        <f t="shared" si="13"/>
        <v>0.67625413199999995</v>
      </c>
      <c r="V56">
        <f t="shared" si="14"/>
        <v>0.01</v>
      </c>
      <c r="W56">
        <f t="shared" si="15"/>
        <v>1.4655582213334515E-9</v>
      </c>
      <c r="X56">
        <f t="shared" si="16"/>
        <v>9.9108980286331699E-10</v>
      </c>
      <c r="Y56">
        <f t="shared" si="17"/>
        <v>1.4655582213334517E-11</v>
      </c>
      <c r="Z56">
        <f t="shared" si="18"/>
        <v>4.5981283625680003E-10</v>
      </c>
      <c r="AB56">
        <f t="shared" si="19"/>
        <v>-203.76779074318387</v>
      </c>
      <c r="AC56">
        <f t="shared" si="2"/>
        <v>-181.9355292084949</v>
      </c>
      <c r="AE56">
        <f t="shared" si="3"/>
        <v>0</v>
      </c>
      <c r="AF56">
        <f t="shared" si="24"/>
        <v>0</v>
      </c>
      <c r="AG56">
        <f t="shared" si="24"/>
        <v>-1.1495320906420001E-8</v>
      </c>
      <c r="AH56">
        <f t="shared" si="5"/>
        <v>-9.9108980286331696E-5</v>
      </c>
      <c r="AI56">
        <f t="shared" si="25"/>
        <v>-9.9120475607238122E-5</v>
      </c>
      <c r="AJ56">
        <f t="shared" si="7"/>
        <v>-21.832261534688968</v>
      </c>
      <c r="AK56">
        <f t="shared" si="22"/>
        <v>-14.263745352022871</v>
      </c>
      <c r="AL56">
        <f t="shared" si="8"/>
        <v>-36.096106007187444</v>
      </c>
      <c r="AN56">
        <f t="shared" si="26"/>
        <v>0</v>
      </c>
      <c r="AO56">
        <f t="shared" si="26"/>
        <v>0</v>
      </c>
      <c r="AP56">
        <f t="shared" si="26"/>
        <v>-7.2420286728723725E-11</v>
      </c>
      <c r="AQ56">
        <f t="shared" si="26"/>
        <v>-6.2438454986663485E-7</v>
      </c>
      <c r="AR56">
        <f t="shared" si="26"/>
        <v>-6.2445697015336356E-7</v>
      </c>
      <c r="AS56">
        <f t="shared" si="26"/>
        <v>-0.13754280138413849</v>
      </c>
      <c r="AT56">
        <f t="shared" si="26"/>
        <v>-8.9861304145244611E-2</v>
      </c>
      <c r="AU56">
        <f t="shared" si="23"/>
        <v>-0.22740472998635322</v>
      </c>
      <c r="AW56">
        <v>53</v>
      </c>
      <c r="AX56">
        <f>IF(Z56&gt;0, (R56*SUMPRODUCT(K56:$K$98, X56:$X$98)-K56*$AZ$3)/Z56, 0)</f>
        <v>-395673010543.98157</v>
      </c>
    </row>
    <row r="57" spans="5:50" x14ac:dyDescent="0.25">
      <c r="E57">
        <v>2057</v>
      </c>
      <c r="F57" s="5">
        <v>3.5571999999999999E-2</v>
      </c>
      <c r="G57" s="5"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5.6249817486513955E-3</v>
      </c>
      <c r="L57" s="2">
        <v>54</v>
      </c>
      <c r="M57" s="6">
        <v>0.69194305599999995</v>
      </c>
      <c r="Q57" s="4">
        <f t="shared" si="21"/>
        <v>25</v>
      </c>
      <c r="R57">
        <f t="shared" si="0"/>
        <v>100000</v>
      </c>
      <c r="S57">
        <f t="shared" si="1"/>
        <v>-1185275102517.0171</v>
      </c>
      <c r="U57">
        <f t="shared" si="13"/>
        <v>0.69194305599999995</v>
      </c>
      <c r="V57">
        <f t="shared" si="14"/>
        <v>0.01</v>
      </c>
      <c r="W57">
        <f t="shared" si="15"/>
        <v>4.5981283625680003E-10</v>
      </c>
      <c r="X57">
        <f t="shared" si="16"/>
        <v>3.1816429910755777E-10</v>
      </c>
      <c r="Y57">
        <f t="shared" si="17"/>
        <v>4.5981283625680006E-12</v>
      </c>
      <c r="Z57">
        <f t="shared" si="18"/>
        <v>1.3705040878667426E-10</v>
      </c>
      <c r="AB57">
        <f t="shared" si="19"/>
        <v>-181.9355292084949</v>
      </c>
      <c r="AC57">
        <f t="shared" si="2"/>
        <v>-162.44243732462442</v>
      </c>
      <c r="AE57">
        <f t="shared" si="3"/>
        <v>0</v>
      </c>
      <c r="AF57">
        <f t="shared" si="24"/>
        <v>0</v>
      </c>
      <c r="AG57">
        <f t="shared" si="24"/>
        <v>-3.4262602196668566E-9</v>
      </c>
      <c r="AH57">
        <f t="shared" si="5"/>
        <v>-3.181642991075578E-5</v>
      </c>
      <c r="AI57">
        <f t="shared" si="25"/>
        <v>-3.1819856170975447E-5</v>
      </c>
      <c r="AJ57">
        <f t="shared" si="7"/>
        <v>-19.493091883870477</v>
      </c>
      <c r="AK57">
        <f t="shared" si="22"/>
        <v>-12.735487044594644</v>
      </c>
      <c r="AL57">
        <f t="shared" si="8"/>
        <v>-32.228610748321294</v>
      </c>
      <c r="AN57">
        <f t="shared" si="26"/>
        <v>0</v>
      </c>
      <c r="AO57">
        <f t="shared" si="26"/>
        <v>0</v>
      </c>
      <c r="AP57">
        <f t="shared" si="26"/>
        <v>-1.9272651201756389E-11</v>
      </c>
      <c r="AQ57">
        <f t="shared" si="26"/>
        <v>-1.789668375552476E-7</v>
      </c>
      <c r="AR57">
        <f t="shared" si="26"/>
        <v>-1.7898611020644937E-7</v>
      </c>
      <c r="AS57">
        <f t="shared" si="26"/>
        <v>-0.10964828607155608</v>
      </c>
      <c r="AT57">
        <f t="shared" si="26"/>
        <v>-7.1636882186031176E-2</v>
      </c>
      <c r="AU57">
        <f t="shared" si="23"/>
        <v>-0.18128534724369746</v>
      </c>
      <c r="AW57">
        <v>54</v>
      </c>
      <c r="AX57">
        <f>IF(Z57&gt;0, (R57*SUMPRODUCT(K57:$K$98, X57:$X$98)-K57*$AZ$3)/Z57, 0)</f>
        <v>-1185275102517.0171</v>
      </c>
    </row>
    <row r="58" spans="5:50" x14ac:dyDescent="0.25">
      <c r="E58">
        <v>2058</v>
      </c>
      <c r="F58" s="5">
        <v>3.5571999999999999E-2</v>
      </c>
      <c r="G58" s="5"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5.0223051327244602E-3</v>
      </c>
      <c r="L58" s="2">
        <v>55</v>
      </c>
      <c r="M58" s="6">
        <v>0.70765376499999999</v>
      </c>
      <c r="Q58" s="4">
        <f t="shared" si="21"/>
        <v>25</v>
      </c>
      <c r="R58">
        <f t="shared" si="0"/>
        <v>100000</v>
      </c>
      <c r="S58">
        <f t="shared" si="1"/>
        <v>-3748168778124.5376</v>
      </c>
      <c r="U58">
        <f t="shared" si="13"/>
        <v>0.70765376499999999</v>
      </c>
      <c r="V58">
        <f t="shared" si="14"/>
        <v>0.01</v>
      </c>
      <c r="W58">
        <f t="shared" si="15"/>
        <v>1.3705040878667426E-10</v>
      </c>
      <c r="X58">
        <f t="shared" si="16"/>
        <v>9.6984237772679124E-11</v>
      </c>
      <c r="Y58">
        <f t="shared" si="17"/>
        <v>1.3705040878667427E-12</v>
      </c>
      <c r="Z58">
        <f t="shared" si="18"/>
        <v>3.8695666926128395E-11</v>
      </c>
      <c r="AB58">
        <f t="shared" si="19"/>
        <v>-162.44243732462442</v>
      </c>
      <c r="AC58">
        <f t="shared" si="2"/>
        <v>-145.03789062122075</v>
      </c>
      <c r="AE58">
        <f t="shared" si="3"/>
        <v>0</v>
      </c>
      <c r="AF58">
        <f t="shared" si="24"/>
        <v>0</v>
      </c>
      <c r="AG58">
        <f t="shared" si="24"/>
        <v>-9.6739167315320991E-10</v>
      </c>
      <c r="AH58">
        <f t="shared" si="5"/>
        <v>-9.6984237772679118E-6</v>
      </c>
      <c r="AI58">
        <f t="shared" si="25"/>
        <v>-9.6993911689410646E-6</v>
      </c>
      <c r="AJ58">
        <f t="shared" si="7"/>
        <v>-17.404546703403668</v>
      </c>
      <c r="AK58">
        <f t="shared" si="22"/>
        <v>-11.37097061272371</v>
      </c>
      <c r="AL58">
        <f t="shared" si="8"/>
        <v>-28.775527015518545</v>
      </c>
      <c r="AN58">
        <f t="shared" si="26"/>
        <v>0</v>
      </c>
      <c r="AO58">
        <f t="shared" si="26"/>
        <v>0</v>
      </c>
      <c r="AP58">
        <f t="shared" si="26"/>
        <v>-4.8585361654322699E-12</v>
      </c>
      <c r="AQ58">
        <f t="shared" si="26"/>
        <v>-4.8708443515909578E-8</v>
      </c>
      <c r="AR58">
        <f t="shared" si="26"/>
        <v>-4.8713302052075008E-8</v>
      </c>
      <c r="AS58">
        <f t="shared" si="26"/>
        <v>-8.7410944241246818E-2</v>
      </c>
      <c r="AT58">
        <f t="shared" si="26"/>
        <v>-5.7108484072341287E-2</v>
      </c>
      <c r="AU58">
        <f t="shared" si="23"/>
        <v>-0.14451947702689016</v>
      </c>
      <c r="AW58">
        <v>55</v>
      </c>
      <c r="AX58">
        <f>IF(Z58&gt;0, (R58*SUMPRODUCT(K58:$K$98, X58:$X$98)-K58*$AZ$3)/Z58, 0)</f>
        <v>-3748168778124.5376</v>
      </c>
    </row>
    <row r="59" spans="5:50" x14ac:dyDescent="0.25">
      <c r="E59">
        <v>2059</v>
      </c>
      <c r="F59" s="5">
        <v>3.5571999999999999E-2</v>
      </c>
      <c r="G59" s="5"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4.4842010113611249E-3</v>
      </c>
      <c r="L59" s="2">
        <v>56</v>
      </c>
      <c r="M59" s="6">
        <v>0.72329488099999995</v>
      </c>
      <c r="Q59" s="4">
        <f t="shared" si="21"/>
        <v>25</v>
      </c>
      <c r="R59">
        <f t="shared" si="0"/>
        <v>100000</v>
      </c>
      <c r="S59">
        <f t="shared" si="1"/>
        <v>-12547862897452.854</v>
      </c>
      <c r="U59">
        <f t="shared" si="13"/>
        <v>0.72329488099999995</v>
      </c>
      <c r="V59">
        <f t="shared" si="14"/>
        <v>0.01</v>
      </c>
      <c r="W59">
        <f t="shared" si="15"/>
        <v>3.8695666926128395E-11</v>
      </c>
      <c r="X59">
        <f t="shared" si="16"/>
        <v>2.798837780454967E-11</v>
      </c>
      <c r="Y59">
        <f t="shared" si="17"/>
        <v>3.8695666926128395E-13</v>
      </c>
      <c r="Z59">
        <f t="shared" si="18"/>
        <v>1.0320332452317441E-11</v>
      </c>
      <c r="AB59">
        <f t="shared" si="19"/>
        <v>-145.03789062122075</v>
      </c>
      <c r="AC59">
        <f t="shared" si="2"/>
        <v>-129.49811666781264</v>
      </c>
      <c r="AE59">
        <f t="shared" si="3"/>
        <v>0</v>
      </c>
      <c r="AF59">
        <f t="shared" si="24"/>
        <v>0</v>
      </c>
      <c r="AG59">
        <f t="shared" si="24"/>
        <v>-2.5800831130793601E-10</v>
      </c>
      <c r="AH59">
        <f t="shared" si="5"/>
        <v>-2.7988377804549668E-6</v>
      </c>
      <c r="AI59">
        <f t="shared" si="25"/>
        <v>-2.7990957887662747E-6</v>
      </c>
      <c r="AJ59">
        <f t="shared" si="7"/>
        <v>-15.539773953408115</v>
      </c>
      <c r="AK59">
        <f t="shared" si="22"/>
        <v>-10.152652343485453</v>
      </c>
      <c r="AL59">
        <f t="shared" si="8"/>
        <v>-25.692429095989358</v>
      </c>
      <c r="AN59">
        <f t="shared" si="26"/>
        <v>0</v>
      </c>
      <c r="AO59">
        <f t="shared" si="26"/>
        <v>0</v>
      </c>
      <c r="AP59">
        <f t="shared" si="26"/>
        <v>-1.1569611305066225E-12</v>
      </c>
      <c r="AQ59">
        <f t="shared" si="26"/>
        <v>-1.2550551205751888E-8</v>
      </c>
      <c r="AR59">
        <f t="shared" si="26"/>
        <v>-1.2551708166882395E-8</v>
      </c>
      <c r="AS59">
        <f t="shared" si="26"/>
        <v>-6.9683470078195933E-2</v>
      </c>
      <c r="AT59">
        <f t="shared" si="26"/>
        <v>-4.5526533906655363E-2</v>
      </c>
      <c r="AU59">
        <f t="shared" si="23"/>
        <v>-0.11521001653655946</v>
      </c>
      <c r="AW59">
        <v>56</v>
      </c>
      <c r="AX59">
        <f>IF(Z59&gt;0, (R59*SUMPRODUCT(K59:$K$98, X59:$X$98)-K59*$AZ$3)/Z59, 0)</f>
        <v>-12547862897452.854</v>
      </c>
    </row>
    <row r="60" spans="5:50" x14ac:dyDescent="0.25">
      <c r="E60">
        <v>2060</v>
      </c>
      <c r="F60" s="5">
        <v>3.5571999999999999E-2</v>
      </c>
      <c r="G60" s="5"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4.0037509030010042E-3</v>
      </c>
      <c r="L60" s="2">
        <v>57</v>
      </c>
      <c r="M60" s="6">
        <v>0.74145409100000004</v>
      </c>
      <c r="Q60" s="4">
        <f t="shared" si="21"/>
        <v>25</v>
      </c>
      <c r="R60">
        <f t="shared" si="0"/>
        <v>100000</v>
      </c>
      <c r="S60">
        <f t="shared" si="1"/>
        <v>-45075974340932.68</v>
      </c>
      <c r="U60">
        <f t="shared" si="13"/>
        <v>0.74145409100000004</v>
      </c>
      <c r="V60">
        <f t="shared" si="14"/>
        <v>0.01</v>
      </c>
      <c r="W60">
        <f t="shared" si="15"/>
        <v>1.0320332452317441E-11</v>
      </c>
      <c r="X60">
        <f t="shared" si="16"/>
        <v>7.6520527172508289E-12</v>
      </c>
      <c r="Y60">
        <f t="shared" si="17"/>
        <v>1.0320332452317441E-13</v>
      </c>
      <c r="Z60">
        <f t="shared" si="18"/>
        <v>2.5650764105434377E-12</v>
      </c>
      <c r="AB60">
        <f t="shared" si="19"/>
        <v>-129.49811666781264</v>
      </c>
      <c r="AC60">
        <f t="shared" si="2"/>
        <v>-115.6233184641877</v>
      </c>
      <c r="AE60">
        <f t="shared" si="3"/>
        <v>0</v>
      </c>
      <c r="AF60">
        <f t="shared" si="24"/>
        <v>0</v>
      </c>
      <c r="AG60">
        <f t="shared" si="24"/>
        <v>-6.4126910263585938E-11</v>
      </c>
      <c r="AH60">
        <f t="shared" si="5"/>
        <v>-7.6520527172508292E-7</v>
      </c>
      <c r="AI60">
        <f t="shared" si="25"/>
        <v>-7.6526939863534645E-7</v>
      </c>
      <c r="AJ60">
        <f t="shared" si="7"/>
        <v>-13.874798203624934</v>
      </c>
      <c r="AK60">
        <f t="shared" si="22"/>
        <v>-9.0648681667468853</v>
      </c>
      <c r="AL60">
        <f t="shared" si="8"/>
        <v>-22.939667135641216</v>
      </c>
      <c r="AN60">
        <f t="shared" si="26"/>
        <v>0</v>
      </c>
      <c r="AO60">
        <f t="shared" si="26"/>
        <v>0</v>
      </c>
      <c r="AP60">
        <f t="shared" si="26"/>
        <v>-2.5674817487449654E-13</v>
      </c>
      <c r="AQ60">
        <f t="shared" si="26"/>
        <v>-3.0636912976504297E-9</v>
      </c>
      <c r="AR60">
        <f t="shared" si="26"/>
        <v>-3.063948045825304E-9</v>
      </c>
      <c r="AS60">
        <f t="shared" si="26"/>
        <v>-5.5551235836720038E-2</v>
      </c>
      <c r="AT60">
        <f t="shared" si="26"/>
        <v>-3.6293474108197901E-2</v>
      </c>
      <c r="AU60">
        <f t="shared" si="23"/>
        <v>-9.1844713008865972E-2</v>
      </c>
      <c r="AW60">
        <v>57</v>
      </c>
      <c r="AX60">
        <f>IF(Z60&gt;0, (R60*SUMPRODUCT(K60:$K$98, X60:$X$98)-K60*$AZ$3)/Z60, 0)</f>
        <v>-45075974340932.68</v>
      </c>
    </row>
    <row r="61" spans="5:50" x14ac:dyDescent="0.25">
      <c r="E61">
        <v>2061</v>
      </c>
      <c r="F61" s="5">
        <v>3.5571999999999999E-2</v>
      </c>
      <c r="G61" s="5"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3.5747775919651821E-3</v>
      </c>
      <c r="L61" s="2">
        <v>58</v>
      </c>
      <c r="M61" s="6">
        <v>0.75951466000000001</v>
      </c>
      <c r="Q61" s="4">
        <f t="shared" si="21"/>
        <v>25</v>
      </c>
      <c r="R61">
        <f t="shared" si="0"/>
        <v>100000</v>
      </c>
      <c r="S61">
        <f t="shared" si="1"/>
        <v>-174615902523678</v>
      </c>
      <c r="U61">
        <f t="shared" si="13"/>
        <v>0.75951466000000001</v>
      </c>
      <c r="V61">
        <f t="shared" si="14"/>
        <v>0.01</v>
      </c>
      <c r="W61">
        <f t="shared" si="15"/>
        <v>2.5650764105434377E-12</v>
      </c>
      <c r="X61">
        <f t="shared" si="16"/>
        <v>1.9482131378279194E-12</v>
      </c>
      <c r="Y61">
        <f t="shared" si="17"/>
        <v>2.5650764105434379E-14</v>
      </c>
      <c r="Z61">
        <f t="shared" si="18"/>
        <v>5.9121250861008391E-13</v>
      </c>
      <c r="AB61">
        <f t="shared" si="19"/>
        <v>-115.6233184641877</v>
      </c>
      <c r="AC61">
        <f t="shared" si="2"/>
        <v>-103.23510577423755</v>
      </c>
      <c r="AE61">
        <f t="shared" si="3"/>
        <v>0</v>
      </c>
      <c r="AF61">
        <f t="shared" si="24"/>
        <v>0</v>
      </c>
      <c r="AG61">
        <f t="shared" si="24"/>
        <v>-1.4780312715252098E-11</v>
      </c>
      <c r="AH61">
        <f t="shared" si="5"/>
        <v>-1.9482131378279195E-7</v>
      </c>
      <c r="AI61">
        <f t="shared" si="25"/>
        <v>-1.9483609409550721E-7</v>
      </c>
      <c r="AJ61">
        <f t="shared" si="7"/>
        <v>-12.388212689950151</v>
      </c>
      <c r="AK61">
        <f t="shared" si="22"/>
        <v>-8.0936322924931403</v>
      </c>
      <c r="AL61">
        <f t="shared" si="8"/>
        <v>-20.481845177279386</v>
      </c>
      <c r="AN61">
        <f t="shared" si="26"/>
        <v>0</v>
      </c>
      <c r="AO61">
        <f t="shared" si="26"/>
        <v>0</v>
      </c>
      <c r="AP61">
        <f t="shared" si="26"/>
        <v>-5.2836330696721254E-14</v>
      </c>
      <c r="AQ61">
        <f t="shared" si="26"/>
        <v>-6.9644286694794217E-10</v>
      </c>
      <c r="AR61">
        <f t="shared" si="26"/>
        <v>-6.9649570327863892E-10</v>
      </c>
      <c r="AS61">
        <f t="shared" si="26"/>
        <v>-4.4285105128532516E-2</v>
      </c>
      <c r="AT61">
        <f t="shared" si="26"/>
        <v>-2.8932935356810265E-2</v>
      </c>
      <c r="AU61">
        <f t="shared" si="23"/>
        <v>-7.3218041181838486E-2</v>
      </c>
      <c r="AW61">
        <v>58</v>
      </c>
      <c r="AX61">
        <f>IF(Z61&gt;0, (R61*SUMPRODUCT(K61:$K$98, X61:$X$98)-K61*$AZ$3)/Z61, 0)</f>
        <v>-174615902523678</v>
      </c>
    </row>
    <row r="62" spans="5:50" x14ac:dyDescent="0.25">
      <c r="E62">
        <v>2062</v>
      </c>
      <c r="F62" s="5">
        <v>3.5571999999999999E-2</v>
      </c>
      <c r="G62" s="5"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3.1917657071117694E-3</v>
      </c>
      <c r="L62" s="2">
        <v>59</v>
      </c>
      <c r="M62" s="6">
        <v>0.77745419500000001</v>
      </c>
      <c r="Q62" s="4">
        <f t="shared" si="21"/>
        <v>25</v>
      </c>
      <c r="R62">
        <f t="shared" si="0"/>
        <v>100000</v>
      </c>
      <c r="S62">
        <f t="shared" si="1"/>
        <v>-733522149852505.38</v>
      </c>
      <c r="U62">
        <f t="shared" si="13"/>
        <v>0.77745419500000001</v>
      </c>
      <c r="V62">
        <f t="shared" si="14"/>
        <v>0.01</v>
      </c>
      <c r="W62">
        <f t="shared" si="15"/>
        <v>5.9121250861008391E-13</v>
      </c>
      <c r="X62">
        <f t="shared" si="16"/>
        <v>4.5964064495538332E-13</v>
      </c>
      <c r="Y62">
        <f t="shared" si="17"/>
        <v>5.912125086100839E-15</v>
      </c>
      <c r="Z62">
        <f t="shared" si="18"/>
        <v>1.2565973856859976E-13</v>
      </c>
      <c r="AB62">
        <f t="shared" si="19"/>
        <v>-103.23510577423755</v>
      </c>
      <c r="AC62">
        <f t="shared" si="2"/>
        <v>-92.174201584743088</v>
      </c>
      <c r="AE62">
        <f t="shared" si="3"/>
        <v>0</v>
      </c>
      <c r="AF62">
        <f t="shared" si="24"/>
        <v>0</v>
      </c>
      <c r="AG62">
        <f t="shared" si="24"/>
        <v>-3.141493464214994E-12</v>
      </c>
      <c r="AH62">
        <f t="shared" si="5"/>
        <v>-4.596406449553833E-8</v>
      </c>
      <c r="AI62">
        <f t="shared" si="25"/>
        <v>-4.5967205989002545E-8</v>
      </c>
      <c r="AJ62">
        <f t="shared" si="7"/>
        <v>-11.060904189494465</v>
      </c>
      <c r="AK62">
        <f t="shared" si="22"/>
        <v>-7.226457404196629</v>
      </c>
      <c r="AL62">
        <f t="shared" si="8"/>
        <v>-18.2873616396583</v>
      </c>
      <c r="AN62">
        <f t="shared" si="26"/>
        <v>0</v>
      </c>
      <c r="AO62">
        <f t="shared" si="26"/>
        <v>0</v>
      </c>
      <c r="AP62">
        <f t="shared" si="26"/>
        <v>-1.0026911108197172E-14</v>
      </c>
      <c r="AQ62">
        <f t="shared" si="26"/>
        <v>-1.4670652481633288E-10</v>
      </c>
      <c r="AR62">
        <f t="shared" si="26"/>
        <v>-1.4671655172744108E-10</v>
      </c>
      <c r="AS62">
        <f t="shared" si="26"/>
        <v>-3.5303814681677335E-2</v>
      </c>
      <c r="AT62">
        <f t="shared" si="26"/>
        <v>-2.3065158926618735E-2</v>
      </c>
      <c r="AU62">
        <f t="shared" si="23"/>
        <v>-5.8368973755012619E-2</v>
      </c>
      <c r="AW62">
        <v>59</v>
      </c>
      <c r="AX62">
        <f>IF(Z62&gt;0, (R62*SUMPRODUCT(K62:$K$98, X62:$X$98)-K62*$AZ$3)/Z62, 0)</f>
        <v>-733522149852505.38</v>
      </c>
    </row>
    <row r="63" spans="5:50" x14ac:dyDescent="0.25">
      <c r="E63">
        <v>2063</v>
      </c>
      <c r="F63" s="5">
        <v>3.5571999999999999E-2</v>
      </c>
      <c r="G63" s="5"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2.8497908099212226E-3</v>
      </c>
      <c r="L63" s="2">
        <v>60</v>
      </c>
      <c r="M63" s="6">
        <v>0.79525030600000002</v>
      </c>
      <c r="Q63" s="4">
        <f t="shared" si="21"/>
        <v>25</v>
      </c>
      <c r="R63">
        <f t="shared" si="0"/>
        <v>100000</v>
      </c>
      <c r="S63">
        <f t="shared" si="1"/>
        <v>-3362934634139913</v>
      </c>
      <c r="U63">
        <f t="shared" si="13"/>
        <v>0.79525030600000002</v>
      </c>
      <c r="V63">
        <f t="shared" si="14"/>
        <v>0.01</v>
      </c>
      <c r="W63">
        <f t="shared" si="15"/>
        <v>1.2565973856859976E-13</v>
      </c>
      <c r="X63">
        <f t="shared" si="16"/>
        <v>9.9930945548558964E-14</v>
      </c>
      <c r="Y63">
        <f t="shared" si="17"/>
        <v>1.2565973856859976E-15</v>
      </c>
      <c r="Z63">
        <f t="shared" si="18"/>
        <v>2.4472195634354796E-14</v>
      </c>
      <c r="AB63">
        <f t="shared" si="19"/>
        <v>-92.174201584743088</v>
      </c>
      <c r="AC63">
        <f t="shared" si="2"/>
        <v>-82.298394272219326</v>
      </c>
      <c r="AE63">
        <f t="shared" si="3"/>
        <v>0</v>
      </c>
      <c r="AF63">
        <f t="shared" si="24"/>
        <v>0</v>
      </c>
      <c r="AG63">
        <f t="shared" si="24"/>
        <v>-6.1180489085886994E-13</v>
      </c>
      <c r="AH63">
        <f t="shared" si="5"/>
        <v>-9.993094554855896E-9</v>
      </c>
      <c r="AI63">
        <f t="shared" si="25"/>
        <v>-9.9937063597467551E-9</v>
      </c>
      <c r="AJ63">
        <f t="shared" si="7"/>
        <v>-9.8758073125237615</v>
      </c>
      <c r="AK63">
        <f t="shared" si="22"/>
        <v>-6.4521941109320169</v>
      </c>
      <c r="AL63">
        <f t="shared" si="8"/>
        <v>-16.328001433449487</v>
      </c>
      <c r="AN63">
        <f t="shared" si="26"/>
        <v>0</v>
      </c>
      <c r="AO63">
        <f t="shared" si="26"/>
        <v>0</v>
      </c>
      <c r="AP63">
        <f t="shared" si="26"/>
        <v>-1.7435159554344641E-15</v>
      </c>
      <c r="AQ63">
        <f t="shared" si="26"/>
        <v>-2.8478229025102143E-11</v>
      </c>
      <c r="AR63">
        <f t="shared" si="26"/>
        <v>-2.8479972541057577E-11</v>
      </c>
      <c r="AS63">
        <f t="shared" si="26"/>
        <v>-2.8143984919783024E-2</v>
      </c>
      <c r="AT63">
        <f t="shared" si="26"/>
        <v>-1.8387403481161895E-2</v>
      </c>
      <c r="AU63">
        <f t="shared" si="23"/>
        <v>-4.6531388429424898E-2</v>
      </c>
      <c r="AW63">
        <v>60</v>
      </c>
      <c r="AX63">
        <f>IF(Z63&gt;0, (R63*SUMPRODUCT(K63:$K$98, X63:$X$98)-K63*$AZ$3)/Z63, 0)</f>
        <v>-3362934634139913</v>
      </c>
    </row>
    <row r="64" spans="5:50" x14ac:dyDescent="0.25">
      <c r="E64">
        <v>2064</v>
      </c>
      <c r="F64" s="5">
        <v>3.5571999999999999E-2</v>
      </c>
      <c r="G64" s="5"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2.5444560802868059E-3</v>
      </c>
      <c r="L64" s="2">
        <v>61</v>
      </c>
      <c r="M64" s="6">
        <v>0.81288120699999999</v>
      </c>
      <c r="Q64" s="4">
        <f t="shared" si="21"/>
        <v>25</v>
      </c>
      <c r="R64">
        <f t="shared" si="0"/>
        <v>100000</v>
      </c>
      <c r="S64">
        <f t="shared" si="1"/>
        <v>-1.6952578313101456E+16</v>
      </c>
      <c r="U64">
        <f t="shared" si="13"/>
        <v>0.81288120699999999</v>
      </c>
      <c r="V64">
        <f t="shared" si="14"/>
        <v>0.01</v>
      </c>
      <c r="W64">
        <f t="shared" si="15"/>
        <v>2.4472195634354796E-14</v>
      </c>
      <c r="X64">
        <f t="shared" si="16"/>
        <v>1.9892987925194456E-14</v>
      </c>
      <c r="Y64">
        <f t="shared" si="17"/>
        <v>2.4472195634354796E-16</v>
      </c>
      <c r="Z64">
        <f t="shared" si="18"/>
        <v>4.3344857528167919E-15</v>
      </c>
      <c r="AB64">
        <f t="shared" si="19"/>
        <v>-82.298394272219326</v>
      </c>
      <c r="AC64">
        <f t="shared" si="2"/>
        <v>-73.480709171649181</v>
      </c>
      <c r="AE64">
        <f t="shared" si="3"/>
        <v>0</v>
      </c>
      <c r="AF64">
        <f t="shared" si="24"/>
        <v>0</v>
      </c>
      <c r="AG64">
        <f t="shared" si="24"/>
        <v>-1.083621438204198E-13</v>
      </c>
      <c r="AH64">
        <f t="shared" si="5"/>
        <v>-1.9892987925194457E-9</v>
      </c>
      <c r="AI64">
        <f t="shared" si="25"/>
        <v>-1.9894071546632663E-9</v>
      </c>
      <c r="AJ64">
        <f t="shared" si="7"/>
        <v>-8.8176851005701451</v>
      </c>
      <c r="AK64">
        <f t="shared" si="22"/>
        <v>-5.7608875990553532</v>
      </c>
      <c r="AL64">
        <f t="shared" si="8"/>
        <v>-14.578572701614906</v>
      </c>
      <c r="AN64">
        <f t="shared" si="26"/>
        <v>0</v>
      </c>
      <c r="AO64">
        <f t="shared" si="26"/>
        <v>0</v>
      </c>
      <c r="AP64">
        <f t="shared" si="26"/>
        <v>-2.7572271571678049E-16</v>
      </c>
      <c r="AQ64">
        <f t="shared" si="26"/>
        <v>-5.0616834081333049E-12</v>
      </c>
      <c r="AR64">
        <f t="shared" si="26"/>
        <v>-5.0619591308490223E-12</v>
      </c>
      <c r="AS64">
        <f t="shared" si="26"/>
        <v>-2.243621246820008E-2</v>
      </c>
      <c r="AT64">
        <f t="shared" si="26"/>
        <v>-1.4658325479265252E-2</v>
      </c>
      <c r="AU64">
        <f t="shared" si="23"/>
        <v>-3.7094537952527297E-2</v>
      </c>
      <c r="AW64">
        <v>61</v>
      </c>
      <c r="AX64">
        <f>IF(Z64&gt;0, (R64*SUMPRODUCT(K64:$K$98, X64:$X$98)-K64*$AZ$3)/Z64, 0)</f>
        <v>-1.6952578313101456E+16</v>
      </c>
    </row>
    <row r="65" spans="5:50" x14ac:dyDescent="0.25">
      <c r="E65">
        <v>2065</v>
      </c>
      <c r="F65" s="5">
        <v>3.5571999999999999E-2</v>
      </c>
      <c r="G65" s="5"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2.2718357859703624E-3</v>
      </c>
      <c r="L65" s="2">
        <v>62</v>
      </c>
      <c r="M65" s="6">
        <v>0.83042254299999996</v>
      </c>
      <c r="Q65" s="4">
        <f t="shared" si="21"/>
        <v>25</v>
      </c>
      <c r="R65">
        <f t="shared" si="0"/>
        <v>100000</v>
      </c>
      <c r="S65">
        <f t="shared" si="1"/>
        <v>-9.4851935362641712E+16</v>
      </c>
      <c r="U65">
        <f t="shared" si="13"/>
        <v>0.83042254299999996</v>
      </c>
      <c r="V65">
        <f t="shared" si="14"/>
        <v>0.01</v>
      </c>
      <c r="W65">
        <f t="shared" si="15"/>
        <v>4.3344857528167919E-15</v>
      </c>
      <c r="X65">
        <f t="shared" si="16"/>
        <v>3.5994546814513894E-15</v>
      </c>
      <c r="Y65">
        <f t="shared" si="17"/>
        <v>4.3344857528167918E-17</v>
      </c>
      <c r="Z65">
        <f t="shared" si="18"/>
        <v>6.916862138372346E-16</v>
      </c>
      <c r="AB65">
        <f t="shared" si="19"/>
        <v>-73.480709171649181</v>
      </c>
      <c r="AC65">
        <f t="shared" si="2"/>
        <v>-65.607776046119753</v>
      </c>
      <c r="AE65">
        <f t="shared" si="3"/>
        <v>0</v>
      </c>
      <c r="AF65">
        <f t="shared" si="24"/>
        <v>0</v>
      </c>
      <c r="AG65">
        <f t="shared" si="24"/>
        <v>-1.7292155345930866E-14</v>
      </c>
      <c r="AH65">
        <f t="shared" si="5"/>
        <v>-3.5994546814513895E-10</v>
      </c>
      <c r="AI65">
        <f t="shared" si="25"/>
        <v>-3.5996276030048489E-10</v>
      </c>
      <c r="AJ65">
        <f t="shared" si="7"/>
        <v>-7.8729331255294284</v>
      </c>
      <c r="AK65">
        <f t="shared" si="22"/>
        <v>-5.1436496420154434</v>
      </c>
      <c r="AL65">
        <f t="shared" si="8"/>
        <v>-13.016582767904834</v>
      </c>
      <c r="AN65">
        <f t="shared" si="26"/>
        <v>0</v>
      </c>
      <c r="AO65">
        <f t="shared" si="26"/>
        <v>0</v>
      </c>
      <c r="AP65">
        <f t="shared" si="26"/>
        <v>-3.9284937331444453E-17</v>
      </c>
      <c r="AQ65">
        <f t="shared" si="26"/>
        <v>-8.177369955299818E-13</v>
      </c>
      <c r="AR65">
        <f t="shared" si="26"/>
        <v>-8.1777628046731331E-13</v>
      </c>
      <c r="AS65">
        <f t="shared" si="26"/>
        <v>-1.7886011215129251E-2</v>
      </c>
      <c r="AT65">
        <f t="shared" si="26"/>
        <v>-1.1685527327224329E-2</v>
      </c>
      <c r="AU65">
        <f t="shared" si="23"/>
        <v>-2.9571538543171356E-2</v>
      </c>
      <c r="AW65">
        <v>62</v>
      </c>
      <c r="AX65">
        <f>IF(Z65&gt;0, (R65*SUMPRODUCT(K65:$K$98, X65:$X$98)-K65*$AZ$3)/Z65, 0)</f>
        <v>-9.4851935362641712E+16</v>
      </c>
    </row>
    <row r="66" spans="5:50" x14ac:dyDescent="0.25">
      <c r="E66">
        <v>2066</v>
      </c>
      <c r="F66" s="5">
        <v>3.5571999999999999E-2</v>
      </c>
      <c r="G66" s="5"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2.0284248089021089E-3</v>
      </c>
      <c r="L66" s="2">
        <v>63</v>
      </c>
      <c r="M66" s="6">
        <v>0.84796327400000004</v>
      </c>
      <c r="Q66" s="4">
        <f t="shared" si="21"/>
        <v>25</v>
      </c>
      <c r="R66">
        <f t="shared" si="0"/>
        <v>100000</v>
      </c>
      <c r="S66">
        <f t="shared" si="1"/>
        <v>-5.9624880400551974E+17</v>
      </c>
      <c r="U66">
        <f t="shared" si="13"/>
        <v>0.84796327400000004</v>
      </c>
      <c r="V66">
        <f t="shared" si="14"/>
        <v>0.01</v>
      </c>
      <c r="W66">
        <f t="shared" si="15"/>
        <v>6.916862138372346E-16</v>
      </c>
      <c r="X66">
        <f t="shared" si="16"/>
        <v>5.8652450646608556E-16</v>
      </c>
      <c r="Y66">
        <f t="shared" si="17"/>
        <v>6.9168621383723463E-18</v>
      </c>
      <c r="Z66">
        <f t="shared" si="18"/>
        <v>9.8244845232776692E-17</v>
      </c>
      <c r="AB66">
        <f t="shared" si="19"/>
        <v>-65.607776046119753</v>
      </c>
      <c r="AC66">
        <f t="shared" si="2"/>
        <v>-58.578371469750493</v>
      </c>
      <c r="AE66">
        <f t="shared" si="3"/>
        <v>0</v>
      </c>
      <c r="AF66">
        <f t="shared" si="24"/>
        <v>0</v>
      </c>
      <c r="AG66">
        <f t="shared" si="24"/>
        <v>-2.4561211308194174E-15</v>
      </c>
      <c r="AH66">
        <f t="shared" si="5"/>
        <v>-5.865245064660855E-11</v>
      </c>
      <c r="AI66">
        <f t="shared" si="25"/>
        <v>-5.8654906767739376E-11</v>
      </c>
      <c r="AJ66">
        <f t="shared" si="7"/>
        <v>-7.0294045763692594</v>
      </c>
      <c r="AK66">
        <f t="shared" si="22"/>
        <v>-4.5925443232283829</v>
      </c>
      <c r="AL66">
        <f t="shared" si="8"/>
        <v>-11.621948899656298</v>
      </c>
      <c r="AN66">
        <f t="shared" si="26"/>
        <v>0</v>
      </c>
      <c r="AO66">
        <f t="shared" si="26"/>
        <v>0</v>
      </c>
      <c r="AP66">
        <f t="shared" si="26"/>
        <v>-4.9820570354228083E-18</v>
      </c>
      <c r="AQ66">
        <f t="shared" si="26"/>
        <v>-1.1897208599448733E-13</v>
      </c>
      <c r="AR66">
        <f t="shared" si="26"/>
        <v>-1.1897706805152275E-13</v>
      </c>
      <c r="AS66">
        <f t="shared" si="26"/>
        <v>-1.4258618634517425E-2</v>
      </c>
      <c r="AT66">
        <f t="shared" si="26"/>
        <v>-9.3156308412189973E-3</v>
      </c>
      <c r="AU66">
        <f t="shared" si="23"/>
        <v>-2.3574249475855402E-2</v>
      </c>
      <c r="AW66">
        <v>63</v>
      </c>
      <c r="AX66">
        <f>IF(Z66&gt;0, (R66*SUMPRODUCT(K66:$K$98, X66:$X$98)-K66*$AZ$3)/Z66, 0)</f>
        <v>-5.9624880400551974E+17</v>
      </c>
    </row>
    <row r="67" spans="5:50" x14ac:dyDescent="0.25">
      <c r="E67">
        <v>2067</v>
      </c>
      <c r="F67" s="5">
        <v>3.5571999999999999E-2</v>
      </c>
      <c r="G67" s="5"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1.8110935793768828E-3</v>
      </c>
      <c r="L67" s="2">
        <v>64</v>
      </c>
      <c r="M67" s="6">
        <v>0.86550461000000001</v>
      </c>
      <c r="Q67" s="4">
        <f t="shared" si="21"/>
        <v>25</v>
      </c>
      <c r="R67">
        <f t="shared" ref="R67:R69" si="27">$C$6</f>
        <v>100000</v>
      </c>
      <c r="S67">
        <f t="shared" ref="S67:S69" si="28">AX67</f>
        <v>-4.2761824640764436E+18</v>
      </c>
      <c r="U67">
        <f t="shared" si="13"/>
        <v>0.86550461000000001</v>
      </c>
      <c r="V67">
        <f t="shared" si="14"/>
        <v>0.01</v>
      </c>
      <c r="W67">
        <f t="shared" si="15"/>
        <v>9.8244845232776692E-17</v>
      </c>
      <c r="X67">
        <f t="shared" si="16"/>
        <v>8.5031366457704745E-17</v>
      </c>
      <c r="Y67">
        <f t="shared" si="17"/>
        <v>9.8244845232776701E-19</v>
      </c>
      <c r="Z67">
        <f t="shared" si="18"/>
        <v>1.2231030322744178E-17</v>
      </c>
      <c r="AB67">
        <f t="shared" si="19"/>
        <v>-58.578371469750493</v>
      </c>
      <c r="AC67">
        <f t="shared" ref="AC67:AC69" si="29">S67*Z67</f>
        <v>-52.302117383705898</v>
      </c>
      <c r="AE67">
        <f t="shared" ref="AE67:AE69" si="30">$Z67*O67</f>
        <v>0</v>
      </c>
      <c r="AF67">
        <f t="shared" si="24"/>
        <v>0</v>
      </c>
      <c r="AG67">
        <f t="shared" si="24"/>
        <v>-3.0577575806860447E-16</v>
      </c>
      <c r="AH67">
        <f t="shared" ref="AH67:AH69" si="31">-X67*R67</f>
        <v>-8.5031366457704746E-12</v>
      </c>
      <c r="AI67">
        <f t="shared" ref="AI67:AI69" si="32">SUM(AE67:AH67)</f>
        <v>-8.5034424215285432E-12</v>
      </c>
      <c r="AJ67">
        <f t="shared" ref="AJ67:AJ69" si="33">AB67-AC67</f>
        <v>-6.2762540860445952</v>
      </c>
      <c r="AK67">
        <f t="shared" si="22"/>
        <v>-4.1004860028825352</v>
      </c>
      <c r="AL67">
        <f t="shared" ref="AL67:AL69" si="34">SUM(AI67:AK67)</f>
        <v>-10.376740088935634</v>
      </c>
      <c r="AN67">
        <f t="shared" si="26"/>
        <v>0</v>
      </c>
      <c r="AO67">
        <f t="shared" si="26"/>
        <v>0</v>
      </c>
      <c r="AP67">
        <f t="shared" si="26"/>
        <v>-5.5378851216714863E-19</v>
      </c>
      <c r="AQ67">
        <f t="shared" si="26"/>
        <v>-1.5399976183719189E-14</v>
      </c>
      <c r="AR67">
        <f t="shared" si="26"/>
        <v>-1.5400529972231356E-14</v>
      </c>
      <c r="AS67">
        <f t="shared" si="26"/>
        <v>-1.1366883477773293E-2</v>
      </c>
      <c r="AT67">
        <f t="shared" si="26"/>
        <v>-7.4263638721453378E-3</v>
      </c>
      <c r="AU67">
        <f t="shared" si="23"/>
        <v>-1.8793247349934029E-2</v>
      </c>
      <c r="AW67">
        <v>64</v>
      </c>
      <c r="AX67">
        <f>IF(Z67&gt;0, (R67*SUMPRODUCT(K67:$K$98, X67:$X$98)-K67*$AZ$3)/Z67, 0)</f>
        <v>-4.2761824640764436E+18</v>
      </c>
    </row>
    <row r="68" spans="5:50" x14ac:dyDescent="0.25">
      <c r="E68">
        <v>2068</v>
      </c>
      <c r="F68" s="5">
        <v>3.5571999999999999E-2</v>
      </c>
      <c r="G68" s="5">
        <v>7.0000000000000007E-2</v>
      </c>
      <c r="H68" s="5">
        <f t="shared" ref="H68:H69" si="35">G68+$C$9</f>
        <v>0.12000000000000001</v>
      </c>
      <c r="I68" s="5">
        <f t="shared" ref="I68:I69" si="36">1+H68</f>
        <v>1.1200000000000001</v>
      </c>
      <c r="J68">
        <f t="shared" ref="J68:J69" si="37">1/I68</f>
        <v>0.89285714285714279</v>
      </c>
      <c r="K68">
        <f t="shared" si="20"/>
        <v>1.6170478387293595E-3</v>
      </c>
      <c r="L68" s="2">
        <v>65</v>
      </c>
      <c r="M68" s="6">
        <v>0.88304594599999997</v>
      </c>
      <c r="Q68" s="4">
        <f t="shared" si="21"/>
        <v>25</v>
      </c>
      <c r="R68">
        <f t="shared" si="27"/>
        <v>100000</v>
      </c>
      <c r="S68">
        <f t="shared" si="28"/>
        <v>-3.5697759125718675E+19</v>
      </c>
      <c r="U68">
        <f t="shared" ref="U68:U69" si="38">M68</f>
        <v>0.88304594599999997</v>
      </c>
      <c r="V68">
        <f t="shared" ref="V68:V69" si="39">$C$10</f>
        <v>0.01</v>
      </c>
      <c r="W68">
        <f t="shared" ref="W68:W69" si="40">Z67</f>
        <v>1.2231030322744178E-17</v>
      </c>
      <c r="X68">
        <f t="shared" ref="X68:X69" si="41">U68*W68</f>
        <v>1.0800561741902317E-17</v>
      </c>
      <c r="Y68">
        <f t="shared" ref="Y68:Y69" si="42">V68*W68</f>
        <v>1.2231030322744178E-19</v>
      </c>
      <c r="Z68">
        <f t="shared" ref="Z68:Z69" si="43">MAX(0, W68-X68-Y68)</f>
        <v>1.3081582776144193E-18</v>
      </c>
      <c r="AB68">
        <f t="shared" ref="AB68:AB69" si="44">AC67</f>
        <v>-52.302117383705898</v>
      </c>
      <c r="AC68">
        <f t="shared" si="29"/>
        <v>-46.698319092594559</v>
      </c>
      <c r="AE68">
        <f t="shared" si="30"/>
        <v>0</v>
      </c>
      <c r="AF68">
        <f t="shared" si="24"/>
        <v>0</v>
      </c>
      <c r="AG68">
        <f t="shared" si="24"/>
        <v>-3.2703956940360481E-17</v>
      </c>
      <c r="AH68">
        <f t="shared" si="31"/>
        <v>-1.0800561741902317E-12</v>
      </c>
      <c r="AI68">
        <f t="shared" si="32"/>
        <v>-1.0800888781471721E-12</v>
      </c>
      <c r="AJ68">
        <f t="shared" si="33"/>
        <v>-5.6037982911113389</v>
      </c>
      <c r="AK68">
        <f t="shared" si="22"/>
        <v>-3.6611482168594134</v>
      </c>
      <c r="AL68">
        <f t="shared" si="34"/>
        <v>-9.2649465079718318</v>
      </c>
      <c r="AN68">
        <f t="shared" si="26"/>
        <v>0</v>
      </c>
      <c r="AO68">
        <f t="shared" si="26"/>
        <v>0</v>
      </c>
      <c r="AP68">
        <f t="shared" si="26"/>
        <v>-5.2883862888307952E-20</v>
      </c>
      <c r="AQ68">
        <f t="shared" si="26"/>
        <v>-1.7465025021806149E-15</v>
      </c>
      <c r="AR68">
        <f t="shared" si="26"/>
        <v>-1.7465553860435032E-15</v>
      </c>
      <c r="AS68">
        <f t="shared" si="26"/>
        <v>-9.0616099153168692E-3</v>
      </c>
      <c r="AT68">
        <f t="shared" si="26"/>
        <v>-5.9202518113403626E-3</v>
      </c>
      <c r="AU68">
        <f t="shared" si="23"/>
        <v>-1.4981861726658977E-2</v>
      </c>
      <c r="AW68">
        <v>65</v>
      </c>
      <c r="AX68">
        <f>IF(Z68&gt;0, (R68*SUMPRODUCT(K68:$K$98, X68:$X$98)-K68*$AZ$3)/Z68, 0)</f>
        <v>-3.5697759125718675E+19</v>
      </c>
    </row>
    <row r="69" spans="5:50" x14ac:dyDescent="0.25">
      <c r="E69">
        <v>2069</v>
      </c>
      <c r="F69" s="5">
        <v>3.5571999999999999E-2</v>
      </c>
      <c r="G69" s="5">
        <v>7.0000000000000007E-2</v>
      </c>
      <c r="H69" s="5">
        <f t="shared" si="35"/>
        <v>0.12000000000000001</v>
      </c>
      <c r="I69" s="5">
        <f t="shared" si="36"/>
        <v>1.1200000000000001</v>
      </c>
      <c r="J69">
        <f t="shared" si="37"/>
        <v>0.89285714285714279</v>
      </c>
      <c r="K69">
        <f t="shared" ref="K69" si="45">K68*J69</f>
        <v>1.4437927131512138E-3</v>
      </c>
      <c r="L69" s="2">
        <v>66</v>
      </c>
      <c r="M69" s="6">
        <v>1</v>
      </c>
      <c r="Q69" s="4">
        <f t="shared" ref="Q69" si="46">$C$8</f>
        <v>25</v>
      </c>
      <c r="R69">
        <f t="shared" si="27"/>
        <v>100000</v>
      </c>
      <c r="S69">
        <f t="shared" si="28"/>
        <v>0</v>
      </c>
      <c r="U69">
        <f t="shared" si="38"/>
        <v>1</v>
      </c>
      <c r="V69">
        <f t="shared" si="39"/>
        <v>0.01</v>
      </c>
      <c r="W69">
        <f t="shared" si="40"/>
        <v>1.3081582776144193E-18</v>
      </c>
      <c r="X69">
        <f t="shared" si="41"/>
        <v>1.3081582776144193E-18</v>
      </c>
      <c r="Y69">
        <f t="shared" si="42"/>
        <v>1.3081582776144193E-20</v>
      </c>
      <c r="Z69">
        <f t="shared" si="43"/>
        <v>0</v>
      </c>
      <c r="AB69">
        <f t="shared" si="44"/>
        <v>-46.698319092594559</v>
      </c>
      <c r="AC69">
        <f t="shared" si="29"/>
        <v>0</v>
      </c>
      <c r="AE69">
        <f t="shared" si="30"/>
        <v>0</v>
      </c>
      <c r="AF69">
        <f t="shared" si="24"/>
        <v>0</v>
      </c>
      <c r="AG69">
        <f t="shared" si="24"/>
        <v>0</v>
      </c>
      <c r="AH69">
        <f t="shared" si="31"/>
        <v>-1.3081582776144194E-13</v>
      </c>
      <c r="AI69">
        <f t="shared" si="32"/>
        <v>-1.3081582776144194E-13</v>
      </c>
      <c r="AJ69">
        <f t="shared" si="33"/>
        <v>-46.698319092594559</v>
      </c>
      <c r="AK69">
        <f t="shared" si="22"/>
        <v>-3.2688823364816195</v>
      </c>
      <c r="AL69">
        <f t="shared" si="34"/>
        <v>-49.967201429076304</v>
      </c>
      <c r="AN69">
        <f t="shared" si="26"/>
        <v>0</v>
      </c>
      <c r="AO69">
        <f t="shared" si="26"/>
        <v>0</v>
      </c>
      <c r="AP69">
        <f t="shared" si="26"/>
        <v>0</v>
      </c>
      <c r="AQ69">
        <f t="shared" si="26"/>
        <v>-1.8887093888681412E-16</v>
      </c>
      <c r="AR69">
        <f t="shared" si="26"/>
        <v>-1.8887093888681412E-16</v>
      </c>
      <c r="AS69">
        <f t="shared" si="26"/>
        <v>-6.7422692822298222E-2</v>
      </c>
      <c r="AT69">
        <f t="shared" si="26"/>
        <v>-4.7195884975608764E-3</v>
      </c>
      <c r="AU69">
        <f t="shared" si="23"/>
        <v>-7.214228131985928E-2</v>
      </c>
      <c r="AW69">
        <v>66</v>
      </c>
      <c r="AX69">
        <f>IF(Z69&gt;0, (R69*SUMPRODUCT(K69:$K$98, X69:$X$98)-K69*$AZ$3)/Z69, 0)</f>
        <v>0</v>
      </c>
    </row>
    <row r="70" spans="5:50" x14ac:dyDescent="0.25">
      <c r="F70" s="5"/>
      <c r="G70" s="5"/>
      <c r="H70" s="5"/>
      <c r="I70" s="5"/>
      <c r="M70" s="6"/>
      <c r="Q70" s="4"/>
      <c r="AX70">
        <f>IF(Z70&gt;0, (R70*SUMPRODUCT(K70:$K$98, X70:$X$98)-K70*$AZ$3)/Z70, 0)</f>
        <v>0</v>
      </c>
    </row>
    <row r="71" spans="5:50" x14ac:dyDescent="0.25">
      <c r="F71" s="5"/>
      <c r="G71" s="5"/>
      <c r="H71" s="5"/>
      <c r="I71" s="5"/>
      <c r="M71" s="6"/>
      <c r="Q71" s="4"/>
      <c r="AN71" s="8">
        <f t="shared" ref="AN71:AU71" si="47">SUM(AN3:AN69)</f>
        <v>43713.377438085081</v>
      </c>
      <c r="AO71" s="8">
        <f t="shared" si="47"/>
        <v>-4371.3377438085081</v>
      </c>
      <c r="AP71" s="8">
        <f t="shared" si="47"/>
        <v>-381.02265911640683</v>
      </c>
      <c r="AQ71" s="8">
        <f t="shared" si="47"/>
        <v>-28878.74927020655</v>
      </c>
      <c r="AR71" s="8">
        <f t="shared" si="47"/>
        <v>10082.267764953616</v>
      </c>
      <c r="AS71" s="8">
        <f t="shared" si="47"/>
        <v>-1536.0326072870257</v>
      </c>
      <c r="AT71" s="8">
        <f t="shared" si="47"/>
        <v>214.51846995682257</v>
      </c>
      <c r="AU71" s="8">
        <f t="shared" si="47"/>
        <v>8760.753627623415</v>
      </c>
      <c r="AX71">
        <f>IF(Z71&gt;0, (R71*SUMPRODUCT(K71:$K$98, X71:$X$98)-K71*$AZ$3)/Z71, 0)</f>
        <v>0</v>
      </c>
    </row>
    <row r="72" spans="5:50" x14ac:dyDescent="0.25">
      <c r="F72" s="5"/>
      <c r="G72" s="5"/>
      <c r="H72" s="5"/>
      <c r="I72" s="5"/>
      <c r="M72" s="6"/>
      <c r="Q72" s="4"/>
      <c r="AX72">
        <f>IF(Z72&gt;0, (R72*SUMPRODUCT(K72:$K$98, X72:$X$98)-K72*$AZ$3)/Z72, 0)</f>
        <v>0</v>
      </c>
    </row>
    <row r="73" spans="5:50" x14ac:dyDescent="0.25">
      <c r="F73" s="5"/>
      <c r="G73" s="5"/>
      <c r="H73" s="5"/>
      <c r="I73" s="5"/>
      <c r="M73" s="6"/>
      <c r="Q73" s="4"/>
      <c r="AX73">
        <f>IF(Z73&gt;0, (R73*SUMPRODUCT(K73:$K$98, X73:$X$98)-K73*$AZ$3)/Z73, 0)</f>
        <v>0</v>
      </c>
    </row>
    <row r="74" spans="5:50" x14ac:dyDescent="0.25">
      <c r="F74" s="5"/>
      <c r="G74" s="5"/>
      <c r="H74" s="5"/>
      <c r="I74" s="5"/>
      <c r="M74" s="6"/>
      <c r="Q74" s="4"/>
      <c r="AX74">
        <f>IF(Z74&gt;0, (R74*SUMPRODUCT(K74:$K$98, X74:$X$98)-K74*$AZ$3)/Z74, 0)</f>
        <v>0</v>
      </c>
    </row>
    <row r="75" spans="5:50" x14ac:dyDescent="0.25">
      <c r="F75" s="5"/>
      <c r="G75" s="5"/>
      <c r="H75" s="5"/>
      <c r="I75" s="5"/>
      <c r="M75" s="6"/>
      <c r="Q75" s="4"/>
      <c r="AX75">
        <f>IF(Z75&gt;0, (R75*SUMPRODUCT(K75:$K$98, X75:$X$98)-K75*$AZ$3)/Z75, 0)</f>
        <v>0</v>
      </c>
    </row>
    <row r="76" spans="5:50" x14ac:dyDescent="0.25">
      <c r="F76" s="5"/>
      <c r="G76" s="5"/>
      <c r="H76" s="5"/>
      <c r="I76" s="5"/>
      <c r="M76" s="6"/>
      <c r="Q76" s="4"/>
      <c r="AX76">
        <f>IF(Z76&gt;0, (R76*SUMPRODUCT(K76:$K$98, X76:$X$98)-K76*$AZ$3)/Z76, 0)</f>
        <v>0</v>
      </c>
    </row>
    <row r="77" spans="5:50" x14ac:dyDescent="0.25">
      <c r="F77" s="5"/>
      <c r="G77" s="5"/>
      <c r="H77" s="5"/>
      <c r="I77" s="5"/>
      <c r="M77" s="6"/>
      <c r="Q77" s="4"/>
      <c r="AX77">
        <f>IF(Z77&gt;0, (R77*SUMPRODUCT(K77:$K$98, X77:$X$98)-K77*$AZ$3)/Z77, 0)</f>
        <v>0</v>
      </c>
    </row>
    <row r="78" spans="5:50" x14ac:dyDescent="0.25">
      <c r="F78" s="5"/>
      <c r="G78" s="5"/>
      <c r="H78" s="5"/>
      <c r="I78" s="5"/>
      <c r="M78" s="6"/>
      <c r="Q78" s="4"/>
      <c r="AX78">
        <f>IF(Z78&gt;0, (R78*SUMPRODUCT(K78:$K$98, X78:$X$98)-K78*$AZ$3)/Z78, 0)</f>
        <v>0</v>
      </c>
    </row>
    <row r="79" spans="5:50" x14ac:dyDescent="0.25">
      <c r="F79" s="5"/>
      <c r="G79" s="5"/>
      <c r="H79" s="5"/>
      <c r="I79" s="5"/>
      <c r="M79" s="6"/>
      <c r="Q79" s="4"/>
      <c r="AX79">
        <f>IF(Z79&gt;0, (R79*SUMPRODUCT(K79:$K$98, X79:$X$98)-K79*$AZ$3)/Z79, 0)</f>
        <v>0</v>
      </c>
    </row>
    <row r="80" spans="5:50" x14ac:dyDescent="0.25">
      <c r="F80" s="5"/>
      <c r="G80" s="5"/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/>
      <c r="G81" s="5"/>
      <c r="H81" s="5"/>
      <c r="I81" s="5"/>
      <c r="M81" s="6"/>
      <c r="Q81" s="4"/>
      <c r="AX81">
        <f>IF(Z81&gt;0, (R81*SUMPRODUCT(K81:$K$98, X81:$X$98)-K81*$AZ$3)/Z81, 0)</f>
        <v>0</v>
      </c>
    </row>
    <row r="82" spans="2:50" x14ac:dyDescent="0.25">
      <c r="F82" s="5"/>
      <c r="G82" s="5"/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/>
      <c r="G83" s="5"/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/>
      <c r="G84" s="5"/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/>
      <c r="G85" s="5"/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/>
      <c r="G86" s="5"/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/>
      <c r="G87" s="5"/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/>
      <c r="G88" s="5"/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/>
      <c r="G89" s="5"/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/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/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/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/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/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/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/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/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/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71:AU71">
    <cfRule type="cellIs" dxfId="64" priority="1" operator="lessThan">
      <formula>0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495875-2D2B-4F9B-A539-586E47D1241C}">
  <dimension ref="A1:AZ100"/>
  <sheetViews>
    <sheetView workbookViewId="0">
      <selection activeCell="M33" sqref="M33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</cols>
  <sheetData>
    <row r="1" spans="1:52" x14ac:dyDescent="0.25">
      <c r="A1" t="s">
        <v>0</v>
      </c>
      <c r="Q1" t="s">
        <v>1</v>
      </c>
      <c r="W1" t="s">
        <v>2</v>
      </c>
      <c r="AB1" t="s">
        <v>46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v>12365.23074979082</v>
      </c>
      <c r="K3">
        <v>1</v>
      </c>
      <c r="L3" s="2">
        <v>0</v>
      </c>
      <c r="O3">
        <f>$C$3</f>
        <v>12365.23074979082</v>
      </c>
      <c r="P3">
        <f>O3*C5</f>
        <v>1236.5230749790821</v>
      </c>
      <c r="Q3" s="4">
        <f>B8</f>
        <v>200</v>
      </c>
      <c r="R3">
        <f t="shared" ref="R3:R66" si="0">$C$6</f>
        <v>250000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12365.23074979082</v>
      </c>
      <c r="AF3">
        <f t="shared" ref="AF3:AG34" si="4">-$Z3*P3</f>
        <v>-1236.5230749790821</v>
      </c>
      <c r="AG3">
        <f t="shared" si="4"/>
        <v>-200</v>
      </c>
      <c r="AH3">
        <f t="shared" ref="AH3:AH66" si="5">-X3*R3</f>
        <v>0</v>
      </c>
      <c r="AI3">
        <f t="shared" ref="AI3:AI34" si="6">SUM(AE3:AH3)</f>
        <v>10928.707674811738</v>
      </c>
      <c r="AJ3">
        <f t="shared" ref="AJ3:AJ66" si="7">AB3-AC3</f>
        <v>0</v>
      </c>
      <c r="AL3">
        <f t="shared" ref="AL3:AL66" si="8">SUM(AI3:AK3)</f>
        <v>10928.707674811738</v>
      </c>
      <c r="AN3">
        <f t="shared" ref="AN3:AU34" si="9">AE3*$K3</f>
        <v>12365.23074979082</v>
      </c>
      <c r="AO3">
        <f t="shared" si="9"/>
        <v>-1236.5230749790821</v>
      </c>
      <c r="AP3">
        <f t="shared" si="9"/>
        <v>-200</v>
      </c>
      <c r="AQ3">
        <f t="shared" si="9"/>
        <v>0</v>
      </c>
      <c r="AR3">
        <f t="shared" si="9"/>
        <v>10928.707674811738</v>
      </c>
      <c r="AS3">
        <f t="shared" si="9"/>
        <v>0</v>
      </c>
      <c r="AT3">
        <f t="shared" si="9"/>
        <v>0</v>
      </c>
      <c r="AU3">
        <f t="shared" si="9"/>
        <v>10928.707674811738</v>
      </c>
      <c r="AW3">
        <v>0</v>
      </c>
      <c r="AX3">
        <f>IF(Z3&gt;0, (R3*SUMPRODUCT(K3:$K$98, X3:$X$98)-K3*$AZ$3)/Z3, 0)</f>
        <v>0</v>
      </c>
      <c r="AZ3">
        <f>C6*SUMPRODUCT(X4:X98, K4:K98)/1</f>
        <v>8723.3418145998348</v>
      </c>
    </row>
    <row r="4" spans="1:52" x14ac:dyDescent="0.25">
      <c r="A4" t="s">
        <v>14</v>
      </c>
      <c r="C4" t="s">
        <v>37</v>
      </c>
      <c r="E4">
        <v>2004</v>
      </c>
      <c r="F4" s="5">
        <f t="array" ref="F4:F98">EconomicRates!C44:C138</f>
        <v>1.5900000000000001E-2</v>
      </c>
      <c r="G4" s="5">
        <f t="array" ref="G4:G98">EconomicRates!D44:D138</f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98">Mortalities!B2:B96</f>
        <v>1.784809E-3</v>
      </c>
      <c r="R4">
        <f t="shared" si="0"/>
        <v>250000</v>
      </c>
      <c r="S4">
        <f t="shared" si="1"/>
        <v>592.1148920306897</v>
      </c>
      <c r="U4">
        <f t="shared" ref="U4:U67" si="13">M4</f>
        <v>1.784809E-3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1.784809E-3</v>
      </c>
      <c r="Y4">
        <f t="shared" ref="Y4:Y67" si="17">V4*W4</f>
        <v>0.01</v>
      </c>
      <c r="Z4">
        <f t="shared" ref="Z4:Z67" si="18">MAX(0, W4-X4-Y4)</f>
        <v>0.98821519099999999</v>
      </c>
      <c r="AB4">
        <f t="shared" ref="AB4:AB67" si="19">AC3</f>
        <v>0</v>
      </c>
      <c r="AC4">
        <f t="shared" si="2"/>
        <v>585.13693112205237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-446.20224999999999</v>
      </c>
      <c r="AI4">
        <f t="shared" si="6"/>
        <v>-446.20224999999999</v>
      </c>
      <c r="AJ4">
        <f t="shared" si="7"/>
        <v>-585.13693112205237</v>
      </c>
      <c r="AK4">
        <f>G4*SUM(AB4, AE4:AF4)</f>
        <v>0</v>
      </c>
      <c r="AL4">
        <f t="shared" si="8"/>
        <v>-1031.3391811220524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-416.27227353297883</v>
      </c>
      <c r="AR4">
        <f t="shared" si="9"/>
        <v>-416.27227353297883</v>
      </c>
      <c r="AS4">
        <f t="shared" si="9"/>
        <v>-545.88761183137638</v>
      </c>
      <c r="AT4">
        <f t="shared" si="9"/>
        <v>0</v>
      </c>
      <c r="AU4">
        <f t="shared" si="9"/>
        <v>-962.1598853643552</v>
      </c>
      <c r="AW4">
        <v>1</v>
      </c>
      <c r="AX4">
        <f>IF(Z4&gt;0, (R4*SUMPRODUCT(K4:$K$98, X4:$X$98)-K4*$AZ$3)/Z4, 0)</f>
        <v>592.1148920306897</v>
      </c>
    </row>
    <row r="5" spans="1:52" x14ac:dyDescent="0.25">
      <c r="C5" s="2">
        <f>'S.26.04.A'!C5</f>
        <v>0.1</v>
      </c>
      <c r="E5">
        <v>2005</v>
      </c>
      <c r="F5" s="5">
        <v>3.6400000000000002E-2</v>
      </c>
      <c r="G5" s="5"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1.7924099999999999E-3</v>
      </c>
      <c r="Q5" s="4">
        <f t="shared" ref="Q5:Q68" si="21">$C$8</f>
        <v>25</v>
      </c>
      <c r="R5">
        <f t="shared" si="0"/>
        <v>250000</v>
      </c>
      <c r="S5">
        <f t="shared" si="1"/>
        <v>868.01475944567937</v>
      </c>
      <c r="U5">
        <f t="shared" si="13"/>
        <v>1.7924099999999999E-3</v>
      </c>
      <c r="V5">
        <f t="shared" si="14"/>
        <v>0.01</v>
      </c>
      <c r="W5">
        <f t="shared" si="15"/>
        <v>0.98821519099999999</v>
      </c>
      <c r="X5">
        <f t="shared" si="16"/>
        <v>1.7712867905003099E-3</v>
      </c>
      <c r="Y5">
        <f t="shared" si="17"/>
        <v>9.8821519099999994E-3</v>
      </c>
      <c r="Z5">
        <f t="shared" si="18"/>
        <v>0.97656175229949971</v>
      </c>
      <c r="AB5">
        <f t="shared" si="19"/>
        <v>585.13693112205237</v>
      </c>
      <c r="AC5">
        <f t="shared" si="2"/>
        <v>847.67001450610132</v>
      </c>
      <c r="AE5">
        <f t="shared" si="3"/>
        <v>0</v>
      </c>
      <c r="AF5">
        <f t="shared" si="4"/>
        <v>0</v>
      </c>
      <c r="AG5">
        <f t="shared" si="4"/>
        <v>-24.414043807487491</v>
      </c>
      <c r="AH5">
        <f t="shared" si="5"/>
        <v>-442.82169762507749</v>
      </c>
      <c r="AI5">
        <f t="shared" si="6"/>
        <v>-467.23574143256496</v>
      </c>
      <c r="AJ5">
        <f t="shared" si="7"/>
        <v>-262.53308338404895</v>
      </c>
      <c r="AK5">
        <f>G5*SUM(AB5, AE5:AF5)</f>
        <v>23.990614176004147</v>
      </c>
      <c r="AL5">
        <f t="shared" si="8"/>
        <v>-705.77821064060981</v>
      </c>
      <c r="AN5">
        <f t="shared" si="9"/>
        <v>0</v>
      </c>
      <c r="AO5">
        <f t="shared" si="9"/>
        <v>0</v>
      </c>
      <c r="AP5">
        <f t="shared" si="9"/>
        <v>-20.876644603586456</v>
      </c>
      <c r="AQ5">
        <f t="shared" si="9"/>
        <v>-378.66038403848324</v>
      </c>
      <c r="AR5">
        <f t="shared" si="9"/>
        <v>-399.53702864206969</v>
      </c>
      <c r="AS5">
        <f t="shared" si="9"/>
        <v>-224.49414450594293</v>
      </c>
      <c r="AT5">
        <f t="shared" si="9"/>
        <v>20.514566530785</v>
      </c>
      <c r="AU5">
        <f t="shared" si="9"/>
        <v>-603.51660661722758</v>
      </c>
      <c r="AW5">
        <v>2</v>
      </c>
      <c r="AX5">
        <f>IF(Z5&gt;0, (R5*SUMPRODUCT(K5:$K$98, X5:$X$98)-K5*$AZ$3)/Z5, 0)</f>
        <v>868.01475944567937</v>
      </c>
    </row>
    <row r="6" spans="1:52" x14ac:dyDescent="0.25">
      <c r="A6" t="s">
        <v>16</v>
      </c>
      <c r="C6" s="2">
        <v>250000</v>
      </c>
      <c r="E6">
        <v>2006</v>
      </c>
      <c r="F6" s="5">
        <v>5.8799999999999998E-2</v>
      </c>
      <c r="G6" s="5"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1.8014369999999999E-3</v>
      </c>
      <c r="Q6" s="4">
        <f t="shared" si="21"/>
        <v>25</v>
      </c>
      <c r="R6">
        <f t="shared" si="0"/>
        <v>250000</v>
      </c>
      <c r="S6">
        <f t="shared" si="1"/>
        <v>1242.5802220460021</v>
      </c>
      <c r="U6">
        <f t="shared" si="13"/>
        <v>1.8014369999999999E-3</v>
      </c>
      <c r="V6">
        <f t="shared" si="14"/>
        <v>0.01</v>
      </c>
      <c r="W6">
        <f t="shared" si="15"/>
        <v>0.97656175229949971</v>
      </c>
      <c r="X6">
        <f t="shared" si="16"/>
        <v>1.7592144733771537E-3</v>
      </c>
      <c r="Y6">
        <f t="shared" si="17"/>
        <v>9.765617522994997E-3</v>
      </c>
      <c r="Z6">
        <f t="shared" si="18"/>
        <v>0.9650369203031276</v>
      </c>
      <c r="AB6">
        <f t="shared" si="19"/>
        <v>847.67001450610132</v>
      </c>
      <c r="AC6">
        <f t="shared" si="2"/>
        <v>1199.1357907128504</v>
      </c>
      <c r="AE6">
        <f t="shared" si="3"/>
        <v>0</v>
      </c>
      <c r="AF6">
        <f t="shared" si="4"/>
        <v>0</v>
      </c>
      <c r="AG6">
        <f t="shared" si="4"/>
        <v>-24.125923007578191</v>
      </c>
      <c r="AH6">
        <f t="shared" si="5"/>
        <v>-439.80361834428845</v>
      </c>
      <c r="AI6">
        <f t="shared" si="6"/>
        <v>-463.92954135186665</v>
      </c>
      <c r="AJ6">
        <f t="shared" si="7"/>
        <v>-351.46577620674907</v>
      </c>
      <c r="AK6">
        <f>G6*SUM(AB6, AE6:AF6)</f>
        <v>49.588695848606932</v>
      </c>
      <c r="AL6">
        <f t="shared" si="8"/>
        <v>-765.80662171000881</v>
      </c>
      <c r="AN6">
        <f t="shared" si="9"/>
        <v>0</v>
      </c>
      <c r="AO6">
        <f t="shared" si="9"/>
        <v>0</v>
      </c>
      <c r="AP6">
        <f t="shared" si="9"/>
        <v>-18.61097897837243</v>
      </c>
      <c r="AQ6">
        <f t="shared" si="9"/>
        <v>-339.26892218990503</v>
      </c>
      <c r="AR6">
        <f t="shared" si="9"/>
        <v>-357.87990116827746</v>
      </c>
      <c r="AS6">
        <f t="shared" si="9"/>
        <v>-271.12422478288295</v>
      </c>
      <c r="AT6">
        <f t="shared" si="9"/>
        <v>38.253217326169768</v>
      </c>
      <c r="AU6">
        <f t="shared" si="9"/>
        <v>-590.75090862499064</v>
      </c>
      <c r="AW6">
        <v>3</v>
      </c>
      <c r="AX6">
        <f>IF(Z6&gt;0, (R6*SUMPRODUCT(K6:$K$98, X6:$X$98)-K6*$AZ$3)/Z6, 0)</f>
        <v>1242.5802220460021</v>
      </c>
    </row>
    <row r="7" spans="1:52" x14ac:dyDescent="0.25">
      <c r="A7" t="s">
        <v>15</v>
      </c>
      <c r="B7" t="s">
        <v>37</v>
      </c>
      <c r="C7" t="s">
        <v>47</v>
      </c>
      <c r="E7">
        <v>2007</v>
      </c>
      <c r="F7" s="5">
        <v>5.4699999999999999E-2</v>
      </c>
      <c r="G7" s="5"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1.8114139999999999E-3</v>
      </c>
      <c r="Q7" s="4">
        <f t="shared" si="21"/>
        <v>25</v>
      </c>
      <c r="R7">
        <f t="shared" si="0"/>
        <v>250000</v>
      </c>
      <c r="S7">
        <f t="shared" si="1"/>
        <v>1537.9094867785468</v>
      </c>
      <c r="U7">
        <f t="shared" si="13"/>
        <v>1.8114139999999999E-3</v>
      </c>
      <c r="V7">
        <f t="shared" si="14"/>
        <v>0.01</v>
      </c>
      <c r="W7">
        <f t="shared" si="15"/>
        <v>0.9650369203031276</v>
      </c>
      <c r="X7">
        <f t="shared" si="16"/>
        <v>1.7480813879539696E-3</v>
      </c>
      <c r="Y7">
        <f t="shared" si="17"/>
        <v>9.6503692030312765E-3</v>
      </c>
      <c r="Z7">
        <f t="shared" si="18"/>
        <v>0.95363846971214228</v>
      </c>
      <c r="AB7">
        <f t="shared" si="19"/>
        <v>1199.1357907128504</v>
      </c>
      <c r="AC7">
        <f t="shared" si="2"/>
        <v>1466.6096495272795</v>
      </c>
      <c r="AE7">
        <f t="shared" si="3"/>
        <v>0</v>
      </c>
      <c r="AF7">
        <f t="shared" si="4"/>
        <v>0</v>
      </c>
      <c r="AG7">
        <f t="shared" si="4"/>
        <v>-23.840961742803557</v>
      </c>
      <c r="AH7">
        <f t="shared" si="5"/>
        <v>-437.02034698849241</v>
      </c>
      <c r="AI7">
        <f t="shared" si="6"/>
        <v>-460.86130873129594</v>
      </c>
      <c r="AJ7">
        <f t="shared" si="7"/>
        <v>-267.47385881442915</v>
      </c>
      <c r="AK7">
        <f>G7*SUM(AB7, AE7:AF7)</f>
        <v>58.87756732400095</v>
      </c>
      <c r="AL7">
        <f t="shared" si="8"/>
        <v>-669.45760022172408</v>
      </c>
      <c r="AN7">
        <f t="shared" si="9"/>
        <v>0</v>
      </c>
      <c r="AO7">
        <f t="shared" si="9"/>
        <v>0</v>
      </c>
      <c r="AP7">
        <f t="shared" si="9"/>
        <v>-16.732924211367099</v>
      </c>
      <c r="AQ7">
        <f t="shared" si="9"/>
        <v>-306.72539236766011</v>
      </c>
      <c r="AR7">
        <f t="shared" si="9"/>
        <v>-323.45831657902721</v>
      </c>
      <c r="AS7">
        <f t="shared" si="9"/>
        <v>-187.72815695720502</v>
      </c>
      <c r="AT7">
        <f t="shared" si="9"/>
        <v>41.323579241913535</v>
      </c>
      <c r="AU7">
        <f t="shared" si="9"/>
        <v>-469.86289429431861</v>
      </c>
      <c r="AW7">
        <v>4</v>
      </c>
      <c r="AX7">
        <f>IF(Z7&gt;0, (R7*SUMPRODUCT(K7:$K$98, X7:$X$98)-K7*$AZ$3)/Z7, 0)</f>
        <v>1537.9094867785468</v>
      </c>
    </row>
    <row r="8" spans="1:52" x14ac:dyDescent="0.25">
      <c r="B8" s="2">
        <f>'S.26.04.A'!B8</f>
        <v>200</v>
      </c>
      <c r="C8" s="2">
        <f>'S.26.04.A'!C8</f>
        <v>25</v>
      </c>
      <c r="E8">
        <v>2008</v>
      </c>
      <c r="F8" s="5">
        <v>2.2499999999999999E-2</v>
      </c>
      <c r="G8" s="5"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1.8237660000000001E-3</v>
      </c>
      <c r="Q8" s="4">
        <f t="shared" si="21"/>
        <v>25</v>
      </c>
      <c r="R8">
        <f t="shared" si="0"/>
        <v>250000</v>
      </c>
      <c r="S8">
        <f t="shared" si="1"/>
        <v>1663.231016803004</v>
      </c>
      <c r="U8">
        <f t="shared" si="13"/>
        <v>1.8237660000000001E-3</v>
      </c>
      <c r="V8">
        <f t="shared" si="14"/>
        <v>0.01</v>
      </c>
      <c r="W8">
        <f t="shared" si="15"/>
        <v>0.95363846971214228</v>
      </c>
      <c r="X8">
        <f t="shared" si="16"/>
        <v>1.739213417353035E-3</v>
      </c>
      <c r="Y8">
        <f t="shared" si="17"/>
        <v>9.5363846971214233E-3</v>
      </c>
      <c r="Z8">
        <f t="shared" si="18"/>
        <v>0.94236287159766785</v>
      </c>
      <c r="AB8">
        <f t="shared" si="19"/>
        <v>1466.6096495272795</v>
      </c>
      <c r="AC8">
        <f t="shared" si="2"/>
        <v>1567.3671571247878</v>
      </c>
      <c r="AE8">
        <f t="shared" si="3"/>
        <v>0</v>
      </c>
      <c r="AF8">
        <f t="shared" si="4"/>
        <v>0</v>
      </c>
      <c r="AG8">
        <f t="shared" si="4"/>
        <v>-23.559071789941697</v>
      </c>
      <c r="AH8">
        <f t="shared" si="5"/>
        <v>-434.80335433825877</v>
      </c>
      <c r="AI8">
        <f t="shared" si="6"/>
        <v>-458.36242612820047</v>
      </c>
      <c r="AJ8">
        <f t="shared" si="7"/>
        <v>-100.75750759750827</v>
      </c>
      <c r="AK8">
        <f>G8*SUM(AB8, AE8:AF8)</f>
        <v>31.238785534931054</v>
      </c>
      <c r="AL8">
        <f t="shared" si="8"/>
        <v>-527.88114819077771</v>
      </c>
      <c r="AN8">
        <f t="shared" si="9"/>
        <v>0</v>
      </c>
      <c r="AO8">
        <f t="shared" si="9"/>
        <v>0</v>
      </c>
      <c r="AP8">
        <f t="shared" si="9"/>
        <v>-15.434591646594008</v>
      </c>
      <c r="AQ8">
        <f t="shared" si="9"/>
        <v>-284.85894014065281</v>
      </c>
      <c r="AR8">
        <f t="shared" si="9"/>
        <v>-300.29353178724676</v>
      </c>
      <c r="AS8">
        <f t="shared" si="9"/>
        <v>-66.010706999080028</v>
      </c>
      <c r="AT8">
        <f t="shared" si="9"/>
        <v>20.465912348594351</v>
      </c>
      <c r="AU8">
        <f t="shared" si="9"/>
        <v>-345.83832643773246</v>
      </c>
      <c r="AW8">
        <v>5</v>
      </c>
      <c r="AX8">
        <f>IF(Z8&gt;0, (R8*SUMPRODUCT(K8:$K$98, X8:$X$98)-K8*$AZ$3)/Z8, 0)</f>
        <v>1663.231016803004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1.843244E-3</v>
      </c>
      <c r="Q9" s="4">
        <f t="shared" si="21"/>
        <v>25</v>
      </c>
      <c r="R9">
        <f t="shared" si="0"/>
        <v>250000</v>
      </c>
      <c r="S9">
        <f t="shared" si="1"/>
        <v>1702.1720054332309</v>
      </c>
      <c r="U9">
        <f t="shared" si="13"/>
        <v>1.843244E-3</v>
      </c>
      <c r="V9">
        <f t="shared" si="14"/>
        <v>0.01</v>
      </c>
      <c r="W9">
        <f t="shared" si="15"/>
        <v>0.94236287159766785</v>
      </c>
      <c r="X9">
        <f t="shared" si="16"/>
        <v>1.7370047088951716E-3</v>
      </c>
      <c r="Y9">
        <f t="shared" si="17"/>
        <v>9.4236287159766789E-3</v>
      </c>
      <c r="Z9">
        <f t="shared" si="18"/>
        <v>0.93120223817279602</v>
      </c>
      <c r="AB9">
        <f t="shared" si="19"/>
        <v>1567.3671571247878</v>
      </c>
      <c r="AC9">
        <f t="shared" si="2"/>
        <v>1585.0663812145012</v>
      </c>
      <c r="AE9">
        <f t="shared" si="3"/>
        <v>0</v>
      </c>
      <c r="AF9">
        <f t="shared" si="4"/>
        <v>0</v>
      </c>
      <c r="AG9">
        <f t="shared" si="4"/>
        <v>-23.280055954319899</v>
      </c>
      <c r="AH9">
        <f t="shared" si="5"/>
        <v>-434.25117722379292</v>
      </c>
      <c r="AI9">
        <f t="shared" si="6"/>
        <v>-457.53123317811281</v>
      </c>
      <c r="AJ9">
        <f t="shared" si="7"/>
        <v>-17.699224089713425</v>
      </c>
      <c r="AK9">
        <f t="shared" ref="AK9:AK72" si="22">G9*SUM(AB9:AB9, AE9:AF9)</f>
        <v>9.2474662270362487</v>
      </c>
      <c r="AL9">
        <f t="shared" si="8"/>
        <v>-465.98299104079001</v>
      </c>
      <c r="AN9">
        <f t="shared" si="9"/>
        <v>0</v>
      </c>
      <c r="AO9">
        <f t="shared" si="9"/>
        <v>0</v>
      </c>
      <c r="AP9">
        <f t="shared" si="9"/>
        <v>-14.44435648421539</v>
      </c>
      <c r="AQ9">
        <f t="shared" si="9"/>
        <v>-269.43572729457827</v>
      </c>
      <c r="AR9">
        <f t="shared" si="9"/>
        <v>-283.88008377879368</v>
      </c>
      <c r="AS9">
        <f t="shared" si="9"/>
        <v>-10.981670437024601</v>
      </c>
      <c r="AT9">
        <f t="shared" si="9"/>
        <v>5.7376880459888948</v>
      </c>
      <c r="AU9">
        <f t="shared" si="9"/>
        <v>-289.1240661698294</v>
      </c>
      <c r="AW9">
        <v>6</v>
      </c>
      <c r="AX9">
        <f>IF(Z9&gt;0, (R9*SUMPRODUCT(K9:$K$98, X9:$X$98)-K9*$AZ$3)/Z9, 0)</f>
        <v>1702.1720054332309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1.8660479999999999E-3</v>
      </c>
      <c r="Q10" s="4">
        <f t="shared" si="21"/>
        <v>25</v>
      </c>
      <c r="R10">
        <f t="shared" si="0"/>
        <v>250000</v>
      </c>
      <c r="S10">
        <f t="shared" si="1"/>
        <v>1731.6889937526219</v>
      </c>
      <c r="U10">
        <f t="shared" si="13"/>
        <v>1.8660479999999999E-3</v>
      </c>
      <c r="V10">
        <f t="shared" si="14"/>
        <v>0.01</v>
      </c>
      <c r="W10">
        <f t="shared" si="15"/>
        <v>0.93120223817279602</v>
      </c>
      <c r="X10">
        <f t="shared" si="16"/>
        <v>1.7376680741378696E-3</v>
      </c>
      <c r="Y10">
        <f t="shared" si="17"/>
        <v>9.3120223817279597E-3</v>
      </c>
      <c r="Z10">
        <f t="shared" si="18"/>
        <v>0.92015254771693011</v>
      </c>
      <c r="AB10">
        <f t="shared" si="19"/>
        <v>1585.0663812145012</v>
      </c>
      <c r="AC10">
        <f t="shared" si="2"/>
        <v>1593.4180394548421</v>
      </c>
      <c r="AE10">
        <f t="shared" si="3"/>
        <v>0</v>
      </c>
      <c r="AF10">
        <f t="shared" si="4"/>
        <v>0</v>
      </c>
      <c r="AG10">
        <f t="shared" si="4"/>
        <v>-23.003813692923252</v>
      </c>
      <c r="AH10">
        <f t="shared" si="5"/>
        <v>-434.41701853446739</v>
      </c>
      <c r="AI10">
        <f t="shared" si="6"/>
        <v>-457.42083222739063</v>
      </c>
      <c r="AJ10">
        <f t="shared" si="7"/>
        <v>-8.3516582403408393</v>
      </c>
      <c r="AK10">
        <f t="shared" si="22"/>
        <v>6.4987721629794555</v>
      </c>
      <c r="AL10">
        <f t="shared" si="8"/>
        <v>-459.27371830475204</v>
      </c>
      <c r="AN10">
        <f t="shared" si="9"/>
        <v>0</v>
      </c>
      <c r="AO10">
        <f t="shared" si="9"/>
        <v>0</v>
      </c>
      <c r="AP10">
        <f t="shared" si="9"/>
        <v>-13.540422215012407</v>
      </c>
      <c r="AQ10">
        <f t="shared" si="9"/>
        <v>-255.70498556737655</v>
      </c>
      <c r="AR10">
        <f t="shared" si="9"/>
        <v>-269.24540778238895</v>
      </c>
      <c r="AS10">
        <f t="shared" si="9"/>
        <v>-4.915923084722742</v>
      </c>
      <c r="AT10">
        <f t="shared" si="9"/>
        <v>3.8252839351147165</v>
      </c>
      <c r="AU10">
        <f t="shared" si="9"/>
        <v>-270.33604693199698</v>
      </c>
      <c r="AW10">
        <v>7</v>
      </c>
      <c r="AX10">
        <f>IF(Z10&gt;0, (R10*SUMPRODUCT(K10:$K$98, X10:$X$98)-K10*$AZ$3)/Z10, 0)</f>
        <v>1731.6889937526219</v>
      </c>
    </row>
    <row r="11" spans="1:52" x14ac:dyDescent="0.25">
      <c r="A11" t="s">
        <v>33</v>
      </c>
      <c r="C11" s="12">
        <f>AU100</f>
        <v>1074.2809342301189</v>
      </c>
      <c r="E11">
        <v>2011</v>
      </c>
      <c r="F11" s="5">
        <v>1.5E-3</v>
      </c>
      <c r="G11" s="5"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1.8888519999999999E-3</v>
      </c>
      <c r="Q11" s="4">
        <f t="shared" si="21"/>
        <v>25</v>
      </c>
      <c r="R11">
        <f t="shared" si="0"/>
        <v>250000</v>
      </c>
      <c r="S11">
        <f t="shared" si="1"/>
        <v>1752.4769100796602</v>
      </c>
      <c r="U11">
        <f t="shared" si="13"/>
        <v>1.8888519999999999E-3</v>
      </c>
      <c r="V11">
        <f t="shared" si="14"/>
        <v>0.01</v>
      </c>
      <c r="W11">
        <f t="shared" si="15"/>
        <v>0.92015254771693011</v>
      </c>
      <c r="X11">
        <f t="shared" si="16"/>
        <v>1.7380319800602189E-3</v>
      </c>
      <c r="Y11">
        <f t="shared" si="17"/>
        <v>9.2015254771693009E-3</v>
      </c>
      <c r="Z11">
        <f t="shared" si="18"/>
        <v>0.90921299025970059</v>
      </c>
      <c r="AB11">
        <f t="shared" si="19"/>
        <v>1593.4180394548421</v>
      </c>
      <c r="AC11">
        <f t="shared" si="2"/>
        <v>1593.3747717746082</v>
      </c>
      <c r="AE11">
        <f t="shared" si="3"/>
        <v>0</v>
      </c>
      <c r="AF11">
        <f t="shared" si="4"/>
        <v>0</v>
      </c>
      <c r="AG11">
        <f t="shared" si="4"/>
        <v>-22.730324756492514</v>
      </c>
      <c r="AH11">
        <f t="shared" si="5"/>
        <v>-434.50799501505469</v>
      </c>
      <c r="AI11">
        <f t="shared" si="6"/>
        <v>-457.2383197715472</v>
      </c>
      <c r="AJ11">
        <f t="shared" si="7"/>
        <v>4.3267680233839201E-2</v>
      </c>
      <c r="AK11">
        <f t="shared" si="22"/>
        <v>3.8242032946916207</v>
      </c>
      <c r="AL11">
        <f t="shared" si="8"/>
        <v>-453.37084879662171</v>
      </c>
      <c r="AN11">
        <f t="shared" si="9"/>
        <v>0</v>
      </c>
      <c r="AO11">
        <f t="shared" si="9"/>
        <v>0</v>
      </c>
      <c r="AP11">
        <f t="shared" si="9"/>
        <v>-12.713266951045814</v>
      </c>
      <c r="AQ11">
        <f t="shared" si="9"/>
        <v>-243.02407432222174</v>
      </c>
      <c r="AR11">
        <f t="shared" si="9"/>
        <v>-255.73734127326756</v>
      </c>
      <c r="AS11">
        <f t="shared" si="9"/>
        <v>2.4199987244272317E-2</v>
      </c>
      <c r="AT11">
        <f t="shared" si="9"/>
        <v>2.1389099311745023</v>
      </c>
      <c r="AU11">
        <f t="shared" si="9"/>
        <v>-253.57423135484876</v>
      </c>
      <c r="AW11">
        <v>8</v>
      </c>
      <c r="AX11">
        <f>IF(Z11&gt;0, (R11*SUMPRODUCT(K11:$K$98, X11:$X$98)-K11*$AZ$3)/Z11, 0)</f>
        <v>1752.4769100796602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1.917357E-3</v>
      </c>
      <c r="Q12" s="4">
        <f t="shared" si="21"/>
        <v>25</v>
      </c>
      <c r="R12">
        <f t="shared" si="0"/>
        <v>250000</v>
      </c>
      <c r="S12">
        <f t="shared" si="1"/>
        <v>1773.0208886589394</v>
      </c>
      <c r="U12">
        <f t="shared" si="13"/>
        <v>1.917357E-3</v>
      </c>
      <c r="V12">
        <f t="shared" si="14"/>
        <v>0.01</v>
      </c>
      <c r="W12">
        <f t="shared" si="15"/>
        <v>0.90921299025970059</v>
      </c>
      <c r="X12">
        <f t="shared" si="16"/>
        <v>1.7432858913653687E-3</v>
      </c>
      <c r="Y12">
        <f t="shared" si="17"/>
        <v>9.0921299025970067E-3</v>
      </c>
      <c r="Z12">
        <f t="shared" si="18"/>
        <v>0.89837757446573818</v>
      </c>
      <c r="AB12">
        <f t="shared" si="19"/>
        <v>1593.3747717746082</v>
      </c>
      <c r="AC12">
        <f t="shared" si="2"/>
        <v>1592.8422054305056</v>
      </c>
      <c r="AE12">
        <f t="shared" si="3"/>
        <v>0</v>
      </c>
      <c r="AF12">
        <f t="shared" si="4"/>
        <v>0</v>
      </c>
      <c r="AG12">
        <f t="shared" si="4"/>
        <v>-22.459439361643454</v>
      </c>
      <c r="AH12">
        <f t="shared" si="5"/>
        <v>-435.8214728413422</v>
      </c>
      <c r="AI12">
        <f t="shared" si="6"/>
        <v>-458.28091220298563</v>
      </c>
      <c r="AJ12">
        <f t="shared" si="7"/>
        <v>0.53256634410263359</v>
      </c>
      <c r="AK12">
        <f t="shared" si="22"/>
        <v>3.664761975081599</v>
      </c>
      <c r="AL12">
        <f t="shared" si="8"/>
        <v>-454.0835838838014</v>
      </c>
      <c r="AN12">
        <f t="shared" si="9"/>
        <v>0</v>
      </c>
      <c r="AO12">
        <f t="shared" si="9"/>
        <v>0</v>
      </c>
      <c r="AP12">
        <f t="shared" si="9"/>
        <v>-11.937430780342011</v>
      </c>
      <c r="AQ12">
        <f t="shared" si="9"/>
        <v>-231.64374590379498</v>
      </c>
      <c r="AR12">
        <f t="shared" si="9"/>
        <v>-243.58117668413698</v>
      </c>
      <c r="AS12">
        <f t="shared" si="9"/>
        <v>0.28306467344516067</v>
      </c>
      <c r="AT12">
        <f t="shared" si="9"/>
        <v>1.9478599487518482</v>
      </c>
      <c r="AU12">
        <f t="shared" si="9"/>
        <v>-241.35025206193998</v>
      </c>
      <c r="AW12">
        <v>9</v>
      </c>
      <c r="AX12">
        <f>IF(Z12&gt;0, (R12*SUMPRODUCT(K12:$K$98, X12:$X$98)-K12*$AZ$3)/Z12, 0)</f>
        <v>1773.0208886589394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1.947287E-3</v>
      </c>
      <c r="Q13" s="4">
        <f t="shared" si="21"/>
        <v>25</v>
      </c>
      <c r="R13">
        <f t="shared" si="0"/>
        <v>250000</v>
      </c>
      <c r="S13">
        <f t="shared" si="1"/>
        <v>1791.6876239308513</v>
      </c>
      <c r="U13">
        <f t="shared" si="13"/>
        <v>1.947287E-3</v>
      </c>
      <c r="V13">
        <f t="shared" si="14"/>
        <v>0.01</v>
      </c>
      <c r="W13">
        <f t="shared" si="15"/>
        <v>0.89837757446573818</v>
      </c>
      <c r="X13">
        <f t="shared" si="16"/>
        <v>1.7493989718486639E-3</v>
      </c>
      <c r="Y13">
        <f t="shared" si="17"/>
        <v>8.983775744657382E-3</v>
      </c>
      <c r="Z13">
        <f t="shared" si="18"/>
        <v>0.88764439974923215</v>
      </c>
      <c r="AB13">
        <f t="shared" si="19"/>
        <v>1592.8422054305056</v>
      </c>
      <c r="AC13">
        <f t="shared" si="2"/>
        <v>1590.3814854822285</v>
      </c>
      <c r="AE13">
        <f t="shared" si="3"/>
        <v>0</v>
      </c>
      <c r="AF13">
        <f t="shared" si="4"/>
        <v>0</v>
      </c>
      <c r="AG13">
        <f t="shared" si="4"/>
        <v>-22.191109993730805</v>
      </c>
      <c r="AH13">
        <f t="shared" si="5"/>
        <v>-437.34974296216598</v>
      </c>
      <c r="AI13">
        <f t="shared" si="6"/>
        <v>-459.54085295589675</v>
      </c>
      <c r="AJ13">
        <f t="shared" si="7"/>
        <v>2.4607199482770739</v>
      </c>
      <c r="AK13">
        <f t="shared" si="22"/>
        <v>3.1856844108610112</v>
      </c>
      <c r="AL13">
        <f t="shared" si="8"/>
        <v>-453.89444859675865</v>
      </c>
      <c r="AN13">
        <f t="shared" si="9"/>
        <v>0</v>
      </c>
      <c r="AO13">
        <f t="shared" si="9"/>
        <v>0</v>
      </c>
      <c r="AP13">
        <f t="shared" si="9"/>
        <v>-11.211797403770561</v>
      </c>
      <c r="AQ13">
        <f t="shared" si="9"/>
        <v>-220.96581532281226</v>
      </c>
      <c r="AR13">
        <f t="shared" si="9"/>
        <v>-232.17761272658282</v>
      </c>
      <c r="AS13">
        <f t="shared" si="9"/>
        <v>1.2432498210000988</v>
      </c>
      <c r="AT13">
        <f t="shared" si="9"/>
        <v>1.6095295916704613</v>
      </c>
      <c r="AU13">
        <f t="shared" si="9"/>
        <v>-229.32483331391225</v>
      </c>
      <c r="AW13">
        <v>10</v>
      </c>
      <c r="AX13">
        <f>IF(Z13&gt;0, (R13*SUMPRODUCT(K13:$K$98, X13:$X$98)-K13*$AZ$3)/Z13, 0)</f>
        <v>1791.6876239308513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10"/>
        <v>5.1800000000000006E-2</v>
      </c>
      <c r="I14" s="5">
        <f t="shared" si="11"/>
        <v>1.0518000000000001</v>
      </c>
      <c r="J14">
        <f t="shared" si="12"/>
        <v>0.95075109336375729</v>
      </c>
      <c r="K14">
        <f t="shared" si="20"/>
        <v>0.48035581109819386</v>
      </c>
      <c r="L14" s="2">
        <v>11</v>
      </c>
      <c r="M14" s="6">
        <v>1.9819680000000002E-3</v>
      </c>
      <c r="Q14" s="4">
        <f t="shared" si="21"/>
        <v>25</v>
      </c>
      <c r="R14">
        <f t="shared" si="0"/>
        <v>250000</v>
      </c>
      <c r="S14">
        <f t="shared" si="1"/>
        <v>1808.9600137397515</v>
      </c>
      <c r="U14">
        <f t="shared" si="13"/>
        <v>1.9819680000000002E-3</v>
      </c>
      <c r="V14">
        <f t="shared" si="14"/>
        <v>0.01</v>
      </c>
      <c r="W14">
        <f t="shared" si="15"/>
        <v>0.88764439974923215</v>
      </c>
      <c r="X14">
        <f t="shared" si="16"/>
        <v>1.7592827956821864E-3</v>
      </c>
      <c r="Y14">
        <f t="shared" si="17"/>
        <v>8.8764439974923209E-3</v>
      </c>
      <c r="Z14">
        <f t="shared" si="18"/>
        <v>0.87700867295605767</v>
      </c>
      <c r="AB14">
        <f t="shared" si="19"/>
        <v>1590.3814854822285</v>
      </c>
      <c r="AC14">
        <f t="shared" si="2"/>
        <v>1586.4736210804713</v>
      </c>
      <c r="AE14">
        <f t="shared" si="3"/>
        <v>0</v>
      </c>
      <c r="AF14">
        <f t="shared" si="4"/>
        <v>0</v>
      </c>
      <c r="AG14">
        <f t="shared" si="4"/>
        <v>-21.92521682390144</v>
      </c>
      <c r="AH14">
        <f t="shared" si="5"/>
        <v>-439.82069892054659</v>
      </c>
      <c r="AI14">
        <f t="shared" si="6"/>
        <v>-461.74591574444804</v>
      </c>
      <c r="AJ14">
        <f t="shared" si="7"/>
        <v>3.9078644017572515</v>
      </c>
      <c r="AK14">
        <f t="shared" si="22"/>
        <v>2.8626866738680112</v>
      </c>
      <c r="AL14">
        <f t="shared" si="8"/>
        <v>-454.97536466882281</v>
      </c>
      <c r="AN14">
        <f t="shared" si="9"/>
        <v>0</v>
      </c>
      <c r="AO14">
        <f t="shared" si="9"/>
        <v>0</v>
      </c>
      <c r="AP14">
        <f t="shared" si="9"/>
        <v>-10.531905310948943</v>
      </c>
      <c r="AQ14">
        <f t="shared" si="9"/>
        <v>-211.27042856775367</v>
      </c>
      <c r="AR14">
        <f t="shared" si="9"/>
        <v>-221.80233387870263</v>
      </c>
      <c r="AS14">
        <f t="shared" si="9"/>
        <v>1.8771653743678627</v>
      </c>
      <c r="AT14">
        <f t="shared" si="9"/>
        <v>1.3751081791458593</v>
      </c>
      <c r="AU14">
        <f t="shared" si="9"/>
        <v>-218.55006032518892</v>
      </c>
      <c r="AW14">
        <v>11</v>
      </c>
      <c r="AX14">
        <f>IF(Z14&gt;0, (R14*SUMPRODUCT(K14:$K$98, X14:$X$98)-K14*$AZ$3)/Z14, 0)</f>
        <v>1808.9600137397515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10"/>
        <v>5.4100000000000002E-2</v>
      </c>
      <c r="I15" s="5">
        <f t="shared" si="11"/>
        <v>1.0541</v>
      </c>
      <c r="J15">
        <f t="shared" si="12"/>
        <v>0.94867659614837296</v>
      </c>
      <c r="K15">
        <f t="shared" si="20"/>
        <v>0.45570231581272541</v>
      </c>
      <c r="L15" s="2">
        <v>12</v>
      </c>
      <c r="M15" s="6">
        <v>2.0299509999999999E-3</v>
      </c>
      <c r="Q15" s="4">
        <f t="shared" si="21"/>
        <v>25</v>
      </c>
      <c r="R15">
        <f t="shared" si="0"/>
        <v>250000</v>
      </c>
      <c r="S15">
        <f t="shared" si="1"/>
        <v>1835.3613277029579</v>
      </c>
      <c r="U15">
        <f t="shared" si="13"/>
        <v>2.0299509999999999E-3</v>
      </c>
      <c r="V15">
        <f t="shared" si="14"/>
        <v>0.01</v>
      </c>
      <c r="W15">
        <f t="shared" si="15"/>
        <v>0.87700867295605767</v>
      </c>
      <c r="X15">
        <f t="shared" si="16"/>
        <v>1.7802846326758221E-3</v>
      </c>
      <c r="Y15">
        <f t="shared" si="17"/>
        <v>8.7700867295605767E-3</v>
      </c>
      <c r="Z15">
        <f t="shared" si="18"/>
        <v>0.8664583015938212</v>
      </c>
      <c r="AB15">
        <f t="shared" si="19"/>
        <v>1586.4736210804713</v>
      </c>
      <c r="AC15">
        <f t="shared" si="2"/>
        <v>1590.2640588124855</v>
      </c>
      <c r="AE15">
        <f t="shared" si="3"/>
        <v>0</v>
      </c>
      <c r="AF15">
        <f t="shared" si="4"/>
        <v>0</v>
      </c>
      <c r="AG15">
        <f t="shared" si="4"/>
        <v>-21.661457539845529</v>
      </c>
      <c r="AH15">
        <f t="shared" si="5"/>
        <v>-445.07115816895555</v>
      </c>
      <c r="AI15">
        <f t="shared" si="6"/>
        <v>-466.73261570880106</v>
      </c>
      <c r="AJ15">
        <f t="shared" si="7"/>
        <v>-3.7904377320141975</v>
      </c>
      <c r="AK15">
        <f t="shared" si="22"/>
        <v>6.5045418464299329</v>
      </c>
      <c r="AL15">
        <f t="shared" si="8"/>
        <v>-464.0185115943853</v>
      </c>
      <c r="AN15">
        <f t="shared" si="9"/>
        <v>0</v>
      </c>
      <c r="AO15">
        <f t="shared" si="9"/>
        <v>0</v>
      </c>
      <c r="AP15">
        <f t="shared" si="9"/>
        <v>-9.8711763647866295</v>
      </c>
      <c r="AQ15">
        <f t="shared" si="9"/>
        <v>-202.81995747904483</v>
      </c>
      <c r="AR15">
        <f t="shared" si="9"/>
        <v>-212.69113384383147</v>
      </c>
      <c r="AS15">
        <f t="shared" si="9"/>
        <v>-1.7273112524228045</v>
      </c>
      <c r="AT15">
        <f t="shared" si="9"/>
        <v>2.9641347827189013</v>
      </c>
      <c r="AU15">
        <f t="shared" si="9"/>
        <v>-211.45431031353536</v>
      </c>
      <c r="AW15">
        <v>12</v>
      </c>
      <c r="AX15">
        <f>IF(Z15&gt;0, (R15*SUMPRODUCT(K15:$K$98, X15:$X$98)-K15*$AZ$3)/Z15, 0)</f>
        <v>1835.3613277029579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10"/>
        <v>5.7100000000000005E-2</v>
      </c>
      <c r="I16" s="5">
        <f t="shared" si="11"/>
        <v>1.0570999999999999</v>
      </c>
      <c r="J16">
        <f t="shared" si="12"/>
        <v>0.94598429666067552</v>
      </c>
      <c r="K16">
        <f t="shared" si="20"/>
        <v>0.43108723471074206</v>
      </c>
      <c r="L16" s="2">
        <v>13</v>
      </c>
      <c r="M16" s="6">
        <v>2.0855349999999999E-3</v>
      </c>
      <c r="Q16" s="4">
        <f t="shared" si="21"/>
        <v>25</v>
      </c>
      <c r="R16">
        <f t="shared" si="0"/>
        <v>250000</v>
      </c>
      <c r="S16">
        <f t="shared" si="1"/>
        <v>1871.7228752512813</v>
      </c>
      <c r="U16">
        <f t="shared" si="13"/>
        <v>2.0855349999999999E-3</v>
      </c>
      <c r="V16">
        <f t="shared" si="14"/>
        <v>0.01</v>
      </c>
      <c r="W16">
        <f t="shared" si="15"/>
        <v>0.8664583015938212</v>
      </c>
      <c r="X16">
        <f t="shared" si="16"/>
        <v>1.8070291140144699E-3</v>
      </c>
      <c r="Y16">
        <f t="shared" si="17"/>
        <v>8.6645830159382126E-3</v>
      </c>
      <c r="Z16">
        <f t="shared" si="18"/>
        <v>0.85598668946386858</v>
      </c>
      <c r="AB16">
        <f t="shared" si="19"/>
        <v>1590.2640588124855</v>
      </c>
      <c r="AC16">
        <f t="shared" si="2"/>
        <v>1602.1698675801376</v>
      </c>
      <c r="AE16">
        <f t="shared" si="3"/>
        <v>0</v>
      </c>
      <c r="AF16">
        <f t="shared" si="4"/>
        <v>0</v>
      </c>
      <c r="AG16">
        <f t="shared" si="4"/>
        <v>-21.399667236596713</v>
      </c>
      <c r="AH16">
        <f t="shared" si="5"/>
        <v>-451.7572785036175</v>
      </c>
      <c r="AI16">
        <f t="shared" si="6"/>
        <v>-473.15694574021421</v>
      </c>
      <c r="AJ16">
        <f t="shared" si="7"/>
        <v>-11.905808767652161</v>
      </c>
      <c r="AK16">
        <f t="shared" si="22"/>
        <v>11.290874817568648</v>
      </c>
      <c r="AL16">
        <f t="shared" si="8"/>
        <v>-473.77187969029774</v>
      </c>
      <c r="AN16">
        <f t="shared" si="9"/>
        <v>0</v>
      </c>
      <c r="AO16">
        <f t="shared" si="9"/>
        <v>0</v>
      </c>
      <c r="AP16">
        <f t="shared" si="9"/>
        <v>-9.2251233727545436</v>
      </c>
      <c r="AQ16">
        <f t="shared" si="9"/>
        <v>-194.74679595057503</v>
      </c>
      <c r="AR16">
        <f t="shared" si="9"/>
        <v>-203.97191932332956</v>
      </c>
      <c r="AS16">
        <f t="shared" si="9"/>
        <v>-5.1324421786420782</v>
      </c>
      <c r="AT16">
        <f t="shared" si="9"/>
        <v>4.867352002570823</v>
      </c>
      <c r="AU16">
        <f t="shared" si="9"/>
        <v>-204.23700949940084</v>
      </c>
      <c r="AW16">
        <v>13</v>
      </c>
      <c r="AX16">
        <f>IF(Z16&gt;0, (R16*SUMPRODUCT(K16:$K$98, X16:$X$98)-K16*$AZ$3)/Z16, 0)</f>
        <v>1871.7228752512813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10"/>
        <v>6.3799999999999996E-2</v>
      </c>
      <c r="I17" s="5">
        <f t="shared" si="11"/>
        <v>1.0638000000000001</v>
      </c>
      <c r="J17">
        <f t="shared" si="12"/>
        <v>0.94002632073698056</v>
      </c>
      <c r="K17">
        <f t="shared" si="20"/>
        <v>0.40523334716181802</v>
      </c>
      <c r="L17" s="2">
        <v>14</v>
      </c>
      <c r="M17" s="6">
        <v>2.1420699999999998E-3</v>
      </c>
      <c r="Q17" s="4">
        <f t="shared" si="21"/>
        <v>25</v>
      </c>
      <c r="R17">
        <f t="shared" si="0"/>
        <v>250000</v>
      </c>
      <c r="S17">
        <f t="shared" si="1"/>
        <v>1931.1357923990024</v>
      </c>
      <c r="U17">
        <f t="shared" si="13"/>
        <v>2.1420699999999998E-3</v>
      </c>
      <c r="V17">
        <f t="shared" si="14"/>
        <v>0.01</v>
      </c>
      <c r="W17">
        <f t="shared" si="15"/>
        <v>0.85598668946386858</v>
      </c>
      <c r="X17">
        <f t="shared" si="16"/>
        <v>1.8335834078998688E-3</v>
      </c>
      <c r="Y17">
        <f t="shared" si="17"/>
        <v>8.5598668946386854E-3</v>
      </c>
      <c r="Z17">
        <f t="shared" si="18"/>
        <v>0.84559323916133</v>
      </c>
      <c r="AB17">
        <f t="shared" si="19"/>
        <v>1602.1698675801376</v>
      </c>
      <c r="AC17">
        <f t="shared" si="2"/>
        <v>1632.9553699550543</v>
      </c>
      <c r="AE17">
        <f t="shared" si="3"/>
        <v>0</v>
      </c>
      <c r="AF17">
        <f t="shared" si="4"/>
        <v>0</v>
      </c>
      <c r="AG17">
        <f t="shared" si="4"/>
        <v>-21.139830979033249</v>
      </c>
      <c r="AH17">
        <f t="shared" si="5"/>
        <v>-458.39585197496717</v>
      </c>
      <c r="AI17">
        <f t="shared" si="6"/>
        <v>-479.53568295400044</v>
      </c>
      <c r="AJ17">
        <f t="shared" si="7"/>
        <v>-30.785502374916632</v>
      </c>
      <c r="AK17">
        <f t="shared" si="22"/>
        <v>22.1099441726059</v>
      </c>
      <c r="AL17">
        <f t="shared" si="8"/>
        <v>-488.21124115631119</v>
      </c>
      <c r="AN17">
        <f t="shared" si="9"/>
        <v>0</v>
      </c>
      <c r="AO17">
        <f t="shared" si="9"/>
        <v>0</v>
      </c>
      <c r="AP17">
        <f t="shared" si="9"/>
        <v>-8.5665644660687352</v>
      </c>
      <c r="AQ17">
        <f t="shared" si="9"/>
        <v>-185.75728542090923</v>
      </c>
      <c r="AR17">
        <f t="shared" si="9"/>
        <v>-194.32384988697797</v>
      </c>
      <c r="AS17">
        <f t="shared" si="9"/>
        <v>-12.475312171445564</v>
      </c>
      <c r="AT17">
        <f t="shared" si="9"/>
        <v>8.9596866826260229</v>
      </c>
      <c r="AU17">
        <f t="shared" si="9"/>
        <v>-197.83947537579752</v>
      </c>
      <c r="AW17">
        <v>14</v>
      </c>
      <c r="AX17">
        <f>IF(Z17&gt;0, (R17*SUMPRODUCT(K17:$K$98, X17:$X$98)-K17*$AZ$3)/Z17, 0)</f>
        <v>1931.1357923990024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10"/>
        <v>7.1599999999999997E-2</v>
      </c>
      <c r="I18" s="5">
        <f t="shared" si="11"/>
        <v>1.0716000000000001</v>
      </c>
      <c r="J18">
        <f t="shared" si="12"/>
        <v>0.93318402388951094</v>
      </c>
      <c r="K18">
        <f t="shared" si="20"/>
        <v>0.3781572855186805</v>
      </c>
      <c r="L18" s="2">
        <v>15</v>
      </c>
      <c r="M18" s="6">
        <v>2.2014550000000002E-3</v>
      </c>
      <c r="Q18" s="4">
        <f t="shared" si="21"/>
        <v>25</v>
      </c>
      <c r="R18">
        <f t="shared" si="0"/>
        <v>250000</v>
      </c>
      <c r="S18">
        <f t="shared" si="1"/>
        <v>2015.3725069859784</v>
      </c>
      <c r="U18">
        <f t="shared" si="13"/>
        <v>2.2014550000000002E-3</v>
      </c>
      <c r="V18">
        <f t="shared" si="14"/>
        <v>0.01</v>
      </c>
      <c r="W18">
        <f t="shared" si="15"/>
        <v>0.84559323916133</v>
      </c>
      <c r="X18">
        <f t="shared" si="16"/>
        <v>1.8615354643179058E-3</v>
      </c>
      <c r="Y18">
        <f t="shared" si="17"/>
        <v>8.4559323916133002E-3</v>
      </c>
      <c r="Z18">
        <f t="shared" si="18"/>
        <v>0.83527577130539876</v>
      </c>
      <c r="AB18">
        <f t="shared" si="19"/>
        <v>1632.9553699550543</v>
      </c>
      <c r="AC18">
        <f t="shared" si="2"/>
        <v>1683.3918252404083</v>
      </c>
      <c r="AE18">
        <f t="shared" si="3"/>
        <v>0</v>
      </c>
      <c r="AF18">
        <f t="shared" si="4"/>
        <v>0</v>
      </c>
      <c r="AG18">
        <f t="shared" si="4"/>
        <v>-20.88189428263497</v>
      </c>
      <c r="AH18">
        <f t="shared" si="5"/>
        <v>-465.38386607947643</v>
      </c>
      <c r="AI18">
        <f t="shared" si="6"/>
        <v>-486.26576036211139</v>
      </c>
      <c r="AJ18">
        <f t="shared" si="7"/>
        <v>-50.436455285353986</v>
      </c>
      <c r="AK18">
        <f t="shared" si="22"/>
        <v>35.271835991029171</v>
      </c>
      <c r="AL18">
        <f t="shared" si="8"/>
        <v>-501.43037965643629</v>
      </c>
      <c r="AN18">
        <f t="shared" si="9"/>
        <v>0</v>
      </c>
      <c r="AO18">
        <f t="shared" si="9"/>
        <v>0</v>
      </c>
      <c r="AP18">
        <f t="shared" si="9"/>
        <v>-7.8966404584092942</v>
      </c>
      <c r="AQ18">
        <f t="shared" si="9"/>
        <v>-175.98829952080393</v>
      </c>
      <c r="AR18">
        <f t="shared" si="9"/>
        <v>-183.88493997921321</v>
      </c>
      <c r="AS18">
        <f t="shared" si="9"/>
        <v>-19.072913021893768</v>
      </c>
      <c r="AT18">
        <f t="shared" si="9"/>
        <v>13.33830175362769</v>
      </c>
      <c r="AU18">
        <f t="shared" si="9"/>
        <v>-189.61955124747934</v>
      </c>
      <c r="AW18">
        <v>15</v>
      </c>
      <c r="AX18">
        <f>IF(Z18&gt;0, (R18*SUMPRODUCT(K18:$K$98, X18:$X$98)-K18*$AZ$3)/Z18, 0)</f>
        <v>2015.3725069859784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10"/>
        <v>7.2300000000000003E-2</v>
      </c>
      <c r="I19" s="5">
        <f t="shared" si="11"/>
        <v>1.0723</v>
      </c>
      <c r="J19">
        <f t="shared" si="12"/>
        <v>0.93257483913084027</v>
      </c>
      <c r="K19">
        <f t="shared" si="20"/>
        <v>0.3526599697087387</v>
      </c>
      <c r="L19" s="2">
        <v>16</v>
      </c>
      <c r="M19" s="6">
        <v>2.2708170000000001E-3</v>
      </c>
      <c r="Q19" s="4">
        <f t="shared" si="21"/>
        <v>25</v>
      </c>
      <c r="R19">
        <f t="shared" si="0"/>
        <v>250000</v>
      </c>
      <c r="S19">
        <f t="shared" si="1"/>
        <v>2096.6912459357095</v>
      </c>
      <c r="U19">
        <f t="shared" si="13"/>
        <v>2.2708170000000001E-3</v>
      </c>
      <c r="V19">
        <f t="shared" si="14"/>
        <v>0.01</v>
      </c>
      <c r="W19">
        <f t="shared" si="15"/>
        <v>0.83527577130539876</v>
      </c>
      <c r="X19">
        <f t="shared" si="16"/>
        <v>1.8967584211684117E-3</v>
      </c>
      <c r="Y19">
        <f t="shared" si="17"/>
        <v>8.352757713053988E-3</v>
      </c>
      <c r="Z19">
        <f t="shared" si="18"/>
        <v>0.82502625517117634</v>
      </c>
      <c r="AB19">
        <f t="shared" si="19"/>
        <v>1683.3918252404083</v>
      </c>
      <c r="AC19">
        <f t="shared" si="2"/>
        <v>1729.8253268845262</v>
      </c>
      <c r="AE19">
        <f t="shared" si="3"/>
        <v>0</v>
      </c>
      <c r="AF19">
        <f t="shared" si="4"/>
        <v>0</v>
      </c>
      <c r="AG19">
        <f t="shared" si="4"/>
        <v>-20.625656379279409</v>
      </c>
      <c r="AH19">
        <f t="shared" si="5"/>
        <v>-474.1896052921029</v>
      </c>
      <c r="AI19">
        <f t="shared" si="6"/>
        <v>-494.8152616713823</v>
      </c>
      <c r="AJ19">
        <f t="shared" si="7"/>
        <v>-46.433501644117996</v>
      </c>
      <c r="AK19">
        <f t="shared" si="22"/>
        <v>37.539637702861107</v>
      </c>
      <c r="AL19">
        <f t="shared" si="8"/>
        <v>-503.70912561263924</v>
      </c>
      <c r="AN19">
        <f t="shared" si="9"/>
        <v>0</v>
      </c>
      <c r="AO19">
        <f t="shared" si="9"/>
        <v>0</v>
      </c>
      <c r="AP19">
        <f t="shared" si="9"/>
        <v>-7.2738433539395295</v>
      </c>
      <c r="AQ19">
        <f t="shared" si="9"/>
        <v>-167.22769183851176</v>
      </c>
      <c r="AR19">
        <f t="shared" si="9"/>
        <v>-174.50153519245129</v>
      </c>
      <c r="AS19">
        <f t="shared" si="9"/>
        <v>-16.375237283285323</v>
      </c>
      <c r="AT19">
        <f t="shared" si="9"/>
        <v>13.238727495168023</v>
      </c>
      <c r="AU19">
        <f t="shared" si="9"/>
        <v>-177.63804498056862</v>
      </c>
      <c r="AW19">
        <v>16</v>
      </c>
      <c r="AX19">
        <f>IF(Z19&gt;0, (R19*SUMPRODUCT(K19:$K$98, X19:$X$98)-K19*$AZ$3)/Z19, 0)</f>
        <v>2096.6912459357095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0.33449679380512065</v>
      </c>
      <c r="L20" s="2">
        <v>17</v>
      </c>
      <c r="M20" s="6">
        <v>2.3392280000000001E-3</v>
      </c>
      <c r="Q20" s="4">
        <f t="shared" si="21"/>
        <v>25</v>
      </c>
      <c r="R20">
        <f t="shared" si="0"/>
        <v>250000</v>
      </c>
      <c r="S20">
        <f t="shared" si="1"/>
        <v>2112.1059476907321</v>
      </c>
      <c r="U20">
        <f t="shared" si="13"/>
        <v>2.3392280000000001E-3</v>
      </c>
      <c r="V20">
        <f t="shared" si="14"/>
        <v>0.01</v>
      </c>
      <c r="W20">
        <f t="shared" si="15"/>
        <v>0.82502625517117634</v>
      </c>
      <c r="X20">
        <f t="shared" si="16"/>
        <v>1.9299245168315606E-3</v>
      </c>
      <c r="Y20">
        <f t="shared" si="17"/>
        <v>8.2502625517117643E-3</v>
      </c>
      <c r="Z20">
        <f t="shared" si="18"/>
        <v>0.81484606810263294</v>
      </c>
      <c r="AB20">
        <f t="shared" si="19"/>
        <v>1729.8253268845262</v>
      </c>
      <c r="AC20">
        <f t="shared" si="2"/>
        <v>1721.0412268919783</v>
      </c>
      <c r="AE20">
        <f t="shared" si="3"/>
        <v>0</v>
      </c>
      <c r="AF20">
        <f t="shared" si="4"/>
        <v>0</v>
      </c>
      <c r="AG20">
        <f t="shared" si="4"/>
        <v>-20.371151702565822</v>
      </c>
      <c r="AH20">
        <f t="shared" si="5"/>
        <v>-482.48112920789015</v>
      </c>
      <c r="AI20">
        <f t="shared" si="6"/>
        <v>-502.85228091045599</v>
      </c>
      <c r="AJ20">
        <f t="shared" si="7"/>
        <v>8.7840999925479082</v>
      </c>
      <c r="AK20">
        <f t="shared" si="22"/>
        <v>7.4382489056034631</v>
      </c>
      <c r="AL20">
        <f t="shared" si="8"/>
        <v>-486.62993201230461</v>
      </c>
      <c r="AN20">
        <f t="shared" si="9"/>
        <v>0</v>
      </c>
      <c r="AO20">
        <f t="shared" si="9"/>
        <v>0</v>
      </c>
      <c r="AP20">
        <f t="shared" si="9"/>
        <v>-6.8140849306259925</v>
      </c>
      <c r="AQ20">
        <f t="shared" si="9"/>
        <v>-161.38839079151342</v>
      </c>
      <c r="AR20">
        <f t="shared" si="9"/>
        <v>-168.20247572213941</v>
      </c>
      <c r="AS20">
        <f t="shared" si="9"/>
        <v>2.9382532839708593</v>
      </c>
      <c r="AT20">
        <f t="shared" si="9"/>
        <v>2.4880704104488061</v>
      </c>
      <c r="AU20">
        <f t="shared" si="9"/>
        <v>-162.77615202771975</v>
      </c>
      <c r="AW20">
        <v>17</v>
      </c>
      <c r="AX20">
        <f>IF(Z20&gt;0, (R20*SUMPRODUCT(K20:$K$98, X20:$X$98)-K20*$AZ$3)/Z20, 0)</f>
        <v>2112.1059476907321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10"/>
        <v>5.16E-2</v>
      </c>
      <c r="I21" s="5">
        <f t="shared" si="11"/>
        <v>1.0516000000000001</v>
      </c>
      <c r="J21">
        <f t="shared" si="12"/>
        <v>0.95093191327500948</v>
      </c>
      <c r="K21">
        <f t="shared" si="20"/>
        <v>0.31808367611745975</v>
      </c>
      <c r="L21" s="2">
        <v>18</v>
      </c>
      <c r="M21" s="6">
        <v>2.4176169999999999E-3</v>
      </c>
      <c r="Q21" s="4">
        <f t="shared" si="21"/>
        <v>25</v>
      </c>
      <c r="R21">
        <f t="shared" si="0"/>
        <v>250000</v>
      </c>
      <c r="S21">
        <f t="shared" si="1"/>
        <v>2116.0328364325742</v>
      </c>
      <c r="U21">
        <f t="shared" si="13"/>
        <v>2.4176169999999999E-3</v>
      </c>
      <c r="V21">
        <f t="shared" si="14"/>
        <v>0.01</v>
      </c>
      <c r="W21">
        <f t="shared" si="15"/>
        <v>0.81484606810263294</v>
      </c>
      <c r="X21">
        <f t="shared" si="16"/>
        <v>1.9699857066280829E-3</v>
      </c>
      <c r="Y21">
        <f t="shared" si="17"/>
        <v>8.1484606810263288E-3</v>
      </c>
      <c r="Z21">
        <f t="shared" si="18"/>
        <v>0.80472762171497847</v>
      </c>
      <c r="AB21">
        <f t="shared" si="19"/>
        <v>1721.0412268919783</v>
      </c>
      <c r="AC21">
        <f t="shared" si="2"/>
        <v>1702.8300719331855</v>
      </c>
      <c r="AE21">
        <f t="shared" si="3"/>
        <v>0</v>
      </c>
      <c r="AF21">
        <f t="shared" si="4"/>
        <v>0</v>
      </c>
      <c r="AG21">
        <f t="shared" si="4"/>
        <v>-20.118190542874462</v>
      </c>
      <c r="AH21">
        <f t="shared" si="5"/>
        <v>-492.49642665702072</v>
      </c>
      <c r="AI21">
        <f t="shared" si="6"/>
        <v>-512.61461719989518</v>
      </c>
      <c r="AJ21">
        <f t="shared" si="7"/>
        <v>18.211154958792804</v>
      </c>
      <c r="AK21">
        <f t="shared" si="22"/>
        <v>2.7536659630271654</v>
      </c>
      <c r="AL21">
        <f t="shared" si="8"/>
        <v>-491.6497962780752</v>
      </c>
      <c r="AN21">
        <f t="shared" si="9"/>
        <v>0</v>
      </c>
      <c r="AO21">
        <f t="shared" si="9"/>
        <v>0</v>
      </c>
      <c r="AP21">
        <f t="shared" si="9"/>
        <v>-6.3992680047090218</v>
      </c>
      <c r="AQ21">
        <f t="shared" si="9"/>
        <v>-156.65507386577804</v>
      </c>
      <c r="AR21">
        <f t="shared" si="9"/>
        <v>-163.05434187048706</v>
      </c>
      <c r="AS21">
        <f t="shared" si="9"/>
        <v>5.7926711156375212</v>
      </c>
      <c r="AT21">
        <f t="shared" si="9"/>
        <v>0.87589619231920579</v>
      </c>
      <c r="AU21">
        <f t="shared" si="9"/>
        <v>-156.38577456253034</v>
      </c>
      <c r="AW21">
        <v>18</v>
      </c>
      <c r="AX21">
        <f>IF(Z21&gt;0, (R21*SUMPRODUCT(K21:$K$98, X21:$X$98)-K21*$AZ$3)/Z21, 0)</f>
        <v>2116.0328364325742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10"/>
        <v>7.1000000000000008E-2</v>
      </c>
      <c r="I22" s="5">
        <f t="shared" si="11"/>
        <v>1.071</v>
      </c>
      <c r="J22">
        <f t="shared" si="12"/>
        <v>0.93370681605975725</v>
      </c>
      <c r="K22">
        <f t="shared" si="20"/>
        <v>0.29699689646821636</v>
      </c>
      <c r="L22" s="2">
        <v>19</v>
      </c>
      <c r="M22" s="6">
        <v>2.502181E-3</v>
      </c>
      <c r="Q22" s="4">
        <f t="shared" si="21"/>
        <v>25</v>
      </c>
      <c r="R22">
        <f t="shared" si="0"/>
        <v>250000</v>
      </c>
      <c r="S22">
        <f t="shared" si="1"/>
        <v>2177.1668919987887</v>
      </c>
      <c r="U22">
        <f t="shared" si="13"/>
        <v>2.502181E-3</v>
      </c>
      <c r="V22">
        <f t="shared" si="14"/>
        <v>0.01</v>
      </c>
      <c r="W22">
        <f t="shared" si="15"/>
        <v>0.80472762171497847</v>
      </c>
      <c r="X22">
        <f t="shared" si="16"/>
        <v>2.0135741652304064E-3</v>
      </c>
      <c r="Y22">
        <f t="shared" si="17"/>
        <v>8.047276217149785E-3</v>
      </c>
      <c r="Z22">
        <f t="shared" si="18"/>
        <v>0.79466677133259833</v>
      </c>
      <c r="AB22">
        <f t="shared" si="19"/>
        <v>1702.8300719331855</v>
      </c>
      <c r="AC22">
        <f t="shared" si="2"/>
        <v>1730.1221847169052</v>
      </c>
      <c r="AE22">
        <f t="shared" si="3"/>
        <v>0</v>
      </c>
      <c r="AF22">
        <f t="shared" si="4"/>
        <v>0</v>
      </c>
      <c r="AG22">
        <f t="shared" si="4"/>
        <v>-19.866669283314959</v>
      </c>
      <c r="AH22">
        <f t="shared" si="5"/>
        <v>-503.39354130760159</v>
      </c>
      <c r="AI22">
        <f t="shared" si="6"/>
        <v>-523.26021059091659</v>
      </c>
      <c r="AJ22">
        <f t="shared" si="7"/>
        <v>-27.292112783719631</v>
      </c>
      <c r="AK22">
        <f t="shared" si="22"/>
        <v>35.759431510596897</v>
      </c>
      <c r="AL22">
        <f t="shared" si="8"/>
        <v>-514.79289186403935</v>
      </c>
      <c r="AN22">
        <f t="shared" si="9"/>
        <v>0</v>
      </c>
      <c r="AO22">
        <f t="shared" si="9"/>
        <v>0</v>
      </c>
      <c r="AP22">
        <f t="shared" si="9"/>
        <v>-5.9003391203049871</v>
      </c>
      <c r="AQ22">
        <f t="shared" si="9"/>
        <v>-149.50631947050255</v>
      </c>
      <c r="AR22">
        <f t="shared" si="9"/>
        <v>-155.40665859080755</v>
      </c>
      <c r="AS22">
        <f t="shared" si="9"/>
        <v>-8.1056727948252636</v>
      </c>
      <c r="AT22">
        <f t="shared" si="9"/>
        <v>10.62044017811502</v>
      </c>
      <c r="AU22">
        <f t="shared" si="9"/>
        <v>-152.8918912075178</v>
      </c>
      <c r="AW22">
        <v>19</v>
      </c>
      <c r="AX22">
        <f>IF(Z22&gt;0, (R22*SUMPRODUCT(K22:$K$98, X22:$X$98)-K22*$AZ$3)/Z22, 0)</f>
        <v>2177.1668919987887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0.26517580041805033</v>
      </c>
      <c r="L23" s="2">
        <v>20</v>
      </c>
      <c r="M23" s="6">
        <v>2.5943469999999999E-3</v>
      </c>
      <c r="Q23" s="4">
        <f t="shared" si="21"/>
        <v>25</v>
      </c>
      <c r="R23">
        <f t="shared" si="0"/>
        <v>250000</v>
      </c>
      <c r="S23">
        <f t="shared" si="1"/>
        <v>2368.1668552240671</v>
      </c>
      <c r="U23">
        <f t="shared" si="13"/>
        <v>2.5943469999999999E-3</v>
      </c>
      <c r="V23">
        <f t="shared" si="14"/>
        <v>0.01</v>
      </c>
      <c r="W23">
        <f t="shared" si="15"/>
        <v>0.79466677133259833</v>
      </c>
      <c r="X23">
        <f t="shared" si="16"/>
        <v>2.0616413542064124E-3</v>
      </c>
      <c r="Y23">
        <f t="shared" si="17"/>
        <v>7.9466677133259826E-3</v>
      </c>
      <c r="Z23">
        <f t="shared" si="18"/>
        <v>0.78465846226506597</v>
      </c>
      <c r="AB23">
        <f t="shared" si="19"/>
        <v>1730.1221847169052</v>
      </c>
      <c r="AC23">
        <f t="shared" si="2"/>
        <v>1858.2021630072136</v>
      </c>
      <c r="AE23">
        <f t="shared" si="3"/>
        <v>0</v>
      </c>
      <c r="AF23">
        <f t="shared" si="4"/>
        <v>0</v>
      </c>
      <c r="AG23">
        <f t="shared" si="4"/>
        <v>-19.61646155662665</v>
      </c>
      <c r="AH23">
        <f t="shared" si="5"/>
        <v>-515.4103385516031</v>
      </c>
      <c r="AI23">
        <f t="shared" si="6"/>
        <v>-535.02680010822974</v>
      </c>
      <c r="AJ23">
        <f t="shared" si="7"/>
        <v>-128.07997829030842</v>
      </c>
      <c r="AK23">
        <f t="shared" si="22"/>
        <v>121.10855293018338</v>
      </c>
      <c r="AL23">
        <f t="shared" si="8"/>
        <v>-541.9982254683548</v>
      </c>
      <c r="AN23">
        <f t="shared" si="9"/>
        <v>0</v>
      </c>
      <c r="AO23">
        <f t="shared" si="9"/>
        <v>0</v>
      </c>
      <c r="AP23">
        <f t="shared" si="9"/>
        <v>-5.2018108946483856</v>
      </c>
      <c r="AQ23">
        <f t="shared" si="9"/>
        <v>-136.67434906915966</v>
      </c>
      <c r="AR23">
        <f t="shared" si="9"/>
        <v>-141.87615996380805</v>
      </c>
      <c r="AS23">
        <f t="shared" si="9"/>
        <v>-33.963710760659048</v>
      </c>
      <c r="AT23">
        <f t="shared" si="9"/>
        <v>32.11505746073319</v>
      </c>
      <c r="AU23">
        <f t="shared" si="9"/>
        <v>-143.72481326373389</v>
      </c>
      <c r="AW23">
        <v>20</v>
      </c>
      <c r="AX23">
        <f>IF(Z23&gt;0, (R23*SUMPRODUCT(K23:$K$98, X23:$X$98)-K23*$AZ$3)/Z23, 0)</f>
        <v>2368.1668552240671</v>
      </c>
    </row>
    <row r="24" spans="5:50" x14ac:dyDescent="0.25">
      <c r="E24">
        <v>2024</v>
      </c>
      <c r="F24" s="5">
        <v>3.5571999999999999E-2</v>
      </c>
      <c r="G24"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0.23676410751611635</v>
      </c>
      <c r="L24" s="2">
        <v>21</v>
      </c>
      <c r="M24" s="6">
        <v>2.6922130000000002E-3</v>
      </c>
      <c r="Q24" s="4">
        <f t="shared" si="21"/>
        <v>25</v>
      </c>
      <c r="R24">
        <f t="shared" si="0"/>
        <v>250000</v>
      </c>
      <c r="S24">
        <f t="shared" si="1"/>
        <v>2542.1120726446156</v>
      </c>
      <c r="U24">
        <f t="shared" si="13"/>
        <v>2.6922130000000002E-3</v>
      </c>
      <c r="V24">
        <f t="shared" si="14"/>
        <v>0.01</v>
      </c>
      <c r="W24">
        <f t="shared" si="15"/>
        <v>0.78465846226506597</v>
      </c>
      <c r="X24">
        <f t="shared" si="16"/>
        <v>2.11246771267002E-3</v>
      </c>
      <c r="Y24">
        <f t="shared" si="17"/>
        <v>7.8465846226506604E-3</v>
      </c>
      <c r="Z24">
        <f t="shared" si="18"/>
        <v>0.77469940992974529</v>
      </c>
      <c r="AB24">
        <f t="shared" si="19"/>
        <v>1858.2021630072136</v>
      </c>
      <c r="AC24">
        <f t="shared" si="2"/>
        <v>1969.3727226530655</v>
      </c>
      <c r="AE24">
        <f t="shared" si="3"/>
        <v>0</v>
      </c>
      <c r="AF24">
        <f t="shared" si="4"/>
        <v>0</v>
      </c>
      <c r="AG24">
        <f t="shared" si="4"/>
        <v>-19.367485248243632</v>
      </c>
      <c r="AH24">
        <f t="shared" si="5"/>
        <v>-528.11692816750497</v>
      </c>
      <c r="AI24">
        <f t="shared" si="6"/>
        <v>-547.48441341574858</v>
      </c>
      <c r="AJ24">
        <f t="shared" si="7"/>
        <v>-111.17055964585188</v>
      </c>
      <c r="AK24">
        <f t="shared" si="22"/>
        <v>130.07415141050495</v>
      </c>
      <c r="AL24">
        <f t="shared" si="8"/>
        <v>-528.58082165109545</v>
      </c>
      <c r="AN24">
        <f t="shared" si="9"/>
        <v>0</v>
      </c>
      <c r="AO24">
        <f t="shared" si="9"/>
        <v>0</v>
      </c>
      <c r="AP24">
        <f t="shared" si="9"/>
        <v>-4.5855253596319523</v>
      </c>
      <c r="AQ24">
        <f t="shared" si="9"/>
        <v>-125.03913316173224</v>
      </c>
      <c r="AR24">
        <f t="shared" si="9"/>
        <v>-129.62465852136418</v>
      </c>
      <c r="AS24">
        <f t="shared" si="9"/>
        <v>-26.3211983366173</v>
      </c>
      <c r="AT24">
        <f t="shared" si="9"/>
        <v>30.796890369624393</v>
      </c>
      <c r="AU24">
        <f t="shared" si="9"/>
        <v>-125.14896648835708</v>
      </c>
      <c r="AW24">
        <v>21</v>
      </c>
      <c r="AX24">
        <f>IF(Z24&gt;0, (R24*SUMPRODUCT(K24:$K$98, X24:$X$98)-K24*$AZ$3)/Z24, 0)</f>
        <v>2542.1120726446156</v>
      </c>
    </row>
    <row r="25" spans="5:50" x14ac:dyDescent="0.25">
      <c r="E25">
        <v>2025</v>
      </c>
      <c r="F25" s="5">
        <v>3.5571999999999999E-2</v>
      </c>
      <c r="G25"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0.21139652456796101</v>
      </c>
      <c r="L25" s="2">
        <v>22</v>
      </c>
      <c r="M25" s="6">
        <v>2.807183E-3</v>
      </c>
      <c r="Q25" s="4">
        <f t="shared" si="21"/>
        <v>25</v>
      </c>
      <c r="R25">
        <f t="shared" si="0"/>
        <v>250000</v>
      </c>
      <c r="S25">
        <f t="shared" si="1"/>
        <v>2700.9465704345084</v>
      </c>
      <c r="U25">
        <f t="shared" si="13"/>
        <v>2.807183E-3</v>
      </c>
      <c r="V25">
        <f t="shared" si="14"/>
        <v>0.01</v>
      </c>
      <c r="W25">
        <f t="shared" si="15"/>
        <v>0.77469940992974529</v>
      </c>
      <c r="X25">
        <f t="shared" si="16"/>
        <v>2.1747230136648123E-3</v>
      </c>
      <c r="Y25">
        <f t="shared" si="17"/>
        <v>7.7469940992974532E-3</v>
      </c>
      <c r="Z25">
        <f t="shared" si="18"/>
        <v>0.76477769281678298</v>
      </c>
      <c r="AB25">
        <f t="shared" si="19"/>
        <v>1969.3727226530655</v>
      </c>
      <c r="AC25">
        <f t="shared" si="2"/>
        <v>2065.623686558306</v>
      </c>
      <c r="AE25">
        <f t="shared" si="3"/>
        <v>0</v>
      </c>
      <c r="AF25">
        <f t="shared" si="4"/>
        <v>0</v>
      </c>
      <c r="AG25">
        <f t="shared" si="4"/>
        <v>-19.119442320419573</v>
      </c>
      <c r="AH25">
        <f t="shared" si="5"/>
        <v>-543.68075341620306</v>
      </c>
      <c r="AI25">
        <f t="shared" si="6"/>
        <v>-562.80019573662264</v>
      </c>
      <c r="AJ25">
        <f t="shared" si="7"/>
        <v>-96.250963905240496</v>
      </c>
      <c r="AK25">
        <f t="shared" si="22"/>
        <v>137.85609058571458</v>
      </c>
      <c r="AL25">
        <f t="shared" si="8"/>
        <v>-521.19506905614855</v>
      </c>
      <c r="AN25">
        <f t="shared" si="9"/>
        <v>0</v>
      </c>
      <c r="AO25">
        <f t="shared" si="9"/>
        <v>0</v>
      </c>
      <c r="AP25">
        <f t="shared" si="9"/>
        <v>-4.0417836582142899</v>
      </c>
      <c r="AQ25">
        <f t="shared" si="9"/>
        <v>-114.93222174667592</v>
      </c>
      <c r="AR25">
        <f t="shared" si="9"/>
        <v>-118.97400540489022</v>
      </c>
      <c r="AS25">
        <f t="shared" si="9"/>
        <v>-20.347119255884103</v>
      </c>
      <c r="AT25">
        <f t="shared" si="9"/>
        <v>29.142298440346071</v>
      </c>
      <c r="AU25">
        <f t="shared" si="9"/>
        <v>-110.17882622042825</v>
      </c>
      <c r="AW25">
        <v>22</v>
      </c>
      <c r="AX25">
        <f>IF(Z25&gt;0, (R25*SUMPRODUCT(K25:$K$98, X25:$X$98)-K25*$AZ$3)/Z25, 0)</f>
        <v>2700.9465704345084</v>
      </c>
    </row>
    <row r="26" spans="5:50" x14ac:dyDescent="0.25">
      <c r="E26">
        <v>2026</v>
      </c>
      <c r="F26" s="5">
        <v>3.5571999999999999E-2</v>
      </c>
      <c r="G26"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0.18874689693567948</v>
      </c>
      <c r="L26" s="2">
        <v>23</v>
      </c>
      <c r="M26" s="6">
        <v>2.939255E-3</v>
      </c>
      <c r="Q26" s="4">
        <f t="shared" si="21"/>
        <v>25</v>
      </c>
      <c r="R26">
        <f t="shared" si="0"/>
        <v>250000</v>
      </c>
      <c r="S26">
        <f t="shared" si="1"/>
        <v>2845.8378885389211</v>
      </c>
      <c r="U26">
        <f t="shared" si="13"/>
        <v>2.939255E-3</v>
      </c>
      <c r="V26">
        <f t="shared" si="14"/>
        <v>0.01</v>
      </c>
      <c r="W26">
        <f t="shared" si="15"/>
        <v>0.76477769281678298</v>
      </c>
      <c r="X26">
        <f t="shared" si="16"/>
        <v>2.2478766575001934E-3</v>
      </c>
      <c r="Y26">
        <f t="shared" si="17"/>
        <v>7.6477769281678301E-3</v>
      </c>
      <c r="Z26">
        <f t="shared" si="18"/>
        <v>0.75488203923111497</v>
      </c>
      <c r="AB26">
        <f t="shared" si="19"/>
        <v>2065.623686558306</v>
      </c>
      <c r="AC26">
        <f t="shared" si="2"/>
        <v>2148.2719086214311</v>
      </c>
      <c r="AE26">
        <f t="shared" si="3"/>
        <v>0</v>
      </c>
      <c r="AF26">
        <f t="shared" si="4"/>
        <v>0</v>
      </c>
      <c r="AG26">
        <f t="shared" si="4"/>
        <v>-18.872050980777875</v>
      </c>
      <c r="AH26">
        <f t="shared" si="5"/>
        <v>-561.96916437504831</v>
      </c>
      <c r="AI26">
        <f t="shared" si="6"/>
        <v>-580.84121535582619</v>
      </c>
      <c r="AJ26">
        <f t="shared" si="7"/>
        <v>-82.648222063125104</v>
      </c>
      <c r="AK26">
        <f t="shared" si="22"/>
        <v>144.59365805908143</v>
      </c>
      <c r="AL26">
        <f t="shared" si="8"/>
        <v>-518.89577935986983</v>
      </c>
      <c r="AN26">
        <f t="shared" si="9"/>
        <v>0</v>
      </c>
      <c r="AO26">
        <f t="shared" si="9"/>
        <v>0</v>
      </c>
      <c r="AP26">
        <f t="shared" si="9"/>
        <v>-3.5620410614337703</v>
      </c>
      <c r="AQ26">
        <f t="shared" si="9"/>
        <v>-106.06993594932716</v>
      </c>
      <c r="AR26">
        <f t="shared" si="9"/>
        <v>-109.63197701076093</v>
      </c>
      <c r="AS26">
        <f t="shared" si="9"/>
        <v>-15.599595451665824</v>
      </c>
      <c r="AT26">
        <f t="shared" si="9"/>
        <v>27.291604275230323</v>
      </c>
      <c r="AU26">
        <f t="shared" si="9"/>
        <v>-97.939968187196428</v>
      </c>
      <c r="AW26">
        <v>23</v>
      </c>
      <c r="AX26">
        <f>IF(Z26&gt;0, (R26*SUMPRODUCT(K26:$K$98, X26:$X$98)-K26*$AZ$3)/Z26, 0)</f>
        <v>2845.8378885389211</v>
      </c>
    </row>
    <row r="27" spans="5:50" x14ac:dyDescent="0.25">
      <c r="E27">
        <v>2027</v>
      </c>
      <c r="F27" s="5">
        <v>3.5571999999999999E-2</v>
      </c>
      <c r="G27"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0.16852401512114237</v>
      </c>
      <c r="L27" s="2">
        <v>24</v>
      </c>
      <c r="M27" s="6">
        <v>3.7729310000000002E-3</v>
      </c>
      <c r="Q27" s="4">
        <f t="shared" si="21"/>
        <v>25</v>
      </c>
      <c r="R27">
        <f t="shared" si="0"/>
        <v>250000</v>
      </c>
      <c r="S27">
        <f t="shared" si="1"/>
        <v>2980.063778659101</v>
      </c>
      <c r="U27">
        <f t="shared" si="13"/>
        <v>3.7729310000000002E-3</v>
      </c>
      <c r="V27">
        <f t="shared" si="14"/>
        <v>0.01</v>
      </c>
      <c r="W27">
        <f t="shared" si="15"/>
        <v>0.75488203923111497</v>
      </c>
      <c r="X27">
        <f t="shared" si="16"/>
        <v>2.84811784715829E-3</v>
      </c>
      <c r="Y27">
        <f t="shared" si="17"/>
        <v>7.5488203923111501E-3</v>
      </c>
      <c r="Z27">
        <f t="shared" si="18"/>
        <v>0.74448510099164544</v>
      </c>
      <c r="AB27">
        <f t="shared" si="19"/>
        <v>2148.2719086214311</v>
      </c>
      <c r="AC27">
        <f t="shared" si="2"/>
        <v>2218.6130832165654</v>
      </c>
      <c r="AE27">
        <f t="shared" si="3"/>
        <v>0</v>
      </c>
      <c r="AF27">
        <f t="shared" si="4"/>
        <v>0</v>
      </c>
      <c r="AG27">
        <f t="shared" si="4"/>
        <v>-18.612127524791138</v>
      </c>
      <c r="AH27">
        <f t="shared" si="5"/>
        <v>-712.02946178957245</v>
      </c>
      <c r="AI27">
        <f t="shared" si="6"/>
        <v>-730.64158931436361</v>
      </c>
      <c r="AJ27">
        <f t="shared" si="7"/>
        <v>-70.341174595134362</v>
      </c>
      <c r="AK27">
        <f t="shared" si="22"/>
        <v>150.37903360350018</v>
      </c>
      <c r="AL27">
        <f t="shared" si="8"/>
        <v>-650.60373030599783</v>
      </c>
      <c r="AN27">
        <f t="shared" si="9"/>
        <v>0</v>
      </c>
      <c r="AO27">
        <f t="shared" si="9"/>
        <v>0</v>
      </c>
      <c r="AP27">
        <f t="shared" si="9"/>
        <v>-3.1365904604245318</v>
      </c>
      <c r="AQ27">
        <f t="shared" si="9"/>
        <v>-119.99406378532477</v>
      </c>
      <c r="AR27">
        <f t="shared" si="9"/>
        <v>-123.13065424574931</v>
      </c>
      <c r="AS27">
        <f t="shared" si="9"/>
        <v>-11.854177171109338</v>
      </c>
      <c r="AT27">
        <f t="shared" si="9"/>
        <v>25.34247853289904</v>
      </c>
      <c r="AU27">
        <f t="shared" si="9"/>
        <v>-109.64235288395962</v>
      </c>
      <c r="AW27">
        <v>24</v>
      </c>
      <c r="AX27">
        <f>IF(Z27&gt;0, (R27*SUMPRODUCT(K27:$K$98, X27:$X$98)-K27*$AZ$3)/Z27, 0)</f>
        <v>2980.063778659101</v>
      </c>
    </row>
    <row r="28" spans="5:50" x14ac:dyDescent="0.25">
      <c r="E28">
        <v>2028</v>
      </c>
      <c r="F28" s="5">
        <v>3.5571999999999999E-2</v>
      </c>
      <c r="G28"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0.15046787064387712</v>
      </c>
      <c r="L28" s="2">
        <v>25</v>
      </c>
      <c r="M28" s="6">
        <v>4.6883589999999996E-3</v>
      </c>
      <c r="Q28" s="4">
        <f t="shared" si="21"/>
        <v>25</v>
      </c>
      <c r="R28">
        <f t="shared" si="0"/>
        <v>250000</v>
      </c>
      <c r="S28">
        <f t="shared" si="1"/>
        <v>3075.6314392300205</v>
      </c>
      <c r="U28">
        <f t="shared" si="13"/>
        <v>4.6883589999999996E-3</v>
      </c>
      <c r="V28">
        <f t="shared" si="14"/>
        <v>0.01</v>
      </c>
      <c r="W28">
        <f t="shared" si="15"/>
        <v>0.74448510099164544</v>
      </c>
      <c r="X28">
        <f t="shared" si="16"/>
        <v>3.4904134236000894E-3</v>
      </c>
      <c r="Y28">
        <f t="shared" si="17"/>
        <v>7.4448510099164545E-3</v>
      </c>
      <c r="Z28">
        <f t="shared" si="18"/>
        <v>0.73354983655812889</v>
      </c>
      <c r="AB28">
        <f t="shared" si="19"/>
        <v>2218.6130832165654</v>
      </c>
      <c r="AC28">
        <f t="shared" si="2"/>
        <v>2256.1289395602244</v>
      </c>
      <c r="AE28">
        <f t="shared" si="3"/>
        <v>0</v>
      </c>
      <c r="AF28">
        <f t="shared" si="4"/>
        <v>0</v>
      </c>
      <c r="AG28">
        <f t="shared" si="4"/>
        <v>-18.338745913953222</v>
      </c>
      <c r="AH28">
        <f t="shared" si="5"/>
        <v>-872.60335590002239</v>
      </c>
      <c r="AI28">
        <f t="shared" si="6"/>
        <v>-890.94210181397557</v>
      </c>
      <c r="AJ28">
        <f t="shared" si="7"/>
        <v>-37.515856343658925</v>
      </c>
      <c r="AK28">
        <f t="shared" si="22"/>
        <v>155.3029158251596</v>
      </c>
      <c r="AL28">
        <f t="shared" si="8"/>
        <v>-773.15504233247486</v>
      </c>
      <c r="AN28">
        <f t="shared" si="9"/>
        <v>0</v>
      </c>
      <c r="AO28">
        <f t="shared" si="9"/>
        <v>0</v>
      </c>
      <c r="AP28">
        <f t="shared" si="9"/>
        <v>-2.7593920479516436</v>
      </c>
      <c r="AQ28">
        <f t="shared" si="9"/>
        <v>-131.29876887897763</v>
      </c>
      <c r="AR28">
        <f t="shared" si="9"/>
        <v>-134.05816092692928</v>
      </c>
      <c r="AS28">
        <f t="shared" si="9"/>
        <v>-5.6449310194119482</v>
      </c>
      <c r="AT28">
        <f t="shared" si="9"/>
        <v>23.368099048997053</v>
      </c>
      <c r="AU28">
        <f t="shared" si="9"/>
        <v>-116.33499289734416</v>
      </c>
      <c r="AW28">
        <v>25</v>
      </c>
      <c r="AX28">
        <f>IF(Z28&gt;0, (R28*SUMPRODUCT(K28:$K$98, X28:$X$98)-K28*$AZ$3)/Z28, 0)</f>
        <v>3075.6314392300205</v>
      </c>
    </row>
    <row r="29" spans="5:50" x14ac:dyDescent="0.25">
      <c r="E29">
        <v>2029</v>
      </c>
      <c r="F29" s="5">
        <v>3.5571999999999999E-2</v>
      </c>
      <c r="G29"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0.13434631307489028</v>
      </c>
      <c r="L29" s="2">
        <v>26</v>
      </c>
      <c r="M29" s="6">
        <v>5.6712799999999999E-3</v>
      </c>
      <c r="Q29" s="4">
        <f t="shared" si="21"/>
        <v>25</v>
      </c>
      <c r="R29">
        <f t="shared" si="0"/>
        <v>250000</v>
      </c>
      <c r="S29">
        <f t="shared" si="1"/>
        <v>3137.5264028769902</v>
      </c>
      <c r="U29">
        <f t="shared" si="13"/>
        <v>5.6712799999999999E-3</v>
      </c>
      <c r="V29">
        <f t="shared" si="14"/>
        <v>0.01</v>
      </c>
      <c r="W29">
        <f t="shared" si="15"/>
        <v>0.73354983655812889</v>
      </c>
      <c r="X29">
        <f t="shared" si="16"/>
        <v>4.160166517075385E-3</v>
      </c>
      <c r="Y29">
        <f t="shared" si="17"/>
        <v>7.3354983655812894E-3</v>
      </c>
      <c r="Z29">
        <f t="shared" si="18"/>
        <v>0.72205417167547215</v>
      </c>
      <c r="AB29">
        <f t="shared" si="19"/>
        <v>2256.1289395602244</v>
      </c>
      <c r="AC29">
        <f t="shared" si="2"/>
        <v>2265.4640279392688</v>
      </c>
      <c r="AE29">
        <f t="shared" si="3"/>
        <v>0</v>
      </c>
      <c r="AF29">
        <f t="shared" si="4"/>
        <v>0</v>
      </c>
      <c r="AG29">
        <f t="shared" si="4"/>
        <v>-18.051354291886803</v>
      </c>
      <c r="AH29">
        <f t="shared" si="5"/>
        <v>-1040.0416292688462</v>
      </c>
      <c r="AI29">
        <f t="shared" si="6"/>
        <v>-1058.092983560733</v>
      </c>
      <c r="AJ29">
        <f t="shared" si="7"/>
        <v>-9.3350883790444641</v>
      </c>
      <c r="AK29">
        <f t="shared" si="22"/>
        <v>157.92902576921571</v>
      </c>
      <c r="AL29">
        <f t="shared" si="8"/>
        <v>-909.49904617056177</v>
      </c>
      <c r="AN29">
        <f t="shared" si="9"/>
        <v>0</v>
      </c>
      <c r="AO29">
        <f t="shared" si="9"/>
        <v>0</v>
      </c>
      <c r="AP29">
        <f t="shared" si="9"/>
        <v>-2.4251328951235886</v>
      </c>
      <c r="AQ29">
        <f t="shared" si="9"/>
        <v>-139.72575833667139</v>
      </c>
      <c r="AR29">
        <f t="shared" si="9"/>
        <v>-142.15089123179499</v>
      </c>
      <c r="AS29">
        <f t="shared" si="9"/>
        <v>-1.2541347059528776</v>
      </c>
      <c r="AT29">
        <f t="shared" si="9"/>
        <v>21.217182339603468</v>
      </c>
      <c r="AU29">
        <f t="shared" si="9"/>
        <v>-122.18784359814438</v>
      </c>
      <c r="AW29">
        <v>26</v>
      </c>
      <c r="AX29">
        <f>IF(Z29&gt;0, (R29*SUMPRODUCT(K29:$K$98, X29:$X$98)-K29*$AZ$3)/Z29, 0)</f>
        <v>3137.5264028769902</v>
      </c>
    </row>
    <row r="30" spans="5:50" x14ac:dyDescent="0.25">
      <c r="E30">
        <v>2030</v>
      </c>
      <c r="F30" s="5">
        <v>3.5571999999999999E-2</v>
      </c>
      <c r="G30"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0.11995206524543775</v>
      </c>
      <c r="L30" s="2">
        <v>27</v>
      </c>
      <c r="M30" s="6">
        <v>6.8024940000000001E-3</v>
      </c>
      <c r="Q30" s="4">
        <f t="shared" si="21"/>
        <v>25</v>
      </c>
      <c r="R30">
        <f t="shared" si="0"/>
        <v>250000</v>
      </c>
      <c r="S30">
        <f t="shared" si="1"/>
        <v>3171.2000121863689</v>
      </c>
      <c r="U30">
        <f t="shared" si="13"/>
        <v>6.8024940000000001E-3</v>
      </c>
      <c r="V30">
        <f t="shared" si="14"/>
        <v>0.01</v>
      </c>
      <c r="W30">
        <f t="shared" si="15"/>
        <v>0.72205417167547215</v>
      </c>
      <c r="X30">
        <f t="shared" si="16"/>
        <v>4.9117691704973696E-3</v>
      </c>
      <c r="Y30">
        <f t="shared" si="17"/>
        <v>7.220541716754722E-3</v>
      </c>
      <c r="Z30">
        <f t="shared" si="18"/>
        <v>0.70992186078822006</v>
      </c>
      <c r="AB30">
        <f t="shared" si="19"/>
        <v>2265.4640279392688</v>
      </c>
      <c r="AC30">
        <f t="shared" si="2"/>
        <v>2251.3042135829733</v>
      </c>
      <c r="AE30">
        <f t="shared" si="3"/>
        <v>0</v>
      </c>
      <c r="AF30">
        <f t="shared" si="4"/>
        <v>0</v>
      </c>
      <c r="AG30">
        <f t="shared" si="4"/>
        <v>-17.7480465197055</v>
      </c>
      <c r="AH30">
        <f t="shared" si="5"/>
        <v>-1227.9422926243424</v>
      </c>
      <c r="AI30">
        <f t="shared" si="6"/>
        <v>-1245.6903391440478</v>
      </c>
      <c r="AJ30">
        <f t="shared" si="7"/>
        <v>14.159814356295556</v>
      </c>
      <c r="AK30">
        <f t="shared" si="22"/>
        <v>158.58248195574882</v>
      </c>
      <c r="AL30">
        <f t="shared" si="8"/>
        <v>-1072.9480428320035</v>
      </c>
      <c r="AN30">
        <f t="shared" si="9"/>
        <v>0</v>
      </c>
      <c r="AO30">
        <f t="shared" si="9"/>
        <v>0</v>
      </c>
      <c r="AP30">
        <f t="shared" si="9"/>
        <v>-2.1289148341107786</v>
      </c>
      <c r="AQ30">
        <f t="shared" si="9"/>
        <v>-147.29421400250752</v>
      </c>
      <c r="AR30">
        <f t="shared" si="9"/>
        <v>-149.4231288366183</v>
      </c>
      <c r="AS30">
        <f t="shared" si="9"/>
        <v>1.6984989755296507</v>
      </c>
      <c r="AT30">
        <f t="shared" si="9"/>
        <v>19.022296222339438</v>
      </c>
      <c r="AU30">
        <f t="shared" si="9"/>
        <v>-128.70233363874922</v>
      </c>
      <c r="AW30">
        <v>27</v>
      </c>
      <c r="AX30">
        <f>IF(Z30&gt;0, (R30*SUMPRODUCT(K30:$K$98, X30:$X$98)-K30*$AZ$3)/Z30, 0)</f>
        <v>3171.2000121863689</v>
      </c>
    </row>
    <row r="31" spans="5:50" x14ac:dyDescent="0.25">
      <c r="E31">
        <v>2031</v>
      </c>
      <c r="F31" s="5">
        <v>3.5571999999999999E-2</v>
      </c>
      <c r="G31"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0.10710005825485512</v>
      </c>
      <c r="L31" s="2">
        <v>28</v>
      </c>
      <c r="M31" s="6">
        <v>8.090557E-3</v>
      </c>
      <c r="Q31" s="4">
        <f t="shared" si="21"/>
        <v>25</v>
      </c>
      <c r="R31">
        <f t="shared" si="0"/>
        <v>250000</v>
      </c>
      <c r="S31">
        <f t="shared" si="1"/>
        <v>3179.1554711056501</v>
      </c>
      <c r="U31">
        <f t="shared" si="13"/>
        <v>8.090557E-3</v>
      </c>
      <c r="V31">
        <f t="shared" si="14"/>
        <v>0.01</v>
      </c>
      <c r="W31">
        <f t="shared" si="15"/>
        <v>0.70992186078822006</v>
      </c>
      <c r="X31">
        <f t="shared" si="16"/>
        <v>5.7436632802531596E-3</v>
      </c>
      <c r="Y31">
        <f t="shared" si="17"/>
        <v>7.0992186078822003E-3</v>
      </c>
      <c r="Z31">
        <f t="shared" si="18"/>
        <v>0.69707897890008474</v>
      </c>
      <c r="AB31">
        <f t="shared" si="19"/>
        <v>2251.3042135829733</v>
      </c>
      <c r="AC31">
        <f t="shared" si="2"/>
        <v>2216.1224495629444</v>
      </c>
      <c r="AE31">
        <f t="shared" si="3"/>
        <v>0</v>
      </c>
      <c r="AF31">
        <f t="shared" si="4"/>
        <v>0</v>
      </c>
      <c r="AG31">
        <f t="shared" si="4"/>
        <v>-17.426974472502117</v>
      </c>
      <c r="AH31">
        <f t="shared" si="5"/>
        <v>-1435.9158200632899</v>
      </c>
      <c r="AI31">
        <f t="shared" si="6"/>
        <v>-1453.3427945357919</v>
      </c>
      <c r="AJ31">
        <f t="shared" si="7"/>
        <v>35.181764020028822</v>
      </c>
      <c r="AK31">
        <f t="shared" si="22"/>
        <v>157.59129495080813</v>
      </c>
      <c r="AL31">
        <f t="shared" si="8"/>
        <v>-1260.569735564955</v>
      </c>
      <c r="AN31">
        <f t="shared" si="9"/>
        <v>0</v>
      </c>
      <c r="AO31">
        <f t="shared" si="9"/>
        <v>0</v>
      </c>
      <c r="AP31">
        <f t="shared" si="9"/>
        <v>-1.8664299812108498</v>
      </c>
      <c r="AQ31">
        <f t="shared" si="9"/>
        <v>-153.78666797784641</v>
      </c>
      <c r="AR31">
        <f t="shared" si="9"/>
        <v>-155.65309795905725</v>
      </c>
      <c r="AS31">
        <f t="shared" si="9"/>
        <v>3.7679689760536528</v>
      </c>
      <c r="AT31">
        <f t="shared" si="9"/>
        <v>16.878036869689605</v>
      </c>
      <c r="AU31">
        <f t="shared" si="9"/>
        <v>-135.007092113314</v>
      </c>
      <c r="AW31">
        <v>28</v>
      </c>
      <c r="AX31">
        <f>IF(Z31&gt;0, (R31*SUMPRODUCT(K31:$K$98, X31:$X$98)-K31*$AZ$3)/Z31, 0)</f>
        <v>3179.1554711056501</v>
      </c>
    </row>
    <row r="32" spans="5:50" x14ac:dyDescent="0.25">
      <c r="E32">
        <v>2032</v>
      </c>
      <c r="F32" s="5">
        <v>3.5571999999999999E-2</v>
      </c>
      <c r="G32"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9.562505201326349E-2</v>
      </c>
      <c r="L32" s="2">
        <v>29</v>
      </c>
      <c r="M32" s="6">
        <v>9.5159809999999997E-3</v>
      </c>
      <c r="Q32" s="4">
        <f t="shared" si="21"/>
        <v>25</v>
      </c>
      <c r="R32">
        <f t="shared" si="0"/>
        <v>250000</v>
      </c>
      <c r="S32">
        <f t="shared" si="1"/>
        <v>3163.8857602006215</v>
      </c>
      <c r="U32">
        <f t="shared" si="13"/>
        <v>9.5159809999999997E-3</v>
      </c>
      <c r="V32">
        <f t="shared" si="14"/>
        <v>0.01</v>
      </c>
      <c r="W32">
        <f t="shared" si="15"/>
        <v>0.69707897890008474</v>
      </c>
      <c r="X32">
        <f t="shared" si="16"/>
        <v>6.6333903187126069E-3</v>
      </c>
      <c r="Y32">
        <f t="shared" si="17"/>
        <v>6.970789789000848E-3</v>
      </c>
      <c r="Z32">
        <f t="shared" si="18"/>
        <v>0.68347479879237127</v>
      </c>
      <c r="AB32">
        <f t="shared" si="19"/>
        <v>2216.1224495629444</v>
      </c>
      <c r="AC32">
        <f t="shared" si="2"/>
        <v>2162.4361833551684</v>
      </c>
      <c r="AE32">
        <f t="shared" si="3"/>
        <v>0</v>
      </c>
      <c r="AF32">
        <f t="shared" si="4"/>
        <v>0</v>
      </c>
      <c r="AG32">
        <f t="shared" si="4"/>
        <v>-17.086869969809282</v>
      </c>
      <c r="AH32">
        <f t="shared" si="5"/>
        <v>-1658.3475796781518</v>
      </c>
      <c r="AI32">
        <f t="shared" si="6"/>
        <v>-1675.4344496479609</v>
      </c>
      <c r="AJ32">
        <f t="shared" si="7"/>
        <v>53.686266207776043</v>
      </c>
      <c r="AK32">
        <f t="shared" si="22"/>
        <v>155.12857146940613</v>
      </c>
      <c r="AL32">
        <f t="shared" si="8"/>
        <v>-1466.6196119707788</v>
      </c>
      <c r="AN32">
        <f t="shared" si="9"/>
        <v>0</v>
      </c>
      <c r="AO32">
        <f t="shared" si="9"/>
        <v>0</v>
      </c>
      <c r="AP32">
        <f t="shared" si="9"/>
        <v>-1.6339328296068825</v>
      </c>
      <c r="AQ32">
        <f t="shared" si="9"/>
        <v>-158.57957356279289</v>
      </c>
      <c r="AR32">
        <f t="shared" si="9"/>
        <v>-160.21350639239975</v>
      </c>
      <c r="AS32">
        <f t="shared" si="9"/>
        <v>5.1337519985164946</v>
      </c>
      <c r="AT32">
        <f t="shared" si="9"/>
        <v>14.834177715505223</v>
      </c>
      <c r="AU32">
        <f t="shared" si="9"/>
        <v>-140.24557667837803</v>
      </c>
      <c r="AW32">
        <v>29</v>
      </c>
      <c r="AX32">
        <f>IF(Z32&gt;0, (R32*SUMPRODUCT(K32:$K$98, X32:$X$98)-K32*$AZ$3)/Z32, 0)</f>
        <v>3163.8857602006215</v>
      </c>
    </row>
    <row r="33" spans="5:50" x14ac:dyDescent="0.25">
      <c r="E33">
        <v>2033</v>
      </c>
      <c r="F33" s="5">
        <v>3.5571999999999999E-2</v>
      </c>
      <c r="G33"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8.5379510726128108E-2</v>
      </c>
      <c r="L33" s="2">
        <v>30</v>
      </c>
      <c r="M33" s="6">
        <v>1.1135328E-2</v>
      </c>
      <c r="Q33" s="4">
        <f t="shared" si="21"/>
        <v>25</v>
      </c>
      <c r="R33">
        <f t="shared" si="0"/>
        <v>250000</v>
      </c>
      <c r="S33">
        <f t="shared" si="1"/>
        <v>3128.7596220704249</v>
      </c>
      <c r="U33">
        <f t="shared" si="13"/>
        <v>1.1135328E-2</v>
      </c>
      <c r="V33">
        <f t="shared" si="14"/>
        <v>0.01</v>
      </c>
      <c r="W33">
        <f t="shared" si="15"/>
        <v>0.68347479879237127</v>
      </c>
      <c r="X33">
        <f t="shared" si="16"/>
        <v>7.6107160642870583E-3</v>
      </c>
      <c r="Y33">
        <f t="shared" si="17"/>
        <v>6.8347479879237128E-3</v>
      </c>
      <c r="Z33">
        <f t="shared" si="18"/>
        <v>0.66902933474016046</v>
      </c>
      <c r="AB33">
        <f t="shared" si="19"/>
        <v>2162.4361833551684</v>
      </c>
      <c r="AC33">
        <f t="shared" si="2"/>
        <v>2093.2319685156522</v>
      </c>
      <c r="AE33">
        <f t="shared" si="3"/>
        <v>0</v>
      </c>
      <c r="AF33">
        <f t="shared" si="4"/>
        <v>0</v>
      </c>
      <c r="AG33">
        <f t="shared" si="4"/>
        <v>-16.725733368504013</v>
      </c>
      <c r="AH33">
        <f t="shared" si="5"/>
        <v>-1902.6790160717646</v>
      </c>
      <c r="AI33">
        <f t="shared" si="6"/>
        <v>-1919.4047494402687</v>
      </c>
      <c r="AJ33">
        <f t="shared" si="7"/>
        <v>69.204214839516226</v>
      </c>
      <c r="AK33">
        <f t="shared" si="22"/>
        <v>151.37053283486179</v>
      </c>
      <c r="AL33">
        <f t="shared" si="8"/>
        <v>-1698.8300017658908</v>
      </c>
      <c r="AN33">
        <f t="shared" si="9"/>
        <v>0</v>
      </c>
      <c r="AO33">
        <f t="shared" si="9"/>
        <v>0</v>
      </c>
      <c r="AP33">
        <f t="shared" si="9"/>
        <v>-1.4280349315385472</v>
      </c>
      <c r="AQ33">
        <f t="shared" si="9"/>
        <v>-162.44980346107809</v>
      </c>
      <c r="AR33">
        <f t="shared" si="9"/>
        <v>-163.87783839261667</v>
      </c>
      <c r="AS33">
        <f t="shared" si="9"/>
        <v>5.9086220031837495</v>
      </c>
      <c r="AT33">
        <f t="shared" si="9"/>
        <v>12.923942031793809</v>
      </c>
      <c r="AU33">
        <f t="shared" si="9"/>
        <v>-145.0452743576391</v>
      </c>
      <c r="AW33">
        <v>30</v>
      </c>
      <c r="AX33">
        <f>IF(Z33&gt;0, (R33*SUMPRODUCT(K33:$K$98, X33:$X$98)-K33*$AZ$3)/Z33, 0)</f>
        <v>3128.7596220704249</v>
      </c>
    </row>
    <row r="34" spans="5:50" x14ac:dyDescent="0.25">
      <c r="E34">
        <v>2034</v>
      </c>
      <c r="F34" s="5">
        <v>3.5571999999999999E-2</v>
      </c>
      <c r="G34"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7.6231706005471522E-2</v>
      </c>
      <c r="L34" s="2">
        <v>31</v>
      </c>
      <c r="M34" s="6">
        <v>1.2969985999999999E-2</v>
      </c>
      <c r="Q34" s="4">
        <f t="shared" si="21"/>
        <v>25</v>
      </c>
      <c r="R34">
        <f t="shared" si="0"/>
        <v>250000</v>
      </c>
      <c r="S34">
        <f t="shared" si="1"/>
        <v>3075.874674264217</v>
      </c>
      <c r="U34">
        <f t="shared" si="13"/>
        <v>1.2969985999999999E-2</v>
      </c>
      <c r="V34">
        <f t="shared" si="14"/>
        <v>0.01</v>
      </c>
      <c r="W34">
        <f t="shared" si="15"/>
        <v>0.66902933474016046</v>
      </c>
      <c r="X34">
        <f t="shared" si="16"/>
        <v>8.6773011051691946E-3</v>
      </c>
      <c r="Y34">
        <f t="shared" si="17"/>
        <v>6.6902933474016048E-3</v>
      </c>
      <c r="Z34">
        <f t="shared" si="18"/>
        <v>0.65366174028758972</v>
      </c>
      <c r="AB34">
        <f t="shared" si="19"/>
        <v>2093.2319685156522</v>
      </c>
      <c r="AC34">
        <f t="shared" si="2"/>
        <v>2010.5815924860713</v>
      </c>
      <c r="AE34">
        <f t="shared" si="3"/>
        <v>0</v>
      </c>
      <c r="AF34">
        <f t="shared" si="4"/>
        <v>0</v>
      </c>
      <c r="AG34">
        <f t="shared" si="4"/>
        <v>-16.341543507189744</v>
      </c>
      <c r="AH34">
        <f t="shared" si="5"/>
        <v>-2169.3252762922984</v>
      </c>
      <c r="AI34">
        <f t="shared" si="6"/>
        <v>-2185.6668197994882</v>
      </c>
      <c r="AJ34">
        <f t="shared" si="7"/>
        <v>82.650376029580912</v>
      </c>
      <c r="AK34">
        <f t="shared" si="22"/>
        <v>146.52623779609567</v>
      </c>
      <c r="AL34">
        <f t="shared" si="8"/>
        <v>-1956.4902059738115</v>
      </c>
      <c r="AN34">
        <f t="shared" si="9"/>
        <v>0</v>
      </c>
      <c r="AO34">
        <f t="shared" si="9"/>
        <v>0</v>
      </c>
      <c r="AP34">
        <f t="shared" si="9"/>
        <v>-1.2457437403157106</v>
      </c>
      <c r="AQ34">
        <f t="shared" si="9"/>
        <v>-165.37136669255278</v>
      </c>
      <c r="AR34">
        <f t="shared" si="9"/>
        <v>-166.61711043286849</v>
      </c>
      <c r="AS34">
        <f t="shared" si="9"/>
        <v>6.3005791667286823</v>
      </c>
      <c r="AT34">
        <f t="shared" si="9"/>
        <v>11.169945081759774</v>
      </c>
      <c r="AU34">
        <f t="shared" ref="AU34:AU97" si="23">AL34*$K34</f>
        <v>-149.14658618438003</v>
      </c>
      <c r="AW34">
        <v>31</v>
      </c>
      <c r="AX34">
        <f>IF(Z34&gt;0, (R34*SUMPRODUCT(K34:$K$98, X34:$X$98)-K34*$AZ$3)/Z34, 0)</f>
        <v>3075.874674264217</v>
      </c>
    </row>
    <row r="35" spans="5:50" x14ac:dyDescent="0.25">
      <c r="E35">
        <v>2035</v>
      </c>
      <c r="F35" s="5">
        <v>3.5571999999999999E-2</v>
      </c>
      <c r="G35"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6.8064023219171002E-2</v>
      </c>
      <c r="L35" s="2">
        <v>32</v>
      </c>
      <c r="M35" s="6">
        <v>1.4883069000000001E-2</v>
      </c>
      <c r="Q35" s="4">
        <f t="shared" si="21"/>
        <v>25</v>
      </c>
      <c r="R35">
        <f t="shared" si="0"/>
        <v>250000</v>
      </c>
      <c r="S35">
        <f t="shared" si="1"/>
        <v>3006.6988497678467</v>
      </c>
      <c r="U35">
        <f t="shared" si="13"/>
        <v>1.4883069000000001E-2</v>
      </c>
      <c r="V35">
        <f t="shared" si="14"/>
        <v>0.01</v>
      </c>
      <c r="W35">
        <f t="shared" si="15"/>
        <v>0.65366174028758972</v>
      </c>
      <c r="X35">
        <f t="shared" si="16"/>
        <v>9.7284927833602777E-3</v>
      </c>
      <c r="Y35">
        <f t="shared" si="17"/>
        <v>6.5366174028758973E-3</v>
      </c>
      <c r="Z35">
        <f t="shared" si="18"/>
        <v>0.6373966301013535</v>
      </c>
      <c r="AB35">
        <f t="shared" si="19"/>
        <v>2010.5815924860713</v>
      </c>
      <c r="AC35">
        <f t="shared" si="2"/>
        <v>1916.4597145716411</v>
      </c>
      <c r="AE35">
        <f t="shared" si="3"/>
        <v>0</v>
      </c>
      <c r="AF35">
        <f t="shared" ref="AF35:AG66" si="24">-$Z35*P35</f>
        <v>0</v>
      </c>
      <c r="AG35">
        <f t="shared" si="24"/>
        <v>-15.934915752533838</v>
      </c>
      <c r="AH35">
        <f t="shared" si="5"/>
        <v>-2432.1231958400695</v>
      </c>
      <c r="AI35">
        <f t="shared" ref="AI35:AI66" si="25">SUM(AE35:AH35)</f>
        <v>-2448.0581115926034</v>
      </c>
      <c r="AJ35">
        <f t="shared" si="7"/>
        <v>94.121877914430115</v>
      </c>
      <c r="AK35">
        <f t="shared" si="22"/>
        <v>140.74071147402501</v>
      </c>
      <c r="AL35">
        <f t="shared" si="8"/>
        <v>-2213.1955222041483</v>
      </c>
      <c r="AN35">
        <f t="shared" ref="AN35:AT66" si="26">AE35*$K35</f>
        <v>0</v>
      </c>
      <c r="AO35">
        <f t="shared" si="26"/>
        <v>0</v>
      </c>
      <c r="AP35">
        <f t="shared" si="26"/>
        <v>-1.0845944757759969</v>
      </c>
      <c r="AQ35">
        <f t="shared" si="26"/>
        <v>-165.54008967354287</v>
      </c>
      <c r="AR35">
        <f t="shared" si="26"/>
        <v>-166.62468414931888</v>
      </c>
      <c r="AS35">
        <f t="shared" si="26"/>
        <v>6.4063136837997501</v>
      </c>
      <c r="AT35">
        <f t="shared" si="26"/>
        <v>9.5793790536506851</v>
      </c>
      <c r="AU35">
        <f t="shared" si="23"/>
        <v>-150.63899141186843</v>
      </c>
      <c r="AW35">
        <v>32</v>
      </c>
      <c r="AX35">
        <f>IF(Z35&gt;0, (R35*SUMPRODUCT(K35:$K$98, X35:$X$98)-K35*$AZ$3)/Z35, 0)</f>
        <v>3006.6988497678467</v>
      </c>
    </row>
    <row r="36" spans="5:50" x14ac:dyDescent="0.25">
      <c r="E36">
        <v>2036</v>
      </c>
      <c r="F36" s="5">
        <v>3.5571999999999999E-2</v>
      </c>
      <c r="G36"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6.0771449302831244E-2</v>
      </c>
      <c r="L36" s="2">
        <v>33</v>
      </c>
      <c r="M36" s="6">
        <v>1.6930661E-2</v>
      </c>
      <c r="Q36" s="4">
        <f t="shared" si="21"/>
        <v>25</v>
      </c>
      <c r="R36">
        <f t="shared" si="0"/>
        <v>250000</v>
      </c>
      <c r="S36">
        <f t="shared" si="1"/>
        <v>2925.5791729611301</v>
      </c>
      <c r="U36">
        <f t="shared" si="13"/>
        <v>1.6930661E-2</v>
      </c>
      <c r="V36">
        <f t="shared" si="14"/>
        <v>0.01</v>
      </c>
      <c r="W36">
        <f t="shared" si="15"/>
        <v>0.6373966301013535</v>
      </c>
      <c r="X36">
        <f t="shared" si="16"/>
        <v>1.0791546266788412E-2</v>
      </c>
      <c r="Y36">
        <f t="shared" si="17"/>
        <v>6.3739663010135353E-3</v>
      </c>
      <c r="Z36">
        <f t="shared" si="18"/>
        <v>0.62023111753355153</v>
      </c>
      <c r="AB36">
        <f t="shared" si="19"/>
        <v>1916.4597145716411</v>
      </c>
      <c r="AC36">
        <f t="shared" si="2"/>
        <v>1814.5352398785651</v>
      </c>
      <c r="AE36">
        <f t="shared" si="3"/>
        <v>0</v>
      </c>
      <c r="AF36">
        <f t="shared" si="24"/>
        <v>0</v>
      </c>
      <c r="AG36">
        <f t="shared" si="24"/>
        <v>-15.505777938338788</v>
      </c>
      <c r="AH36">
        <f t="shared" si="5"/>
        <v>-2697.8865666971028</v>
      </c>
      <c r="AI36">
        <f t="shared" si="25"/>
        <v>-2713.3923446354415</v>
      </c>
      <c r="AJ36">
        <f t="shared" si="7"/>
        <v>101.92447469307604</v>
      </c>
      <c r="AK36">
        <f t="shared" si="22"/>
        <v>134.1521800200149</v>
      </c>
      <c r="AL36">
        <f t="shared" si="8"/>
        <v>-2477.3156899223509</v>
      </c>
      <c r="AN36">
        <f t="shared" si="26"/>
        <v>0</v>
      </c>
      <c r="AO36">
        <f t="shared" si="26"/>
        <v>0</v>
      </c>
      <c r="AP36">
        <f t="shared" si="26"/>
        <v>-0.94230859788071486</v>
      </c>
      <c r="AQ36">
        <f t="shared" si="26"/>
        <v>-163.95447671282244</v>
      </c>
      <c r="AR36">
        <f t="shared" si="26"/>
        <v>-164.89678531070314</v>
      </c>
      <c r="AS36">
        <f t="shared" si="26"/>
        <v>6.1940980465279765</v>
      </c>
      <c r="AT36">
        <f t="shared" si="26"/>
        <v>8.1526224069506252</v>
      </c>
      <c r="AU36">
        <f t="shared" si="23"/>
        <v>-150.55006485722456</v>
      </c>
      <c r="AW36">
        <v>33</v>
      </c>
      <c r="AX36">
        <f>IF(Z36&gt;0, (R36*SUMPRODUCT(K36:$K$98, X36:$X$98)-K36*$AZ$3)/Z36, 0)</f>
        <v>2925.5791729611301</v>
      </c>
    </row>
    <row r="37" spans="5:50" x14ac:dyDescent="0.25">
      <c r="E37">
        <v>2037</v>
      </c>
      <c r="F37" s="5">
        <v>3.5571999999999999E-2</v>
      </c>
      <c r="G37"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5.4260222591813609E-2</v>
      </c>
      <c r="L37" s="2">
        <v>34</v>
      </c>
      <c r="M37" s="6">
        <v>1.9185959999999998E-2</v>
      </c>
      <c r="Q37" s="4">
        <f t="shared" si="21"/>
        <v>25</v>
      </c>
      <c r="R37">
        <f t="shared" si="0"/>
        <v>250000</v>
      </c>
      <c r="S37">
        <f t="shared" si="1"/>
        <v>2835.5721136352176</v>
      </c>
      <c r="U37">
        <f t="shared" si="13"/>
        <v>1.9185959999999998E-2</v>
      </c>
      <c r="V37">
        <f t="shared" si="14"/>
        <v>0.01</v>
      </c>
      <c r="W37">
        <f t="shared" si="15"/>
        <v>0.62023111753355153</v>
      </c>
      <c r="X37">
        <f t="shared" si="16"/>
        <v>1.1899729411754018E-2</v>
      </c>
      <c r="Y37">
        <f t="shared" si="17"/>
        <v>6.2023111753355155E-3</v>
      </c>
      <c r="Z37">
        <f t="shared" si="18"/>
        <v>0.60212907694646201</v>
      </c>
      <c r="AB37">
        <f t="shared" si="19"/>
        <v>1814.5352398785651</v>
      </c>
      <c r="AC37">
        <f t="shared" si="2"/>
        <v>1707.3804193983019</v>
      </c>
      <c r="AE37">
        <f t="shared" si="3"/>
        <v>0</v>
      </c>
      <c r="AF37">
        <f t="shared" si="24"/>
        <v>0</v>
      </c>
      <c r="AG37">
        <f t="shared" si="24"/>
        <v>-15.053226923661549</v>
      </c>
      <c r="AH37">
        <f t="shared" si="5"/>
        <v>-2974.9323529385042</v>
      </c>
      <c r="AI37">
        <f t="shared" si="25"/>
        <v>-2989.9855798621657</v>
      </c>
      <c r="AJ37">
        <f t="shared" si="7"/>
        <v>107.1548204802632</v>
      </c>
      <c r="AK37">
        <f t="shared" si="22"/>
        <v>127.01746679149957</v>
      </c>
      <c r="AL37">
        <f t="shared" si="8"/>
        <v>-2755.8132925904033</v>
      </c>
      <c r="AN37">
        <f t="shared" si="26"/>
        <v>0</v>
      </c>
      <c r="AO37">
        <f t="shared" si="26"/>
        <v>0</v>
      </c>
      <c r="AP37">
        <f t="shared" si="26"/>
        <v>-0.8167914436029573</v>
      </c>
      <c r="AQ37">
        <f t="shared" si="26"/>
        <v>-161.42049166603104</v>
      </c>
      <c r="AR37">
        <f t="shared" si="26"/>
        <v>-162.23728310963401</v>
      </c>
      <c r="AS37">
        <f t="shared" si="26"/>
        <v>5.8142444110449087</v>
      </c>
      <c r="AT37">
        <f t="shared" si="26"/>
        <v>6.8919960211550597</v>
      </c>
      <c r="AU37">
        <f t="shared" si="23"/>
        <v>-149.53104267743404</v>
      </c>
      <c r="AW37">
        <v>34</v>
      </c>
      <c r="AX37">
        <f>IF(Z37&gt;0, (R37*SUMPRODUCT(K37:$K$98, X37:$X$98)-K37*$AZ$3)/Z37, 0)</f>
        <v>2835.5721136352176</v>
      </c>
    </row>
    <row r="38" spans="5:50" x14ac:dyDescent="0.25">
      <c r="E38">
        <v>2038</v>
      </c>
      <c r="F38" s="5">
        <v>3.5571999999999999E-2</v>
      </c>
      <c r="G38"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4.8446627314119292E-2</v>
      </c>
      <c r="L38" s="2">
        <v>35</v>
      </c>
      <c r="M38" s="6">
        <v>2.1884238E-2</v>
      </c>
      <c r="Q38" s="4">
        <f t="shared" si="21"/>
        <v>25</v>
      </c>
      <c r="R38">
        <f t="shared" si="0"/>
        <v>250000</v>
      </c>
      <c r="S38">
        <f t="shared" si="1"/>
        <v>2739.0460702305536</v>
      </c>
      <c r="U38">
        <f t="shared" si="13"/>
        <v>2.1884238E-2</v>
      </c>
      <c r="V38">
        <f t="shared" si="14"/>
        <v>0.01</v>
      </c>
      <c r="W38">
        <f t="shared" si="15"/>
        <v>0.60212907694646201</v>
      </c>
      <c r="X38">
        <f t="shared" si="16"/>
        <v>1.3177136026616689E-2</v>
      </c>
      <c r="Y38">
        <f t="shared" si="17"/>
        <v>6.0212907694646199E-3</v>
      </c>
      <c r="Z38">
        <f t="shared" si="18"/>
        <v>0.58293065015038059</v>
      </c>
      <c r="AB38">
        <f t="shared" si="19"/>
        <v>1707.3804193983019</v>
      </c>
      <c r="AC38">
        <f t="shared" si="2"/>
        <v>1596.6739065113416</v>
      </c>
      <c r="AE38">
        <f t="shared" si="3"/>
        <v>0</v>
      </c>
      <c r="AF38">
        <f t="shared" si="24"/>
        <v>0</v>
      </c>
      <c r="AG38">
        <f t="shared" si="24"/>
        <v>-14.573266253759515</v>
      </c>
      <c r="AH38">
        <f t="shared" si="5"/>
        <v>-3294.2840066541721</v>
      </c>
      <c r="AI38">
        <f t="shared" si="25"/>
        <v>-3308.8572729079315</v>
      </c>
      <c r="AJ38">
        <f t="shared" si="7"/>
        <v>110.70651288696035</v>
      </c>
      <c r="AK38">
        <f t="shared" si="22"/>
        <v>119.51662935788114</v>
      </c>
      <c r="AL38">
        <f t="shared" si="8"/>
        <v>-3078.6341306630898</v>
      </c>
      <c r="AN38">
        <f t="shared" si="26"/>
        <v>0</v>
      </c>
      <c r="AO38">
        <f t="shared" si="26"/>
        <v>0</v>
      </c>
      <c r="AP38">
        <f t="shared" si="26"/>
        <v>-0.70602559894531869</v>
      </c>
      <c r="AQ38">
        <f t="shared" si="26"/>
        <v>-159.59694953723834</v>
      </c>
      <c r="AR38">
        <f t="shared" si="26"/>
        <v>-160.30297513618368</v>
      </c>
      <c r="AS38">
        <f t="shared" si="26"/>
        <v>5.3633571710803132</v>
      </c>
      <c r="AT38">
        <f t="shared" si="26"/>
        <v>5.7901776003409964</v>
      </c>
      <c r="AU38">
        <f t="shared" si="23"/>
        <v>-149.14944036476234</v>
      </c>
      <c r="AW38">
        <v>35</v>
      </c>
      <c r="AX38">
        <f>IF(Z38&gt;0, (R38*SUMPRODUCT(K38:$K$98, X38:$X$98)-K38*$AZ$3)/Z38, 0)</f>
        <v>2739.0460702305536</v>
      </c>
    </row>
    <row r="39" spans="5:50" x14ac:dyDescent="0.25">
      <c r="E39">
        <v>2039</v>
      </c>
      <c r="F39" s="5">
        <v>3.5571999999999999E-2</v>
      </c>
      <c r="G39"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4.3255917244749365E-2</v>
      </c>
      <c r="L39" s="2">
        <v>36</v>
      </c>
      <c r="M39" s="6">
        <v>2.4761703999999999E-2</v>
      </c>
      <c r="Q39" s="4">
        <f t="shared" si="21"/>
        <v>25</v>
      </c>
      <c r="R39">
        <f t="shared" si="0"/>
        <v>250000</v>
      </c>
      <c r="S39">
        <f t="shared" si="1"/>
        <v>2634.5197572743996</v>
      </c>
      <c r="U39">
        <f t="shared" si="13"/>
        <v>2.4761703999999999E-2</v>
      </c>
      <c r="V39">
        <f t="shared" si="14"/>
        <v>0.01</v>
      </c>
      <c r="W39">
        <f t="shared" si="15"/>
        <v>0.58293065015038059</v>
      </c>
      <c r="X39">
        <f t="shared" si="16"/>
        <v>1.4434356211551279E-2</v>
      </c>
      <c r="Y39">
        <f t="shared" si="17"/>
        <v>5.8293065015038057E-3</v>
      </c>
      <c r="Z39">
        <f t="shared" si="18"/>
        <v>0.56266698743732546</v>
      </c>
      <c r="AB39">
        <f t="shared" si="19"/>
        <v>1596.6739065113416</v>
      </c>
      <c r="AC39">
        <f t="shared" si="2"/>
        <v>1482.3572951697004</v>
      </c>
      <c r="AE39">
        <f t="shared" si="3"/>
        <v>0</v>
      </c>
      <c r="AF39">
        <f t="shared" si="24"/>
        <v>0</v>
      </c>
      <c r="AG39">
        <f t="shared" si="24"/>
        <v>-14.066674685933137</v>
      </c>
      <c r="AH39">
        <f t="shared" si="5"/>
        <v>-3608.5890528878199</v>
      </c>
      <c r="AI39">
        <f t="shared" si="25"/>
        <v>-3622.6557275737532</v>
      </c>
      <c r="AJ39">
        <f t="shared" si="7"/>
        <v>114.31661134164119</v>
      </c>
      <c r="AK39">
        <f t="shared" si="22"/>
        <v>111.76717345579392</v>
      </c>
      <c r="AL39">
        <f t="shared" si="8"/>
        <v>-3396.5719427763183</v>
      </c>
      <c r="AN39">
        <f t="shared" si="26"/>
        <v>0</v>
      </c>
      <c r="AO39">
        <f t="shared" si="26"/>
        <v>0</v>
      </c>
      <c r="AP39">
        <f t="shared" si="26"/>
        <v>-0.60846691612353454</v>
      </c>
      <c r="AQ39">
        <f t="shared" si="26"/>
        <v>-156.09282944202403</v>
      </c>
      <c r="AR39">
        <f t="shared" si="26"/>
        <v>-156.70129635814757</v>
      </c>
      <c r="AS39">
        <f t="shared" si="26"/>
        <v>4.9448698798942079</v>
      </c>
      <c r="AT39">
        <f t="shared" si="26"/>
        <v>4.8345916056833698</v>
      </c>
      <c r="AU39">
        <f t="shared" si="23"/>
        <v>-146.92183487257</v>
      </c>
      <c r="AW39">
        <v>36</v>
      </c>
      <c r="AX39">
        <f>IF(Z39&gt;0, (R39*SUMPRODUCT(K39:$K$98, X39:$X$98)-K39*$AZ$3)/Z39, 0)</f>
        <v>2634.5197572743996</v>
      </c>
    </row>
    <row r="40" spans="5:50" x14ac:dyDescent="0.25">
      <c r="E40">
        <v>2040</v>
      </c>
      <c r="F40" s="5">
        <v>3.5571999999999999E-2</v>
      </c>
      <c r="G40"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3.8621354682811929E-2</v>
      </c>
      <c r="L40" s="2">
        <v>37</v>
      </c>
      <c r="M40" s="6">
        <v>2.7627288E-2</v>
      </c>
      <c r="Q40" s="4">
        <f t="shared" si="21"/>
        <v>25</v>
      </c>
      <c r="R40">
        <f t="shared" si="0"/>
        <v>250000</v>
      </c>
      <c r="S40">
        <f t="shared" si="1"/>
        <v>2523.924401886301</v>
      </c>
      <c r="U40">
        <f t="shared" si="13"/>
        <v>2.7627288E-2</v>
      </c>
      <c r="V40">
        <f t="shared" si="14"/>
        <v>0.01</v>
      </c>
      <c r="W40">
        <f t="shared" si="15"/>
        <v>0.56266698743732546</v>
      </c>
      <c r="X40">
        <f t="shared" si="16"/>
        <v>1.5544962910023372E-2</v>
      </c>
      <c r="Y40">
        <f t="shared" si="17"/>
        <v>5.6266698743732543E-3</v>
      </c>
      <c r="Z40">
        <f t="shared" si="18"/>
        <v>0.54149535465292886</v>
      </c>
      <c r="AB40">
        <f t="shared" si="19"/>
        <v>1482.3572951697004</v>
      </c>
      <c r="AC40">
        <f t="shared" si="2"/>
        <v>1366.693339116604</v>
      </c>
      <c r="AE40">
        <f t="shared" si="3"/>
        <v>0</v>
      </c>
      <c r="AF40">
        <f t="shared" si="24"/>
        <v>0</v>
      </c>
      <c r="AG40">
        <f t="shared" si="24"/>
        <v>-13.537383866323221</v>
      </c>
      <c r="AH40">
        <f t="shared" si="5"/>
        <v>-3886.2407275058431</v>
      </c>
      <c r="AI40">
        <f t="shared" si="25"/>
        <v>-3899.7781113721662</v>
      </c>
      <c r="AJ40">
        <f t="shared" si="7"/>
        <v>115.6639560530964</v>
      </c>
      <c r="AK40">
        <f t="shared" si="22"/>
        <v>103.76501066187903</v>
      </c>
      <c r="AL40">
        <f t="shared" si="8"/>
        <v>-3680.3491446571911</v>
      </c>
      <c r="AN40">
        <f t="shared" si="26"/>
        <v>0</v>
      </c>
      <c r="AO40">
        <f t="shared" si="26"/>
        <v>0</v>
      </c>
      <c r="AP40">
        <f t="shared" si="26"/>
        <v>-0.52283210377864497</v>
      </c>
      <c r="AQ40">
        <f t="shared" si="26"/>
        <v>-150.09188151979222</v>
      </c>
      <c r="AR40">
        <f t="shared" si="26"/>
        <v>-150.61471362357088</v>
      </c>
      <c r="AS40">
        <f t="shared" si="26"/>
        <v>4.4670986707438081</v>
      </c>
      <c r="AT40">
        <f t="shared" si="26"/>
        <v>4.0075452804381912</v>
      </c>
      <c r="AU40">
        <f t="shared" si="23"/>
        <v>-142.14006967238888</v>
      </c>
      <c r="AW40">
        <v>37</v>
      </c>
      <c r="AX40">
        <f>IF(Z40&gt;0, (R40*SUMPRODUCT(K40:$K$98, X40:$X$98)-K40*$AZ$3)/Z40, 0)</f>
        <v>2523.924401886301</v>
      </c>
    </row>
    <row r="41" spans="5:50" x14ac:dyDescent="0.25">
      <c r="E41">
        <v>2041</v>
      </c>
      <c r="F41" s="5">
        <v>3.5571999999999999E-2</v>
      </c>
      <c r="G41"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3.4483352395367789E-2</v>
      </c>
      <c r="L41" s="2">
        <v>38</v>
      </c>
      <c r="M41" s="6">
        <v>3.0780427999999999E-2</v>
      </c>
      <c r="Q41" s="4">
        <f t="shared" si="21"/>
        <v>25</v>
      </c>
      <c r="R41">
        <f t="shared" si="0"/>
        <v>250000</v>
      </c>
      <c r="S41">
        <f t="shared" si="1"/>
        <v>2411.7586680839609</v>
      </c>
      <c r="U41">
        <f t="shared" si="13"/>
        <v>3.0780427999999999E-2</v>
      </c>
      <c r="V41">
        <f t="shared" si="14"/>
        <v>0.01</v>
      </c>
      <c r="W41">
        <f t="shared" si="15"/>
        <v>0.54149535465292886</v>
      </c>
      <c r="X41">
        <f t="shared" si="16"/>
        <v>1.6667458776228942E-2</v>
      </c>
      <c r="Y41">
        <f t="shared" si="17"/>
        <v>5.414953546529289E-3</v>
      </c>
      <c r="Z41">
        <f t="shared" si="18"/>
        <v>0.51941294233017055</v>
      </c>
      <c r="AB41">
        <f t="shared" si="19"/>
        <v>1366.693339116604</v>
      </c>
      <c r="AC41">
        <f t="shared" si="2"/>
        <v>1252.6986659797833</v>
      </c>
      <c r="AE41">
        <f t="shared" si="3"/>
        <v>0</v>
      </c>
      <c r="AF41">
        <f t="shared" si="24"/>
        <v>0</v>
      </c>
      <c r="AG41">
        <f t="shared" si="24"/>
        <v>-12.985323558254263</v>
      </c>
      <c r="AH41">
        <f t="shared" si="5"/>
        <v>-4166.8646940572353</v>
      </c>
      <c r="AI41">
        <f t="shared" si="25"/>
        <v>-4179.8500176154894</v>
      </c>
      <c r="AJ41">
        <f t="shared" si="7"/>
        <v>113.99467313682067</v>
      </c>
      <c r="AK41">
        <f t="shared" si="22"/>
        <v>95.668533738162282</v>
      </c>
      <c r="AL41">
        <f t="shared" si="8"/>
        <v>-3970.1868107405062</v>
      </c>
      <c r="AN41">
        <f t="shared" si="26"/>
        <v>0</v>
      </c>
      <c r="AO41">
        <f t="shared" si="26"/>
        <v>0</v>
      </c>
      <c r="AP41">
        <f t="shared" si="26"/>
        <v>-0.44777748822715291</v>
      </c>
      <c r="AQ41">
        <f t="shared" si="26"/>
        <v>-143.68746362899202</v>
      </c>
      <c r="AR41">
        <f t="shared" si="26"/>
        <v>-144.13524111721918</v>
      </c>
      <c r="AS41">
        <f t="shared" si="26"/>
        <v>3.9309184849717531</v>
      </c>
      <c r="AT41">
        <f t="shared" si="26"/>
        <v>3.2989717620411825</v>
      </c>
      <c r="AU41">
        <f t="shared" si="23"/>
        <v>-136.90535087020623</v>
      </c>
      <c r="AW41">
        <v>38</v>
      </c>
      <c r="AX41">
        <f>IF(Z41&gt;0, (R41*SUMPRODUCT(K41:$K$98, X41:$X$98)-K41*$AZ$3)/Z41, 0)</f>
        <v>2411.7586680839609</v>
      </c>
    </row>
    <row r="42" spans="5:50" x14ac:dyDescent="0.25">
      <c r="E42">
        <v>2042</v>
      </c>
      <c r="F42" s="5">
        <v>3.5571999999999999E-2</v>
      </c>
      <c r="G42"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3.0788707495864095E-2</v>
      </c>
      <c r="L42" s="2">
        <v>39</v>
      </c>
      <c r="M42" s="6">
        <v>3.4133669999999998E-2</v>
      </c>
      <c r="Q42" s="4">
        <f t="shared" si="21"/>
        <v>25</v>
      </c>
      <c r="R42">
        <f t="shared" si="0"/>
        <v>250000</v>
      </c>
      <c r="S42">
        <f t="shared" si="1"/>
        <v>2298.6210457924581</v>
      </c>
      <c r="U42">
        <f t="shared" si="13"/>
        <v>3.4133669999999998E-2</v>
      </c>
      <c r="V42">
        <f t="shared" si="14"/>
        <v>0.01</v>
      </c>
      <c r="W42">
        <f t="shared" si="15"/>
        <v>0.51941294233017055</v>
      </c>
      <c r="X42">
        <f t="shared" si="16"/>
        <v>1.772946996722707E-2</v>
      </c>
      <c r="Y42">
        <f t="shared" si="17"/>
        <v>5.1941294233017058E-3</v>
      </c>
      <c r="Z42">
        <f t="shared" si="18"/>
        <v>0.49648934293964181</v>
      </c>
      <c r="AB42">
        <f t="shared" si="19"/>
        <v>1252.6986659797833</v>
      </c>
      <c r="AC42">
        <f t="shared" si="2"/>
        <v>1141.2408526927297</v>
      </c>
      <c r="AE42">
        <f t="shared" si="3"/>
        <v>0</v>
      </c>
      <c r="AF42">
        <f t="shared" si="24"/>
        <v>0</v>
      </c>
      <c r="AG42">
        <f t="shared" si="24"/>
        <v>-12.412233573491045</v>
      </c>
      <c r="AH42">
        <f t="shared" si="5"/>
        <v>-4432.3674918067672</v>
      </c>
      <c r="AI42">
        <f t="shared" si="25"/>
        <v>-4444.7797253802582</v>
      </c>
      <c r="AJ42">
        <f t="shared" si="7"/>
        <v>111.45781328705357</v>
      </c>
      <c r="AK42">
        <f t="shared" si="22"/>
        <v>87.688906618584838</v>
      </c>
      <c r="AL42">
        <f t="shared" si="8"/>
        <v>-4245.6330054746195</v>
      </c>
      <c r="AN42">
        <f t="shared" si="26"/>
        <v>0</v>
      </c>
      <c r="AO42">
        <f t="shared" si="26"/>
        <v>0</v>
      </c>
      <c r="AP42">
        <f t="shared" si="26"/>
        <v>-0.38215662886455976</v>
      </c>
      <c r="AQ42">
        <f t="shared" si="26"/>
        <v>-136.46686621941535</v>
      </c>
      <c r="AR42">
        <f t="shared" si="26"/>
        <v>-136.8490228482799</v>
      </c>
      <c r="AS42">
        <f t="shared" si="26"/>
        <v>3.4316420114237269</v>
      </c>
      <c r="AT42">
        <f t="shared" si="26"/>
        <v>2.6998280965117498</v>
      </c>
      <c r="AU42">
        <f t="shared" si="23"/>
        <v>-130.71755274034442</v>
      </c>
      <c r="AW42">
        <v>39</v>
      </c>
      <c r="AX42">
        <f>IF(Z42&gt;0, (R42*SUMPRODUCT(K42:$K$98, X42:$X$98)-K42*$AZ$3)/Z42, 0)</f>
        <v>2298.6210457924581</v>
      </c>
    </row>
    <row r="43" spans="5:50" x14ac:dyDescent="0.25">
      <c r="E43">
        <v>2043</v>
      </c>
      <c r="F43" s="5">
        <v>3.5571999999999999E-2</v>
      </c>
      <c r="G43"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2.7489917407021513E-2</v>
      </c>
      <c r="L43" s="2">
        <v>40</v>
      </c>
      <c r="M43" s="6">
        <v>3.7867151000000002E-2</v>
      </c>
      <c r="Q43" s="4">
        <f t="shared" si="21"/>
        <v>25</v>
      </c>
      <c r="R43">
        <f t="shared" si="0"/>
        <v>250000</v>
      </c>
      <c r="S43">
        <f t="shared" si="1"/>
        <v>2186.3727454884151</v>
      </c>
      <c r="U43">
        <f t="shared" si="13"/>
        <v>3.7867151000000002E-2</v>
      </c>
      <c r="V43">
        <f t="shared" si="14"/>
        <v>0.01</v>
      </c>
      <c r="W43">
        <f t="shared" si="15"/>
        <v>0.49648934293964181</v>
      </c>
      <c r="X43">
        <f t="shared" si="16"/>
        <v>1.8800636918986202E-2</v>
      </c>
      <c r="Y43">
        <f t="shared" si="17"/>
        <v>4.9648934293964183E-3</v>
      </c>
      <c r="Z43">
        <f t="shared" si="18"/>
        <v>0.47272381259125917</v>
      </c>
      <c r="AB43">
        <f t="shared" si="19"/>
        <v>1141.2408526927297</v>
      </c>
      <c r="AC43">
        <f t="shared" si="2"/>
        <v>1033.5504599929025</v>
      </c>
      <c r="AE43">
        <f t="shared" si="3"/>
        <v>0</v>
      </c>
      <c r="AF43">
        <f t="shared" si="24"/>
        <v>0</v>
      </c>
      <c r="AG43">
        <f t="shared" si="24"/>
        <v>-11.818095314781479</v>
      </c>
      <c r="AH43">
        <f t="shared" si="5"/>
        <v>-4700.1592297465504</v>
      </c>
      <c r="AI43">
        <f t="shared" si="25"/>
        <v>-4711.9773250613316</v>
      </c>
      <c r="AJ43">
        <f t="shared" si="7"/>
        <v>107.69039269982727</v>
      </c>
      <c r="AK43">
        <f t="shared" si="22"/>
        <v>79.886859688491086</v>
      </c>
      <c r="AL43">
        <f t="shared" si="8"/>
        <v>-4524.4000726730128</v>
      </c>
      <c r="AN43">
        <f t="shared" si="26"/>
        <v>0</v>
      </c>
      <c r="AO43">
        <f t="shared" si="26"/>
        <v>0</v>
      </c>
      <c r="AP43">
        <f t="shared" si="26"/>
        <v>-0.32487846411165078</v>
      </c>
      <c r="AQ43">
        <f t="shared" si="26"/>
        <v>-129.20698902558252</v>
      </c>
      <c r="AR43">
        <f t="shared" si="26"/>
        <v>-129.53186748969418</v>
      </c>
      <c r="AS43">
        <f t="shared" si="26"/>
        <v>2.9604000008479643</v>
      </c>
      <c r="AT43">
        <f t="shared" si="26"/>
        <v>2.1960831747429364</v>
      </c>
      <c r="AU43">
        <f t="shared" si="23"/>
        <v>-124.37538431410326</v>
      </c>
      <c r="AW43">
        <v>40</v>
      </c>
      <c r="AX43">
        <f>IF(Z43&gt;0, (R43*SUMPRODUCT(K43:$K$98, X43:$X$98)-K43*$AZ$3)/Z43, 0)</f>
        <v>2186.3727454884151</v>
      </c>
    </row>
    <row r="44" spans="5:50" x14ac:dyDescent="0.25">
      <c r="E44">
        <v>2044</v>
      </c>
      <c r="F44" s="5">
        <v>3.5571999999999999E-2</v>
      </c>
      <c r="G44"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2.4544569113412063E-2</v>
      </c>
      <c r="L44" s="2">
        <v>41</v>
      </c>
      <c r="M44" s="6">
        <v>4.2172894000000002E-2</v>
      </c>
      <c r="Q44" s="4">
        <f t="shared" si="21"/>
        <v>25</v>
      </c>
      <c r="R44">
        <f t="shared" si="0"/>
        <v>250000</v>
      </c>
      <c r="S44">
        <f t="shared" si="1"/>
        <v>2075.6948419727455</v>
      </c>
      <c r="U44">
        <f t="shared" si="13"/>
        <v>4.2172894000000002E-2</v>
      </c>
      <c r="V44">
        <f t="shared" si="14"/>
        <v>0.01</v>
      </c>
      <c r="W44">
        <f t="shared" si="15"/>
        <v>0.47272381259125917</v>
      </c>
      <c r="X44">
        <f t="shared" si="16"/>
        <v>1.993613123968704E-2</v>
      </c>
      <c r="Y44">
        <f t="shared" si="17"/>
        <v>4.7272381259125919E-3</v>
      </c>
      <c r="Z44">
        <f t="shared" si="18"/>
        <v>0.44806044322565958</v>
      </c>
      <c r="AB44">
        <f t="shared" si="19"/>
        <v>1033.5504599929025</v>
      </c>
      <c r="AC44">
        <f t="shared" si="2"/>
        <v>930.03675089552371</v>
      </c>
      <c r="AE44">
        <f t="shared" si="3"/>
        <v>0</v>
      </c>
      <c r="AF44">
        <f t="shared" si="24"/>
        <v>0</v>
      </c>
      <c r="AG44">
        <f t="shared" si="24"/>
        <v>-11.20151108064149</v>
      </c>
      <c r="AH44">
        <f t="shared" si="5"/>
        <v>-4984.0328099217604</v>
      </c>
      <c r="AI44">
        <f t="shared" si="25"/>
        <v>-4995.2343210024019</v>
      </c>
      <c r="AJ44">
        <f t="shared" si="7"/>
        <v>103.51370909737875</v>
      </c>
      <c r="AK44">
        <f t="shared" si="22"/>
        <v>72.348532199503182</v>
      </c>
      <c r="AL44">
        <f t="shared" si="8"/>
        <v>-4819.3720797055203</v>
      </c>
      <c r="AN44">
        <f t="shared" si="26"/>
        <v>0</v>
      </c>
      <c r="AO44">
        <f t="shared" si="26"/>
        <v>0</v>
      </c>
      <c r="AP44">
        <f t="shared" si="26"/>
        <v>-0.27493626289345607</v>
      </c>
      <c r="AQ44">
        <f t="shared" si="26"/>
        <v>-122.33093776663797</v>
      </c>
      <c r="AR44">
        <f t="shared" si="26"/>
        <v>-122.60587402953144</v>
      </c>
      <c r="AS44">
        <f t="shared" si="26"/>
        <v>2.540699387126244</v>
      </c>
      <c r="AT44">
        <f t="shared" si="26"/>
        <v>1.7757635488246239</v>
      </c>
      <c r="AU44">
        <f t="shared" si="23"/>
        <v>-118.28941109358057</v>
      </c>
      <c r="AW44">
        <v>41</v>
      </c>
      <c r="AX44">
        <f>IF(Z44&gt;0, (R44*SUMPRODUCT(K44:$K$98, X44:$X$98)-K44*$AZ$3)/Z44, 0)</f>
        <v>2075.6948419727455</v>
      </c>
    </row>
    <row r="45" spans="5:50" x14ac:dyDescent="0.25">
      <c r="E45">
        <v>2045</v>
      </c>
      <c r="F45" s="5">
        <v>3.5571999999999999E-2</v>
      </c>
      <c r="G45"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2.1914793851260769E-2</v>
      </c>
      <c r="L45" s="2">
        <v>42</v>
      </c>
      <c r="M45" s="6">
        <v>4.6777600000000003E-2</v>
      </c>
      <c r="Q45" s="4">
        <f t="shared" si="21"/>
        <v>25</v>
      </c>
      <c r="R45">
        <f t="shared" si="0"/>
        <v>250000</v>
      </c>
      <c r="S45">
        <f t="shared" si="1"/>
        <v>1965.4653607442096</v>
      </c>
      <c r="U45">
        <f t="shared" si="13"/>
        <v>4.6777600000000003E-2</v>
      </c>
      <c r="V45">
        <f t="shared" si="14"/>
        <v>0.01</v>
      </c>
      <c r="W45">
        <f t="shared" si="15"/>
        <v>0.44806044322565958</v>
      </c>
      <c r="X45">
        <f t="shared" si="16"/>
        <v>2.0959192189032614E-2</v>
      </c>
      <c r="Y45">
        <f t="shared" si="17"/>
        <v>4.480604432256596E-3</v>
      </c>
      <c r="Z45">
        <f t="shared" si="18"/>
        <v>0.42262064660437032</v>
      </c>
      <c r="AB45">
        <f t="shared" si="19"/>
        <v>930.03675089552371</v>
      </c>
      <c r="AC45">
        <f t="shared" si="2"/>
        <v>830.64624163620988</v>
      </c>
      <c r="AE45">
        <f t="shared" si="3"/>
        <v>0</v>
      </c>
      <c r="AF45">
        <f t="shared" si="24"/>
        <v>0</v>
      </c>
      <c r="AG45">
        <f t="shared" si="24"/>
        <v>-10.565516165109258</v>
      </c>
      <c r="AH45">
        <f t="shared" si="5"/>
        <v>-5239.7980472581539</v>
      </c>
      <c r="AI45">
        <f t="shared" si="25"/>
        <v>-5250.3635634232633</v>
      </c>
      <c r="AJ45">
        <f t="shared" si="7"/>
        <v>99.390509259313831</v>
      </c>
      <c r="AK45">
        <f t="shared" si="22"/>
        <v>65.10257256268666</v>
      </c>
      <c r="AL45">
        <f t="shared" si="8"/>
        <v>-5085.8704816012623</v>
      </c>
      <c r="AN45">
        <f t="shared" si="26"/>
        <v>0</v>
      </c>
      <c r="AO45">
        <f t="shared" si="26"/>
        <v>0</v>
      </c>
      <c r="AP45">
        <f t="shared" si="26"/>
        <v>-0.23154110869053263</v>
      </c>
      <c r="AQ45">
        <f t="shared" si="26"/>
        <v>-114.82909402790118</v>
      </c>
      <c r="AR45">
        <f t="shared" si="26"/>
        <v>-115.06063513659171</v>
      </c>
      <c r="AS45">
        <f t="shared" si="26"/>
        <v>2.1781225211896871</v>
      </c>
      <c r="AT45">
        <f t="shared" si="26"/>
        <v>1.4267094568980236</v>
      </c>
      <c r="AU45">
        <f t="shared" si="23"/>
        <v>-111.45580315850398</v>
      </c>
      <c r="AW45">
        <v>42</v>
      </c>
      <c r="AX45">
        <f>IF(Z45&gt;0, (R45*SUMPRODUCT(K45:$K$98, X45:$X$98)-K45*$AZ$3)/Z45, 0)</f>
        <v>1965.4653607442096</v>
      </c>
    </row>
    <row r="46" spans="5:50" x14ac:dyDescent="0.25">
      <c r="E46">
        <v>2046</v>
      </c>
      <c r="F46" s="5">
        <v>3.5571999999999999E-2</v>
      </c>
      <c r="G46"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1.9566780224339969E-2</v>
      </c>
      <c r="L46" s="2">
        <v>43</v>
      </c>
      <c r="M46" s="6">
        <v>5.1668436999999998E-2</v>
      </c>
      <c r="Q46" s="4">
        <f t="shared" si="21"/>
        <v>25</v>
      </c>
      <c r="R46">
        <f t="shared" si="0"/>
        <v>250000</v>
      </c>
      <c r="S46">
        <f t="shared" si="1"/>
        <v>1856.7249459406303</v>
      </c>
      <c r="U46">
        <f t="shared" si="13"/>
        <v>5.1668436999999998E-2</v>
      </c>
      <c r="V46">
        <f t="shared" si="14"/>
        <v>0.01</v>
      </c>
      <c r="W46">
        <f t="shared" si="15"/>
        <v>0.42262064660437032</v>
      </c>
      <c r="X46">
        <f t="shared" si="16"/>
        <v>2.1836148253977172E-2</v>
      </c>
      <c r="Y46">
        <f t="shared" si="17"/>
        <v>4.2262064660437033E-3</v>
      </c>
      <c r="Z46">
        <f t="shared" si="18"/>
        <v>0.39655829188434943</v>
      </c>
      <c r="AB46">
        <f t="shared" si="19"/>
        <v>830.64624163620988</v>
      </c>
      <c r="AC46">
        <f t="shared" si="2"/>
        <v>736.29967306127742</v>
      </c>
      <c r="AE46">
        <f t="shared" si="3"/>
        <v>0</v>
      </c>
      <c r="AF46">
        <f t="shared" si="24"/>
        <v>0</v>
      </c>
      <c r="AG46">
        <f t="shared" si="24"/>
        <v>-9.9139572971087357</v>
      </c>
      <c r="AH46">
        <f t="shared" si="5"/>
        <v>-5459.0370634942929</v>
      </c>
      <c r="AI46">
        <f t="shared" si="25"/>
        <v>-5468.9510207914018</v>
      </c>
      <c r="AJ46">
        <f t="shared" si="7"/>
        <v>94.346568574932462</v>
      </c>
      <c r="AK46">
        <f t="shared" si="22"/>
        <v>58.145236914534699</v>
      </c>
      <c r="AL46">
        <f t="shared" si="8"/>
        <v>-5316.4592153019348</v>
      </c>
      <c r="AN46">
        <f t="shared" si="26"/>
        <v>0</v>
      </c>
      <c r="AO46">
        <f t="shared" si="26"/>
        <v>0</v>
      </c>
      <c r="AP46">
        <f t="shared" si="26"/>
        <v>-0.19398422358601813</v>
      </c>
      <c r="AQ46">
        <f t="shared" si="26"/>
        <v>-106.81577845791907</v>
      </c>
      <c r="AR46">
        <f t="shared" si="26"/>
        <v>-107.00976268150509</v>
      </c>
      <c r="AS46">
        <f t="shared" si="26"/>
        <v>1.8460585722263232</v>
      </c>
      <c r="AT46">
        <f t="shared" si="26"/>
        <v>1.13771507179888</v>
      </c>
      <c r="AU46">
        <f t="shared" si="23"/>
        <v>-104.02598903747989</v>
      </c>
      <c r="AW46">
        <v>43</v>
      </c>
      <c r="AX46">
        <f>IF(Z46&gt;0, (R46*SUMPRODUCT(K46:$K$98, X46:$X$98)-K46*$AZ$3)/Z46, 0)</f>
        <v>1856.7249459406303</v>
      </c>
    </row>
    <row r="47" spans="5:50" x14ac:dyDescent="0.25">
      <c r="E47">
        <v>2047</v>
      </c>
      <c r="F47" s="5">
        <v>3.5571999999999999E-2</v>
      </c>
      <c r="G47"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1.7470339486017828E-2</v>
      </c>
      <c r="L47" s="2">
        <v>44</v>
      </c>
      <c r="M47" s="6">
        <v>5.7177164000000003E-2</v>
      </c>
      <c r="Q47" s="4">
        <f t="shared" si="21"/>
        <v>25</v>
      </c>
      <c r="R47">
        <f t="shared" si="0"/>
        <v>250000</v>
      </c>
      <c r="S47">
        <f t="shared" si="1"/>
        <v>1751.1198690539914</v>
      </c>
      <c r="U47">
        <f t="shared" si="13"/>
        <v>5.7177164000000003E-2</v>
      </c>
      <c r="V47">
        <f t="shared" si="14"/>
        <v>0.01</v>
      </c>
      <c r="W47">
        <f t="shared" si="15"/>
        <v>0.39655829188434943</v>
      </c>
      <c r="X47">
        <f t="shared" si="16"/>
        <v>2.2674078490631317E-2</v>
      </c>
      <c r="Y47">
        <f t="shared" si="17"/>
        <v>3.9655829188434948E-3</v>
      </c>
      <c r="Z47">
        <f t="shared" si="18"/>
        <v>0.36991863047487467</v>
      </c>
      <c r="AB47">
        <f t="shared" si="19"/>
        <v>736.29967306127742</v>
      </c>
      <c r="AC47">
        <f t="shared" si="2"/>
        <v>647.77186375779434</v>
      </c>
      <c r="AE47">
        <f t="shared" si="3"/>
        <v>0</v>
      </c>
      <c r="AF47">
        <f t="shared" si="24"/>
        <v>0</v>
      </c>
      <c r="AG47">
        <f t="shared" si="24"/>
        <v>-9.2479657618718658</v>
      </c>
      <c r="AH47">
        <f t="shared" si="5"/>
        <v>-5668.5196226578291</v>
      </c>
      <c r="AI47">
        <f t="shared" si="25"/>
        <v>-5677.7675884197006</v>
      </c>
      <c r="AJ47">
        <f t="shared" si="7"/>
        <v>88.527809303483082</v>
      </c>
      <c r="AK47">
        <f t="shared" si="22"/>
        <v>51.540977114289426</v>
      </c>
      <c r="AL47">
        <f t="shared" si="8"/>
        <v>-5537.698802001928</v>
      </c>
      <c r="AN47">
        <f t="shared" si="26"/>
        <v>0</v>
      </c>
      <c r="AO47">
        <f t="shared" si="26"/>
        <v>0</v>
      </c>
      <c r="AP47">
        <f t="shared" si="26"/>
        <v>-0.16156510141497099</v>
      </c>
      <c r="AQ47">
        <f t="shared" si="26"/>
        <v>-99.030962190985946</v>
      </c>
      <c r="AR47">
        <f t="shared" si="26"/>
        <v>-99.192527292400911</v>
      </c>
      <c r="AS47">
        <f t="shared" si="26"/>
        <v>1.5466108824852969</v>
      </c>
      <c r="AT47">
        <f t="shared" si="26"/>
        <v>0.90043836762771179</v>
      </c>
      <c r="AU47">
        <f t="shared" si="23"/>
        <v>-96.7454780422879</v>
      </c>
      <c r="AW47">
        <v>44</v>
      </c>
      <c r="AX47">
        <f>IF(Z47&gt;0, (R47*SUMPRODUCT(K47:$K$98, X47:$X$98)-K47*$AZ$3)/Z47, 0)</f>
        <v>1751.1198690539914</v>
      </c>
    </row>
    <row r="48" spans="5:50" x14ac:dyDescent="0.25">
      <c r="E48">
        <v>2048</v>
      </c>
      <c r="F48" s="5">
        <v>3.5571999999999999E-2</v>
      </c>
      <c r="G48"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1.5598517398230203E-2</v>
      </c>
      <c r="L48" s="2">
        <v>45</v>
      </c>
      <c r="M48" s="6">
        <v>6.3388860000000005E-2</v>
      </c>
      <c r="Q48" s="4">
        <f t="shared" si="21"/>
        <v>25</v>
      </c>
      <c r="R48">
        <f t="shared" si="0"/>
        <v>250000</v>
      </c>
      <c r="S48">
        <f t="shared" si="1"/>
        <v>1648.5347378542779</v>
      </c>
      <c r="U48">
        <f t="shared" si="13"/>
        <v>6.3388860000000005E-2</v>
      </c>
      <c r="V48">
        <f t="shared" si="14"/>
        <v>0.01</v>
      </c>
      <c r="W48">
        <f t="shared" si="15"/>
        <v>0.36991863047487467</v>
      </c>
      <c r="X48">
        <f t="shared" si="16"/>
        <v>2.3448720278563567E-2</v>
      </c>
      <c r="Y48">
        <f t="shared" si="17"/>
        <v>3.6991863047487468E-3</v>
      </c>
      <c r="Z48">
        <f t="shared" si="18"/>
        <v>0.34277072389156238</v>
      </c>
      <c r="AB48">
        <f t="shared" si="19"/>
        <v>647.77186375779434</v>
      </c>
      <c r="AC48">
        <f t="shared" si="2"/>
        <v>565.06944545469787</v>
      </c>
      <c r="AE48">
        <f t="shared" si="3"/>
        <v>0</v>
      </c>
      <c r="AF48">
        <f t="shared" si="24"/>
        <v>0</v>
      </c>
      <c r="AG48">
        <f t="shared" si="24"/>
        <v>-8.5692680972890596</v>
      </c>
      <c r="AH48">
        <f t="shared" si="5"/>
        <v>-5862.1800696408918</v>
      </c>
      <c r="AI48">
        <f t="shared" si="25"/>
        <v>-5870.7493377381807</v>
      </c>
      <c r="AJ48">
        <f t="shared" si="7"/>
        <v>82.702418303096465</v>
      </c>
      <c r="AK48">
        <f t="shared" si="22"/>
        <v>45.344030463045605</v>
      </c>
      <c r="AL48">
        <f t="shared" si="8"/>
        <v>-5742.7028889720386</v>
      </c>
      <c r="AN48">
        <f t="shared" si="26"/>
        <v>0</v>
      </c>
      <c r="AO48">
        <f t="shared" si="26"/>
        <v>0</v>
      </c>
      <c r="AP48">
        <f t="shared" si="26"/>
        <v>-0.13366787750566242</v>
      </c>
      <c r="AQ48">
        <f t="shared" si="26"/>
        <v>-91.441317807851789</v>
      </c>
      <c r="AR48">
        <f t="shared" si="26"/>
        <v>-91.574985685357461</v>
      </c>
      <c r="AS48">
        <f t="shared" si="26"/>
        <v>1.2900351107765622</v>
      </c>
      <c r="AT48">
        <f t="shared" si="26"/>
        <v>0.70729964808369716</v>
      </c>
      <c r="AU48">
        <f t="shared" si="23"/>
        <v>-89.577650926497199</v>
      </c>
      <c r="AW48">
        <v>45</v>
      </c>
      <c r="AX48">
        <f>IF(Z48&gt;0, (R48*SUMPRODUCT(K48:$K$98, X48:$X$98)-K48*$AZ$3)/Z48, 0)</f>
        <v>1648.5347378542779</v>
      </c>
    </row>
    <row r="49" spans="5:50" x14ac:dyDescent="0.25">
      <c r="E49">
        <v>2049</v>
      </c>
      <c r="F49" s="5">
        <v>3.5571999999999999E-2</v>
      </c>
      <c r="G49"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1.3927247676991251E-2</v>
      </c>
      <c r="L49" s="2">
        <v>46</v>
      </c>
      <c r="M49" s="6">
        <v>7.0498397000000004E-2</v>
      </c>
      <c r="Q49" s="4">
        <f t="shared" si="21"/>
        <v>25</v>
      </c>
      <c r="R49">
        <f t="shared" si="0"/>
        <v>250000</v>
      </c>
      <c r="S49">
        <f t="shared" si="1"/>
        <v>1548.9876460250891</v>
      </c>
      <c r="U49">
        <f t="shared" si="13"/>
        <v>7.0498397000000004E-2</v>
      </c>
      <c r="V49">
        <f t="shared" si="14"/>
        <v>0.01</v>
      </c>
      <c r="W49">
        <f t="shared" si="15"/>
        <v>0.34277072389156238</v>
      </c>
      <c r="X49">
        <f t="shared" si="16"/>
        <v>2.4164786572884751E-2</v>
      </c>
      <c r="Y49">
        <f t="shared" si="17"/>
        <v>3.4277072389156237E-3</v>
      </c>
      <c r="Z49">
        <f t="shared" si="18"/>
        <v>0.31517823007976203</v>
      </c>
      <c r="AB49">
        <f t="shared" si="19"/>
        <v>565.06944545469787</v>
      </c>
      <c r="AC49">
        <f t="shared" si="2"/>
        <v>488.20718468960456</v>
      </c>
      <c r="AE49">
        <f t="shared" si="3"/>
        <v>0</v>
      </c>
      <c r="AF49">
        <f t="shared" si="24"/>
        <v>0</v>
      </c>
      <c r="AG49">
        <f t="shared" si="24"/>
        <v>-7.8794557519940511</v>
      </c>
      <c r="AH49">
        <f t="shared" si="5"/>
        <v>-6041.1966432211875</v>
      </c>
      <c r="AI49">
        <f t="shared" si="25"/>
        <v>-6049.0760989731816</v>
      </c>
      <c r="AJ49">
        <f t="shared" si="7"/>
        <v>76.862260765093311</v>
      </c>
      <c r="AK49">
        <f t="shared" si="22"/>
        <v>39.554861181828855</v>
      </c>
      <c r="AL49">
        <f t="shared" si="8"/>
        <v>-5932.6589770262599</v>
      </c>
      <c r="AN49">
        <f t="shared" si="26"/>
        <v>0</v>
      </c>
      <c r="AO49">
        <f t="shared" si="26"/>
        <v>0</v>
      </c>
      <c r="AP49">
        <f t="shared" si="26"/>
        <v>-0.1097391318179145</v>
      </c>
      <c r="AQ49">
        <f t="shared" si="26"/>
        <v>-84.137241915549623</v>
      </c>
      <c r="AR49">
        <f t="shared" si="26"/>
        <v>-84.246981047367541</v>
      </c>
      <c r="AS49">
        <f t="shared" si="26"/>
        <v>1.0704797426889416</v>
      </c>
      <c r="AT49">
        <f t="shared" si="26"/>
        <v>0.5508903485083374</v>
      </c>
      <c r="AU49">
        <f t="shared" si="23"/>
        <v>-82.625610956170277</v>
      </c>
      <c r="AW49">
        <v>46</v>
      </c>
      <c r="AX49">
        <f>IF(Z49&gt;0, (R49*SUMPRODUCT(K49:$K$98, X49:$X$98)-K49*$AZ$3)/Z49, 0)</f>
        <v>1548.9876460250891</v>
      </c>
    </row>
    <row r="50" spans="5:50" x14ac:dyDescent="0.25">
      <c r="E50">
        <v>2050</v>
      </c>
      <c r="F50" s="5">
        <v>3.5571999999999999E-2</v>
      </c>
      <c r="G50"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1.2435042568742187E-2</v>
      </c>
      <c r="L50" s="2">
        <v>47</v>
      </c>
      <c r="M50" s="6">
        <v>7.8701599999999997E-2</v>
      </c>
      <c r="Q50" s="4">
        <f t="shared" si="21"/>
        <v>25</v>
      </c>
      <c r="R50">
        <f t="shared" si="0"/>
        <v>250000</v>
      </c>
      <c r="S50">
        <f t="shared" si="1"/>
        <v>1452.1443514109833</v>
      </c>
      <c r="U50">
        <f t="shared" si="13"/>
        <v>7.8701599999999997E-2</v>
      </c>
      <c r="V50">
        <f t="shared" si="14"/>
        <v>0.01</v>
      </c>
      <c r="W50">
        <f t="shared" si="15"/>
        <v>0.31517823007976203</v>
      </c>
      <c r="X50">
        <f t="shared" si="16"/>
        <v>2.4805030992445399E-2</v>
      </c>
      <c r="Y50">
        <f t="shared" si="17"/>
        <v>3.1517823007976204E-3</v>
      </c>
      <c r="Z50">
        <f t="shared" si="18"/>
        <v>0.28722141678651902</v>
      </c>
      <c r="AB50">
        <f t="shared" si="19"/>
        <v>488.20718468960456</v>
      </c>
      <c r="AC50">
        <f t="shared" si="2"/>
        <v>417.0869579908034</v>
      </c>
      <c r="AE50">
        <f t="shared" si="3"/>
        <v>0</v>
      </c>
      <c r="AF50">
        <f t="shared" si="24"/>
        <v>0</v>
      </c>
      <c r="AG50">
        <f t="shared" si="24"/>
        <v>-7.1805354196629754</v>
      </c>
      <c r="AH50">
        <f t="shared" si="5"/>
        <v>-6201.2577481113494</v>
      </c>
      <c r="AI50">
        <f t="shared" si="25"/>
        <v>-6208.4382835310125</v>
      </c>
      <c r="AJ50">
        <f t="shared" si="7"/>
        <v>71.120226698801162</v>
      </c>
      <c r="AK50">
        <f t="shared" si="22"/>
        <v>34.174502928272325</v>
      </c>
      <c r="AL50">
        <f t="shared" si="8"/>
        <v>-6103.1435539039394</v>
      </c>
      <c r="AN50">
        <f t="shared" si="26"/>
        <v>0</v>
      </c>
      <c r="AO50">
        <f t="shared" si="26"/>
        <v>0</v>
      </c>
      <c r="AP50">
        <f t="shared" si="26"/>
        <v>-8.9290263609870149E-2</v>
      </c>
      <c r="AQ50">
        <f t="shared" si="26"/>
        <v>-77.11290407750694</v>
      </c>
      <c r="AR50">
        <f t="shared" si="26"/>
        <v>-77.202194341116822</v>
      </c>
      <c r="AS50">
        <f t="shared" si="26"/>
        <v>0.88438304649818711</v>
      </c>
      <c r="AT50">
        <f t="shared" si="26"/>
        <v>0.42496139867867089</v>
      </c>
      <c r="AU50">
        <f t="shared" si="23"/>
        <v>-75.89284989593996</v>
      </c>
      <c r="AW50">
        <v>47</v>
      </c>
      <c r="AX50">
        <f>IF(Z50&gt;0, (R50*SUMPRODUCT(K50:$K$98, X50:$X$98)-K50*$AZ$3)/Z50, 0)</f>
        <v>1452.1443514109833</v>
      </c>
    </row>
    <row r="51" spans="5:50" x14ac:dyDescent="0.25">
      <c r="E51">
        <v>2051</v>
      </c>
      <c r="F51" s="5">
        <v>3.5571999999999999E-2</v>
      </c>
      <c r="G51"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1.1102716579234095E-2</v>
      </c>
      <c r="L51" s="2">
        <v>48</v>
      </c>
      <c r="M51" s="6">
        <v>8.8159118999999994E-2</v>
      </c>
      <c r="Q51" s="4">
        <f t="shared" si="21"/>
        <v>25</v>
      </c>
      <c r="R51">
        <f t="shared" si="0"/>
        <v>250000</v>
      </c>
      <c r="S51">
        <f t="shared" si="1"/>
        <v>1357.368191129588</v>
      </c>
      <c r="U51">
        <f t="shared" si="13"/>
        <v>8.8159118999999994E-2</v>
      </c>
      <c r="V51">
        <f t="shared" si="14"/>
        <v>0.01</v>
      </c>
      <c r="W51">
        <f t="shared" si="15"/>
        <v>0.28722141678651902</v>
      </c>
      <c r="X51">
        <f t="shared" si="16"/>
        <v>2.5321187061831327E-2</v>
      </c>
      <c r="Y51">
        <f t="shared" si="17"/>
        <v>2.8722141678651902E-3</v>
      </c>
      <c r="Z51">
        <f t="shared" si="18"/>
        <v>0.25902801555682248</v>
      </c>
      <c r="AB51">
        <f t="shared" si="19"/>
        <v>417.0869579908034</v>
      </c>
      <c r="AC51">
        <f t="shared" si="2"/>
        <v>351.59638892825092</v>
      </c>
      <c r="AE51">
        <f t="shared" si="3"/>
        <v>0</v>
      </c>
      <c r="AF51">
        <f t="shared" si="24"/>
        <v>0</v>
      </c>
      <c r="AG51">
        <f t="shared" si="24"/>
        <v>-6.4757003889205622</v>
      </c>
      <c r="AH51">
        <f t="shared" si="5"/>
        <v>-6330.2967654578315</v>
      </c>
      <c r="AI51">
        <f t="shared" si="25"/>
        <v>-6336.7724658467523</v>
      </c>
      <c r="AJ51">
        <f t="shared" si="7"/>
        <v>65.490569062552481</v>
      </c>
      <c r="AK51">
        <f t="shared" si="22"/>
        <v>29.196087059356241</v>
      </c>
      <c r="AL51">
        <f t="shared" si="8"/>
        <v>-6242.0858097248429</v>
      </c>
      <c r="AN51">
        <f t="shared" si="26"/>
        <v>0</v>
      </c>
      <c r="AO51">
        <f t="shared" si="26"/>
        <v>0</v>
      </c>
      <c r="AP51">
        <f t="shared" si="26"/>
        <v>-7.1897866070221E-2</v>
      </c>
      <c r="AQ51">
        <f t="shared" si="26"/>
        <v>-70.283490849320629</v>
      </c>
      <c r="AR51">
        <f t="shared" si="26"/>
        <v>-70.355388715390859</v>
      </c>
      <c r="AS51">
        <f t="shared" si="26"/>
        <v>0.72712322691427689</v>
      </c>
      <c r="AT51">
        <f t="shared" si="26"/>
        <v>0.32415587984267658</v>
      </c>
      <c r="AU51">
        <f t="shared" si="23"/>
        <v>-69.304109608633894</v>
      </c>
      <c r="AW51">
        <v>48</v>
      </c>
      <c r="AX51">
        <f>IF(Z51&gt;0, (R51*SUMPRODUCT(K51:$K$98, X51:$X$98)-K51*$AZ$3)/Z51, 0)</f>
        <v>1357.368191129588</v>
      </c>
    </row>
    <row r="52" spans="5:50" x14ac:dyDescent="0.25">
      <c r="E52">
        <v>2052</v>
      </c>
      <c r="F52" s="5">
        <v>3.5571999999999999E-2</v>
      </c>
      <c r="G52"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9.9131398028875842E-3</v>
      </c>
      <c r="L52" s="2">
        <v>49</v>
      </c>
      <c r="M52" s="6">
        <v>9.9426106E-2</v>
      </c>
      <c r="Q52" s="4">
        <f t="shared" si="21"/>
        <v>25</v>
      </c>
      <c r="R52">
        <f t="shared" si="0"/>
        <v>250000</v>
      </c>
      <c r="S52">
        <f t="shared" si="1"/>
        <v>1264.4591877945245</v>
      </c>
      <c r="U52">
        <f t="shared" si="13"/>
        <v>9.9426106E-2</v>
      </c>
      <c r="V52">
        <f t="shared" si="14"/>
        <v>0.01</v>
      </c>
      <c r="W52">
        <f t="shared" si="15"/>
        <v>0.25902801555682248</v>
      </c>
      <c r="X52">
        <f t="shared" si="16"/>
        <v>2.5754146931722281E-2</v>
      </c>
      <c r="Y52">
        <f t="shared" si="17"/>
        <v>2.5902801555682249E-3</v>
      </c>
      <c r="Z52">
        <f t="shared" si="18"/>
        <v>0.23068358846953196</v>
      </c>
      <c r="AB52">
        <f t="shared" si="19"/>
        <v>351.59638892825092</v>
      </c>
      <c r="AC52">
        <f t="shared" si="2"/>
        <v>291.68998291371071</v>
      </c>
      <c r="AE52">
        <f t="shared" si="3"/>
        <v>0</v>
      </c>
      <c r="AF52">
        <f t="shared" si="24"/>
        <v>0</v>
      </c>
      <c r="AG52">
        <f t="shared" si="24"/>
        <v>-5.7670897117382989</v>
      </c>
      <c r="AH52">
        <f t="shared" si="5"/>
        <v>-6438.53673293057</v>
      </c>
      <c r="AI52">
        <f t="shared" si="25"/>
        <v>-6444.3038226423087</v>
      </c>
      <c r="AJ52">
        <f t="shared" si="7"/>
        <v>59.90640601454021</v>
      </c>
      <c r="AK52">
        <f t="shared" si="22"/>
        <v>24.611747224977567</v>
      </c>
      <c r="AL52">
        <f t="shared" si="8"/>
        <v>-6359.7856694027905</v>
      </c>
      <c r="AN52">
        <f t="shared" si="26"/>
        <v>0</v>
      </c>
      <c r="AO52">
        <f t="shared" si="26"/>
        <v>0</v>
      </c>
      <c r="AP52">
        <f t="shared" si="26"/>
        <v>-5.7169966568256417E-2</v>
      </c>
      <c r="AQ52">
        <f t="shared" si="26"/>
        <v>-63.826114759567822</v>
      </c>
      <c r="AR52">
        <f t="shared" si="26"/>
        <v>-63.883284726136083</v>
      </c>
      <c r="AS52">
        <f t="shared" si="26"/>
        <v>0.5938605779106827</v>
      </c>
      <c r="AT52">
        <f t="shared" si="26"/>
        <v>0.24397969103453315</v>
      </c>
      <c r="AU52">
        <f t="shared" si="23"/>
        <v>-63.045444457190861</v>
      </c>
      <c r="AW52">
        <v>49</v>
      </c>
      <c r="AX52">
        <f>IF(Z52&gt;0, (R52*SUMPRODUCT(K52:$K$98, X52:$X$98)-K52*$AZ$3)/Z52, 0)</f>
        <v>1264.4591877945245</v>
      </c>
    </row>
    <row r="53" spans="5:50" x14ac:dyDescent="0.25">
      <c r="E53">
        <v>2053</v>
      </c>
      <c r="F53" s="5">
        <v>3.5571999999999999E-2</v>
      </c>
      <c r="G53"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8.8510176811496272E-3</v>
      </c>
      <c r="L53" s="2">
        <v>50</v>
      </c>
      <c r="M53" s="6">
        <v>0.112419382</v>
      </c>
      <c r="Q53" s="4">
        <f t="shared" si="21"/>
        <v>25</v>
      </c>
      <c r="R53">
        <f t="shared" si="0"/>
        <v>250000</v>
      </c>
      <c r="S53">
        <f t="shared" si="1"/>
        <v>1171.3351407623368</v>
      </c>
      <c r="U53">
        <f t="shared" si="13"/>
        <v>0.112419382</v>
      </c>
      <c r="V53">
        <f t="shared" si="14"/>
        <v>0.01</v>
      </c>
      <c r="W53">
        <f t="shared" si="15"/>
        <v>0.23068358846953196</v>
      </c>
      <c r="X53">
        <f t="shared" si="16"/>
        <v>2.5933306453287109E-2</v>
      </c>
      <c r="Y53">
        <f t="shared" si="17"/>
        <v>2.3068358846953197E-3</v>
      </c>
      <c r="Z53">
        <f t="shared" si="18"/>
        <v>0.20244344613154952</v>
      </c>
      <c r="AB53">
        <f t="shared" si="19"/>
        <v>291.68998291371071</v>
      </c>
      <c r="AC53">
        <f t="shared" si="2"/>
        <v>237.12912247091111</v>
      </c>
      <c r="AE53">
        <f t="shared" si="3"/>
        <v>0</v>
      </c>
      <c r="AF53">
        <f t="shared" si="24"/>
        <v>0</v>
      </c>
      <c r="AG53">
        <f t="shared" si="24"/>
        <v>-5.0610861532887377</v>
      </c>
      <c r="AH53">
        <f t="shared" si="5"/>
        <v>-6483.3266133217776</v>
      </c>
      <c r="AI53">
        <f t="shared" si="25"/>
        <v>-6488.3876994750663</v>
      </c>
      <c r="AJ53">
        <f t="shared" si="7"/>
        <v>54.560860442799594</v>
      </c>
      <c r="AK53">
        <f t="shared" si="22"/>
        <v>20.41829880395975</v>
      </c>
      <c r="AL53">
        <f t="shared" si="8"/>
        <v>-6413.4085402283063</v>
      </c>
      <c r="AN53">
        <f t="shared" si="26"/>
        <v>0</v>
      </c>
      <c r="AO53">
        <f t="shared" si="26"/>
        <v>0</v>
      </c>
      <c r="AP53">
        <f t="shared" si="26"/>
        <v>-4.4795763028580168E-2</v>
      </c>
      <c r="AQ53">
        <f t="shared" si="26"/>
        <v>-57.384038487178984</v>
      </c>
      <c r="AR53">
        <f t="shared" si="26"/>
        <v>-57.428834250207565</v>
      </c>
      <c r="AS53">
        <f t="shared" si="26"/>
        <v>0.48291914047795648</v>
      </c>
      <c r="AT53">
        <f t="shared" si="26"/>
        <v>0.18072272373284404</v>
      </c>
      <c r="AU53">
        <f t="shared" si="23"/>
        <v>-56.765192385996762</v>
      </c>
      <c r="AW53">
        <v>50</v>
      </c>
      <c r="AX53">
        <f>IF(Z53&gt;0, (R53*SUMPRODUCT(K53:$K$98, X53:$X$98)-K53*$AZ$3)/Z53, 0)</f>
        <v>1171.3351407623368</v>
      </c>
    </row>
    <row r="54" spans="5:50" x14ac:dyDescent="0.25">
      <c r="E54">
        <v>2054</v>
      </c>
      <c r="F54" s="5">
        <v>3.5571999999999999E-2</v>
      </c>
      <c r="G54"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7.9026943581693102E-3</v>
      </c>
      <c r="L54" s="2">
        <v>51</v>
      </c>
      <c r="M54" s="6">
        <v>0.12734142500000001</v>
      </c>
      <c r="Q54" s="4">
        <f t="shared" si="21"/>
        <v>25</v>
      </c>
      <c r="R54">
        <f t="shared" si="0"/>
        <v>250000</v>
      </c>
      <c r="S54">
        <f t="shared" si="1"/>
        <v>1076.6038152661456</v>
      </c>
      <c r="U54">
        <f t="shared" si="13"/>
        <v>0.12734142500000001</v>
      </c>
      <c r="V54">
        <f t="shared" si="14"/>
        <v>0.01</v>
      </c>
      <c r="W54">
        <f t="shared" si="15"/>
        <v>0.20244344613154952</v>
      </c>
      <c r="X54">
        <f t="shared" si="16"/>
        <v>2.5779436912302254E-2</v>
      </c>
      <c r="Y54">
        <f t="shared" si="17"/>
        <v>2.0244344613154952E-3</v>
      </c>
      <c r="Z54">
        <f t="shared" si="18"/>
        <v>0.17463957475793176</v>
      </c>
      <c r="AB54">
        <f t="shared" si="19"/>
        <v>237.12912247091111</v>
      </c>
      <c r="AC54">
        <f t="shared" si="2"/>
        <v>188.0176324808466</v>
      </c>
      <c r="AE54">
        <f t="shared" si="3"/>
        <v>0</v>
      </c>
      <c r="AF54">
        <f t="shared" si="24"/>
        <v>0</v>
      </c>
      <c r="AG54">
        <f t="shared" si="24"/>
        <v>-4.365989368948294</v>
      </c>
      <c r="AH54">
        <f t="shared" si="5"/>
        <v>-6444.8592280755638</v>
      </c>
      <c r="AI54">
        <f t="shared" si="25"/>
        <v>-6449.2252174445121</v>
      </c>
      <c r="AJ54">
        <f t="shared" si="7"/>
        <v>49.111489990064513</v>
      </c>
      <c r="AK54">
        <f t="shared" si="22"/>
        <v>16.599038572963778</v>
      </c>
      <c r="AL54">
        <f t="shared" si="8"/>
        <v>-6383.5146888814834</v>
      </c>
      <c r="AN54">
        <f t="shared" si="26"/>
        <v>0</v>
      </c>
      <c r="AO54">
        <f t="shared" si="26"/>
        <v>0</v>
      </c>
      <c r="AP54">
        <f t="shared" si="26"/>
        <v>-3.4503079553814868E-2</v>
      </c>
      <c r="AQ54">
        <f t="shared" si="26"/>
        <v>-50.931752660908174</v>
      </c>
      <c r="AR54">
        <f t="shared" si="26"/>
        <v>-50.966255740461989</v>
      </c>
      <c r="AS54">
        <f t="shared" si="26"/>
        <v>0.38811309486577139</v>
      </c>
      <c r="AT54">
        <f t="shared" si="26"/>
        <v>0.1311771284815956</v>
      </c>
      <c r="AU54">
        <f t="shared" si="23"/>
        <v>-50.44696551711462</v>
      </c>
      <c r="AW54">
        <v>51</v>
      </c>
      <c r="AX54">
        <f>IF(Z54&gt;0, (R54*SUMPRODUCT(K54:$K$98, X54:$X$98)-K54*$AZ$3)/Z54, 0)</f>
        <v>1076.6038152661456</v>
      </c>
    </row>
    <row r="55" spans="5:50" x14ac:dyDescent="0.25">
      <c r="E55">
        <v>2055</v>
      </c>
      <c r="F55" s="5">
        <v>3.5571999999999999E-2</v>
      </c>
      <c r="G55"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7.0559771055083119E-3</v>
      </c>
      <c r="L55" s="2">
        <v>52</v>
      </c>
      <c r="M55" s="6">
        <v>0.14457818</v>
      </c>
      <c r="Q55" s="4">
        <f t="shared" si="21"/>
        <v>25</v>
      </c>
      <c r="R55">
        <f t="shared" si="0"/>
        <v>250000</v>
      </c>
      <c r="S55">
        <f t="shared" si="1"/>
        <v>978.51574734548353</v>
      </c>
      <c r="U55">
        <f t="shared" si="13"/>
        <v>0.14457818</v>
      </c>
      <c r="V55">
        <f t="shared" si="14"/>
        <v>0.01</v>
      </c>
      <c r="W55">
        <f t="shared" si="15"/>
        <v>0.17463957475793176</v>
      </c>
      <c r="X55">
        <f t="shared" si="16"/>
        <v>2.5249071874475715E-2</v>
      </c>
      <c r="Y55">
        <f t="shared" si="17"/>
        <v>1.7463957475793177E-3</v>
      </c>
      <c r="Z55">
        <f t="shared" si="18"/>
        <v>0.14764410713587672</v>
      </c>
      <c r="AB55">
        <f t="shared" si="19"/>
        <v>188.0176324808466</v>
      </c>
      <c r="AC55">
        <f t="shared" si="2"/>
        <v>144.47208383521905</v>
      </c>
      <c r="AE55">
        <f t="shared" si="3"/>
        <v>0</v>
      </c>
      <c r="AF55">
        <f t="shared" si="24"/>
        <v>0</v>
      </c>
      <c r="AG55">
        <f t="shared" si="24"/>
        <v>-3.6911026783969181</v>
      </c>
      <c r="AH55">
        <f t="shared" si="5"/>
        <v>-6312.2679686189285</v>
      </c>
      <c r="AI55">
        <f t="shared" si="25"/>
        <v>-6315.9590712973259</v>
      </c>
      <c r="AJ55">
        <f t="shared" si="7"/>
        <v>43.545548645627548</v>
      </c>
      <c r="AK55">
        <f t="shared" si="22"/>
        <v>13.161234273659263</v>
      </c>
      <c r="AL55">
        <f t="shared" si="8"/>
        <v>-6259.2522883780393</v>
      </c>
      <c r="AN55">
        <f t="shared" si="26"/>
        <v>0</v>
      </c>
      <c r="AO55">
        <f t="shared" si="26"/>
        <v>0</v>
      </c>
      <c r="AP55">
        <f t="shared" si="26"/>
        <v>-2.6044335992849065E-2</v>
      </c>
      <c r="AQ55">
        <f t="shared" si="26"/>
        <v>-44.539218270408618</v>
      </c>
      <c r="AR55">
        <f t="shared" si="26"/>
        <v>-44.565262606401468</v>
      </c>
      <c r="AS55">
        <f t="shared" si="26"/>
        <v>0.30725639429034646</v>
      </c>
      <c r="AT55">
        <f t="shared" si="26"/>
        <v>9.2865367715171079E-2</v>
      </c>
      <c r="AU55">
        <f t="shared" si="23"/>
        <v>-44.165140844395957</v>
      </c>
      <c r="AW55">
        <v>52</v>
      </c>
      <c r="AX55">
        <f>IF(Z55&gt;0, (R55*SUMPRODUCT(K55:$K$98, X55:$X$98)-K55*$AZ$3)/Z55, 0)</f>
        <v>978.51574734548353</v>
      </c>
    </row>
    <row r="56" spans="5:50" x14ac:dyDescent="0.25">
      <c r="E56">
        <v>2056</v>
      </c>
      <c r="F56" s="5">
        <v>3.5571999999999999E-2</v>
      </c>
      <c r="G56"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6.2999795584895634E-3</v>
      </c>
      <c r="L56" s="2">
        <v>53</v>
      </c>
      <c r="M56" s="6">
        <v>0.16385111999999999</v>
      </c>
      <c r="Q56" s="4">
        <f t="shared" si="21"/>
        <v>25</v>
      </c>
      <c r="R56">
        <f t="shared" si="0"/>
        <v>250000</v>
      </c>
      <c r="S56">
        <f t="shared" si="1"/>
        <v>873.34949966268005</v>
      </c>
      <c r="U56">
        <f t="shared" si="13"/>
        <v>0.16385111999999999</v>
      </c>
      <c r="V56">
        <f t="shared" si="14"/>
        <v>0.01</v>
      </c>
      <c r="W56">
        <f t="shared" si="15"/>
        <v>0.14764410713587672</v>
      </c>
      <c r="X56">
        <f t="shared" si="16"/>
        <v>2.4191652315613391E-2</v>
      </c>
      <c r="Y56">
        <f t="shared" si="17"/>
        <v>1.4764410713587672E-3</v>
      </c>
      <c r="Z56">
        <f t="shared" si="18"/>
        <v>0.12197601374890457</v>
      </c>
      <c r="AB56">
        <f t="shared" si="19"/>
        <v>144.47208383521905</v>
      </c>
      <c r="AC56">
        <f t="shared" si="2"/>
        <v>106.52769057845398</v>
      </c>
      <c r="AE56">
        <f t="shared" si="3"/>
        <v>0</v>
      </c>
      <c r="AF56">
        <f t="shared" si="24"/>
        <v>0</v>
      </c>
      <c r="AG56">
        <f t="shared" si="24"/>
        <v>-3.0494003437226143</v>
      </c>
      <c r="AH56">
        <f t="shared" si="5"/>
        <v>-6047.9130789033479</v>
      </c>
      <c r="AI56">
        <f t="shared" si="25"/>
        <v>-6050.9624792470704</v>
      </c>
      <c r="AJ56">
        <f t="shared" si="7"/>
        <v>37.944393256765068</v>
      </c>
      <c r="AK56">
        <f t="shared" si="22"/>
        <v>10.113045868465335</v>
      </c>
      <c r="AL56">
        <f t="shared" si="8"/>
        <v>-6002.9050401218401</v>
      </c>
      <c r="AN56">
        <f t="shared" si="26"/>
        <v>0</v>
      </c>
      <c r="AO56">
        <f t="shared" si="26"/>
        <v>0</v>
      </c>
      <c r="AP56">
        <f t="shared" si="26"/>
        <v>-1.9211159831103518E-2</v>
      </c>
      <c r="AQ56">
        <f t="shared" si="26"/>
        <v>-38.101728768612773</v>
      </c>
      <c r="AR56">
        <f t="shared" si="26"/>
        <v>-38.120939928443875</v>
      </c>
      <c r="AS56">
        <f t="shared" si="26"/>
        <v>0.23904890187690916</v>
      </c>
      <c r="AT56">
        <f t="shared" si="26"/>
        <v>6.3711982245398938E-2</v>
      </c>
      <c r="AU56">
        <f t="shared" si="23"/>
        <v>-37.818179044321568</v>
      </c>
      <c r="AW56">
        <v>53</v>
      </c>
      <c r="AX56">
        <f>IF(Z56&gt;0, (R56*SUMPRODUCT(K56:$K$98, X56:$X$98)-K56*$AZ$3)/Z56, 0)</f>
        <v>873.34949966268005</v>
      </c>
    </row>
    <row r="57" spans="5:50" x14ac:dyDescent="0.25">
      <c r="E57">
        <v>2057</v>
      </c>
      <c r="F57" s="5">
        <v>3.5571999999999999E-2</v>
      </c>
      <c r="G57"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5.6249817486513955E-3</v>
      </c>
      <c r="L57" s="2">
        <v>54</v>
      </c>
      <c r="M57" s="6">
        <v>0.185300933</v>
      </c>
      <c r="Q57" s="4">
        <f t="shared" si="21"/>
        <v>25</v>
      </c>
      <c r="R57">
        <f t="shared" si="0"/>
        <v>250000</v>
      </c>
      <c r="S57">
        <f t="shared" si="1"/>
        <v>757.11850963480435</v>
      </c>
      <c r="U57">
        <f t="shared" si="13"/>
        <v>0.185300933</v>
      </c>
      <c r="V57">
        <f t="shared" si="14"/>
        <v>0.01</v>
      </c>
      <c r="W57">
        <f t="shared" si="15"/>
        <v>0.12197601374890457</v>
      </c>
      <c r="X57">
        <f t="shared" si="16"/>
        <v>2.2602269151292844E-2</v>
      </c>
      <c r="Y57">
        <f t="shared" si="17"/>
        <v>1.2197601374890458E-3</v>
      </c>
      <c r="Z57">
        <f t="shared" si="18"/>
        <v>9.8153984460122676E-2</v>
      </c>
      <c r="AB57">
        <f t="shared" si="19"/>
        <v>106.52769057845398</v>
      </c>
      <c r="AC57">
        <f t="shared" si="2"/>
        <v>74.314198429165828</v>
      </c>
      <c r="AE57">
        <f t="shared" si="3"/>
        <v>0</v>
      </c>
      <c r="AF57">
        <f t="shared" si="24"/>
        <v>0</v>
      </c>
      <c r="AG57">
        <f t="shared" si="24"/>
        <v>-2.4538496115030668</v>
      </c>
      <c r="AH57">
        <f t="shared" si="5"/>
        <v>-5650.5672878232108</v>
      </c>
      <c r="AI57">
        <f t="shared" si="25"/>
        <v>-5653.0211374347136</v>
      </c>
      <c r="AJ57">
        <f t="shared" si="7"/>
        <v>32.213492149288157</v>
      </c>
      <c r="AK57">
        <f t="shared" si="22"/>
        <v>7.4569383404917797</v>
      </c>
      <c r="AL57">
        <f t="shared" si="8"/>
        <v>-5613.3507069449342</v>
      </c>
      <c r="AN57">
        <f t="shared" si="26"/>
        <v>0</v>
      </c>
      <c r="AO57">
        <f t="shared" si="26"/>
        <v>0</v>
      </c>
      <c r="AP57">
        <f t="shared" si="26"/>
        <v>-1.3802859278640068E-2</v>
      </c>
      <c r="AQ57">
        <f t="shared" si="26"/>
        <v>-31.784337863532176</v>
      </c>
      <c r="AR57">
        <f t="shared" si="26"/>
        <v>-31.798140722810817</v>
      </c>
      <c r="AS57">
        <f t="shared" si="26"/>
        <v>0.1812003054000709</v>
      </c>
      <c r="AT57">
        <f t="shared" si="26"/>
        <v>4.1945142066085087E-2</v>
      </c>
      <c r="AU57">
        <f t="shared" si="23"/>
        <v>-31.574995275344662</v>
      </c>
      <c r="AW57">
        <v>54</v>
      </c>
      <c r="AX57">
        <f>IF(Z57&gt;0, (R57*SUMPRODUCT(K57:$K$98, X57:$X$98)-K57*$AZ$3)/Z57, 0)</f>
        <v>757.11850963480435</v>
      </c>
    </row>
    <row r="58" spans="5:50" x14ac:dyDescent="0.25">
      <c r="E58">
        <v>2058</v>
      </c>
      <c r="F58" s="5">
        <v>3.5571999999999999E-2</v>
      </c>
      <c r="G58"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5.0223051327244602E-3</v>
      </c>
      <c r="L58" s="2">
        <v>55</v>
      </c>
      <c r="M58" s="6">
        <v>0.20871278500000001</v>
      </c>
      <c r="Q58" s="4">
        <f t="shared" si="21"/>
        <v>25</v>
      </c>
      <c r="R58">
        <f t="shared" si="0"/>
        <v>250000</v>
      </c>
      <c r="S58">
        <f t="shared" si="1"/>
        <v>623.15067030580974</v>
      </c>
      <c r="U58">
        <f t="shared" si="13"/>
        <v>0.20871278500000001</v>
      </c>
      <c r="V58">
        <f t="shared" si="14"/>
        <v>0.01</v>
      </c>
      <c r="W58">
        <f t="shared" si="15"/>
        <v>9.8153984460122676E-2</v>
      </c>
      <c r="X58">
        <f t="shared" si="16"/>
        <v>2.0485991455518927E-2</v>
      </c>
      <c r="Y58">
        <f t="shared" si="17"/>
        <v>9.8153984460122687E-4</v>
      </c>
      <c r="Z58">
        <f t="shared" si="18"/>
        <v>7.6686453160002527E-2</v>
      </c>
      <c r="AB58">
        <f t="shared" si="19"/>
        <v>74.314198429165828</v>
      </c>
      <c r="AC58">
        <f t="shared" si="2"/>
        <v>47.787214690030659</v>
      </c>
      <c r="AE58">
        <f t="shared" si="3"/>
        <v>0</v>
      </c>
      <c r="AF58">
        <f t="shared" si="24"/>
        <v>0</v>
      </c>
      <c r="AG58">
        <f t="shared" si="24"/>
        <v>-1.9171613290000631</v>
      </c>
      <c r="AH58">
        <f t="shared" si="5"/>
        <v>-5121.497863879732</v>
      </c>
      <c r="AI58">
        <f t="shared" si="25"/>
        <v>-5123.415025208732</v>
      </c>
      <c r="AJ58">
        <f t="shared" si="7"/>
        <v>26.526983739135169</v>
      </c>
      <c r="AK58">
        <f t="shared" si="22"/>
        <v>5.2019938900416083</v>
      </c>
      <c r="AL58">
        <f t="shared" si="8"/>
        <v>-5091.6860475795556</v>
      </c>
      <c r="AN58">
        <f t="shared" si="26"/>
        <v>0</v>
      </c>
      <c r="AO58">
        <f t="shared" si="26"/>
        <v>0</v>
      </c>
      <c r="AP58">
        <f t="shared" si="26"/>
        <v>-9.6285691828978653E-3</v>
      </c>
      <c r="AQ58">
        <f t="shared" si="26"/>
        <v>-25.721725009000536</v>
      </c>
      <c r="AR58">
        <f t="shared" si="26"/>
        <v>-25.731353578183434</v>
      </c>
      <c r="AS58">
        <f t="shared" si="26"/>
        <v>0.13322660658875685</v>
      </c>
      <c r="AT58">
        <f t="shared" si="26"/>
        <v>2.6126000614357249E-2</v>
      </c>
      <c r="AU58">
        <f t="shared" si="23"/>
        <v>-25.572000970980323</v>
      </c>
      <c r="AW58">
        <v>55</v>
      </c>
      <c r="AX58">
        <f>IF(Z58&gt;0, (R58*SUMPRODUCT(K58:$K$98, X58:$X$98)-K58*$AZ$3)/Z58, 0)</f>
        <v>623.15067030580974</v>
      </c>
    </row>
    <row r="59" spans="5:50" x14ac:dyDescent="0.25">
      <c r="E59">
        <v>2059</v>
      </c>
      <c r="F59" s="5">
        <v>3.5571999999999999E-2</v>
      </c>
      <c r="G59"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4.4842010113611249E-3</v>
      </c>
      <c r="L59" s="2">
        <v>56</v>
      </c>
      <c r="M59" s="6">
        <v>0.23444695300000001</v>
      </c>
      <c r="Q59" s="4">
        <f t="shared" si="21"/>
        <v>25</v>
      </c>
      <c r="R59">
        <f t="shared" si="0"/>
        <v>250000</v>
      </c>
      <c r="S59">
        <f t="shared" si="1"/>
        <v>461.84398106766611</v>
      </c>
      <c r="U59">
        <f t="shared" si="13"/>
        <v>0.23444695300000001</v>
      </c>
      <c r="V59">
        <f t="shared" si="14"/>
        <v>0.01</v>
      </c>
      <c r="W59">
        <f t="shared" si="15"/>
        <v>7.6686453160002527E-2</v>
      </c>
      <c r="X59">
        <f t="shared" si="16"/>
        <v>1.7978905279739815E-2</v>
      </c>
      <c r="Y59">
        <f t="shared" si="17"/>
        <v>7.6686453160002531E-4</v>
      </c>
      <c r="Z59">
        <f t="shared" si="18"/>
        <v>5.7940683348662682E-2</v>
      </c>
      <c r="AB59">
        <f t="shared" si="19"/>
        <v>47.787214690030659</v>
      </c>
      <c r="AC59">
        <f t="shared" si="2"/>
        <v>26.759555863527403</v>
      </c>
      <c r="AE59">
        <f t="shared" si="3"/>
        <v>0</v>
      </c>
      <c r="AF59">
        <f t="shared" si="24"/>
        <v>0</v>
      </c>
      <c r="AG59">
        <f t="shared" si="24"/>
        <v>-1.4485170837165671</v>
      </c>
      <c r="AH59">
        <f t="shared" si="5"/>
        <v>-4494.7263199349536</v>
      </c>
      <c r="AI59">
        <f t="shared" si="25"/>
        <v>-4496.1748370186706</v>
      </c>
      <c r="AJ59">
        <f t="shared" si="7"/>
        <v>21.027658826503256</v>
      </c>
      <c r="AK59">
        <f t="shared" si="22"/>
        <v>3.3451050283021466</v>
      </c>
      <c r="AL59">
        <f t="shared" si="8"/>
        <v>-4471.8020731638653</v>
      </c>
      <c r="AN59">
        <f t="shared" si="26"/>
        <v>0</v>
      </c>
      <c r="AO59">
        <f t="shared" si="26"/>
        <v>0</v>
      </c>
      <c r="AP59">
        <f t="shared" si="26"/>
        <v>-6.4954417717756974E-3</v>
      </c>
      <c r="AQ59">
        <f t="shared" si="26"/>
        <v>-20.155256309643786</v>
      </c>
      <c r="AR59">
        <f t="shared" si="26"/>
        <v>-20.161751751415565</v>
      </c>
      <c r="AS59">
        <f t="shared" si="26"/>
        <v>9.4292248976362583E-2</v>
      </c>
      <c r="AT59">
        <f t="shared" si="26"/>
        <v>1.5000123351021671E-2</v>
      </c>
      <c r="AU59">
        <f t="shared" si="23"/>
        <v>-20.05245937908818</v>
      </c>
      <c r="AW59">
        <v>56</v>
      </c>
      <c r="AX59">
        <f>IF(Z59&gt;0, (R59*SUMPRODUCT(K59:$K$98, X59:$X$98)-K59*$AZ$3)/Z59, 0)</f>
        <v>461.84398106766611</v>
      </c>
    </row>
    <row r="60" spans="5:50" x14ac:dyDescent="0.25">
      <c r="E60">
        <v>2060</v>
      </c>
      <c r="F60" s="5">
        <v>3.5571999999999999E-2</v>
      </c>
      <c r="G60"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4.0037509030010042E-3</v>
      </c>
      <c r="L60" s="2">
        <v>57</v>
      </c>
      <c r="M60" s="6">
        <v>0.26339700100000002</v>
      </c>
      <c r="Q60" s="4">
        <f t="shared" si="21"/>
        <v>25</v>
      </c>
      <c r="R60">
        <f t="shared" si="0"/>
        <v>250000</v>
      </c>
      <c r="S60">
        <f t="shared" si="1"/>
        <v>256.42428290464767</v>
      </c>
      <c r="U60">
        <f t="shared" si="13"/>
        <v>0.26339700100000002</v>
      </c>
      <c r="V60">
        <f t="shared" si="14"/>
        <v>0.01</v>
      </c>
      <c r="W60">
        <f t="shared" si="15"/>
        <v>5.7940683348662682E-2</v>
      </c>
      <c r="X60">
        <f t="shared" si="16"/>
        <v>1.5261402229928389E-2</v>
      </c>
      <c r="Y60">
        <f t="shared" si="17"/>
        <v>5.7940683348662681E-4</v>
      </c>
      <c r="Z60">
        <f t="shared" si="18"/>
        <v>4.2099874285247668E-2</v>
      </c>
      <c r="AB60">
        <f t="shared" si="19"/>
        <v>26.759555863527403</v>
      </c>
      <c r="AC60">
        <f t="shared" si="2"/>
        <v>10.795430073970449</v>
      </c>
      <c r="AE60">
        <f t="shared" si="3"/>
        <v>0</v>
      </c>
      <c r="AF60">
        <f t="shared" si="24"/>
        <v>0</v>
      </c>
      <c r="AG60">
        <f t="shared" si="24"/>
        <v>-1.0524968571311917</v>
      </c>
      <c r="AH60">
        <f t="shared" si="5"/>
        <v>-3815.3505574820974</v>
      </c>
      <c r="AI60">
        <f t="shared" si="25"/>
        <v>-3816.4030543392287</v>
      </c>
      <c r="AJ60">
        <f t="shared" si="7"/>
        <v>15.964125789556954</v>
      </c>
      <c r="AK60">
        <f t="shared" si="22"/>
        <v>1.8731689104469185</v>
      </c>
      <c r="AL60">
        <f t="shared" si="8"/>
        <v>-3798.5657596392248</v>
      </c>
      <c r="AN60">
        <f t="shared" si="26"/>
        <v>0</v>
      </c>
      <c r="AO60">
        <f t="shared" si="26"/>
        <v>0</v>
      </c>
      <c r="AP60">
        <f t="shared" si="26"/>
        <v>-4.2139352421447273E-3</v>
      </c>
      <c r="AQ60">
        <f t="shared" si="26"/>
        <v>-15.275713239784332</v>
      </c>
      <c r="AR60">
        <f t="shared" si="26"/>
        <v>-15.279927175026478</v>
      </c>
      <c r="AS60">
        <f t="shared" si="26"/>
        <v>6.3916383045560271E-2</v>
      </c>
      <c r="AT60">
        <f t="shared" si="26"/>
        <v>7.4997017166752566E-3</v>
      </c>
      <c r="AU60">
        <f t="shared" si="23"/>
        <v>-15.208511090264242</v>
      </c>
      <c r="AW60">
        <v>57</v>
      </c>
      <c r="AX60">
        <f>IF(Z60&gt;0, (R60*SUMPRODUCT(K60:$K$98, X60:$X$98)-K60*$AZ$3)/Z60, 0)</f>
        <v>256.42428290464767</v>
      </c>
    </row>
    <row r="61" spans="5:50" x14ac:dyDescent="0.25">
      <c r="E61">
        <v>2061</v>
      </c>
      <c r="F61" s="5">
        <v>3.5571999999999999E-2</v>
      </c>
      <c r="G61"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3.5747775919651821E-3</v>
      </c>
      <c r="L61" s="2">
        <v>58</v>
      </c>
      <c r="M61" s="6">
        <v>0.29593128600000002</v>
      </c>
      <c r="Q61" s="4">
        <f t="shared" si="21"/>
        <v>25</v>
      </c>
      <c r="R61">
        <f t="shared" si="0"/>
        <v>250000</v>
      </c>
      <c r="S61">
        <f t="shared" si="1"/>
        <v>-25.263420603324544</v>
      </c>
      <c r="U61">
        <f t="shared" si="13"/>
        <v>0.29593128600000002</v>
      </c>
      <c r="V61">
        <f t="shared" si="14"/>
        <v>0.01</v>
      </c>
      <c r="W61">
        <f t="shared" si="15"/>
        <v>4.2099874285247668E-2</v>
      </c>
      <c r="X61">
        <f t="shared" si="16"/>
        <v>1.2458669937671673E-2</v>
      </c>
      <c r="Y61">
        <f t="shared" si="17"/>
        <v>4.209987428524767E-4</v>
      </c>
      <c r="Z61">
        <f t="shared" si="18"/>
        <v>2.9220205604723517E-2</v>
      </c>
      <c r="AB61">
        <f t="shared" si="19"/>
        <v>10.795430073970449</v>
      </c>
      <c r="AC61">
        <f t="shared" si="2"/>
        <v>-0.73820234430775145</v>
      </c>
      <c r="AE61">
        <f t="shared" si="3"/>
        <v>0</v>
      </c>
      <c r="AF61">
        <f t="shared" si="24"/>
        <v>0</v>
      </c>
      <c r="AG61">
        <f t="shared" si="24"/>
        <v>-0.73050514011808787</v>
      </c>
      <c r="AH61">
        <f t="shared" si="5"/>
        <v>-3114.6674844179183</v>
      </c>
      <c r="AI61">
        <f t="shared" si="25"/>
        <v>-3115.3979895580364</v>
      </c>
      <c r="AJ61">
        <f t="shared" si="7"/>
        <v>11.5336324182782</v>
      </c>
      <c r="AK61">
        <f t="shared" si="22"/>
        <v>0.75568010517793149</v>
      </c>
      <c r="AL61">
        <f t="shared" si="8"/>
        <v>-3103.1086770345805</v>
      </c>
      <c r="AN61">
        <f t="shared" si="26"/>
        <v>0</v>
      </c>
      <c r="AO61">
        <f t="shared" si="26"/>
        <v>0</v>
      </c>
      <c r="AP61">
        <f t="shared" si="26"/>
        <v>-2.6113934057095259E-3</v>
      </c>
      <c r="AQ61">
        <f t="shared" si="26"/>
        <v>-11.134243529719738</v>
      </c>
      <c r="AR61">
        <f t="shared" si="26"/>
        <v>-11.136854923125448</v>
      </c>
      <c r="AS61">
        <f t="shared" si="26"/>
        <v>4.1230170722824103E-2</v>
      </c>
      <c r="AT61">
        <f t="shared" si="26"/>
        <v>2.7013883066839615E-3</v>
      </c>
      <c r="AU61">
        <f t="shared" si="23"/>
        <v>-11.09292336409594</v>
      </c>
      <c r="AW61">
        <v>58</v>
      </c>
      <c r="AX61">
        <f>IF(Z61&gt;0, (R61*SUMPRODUCT(K61:$K$98, X61:$X$98)-K61*$AZ$3)/Z61, 0)</f>
        <v>-25.263420603324544</v>
      </c>
    </row>
    <row r="62" spans="5:50" x14ac:dyDescent="0.25">
      <c r="E62">
        <v>2062</v>
      </c>
      <c r="F62" s="5">
        <v>3.5571999999999999E-2</v>
      </c>
      <c r="G62"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3.1917657071117694E-3</v>
      </c>
      <c r="L62" s="2">
        <v>59</v>
      </c>
      <c r="M62" s="6">
        <v>0.33262349499999999</v>
      </c>
      <c r="Q62" s="4">
        <f t="shared" si="21"/>
        <v>25</v>
      </c>
      <c r="R62">
        <f t="shared" si="0"/>
        <v>250000</v>
      </c>
      <c r="S62">
        <f t="shared" si="1"/>
        <v>-444.13795104918438</v>
      </c>
      <c r="U62">
        <f t="shared" si="13"/>
        <v>0.33262349499999999</v>
      </c>
      <c r="V62">
        <f t="shared" si="14"/>
        <v>0.01</v>
      </c>
      <c r="W62">
        <f t="shared" si="15"/>
        <v>2.9220205604723517E-2</v>
      </c>
      <c r="X62">
        <f t="shared" si="16"/>
        <v>9.7193269128617241E-3</v>
      </c>
      <c r="Y62">
        <f t="shared" si="17"/>
        <v>2.9220205604723519E-4</v>
      </c>
      <c r="Z62">
        <f t="shared" si="18"/>
        <v>1.9208676635814558E-2</v>
      </c>
      <c r="AB62">
        <f t="shared" si="19"/>
        <v>-0.73820234430775145</v>
      </c>
      <c r="AC62">
        <f t="shared" si="2"/>
        <v>-8.531302283397018</v>
      </c>
      <c r="AE62">
        <f t="shared" si="3"/>
        <v>0</v>
      </c>
      <c r="AF62">
        <f t="shared" si="24"/>
        <v>0</v>
      </c>
      <c r="AG62">
        <f t="shared" si="24"/>
        <v>-0.48021691589536397</v>
      </c>
      <c r="AH62">
        <f t="shared" si="5"/>
        <v>-2429.8317282154312</v>
      </c>
      <c r="AI62">
        <f t="shared" si="25"/>
        <v>-2430.3119451313264</v>
      </c>
      <c r="AJ62">
        <f t="shared" si="7"/>
        <v>7.7930999390892666</v>
      </c>
      <c r="AK62">
        <f t="shared" si="22"/>
        <v>-5.1674164101542609E-2</v>
      </c>
      <c r="AL62">
        <f t="shared" si="8"/>
        <v>-2422.570519356339</v>
      </c>
      <c r="AN62">
        <f t="shared" si="26"/>
        <v>0</v>
      </c>
      <c r="AO62">
        <f t="shared" si="26"/>
        <v>0</v>
      </c>
      <c r="AP62">
        <f t="shared" si="26"/>
        <v>-1.5327398841297995E-3</v>
      </c>
      <c r="AQ62">
        <f t="shared" si="26"/>
        <v>-7.7554535841701382</v>
      </c>
      <c r="AR62">
        <f t="shared" si="26"/>
        <v>-7.7569863240542674</v>
      </c>
      <c r="AS62">
        <f t="shared" si="26"/>
        <v>2.4873749137679941E-2</v>
      </c>
      <c r="AT62">
        <f t="shared" si="26"/>
        <v>-1.6493182492296975E-4</v>
      </c>
      <c r="AU62">
        <f t="shared" si="23"/>
        <v>-7.7322775067415117</v>
      </c>
      <c r="AW62">
        <v>59</v>
      </c>
      <c r="AX62">
        <f>IF(Z62&gt;0, (R62*SUMPRODUCT(K62:$K$98, X62:$X$98)-K62*$AZ$3)/Z62, 0)</f>
        <v>-444.13795104918438</v>
      </c>
    </row>
    <row r="63" spans="5:50" x14ac:dyDescent="0.25">
      <c r="E63">
        <v>2063</v>
      </c>
      <c r="F63" s="5">
        <v>3.5571999999999999E-2</v>
      </c>
      <c r="G63"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2.8497908099212226E-3</v>
      </c>
      <c r="L63" s="2">
        <v>60</v>
      </c>
      <c r="M63" s="6">
        <v>0.37225971299999999</v>
      </c>
      <c r="Q63" s="4">
        <f t="shared" si="21"/>
        <v>25</v>
      </c>
      <c r="R63">
        <f t="shared" si="0"/>
        <v>250000</v>
      </c>
      <c r="S63">
        <f t="shared" si="1"/>
        <v>-1121.1547067259253</v>
      </c>
      <c r="U63">
        <f t="shared" si="13"/>
        <v>0.37225971299999999</v>
      </c>
      <c r="V63">
        <f t="shared" si="14"/>
        <v>0.01</v>
      </c>
      <c r="W63">
        <f t="shared" si="15"/>
        <v>1.9208676635814558E-2</v>
      </c>
      <c r="X63">
        <f t="shared" si="16"/>
        <v>7.1506164515581332E-3</v>
      </c>
      <c r="Y63">
        <f t="shared" si="17"/>
        <v>1.9208676635814559E-4</v>
      </c>
      <c r="Z63">
        <f t="shared" si="18"/>
        <v>1.1865973417898279E-2</v>
      </c>
      <c r="AB63">
        <f t="shared" si="19"/>
        <v>-8.531302283397018</v>
      </c>
      <c r="AC63">
        <f t="shared" si="2"/>
        <v>-13.303591947361371</v>
      </c>
      <c r="AE63">
        <f t="shared" si="3"/>
        <v>0</v>
      </c>
      <c r="AF63">
        <f t="shared" si="24"/>
        <v>0</v>
      </c>
      <c r="AG63">
        <f t="shared" si="24"/>
        <v>-0.29664933544745697</v>
      </c>
      <c r="AH63">
        <f t="shared" si="5"/>
        <v>-1787.6541128895333</v>
      </c>
      <c r="AI63">
        <f t="shared" si="25"/>
        <v>-1787.9507622249807</v>
      </c>
      <c r="AJ63">
        <f t="shared" si="7"/>
        <v>4.7722896639643526</v>
      </c>
      <c r="AK63">
        <f t="shared" si="22"/>
        <v>-0.59719115983779136</v>
      </c>
      <c r="AL63">
        <f t="shared" si="8"/>
        <v>-1783.7756637208543</v>
      </c>
      <c r="AN63">
        <f t="shared" si="26"/>
        <v>0</v>
      </c>
      <c r="AO63">
        <f t="shared" si="26"/>
        <v>0</v>
      </c>
      <c r="AP63">
        <f t="shared" si="26"/>
        <v>-8.453885499274009E-4</v>
      </c>
      <c r="AQ63">
        <f t="shared" si="26"/>
        <v>-5.0944402622304681</v>
      </c>
      <c r="AR63">
        <f t="shared" si="26"/>
        <v>-5.0952856507803954</v>
      </c>
      <c r="AS63">
        <f t="shared" si="26"/>
        <v>1.3600027226647651E-2</v>
      </c>
      <c r="AT63">
        <f t="shared" si="26"/>
        <v>-1.7018698790719337E-3</v>
      </c>
      <c r="AU63">
        <f t="shared" si="23"/>
        <v>-5.08338749343282</v>
      </c>
      <c r="AW63">
        <v>60</v>
      </c>
      <c r="AX63">
        <f>IF(Z63&gt;0, (R63*SUMPRODUCT(K63:$K$98, X63:$X$98)-K63*$AZ$3)/Z63, 0)</f>
        <v>-1121.1547067259253</v>
      </c>
    </row>
    <row r="64" spans="5:50" x14ac:dyDescent="0.25">
      <c r="E64">
        <v>2064</v>
      </c>
      <c r="F64" s="5">
        <v>3.5571999999999999E-2</v>
      </c>
      <c r="G64"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2.5444560802868059E-3</v>
      </c>
      <c r="L64" s="2">
        <v>61</v>
      </c>
      <c r="M64" s="6">
        <v>0.41367450300000003</v>
      </c>
      <c r="Q64" s="4">
        <f t="shared" si="21"/>
        <v>25</v>
      </c>
      <c r="R64">
        <f t="shared" si="0"/>
        <v>250000</v>
      </c>
      <c r="S64">
        <f t="shared" si="1"/>
        <v>-2300.8141989076389</v>
      </c>
      <c r="U64">
        <f t="shared" si="13"/>
        <v>0.41367450300000003</v>
      </c>
      <c r="V64">
        <f t="shared" si="14"/>
        <v>0.01</v>
      </c>
      <c r="W64">
        <f t="shared" si="15"/>
        <v>1.1865973417898279E-2</v>
      </c>
      <c r="X64">
        <f t="shared" si="16"/>
        <v>4.9086506562602819E-3</v>
      </c>
      <c r="Y64">
        <f t="shared" si="17"/>
        <v>1.1865973417898279E-4</v>
      </c>
      <c r="Z64">
        <f t="shared" si="18"/>
        <v>6.8386630274590143E-3</v>
      </c>
      <c r="AB64">
        <f t="shared" si="19"/>
        <v>-13.303591947361371</v>
      </c>
      <c r="AC64">
        <f t="shared" si="2"/>
        <v>-15.7344929951224</v>
      </c>
      <c r="AE64">
        <f t="shared" si="3"/>
        <v>0</v>
      </c>
      <c r="AF64">
        <f t="shared" si="24"/>
        <v>0</v>
      </c>
      <c r="AG64">
        <f t="shared" si="24"/>
        <v>-0.17096657568647536</v>
      </c>
      <c r="AH64">
        <f t="shared" si="5"/>
        <v>-1227.1626640650704</v>
      </c>
      <c r="AI64">
        <f t="shared" si="25"/>
        <v>-1227.3336306407568</v>
      </c>
      <c r="AJ64">
        <f t="shared" si="7"/>
        <v>2.4309010477610293</v>
      </c>
      <c r="AK64">
        <f t="shared" si="22"/>
        <v>-0.93125143631529606</v>
      </c>
      <c r="AL64">
        <f t="shared" si="8"/>
        <v>-1225.8339810293112</v>
      </c>
      <c r="AN64">
        <f t="shared" si="26"/>
        <v>0</v>
      </c>
      <c r="AO64">
        <f t="shared" si="26"/>
        <v>0</v>
      </c>
      <c r="AP64">
        <f t="shared" si="26"/>
        <v>-4.3501694303126661E-4</v>
      </c>
      <c r="AQ64">
        <f t="shared" si="26"/>
        <v>-3.1224615020813236</v>
      </c>
      <c r="AR64">
        <f t="shared" si="26"/>
        <v>-3.1228965190243545</v>
      </c>
      <c r="AS64">
        <f t="shared" si="26"/>
        <v>6.1853209515511185E-3</v>
      </c>
      <c r="AT64">
        <f t="shared" si="26"/>
        <v>-2.3695283794082761E-3</v>
      </c>
      <c r="AU64">
        <f t="shared" si="23"/>
        <v>-3.119080726452212</v>
      </c>
      <c r="AW64">
        <v>61</v>
      </c>
      <c r="AX64">
        <f>IF(Z64&gt;0, (R64*SUMPRODUCT(K64:$K$98, X64:$X$98)-K64*$AZ$3)/Z64, 0)</f>
        <v>-2300.8141989076389</v>
      </c>
    </row>
    <row r="65" spans="5:50" x14ac:dyDescent="0.25">
      <c r="E65">
        <v>2065</v>
      </c>
      <c r="F65" s="5">
        <v>3.5571999999999999E-2</v>
      </c>
      <c r="G65"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2.2718357859703624E-3</v>
      </c>
      <c r="L65" s="2">
        <v>62</v>
      </c>
      <c r="M65" s="6">
        <v>0.42102545200000002</v>
      </c>
      <c r="Q65" s="4">
        <f t="shared" si="21"/>
        <v>25</v>
      </c>
      <c r="R65">
        <f t="shared" si="0"/>
        <v>250000</v>
      </c>
      <c r="S65">
        <f t="shared" si="1"/>
        <v>-4235.0778050022318</v>
      </c>
      <c r="U65">
        <f t="shared" si="13"/>
        <v>0.42102545200000002</v>
      </c>
      <c r="V65">
        <f t="shared" si="14"/>
        <v>0.01</v>
      </c>
      <c r="W65">
        <f t="shared" si="15"/>
        <v>6.8386630274590143E-3</v>
      </c>
      <c r="X65">
        <f t="shared" si="16"/>
        <v>2.8792511922116201E-3</v>
      </c>
      <c r="Y65">
        <f t="shared" si="17"/>
        <v>6.8386630274590147E-5</v>
      </c>
      <c r="Z65">
        <f t="shared" si="18"/>
        <v>3.8910252049728041E-3</v>
      </c>
      <c r="AB65">
        <f t="shared" si="19"/>
        <v>-15.7344929951224</v>
      </c>
      <c r="AC65">
        <f t="shared" si="2"/>
        <v>-16.478794484284581</v>
      </c>
      <c r="AE65">
        <f t="shared" si="3"/>
        <v>0</v>
      </c>
      <c r="AF65">
        <f t="shared" si="24"/>
        <v>0</v>
      </c>
      <c r="AG65">
        <f t="shared" si="24"/>
        <v>-9.7275630124320098E-2</v>
      </c>
      <c r="AH65">
        <f t="shared" si="5"/>
        <v>-719.81279805290501</v>
      </c>
      <c r="AI65">
        <f t="shared" si="25"/>
        <v>-719.91007368302928</v>
      </c>
      <c r="AJ65">
        <f t="shared" si="7"/>
        <v>0.74430148916218108</v>
      </c>
      <c r="AK65">
        <f t="shared" si="22"/>
        <v>-1.1014145096585681</v>
      </c>
      <c r="AL65">
        <f t="shared" si="8"/>
        <v>-720.26718670352568</v>
      </c>
      <c r="AN65">
        <f t="shared" si="26"/>
        <v>0</v>
      </c>
      <c r="AO65">
        <f t="shared" si="26"/>
        <v>0</v>
      </c>
      <c r="AP65">
        <f t="shared" si="26"/>
        <v>-2.20994257619247E-4</v>
      </c>
      <c r="AQ65">
        <f t="shared" si="26"/>
        <v>-1.6352964738160471</v>
      </c>
      <c r="AR65">
        <f t="shared" si="26"/>
        <v>-1.6355174680736664</v>
      </c>
      <c r="AS65">
        <f t="shared" si="26"/>
        <v>1.6909307586296749E-3</v>
      </c>
      <c r="AT65">
        <f t="shared" si="26"/>
        <v>-2.5022328982293343E-3</v>
      </c>
      <c r="AU65">
        <f t="shared" si="23"/>
        <v>-1.6363287702132661</v>
      </c>
      <c r="AW65">
        <v>62</v>
      </c>
      <c r="AX65">
        <f>IF(Z65&gt;0, (R65*SUMPRODUCT(K65:$K$98, X65:$X$98)-K65*$AZ$3)/Z65, 0)</f>
        <v>-4235.0778050022318</v>
      </c>
    </row>
    <row r="66" spans="5:50" x14ac:dyDescent="0.25">
      <c r="E66">
        <v>2066</v>
      </c>
      <c r="F66" s="5">
        <v>3.5571999999999999E-2</v>
      </c>
      <c r="G66"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2.0284248089021089E-3</v>
      </c>
      <c r="L66" s="2">
        <v>63</v>
      </c>
      <c r="M66" s="6">
        <v>0.42896583300000002</v>
      </c>
      <c r="Q66" s="4">
        <f t="shared" si="21"/>
        <v>25</v>
      </c>
      <c r="R66">
        <f t="shared" si="0"/>
        <v>250000</v>
      </c>
      <c r="S66">
        <f t="shared" si="1"/>
        <v>-7325.1249811735624</v>
      </c>
      <c r="U66">
        <f t="shared" si="13"/>
        <v>0.42896583300000002</v>
      </c>
      <c r="V66">
        <f t="shared" si="14"/>
        <v>0.01</v>
      </c>
      <c r="W66">
        <f t="shared" si="15"/>
        <v>3.8910252049728041E-3</v>
      </c>
      <c r="X66">
        <f t="shared" si="16"/>
        <v>1.6691168682751547E-3</v>
      </c>
      <c r="Y66">
        <f t="shared" si="17"/>
        <v>3.8910252049728045E-5</v>
      </c>
      <c r="Z66">
        <f t="shared" si="18"/>
        <v>2.1829980846479217E-3</v>
      </c>
      <c r="AB66">
        <f t="shared" si="19"/>
        <v>-16.478794484284581</v>
      </c>
      <c r="AC66">
        <f t="shared" si="2"/>
        <v>-15.99073380370853</v>
      </c>
      <c r="AE66">
        <f t="shared" si="3"/>
        <v>0</v>
      </c>
      <c r="AF66">
        <f t="shared" si="24"/>
        <v>0</v>
      </c>
      <c r="AG66">
        <f t="shared" si="24"/>
        <v>-5.457495211619804E-2</v>
      </c>
      <c r="AH66">
        <f t="shared" si="5"/>
        <v>-417.27921706878868</v>
      </c>
      <c r="AI66">
        <f t="shared" si="25"/>
        <v>-417.33379202090487</v>
      </c>
      <c r="AJ66">
        <f t="shared" si="7"/>
        <v>-0.48806068057605145</v>
      </c>
      <c r="AK66">
        <f t="shared" si="22"/>
        <v>-1.1535156138999207</v>
      </c>
      <c r="AL66">
        <f t="shared" si="8"/>
        <v>-418.97536831538082</v>
      </c>
      <c r="AN66">
        <f t="shared" si="26"/>
        <v>0</v>
      </c>
      <c r="AO66">
        <f t="shared" si="26"/>
        <v>0</v>
      </c>
      <c r="AP66">
        <f t="shared" si="26"/>
        <v>-1.1070118681714076E-4</v>
      </c>
      <c r="AQ66">
        <f t="shared" si="26"/>
        <v>-0.84641951614157929</v>
      </c>
      <c r="AR66">
        <f t="shared" si="26"/>
        <v>-0.84653021732839639</v>
      </c>
      <c r="AS66">
        <f t="shared" si="26"/>
        <v>-9.8999439273011049E-4</v>
      </c>
      <c r="AT66">
        <f t="shared" si="26"/>
        <v>-2.3398196886905455E-3</v>
      </c>
      <c r="AU66">
        <f t="shared" si="23"/>
        <v>-0.84986003140981703</v>
      </c>
      <c r="AW66">
        <v>63</v>
      </c>
      <c r="AX66">
        <f>IF(Z66&gt;0, (R66*SUMPRODUCT(K66:$K$98, X66:$X$98)-K66*$AZ$3)/Z66, 0)</f>
        <v>-7325.1249811735624</v>
      </c>
    </row>
    <row r="67" spans="5:50" x14ac:dyDescent="0.25">
      <c r="E67">
        <v>2067</v>
      </c>
      <c r="F67" s="5">
        <v>3.5571999999999999E-2</v>
      </c>
      <c r="G67"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1.8110935793768828E-3</v>
      </c>
      <c r="L67" s="2">
        <v>64</v>
      </c>
      <c r="M67" s="6">
        <v>0.43771532000000002</v>
      </c>
      <c r="Q67" s="4">
        <f t="shared" si="21"/>
        <v>25</v>
      </c>
      <c r="R67">
        <f t="shared" ref="R67:R98" si="27">$C$6</f>
        <v>250000</v>
      </c>
      <c r="S67">
        <f t="shared" ref="S67:S98" si="28">AX67</f>
        <v>-12392.872954741277</v>
      </c>
      <c r="U67">
        <f t="shared" si="13"/>
        <v>0.43771532000000002</v>
      </c>
      <c r="V67">
        <f t="shared" si="14"/>
        <v>0.01</v>
      </c>
      <c r="W67">
        <f t="shared" si="15"/>
        <v>2.1829980846479217E-3</v>
      </c>
      <c r="X67">
        <f t="shared" si="16"/>
        <v>9.5553170518105214E-4</v>
      </c>
      <c r="Y67">
        <f t="shared" si="17"/>
        <v>2.1829980846479216E-5</v>
      </c>
      <c r="Z67">
        <f t="shared" si="18"/>
        <v>1.2056363986203903E-3</v>
      </c>
      <c r="AB67">
        <f t="shared" si="19"/>
        <v>-15.99073380370853</v>
      </c>
      <c r="AC67">
        <f t="shared" ref="AC67:AC98" si="29">S67*Z67</f>
        <v>-14.941298717714309</v>
      </c>
      <c r="AE67">
        <f t="shared" ref="AE67:AE98" si="30">$Z67*O67</f>
        <v>0</v>
      </c>
      <c r="AF67">
        <f t="shared" ref="AF67:AG98" si="31">-$Z67*P67</f>
        <v>0</v>
      </c>
      <c r="AG67">
        <f t="shared" si="31"/>
        <v>-3.0140909965509759E-2</v>
      </c>
      <c r="AH67">
        <f t="shared" ref="AH67:AH98" si="32">-X67*R67</f>
        <v>-238.88292629526305</v>
      </c>
      <c r="AI67">
        <f t="shared" ref="AI67:AI98" si="33">SUM(AE67:AH67)</f>
        <v>-238.91306720522854</v>
      </c>
      <c r="AJ67">
        <f t="shared" ref="AJ67:AJ98" si="34">AB67-AC67</f>
        <v>-1.0494350859942205</v>
      </c>
      <c r="AK67">
        <f t="shared" si="22"/>
        <v>-1.1193513662595971</v>
      </c>
      <c r="AL67">
        <f t="shared" ref="AL67:AL98" si="35">SUM(AI67:AK67)</f>
        <v>-241.08185365748236</v>
      </c>
      <c r="AN67">
        <f t="shared" ref="AN67:AU98" si="36">AE67*$K67</f>
        <v>0</v>
      </c>
      <c r="AO67">
        <f t="shared" si="36"/>
        <v>0</v>
      </c>
      <c r="AP67">
        <f t="shared" si="36"/>
        <v>-5.4588008515111427E-5</v>
      </c>
      <c r="AQ67">
        <f t="shared" si="36"/>
        <v>-0.43263933403611204</v>
      </c>
      <c r="AR67">
        <f t="shared" si="36"/>
        <v>-0.43269392204462709</v>
      </c>
      <c r="AS67">
        <f t="shared" si="36"/>
        <v>-1.9006251462169597E-3</v>
      </c>
      <c r="AT67">
        <f t="shared" si="36"/>
        <v>-2.0272500724994977E-3</v>
      </c>
      <c r="AU67">
        <f t="shared" si="23"/>
        <v>-0.43662179726334355</v>
      </c>
      <c r="AW67">
        <v>64</v>
      </c>
      <c r="AX67">
        <f>IF(Z67&gt;0, (R67*SUMPRODUCT(K67:$K$98, X67:$X$98)-K67*$AZ$3)/Z67, 0)</f>
        <v>-12392.872954741277</v>
      </c>
    </row>
    <row r="68" spans="5:50" x14ac:dyDescent="0.25">
      <c r="E68">
        <v>2068</v>
      </c>
      <c r="F68" s="5">
        <v>3.5571999999999999E-2</v>
      </c>
      <c r="G68">
        <v>7.0000000000000007E-2</v>
      </c>
      <c r="H68" s="5">
        <f t="shared" ref="H68:H98" si="37">G68+$C$9</f>
        <v>0.12000000000000001</v>
      </c>
      <c r="I68" s="5">
        <f t="shared" ref="I68:I98" si="38">1+H68</f>
        <v>1.1200000000000001</v>
      </c>
      <c r="J68">
        <f t="shared" ref="J68:J98" si="39">1/I68</f>
        <v>0.89285714285714279</v>
      </c>
      <c r="K68">
        <f t="shared" si="20"/>
        <v>1.6170478387293595E-3</v>
      </c>
      <c r="L68" s="2">
        <v>65</v>
      </c>
      <c r="M68" s="6">
        <v>0.44739131599999998</v>
      </c>
      <c r="Q68" s="4">
        <f t="shared" si="21"/>
        <v>25</v>
      </c>
      <c r="R68">
        <f t="shared" si="27"/>
        <v>250000</v>
      </c>
      <c r="S68">
        <f t="shared" si="28"/>
        <v>-20913.245769802677</v>
      </c>
      <c r="U68">
        <f t="shared" ref="U68:U98" si="40">M68</f>
        <v>0.44739131599999998</v>
      </c>
      <c r="V68">
        <f t="shared" ref="V68:V98" si="41">$C$10</f>
        <v>0.01</v>
      </c>
      <c r="W68">
        <f t="shared" ref="W68:W98" si="42">Z67</f>
        <v>1.2056363986203903E-3</v>
      </c>
      <c r="X68">
        <f t="shared" ref="X68:X98" si="43">U68*W68</f>
        <v>5.3939125499627698E-4</v>
      </c>
      <c r="Y68">
        <f t="shared" ref="Y68:Y98" si="44">V68*W68</f>
        <v>1.2056363986203904E-5</v>
      </c>
      <c r="Z68">
        <f t="shared" ref="Z68:Z98" si="45">MAX(0, W68-X68-Y68)</f>
        <v>6.5418877963790945E-4</v>
      </c>
      <c r="AB68">
        <f t="shared" ref="AB68:AB98" si="46">AC67</f>
        <v>-14.941298717714309</v>
      </c>
      <c r="AC68">
        <f t="shared" si="29"/>
        <v>-13.681210728414886</v>
      </c>
      <c r="AE68">
        <f t="shared" si="30"/>
        <v>0</v>
      </c>
      <c r="AF68">
        <f t="shared" si="31"/>
        <v>0</v>
      </c>
      <c r="AG68">
        <f t="shared" si="31"/>
        <v>-1.6354719490947738E-2</v>
      </c>
      <c r="AH68">
        <f t="shared" si="32"/>
        <v>-134.84781374906925</v>
      </c>
      <c r="AI68">
        <f t="shared" si="33"/>
        <v>-134.86416846856019</v>
      </c>
      <c r="AJ68">
        <f t="shared" si="34"/>
        <v>-1.2600879892994232</v>
      </c>
      <c r="AK68">
        <f t="shared" si="22"/>
        <v>-1.0458909102400018</v>
      </c>
      <c r="AL68">
        <f t="shared" si="35"/>
        <v>-137.17014736809961</v>
      </c>
      <c r="AN68">
        <f t="shared" si="36"/>
        <v>0</v>
      </c>
      <c r="AO68">
        <f t="shared" si="36"/>
        <v>0</v>
      </c>
      <c r="AP68">
        <f t="shared" si="36"/>
        <v>-2.6446363805861969E-5</v>
      </c>
      <c r="AQ68">
        <f t="shared" si="36"/>
        <v>-0.21805536578031165</v>
      </c>
      <c r="AR68">
        <f t="shared" si="36"/>
        <v>-0.21808181214411751</v>
      </c>
      <c r="AS68">
        <f t="shared" si="36"/>
        <v>-2.0376225597054567E-3</v>
      </c>
      <c r="AT68">
        <f t="shared" si="36"/>
        <v>-1.6912556359502775E-3</v>
      </c>
      <c r="AU68">
        <f t="shared" si="23"/>
        <v>-0.22181069033977321</v>
      </c>
      <c r="AW68">
        <v>65</v>
      </c>
      <c r="AX68">
        <f>IF(Z68&gt;0, (R68*SUMPRODUCT(K68:$K$98, X68:$X$98)-K68*$AZ$3)/Z68, 0)</f>
        <v>-20913.245769802677</v>
      </c>
    </row>
    <row r="69" spans="5:50" x14ac:dyDescent="0.25">
      <c r="E69">
        <v>2069</v>
      </c>
      <c r="F69" s="5">
        <v>3.5571999999999999E-2</v>
      </c>
      <c r="G69"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98" si="47">K68*J69</f>
        <v>1.4437927131512138E-3</v>
      </c>
      <c r="L69" s="2">
        <v>66</v>
      </c>
      <c r="M69" s="6">
        <v>0.457001349</v>
      </c>
      <c r="Q69" s="4">
        <f t="shared" ref="Q69:Q98" si="48">$C$8</f>
        <v>25</v>
      </c>
      <c r="R69">
        <f t="shared" si="27"/>
        <v>250000</v>
      </c>
      <c r="S69">
        <f t="shared" si="28"/>
        <v>-35527.821209056274</v>
      </c>
      <c r="U69">
        <f t="shared" si="40"/>
        <v>0.457001349</v>
      </c>
      <c r="V69">
        <f t="shared" si="41"/>
        <v>0.01</v>
      </c>
      <c r="W69">
        <f t="shared" si="42"/>
        <v>6.5418877963790945E-4</v>
      </c>
      <c r="X69">
        <f t="shared" si="43"/>
        <v>2.9896515479518833E-4</v>
      </c>
      <c r="Y69">
        <f t="shared" si="44"/>
        <v>6.5418877963790949E-6</v>
      </c>
      <c r="Z69">
        <f t="shared" si="45"/>
        <v>3.4868173704634203E-4</v>
      </c>
      <c r="AB69">
        <f t="shared" si="46"/>
        <v>-13.681210728414886</v>
      </c>
      <c r="AC69">
        <f t="shared" si="29"/>
        <v>-12.387902412645612</v>
      </c>
      <c r="AE69">
        <f t="shared" si="30"/>
        <v>0</v>
      </c>
      <c r="AF69">
        <f t="shared" si="31"/>
        <v>0</v>
      </c>
      <c r="AG69">
        <f t="shared" si="31"/>
        <v>-8.7170434261585501E-3</v>
      </c>
      <c r="AH69">
        <f t="shared" si="32"/>
        <v>-74.741288698797078</v>
      </c>
      <c r="AI69">
        <f t="shared" si="33"/>
        <v>-74.750005742223237</v>
      </c>
      <c r="AJ69">
        <f t="shared" si="34"/>
        <v>-1.2933083157692735</v>
      </c>
      <c r="AK69">
        <f t="shared" si="22"/>
        <v>-0.95768475098904216</v>
      </c>
      <c r="AL69">
        <f t="shared" si="35"/>
        <v>-77.000998808981564</v>
      </c>
      <c r="AN69">
        <f t="shared" si="36"/>
        <v>0</v>
      </c>
      <c r="AO69">
        <f t="shared" si="36"/>
        <v>0</v>
      </c>
      <c r="AP69">
        <f t="shared" si="36"/>
        <v>-1.2585603778910406E-5</v>
      </c>
      <c r="AQ69">
        <f t="shared" si="36"/>
        <v>-0.10791092799485438</v>
      </c>
      <c r="AR69">
        <f t="shared" si="36"/>
        <v>-0.10792351359863329</v>
      </c>
      <c r="AS69">
        <f t="shared" si="36"/>
        <v>-1.8672691221655461E-3</v>
      </c>
      <c r="AT69">
        <f t="shared" si="36"/>
        <v>-1.3826982649740138E-3</v>
      </c>
      <c r="AU69">
        <f t="shared" si="23"/>
        <v>-0.11117348098577287</v>
      </c>
      <c r="AW69">
        <v>66</v>
      </c>
      <c r="AX69">
        <f>IF(Z69&gt;0, (R69*SUMPRODUCT(K69:$K$98, X69:$X$98)-K69*$AZ$3)/Z69, 0)</f>
        <v>-35527.821209056274</v>
      </c>
    </row>
    <row r="70" spans="5:50" x14ac:dyDescent="0.25">
      <c r="E70">
        <v>2070</v>
      </c>
      <c r="F70" s="5">
        <v>3.5571999999999999E-2</v>
      </c>
      <c r="G70"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1.2891006367421552E-3</v>
      </c>
      <c r="L70" s="2">
        <v>67</v>
      </c>
      <c r="M70" s="6">
        <v>0.46737994300000002</v>
      </c>
      <c r="Q70" s="4">
        <f t="shared" si="48"/>
        <v>25</v>
      </c>
      <c r="R70">
        <f t="shared" si="27"/>
        <v>250000</v>
      </c>
      <c r="S70">
        <f t="shared" si="28"/>
        <v>-61167.203963372114</v>
      </c>
      <c r="U70">
        <f t="shared" si="40"/>
        <v>0.46737994300000002</v>
      </c>
      <c r="V70">
        <f t="shared" si="41"/>
        <v>0.01</v>
      </c>
      <c r="W70">
        <f t="shared" si="42"/>
        <v>3.4868173704634203E-4</v>
      </c>
      <c r="X70">
        <f t="shared" si="43"/>
        <v>1.6296685038586032E-4</v>
      </c>
      <c r="Y70">
        <f t="shared" si="44"/>
        <v>3.4868173704634205E-6</v>
      </c>
      <c r="Z70">
        <f t="shared" si="45"/>
        <v>1.8222806929001829E-4</v>
      </c>
      <c r="AB70">
        <f t="shared" si="46"/>
        <v>-12.387902412645612</v>
      </c>
      <c r="AC70">
        <f t="shared" si="29"/>
        <v>-11.146381482114055</v>
      </c>
      <c r="AE70">
        <f t="shared" si="30"/>
        <v>0</v>
      </c>
      <c r="AF70">
        <f t="shared" si="31"/>
        <v>0</v>
      </c>
      <c r="AG70">
        <f t="shared" si="31"/>
        <v>-4.555701732250457E-3</v>
      </c>
      <c r="AH70">
        <f t="shared" si="32"/>
        <v>-40.741712596465078</v>
      </c>
      <c r="AI70">
        <f t="shared" si="33"/>
        <v>-40.746268298197329</v>
      </c>
      <c r="AJ70">
        <f t="shared" si="34"/>
        <v>-1.2415209305315571</v>
      </c>
      <c r="AK70">
        <f t="shared" si="22"/>
        <v>-0.86715316888519289</v>
      </c>
      <c r="AL70">
        <f t="shared" si="35"/>
        <v>-42.854942397614082</v>
      </c>
      <c r="AN70">
        <f t="shared" si="36"/>
        <v>0</v>
      </c>
      <c r="AO70">
        <f t="shared" si="36"/>
        <v>0</v>
      </c>
      <c r="AP70">
        <f t="shared" si="36"/>
        <v>-5.8727580038514029E-6</v>
      </c>
      <c r="AQ70">
        <f t="shared" si="36"/>
        <v>-5.2520167650069012E-2</v>
      </c>
      <c r="AR70">
        <f t="shared" si="36"/>
        <v>-5.252604040807287E-2</v>
      </c>
      <c r="AS70">
        <f t="shared" si="36"/>
        <v>-1.6004454220769433E-3</v>
      </c>
      <c r="AT70">
        <f t="shared" si="36"/>
        <v>-1.1178477021628799E-3</v>
      </c>
      <c r="AU70">
        <f t="shared" si="23"/>
        <v>-5.5244333532312694E-2</v>
      </c>
      <c r="AW70">
        <v>67</v>
      </c>
      <c r="AX70">
        <f>IF(Z70&gt;0, (R70*SUMPRODUCT(K70:$K$98, X70:$X$98)-K70*$AZ$3)/Z70, 0)</f>
        <v>-61167.203963372114</v>
      </c>
    </row>
    <row r="71" spans="5:50" x14ac:dyDescent="0.25">
      <c r="E71">
        <v>2071</v>
      </c>
      <c r="F71" s="5">
        <v>3.5571999999999999E-2</v>
      </c>
      <c r="G71"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1.1509827113769242E-3</v>
      </c>
      <c r="L71" s="2">
        <v>68</v>
      </c>
      <c r="M71" s="6">
        <v>0.47825477199999999</v>
      </c>
      <c r="Q71" s="4">
        <f t="shared" si="48"/>
        <v>25</v>
      </c>
      <c r="R71">
        <f t="shared" si="27"/>
        <v>250000</v>
      </c>
      <c r="S71">
        <f t="shared" si="28"/>
        <v>-107169.82453045678</v>
      </c>
      <c r="U71">
        <f t="shared" si="40"/>
        <v>0.47825477199999999</v>
      </c>
      <c r="V71">
        <f t="shared" si="41"/>
        <v>0.01</v>
      </c>
      <c r="W71">
        <f t="shared" si="42"/>
        <v>1.8222806929001829E-4</v>
      </c>
      <c r="X71">
        <f t="shared" si="43"/>
        <v>8.71514437302979E-5</v>
      </c>
      <c r="Y71">
        <f t="shared" si="44"/>
        <v>1.8222806929001829E-6</v>
      </c>
      <c r="Z71">
        <f t="shared" si="45"/>
        <v>9.3254344866820212E-5</v>
      </c>
      <c r="AB71">
        <f t="shared" si="46"/>
        <v>-11.146381482114055</v>
      </c>
      <c r="AC71">
        <f t="shared" si="29"/>
        <v>-9.9940517760798251</v>
      </c>
      <c r="AE71">
        <f t="shared" si="30"/>
        <v>0</v>
      </c>
      <c r="AF71">
        <f t="shared" si="31"/>
        <v>0</v>
      </c>
      <c r="AG71">
        <f t="shared" si="31"/>
        <v>-2.3313586216705054E-3</v>
      </c>
      <c r="AH71">
        <f t="shared" si="32"/>
        <v>-21.787860932574475</v>
      </c>
      <c r="AI71">
        <f t="shared" si="33"/>
        <v>-21.790192291196146</v>
      </c>
      <c r="AJ71">
        <f t="shared" si="34"/>
        <v>-1.1523297060342301</v>
      </c>
      <c r="AK71">
        <f t="shared" si="22"/>
        <v>-0.78024670374798399</v>
      </c>
      <c r="AL71">
        <f t="shared" si="35"/>
        <v>-23.72276870097836</v>
      </c>
      <c r="AN71">
        <f t="shared" si="36"/>
        <v>0</v>
      </c>
      <c r="AO71">
        <f t="shared" si="36"/>
        <v>0</v>
      </c>
      <c r="AP71">
        <f t="shared" si="36"/>
        <v>-2.683353467562287E-6</v>
      </c>
      <c r="AQ71">
        <f t="shared" si="36"/>
        <v>-2.507745125127793E-2</v>
      </c>
      <c r="AR71">
        <f t="shared" si="36"/>
        <v>-2.5080134604745494E-2</v>
      </c>
      <c r="AS71">
        <f t="shared" si="36"/>
        <v>-1.3263115694514523E-3</v>
      </c>
      <c r="AT71">
        <f t="shared" si="36"/>
        <v>-8.980504666227623E-4</v>
      </c>
      <c r="AU71">
        <f t="shared" si="23"/>
        <v>-2.7304496640819707E-2</v>
      </c>
      <c r="AW71">
        <v>68</v>
      </c>
      <c r="AX71">
        <f>IF(Z71&gt;0, (R71*SUMPRODUCT(K71:$K$98, X71:$X$98)-K71*$AZ$3)/Z71, 0)</f>
        <v>-107169.82453045678</v>
      </c>
    </row>
    <row r="72" spans="5:50" x14ac:dyDescent="0.25">
      <c r="E72">
        <v>2072</v>
      </c>
      <c r="F72" s="5">
        <v>3.5571999999999999E-2</v>
      </c>
      <c r="G72"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1.027663135157968E-3</v>
      </c>
      <c r="L72" s="2">
        <v>69</v>
      </c>
      <c r="M72" s="6">
        <v>0.48949088600000001</v>
      </c>
      <c r="Q72" s="4">
        <f t="shared" si="48"/>
        <v>25</v>
      </c>
      <c r="R72">
        <f t="shared" si="27"/>
        <v>250000</v>
      </c>
      <c r="S72">
        <f t="shared" si="28"/>
        <v>-191610.87447631848</v>
      </c>
      <c r="U72">
        <f t="shared" si="40"/>
        <v>0.48949088600000001</v>
      </c>
      <c r="V72">
        <f t="shared" si="41"/>
        <v>0.01</v>
      </c>
      <c r="W72">
        <f t="shared" si="42"/>
        <v>9.3254344866820212E-5</v>
      </c>
      <c r="X72">
        <f t="shared" si="43"/>
        <v>4.564715189220938E-5</v>
      </c>
      <c r="Y72">
        <f t="shared" si="44"/>
        <v>9.3254344866820219E-7</v>
      </c>
      <c r="Z72">
        <f t="shared" si="45"/>
        <v>4.6674649525942628E-5</v>
      </c>
      <c r="AB72">
        <f t="shared" si="46"/>
        <v>-9.9940517760798251</v>
      </c>
      <c r="AC72">
        <f t="shared" si="29"/>
        <v>-8.9433704115415509</v>
      </c>
      <c r="AE72">
        <f t="shared" si="30"/>
        <v>0</v>
      </c>
      <c r="AF72">
        <f t="shared" si="31"/>
        <v>0</v>
      </c>
      <c r="AG72">
        <f t="shared" si="31"/>
        <v>-1.1668662381485657E-3</v>
      </c>
      <c r="AH72">
        <f t="shared" si="32"/>
        <v>-11.411787973052345</v>
      </c>
      <c r="AI72">
        <f t="shared" si="33"/>
        <v>-11.412954839290494</v>
      </c>
      <c r="AJ72">
        <f t="shared" si="34"/>
        <v>-1.0506813645382742</v>
      </c>
      <c r="AK72">
        <f t="shared" si="22"/>
        <v>-0.69958362432558785</v>
      </c>
      <c r="AL72">
        <f t="shared" si="35"/>
        <v>-13.163219828154356</v>
      </c>
      <c r="AN72">
        <f t="shared" si="36"/>
        <v>0</v>
      </c>
      <c r="AO72">
        <f t="shared" si="36"/>
        <v>0</v>
      </c>
      <c r="AP72">
        <f t="shared" si="36"/>
        <v>-1.1991454166057392E-6</v>
      </c>
      <c r="AQ72">
        <f t="shared" si="36"/>
        <v>-1.1727473806144965E-2</v>
      </c>
      <c r="AR72">
        <f t="shared" si="36"/>
        <v>-1.1728672951561572E-2</v>
      </c>
      <c r="AS72">
        <f t="shared" si="36"/>
        <v>-1.0797465051334547E-3</v>
      </c>
      <c r="AT72">
        <f t="shared" si="36"/>
        <v>-7.1893630067960772E-4</v>
      </c>
      <c r="AU72">
        <f t="shared" si="23"/>
        <v>-1.3527355757374633E-2</v>
      </c>
      <c r="AW72">
        <v>69</v>
      </c>
      <c r="AX72">
        <f>IF(Z72&gt;0, (R72*SUMPRODUCT(K72:$K$98, X72:$X$98)-K72*$AZ$3)/Z72, 0)</f>
        <v>-191610.87447631848</v>
      </c>
    </row>
    <row r="73" spans="5:50" x14ac:dyDescent="0.25">
      <c r="E73">
        <v>2073</v>
      </c>
      <c r="F73" s="5">
        <v>3.5571999999999999E-2</v>
      </c>
      <c r="G73"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9.1755637067675712E-4</v>
      </c>
      <c r="L73" s="2">
        <v>70</v>
      </c>
      <c r="M73" s="6">
        <v>0.50154699899999999</v>
      </c>
      <c r="Q73" s="4">
        <f t="shared" si="48"/>
        <v>25</v>
      </c>
      <c r="R73">
        <f t="shared" si="27"/>
        <v>250000</v>
      </c>
      <c r="S73">
        <f t="shared" si="28"/>
        <v>-350665.33352507727</v>
      </c>
      <c r="U73">
        <f t="shared" si="40"/>
        <v>0.50154699899999999</v>
      </c>
      <c r="V73">
        <f t="shared" si="41"/>
        <v>0.01</v>
      </c>
      <c r="W73">
        <f t="shared" si="42"/>
        <v>4.6674649525942628E-5</v>
      </c>
      <c r="X73">
        <f t="shared" si="43"/>
        <v>2.3409530399113297E-5</v>
      </c>
      <c r="Y73">
        <f t="shared" si="44"/>
        <v>4.667464952594263E-7</v>
      </c>
      <c r="Z73">
        <f t="shared" si="45"/>
        <v>2.2798372631569905E-5</v>
      </c>
      <c r="AB73">
        <f t="shared" si="46"/>
        <v>-8.9433704115415509</v>
      </c>
      <c r="AC73">
        <f t="shared" si="29"/>
        <v>-7.9945989426784543</v>
      </c>
      <c r="AE73">
        <f t="shared" si="30"/>
        <v>0</v>
      </c>
      <c r="AF73">
        <f t="shared" si="31"/>
        <v>0</v>
      </c>
      <c r="AG73">
        <f t="shared" si="31"/>
        <v>-5.699593157892476E-4</v>
      </c>
      <c r="AH73">
        <f t="shared" si="32"/>
        <v>-5.8523825997783243</v>
      </c>
      <c r="AI73">
        <f t="shared" si="33"/>
        <v>-5.8529525590941134</v>
      </c>
      <c r="AJ73">
        <f t="shared" si="34"/>
        <v>-0.9487714688630966</v>
      </c>
      <c r="AK73">
        <f t="shared" ref="AK73:AK98" si="49">G73*SUM(AB73:AB73, AE73:AF73)</f>
        <v>-0.62603592880790859</v>
      </c>
      <c r="AL73">
        <f t="shared" si="35"/>
        <v>-7.4277599567651187</v>
      </c>
      <c r="AN73">
        <f t="shared" si="36"/>
        <v>0</v>
      </c>
      <c r="AO73">
        <f t="shared" si="36"/>
        <v>0</v>
      </c>
      <c r="AP73">
        <f t="shared" si="36"/>
        <v>-5.2296980122898969E-7</v>
      </c>
      <c r="AQ73">
        <f t="shared" si="36"/>
        <v>-5.3698909380644035E-3</v>
      </c>
      <c r="AR73">
        <f t="shared" si="36"/>
        <v>-5.3704139078656326E-3</v>
      </c>
      <c r="AS73">
        <f t="shared" si="36"/>
        <v>-8.7055130557167875E-4</v>
      </c>
      <c r="AT73">
        <f t="shared" si="36"/>
        <v>-5.744232547502373E-4</v>
      </c>
      <c r="AU73">
        <f t="shared" si="23"/>
        <v>-6.815388468187549E-3</v>
      </c>
      <c r="AW73">
        <v>70</v>
      </c>
      <c r="AX73">
        <f>IF(Z73&gt;0, (R73*SUMPRODUCT(K73:$K$98, X73:$X$98)-K73*$AZ$3)/Z73, 0)</f>
        <v>-350665.33352507727</v>
      </c>
    </row>
    <row r="74" spans="5:50" x14ac:dyDescent="0.25">
      <c r="E74">
        <v>2074</v>
      </c>
      <c r="F74" s="5">
        <v>3.5571999999999999E-2</v>
      </c>
      <c r="G74"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8.1924675953281884E-4</v>
      </c>
      <c r="L74" s="2">
        <v>71</v>
      </c>
      <c r="M74" s="6">
        <v>0.51394563599999998</v>
      </c>
      <c r="Q74" s="4">
        <f t="shared" si="48"/>
        <v>25</v>
      </c>
      <c r="R74">
        <f t="shared" si="27"/>
        <v>250000</v>
      </c>
      <c r="S74">
        <f t="shared" si="28"/>
        <v>-658085.8971486683</v>
      </c>
      <c r="U74">
        <f t="shared" si="40"/>
        <v>0.51394563599999998</v>
      </c>
      <c r="V74">
        <f t="shared" si="41"/>
        <v>0.01</v>
      </c>
      <c r="W74">
        <f t="shared" si="42"/>
        <v>2.2798372631569905E-5</v>
      </c>
      <c r="X74">
        <f t="shared" si="43"/>
        <v>1.1717124121897188E-5</v>
      </c>
      <c r="Y74">
        <f t="shared" si="44"/>
        <v>2.2798372631569905E-7</v>
      </c>
      <c r="Z74">
        <f t="shared" si="45"/>
        <v>1.0853264783357018E-5</v>
      </c>
      <c r="AB74">
        <f t="shared" si="46"/>
        <v>-7.9945989426784543</v>
      </c>
      <c r="AC74">
        <f t="shared" si="29"/>
        <v>-7.1423804919475504</v>
      </c>
      <c r="AE74">
        <f t="shared" si="30"/>
        <v>0</v>
      </c>
      <c r="AF74">
        <f t="shared" si="31"/>
        <v>0</v>
      </c>
      <c r="AG74">
        <f t="shared" si="31"/>
        <v>-2.7133161958392543E-4</v>
      </c>
      <c r="AH74">
        <f t="shared" si="32"/>
        <v>-2.9292810304742969</v>
      </c>
      <c r="AI74">
        <f t="shared" si="33"/>
        <v>-2.9295523620938808</v>
      </c>
      <c r="AJ74">
        <f t="shared" si="34"/>
        <v>-0.85221845073090385</v>
      </c>
      <c r="AK74">
        <f t="shared" si="49"/>
        <v>-0.55962192598749183</v>
      </c>
      <c r="AL74">
        <f t="shared" si="35"/>
        <v>-4.3413927388122762</v>
      </c>
      <c r="AN74">
        <f t="shared" si="36"/>
        <v>0</v>
      </c>
      <c r="AO74">
        <f t="shared" si="36"/>
        <v>0</v>
      </c>
      <c r="AP74">
        <f t="shared" si="36"/>
        <v>-2.2228755010292244E-7</v>
      </c>
      <c r="AQ74">
        <f t="shared" si="36"/>
        <v>-2.3998039919770242E-3</v>
      </c>
      <c r="AR74">
        <f t="shared" si="36"/>
        <v>-2.4000262795271271E-3</v>
      </c>
      <c r="AS74">
        <f t="shared" si="36"/>
        <v>-6.9817720417537216E-4</v>
      </c>
      <c r="AT74">
        <f t="shared" si="36"/>
        <v>-4.5846844942876765E-4</v>
      </c>
      <c r="AU74">
        <f t="shared" si="23"/>
        <v>-3.5566719331312667E-3</v>
      </c>
      <c r="AW74">
        <v>71</v>
      </c>
      <c r="AX74">
        <f>IF(Z74&gt;0, (R74*SUMPRODUCT(K74:$K$98, X74:$X$98)-K74*$AZ$3)/Z74, 0)</f>
        <v>-658085.8971486683</v>
      </c>
    </row>
    <row r="75" spans="5:50" x14ac:dyDescent="0.25">
      <c r="E75">
        <v>2075</v>
      </c>
      <c r="F75" s="5">
        <v>3.5571999999999999E-2</v>
      </c>
      <c r="G75"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7.3147032101144531E-4</v>
      </c>
      <c r="L75" s="2">
        <v>72</v>
      </c>
      <c r="M75" s="6">
        <v>0.52707773400000002</v>
      </c>
      <c r="Q75" s="4">
        <f t="shared" si="48"/>
        <v>25</v>
      </c>
      <c r="R75">
        <f t="shared" si="27"/>
        <v>250000</v>
      </c>
      <c r="S75">
        <f t="shared" si="28"/>
        <v>-1269665.5503648005</v>
      </c>
      <c r="U75">
        <f t="shared" si="40"/>
        <v>0.52707773400000002</v>
      </c>
      <c r="V75">
        <f t="shared" si="41"/>
        <v>0.01</v>
      </c>
      <c r="W75">
        <f t="shared" si="42"/>
        <v>1.0853264783357018E-5</v>
      </c>
      <c r="X75">
        <f t="shared" si="43"/>
        <v>5.7205142085138182E-6</v>
      </c>
      <c r="Y75">
        <f t="shared" si="44"/>
        <v>1.0853264783357018E-7</v>
      </c>
      <c r="Z75">
        <f t="shared" si="45"/>
        <v>5.0242179270096295E-6</v>
      </c>
      <c r="AB75">
        <f t="shared" si="46"/>
        <v>-7.1423804919475504</v>
      </c>
      <c r="AC75">
        <f t="shared" si="29"/>
        <v>-6.3790764194493779</v>
      </c>
      <c r="AE75">
        <f t="shared" si="30"/>
        <v>0</v>
      </c>
      <c r="AF75">
        <f t="shared" si="31"/>
        <v>0</v>
      </c>
      <c r="AG75">
        <f t="shared" si="31"/>
        <v>-1.2560544817524075E-4</v>
      </c>
      <c r="AH75">
        <f t="shared" si="32"/>
        <v>-1.4301285521284546</v>
      </c>
      <c r="AI75">
        <f t="shared" si="33"/>
        <v>-1.4302541575766299</v>
      </c>
      <c r="AJ75">
        <f t="shared" si="34"/>
        <v>-0.76330407249817256</v>
      </c>
      <c r="AK75">
        <f t="shared" si="49"/>
        <v>-0.49996663443632855</v>
      </c>
      <c r="AL75">
        <f t="shared" si="35"/>
        <v>-2.6935248645111307</v>
      </c>
      <c r="AN75">
        <f t="shared" si="36"/>
        <v>0</v>
      </c>
      <c r="AO75">
        <f t="shared" si="36"/>
        <v>0</v>
      </c>
      <c r="AP75">
        <f t="shared" si="36"/>
        <v>-9.1876657497529811E-8</v>
      </c>
      <c r="AQ75">
        <f t="shared" si="36"/>
        <v>-1.0460965911130342E-3</v>
      </c>
      <c r="AR75">
        <f t="shared" si="36"/>
        <v>-1.0461884677705317E-3</v>
      </c>
      <c r="AS75">
        <f t="shared" si="36"/>
        <v>-5.583342749395818E-4</v>
      </c>
      <c r="AT75">
        <f t="shared" si="36"/>
        <v>-3.6571075458615316E-4</v>
      </c>
      <c r="AU75">
        <f t="shared" si="23"/>
        <v>-1.9702334972962667E-3</v>
      </c>
      <c r="AW75">
        <v>72</v>
      </c>
      <c r="AX75">
        <f>IF(Z75&gt;0, (R75*SUMPRODUCT(K75:$K$98, X75:$X$98)-K75*$AZ$3)/Z75, 0)</f>
        <v>-1269665.5503648005</v>
      </c>
    </row>
    <row r="76" spans="5:50" x14ac:dyDescent="0.25">
      <c r="E76">
        <v>2076</v>
      </c>
      <c r="F76" s="5">
        <v>3.5571999999999999E-2</v>
      </c>
      <c r="G76"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6.5309850090307614E-4</v>
      </c>
      <c r="L76" s="2">
        <v>73</v>
      </c>
      <c r="M76" s="6">
        <v>0.54097960300000003</v>
      </c>
      <c r="Q76" s="4">
        <f t="shared" si="48"/>
        <v>25</v>
      </c>
      <c r="R76">
        <f t="shared" si="27"/>
        <v>250000</v>
      </c>
      <c r="S76">
        <f t="shared" si="28"/>
        <v>-2525052.3551135799</v>
      </c>
      <c r="U76">
        <f t="shared" si="40"/>
        <v>0.54097960300000003</v>
      </c>
      <c r="V76">
        <f t="shared" si="41"/>
        <v>0.01</v>
      </c>
      <c r="W76">
        <f t="shared" si="42"/>
        <v>5.0242179270096295E-6</v>
      </c>
      <c r="X76">
        <f t="shared" si="43"/>
        <v>2.7179994195391523E-6</v>
      </c>
      <c r="Y76">
        <f t="shared" si="44"/>
        <v>5.0242179270096296E-8</v>
      </c>
      <c r="Z76">
        <f t="shared" si="45"/>
        <v>2.2559763282003811E-6</v>
      </c>
      <c r="AB76">
        <f t="shared" si="46"/>
        <v>-6.3790764194493779</v>
      </c>
      <c r="AC76">
        <f t="shared" si="29"/>
        <v>-5.6964583406028586</v>
      </c>
      <c r="AE76">
        <f t="shared" si="30"/>
        <v>0</v>
      </c>
      <c r="AF76">
        <f t="shared" si="31"/>
        <v>0</v>
      </c>
      <c r="AG76">
        <f t="shared" si="31"/>
        <v>-5.6399408205009528E-5</v>
      </c>
      <c r="AH76">
        <f t="shared" si="32"/>
        <v>-0.67949985488478803</v>
      </c>
      <c r="AI76">
        <f t="shared" si="33"/>
        <v>-0.67955625429299304</v>
      </c>
      <c r="AJ76">
        <f t="shared" si="34"/>
        <v>-0.68261807884651926</v>
      </c>
      <c r="AK76">
        <f t="shared" si="49"/>
        <v>-0.4465353493614565</v>
      </c>
      <c r="AL76">
        <f t="shared" si="35"/>
        <v>-1.808709682500969</v>
      </c>
      <c r="AN76">
        <f t="shared" si="36"/>
        <v>0</v>
      </c>
      <c r="AO76">
        <f t="shared" si="36"/>
        <v>0</v>
      </c>
      <c r="AP76">
        <f t="shared" si="36"/>
        <v>-3.6834368950512377E-8</v>
      </c>
      <c r="AQ76">
        <f t="shared" si="36"/>
        <v>-4.4378033658911282E-4</v>
      </c>
      <c r="AR76">
        <f t="shared" si="36"/>
        <v>-4.4381717095806335E-4</v>
      </c>
      <c r="AS76">
        <f t="shared" si="36"/>
        <v>-4.4581684398399958E-4</v>
      </c>
      <c r="AT76">
        <f t="shared" si="36"/>
        <v>-2.916315672681986E-4</v>
      </c>
      <c r="AU76">
        <f t="shared" si="23"/>
        <v>-1.1812655822102617E-3</v>
      </c>
      <c r="AW76">
        <v>73</v>
      </c>
      <c r="AX76">
        <f>IF(Z76&gt;0, (R76*SUMPRODUCT(K76:$K$98, X76:$X$98)-K76*$AZ$3)/Z76, 0)</f>
        <v>-2525052.3551135799</v>
      </c>
    </row>
    <row r="77" spans="5:50" x14ac:dyDescent="0.25">
      <c r="E77">
        <v>2077</v>
      </c>
      <c r="F77" s="5">
        <v>3.5571999999999999E-2</v>
      </c>
      <c r="G77"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5.8312366152060366E-4</v>
      </c>
      <c r="L77" s="2">
        <v>74</v>
      </c>
      <c r="M77" s="6">
        <v>0.55513806300000001</v>
      </c>
      <c r="Q77" s="4">
        <f t="shared" si="48"/>
        <v>25</v>
      </c>
      <c r="R77">
        <f t="shared" si="27"/>
        <v>250000</v>
      </c>
      <c r="S77">
        <f t="shared" si="28"/>
        <v>-5184800.6452877037</v>
      </c>
      <c r="U77">
        <f t="shared" si="40"/>
        <v>0.55513806300000001</v>
      </c>
      <c r="V77">
        <f t="shared" si="41"/>
        <v>0.01</v>
      </c>
      <c r="W77">
        <f t="shared" si="42"/>
        <v>2.2559763282003811E-6</v>
      </c>
      <c r="X77">
        <f t="shared" si="43"/>
        <v>1.2523783290110118E-6</v>
      </c>
      <c r="Y77">
        <f t="shared" si="44"/>
        <v>2.2559763282003813E-8</v>
      </c>
      <c r="Z77">
        <f t="shared" si="45"/>
        <v>9.8103823590736552E-7</v>
      </c>
      <c r="AB77">
        <f t="shared" si="46"/>
        <v>-5.6964583406028586</v>
      </c>
      <c r="AC77">
        <f t="shared" si="29"/>
        <v>-5.0864876785844189</v>
      </c>
      <c r="AE77">
        <f t="shared" si="30"/>
        <v>0</v>
      </c>
      <c r="AF77">
        <f t="shared" si="31"/>
        <v>0</v>
      </c>
      <c r="AG77">
        <f t="shared" si="31"/>
        <v>-2.4525955897684137E-5</v>
      </c>
      <c r="AH77">
        <f t="shared" si="32"/>
        <v>-0.31309458225275294</v>
      </c>
      <c r="AI77">
        <f t="shared" si="33"/>
        <v>-0.31311910820865063</v>
      </c>
      <c r="AJ77">
        <f t="shared" si="34"/>
        <v>-0.60997066201843975</v>
      </c>
      <c r="AK77">
        <f t="shared" si="49"/>
        <v>-0.39875208384220012</v>
      </c>
      <c r="AL77">
        <f t="shared" si="35"/>
        <v>-1.3218418540692904</v>
      </c>
      <c r="AN77">
        <f t="shared" si="36"/>
        <v>0</v>
      </c>
      <c r="AO77">
        <f t="shared" si="36"/>
        <v>0</v>
      </c>
      <c r="AP77">
        <f t="shared" si="36"/>
        <v>-1.4301665205350418E-8</v>
      </c>
      <c r="AQ77">
        <f t="shared" si="36"/>
        <v>-1.825728592054891E-4</v>
      </c>
      <c r="AR77">
        <f t="shared" si="36"/>
        <v>-1.8258716087069446E-4</v>
      </c>
      <c r="AS77">
        <f t="shared" si="36"/>
        <v>-3.556883258563392E-4</v>
      </c>
      <c r="AT77">
        <f t="shared" si="36"/>
        <v>-2.3252177516903448E-4</v>
      </c>
      <c r="AU77">
        <f t="shared" si="23"/>
        <v>-7.7079726189606813E-4</v>
      </c>
      <c r="AW77">
        <v>74</v>
      </c>
      <c r="AX77">
        <f>IF(Z77&gt;0, (R77*SUMPRODUCT(K77:$K$98, X77:$X$98)-K77*$AZ$3)/Z77, 0)</f>
        <v>-5184800.6452877037</v>
      </c>
    </row>
    <row r="78" spans="5:50" x14ac:dyDescent="0.25">
      <c r="E78">
        <v>2078</v>
      </c>
      <c r="F78" s="5">
        <v>3.5571999999999999E-2</v>
      </c>
      <c r="G78"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5.2064612635768185E-4</v>
      </c>
      <c r="L78" s="2">
        <v>75</v>
      </c>
      <c r="M78" s="6">
        <v>0.569934367</v>
      </c>
      <c r="Q78" s="4">
        <f t="shared" si="48"/>
        <v>25</v>
      </c>
      <c r="R78">
        <f t="shared" si="27"/>
        <v>250000</v>
      </c>
      <c r="S78">
        <f t="shared" si="28"/>
        <v>-11020753.273466215</v>
      </c>
      <c r="U78">
        <f t="shared" si="40"/>
        <v>0.569934367</v>
      </c>
      <c r="V78">
        <f t="shared" si="41"/>
        <v>0.01</v>
      </c>
      <c r="W78">
        <f t="shared" si="42"/>
        <v>9.8103823590736552E-7</v>
      </c>
      <c r="X78">
        <f t="shared" si="43"/>
        <v>5.5912740598466105E-7</v>
      </c>
      <c r="Y78">
        <f t="shared" si="44"/>
        <v>9.8103823590736553E-9</v>
      </c>
      <c r="Z78">
        <f t="shared" si="45"/>
        <v>4.1210044756363084E-7</v>
      </c>
      <c r="AB78">
        <f t="shared" si="46"/>
        <v>-5.0864876785844189</v>
      </c>
      <c r="AC78">
        <f t="shared" si="29"/>
        <v>-4.5416573564837766</v>
      </c>
      <c r="AE78">
        <f t="shared" si="30"/>
        <v>0</v>
      </c>
      <c r="AF78">
        <f t="shared" si="31"/>
        <v>0</v>
      </c>
      <c r="AG78">
        <f t="shared" si="31"/>
        <v>-1.0302511189090771E-5</v>
      </c>
      <c r="AH78">
        <f t="shared" si="32"/>
        <v>-0.13978185149616526</v>
      </c>
      <c r="AI78">
        <f t="shared" si="33"/>
        <v>-0.13979215400735434</v>
      </c>
      <c r="AJ78">
        <f t="shared" si="34"/>
        <v>-0.54483032210064231</v>
      </c>
      <c r="AK78">
        <f t="shared" si="49"/>
        <v>-0.35605413750090936</v>
      </c>
      <c r="AL78">
        <f t="shared" si="35"/>
        <v>-1.0406766136089061</v>
      </c>
      <c r="AN78">
        <f t="shared" si="36"/>
        <v>0</v>
      </c>
      <c r="AO78">
        <f t="shared" si="36"/>
        <v>0</v>
      </c>
      <c r="AP78">
        <f t="shared" si="36"/>
        <v>-5.3639625423567847E-9</v>
      </c>
      <c r="AQ78">
        <f t="shared" si="36"/>
        <v>-7.2776879516583175E-5</v>
      </c>
      <c r="AR78">
        <f t="shared" si="36"/>
        <v>-7.2782243479125528E-5</v>
      </c>
      <c r="AS78">
        <f t="shared" si="36"/>
        <v>-2.8366379672390752E-4</v>
      </c>
      <c r="AT78">
        <f t="shared" si="36"/>
        <v>-1.8537820746347388E-4</v>
      </c>
      <c r="AU78">
        <f t="shared" si="23"/>
        <v>-5.4182424766650698E-4</v>
      </c>
      <c r="AW78">
        <v>75</v>
      </c>
      <c r="AX78">
        <f>IF(Z78&gt;0, (R78*SUMPRODUCT(K78:$K$98, X78:$X$98)-K78*$AZ$3)/Z78, 0)</f>
        <v>-11020753.273466215</v>
      </c>
    </row>
    <row r="79" spans="5:50" x14ac:dyDescent="0.25">
      <c r="E79">
        <v>2079</v>
      </c>
      <c r="F79" s="5">
        <v>3.5571999999999999E-2</v>
      </c>
      <c r="G79"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4.6486261281935876E-4</v>
      </c>
      <c r="L79" s="2">
        <v>76</v>
      </c>
      <c r="M79" s="6">
        <v>0.58483052300000005</v>
      </c>
      <c r="Q79" s="4">
        <f t="shared" si="48"/>
        <v>25</v>
      </c>
      <c r="R79">
        <f t="shared" si="27"/>
        <v>250000</v>
      </c>
      <c r="S79">
        <f t="shared" si="28"/>
        <v>-24286391.447331034</v>
      </c>
      <c r="U79">
        <f t="shared" si="40"/>
        <v>0.58483052300000005</v>
      </c>
      <c r="V79">
        <f t="shared" si="41"/>
        <v>0.01</v>
      </c>
      <c r="W79">
        <f t="shared" si="42"/>
        <v>4.1210044756363084E-7</v>
      </c>
      <c r="X79">
        <f t="shared" si="43"/>
        <v>2.4100892027717233E-7</v>
      </c>
      <c r="Y79">
        <f t="shared" si="44"/>
        <v>4.1210044756363082E-9</v>
      </c>
      <c r="Z79">
        <f t="shared" si="45"/>
        <v>1.6697052281082219E-7</v>
      </c>
      <c r="AB79">
        <f t="shared" si="46"/>
        <v>-4.5416573564837766</v>
      </c>
      <c r="AC79">
        <f t="shared" si="29"/>
        <v>-4.0551114771491434</v>
      </c>
      <c r="AE79">
        <f t="shared" si="30"/>
        <v>0</v>
      </c>
      <c r="AF79">
        <f t="shared" si="31"/>
        <v>0</v>
      </c>
      <c r="AG79">
        <f t="shared" si="31"/>
        <v>-4.1742630702705551E-6</v>
      </c>
      <c r="AH79">
        <f t="shared" si="32"/>
        <v>-6.0252230069293082E-2</v>
      </c>
      <c r="AI79">
        <f t="shared" si="33"/>
        <v>-6.0256404332363352E-2</v>
      </c>
      <c r="AJ79">
        <f t="shared" si="34"/>
        <v>-0.48654587933463311</v>
      </c>
      <c r="AK79">
        <f t="shared" si="49"/>
        <v>-0.3179160149538644</v>
      </c>
      <c r="AL79">
        <f t="shared" si="35"/>
        <v>-0.8647182986208608</v>
      </c>
      <c r="AN79">
        <f t="shared" si="36"/>
        <v>0</v>
      </c>
      <c r="AO79">
        <f t="shared" si="36"/>
        <v>0</v>
      </c>
      <c r="AP79">
        <f t="shared" si="36"/>
        <v>-1.9404588374413289E-9</v>
      </c>
      <c r="AQ79">
        <f t="shared" si="36"/>
        <v>-2.8009009098204716E-5</v>
      </c>
      <c r="AR79">
        <f t="shared" si="36"/>
        <v>-2.8010949557042155E-5</v>
      </c>
      <c r="AS79">
        <f t="shared" si="36"/>
        <v>-2.2617698872398999E-4</v>
      </c>
      <c r="AT79">
        <f t="shared" si="36"/>
        <v>-1.4778726936857175E-4</v>
      </c>
      <c r="AU79">
        <f t="shared" si="23"/>
        <v>-4.0197520764960384E-4</v>
      </c>
      <c r="AW79">
        <v>76</v>
      </c>
      <c r="AX79">
        <f>IF(Z79&gt;0, (R79*SUMPRODUCT(K79:$K$98, X79:$X$98)-K79*$AZ$3)/Z79, 0)</f>
        <v>-24286391.447331034</v>
      </c>
    </row>
    <row r="80" spans="5:50" x14ac:dyDescent="0.25">
      <c r="E80">
        <v>2080</v>
      </c>
      <c r="F80" s="5">
        <v>3.5571999999999999E-2</v>
      </c>
      <c r="G80">
        <v>7.0000000000000007E-2</v>
      </c>
      <c r="H80" s="5">
        <f t="shared" si="37"/>
        <v>0.12000000000000001</v>
      </c>
      <c r="I80" s="5">
        <f t="shared" si="38"/>
        <v>1.1200000000000001</v>
      </c>
      <c r="J80">
        <f t="shared" si="39"/>
        <v>0.89285714285714279</v>
      </c>
      <c r="K80">
        <f t="shared" si="47"/>
        <v>4.1505590430299886E-4</v>
      </c>
      <c r="L80" s="2">
        <v>77</v>
      </c>
      <c r="M80" s="6">
        <v>0.59948279800000004</v>
      </c>
      <c r="Q80" s="4">
        <f t="shared" si="48"/>
        <v>25</v>
      </c>
      <c r="R80">
        <f t="shared" si="27"/>
        <v>250000</v>
      </c>
      <c r="S80">
        <f t="shared" si="28"/>
        <v>-55527432.559917495</v>
      </c>
      <c r="U80">
        <f t="shared" si="40"/>
        <v>0.59948279800000004</v>
      </c>
      <c r="V80">
        <f t="shared" si="41"/>
        <v>0.01</v>
      </c>
      <c r="W80">
        <f t="shared" si="42"/>
        <v>1.6697052281082219E-7</v>
      </c>
      <c r="X80">
        <f t="shared" si="43"/>
        <v>1.0009595619815451E-7</v>
      </c>
      <c r="Y80">
        <f t="shared" si="44"/>
        <v>1.6697052281082219E-9</v>
      </c>
      <c r="Z80">
        <f t="shared" si="45"/>
        <v>6.5204861384559449E-8</v>
      </c>
      <c r="AB80">
        <f t="shared" si="46"/>
        <v>-4.0551114771491434</v>
      </c>
      <c r="AC80">
        <f t="shared" si="29"/>
        <v>-3.6206585431098932</v>
      </c>
      <c r="AE80">
        <f t="shared" si="30"/>
        <v>0</v>
      </c>
      <c r="AF80">
        <f t="shared" si="31"/>
        <v>0</v>
      </c>
      <c r="AG80">
        <f t="shared" si="31"/>
        <v>-1.6301215346139863E-6</v>
      </c>
      <c r="AH80">
        <f t="shared" si="32"/>
        <v>-2.502398904953863E-2</v>
      </c>
      <c r="AI80">
        <f t="shared" si="33"/>
        <v>-2.5025619171073245E-2</v>
      </c>
      <c r="AJ80">
        <f t="shared" si="34"/>
        <v>-0.43445293403925023</v>
      </c>
      <c r="AK80">
        <f t="shared" si="49"/>
        <v>-0.28385780340044009</v>
      </c>
      <c r="AL80">
        <f t="shared" si="35"/>
        <v>-0.74333635661076358</v>
      </c>
      <c r="AN80">
        <f t="shared" si="36"/>
        <v>0</v>
      </c>
      <c r="AO80">
        <f t="shared" si="36"/>
        <v>0</v>
      </c>
      <c r="AP80">
        <f t="shared" si="36"/>
        <v>-6.7659156767300032E-10</v>
      </c>
      <c r="AQ80">
        <f t="shared" si="36"/>
        <v>-1.0386354404224597E-5</v>
      </c>
      <c r="AR80">
        <f t="shared" si="36"/>
        <v>-1.0387030995792271E-5</v>
      </c>
      <c r="AS80">
        <f t="shared" si="36"/>
        <v>-1.8032225541475211E-4</v>
      </c>
      <c r="AT80">
        <f t="shared" si="36"/>
        <v>-1.1781685728383253E-4</v>
      </c>
      <c r="AU80">
        <f t="shared" si="23"/>
        <v>-3.0852614369437692E-4</v>
      </c>
      <c r="AW80">
        <v>77</v>
      </c>
      <c r="AX80">
        <f>IF(Z80&gt;0, (R80*SUMPRODUCT(K80:$K$98, X80:$X$98)-K80*$AZ$3)/Z80, 0)</f>
        <v>-55527432.559917495</v>
      </c>
    </row>
    <row r="81" spans="5:50" x14ac:dyDescent="0.25">
      <c r="E81">
        <v>2081</v>
      </c>
      <c r="F81" s="5">
        <v>3.5571999999999999E-2</v>
      </c>
      <c r="G81">
        <v>7.0000000000000007E-2</v>
      </c>
      <c r="H81" s="5">
        <f t="shared" si="37"/>
        <v>0.12000000000000001</v>
      </c>
      <c r="I81" s="5">
        <f t="shared" si="38"/>
        <v>1.1200000000000001</v>
      </c>
      <c r="J81">
        <f t="shared" si="39"/>
        <v>0.89285714285714279</v>
      </c>
      <c r="K81">
        <f t="shared" si="47"/>
        <v>3.7058562884196325E-4</v>
      </c>
      <c r="L81" s="2">
        <v>78</v>
      </c>
      <c r="M81" s="6">
        <v>0.61448546299999995</v>
      </c>
      <c r="Q81" s="4">
        <f t="shared" si="48"/>
        <v>25</v>
      </c>
      <c r="R81">
        <f t="shared" si="27"/>
        <v>250000</v>
      </c>
      <c r="S81">
        <f t="shared" si="28"/>
        <v>-132027372.91634688</v>
      </c>
      <c r="U81">
        <f t="shared" si="40"/>
        <v>0.61448546299999995</v>
      </c>
      <c r="V81">
        <f t="shared" si="41"/>
        <v>0.01</v>
      </c>
      <c r="W81">
        <f t="shared" si="42"/>
        <v>6.5204861384559449E-8</v>
      </c>
      <c r="X81">
        <f t="shared" si="43"/>
        <v>4.0067439437741831E-8</v>
      </c>
      <c r="Y81">
        <f t="shared" si="44"/>
        <v>6.5204861384559446E-10</v>
      </c>
      <c r="Z81">
        <f t="shared" si="45"/>
        <v>2.4485373332972023E-8</v>
      </c>
      <c r="AB81">
        <f t="shared" si="46"/>
        <v>-3.6206585431098932</v>
      </c>
      <c r="AC81">
        <f t="shared" si="29"/>
        <v>-3.2327395160282726</v>
      </c>
      <c r="AE81">
        <f t="shared" si="30"/>
        <v>0</v>
      </c>
      <c r="AF81">
        <f t="shared" si="31"/>
        <v>0</v>
      </c>
      <c r="AG81">
        <f t="shared" si="31"/>
        <v>-6.121343333243006E-7</v>
      </c>
      <c r="AH81">
        <f t="shared" si="32"/>
        <v>-1.0016859859435458E-2</v>
      </c>
      <c r="AI81">
        <f t="shared" si="33"/>
        <v>-1.0017471993768783E-2</v>
      </c>
      <c r="AJ81">
        <f t="shared" si="34"/>
        <v>-0.38791902708162063</v>
      </c>
      <c r="AK81">
        <f t="shared" si="49"/>
        <v>-0.25344609801769252</v>
      </c>
      <c r="AL81">
        <f t="shared" si="35"/>
        <v>-0.65138259709308199</v>
      </c>
      <c r="AN81">
        <f t="shared" si="36"/>
        <v>0</v>
      </c>
      <c r="AO81">
        <f t="shared" si="36"/>
        <v>0</v>
      </c>
      <c r="AP81">
        <f t="shared" si="36"/>
        <v>-2.2684818685074187E-10</v>
      </c>
      <c r="AQ81">
        <f t="shared" si="36"/>
        <v>-3.7121043100307089E-6</v>
      </c>
      <c r="AR81">
        <f t="shared" si="36"/>
        <v>-3.7123311582175597E-6</v>
      </c>
      <c r="AS81">
        <f t="shared" si="36"/>
        <v>-1.4375721659080494E-4</v>
      </c>
      <c r="AT81">
        <f t="shared" si="36"/>
        <v>-9.3923481611428433E-5</v>
      </c>
      <c r="AU81">
        <f t="shared" si="23"/>
        <v>-2.4139302936045098E-4</v>
      </c>
      <c r="AW81">
        <v>78</v>
      </c>
      <c r="AX81">
        <f>IF(Z81&gt;0, (R81*SUMPRODUCT(K81:$K$98, X81:$X$98)-K81*$AZ$3)/Z81, 0)</f>
        <v>-132027372.91634688</v>
      </c>
    </row>
    <row r="82" spans="5:50" x14ac:dyDescent="0.25">
      <c r="E82">
        <v>2082</v>
      </c>
      <c r="F82" s="5">
        <v>3.5571999999999999E-2</v>
      </c>
      <c r="G82">
        <v>7.0000000000000007E-2</v>
      </c>
      <c r="H82" s="5">
        <f t="shared" si="37"/>
        <v>0.12000000000000001</v>
      </c>
      <c r="I82" s="5">
        <f t="shared" si="38"/>
        <v>1.1200000000000001</v>
      </c>
      <c r="J82">
        <f t="shared" si="39"/>
        <v>0.89285714285714279</v>
      </c>
      <c r="K82">
        <f t="shared" si="47"/>
        <v>3.3088002575175287E-4</v>
      </c>
      <c r="L82" s="2">
        <v>79</v>
      </c>
      <c r="M82" s="6">
        <v>0.62975077099999999</v>
      </c>
      <c r="Q82" s="4">
        <f t="shared" si="48"/>
        <v>25</v>
      </c>
      <c r="R82">
        <f t="shared" si="27"/>
        <v>250000</v>
      </c>
      <c r="S82">
        <f t="shared" si="28"/>
        <v>-327222657.5100913</v>
      </c>
      <c r="U82">
        <f t="shared" si="40"/>
        <v>0.62975077099999999</v>
      </c>
      <c r="V82">
        <f t="shared" si="41"/>
        <v>0.01</v>
      </c>
      <c r="W82">
        <f t="shared" si="42"/>
        <v>2.4485373332972023E-8</v>
      </c>
      <c r="X82">
        <f t="shared" si="43"/>
        <v>1.5419682734661973E-8</v>
      </c>
      <c r="Y82">
        <f t="shared" si="44"/>
        <v>2.4485373332972023E-10</v>
      </c>
      <c r="Z82">
        <f t="shared" si="45"/>
        <v>8.8208368649803304E-9</v>
      </c>
      <c r="AB82">
        <f t="shared" si="46"/>
        <v>-3.2327395160282726</v>
      </c>
      <c r="AC82">
        <f t="shared" si="29"/>
        <v>-2.8863776804218459</v>
      </c>
      <c r="AE82">
        <f t="shared" si="30"/>
        <v>0</v>
      </c>
      <c r="AF82">
        <f t="shared" si="31"/>
        <v>0</v>
      </c>
      <c r="AG82">
        <f t="shared" si="31"/>
        <v>-2.2052092162450826E-7</v>
      </c>
      <c r="AH82">
        <f t="shared" si="32"/>
        <v>-3.8549206836654931E-3</v>
      </c>
      <c r="AI82">
        <f t="shared" si="33"/>
        <v>-3.8551412045871175E-3</v>
      </c>
      <c r="AJ82">
        <f t="shared" si="34"/>
        <v>-0.34636183560642664</v>
      </c>
      <c r="AK82">
        <f t="shared" si="49"/>
        <v>-0.2262917661219791</v>
      </c>
      <c r="AL82">
        <f t="shared" si="35"/>
        <v>-0.57650874293299292</v>
      </c>
      <c r="AN82">
        <f t="shared" si="36"/>
        <v>0</v>
      </c>
      <c r="AO82">
        <f t="shared" si="36"/>
        <v>0</v>
      </c>
      <c r="AP82">
        <f t="shared" si="36"/>
        <v>-7.2965968225917572E-11</v>
      </c>
      <c r="AQ82">
        <f t="shared" si="36"/>
        <v>-1.2755162550822032E-6</v>
      </c>
      <c r="AR82">
        <f t="shared" si="36"/>
        <v>-1.275589221050429E-6</v>
      </c>
      <c r="AS82">
        <f t="shared" si="36"/>
        <v>-1.1460421308487883E-4</v>
      </c>
      <c r="AT82">
        <f t="shared" si="36"/>
        <v>-7.4875425401850075E-5</v>
      </c>
      <c r="AU82">
        <f t="shared" si="23"/>
        <v>-1.9075522770777936E-4</v>
      </c>
      <c r="AW82">
        <v>79</v>
      </c>
      <c r="AX82">
        <f>IF(Z82&gt;0, (R82*SUMPRODUCT(K82:$K$98, X82:$X$98)-K82*$AZ$3)/Z82, 0)</f>
        <v>-327222657.5100913</v>
      </c>
    </row>
    <row r="83" spans="5:50" x14ac:dyDescent="0.25">
      <c r="E83">
        <v>2083</v>
      </c>
      <c r="F83" s="5">
        <v>3.5571999999999999E-2</v>
      </c>
      <c r="G83">
        <v>7.0000000000000007E-2</v>
      </c>
      <c r="H83" s="5">
        <f t="shared" si="37"/>
        <v>0.12000000000000001</v>
      </c>
      <c r="I83" s="5">
        <f t="shared" si="38"/>
        <v>1.1200000000000001</v>
      </c>
      <c r="J83">
        <f t="shared" si="39"/>
        <v>0.89285714285714279</v>
      </c>
      <c r="K83">
        <f t="shared" si="47"/>
        <v>2.9542859442120787E-4</v>
      </c>
      <c r="L83" s="2">
        <v>80</v>
      </c>
      <c r="M83" s="6">
        <v>0.64518007799999999</v>
      </c>
      <c r="Q83" s="4">
        <f t="shared" si="48"/>
        <v>25</v>
      </c>
      <c r="R83">
        <f t="shared" si="27"/>
        <v>250000</v>
      </c>
      <c r="S83">
        <f t="shared" si="28"/>
        <v>-847292137.55550754</v>
      </c>
      <c r="U83">
        <f t="shared" si="40"/>
        <v>0.64518007799999999</v>
      </c>
      <c r="V83">
        <f t="shared" si="41"/>
        <v>0.01</v>
      </c>
      <c r="W83">
        <f t="shared" si="42"/>
        <v>8.8208368649803304E-9</v>
      </c>
      <c r="X83">
        <f t="shared" si="43"/>
        <v>5.6910282165732851E-9</v>
      </c>
      <c r="Y83">
        <f t="shared" si="44"/>
        <v>8.820836864980331E-11</v>
      </c>
      <c r="Z83">
        <f t="shared" si="45"/>
        <v>3.0416002797572419E-9</v>
      </c>
      <c r="AB83">
        <f t="shared" si="46"/>
        <v>-2.8863776804218459</v>
      </c>
      <c r="AC83">
        <f t="shared" si="29"/>
        <v>-2.5771240026249433</v>
      </c>
      <c r="AE83">
        <f t="shared" si="30"/>
        <v>0</v>
      </c>
      <c r="AF83">
        <f t="shared" si="31"/>
        <v>0</v>
      </c>
      <c r="AG83">
        <f t="shared" si="31"/>
        <v>-7.6040006993931046E-8</v>
      </c>
      <c r="AH83">
        <f t="shared" si="32"/>
        <v>-1.4227570541433213E-3</v>
      </c>
      <c r="AI83">
        <f t="shared" si="33"/>
        <v>-1.4228330941503152E-3</v>
      </c>
      <c r="AJ83">
        <f t="shared" si="34"/>
        <v>-0.3092536777969026</v>
      </c>
      <c r="AK83">
        <f t="shared" si="49"/>
        <v>-0.20204643762952923</v>
      </c>
      <c r="AL83">
        <f t="shared" si="35"/>
        <v>-0.5127229485205822</v>
      </c>
      <c r="AN83">
        <f t="shared" si="36"/>
        <v>0</v>
      </c>
      <c r="AO83">
        <f t="shared" si="36"/>
        <v>0</v>
      </c>
      <c r="AP83">
        <f t="shared" si="36"/>
        <v>-2.2464392385995866E-11</v>
      </c>
      <c r="AQ83">
        <f t="shared" si="36"/>
        <v>-4.2032311670841973E-7</v>
      </c>
      <c r="AR83">
        <f t="shared" si="36"/>
        <v>-4.2034558110080575E-7</v>
      </c>
      <c r="AS83">
        <f t="shared" si="36"/>
        <v>-9.1362379351128036E-5</v>
      </c>
      <c r="AT83">
        <f t="shared" si="36"/>
        <v>-5.9690295076704064E-5</v>
      </c>
      <c r="AU83">
        <f t="shared" si="23"/>
        <v>-1.5147302000893291E-4</v>
      </c>
      <c r="AW83">
        <v>80</v>
      </c>
      <c r="AX83">
        <f>IF(Z83&gt;0, (R83*SUMPRODUCT(K83:$K$98, X83:$X$98)-K83*$AZ$3)/Z83, 0)</f>
        <v>-847292137.55550754</v>
      </c>
    </row>
    <row r="84" spans="5:50" x14ac:dyDescent="0.25">
      <c r="E84">
        <v>2084</v>
      </c>
      <c r="F84" s="5">
        <v>3.5571999999999999E-2</v>
      </c>
      <c r="G84">
        <v>7.0000000000000007E-2</v>
      </c>
      <c r="H84" s="5">
        <f t="shared" si="37"/>
        <v>0.12000000000000001</v>
      </c>
      <c r="I84" s="5">
        <f t="shared" si="38"/>
        <v>1.1200000000000001</v>
      </c>
      <c r="J84">
        <f t="shared" si="39"/>
        <v>0.89285714285714279</v>
      </c>
      <c r="K84">
        <f t="shared" si="47"/>
        <v>2.6377553073322132E-4</v>
      </c>
      <c r="L84" s="2">
        <v>81</v>
      </c>
      <c r="M84" s="6">
        <v>0.66067595400000001</v>
      </c>
      <c r="Q84" s="4">
        <f t="shared" si="48"/>
        <v>25</v>
      </c>
      <c r="R84">
        <f t="shared" si="27"/>
        <v>250000</v>
      </c>
      <c r="S84">
        <f t="shared" si="28"/>
        <v>-2297162818.9763885</v>
      </c>
      <c r="U84">
        <f t="shared" si="40"/>
        <v>0.66067595400000001</v>
      </c>
      <c r="V84">
        <f t="shared" si="41"/>
        <v>0.01</v>
      </c>
      <c r="W84">
        <f t="shared" si="42"/>
        <v>3.0416002797572419E-9</v>
      </c>
      <c r="X84">
        <f t="shared" si="43"/>
        <v>2.0095121665152829E-9</v>
      </c>
      <c r="Y84">
        <f t="shared" si="44"/>
        <v>3.0416002797572422E-11</v>
      </c>
      <c r="Z84">
        <f t="shared" si="45"/>
        <v>1.0016721104443867E-9</v>
      </c>
      <c r="AB84">
        <f t="shared" si="46"/>
        <v>-2.5771240026249433</v>
      </c>
      <c r="AC84">
        <f t="shared" si="29"/>
        <v>-2.3010039289184556</v>
      </c>
      <c r="AE84">
        <f t="shared" si="30"/>
        <v>0</v>
      </c>
      <c r="AF84">
        <f t="shared" si="31"/>
        <v>0</v>
      </c>
      <c r="AG84">
        <f t="shared" si="31"/>
        <v>-2.5041802761109667E-8</v>
      </c>
      <c r="AH84">
        <f t="shared" si="32"/>
        <v>-5.0237804162882066E-4</v>
      </c>
      <c r="AI84">
        <f t="shared" si="33"/>
        <v>-5.0240308343158175E-4</v>
      </c>
      <c r="AJ84">
        <f t="shared" si="34"/>
        <v>-0.27612007370648772</v>
      </c>
      <c r="AK84">
        <f t="shared" si="49"/>
        <v>-0.18039868018374605</v>
      </c>
      <c r="AL84">
        <f t="shared" si="35"/>
        <v>-0.45702115697366535</v>
      </c>
      <c r="AN84">
        <f t="shared" si="36"/>
        <v>0</v>
      </c>
      <c r="AO84">
        <f t="shared" si="36"/>
        <v>0</v>
      </c>
      <c r="AP84">
        <f t="shared" si="36"/>
        <v>-6.6054148138283496E-12</v>
      </c>
      <c r="AQ84">
        <f t="shared" si="36"/>
        <v>-1.3251503455935852E-7</v>
      </c>
      <c r="AR84">
        <f t="shared" si="36"/>
        <v>-1.3252163997417234E-7</v>
      </c>
      <c r="AS84">
        <f t="shared" si="36"/>
        <v>-7.2833718988024986E-5</v>
      </c>
      <c r="AT84">
        <f t="shared" si="36"/>
        <v>-4.7584757609040272E-5</v>
      </c>
      <c r="AU84">
        <f t="shared" si="23"/>
        <v>-1.2055099823703943E-4</v>
      </c>
      <c r="AW84">
        <v>81</v>
      </c>
      <c r="AX84">
        <f>IF(Z84&gt;0, (R84*SUMPRODUCT(K84:$K$98, X84:$X$98)-K84*$AZ$3)/Z84, 0)</f>
        <v>-2297162818.9763885</v>
      </c>
    </row>
    <row r="85" spans="5:50" x14ac:dyDescent="0.25">
      <c r="E85">
        <v>2085</v>
      </c>
      <c r="F85" s="5">
        <v>3.5571999999999999E-2</v>
      </c>
      <c r="G85">
        <v>7.0000000000000007E-2</v>
      </c>
      <c r="H85" s="5">
        <f t="shared" si="37"/>
        <v>0.12000000000000001</v>
      </c>
      <c r="I85" s="5">
        <f t="shared" si="38"/>
        <v>1.1200000000000001</v>
      </c>
      <c r="J85">
        <f t="shared" si="39"/>
        <v>0.89285714285714279</v>
      </c>
      <c r="K85">
        <f t="shared" si="47"/>
        <v>2.3551386672609044E-4</v>
      </c>
      <c r="L85" s="2">
        <v>82</v>
      </c>
      <c r="M85" s="6">
        <v>0.67625413199999995</v>
      </c>
      <c r="Q85" s="4">
        <f t="shared" si="48"/>
        <v>25</v>
      </c>
      <c r="R85">
        <f t="shared" si="27"/>
        <v>250000</v>
      </c>
      <c r="S85">
        <f t="shared" si="28"/>
        <v>-6537260096.8056526</v>
      </c>
      <c r="U85">
        <f t="shared" si="40"/>
        <v>0.67625413199999995</v>
      </c>
      <c r="V85">
        <f t="shared" si="41"/>
        <v>0.01</v>
      </c>
      <c r="W85">
        <f t="shared" si="42"/>
        <v>1.0016721104443867E-9</v>
      </c>
      <c r="X85">
        <f t="shared" si="43"/>
        <v>6.7738490359717677E-10</v>
      </c>
      <c r="Y85">
        <f t="shared" si="44"/>
        <v>1.0016721104443867E-11</v>
      </c>
      <c r="Z85">
        <f t="shared" si="45"/>
        <v>3.1427048574276604E-10</v>
      </c>
      <c r="AB85">
        <f t="shared" si="46"/>
        <v>-2.3010039289184556</v>
      </c>
      <c r="AC85">
        <f t="shared" si="29"/>
        <v>-2.054467906049914</v>
      </c>
      <c r="AE85">
        <f t="shared" si="30"/>
        <v>0</v>
      </c>
      <c r="AF85">
        <f t="shared" si="31"/>
        <v>0</v>
      </c>
      <c r="AG85">
        <f t="shared" si="31"/>
        <v>-7.8567621435691504E-9</v>
      </c>
      <c r="AH85">
        <f t="shared" si="32"/>
        <v>-1.6934622589929419E-4</v>
      </c>
      <c r="AI85">
        <f t="shared" si="33"/>
        <v>-1.6935408266143776E-4</v>
      </c>
      <c r="AJ85">
        <f t="shared" si="34"/>
        <v>-0.24653602286854159</v>
      </c>
      <c r="AK85">
        <f t="shared" si="49"/>
        <v>-0.16107027502429191</v>
      </c>
      <c r="AL85">
        <f t="shared" si="35"/>
        <v>-0.40777565197549492</v>
      </c>
      <c r="AN85">
        <f t="shared" si="36"/>
        <v>0</v>
      </c>
      <c r="AO85">
        <f t="shared" si="36"/>
        <v>0</v>
      </c>
      <c r="AP85">
        <f t="shared" si="36"/>
        <v>-1.8503764323791377E-12</v>
      </c>
      <c r="AQ85">
        <f t="shared" si="36"/>
        <v>-3.9883384477012776E-8</v>
      </c>
      <c r="AR85">
        <f t="shared" si="36"/>
        <v>-3.9885234853445157E-8</v>
      </c>
      <c r="AS85">
        <f t="shared" si="36"/>
        <v>-5.8062652033042089E-5</v>
      </c>
      <c r="AT85">
        <f t="shared" si="36"/>
        <v>-3.7934283285605822E-5</v>
      </c>
      <c r="AU85">
        <f t="shared" si="23"/>
        <v>-9.6036820553501353E-5</v>
      </c>
      <c r="AW85">
        <v>82</v>
      </c>
      <c r="AX85">
        <f>IF(Z85&gt;0, (R85*SUMPRODUCT(K85:$K$98, X85:$X$98)-K85*$AZ$3)/Z85, 0)</f>
        <v>-6537260096.8056526</v>
      </c>
    </row>
    <row r="86" spans="5:50" x14ac:dyDescent="0.25">
      <c r="E86">
        <v>2086</v>
      </c>
      <c r="F86" s="5">
        <v>3.5571999999999999E-2</v>
      </c>
      <c r="G86">
        <v>7.0000000000000007E-2</v>
      </c>
      <c r="H86" s="5">
        <f t="shared" si="37"/>
        <v>0.12000000000000001</v>
      </c>
      <c r="I86" s="5">
        <f t="shared" si="38"/>
        <v>1.1200000000000001</v>
      </c>
      <c r="J86">
        <f t="shared" si="39"/>
        <v>0.89285714285714279</v>
      </c>
      <c r="K86">
        <f t="shared" si="47"/>
        <v>2.1028023814829503E-4</v>
      </c>
      <c r="L86" s="2">
        <v>83</v>
      </c>
      <c r="M86" s="6">
        <v>0.69194305599999995</v>
      </c>
      <c r="Q86" s="4">
        <f t="shared" si="48"/>
        <v>25</v>
      </c>
      <c r="R86">
        <f t="shared" si="27"/>
        <v>250000</v>
      </c>
      <c r="S86">
        <f t="shared" si="28"/>
        <v>-19582967609.508926</v>
      </c>
      <c r="U86">
        <f t="shared" si="40"/>
        <v>0.69194305599999995</v>
      </c>
      <c r="V86">
        <f t="shared" si="41"/>
        <v>0.01</v>
      </c>
      <c r="W86">
        <f t="shared" si="42"/>
        <v>3.1427048574276604E-10</v>
      </c>
      <c r="X86">
        <f t="shared" si="43"/>
        <v>2.1745728031545393E-10</v>
      </c>
      <c r="Y86">
        <f t="shared" si="44"/>
        <v>3.1427048574276605E-12</v>
      </c>
      <c r="Z86">
        <f t="shared" si="45"/>
        <v>9.3670500569884444E-11</v>
      </c>
      <c r="AB86">
        <f t="shared" si="46"/>
        <v>-2.054467906049914</v>
      </c>
      <c r="AC86">
        <f t="shared" si="29"/>
        <v>-1.8343463786265346</v>
      </c>
      <c r="AE86">
        <f t="shared" si="30"/>
        <v>0</v>
      </c>
      <c r="AF86">
        <f t="shared" si="31"/>
        <v>0</v>
      </c>
      <c r="AG86">
        <f t="shared" si="31"/>
        <v>-2.3417625142471111E-9</v>
      </c>
      <c r="AH86">
        <f t="shared" si="32"/>
        <v>-5.4364320078863482E-5</v>
      </c>
      <c r="AI86">
        <f t="shared" si="33"/>
        <v>-5.4366661841377731E-5</v>
      </c>
      <c r="AJ86">
        <f t="shared" si="34"/>
        <v>-0.22012152742337943</v>
      </c>
      <c r="AK86">
        <f t="shared" si="49"/>
        <v>-0.14381275342349401</v>
      </c>
      <c r="AL86">
        <f t="shared" si="35"/>
        <v>-0.36398864750871485</v>
      </c>
      <c r="AN86">
        <f t="shared" si="36"/>
        <v>0</v>
      </c>
      <c r="AO86">
        <f t="shared" si="36"/>
        <v>0</v>
      </c>
      <c r="AP86">
        <f t="shared" si="36"/>
        <v>-4.9242637918263269E-13</v>
      </c>
      <c r="AQ86">
        <f t="shared" si="36"/>
        <v>-1.143174217295355E-8</v>
      </c>
      <c r="AR86">
        <f t="shared" si="36"/>
        <v>-1.1432234599332733E-8</v>
      </c>
      <c r="AS86">
        <f t="shared" si="36"/>
        <v>-4.628720720815468E-5</v>
      </c>
      <c r="AT86">
        <f t="shared" si="36"/>
        <v>-3.0240980038654351E-5</v>
      </c>
      <c r="AU86">
        <f t="shared" si="23"/>
        <v>-7.653961948140837E-5</v>
      </c>
      <c r="AW86">
        <v>83</v>
      </c>
      <c r="AX86">
        <f>IF(Z86&gt;0, (R86*SUMPRODUCT(K86:$K$98, X86:$X$98)-K86*$AZ$3)/Z86, 0)</f>
        <v>-19582967609.508926</v>
      </c>
    </row>
    <row r="87" spans="5:50" x14ac:dyDescent="0.25">
      <c r="E87">
        <v>2087</v>
      </c>
      <c r="F87" s="5">
        <v>3.5571999999999999E-2</v>
      </c>
      <c r="G87">
        <v>7.0000000000000007E-2</v>
      </c>
      <c r="H87" s="5">
        <f t="shared" si="37"/>
        <v>0.12000000000000001</v>
      </c>
      <c r="I87" s="5">
        <f t="shared" si="38"/>
        <v>1.1200000000000001</v>
      </c>
      <c r="J87">
        <f t="shared" si="39"/>
        <v>0.89285714285714279</v>
      </c>
      <c r="K87">
        <f t="shared" si="47"/>
        <v>1.8775021263240627E-4</v>
      </c>
      <c r="L87" s="2">
        <v>84</v>
      </c>
      <c r="M87" s="6">
        <v>0.70765376499999999</v>
      </c>
      <c r="Q87" s="4">
        <f t="shared" si="48"/>
        <v>25</v>
      </c>
      <c r="R87">
        <f t="shared" si="27"/>
        <v>250000</v>
      </c>
      <c r="S87">
        <f t="shared" si="28"/>
        <v>-61926777995.437012</v>
      </c>
      <c r="U87">
        <f t="shared" si="40"/>
        <v>0.70765376499999999</v>
      </c>
      <c r="V87">
        <f t="shared" si="41"/>
        <v>0.01</v>
      </c>
      <c r="W87">
        <f t="shared" si="42"/>
        <v>9.3670500569884444E-11</v>
      </c>
      <c r="X87">
        <f t="shared" si="43"/>
        <v>6.6286282397713373E-11</v>
      </c>
      <c r="Y87">
        <f t="shared" si="44"/>
        <v>9.3670500569884437E-13</v>
      </c>
      <c r="Z87">
        <f t="shared" si="45"/>
        <v>2.6447513166472226E-11</v>
      </c>
      <c r="AB87">
        <f t="shared" si="46"/>
        <v>-1.8343463786265346</v>
      </c>
      <c r="AC87">
        <f t="shared" si="29"/>
        <v>-1.6378092763915229</v>
      </c>
      <c r="AE87">
        <f t="shared" si="30"/>
        <v>0</v>
      </c>
      <c r="AF87">
        <f t="shared" si="31"/>
        <v>0</v>
      </c>
      <c r="AG87">
        <f t="shared" si="31"/>
        <v>-6.611878291618057E-10</v>
      </c>
      <c r="AH87">
        <f t="shared" si="32"/>
        <v>-1.6571570599428344E-5</v>
      </c>
      <c r="AI87">
        <f t="shared" si="33"/>
        <v>-1.6572231787257505E-5</v>
      </c>
      <c r="AJ87">
        <f t="shared" si="34"/>
        <v>-0.19653710223501175</v>
      </c>
      <c r="AK87">
        <f t="shared" si="49"/>
        <v>-0.12840424650385743</v>
      </c>
      <c r="AL87">
        <f t="shared" si="35"/>
        <v>-0.32495792097065646</v>
      </c>
      <c r="AN87">
        <f t="shared" si="36"/>
        <v>0</v>
      </c>
      <c r="AO87">
        <f t="shared" si="36"/>
        <v>0</v>
      </c>
      <c r="AP87">
        <f t="shared" si="36"/>
        <v>-1.2413815551508813E-13</v>
      </c>
      <c r="AQ87">
        <f t="shared" si="36"/>
        <v>-3.1113159036956038E-9</v>
      </c>
      <c r="AR87">
        <f t="shared" si="36"/>
        <v>-3.1114400418511189E-9</v>
      </c>
      <c r="AS87">
        <f t="shared" si="36"/>
        <v>-3.6899882734780427E-5</v>
      </c>
      <c r="AT87">
        <f t="shared" si="36"/>
        <v>-2.4107924584003141E-5</v>
      </c>
      <c r="AU87">
        <f t="shared" si="23"/>
        <v>-6.1010918758825421E-5</v>
      </c>
      <c r="AW87">
        <v>84</v>
      </c>
      <c r="AX87">
        <f>IF(Z87&gt;0, (R87*SUMPRODUCT(K87:$K$98, X87:$X$98)-K87*$AZ$3)/Z87, 0)</f>
        <v>-61926777995.437012</v>
      </c>
    </row>
    <row r="88" spans="5:50" x14ac:dyDescent="0.25">
      <c r="E88">
        <v>2088</v>
      </c>
      <c r="F88" s="5">
        <v>3.5571999999999999E-2</v>
      </c>
      <c r="G88">
        <v>7.0000000000000007E-2</v>
      </c>
      <c r="H88" s="5">
        <f t="shared" si="37"/>
        <v>0.12000000000000001</v>
      </c>
      <c r="I88" s="5">
        <f t="shared" si="38"/>
        <v>1.1200000000000001</v>
      </c>
      <c r="J88">
        <f t="shared" si="39"/>
        <v>0.89285714285714279</v>
      </c>
      <c r="K88">
        <f t="shared" si="47"/>
        <v>1.6763411842179131E-4</v>
      </c>
      <c r="L88" s="2">
        <v>85</v>
      </c>
      <c r="M88" s="6">
        <v>0.72329488099999995</v>
      </c>
      <c r="Q88" s="4">
        <f t="shared" si="48"/>
        <v>25</v>
      </c>
      <c r="R88">
        <f t="shared" si="27"/>
        <v>250000</v>
      </c>
      <c r="S88">
        <f t="shared" si="28"/>
        <v>-207314229196.04166</v>
      </c>
      <c r="U88">
        <f t="shared" si="40"/>
        <v>0.72329488099999995</v>
      </c>
      <c r="V88">
        <f t="shared" si="41"/>
        <v>0.01</v>
      </c>
      <c r="W88">
        <f t="shared" si="42"/>
        <v>2.6447513166472226E-11</v>
      </c>
      <c r="X88">
        <f t="shared" si="43"/>
        <v>1.9129350888489461E-11</v>
      </c>
      <c r="Y88">
        <f t="shared" si="44"/>
        <v>2.6447513166472229E-13</v>
      </c>
      <c r="Z88">
        <f t="shared" si="45"/>
        <v>7.053687146318043E-12</v>
      </c>
      <c r="AB88">
        <f t="shared" si="46"/>
        <v>-1.6378092763915229</v>
      </c>
      <c r="AC88">
        <f t="shared" si="29"/>
        <v>-1.4623297137289517</v>
      </c>
      <c r="AE88">
        <f t="shared" si="30"/>
        <v>0</v>
      </c>
      <c r="AF88">
        <f t="shared" si="31"/>
        <v>0</v>
      </c>
      <c r="AG88">
        <f t="shared" si="31"/>
        <v>-1.7634217865795108E-10</v>
      </c>
      <c r="AH88">
        <f t="shared" si="32"/>
        <v>-4.7823377221223651E-6</v>
      </c>
      <c r="AI88">
        <f t="shared" si="33"/>
        <v>-4.7825140643010234E-6</v>
      </c>
      <c r="AJ88">
        <f t="shared" si="34"/>
        <v>-0.17547956266257114</v>
      </c>
      <c r="AK88">
        <f t="shared" si="49"/>
        <v>-0.11464664934740661</v>
      </c>
      <c r="AL88">
        <f t="shared" si="35"/>
        <v>-0.29013099452404206</v>
      </c>
      <c r="AN88">
        <f t="shared" si="36"/>
        <v>0</v>
      </c>
      <c r="AO88">
        <f t="shared" si="36"/>
        <v>0</v>
      </c>
      <c r="AP88">
        <f t="shared" si="36"/>
        <v>-2.9560965659903654E-14</v>
      </c>
      <c r="AQ88">
        <f t="shared" si="36"/>
        <v>-8.0168296804326028E-10</v>
      </c>
      <c r="AR88">
        <f t="shared" si="36"/>
        <v>-8.0171252900892018E-10</v>
      </c>
      <c r="AS88">
        <f t="shared" si="36"/>
        <v>-2.94163617879816E-5</v>
      </c>
      <c r="AT88">
        <f t="shared" si="36"/>
        <v>-1.9218689993364742E-5</v>
      </c>
      <c r="AU88">
        <f t="shared" si="23"/>
        <v>-4.8635853493875351E-5</v>
      </c>
      <c r="AW88">
        <v>85</v>
      </c>
      <c r="AX88">
        <f>IF(Z88&gt;0, (R88*SUMPRODUCT(K88:$K$98, X88:$X$98)-K88*$AZ$3)/Z88, 0)</f>
        <v>-207314229196.04166</v>
      </c>
    </row>
    <row r="89" spans="5:50" x14ac:dyDescent="0.25">
      <c r="E89">
        <v>2089</v>
      </c>
      <c r="F89" s="5">
        <v>3.5571999999999999E-2</v>
      </c>
      <c r="G89">
        <v>7.0000000000000007E-2</v>
      </c>
      <c r="H89" s="5">
        <f t="shared" si="37"/>
        <v>0.12000000000000001</v>
      </c>
      <c r="I89" s="5">
        <f t="shared" si="38"/>
        <v>1.1200000000000001</v>
      </c>
      <c r="J89">
        <f t="shared" si="39"/>
        <v>0.89285714285714279</v>
      </c>
      <c r="K89">
        <f t="shared" si="47"/>
        <v>1.4967332001945651E-4</v>
      </c>
      <c r="L89" s="2">
        <v>86</v>
      </c>
      <c r="M89" s="6">
        <v>0.74145409100000004</v>
      </c>
      <c r="Q89" s="4">
        <f t="shared" si="48"/>
        <v>25</v>
      </c>
      <c r="R89">
        <f t="shared" si="27"/>
        <v>250000</v>
      </c>
      <c r="S89">
        <f t="shared" si="28"/>
        <v>-744739638628.53882</v>
      </c>
      <c r="U89">
        <f t="shared" si="40"/>
        <v>0.74145409100000004</v>
      </c>
      <c r="V89">
        <f t="shared" si="41"/>
        <v>0.01</v>
      </c>
      <c r="W89">
        <f t="shared" si="42"/>
        <v>7.053687146318043E-12</v>
      </c>
      <c r="X89">
        <f t="shared" si="43"/>
        <v>5.2299851912716286E-12</v>
      </c>
      <c r="Y89">
        <f t="shared" si="44"/>
        <v>7.0536871463180435E-14</v>
      </c>
      <c r="Z89">
        <f t="shared" si="45"/>
        <v>1.7531650835832338E-12</v>
      </c>
      <c r="AB89">
        <f t="shared" si="46"/>
        <v>-1.4623297137289517</v>
      </c>
      <c r="AC89">
        <f t="shared" si="29"/>
        <v>-1.3056515308039496</v>
      </c>
      <c r="AE89">
        <f t="shared" si="30"/>
        <v>0</v>
      </c>
      <c r="AF89">
        <f t="shared" si="31"/>
        <v>0</v>
      </c>
      <c r="AG89">
        <f t="shared" si="31"/>
        <v>-4.3829127089580848E-11</v>
      </c>
      <c r="AH89">
        <f t="shared" si="32"/>
        <v>-1.3074962978179071E-6</v>
      </c>
      <c r="AI89">
        <f t="shared" si="33"/>
        <v>-1.3075401269449966E-6</v>
      </c>
      <c r="AJ89">
        <f t="shared" si="34"/>
        <v>-0.15667818292500213</v>
      </c>
      <c r="AK89">
        <f t="shared" si="49"/>
        <v>-0.10236307996102663</v>
      </c>
      <c r="AL89">
        <f t="shared" si="35"/>
        <v>-0.25904257042615569</v>
      </c>
      <c r="AN89">
        <f t="shared" si="36"/>
        <v>0</v>
      </c>
      <c r="AO89">
        <f t="shared" si="36"/>
        <v>0</v>
      </c>
      <c r="AP89">
        <f t="shared" si="36"/>
        <v>-6.5600509650522648E-15</v>
      </c>
      <c r="AQ89">
        <f t="shared" si="36"/>
        <v>-1.9569731180755421E-10</v>
      </c>
      <c r="AR89">
        <f t="shared" si="36"/>
        <v>-1.9570387185851925E-10</v>
      </c>
      <c r="AS89">
        <f t="shared" si="36"/>
        <v>-2.3450543813000789E-5</v>
      </c>
      <c r="AT89">
        <f t="shared" si="36"/>
        <v>-1.5321022025183954E-5</v>
      </c>
      <c r="AU89">
        <f t="shared" si="23"/>
        <v>-3.87717615420566E-5</v>
      </c>
      <c r="AW89">
        <v>86</v>
      </c>
      <c r="AX89">
        <f>IF(Z89&gt;0, (R89*SUMPRODUCT(K89:$K$98, X89:$X$98)-K89*$AZ$3)/Z89, 0)</f>
        <v>-744739638628.53882</v>
      </c>
    </row>
    <row r="90" spans="5:50" x14ac:dyDescent="0.25">
      <c r="E90">
        <v>2090</v>
      </c>
      <c r="F90" s="5">
        <v>3.5571999999999999E-2</v>
      </c>
      <c r="G90">
        <v>7.0000000000000007E-2</v>
      </c>
      <c r="H90" s="5">
        <f t="shared" si="37"/>
        <v>0.12000000000000001</v>
      </c>
      <c r="I90" s="5">
        <f t="shared" si="38"/>
        <v>1.1200000000000001</v>
      </c>
      <c r="J90">
        <f t="shared" si="39"/>
        <v>0.89285714285714279</v>
      </c>
      <c r="K90">
        <f t="shared" si="47"/>
        <v>1.3363689287451474E-4</v>
      </c>
      <c r="L90" s="2">
        <v>87</v>
      </c>
      <c r="M90">
        <v>0.75951466000000001</v>
      </c>
      <c r="Q90" s="4">
        <f t="shared" si="48"/>
        <v>25</v>
      </c>
      <c r="R90">
        <f t="shared" si="27"/>
        <v>250000</v>
      </c>
      <c r="S90">
        <f t="shared" si="28"/>
        <v>-2884982211947.0918</v>
      </c>
      <c r="U90">
        <f t="shared" si="40"/>
        <v>0.75951466000000001</v>
      </c>
      <c r="V90">
        <f t="shared" si="41"/>
        <v>0.01</v>
      </c>
      <c r="W90">
        <f t="shared" si="42"/>
        <v>1.7531650835832338E-12</v>
      </c>
      <c r="X90">
        <f t="shared" si="43"/>
        <v>1.3315545823815915E-12</v>
      </c>
      <c r="Y90">
        <f t="shared" si="44"/>
        <v>1.7531650835832339E-14</v>
      </c>
      <c r="Z90">
        <f t="shared" si="45"/>
        <v>4.0407885036581E-13</v>
      </c>
      <c r="AB90">
        <f t="shared" si="46"/>
        <v>-1.3056515308039496</v>
      </c>
      <c r="AC90">
        <f t="shared" si="29"/>
        <v>-1.1657602955293924</v>
      </c>
      <c r="AE90">
        <f t="shared" si="30"/>
        <v>0</v>
      </c>
      <c r="AF90">
        <f t="shared" si="31"/>
        <v>0</v>
      </c>
      <c r="AG90">
        <f t="shared" si="31"/>
        <v>-1.0101971259145251E-11</v>
      </c>
      <c r="AH90">
        <f t="shared" si="32"/>
        <v>-3.3288864559539785E-7</v>
      </c>
      <c r="AI90">
        <f t="shared" si="33"/>
        <v>-3.3289874756665697E-7</v>
      </c>
      <c r="AJ90">
        <f t="shared" si="34"/>
        <v>-0.13989123527455716</v>
      </c>
      <c r="AK90">
        <f t="shared" si="49"/>
        <v>-9.1395607156276482E-2</v>
      </c>
      <c r="AL90">
        <f t="shared" si="35"/>
        <v>-0.23128717532958121</v>
      </c>
      <c r="AN90">
        <f t="shared" si="36"/>
        <v>0</v>
      </c>
      <c r="AO90">
        <f t="shared" si="36"/>
        <v>0</v>
      </c>
      <c r="AP90">
        <f t="shared" si="36"/>
        <v>-1.3499960509798206E-15</v>
      </c>
      <c r="AQ90">
        <f t="shared" si="36"/>
        <v>-4.4486204270574487E-11</v>
      </c>
      <c r="AR90">
        <f t="shared" si="36"/>
        <v>-4.4487554266625459E-11</v>
      </c>
      <c r="AS90">
        <f t="shared" si="36"/>
        <v>-1.8694630022469532E-5</v>
      </c>
      <c r="AT90">
        <f t="shared" si="36"/>
        <v>-1.2213824962744553E-5</v>
      </c>
      <c r="AU90">
        <f t="shared" si="23"/>
        <v>-3.0908499472768351E-5</v>
      </c>
      <c r="AW90">
        <v>87</v>
      </c>
      <c r="AX90">
        <f>IF(Z90&gt;0, (R90*SUMPRODUCT(K90:$K$98, X90:$X$98)-K90*$AZ$3)/Z90, 0)</f>
        <v>-2884982211947.0918</v>
      </c>
    </row>
    <row r="91" spans="5:50" x14ac:dyDescent="0.25">
      <c r="E91">
        <v>2091</v>
      </c>
      <c r="F91" s="5">
        <v>3.5571999999999999E-2</v>
      </c>
      <c r="G91">
        <v>7.0000000000000007E-2</v>
      </c>
      <c r="H91" s="5">
        <f t="shared" si="37"/>
        <v>0.12000000000000001</v>
      </c>
      <c r="I91" s="5">
        <f t="shared" si="38"/>
        <v>1.1200000000000001</v>
      </c>
      <c r="J91">
        <f t="shared" si="39"/>
        <v>0.89285714285714279</v>
      </c>
      <c r="K91">
        <f t="shared" si="47"/>
        <v>1.1931865435224529E-4</v>
      </c>
      <c r="L91" s="2">
        <v>88</v>
      </c>
      <c r="M91">
        <v>0.77745419500000001</v>
      </c>
      <c r="Q91" s="4">
        <f t="shared" si="48"/>
        <v>25</v>
      </c>
      <c r="R91">
        <f t="shared" si="27"/>
        <v>250000</v>
      </c>
      <c r="S91">
        <f t="shared" si="28"/>
        <v>-12119161679281.268</v>
      </c>
      <c r="U91">
        <f t="shared" si="40"/>
        <v>0.77745419500000001</v>
      </c>
      <c r="V91">
        <f t="shared" si="41"/>
        <v>0.01</v>
      </c>
      <c r="W91">
        <f t="shared" si="42"/>
        <v>4.0407885036581E-13</v>
      </c>
      <c r="X91">
        <f t="shared" si="43"/>
        <v>3.1415279732767628E-13</v>
      </c>
      <c r="Y91">
        <f t="shared" si="44"/>
        <v>4.0407885036580997E-15</v>
      </c>
      <c r="Z91">
        <f t="shared" si="45"/>
        <v>8.5885264534475611E-14</v>
      </c>
      <c r="AB91">
        <f t="shared" si="46"/>
        <v>-1.1657602955293924</v>
      </c>
      <c r="AC91">
        <f t="shared" si="29"/>
        <v>-1.0408574067611513</v>
      </c>
      <c r="AE91">
        <f t="shared" si="30"/>
        <v>0</v>
      </c>
      <c r="AF91">
        <f t="shared" si="31"/>
        <v>0</v>
      </c>
      <c r="AG91">
        <f t="shared" si="31"/>
        <v>-2.1471316133618904E-12</v>
      </c>
      <c r="AH91">
        <f t="shared" si="32"/>
        <v>-7.8538199331919077E-8</v>
      </c>
      <c r="AI91">
        <f t="shared" si="33"/>
        <v>-7.8540346463532439E-8</v>
      </c>
      <c r="AJ91">
        <f t="shared" si="34"/>
        <v>-0.12490288876824107</v>
      </c>
      <c r="AK91">
        <f t="shared" si="49"/>
        <v>-8.1603220687057471E-2</v>
      </c>
      <c r="AL91">
        <f t="shared" si="35"/>
        <v>-0.20650618799564502</v>
      </c>
      <c r="AN91">
        <f t="shared" si="36"/>
        <v>0</v>
      </c>
      <c r="AO91">
        <f t="shared" si="36"/>
        <v>0</v>
      </c>
      <c r="AP91">
        <f t="shared" si="36"/>
        <v>-2.5619285482350618E-16</v>
      </c>
      <c r="AQ91">
        <f t="shared" si="36"/>
        <v>-9.3710722595329941E-12</v>
      </c>
      <c r="AR91">
        <f t="shared" si="36"/>
        <v>-9.3713284523878185E-12</v>
      </c>
      <c r="AS91">
        <f t="shared" si="36"/>
        <v>-1.4903244612534697E-5</v>
      </c>
      <c r="AT91">
        <f t="shared" si="36"/>
        <v>-9.7367864831890026E-6</v>
      </c>
      <c r="AU91">
        <f t="shared" si="23"/>
        <v>-2.4640040467052155E-5</v>
      </c>
      <c r="AW91">
        <v>88</v>
      </c>
      <c r="AX91">
        <f>IF(Z91&gt;0, (R91*SUMPRODUCT(K91:$K$98, X91:$X$98)-K91*$AZ$3)/Z91, 0)</f>
        <v>-12119161679281.268</v>
      </c>
    </row>
    <row r="92" spans="5:50" x14ac:dyDescent="0.25">
      <c r="E92">
        <v>2092</v>
      </c>
      <c r="F92" s="5">
        <v>3.5571999999999999E-2</v>
      </c>
      <c r="G92">
        <v>7.0000000000000007E-2</v>
      </c>
      <c r="H92" s="5">
        <f t="shared" si="37"/>
        <v>0.12000000000000001</v>
      </c>
      <c r="I92" s="5">
        <f t="shared" si="38"/>
        <v>1.1200000000000001</v>
      </c>
      <c r="J92">
        <f t="shared" si="39"/>
        <v>0.89285714285714279</v>
      </c>
      <c r="K92">
        <f t="shared" si="47"/>
        <v>1.0653451281450472E-4</v>
      </c>
      <c r="L92" s="2">
        <v>89</v>
      </c>
      <c r="M92">
        <v>0.79525030600000002</v>
      </c>
      <c r="Q92" s="4">
        <f t="shared" si="48"/>
        <v>25</v>
      </c>
      <c r="R92">
        <f t="shared" si="27"/>
        <v>250000</v>
      </c>
      <c r="S92">
        <f t="shared" si="28"/>
        <v>-55561987537097.336</v>
      </c>
      <c r="U92">
        <f t="shared" si="40"/>
        <v>0.79525030600000002</v>
      </c>
      <c r="V92">
        <f t="shared" si="41"/>
        <v>0.01</v>
      </c>
      <c r="W92">
        <f t="shared" si="42"/>
        <v>8.5885264534475611E-14</v>
      </c>
      <c r="X92">
        <f t="shared" si="43"/>
        <v>6.8300282901932677E-14</v>
      </c>
      <c r="Y92">
        <f t="shared" si="44"/>
        <v>8.5885264534475614E-16</v>
      </c>
      <c r="Z92">
        <f t="shared" si="45"/>
        <v>1.6726128987198177E-14</v>
      </c>
      <c r="AB92">
        <f t="shared" si="46"/>
        <v>-1.0408574067611513</v>
      </c>
      <c r="AC92">
        <f t="shared" si="29"/>
        <v>-0.9293369703305876</v>
      </c>
      <c r="AE92">
        <f t="shared" si="30"/>
        <v>0</v>
      </c>
      <c r="AF92">
        <f t="shared" si="31"/>
        <v>0</v>
      </c>
      <c r="AG92">
        <f t="shared" si="31"/>
        <v>-4.1815322467995444E-13</v>
      </c>
      <c r="AH92">
        <f t="shared" si="32"/>
        <v>-1.7075070725483168E-8</v>
      </c>
      <c r="AI92">
        <f t="shared" si="33"/>
        <v>-1.7075488878707849E-8</v>
      </c>
      <c r="AJ92">
        <f t="shared" si="34"/>
        <v>-0.11152043643056375</v>
      </c>
      <c r="AK92">
        <f t="shared" si="49"/>
        <v>-7.2860018473280608E-2</v>
      </c>
      <c r="AL92">
        <f t="shared" si="35"/>
        <v>-0.18438047197933324</v>
      </c>
      <c r="AN92">
        <f t="shared" si="36"/>
        <v>0</v>
      </c>
      <c r="AO92">
        <f t="shared" si="36"/>
        <v>0</v>
      </c>
      <c r="AP92">
        <f t="shared" si="36"/>
        <v>-4.4547750073093081E-17</v>
      </c>
      <c r="AQ92">
        <f t="shared" si="36"/>
        <v>-1.8190843410125611E-12</v>
      </c>
      <c r="AR92">
        <f t="shared" si="36"/>
        <v>-1.8191288887626342E-12</v>
      </c>
      <c r="AS92">
        <f t="shared" si="36"/>
        <v>-1.1880775363991053E-5</v>
      </c>
      <c r="AT92">
        <f t="shared" si="36"/>
        <v>-7.7621065717067643E-6</v>
      </c>
      <c r="AU92">
        <f t="shared" si="23"/>
        <v>-1.9642883754826707E-5</v>
      </c>
      <c r="AW92">
        <v>89</v>
      </c>
      <c r="AX92">
        <f>IF(Z92&gt;0, (R92*SUMPRODUCT(K92:$K$98, X92:$X$98)-K92*$AZ$3)/Z92, 0)</f>
        <v>-55561987537097.336</v>
      </c>
    </row>
    <row r="93" spans="5:50" x14ac:dyDescent="0.25">
      <c r="E93">
        <v>2093</v>
      </c>
      <c r="F93" s="5">
        <v>3.5571999999999999E-2</v>
      </c>
      <c r="G93">
        <v>7.0000000000000007E-2</v>
      </c>
      <c r="H93" s="5">
        <f t="shared" si="37"/>
        <v>0.12000000000000001</v>
      </c>
      <c r="I93" s="5">
        <f t="shared" si="38"/>
        <v>1.1200000000000001</v>
      </c>
      <c r="J93">
        <f t="shared" si="39"/>
        <v>0.89285714285714279</v>
      </c>
      <c r="K93">
        <f t="shared" si="47"/>
        <v>9.512010072723635E-5</v>
      </c>
      <c r="L93" s="2">
        <v>90</v>
      </c>
      <c r="M93">
        <v>0.81288120699999999</v>
      </c>
      <c r="Q93" s="4">
        <f t="shared" si="48"/>
        <v>25</v>
      </c>
      <c r="R93">
        <f t="shared" si="27"/>
        <v>250000</v>
      </c>
      <c r="S93">
        <f t="shared" si="28"/>
        <v>-280088389287587</v>
      </c>
      <c r="U93">
        <f t="shared" si="40"/>
        <v>0.81288120699999999</v>
      </c>
      <c r="V93">
        <f t="shared" si="41"/>
        <v>0.01</v>
      </c>
      <c r="W93">
        <f t="shared" si="42"/>
        <v>1.6726128987198177E-14</v>
      </c>
      <c r="X93">
        <f t="shared" si="43"/>
        <v>1.3596355919551342E-14</v>
      </c>
      <c r="Y93">
        <f t="shared" si="44"/>
        <v>1.6726128987198177E-16</v>
      </c>
      <c r="Z93">
        <f t="shared" si="45"/>
        <v>2.9625117777748539E-15</v>
      </c>
      <c r="AB93">
        <f t="shared" si="46"/>
        <v>-0.9293369703305876</v>
      </c>
      <c r="AC93">
        <f t="shared" si="29"/>
        <v>-0.82976515208246471</v>
      </c>
      <c r="AE93">
        <f t="shared" si="30"/>
        <v>0</v>
      </c>
      <c r="AF93">
        <f t="shared" si="31"/>
        <v>0</v>
      </c>
      <c r="AG93">
        <f t="shared" si="31"/>
        <v>-7.4062794444371347E-14</v>
      </c>
      <c r="AH93">
        <f t="shared" si="32"/>
        <v>-3.3990889798878352E-9</v>
      </c>
      <c r="AI93">
        <f t="shared" si="33"/>
        <v>-3.3991630426822795E-9</v>
      </c>
      <c r="AJ93">
        <f t="shared" si="34"/>
        <v>-9.957181824812289E-2</v>
      </c>
      <c r="AK93">
        <f t="shared" si="49"/>
        <v>-6.5053587923141143E-2</v>
      </c>
      <c r="AL93">
        <f t="shared" si="35"/>
        <v>-0.16462540957042709</v>
      </c>
      <c r="AN93">
        <f t="shared" si="36"/>
        <v>0</v>
      </c>
      <c r="AO93">
        <f t="shared" si="36"/>
        <v>0</v>
      </c>
      <c r="AP93">
        <f t="shared" si="36"/>
        <v>-7.0448604676892035E-18</v>
      </c>
      <c r="AQ93">
        <f t="shared" si="36"/>
        <v>-3.2332168614776992E-13</v>
      </c>
      <c r="AR93">
        <f t="shared" si="36"/>
        <v>-3.2332873100823761E-13</v>
      </c>
      <c r="AS93">
        <f t="shared" si="36"/>
        <v>-9.4712813813555204E-6</v>
      </c>
      <c r="AT93">
        <f t="shared" si="36"/>
        <v>-6.1879038359173114E-6</v>
      </c>
      <c r="AU93">
        <f t="shared" si="23"/>
        <v>-1.5659185540601563E-5</v>
      </c>
      <c r="AW93">
        <v>90</v>
      </c>
      <c r="AX93">
        <f>IF(Z93&gt;0, (R93*SUMPRODUCT(K93:$K$98, X93:$X$98)-K93*$AZ$3)/Z93, 0)</f>
        <v>-280088389287587</v>
      </c>
    </row>
    <row r="94" spans="5:50" x14ac:dyDescent="0.25">
      <c r="E94">
        <v>2094</v>
      </c>
      <c r="F94" s="5">
        <v>3.5571999999999999E-2</v>
      </c>
      <c r="G94">
        <v>7.0000000000000007E-2</v>
      </c>
      <c r="H94" s="5">
        <f t="shared" si="37"/>
        <v>0.12000000000000001</v>
      </c>
      <c r="I94" s="5">
        <f t="shared" si="38"/>
        <v>1.1200000000000001</v>
      </c>
      <c r="J94">
        <f t="shared" si="39"/>
        <v>0.89285714285714279</v>
      </c>
      <c r="K94">
        <f t="shared" si="47"/>
        <v>8.4928661363603881E-5</v>
      </c>
      <c r="L94" s="2">
        <v>91</v>
      </c>
      <c r="M94">
        <v>0.83042254299999996</v>
      </c>
      <c r="Q94" s="4">
        <f t="shared" si="48"/>
        <v>25</v>
      </c>
      <c r="R94">
        <f t="shared" si="27"/>
        <v>250000</v>
      </c>
      <c r="S94">
        <f t="shared" si="28"/>
        <v>-1567131872560604</v>
      </c>
      <c r="U94">
        <f t="shared" si="40"/>
        <v>0.83042254299999996</v>
      </c>
      <c r="V94">
        <f t="shared" si="41"/>
        <v>0.01</v>
      </c>
      <c r="W94">
        <f t="shared" si="42"/>
        <v>2.9625117777748539E-15</v>
      </c>
      <c r="X94">
        <f t="shared" si="43"/>
        <v>2.4601365641672449E-15</v>
      </c>
      <c r="Y94">
        <f t="shared" si="44"/>
        <v>2.9625117777748537E-17</v>
      </c>
      <c r="Z94">
        <f t="shared" si="45"/>
        <v>4.7275009582986049E-16</v>
      </c>
      <c r="AB94">
        <f t="shared" si="46"/>
        <v>-0.82976515208246471</v>
      </c>
      <c r="AC94">
        <f t="shared" si="29"/>
        <v>-0.74086174293105422</v>
      </c>
      <c r="AE94">
        <f t="shared" si="30"/>
        <v>0</v>
      </c>
      <c r="AF94">
        <f t="shared" si="31"/>
        <v>0</v>
      </c>
      <c r="AG94">
        <f t="shared" si="31"/>
        <v>-1.1818752395746512E-14</v>
      </c>
      <c r="AH94">
        <f t="shared" si="32"/>
        <v>-6.1503414104181127E-10</v>
      </c>
      <c r="AI94">
        <f t="shared" si="33"/>
        <v>-6.1504595979420703E-10</v>
      </c>
      <c r="AJ94">
        <f t="shared" si="34"/>
        <v>-8.8903409151410484E-2</v>
      </c>
      <c r="AK94">
        <f t="shared" si="49"/>
        <v>-5.8083560645772532E-2</v>
      </c>
      <c r="AL94">
        <f t="shared" si="35"/>
        <v>-0.14698697041222897</v>
      </c>
      <c r="AN94">
        <f t="shared" si="36"/>
        <v>0</v>
      </c>
      <c r="AO94">
        <f t="shared" si="36"/>
        <v>0</v>
      </c>
      <c r="AP94">
        <f t="shared" si="36"/>
        <v>-1.0037508199586375E-18</v>
      </c>
      <c r="AQ94">
        <f t="shared" si="36"/>
        <v>-5.2234026291594977E-14</v>
      </c>
      <c r="AR94">
        <f t="shared" si="36"/>
        <v>-5.2235030042414935E-14</v>
      </c>
      <c r="AS94">
        <f t="shared" si="36"/>
        <v>-7.5504475298900636E-6</v>
      </c>
      <c r="AT94">
        <f t="shared" si="36"/>
        <v>-4.9329590528771646E-6</v>
      </c>
      <c r="AU94">
        <f t="shared" si="23"/>
        <v>-1.2483406635002257E-5</v>
      </c>
      <c r="AW94">
        <v>91</v>
      </c>
      <c r="AX94">
        <f>IF(Z94&gt;0, (R94*SUMPRODUCT(K94:$K$98, X94:$X$98)-K94*$AZ$3)/Z94, 0)</f>
        <v>-1567131872560604</v>
      </c>
    </row>
    <row r="95" spans="5:50" x14ac:dyDescent="0.25">
      <c r="E95">
        <v>2095</v>
      </c>
      <c r="F95" s="5">
        <v>3.5571999999999999E-2</v>
      </c>
      <c r="G95">
        <v>7.0000000000000007E-2</v>
      </c>
      <c r="H95" s="5">
        <f t="shared" si="37"/>
        <v>0.12000000000000001</v>
      </c>
      <c r="I95" s="5">
        <f t="shared" si="38"/>
        <v>1.1200000000000001</v>
      </c>
      <c r="J95">
        <f t="shared" si="39"/>
        <v>0.89285714285714279</v>
      </c>
      <c r="K95">
        <f t="shared" si="47"/>
        <v>7.5829161931789167E-5</v>
      </c>
      <c r="L95" s="2">
        <v>92</v>
      </c>
      <c r="M95">
        <v>0.84796327400000004</v>
      </c>
      <c r="Q95" s="4">
        <f t="shared" si="48"/>
        <v>25</v>
      </c>
      <c r="R95">
        <f t="shared" si="27"/>
        <v>250000</v>
      </c>
      <c r="S95">
        <f t="shared" si="28"/>
        <v>-9851148541785746</v>
      </c>
      <c r="U95">
        <f t="shared" si="40"/>
        <v>0.84796327400000004</v>
      </c>
      <c r="V95">
        <f t="shared" si="41"/>
        <v>0.01</v>
      </c>
      <c r="W95">
        <f t="shared" si="42"/>
        <v>4.7275009582986049E-16</v>
      </c>
      <c r="X95">
        <f t="shared" si="43"/>
        <v>4.0087471904370227E-16</v>
      </c>
      <c r="Y95">
        <f t="shared" si="44"/>
        <v>4.7275009582986054E-18</v>
      </c>
      <c r="Z95">
        <f t="shared" si="45"/>
        <v>6.7147875827859629E-17</v>
      </c>
      <c r="AB95">
        <f t="shared" si="46"/>
        <v>-0.74086174293105422</v>
      </c>
      <c r="AC95">
        <f t="shared" si="29"/>
        <v>-0.66148369904562976</v>
      </c>
      <c r="AE95">
        <f t="shared" si="30"/>
        <v>0</v>
      </c>
      <c r="AF95">
        <f t="shared" si="31"/>
        <v>0</v>
      </c>
      <c r="AG95">
        <f t="shared" si="31"/>
        <v>-1.6786968956964908E-15</v>
      </c>
      <c r="AH95">
        <f t="shared" si="32"/>
        <v>-1.0021867976092556E-10</v>
      </c>
      <c r="AI95">
        <f t="shared" si="33"/>
        <v>-1.0022035845782126E-10</v>
      </c>
      <c r="AJ95">
        <f t="shared" si="34"/>
        <v>-7.9378043885424465E-2</v>
      </c>
      <c r="AK95">
        <f t="shared" si="49"/>
        <v>-5.1860322005173799E-2</v>
      </c>
      <c r="AL95">
        <f t="shared" si="35"/>
        <v>-0.13123836599081862</v>
      </c>
      <c r="AN95">
        <f t="shared" si="36"/>
        <v>0</v>
      </c>
      <c r="AO95">
        <f t="shared" si="36"/>
        <v>0</v>
      </c>
      <c r="AP95">
        <f t="shared" si="36"/>
        <v>-1.2729417873816098E-19</v>
      </c>
      <c r="AQ95">
        <f t="shared" si="36"/>
        <v>-7.599498496181346E-15</v>
      </c>
      <c r="AR95">
        <f t="shared" si="36"/>
        <v>-7.599625790360085E-15</v>
      </c>
      <c r="AS95">
        <f t="shared" si="36"/>
        <v>-6.0191705436165183E-6</v>
      </c>
      <c r="AT95">
        <f t="shared" si="36"/>
        <v>-3.932524755165053E-6</v>
      </c>
      <c r="AU95">
        <f t="shared" si="23"/>
        <v>-9.9516953063811967E-6</v>
      </c>
      <c r="AW95">
        <v>92</v>
      </c>
      <c r="AX95">
        <f>IF(Z95&gt;0, (R95*SUMPRODUCT(K95:$K$98, X95:$X$98)-K95*$AZ$3)/Z95, 0)</f>
        <v>-9851148541785746</v>
      </c>
    </row>
    <row r="96" spans="5:50" x14ac:dyDescent="0.25">
      <c r="E96">
        <v>2096</v>
      </c>
      <c r="F96" s="5">
        <v>3.5571999999999999E-2</v>
      </c>
      <c r="G96">
        <v>7.0000000000000007E-2</v>
      </c>
      <c r="H96" s="5">
        <f t="shared" si="37"/>
        <v>0.12000000000000001</v>
      </c>
      <c r="I96" s="5">
        <f t="shared" si="38"/>
        <v>1.1200000000000001</v>
      </c>
      <c r="J96">
        <f t="shared" si="39"/>
        <v>0.89285714285714279</v>
      </c>
      <c r="K96">
        <f t="shared" si="47"/>
        <v>6.770460886766889E-5</v>
      </c>
      <c r="L96" s="2">
        <v>93</v>
      </c>
      <c r="M96">
        <v>0.86550461000000001</v>
      </c>
      <c r="Q96" s="4">
        <f t="shared" si="48"/>
        <v>25</v>
      </c>
      <c r="R96">
        <f t="shared" si="27"/>
        <v>250000</v>
      </c>
      <c r="S96">
        <f t="shared" si="28"/>
        <v>-7.0650554537643808E+16</v>
      </c>
      <c r="U96">
        <f t="shared" si="40"/>
        <v>0.86550461000000001</v>
      </c>
      <c r="V96">
        <f t="shared" si="41"/>
        <v>0.01</v>
      </c>
      <c r="W96">
        <f t="shared" si="42"/>
        <v>6.7147875827859629E-17</v>
      </c>
      <c r="X96">
        <f t="shared" si="43"/>
        <v>5.8116796080720082E-17</v>
      </c>
      <c r="Y96">
        <f t="shared" si="44"/>
        <v>6.7147875827859631E-19</v>
      </c>
      <c r="Z96">
        <f t="shared" si="45"/>
        <v>8.3596009888609505E-18</v>
      </c>
      <c r="AB96">
        <f t="shared" si="46"/>
        <v>-0.66148369904562976</v>
      </c>
      <c r="AC96">
        <f t="shared" si="29"/>
        <v>-0.5906104455764617</v>
      </c>
      <c r="AE96">
        <f t="shared" si="30"/>
        <v>0</v>
      </c>
      <c r="AF96">
        <f t="shared" si="31"/>
        <v>0</v>
      </c>
      <c r="AG96">
        <f t="shared" si="31"/>
        <v>-2.0899002472152376E-16</v>
      </c>
      <c r="AH96">
        <f t="shared" si="32"/>
        <v>-1.4529199020180021E-11</v>
      </c>
      <c r="AI96">
        <f t="shared" si="33"/>
        <v>-1.4529408010204743E-11</v>
      </c>
      <c r="AJ96">
        <f t="shared" si="34"/>
        <v>-7.0873253469168063E-2</v>
      </c>
      <c r="AK96">
        <f t="shared" si="49"/>
        <v>-4.6303858933194088E-2</v>
      </c>
      <c r="AL96">
        <f t="shared" si="35"/>
        <v>-0.11717711241689155</v>
      </c>
      <c r="AN96">
        <f t="shared" si="36"/>
        <v>0</v>
      </c>
      <c r="AO96">
        <f t="shared" si="36"/>
        <v>0</v>
      </c>
      <c r="AP96">
        <f t="shared" si="36"/>
        <v>-1.4149587881015217E-20</v>
      </c>
      <c r="AQ96">
        <f t="shared" si="36"/>
        <v>-9.8369373682180635E-16</v>
      </c>
      <c r="AR96">
        <f t="shared" si="36"/>
        <v>-9.8370788640968749E-16</v>
      </c>
      <c r="AS96">
        <f t="shared" si="36"/>
        <v>-4.7984459053091811E-6</v>
      </c>
      <c r="AT96">
        <f t="shared" si="36"/>
        <v>-3.1349846581356219E-6</v>
      </c>
      <c r="AU96">
        <f t="shared" si="23"/>
        <v>-7.9334305644285102E-6</v>
      </c>
      <c r="AW96">
        <v>93</v>
      </c>
      <c r="AX96">
        <f>IF(Z96&gt;0, (R96*SUMPRODUCT(K96:$K$98, X96:$X$98)-K96*$AZ$3)/Z96, 0)</f>
        <v>-7.0650554537643808E+16</v>
      </c>
    </row>
    <row r="97" spans="5:50" x14ac:dyDescent="0.25">
      <c r="E97">
        <v>2097</v>
      </c>
      <c r="F97" s="5">
        <v>3.5571999999999999E-2</v>
      </c>
      <c r="G97">
        <v>7.0000000000000007E-2</v>
      </c>
      <c r="H97" s="5">
        <f t="shared" si="37"/>
        <v>0.12000000000000001</v>
      </c>
      <c r="I97" s="5">
        <f t="shared" si="38"/>
        <v>1.1200000000000001</v>
      </c>
      <c r="J97">
        <f t="shared" si="39"/>
        <v>0.89285714285714279</v>
      </c>
      <c r="K97">
        <f t="shared" si="47"/>
        <v>6.045054363184722E-5</v>
      </c>
      <c r="L97" s="2">
        <v>94</v>
      </c>
      <c r="M97">
        <v>0.88304594599999997</v>
      </c>
      <c r="Q97" s="4">
        <f t="shared" si="48"/>
        <v>25</v>
      </c>
      <c r="R97">
        <f t="shared" si="27"/>
        <v>250000</v>
      </c>
      <c r="S97">
        <f t="shared" si="28"/>
        <v>-5.8979393399855155E+17</v>
      </c>
      <c r="U97">
        <f t="shared" si="40"/>
        <v>0.88304594599999997</v>
      </c>
      <c r="V97">
        <f t="shared" si="41"/>
        <v>0.01</v>
      </c>
      <c r="W97">
        <f t="shared" si="42"/>
        <v>8.3596009888609505E-18</v>
      </c>
      <c r="X97">
        <f t="shared" si="43"/>
        <v>7.3819117633912536E-18</v>
      </c>
      <c r="Y97">
        <f t="shared" si="44"/>
        <v>8.3596009888609501E-20</v>
      </c>
      <c r="Z97">
        <f t="shared" si="45"/>
        <v>8.940932155810873E-19</v>
      </c>
      <c r="AB97">
        <f t="shared" si="46"/>
        <v>-0.5906104455764617</v>
      </c>
      <c r="AC97">
        <f t="shared" si="29"/>
        <v>-0.52733075497898452</v>
      </c>
      <c r="AE97">
        <f t="shared" si="30"/>
        <v>0</v>
      </c>
      <c r="AF97">
        <f t="shared" si="31"/>
        <v>0</v>
      </c>
      <c r="AG97">
        <f t="shared" si="31"/>
        <v>-2.2352330389527181E-17</v>
      </c>
      <c r="AH97">
        <f t="shared" si="32"/>
        <v>-1.8454779408478135E-12</v>
      </c>
      <c r="AI97">
        <f t="shared" si="33"/>
        <v>-1.8455002931782031E-12</v>
      </c>
      <c r="AJ97">
        <f t="shared" si="34"/>
        <v>-6.3279690597477178E-2</v>
      </c>
      <c r="AK97">
        <f t="shared" si="49"/>
        <v>-4.1342731190352325E-2</v>
      </c>
      <c r="AL97">
        <f t="shared" si="35"/>
        <v>-0.104622421789675</v>
      </c>
      <c r="AN97">
        <f t="shared" si="36"/>
        <v>0</v>
      </c>
      <c r="AO97">
        <f t="shared" si="36"/>
        <v>0</v>
      </c>
      <c r="AP97">
        <f t="shared" si="36"/>
        <v>-1.3512105234855774E-21</v>
      </c>
      <c r="AQ97">
        <f t="shared" si="36"/>
        <v>-1.1156014478483233E-16</v>
      </c>
      <c r="AR97">
        <f t="shared" si="36"/>
        <v>-1.1156149599535581E-16</v>
      </c>
      <c r="AS97">
        <f t="shared" si="36"/>
        <v>-3.8252916974725862E-6</v>
      </c>
      <c r="AT97">
        <f t="shared" si="36"/>
        <v>-2.499190575682124E-6</v>
      </c>
      <c r="AU97">
        <f t="shared" si="23"/>
        <v>-6.3244822732662721E-6</v>
      </c>
      <c r="AW97">
        <v>94</v>
      </c>
      <c r="AX97">
        <f>IF(Z97&gt;0, (R97*SUMPRODUCT(K97:$K$98, X97:$X$98)-K97*$AZ$3)/Z97, 0)</f>
        <v>-5.8979393399855155E+17</v>
      </c>
    </row>
    <row r="98" spans="5:50" x14ac:dyDescent="0.25">
      <c r="E98">
        <v>2098</v>
      </c>
      <c r="F98" s="5">
        <v>3.5571999999999999E-2</v>
      </c>
      <c r="G98">
        <v>7.0000000000000007E-2</v>
      </c>
      <c r="H98" s="5">
        <f t="shared" si="37"/>
        <v>0.12000000000000001</v>
      </c>
      <c r="I98" s="5">
        <f t="shared" si="38"/>
        <v>1.1200000000000001</v>
      </c>
      <c r="J98">
        <f t="shared" si="39"/>
        <v>0.89285714285714279</v>
      </c>
      <c r="K98">
        <f t="shared" si="47"/>
        <v>5.3973699671292156E-5</v>
      </c>
      <c r="L98" s="2">
        <v>95</v>
      </c>
      <c r="M98">
        <v>1</v>
      </c>
      <c r="Q98" s="4">
        <f t="shared" si="48"/>
        <v>25</v>
      </c>
      <c r="R98">
        <f t="shared" si="27"/>
        <v>250000</v>
      </c>
      <c r="S98">
        <f t="shared" si="28"/>
        <v>0</v>
      </c>
      <c r="U98">
        <f t="shared" si="40"/>
        <v>1</v>
      </c>
      <c r="V98">
        <f t="shared" si="41"/>
        <v>0.01</v>
      </c>
      <c r="W98">
        <f t="shared" si="42"/>
        <v>8.940932155810873E-19</v>
      </c>
      <c r="X98">
        <f t="shared" si="43"/>
        <v>8.940932155810873E-19</v>
      </c>
      <c r="Y98">
        <f t="shared" si="44"/>
        <v>8.9409321558108731E-21</v>
      </c>
      <c r="Z98">
        <f t="shared" si="45"/>
        <v>0</v>
      </c>
      <c r="AB98">
        <f t="shared" si="46"/>
        <v>-0.52733075497898452</v>
      </c>
      <c r="AC98">
        <f t="shared" si="29"/>
        <v>0</v>
      </c>
      <c r="AE98">
        <f t="shared" si="30"/>
        <v>0</v>
      </c>
      <c r="AF98">
        <f t="shared" si="31"/>
        <v>0</v>
      </c>
      <c r="AG98">
        <f t="shared" si="31"/>
        <v>0</v>
      </c>
      <c r="AH98">
        <f t="shared" si="32"/>
        <v>-2.2352330389527184E-13</v>
      </c>
      <c r="AI98">
        <f t="shared" si="33"/>
        <v>-2.2352330389527184E-13</v>
      </c>
      <c r="AJ98">
        <f t="shared" si="34"/>
        <v>-0.52733075497898452</v>
      </c>
      <c r="AK98">
        <f t="shared" si="49"/>
        <v>-3.6913152848528918E-2</v>
      </c>
      <c r="AL98">
        <f t="shared" si="35"/>
        <v>-0.56424390782773692</v>
      </c>
      <c r="AN98">
        <f t="shared" si="36"/>
        <v>0</v>
      </c>
      <c r="AO98">
        <f t="shared" si="36"/>
        <v>0</v>
      </c>
      <c r="AP98">
        <f t="shared" si="36"/>
        <v>0</v>
      </c>
      <c r="AQ98">
        <f t="shared" si="36"/>
        <v>-1.206437967397837E-17</v>
      </c>
      <c r="AR98">
        <f t="shared" si="36"/>
        <v>-1.206437967397837E-17</v>
      </c>
      <c r="AS98">
        <f t="shared" si="36"/>
        <v>-2.846199179667146E-5</v>
      </c>
      <c r="AT98">
        <f t="shared" si="36"/>
        <v>-1.9923394257670025E-6</v>
      </c>
      <c r="AU98">
        <f t="shared" si="36"/>
        <v>-3.0454331222450526E-5</v>
      </c>
      <c r="AW98">
        <v>95</v>
      </c>
    </row>
    <row r="100" spans="5:50" x14ac:dyDescent="0.25">
      <c r="AN100" s="8">
        <f t="shared" ref="AN100:AU100" si="50">SUM(AN3:AN98)</f>
        <v>12365.23074979082</v>
      </c>
      <c r="AO100" s="8">
        <f t="shared" si="50"/>
        <v>-1236.5230749790821</v>
      </c>
      <c r="AP100" s="8">
        <f t="shared" si="50"/>
        <v>-449.32087052045648</v>
      </c>
      <c r="AQ100" s="8">
        <f t="shared" si="50"/>
        <v>-8723.3418145998276</v>
      </c>
      <c r="AR100" s="8">
        <f t="shared" si="50"/>
        <v>1956.0449896914529</v>
      </c>
      <c r="AS100" s="8">
        <f t="shared" si="50"/>
        <v>-1395.8954429490691</v>
      </c>
      <c r="AT100" s="8">
        <f t="shared" si="50"/>
        <v>514.13138748773781</v>
      </c>
      <c r="AU100" s="8">
        <f t="shared" si="50"/>
        <v>1074.2809342301189</v>
      </c>
    </row>
  </sheetData>
  <conditionalFormatting sqref="AN100:AU100">
    <cfRule type="cellIs" dxfId="63" priority="1" operator="lessThan">
      <formula>0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2415F0-8FEB-4A7C-869C-F3CCF169B697}">
  <dimension ref="A1:AZ164"/>
  <sheetViews>
    <sheetView workbookViewId="0">
      <selection activeCell="M33" sqref="M33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41</v>
      </c>
      <c r="Q1" t="s">
        <v>1</v>
      </c>
      <c r="W1" t="s">
        <v>2</v>
      </c>
      <c r="AB1" t="s">
        <v>46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48</v>
      </c>
    </row>
    <row r="3" spans="1:52" x14ac:dyDescent="0.25">
      <c r="A3" t="s">
        <v>36</v>
      </c>
      <c r="C3" s="2">
        <v>26806.431197446174</v>
      </c>
      <c r="K3">
        <v>1</v>
      </c>
      <c r="L3" s="2">
        <v>0</v>
      </c>
      <c r="O3">
        <f>$C$3</f>
        <v>26806.431197446174</v>
      </c>
      <c r="P3">
        <f>O3*C5</f>
        <v>2680.6431197446177</v>
      </c>
      <c r="Q3" s="4">
        <f>B8</f>
        <v>200</v>
      </c>
      <c r="R3">
        <f t="shared" ref="R3:R66" si="0">$C$6</f>
        <v>250000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26806.431197446174</v>
      </c>
      <c r="AF3">
        <f t="shared" ref="AF3:AG34" si="4">-$Z3*P3</f>
        <v>-2680.6431197446177</v>
      </c>
      <c r="AG3">
        <f t="shared" si="4"/>
        <v>-200</v>
      </c>
      <c r="AH3">
        <f t="shared" ref="AH3:AH66" si="5">-X3*R3</f>
        <v>0</v>
      </c>
      <c r="AI3">
        <f t="shared" ref="AI3:AI34" si="6">SUM(AE3:AH3)</f>
        <v>23925.788077701556</v>
      </c>
      <c r="AJ3">
        <f t="shared" ref="AJ3:AJ66" si="7">AB3-AC3</f>
        <v>0</v>
      </c>
      <c r="AL3">
        <f t="shared" ref="AL3:AL66" si="8">SUM(AI3:AK3)</f>
        <v>23925.788077701556</v>
      </c>
      <c r="AN3">
        <f t="shared" ref="AN3:AU34" si="9">AE3*$K3</f>
        <v>26806.431197446174</v>
      </c>
      <c r="AO3">
        <f t="shared" si="9"/>
        <v>-2680.6431197446177</v>
      </c>
      <c r="AP3">
        <f t="shared" si="9"/>
        <v>-200</v>
      </c>
      <c r="AQ3">
        <f t="shared" si="9"/>
        <v>0</v>
      </c>
      <c r="AR3">
        <f t="shared" si="9"/>
        <v>23925.788077701556</v>
      </c>
      <c r="AS3">
        <f t="shared" si="9"/>
        <v>0</v>
      </c>
      <c r="AT3">
        <f t="shared" si="9"/>
        <v>0</v>
      </c>
      <c r="AU3">
        <f t="shared" si="9"/>
        <v>23925.788077701556</v>
      </c>
      <c r="AW3">
        <v>0</v>
      </c>
      <c r="AX3">
        <f>IF(Z3&gt;0, (R3*SUMPRODUCT(K3:$K$98, X3:$X$98)-K3*$AZ$3)/Z3, 0)</f>
        <v>0</v>
      </c>
      <c r="AZ3">
        <f>C6*SUMPRODUCT(X4:X89, K4:K89)/1</f>
        <v>15695.79890612827</v>
      </c>
    </row>
    <row r="4" spans="1:52" x14ac:dyDescent="0.25">
      <c r="A4" t="s">
        <v>14</v>
      </c>
      <c r="C4" t="s">
        <v>37</v>
      </c>
      <c r="E4">
        <v>2004</v>
      </c>
      <c r="F4" s="13">
        <f t="array" ref="F4:G89">EconomicRates!C44:D129</f>
        <v>1.5900000000000001E-2</v>
      </c>
      <c r="G4" s="13"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89">Mortalities!B11:B96</f>
        <v>1.947287E-3</v>
      </c>
      <c r="R4">
        <f t="shared" si="0"/>
        <v>250000</v>
      </c>
      <c r="S4">
        <f t="shared" si="1"/>
        <v>1065.5600520378905</v>
      </c>
      <c r="U4">
        <f t="shared" ref="U4:U67" si="13">M4</f>
        <v>1.947287E-3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1.947287E-3</v>
      </c>
      <c r="Y4">
        <f t="shared" ref="Y4:Y67" si="17">V4*W4</f>
        <v>0.01</v>
      </c>
      <c r="Z4">
        <f t="shared" ref="Z4:Z67" si="18">MAX(0, W4-X4-Y4)</f>
        <v>0.98805271299999997</v>
      </c>
      <c r="AB4">
        <f t="shared" ref="AB4:AB67" si="19">AC3</f>
        <v>0</v>
      </c>
      <c r="AC4">
        <f t="shared" si="2"/>
        <v>1052.8295002804589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-486.82175000000001</v>
      </c>
      <c r="AI4">
        <f t="shared" si="6"/>
        <v>-486.82175000000001</v>
      </c>
      <c r="AJ4">
        <f t="shared" si="7"/>
        <v>-1052.8295002804589</v>
      </c>
      <c r="AK4">
        <f>G4*SUM(AB4, AE4:AF4)</f>
        <v>0</v>
      </c>
      <c r="AL4">
        <f t="shared" si="8"/>
        <v>-1539.651250280459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-454.16713312809031</v>
      </c>
      <c r="AR4">
        <f t="shared" si="9"/>
        <v>-454.16713312809031</v>
      </c>
      <c r="AS4">
        <f t="shared" si="9"/>
        <v>-982.20869510258308</v>
      </c>
      <c r="AT4">
        <f t="shared" si="9"/>
        <v>0</v>
      </c>
      <c r="AU4">
        <f t="shared" si="9"/>
        <v>-1436.3758282306735</v>
      </c>
      <c r="AW4">
        <v>1</v>
      </c>
      <c r="AX4">
        <f>IF(Z4&gt;0, (R4*SUMPRODUCT(K4:$K$98, X4:$X$98)-K4*$AZ$3)/Z4, 0)</f>
        <v>1065.5600520378905</v>
      </c>
    </row>
    <row r="5" spans="1:52" x14ac:dyDescent="0.25">
      <c r="C5" s="2">
        <f>'S.26.04.A'!C5</f>
        <v>0.1</v>
      </c>
      <c r="E5">
        <v>2005</v>
      </c>
      <c r="F5" s="13">
        <v>3.6400000000000002E-2</v>
      </c>
      <c r="G5" s="13"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1.9819680000000002E-3</v>
      </c>
      <c r="Q5" s="4">
        <f t="shared" ref="Q5:Q68" si="21">$C$8</f>
        <v>25</v>
      </c>
      <c r="R5">
        <f t="shared" si="0"/>
        <v>250000</v>
      </c>
      <c r="S5">
        <f t="shared" si="1"/>
        <v>1864.3744881839664</v>
      </c>
      <c r="U5">
        <f t="shared" si="13"/>
        <v>1.9819680000000002E-3</v>
      </c>
      <c r="V5">
        <f t="shared" si="14"/>
        <v>0.01</v>
      </c>
      <c r="W5">
        <f t="shared" si="15"/>
        <v>0.98805271299999997</v>
      </c>
      <c r="X5">
        <f t="shared" si="16"/>
        <v>1.9582888594791843E-3</v>
      </c>
      <c r="Y5">
        <f t="shared" si="17"/>
        <v>9.8805271300000004E-3</v>
      </c>
      <c r="Z5">
        <f t="shared" si="18"/>
        <v>0.97621389701052086</v>
      </c>
      <c r="AB5">
        <f t="shared" si="19"/>
        <v>1052.8295002804589</v>
      </c>
      <c r="AC5">
        <f t="shared" si="2"/>
        <v>1820.0282845970651</v>
      </c>
      <c r="AE5">
        <f t="shared" si="3"/>
        <v>0</v>
      </c>
      <c r="AF5">
        <f t="shared" si="4"/>
        <v>0</v>
      </c>
      <c r="AG5">
        <f t="shared" si="4"/>
        <v>-24.40534742526302</v>
      </c>
      <c r="AH5">
        <f t="shared" si="5"/>
        <v>-489.57221486979608</v>
      </c>
      <c r="AI5">
        <f t="shared" si="6"/>
        <v>-513.9775622950591</v>
      </c>
      <c r="AJ5">
        <f t="shared" si="7"/>
        <v>-767.19878431660618</v>
      </c>
      <c r="AK5">
        <f>G5*SUM(AB5, AE5:AF5)</f>
        <v>43.166009511498814</v>
      </c>
      <c r="AL5">
        <f t="shared" si="8"/>
        <v>-1238.0103371001667</v>
      </c>
      <c r="AN5">
        <f t="shared" si="9"/>
        <v>0</v>
      </c>
      <c r="AO5">
        <f t="shared" si="9"/>
        <v>0</v>
      </c>
      <c r="AP5">
        <f t="shared" si="9"/>
        <v>-20.869208257421565</v>
      </c>
      <c r="AQ5">
        <f t="shared" si="9"/>
        <v>-418.63712616477136</v>
      </c>
      <c r="AR5">
        <f t="shared" si="9"/>
        <v>-439.50633442219294</v>
      </c>
      <c r="AS5">
        <f t="shared" si="9"/>
        <v>-656.03783161760714</v>
      </c>
      <c r="AT5">
        <f t="shared" si="9"/>
        <v>36.911600824203404</v>
      </c>
      <c r="AU5">
        <f t="shared" si="9"/>
        <v>-1058.632565215597</v>
      </c>
      <c r="AW5">
        <v>2</v>
      </c>
      <c r="AX5">
        <f>IF(Z5&gt;0, (R5*SUMPRODUCT(K5:$K$98, X5:$X$98)-K5*$AZ$3)/Z5, 0)</f>
        <v>1864.3744881839664</v>
      </c>
    </row>
    <row r="6" spans="1:52" x14ac:dyDescent="0.25">
      <c r="A6" t="s">
        <v>16</v>
      </c>
      <c r="C6" s="2">
        <f>'S.26.04.C'!C6</f>
        <v>250000</v>
      </c>
      <c r="E6">
        <v>2006</v>
      </c>
      <c r="F6" s="13">
        <v>5.8799999999999998E-2</v>
      </c>
      <c r="G6" s="13"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2.0299509999999999E-3</v>
      </c>
      <c r="Q6" s="4">
        <f t="shared" si="21"/>
        <v>25</v>
      </c>
      <c r="R6">
        <f t="shared" si="0"/>
        <v>250000</v>
      </c>
      <c r="S6">
        <f t="shared" si="1"/>
        <v>2815.1188652733313</v>
      </c>
      <c r="U6">
        <f t="shared" si="13"/>
        <v>2.0299509999999999E-3</v>
      </c>
      <c r="V6">
        <f t="shared" si="14"/>
        <v>0.01</v>
      </c>
      <c r="W6">
        <f t="shared" si="15"/>
        <v>0.97621389701052086</v>
      </c>
      <c r="X6">
        <f t="shared" si="16"/>
        <v>1.9816663764504038E-3</v>
      </c>
      <c r="Y6">
        <f t="shared" si="17"/>
        <v>9.762138970105208E-3</v>
      </c>
      <c r="Z6">
        <f t="shared" si="18"/>
        <v>0.96447009166396525</v>
      </c>
      <c r="AB6">
        <f t="shared" si="19"/>
        <v>1820.0282845970651</v>
      </c>
      <c r="AC6">
        <f t="shared" si="2"/>
        <v>2715.0979500351277</v>
      </c>
      <c r="AE6">
        <f t="shared" si="3"/>
        <v>0</v>
      </c>
      <c r="AF6">
        <f t="shared" si="4"/>
        <v>0</v>
      </c>
      <c r="AG6">
        <f t="shared" si="4"/>
        <v>-24.111752291599132</v>
      </c>
      <c r="AH6">
        <f t="shared" si="5"/>
        <v>-495.41659411260093</v>
      </c>
      <c r="AI6">
        <f t="shared" si="6"/>
        <v>-519.52834640420008</v>
      </c>
      <c r="AJ6">
        <f t="shared" si="7"/>
        <v>-895.06966543806266</v>
      </c>
      <c r="AK6">
        <f>G6*SUM(AB6, AE6:AF6)</f>
        <v>106.47165464892831</v>
      </c>
      <c r="AL6">
        <f t="shared" si="8"/>
        <v>-1308.1263571933343</v>
      </c>
      <c r="AN6">
        <f t="shared" si="9"/>
        <v>0</v>
      </c>
      <c r="AO6">
        <f t="shared" si="9"/>
        <v>0</v>
      </c>
      <c r="AP6">
        <f t="shared" si="9"/>
        <v>-18.600047545941351</v>
      </c>
      <c r="AQ6">
        <f t="shared" si="9"/>
        <v>-382.16932946649672</v>
      </c>
      <c r="AR6">
        <f t="shared" si="9"/>
        <v>-400.7693770124381</v>
      </c>
      <c r="AS6">
        <f t="shared" si="9"/>
        <v>-690.4657169971963</v>
      </c>
      <c r="AT6">
        <f t="shared" si="9"/>
        <v>82.13330225091542</v>
      </c>
      <c r="AU6">
        <f t="shared" si="9"/>
        <v>-1009.1017917587188</v>
      </c>
      <c r="AW6">
        <v>3</v>
      </c>
      <c r="AX6">
        <f>IF(Z6&gt;0, (R6*SUMPRODUCT(K6:$K$98, X6:$X$98)-K6*$AZ$3)/Z6, 0)</f>
        <v>2815.1188652733313</v>
      </c>
    </row>
    <row r="7" spans="1:52" x14ac:dyDescent="0.25">
      <c r="A7" t="s">
        <v>15</v>
      </c>
      <c r="B7" t="s">
        <v>37</v>
      </c>
      <c r="C7" t="s">
        <v>47</v>
      </c>
      <c r="E7">
        <v>2007</v>
      </c>
      <c r="F7" s="13">
        <v>5.4699999999999999E-2</v>
      </c>
      <c r="G7" s="13"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2.0855349999999999E-3</v>
      </c>
      <c r="Q7" s="4">
        <f t="shared" si="21"/>
        <v>25</v>
      </c>
      <c r="R7">
        <f t="shared" si="0"/>
        <v>250000</v>
      </c>
      <c r="S7">
        <f t="shared" si="1"/>
        <v>3594.2307912870015</v>
      </c>
      <c r="U7">
        <f t="shared" si="13"/>
        <v>2.0855349999999999E-3</v>
      </c>
      <c r="V7">
        <f t="shared" si="14"/>
        <v>0.01</v>
      </c>
      <c r="W7">
        <f t="shared" si="15"/>
        <v>0.96447009166396525</v>
      </c>
      <c r="X7">
        <f t="shared" si="16"/>
        <v>2.0114361326184077E-3</v>
      </c>
      <c r="Y7">
        <f t="shared" si="17"/>
        <v>9.6447009166396522E-3</v>
      </c>
      <c r="Z7">
        <f t="shared" si="18"/>
        <v>0.95281395461470719</v>
      </c>
      <c r="AB7">
        <f t="shared" si="19"/>
        <v>2715.0979500351277</v>
      </c>
      <c r="AC7">
        <f t="shared" si="2"/>
        <v>3424.6332540441163</v>
      </c>
      <c r="AE7">
        <f t="shared" si="3"/>
        <v>0</v>
      </c>
      <c r="AF7">
        <f t="shared" si="4"/>
        <v>0</v>
      </c>
      <c r="AG7">
        <f t="shared" si="4"/>
        <v>-23.820348865367681</v>
      </c>
      <c r="AH7">
        <f t="shared" si="5"/>
        <v>-502.85903315460195</v>
      </c>
      <c r="AI7">
        <f t="shared" si="6"/>
        <v>-526.67938201996958</v>
      </c>
      <c r="AJ7">
        <f t="shared" si="7"/>
        <v>-709.53530400898853</v>
      </c>
      <c r="AK7">
        <f>G7*SUM(AB7, AE7:AF7)</f>
        <v>133.31130934672476</v>
      </c>
      <c r="AL7">
        <f t="shared" si="8"/>
        <v>-1102.9033766822333</v>
      </c>
      <c r="AN7">
        <f t="shared" si="9"/>
        <v>0</v>
      </c>
      <c r="AO7">
        <f t="shared" si="9"/>
        <v>0</v>
      </c>
      <c r="AP7">
        <f t="shared" si="9"/>
        <v>-16.718456937788385</v>
      </c>
      <c r="AQ7">
        <f t="shared" si="9"/>
        <v>-352.93467526817216</v>
      </c>
      <c r="AR7">
        <f t="shared" si="9"/>
        <v>-369.6531322059605</v>
      </c>
      <c r="AS7">
        <f t="shared" si="9"/>
        <v>-497.99167480546322</v>
      </c>
      <c r="AT7">
        <f t="shared" si="9"/>
        <v>93.565354446751599</v>
      </c>
      <c r="AU7">
        <f t="shared" si="9"/>
        <v>-774.07945256467212</v>
      </c>
      <c r="AW7">
        <v>4</v>
      </c>
      <c r="AX7">
        <f>IF(Z7&gt;0, (R7*SUMPRODUCT(K7:$K$98, X7:$X$98)-K7*$AZ$3)/Z7, 0)</f>
        <v>3594.2307912870015</v>
      </c>
    </row>
    <row r="8" spans="1:52" x14ac:dyDescent="0.25">
      <c r="B8" s="2">
        <f>'S.26.04.A'!B8</f>
        <v>200</v>
      </c>
      <c r="C8" s="2">
        <f>'S.26.04.A'!C8</f>
        <v>25</v>
      </c>
      <c r="E8">
        <v>2008</v>
      </c>
      <c r="F8" s="13">
        <v>2.2499999999999999E-2</v>
      </c>
      <c r="G8" s="13"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2.1420699999999998E-3</v>
      </c>
      <c r="Q8" s="4">
        <f t="shared" si="21"/>
        <v>25</v>
      </c>
      <c r="R8">
        <f t="shared" si="0"/>
        <v>250000</v>
      </c>
      <c r="S8">
        <f t="shared" si="1"/>
        <v>4042.3886931463635</v>
      </c>
      <c r="U8">
        <f t="shared" si="13"/>
        <v>2.1420699999999998E-3</v>
      </c>
      <c r="V8">
        <f t="shared" si="14"/>
        <v>0.01</v>
      </c>
      <c r="W8">
        <f t="shared" si="15"/>
        <v>0.95281395461470719</v>
      </c>
      <c r="X8">
        <f t="shared" si="16"/>
        <v>2.0409941877615255E-3</v>
      </c>
      <c r="Y8">
        <f t="shared" si="17"/>
        <v>9.5281395461470717E-3</v>
      </c>
      <c r="Z8">
        <f t="shared" si="18"/>
        <v>0.94124482088079864</v>
      </c>
      <c r="AB8">
        <f t="shared" si="19"/>
        <v>3424.6332540441163</v>
      </c>
      <c r="AC8">
        <f t="shared" si="2"/>
        <v>3804.8774214111145</v>
      </c>
      <c r="AE8">
        <f t="shared" si="3"/>
        <v>0</v>
      </c>
      <c r="AF8">
        <f t="shared" si="4"/>
        <v>0</v>
      </c>
      <c r="AG8">
        <f t="shared" si="4"/>
        <v>-23.531120522019965</v>
      </c>
      <c r="AH8">
        <f t="shared" si="5"/>
        <v>-510.24854694038135</v>
      </c>
      <c r="AI8">
        <f t="shared" si="6"/>
        <v>-533.77966746240133</v>
      </c>
      <c r="AJ8">
        <f t="shared" si="7"/>
        <v>-380.24416736699823</v>
      </c>
      <c r="AK8">
        <f t="shared" ref="AK8:AK71" si="22">G8*SUM(AB8:AB8, AE8:AF8)</f>
        <v>72.944688311139672</v>
      </c>
      <c r="AL8">
        <f t="shared" si="8"/>
        <v>-841.0791465182599</v>
      </c>
      <c r="AN8">
        <f t="shared" si="9"/>
        <v>0</v>
      </c>
      <c r="AO8">
        <f t="shared" si="9"/>
        <v>0</v>
      </c>
      <c r="AP8">
        <f t="shared" si="9"/>
        <v>-15.416279532677844</v>
      </c>
      <c r="AQ8">
        <f t="shared" si="9"/>
        <v>-334.28642819684836</v>
      </c>
      <c r="AR8">
        <f t="shared" si="9"/>
        <v>-349.7027077295262</v>
      </c>
      <c r="AS8">
        <f t="shared" si="9"/>
        <v>-249.11479966772023</v>
      </c>
      <c r="AT8">
        <f t="shared" si="9"/>
        <v>47.789296917512651</v>
      </c>
      <c r="AU8">
        <f t="shared" si="9"/>
        <v>-551.02821047973384</v>
      </c>
      <c r="AW8">
        <v>5</v>
      </c>
      <c r="AX8">
        <f>IF(Z8&gt;0, (R8*SUMPRODUCT(K8:$K$98, X8:$X$98)-K8*$AZ$3)/Z8, 0)</f>
        <v>4042.3886931463635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3">
        <v>2.2000000000000001E-3</v>
      </c>
      <c r="G9" s="13"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2.2014550000000002E-3</v>
      </c>
      <c r="Q9" s="4">
        <f t="shared" si="21"/>
        <v>25</v>
      </c>
      <c r="R9">
        <f t="shared" si="0"/>
        <v>250000</v>
      </c>
      <c r="S9">
        <f t="shared" si="1"/>
        <v>4318.2960546287686</v>
      </c>
      <c r="U9">
        <f t="shared" si="13"/>
        <v>2.2014550000000002E-3</v>
      </c>
      <c r="V9">
        <f t="shared" si="14"/>
        <v>0.01</v>
      </c>
      <c r="W9">
        <f t="shared" si="15"/>
        <v>0.94124482088079864</v>
      </c>
      <c r="X9">
        <f t="shared" si="16"/>
        <v>2.0721081171521387E-3</v>
      </c>
      <c r="Y9">
        <f t="shared" si="17"/>
        <v>9.4124482088079869E-3</v>
      </c>
      <c r="Z9">
        <f t="shared" si="18"/>
        <v>0.92976026455483851</v>
      </c>
      <c r="AB9">
        <f t="shared" si="19"/>
        <v>3804.8774214111145</v>
      </c>
      <c r="AC9">
        <f t="shared" si="2"/>
        <v>4014.9800821777594</v>
      </c>
      <c r="AE9">
        <f t="shared" si="3"/>
        <v>0</v>
      </c>
      <c r="AF9">
        <f t="shared" si="4"/>
        <v>0</v>
      </c>
      <c r="AG9">
        <f t="shared" si="4"/>
        <v>-23.244006613870962</v>
      </c>
      <c r="AH9">
        <f t="shared" si="5"/>
        <v>-518.02702928803467</v>
      </c>
      <c r="AI9">
        <f t="shared" si="6"/>
        <v>-541.27103590190563</v>
      </c>
      <c r="AJ9">
        <f t="shared" si="7"/>
        <v>-210.10266076664493</v>
      </c>
      <c r="AK9">
        <f t="shared" si="22"/>
        <v>22.448776786325574</v>
      </c>
      <c r="AL9">
        <f t="shared" si="8"/>
        <v>-728.92491988222503</v>
      </c>
      <c r="AN9">
        <f t="shared" si="9"/>
        <v>0</v>
      </c>
      <c r="AO9">
        <f t="shared" si="9"/>
        <v>0</v>
      </c>
      <c r="AP9">
        <f t="shared" si="9"/>
        <v>-14.421989290361259</v>
      </c>
      <c r="AQ9">
        <f t="shared" si="9"/>
        <v>-321.41533912881243</v>
      </c>
      <c r="AR9">
        <f t="shared" si="9"/>
        <v>-335.83732841917367</v>
      </c>
      <c r="AS9">
        <f t="shared" si="9"/>
        <v>-130.36041392471182</v>
      </c>
      <c r="AT9">
        <f t="shared" si="9"/>
        <v>13.92858054862603</v>
      </c>
      <c r="AU9">
        <f t="shared" si="9"/>
        <v>-452.26916179525949</v>
      </c>
      <c r="AW9">
        <v>6</v>
      </c>
      <c r="AX9">
        <f>IF(Z9&gt;0, (R9*SUMPRODUCT(K9:$K$98, X9:$X$98)-K9*$AZ$3)/Z9, 0)</f>
        <v>4318.2960546287686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3">
        <v>2.5000000000000001E-3</v>
      </c>
      <c r="G10" s="13"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2.2708170000000001E-3</v>
      </c>
      <c r="Q10" s="4">
        <f t="shared" si="21"/>
        <v>25</v>
      </c>
      <c r="R10">
        <f t="shared" si="0"/>
        <v>250000</v>
      </c>
      <c r="S10">
        <f t="shared" si="1"/>
        <v>4566.2088897969697</v>
      </c>
      <c r="U10">
        <f t="shared" si="13"/>
        <v>2.2708170000000001E-3</v>
      </c>
      <c r="V10">
        <f t="shared" si="14"/>
        <v>0.01</v>
      </c>
      <c r="W10">
        <f t="shared" si="15"/>
        <v>0.92976026455483851</v>
      </c>
      <c r="X10">
        <f t="shared" si="16"/>
        <v>2.1113154146756249E-3</v>
      </c>
      <c r="Y10">
        <f t="shared" si="17"/>
        <v>9.2976026455483859E-3</v>
      </c>
      <c r="Z10">
        <f t="shared" si="18"/>
        <v>0.91835134649461458</v>
      </c>
      <c r="AB10">
        <f t="shared" si="19"/>
        <v>4014.9800821777594</v>
      </c>
      <c r="AC10">
        <f t="shared" si="2"/>
        <v>4193.3840823207265</v>
      </c>
      <c r="AE10">
        <f t="shared" si="3"/>
        <v>0</v>
      </c>
      <c r="AF10">
        <f t="shared" si="4"/>
        <v>0</v>
      </c>
      <c r="AG10">
        <f t="shared" si="4"/>
        <v>-22.958783662365363</v>
      </c>
      <c r="AH10">
        <f t="shared" si="5"/>
        <v>-527.82885366890628</v>
      </c>
      <c r="AI10">
        <f t="shared" si="6"/>
        <v>-550.78763733127164</v>
      </c>
      <c r="AJ10">
        <f t="shared" si="7"/>
        <v>-178.40400014296711</v>
      </c>
      <c r="AK10">
        <f t="shared" si="22"/>
        <v>16.461418336928816</v>
      </c>
      <c r="AL10">
        <f t="shared" si="8"/>
        <v>-712.73021913730997</v>
      </c>
      <c r="AN10">
        <f t="shared" si="9"/>
        <v>0</v>
      </c>
      <c r="AO10">
        <f t="shared" si="9"/>
        <v>0</v>
      </c>
      <c r="AP10">
        <f t="shared" si="9"/>
        <v>-13.513916800116951</v>
      </c>
      <c r="AQ10">
        <f t="shared" si="9"/>
        <v>-310.68872454577638</v>
      </c>
      <c r="AR10">
        <f t="shared" si="9"/>
        <v>-324.20264134589337</v>
      </c>
      <c r="AS10">
        <f t="shared" si="9"/>
        <v>-105.01152196020648</v>
      </c>
      <c r="AT10">
        <f t="shared" si="9"/>
        <v>9.6894609526651401</v>
      </c>
      <c r="AU10">
        <f t="shared" si="9"/>
        <v>-419.52470235343475</v>
      </c>
      <c r="AW10">
        <v>7</v>
      </c>
      <c r="AX10">
        <f>IF(Z10&gt;0, (R10*SUMPRODUCT(K10:$K$98, X10:$X$98)-K10*$AZ$3)/Z10, 0)</f>
        <v>4566.2088897969697</v>
      </c>
    </row>
    <row r="11" spans="1:52" x14ac:dyDescent="0.25">
      <c r="A11" t="s">
        <v>33</v>
      </c>
      <c r="C11" s="12">
        <f>AU91</f>
        <v>5760.4236308454665</v>
      </c>
      <c r="E11">
        <v>2011</v>
      </c>
      <c r="F11" s="13">
        <v>1.5E-3</v>
      </c>
      <c r="G11" s="13"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2.3392280000000001E-3</v>
      </c>
      <c r="Q11" s="4">
        <f t="shared" si="21"/>
        <v>25</v>
      </c>
      <c r="R11">
        <f t="shared" si="0"/>
        <v>250000</v>
      </c>
      <c r="S11">
        <f t="shared" si="1"/>
        <v>4787.8835948408714</v>
      </c>
      <c r="U11">
        <f t="shared" si="13"/>
        <v>2.3392280000000001E-3</v>
      </c>
      <c r="V11">
        <f t="shared" si="14"/>
        <v>0.01</v>
      </c>
      <c r="W11">
        <f t="shared" si="15"/>
        <v>0.91835134649461458</v>
      </c>
      <c r="X11">
        <f t="shared" si="16"/>
        <v>2.1482331835579044E-3</v>
      </c>
      <c r="Y11">
        <f t="shared" si="17"/>
        <v>9.1835134649461466E-3</v>
      </c>
      <c r="Z11">
        <f t="shared" si="18"/>
        <v>0.90701959984611047</v>
      </c>
      <c r="AB11">
        <f t="shared" si="19"/>
        <v>4193.3840823207265</v>
      </c>
      <c r="AC11">
        <f t="shared" si="2"/>
        <v>4342.7042623023244</v>
      </c>
      <c r="AE11">
        <f t="shared" si="3"/>
        <v>0</v>
      </c>
      <c r="AF11">
        <f t="shared" si="4"/>
        <v>0</v>
      </c>
      <c r="AG11">
        <f t="shared" si="4"/>
        <v>-22.675489996152763</v>
      </c>
      <c r="AH11">
        <f t="shared" si="5"/>
        <v>-537.05829588947608</v>
      </c>
      <c r="AI11">
        <f t="shared" si="6"/>
        <v>-559.73378588562889</v>
      </c>
      <c r="AJ11">
        <f t="shared" si="7"/>
        <v>-149.3201799815979</v>
      </c>
      <c r="AK11">
        <f t="shared" si="22"/>
        <v>10.064121797569742</v>
      </c>
      <c r="AL11">
        <f t="shared" si="8"/>
        <v>-698.98984406965701</v>
      </c>
      <c r="AN11">
        <f t="shared" si="9"/>
        <v>0</v>
      </c>
      <c r="AO11">
        <f t="shared" si="9"/>
        <v>0</v>
      </c>
      <c r="AP11">
        <f t="shared" si="9"/>
        <v>-12.682597395997034</v>
      </c>
      <c r="AQ11">
        <f t="shared" si="9"/>
        <v>-300.38134329631299</v>
      </c>
      <c r="AR11">
        <f t="shared" si="9"/>
        <v>-313.06394069231004</v>
      </c>
      <c r="AS11">
        <f t="shared" si="9"/>
        <v>-83.516066295622636</v>
      </c>
      <c r="AT11">
        <f t="shared" si="9"/>
        <v>5.6289502420680169</v>
      </c>
      <c r="AU11">
        <f t="shared" si="9"/>
        <v>-390.95105674586466</v>
      </c>
      <c r="AW11">
        <v>8</v>
      </c>
      <c r="AX11">
        <f>IF(Z11&gt;0, (R11*SUMPRODUCT(K11:$K$98, X11:$X$98)-K11*$AZ$3)/Z11, 0)</f>
        <v>4787.8835948408714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3">
        <v>1.9E-3</v>
      </c>
      <c r="G12" s="13"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2.4176169999999999E-3</v>
      </c>
      <c r="Q12" s="4">
        <f t="shared" si="21"/>
        <v>25</v>
      </c>
      <c r="R12">
        <f t="shared" si="0"/>
        <v>250000</v>
      </c>
      <c r="S12">
        <f t="shared" si="1"/>
        <v>4999.8347114915177</v>
      </c>
      <c r="U12">
        <f t="shared" si="13"/>
        <v>2.4176169999999999E-3</v>
      </c>
      <c r="V12">
        <f t="shared" si="14"/>
        <v>0.01</v>
      </c>
      <c r="W12">
        <f t="shared" si="15"/>
        <v>0.90701959984611047</v>
      </c>
      <c r="X12">
        <f t="shared" si="16"/>
        <v>2.1928260039211539E-3</v>
      </c>
      <c r="Y12">
        <f t="shared" si="17"/>
        <v>9.0701959984611051E-3</v>
      </c>
      <c r="Z12">
        <f t="shared" si="18"/>
        <v>0.8957565778437282</v>
      </c>
      <c r="AB12">
        <f t="shared" si="19"/>
        <v>4342.7042623023244</v>
      </c>
      <c r="AC12">
        <f t="shared" si="2"/>
        <v>4478.6348309499263</v>
      </c>
      <c r="AE12">
        <f t="shared" si="3"/>
        <v>0</v>
      </c>
      <c r="AF12">
        <f t="shared" si="4"/>
        <v>0</v>
      </c>
      <c r="AG12">
        <f t="shared" si="4"/>
        <v>-22.393914446093206</v>
      </c>
      <c r="AH12">
        <f t="shared" si="5"/>
        <v>-548.20650098028852</v>
      </c>
      <c r="AI12">
        <f t="shared" si="6"/>
        <v>-570.60041542638169</v>
      </c>
      <c r="AJ12">
        <f t="shared" si="7"/>
        <v>-135.93056864760183</v>
      </c>
      <c r="AK12">
        <f t="shared" si="22"/>
        <v>9.9882198032953458</v>
      </c>
      <c r="AL12">
        <f t="shared" si="8"/>
        <v>-696.54276427068817</v>
      </c>
      <c r="AN12">
        <f t="shared" si="9"/>
        <v>0</v>
      </c>
      <c r="AO12">
        <f t="shared" si="9"/>
        <v>0</v>
      </c>
      <c r="AP12">
        <f t="shared" si="9"/>
        <v>-11.90260359115114</v>
      </c>
      <c r="AQ12">
        <f t="shared" si="9"/>
        <v>-291.37758309149632</v>
      </c>
      <c r="AR12">
        <f t="shared" si="9"/>
        <v>-303.28018668264741</v>
      </c>
      <c r="AS12">
        <f t="shared" si="9"/>
        <v>-72.248542273698931</v>
      </c>
      <c r="AT12">
        <f t="shared" si="9"/>
        <v>5.3088450072493103</v>
      </c>
      <c r="AU12">
        <f t="shared" si="9"/>
        <v>-370.21988394909704</v>
      </c>
      <c r="AW12">
        <v>9</v>
      </c>
      <c r="AX12">
        <f>IF(Z12&gt;0, (R12*SUMPRODUCT(K12:$K$98, X12:$X$98)-K12*$AZ$3)/Z12, 0)</f>
        <v>4999.8347114915177</v>
      </c>
    </row>
    <row r="13" spans="1:52" x14ac:dyDescent="0.25">
      <c r="E13">
        <v>2013</v>
      </c>
      <c r="F13" s="13">
        <v>1.6999999999999999E-3</v>
      </c>
      <c r="G13" s="13"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2.502181E-3</v>
      </c>
      <c r="Q13" s="4">
        <f t="shared" si="21"/>
        <v>25</v>
      </c>
      <c r="R13">
        <f t="shared" si="0"/>
        <v>250000</v>
      </c>
      <c r="S13">
        <f t="shared" si="1"/>
        <v>5199.9135247739659</v>
      </c>
      <c r="U13">
        <f t="shared" si="13"/>
        <v>2.502181E-3</v>
      </c>
      <c r="V13">
        <f t="shared" si="14"/>
        <v>0.01</v>
      </c>
      <c r="W13">
        <f t="shared" si="15"/>
        <v>0.8957565778437282</v>
      </c>
      <c r="X13">
        <f t="shared" si="16"/>
        <v>2.2413450897055976E-3</v>
      </c>
      <c r="Y13">
        <f t="shared" si="17"/>
        <v>8.9575657784372823E-3</v>
      </c>
      <c r="Z13">
        <f t="shared" si="18"/>
        <v>0.88455766697558524</v>
      </c>
      <c r="AB13">
        <f t="shared" si="19"/>
        <v>4478.6348309499263</v>
      </c>
      <c r="AC13">
        <f t="shared" si="2"/>
        <v>4599.6233759488514</v>
      </c>
      <c r="AE13">
        <f t="shared" si="3"/>
        <v>0</v>
      </c>
      <c r="AF13">
        <f t="shared" si="4"/>
        <v>0</v>
      </c>
      <c r="AG13">
        <f t="shared" si="4"/>
        <v>-22.113941674389633</v>
      </c>
      <c r="AH13">
        <f t="shared" si="5"/>
        <v>-560.33627242639943</v>
      </c>
      <c r="AI13">
        <f t="shared" si="6"/>
        <v>-582.45021410078903</v>
      </c>
      <c r="AJ13">
        <f t="shared" si="7"/>
        <v>-120.98854499892514</v>
      </c>
      <c r="AK13">
        <f t="shared" si="22"/>
        <v>8.9572696618998524</v>
      </c>
      <c r="AL13">
        <f t="shared" si="8"/>
        <v>-694.48148943781428</v>
      </c>
      <c r="AN13">
        <f t="shared" si="9"/>
        <v>0</v>
      </c>
      <c r="AO13">
        <f t="shared" si="9"/>
        <v>0</v>
      </c>
      <c r="AP13">
        <f t="shared" si="9"/>
        <v>-11.172809017759807</v>
      </c>
      <c r="AQ13">
        <f t="shared" si="9"/>
        <v>-283.10331327291016</v>
      </c>
      <c r="AR13">
        <f t="shared" si="9"/>
        <v>-294.27612229066995</v>
      </c>
      <c r="AS13">
        <f t="shared" si="9"/>
        <v>-61.128039791076255</v>
      </c>
      <c r="AT13">
        <f t="shared" si="9"/>
        <v>4.525555178111107</v>
      </c>
      <c r="AU13">
        <f t="shared" si="9"/>
        <v>-350.87860690363505</v>
      </c>
      <c r="AW13">
        <v>10</v>
      </c>
      <c r="AX13">
        <f>IF(Z13&gt;0, (R13*SUMPRODUCT(K13:$K$98, X13:$X$98)-K13*$AZ$3)/Z13, 0)</f>
        <v>5199.9135247739659</v>
      </c>
    </row>
    <row r="14" spans="1:52" x14ac:dyDescent="0.25">
      <c r="E14">
        <v>2014</v>
      </c>
      <c r="F14" s="13">
        <v>1.4E-3</v>
      </c>
      <c r="G14" s="13">
        <v>1.8E-3</v>
      </c>
      <c r="H14" s="5">
        <f t="shared" si="10"/>
        <v>5.1800000000000006E-2</v>
      </c>
      <c r="I14" s="5">
        <f t="shared" si="11"/>
        <v>1.0518000000000001</v>
      </c>
      <c r="J14">
        <f t="shared" si="12"/>
        <v>0.95075109336375729</v>
      </c>
      <c r="K14">
        <f t="shared" si="20"/>
        <v>0.48035581109819386</v>
      </c>
      <c r="L14" s="2">
        <v>11</v>
      </c>
      <c r="M14" s="6">
        <v>2.5943469999999999E-3</v>
      </c>
      <c r="Q14" s="4">
        <f t="shared" si="21"/>
        <v>25</v>
      </c>
      <c r="R14">
        <f t="shared" si="0"/>
        <v>250000</v>
      </c>
      <c r="S14">
        <f t="shared" si="1"/>
        <v>5389.2566764518524</v>
      </c>
      <c r="U14">
        <f t="shared" si="13"/>
        <v>2.5943469999999999E-3</v>
      </c>
      <c r="V14">
        <f t="shared" si="14"/>
        <v>0.01</v>
      </c>
      <c r="W14">
        <f t="shared" si="15"/>
        <v>0.88455766697558524</v>
      </c>
      <c r="X14">
        <f t="shared" si="16"/>
        <v>2.2948495296451084E-3</v>
      </c>
      <c r="Y14">
        <f t="shared" si="17"/>
        <v>8.8455766697558523E-3</v>
      </c>
      <c r="Z14">
        <f t="shared" si="18"/>
        <v>0.87341724077618432</v>
      </c>
      <c r="AB14">
        <f t="shared" si="19"/>
        <v>4599.6233759488514</v>
      </c>
      <c r="AC14">
        <f t="shared" si="2"/>
        <v>4707.0696961812064</v>
      </c>
      <c r="AE14">
        <f t="shared" si="3"/>
        <v>0</v>
      </c>
      <c r="AF14">
        <f t="shared" si="4"/>
        <v>0</v>
      </c>
      <c r="AG14">
        <f t="shared" si="4"/>
        <v>-21.835431019404609</v>
      </c>
      <c r="AH14">
        <f t="shared" si="5"/>
        <v>-573.71238241127708</v>
      </c>
      <c r="AI14">
        <f t="shared" si="6"/>
        <v>-595.54781343068169</v>
      </c>
      <c r="AJ14">
        <f t="shared" si="7"/>
        <v>-107.44632023235499</v>
      </c>
      <c r="AK14">
        <f t="shared" si="22"/>
        <v>8.279322076707933</v>
      </c>
      <c r="AL14">
        <f t="shared" si="8"/>
        <v>-694.71481158632878</v>
      </c>
      <c r="AN14">
        <f t="shared" si="9"/>
        <v>0</v>
      </c>
      <c r="AO14">
        <f t="shared" si="9"/>
        <v>0</v>
      </c>
      <c r="AP14">
        <f t="shared" si="9"/>
        <v>-10.488776178004763</v>
      </c>
      <c r="AQ14">
        <f t="shared" si="9"/>
        <v>-275.58607679024618</v>
      </c>
      <c r="AR14">
        <f t="shared" si="9"/>
        <v>-286.07485296825092</v>
      </c>
      <c r="AS14">
        <f t="shared" si="9"/>
        <v>-51.612464304729158</v>
      </c>
      <c r="AT14">
        <f t="shared" si="9"/>
        <v>3.977020471500222</v>
      </c>
      <c r="AU14">
        <f t="shared" si="9"/>
        <v>-333.7102968014799</v>
      </c>
      <c r="AW14">
        <v>11</v>
      </c>
      <c r="AX14">
        <f>IF(Z14&gt;0, (R14*SUMPRODUCT(K14:$K$98, X14:$X$98)-K14*$AZ$3)/Z14, 0)</f>
        <v>5389.2566764518524</v>
      </c>
    </row>
    <row r="15" spans="1:52" x14ac:dyDescent="0.25">
      <c r="E15">
        <v>2015</v>
      </c>
      <c r="F15" s="13">
        <v>1.9E-3</v>
      </c>
      <c r="G15" s="13">
        <v>4.1000000000000003E-3</v>
      </c>
      <c r="H15" s="5">
        <f t="shared" si="10"/>
        <v>5.4100000000000002E-2</v>
      </c>
      <c r="I15" s="5">
        <f t="shared" si="11"/>
        <v>1.0541</v>
      </c>
      <c r="J15">
        <f t="shared" si="12"/>
        <v>0.94867659614837296</v>
      </c>
      <c r="K15">
        <f t="shared" si="20"/>
        <v>0.45570231581272541</v>
      </c>
      <c r="L15" s="2">
        <v>12</v>
      </c>
      <c r="M15" s="6">
        <v>2.6922130000000002E-3</v>
      </c>
      <c r="Q15" s="4">
        <f t="shared" si="21"/>
        <v>25</v>
      </c>
      <c r="R15">
        <f t="shared" si="0"/>
        <v>250000</v>
      </c>
      <c r="S15">
        <f t="shared" si="1"/>
        <v>5587.6877094528454</v>
      </c>
      <c r="U15">
        <f t="shared" si="13"/>
        <v>2.6922130000000002E-3</v>
      </c>
      <c r="V15">
        <f t="shared" si="14"/>
        <v>0.01</v>
      </c>
      <c r="W15">
        <f t="shared" si="15"/>
        <v>0.87341724077618432</v>
      </c>
      <c r="X15">
        <f t="shared" si="16"/>
        <v>2.3514252500417736E-3</v>
      </c>
      <c r="Y15">
        <f t="shared" si="17"/>
        <v>8.7341724077618435E-3</v>
      </c>
      <c r="Z15">
        <f t="shared" si="18"/>
        <v>0.86233164311838073</v>
      </c>
      <c r="AB15">
        <f t="shared" si="19"/>
        <v>4707.0696961812064</v>
      </c>
      <c r="AC15">
        <f t="shared" si="2"/>
        <v>4818.4399237248535</v>
      </c>
      <c r="AE15">
        <f t="shared" si="3"/>
        <v>0</v>
      </c>
      <c r="AF15">
        <f t="shared" si="4"/>
        <v>0</v>
      </c>
      <c r="AG15">
        <f t="shared" si="4"/>
        <v>-21.558291077959517</v>
      </c>
      <c r="AH15">
        <f t="shared" si="5"/>
        <v>-587.85631251044344</v>
      </c>
      <c r="AI15">
        <f t="shared" si="6"/>
        <v>-609.414603588403</v>
      </c>
      <c r="AJ15">
        <f t="shared" si="7"/>
        <v>-111.37022754364716</v>
      </c>
      <c r="AK15">
        <f t="shared" si="22"/>
        <v>19.298985754342947</v>
      </c>
      <c r="AL15">
        <f t="shared" si="8"/>
        <v>-701.48584537770716</v>
      </c>
      <c r="AN15">
        <f t="shared" si="9"/>
        <v>0</v>
      </c>
      <c r="AO15">
        <f t="shared" si="9"/>
        <v>0</v>
      </c>
      <c r="AP15">
        <f t="shared" si="9"/>
        <v>-9.8241631691909674</v>
      </c>
      <c r="AQ15">
        <f t="shared" si="9"/>
        <v>-267.8874829761383</v>
      </c>
      <c r="AR15">
        <f t="shared" si="9"/>
        <v>-277.71164614532927</v>
      </c>
      <c r="AS15">
        <f t="shared" si="9"/>
        <v>-50.751670604230192</v>
      </c>
      <c r="AT15">
        <f t="shared" si="9"/>
        <v>8.7945925010908788</v>
      </c>
      <c r="AU15">
        <f t="shared" si="9"/>
        <v>-319.66872424846855</v>
      </c>
      <c r="AW15">
        <v>12</v>
      </c>
      <c r="AX15">
        <f>IF(Z15&gt;0, (R15*SUMPRODUCT(K15:$K$98, X15:$X$98)-K15*$AZ$3)/Z15, 0)</f>
        <v>5587.6877094528454</v>
      </c>
    </row>
    <row r="16" spans="1:52" x14ac:dyDescent="0.25">
      <c r="E16">
        <v>2016</v>
      </c>
      <c r="F16" s="13">
        <v>4.7000000000000002E-3</v>
      </c>
      <c r="G16" s="13">
        <v>7.1000000000000004E-3</v>
      </c>
      <c r="H16" s="5">
        <f t="shared" si="10"/>
        <v>5.7100000000000005E-2</v>
      </c>
      <c r="I16" s="5">
        <f t="shared" si="11"/>
        <v>1.0570999999999999</v>
      </c>
      <c r="J16">
        <f t="shared" si="12"/>
        <v>0.94598429666067552</v>
      </c>
      <c r="K16">
        <f t="shared" si="20"/>
        <v>0.43108723471074206</v>
      </c>
      <c r="L16" s="2">
        <v>13</v>
      </c>
      <c r="M16" s="6">
        <v>2.807183E-3</v>
      </c>
      <c r="Q16" s="4">
        <f t="shared" si="21"/>
        <v>25</v>
      </c>
      <c r="R16">
        <f t="shared" si="0"/>
        <v>250000</v>
      </c>
      <c r="S16">
        <f t="shared" si="1"/>
        <v>5799.3394721456252</v>
      </c>
      <c r="U16">
        <f t="shared" si="13"/>
        <v>2.807183E-3</v>
      </c>
      <c r="V16">
        <f t="shared" si="14"/>
        <v>0.01</v>
      </c>
      <c r="W16">
        <f t="shared" si="15"/>
        <v>0.86233164311838073</v>
      </c>
      <c r="X16">
        <f t="shared" si="16"/>
        <v>2.4207227289239856E-3</v>
      </c>
      <c r="Y16">
        <f t="shared" si="17"/>
        <v>8.6233164311838081E-3</v>
      </c>
      <c r="Z16">
        <f t="shared" si="18"/>
        <v>0.85128760395827285</v>
      </c>
      <c r="AB16">
        <f t="shared" si="19"/>
        <v>4818.4399237248535</v>
      </c>
      <c r="AC16">
        <f t="shared" si="2"/>
        <v>4936.9058037834839</v>
      </c>
      <c r="AE16">
        <f t="shared" si="3"/>
        <v>0</v>
      </c>
      <c r="AF16">
        <f t="shared" si="4"/>
        <v>0</v>
      </c>
      <c r="AG16">
        <f t="shared" si="4"/>
        <v>-21.282190098956821</v>
      </c>
      <c r="AH16">
        <f t="shared" si="5"/>
        <v>-605.18068223099635</v>
      </c>
      <c r="AI16">
        <f t="shared" si="6"/>
        <v>-626.46287232995314</v>
      </c>
      <c r="AJ16">
        <f t="shared" si="7"/>
        <v>-118.46588005863032</v>
      </c>
      <c r="AK16">
        <f t="shared" si="22"/>
        <v>34.210923458446459</v>
      </c>
      <c r="AL16">
        <f t="shared" si="8"/>
        <v>-710.71782893013699</v>
      </c>
      <c r="AN16">
        <f t="shared" si="9"/>
        <v>0</v>
      </c>
      <c r="AO16">
        <f t="shared" si="9"/>
        <v>0</v>
      </c>
      <c r="AP16">
        <f t="shared" si="9"/>
        <v>-9.1744804783476308</v>
      </c>
      <c r="AQ16">
        <f t="shared" si="9"/>
        <v>-260.88566680332053</v>
      </c>
      <c r="AR16">
        <f t="shared" si="9"/>
        <v>-270.06014728166815</v>
      </c>
      <c r="AS16">
        <f t="shared" si="9"/>
        <v>-51.069128642049385</v>
      </c>
      <c r="AT16">
        <f t="shared" si="9"/>
        <v>14.747892390602541</v>
      </c>
      <c r="AU16">
        <f t="shared" si="9"/>
        <v>-306.38138353311501</v>
      </c>
      <c r="AW16">
        <v>13</v>
      </c>
      <c r="AX16">
        <f>IF(Z16&gt;0, (R16*SUMPRODUCT(K16:$K$98, X16:$X$98)-K16*$AZ$3)/Z16, 0)</f>
        <v>5799.3394721456252</v>
      </c>
    </row>
    <row r="17" spans="5:50" x14ac:dyDescent="0.25">
      <c r="E17">
        <v>2017</v>
      </c>
      <c r="F17" s="13">
        <v>1.17E-2</v>
      </c>
      <c r="G17" s="13">
        <v>1.38E-2</v>
      </c>
      <c r="H17" s="5">
        <f t="shared" si="10"/>
        <v>6.3799999999999996E-2</v>
      </c>
      <c r="I17" s="5">
        <f t="shared" si="11"/>
        <v>1.0638000000000001</v>
      </c>
      <c r="J17">
        <f t="shared" si="12"/>
        <v>0.94002632073698056</v>
      </c>
      <c r="K17">
        <f t="shared" si="20"/>
        <v>0.40523334716181802</v>
      </c>
      <c r="L17" s="2">
        <v>14</v>
      </c>
      <c r="M17" s="6">
        <v>2.939255E-3</v>
      </c>
      <c r="Q17" s="4">
        <f t="shared" si="21"/>
        <v>25</v>
      </c>
      <c r="R17">
        <f t="shared" si="0"/>
        <v>250000</v>
      </c>
      <c r="S17">
        <f t="shared" si="1"/>
        <v>6047.8203128081805</v>
      </c>
      <c r="U17">
        <f t="shared" si="13"/>
        <v>2.939255E-3</v>
      </c>
      <c r="V17">
        <f t="shared" si="14"/>
        <v>0.01</v>
      </c>
      <c r="W17">
        <f t="shared" si="15"/>
        <v>0.85128760395827285</v>
      </c>
      <c r="X17">
        <f t="shared" si="16"/>
        <v>2.5021513463723733E-3</v>
      </c>
      <c r="Y17">
        <f t="shared" si="17"/>
        <v>8.5128760395827285E-3</v>
      </c>
      <c r="Z17">
        <f t="shared" si="18"/>
        <v>0.8402725765723178</v>
      </c>
      <c r="AB17">
        <f t="shared" si="19"/>
        <v>4936.9058037834839</v>
      </c>
      <c r="AC17">
        <f t="shared" si="2"/>
        <v>5081.8175568897304</v>
      </c>
      <c r="AE17">
        <f t="shared" si="3"/>
        <v>0</v>
      </c>
      <c r="AF17">
        <f t="shared" si="4"/>
        <v>0</v>
      </c>
      <c r="AG17">
        <f t="shared" si="4"/>
        <v>-21.006814414307946</v>
      </c>
      <c r="AH17">
        <f t="shared" si="5"/>
        <v>-625.53783659309329</v>
      </c>
      <c r="AI17">
        <f t="shared" si="6"/>
        <v>-646.54465100740128</v>
      </c>
      <c r="AJ17">
        <f t="shared" si="7"/>
        <v>-144.91175310624658</v>
      </c>
      <c r="AK17">
        <f t="shared" si="22"/>
        <v>68.129300092212077</v>
      </c>
      <c r="AL17">
        <f t="shared" si="8"/>
        <v>-723.32710402143584</v>
      </c>
      <c r="AN17">
        <f t="shared" si="9"/>
        <v>0</v>
      </c>
      <c r="AO17">
        <f t="shared" si="9"/>
        <v>0</v>
      </c>
      <c r="AP17">
        <f t="shared" si="9"/>
        <v>-8.5126617183171351</v>
      </c>
      <c r="AQ17">
        <f t="shared" si="9"/>
        <v>-253.48879129898157</v>
      </c>
      <c r="AR17">
        <f t="shared" si="9"/>
        <v>-262.00145301729873</v>
      </c>
      <c r="AS17">
        <f t="shared" si="9"/>
        <v>-58.723074754331279</v>
      </c>
      <c r="AT17">
        <f t="shared" si="9"/>
        <v>27.608264316159058</v>
      </c>
      <c r="AU17">
        <f t="shared" si="9"/>
        <v>-293.11626345547097</v>
      </c>
      <c r="AW17">
        <v>14</v>
      </c>
      <c r="AX17">
        <f>IF(Z17&gt;0, (R17*SUMPRODUCT(K17:$K$98, X17:$X$98)-K17*$AZ$3)/Z17, 0)</f>
        <v>6047.8203128081805</v>
      </c>
    </row>
    <row r="18" spans="5:50" x14ac:dyDescent="0.25">
      <c r="E18">
        <v>2018</v>
      </c>
      <c r="F18" s="13">
        <v>2.01E-2</v>
      </c>
      <c r="G18" s="13">
        <v>2.1600000000000001E-2</v>
      </c>
      <c r="H18" s="5">
        <f t="shared" si="10"/>
        <v>7.1599999999999997E-2</v>
      </c>
      <c r="I18" s="5">
        <f t="shared" si="11"/>
        <v>1.0716000000000001</v>
      </c>
      <c r="J18">
        <f t="shared" si="12"/>
        <v>0.93318402388951094</v>
      </c>
      <c r="K18">
        <f t="shared" si="20"/>
        <v>0.3781572855186805</v>
      </c>
      <c r="L18" s="2">
        <v>15</v>
      </c>
      <c r="M18" s="6">
        <v>3.7729310000000002E-3</v>
      </c>
      <c r="Q18" s="4">
        <f t="shared" si="21"/>
        <v>25</v>
      </c>
      <c r="R18">
        <f t="shared" si="0"/>
        <v>250000</v>
      </c>
      <c r="S18">
        <f t="shared" si="1"/>
        <v>6339.2204311865626</v>
      </c>
      <c r="U18">
        <f t="shared" si="13"/>
        <v>3.7729310000000002E-3</v>
      </c>
      <c r="V18">
        <f t="shared" si="14"/>
        <v>0.01</v>
      </c>
      <c r="W18">
        <f t="shared" si="15"/>
        <v>0.8402725765723178</v>
      </c>
      <c r="X18">
        <f t="shared" si="16"/>
        <v>3.1702904525995716E-3</v>
      </c>
      <c r="Y18">
        <f t="shared" si="17"/>
        <v>8.4027257657231774E-3</v>
      </c>
      <c r="Z18">
        <f t="shared" si="18"/>
        <v>0.82869956035399506</v>
      </c>
      <c r="AB18">
        <f t="shared" si="19"/>
        <v>5081.8175568897304</v>
      </c>
      <c r="AC18">
        <f t="shared" si="2"/>
        <v>5253.3091843113671</v>
      </c>
      <c r="AE18">
        <f t="shared" si="3"/>
        <v>0</v>
      </c>
      <c r="AF18">
        <f t="shared" si="4"/>
        <v>0</v>
      </c>
      <c r="AG18">
        <f t="shared" si="4"/>
        <v>-20.717489008849878</v>
      </c>
      <c r="AH18">
        <f t="shared" si="5"/>
        <v>-792.57261314989296</v>
      </c>
      <c r="AI18">
        <f t="shared" si="6"/>
        <v>-813.2901021587428</v>
      </c>
      <c r="AJ18">
        <f t="shared" si="7"/>
        <v>-171.49162742163662</v>
      </c>
      <c r="AK18">
        <f t="shared" si="22"/>
        <v>109.76725922881819</v>
      </c>
      <c r="AL18">
        <f t="shared" si="8"/>
        <v>-875.01447035156127</v>
      </c>
      <c r="AN18">
        <f t="shared" si="9"/>
        <v>0</v>
      </c>
      <c r="AO18">
        <f t="shared" si="9"/>
        <v>0</v>
      </c>
      <c r="AP18">
        <f t="shared" si="9"/>
        <v>-7.8344694063497684</v>
      </c>
      <c r="AQ18">
        <f t="shared" si="9"/>
        <v>-299.7171079652108</v>
      </c>
      <c r="AR18">
        <f t="shared" si="9"/>
        <v>-307.55157737156054</v>
      </c>
      <c r="AS18">
        <f t="shared" si="9"/>
        <v>-64.850808314947017</v>
      </c>
      <c r="AT18">
        <f t="shared" si="9"/>
        <v>41.509288788795217</v>
      </c>
      <c r="AU18">
        <f t="shared" si="9"/>
        <v>-330.89309689771233</v>
      </c>
      <c r="AW18">
        <v>15</v>
      </c>
      <c r="AX18">
        <f>IF(Z18&gt;0, (R18*SUMPRODUCT(K18:$K$98, X18:$X$98)-K18*$AZ$3)/Z18, 0)</f>
        <v>6339.2204311865626</v>
      </c>
    </row>
    <row r="19" spans="5:50" x14ac:dyDescent="0.25">
      <c r="E19">
        <v>2019</v>
      </c>
      <c r="F19" s="13">
        <v>2.3400000000000001E-2</v>
      </c>
      <c r="G19" s="13">
        <v>2.23E-2</v>
      </c>
      <c r="H19" s="5">
        <f t="shared" si="10"/>
        <v>7.2300000000000003E-2</v>
      </c>
      <c r="I19" s="5">
        <f t="shared" si="11"/>
        <v>1.0723</v>
      </c>
      <c r="J19">
        <f t="shared" si="12"/>
        <v>0.93257483913084027</v>
      </c>
      <c r="K19">
        <f t="shared" si="20"/>
        <v>0.3526599697087387</v>
      </c>
      <c r="L19" s="2">
        <v>16</v>
      </c>
      <c r="M19" s="6">
        <v>4.6883589999999996E-3</v>
      </c>
      <c r="Q19" s="4">
        <f t="shared" si="21"/>
        <v>25</v>
      </c>
      <c r="R19">
        <f t="shared" si="0"/>
        <v>250000</v>
      </c>
      <c r="S19">
        <f t="shared" si="1"/>
        <v>6556.7834198493756</v>
      </c>
      <c r="U19">
        <f t="shared" si="13"/>
        <v>4.6883589999999996E-3</v>
      </c>
      <c r="V19">
        <f t="shared" si="14"/>
        <v>0.01</v>
      </c>
      <c r="W19">
        <f t="shared" si="15"/>
        <v>0.82869956035399506</v>
      </c>
      <c r="X19">
        <f t="shared" si="16"/>
        <v>3.8852410420816955E-3</v>
      </c>
      <c r="Y19">
        <f t="shared" si="17"/>
        <v>8.2869956035399508E-3</v>
      </c>
      <c r="Z19">
        <f t="shared" si="18"/>
        <v>0.81652732370837344</v>
      </c>
      <c r="AB19">
        <f t="shared" si="19"/>
        <v>5253.3091843113671</v>
      </c>
      <c r="AC19">
        <f t="shared" si="2"/>
        <v>5353.7928179450473</v>
      </c>
      <c r="AE19">
        <f t="shared" si="3"/>
        <v>0</v>
      </c>
      <c r="AF19">
        <f t="shared" si="4"/>
        <v>0</v>
      </c>
      <c r="AG19">
        <f t="shared" si="4"/>
        <v>-20.413183092709335</v>
      </c>
      <c r="AH19">
        <f t="shared" si="5"/>
        <v>-971.31026052042387</v>
      </c>
      <c r="AI19">
        <f t="shared" si="6"/>
        <v>-991.72344361313321</v>
      </c>
      <c r="AJ19">
        <f t="shared" si="7"/>
        <v>-100.48363363368026</v>
      </c>
      <c r="AK19">
        <f t="shared" si="22"/>
        <v>117.14879481014349</v>
      </c>
      <c r="AL19">
        <f t="shared" si="8"/>
        <v>-975.05828243666997</v>
      </c>
      <c r="AN19">
        <f t="shared" si="9"/>
        <v>0</v>
      </c>
      <c r="AO19">
        <f t="shared" si="9"/>
        <v>0</v>
      </c>
      <c r="AP19">
        <f t="shared" si="9"/>
        <v>-7.1989125311338107</v>
      </c>
      <c r="AQ19">
        <f t="shared" si="9"/>
        <v>-342.54224705291978</v>
      </c>
      <c r="AR19">
        <f t="shared" si="9"/>
        <v>-349.74115958405361</v>
      </c>
      <c r="AS19">
        <f t="shared" si="9"/>
        <v>-35.436555193477673</v>
      </c>
      <c r="AT19">
        <f t="shared" si="9"/>
        <v>41.313690429160445</v>
      </c>
      <c r="AU19">
        <f t="shared" si="9"/>
        <v>-343.86402434837083</v>
      </c>
      <c r="AW19">
        <v>16</v>
      </c>
      <c r="AX19">
        <f>IF(Z19&gt;0, (R19*SUMPRODUCT(K19:$K$98, X19:$X$98)-K19*$AZ$3)/Z19, 0)</f>
        <v>6556.7834198493756</v>
      </c>
    </row>
    <row r="20" spans="5:50" x14ac:dyDescent="0.25">
      <c r="E20">
        <v>2020</v>
      </c>
      <c r="F20" s="14">
        <v>4.3E-3</v>
      </c>
      <c r="G20" s="14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0.33449679380512065</v>
      </c>
      <c r="L20" s="2">
        <v>17</v>
      </c>
      <c r="M20" s="6">
        <v>5.6712799999999999E-3</v>
      </c>
      <c r="Q20" s="4">
        <f t="shared" si="21"/>
        <v>25</v>
      </c>
      <c r="R20">
        <f t="shared" si="0"/>
        <v>250000</v>
      </c>
      <c r="S20">
        <f t="shared" si="1"/>
        <v>6589.685082246443</v>
      </c>
      <c r="U20">
        <f t="shared" si="13"/>
        <v>5.6712799999999999E-3</v>
      </c>
      <c r="V20">
        <f t="shared" si="14"/>
        <v>0.01</v>
      </c>
      <c r="W20">
        <f t="shared" si="15"/>
        <v>0.81652732370837344</v>
      </c>
      <c r="X20">
        <f t="shared" si="16"/>
        <v>4.6307550804008243E-3</v>
      </c>
      <c r="Y20">
        <f t="shared" si="17"/>
        <v>8.1652732370837353E-3</v>
      </c>
      <c r="Z20">
        <f t="shared" si="18"/>
        <v>0.80373129539088894</v>
      </c>
      <c r="AB20">
        <f t="shared" si="19"/>
        <v>5353.7928179450473</v>
      </c>
      <c r="AC20">
        <f t="shared" si="2"/>
        <v>5296.3361273719502</v>
      </c>
      <c r="AE20">
        <f t="shared" si="3"/>
        <v>0</v>
      </c>
      <c r="AF20">
        <f t="shared" si="4"/>
        <v>0</v>
      </c>
      <c r="AG20">
        <f t="shared" si="4"/>
        <v>-20.093282384772223</v>
      </c>
      <c r="AH20">
        <f t="shared" si="5"/>
        <v>-1157.6887701002061</v>
      </c>
      <c r="AI20">
        <f t="shared" si="6"/>
        <v>-1177.7820524849783</v>
      </c>
      <c r="AJ20">
        <f t="shared" si="7"/>
        <v>57.456690573097148</v>
      </c>
      <c r="AK20">
        <f t="shared" si="22"/>
        <v>23.021309117163703</v>
      </c>
      <c r="AL20">
        <f t="shared" si="8"/>
        <v>-1097.3040527947173</v>
      </c>
      <c r="AN20">
        <f t="shared" si="9"/>
        <v>0</v>
      </c>
      <c r="AO20">
        <f t="shared" si="9"/>
        <v>0</v>
      </c>
      <c r="AP20">
        <f t="shared" si="9"/>
        <v>-6.721138534727217</v>
      </c>
      <c r="AQ20">
        <f t="shared" si="9"/>
        <v>-387.24318182271236</v>
      </c>
      <c r="AR20">
        <f t="shared" si="9"/>
        <v>-393.96432035743959</v>
      </c>
      <c r="AS20">
        <f t="shared" si="9"/>
        <v>19.219078779353897</v>
      </c>
      <c r="AT20">
        <f t="shared" si="9"/>
        <v>7.7005540888878512</v>
      </c>
      <c r="AU20">
        <f t="shared" si="9"/>
        <v>-367.04468748919777</v>
      </c>
      <c r="AW20">
        <v>17</v>
      </c>
      <c r="AX20">
        <f>IF(Z20&gt;0, (R20*SUMPRODUCT(K20:$K$98, X20:$X$98)-K20*$AZ$3)/Z20, 0)</f>
        <v>6589.685082246443</v>
      </c>
    </row>
    <row r="21" spans="5:50" x14ac:dyDescent="0.25">
      <c r="E21">
        <v>2021</v>
      </c>
      <c r="F21" s="15">
        <v>1.2999999999999999E-3</v>
      </c>
      <c r="G21" s="15">
        <v>1.6000000000000001E-3</v>
      </c>
      <c r="H21" s="5">
        <f t="shared" si="10"/>
        <v>5.16E-2</v>
      </c>
      <c r="I21" s="5">
        <f t="shared" si="11"/>
        <v>1.0516000000000001</v>
      </c>
      <c r="J21">
        <f t="shared" si="12"/>
        <v>0.95093191327500948</v>
      </c>
      <c r="K21">
        <f t="shared" si="20"/>
        <v>0.31808367611745975</v>
      </c>
      <c r="L21" s="2">
        <v>18</v>
      </c>
      <c r="M21" s="6">
        <v>6.8024940000000001E-3</v>
      </c>
      <c r="Q21" s="4">
        <f t="shared" si="21"/>
        <v>25</v>
      </c>
      <c r="R21">
        <f t="shared" si="0"/>
        <v>250000</v>
      </c>
      <c r="S21">
        <f t="shared" si="1"/>
        <v>6538.2637166419245</v>
      </c>
      <c r="U21">
        <f t="shared" si="13"/>
        <v>6.8024940000000001E-3</v>
      </c>
      <c r="V21">
        <f t="shared" si="14"/>
        <v>0.01</v>
      </c>
      <c r="W21">
        <f t="shared" si="15"/>
        <v>0.80373129539088894</v>
      </c>
      <c r="X21">
        <f t="shared" si="16"/>
        <v>5.4673773145087496E-3</v>
      </c>
      <c r="Y21">
        <f t="shared" si="17"/>
        <v>8.037312953908889E-3</v>
      </c>
      <c r="Z21">
        <f t="shared" si="18"/>
        <v>0.79022660512247134</v>
      </c>
      <c r="AB21">
        <f t="shared" si="19"/>
        <v>5296.3361273719502</v>
      </c>
      <c r="AC21">
        <f t="shared" si="2"/>
        <v>5166.7099401973801</v>
      </c>
      <c r="AE21">
        <f t="shared" si="3"/>
        <v>0</v>
      </c>
      <c r="AF21">
        <f t="shared" si="4"/>
        <v>0</v>
      </c>
      <c r="AG21">
        <f t="shared" si="4"/>
        <v>-19.755665128061782</v>
      </c>
      <c r="AH21">
        <f t="shared" si="5"/>
        <v>-1366.8443286271875</v>
      </c>
      <c r="AI21">
        <f t="shared" si="6"/>
        <v>-1386.5999937552492</v>
      </c>
      <c r="AJ21">
        <f t="shared" si="7"/>
        <v>129.62618717457008</v>
      </c>
      <c r="AK21">
        <f t="shared" si="22"/>
        <v>8.47413780379512</v>
      </c>
      <c r="AL21">
        <f t="shared" si="8"/>
        <v>-1248.4996687768839</v>
      </c>
      <c r="AN21">
        <f t="shared" si="9"/>
        <v>0</v>
      </c>
      <c r="AO21">
        <f t="shared" si="9"/>
        <v>0</v>
      </c>
      <c r="AP21">
        <f t="shared" si="9"/>
        <v>-6.2839545880793981</v>
      </c>
      <c r="AQ21">
        <f t="shared" si="9"/>
        <v>-434.77086873003702</v>
      </c>
      <c r="AR21">
        <f t="shared" si="9"/>
        <v>-441.05482331811641</v>
      </c>
      <c r="AS21">
        <f t="shared" si="9"/>
        <v>41.231974137577161</v>
      </c>
      <c r="AT21">
        <f t="shared" si="9"/>
        <v>2.6954849045570888</v>
      </c>
      <c r="AU21">
        <f t="shared" si="9"/>
        <v>-397.12736427598213</v>
      </c>
      <c r="AW21">
        <v>18</v>
      </c>
      <c r="AX21">
        <f>IF(Z21&gt;0, (R21*SUMPRODUCT(K21:$K$98, X21:$X$98)-K21*$AZ$3)/Z21, 0)</f>
        <v>6538.2637166419245</v>
      </c>
    </row>
    <row r="22" spans="5:50" x14ac:dyDescent="0.25">
      <c r="E22">
        <v>2022</v>
      </c>
      <c r="F22" s="15">
        <v>0.02</v>
      </c>
      <c r="G22" s="15">
        <v>2.1000000000000001E-2</v>
      </c>
      <c r="H22" s="5">
        <f t="shared" si="10"/>
        <v>7.1000000000000008E-2</v>
      </c>
      <c r="I22" s="5">
        <f t="shared" si="11"/>
        <v>1.071</v>
      </c>
      <c r="J22">
        <f t="shared" si="12"/>
        <v>0.93370681605975725</v>
      </c>
      <c r="K22">
        <f t="shared" si="20"/>
        <v>0.29699689646821636</v>
      </c>
      <c r="L22" s="2">
        <v>19</v>
      </c>
      <c r="M22" s="6">
        <v>8.090557E-3</v>
      </c>
      <c r="Q22" s="4">
        <f t="shared" si="21"/>
        <v>25</v>
      </c>
      <c r="R22">
        <f t="shared" si="0"/>
        <v>250000</v>
      </c>
      <c r="S22">
        <f t="shared" si="1"/>
        <v>6524.9527965228626</v>
      </c>
      <c r="U22">
        <f t="shared" si="13"/>
        <v>8.090557E-3</v>
      </c>
      <c r="V22">
        <f t="shared" si="14"/>
        <v>0.01</v>
      </c>
      <c r="W22">
        <f t="shared" si="15"/>
        <v>0.79022660512247134</v>
      </c>
      <c r="X22">
        <f t="shared" si="16"/>
        <v>6.393373391659846E-3</v>
      </c>
      <c r="Y22">
        <f t="shared" si="17"/>
        <v>7.9022660512247135E-3</v>
      </c>
      <c r="Z22">
        <f t="shared" si="18"/>
        <v>0.77593096567958686</v>
      </c>
      <c r="AB22">
        <f t="shared" si="19"/>
        <v>5166.7099401973801</v>
      </c>
      <c r="AC22">
        <f t="shared" si="2"/>
        <v>5062.9129244197056</v>
      </c>
      <c r="AE22">
        <f t="shared" si="3"/>
        <v>0</v>
      </c>
      <c r="AF22">
        <f t="shared" si="4"/>
        <v>0</v>
      </c>
      <c r="AG22">
        <f t="shared" si="4"/>
        <v>-19.39827414198967</v>
      </c>
      <c r="AH22">
        <f t="shared" si="5"/>
        <v>-1598.3433479149614</v>
      </c>
      <c r="AI22">
        <f t="shared" si="6"/>
        <v>-1617.7416220569512</v>
      </c>
      <c r="AJ22">
        <f t="shared" si="7"/>
        <v>103.79701577767446</v>
      </c>
      <c r="AK22">
        <f t="shared" si="22"/>
        <v>108.50090874414499</v>
      </c>
      <c r="AL22">
        <f t="shared" si="8"/>
        <v>-1405.4436975351318</v>
      </c>
      <c r="AN22">
        <f t="shared" si="9"/>
        <v>0</v>
      </c>
      <c r="AO22">
        <f t="shared" si="9"/>
        <v>0</v>
      </c>
      <c r="AP22">
        <f t="shared" si="9"/>
        <v>-5.7612272170105845</v>
      </c>
      <c r="AQ22">
        <f t="shared" si="9"/>
        <v>-474.70301382136211</v>
      </c>
      <c r="AR22">
        <f t="shared" si="9"/>
        <v>-480.46424103837273</v>
      </c>
      <c r="AS22">
        <f t="shared" si="9"/>
        <v>30.827391548631802</v>
      </c>
      <c r="AT22">
        <f t="shared" si="9"/>
        <v>32.22443316099222</v>
      </c>
      <c r="AU22">
        <f t="shared" si="9"/>
        <v>-417.41241632874875</v>
      </c>
      <c r="AW22">
        <v>19</v>
      </c>
      <c r="AX22">
        <f>IF(Z22&gt;0, (R22*SUMPRODUCT(K22:$K$98, X22:$X$98)-K22*$AZ$3)/Z22, 0)</f>
        <v>6524.9527965228626</v>
      </c>
    </row>
    <row r="23" spans="5:50" x14ac:dyDescent="0.25">
      <c r="E23">
        <v>2023</v>
      </c>
      <c r="F23" s="15">
        <v>5.3900000000000003E-2</v>
      </c>
      <c r="G23" s="15"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0.26517580041805033</v>
      </c>
      <c r="L23" s="2">
        <v>20</v>
      </c>
      <c r="M23" s="6">
        <v>9.5159809999999997E-3</v>
      </c>
      <c r="Q23" s="4">
        <f t="shared" si="21"/>
        <v>25</v>
      </c>
      <c r="R23">
        <f t="shared" si="0"/>
        <v>250000</v>
      </c>
      <c r="S23">
        <f t="shared" si="1"/>
        <v>6687.366290865587</v>
      </c>
      <c r="U23">
        <f t="shared" si="13"/>
        <v>9.5159809999999997E-3</v>
      </c>
      <c r="V23">
        <f t="shared" si="14"/>
        <v>0.01</v>
      </c>
      <c r="W23">
        <f t="shared" si="15"/>
        <v>0.77593096567958686</v>
      </c>
      <c r="X23">
        <f t="shared" si="16"/>
        <v>7.3837443267186003E-3</v>
      </c>
      <c r="Y23">
        <f t="shared" si="17"/>
        <v>7.7593096567958684E-3</v>
      </c>
      <c r="Z23">
        <f t="shared" si="18"/>
        <v>0.76078791169607241</v>
      </c>
      <c r="AB23">
        <f t="shared" si="19"/>
        <v>5062.9129244197056</v>
      </c>
      <c r="AC23">
        <f t="shared" si="2"/>
        <v>5087.6674351743395</v>
      </c>
      <c r="AE23">
        <f t="shared" si="3"/>
        <v>0</v>
      </c>
      <c r="AF23">
        <f t="shared" si="4"/>
        <v>0</v>
      </c>
      <c r="AG23">
        <f t="shared" si="4"/>
        <v>-19.019697792401811</v>
      </c>
      <c r="AH23">
        <f t="shared" si="5"/>
        <v>-1845.93608167965</v>
      </c>
      <c r="AI23">
        <f t="shared" si="6"/>
        <v>-1864.9557794720517</v>
      </c>
      <c r="AJ23">
        <f t="shared" si="7"/>
        <v>-24.754510754633884</v>
      </c>
      <c r="AK23">
        <f t="shared" si="22"/>
        <v>354.40390470937945</v>
      </c>
      <c r="AL23">
        <f t="shared" si="8"/>
        <v>-1535.3063855173061</v>
      </c>
      <c r="AN23">
        <f t="shared" si="9"/>
        <v>0</v>
      </c>
      <c r="AO23">
        <f t="shared" si="9"/>
        <v>0</v>
      </c>
      <c r="AP23">
        <f t="shared" si="9"/>
        <v>-5.0435635858095749</v>
      </c>
      <c r="AQ23">
        <f t="shared" si="9"/>
        <v>-489.49757797996074</v>
      </c>
      <c r="AR23">
        <f t="shared" si="9"/>
        <v>-494.54114156577026</v>
      </c>
      <c r="AS23">
        <f t="shared" si="9"/>
        <v>-6.5642972033172757</v>
      </c>
      <c r="AT23">
        <f t="shared" si="9"/>
        <v>93.979339102592135</v>
      </c>
      <c r="AU23">
        <f t="shared" si="9"/>
        <v>-407.12609966649541</v>
      </c>
      <c r="AW23">
        <v>20</v>
      </c>
      <c r="AX23">
        <f>IF(Z23&gt;0, (R23*SUMPRODUCT(K23:$K$98, X23:$X$98)-K23*$AZ$3)/Z23, 0)</f>
        <v>6687.366290865587</v>
      </c>
    </row>
    <row r="24" spans="5:50" x14ac:dyDescent="0.25">
      <c r="E24">
        <v>2024</v>
      </c>
      <c r="F24" s="5">
        <v>3.5571999999999999E-2</v>
      </c>
      <c r="G24" s="5"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0.23676410751611635</v>
      </c>
      <c r="L24" s="2">
        <v>21</v>
      </c>
      <c r="M24" s="6">
        <v>1.1135328E-2</v>
      </c>
      <c r="Q24" s="4">
        <f t="shared" si="21"/>
        <v>25</v>
      </c>
      <c r="R24">
        <f t="shared" si="0"/>
        <v>250000</v>
      </c>
      <c r="S24">
        <f t="shared" si="1"/>
        <v>6773.2739556110191</v>
      </c>
      <c r="U24">
        <f t="shared" si="13"/>
        <v>1.1135328E-2</v>
      </c>
      <c r="V24">
        <f t="shared" si="14"/>
        <v>0.01</v>
      </c>
      <c r="W24">
        <f t="shared" si="15"/>
        <v>0.76078791169607241</v>
      </c>
      <c r="X24">
        <f t="shared" si="16"/>
        <v>8.4716229351708017E-3</v>
      </c>
      <c r="Y24">
        <f t="shared" si="17"/>
        <v>7.6078791169607246E-3</v>
      </c>
      <c r="Z24">
        <f t="shared" si="18"/>
        <v>0.74470840964394092</v>
      </c>
      <c r="AB24">
        <f t="shared" si="19"/>
        <v>5087.6674351743395</v>
      </c>
      <c r="AC24">
        <f t="shared" si="2"/>
        <v>5044.1140755658071</v>
      </c>
      <c r="AE24">
        <f t="shared" si="3"/>
        <v>0</v>
      </c>
      <c r="AF24">
        <f t="shared" si="4"/>
        <v>0</v>
      </c>
      <c r="AG24">
        <f t="shared" si="4"/>
        <v>-18.617710241098521</v>
      </c>
      <c r="AH24">
        <f t="shared" si="5"/>
        <v>-2117.9057337927006</v>
      </c>
      <c r="AI24">
        <f t="shared" si="6"/>
        <v>-2136.523444033799</v>
      </c>
      <c r="AJ24">
        <f t="shared" si="7"/>
        <v>43.553359608532446</v>
      </c>
      <c r="AK24">
        <f t="shared" si="22"/>
        <v>356.13672046220381</v>
      </c>
      <c r="AL24">
        <f t="shared" si="8"/>
        <v>-1736.8333639630628</v>
      </c>
      <c r="AN24">
        <f t="shared" si="9"/>
        <v>0</v>
      </c>
      <c r="AO24">
        <f t="shared" si="9"/>
        <v>0</v>
      </c>
      <c r="AP24">
        <f t="shared" si="9"/>
        <v>-4.4080055492273509</v>
      </c>
      <c r="AQ24">
        <f t="shared" si="9"/>
        <v>-501.44406086469428</v>
      </c>
      <c r="AR24">
        <f t="shared" si="9"/>
        <v>-505.85206641392159</v>
      </c>
      <c r="AS24">
        <f t="shared" si="9"/>
        <v>10.311872317042655</v>
      </c>
      <c r="AT24">
        <f t="shared" si="9"/>
        <v>84.320392773950289</v>
      </c>
      <c r="AU24">
        <f t="shared" si="9"/>
        <v>-411.21980132292862</v>
      </c>
      <c r="AW24">
        <v>21</v>
      </c>
      <c r="AX24">
        <f>IF(Z24&gt;0, (R24*SUMPRODUCT(K24:$K$98, X24:$X$98)-K24*$AZ$3)/Z24, 0)</f>
        <v>6773.2739556110191</v>
      </c>
    </row>
    <row r="25" spans="5:50" x14ac:dyDescent="0.25">
      <c r="E25">
        <v>2025</v>
      </c>
      <c r="F25" s="5">
        <v>3.5571999999999999E-2</v>
      </c>
      <c r="G25" s="5"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0.21139652456796101</v>
      </c>
      <c r="L25" s="2">
        <v>22</v>
      </c>
      <c r="M25" s="6">
        <v>1.2969985999999999E-2</v>
      </c>
      <c r="Q25" s="4">
        <f t="shared" si="21"/>
        <v>25</v>
      </c>
      <c r="R25">
        <f t="shared" si="0"/>
        <v>250000</v>
      </c>
      <c r="S25">
        <f t="shared" si="1"/>
        <v>6790.5686324124117</v>
      </c>
      <c r="U25">
        <f t="shared" si="13"/>
        <v>1.2969985999999999E-2</v>
      </c>
      <c r="V25">
        <f t="shared" si="14"/>
        <v>0.01</v>
      </c>
      <c r="W25">
        <f t="shared" si="15"/>
        <v>0.74470840964394092</v>
      </c>
      <c r="X25">
        <f t="shared" si="16"/>
        <v>9.658857647164178E-3</v>
      </c>
      <c r="Y25">
        <f t="shared" si="17"/>
        <v>7.4470840964394091E-3</v>
      </c>
      <c r="Z25">
        <f t="shared" si="18"/>
        <v>0.72760246790033722</v>
      </c>
      <c r="AB25">
        <f t="shared" si="19"/>
        <v>5044.1140755658071</v>
      </c>
      <c r="AC25">
        <f t="shared" si="2"/>
        <v>4940.8344953898886</v>
      </c>
      <c r="AE25">
        <f t="shared" si="3"/>
        <v>0</v>
      </c>
      <c r="AF25">
        <f t="shared" si="4"/>
        <v>0</v>
      </c>
      <c r="AG25">
        <f t="shared" si="4"/>
        <v>-18.19006169750843</v>
      </c>
      <c r="AH25">
        <f t="shared" si="5"/>
        <v>-2414.7144117910443</v>
      </c>
      <c r="AI25">
        <f t="shared" si="6"/>
        <v>-2432.9044734885529</v>
      </c>
      <c r="AJ25">
        <f t="shared" si="7"/>
        <v>103.27958017591845</v>
      </c>
      <c r="AK25">
        <f t="shared" si="22"/>
        <v>353.08798528960654</v>
      </c>
      <c r="AL25">
        <f t="shared" si="8"/>
        <v>-1976.536908023028</v>
      </c>
      <c r="AN25">
        <f t="shared" si="9"/>
        <v>0</v>
      </c>
      <c r="AO25">
        <f t="shared" si="9"/>
        <v>0</v>
      </c>
      <c r="AP25">
        <f t="shared" si="9"/>
        <v>-3.8453158245300676</v>
      </c>
      <c r="AQ25">
        <f t="shared" si="9"/>
        <v>-510.462234476795</v>
      </c>
      <c r="AR25">
        <f t="shared" si="9"/>
        <v>-514.30755030132514</v>
      </c>
      <c r="AS25">
        <f t="shared" si="9"/>
        <v>21.832944308027244</v>
      </c>
      <c r="AT25">
        <f t="shared" si="9"/>
        <v>74.641572956926169</v>
      </c>
      <c r="AU25">
        <f t="shared" si="9"/>
        <v>-417.83303303637172</v>
      </c>
      <c r="AW25">
        <v>22</v>
      </c>
      <c r="AX25">
        <f>IF(Z25&gt;0, (R25*SUMPRODUCT(K25:$K$98, X25:$X$98)-K25*$AZ$3)/Z25, 0)</f>
        <v>6790.5686324124117</v>
      </c>
    </row>
    <row r="26" spans="5:50" x14ac:dyDescent="0.25">
      <c r="E26">
        <v>2026</v>
      </c>
      <c r="F26" s="5">
        <v>3.5571999999999999E-2</v>
      </c>
      <c r="G26" s="5"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0.18874689693567948</v>
      </c>
      <c r="L26" s="2">
        <v>23</v>
      </c>
      <c r="M26" s="6">
        <v>1.4883069000000001E-2</v>
      </c>
      <c r="Q26" s="4">
        <f t="shared" si="21"/>
        <v>25</v>
      </c>
      <c r="R26">
        <f t="shared" si="0"/>
        <v>250000</v>
      </c>
      <c r="S26">
        <f t="shared" si="1"/>
        <v>6745.4449937099007</v>
      </c>
      <c r="U26">
        <f t="shared" si="13"/>
        <v>1.4883069000000001E-2</v>
      </c>
      <c r="V26">
        <f t="shared" si="14"/>
        <v>0.01</v>
      </c>
      <c r="W26">
        <f t="shared" si="15"/>
        <v>0.72760246790033722</v>
      </c>
      <c r="X26">
        <f t="shared" si="16"/>
        <v>1.0828957734331004E-2</v>
      </c>
      <c r="Y26">
        <f t="shared" si="17"/>
        <v>7.2760246790033725E-3</v>
      </c>
      <c r="Z26">
        <f t="shared" si="18"/>
        <v>0.70949748548700287</v>
      </c>
      <c r="AB26">
        <f t="shared" si="19"/>
        <v>4940.8344953898886</v>
      </c>
      <c r="AC26">
        <f t="shared" si="2"/>
        <v>4785.8762615280666</v>
      </c>
      <c r="AE26">
        <f t="shared" si="3"/>
        <v>0</v>
      </c>
      <c r="AF26">
        <f t="shared" si="4"/>
        <v>0</v>
      </c>
      <c r="AG26">
        <f t="shared" si="4"/>
        <v>-17.737437137175071</v>
      </c>
      <c r="AH26">
        <f t="shared" si="5"/>
        <v>-2707.2394335827512</v>
      </c>
      <c r="AI26">
        <f t="shared" si="6"/>
        <v>-2724.9768707199264</v>
      </c>
      <c r="AJ26">
        <f t="shared" si="7"/>
        <v>154.95823386182201</v>
      </c>
      <c r="AK26">
        <f t="shared" si="22"/>
        <v>345.85841467729222</v>
      </c>
      <c r="AL26">
        <f t="shared" si="8"/>
        <v>-2224.1602221808121</v>
      </c>
      <c r="AN26">
        <f t="shared" si="9"/>
        <v>0</v>
      </c>
      <c r="AO26">
        <f t="shared" si="9"/>
        <v>0</v>
      </c>
      <c r="AP26">
        <f t="shared" si="9"/>
        <v>-3.3478862192334766</v>
      </c>
      <c r="AQ26">
        <f t="shared" si="9"/>
        <v>-510.98304235065081</v>
      </c>
      <c r="AR26">
        <f t="shared" si="9"/>
        <v>-514.33092856988435</v>
      </c>
      <c r="AS26">
        <f t="shared" si="9"/>
        <v>29.247885796052238</v>
      </c>
      <c r="AT26">
        <f t="shared" si="9"/>
        <v>65.279702549432372</v>
      </c>
      <c r="AU26">
        <f t="shared" si="9"/>
        <v>-419.80334022439968</v>
      </c>
      <c r="AW26">
        <v>23</v>
      </c>
      <c r="AX26">
        <f>IF(Z26&gt;0, (R26*SUMPRODUCT(K26:$K$98, X26:$X$98)-K26*$AZ$3)/Z26, 0)</f>
        <v>6745.4449937099007</v>
      </c>
    </row>
    <row r="27" spans="5:50" x14ac:dyDescent="0.25">
      <c r="E27">
        <v>2027</v>
      </c>
      <c r="F27" s="5">
        <v>3.5571999999999999E-2</v>
      </c>
      <c r="G27" s="5"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0.16852401512114237</v>
      </c>
      <c r="L27" s="2">
        <v>24</v>
      </c>
      <c r="M27" s="6">
        <v>1.6930661E-2</v>
      </c>
      <c r="Q27" s="4">
        <f t="shared" si="21"/>
        <v>25</v>
      </c>
      <c r="R27">
        <f t="shared" si="0"/>
        <v>250000</v>
      </c>
      <c r="S27">
        <f t="shared" si="1"/>
        <v>6651.7560330492788</v>
      </c>
      <c r="U27">
        <f t="shared" si="13"/>
        <v>1.6930661E-2</v>
      </c>
      <c r="V27">
        <f t="shared" si="14"/>
        <v>0.01</v>
      </c>
      <c r="W27">
        <f t="shared" si="15"/>
        <v>0.70949748548700287</v>
      </c>
      <c r="X27">
        <f t="shared" si="16"/>
        <v>1.2012261407132865E-2</v>
      </c>
      <c r="Y27">
        <f t="shared" si="17"/>
        <v>7.0949748548700285E-3</v>
      </c>
      <c r="Z27">
        <f t="shared" si="18"/>
        <v>0.69039024922500003</v>
      </c>
      <c r="AB27">
        <f t="shared" si="19"/>
        <v>4785.8762615280666</v>
      </c>
      <c r="AC27">
        <f t="shared" si="2"/>
        <v>4592.3075054407891</v>
      </c>
      <c r="AE27">
        <f t="shared" si="3"/>
        <v>0</v>
      </c>
      <c r="AF27">
        <f t="shared" si="4"/>
        <v>0</v>
      </c>
      <c r="AG27">
        <f t="shared" si="4"/>
        <v>-17.259756230625001</v>
      </c>
      <c r="AH27">
        <f t="shared" si="5"/>
        <v>-3003.0653517832166</v>
      </c>
      <c r="AI27">
        <f t="shared" si="6"/>
        <v>-3020.3251080138416</v>
      </c>
      <c r="AJ27">
        <f t="shared" si="7"/>
        <v>193.56875608727751</v>
      </c>
      <c r="AK27">
        <f t="shared" si="22"/>
        <v>335.01133830696472</v>
      </c>
      <c r="AL27">
        <f t="shared" si="8"/>
        <v>-2491.7450136195994</v>
      </c>
      <c r="AN27">
        <f t="shared" si="9"/>
        <v>0</v>
      </c>
      <c r="AO27">
        <f t="shared" si="9"/>
        <v>0</v>
      </c>
      <c r="AP27">
        <f t="shared" si="9"/>
        <v>-2.9086834199970788</v>
      </c>
      <c r="AQ27">
        <f t="shared" si="9"/>
        <v>-506.08863075369351</v>
      </c>
      <c r="AR27">
        <f t="shared" si="9"/>
        <v>-508.9973141736906</v>
      </c>
      <c r="AS27">
        <f t="shared" si="9"/>
        <v>32.620983977833077</v>
      </c>
      <c r="AT27">
        <f t="shared" si="9"/>
        <v>56.457455842597064</v>
      </c>
      <c r="AU27">
        <f t="shared" si="9"/>
        <v>-419.91887435326049</v>
      </c>
      <c r="AW27">
        <v>24</v>
      </c>
      <c r="AX27">
        <f>IF(Z27&gt;0, (R27*SUMPRODUCT(K27:$K$98, X27:$X$98)-K27*$AZ$3)/Z27, 0)</f>
        <v>6651.7560330492788</v>
      </c>
    </row>
    <row r="28" spans="5:50" x14ac:dyDescent="0.25">
      <c r="E28">
        <v>2028</v>
      </c>
      <c r="F28" s="5">
        <v>3.5571999999999999E-2</v>
      </c>
      <c r="G28" s="5"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0.15046787064387712</v>
      </c>
      <c r="L28" s="2">
        <v>25</v>
      </c>
      <c r="M28" s="6">
        <v>1.9185959999999998E-2</v>
      </c>
      <c r="Q28" s="4">
        <f t="shared" si="21"/>
        <v>25</v>
      </c>
      <c r="R28">
        <f t="shared" si="0"/>
        <v>250000</v>
      </c>
      <c r="S28">
        <f t="shared" si="1"/>
        <v>6519.4869316791546</v>
      </c>
      <c r="U28">
        <f t="shared" si="13"/>
        <v>1.9185959999999998E-2</v>
      </c>
      <c r="V28">
        <f t="shared" si="14"/>
        <v>0.01</v>
      </c>
      <c r="W28">
        <f t="shared" si="15"/>
        <v>0.69039024922500003</v>
      </c>
      <c r="X28">
        <f t="shared" si="16"/>
        <v>1.324579970602088E-2</v>
      </c>
      <c r="Y28">
        <f t="shared" si="17"/>
        <v>6.9039024922500003E-3</v>
      </c>
      <c r="Z28">
        <f t="shared" si="18"/>
        <v>0.67024054702672908</v>
      </c>
      <c r="AB28">
        <f t="shared" si="19"/>
        <v>4592.3075054407891</v>
      </c>
      <c r="AC28">
        <f t="shared" si="2"/>
        <v>4369.6244874222484</v>
      </c>
      <c r="AE28">
        <f t="shared" si="3"/>
        <v>0</v>
      </c>
      <c r="AF28">
        <f t="shared" si="4"/>
        <v>0</v>
      </c>
      <c r="AG28">
        <f t="shared" si="4"/>
        <v>-16.756013675668228</v>
      </c>
      <c r="AH28">
        <f t="shared" si="5"/>
        <v>-3311.44992650522</v>
      </c>
      <c r="AI28">
        <f t="shared" si="6"/>
        <v>-3328.2059401808883</v>
      </c>
      <c r="AJ28">
        <f t="shared" si="7"/>
        <v>222.68301801854068</v>
      </c>
      <c r="AK28">
        <f t="shared" si="22"/>
        <v>321.46152538085528</v>
      </c>
      <c r="AL28">
        <f t="shared" si="8"/>
        <v>-2784.0613967814925</v>
      </c>
      <c r="AN28">
        <f t="shared" si="9"/>
        <v>0</v>
      </c>
      <c r="AO28">
        <f t="shared" si="9"/>
        <v>0</v>
      </c>
      <c r="AP28">
        <f t="shared" si="9"/>
        <v>-2.5212416982574828</v>
      </c>
      <c r="AQ28">
        <f t="shared" si="9"/>
        <v>-498.26681918506387</v>
      </c>
      <c r="AR28">
        <f t="shared" si="9"/>
        <v>-500.78806088332135</v>
      </c>
      <c r="AS28">
        <f t="shared" si="9"/>
        <v>33.506639549801939</v>
      </c>
      <c r="AT28">
        <f t="shared" si="9"/>
        <v>48.369631217989955</v>
      </c>
      <c r="AU28">
        <f t="shared" si="9"/>
        <v>-418.91179011552947</v>
      </c>
      <c r="AW28">
        <v>25</v>
      </c>
      <c r="AX28">
        <f>IF(Z28&gt;0, (R28*SUMPRODUCT(K28:$K$98, X28:$X$98)-K28*$AZ$3)/Z28, 0)</f>
        <v>6519.4869316791546</v>
      </c>
    </row>
    <row r="29" spans="5:50" x14ac:dyDescent="0.25">
      <c r="E29">
        <v>2029</v>
      </c>
      <c r="F29" s="5">
        <v>3.5571999999999999E-2</v>
      </c>
      <c r="G29" s="5"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0.13434631307489028</v>
      </c>
      <c r="L29" s="2">
        <v>26</v>
      </c>
      <c r="M29" s="6">
        <v>2.1884238E-2</v>
      </c>
      <c r="Q29" s="4">
        <f t="shared" si="21"/>
        <v>25</v>
      </c>
      <c r="R29">
        <f t="shared" si="0"/>
        <v>250000</v>
      </c>
      <c r="S29">
        <f t="shared" si="1"/>
        <v>6356.2741541907772</v>
      </c>
      <c r="U29">
        <f t="shared" si="13"/>
        <v>2.1884238E-2</v>
      </c>
      <c r="V29">
        <f t="shared" si="14"/>
        <v>0.01</v>
      </c>
      <c r="W29">
        <f t="shared" si="15"/>
        <v>0.67024054702672908</v>
      </c>
      <c r="X29">
        <f t="shared" si="16"/>
        <v>1.4667703648383133E-2</v>
      </c>
      <c r="Y29">
        <f t="shared" si="17"/>
        <v>6.7024054702672911E-3</v>
      </c>
      <c r="Z29">
        <f t="shared" si="18"/>
        <v>0.64887043790807875</v>
      </c>
      <c r="AB29">
        <f t="shared" si="19"/>
        <v>4369.6244874222484</v>
      </c>
      <c r="AC29">
        <f t="shared" si="2"/>
        <v>4124.3983938935726</v>
      </c>
      <c r="AE29">
        <f t="shared" si="3"/>
        <v>0</v>
      </c>
      <c r="AF29">
        <f t="shared" si="4"/>
        <v>0</v>
      </c>
      <c r="AG29">
        <f t="shared" si="4"/>
        <v>-16.22176094770197</v>
      </c>
      <c r="AH29">
        <f t="shared" si="5"/>
        <v>-3666.9259120957831</v>
      </c>
      <c r="AI29">
        <f t="shared" si="6"/>
        <v>-3683.1476730434852</v>
      </c>
      <c r="AJ29">
        <f t="shared" si="7"/>
        <v>245.22609352867585</v>
      </c>
      <c r="AK29">
        <f t="shared" si="22"/>
        <v>305.87371411955741</v>
      </c>
      <c r="AL29">
        <f t="shared" si="8"/>
        <v>-3132.0478653952518</v>
      </c>
      <c r="AN29">
        <f t="shared" si="9"/>
        <v>0</v>
      </c>
      <c r="AO29">
        <f t="shared" si="9"/>
        <v>0</v>
      </c>
      <c r="AP29">
        <f t="shared" si="9"/>
        <v>-2.1793337749059978</v>
      </c>
      <c r="AQ29">
        <f t="shared" si="9"/>
        <v>-492.63797660884768</v>
      </c>
      <c r="AR29">
        <f t="shared" si="9"/>
        <v>-494.81731038375369</v>
      </c>
      <c r="AS29">
        <f t="shared" si="9"/>
        <v>32.945221535335811</v>
      </c>
      <c r="AT29">
        <f t="shared" si="9"/>
        <v>41.093005758485546</v>
      </c>
      <c r="AU29">
        <f t="shared" si="9"/>
        <v>-420.77908308993233</v>
      </c>
      <c r="AW29">
        <v>26</v>
      </c>
      <c r="AX29">
        <f>IF(Z29&gt;0, (R29*SUMPRODUCT(K29:$K$98, X29:$X$98)-K29*$AZ$3)/Z29, 0)</f>
        <v>6356.2741541907772</v>
      </c>
    </row>
    <row r="30" spans="5:50" x14ac:dyDescent="0.25">
      <c r="E30">
        <v>2030</v>
      </c>
      <c r="F30" s="5">
        <v>3.5571999999999999E-2</v>
      </c>
      <c r="G30" s="5"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0.11995206524543775</v>
      </c>
      <c r="L30" s="2">
        <v>27</v>
      </c>
      <c r="M30" s="6">
        <v>2.4761703999999999E-2</v>
      </c>
      <c r="Q30" s="4">
        <f t="shared" si="21"/>
        <v>25</v>
      </c>
      <c r="R30">
        <f t="shared" si="0"/>
        <v>250000</v>
      </c>
      <c r="S30">
        <f t="shared" si="1"/>
        <v>6159.3481333841837</v>
      </c>
      <c r="U30">
        <f t="shared" si="13"/>
        <v>2.4761703999999999E-2</v>
      </c>
      <c r="V30">
        <f t="shared" si="14"/>
        <v>0.01</v>
      </c>
      <c r="W30">
        <f t="shared" si="15"/>
        <v>0.64887043790807875</v>
      </c>
      <c r="X30">
        <f t="shared" si="16"/>
        <v>1.6067137717830225E-2</v>
      </c>
      <c r="Y30">
        <f t="shared" si="17"/>
        <v>6.4887043790807872E-3</v>
      </c>
      <c r="Z30">
        <f t="shared" si="18"/>
        <v>0.62631459581116777</v>
      </c>
      <c r="AB30">
        <f t="shared" si="19"/>
        <v>4124.3983938935726</v>
      </c>
      <c r="AC30">
        <f t="shared" si="2"/>
        <v>3857.6896366207857</v>
      </c>
      <c r="AE30">
        <f t="shared" si="3"/>
        <v>0</v>
      </c>
      <c r="AF30">
        <f t="shared" si="4"/>
        <v>0</v>
      </c>
      <c r="AG30">
        <f t="shared" si="4"/>
        <v>-15.657864895279195</v>
      </c>
      <c r="AH30">
        <f t="shared" si="5"/>
        <v>-4016.7844294575561</v>
      </c>
      <c r="AI30">
        <f t="shared" si="6"/>
        <v>-4032.4422943528352</v>
      </c>
      <c r="AJ30">
        <f t="shared" si="7"/>
        <v>266.7087572727869</v>
      </c>
      <c r="AK30">
        <f t="shared" si="22"/>
        <v>288.70788757255013</v>
      </c>
      <c r="AL30">
        <f t="shared" si="8"/>
        <v>-3477.0256495074982</v>
      </c>
      <c r="AN30">
        <f t="shared" si="9"/>
        <v>0</v>
      </c>
      <c r="AO30">
        <f t="shared" si="9"/>
        <v>0</v>
      </c>
      <c r="AP30">
        <f t="shared" si="9"/>
        <v>-1.8781932315227794</v>
      </c>
      <c r="AQ30">
        <f t="shared" si="9"/>
        <v>-481.8215879591512</v>
      </c>
      <c r="AR30">
        <f t="shared" si="9"/>
        <v>-483.699781190674</v>
      </c>
      <c r="AS30">
        <f t="shared" si="9"/>
        <v>31.992266253914956</v>
      </c>
      <c r="AT30">
        <f t="shared" si="9"/>
        <v>34.631107366975037</v>
      </c>
      <c r="AU30">
        <f t="shared" si="9"/>
        <v>-417.07640756978401</v>
      </c>
      <c r="AW30">
        <v>27</v>
      </c>
      <c r="AX30">
        <f>IF(Z30&gt;0, (R30*SUMPRODUCT(K30:$K$98, X30:$X$98)-K30*$AZ$3)/Z30, 0)</f>
        <v>6159.3481333841837</v>
      </c>
    </row>
    <row r="31" spans="5:50" x14ac:dyDescent="0.25">
      <c r="E31">
        <v>2031</v>
      </c>
      <c r="F31" s="5">
        <v>3.5571999999999999E-2</v>
      </c>
      <c r="G31" s="5"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0.10710005825485512</v>
      </c>
      <c r="L31" s="2">
        <v>28</v>
      </c>
      <c r="M31" s="6">
        <v>2.7627288E-2</v>
      </c>
      <c r="Q31" s="4">
        <f t="shared" si="21"/>
        <v>25</v>
      </c>
      <c r="R31">
        <f t="shared" si="0"/>
        <v>250000</v>
      </c>
      <c r="S31">
        <f t="shared" si="1"/>
        <v>5935.465756872668</v>
      </c>
      <c r="U31">
        <f t="shared" si="13"/>
        <v>2.7627288E-2</v>
      </c>
      <c r="V31">
        <f t="shared" si="14"/>
        <v>0.01</v>
      </c>
      <c r="W31">
        <f t="shared" si="15"/>
        <v>0.62631459581116777</v>
      </c>
      <c r="X31">
        <f t="shared" si="16"/>
        <v>1.7303373717078727E-2</v>
      </c>
      <c r="Y31">
        <f t="shared" si="17"/>
        <v>6.263145958111678E-3</v>
      </c>
      <c r="Z31">
        <f t="shared" si="18"/>
        <v>0.60274807613597736</v>
      </c>
      <c r="AB31">
        <f t="shared" si="19"/>
        <v>3857.6896366207857</v>
      </c>
      <c r="AC31">
        <f t="shared" si="2"/>
        <v>3577.5905659259734</v>
      </c>
      <c r="AE31">
        <f t="shared" si="3"/>
        <v>0</v>
      </c>
      <c r="AF31">
        <f t="shared" si="4"/>
        <v>0</v>
      </c>
      <c r="AG31">
        <f t="shared" si="4"/>
        <v>-15.068701903399434</v>
      </c>
      <c r="AH31">
        <f t="shared" si="5"/>
        <v>-4325.843429269682</v>
      </c>
      <c r="AI31">
        <f t="shared" si="6"/>
        <v>-4340.9121311730814</v>
      </c>
      <c r="AJ31">
        <f t="shared" si="7"/>
        <v>280.09907069481233</v>
      </c>
      <c r="AK31">
        <f t="shared" si="22"/>
        <v>270.03827456345505</v>
      </c>
      <c r="AL31">
        <f t="shared" si="8"/>
        <v>-3790.7747859148139</v>
      </c>
      <c r="AN31">
        <f t="shared" si="9"/>
        <v>0</v>
      </c>
      <c r="AO31">
        <f t="shared" si="9"/>
        <v>0</v>
      </c>
      <c r="AP31">
        <f t="shared" si="9"/>
        <v>-1.6138588516791257</v>
      </c>
      <c r="AQ31">
        <f t="shared" si="9"/>
        <v>-463.29808327616519</v>
      </c>
      <c r="AR31">
        <f t="shared" si="9"/>
        <v>-464.91194212784433</v>
      </c>
      <c r="AS31">
        <f t="shared" si="9"/>
        <v>29.998626788545184</v>
      </c>
      <c r="AT31">
        <f t="shared" si="9"/>
        <v>28.921114936786598</v>
      </c>
      <c r="AU31">
        <f t="shared" si="9"/>
        <v>-405.99220040251254</v>
      </c>
      <c r="AW31">
        <v>28</v>
      </c>
      <c r="AX31">
        <f>IF(Z31&gt;0, (R31*SUMPRODUCT(K31:$K$98, X31:$X$98)-K31*$AZ$3)/Z31, 0)</f>
        <v>5935.465756872668</v>
      </c>
    </row>
    <row r="32" spans="5:50" x14ac:dyDescent="0.25">
      <c r="E32">
        <v>2032</v>
      </c>
      <c r="F32" s="5">
        <v>3.5571999999999999E-2</v>
      </c>
      <c r="G32" s="5"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9.562505201326349E-2</v>
      </c>
      <c r="L32" s="2">
        <v>29</v>
      </c>
      <c r="M32" s="6">
        <v>3.0780427999999999E-2</v>
      </c>
      <c r="Q32" s="4">
        <f t="shared" si="21"/>
        <v>25</v>
      </c>
      <c r="R32">
        <f t="shared" si="0"/>
        <v>250000</v>
      </c>
      <c r="S32">
        <f t="shared" si="1"/>
        <v>5698.0035013406759</v>
      </c>
      <c r="U32">
        <f t="shared" si="13"/>
        <v>3.0780427999999999E-2</v>
      </c>
      <c r="V32">
        <f t="shared" si="14"/>
        <v>0.01</v>
      </c>
      <c r="W32">
        <f t="shared" si="15"/>
        <v>0.60274807613597736</v>
      </c>
      <c r="X32">
        <f t="shared" si="16"/>
        <v>1.8552843759641967E-2</v>
      </c>
      <c r="Y32">
        <f t="shared" si="17"/>
        <v>6.0274807613597738E-3</v>
      </c>
      <c r="Z32">
        <f t="shared" si="18"/>
        <v>0.57816775161497569</v>
      </c>
      <c r="AB32">
        <f t="shared" si="19"/>
        <v>3577.5905659259734</v>
      </c>
      <c r="AC32">
        <f t="shared" si="2"/>
        <v>3294.4018730643979</v>
      </c>
      <c r="AE32">
        <f t="shared" si="3"/>
        <v>0</v>
      </c>
      <c r="AF32">
        <f t="shared" si="4"/>
        <v>0</v>
      </c>
      <c r="AG32">
        <f t="shared" si="4"/>
        <v>-14.454193790374392</v>
      </c>
      <c r="AH32">
        <f t="shared" si="5"/>
        <v>-4638.210939910492</v>
      </c>
      <c r="AI32">
        <f t="shared" si="6"/>
        <v>-4652.6651337008661</v>
      </c>
      <c r="AJ32">
        <f t="shared" si="7"/>
        <v>283.18869286157542</v>
      </c>
      <c r="AK32">
        <f t="shared" si="22"/>
        <v>250.43133961481817</v>
      </c>
      <c r="AL32">
        <f t="shared" si="8"/>
        <v>-4119.045101224473</v>
      </c>
      <c r="AN32">
        <f t="shared" si="9"/>
        <v>0</v>
      </c>
      <c r="AO32">
        <f t="shared" si="9"/>
        <v>0</v>
      </c>
      <c r="AP32">
        <f t="shared" si="9"/>
        <v>-1.3821830330143414</v>
      </c>
      <c r="AQ32">
        <f t="shared" si="9"/>
        <v>-443.52916237742852</v>
      </c>
      <c r="AR32">
        <f t="shared" si="9"/>
        <v>-444.91134541044283</v>
      </c>
      <c r="AS32">
        <f t="shared" si="9"/>
        <v>27.079933484456248</v>
      </c>
      <c r="AT32">
        <f t="shared" si="9"/>
        <v>23.947509876418241</v>
      </c>
      <c r="AU32">
        <f t="shared" si="9"/>
        <v>-393.88390204956841</v>
      </c>
      <c r="AW32">
        <v>29</v>
      </c>
      <c r="AX32">
        <f>IF(Z32&gt;0, (R32*SUMPRODUCT(K32:$K$98, X32:$X$98)-K32*$AZ$3)/Z32, 0)</f>
        <v>5698.0035013406759</v>
      </c>
    </row>
    <row r="33" spans="5:50" x14ac:dyDescent="0.25">
      <c r="E33">
        <v>2033</v>
      </c>
      <c r="F33" s="5">
        <v>3.5571999999999999E-2</v>
      </c>
      <c r="G33" s="5"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8.5379510726128108E-2</v>
      </c>
      <c r="L33" s="2">
        <v>30</v>
      </c>
      <c r="M33" s="6">
        <v>3.4133669999999998E-2</v>
      </c>
      <c r="Q33" s="4">
        <f t="shared" si="21"/>
        <v>25</v>
      </c>
      <c r="R33">
        <f t="shared" si="0"/>
        <v>250000</v>
      </c>
      <c r="S33">
        <f t="shared" si="1"/>
        <v>5449.5227423196402</v>
      </c>
      <c r="U33">
        <f t="shared" si="13"/>
        <v>3.4133669999999998E-2</v>
      </c>
      <c r="V33">
        <f t="shared" si="14"/>
        <v>0.01</v>
      </c>
      <c r="W33">
        <f t="shared" si="15"/>
        <v>0.57816775161497569</v>
      </c>
      <c r="X33">
        <f t="shared" si="16"/>
        <v>1.9734987238267547E-2</v>
      </c>
      <c r="Y33">
        <f t="shared" si="17"/>
        <v>5.7816775161497573E-3</v>
      </c>
      <c r="Z33">
        <f t="shared" si="18"/>
        <v>0.55265108686055842</v>
      </c>
      <c r="AB33">
        <f t="shared" si="19"/>
        <v>3294.4018730643979</v>
      </c>
      <c r="AC33">
        <f t="shared" si="2"/>
        <v>3011.6846664142799</v>
      </c>
      <c r="AE33">
        <f t="shared" si="3"/>
        <v>0</v>
      </c>
      <c r="AF33">
        <f t="shared" si="4"/>
        <v>0</v>
      </c>
      <c r="AG33">
        <f t="shared" si="4"/>
        <v>-13.81627717151396</v>
      </c>
      <c r="AH33">
        <f t="shared" si="5"/>
        <v>-4933.7468095668864</v>
      </c>
      <c r="AI33">
        <f t="shared" si="6"/>
        <v>-4947.5630867384007</v>
      </c>
      <c r="AJ33">
        <f t="shared" si="7"/>
        <v>282.71720665011799</v>
      </c>
      <c r="AK33">
        <f t="shared" si="22"/>
        <v>230.60813111450787</v>
      </c>
      <c r="AL33">
        <f t="shared" si="8"/>
        <v>-4434.2377489737746</v>
      </c>
      <c r="AN33">
        <f t="shared" si="9"/>
        <v>0</v>
      </c>
      <c r="AO33">
        <f t="shared" si="9"/>
        <v>0</v>
      </c>
      <c r="AP33">
        <f t="shared" si="9"/>
        <v>-1.1796269849604351</v>
      </c>
      <c r="AQ33">
        <f t="shared" si="9"/>
        <v>-421.24088864741628</v>
      </c>
      <c r="AR33">
        <f t="shared" si="9"/>
        <v>-422.42051563237675</v>
      </c>
      <c r="AS33">
        <f t="shared" si="9"/>
        <v>24.138256777644724</v>
      </c>
      <c r="AT33">
        <f t="shared" si="9"/>
        <v>19.689209404023483</v>
      </c>
      <c r="AU33">
        <f t="shared" si="9"/>
        <v>-378.59304945070852</v>
      </c>
      <c r="AW33">
        <v>30</v>
      </c>
      <c r="AX33">
        <f>IF(Z33&gt;0, (R33*SUMPRODUCT(K33:$K$98, X33:$X$98)-K33*$AZ$3)/Z33, 0)</f>
        <v>5449.5227423196402</v>
      </c>
    </row>
    <row r="34" spans="5:50" x14ac:dyDescent="0.25">
      <c r="E34">
        <v>2034</v>
      </c>
      <c r="F34" s="5">
        <v>3.5571999999999999E-2</v>
      </c>
      <c r="G34" s="5"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7.6231706005471522E-2</v>
      </c>
      <c r="L34" s="2">
        <v>31</v>
      </c>
      <c r="M34" s="6">
        <v>3.7867151000000002E-2</v>
      </c>
      <c r="Q34" s="4">
        <f t="shared" si="21"/>
        <v>25</v>
      </c>
      <c r="R34">
        <f t="shared" si="0"/>
        <v>250000</v>
      </c>
      <c r="S34">
        <f t="shared" si="1"/>
        <v>5195.8193646323816</v>
      </c>
      <c r="U34">
        <f t="shared" si="13"/>
        <v>3.7867151000000002E-2</v>
      </c>
      <c r="V34">
        <f t="shared" si="14"/>
        <v>0.01</v>
      </c>
      <c r="W34">
        <f t="shared" si="15"/>
        <v>0.55265108686055842</v>
      </c>
      <c r="X34">
        <f t="shared" si="16"/>
        <v>2.0927322156462883E-2</v>
      </c>
      <c r="Y34">
        <f t="shared" si="17"/>
        <v>5.5265108686055843E-3</v>
      </c>
      <c r="Z34">
        <f t="shared" si="18"/>
        <v>0.52619725383548999</v>
      </c>
      <c r="AB34">
        <f t="shared" si="19"/>
        <v>3011.6846664142799</v>
      </c>
      <c r="AC34">
        <f t="shared" si="2"/>
        <v>2734.0258810948194</v>
      </c>
      <c r="AE34">
        <f t="shared" si="3"/>
        <v>0</v>
      </c>
      <c r="AF34">
        <f t="shared" si="4"/>
        <v>0</v>
      </c>
      <c r="AG34">
        <f t="shared" si="4"/>
        <v>-13.154931345887249</v>
      </c>
      <c r="AH34">
        <f t="shared" si="5"/>
        <v>-5231.830539115721</v>
      </c>
      <c r="AI34">
        <f t="shared" si="6"/>
        <v>-5244.9854704616082</v>
      </c>
      <c r="AJ34">
        <f t="shared" si="7"/>
        <v>277.65878531946055</v>
      </c>
      <c r="AK34">
        <f t="shared" si="22"/>
        <v>210.81792664899962</v>
      </c>
      <c r="AL34">
        <f t="shared" si="8"/>
        <v>-4756.508758493148</v>
      </c>
      <c r="AN34">
        <f t="shared" si="9"/>
        <v>0</v>
      </c>
      <c r="AO34">
        <f t="shared" si="9"/>
        <v>0</v>
      </c>
      <c r="AP34">
        <f t="shared" si="9"/>
        <v>-1.0028228588818386</v>
      </c>
      <c r="AQ34">
        <f t="shared" si="9"/>
        <v>-398.83136752831723</v>
      </c>
      <c r="AR34">
        <f t="shared" si="9"/>
        <v>-399.83419038719904</v>
      </c>
      <c r="AS34">
        <f t="shared" si="9"/>
        <v>21.166402892309449</v>
      </c>
      <c r="AT34">
        <f t="shared" si="9"/>
        <v>16.071010204989598</v>
      </c>
      <c r="AU34">
        <f t="shared" ref="AU34:AU89" si="23">AL34*$K34</f>
        <v>-362.59677728989999</v>
      </c>
      <c r="AW34">
        <v>31</v>
      </c>
      <c r="AX34">
        <f>IF(Z34&gt;0, (R34*SUMPRODUCT(K34:$K$98, X34:$X$98)-K34*$AZ$3)/Z34, 0)</f>
        <v>5195.8193646323816</v>
      </c>
    </row>
    <row r="35" spans="5:50" x14ac:dyDescent="0.25">
      <c r="E35">
        <v>2035</v>
      </c>
      <c r="F35" s="5">
        <v>3.5571999999999999E-2</v>
      </c>
      <c r="G35" s="5"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6.8064023219171002E-2</v>
      </c>
      <c r="L35" s="2">
        <v>32</v>
      </c>
      <c r="M35" s="6">
        <v>4.2172894000000002E-2</v>
      </c>
      <c r="Q35" s="4">
        <f t="shared" si="21"/>
        <v>25</v>
      </c>
      <c r="R35">
        <f t="shared" si="0"/>
        <v>250000</v>
      </c>
      <c r="S35">
        <f t="shared" si="1"/>
        <v>4939.1926918474874</v>
      </c>
      <c r="U35">
        <f t="shared" si="13"/>
        <v>4.2172894000000002E-2</v>
      </c>
      <c r="V35">
        <f t="shared" si="14"/>
        <v>0.01</v>
      </c>
      <c r="W35">
        <f t="shared" si="15"/>
        <v>0.52619725383548999</v>
      </c>
      <c r="X35">
        <f t="shared" si="16"/>
        <v>2.2191261009095214E-2</v>
      </c>
      <c r="Y35">
        <f t="shared" si="17"/>
        <v>5.2619725383548999E-3</v>
      </c>
      <c r="Z35">
        <f t="shared" si="18"/>
        <v>0.49874402028803988</v>
      </c>
      <c r="AB35">
        <f t="shared" si="19"/>
        <v>2734.0258810948194</v>
      </c>
      <c r="AC35">
        <f t="shared" si="2"/>
        <v>2463.3928201093217</v>
      </c>
      <c r="AE35">
        <f t="shared" si="3"/>
        <v>0</v>
      </c>
      <c r="AF35">
        <f t="shared" ref="AF35:AG66" si="24">-$Z35*P35</f>
        <v>0</v>
      </c>
      <c r="AG35">
        <f t="shared" si="24"/>
        <v>-12.468600507200996</v>
      </c>
      <c r="AH35">
        <f t="shared" si="5"/>
        <v>-5547.8152522738037</v>
      </c>
      <c r="AI35">
        <f t="shared" ref="AI35:AI66" si="25">SUM(AE35:AH35)</f>
        <v>-5560.2838527810045</v>
      </c>
      <c r="AJ35">
        <f t="shared" si="7"/>
        <v>270.63306098549765</v>
      </c>
      <c r="AK35">
        <f t="shared" si="22"/>
        <v>191.38181167663737</v>
      </c>
      <c r="AL35">
        <f t="shared" si="8"/>
        <v>-5098.2689801188699</v>
      </c>
      <c r="AN35">
        <f t="shared" ref="AN35:AT66" si="26">AE35*$K35</f>
        <v>0</v>
      </c>
      <c r="AO35">
        <f t="shared" si="26"/>
        <v>0</v>
      </c>
      <c r="AP35">
        <f t="shared" si="26"/>
        <v>-0.84866311443269593</v>
      </c>
      <c r="AQ35">
        <f t="shared" si="26"/>
        <v>-377.60662614643519</v>
      </c>
      <c r="AR35">
        <f t="shared" si="26"/>
        <v>-378.45528926086791</v>
      </c>
      <c r="AS35">
        <f t="shared" si="26"/>
        <v>18.420374946792233</v>
      </c>
      <c r="AT35">
        <f t="shared" si="26"/>
        <v>13.026216073685658</v>
      </c>
      <c r="AU35">
        <f t="shared" si="23"/>
        <v>-347.00869824039</v>
      </c>
      <c r="AW35">
        <v>32</v>
      </c>
      <c r="AX35">
        <f>IF(Z35&gt;0, (R35*SUMPRODUCT(K35:$K$98, X35:$X$98)-K35*$AZ$3)/Z35, 0)</f>
        <v>4939.1926918474874</v>
      </c>
    </row>
    <row r="36" spans="5:50" x14ac:dyDescent="0.25">
      <c r="E36">
        <v>2036</v>
      </c>
      <c r="F36" s="5">
        <v>3.5571999999999999E-2</v>
      </c>
      <c r="G36" s="5"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6.0771449302831244E-2</v>
      </c>
      <c r="L36" s="2">
        <v>33</v>
      </c>
      <c r="M36" s="6">
        <v>4.6777600000000003E-2</v>
      </c>
      <c r="Q36" s="4">
        <f t="shared" si="21"/>
        <v>25</v>
      </c>
      <c r="R36">
        <f t="shared" si="0"/>
        <v>250000</v>
      </c>
      <c r="S36">
        <f t="shared" si="1"/>
        <v>4677.1362134590427</v>
      </c>
      <c r="U36">
        <f t="shared" si="13"/>
        <v>4.6777600000000003E-2</v>
      </c>
      <c r="V36">
        <f t="shared" si="14"/>
        <v>0.01</v>
      </c>
      <c r="W36">
        <f t="shared" si="15"/>
        <v>0.49874402028803988</v>
      </c>
      <c r="X36">
        <f t="shared" si="16"/>
        <v>2.3330048283425817E-2</v>
      </c>
      <c r="Y36">
        <f t="shared" si="17"/>
        <v>4.9874402028803992E-3</v>
      </c>
      <c r="Z36">
        <f t="shared" si="18"/>
        <v>0.47042653180173366</v>
      </c>
      <c r="AB36">
        <f t="shared" si="19"/>
        <v>2463.3928201093217</v>
      </c>
      <c r="AC36">
        <f t="shared" si="2"/>
        <v>2200.2489676618306</v>
      </c>
      <c r="AE36">
        <f t="shared" si="3"/>
        <v>0</v>
      </c>
      <c r="AF36">
        <f t="shared" si="24"/>
        <v>0</v>
      </c>
      <c r="AG36">
        <f t="shared" si="24"/>
        <v>-11.760663295043342</v>
      </c>
      <c r="AH36">
        <f t="shared" si="5"/>
        <v>-5832.5120708564546</v>
      </c>
      <c r="AI36">
        <f t="shared" si="25"/>
        <v>-5844.2727341514983</v>
      </c>
      <c r="AJ36">
        <f t="shared" si="7"/>
        <v>263.1438524474911</v>
      </c>
      <c r="AK36">
        <f t="shared" si="22"/>
        <v>172.43749740765253</v>
      </c>
      <c r="AL36">
        <f t="shared" si="8"/>
        <v>-5408.691384296355</v>
      </c>
      <c r="AN36">
        <f t="shared" si="26"/>
        <v>0</v>
      </c>
      <c r="AO36">
        <f t="shared" si="26"/>
        <v>0</v>
      </c>
      <c r="AP36">
        <f t="shared" si="26"/>
        <v>-0.71471255320239468</v>
      </c>
      <c r="AQ36">
        <f t="shared" si="26"/>
        <v>-354.45021162220428</v>
      </c>
      <c r="AR36">
        <f t="shared" si="26"/>
        <v>-355.16492417540672</v>
      </c>
      <c r="AS36">
        <f t="shared" si="26"/>
        <v>15.991633288364412</v>
      </c>
      <c r="AT36">
        <f t="shared" si="26"/>
        <v>10.47927663161625</v>
      </c>
      <c r="AU36">
        <f t="shared" si="23"/>
        <v>-328.69401425542605</v>
      </c>
      <c r="AW36">
        <v>33</v>
      </c>
      <c r="AX36">
        <f>IF(Z36&gt;0, (R36*SUMPRODUCT(K36:$K$98, X36:$X$98)-K36*$AZ$3)/Z36, 0)</f>
        <v>4677.1362134590427</v>
      </c>
    </row>
    <row r="37" spans="5:50" x14ac:dyDescent="0.25">
      <c r="E37">
        <v>2037</v>
      </c>
      <c r="F37" s="5">
        <v>3.5571999999999999E-2</v>
      </c>
      <c r="G37" s="5"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5.4260222591813609E-2</v>
      </c>
      <c r="L37" s="2">
        <v>34</v>
      </c>
      <c r="M37" s="6">
        <v>5.1668436999999998E-2</v>
      </c>
      <c r="Q37" s="4">
        <f t="shared" si="21"/>
        <v>25</v>
      </c>
      <c r="R37">
        <f t="shared" si="0"/>
        <v>250000</v>
      </c>
      <c r="S37">
        <f t="shared" si="1"/>
        <v>4413.0647364686765</v>
      </c>
      <c r="U37">
        <f t="shared" si="13"/>
        <v>5.1668436999999998E-2</v>
      </c>
      <c r="V37">
        <f t="shared" si="14"/>
        <v>0.01</v>
      </c>
      <c r="W37">
        <f t="shared" si="15"/>
        <v>0.47042653180173366</v>
      </c>
      <c r="X37">
        <f t="shared" si="16"/>
        <v>2.430620362152637E-2</v>
      </c>
      <c r="Y37">
        <f t="shared" si="17"/>
        <v>4.7042653180173364E-3</v>
      </c>
      <c r="Z37">
        <f t="shared" si="18"/>
        <v>0.44141606286218998</v>
      </c>
      <c r="AB37">
        <f t="shared" si="19"/>
        <v>2200.2489676618306</v>
      </c>
      <c r="AC37">
        <f t="shared" si="2"/>
        <v>1947.9976611279712</v>
      </c>
      <c r="AE37">
        <f t="shared" si="3"/>
        <v>0</v>
      </c>
      <c r="AF37">
        <f t="shared" si="24"/>
        <v>0</v>
      </c>
      <c r="AG37">
        <f t="shared" si="24"/>
        <v>-11.03540157155475</v>
      </c>
      <c r="AH37">
        <f t="shared" si="5"/>
        <v>-6076.5509053815922</v>
      </c>
      <c r="AI37">
        <f t="shared" si="25"/>
        <v>-6087.586306953147</v>
      </c>
      <c r="AJ37">
        <f t="shared" si="7"/>
        <v>252.25130653385941</v>
      </c>
      <c r="AK37">
        <f t="shared" si="22"/>
        <v>154.01742773632816</v>
      </c>
      <c r="AL37">
        <f t="shared" si="8"/>
        <v>-5681.3175726829586</v>
      </c>
      <c r="AN37">
        <f t="shared" si="26"/>
        <v>0</v>
      </c>
      <c r="AO37">
        <f t="shared" si="26"/>
        <v>0</v>
      </c>
      <c r="AP37">
        <f t="shared" si="26"/>
        <v>-0.59878334566261049</v>
      </c>
      <c r="AQ37">
        <f t="shared" si="26"/>
        <v>-329.71500471649171</v>
      </c>
      <c r="AR37">
        <f t="shared" si="26"/>
        <v>-330.31378806215434</v>
      </c>
      <c r="AS37">
        <f t="shared" si="26"/>
        <v>13.687212041603019</v>
      </c>
      <c r="AT37">
        <f t="shared" si="26"/>
        <v>8.357019911991733</v>
      </c>
      <c r="AU37">
        <f t="shared" si="23"/>
        <v>-308.26955610855953</v>
      </c>
      <c r="AW37">
        <v>34</v>
      </c>
      <c r="AX37">
        <f>IF(Z37&gt;0, (R37*SUMPRODUCT(K37:$K$98, X37:$X$98)-K37*$AZ$3)/Z37, 0)</f>
        <v>4413.0647364686765</v>
      </c>
    </row>
    <row r="38" spans="5:50" x14ac:dyDescent="0.25">
      <c r="E38">
        <v>2038</v>
      </c>
      <c r="F38" s="5">
        <v>3.5571999999999999E-2</v>
      </c>
      <c r="G38" s="5"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4.8446627314119292E-2</v>
      </c>
      <c r="L38" s="2">
        <v>35</v>
      </c>
      <c r="M38" s="6">
        <v>5.7177164000000003E-2</v>
      </c>
      <c r="Q38" s="4">
        <f t="shared" si="21"/>
        <v>25</v>
      </c>
      <c r="R38">
        <f t="shared" si="0"/>
        <v>250000</v>
      </c>
      <c r="S38">
        <f t="shared" si="1"/>
        <v>4151.7371566598749</v>
      </c>
      <c r="U38">
        <f t="shared" si="13"/>
        <v>5.7177164000000003E-2</v>
      </c>
      <c r="V38">
        <f t="shared" si="14"/>
        <v>0.01</v>
      </c>
      <c r="W38">
        <f t="shared" si="15"/>
        <v>0.44141606286218998</v>
      </c>
      <c r="X38">
        <f t="shared" si="16"/>
        <v>2.5238918618505746E-2</v>
      </c>
      <c r="Y38">
        <f t="shared" si="17"/>
        <v>4.4141606286218996E-3</v>
      </c>
      <c r="Z38">
        <f t="shared" si="18"/>
        <v>0.41176298361506236</v>
      </c>
      <c r="AB38">
        <f t="shared" si="19"/>
        <v>1947.9976611279712</v>
      </c>
      <c r="AC38">
        <f t="shared" si="2"/>
        <v>1709.5316788117857</v>
      </c>
      <c r="AE38">
        <f t="shared" si="3"/>
        <v>0</v>
      </c>
      <c r="AF38">
        <f t="shared" si="24"/>
        <v>0</v>
      </c>
      <c r="AG38">
        <f t="shared" si="24"/>
        <v>-10.294074590376558</v>
      </c>
      <c r="AH38">
        <f t="shared" si="5"/>
        <v>-6309.7296546264361</v>
      </c>
      <c r="AI38">
        <f t="shared" si="25"/>
        <v>-6320.0237292168122</v>
      </c>
      <c r="AJ38">
        <f t="shared" si="7"/>
        <v>238.46598231618555</v>
      </c>
      <c r="AK38">
        <f t="shared" si="22"/>
        <v>136.359836278958</v>
      </c>
      <c r="AL38">
        <f t="shared" si="8"/>
        <v>-5945.1979106216686</v>
      </c>
      <c r="AN38">
        <f t="shared" si="26"/>
        <v>0</v>
      </c>
      <c r="AO38">
        <f t="shared" si="26"/>
        <v>0</v>
      </c>
      <c r="AP38">
        <f t="shared" si="26"/>
        <v>-0.49871319522371832</v>
      </c>
      <c r="AQ38">
        <f t="shared" si="26"/>
        <v>-305.68512103053359</v>
      </c>
      <c r="AR38">
        <f t="shared" si="26"/>
        <v>-306.18383422575727</v>
      </c>
      <c r="AS38">
        <f t="shared" si="26"/>
        <v>11.552872572367603</v>
      </c>
      <c r="AT38">
        <f t="shared" si="26"/>
        <v>6.6061741688210018</v>
      </c>
      <c r="AU38">
        <f t="shared" si="23"/>
        <v>-288.02478748456866</v>
      </c>
      <c r="AW38">
        <v>35</v>
      </c>
      <c r="AX38">
        <f>IF(Z38&gt;0, (R38*SUMPRODUCT(K38:$K$98, X38:$X$98)-K38*$AZ$3)/Z38, 0)</f>
        <v>4151.7371566598749</v>
      </c>
    </row>
    <row r="39" spans="5:50" x14ac:dyDescent="0.25">
      <c r="E39">
        <v>2039</v>
      </c>
      <c r="F39" s="5">
        <v>3.5571999999999999E-2</v>
      </c>
      <c r="G39" s="5"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4.3255917244749365E-2</v>
      </c>
      <c r="L39" s="2">
        <v>36</v>
      </c>
      <c r="M39" s="6">
        <v>6.3388860000000005E-2</v>
      </c>
      <c r="Q39" s="4">
        <f t="shared" si="21"/>
        <v>25</v>
      </c>
      <c r="R39">
        <f t="shared" si="0"/>
        <v>250000</v>
      </c>
      <c r="S39">
        <f t="shared" si="1"/>
        <v>3892.9147006225194</v>
      </c>
      <c r="U39">
        <f t="shared" si="13"/>
        <v>6.3388860000000005E-2</v>
      </c>
      <c r="V39">
        <f t="shared" si="14"/>
        <v>0.01</v>
      </c>
      <c r="W39">
        <f t="shared" si="15"/>
        <v>0.41176298361506236</v>
      </c>
      <c r="X39">
        <f t="shared" si="16"/>
        <v>2.6101186121557485E-2</v>
      </c>
      <c r="Y39">
        <f t="shared" si="17"/>
        <v>4.1176298361506238E-3</v>
      </c>
      <c r="Z39">
        <f t="shared" si="18"/>
        <v>0.38154416765735427</v>
      </c>
      <c r="AB39">
        <f t="shared" si="19"/>
        <v>1709.5316788117857</v>
      </c>
      <c r="AC39">
        <f t="shared" si="2"/>
        <v>1485.3188992100977</v>
      </c>
      <c r="AE39">
        <f t="shared" si="3"/>
        <v>0</v>
      </c>
      <c r="AF39">
        <f t="shared" si="24"/>
        <v>0</v>
      </c>
      <c r="AG39">
        <f t="shared" si="24"/>
        <v>-9.5386041914338566</v>
      </c>
      <c r="AH39">
        <f t="shared" si="5"/>
        <v>-6525.2965303893716</v>
      </c>
      <c r="AI39">
        <f t="shared" si="25"/>
        <v>-6534.8351345808051</v>
      </c>
      <c r="AJ39">
        <f t="shared" si="7"/>
        <v>224.212779601688</v>
      </c>
      <c r="AK39">
        <f t="shared" si="22"/>
        <v>119.667217516825</v>
      </c>
      <c r="AL39">
        <f t="shared" si="8"/>
        <v>-6190.9551374622924</v>
      </c>
      <c r="AN39">
        <f t="shared" si="26"/>
        <v>0</v>
      </c>
      <c r="AO39">
        <f t="shared" si="26"/>
        <v>0</v>
      </c>
      <c r="AP39">
        <f t="shared" si="26"/>
        <v>-0.41260107353508235</v>
      </c>
      <c r="AQ39">
        <f t="shared" si="26"/>
        <v>-282.2576867159728</v>
      </c>
      <c r="AR39">
        <f t="shared" si="26"/>
        <v>-282.67028778950788</v>
      </c>
      <c r="AS39">
        <f t="shared" si="26"/>
        <v>9.6985294396658439</v>
      </c>
      <c r="AT39">
        <f t="shared" si="26"/>
        <v>5.1763152578172038</v>
      </c>
      <c r="AU39">
        <f t="shared" si="23"/>
        <v>-267.79544309202487</v>
      </c>
      <c r="AW39">
        <v>36</v>
      </c>
      <c r="AX39">
        <f>IF(Z39&gt;0, (R39*SUMPRODUCT(K39:$K$98, X39:$X$98)-K39*$AZ$3)/Z39, 0)</f>
        <v>3892.9147006225194</v>
      </c>
    </row>
    <row r="40" spans="5:50" x14ac:dyDescent="0.25">
      <c r="E40">
        <v>2040</v>
      </c>
      <c r="F40" s="5">
        <v>3.5571999999999999E-2</v>
      </c>
      <c r="G40" s="5"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3.8621354682811929E-2</v>
      </c>
      <c r="L40" s="2">
        <v>37</v>
      </c>
      <c r="M40" s="6">
        <v>7.0498397000000004E-2</v>
      </c>
      <c r="Q40" s="4">
        <f t="shared" si="21"/>
        <v>25</v>
      </c>
      <c r="R40">
        <f t="shared" si="0"/>
        <v>250000</v>
      </c>
      <c r="S40">
        <f t="shared" si="1"/>
        <v>3636.5266698521823</v>
      </c>
      <c r="U40">
        <f t="shared" si="13"/>
        <v>7.0498397000000004E-2</v>
      </c>
      <c r="V40">
        <f t="shared" si="14"/>
        <v>0.01</v>
      </c>
      <c r="W40">
        <f t="shared" si="15"/>
        <v>0.38154416765735427</v>
      </c>
      <c r="X40">
        <f t="shared" si="16"/>
        <v>2.6898252204542724E-2</v>
      </c>
      <c r="Y40">
        <f t="shared" si="17"/>
        <v>3.815441676573543E-3</v>
      </c>
      <c r="Z40">
        <f t="shared" si="18"/>
        <v>0.35083047377623799</v>
      </c>
      <c r="AB40">
        <f t="shared" si="19"/>
        <v>1485.3188992100977</v>
      </c>
      <c r="AC40">
        <f t="shared" si="2"/>
        <v>1275.8043744841661</v>
      </c>
      <c r="AE40">
        <f t="shared" si="3"/>
        <v>0</v>
      </c>
      <c r="AF40">
        <f t="shared" si="24"/>
        <v>0</v>
      </c>
      <c r="AG40">
        <f t="shared" si="24"/>
        <v>-8.7707618444059499</v>
      </c>
      <c r="AH40">
        <f t="shared" si="5"/>
        <v>-6724.5630511356812</v>
      </c>
      <c r="AI40">
        <f t="shared" si="25"/>
        <v>-6733.3338129800868</v>
      </c>
      <c r="AJ40">
        <f t="shared" si="7"/>
        <v>209.51452472593155</v>
      </c>
      <c r="AK40">
        <f t="shared" si="22"/>
        <v>103.97232294470685</v>
      </c>
      <c r="AL40">
        <f t="shared" si="8"/>
        <v>-6419.846965309448</v>
      </c>
      <c r="AN40">
        <f t="shared" si="26"/>
        <v>0</v>
      </c>
      <c r="AO40">
        <f t="shared" si="26"/>
        <v>0</v>
      </c>
      <c r="AP40">
        <f t="shared" si="26"/>
        <v>-0.33873870403127593</v>
      </c>
      <c r="AQ40">
        <f t="shared" si="26"/>
        <v>-259.71173468484312</v>
      </c>
      <c r="AR40">
        <f t="shared" si="26"/>
        <v>-260.05047338887437</v>
      </c>
      <c r="AS40">
        <f t="shared" si="26"/>
        <v>8.0917347706409721</v>
      </c>
      <c r="AT40">
        <f t="shared" si="26"/>
        <v>4.0155519616433875</v>
      </c>
      <c r="AU40">
        <f t="shared" si="23"/>
        <v>-247.94318665659</v>
      </c>
      <c r="AW40">
        <v>37</v>
      </c>
      <c r="AX40">
        <f>IF(Z40&gt;0, (R40*SUMPRODUCT(K40:$K$98, X40:$X$98)-K40*$AZ$3)/Z40, 0)</f>
        <v>3636.5266698521823</v>
      </c>
    </row>
    <row r="41" spans="5:50" x14ac:dyDescent="0.25">
      <c r="E41">
        <v>2041</v>
      </c>
      <c r="F41" s="5">
        <v>3.5571999999999999E-2</v>
      </c>
      <c r="G41" s="5"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3.4483352395367789E-2</v>
      </c>
      <c r="L41" s="2">
        <v>38</v>
      </c>
      <c r="M41" s="6">
        <v>7.8701599999999997E-2</v>
      </c>
      <c r="Q41" s="4">
        <f t="shared" si="21"/>
        <v>25</v>
      </c>
      <c r="R41">
        <f t="shared" si="0"/>
        <v>250000</v>
      </c>
      <c r="S41">
        <f t="shared" si="1"/>
        <v>3381.3070185217907</v>
      </c>
      <c r="U41">
        <f t="shared" si="13"/>
        <v>7.8701599999999997E-2</v>
      </c>
      <c r="V41">
        <f t="shared" si="14"/>
        <v>0.01</v>
      </c>
      <c r="W41">
        <f t="shared" si="15"/>
        <v>0.35083047377623799</v>
      </c>
      <c r="X41">
        <f t="shared" si="16"/>
        <v>2.7610919614947972E-2</v>
      </c>
      <c r="Y41">
        <f t="shared" si="17"/>
        <v>3.5083047377623801E-3</v>
      </c>
      <c r="Z41">
        <f t="shared" si="18"/>
        <v>0.31971124942352763</v>
      </c>
      <c r="AB41">
        <f t="shared" si="19"/>
        <v>1275.8043744841661</v>
      </c>
      <c r="AC41">
        <f t="shared" si="2"/>
        <v>1081.0418915761447</v>
      </c>
      <c r="AE41">
        <f t="shared" si="3"/>
        <v>0</v>
      </c>
      <c r="AF41">
        <f t="shared" si="24"/>
        <v>0</v>
      </c>
      <c r="AG41">
        <f t="shared" si="24"/>
        <v>-7.9927812355881906</v>
      </c>
      <c r="AH41">
        <f t="shared" si="5"/>
        <v>-6902.729903736993</v>
      </c>
      <c r="AI41">
        <f t="shared" si="25"/>
        <v>-6910.7226849725812</v>
      </c>
      <c r="AJ41">
        <f t="shared" si="7"/>
        <v>194.76248290802141</v>
      </c>
      <c r="AK41">
        <f t="shared" si="22"/>
        <v>89.306306213891645</v>
      </c>
      <c r="AL41">
        <f t="shared" si="8"/>
        <v>-6626.6538958506681</v>
      </c>
      <c r="AN41">
        <f t="shared" si="26"/>
        <v>0</v>
      </c>
      <c r="AO41">
        <f t="shared" si="26"/>
        <v>0</v>
      </c>
      <c r="AP41">
        <f t="shared" si="26"/>
        <v>-0.27561789196587078</v>
      </c>
      <c r="AQ41">
        <f t="shared" si="26"/>
        <v>-238.0292677606059</v>
      </c>
      <c r="AR41">
        <f t="shared" si="26"/>
        <v>-238.30488565257178</v>
      </c>
      <c r="AS41">
        <f t="shared" si="26"/>
        <v>6.7160633315140981</v>
      </c>
      <c r="AT41">
        <f t="shared" si="26"/>
        <v>3.0795808283022499</v>
      </c>
      <c r="AU41">
        <f t="shared" si="23"/>
        <v>-228.50924149275542</v>
      </c>
      <c r="AW41">
        <v>38</v>
      </c>
      <c r="AX41">
        <f>IF(Z41&gt;0, (R41*SUMPRODUCT(K41:$K$98, X41:$X$98)-K41*$AZ$3)/Z41, 0)</f>
        <v>3381.3070185217907</v>
      </c>
    </row>
    <row r="42" spans="5:50" x14ac:dyDescent="0.25">
      <c r="E42">
        <v>2042</v>
      </c>
      <c r="F42" s="5">
        <v>3.5571999999999999E-2</v>
      </c>
      <c r="G42" s="5"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3.0788707495864095E-2</v>
      </c>
      <c r="L42" s="2">
        <v>39</v>
      </c>
      <c r="M42" s="6">
        <v>8.8159118999999994E-2</v>
      </c>
      <c r="Q42" s="4">
        <f t="shared" si="21"/>
        <v>25</v>
      </c>
      <c r="R42">
        <f t="shared" si="0"/>
        <v>250000</v>
      </c>
      <c r="S42">
        <f t="shared" si="1"/>
        <v>3124.916478285757</v>
      </c>
      <c r="U42">
        <f t="shared" si="13"/>
        <v>8.8159118999999994E-2</v>
      </c>
      <c r="V42">
        <f t="shared" si="14"/>
        <v>0.01</v>
      </c>
      <c r="W42">
        <f t="shared" si="15"/>
        <v>0.31971124942352763</v>
      </c>
      <c r="X42">
        <f t="shared" si="16"/>
        <v>2.8185462083567453E-2</v>
      </c>
      <c r="Y42">
        <f t="shared" si="17"/>
        <v>3.1971124942352762E-3</v>
      </c>
      <c r="Z42">
        <f t="shared" si="18"/>
        <v>0.28832867484572489</v>
      </c>
      <c r="AB42">
        <f t="shared" si="19"/>
        <v>1081.0418915761447</v>
      </c>
      <c r="AC42">
        <f t="shared" si="2"/>
        <v>901.00302718770172</v>
      </c>
      <c r="AE42">
        <f t="shared" si="3"/>
        <v>0</v>
      </c>
      <c r="AF42">
        <f t="shared" si="24"/>
        <v>0</v>
      </c>
      <c r="AG42">
        <f t="shared" si="24"/>
        <v>-7.2082168711431223</v>
      </c>
      <c r="AH42">
        <f t="shared" si="5"/>
        <v>-7046.3655208918635</v>
      </c>
      <c r="AI42">
        <f t="shared" si="25"/>
        <v>-7053.5737377630066</v>
      </c>
      <c r="AJ42">
        <f t="shared" si="7"/>
        <v>180.03886438844302</v>
      </c>
      <c r="AK42">
        <f t="shared" si="22"/>
        <v>75.672932410330134</v>
      </c>
      <c r="AL42">
        <f t="shared" si="8"/>
        <v>-6797.8619409642333</v>
      </c>
      <c r="AN42">
        <f t="shared" si="26"/>
        <v>0</v>
      </c>
      <c r="AO42">
        <f t="shared" si="26"/>
        <v>0</v>
      </c>
      <c r="AP42">
        <f t="shared" si="26"/>
        <v>-0.22193168081237827</v>
      </c>
      <c r="AQ42">
        <f t="shared" si="26"/>
        <v>-216.94848693168163</v>
      </c>
      <c r="AR42">
        <f t="shared" si="26"/>
        <v>-217.17041861249402</v>
      </c>
      <c r="AS42">
        <f t="shared" si="26"/>
        <v>5.5431639335433145</v>
      </c>
      <c r="AT42">
        <f t="shared" si="26"/>
        <v>2.3298717813359482</v>
      </c>
      <c r="AU42">
        <f t="shared" si="23"/>
        <v>-209.29738289761474</v>
      </c>
      <c r="AW42">
        <v>39</v>
      </c>
      <c r="AX42">
        <f>IF(Z42&gt;0, (R42*SUMPRODUCT(K42:$K$98, X42:$X$98)-K42*$AZ$3)/Z42, 0)</f>
        <v>3124.916478285757</v>
      </c>
    </row>
    <row r="43" spans="5:50" x14ac:dyDescent="0.25">
      <c r="E43">
        <v>2043</v>
      </c>
      <c r="F43" s="5">
        <v>3.5571999999999999E-2</v>
      </c>
      <c r="G43" s="5"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2.7489917407021513E-2</v>
      </c>
      <c r="L43" s="2">
        <v>40</v>
      </c>
      <c r="M43" s="6">
        <v>9.9426106E-2</v>
      </c>
      <c r="Q43" s="4">
        <f t="shared" si="21"/>
        <v>25</v>
      </c>
      <c r="R43">
        <f t="shared" si="0"/>
        <v>250000</v>
      </c>
      <c r="S43">
        <f t="shared" si="1"/>
        <v>2865.6337877388396</v>
      </c>
      <c r="U43">
        <f t="shared" si="13"/>
        <v>9.9426106E-2</v>
      </c>
      <c r="V43">
        <f t="shared" si="14"/>
        <v>0.01</v>
      </c>
      <c r="W43">
        <f t="shared" si="15"/>
        <v>0.28832867484572489</v>
      </c>
      <c r="X43">
        <f t="shared" si="16"/>
        <v>2.8667397388050575E-2</v>
      </c>
      <c r="Y43">
        <f t="shared" si="17"/>
        <v>2.883286748457249E-3</v>
      </c>
      <c r="Z43">
        <f t="shared" si="18"/>
        <v>0.25677799070921709</v>
      </c>
      <c r="AB43">
        <f t="shared" si="19"/>
        <v>901.00302718770172</v>
      </c>
      <c r="AC43">
        <f t="shared" si="2"/>
        <v>735.83168612402233</v>
      </c>
      <c r="AE43">
        <f t="shared" si="3"/>
        <v>0</v>
      </c>
      <c r="AF43">
        <f t="shared" si="24"/>
        <v>0</v>
      </c>
      <c r="AG43">
        <f t="shared" si="24"/>
        <v>-6.419449767730427</v>
      </c>
      <c r="AH43">
        <f t="shared" si="5"/>
        <v>-7166.8493470126441</v>
      </c>
      <c r="AI43">
        <f t="shared" si="25"/>
        <v>-7173.2687967803749</v>
      </c>
      <c r="AJ43">
        <f t="shared" si="7"/>
        <v>165.17134106367939</v>
      </c>
      <c r="AK43">
        <f t="shared" si="22"/>
        <v>63.070211903139125</v>
      </c>
      <c r="AL43">
        <f t="shared" si="8"/>
        <v>-6945.0272438135562</v>
      </c>
      <c r="AN43">
        <f t="shared" si="26"/>
        <v>0</v>
      </c>
      <c r="AO43">
        <f t="shared" si="26"/>
        <v>0</v>
      </c>
      <c r="AP43">
        <f t="shared" si="26"/>
        <v>-0.17647014391343288</v>
      </c>
      <c r="AQ43">
        <f t="shared" si="26"/>
        <v>-197.01609661794365</v>
      </c>
      <c r="AR43">
        <f t="shared" si="26"/>
        <v>-197.19256676185708</v>
      </c>
      <c r="AS43">
        <f t="shared" si="26"/>
        <v>4.5405465238475271</v>
      </c>
      <c r="AT43">
        <f t="shared" si="26"/>
        <v>1.7337949160606396</v>
      </c>
      <c r="AU43">
        <f t="shared" si="23"/>
        <v>-190.91822532194891</v>
      </c>
      <c r="AW43">
        <v>40</v>
      </c>
      <c r="AX43">
        <f>IF(Z43&gt;0, (R43*SUMPRODUCT(K43:$K$98, X43:$X$98)-K43*$AZ$3)/Z43, 0)</f>
        <v>2865.6337877388396</v>
      </c>
    </row>
    <row r="44" spans="5:50" x14ac:dyDescent="0.25">
      <c r="E44">
        <v>2044</v>
      </c>
      <c r="F44" s="5">
        <v>3.5571999999999999E-2</v>
      </c>
      <c r="G44" s="5"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2.4544569113412063E-2</v>
      </c>
      <c r="L44" s="2">
        <v>41</v>
      </c>
      <c r="M44" s="6">
        <v>0.112419382</v>
      </c>
      <c r="Q44" s="4">
        <f t="shared" si="21"/>
        <v>25</v>
      </c>
      <c r="R44">
        <f t="shared" si="0"/>
        <v>250000</v>
      </c>
      <c r="S44">
        <f t="shared" si="1"/>
        <v>2596.2385220471319</v>
      </c>
      <c r="U44">
        <f t="shared" si="13"/>
        <v>0.112419382</v>
      </c>
      <c r="V44">
        <f t="shared" si="14"/>
        <v>0.01</v>
      </c>
      <c r="W44">
        <f t="shared" si="15"/>
        <v>0.25677799070921709</v>
      </c>
      <c r="X44">
        <f t="shared" si="16"/>
        <v>2.8866823026731925E-2</v>
      </c>
      <c r="Y44">
        <f t="shared" si="17"/>
        <v>2.567779907092171E-3</v>
      </c>
      <c r="Z44">
        <f t="shared" si="18"/>
        <v>0.22534338777539298</v>
      </c>
      <c r="AB44">
        <f t="shared" si="19"/>
        <v>735.83168612402233</v>
      </c>
      <c r="AC44">
        <f t="shared" si="2"/>
        <v>585.04518403108</v>
      </c>
      <c r="AE44">
        <f t="shared" si="3"/>
        <v>0</v>
      </c>
      <c r="AF44">
        <f t="shared" si="24"/>
        <v>0</v>
      </c>
      <c r="AG44">
        <f t="shared" si="24"/>
        <v>-5.6335846943848242</v>
      </c>
      <c r="AH44">
        <f t="shared" si="5"/>
        <v>-7216.7057566829817</v>
      </c>
      <c r="AI44">
        <f t="shared" si="25"/>
        <v>-7222.3393413773665</v>
      </c>
      <c r="AJ44">
        <f t="shared" si="7"/>
        <v>150.78650209294233</v>
      </c>
      <c r="AK44">
        <f t="shared" si="22"/>
        <v>51.508218028681569</v>
      </c>
      <c r="AL44">
        <f t="shared" si="8"/>
        <v>-7020.0446212557426</v>
      </c>
      <c r="AN44">
        <f t="shared" si="26"/>
        <v>0</v>
      </c>
      <c r="AO44">
        <f t="shared" si="26"/>
        <v>0</v>
      </c>
      <c r="AP44">
        <f t="shared" si="26"/>
        <v>-0.1382739088875887</v>
      </c>
      <c r="AQ44">
        <f t="shared" si="26"/>
        <v>-177.13093321606414</v>
      </c>
      <c r="AR44">
        <f t="shared" si="26"/>
        <v>-177.26920712495172</v>
      </c>
      <c r="AS44">
        <f t="shared" si="26"/>
        <v>3.7009897219898757</v>
      </c>
      <c r="AT44">
        <f t="shared" si="26"/>
        <v>1.264247017313672</v>
      </c>
      <c r="AU44">
        <f t="shared" si="23"/>
        <v>-172.3039703856482</v>
      </c>
      <c r="AW44">
        <v>41</v>
      </c>
      <c r="AX44">
        <f>IF(Z44&gt;0, (R44*SUMPRODUCT(K44:$K$98, X44:$X$98)-K44*$AZ$3)/Z44, 0)</f>
        <v>2596.2385220471319</v>
      </c>
    </row>
    <row r="45" spans="5:50" x14ac:dyDescent="0.25">
      <c r="E45">
        <v>2045</v>
      </c>
      <c r="F45" s="5">
        <v>3.5571999999999999E-2</v>
      </c>
      <c r="G45" s="5"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2.1914793851260769E-2</v>
      </c>
      <c r="L45" s="2">
        <v>42</v>
      </c>
      <c r="M45" s="6">
        <v>0.12734142500000001</v>
      </c>
      <c r="Q45" s="4">
        <f t="shared" si="21"/>
        <v>25</v>
      </c>
      <c r="R45">
        <f t="shared" si="0"/>
        <v>250000</v>
      </c>
      <c r="S45">
        <f t="shared" si="1"/>
        <v>2310.7181129336864</v>
      </c>
      <c r="U45">
        <f t="shared" si="13"/>
        <v>0.12734142500000001</v>
      </c>
      <c r="V45">
        <f t="shared" si="14"/>
        <v>0.01</v>
      </c>
      <c r="W45">
        <f t="shared" si="15"/>
        <v>0.22534338777539298</v>
      </c>
      <c r="X45">
        <f t="shared" si="16"/>
        <v>2.8695548113646125E-2</v>
      </c>
      <c r="Y45">
        <f t="shared" si="17"/>
        <v>2.2534338777539299E-3</v>
      </c>
      <c r="Z45">
        <f t="shared" si="18"/>
        <v>0.19439440578399292</v>
      </c>
      <c r="AB45">
        <f t="shared" si="19"/>
        <v>585.04518403108</v>
      </c>
      <c r="AC45">
        <f t="shared" si="2"/>
        <v>449.1906744980534</v>
      </c>
      <c r="AE45">
        <f t="shared" si="3"/>
        <v>0</v>
      </c>
      <c r="AF45">
        <f t="shared" si="24"/>
        <v>0</v>
      </c>
      <c r="AG45">
        <f t="shared" si="24"/>
        <v>-4.8598601445998231</v>
      </c>
      <c r="AH45">
        <f t="shared" si="5"/>
        <v>-7173.887028411531</v>
      </c>
      <c r="AI45">
        <f t="shared" si="25"/>
        <v>-7178.7468885561311</v>
      </c>
      <c r="AJ45">
        <f t="shared" si="7"/>
        <v>135.8545095330266</v>
      </c>
      <c r="AK45">
        <f t="shared" si="22"/>
        <v>40.953162882175604</v>
      </c>
      <c r="AL45">
        <f t="shared" si="8"/>
        <v>-7001.9392161409287</v>
      </c>
      <c r="AN45">
        <f t="shared" si="26"/>
        <v>0</v>
      </c>
      <c r="AO45">
        <f t="shared" si="26"/>
        <v>0</v>
      </c>
      <c r="AP45">
        <f t="shared" si="26"/>
        <v>-0.10650283321486348</v>
      </c>
      <c r="AQ45">
        <f t="shared" si="26"/>
        <v>-157.21425533987241</v>
      </c>
      <c r="AR45">
        <f t="shared" si="26"/>
        <v>-157.32075817308728</v>
      </c>
      <c r="AS45">
        <f t="shared" si="26"/>
        <v>2.9772235701804188</v>
      </c>
      <c r="AT45">
        <f t="shared" si="26"/>
        <v>0.89748012211998263</v>
      </c>
      <c r="AU45">
        <f t="shared" si="23"/>
        <v>-153.44605448078687</v>
      </c>
      <c r="AW45">
        <v>42</v>
      </c>
      <c r="AX45">
        <f>IF(Z45&gt;0, (R45*SUMPRODUCT(K45:$K$98, X45:$X$98)-K45*$AZ$3)/Z45, 0)</f>
        <v>2310.7181129336864</v>
      </c>
    </row>
    <row r="46" spans="5:50" x14ac:dyDescent="0.25">
      <c r="E46">
        <v>2046</v>
      </c>
      <c r="F46" s="5">
        <v>3.5571999999999999E-2</v>
      </c>
      <c r="G46" s="5"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1.9566780224339969E-2</v>
      </c>
      <c r="L46" s="2">
        <v>43</v>
      </c>
      <c r="M46" s="6">
        <v>0.14457818</v>
      </c>
      <c r="Q46" s="4">
        <f t="shared" si="21"/>
        <v>25</v>
      </c>
      <c r="R46">
        <f t="shared" si="0"/>
        <v>250000</v>
      </c>
      <c r="S46">
        <f t="shared" si="1"/>
        <v>2000.8507954122922</v>
      </c>
      <c r="U46">
        <f t="shared" si="13"/>
        <v>0.14457818</v>
      </c>
      <c r="V46">
        <f t="shared" si="14"/>
        <v>0.01</v>
      </c>
      <c r="W46">
        <f t="shared" si="15"/>
        <v>0.19439440578399292</v>
      </c>
      <c r="X46">
        <f t="shared" si="16"/>
        <v>2.8105189390431169E-2</v>
      </c>
      <c r="Y46">
        <f t="shared" si="17"/>
        <v>1.9439440578399292E-3</v>
      </c>
      <c r="Z46">
        <f t="shared" si="18"/>
        <v>0.16434527233572183</v>
      </c>
      <c r="AB46">
        <f t="shared" si="19"/>
        <v>449.1906744980534</v>
      </c>
      <c r="AC46">
        <f t="shared" si="2"/>
        <v>328.83036887517881</v>
      </c>
      <c r="AE46">
        <f t="shared" si="3"/>
        <v>0</v>
      </c>
      <c r="AF46">
        <f t="shared" si="24"/>
        <v>0</v>
      </c>
      <c r="AG46">
        <f t="shared" si="24"/>
        <v>-4.1086318083930458</v>
      </c>
      <c r="AH46">
        <f t="shared" si="5"/>
        <v>-7026.2973476077923</v>
      </c>
      <c r="AI46">
        <f t="shared" si="25"/>
        <v>-7030.4059794161849</v>
      </c>
      <c r="AJ46">
        <f t="shared" si="7"/>
        <v>120.36030562287459</v>
      </c>
      <c r="AK46">
        <f t="shared" si="22"/>
        <v>31.443347214863742</v>
      </c>
      <c r="AL46">
        <f t="shared" si="8"/>
        <v>-6878.6023265784461</v>
      </c>
      <c r="AN46">
        <f t="shared" si="26"/>
        <v>0</v>
      </c>
      <c r="AO46">
        <f t="shared" si="26"/>
        <v>0</v>
      </c>
      <c r="AP46">
        <f t="shared" si="26"/>
        <v>-8.0392695617559212E-2</v>
      </c>
      <c r="AQ46">
        <f t="shared" si="26"/>
        <v>-137.48201599150454</v>
      </c>
      <c r="AR46">
        <f t="shared" si="26"/>
        <v>-137.56240868712209</v>
      </c>
      <c r="AS46">
        <f t="shared" si="26"/>
        <v>2.3550636478571771</v>
      </c>
      <c r="AT46">
        <f t="shared" si="26"/>
        <v>0.61524506447085114</v>
      </c>
      <c r="AU46">
        <f t="shared" si="23"/>
        <v>-134.59209997479405</v>
      </c>
      <c r="AW46">
        <v>43</v>
      </c>
      <c r="AX46">
        <f>IF(Z46&gt;0, (R46*SUMPRODUCT(K46:$K$98, X46:$X$98)-K46*$AZ$3)/Z46, 0)</f>
        <v>2000.8507954122922</v>
      </c>
    </row>
    <row r="47" spans="5:50" x14ac:dyDescent="0.25">
      <c r="E47">
        <v>2047</v>
      </c>
      <c r="F47" s="5">
        <v>3.5571999999999999E-2</v>
      </c>
      <c r="G47" s="5"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1.7470339486017828E-2</v>
      </c>
      <c r="L47" s="2">
        <v>44</v>
      </c>
      <c r="M47" s="6">
        <v>0.16385111999999999</v>
      </c>
      <c r="Q47" s="4">
        <f t="shared" si="21"/>
        <v>25</v>
      </c>
      <c r="R47">
        <f t="shared" si="0"/>
        <v>250000</v>
      </c>
      <c r="S47">
        <f t="shared" si="1"/>
        <v>1651.6727965890175</v>
      </c>
      <c r="U47">
        <f t="shared" si="13"/>
        <v>0.16385111999999999</v>
      </c>
      <c r="V47">
        <f t="shared" si="14"/>
        <v>0.01</v>
      </c>
      <c r="W47">
        <f t="shared" si="15"/>
        <v>0.16434527233572183</v>
      </c>
      <c r="X47">
        <f t="shared" si="16"/>
        <v>2.6928156938913036E-2</v>
      </c>
      <c r="Y47">
        <f t="shared" si="17"/>
        <v>1.6434527233572182E-3</v>
      </c>
      <c r="Z47">
        <f t="shared" si="18"/>
        <v>0.13577366267345156</v>
      </c>
      <c r="AB47">
        <f t="shared" si="19"/>
        <v>328.83036887517881</v>
      </c>
      <c r="AC47">
        <f t="shared" si="2"/>
        <v>224.25366513099362</v>
      </c>
      <c r="AE47">
        <f t="shared" si="3"/>
        <v>0</v>
      </c>
      <c r="AF47">
        <f t="shared" si="24"/>
        <v>0</v>
      </c>
      <c r="AG47">
        <f t="shared" si="24"/>
        <v>-3.3943415668362888</v>
      </c>
      <c r="AH47">
        <f t="shared" si="5"/>
        <v>-6732.0392347282586</v>
      </c>
      <c r="AI47">
        <f t="shared" si="25"/>
        <v>-6735.433576295095</v>
      </c>
      <c r="AJ47">
        <f t="shared" si="7"/>
        <v>104.57670374418518</v>
      </c>
      <c r="AK47">
        <f t="shared" si="22"/>
        <v>23.018125821262519</v>
      </c>
      <c r="AL47">
        <f t="shared" si="8"/>
        <v>-6607.838746729647</v>
      </c>
      <c r="AN47">
        <f t="shared" si="26"/>
        <v>0</v>
      </c>
      <c r="AO47">
        <f t="shared" si="26"/>
        <v>0</v>
      </c>
      <c r="AP47">
        <f t="shared" si="26"/>
        <v>-5.930029950413164E-2</v>
      </c>
      <c r="AQ47">
        <f t="shared" si="26"/>
        <v>-117.61101086389434</v>
      </c>
      <c r="AR47">
        <f t="shared" si="26"/>
        <v>-117.67031116339847</v>
      </c>
      <c r="AS47">
        <f t="shared" si="26"/>
        <v>1.8269905167396268</v>
      </c>
      <c r="AT47">
        <f t="shared" si="26"/>
        <v>0.40213447242932915</v>
      </c>
      <c r="AU47">
        <f t="shared" si="23"/>
        <v>-115.44118617422951</v>
      </c>
      <c r="AW47">
        <v>44</v>
      </c>
      <c r="AX47">
        <f>IF(Z47&gt;0, (R47*SUMPRODUCT(K47:$K$98, X47:$X$98)-K47*$AZ$3)/Z47, 0)</f>
        <v>1651.6727965890175</v>
      </c>
    </row>
    <row r="48" spans="5:50" x14ac:dyDescent="0.25">
      <c r="E48">
        <v>2048</v>
      </c>
      <c r="F48" s="5">
        <v>3.5571999999999999E-2</v>
      </c>
      <c r="G48" s="5"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1.5598517398230203E-2</v>
      </c>
      <c r="L48" s="2">
        <v>45</v>
      </c>
      <c r="M48" s="6">
        <v>0.185300933</v>
      </c>
      <c r="Q48" s="4">
        <f t="shared" si="21"/>
        <v>25</v>
      </c>
      <c r="R48">
        <f t="shared" si="0"/>
        <v>250000</v>
      </c>
      <c r="S48">
        <f t="shared" si="1"/>
        <v>1244.9771863262372</v>
      </c>
      <c r="U48">
        <f t="shared" si="13"/>
        <v>0.185300933</v>
      </c>
      <c r="V48">
        <f t="shared" si="14"/>
        <v>0.01</v>
      </c>
      <c r="W48">
        <f t="shared" si="15"/>
        <v>0.13577366267345156</v>
      </c>
      <c r="X48">
        <f t="shared" si="16"/>
        <v>2.5158986370217847E-2</v>
      </c>
      <c r="Y48">
        <f t="shared" si="17"/>
        <v>1.3577366267345156E-3</v>
      </c>
      <c r="Z48">
        <f t="shared" si="18"/>
        <v>0.1092569396764992</v>
      </c>
      <c r="AB48">
        <f t="shared" si="19"/>
        <v>224.25366513099362</v>
      </c>
      <c r="AC48">
        <f t="shared" si="2"/>
        <v>136.02239734506341</v>
      </c>
      <c r="AE48">
        <f t="shared" si="3"/>
        <v>0</v>
      </c>
      <c r="AF48">
        <f t="shared" si="24"/>
        <v>0</v>
      </c>
      <c r="AG48">
        <f t="shared" si="24"/>
        <v>-2.73142349191248</v>
      </c>
      <c r="AH48">
        <f t="shared" si="5"/>
        <v>-6289.746592554462</v>
      </c>
      <c r="AI48">
        <f t="shared" si="25"/>
        <v>-6292.4780160463743</v>
      </c>
      <c r="AJ48">
        <f t="shared" si="7"/>
        <v>88.231267785930214</v>
      </c>
      <c r="AK48">
        <f t="shared" si="22"/>
        <v>15.697756559169555</v>
      </c>
      <c r="AL48">
        <f t="shared" si="8"/>
        <v>-6188.5489917012746</v>
      </c>
      <c r="AN48">
        <f t="shared" si="26"/>
        <v>0</v>
      </c>
      <c r="AO48">
        <f t="shared" si="26"/>
        <v>0</v>
      </c>
      <c r="AP48">
        <f t="shared" si="26"/>
        <v>-4.2606156860531513E-2</v>
      </c>
      <c r="AQ48">
        <f t="shared" si="26"/>
        <v>-98.110721654419919</v>
      </c>
      <c r="AR48">
        <f t="shared" si="26"/>
        <v>-98.153327811280434</v>
      </c>
      <c r="AS48">
        <f t="shared" si="26"/>
        <v>1.3762769656267404</v>
      </c>
      <c r="AT48">
        <f t="shared" si="26"/>
        <v>0.2448617288013886</v>
      </c>
      <c r="AU48">
        <f t="shared" si="23"/>
        <v>-96.532189116852308</v>
      </c>
      <c r="AW48">
        <v>45</v>
      </c>
      <c r="AX48">
        <f>IF(Z48&gt;0, (R48*SUMPRODUCT(K48:$K$98, X48:$X$98)-K48*$AZ$3)/Z48, 0)</f>
        <v>1244.9771863262372</v>
      </c>
    </row>
    <row r="49" spans="5:50" x14ac:dyDescent="0.25">
      <c r="E49">
        <v>2049</v>
      </c>
      <c r="F49" s="5">
        <v>3.5571999999999999E-2</v>
      </c>
      <c r="G49" s="5"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1.3927247676991251E-2</v>
      </c>
      <c r="L49" s="2">
        <v>46</v>
      </c>
      <c r="M49" s="6">
        <v>0.20871278500000001</v>
      </c>
      <c r="Q49" s="4">
        <f t="shared" si="21"/>
        <v>25</v>
      </c>
      <c r="R49">
        <f t="shared" si="0"/>
        <v>250000</v>
      </c>
      <c r="S49">
        <f t="shared" si="1"/>
        <v>751.43861355364379</v>
      </c>
      <c r="U49">
        <f t="shared" si="13"/>
        <v>0.20871278500000001</v>
      </c>
      <c r="V49">
        <f t="shared" si="14"/>
        <v>0.01</v>
      </c>
      <c r="W49">
        <f t="shared" si="15"/>
        <v>0.1092569396764992</v>
      </c>
      <c r="X49">
        <f t="shared" si="16"/>
        <v>2.2803320160459148E-2</v>
      </c>
      <c r="Y49">
        <f t="shared" si="17"/>
        <v>1.092569396764992E-3</v>
      </c>
      <c r="Z49">
        <f t="shared" si="18"/>
        <v>8.5361050119275056E-2</v>
      </c>
      <c r="AB49">
        <f t="shared" si="19"/>
        <v>136.02239734506341</v>
      </c>
      <c r="AC49">
        <f t="shared" si="2"/>
        <v>64.143589153111151</v>
      </c>
      <c r="AE49">
        <f t="shared" si="3"/>
        <v>0</v>
      </c>
      <c r="AF49">
        <f t="shared" si="24"/>
        <v>0</v>
      </c>
      <c r="AG49">
        <f t="shared" si="24"/>
        <v>-2.1340262529818763</v>
      </c>
      <c r="AH49">
        <f t="shared" si="5"/>
        <v>-5700.8300401147872</v>
      </c>
      <c r="AI49">
        <f t="shared" si="25"/>
        <v>-5702.9640663677692</v>
      </c>
      <c r="AJ49">
        <f t="shared" si="7"/>
        <v>71.87880819195226</v>
      </c>
      <c r="AK49">
        <f t="shared" si="22"/>
        <v>9.5215678141544391</v>
      </c>
      <c r="AL49">
        <f t="shared" si="8"/>
        <v>-5621.5636903616623</v>
      </c>
      <c r="AN49">
        <f t="shared" si="26"/>
        <v>0</v>
      </c>
      <c r="AO49">
        <f t="shared" si="26"/>
        <v>0</v>
      </c>
      <c r="AP49">
        <f t="shared" si="26"/>
        <v>-2.9721112174480181E-2</v>
      </c>
      <c r="AQ49">
        <f t="shared" si="26"/>
        <v>-79.396871933110617</v>
      </c>
      <c r="AR49">
        <f t="shared" si="26"/>
        <v>-79.426593045285088</v>
      </c>
      <c r="AS49">
        <f t="shared" si="26"/>
        <v>1.0010739644162669</v>
      </c>
      <c r="AT49">
        <f t="shared" si="26"/>
        <v>0.13260923322099707</v>
      </c>
      <c r="AU49">
        <f t="shared" si="23"/>
        <v>-78.292909847647834</v>
      </c>
      <c r="AW49">
        <v>46</v>
      </c>
      <c r="AX49">
        <f>IF(Z49&gt;0, (R49*SUMPRODUCT(K49:$K$98, X49:$X$98)-K49*$AZ$3)/Z49, 0)</f>
        <v>751.43861355364379</v>
      </c>
    </row>
    <row r="50" spans="5:50" x14ac:dyDescent="0.25">
      <c r="E50">
        <v>2050</v>
      </c>
      <c r="F50" s="5">
        <v>3.5571999999999999E-2</v>
      </c>
      <c r="G50" s="5"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1.2435042568742187E-2</v>
      </c>
      <c r="L50" s="2">
        <v>47</v>
      </c>
      <c r="M50" s="6">
        <v>0.23444695300000001</v>
      </c>
      <c r="Q50" s="4">
        <f t="shared" si="21"/>
        <v>25</v>
      </c>
      <c r="R50">
        <f t="shared" si="0"/>
        <v>250000</v>
      </c>
      <c r="S50">
        <f t="shared" si="1"/>
        <v>126.64692865458134</v>
      </c>
      <c r="U50">
        <f t="shared" si="13"/>
        <v>0.23444695300000001</v>
      </c>
      <c r="V50">
        <f t="shared" si="14"/>
        <v>0.01</v>
      </c>
      <c r="W50">
        <f t="shared" si="15"/>
        <v>8.5361050119275056E-2</v>
      </c>
      <c r="X50">
        <f t="shared" si="16"/>
        <v>2.0012638105344326E-2</v>
      </c>
      <c r="Y50">
        <f t="shared" si="17"/>
        <v>8.5361050119275059E-4</v>
      </c>
      <c r="Z50">
        <f t="shared" si="18"/>
        <v>6.4494801512737981E-2</v>
      </c>
      <c r="AB50">
        <f t="shared" si="19"/>
        <v>64.143589153111151</v>
      </c>
      <c r="AC50">
        <f t="shared" si="2"/>
        <v>8.1680685257751122</v>
      </c>
      <c r="AE50">
        <f t="shared" si="3"/>
        <v>0</v>
      </c>
      <c r="AF50">
        <f t="shared" si="24"/>
        <v>0</v>
      </c>
      <c r="AG50">
        <f t="shared" si="24"/>
        <v>-1.6123700378184496</v>
      </c>
      <c r="AH50">
        <f t="shared" si="5"/>
        <v>-5003.1595263360814</v>
      </c>
      <c r="AI50">
        <f t="shared" si="25"/>
        <v>-5004.7718963738998</v>
      </c>
      <c r="AJ50">
        <f t="shared" si="7"/>
        <v>55.975520627336039</v>
      </c>
      <c r="AK50">
        <f t="shared" si="22"/>
        <v>4.4900512407177811</v>
      </c>
      <c r="AL50">
        <f t="shared" si="8"/>
        <v>-4944.3063245058465</v>
      </c>
      <c r="AN50">
        <f t="shared" si="26"/>
        <v>0</v>
      </c>
      <c r="AO50">
        <f t="shared" si="26"/>
        <v>0</v>
      </c>
      <c r="AP50">
        <f t="shared" si="26"/>
        <v>-2.0049890056836869E-2</v>
      </c>
      <c r="AQ50">
        <f t="shared" si="26"/>
        <v>-62.214501688197174</v>
      </c>
      <c r="AR50">
        <f t="shared" si="26"/>
        <v>-62.234551578254006</v>
      </c>
      <c r="AS50">
        <f t="shared" si="26"/>
        <v>0.69605798180843004</v>
      </c>
      <c r="AT50">
        <f t="shared" si="26"/>
        <v>5.5833978314159281E-2</v>
      </c>
      <c r="AU50">
        <f t="shared" si="23"/>
        <v>-61.482659618131422</v>
      </c>
      <c r="AW50">
        <v>47</v>
      </c>
      <c r="AX50">
        <f>IF(Z50&gt;0, (R50*SUMPRODUCT(K50:$K$98, X50:$X$98)-K50*$AZ$3)/Z50, 0)</f>
        <v>126.64692865458134</v>
      </c>
    </row>
    <row r="51" spans="5:50" x14ac:dyDescent="0.25">
      <c r="E51">
        <v>2051</v>
      </c>
      <c r="F51" s="5">
        <v>3.5571999999999999E-2</v>
      </c>
      <c r="G51" s="5"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1.1102716579234095E-2</v>
      </c>
      <c r="L51" s="2">
        <v>48</v>
      </c>
      <c r="M51" s="6">
        <v>0.26339700100000002</v>
      </c>
      <c r="Q51" s="4">
        <f t="shared" si="21"/>
        <v>25</v>
      </c>
      <c r="R51">
        <f t="shared" si="0"/>
        <v>250000</v>
      </c>
      <c r="S51">
        <f t="shared" si="1"/>
        <v>-707.06393652695726</v>
      </c>
      <c r="U51">
        <f t="shared" si="13"/>
        <v>0.26339700100000002</v>
      </c>
      <c r="V51">
        <f t="shared" si="14"/>
        <v>0.01</v>
      </c>
      <c r="W51">
        <f t="shared" si="15"/>
        <v>6.4494801512737981E-2</v>
      </c>
      <c r="X51">
        <f t="shared" si="16"/>
        <v>1.6987737298545448E-2</v>
      </c>
      <c r="Y51">
        <f t="shared" si="17"/>
        <v>6.4494801512737982E-4</v>
      </c>
      <c r="Z51">
        <f t="shared" si="18"/>
        <v>4.6862116199065156E-2</v>
      </c>
      <c r="AB51">
        <f t="shared" si="19"/>
        <v>8.1680685257751122</v>
      </c>
      <c r="AC51">
        <f t="shared" si="2"/>
        <v>-33.134512353694703</v>
      </c>
      <c r="AE51">
        <f t="shared" si="3"/>
        <v>0</v>
      </c>
      <c r="AF51">
        <f t="shared" si="24"/>
        <v>0</v>
      </c>
      <c r="AG51">
        <f t="shared" si="24"/>
        <v>-1.1715529049766289</v>
      </c>
      <c r="AH51">
        <f t="shared" si="5"/>
        <v>-4246.9343246363624</v>
      </c>
      <c r="AI51">
        <f t="shared" si="25"/>
        <v>-4248.1058775413394</v>
      </c>
      <c r="AJ51">
        <f t="shared" si="7"/>
        <v>41.302580879469815</v>
      </c>
      <c r="AK51">
        <f t="shared" si="22"/>
        <v>0.57176479680425796</v>
      </c>
      <c r="AL51">
        <f t="shared" si="8"/>
        <v>-4206.2315318650653</v>
      </c>
      <c r="AN51">
        <f t="shared" si="26"/>
        <v>0</v>
      </c>
      <c r="AO51">
        <f t="shared" si="26"/>
        <v>0</v>
      </c>
      <c r="AP51">
        <f t="shared" si="26"/>
        <v>-1.3007419861533883E-2</v>
      </c>
      <c r="AQ51">
        <f t="shared" si="26"/>
        <v>-47.152508137058497</v>
      </c>
      <c r="AR51">
        <f t="shared" si="26"/>
        <v>-47.165515556920035</v>
      </c>
      <c r="AS51">
        <f t="shared" si="26"/>
        <v>0.45857084949564664</v>
      </c>
      <c r="AT51">
        <f t="shared" si="26"/>
        <v>6.3481424889010483E-3</v>
      </c>
      <c r="AU51">
        <f t="shared" si="23"/>
        <v>-46.700596564935488</v>
      </c>
      <c r="AW51">
        <v>48</v>
      </c>
      <c r="AX51">
        <f>IF(Z51&gt;0, (R51*SUMPRODUCT(K51:$K$98, X51:$X$98)-K51*$AZ$3)/Z51, 0)</f>
        <v>-707.06393652695726</v>
      </c>
    </row>
    <row r="52" spans="5:50" x14ac:dyDescent="0.25">
      <c r="E52">
        <v>2052</v>
      </c>
      <c r="F52" s="5">
        <v>3.5571999999999999E-2</v>
      </c>
      <c r="G52" s="5"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9.9131398028875842E-3</v>
      </c>
      <c r="L52" s="2">
        <v>49</v>
      </c>
      <c r="M52" s="6">
        <v>0.29593128600000002</v>
      </c>
      <c r="Q52" s="4">
        <f t="shared" si="21"/>
        <v>25</v>
      </c>
      <c r="R52">
        <f t="shared" si="0"/>
        <v>250000</v>
      </c>
      <c r="S52">
        <f t="shared" si="1"/>
        <v>-1894.3785094357224</v>
      </c>
      <c r="U52">
        <f t="shared" si="13"/>
        <v>0.29593128600000002</v>
      </c>
      <c r="V52">
        <f t="shared" si="14"/>
        <v>0.01</v>
      </c>
      <c r="W52">
        <f t="shared" si="15"/>
        <v>4.6862116199065156E-2</v>
      </c>
      <c r="X52">
        <f t="shared" si="16"/>
        <v>1.3867966311470784E-2</v>
      </c>
      <c r="Y52">
        <f t="shared" si="17"/>
        <v>4.6862116199065159E-4</v>
      </c>
      <c r="Z52">
        <f t="shared" si="18"/>
        <v>3.2525528725603721E-2</v>
      </c>
      <c r="AB52">
        <f t="shared" si="19"/>
        <v>-33.134512353694703</v>
      </c>
      <c r="AC52">
        <f t="shared" si="2"/>
        <v>-61.615662625817947</v>
      </c>
      <c r="AE52">
        <f t="shared" si="3"/>
        <v>0</v>
      </c>
      <c r="AF52">
        <f t="shared" si="24"/>
        <v>0</v>
      </c>
      <c r="AG52">
        <f t="shared" si="24"/>
        <v>-0.81313821814009302</v>
      </c>
      <c r="AH52">
        <f t="shared" si="5"/>
        <v>-3466.9915778676959</v>
      </c>
      <c r="AI52">
        <f t="shared" si="25"/>
        <v>-3467.8047160858359</v>
      </c>
      <c r="AJ52">
        <f t="shared" si="7"/>
        <v>28.481150272123244</v>
      </c>
      <c r="AK52">
        <f t="shared" si="22"/>
        <v>-2.3194158647586294</v>
      </c>
      <c r="AL52">
        <f t="shared" si="8"/>
        <v>-3441.6429816784712</v>
      </c>
      <c r="AN52">
        <f t="shared" si="26"/>
        <v>0</v>
      </c>
      <c r="AO52">
        <f t="shared" si="26"/>
        <v>0</v>
      </c>
      <c r="AP52">
        <f t="shared" si="26"/>
        <v>-8.0607528354936439E-3</v>
      </c>
      <c r="AQ52">
        <f t="shared" si="26"/>
        <v>-34.368772206836283</v>
      </c>
      <c r="AR52">
        <f t="shared" si="26"/>
        <v>-34.376832959671781</v>
      </c>
      <c r="AS52">
        <f t="shared" si="26"/>
        <v>0.28233762439460747</v>
      </c>
      <c r="AT52">
        <f t="shared" si="26"/>
        <v>-2.2992693728387695E-2</v>
      </c>
      <c r="AU52">
        <f t="shared" si="23"/>
        <v>-34.117488029005557</v>
      </c>
      <c r="AW52">
        <v>49</v>
      </c>
      <c r="AX52">
        <f>IF(Z52&gt;0, (R52*SUMPRODUCT(K52:$K$98, X52:$X$98)-K52*$AZ$3)/Z52, 0)</f>
        <v>-1894.3785094357224</v>
      </c>
    </row>
    <row r="53" spans="5:50" x14ac:dyDescent="0.25">
      <c r="E53">
        <v>2053</v>
      </c>
      <c r="F53" s="5">
        <v>3.5571999999999999E-2</v>
      </c>
      <c r="G53" s="5"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8.8510176811496272E-3</v>
      </c>
      <c r="L53" s="2">
        <v>50</v>
      </c>
      <c r="M53" s="6">
        <v>0.33262349499999999</v>
      </c>
      <c r="Q53" s="4">
        <f t="shared" si="21"/>
        <v>25</v>
      </c>
      <c r="R53">
        <f t="shared" si="0"/>
        <v>250000</v>
      </c>
      <c r="S53">
        <f t="shared" si="1"/>
        <v>-3709.4456120361651</v>
      </c>
      <c r="U53">
        <f t="shared" si="13"/>
        <v>0.33262349499999999</v>
      </c>
      <c r="V53">
        <f t="shared" si="14"/>
        <v>0.01</v>
      </c>
      <c r="W53">
        <f t="shared" si="15"/>
        <v>3.2525528725603721E-2</v>
      </c>
      <c r="X53">
        <f t="shared" si="16"/>
        <v>1.0818755041433205E-2</v>
      </c>
      <c r="Y53">
        <f t="shared" si="17"/>
        <v>3.252552872560372E-4</v>
      </c>
      <c r="Z53">
        <f t="shared" si="18"/>
        <v>2.1381518396914479E-2</v>
      </c>
      <c r="AB53">
        <f t="shared" si="19"/>
        <v>-61.615662625817947</v>
      </c>
      <c r="AC53">
        <f t="shared" si="2"/>
        <v>-79.313579596104958</v>
      </c>
      <c r="AE53">
        <f t="shared" si="3"/>
        <v>0</v>
      </c>
      <c r="AF53">
        <f t="shared" si="24"/>
        <v>0</v>
      </c>
      <c r="AG53">
        <f t="shared" si="24"/>
        <v>-0.53453795992286202</v>
      </c>
      <c r="AH53">
        <f t="shared" si="5"/>
        <v>-2704.6887603583014</v>
      </c>
      <c r="AI53">
        <f t="shared" si="25"/>
        <v>-2705.2232983182244</v>
      </c>
      <c r="AJ53">
        <f t="shared" si="7"/>
        <v>17.697916970287011</v>
      </c>
      <c r="AK53">
        <f t="shared" si="22"/>
        <v>-4.3130963838072569</v>
      </c>
      <c r="AL53">
        <f t="shared" si="8"/>
        <v>-2691.8384777317442</v>
      </c>
      <c r="AN53">
        <f t="shared" si="26"/>
        <v>0</v>
      </c>
      <c r="AO53">
        <f t="shared" si="26"/>
        <v>0</v>
      </c>
      <c r="AP53">
        <f t="shared" si="26"/>
        <v>-4.7312049345229028E-3</v>
      </c>
      <c r="AQ53">
        <f t="shared" si="26"/>
        <v>-23.939248039937993</v>
      </c>
      <c r="AR53">
        <f t="shared" si="26"/>
        <v>-23.943979244872516</v>
      </c>
      <c r="AS53">
        <f t="shared" si="26"/>
        <v>0.15664457602352838</v>
      </c>
      <c r="AT53">
        <f t="shared" si="26"/>
        <v>-3.8175292353580546E-2</v>
      </c>
      <c r="AU53">
        <f t="shared" si="23"/>
        <v>-23.825509961202567</v>
      </c>
      <c r="AW53">
        <v>50</v>
      </c>
      <c r="AX53">
        <f>IF(Z53&gt;0, (R53*SUMPRODUCT(K53:$K$98, X53:$X$98)-K53*$AZ$3)/Z53, 0)</f>
        <v>-3709.4456120361651</v>
      </c>
    </row>
    <row r="54" spans="5:50" x14ac:dyDescent="0.25">
      <c r="E54">
        <v>2054</v>
      </c>
      <c r="F54" s="5">
        <v>3.5571999999999999E-2</v>
      </c>
      <c r="G54" s="5"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7.9026943581693102E-3</v>
      </c>
      <c r="L54" s="2">
        <v>51</v>
      </c>
      <c r="M54" s="6">
        <v>0.37225971299999999</v>
      </c>
      <c r="Q54" s="4">
        <f t="shared" si="21"/>
        <v>25</v>
      </c>
      <c r="R54">
        <f t="shared" si="0"/>
        <v>250000</v>
      </c>
      <c r="S54">
        <f t="shared" si="1"/>
        <v>-6690.3867385514668</v>
      </c>
      <c r="U54">
        <f t="shared" si="13"/>
        <v>0.37225971299999999</v>
      </c>
      <c r="V54">
        <f t="shared" si="14"/>
        <v>0.01</v>
      </c>
      <c r="W54">
        <f t="shared" si="15"/>
        <v>2.1381518396914479E-2</v>
      </c>
      <c r="X54">
        <f t="shared" si="16"/>
        <v>7.9594779019396041E-3</v>
      </c>
      <c r="Y54">
        <f t="shared" si="17"/>
        <v>2.1381518396914481E-4</v>
      </c>
      <c r="Z54">
        <f t="shared" si="18"/>
        <v>1.320822531100573E-2</v>
      </c>
      <c r="AB54">
        <f t="shared" si="19"/>
        <v>-79.313579596104958</v>
      </c>
      <c r="AC54">
        <f t="shared" si="2"/>
        <v>-88.368135460552566</v>
      </c>
      <c r="AE54">
        <f t="shared" si="3"/>
        <v>0</v>
      </c>
      <c r="AF54">
        <f t="shared" si="24"/>
        <v>0</v>
      </c>
      <c r="AG54">
        <f t="shared" si="24"/>
        <v>-0.33020563277514325</v>
      </c>
      <c r="AH54">
        <f t="shared" si="5"/>
        <v>-1989.8694754849009</v>
      </c>
      <c r="AI54">
        <f t="shared" si="25"/>
        <v>-1990.1996811176762</v>
      </c>
      <c r="AJ54">
        <f t="shared" si="7"/>
        <v>9.0545558644476074</v>
      </c>
      <c r="AK54">
        <f t="shared" si="22"/>
        <v>-5.5519505717273478</v>
      </c>
      <c r="AL54">
        <f t="shared" si="8"/>
        <v>-1986.6970758249558</v>
      </c>
      <c r="AN54">
        <f t="shared" si="26"/>
        <v>0</v>
      </c>
      <c r="AO54">
        <f t="shared" si="26"/>
        <v>0</v>
      </c>
      <c r="AP54">
        <f t="shared" si="26"/>
        <v>-2.6095141911678518E-3</v>
      </c>
      <c r="AQ54">
        <f t="shared" si="26"/>
        <v>-15.725330277407851</v>
      </c>
      <c r="AR54">
        <f t="shared" si="26"/>
        <v>-15.72793979159902</v>
      </c>
      <c r="AS54">
        <f t="shared" si="26"/>
        <v>7.1555387545698942E-2</v>
      </c>
      <c r="AT54">
        <f t="shared" si="26"/>
        <v>-4.3875368460024586E-2</v>
      </c>
      <c r="AU54">
        <f t="shared" si="23"/>
        <v>-15.700259772513345</v>
      </c>
      <c r="AW54">
        <v>51</v>
      </c>
      <c r="AX54">
        <f>IF(Z54&gt;0, (R54*SUMPRODUCT(K54:$K$98, X54:$X$98)-K54*$AZ$3)/Z54, 0)</f>
        <v>-6690.3867385514668</v>
      </c>
    </row>
    <row r="55" spans="5:50" x14ac:dyDescent="0.25">
      <c r="E55">
        <v>2055</v>
      </c>
      <c r="F55" s="5">
        <v>3.5571999999999999E-2</v>
      </c>
      <c r="G55" s="5"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7.0559771055083119E-3</v>
      </c>
      <c r="L55" s="2">
        <v>52</v>
      </c>
      <c r="M55" s="6">
        <v>0.41367450300000003</v>
      </c>
      <c r="Q55" s="4">
        <f t="shared" si="21"/>
        <v>25</v>
      </c>
      <c r="R55">
        <f t="shared" si="0"/>
        <v>250000</v>
      </c>
      <c r="S55">
        <f t="shared" si="1"/>
        <v>-11928.630415580406</v>
      </c>
      <c r="U55">
        <f t="shared" si="13"/>
        <v>0.41367450300000003</v>
      </c>
      <c r="V55">
        <f t="shared" si="14"/>
        <v>0.01</v>
      </c>
      <c r="W55">
        <f t="shared" si="15"/>
        <v>1.320822531100573E-2</v>
      </c>
      <c r="X55">
        <f t="shared" si="16"/>
        <v>5.4639060410423164E-3</v>
      </c>
      <c r="Y55">
        <f t="shared" si="17"/>
        <v>1.320822531100573E-4</v>
      </c>
      <c r="Z55">
        <f t="shared" si="18"/>
        <v>7.6122370168533564E-3</v>
      </c>
      <c r="AB55">
        <f t="shared" si="19"/>
        <v>-88.368135460552566</v>
      </c>
      <c r="AC55">
        <f t="shared" si="2"/>
        <v>-90.803562009844001</v>
      </c>
      <c r="AE55">
        <f t="shared" si="3"/>
        <v>0</v>
      </c>
      <c r="AF55">
        <f t="shared" si="24"/>
        <v>0</v>
      </c>
      <c r="AG55">
        <f t="shared" si="24"/>
        <v>-0.1903059254213339</v>
      </c>
      <c r="AH55">
        <f t="shared" si="5"/>
        <v>-1365.9765102605791</v>
      </c>
      <c r="AI55">
        <f t="shared" si="25"/>
        <v>-1366.1668161860005</v>
      </c>
      <c r="AJ55">
        <f t="shared" si="7"/>
        <v>2.4354265492914351</v>
      </c>
      <c r="AK55">
        <f t="shared" si="22"/>
        <v>-6.1857694822386806</v>
      </c>
      <c r="AL55">
        <f t="shared" si="8"/>
        <v>-1369.9171591189477</v>
      </c>
      <c r="AN55">
        <f t="shared" si="26"/>
        <v>0</v>
      </c>
      <c r="AO55">
        <f t="shared" si="26"/>
        <v>0</v>
      </c>
      <c r="AP55">
        <f t="shared" si="26"/>
        <v>-1.3427942528155042E-3</v>
      </c>
      <c r="AQ55">
        <f t="shared" si="26"/>
        <v>-9.6382989830607855</v>
      </c>
      <c r="AR55">
        <f t="shared" si="26"/>
        <v>-9.6396417773136012</v>
      </c>
      <c r="AS55">
        <f t="shared" si="26"/>
        <v>1.7184313973947478E-2</v>
      </c>
      <c r="AT55">
        <f t="shared" si="26"/>
        <v>-4.3646647846628132E-2</v>
      </c>
      <c r="AU55">
        <f t="shared" si="23"/>
        <v>-9.6661041111862822</v>
      </c>
      <c r="AW55">
        <v>52</v>
      </c>
      <c r="AX55">
        <f>IF(Z55&gt;0, (R55*SUMPRODUCT(K55:$K$98, X55:$X$98)-K55*$AZ$3)/Z55, 0)</f>
        <v>-11928.630415580406</v>
      </c>
    </row>
    <row r="56" spans="5:50" x14ac:dyDescent="0.25">
      <c r="E56">
        <v>2056</v>
      </c>
      <c r="F56" s="5">
        <v>3.5571999999999999E-2</v>
      </c>
      <c r="G56" s="5"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6.2999795584895634E-3</v>
      </c>
      <c r="L56" s="2">
        <v>53</v>
      </c>
      <c r="M56" s="6">
        <v>0.42102545200000002</v>
      </c>
      <c r="Q56" s="4">
        <f t="shared" si="21"/>
        <v>25</v>
      </c>
      <c r="R56">
        <f t="shared" si="0"/>
        <v>250000</v>
      </c>
      <c r="S56">
        <f t="shared" si="1"/>
        <v>-20450.80049992265</v>
      </c>
      <c r="U56">
        <f t="shared" si="13"/>
        <v>0.42102545200000002</v>
      </c>
      <c r="V56">
        <f t="shared" si="14"/>
        <v>0.01</v>
      </c>
      <c r="W56">
        <f t="shared" si="15"/>
        <v>7.6122370168533564E-3</v>
      </c>
      <c r="X56">
        <f t="shared" si="16"/>
        <v>3.204945530751816E-3</v>
      </c>
      <c r="Y56">
        <f t="shared" si="17"/>
        <v>7.6122370168533562E-5</v>
      </c>
      <c r="Z56">
        <f t="shared" si="18"/>
        <v>4.3311691159330064E-3</v>
      </c>
      <c r="AB56">
        <f t="shared" si="19"/>
        <v>-90.803562009844001</v>
      </c>
      <c r="AC56">
        <f t="shared" si="2"/>
        <v>-88.575875521372268</v>
      </c>
      <c r="AE56">
        <f t="shared" si="3"/>
        <v>0</v>
      </c>
      <c r="AF56">
        <f t="shared" si="24"/>
        <v>0</v>
      </c>
      <c r="AG56">
        <f t="shared" si="24"/>
        <v>-0.10827922789832516</v>
      </c>
      <c r="AH56">
        <f t="shared" si="5"/>
        <v>-801.23638268795401</v>
      </c>
      <c r="AI56">
        <f t="shared" si="25"/>
        <v>-801.34466191585238</v>
      </c>
      <c r="AJ56">
        <f t="shared" si="7"/>
        <v>-2.2276864884717327</v>
      </c>
      <c r="AK56">
        <f t="shared" si="22"/>
        <v>-6.3562493406890805</v>
      </c>
      <c r="AL56">
        <f t="shared" si="8"/>
        <v>-809.92859774501312</v>
      </c>
      <c r="AN56">
        <f t="shared" si="26"/>
        <v>0</v>
      </c>
      <c r="AO56">
        <f t="shared" si="26"/>
        <v>0</v>
      </c>
      <c r="AP56">
        <f t="shared" si="26"/>
        <v>-6.8215692236848135E-4</v>
      </c>
      <c r="AQ56">
        <f t="shared" si="26"/>
        <v>-5.0477728324522317</v>
      </c>
      <c r="AR56">
        <f t="shared" si="26"/>
        <v>-5.0484549893746005</v>
      </c>
      <c r="AS56">
        <f t="shared" si="26"/>
        <v>-1.4034379340095313E-2</v>
      </c>
      <c r="AT56">
        <f t="shared" si="26"/>
        <v>-4.004424091500397E-2</v>
      </c>
      <c r="AU56">
        <f t="shared" si="23"/>
        <v>-5.1025336096296989</v>
      </c>
      <c r="AW56">
        <v>53</v>
      </c>
      <c r="AX56">
        <f>IF(Z56&gt;0, (R56*SUMPRODUCT(K56:$K$98, X56:$X$98)-K56*$AZ$3)/Z56, 0)</f>
        <v>-20450.80049992265</v>
      </c>
    </row>
    <row r="57" spans="5:50" x14ac:dyDescent="0.25">
      <c r="E57">
        <v>2057</v>
      </c>
      <c r="F57" s="5">
        <v>3.5571999999999999E-2</v>
      </c>
      <c r="G57" s="5"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5.6249817486513955E-3</v>
      </c>
      <c r="L57" s="2">
        <v>54</v>
      </c>
      <c r="M57" s="6">
        <v>0.42896583300000002</v>
      </c>
      <c r="Q57" s="4">
        <f t="shared" si="21"/>
        <v>25</v>
      </c>
      <c r="R57">
        <f t="shared" si="0"/>
        <v>250000</v>
      </c>
      <c r="S57">
        <f t="shared" si="1"/>
        <v>-34169.250420600787</v>
      </c>
      <c r="U57">
        <f t="shared" si="13"/>
        <v>0.42896583300000002</v>
      </c>
      <c r="V57">
        <f t="shared" si="14"/>
        <v>0.01</v>
      </c>
      <c r="W57">
        <f t="shared" si="15"/>
        <v>4.3311691159330064E-3</v>
      </c>
      <c r="X57">
        <f t="shared" si="16"/>
        <v>1.8579235676800757E-3</v>
      </c>
      <c r="Y57">
        <f t="shared" si="17"/>
        <v>4.3311691159330065E-5</v>
      </c>
      <c r="Z57">
        <f t="shared" si="18"/>
        <v>2.4299338570936005E-3</v>
      </c>
      <c r="AB57">
        <f t="shared" si="19"/>
        <v>-88.575875521372268</v>
      </c>
      <c r="AC57">
        <f t="shared" si="2"/>
        <v>-83.029018468527596</v>
      </c>
      <c r="AE57">
        <f t="shared" si="3"/>
        <v>0</v>
      </c>
      <c r="AF57">
        <f t="shared" si="24"/>
        <v>0</v>
      </c>
      <c r="AG57">
        <f t="shared" si="24"/>
        <v>-6.0748346427340012E-2</v>
      </c>
      <c r="AH57">
        <f t="shared" si="5"/>
        <v>-464.48089192001891</v>
      </c>
      <c r="AI57">
        <f t="shared" si="25"/>
        <v>-464.54164026644622</v>
      </c>
      <c r="AJ57">
        <f t="shared" si="7"/>
        <v>-5.5468570528446719</v>
      </c>
      <c r="AK57">
        <f t="shared" si="22"/>
        <v>-6.200311286496059</v>
      </c>
      <c r="AL57">
        <f t="shared" si="8"/>
        <v>-476.28880860578698</v>
      </c>
      <c r="AN57">
        <f t="shared" si="26"/>
        <v>0</v>
      </c>
      <c r="AO57">
        <f t="shared" si="26"/>
        <v>0</v>
      </c>
      <c r="AP57">
        <f t="shared" si="26"/>
        <v>-3.417083399145398E-4</v>
      </c>
      <c r="AQ57">
        <f t="shared" si="26"/>
        <v>-2.6126965396474278</v>
      </c>
      <c r="AR57">
        <f t="shared" si="26"/>
        <v>-2.6130382479873422</v>
      </c>
      <c r="AS57">
        <f t="shared" si="26"/>
        <v>-3.120096968462955E-2</v>
      </c>
      <c r="AT57">
        <f t="shared" si="26"/>
        <v>-3.4876637822497586E-2</v>
      </c>
      <c r="AU57">
        <f t="shared" si="23"/>
        <v>-2.6791158554944694</v>
      </c>
      <c r="AW57">
        <v>54</v>
      </c>
      <c r="AX57">
        <f>IF(Z57&gt;0, (R57*SUMPRODUCT(K57:$K$98, X57:$X$98)-K57*$AZ$3)/Z57, 0)</f>
        <v>-34169.250420600787</v>
      </c>
    </row>
    <row r="58" spans="5:50" x14ac:dyDescent="0.25">
      <c r="E58">
        <v>2058</v>
      </c>
      <c r="F58" s="5">
        <v>3.5571999999999999E-2</v>
      </c>
      <c r="G58" s="5"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5.0223051327244602E-3</v>
      </c>
      <c r="L58" s="2">
        <v>55</v>
      </c>
      <c r="M58" s="6">
        <v>0.43771532000000002</v>
      </c>
      <c r="Q58" s="4">
        <f t="shared" si="21"/>
        <v>25</v>
      </c>
      <c r="R58">
        <f t="shared" si="0"/>
        <v>250000</v>
      </c>
      <c r="S58">
        <f t="shared" si="1"/>
        <v>-56767.033351035374</v>
      </c>
      <c r="U58">
        <f t="shared" si="13"/>
        <v>0.43771532000000002</v>
      </c>
      <c r="V58">
        <f t="shared" si="14"/>
        <v>0.01</v>
      </c>
      <c r="W58">
        <f t="shared" si="15"/>
        <v>2.4299338570936005E-3</v>
      </c>
      <c r="X58">
        <f t="shared" si="16"/>
        <v>1.0636192758365596E-3</v>
      </c>
      <c r="Y58">
        <f t="shared" si="17"/>
        <v>2.4299338570936006E-5</v>
      </c>
      <c r="Z58">
        <f t="shared" si="18"/>
        <v>1.3420152426861049E-3</v>
      </c>
      <c r="AB58">
        <f t="shared" si="19"/>
        <v>-83.029018468527596</v>
      </c>
      <c r="AC58">
        <f t="shared" si="2"/>
        <v>-76.182224039159948</v>
      </c>
      <c r="AE58">
        <f t="shared" si="3"/>
        <v>0</v>
      </c>
      <c r="AF58">
        <f t="shared" si="24"/>
        <v>0</v>
      </c>
      <c r="AG58">
        <f t="shared" si="24"/>
        <v>-3.3550381067152621E-2</v>
      </c>
      <c r="AH58">
        <f t="shared" si="5"/>
        <v>-265.9048189591399</v>
      </c>
      <c r="AI58">
        <f t="shared" si="25"/>
        <v>-265.93836934020703</v>
      </c>
      <c r="AJ58">
        <f t="shared" si="7"/>
        <v>-6.8467944293676481</v>
      </c>
      <c r="AK58">
        <f t="shared" si="22"/>
        <v>-5.8120312927969326</v>
      </c>
      <c r="AL58">
        <f t="shared" si="8"/>
        <v>-278.59719506237161</v>
      </c>
      <c r="AN58">
        <f t="shared" si="26"/>
        <v>0</v>
      </c>
      <c r="AO58">
        <f t="shared" si="26"/>
        <v>0</v>
      </c>
      <c r="AP58">
        <f t="shared" si="26"/>
        <v>-1.6850025103842215E-4</v>
      </c>
      <c r="AQ58">
        <f t="shared" si="26"/>
        <v>-1.3354551370746568</v>
      </c>
      <c r="AR58">
        <f t="shared" si="26"/>
        <v>-1.3356236373256951</v>
      </c>
      <c r="AS58">
        <f t="shared" si="26"/>
        <v>-3.4386690805322383E-2</v>
      </c>
      <c r="AT58">
        <f t="shared" si="26"/>
        <v>-2.9189794593369216E-2</v>
      </c>
      <c r="AU58">
        <f t="shared" si="23"/>
        <v>-1.3992001227243867</v>
      </c>
      <c r="AW58">
        <v>55</v>
      </c>
      <c r="AX58">
        <f>IF(Z58&gt;0, (R58*SUMPRODUCT(K58:$K$98, X58:$X$98)-K58*$AZ$3)/Z58, 0)</f>
        <v>-56767.033351035374</v>
      </c>
    </row>
    <row r="59" spans="5:50" x14ac:dyDescent="0.25">
      <c r="E59">
        <v>2059</v>
      </c>
      <c r="F59" s="5">
        <v>3.5571999999999999E-2</v>
      </c>
      <c r="G59" s="5"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4.4842010113611249E-3</v>
      </c>
      <c r="L59" s="2">
        <v>56</v>
      </c>
      <c r="M59" s="6">
        <v>0.44739131599999998</v>
      </c>
      <c r="Q59" s="4">
        <f t="shared" si="21"/>
        <v>25</v>
      </c>
      <c r="R59">
        <f t="shared" si="0"/>
        <v>250000</v>
      </c>
      <c r="S59">
        <f t="shared" si="1"/>
        <v>-94854.073962232855</v>
      </c>
      <c r="U59">
        <f t="shared" si="13"/>
        <v>0.44739131599999998</v>
      </c>
      <c r="V59">
        <f t="shared" si="14"/>
        <v>0.01</v>
      </c>
      <c r="W59">
        <f t="shared" si="15"/>
        <v>1.3420152426861049E-3</v>
      </c>
      <c r="X59">
        <f t="shared" si="16"/>
        <v>6.0040596551739589E-4</v>
      </c>
      <c r="Y59">
        <f t="shared" si="17"/>
        <v>1.342015242686105E-5</v>
      </c>
      <c r="Z59">
        <f t="shared" si="18"/>
        <v>7.28189124741848E-4</v>
      </c>
      <c r="AB59">
        <f t="shared" si="19"/>
        <v>-76.182224039159948</v>
      </c>
      <c r="AC59">
        <f t="shared" si="2"/>
        <v>-69.071705096756858</v>
      </c>
      <c r="AE59">
        <f t="shared" si="3"/>
        <v>0</v>
      </c>
      <c r="AF59">
        <f t="shared" si="24"/>
        <v>0</v>
      </c>
      <c r="AG59">
        <f t="shared" si="24"/>
        <v>-1.8204728118546201E-2</v>
      </c>
      <c r="AH59">
        <f t="shared" si="5"/>
        <v>-150.10149137934897</v>
      </c>
      <c r="AI59">
        <f t="shared" si="25"/>
        <v>-150.11969610746752</v>
      </c>
      <c r="AJ59">
        <f t="shared" si="7"/>
        <v>-7.1105189424030897</v>
      </c>
      <c r="AK59">
        <f t="shared" si="22"/>
        <v>-5.3327556827411966</v>
      </c>
      <c r="AL59">
        <f t="shared" si="8"/>
        <v>-162.5629707326118</v>
      </c>
      <c r="AN59">
        <f t="shared" si="26"/>
        <v>0</v>
      </c>
      <c r="AO59">
        <f t="shared" si="26"/>
        <v>0</v>
      </c>
      <c r="AP59">
        <f t="shared" si="26"/>
        <v>-8.1633660240739179E-5</v>
      </c>
      <c r="AQ59">
        <f t="shared" si="26"/>
        <v>-0.67308525945008979</v>
      </c>
      <c r="AR59">
        <f t="shared" si="26"/>
        <v>-0.67316689311033062</v>
      </c>
      <c r="AS59">
        <f t="shared" si="26"/>
        <v>-3.1884996232826368E-2</v>
      </c>
      <c r="AT59">
        <f t="shared" si="26"/>
        <v>-2.391314842588986E-2</v>
      </c>
      <c r="AU59">
        <f t="shared" si="23"/>
        <v>-0.72896503776904675</v>
      </c>
      <c r="AW59">
        <v>56</v>
      </c>
      <c r="AX59">
        <f>IF(Z59&gt;0, (R59*SUMPRODUCT(K59:$K$98, X59:$X$98)-K59*$AZ$3)/Z59, 0)</f>
        <v>-94854.073962232855</v>
      </c>
    </row>
    <row r="60" spans="5:50" x14ac:dyDescent="0.25">
      <c r="E60">
        <v>2060</v>
      </c>
      <c r="F60" s="5">
        <v>3.5571999999999999E-2</v>
      </c>
      <c r="G60" s="5"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4.0037509030010042E-3</v>
      </c>
      <c r="L60" s="2">
        <v>57</v>
      </c>
      <c r="M60" s="6">
        <v>0.457001349</v>
      </c>
      <c r="Q60" s="4">
        <f t="shared" si="21"/>
        <v>25</v>
      </c>
      <c r="R60">
        <f t="shared" si="0"/>
        <v>250000</v>
      </c>
      <c r="S60">
        <f t="shared" si="1"/>
        <v>-160267.77713618334</v>
      </c>
      <c r="U60">
        <f t="shared" si="13"/>
        <v>0.457001349</v>
      </c>
      <c r="V60">
        <f t="shared" si="14"/>
        <v>0.01</v>
      </c>
      <c r="W60">
        <f t="shared" si="15"/>
        <v>7.28189124741848E-4</v>
      </c>
      <c r="X60">
        <f t="shared" si="16"/>
        <v>3.3278341233415382E-4</v>
      </c>
      <c r="Y60">
        <f t="shared" si="17"/>
        <v>7.2818912474184798E-6</v>
      </c>
      <c r="Z60">
        <f t="shared" si="18"/>
        <v>3.8812382116027572E-4</v>
      </c>
      <c r="AB60">
        <f t="shared" si="19"/>
        <v>-69.071705096756858</v>
      </c>
      <c r="AC60">
        <f t="shared" si="2"/>
        <v>-62.203742070958953</v>
      </c>
      <c r="AE60">
        <f t="shared" si="3"/>
        <v>0</v>
      </c>
      <c r="AF60">
        <f t="shared" si="24"/>
        <v>0</v>
      </c>
      <c r="AG60">
        <f t="shared" si="24"/>
        <v>-9.7030955290068922E-3</v>
      </c>
      <c r="AH60">
        <f t="shared" si="5"/>
        <v>-83.195853083538452</v>
      </c>
      <c r="AI60">
        <f t="shared" si="25"/>
        <v>-83.205556179067457</v>
      </c>
      <c r="AJ60">
        <f t="shared" si="7"/>
        <v>-6.8679630257979056</v>
      </c>
      <c r="AK60">
        <f t="shared" si="22"/>
        <v>-4.8350193567729809</v>
      </c>
      <c r="AL60">
        <f t="shared" si="8"/>
        <v>-94.908538561638338</v>
      </c>
      <c r="AN60">
        <f t="shared" si="26"/>
        <v>0</v>
      </c>
      <c r="AO60">
        <f t="shared" si="26"/>
        <v>0</v>
      </c>
      <c r="AP60">
        <f t="shared" si="26"/>
        <v>-3.8848777486166354E-5</v>
      </c>
      <c r="AQ60">
        <f t="shared" si="26"/>
        <v>-0.33309547190915595</v>
      </c>
      <c r="AR60">
        <f t="shared" si="26"/>
        <v>-0.33313432068664212</v>
      </c>
      <c r="AS60">
        <f t="shared" si="26"/>
        <v>-2.7497613166315875E-2</v>
      </c>
      <c r="AT60">
        <f t="shared" si="26"/>
        <v>-1.9358213115707158E-2</v>
      </c>
      <c r="AU60">
        <f t="shared" si="23"/>
        <v>-0.37999014696866512</v>
      </c>
      <c r="AW60">
        <v>57</v>
      </c>
      <c r="AX60">
        <f>IF(Z60&gt;0, (R60*SUMPRODUCT(K60:$K$98, X60:$X$98)-K60*$AZ$3)/Z60, 0)</f>
        <v>-160267.77713618334</v>
      </c>
    </row>
    <row r="61" spans="5:50" x14ac:dyDescent="0.25">
      <c r="E61">
        <v>2061</v>
      </c>
      <c r="F61" s="5">
        <v>3.5571999999999999E-2</v>
      </c>
      <c r="G61" s="5"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3.5747775919651821E-3</v>
      </c>
      <c r="L61" s="2">
        <v>58</v>
      </c>
      <c r="M61" s="6">
        <v>0.46737994300000002</v>
      </c>
      <c r="Q61" s="4">
        <f t="shared" si="21"/>
        <v>25</v>
      </c>
      <c r="R61">
        <f t="shared" si="0"/>
        <v>250000</v>
      </c>
      <c r="S61">
        <f t="shared" si="1"/>
        <v>-275110.44592280389</v>
      </c>
      <c r="U61">
        <f t="shared" si="13"/>
        <v>0.46737994300000002</v>
      </c>
      <c r="V61">
        <f t="shared" si="14"/>
        <v>0.01</v>
      </c>
      <c r="W61">
        <f t="shared" si="15"/>
        <v>3.8812382116027572E-4</v>
      </c>
      <c r="X61">
        <f t="shared" si="16"/>
        <v>1.8140128941083187E-4</v>
      </c>
      <c r="Y61">
        <f t="shared" si="17"/>
        <v>3.8812382116027571E-6</v>
      </c>
      <c r="Z61">
        <f t="shared" si="18"/>
        <v>2.0284129353784111E-4</v>
      </c>
      <c r="AB61">
        <f t="shared" si="19"/>
        <v>-62.203742070958953</v>
      </c>
      <c r="AC61">
        <f t="shared" si="2"/>
        <v>-55.803758716753826</v>
      </c>
      <c r="AE61">
        <f t="shared" si="3"/>
        <v>0</v>
      </c>
      <c r="AF61">
        <f t="shared" si="24"/>
        <v>0</v>
      </c>
      <c r="AG61">
        <f t="shared" si="24"/>
        <v>-5.0710323384460278E-3</v>
      </c>
      <c r="AH61">
        <f t="shared" si="5"/>
        <v>-45.35032235270797</v>
      </c>
      <c r="AI61">
        <f t="shared" si="25"/>
        <v>-45.355393385046419</v>
      </c>
      <c r="AJ61">
        <f t="shared" si="7"/>
        <v>-6.3999833542051263</v>
      </c>
      <c r="AK61">
        <f t="shared" si="22"/>
        <v>-4.3542619449671269</v>
      </c>
      <c r="AL61">
        <f t="shared" si="8"/>
        <v>-56.109638684218673</v>
      </c>
      <c r="AN61">
        <f t="shared" si="26"/>
        <v>0</v>
      </c>
      <c r="AO61">
        <f t="shared" si="26"/>
        <v>0</v>
      </c>
      <c r="AP61">
        <f t="shared" si="26"/>
        <v>-1.8127812771607657E-5</v>
      </c>
      <c r="AQ61">
        <f t="shared" si="26"/>
        <v>-0.16211731613485816</v>
      </c>
      <c r="AR61">
        <f t="shared" si="26"/>
        <v>-0.1621354439476298</v>
      </c>
      <c r="AS61">
        <f t="shared" si="26"/>
        <v>-2.2878517083562651E-2</v>
      </c>
      <c r="AT61">
        <f t="shared" si="26"/>
        <v>-1.5565518030415216E-2</v>
      </c>
      <c r="AU61">
        <f t="shared" si="23"/>
        <v>-0.20057947906160767</v>
      </c>
      <c r="AW61">
        <v>58</v>
      </c>
      <c r="AX61">
        <f>IF(Z61&gt;0, (R61*SUMPRODUCT(K61:$K$98, X61:$X$98)-K61*$AZ$3)/Z61, 0)</f>
        <v>-275110.44592280389</v>
      </c>
    </row>
    <row r="62" spans="5:50" x14ac:dyDescent="0.25">
      <c r="E62">
        <v>2062</v>
      </c>
      <c r="F62" s="5">
        <v>3.5571999999999999E-2</v>
      </c>
      <c r="G62" s="5"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3.1917657071117694E-3</v>
      </c>
      <c r="L62" s="2">
        <v>59</v>
      </c>
      <c r="M62" s="6">
        <v>0.47825477199999999</v>
      </c>
      <c r="Q62" s="4">
        <f t="shared" si="21"/>
        <v>25</v>
      </c>
      <c r="R62">
        <f t="shared" si="0"/>
        <v>250000</v>
      </c>
      <c r="S62">
        <f t="shared" si="1"/>
        <v>-481240.11546594434</v>
      </c>
      <c r="U62">
        <f t="shared" si="13"/>
        <v>0.47825477199999999</v>
      </c>
      <c r="V62">
        <f t="shared" si="14"/>
        <v>0.01</v>
      </c>
      <c r="W62">
        <f t="shared" si="15"/>
        <v>2.0284129353784111E-4</v>
      </c>
      <c r="X62">
        <f t="shared" si="16"/>
        <v>9.7009816593125265E-5</v>
      </c>
      <c r="Y62">
        <f t="shared" si="17"/>
        <v>2.0284129353784111E-6</v>
      </c>
      <c r="Z62">
        <f t="shared" si="18"/>
        <v>1.0380306400933743E-4</v>
      </c>
      <c r="AB62">
        <f t="shared" si="19"/>
        <v>-55.803758716753826</v>
      </c>
      <c r="AC62">
        <f t="shared" si="2"/>
        <v>-49.954198509572358</v>
      </c>
      <c r="AE62">
        <f t="shared" si="3"/>
        <v>0</v>
      </c>
      <c r="AF62">
        <f t="shared" si="24"/>
        <v>0</v>
      </c>
      <c r="AG62">
        <f t="shared" si="24"/>
        <v>-2.5950766002334359E-3</v>
      </c>
      <c r="AH62">
        <f t="shared" si="5"/>
        <v>-24.252454148281316</v>
      </c>
      <c r="AI62">
        <f t="shared" si="25"/>
        <v>-24.255049224881549</v>
      </c>
      <c r="AJ62">
        <f t="shared" si="7"/>
        <v>-5.8495602071814687</v>
      </c>
      <c r="AK62">
        <f t="shared" si="22"/>
        <v>-3.9062631101727683</v>
      </c>
      <c r="AL62">
        <f t="shared" si="8"/>
        <v>-34.010872542235788</v>
      </c>
      <c r="AN62">
        <f t="shared" si="26"/>
        <v>0</v>
      </c>
      <c r="AO62">
        <f t="shared" si="26"/>
        <v>0</v>
      </c>
      <c r="AP62">
        <f t="shared" si="26"/>
        <v>-8.2828764999532783E-6</v>
      </c>
      <c r="AQ62">
        <f t="shared" si="26"/>
        <v>-7.740815146378488E-2</v>
      </c>
      <c r="AR62">
        <f t="shared" si="26"/>
        <v>-7.7416434340284834E-2</v>
      </c>
      <c r="AS62">
        <f t="shared" si="26"/>
        <v>-1.8670425670967428E-2</v>
      </c>
      <c r="AT62">
        <f t="shared" si="26"/>
        <v>-1.2467876638005205E-2</v>
      </c>
      <c r="AU62">
        <f t="shared" si="23"/>
        <v>-0.10855473664925747</v>
      </c>
      <c r="AW62">
        <v>59</v>
      </c>
      <c r="AX62">
        <f>IF(Z62&gt;0, (R62*SUMPRODUCT(K62:$K$98, X62:$X$98)-K62*$AZ$3)/Z62, 0)</f>
        <v>-481240.11546594434</v>
      </c>
    </row>
    <row r="63" spans="5:50" x14ac:dyDescent="0.25">
      <c r="E63">
        <v>2063</v>
      </c>
      <c r="F63" s="5">
        <v>3.5571999999999999E-2</v>
      </c>
      <c r="G63" s="5"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2.8497908099212226E-3</v>
      </c>
      <c r="L63" s="2">
        <v>60</v>
      </c>
      <c r="M63" s="6">
        <v>0.48949088600000001</v>
      </c>
      <c r="Q63" s="4">
        <f t="shared" si="21"/>
        <v>25</v>
      </c>
      <c r="R63">
        <f t="shared" si="0"/>
        <v>250000</v>
      </c>
      <c r="S63">
        <f t="shared" si="1"/>
        <v>-859678.00577262184</v>
      </c>
      <c r="U63">
        <f t="shared" si="13"/>
        <v>0.48949088600000001</v>
      </c>
      <c r="V63">
        <f t="shared" si="14"/>
        <v>0.01</v>
      </c>
      <c r="W63">
        <f t="shared" si="15"/>
        <v>1.0380306400933743E-4</v>
      </c>
      <c r="X63">
        <f t="shared" si="16"/>
        <v>5.0810653771445295E-5</v>
      </c>
      <c r="Y63">
        <f t="shared" si="17"/>
        <v>1.0380306400933744E-6</v>
      </c>
      <c r="Z63">
        <f t="shared" si="18"/>
        <v>5.1954379597798762E-5</v>
      </c>
      <c r="AB63">
        <f t="shared" si="19"/>
        <v>-49.954198509572358</v>
      </c>
      <c r="AC63">
        <f t="shared" si="2"/>
        <v>-44.664037443789432</v>
      </c>
      <c r="AE63">
        <f t="shared" si="3"/>
        <v>0</v>
      </c>
      <c r="AF63">
        <f t="shared" si="24"/>
        <v>0</v>
      </c>
      <c r="AG63">
        <f t="shared" si="24"/>
        <v>-1.298859489944969E-3</v>
      </c>
      <c r="AH63">
        <f t="shared" si="5"/>
        <v>-12.702663442861324</v>
      </c>
      <c r="AI63">
        <f t="shared" si="25"/>
        <v>-12.703962302351268</v>
      </c>
      <c r="AJ63">
        <f t="shared" si="7"/>
        <v>-5.2901610657829252</v>
      </c>
      <c r="AK63">
        <f t="shared" si="22"/>
        <v>-3.4967938956700655</v>
      </c>
      <c r="AL63">
        <f t="shared" si="8"/>
        <v>-21.49091726380426</v>
      </c>
      <c r="AN63">
        <f t="shared" si="26"/>
        <v>0</v>
      </c>
      <c r="AO63">
        <f t="shared" si="26"/>
        <v>0</v>
      </c>
      <c r="AP63">
        <f t="shared" si="26"/>
        <v>-3.7014778378241394E-6</v>
      </c>
      <c r="AQ63">
        <f t="shared" si="26"/>
        <v>-3.619993354098848E-2</v>
      </c>
      <c r="AR63">
        <f t="shared" si="26"/>
        <v>-3.62036350188263E-2</v>
      </c>
      <c r="AS63">
        <f t="shared" si="26"/>
        <v>-1.5075852388271241E-2</v>
      </c>
      <c r="AT63">
        <f t="shared" si="26"/>
        <v>-9.9651311080691824E-3</v>
      </c>
      <c r="AU63">
        <f t="shared" si="23"/>
        <v>-6.1244618515166729E-2</v>
      </c>
      <c r="AW63">
        <v>60</v>
      </c>
      <c r="AX63">
        <f>IF(Z63&gt;0, (R63*SUMPRODUCT(K63:$K$98, X63:$X$98)-K63*$AZ$3)/Z63, 0)</f>
        <v>-859678.00577262184</v>
      </c>
    </row>
    <row r="64" spans="5:50" x14ac:dyDescent="0.25">
      <c r="E64">
        <v>2064</v>
      </c>
      <c r="F64" s="5">
        <v>3.5571999999999999E-2</v>
      </c>
      <c r="G64" s="5"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2.5444560802868059E-3</v>
      </c>
      <c r="L64" s="2">
        <v>61</v>
      </c>
      <c r="M64" s="6">
        <v>0.50154699899999999</v>
      </c>
      <c r="Q64" s="4">
        <f t="shared" si="21"/>
        <v>25</v>
      </c>
      <c r="R64">
        <f t="shared" si="0"/>
        <v>250000</v>
      </c>
      <c r="S64">
        <f t="shared" si="1"/>
        <v>-1572578.9545769987</v>
      </c>
      <c r="U64">
        <f t="shared" si="13"/>
        <v>0.50154699899999999</v>
      </c>
      <c r="V64">
        <f t="shared" si="14"/>
        <v>0.01</v>
      </c>
      <c r="W64">
        <f t="shared" si="15"/>
        <v>5.1954379597798762E-5</v>
      </c>
      <c r="X64">
        <f t="shared" si="16"/>
        <v>2.6057563172182796E-5</v>
      </c>
      <c r="Y64">
        <f t="shared" si="17"/>
        <v>5.1954379597798764E-7</v>
      </c>
      <c r="Z64">
        <f t="shared" si="18"/>
        <v>2.5377272629637979E-5</v>
      </c>
      <c r="AB64">
        <f t="shared" si="19"/>
        <v>-44.664037443789432</v>
      </c>
      <c r="AC64">
        <f t="shared" si="2"/>
        <v>-39.907764861931575</v>
      </c>
      <c r="AE64">
        <f t="shared" si="3"/>
        <v>0</v>
      </c>
      <c r="AF64">
        <f t="shared" si="24"/>
        <v>0</v>
      </c>
      <c r="AG64">
        <f t="shared" si="24"/>
        <v>-6.3443181574094948E-4</v>
      </c>
      <c r="AH64">
        <f t="shared" si="5"/>
        <v>-6.514390793045699</v>
      </c>
      <c r="AI64">
        <f t="shared" si="25"/>
        <v>-6.5150252248614402</v>
      </c>
      <c r="AJ64">
        <f t="shared" si="7"/>
        <v>-4.7562725818578571</v>
      </c>
      <c r="AK64">
        <f t="shared" si="22"/>
        <v>-3.1264826210652608</v>
      </c>
      <c r="AL64">
        <f t="shared" si="8"/>
        <v>-14.397780427784557</v>
      </c>
      <c r="AN64">
        <f t="shared" si="26"/>
        <v>0</v>
      </c>
      <c r="AO64">
        <f t="shared" si="26"/>
        <v>0</v>
      </c>
      <c r="AP64">
        <f t="shared" si="26"/>
        <v>-1.6142838910894573E-6</v>
      </c>
      <c r="AQ64">
        <f t="shared" si="26"/>
        <v>-1.6575581262729518E-2</v>
      </c>
      <c r="AR64">
        <f t="shared" si="26"/>
        <v>-1.6577195546620606E-2</v>
      </c>
      <c r="AS64">
        <f t="shared" si="26"/>
        <v>-1.2102126690409649E-2</v>
      </c>
      <c r="AT64">
        <f t="shared" si="26"/>
        <v>-7.9551977150805319E-3</v>
      </c>
      <c r="AU64">
        <f t="shared" si="23"/>
        <v>-3.6634519952110783E-2</v>
      </c>
      <c r="AW64">
        <v>61</v>
      </c>
      <c r="AX64">
        <f>IF(Z64&gt;0, (R64*SUMPRODUCT(K64:$K$98, X64:$X$98)-K64*$AZ$3)/Z64, 0)</f>
        <v>-1572578.9545769987</v>
      </c>
    </row>
    <row r="65" spans="5:50" x14ac:dyDescent="0.25">
      <c r="E65">
        <v>2065</v>
      </c>
      <c r="F65" s="5">
        <v>3.5571999999999999E-2</v>
      </c>
      <c r="G65" s="5"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2.2718357859703624E-3</v>
      </c>
      <c r="L65" s="2">
        <v>62</v>
      </c>
      <c r="M65" s="6">
        <v>0.51394563599999998</v>
      </c>
      <c r="Q65" s="4">
        <f t="shared" si="21"/>
        <v>25</v>
      </c>
      <c r="R65">
        <f t="shared" si="0"/>
        <v>250000</v>
      </c>
      <c r="S65">
        <f t="shared" si="1"/>
        <v>-2950538.9512875057</v>
      </c>
      <c r="U65">
        <f t="shared" si="13"/>
        <v>0.51394563599999998</v>
      </c>
      <c r="V65">
        <f t="shared" si="14"/>
        <v>0.01</v>
      </c>
      <c r="W65">
        <f t="shared" si="15"/>
        <v>2.5377272629637979E-5</v>
      </c>
      <c r="X65">
        <f t="shared" si="16"/>
        <v>1.3042538521584683E-5</v>
      </c>
      <c r="Y65">
        <f t="shared" si="17"/>
        <v>2.5377272629637981E-7</v>
      </c>
      <c r="Z65">
        <f t="shared" si="18"/>
        <v>1.2080961381756916E-5</v>
      </c>
      <c r="AB65">
        <f t="shared" si="19"/>
        <v>-39.907764861931575</v>
      </c>
      <c r="AC65">
        <f t="shared" si="2"/>
        <v>-35.645347125873904</v>
      </c>
      <c r="AE65">
        <f t="shared" si="3"/>
        <v>0</v>
      </c>
      <c r="AF65">
        <f t="shared" si="24"/>
        <v>0</v>
      </c>
      <c r="AG65">
        <f t="shared" si="24"/>
        <v>-3.0202403454392292E-4</v>
      </c>
      <c r="AH65">
        <f t="shared" si="5"/>
        <v>-3.2606346303961709</v>
      </c>
      <c r="AI65">
        <f t="shared" si="25"/>
        <v>-3.2609366544307146</v>
      </c>
      <c r="AJ65">
        <f t="shared" si="7"/>
        <v>-4.2624177360576709</v>
      </c>
      <c r="AK65">
        <f t="shared" si="22"/>
        <v>-2.7935435403352105</v>
      </c>
      <c r="AL65">
        <f t="shared" si="8"/>
        <v>-10.316897930823597</v>
      </c>
      <c r="AN65">
        <f t="shared" si="26"/>
        <v>0</v>
      </c>
      <c r="AO65">
        <f t="shared" si="26"/>
        <v>0</v>
      </c>
      <c r="AP65">
        <f t="shared" si="26"/>
        <v>-6.8614900990003306E-7</v>
      </c>
      <c r="AQ65">
        <f t="shared" si="26"/>
        <v>-7.4076264383082669E-3</v>
      </c>
      <c r="AR65">
        <f t="shared" si="26"/>
        <v>-7.4083125873181666E-3</v>
      </c>
      <c r="AS65">
        <f t="shared" si="26"/>
        <v>-9.6835131475305914E-3</v>
      </c>
      <c r="AT65">
        <f t="shared" si="26"/>
        <v>-6.3464721845998716E-3</v>
      </c>
      <c r="AU65">
        <f t="shared" si="23"/>
        <v>-2.3438297919448632E-2</v>
      </c>
      <c r="AW65">
        <v>62</v>
      </c>
      <c r="AX65">
        <f>IF(Z65&gt;0, (R65*SUMPRODUCT(K65:$K$98, X65:$X$98)-K65*$AZ$3)/Z65, 0)</f>
        <v>-2950538.9512875057</v>
      </c>
    </row>
    <row r="66" spans="5:50" x14ac:dyDescent="0.25">
      <c r="E66">
        <v>2066</v>
      </c>
      <c r="F66" s="5">
        <v>3.5571999999999999E-2</v>
      </c>
      <c r="G66" s="5"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2.0284248089021089E-3</v>
      </c>
      <c r="L66" s="2">
        <v>63</v>
      </c>
      <c r="M66" s="6">
        <v>0.52707773400000002</v>
      </c>
      <c r="Q66" s="4">
        <f t="shared" si="21"/>
        <v>25</v>
      </c>
      <c r="R66">
        <f t="shared" si="0"/>
        <v>250000</v>
      </c>
      <c r="S66">
        <f t="shared" si="1"/>
        <v>-5691902.2034928137</v>
      </c>
      <c r="U66">
        <f t="shared" si="13"/>
        <v>0.52707773400000002</v>
      </c>
      <c r="V66">
        <f t="shared" si="14"/>
        <v>0.01</v>
      </c>
      <c r="W66">
        <f t="shared" si="15"/>
        <v>1.2080961381756916E-5</v>
      </c>
      <c r="X66">
        <f t="shared" si="16"/>
        <v>6.3676057496379448E-6</v>
      </c>
      <c r="Y66">
        <f t="shared" si="17"/>
        <v>1.2080961381756915E-7</v>
      </c>
      <c r="Z66">
        <f t="shared" si="18"/>
        <v>5.5925460183014015E-6</v>
      </c>
      <c r="AB66">
        <f t="shared" si="19"/>
        <v>-35.645347125873904</v>
      </c>
      <c r="AC66">
        <f t="shared" si="2"/>
        <v>-31.832225004704711</v>
      </c>
      <c r="AE66">
        <f t="shared" si="3"/>
        <v>0</v>
      </c>
      <c r="AF66">
        <f t="shared" si="24"/>
        <v>0</v>
      </c>
      <c r="AG66">
        <f t="shared" si="24"/>
        <v>-1.3981365045753503E-4</v>
      </c>
      <c r="AH66">
        <f t="shared" si="5"/>
        <v>-1.5919014374094862</v>
      </c>
      <c r="AI66">
        <f t="shared" si="25"/>
        <v>-1.5920412510599438</v>
      </c>
      <c r="AJ66">
        <f t="shared" si="7"/>
        <v>-3.8131221211691937</v>
      </c>
      <c r="AK66">
        <f t="shared" si="22"/>
        <v>-2.4951742988111736</v>
      </c>
      <c r="AL66">
        <f t="shared" si="8"/>
        <v>-7.9003376710403108</v>
      </c>
      <c r="AN66">
        <f t="shared" si="26"/>
        <v>0</v>
      </c>
      <c r="AO66">
        <f t="shared" si="26"/>
        <v>0</v>
      </c>
      <c r="AP66">
        <f t="shared" si="26"/>
        <v>-2.8360147721123174E-7</v>
      </c>
      <c r="AQ66">
        <f t="shared" si="26"/>
        <v>-3.2290523689683295E-3</v>
      </c>
      <c r="AR66">
        <f t="shared" si="26"/>
        <v>-3.229335970445541E-3</v>
      </c>
      <c r="AS66">
        <f t="shared" si="26"/>
        <v>-7.7346315099530256E-3</v>
      </c>
      <c r="AT66">
        <f t="shared" si="26"/>
        <v>-5.0612734502435081E-3</v>
      </c>
      <c r="AU66">
        <f t="shared" si="23"/>
        <v>-1.6025240930642073E-2</v>
      </c>
      <c r="AW66">
        <v>63</v>
      </c>
      <c r="AX66">
        <f>IF(Z66&gt;0, (R66*SUMPRODUCT(K66:$K$98, X66:$X$98)-K66*$AZ$3)/Z66, 0)</f>
        <v>-5691902.2034928137</v>
      </c>
    </row>
    <row r="67" spans="5:50" x14ac:dyDescent="0.25">
      <c r="E67">
        <v>2067</v>
      </c>
      <c r="F67" s="5">
        <v>3.5571999999999999E-2</v>
      </c>
      <c r="G67" s="5"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1.8110935793768828E-3</v>
      </c>
      <c r="L67" s="2">
        <v>64</v>
      </c>
      <c r="M67" s="6">
        <v>0.54097960300000003</v>
      </c>
      <c r="Q67" s="4">
        <f t="shared" si="21"/>
        <v>25</v>
      </c>
      <c r="R67">
        <f t="shared" ref="R67:R89" si="27">$C$6</f>
        <v>250000</v>
      </c>
      <c r="S67">
        <f t="shared" ref="S67:S89" si="28">AX67</f>
        <v>-11319145.298094222</v>
      </c>
      <c r="U67">
        <f t="shared" si="13"/>
        <v>0.54097960300000003</v>
      </c>
      <c r="V67">
        <f t="shared" si="14"/>
        <v>0.01</v>
      </c>
      <c r="W67">
        <f t="shared" si="15"/>
        <v>5.5925460183014015E-6</v>
      </c>
      <c r="X67">
        <f t="shared" si="16"/>
        <v>3.0254533247399233E-6</v>
      </c>
      <c r="Y67">
        <f t="shared" si="17"/>
        <v>5.5925460183014015E-8</v>
      </c>
      <c r="Z67">
        <f t="shared" si="18"/>
        <v>2.5111672333784643E-6</v>
      </c>
      <c r="AB67">
        <f t="shared" si="19"/>
        <v>-31.832225004704711</v>
      </c>
      <c r="AC67">
        <f t="shared" ref="AC67:AC89" si="29">S67*Z67</f>
        <v>-28.42426678242412</v>
      </c>
      <c r="AE67">
        <f t="shared" ref="AE67:AE89" si="30">$Z67*O67</f>
        <v>0</v>
      </c>
      <c r="AF67">
        <f t="shared" ref="AF67:AG89" si="31">-$Z67*P67</f>
        <v>0</v>
      </c>
      <c r="AG67">
        <f t="shared" si="31"/>
        <v>-6.2779180834461612E-5</v>
      </c>
      <c r="AH67">
        <f t="shared" ref="AH67:AH89" si="32">-X67*R67</f>
        <v>-0.75636333118498078</v>
      </c>
      <c r="AI67">
        <f t="shared" ref="AI67:AI89" si="33">SUM(AE67:AH67)</f>
        <v>-0.7564261103658152</v>
      </c>
      <c r="AJ67">
        <f t="shared" ref="AJ67:AJ89" si="34">AB67-AC67</f>
        <v>-3.4079582222805911</v>
      </c>
      <c r="AK67">
        <f t="shared" si="22"/>
        <v>-2.2282557503293301</v>
      </c>
      <c r="AL67">
        <f t="shared" ref="AL67:AL89" si="35">SUM(AI67:AK67)</f>
        <v>-6.3926400829757366</v>
      </c>
      <c r="AN67">
        <f t="shared" ref="AN67:AT89" si="36">AE67*$K67</f>
        <v>0</v>
      </c>
      <c r="AO67">
        <f t="shared" si="36"/>
        <v>0</v>
      </c>
      <c r="AP67">
        <f t="shared" si="36"/>
        <v>-1.1369897132783368E-7</v>
      </c>
      <c r="AQ67">
        <f t="shared" si="36"/>
        <v>-1.3698447727852295E-3</v>
      </c>
      <c r="AR67">
        <f t="shared" si="36"/>
        <v>-1.3699584717565573E-3</v>
      </c>
      <c r="AS67">
        <f t="shared" si="36"/>
        <v>-6.1721312551570344E-3</v>
      </c>
      <c r="AT67">
        <f t="shared" si="36"/>
        <v>-4.0355796826310681E-3</v>
      </c>
      <c r="AU67">
        <f t="shared" si="23"/>
        <v>-1.1577669409544659E-2</v>
      </c>
      <c r="AW67">
        <v>64</v>
      </c>
      <c r="AX67">
        <f>IF(Z67&gt;0, (R67*SUMPRODUCT(K67:$K$98, X67:$X$98)-K67*$AZ$3)/Z67, 0)</f>
        <v>-11319145.298094222</v>
      </c>
    </row>
    <row r="68" spans="5:50" x14ac:dyDescent="0.25">
      <c r="E68">
        <v>2068</v>
      </c>
      <c r="F68" s="5">
        <v>3.5571999999999999E-2</v>
      </c>
      <c r="G68" s="5">
        <v>7.0000000000000007E-2</v>
      </c>
      <c r="H68" s="5">
        <f t="shared" ref="H68:H89" si="37">G68+$C$9</f>
        <v>0.12000000000000001</v>
      </c>
      <c r="I68" s="5">
        <f t="shared" ref="I68:I89" si="38">1+H68</f>
        <v>1.1200000000000001</v>
      </c>
      <c r="J68">
        <f t="shared" ref="J68:J89" si="39">1/I68</f>
        <v>0.89285714285714279</v>
      </c>
      <c r="K68">
        <f t="shared" si="20"/>
        <v>1.6170478387293595E-3</v>
      </c>
      <c r="L68" s="2">
        <v>65</v>
      </c>
      <c r="M68" s="6">
        <v>0.55513806300000001</v>
      </c>
      <c r="Q68" s="4">
        <f t="shared" si="21"/>
        <v>25</v>
      </c>
      <c r="R68">
        <f t="shared" si="27"/>
        <v>250000</v>
      </c>
      <c r="S68">
        <f t="shared" si="28"/>
        <v>-23241462.407910742</v>
      </c>
      <c r="U68">
        <f t="shared" ref="U68:U89" si="40">M68</f>
        <v>0.55513806300000001</v>
      </c>
      <c r="V68">
        <f t="shared" ref="V68:V89" si="41">$C$10</f>
        <v>0.01</v>
      </c>
      <c r="W68">
        <f t="shared" ref="W68:W89" si="42">Z67</f>
        <v>2.5111672333784643E-6</v>
      </c>
      <c r="X68">
        <f t="shared" ref="X68:X89" si="43">U68*W68</f>
        <v>1.3940445138067897E-6</v>
      </c>
      <c r="Y68">
        <f t="shared" ref="Y68:Y89" si="44">V68*W68</f>
        <v>2.5111672333784644E-8</v>
      </c>
      <c r="Z68">
        <f t="shared" ref="Z68:Z89" si="45">MAX(0, W68-X68-Y68)</f>
        <v>1.0920110472378899E-6</v>
      </c>
      <c r="AB68">
        <f t="shared" ref="AB68:AB89" si="46">AC67</f>
        <v>-28.42426678242412</v>
      </c>
      <c r="AC68">
        <f t="shared" si="29"/>
        <v>-25.37993370340266</v>
      </c>
      <c r="AE68">
        <f t="shared" si="30"/>
        <v>0</v>
      </c>
      <c r="AF68">
        <f t="shared" si="31"/>
        <v>0</v>
      </c>
      <c r="AG68">
        <f t="shared" si="31"/>
        <v>-2.7300276180947245E-5</v>
      </c>
      <c r="AH68">
        <f t="shared" si="32"/>
        <v>-0.34851112845169741</v>
      </c>
      <c r="AI68">
        <f t="shared" si="33"/>
        <v>-0.34853842872787838</v>
      </c>
      <c r="AJ68">
        <f t="shared" si="34"/>
        <v>-3.0443330790214596</v>
      </c>
      <c r="AK68">
        <f t="shared" si="22"/>
        <v>-1.9896986747696885</v>
      </c>
      <c r="AL68">
        <f t="shared" si="35"/>
        <v>-5.3825701825190269</v>
      </c>
      <c r="AN68">
        <f t="shared" si="36"/>
        <v>0</v>
      </c>
      <c r="AO68">
        <f t="shared" si="36"/>
        <v>0</v>
      </c>
      <c r="AP68">
        <f t="shared" si="36"/>
        <v>-4.4145852595115359E-8</v>
      </c>
      <c r="AQ68">
        <f t="shared" si="36"/>
        <v>-5.6355916703594751E-4</v>
      </c>
      <c r="AR68">
        <f t="shared" si="36"/>
        <v>-5.6360331288854263E-4</v>
      </c>
      <c r="AS68">
        <f t="shared" si="36"/>
        <v>-4.9228322258039478E-3</v>
      </c>
      <c r="AT68">
        <f t="shared" si="36"/>
        <v>-3.2174379417589955E-3</v>
      </c>
      <c r="AU68">
        <f t="shared" si="23"/>
        <v>-8.7038734804514867E-3</v>
      </c>
      <c r="AW68">
        <v>65</v>
      </c>
      <c r="AX68">
        <f>IF(Z68&gt;0, (R68*SUMPRODUCT(K68:$K$98, X68:$X$98)-K68*$AZ$3)/Z68, 0)</f>
        <v>-23241462.407910742</v>
      </c>
    </row>
    <row r="69" spans="5:50" x14ac:dyDescent="0.25">
      <c r="E69">
        <v>2069</v>
      </c>
      <c r="F69" s="5">
        <v>3.5571999999999999E-2</v>
      </c>
      <c r="G69" s="5"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89" si="47">K68*J69</f>
        <v>1.4437927131512138E-3</v>
      </c>
      <c r="L69" s="2">
        <v>66</v>
      </c>
      <c r="M69" s="6">
        <v>0.569934367</v>
      </c>
      <c r="Q69" s="4">
        <f t="shared" ref="Q69:Q89" si="48">$C$8</f>
        <v>25</v>
      </c>
      <c r="R69">
        <f t="shared" si="27"/>
        <v>250000</v>
      </c>
      <c r="S69">
        <f t="shared" si="28"/>
        <v>-49401163.789159268</v>
      </c>
      <c r="U69">
        <f t="shared" si="40"/>
        <v>0.569934367</v>
      </c>
      <c r="V69">
        <f t="shared" si="41"/>
        <v>0.01</v>
      </c>
      <c r="W69">
        <f t="shared" si="42"/>
        <v>1.0920110472378899E-6</v>
      </c>
      <c r="X69">
        <f t="shared" si="43"/>
        <v>6.2237462496453391E-7</v>
      </c>
      <c r="Y69">
        <f t="shared" si="44"/>
        <v>1.0920110472378899E-8</v>
      </c>
      <c r="Z69">
        <f t="shared" si="45"/>
        <v>4.5871631180097705E-7</v>
      </c>
      <c r="AB69">
        <f t="shared" si="46"/>
        <v>-25.37993370340266</v>
      </c>
      <c r="AC69">
        <f t="shared" si="29"/>
        <v>-22.661119652039119</v>
      </c>
      <c r="AE69">
        <f t="shared" si="30"/>
        <v>0</v>
      </c>
      <c r="AF69">
        <f t="shared" si="31"/>
        <v>0</v>
      </c>
      <c r="AG69">
        <f t="shared" si="31"/>
        <v>-1.1467907795024426E-5</v>
      </c>
      <c r="AH69">
        <f t="shared" si="32"/>
        <v>-0.15559365624113347</v>
      </c>
      <c r="AI69">
        <f t="shared" si="33"/>
        <v>-0.15560512414892849</v>
      </c>
      <c r="AJ69">
        <f t="shared" si="34"/>
        <v>-2.718814051363541</v>
      </c>
      <c r="AK69">
        <f t="shared" si="22"/>
        <v>-1.7765953592381865</v>
      </c>
      <c r="AL69">
        <f t="shared" si="35"/>
        <v>-4.6510145347506562</v>
      </c>
      <c r="AN69">
        <f t="shared" si="36"/>
        <v>0</v>
      </c>
      <c r="AO69">
        <f t="shared" si="36"/>
        <v>0</v>
      </c>
      <c r="AP69">
        <f t="shared" si="36"/>
        <v>-1.6557281709546269E-8</v>
      </c>
      <c r="AQ69">
        <f t="shared" si="36"/>
        <v>-2.246449870935034E-4</v>
      </c>
      <c r="AR69">
        <f t="shared" si="36"/>
        <v>-2.2466154437521293E-4</v>
      </c>
      <c r="AS69">
        <f t="shared" si="36"/>
        <v>-3.9254039157718109E-3</v>
      </c>
      <c r="AT69">
        <f t="shared" si="36"/>
        <v>-2.5650354338863568E-3</v>
      </c>
      <c r="AU69">
        <f t="shared" si="23"/>
        <v>-6.7151008940333802E-3</v>
      </c>
      <c r="AW69">
        <v>66</v>
      </c>
      <c r="AX69">
        <f>IF(Z69&gt;0, (R69*SUMPRODUCT(K69:$K$98, X69:$X$98)-K69*$AZ$3)/Z69, 0)</f>
        <v>-49401163.789159268</v>
      </c>
    </row>
    <row r="70" spans="5:50" x14ac:dyDescent="0.25">
      <c r="E70">
        <v>2070</v>
      </c>
      <c r="F70" s="5">
        <v>3.5571999999999999E-2</v>
      </c>
      <c r="G70" s="5"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1.2891006367421552E-3</v>
      </c>
      <c r="L70" s="2">
        <v>67</v>
      </c>
      <c r="M70" s="6">
        <v>0.58483052300000005</v>
      </c>
      <c r="Q70" s="4">
        <f t="shared" si="48"/>
        <v>25</v>
      </c>
      <c r="R70">
        <f t="shared" si="27"/>
        <v>250000</v>
      </c>
      <c r="S70">
        <f t="shared" si="28"/>
        <v>-108864536.93193878</v>
      </c>
      <c r="U70">
        <f t="shared" si="40"/>
        <v>0.58483052300000005</v>
      </c>
      <c r="V70">
        <f t="shared" si="41"/>
        <v>0.01</v>
      </c>
      <c r="W70">
        <f t="shared" si="42"/>
        <v>4.5871631180097705E-7</v>
      </c>
      <c r="X70">
        <f t="shared" si="43"/>
        <v>2.6827130053919651E-7</v>
      </c>
      <c r="Y70">
        <f t="shared" si="44"/>
        <v>4.5871631180097707E-9</v>
      </c>
      <c r="Z70">
        <f t="shared" si="45"/>
        <v>1.8585784814377077E-7</v>
      </c>
      <c r="AB70">
        <f t="shared" si="46"/>
        <v>-22.661119652039119</v>
      </c>
      <c r="AC70">
        <f t="shared" si="29"/>
        <v>-20.233328573338202</v>
      </c>
      <c r="AE70">
        <f t="shared" si="30"/>
        <v>0</v>
      </c>
      <c r="AF70">
        <f t="shared" si="31"/>
        <v>0</v>
      </c>
      <c r="AG70">
        <f t="shared" si="31"/>
        <v>-4.6464462035942691E-6</v>
      </c>
      <c r="AH70">
        <f t="shared" si="32"/>
        <v>-6.7067825134799128E-2</v>
      </c>
      <c r="AI70">
        <f t="shared" si="33"/>
        <v>-6.7072471581002727E-2</v>
      </c>
      <c r="AJ70">
        <f t="shared" si="34"/>
        <v>-2.4277910787009169</v>
      </c>
      <c r="AK70">
        <f t="shared" si="22"/>
        <v>-1.5862783756427385</v>
      </c>
      <c r="AL70">
        <f t="shared" si="35"/>
        <v>-4.0811419259246584</v>
      </c>
      <c r="AN70">
        <f t="shared" si="36"/>
        <v>0</v>
      </c>
      <c r="AO70">
        <f t="shared" si="36"/>
        <v>0</v>
      </c>
      <c r="AP70">
        <f t="shared" si="36"/>
        <v>-5.9897367596415418E-9</v>
      </c>
      <c r="AQ70">
        <f t="shared" si="36"/>
        <v>-8.645717608618108E-5</v>
      </c>
      <c r="AR70">
        <f t="shared" si="36"/>
        <v>-8.6463165822940721E-5</v>
      </c>
      <c r="AS70">
        <f t="shared" si="36"/>
        <v>-3.1296670254302755E-3</v>
      </c>
      <c r="AT70">
        <f t="shared" si="36"/>
        <v>-2.0448724640913657E-3</v>
      </c>
      <c r="AU70">
        <f t="shared" si="23"/>
        <v>-5.2610026553445823E-3</v>
      </c>
      <c r="AW70">
        <v>67</v>
      </c>
      <c r="AX70">
        <f>IF(Z70&gt;0, (R70*SUMPRODUCT(K70:$K$98, X70:$X$98)-K70*$AZ$3)/Z70, 0)</f>
        <v>-108864536.93193878</v>
      </c>
    </row>
    <row r="71" spans="5:50" x14ac:dyDescent="0.25">
      <c r="E71">
        <v>2071</v>
      </c>
      <c r="F71" s="5">
        <v>3.5571999999999999E-2</v>
      </c>
      <c r="G71" s="5"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1.1509827113769242E-3</v>
      </c>
      <c r="L71" s="2">
        <v>68</v>
      </c>
      <c r="M71" s="6">
        <v>0.59948279800000004</v>
      </c>
      <c r="Q71" s="4">
        <f t="shared" si="48"/>
        <v>25</v>
      </c>
      <c r="R71">
        <f t="shared" si="27"/>
        <v>250000</v>
      </c>
      <c r="S71">
        <f t="shared" si="28"/>
        <v>-248902905.69650379</v>
      </c>
      <c r="U71">
        <f t="shared" si="40"/>
        <v>0.59948279800000004</v>
      </c>
      <c r="V71">
        <f t="shared" si="41"/>
        <v>0.01</v>
      </c>
      <c r="W71">
        <f t="shared" si="42"/>
        <v>1.8585784814377077E-7</v>
      </c>
      <c r="X71">
        <f t="shared" si="43"/>
        <v>1.1141858283548681E-7</v>
      </c>
      <c r="Y71">
        <f t="shared" si="44"/>
        <v>1.8585784814377078E-9</v>
      </c>
      <c r="Z71">
        <f t="shared" si="45"/>
        <v>7.2580686826846252E-8</v>
      </c>
      <c r="AB71">
        <f t="shared" si="46"/>
        <v>-20.233328573338202</v>
      </c>
      <c r="AC71">
        <f t="shared" si="29"/>
        <v>-18.065543848649988</v>
      </c>
      <c r="AE71">
        <f t="shared" si="30"/>
        <v>0</v>
      </c>
      <c r="AF71">
        <f t="shared" si="31"/>
        <v>0</v>
      </c>
      <c r="AG71">
        <f t="shared" si="31"/>
        <v>-1.8145171706711563E-6</v>
      </c>
      <c r="AH71">
        <f t="shared" si="32"/>
        <v>-2.7854645708871702E-2</v>
      </c>
      <c r="AI71">
        <f t="shared" si="33"/>
        <v>-2.7856460226042372E-2</v>
      </c>
      <c r="AJ71">
        <f t="shared" si="34"/>
        <v>-2.1677847246882145</v>
      </c>
      <c r="AK71">
        <f t="shared" si="22"/>
        <v>-1.4163330001336742</v>
      </c>
      <c r="AL71">
        <f t="shared" si="35"/>
        <v>-3.6119741850479312</v>
      </c>
      <c r="AN71">
        <f t="shared" si="36"/>
        <v>0</v>
      </c>
      <c r="AO71">
        <f t="shared" si="36"/>
        <v>0</v>
      </c>
      <c r="AP71">
        <f t="shared" si="36"/>
        <v>-2.0884778929390725E-9</v>
      </c>
      <c r="AQ71">
        <f t="shared" si="36"/>
        <v>-3.2060215642440761E-5</v>
      </c>
      <c r="AR71">
        <f t="shared" si="36"/>
        <v>-3.2062304120333699E-5</v>
      </c>
      <c r="AS71">
        <f t="shared" si="36"/>
        <v>-2.4950827401031203E-3</v>
      </c>
      <c r="AT71">
        <f t="shared" si="36"/>
        <v>-1.63017479670647E-3</v>
      </c>
      <c r="AU71">
        <f t="shared" si="23"/>
        <v>-4.1573198409299243E-3</v>
      </c>
      <c r="AW71">
        <v>68</v>
      </c>
      <c r="AX71">
        <f>IF(Z71&gt;0, (R71*SUMPRODUCT(K71:$K$98, X71:$X$98)-K71*$AZ$3)/Z71, 0)</f>
        <v>-248902905.69650379</v>
      </c>
    </row>
    <row r="72" spans="5:50" x14ac:dyDescent="0.25">
      <c r="E72">
        <v>2072</v>
      </c>
      <c r="F72" s="5">
        <v>3.5571999999999999E-2</v>
      </c>
      <c r="G72" s="5"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1.027663135157968E-3</v>
      </c>
      <c r="L72" s="2">
        <v>69</v>
      </c>
      <c r="M72" s="6">
        <v>0.61448546299999995</v>
      </c>
      <c r="Q72" s="4">
        <f t="shared" si="48"/>
        <v>25</v>
      </c>
      <c r="R72">
        <f t="shared" si="27"/>
        <v>250000</v>
      </c>
      <c r="S72">
        <f t="shared" si="28"/>
        <v>-591814921.19335902</v>
      </c>
      <c r="U72">
        <f t="shared" si="40"/>
        <v>0.61448546299999995</v>
      </c>
      <c r="V72">
        <f t="shared" si="41"/>
        <v>0.01</v>
      </c>
      <c r="W72">
        <f t="shared" si="42"/>
        <v>7.2580686826846252E-8</v>
      </c>
      <c r="X72">
        <f t="shared" si="43"/>
        <v>4.4599776949652614E-8</v>
      </c>
      <c r="Y72">
        <f t="shared" si="44"/>
        <v>7.2580686826846253E-10</v>
      </c>
      <c r="Z72">
        <f t="shared" si="45"/>
        <v>2.7255103008925174E-8</v>
      </c>
      <c r="AB72">
        <f t="shared" si="46"/>
        <v>-18.065543848649988</v>
      </c>
      <c r="AC72">
        <f t="shared" si="29"/>
        <v>-16.129976639343933</v>
      </c>
      <c r="AE72">
        <f t="shared" si="30"/>
        <v>0</v>
      </c>
      <c r="AF72">
        <f t="shared" si="31"/>
        <v>0</v>
      </c>
      <c r="AG72">
        <f t="shared" si="31"/>
        <v>-6.8137757522312936E-7</v>
      </c>
      <c r="AH72">
        <f t="shared" si="32"/>
        <v>-1.1149944237413154E-2</v>
      </c>
      <c r="AI72">
        <f t="shared" si="33"/>
        <v>-1.1150625614988377E-2</v>
      </c>
      <c r="AJ72">
        <f t="shared" si="34"/>
        <v>-1.9355672093060541</v>
      </c>
      <c r="AK72">
        <f t="shared" ref="AK72:AK89" si="49">G72*SUM(AB72:AB72, AE72:AF72)</f>
        <v>-1.2645880694054992</v>
      </c>
      <c r="AL72">
        <f t="shared" si="35"/>
        <v>-3.2113059043265419</v>
      </c>
      <c r="AN72">
        <f t="shared" si="36"/>
        <v>0</v>
      </c>
      <c r="AO72">
        <f t="shared" si="36"/>
        <v>0</v>
      </c>
      <c r="AP72">
        <f t="shared" si="36"/>
        <v>-7.0022661518013532E-10</v>
      </c>
      <c r="AQ72">
        <f t="shared" si="36"/>
        <v>-1.1458386651856521E-5</v>
      </c>
      <c r="AR72">
        <f t="shared" si="36"/>
        <v>-1.14590868784717E-5</v>
      </c>
      <c r="AS72">
        <f t="shared" si="36"/>
        <v>-1.9891110666244182E-3</v>
      </c>
      <c r="AT72">
        <f t="shared" si="36"/>
        <v>-1.2995705400886174E-3</v>
      </c>
      <c r="AU72">
        <f t="shared" si="23"/>
        <v>-3.3001406935915076E-3</v>
      </c>
      <c r="AW72">
        <v>69</v>
      </c>
      <c r="AX72">
        <f>IF(Z72&gt;0, (R72*SUMPRODUCT(K72:$K$98, X72:$X$98)-K72*$AZ$3)/Z72, 0)</f>
        <v>-591814921.19335902</v>
      </c>
    </row>
    <row r="73" spans="5:50" x14ac:dyDescent="0.25">
      <c r="E73">
        <v>2073</v>
      </c>
      <c r="F73" s="5">
        <v>3.5571999999999999E-2</v>
      </c>
      <c r="G73" s="5"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9.1755637067675712E-4</v>
      </c>
      <c r="L73" s="2">
        <v>70</v>
      </c>
      <c r="M73" s="6">
        <v>0.62975077099999999</v>
      </c>
      <c r="Q73" s="4">
        <f t="shared" si="48"/>
        <v>25</v>
      </c>
      <c r="R73">
        <f t="shared" si="27"/>
        <v>250000</v>
      </c>
      <c r="S73">
        <f t="shared" si="28"/>
        <v>-1466780466.4365668</v>
      </c>
      <c r="U73">
        <f t="shared" si="40"/>
        <v>0.62975077099999999</v>
      </c>
      <c r="V73">
        <f t="shared" si="41"/>
        <v>0.01</v>
      </c>
      <c r="W73">
        <f t="shared" si="42"/>
        <v>2.7255103008925174E-8</v>
      </c>
      <c r="X73">
        <f t="shared" si="43"/>
        <v>1.7163922133555049E-8</v>
      </c>
      <c r="Y73">
        <f t="shared" si="44"/>
        <v>2.7255103008925175E-10</v>
      </c>
      <c r="Z73">
        <f t="shared" si="45"/>
        <v>9.8186298452808738E-9</v>
      </c>
      <c r="AB73">
        <f t="shared" si="46"/>
        <v>-16.129976639343933</v>
      </c>
      <c r="AC73">
        <f t="shared" si="29"/>
        <v>-14.401774464229076</v>
      </c>
      <c r="AE73">
        <f t="shared" si="30"/>
        <v>0</v>
      </c>
      <c r="AF73">
        <f t="shared" si="31"/>
        <v>0</v>
      </c>
      <c r="AG73">
        <f t="shared" si="31"/>
        <v>-2.4546574613202185E-7</v>
      </c>
      <c r="AH73">
        <f t="shared" si="32"/>
        <v>-4.2909805333887618E-3</v>
      </c>
      <c r="AI73">
        <f t="shared" si="33"/>
        <v>-4.2912259991348938E-3</v>
      </c>
      <c r="AJ73">
        <f t="shared" si="34"/>
        <v>-1.7282021751148573</v>
      </c>
      <c r="AK73">
        <f t="shared" si="49"/>
        <v>-1.1290983647540755</v>
      </c>
      <c r="AL73">
        <f t="shared" si="35"/>
        <v>-2.8615917658680674</v>
      </c>
      <c r="AN73">
        <f t="shared" si="36"/>
        <v>0</v>
      </c>
      <c r="AO73">
        <f t="shared" si="36"/>
        <v>0</v>
      </c>
      <c r="AP73">
        <f t="shared" si="36"/>
        <v>-2.2522865914636022E-10</v>
      </c>
      <c r="AQ73">
        <f t="shared" si="36"/>
        <v>-3.9372165248608078E-6</v>
      </c>
      <c r="AR73">
        <f t="shared" si="36"/>
        <v>-3.9374417535199536E-6</v>
      </c>
      <c r="AS73">
        <f t="shared" si="36"/>
        <v>-1.585722915594066E-3</v>
      </c>
      <c r="AT73">
        <f t="shared" si="36"/>
        <v>-1.036011397700811E-3</v>
      </c>
      <c r="AU73">
        <f t="shared" si="23"/>
        <v>-2.6256717550483966E-3</v>
      </c>
      <c r="AW73">
        <v>70</v>
      </c>
      <c r="AX73">
        <f>IF(Z73&gt;0, (R73*SUMPRODUCT(K73:$K$98, X73:$X$98)-K73*$AZ$3)/Z73, 0)</f>
        <v>-1466780466.4365668</v>
      </c>
    </row>
    <row r="74" spans="5:50" x14ac:dyDescent="0.25">
      <c r="E74">
        <v>2074</v>
      </c>
      <c r="F74" s="5">
        <v>3.5571999999999999E-2</v>
      </c>
      <c r="G74" s="5"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8.1924675953281884E-4</v>
      </c>
      <c r="L74" s="2">
        <v>71</v>
      </c>
      <c r="M74" s="6">
        <v>0.64518007799999999</v>
      </c>
      <c r="Q74" s="4">
        <f t="shared" si="48"/>
        <v>25</v>
      </c>
      <c r="R74">
        <f t="shared" si="27"/>
        <v>250000</v>
      </c>
      <c r="S74">
        <f t="shared" si="28"/>
        <v>-3797999101.6928945</v>
      </c>
      <c r="U74">
        <f t="shared" si="40"/>
        <v>0.64518007799999999</v>
      </c>
      <c r="V74">
        <f t="shared" si="41"/>
        <v>0.01</v>
      </c>
      <c r="W74">
        <f t="shared" si="42"/>
        <v>9.8186298452808738E-9</v>
      </c>
      <c r="X74">
        <f t="shared" si="43"/>
        <v>6.3347843694314421E-9</v>
      </c>
      <c r="Y74">
        <f t="shared" si="44"/>
        <v>9.8186298452808743E-11</v>
      </c>
      <c r="Z74">
        <f t="shared" si="45"/>
        <v>3.3856591773966229E-9</v>
      </c>
      <c r="AB74">
        <f t="shared" si="46"/>
        <v>-14.401774464229076</v>
      </c>
      <c r="AC74">
        <f t="shared" si="29"/>
        <v>-12.858730514390677</v>
      </c>
      <c r="AE74">
        <f t="shared" si="30"/>
        <v>0</v>
      </c>
      <c r="AF74">
        <f t="shared" si="31"/>
        <v>0</v>
      </c>
      <c r="AG74">
        <f t="shared" si="31"/>
        <v>-8.4641479434915566E-8</v>
      </c>
      <c r="AH74">
        <f t="shared" si="32"/>
        <v>-1.5836960923578606E-3</v>
      </c>
      <c r="AI74">
        <f t="shared" si="33"/>
        <v>-1.5837807338372955E-3</v>
      </c>
      <c r="AJ74">
        <f t="shared" si="34"/>
        <v>-1.543043949838399</v>
      </c>
      <c r="AK74">
        <f t="shared" si="49"/>
        <v>-1.0081242124960355</v>
      </c>
      <c r="AL74">
        <f t="shared" si="35"/>
        <v>-2.5527519430682717</v>
      </c>
      <c r="AN74">
        <f t="shared" si="36"/>
        <v>0</v>
      </c>
      <c r="AO74">
        <f t="shared" si="36"/>
        <v>0</v>
      </c>
      <c r="AP74">
        <f t="shared" si="36"/>
        <v>-6.9342257749118306E-11</v>
      </c>
      <c r="AQ74">
        <f t="shared" si="36"/>
        <v>-1.2974378917489651E-6</v>
      </c>
      <c r="AR74">
        <f t="shared" si="36"/>
        <v>-1.2975072340067143E-6</v>
      </c>
      <c r="AS74">
        <f t="shared" si="36"/>
        <v>-1.2641337557218299E-3</v>
      </c>
      <c r="AT74">
        <f t="shared" si="36"/>
        <v>-8.259024942939519E-4</v>
      </c>
      <c r="AU74">
        <f t="shared" si="23"/>
        <v>-2.0913337572497884E-3</v>
      </c>
      <c r="AW74">
        <v>71</v>
      </c>
      <c r="AX74">
        <f>IF(Z74&gt;0, (R74*SUMPRODUCT(K74:$K$98, X74:$X$98)-K74*$AZ$3)/Z74, 0)</f>
        <v>-3797999101.6928945</v>
      </c>
    </row>
    <row r="75" spans="5:50" x14ac:dyDescent="0.25">
      <c r="E75">
        <v>2075</v>
      </c>
      <c r="F75" s="5">
        <v>3.5571999999999999E-2</v>
      </c>
      <c r="G75" s="5"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7.3147032101144531E-4</v>
      </c>
      <c r="L75" s="2">
        <v>72</v>
      </c>
      <c r="M75" s="6">
        <v>0.66067595400000001</v>
      </c>
      <c r="Q75" s="4">
        <f t="shared" si="48"/>
        <v>25</v>
      </c>
      <c r="R75">
        <f t="shared" si="27"/>
        <v>250000</v>
      </c>
      <c r="S75">
        <f t="shared" si="28"/>
        <v>-10297064521.988581</v>
      </c>
      <c r="U75">
        <f t="shared" si="40"/>
        <v>0.66067595400000001</v>
      </c>
      <c r="V75">
        <f t="shared" si="41"/>
        <v>0.01</v>
      </c>
      <c r="W75">
        <f t="shared" si="42"/>
        <v>3.3856591773966229E-9</v>
      </c>
      <c r="X75">
        <f t="shared" si="43"/>
        <v>2.2368236069453691E-9</v>
      </c>
      <c r="Y75">
        <f t="shared" si="44"/>
        <v>3.3856591773966232E-11</v>
      </c>
      <c r="Z75">
        <f t="shared" si="45"/>
        <v>1.1149789786772876E-9</v>
      </c>
      <c r="AB75">
        <f t="shared" si="46"/>
        <v>-12.858730514390677</v>
      </c>
      <c r="AC75">
        <f t="shared" si="29"/>
        <v>-11.48101048410096</v>
      </c>
      <c r="AE75">
        <f t="shared" si="30"/>
        <v>0</v>
      </c>
      <c r="AF75">
        <f t="shared" si="31"/>
        <v>0</v>
      </c>
      <c r="AG75">
        <f t="shared" si="31"/>
        <v>-2.7874474466932187E-8</v>
      </c>
      <c r="AH75">
        <f t="shared" si="32"/>
        <v>-5.5920590173634229E-4</v>
      </c>
      <c r="AI75">
        <f t="shared" si="33"/>
        <v>-5.5923377621080919E-4</v>
      </c>
      <c r="AJ75">
        <f t="shared" si="34"/>
        <v>-1.3777200302897175</v>
      </c>
      <c r="AK75">
        <f t="shared" si="49"/>
        <v>-0.90011113600734749</v>
      </c>
      <c r="AL75">
        <f t="shared" si="35"/>
        <v>-2.2783904000732758</v>
      </c>
      <c r="AN75">
        <f t="shared" si="36"/>
        <v>0</v>
      </c>
      <c r="AO75">
        <f t="shared" si="36"/>
        <v>0</v>
      </c>
      <c r="AP75">
        <f t="shared" si="36"/>
        <v>-2.0389350786352221E-11</v>
      </c>
      <c r="AQ75">
        <f t="shared" si="36"/>
        <v>-4.0904252045457701E-7</v>
      </c>
      <c r="AR75">
        <f t="shared" si="36"/>
        <v>-4.0906290980536338E-7</v>
      </c>
      <c r="AS75">
        <f t="shared" si="36"/>
        <v>-1.0077613128199178E-3</v>
      </c>
      <c r="AT75">
        <f t="shared" si="36"/>
        <v>-6.5840458160127118E-4</v>
      </c>
      <c r="AU75">
        <f t="shared" si="23"/>
        <v>-1.6665749573309943E-3</v>
      </c>
      <c r="AW75">
        <v>72</v>
      </c>
      <c r="AX75">
        <f>IF(Z75&gt;0, (R75*SUMPRODUCT(K75:$K$98, X75:$X$98)-K75*$AZ$3)/Z75, 0)</f>
        <v>-10297064521.988581</v>
      </c>
    </row>
    <row r="76" spans="5:50" x14ac:dyDescent="0.25">
      <c r="E76">
        <v>2076</v>
      </c>
      <c r="F76" s="5">
        <v>3.5571999999999999E-2</v>
      </c>
      <c r="G76" s="5"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6.5309850090307614E-4</v>
      </c>
      <c r="L76" s="2">
        <v>73</v>
      </c>
      <c r="M76" s="6">
        <v>0.67625413199999995</v>
      </c>
      <c r="Q76" s="4">
        <f t="shared" si="48"/>
        <v>25</v>
      </c>
      <c r="R76">
        <f t="shared" si="27"/>
        <v>250000</v>
      </c>
      <c r="S76">
        <f t="shared" si="28"/>
        <v>-29303359367.322701</v>
      </c>
      <c r="U76">
        <f t="shared" si="40"/>
        <v>0.67625413199999995</v>
      </c>
      <c r="V76">
        <f t="shared" si="41"/>
        <v>0.01</v>
      </c>
      <c r="W76">
        <f t="shared" si="42"/>
        <v>1.1149789786772876E-9</v>
      </c>
      <c r="X76">
        <f t="shared" si="43"/>
        <v>7.5400914142365555E-10</v>
      </c>
      <c r="Y76">
        <f t="shared" si="44"/>
        <v>1.1149789786772876E-11</v>
      </c>
      <c r="Z76">
        <f t="shared" si="45"/>
        <v>3.498200474668591E-10</v>
      </c>
      <c r="AB76">
        <f t="shared" si="46"/>
        <v>-11.48101048410096</v>
      </c>
      <c r="AC76">
        <f t="shared" si="29"/>
        <v>-10.250902564815258</v>
      </c>
      <c r="AE76">
        <f t="shared" si="30"/>
        <v>0</v>
      </c>
      <c r="AF76">
        <f t="shared" si="31"/>
        <v>0</v>
      </c>
      <c r="AG76">
        <f t="shared" si="31"/>
        <v>-8.7455011866714775E-9</v>
      </c>
      <c r="AH76">
        <f t="shared" si="32"/>
        <v>-1.885022853559139E-4</v>
      </c>
      <c r="AI76">
        <f t="shared" si="33"/>
        <v>-1.8851103085710058E-4</v>
      </c>
      <c r="AJ76">
        <f t="shared" si="34"/>
        <v>-1.2301079192857021</v>
      </c>
      <c r="AK76">
        <f t="shared" si="49"/>
        <v>-0.80367073388706722</v>
      </c>
      <c r="AL76">
        <f t="shared" si="35"/>
        <v>-2.0339671642036263</v>
      </c>
      <c r="AN76">
        <f t="shared" si="36"/>
        <v>0</v>
      </c>
      <c r="AO76">
        <f t="shared" si="36"/>
        <v>0</v>
      </c>
      <c r="AP76">
        <f t="shared" si="36"/>
        <v>-5.7116737146612155E-12</v>
      </c>
      <c r="AQ76">
        <f t="shared" si="36"/>
        <v>-1.2311055998275125E-7</v>
      </c>
      <c r="AR76">
        <f t="shared" si="36"/>
        <v>-1.2311627165646592E-7</v>
      </c>
      <c r="AS76">
        <f t="shared" si="36"/>
        <v>-8.033816380344942E-4</v>
      </c>
      <c r="AT76">
        <f t="shared" si="36"/>
        <v>-5.2487615152131868E-4</v>
      </c>
      <c r="AU76">
        <f t="shared" si="23"/>
        <v>-1.3283809058274693E-3</v>
      </c>
      <c r="AW76">
        <v>73</v>
      </c>
      <c r="AX76">
        <f>IF(Z76&gt;0, (R76*SUMPRODUCT(K76:$K$98, X76:$X$98)-K76*$AZ$3)/Z76, 0)</f>
        <v>-29303359367.322701</v>
      </c>
    </row>
    <row r="77" spans="5:50" x14ac:dyDescent="0.25">
      <c r="E77">
        <v>2077</v>
      </c>
      <c r="F77" s="5">
        <v>3.5571999999999999E-2</v>
      </c>
      <c r="G77" s="5"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5.8312366152060366E-4</v>
      </c>
      <c r="L77" s="2">
        <v>74</v>
      </c>
      <c r="M77" s="6">
        <v>0.69194305599999995</v>
      </c>
      <c r="Q77" s="4">
        <f t="shared" si="48"/>
        <v>25</v>
      </c>
      <c r="R77">
        <f t="shared" si="27"/>
        <v>250000</v>
      </c>
      <c r="S77">
        <f t="shared" si="28"/>
        <v>-87780924239.422501</v>
      </c>
      <c r="U77">
        <f t="shared" si="40"/>
        <v>0.69194305599999995</v>
      </c>
      <c r="V77">
        <f t="shared" si="41"/>
        <v>0.01</v>
      </c>
      <c r="W77">
        <f t="shared" si="42"/>
        <v>3.498200474668591E-10</v>
      </c>
      <c r="X77">
        <f t="shared" si="43"/>
        <v>2.4205555269428351E-10</v>
      </c>
      <c r="Y77">
        <f t="shared" si="44"/>
        <v>3.498200474668591E-12</v>
      </c>
      <c r="Z77">
        <f t="shared" si="45"/>
        <v>1.04266294297907E-10</v>
      </c>
      <c r="AB77">
        <f t="shared" si="46"/>
        <v>-10.250902564815258</v>
      </c>
      <c r="AC77">
        <f t="shared" si="29"/>
        <v>-9.1525916804899055</v>
      </c>
      <c r="AE77">
        <f t="shared" si="30"/>
        <v>0</v>
      </c>
      <c r="AF77">
        <f t="shared" si="31"/>
        <v>0</v>
      </c>
      <c r="AG77">
        <f t="shared" si="31"/>
        <v>-2.6066573574476751E-9</v>
      </c>
      <c r="AH77">
        <f t="shared" si="32"/>
        <v>-6.0513888173570878E-5</v>
      </c>
      <c r="AI77">
        <f t="shared" si="33"/>
        <v>-6.0516494830928329E-5</v>
      </c>
      <c r="AJ77">
        <f t="shared" si="34"/>
        <v>-1.0983108843253522</v>
      </c>
      <c r="AK77">
        <f t="shared" si="49"/>
        <v>-0.71756317953706805</v>
      </c>
      <c r="AL77">
        <f t="shared" si="35"/>
        <v>-1.8159345803572511</v>
      </c>
      <c r="AN77">
        <f t="shared" si="36"/>
        <v>0</v>
      </c>
      <c r="AO77">
        <f t="shared" si="36"/>
        <v>0</v>
      </c>
      <c r="AP77">
        <f t="shared" si="36"/>
        <v>-1.5200035826045093E-12</v>
      </c>
      <c r="AQ77">
        <f t="shared" si="36"/>
        <v>-3.5287080044621003E-8</v>
      </c>
      <c r="AR77">
        <f t="shared" si="36"/>
        <v>-3.528860004820361E-8</v>
      </c>
      <c r="AS77">
        <f t="shared" si="36"/>
        <v>-6.4045106435573157E-4</v>
      </c>
      <c r="AT77">
        <f t="shared" si="36"/>
        <v>-4.1842806862402144E-4</v>
      </c>
      <c r="AU77">
        <f t="shared" si="23"/>
        <v>-1.0589144215798012E-3</v>
      </c>
      <c r="AW77">
        <v>74</v>
      </c>
      <c r="AX77">
        <f>IF(Z77&gt;0, (R77*SUMPRODUCT(K77:$K$98, X77:$X$98)-K77*$AZ$3)/Z77, 0)</f>
        <v>-87780924239.422501</v>
      </c>
    </row>
    <row r="78" spans="5:50" x14ac:dyDescent="0.25">
      <c r="E78">
        <v>2078</v>
      </c>
      <c r="F78" s="5">
        <v>3.5571999999999999E-2</v>
      </c>
      <c r="G78" s="5"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5.2064612635768185E-4</v>
      </c>
      <c r="L78" s="2">
        <v>75</v>
      </c>
      <c r="M78" s="6">
        <v>0.70765376499999999</v>
      </c>
      <c r="Q78" s="4">
        <f t="shared" si="48"/>
        <v>25</v>
      </c>
      <c r="R78">
        <f t="shared" si="27"/>
        <v>250000</v>
      </c>
      <c r="S78">
        <f t="shared" si="28"/>
        <v>-277587641651.15033</v>
      </c>
      <c r="U78">
        <f t="shared" si="40"/>
        <v>0.70765376499999999</v>
      </c>
      <c r="V78">
        <f t="shared" si="41"/>
        <v>0.01</v>
      </c>
      <c r="W78">
        <f t="shared" si="42"/>
        <v>1.04266294297907E-10</v>
      </c>
      <c r="X78">
        <f t="shared" si="43"/>
        <v>7.3784435722511915E-11</v>
      </c>
      <c r="Y78">
        <f t="shared" si="44"/>
        <v>1.0426629429790701E-12</v>
      </c>
      <c r="Z78">
        <f t="shared" si="45"/>
        <v>2.9439195632416017E-11</v>
      </c>
      <c r="AB78">
        <f t="shared" si="46"/>
        <v>-9.1525916804899055</v>
      </c>
      <c r="AC78">
        <f t="shared" si="29"/>
        <v>-8.1719568877092073</v>
      </c>
      <c r="AE78">
        <f t="shared" si="30"/>
        <v>0</v>
      </c>
      <c r="AF78">
        <f t="shared" si="31"/>
        <v>0</v>
      </c>
      <c r="AG78">
        <f t="shared" si="31"/>
        <v>-7.3597989081040043E-10</v>
      </c>
      <c r="AH78">
        <f t="shared" si="32"/>
        <v>-1.8446108930627979E-5</v>
      </c>
      <c r="AI78">
        <f t="shared" si="33"/>
        <v>-1.844684491051879E-5</v>
      </c>
      <c r="AJ78">
        <f t="shared" si="34"/>
        <v>-0.98063479278069821</v>
      </c>
      <c r="AK78">
        <f t="shared" si="49"/>
        <v>-0.64068141763429343</v>
      </c>
      <c r="AL78">
        <f t="shared" si="35"/>
        <v>-1.6213346572599021</v>
      </c>
      <c r="AN78">
        <f t="shared" si="36"/>
        <v>0</v>
      </c>
      <c r="AO78">
        <f t="shared" si="36"/>
        <v>0</v>
      </c>
      <c r="AP78">
        <f t="shared" si="36"/>
        <v>-3.8318507922758464E-13</v>
      </c>
      <c r="AQ78">
        <f t="shared" si="36"/>
        <v>-9.6038951611032983E-9</v>
      </c>
      <c r="AR78">
        <f t="shared" si="36"/>
        <v>-9.6042783461825265E-9</v>
      </c>
      <c r="AS78">
        <f t="shared" si="36"/>
        <v>-5.1056370623283861E-4</v>
      </c>
      <c r="AT78">
        <f t="shared" si="36"/>
        <v>-3.3356829832064305E-4</v>
      </c>
      <c r="AU78">
        <f t="shared" si="23"/>
        <v>-8.441416088318278E-4</v>
      </c>
      <c r="AW78">
        <v>75</v>
      </c>
      <c r="AX78">
        <f>IF(Z78&gt;0, (R78*SUMPRODUCT(K78:$K$98, X78:$X$98)-K78*$AZ$3)/Z78, 0)</f>
        <v>-277587641651.15033</v>
      </c>
    </row>
    <row r="79" spans="5:50" x14ac:dyDescent="0.25">
      <c r="E79">
        <v>2079</v>
      </c>
      <c r="F79" s="5">
        <v>3.5571999999999999E-2</v>
      </c>
      <c r="G79" s="5"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4.6486261281935876E-4</v>
      </c>
      <c r="L79" s="2">
        <v>76</v>
      </c>
      <c r="M79" s="6">
        <v>0.72329488099999995</v>
      </c>
      <c r="Q79" s="4">
        <f t="shared" si="48"/>
        <v>25</v>
      </c>
      <c r="R79">
        <f t="shared" si="27"/>
        <v>250000</v>
      </c>
      <c r="S79">
        <f t="shared" si="28"/>
        <v>-929288908386.26538</v>
      </c>
      <c r="U79">
        <f t="shared" si="40"/>
        <v>0.72329488099999995</v>
      </c>
      <c r="V79">
        <f t="shared" si="41"/>
        <v>0.01</v>
      </c>
      <c r="W79">
        <f t="shared" si="42"/>
        <v>2.9439195632416017E-11</v>
      </c>
      <c r="X79">
        <f t="shared" si="43"/>
        <v>2.1293219501684061E-11</v>
      </c>
      <c r="Y79">
        <f t="shared" si="44"/>
        <v>2.9439195632416018E-13</v>
      </c>
      <c r="Z79">
        <f t="shared" si="45"/>
        <v>7.8515841744077968E-12</v>
      </c>
      <c r="AB79">
        <f t="shared" si="46"/>
        <v>-8.1719568877092073</v>
      </c>
      <c r="AC79">
        <f t="shared" si="29"/>
        <v>-7.296390086538298</v>
      </c>
      <c r="AE79">
        <f t="shared" si="30"/>
        <v>0</v>
      </c>
      <c r="AF79">
        <f t="shared" si="31"/>
        <v>0</v>
      </c>
      <c r="AG79">
        <f t="shared" si="31"/>
        <v>-1.9628960436019492E-10</v>
      </c>
      <c r="AH79">
        <f t="shared" si="32"/>
        <v>-5.3233048754210155E-6</v>
      </c>
      <c r="AI79">
        <f t="shared" si="33"/>
        <v>-5.3235011650253761E-6</v>
      </c>
      <c r="AJ79">
        <f t="shared" si="34"/>
        <v>-0.87556680117090924</v>
      </c>
      <c r="AK79">
        <f t="shared" si="49"/>
        <v>-0.5720369821396446</v>
      </c>
      <c r="AL79">
        <f t="shared" si="35"/>
        <v>-1.4476091068117189</v>
      </c>
      <c r="AN79">
        <f t="shared" si="36"/>
        <v>0</v>
      </c>
      <c r="AO79">
        <f t="shared" si="36"/>
        <v>0</v>
      </c>
      <c r="AP79">
        <f t="shared" si="36"/>
        <v>-9.1247698352158414E-14</v>
      </c>
      <c r="AQ79">
        <f t="shared" si="36"/>
        <v>-2.4746054132222445E-9</v>
      </c>
      <c r="AR79">
        <f t="shared" si="36"/>
        <v>-2.4746966609205968E-9</v>
      </c>
      <c r="AS79">
        <f t="shared" si="36"/>
        <v>-4.0701827089019687E-4</v>
      </c>
      <c r="AT79">
        <f t="shared" si="36"/>
        <v>-2.6591860614673607E-4</v>
      </c>
      <c r="AU79">
        <f t="shared" si="23"/>
        <v>-6.7293935173359386E-4</v>
      </c>
      <c r="AW79">
        <v>76</v>
      </c>
      <c r="AX79">
        <f>IF(Z79&gt;0, (R79*SUMPRODUCT(K79:$K$98, X79:$X$98)-K79*$AZ$3)/Z79, 0)</f>
        <v>-929288908386.26538</v>
      </c>
    </row>
    <row r="80" spans="5:50" x14ac:dyDescent="0.25">
      <c r="E80">
        <v>2080</v>
      </c>
      <c r="F80" s="5">
        <v>3.5571999999999999E-2</v>
      </c>
      <c r="G80" s="5">
        <v>7.0000000000000007E-2</v>
      </c>
      <c r="H80" s="5">
        <f t="shared" si="37"/>
        <v>0.12000000000000001</v>
      </c>
      <c r="I80" s="5">
        <f t="shared" si="38"/>
        <v>1.1200000000000001</v>
      </c>
      <c r="J80">
        <f t="shared" si="39"/>
        <v>0.89285714285714279</v>
      </c>
      <c r="K80">
        <f t="shared" si="47"/>
        <v>4.1505590430299886E-4</v>
      </c>
      <c r="L80" s="2">
        <v>77</v>
      </c>
      <c r="M80" s="6">
        <v>0.74145409100000004</v>
      </c>
      <c r="Q80" s="4">
        <f t="shared" si="48"/>
        <v>25</v>
      </c>
      <c r="R80">
        <f t="shared" si="27"/>
        <v>250000</v>
      </c>
      <c r="S80">
        <f t="shared" si="28"/>
        <v>-3338305761055.1689</v>
      </c>
      <c r="U80">
        <f t="shared" si="40"/>
        <v>0.74145409100000004</v>
      </c>
      <c r="V80">
        <f t="shared" si="41"/>
        <v>0.01</v>
      </c>
      <c r="W80">
        <f t="shared" si="42"/>
        <v>7.8515841744077968E-12</v>
      </c>
      <c r="X80">
        <f t="shared" si="43"/>
        <v>5.8215892069455185E-12</v>
      </c>
      <c r="Y80">
        <f t="shared" si="44"/>
        <v>7.8515841744077966E-14</v>
      </c>
      <c r="Z80">
        <f t="shared" si="45"/>
        <v>1.9514791257182004E-12</v>
      </c>
      <c r="AB80">
        <f t="shared" si="46"/>
        <v>-7.296390086538298</v>
      </c>
      <c r="AC80">
        <f t="shared" si="29"/>
        <v>-6.5146340079639726</v>
      </c>
      <c r="AE80">
        <f t="shared" si="30"/>
        <v>0</v>
      </c>
      <c r="AF80">
        <f t="shared" si="31"/>
        <v>0</v>
      </c>
      <c r="AG80">
        <f t="shared" si="31"/>
        <v>-4.8786978142955008E-11</v>
      </c>
      <c r="AH80">
        <f t="shared" si="32"/>
        <v>-1.4553973017363797E-6</v>
      </c>
      <c r="AI80">
        <f t="shared" si="33"/>
        <v>-1.4554460887145227E-6</v>
      </c>
      <c r="AJ80">
        <f t="shared" si="34"/>
        <v>-0.78175607857432539</v>
      </c>
      <c r="AK80">
        <f t="shared" si="49"/>
        <v>-0.51074730605768093</v>
      </c>
      <c r="AL80">
        <f t="shared" si="35"/>
        <v>-1.2925048400780952</v>
      </c>
      <c r="AN80">
        <f t="shared" si="36"/>
        <v>0</v>
      </c>
      <c r="AO80">
        <f t="shared" si="36"/>
        <v>0</v>
      </c>
      <c r="AP80">
        <f t="shared" si="36"/>
        <v>-2.0249323331334831E-14</v>
      </c>
      <c r="AQ80">
        <f t="shared" si="36"/>
        <v>-6.0407124319233752E-10</v>
      </c>
      <c r="AR80">
        <f t="shared" si="36"/>
        <v>-6.0409149251566888E-10</v>
      </c>
      <c r="AS80">
        <f t="shared" si="36"/>
        <v>-3.2447247613703287E-4</v>
      </c>
      <c r="AT80">
        <f t="shared" si="36"/>
        <v>-2.1198868498609129E-4</v>
      </c>
      <c r="AU80">
        <f t="shared" si="23"/>
        <v>-5.3646176521461673E-4</v>
      </c>
      <c r="AW80">
        <v>77</v>
      </c>
      <c r="AX80">
        <f>IF(Z80&gt;0, (R80*SUMPRODUCT(K80:$K$98, X80:$X$98)-K80*$AZ$3)/Z80, 0)</f>
        <v>-3338305761055.1689</v>
      </c>
    </row>
    <row r="81" spans="2:50" x14ac:dyDescent="0.25">
      <c r="E81">
        <v>2081</v>
      </c>
      <c r="F81" s="5">
        <v>3.5571999999999999E-2</v>
      </c>
      <c r="G81" s="5">
        <v>7.0000000000000007E-2</v>
      </c>
      <c r="H81" s="5">
        <f t="shared" si="37"/>
        <v>0.12000000000000001</v>
      </c>
      <c r="I81" s="5">
        <f t="shared" si="38"/>
        <v>1.1200000000000001</v>
      </c>
      <c r="J81">
        <f t="shared" si="39"/>
        <v>0.89285714285714279</v>
      </c>
      <c r="K81">
        <f t="shared" si="47"/>
        <v>3.7058562884196325E-4</v>
      </c>
      <c r="L81" s="2">
        <v>78</v>
      </c>
      <c r="M81" s="6">
        <v>0.75951466000000001</v>
      </c>
      <c r="Q81" s="4">
        <f t="shared" si="48"/>
        <v>25</v>
      </c>
      <c r="R81">
        <f t="shared" si="27"/>
        <v>250000</v>
      </c>
      <c r="S81">
        <f t="shared" si="28"/>
        <v>-12931972784326.051</v>
      </c>
      <c r="U81">
        <f t="shared" si="40"/>
        <v>0.75951466000000001</v>
      </c>
      <c r="V81">
        <f t="shared" si="41"/>
        <v>0.01</v>
      </c>
      <c r="W81">
        <f t="shared" si="42"/>
        <v>1.9514791257182004E-12</v>
      </c>
      <c r="X81">
        <f t="shared" si="43"/>
        <v>1.4821770046669562E-12</v>
      </c>
      <c r="Y81">
        <f t="shared" si="44"/>
        <v>1.9514791257182005E-14</v>
      </c>
      <c r="Z81">
        <f t="shared" si="45"/>
        <v>4.4978732979406218E-13</v>
      </c>
      <c r="AB81">
        <f t="shared" si="46"/>
        <v>-6.5146340079639726</v>
      </c>
      <c r="AC81">
        <f t="shared" si="29"/>
        <v>-5.8166375076314978</v>
      </c>
      <c r="AE81">
        <f t="shared" si="30"/>
        <v>0</v>
      </c>
      <c r="AF81">
        <f t="shared" si="31"/>
        <v>0</v>
      </c>
      <c r="AG81">
        <f t="shared" si="31"/>
        <v>-1.1244683244851554E-11</v>
      </c>
      <c r="AH81">
        <f t="shared" si="32"/>
        <v>-3.7054425116673907E-7</v>
      </c>
      <c r="AI81">
        <f t="shared" si="33"/>
        <v>-3.7055549584998392E-7</v>
      </c>
      <c r="AJ81">
        <f t="shared" si="34"/>
        <v>-0.69799650033247485</v>
      </c>
      <c r="AK81">
        <f t="shared" si="49"/>
        <v>-0.45602438055747813</v>
      </c>
      <c r="AL81">
        <f t="shared" si="35"/>
        <v>-1.1540212514454489</v>
      </c>
      <c r="AN81">
        <f t="shared" si="36"/>
        <v>0</v>
      </c>
      <c r="AO81">
        <f t="shared" si="36"/>
        <v>0</v>
      </c>
      <c r="AP81">
        <f t="shared" si="36"/>
        <v>-4.1671180114220008E-15</v>
      </c>
      <c r="AQ81">
        <f t="shared" si="36"/>
        <v>-1.3731837433240036E-10</v>
      </c>
      <c r="AR81">
        <f t="shared" si="36"/>
        <v>-1.373225414504118E-10</v>
      </c>
      <c r="AS81">
        <f t="shared" si="36"/>
        <v>-2.5866747200519981E-4</v>
      </c>
      <c r="AT81">
        <f t="shared" si="36"/>
        <v>-1.6899608183615979E-4</v>
      </c>
      <c r="AU81">
        <f t="shared" si="23"/>
        <v>-4.2766369116390107E-4</v>
      </c>
      <c r="AW81">
        <v>78</v>
      </c>
      <c r="AX81">
        <f>IF(Z81&gt;0, (R81*SUMPRODUCT(K81:$K$98, X81:$X$98)-K81*$AZ$3)/Z81, 0)</f>
        <v>-12931972784326.051</v>
      </c>
    </row>
    <row r="82" spans="2:50" x14ac:dyDescent="0.25">
      <c r="E82">
        <v>2082</v>
      </c>
      <c r="F82" s="5">
        <v>3.5571999999999999E-2</v>
      </c>
      <c r="G82" s="5">
        <v>7.0000000000000007E-2</v>
      </c>
      <c r="H82" s="5">
        <f t="shared" si="37"/>
        <v>0.12000000000000001</v>
      </c>
      <c r="I82" s="5">
        <f t="shared" si="38"/>
        <v>1.1200000000000001</v>
      </c>
      <c r="J82">
        <f t="shared" si="39"/>
        <v>0.89285714285714279</v>
      </c>
      <c r="K82">
        <f t="shared" si="47"/>
        <v>3.3088002575175287E-4</v>
      </c>
      <c r="L82" s="2">
        <v>79</v>
      </c>
      <c r="M82" s="6">
        <v>0.77745419500000001</v>
      </c>
      <c r="Q82" s="4">
        <f t="shared" si="48"/>
        <v>25</v>
      </c>
      <c r="R82">
        <f t="shared" si="27"/>
        <v>250000</v>
      </c>
      <c r="S82">
        <f t="shared" si="28"/>
        <v>-54324310338582.141</v>
      </c>
      <c r="U82">
        <f t="shared" si="40"/>
        <v>0.77745419500000001</v>
      </c>
      <c r="V82">
        <f t="shared" si="41"/>
        <v>0.01</v>
      </c>
      <c r="W82">
        <f t="shared" si="42"/>
        <v>4.4978732979406218E-13</v>
      </c>
      <c r="X82">
        <f t="shared" si="43"/>
        <v>3.4968904640624214E-13</v>
      </c>
      <c r="Y82">
        <f t="shared" si="44"/>
        <v>4.4978732979406219E-15</v>
      </c>
      <c r="Z82">
        <f t="shared" si="45"/>
        <v>9.560041008987941E-14</v>
      </c>
      <c r="AB82">
        <f t="shared" si="46"/>
        <v>-5.8166375076314978</v>
      </c>
      <c r="AC82">
        <f t="shared" si="29"/>
        <v>-5.1934263462183283</v>
      </c>
      <c r="AE82">
        <f t="shared" si="30"/>
        <v>0</v>
      </c>
      <c r="AF82">
        <f t="shared" si="31"/>
        <v>0</v>
      </c>
      <c r="AG82">
        <f t="shared" si="31"/>
        <v>-2.3900102522469852E-12</v>
      </c>
      <c r="AH82">
        <f t="shared" si="32"/>
        <v>-8.742226160156053E-8</v>
      </c>
      <c r="AI82">
        <f t="shared" si="33"/>
        <v>-8.7424651611812779E-8</v>
      </c>
      <c r="AJ82">
        <f t="shared" si="34"/>
        <v>-0.62321116141316946</v>
      </c>
      <c r="AK82">
        <f t="shared" si="49"/>
        <v>-0.4071646255342049</v>
      </c>
      <c r="AL82">
        <f t="shared" si="35"/>
        <v>-1.0303758743720259</v>
      </c>
      <c r="AN82">
        <f t="shared" si="36"/>
        <v>0</v>
      </c>
      <c r="AO82">
        <f t="shared" si="36"/>
        <v>0</v>
      </c>
      <c r="AP82">
        <f t="shared" si="36"/>
        <v>-7.9080665381043585E-16</v>
      </c>
      <c r="AQ82">
        <f t="shared" si="36"/>
        <v>-2.8926280170000824E-11</v>
      </c>
      <c r="AR82">
        <f t="shared" si="36"/>
        <v>-2.8927070976654636E-11</v>
      </c>
      <c r="AS82">
        <f t="shared" si="36"/>
        <v>-2.0620812513716933E-4</v>
      </c>
      <c r="AT82">
        <f t="shared" si="36"/>
        <v>-1.3472264178196054E-4</v>
      </c>
      <c r="AU82">
        <f t="shared" si="23"/>
        <v>-3.4093079584620082E-4</v>
      </c>
      <c r="AW82">
        <v>79</v>
      </c>
      <c r="AX82">
        <f>IF(Z82&gt;0, (R82*SUMPRODUCT(K82:$K$98, X82:$X$98)-K82*$AZ$3)/Z82, 0)</f>
        <v>-54324310338582.141</v>
      </c>
    </row>
    <row r="83" spans="2:50" x14ac:dyDescent="0.25">
      <c r="E83">
        <v>2083</v>
      </c>
      <c r="F83" s="5">
        <v>3.5571999999999999E-2</v>
      </c>
      <c r="G83" s="5">
        <v>7.0000000000000007E-2</v>
      </c>
      <c r="H83" s="5">
        <f t="shared" si="37"/>
        <v>0.12000000000000001</v>
      </c>
      <c r="I83" s="5">
        <f t="shared" si="38"/>
        <v>1.1200000000000001</v>
      </c>
      <c r="J83">
        <f t="shared" si="39"/>
        <v>0.89285714285714279</v>
      </c>
      <c r="K83">
        <f t="shared" si="47"/>
        <v>2.9542859442120787E-4</v>
      </c>
      <c r="L83" s="2">
        <v>80</v>
      </c>
      <c r="M83" s="6">
        <v>0.79525030600000002</v>
      </c>
      <c r="Q83" s="4">
        <f t="shared" si="48"/>
        <v>25</v>
      </c>
      <c r="R83">
        <f t="shared" si="27"/>
        <v>250000</v>
      </c>
      <c r="S83">
        <f t="shared" si="28"/>
        <v>-249057379863476.09</v>
      </c>
      <c r="U83">
        <f t="shared" si="40"/>
        <v>0.79525030600000002</v>
      </c>
      <c r="V83">
        <f t="shared" si="41"/>
        <v>0.01</v>
      </c>
      <c r="W83">
        <f t="shared" si="42"/>
        <v>9.560041008987941E-14</v>
      </c>
      <c r="X83">
        <f t="shared" si="43"/>
        <v>7.6026255377702087E-14</v>
      </c>
      <c r="Y83">
        <f t="shared" si="44"/>
        <v>9.560041008987942E-16</v>
      </c>
      <c r="Z83">
        <f t="shared" si="45"/>
        <v>1.8618150611278529E-14</v>
      </c>
      <c r="AB83">
        <f t="shared" si="46"/>
        <v>-5.1934263462183283</v>
      </c>
      <c r="AC83">
        <f t="shared" si="29"/>
        <v>-4.6369878091486063</v>
      </c>
      <c r="AE83">
        <f t="shared" si="30"/>
        <v>0</v>
      </c>
      <c r="AF83">
        <f t="shared" si="31"/>
        <v>0</v>
      </c>
      <c r="AG83">
        <f t="shared" si="31"/>
        <v>-4.6545376528196325E-13</v>
      </c>
      <c r="AH83">
        <f t="shared" si="32"/>
        <v>-1.9006563844425521E-8</v>
      </c>
      <c r="AI83">
        <f t="shared" si="33"/>
        <v>-1.9007029298190804E-8</v>
      </c>
      <c r="AJ83">
        <f t="shared" si="34"/>
        <v>-0.55643853706972202</v>
      </c>
      <c r="AK83">
        <f t="shared" si="49"/>
        <v>-0.36353984423528302</v>
      </c>
      <c r="AL83">
        <f t="shared" si="35"/>
        <v>-0.91997840031203437</v>
      </c>
      <c r="AN83">
        <f t="shared" si="36"/>
        <v>0</v>
      </c>
      <c r="AO83">
        <f t="shared" si="36"/>
        <v>0</v>
      </c>
      <c r="AP83">
        <f t="shared" si="36"/>
        <v>-1.3750835164530921E-16</v>
      </c>
      <c r="AQ83">
        <f t="shared" si="36"/>
        <v>-5.6150824413355809E-12</v>
      </c>
      <c r="AR83">
        <f t="shared" si="36"/>
        <v>-5.6152199496872263E-12</v>
      </c>
      <c r="AS83">
        <f t="shared" si="36"/>
        <v>-1.6438785488830115E-4</v>
      </c>
      <c r="AT83">
        <f t="shared" si="36"/>
        <v>-1.0740006519853451E-4</v>
      </c>
      <c r="AU83">
        <f t="shared" si="23"/>
        <v>-2.717879257020556E-4</v>
      </c>
      <c r="AW83">
        <v>80</v>
      </c>
      <c r="AX83">
        <f>IF(Z83&gt;0, (R83*SUMPRODUCT(K83:$K$98, X83:$X$98)-K83*$AZ$3)/Z83, 0)</f>
        <v>-249057379863476.09</v>
      </c>
    </row>
    <row r="84" spans="2:50" x14ac:dyDescent="0.25">
      <c r="E84">
        <v>2084</v>
      </c>
      <c r="F84" s="5">
        <v>3.5571999999999999E-2</v>
      </c>
      <c r="G84" s="5">
        <v>7.0000000000000007E-2</v>
      </c>
      <c r="H84" s="5">
        <f t="shared" si="37"/>
        <v>0.12000000000000001</v>
      </c>
      <c r="I84" s="5">
        <f t="shared" si="38"/>
        <v>1.1200000000000001</v>
      </c>
      <c r="J84">
        <f t="shared" si="39"/>
        <v>0.89285714285714279</v>
      </c>
      <c r="K84">
        <f t="shared" si="47"/>
        <v>2.6377553073322132E-4</v>
      </c>
      <c r="L84" s="2">
        <v>81</v>
      </c>
      <c r="M84" s="6">
        <v>0.81288120699999999</v>
      </c>
      <c r="Q84" s="4">
        <f t="shared" si="48"/>
        <v>25</v>
      </c>
      <c r="R84">
        <f t="shared" si="27"/>
        <v>250000</v>
      </c>
      <c r="S84">
        <f t="shared" si="28"/>
        <v>-1255500090228436.3</v>
      </c>
      <c r="U84">
        <f t="shared" si="40"/>
        <v>0.81288120699999999</v>
      </c>
      <c r="V84">
        <f t="shared" si="41"/>
        <v>0.01</v>
      </c>
      <c r="W84">
        <f t="shared" si="42"/>
        <v>1.8618150611278529E-14</v>
      </c>
      <c r="X84">
        <f t="shared" si="43"/>
        <v>1.5134344741003877E-14</v>
      </c>
      <c r="Y84">
        <f t="shared" si="44"/>
        <v>1.8618150611278529E-16</v>
      </c>
      <c r="Z84">
        <f t="shared" si="45"/>
        <v>3.297624364161867E-15</v>
      </c>
      <c r="AB84">
        <f t="shared" si="46"/>
        <v>-4.6369878091486063</v>
      </c>
      <c r="AC84">
        <f t="shared" si="29"/>
        <v>-4.1401676867447135</v>
      </c>
      <c r="AE84">
        <f t="shared" si="30"/>
        <v>0</v>
      </c>
      <c r="AF84">
        <f t="shared" si="31"/>
        <v>0</v>
      </c>
      <c r="AG84">
        <f t="shared" si="31"/>
        <v>-8.2440609104046674E-14</v>
      </c>
      <c r="AH84">
        <f t="shared" si="32"/>
        <v>-3.7835861852509691E-9</v>
      </c>
      <c r="AI84">
        <f t="shared" si="33"/>
        <v>-3.7836686258600735E-9</v>
      </c>
      <c r="AJ84">
        <f t="shared" si="34"/>
        <v>-0.49682012240389284</v>
      </c>
      <c r="AK84">
        <f t="shared" si="49"/>
        <v>-0.32458914664040245</v>
      </c>
      <c r="AL84">
        <f t="shared" si="35"/>
        <v>-0.82140927282796383</v>
      </c>
      <c r="AN84">
        <f t="shared" si="36"/>
        <v>0</v>
      </c>
      <c r="AO84">
        <f t="shared" si="36"/>
        <v>0</v>
      </c>
      <c r="AP84">
        <f t="shared" si="36"/>
        <v>-2.1745815420389949E-17</v>
      </c>
      <c r="AQ84">
        <f t="shared" si="36"/>
        <v>-9.9801745408945853E-13</v>
      </c>
      <c r="AR84">
        <f t="shared" si="36"/>
        <v>-9.9803919990487908E-13</v>
      </c>
      <c r="AS84">
        <f t="shared" si="36"/>
        <v>-1.3104899146603081E-4</v>
      </c>
      <c r="AT84">
        <f t="shared" si="36"/>
        <v>-8.5618674425315554E-5</v>
      </c>
      <c r="AU84">
        <f t="shared" si="23"/>
        <v>-2.1666766688938554E-4</v>
      </c>
      <c r="AW84">
        <v>81</v>
      </c>
      <c r="AX84">
        <f>IF(Z84&gt;0, (R84*SUMPRODUCT(K84:$K$98, X84:$X$98)-K84*$AZ$3)/Z84, 0)</f>
        <v>-1255500090228436.3</v>
      </c>
    </row>
    <row r="85" spans="2:50" x14ac:dyDescent="0.25">
      <c r="E85">
        <v>2085</v>
      </c>
      <c r="F85" s="5">
        <v>3.5571999999999999E-2</v>
      </c>
      <c r="G85" s="5">
        <v>7.0000000000000007E-2</v>
      </c>
      <c r="H85" s="5">
        <f t="shared" si="37"/>
        <v>0.12000000000000001</v>
      </c>
      <c r="I85" s="5">
        <f t="shared" si="38"/>
        <v>1.1200000000000001</v>
      </c>
      <c r="J85">
        <f t="shared" si="39"/>
        <v>0.89285714285714279</v>
      </c>
      <c r="K85">
        <f t="shared" si="47"/>
        <v>2.3551386672609044E-4</v>
      </c>
      <c r="L85" s="2">
        <v>82</v>
      </c>
      <c r="M85" s="6">
        <v>0.83042254299999996</v>
      </c>
      <c r="Q85" s="4">
        <f t="shared" si="48"/>
        <v>25</v>
      </c>
      <c r="R85">
        <f t="shared" si="27"/>
        <v>250000</v>
      </c>
      <c r="S85">
        <f t="shared" si="28"/>
        <v>-7024690357225773</v>
      </c>
      <c r="U85">
        <f t="shared" si="40"/>
        <v>0.83042254299999996</v>
      </c>
      <c r="V85">
        <f t="shared" si="41"/>
        <v>0.01</v>
      </c>
      <c r="W85">
        <f t="shared" si="42"/>
        <v>3.297624364161867E-15</v>
      </c>
      <c r="X85">
        <f t="shared" si="43"/>
        <v>2.7384216103460557E-15</v>
      </c>
      <c r="Y85">
        <f t="shared" si="44"/>
        <v>3.2976243641618671E-17</v>
      </c>
      <c r="Z85">
        <f t="shared" si="45"/>
        <v>5.2622651017419263E-16</v>
      </c>
      <c r="AB85">
        <f t="shared" si="46"/>
        <v>-4.1401676867447135</v>
      </c>
      <c r="AC85">
        <f t="shared" si="29"/>
        <v>-3.6965782917372212</v>
      </c>
      <c r="AE85">
        <f t="shared" si="30"/>
        <v>0</v>
      </c>
      <c r="AF85">
        <f t="shared" si="31"/>
        <v>0</v>
      </c>
      <c r="AG85">
        <f t="shared" si="31"/>
        <v>-1.3155662754354816E-14</v>
      </c>
      <c r="AH85">
        <f t="shared" si="32"/>
        <v>-6.8460540258651391E-10</v>
      </c>
      <c r="AI85">
        <f t="shared" si="33"/>
        <v>-6.8461855824926826E-10</v>
      </c>
      <c r="AJ85">
        <f t="shared" si="34"/>
        <v>-0.44358939500749228</v>
      </c>
      <c r="AK85">
        <f t="shared" si="49"/>
        <v>-0.28981173807212995</v>
      </c>
      <c r="AL85">
        <f t="shared" si="35"/>
        <v>-0.73340113376424076</v>
      </c>
      <c r="AN85">
        <f t="shared" si="36"/>
        <v>0</v>
      </c>
      <c r="AO85">
        <f t="shared" si="36"/>
        <v>0</v>
      </c>
      <c r="AP85">
        <f t="shared" si="36"/>
        <v>-3.0983410046225118E-18</v>
      </c>
      <c r="AQ85">
        <f t="shared" si="36"/>
        <v>-1.6123406554472174E-13</v>
      </c>
      <c r="AR85">
        <f t="shared" si="36"/>
        <v>-1.6123716388572635E-13</v>
      </c>
      <c r="AS85">
        <f t="shared" si="36"/>
        <v>-1.0447145365690163E-4</v>
      </c>
      <c r="AT85">
        <f t="shared" si="36"/>
        <v>-6.8254683055976243E-5</v>
      </c>
      <c r="AU85">
        <f t="shared" si="23"/>
        <v>-1.7272613687411501E-4</v>
      </c>
      <c r="AW85">
        <v>82</v>
      </c>
      <c r="AX85">
        <f>IF(Z85&gt;0, (R85*SUMPRODUCT(K85:$K$98, X85:$X$98)-K85*$AZ$3)/Z85, 0)</f>
        <v>-7024690357225773</v>
      </c>
    </row>
    <row r="86" spans="2:50" x14ac:dyDescent="0.25">
      <c r="E86">
        <v>2086</v>
      </c>
      <c r="F86" s="5">
        <v>3.5571999999999999E-2</v>
      </c>
      <c r="G86" s="5">
        <v>7.0000000000000007E-2</v>
      </c>
      <c r="H86" s="5">
        <f t="shared" si="37"/>
        <v>0.12000000000000001</v>
      </c>
      <c r="I86" s="5">
        <f t="shared" si="38"/>
        <v>1.1200000000000001</v>
      </c>
      <c r="J86">
        <f t="shared" si="39"/>
        <v>0.89285714285714279</v>
      </c>
      <c r="K86">
        <f t="shared" si="47"/>
        <v>2.1028023814829503E-4</v>
      </c>
      <c r="L86" s="2">
        <v>83</v>
      </c>
      <c r="M86" s="6">
        <v>0.84796327400000004</v>
      </c>
      <c r="Q86" s="4">
        <f t="shared" si="48"/>
        <v>25</v>
      </c>
      <c r="R86">
        <f t="shared" si="27"/>
        <v>250000</v>
      </c>
      <c r="S86">
        <f t="shared" si="28"/>
        <v>-4.4157909988779928E+16</v>
      </c>
      <c r="U86">
        <f t="shared" si="40"/>
        <v>0.84796327400000004</v>
      </c>
      <c r="V86">
        <f t="shared" si="41"/>
        <v>0.01</v>
      </c>
      <c r="W86">
        <f t="shared" si="42"/>
        <v>5.2622651017419263E-16</v>
      </c>
      <c r="X86">
        <f t="shared" si="43"/>
        <v>4.4622075443290273E-16</v>
      </c>
      <c r="Y86">
        <f t="shared" si="44"/>
        <v>5.2622651017419265E-18</v>
      </c>
      <c r="Z86">
        <f t="shared" si="45"/>
        <v>7.4743490639547971E-17</v>
      </c>
      <c r="AB86">
        <f t="shared" si="46"/>
        <v>-3.6965782917372212</v>
      </c>
      <c r="AC86">
        <f t="shared" si="29"/>
        <v>-3.3005163319083746</v>
      </c>
      <c r="AE86">
        <f t="shared" si="30"/>
        <v>0</v>
      </c>
      <c r="AF86">
        <f t="shared" si="31"/>
        <v>0</v>
      </c>
      <c r="AG86">
        <f t="shared" si="31"/>
        <v>-1.8685872659886994E-15</v>
      </c>
      <c r="AH86">
        <f t="shared" si="32"/>
        <v>-1.1155518860822569E-10</v>
      </c>
      <c r="AI86">
        <f t="shared" si="33"/>
        <v>-1.1155705719549168E-10</v>
      </c>
      <c r="AJ86">
        <f t="shared" si="34"/>
        <v>-0.39606195982884662</v>
      </c>
      <c r="AK86">
        <f t="shared" si="49"/>
        <v>-0.25876048042160549</v>
      </c>
      <c r="AL86">
        <f t="shared" si="35"/>
        <v>-0.65482244036200909</v>
      </c>
      <c r="AN86">
        <f t="shared" si="36"/>
        <v>0</v>
      </c>
      <c r="AO86">
        <f t="shared" si="36"/>
        <v>0</v>
      </c>
      <c r="AP86">
        <f t="shared" si="36"/>
        <v>-3.9292697529297521E-19</v>
      </c>
      <c r="AQ86">
        <f t="shared" si="36"/>
        <v>-2.3457851627215667E-14</v>
      </c>
      <c r="AR86">
        <f t="shared" si="36"/>
        <v>-2.345824455419096E-14</v>
      </c>
      <c r="AS86">
        <f t="shared" si="36"/>
        <v>-8.3284003234290329E-5</v>
      </c>
      <c r="AT86">
        <f t="shared" si="36"/>
        <v>-5.4412215446422435E-5</v>
      </c>
      <c r="AU86">
        <f t="shared" si="23"/>
        <v>-1.3769621870417099E-4</v>
      </c>
      <c r="AW86">
        <v>83</v>
      </c>
      <c r="AX86">
        <f>IF(Z86&gt;0, (R86*SUMPRODUCT(K86:$K$98, X86:$X$98)-K86*$AZ$3)/Z86, 0)</f>
        <v>-4.4157909988779928E+16</v>
      </c>
    </row>
    <row r="87" spans="2:50" x14ac:dyDescent="0.25">
      <c r="E87">
        <v>2087</v>
      </c>
      <c r="F87" s="5">
        <v>3.5571999999999999E-2</v>
      </c>
      <c r="G87" s="5">
        <v>7.0000000000000007E-2</v>
      </c>
      <c r="H87" s="5">
        <f t="shared" si="37"/>
        <v>0.12000000000000001</v>
      </c>
      <c r="I87" s="5">
        <f t="shared" si="38"/>
        <v>1.1200000000000001</v>
      </c>
      <c r="J87">
        <f t="shared" si="39"/>
        <v>0.89285714285714279</v>
      </c>
      <c r="K87">
        <f t="shared" si="47"/>
        <v>1.8775021263240627E-4</v>
      </c>
      <c r="L87" s="2">
        <v>84</v>
      </c>
      <c r="M87" s="6">
        <v>0.86550461000000001</v>
      </c>
      <c r="Q87" s="4">
        <f t="shared" si="48"/>
        <v>25</v>
      </c>
      <c r="R87">
        <f t="shared" si="27"/>
        <v>250000</v>
      </c>
      <c r="S87">
        <f t="shared" si="28"/>
        <v>-3.1669209074428531E+17</v>
      </c>
      <c r="U87">
        <f t="shared" si="40"/>
        <v>0.86550461000000001</v>
      </c>
      <c r="V87">
        <f t="shared" si="41"/>
        <v>0.01</v>
      </c>
      <c r="W87">
        <f t="shared" si="42"/>
        <v>7.4743490639547971E-17</v>
      </c>
      <c r="X87">
        <f t="shared" si="43"/>
        <v>6.4690835716020615E-17</v>
      </c>
      <c r="Y87">
        <f t="shared" si="44"/>
        <v>7.4743490639547976E-19</v>
      </c>
      <c r="Z87">
        <f t="shared" si="45"/>
        <v>9.305220017131877E-18</v>
      </c>
      <c r="AB87">
        <f t="shared" si="46"/>
        <v>-3.3005163319083746</v>
      </c>
      <c r="AC87">
        <f t="shared" si="29"/>
        <v>-2.9468895820610683</v>
      </c>
      <c r="AE87">
        <f t="shared" si="30"/>
        <v>0</v>
      </c>
      <c r="AF87">
        <f t="shared" si="31"/>
        <v>0</v>
      </c>
      <c r="AG87">
        <f t="shared" si="31"/>
        <v>-2.3263050042829695E-16</v>
      </c>
      <c r="AH87">
        <f t="shared" si="32"/>
        <v>-1.6172708929005153E-11</v>
      </c>
      <c r="AI87">
        <f t="shared" si="33"/>
        <v>-1.6172941559505582E-11</v>
      </c>
      <c r="AJ87">
        <f t="shared" si="34"/>
        <v>-0.35362674984730624</v>
      </c>
      <c r="AK87">
        <f t="shared" si="49"/>
        <v>-0.23103614323358623</v>
      </c>
      <c r="AL87">
        <f t="shared" si="35"/>
        <v>-0.58466289309706543</v>
      </c>
      <c r="AN87">
        <f t="shared" si="36"/>
        <v>0</v>
      </c>
      <c r="AO87">
        <f t="shared" si="36"/>
        <v>0</v>
      </c>
      <c r="AP87">
        <f t="shared" si="36"/>
        <v>-4.3676425920195826E-20</v>
      </c>
      <c r="AQ87">
        <f t="shared" si="36"/>
        <v>-3.0364295402627329E-15</v>
      </c>
      <c r="AR87">
        <f t="shared" si="36"/>
        <v>-3.0364732166886534E-15</v>
      </c>
      <c r="AS87">
        <f t="shared" si="36"/>
        <v>-6.6393497476338484E-5</v>
      </c>
      <c r="AT87">
        <f t="shared" si="36"/>
        <v>-4.3377085017876889E-5</v>
      </c>
      <c r="AU87">
        <f t="shared" si="23"/>
        <v>-1.0977058249725185E-4</v>
      </c>
      <c r="AW87">
        <v>84</v>
      </c>
      <c r="AX87">
        <f>IF(Z87&gt;0, (R87*SUMPRODUCT(K87:$K$98, X87:$X$98)-K87*$AZ$3)/Z87, 0)</f>
        <v>-3.1669209074428531E+17</v>
      </c>
    </row>
    <row r="88" spans="2:50" x14ac:dyDescent="0.25">
      <c r="B88" s="6"/>
      <c r="E88">
        <v>2088</v>
      </c>
      <c r="F88" s="5">
        <v>3.5571999999999999E-2</v>
      </c>
      <c r="G88" s="5">
        <v>7.0000000000000007E-2</v>
      </c>
      <c r="H88" s="5">
        <f t="shared" si="37"/>
        <v>0.12000000000000001</v>
      </c>
      <c r="I88" s="5">
        <f t="shared" si="38"/>
        <v>1.1200000000000001</v>
      </c>
      <c r="J88">
        <f t="shared" si="39"/>
        <v>0.89285714285714279</v>
      </c>
      <c r="K88">
        <f t="shared" si="47"/>
        <v>1.6763411842179131E-4</v>
      </c>
      <c r="L88" s="2">
        <v>85</v>
      </c>
      <c r="M88" s="6">
        <v>0.88304594599999997</v>
      </c>
      <c r="Q88" s="4">
        <f t="shared" si="48"/>
        <v>25</v>
      </c>
      <c r="R88">
        <f t="shared" si="27"/>
        <v>250000</v>
      </c>
      <c r="S88">
        <f t="shared" si="28"/>
        <v>-2.6437594904761421E+18</v>
      </c>
      <c r="U88">
        <f t="shared" si="40"/>
        <v>0.88304594599999997</v>
      </c>
      <c r="V88">
        <f t="shared" si="41"/>
        <v>0.01</v>
      </c>
      <c r="W88">
        <f t="shared" si="42"/>
        <v>9.305220017131877E-18</v>
      </c>
      <c r="X88">
        <f t="shared" si="43"/>
        <v>8.2169368127663542E-18</v>
      </c>
      <c r="Y88">
        <f t="shared" si="44"/>
        <v>9.3052200171318777E-20</v>
      </c>
      <c r="Z88">
        <f t="shared" si="45"/>
        <v>9.9523100419420414E-19</v>
      </c>
      <c r="AB88">
        <f t="shared" si="46"/>
        <v>-2.9468895820610683</v>
      </c>
      <c r="AC88">
        <f t="shared" si="29"/>
        <v>-2.6311514125545283</v>
      </c>
      <c r="AE88">
        <f t="shared" si="30"/>
        <v>0</v>
      </c>
      <c r="AF88">
        <f t="shared" si="31"/>
        <v>0</v>
      </c>
      <c r="AG88">
        <f t="shared" si="31"/>
        <v>-2.4880775104855104E-17</v>
      </c>
      <c r="AH88">
        <f t="shared" si="32"/>
        <v>-2.0542342031915886E-12</v>
      </c>
      <c r="AI88">
        <f t="shared" si="33"/>
        <v>-2.0542590839666936E-12</v>
      </c>
      <c r="AJ88">
        <f t="shared" si="34"/>
        <v>-0.31573816950653999</v>
      </c>
      <c r="AK88">
        <f t="shared" si="49"/>
        <v>-0.2062822707442748</v>
      </c>
      <c r="AL88">
        <f t="shared" si="35"/>
        <v>-0.52202044025286898</v>
      </c>
      <c r="AN88">
        <f t="shared" si="36"/>
        <v>0</v>
      </c>
      <c r="AO88">
        <f t="shared" si="36"/>
        <v>0</v>
      </c>
      <c r="AP88">
        <f t="shared" si="36"/>
        <v>-4.1708668003532377E-21</v>
      </c>
      <c r="AQ88">
        <f t="shared" si="36"/>
        <v>-3.4435973968391289E-16</v>
      </c>
      <c r="AR88">
        <f t="shared" si="36"/>
        <v>-3.4436391055071324E-16</v>
      </c>
      <c r="AS88">
        <f t="shared" si="36"/>
        <v>-5.2928489697338945E-5</v>
      </c>
      <c r="AT88">
        <f t="shared" si="36"/>
        <v>-3.4579946602261781E-5</v>
      </c>
      <c r="AU88">
        <f t="shared" si="23"/>
        <v>-8.7508436299945069E-5</v>
      </c>
      <c r="AW88">
        <v>85</v>
      </c>
      <c r="AX88">
        <f>IF(Z88&gt;0, (R88*SUMPRODUCT(K88:$K$98, X88:$X$98)-K88*$AZ$3)/Z88, 0)</f>
        <v>-2.6437594904761421E+18</v>
      </c>
    </row>
    <row r="89" spans="2:50" x14ac:dyDescent="0.25">
      <c r="B89" s="6"/>
      <c r="E89">
        <v>2089</v>
      </c>
      <c r="F89" s="5">
        <v>3.5571999999999999E-2</v>
      </c>
      <c r="G89" s="5">
        <v>7.0000000000000007E-2</v>
      </c>
      <c r="H89" s="5">
        <f t="shared" si="37"/>
        <v>0.12000000000000001</v>
      </c>
      <c r="I89" s="5">
        <f t="shared" si="38"/>
        <v>1.1200000000000001</v>
      </c>
      <c r="J89">
        <f t="shared" si="39"/>
        <v>0.89285714285714279</v>
      </c>
      <c r="K89">
        <f t="shared" si="47"/>
        <v>1.4967332001945651E-4</v>
      </c>
      <c r="L89" s="2">
        <v>86</v>
      </c>
      <c r="M89" s="6">
        <v>1</v>
      </c>
      <c r="Q89" s="4">
        <f t="shared" si="48"/>
        <v>25</v>
      </c>
      <c r="R89">
        <f t="shared" si="27"/>
        <v>250000</v>
      </c>
      <c r="S89">
        <f t="shared" si="28"/>
        <v>0</v>
      </c>
      <c r="U89">
        <f t="shared" si="40"/>
        <v>1</v>
      </c>
      <c r="V89">
        <f t="shared" si="41"/>
        <v>0.01</v>
      </c>
      <c r="W89">
        <f t="shared" si="42"/>
        <v>9.9523100419420414E-19</v>
      </c>
      <c r="X89">
        <f t="shared" si="43"/>
        <v>9.9523100419420414E-19</v>
      </c>
      <c r="Y89">
        <f t="shared" si="44"/>
        <v>9.9523100419420416E-21</v>
      </c>
      <c r="Z89">
        <f t="shared" si="45"/>
        <v>0</v>
      </c>
      <c r="AB89">
        <f t="shared" si="46"/>
        <v>-2.6311514125545283</v>
      </c>
      <c r="AC89">
        <f t="shared" si="29"/>
        <v>0</v>
      </c>
      <c r="AE89">
        <f t="shared" si="30"/>
        <v>0</v>
      </c>
      <c r="AF89">
        <f t="shared" si="31"/>
        <v>0</v>
      </c>
      <c r="AG89">
        <f t="shared" si="31"/>
        <v>0</v>
      </c>
      <c r="AH89">
        <f t="shared" si="32"/>
        <v>-2.4880775104855103E-13</v>
      </c>
      <c r="AI89">
        <f t="shared" si="33"/>
        <v>-2.4880775104855103E-13</v>
      </c>
      <c r="AJ89">
        <f t="shared" si="34"/>
        <v>-2.6311514125545283</v>
      </c>
      <c r="AK89">
        <f t="shared" si="49"/>
        <v>-0.18418059887881699</v>
      </c>
      <c r="AL89">
        <f t="shared" si="35"/>
        <v>-2.8153320114335942</v>
      </c>
      <c r="AN89">
        <f t="shared" si="36"/>
        <v>0</v>
      </c>
      <c r="AO89">
        <f t="shared" si="36"/>
        <v>0</v>
      </c>
      <c r="AP89">
        <f t="shared" si="36"/>
        <v>0</v>
      </c>
      <c r="AQ89">
        <f t="shared" si="36"/>
        <v>-3.7239882146011043E-17</v>
      </c>
      <c r="AR89">
        <f t="shared" si="36"/>
        <v>-3.7239882146011043E-17</v>
      </c>
      <c r="AS89">
        <f t="shared" si="36"/>
        <v>-3.9381316739091896E-4</v>
      </c>
      <c r="AT89">
        <f t="shared" si="36"/>
        <v>-2.7566921717364329E-5</v>
      </c>
      <c r="AU89">
        <f t="shared" si="23"/>
        <v>-4.2138008910832056E-4</v>
      </c>
      <c r="AW89">
        <v>86</v>
      </c>
      <c r="AX89">
        <f>IF(Z89&gt;0, (R89*SUMPRODUCT(K89:$K$98, X89:$X$98)-K89*$AZ$3)/Z89, 0)</f>
        <v>0</v>
      </c>
    </row>
    <row r="90" spans="2:50" x14ac:dyDescent="0.25">
      <c r="B90" s="6"/>
      <c r="F90" s="5"/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/>
      <c r="H91" s="5"/>
      <c r="I91" s="5"/>
      <c r="Q91" s="4"/>
      <c r="AN91" s="8">
        <f t="shared" ref="AN91:AU91" si="50">SUM(AN3:AN89)</f>
        <v>26806.431197446174</v>
      </c>
      <c r="AO91" s="8">
        <f t="shared" si="50"/>
        <v>-2680.6431197446177</v>
      </c>
      <c r="AP91" s="8">
        <f t="shared" si="50"/>
        <v>-443.0025832352228</v>
      </c>
      <c r="AQ91" s="8">
        <f t="shared" si="50"/>
        <v>-15695.798906128286</v>
      </c>
      <c r="AR91" s="8">
        <f t="shared" si="50"/>
        <v>7986.9865883380671</v>
      </c>
      <c r="AS91" s="8">
        <f t="shared" si="50"/>
        <v>-3352.0655119901935</v>
      </c>
      <c r="AT91" s="8">
        <f t="shared" si="50"/>
        <v>1125.5025544976033</v>
      </c>
      <c r="AU91" s="8">
        <f t="shared" si="50"/>
        <v>5760.4236308454665</v>
      </c>
      <c r="AX91">
        <f>IF(Z91&gt;0, (R91*SUMPRODUCT(K91:$K$98, X91:$X$98)-K91*$AZ$3)/Z91, 0)</f>
        <v>0</v>
      </c>
    </row>
    <row r="92" spans="2:50" x14ac:dyDescent="0.25">
      <c r="B92" s="6"/>
      <c r="F92" s="5"/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/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/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/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/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/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/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91:AU91">
    <cfRule type="cellIs" dxfId="62" priority="1" operator="lessThan">
      <formula>0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8D8C1C-7A1B-4316-8610-2F17B1D7DFC9}">
  <dimension ref="A1:AZ164"/>
  <sheetViews>
    <sheetView workbookViewId="0">
      <selection activeCell="M33" sqref="M33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t="s">
        <v>1</v>
      </c>
      <c r="W1" t="s">
        <v>2</v>
      </c>
      <c r="AB1" t="s">
        <v>46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48</v>
      </c>
    </row>
    <row r="3" spans="1:52" x14ac:dyDescent="0.25">
      <c r="A3" t="s">
        <v>36</v>
      </c>
      <c r="C3" s="2">
        <v>61273.416961203664</v>
      </c>
      <c r="K3">
        <v>1</v>
      </c>
      <c r="L3" s="2">
        <v>0</v>
      </c>
      <c r="O3">
        <f>$C$3</f>
        <v>61273.416961203664</v>
      </c>
      <c r="P3">
        <f>O3*C5</f>
        <v>6127.3416961203666</v>
      </c>
      <c r="Q3" s="4">
        <f>B8</f>
        <v>200</v>
      </c>
      <c r="R3">
        <f t="shared" ref="R3:R66" si="0">$C$6</f>
        <v>250000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61273.416961203664</v>
      </c>
      <c r="AF3">
        <f t="shared" ref="AF3:AG34" si="4">-$Z3*P3</f>
        <v>-6127.3416961203666</v>
      </c>
      <c r="AG3">
        <f t="shared" si="4"/>
        <v>-200</v>
      </c>
      <c r="AH3">
        <f t="shared" ref="AH3:AH66" si="5">-X3*R3</f>
        <v>0</v>
      </c>
      <c r="AI3">
        <f t="shared" ref="AI3:AI34" si="6">SUM(AE3:AH3)</f>
        <v>54946.075265083295</v>
      </c>
      <c r="AJ3">
        <f t="shared" ref="AJ3:AJ66" si="7">AB3-AC3</f>
        <v>0</v>
      </c>
      <c r="AL3">
        <f t="shared" ref="AL3:AL66" si="8">SUM(AI3:AK3)</f>
        <v>54946.075265083295</v>
      </c>
      <c r="AN3">
        <f t="shared" ref="AN3:AU34" si="9">AE3*$K3</f>
        <v>61273.416961203664</v>
      </c>
      <c r="AO3">
        <f t="shared" si="9"/>
        <v>-6127.3416961203666</v>
      </c>
      <c r="AP3">
        <f t="shared" si="9"/>
        <v>-200</v>
      </c>
      <c r="AQ3">
        <f t="shared" si="9"/>
        <v>0</v>
      </c>
      <c r="AR3">
        <f t="shared" si="9"/>
        <v>54946.075265083295</v>
      </c>
      <c r="AS3">
        <f t="shared" si="9"/>
        <v>0</v>
      </c>
      <c r="AT3">
        <f t="shared" si="9"/>
        <v>0</v>
      </c>
      <c r="AU3">
        <f t="shared" si="9"/>
        <v>54946.075265083295</v>
      </c>
      <c r="AW3">
        <v>0</v>
      </c>
      <c r="AX3">
        <f>IF(Z3&gt;0, (R3*SUMPRODUCT(K3:$K$98, X3:$X$98)-K3*$AZ$3)/Z3, 0)</f>
        <v>0</v>
      </c>
      <c r="AZ3">
        <f>C6*ABS(SUMPRODUCT(X4:X79, K4:K79))/1</f>
        <v>34993.826759009251</v>
      </c>
    </row>
    <row r="4" spans="1:52" x14ac:dyDescent="0.25">
      <c r="A4" t="s">
        <v>14</v>
      </c>
      <c r="C4" t="s">
        <v>37</v>
      </c>
      <c r="E4">
        <v>2004</v>
      </c>
      <c r="F4" s="13">
        <f t="array" ref="F4:G79">EconomicRates!C44:D119</f>
        <v>1.5900000000000001E-2</v>
      </c>
      <c r="G4" s="13"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79">Mortalities!B21:B96</f>
        <v>2.5943469999999999E-3</v>
      </c>
      <c r="R4">
        <f t="shared" si="0"/>
        <v>250000</v>
      </c>
      <c r="S4">
        <f t="shared" si="1"/>
        <v>2377.2258692474215</v>
      </c>
      <c r="U4">
        <f t="shared" ref="U4:U67" si="13">M4</f>
        <v>2.5943469999999999E-3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2.5943469999999999E-3</v>
      </c>
      <c r="Y4">
        <f t="shared" ref="Y4:Y67" si="17">V4*W4</f>
        <v>0.01</v>
      </c>
      <c r="Z4">
        <f t="shared" ref="Z4:Z67" si="18">MAX(0, W4-X4-Y4)</f>
        <v>0.98740565299999994</v>
      </c>
      <c r="AB4">
        <f t="shared" ref="AB4:AB67" si="19">AC3</f>
        <v>0</v>
      </c>
      <c r="AC4">
        <f t="shared" si="2"/>
        <v>2347.2862617527426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-648.58674999999994</v>
      </c>
      <c r="AI4">
        <f t="shared" si="6"/>
        <v>-648.58674999999994</v>
      </c>
      <c r="AJ4">
        <f t="shared" si="7"/>
        <v>-2347.2862617527426</v>
      </c>
      <c r="AK4">
        <f>G4*SUM(AB4, AE4:AF4)</f>
        <v>0</v>
      </c>
      <c r="AL4">
        <f t="shared" si="8"/>
        <v>-2995.8730117527425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-605.08139751842521</v>
      </c>
      <c r="AR4">
        <f t="shared" si="9"/>
        <v>-605.08139751842521</v>
      </c>
      <c r="AS4">
        <f t="shared" si="9"/>
        <v>-2189.8369826968396</v>
      </c>
      <c r="AT4">
        <f t="shared" si="9"/>
        <v>0</v>
      </c>
      <c r="AU4">
        <f t="shared" si="9"/>
        <v>-2794.9183802152647</v>
      </c>
      <c r="AW4">
        <v>1</v>
      </c>
      <c r="AX4">
        <f>IF(Z4&gt;0, (R4*SUMPRODUCT(K4:$K$98, X4:$X$98)-K4*$AZ$3)/Z4, 0)</f>
        <v>2377.2258692474215</v>
      </c>
    </row>
    <row r="5" spans="1:52" x14ac:dyDescent="0.25">
      <c r="C5" s="2">
        <f>'S.26.04.A'!C5</f>
        <v>0.1</v>
      </c>
      <c r="E5">
        <v>2005</v>
      </c>
      <c r="F5" s="13">
        <v>3.6400000000000002E-2</v>
      </c>
      <c r="G5" s="13"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2.6922130000000002E-3</v>
      </c>
      <c r="Q5" s="4">
        <f t="shared" ref="Q5:Q68" si="21">$C$8</f>
        <v>25</v>
      </c>
      <c r="R5">
        <f t="shared" si="0"/>
        <v>250000</v>
      </c>
      <c r="S5">
        <f t="shared" si="1"/>
        <v>4580.3322093354818</v>
      </c>
      <c r="U5">
        <f t="shared" si="13"/>
        <v>2.6922130000000002E-3</v>
      </c>
      <c r="V5">
        <f t="shared" si="14"/>
        <v>0.01</v>
      </c>
      <c r="W5">
        <f t="shared" si="15"/>
        <v>0.98740565299999994</v>
      </c>
      <c r="X5">
        <f t="shared" si="16"/>
        <v>2.6583063352800889E-3</v>
      </c>
      <c r="Y5">
        <f t="shared" si="17"/>
        <v>9.8740565299999996E-3</v>
      </c>
      <c r="Z5">
        <f t="shared" si="18"/>
        <v>0.97487329013471991</v>
      </c>
      <c r="AB5">
        <f t="shared" si="19"/>
        <v>2347.2862617527426</v>
      </c>
      <c r="AC5">
        <f t="shared" si="2"/>
        <v>4465.2435308249114</v>
      </c>
      <c r="AE5">
        <f t="shared" si="3"/>
        <v>0</v>
      </c>
      <c r="AF5">
        <f t="shared" si="4"/>
        <v>0</v>
      </c>
      <c r="AG5">
        <f t="shared" si="4"/>
        <v>-24.371832253367998</v>
      </c>
      <c r="AH5">
        <f t="shared" si="5"/>
        <v>-664.57658382002217</v>
      </c>
      <c r="AI5">
        <f t="shared" si="6"/>
        <v>-688.94841607339015</v>
      </c>
      <c r="AJ5">
        <f t="shared" si="7"/>
        <v>-2117.9572690721689</v>
      </c>
      <c r="AK5">
        <f>G5*SUM(AB5, AE5:AF5)</f>
        <v>96.238736731862446</v>
      </c>
      <c r="AL5">
        <f t="shared" si="8"/>
        <v>-2710.6669484136964</v>
      </c>
      <c r="AN5">
        <f t="shared" si="9"/>
        <v>0</v>
      </c>
      <c r="AO5">
        <f t="shared" si="9"/>
        <v>0</v>
      </c>
      <c r="AP5">
        <f t="shared" si="9"/>
        <v>-20.840549165220466</v>
      </c>
      <c r="AQ5">
        <f t="shared" si="9"/>
        <v>-568.28476518179912</v>
      </c>
      <c r="AR5">
        <f t="shared" si="9"/>
        <v>-589.12531434701964</v>
      </c>
      <c r="AS5">
        <f t="shared" si="9"/>
        <v>-1811.0822418710388</v>
      </c>
      <c r="AT5">
        <f t="shared" si="9"/>
        <v>82.294515390073727</v>
      </c>
      <c r="AU5">
        <f t="shared" si="9"/>
        <v>-2317.9130408279848</v>
      </c>
      <c r="AW5">
        <v>2</v>
      </c>
      <c r="AX5">
        <f>IF(Z5&gt;0, (R5*SUMPRODUCT(K5:$K$98, X5:$X$98)-K5*$AZ$3)/Z5, 0)</f>
        <v>4580.3322093354818</v>
      </c>
    </row>
    <row r="6" spans="1:52" x14ac:dyDescent="0.25">
      <c r="A6" t="s">
        <v>16</v>
      </c>
      <c r="C6" s="2">
        <f>'S.26.04.C'!C6</f>
        <v>250000</v>
      </c>
      <c r="E6">
        <v>2006</v>
      </c>
      <c r="F6" s="13">
        <v>5.8799999999999998E-2</v>
      </c>
      <c r="G6" s="13"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2.807183E-3</v>
      </c>
      <c r="Q6" s="4">
        <f t="shared" si="21"/>
        <v>25</v>
      </c>
      <c r="R6">
        <f t="shared" si="0"/>
        <v>250000</v>
      </c>
      <c r="S6">
        <f t="shared" si="1"/>
        <v>7092.6407089041159</v>
      </c>
      <c r="U6">
        <f t="shared" si="13"/>
        <v>2.807183E-3</v>
      </c>
      <c r="V6">
        <f t="shared" si="14"/>
        <v>0.01</v>
      </c>
      <c r="W6">
        <f t="shared" si="15"/>
        <v>0.97487329013471991</v>
      </c>
      <c r="X6">
        <f t="shared" si="16"/>
        <v>2.7366477272202532E-3</v>
      </c>
      <c r="Y6">
        <f t="shared" si="17"/>
        <v>9.7487329013471995E-3</v>
      </c>
      <c r="Z6">
        <f t="shared" si="18"/>
        <v>0.96238790950615249</v>
      </c>
      <c r="AB6">
        <f t="shared" si="19"/>
        <v>4465.2435308249114</v>
      </c>
      <c r="AC6">
        <f t="shared" si="2"/>
        <v>6825.8716647204674</v>
      </c>
      <c r="AE6">
        <f t="shared" si="3"/>
        <v>0</v>
      </c>
      <c r="AF6">
        <f t="shared" si="4"/>
        <v>0</v>
      </c>
      <c r="AG6">
        <f t="shared" si="4"/>
        <v>-24.059697737653813</v>
      </c>
      <c r="AH6">
        <f t="shared" si="5"/>
        <v>-684.16193180506332</v>
      </c>
      <c r="AI6">
        <f t="shared" si="6"/>
        <v>-708.2216295427171</v>
      </c>
      <c r="AJ6">
        <f t="shared" si="7"/>
        <v>-2360.6281338955559</v>
      </c>
      <c r="AK6">
        <f>G6*SUM(AB6, AE6:AF6)</f>
        <v>261.21674655325734</v>
      </c>
      <c r="AL6">
        <f t="shared" si="8"/>
        <v>-2807.6330168850154</v>
      </c>
      <c r="AN6">
        <f t="shared" si="9"/>
        <v>0</v>
      </c>
      <c r="AO6">
        <f t="shared" si="9"/>
        <v>0</v>
      </c>
      <c r="AP6">
        <f t="shared" si="9"/>
        <v>-18.559892140948119</v>
      </c>
      <c r="AQ6">
        <f t="shared" si="9"/>
        <v>-527.7693759789903</v>
      </c>
      <c r="AR6">
        <f t="shared" si="9"/>
        <v>-546.32926811993832</v>
      </c>
      <c r="AS6">
        <f t="shared" si="9"/>
        <v>-1821.0122183464132</v>
      </c>
      <c r="AT6">
        <f t="shared" si="9"/>
        <v>201.50521815784899</v>
      </c>
      <c r="AU6">
        <f t="shared" si="9"/>
        <v>-2165.8362683085024</v>
      </c>
      <c r="AW6">
        <v>3</v>
      </c>
      <c r="AX6">
        <f>IF(Z6&gt;0, (R6*SUMPRODUCT(K6:$K$98, X6:$X$98)-K6*$AZ$3)/Z6, 0)</f>
        <v>7092.6407089041159</v>
      </c>
    </row>
    <row r="7" spans="1:52" x14ac:dyDescent="0.25">
      <c r="A7" t="s">
        <v>15</v>
      </c>
      <c r="B7" t="s">
        <v>37</v>
      </c>
      <c r="C7" t="s">
        <v>47</v>
      </c>
      <c r="E7">
        <v>2007</v>
      </c>
      <c r="F7" s="13">
        <v>5.4699999999999999E-2</v>
      </c>
      <c r="G7" s="13"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2.939255E-3</v>
      </c>
      <c r="Q7" s="4">
        <f t="shared" si="21"/>
        <v>25</v>
      </c>
      <c r="R7">
        <f t="shared" si="0"/>
        <v>250000</v>
      </c>
      <c r="S7">
        <f t="shared" si="1"/>
        <v>9192.2686935545498</v>
      </c>
      <c r="U7">
        <f t="shared" si="13"/>
        <v>2.939255E-3</v>
      </c>
      <c r="V7">
        <f t="shared" si="14"/>
        <v>0.01</v>
      </c>
      <c r="W7">
        <f t="shared" si="15"/>
        <v>0.96238790950615249</v>
      </c>
      <c r="X7">
        <f t="shared" si="16"/>
        <v>2.828703474955506E-3</v>
      </c>
      <c r="Y7">
        <f t="shared" si="17"/>
        <v>9.6238790950615247E-3</v>
      </c>
      <c r="Z7">
        <f t="shared" si="18"/>
        <v>0.94993532693613547</v>
      </c>
      <c r="AB7">
        <f t="shared" si="19"/>
        <v>6825.8716647204674</v>
      </c>
      <c r="AC7">
        <f t="shared" si="2"/>
        <v>8732.0607666965443</v>
      </c>
      <c r="AE7">
        <f t="shared" si="3"/>
        <v>0</v>
      </c>
      <c r="AF7">
        <f t="shared" si="4"/>
        <v>0</v>
      </c>
      <c r="AG7">
        <f t="shared" si="4"/>
        <v>-23.748383173403386</v>
      </c>
      <c r="AH7">
        <f t="shared" si="5"/>
        <v>-707.17586873887649</v>
      </c>
      <c r="AI7">
        <f t="shared" si="6"/>
        <v>-730.92425191227983</v>
      </c>
      <c r="AJ7">
        <f t="shared" si="7"/>
        <v>-1906.1891019760769</v>
      </c>
      <c r="AK7">
        <f>G7*SUM(AB7, AE7:AF7)</f>
        <v>335.15029873777496</v>
      </c>
      <c r="AL7">
        <f t="shared" si="8"/>
        <v>-2301.963055150582</v>
      </c>
      <c r="AN7">
        <f t="shared" si="9"/>
        <v>0</v>
      </c>
      <c r="AO7">
        <f t="shared" si="9"/>
        <v>0</v>
      </c>
      <c r="AP7">
        <f t="shared" si="9"/>
        <v>-16.667947378549627</v>
      </c>
      <c r="AQ7">
        <f t="shared" si="9"/>
        <v>-496.33569079012335</v>
      </c>
      <c r="AR7">
        <f t="shared" si="9"/>
        <v>-513.00363816867298</v>
      </c>
      <c r="AS7">
        <f t="shared" si="9"/>
        <v>-1337.8704315704676</v>
      </c>
      <c r="AT7">
        <f t="shared" si="9"/>
        <v>235.22727852575116</v>
      </c>
      <c r="AU7">
        <f t="shared" si="9"/>
        <v>-1615.6467912133896</v>
      </c>
      <c r="AW7">
        <v>4</v>
      </c>
      <c r="AX7">
        <f>IF(Z7&gt;0, (R7*SUMPRODUCT(K7:$K$98, X7:$X$98)-K7*$AZ$3)/Z7, 0)</f>
        <v>9192.2686935545498</v>
      </c>
    </row>
    <row r="8" spans="1:52" x14ac:dyDescent="0.25">
      <c r="B8" s="2">
        <f>'S.26.04.A'!B8</f>
        <v>200</v>
      </c>
      <c r="C8" s="2">
        <f>'S.26.04.A'!C8</f>
        <v>25</v>
      </c>
      <c r="E8">
        <v>2008</v>
      </c>
      <c r="F8" s="13">
        <v>2.2499999999999999E-2</v>
      </c>
      <c r="G8" s="13"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3.7729310000000002E-3</v>
      </c>
      <c r="Q8" s="4">
        <f t="shared" si="21"/>
        <v>25</v>
      </c>
      <c r="R8">
        <f t="shared" si="0"/>
        <v>250000</v>
      </c>
      <c r="S8">
        <f t="shared" si="1"/>
        <v>10535.655602238056</v>
      </c>
      <c r="U8">
        <f t="shared" si="13"/>
        <v>3.7729310000000002E-3</v>
      </c>
      <c r="V8">
        <f t="shared" si="14"/>
        <v>0.01</v>
      </c>
      <c r="W8">
        <f t="shared" si="15"/>
        <v>0.94993532693613547</v>
      </c>
      <c r="X8">
        <f t="shared" si="16"/>
        <v>3.5840404429924805E-3</v>
      </c>
      <c r="Y8">
        <f t="shared" si="17"/>
        <v>9.4993532693613547E-3</v>
      </c>
      <c r="Z8">
        <f t="shared" si="18"/>
        <v>0.93685193322378169</v>
      </c>
      <c r="AB8">
        <f t="shared" si="19"/>
        <v>8732.0607666965443</v>
      </c>
      <c r="AC8">
        <f t="shared" si="2"/>
        <v>9870.3493187366876</v>
      </c>
      <c r="AE8">
        <f t="shared" si="3"/>
        <v>0</v>
      </c>
      <c r="AF8">
        <f t="shared" si="4"/>
        <v>0</v>
      </c>
      <c r="AG8">
        <f t="shared" si="4"/>
        <v>-23.421298330594542</v>
      </c>
      <c r="AH8">
        <f t="shared" si="5"/>
        <v>-896.01011074812016</v>
      </c>
      <c r="AI8">
        <f t="shared" si="6"/>
        <v>-919.43140907871475</v>
      </c>
      <c r="AJ8">
        <f t="shared" si="7"/>
        <v>-1138.2885520401433</v>
      </c>
      <c r="AK8">
        <f t="shared" ref="AK8:AK71" si="22">G8*SUM(AB8:AB8, AE8:AF8)</f>
        <v>185.9928943306364</v>
      </c>
      <c r="AL8">
        <f t="shared" si="8"/>
        <v>-1871.7270667882217</v>
      </c>
      <c r="AN8">
        <f t="shared" si="9"/>
        <v>0</v>
      </c>
      <c r="AO8">
        <f t="shared" si="9"/>
        <v>0</v>
      </c>
      <c r="AP8">
        <f t="shared" si="9"/>
        <v>-15.344330149718319</v>
      </c>
      <c r="AQ8">
        <f t="shared" si="9"/>
        <v>-587.01591870529853</v>
      </c>
      <c r="AR8">
        <f t="shared" si="9"/>
        <v>-602.36024885501695</v>
      </c>
      <c r="AS8">
        <f t="shared" si="9"/>
        <v>-745.74325904610964</v>
      </c>
      <c r="AT8">
        <f t="shared" si="9"/>
        <v>121.85218495692639</v>
      </c>
      <c r="AU8">
        <f t="shared" si="9"/>
        <v>-1226.2513229442002</v>
      </c>
      <c r="AW8">
        <v>5</v>
      </c>
      <c r="AX8">
        <f>IF(Z8&gt;0, (R8*SUMPRODUCT(K8:$K$98, X8:$X$98)-K8*$AZ$3)/Z8, 0)</f>
        <v>10535.655602238056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3">
        <v>2.2000000000000001E-3</v>
      </c>
      <c r="G9" s="13"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4.6883589999999996E-3</v>
      </c>
      <c r="Q9" s="4">
        <f t="shared" si="21"/>
        <v>25</v>
      </c>
      <c r="R9">
        <f t="shared" si="0"/>
        <v>250000</v>
      </c>
      <c r="S9">
        <f t="shared" si="1"/>
        <v>11371.629723380653</v>
      </c>
      <c r="U9">
        <f t="shared" si="13"/>
        <v>4.6883589999999996E-3</v>
      </c>
      <c r="V9">
        <f t="shared" si="14"/>
        <v>0.01</v>
      </c>
      <c r="W9">
        <f t="shared" si="15"/>
        <v>0.93685193322378169</v>
      </c>
      <c r="X9">
        <f t="shared" si="16"/>
        <v>4.3922981927971153E-3</v>
      </c>
      <c r="Y9">
        <f t="shared" si="17"/>
        <v>9.3685193322378176E-3</v>
      </c>
      <c r="Z9">
        <f t="shared" si="18"/>
        <v>0.9230911156987468</v>
      </c>
      <c r="AB9">
        <f t="shared" si="19"/>
        <v>9870.3493187366876</v>
      </c>
      <c r="AC9">
        <f t="shared" si="2"/>
        <v>10497.050368668479</v>
      </c>
      <c r="AE9">
        <f t="shared" si="3"/>
        <v>0</v>
      </c>
      <c r="AF9">
        <f t="shared" si="4"/>
        <v>0</v>
      </c>
      <c r="AG9">
        <f t="shared" si="4"/>
        <v>-23.077277892468668</v>
      </c>
      <c r="AH9">
        <f t="shared" si="5"/>
        <v>-1098.0745481992788</v>
      </c>
      <c r="AI9">
        <f t="shared" si="6"/>
        <v>-1121.1518260917474</v>
      </c>
      <c r="AJ9">
        <f t="shared" si="7"/>
        <v>-626.7010499317912</v>
      </c>
      <c r="AK9">
        <f t="shared" si="22"/>
        <v>58.235060980546457</v>
      </c>
      <c r="AL9">
        <f t="shared" si="8"/>
        <v>-1689.6178150429921</v>
      </c>
      <c r="AN9">
        <f t="shared" si="9"/>
        <v>0</v>
      </c>
      <c r="AO9">
        <f t="shared" si="9"/>
        <v>0</v>
      </c>
      <c r="AP9">
        <f t="shared" si="9"/>
        <v>-14.318540695013478</v>
      </c>
      <c r="AQ9">
        <f t="shared" si="9"/>
        <v>-681.31194579413966</v>
      </c>
      <c r="AR9">
        <f t="shared" si="9"/>
        <v>-695.6304864891531</v>
      </c>
      <c r="AS9">
        <f t="shared" si="9"/>
        <v>-388.84328250796568</v>
      </c>
      <c r="AT9">
        <f t="shared" si="9"/>
        <v>36.132558372435781</v>
      </c>
      <c r="AU9">
        <f t="shared" si="9"/>
        <v>-1048.3412106246831</v>
      </c>
      <c r="AW9">
        <v>6</v>
      </c>
      <c r="AX9">
        <f>IF(Z9&gt;0, (R9*SUMPRODUCT(K9:$K$98, X9:$X$98)-K9*$AZ$3)/Z9, 0)</f>
        <v>11371.629723380653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3">
        <v>2.5000000000000001E-3</v>
      </c>
      <c r="G10" s="13"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5.6712799999999999E-3</v>
      </c>
      <c r="Q10" s="4">
        <f t="shared" si="21"/>
        <v>25</v>
      </c>
      <c r="R10">
        <f t="shared" si="0"/>
        <v>250000</v>
      </c>
      <c r="S10">
        <f t="shared" si="1"/>
        <v>12029.25943383081</v>
      </c>
      <c r="U10">
        <f t="shared" si="13"/>
        <v>5.6712799999999999E-3</v>
      </c>
      <c r="V10">
        <f t="shared" si="14"/>
        <v>0.01</v>
      </c>
      <c r="W10">
        <f t="shared" si="15"/>
        <v>0.9230911156987468</v>
      </c>
      <c r="X10">
        <f t="shared" si="16"/>
        <v>5.2351081826399887E-3</v>
      </c>
      <c r="Y10">
        <f t="shared" si="17"/>
        <v>9.2309111569874678E-3</v>
      </c>
      <c r="Z10">
        <f t="shared" si="18"/>
        <v>0.90862509635911937</v>
      </c>
      <c r="AB10">
        <f t="shared" si="19"/>
        <v>10497.050368668479</v>
      </c>
      <c r="AC10">
        <f t="shared" si="2"/>
        <v>10930.087012193366</v>
      </c>
      <c r="AE10">
        <f t="shared" si="3"/>
        <v>0</v>
      </c>
      <c r="AF10">
        <f t="shared" si="4"/>
        <v>0</v>
      </c>
      <c r="AG10">
        <f t="shared" si="4"/>
        <v>-22.715627408977983</v>
      </c>
      <c r="AH10">
        <f t="shared" si="5"/>
        <v>-1308.7770456599972</v>
      </c>
      <c r="AI10">
        <f t="shared" si="6"/>
        <v>-1331.4926730689751</v>
      </c>
      <c r="AJ10">
        <f t="shared" si="7"/>
        <v>-433.03664352488704</v>
      </c>
      <c r="AK10">
        <f t="shared" si="22"/>
        <v>43.037906511540768</v>
      </c>
      <c r="AL10">
        <f t="shared" si="8"/>
        <v>-1721.4914100823214</v>
      </c>
      <c r="AN10">
        <f t="shared" si="9"/>
        <v>0</v>
      </c>
      <c r="AO10">
        <f t="shared" si="9"/>
        <v>0</v>
      </c>
      <c r="AP10">
        <f t="shared" si="9"/>
        <v>-13.370791039361093</v>
      </c>
      <c r="AQ10">
        <f t="shared" si="9"/>
        <v>-770.36764512680043</v>
      </c>
      <c r="AR10">
        <f t="shared" si="9"/>
        <v>-783.73843616616159</v>
      </c>
      <c r="AS10">
        <f t="shared" si="9"/>
        <v>-254.89247418581724</v>
      </c>
      <c r="AT10">
        <f t="shared" si="9"/>
        <v>25.332817992512595</v>
      </c>
      <c r="AU10">
        <f t="shared" si="9"/>
        <v>-1013.2980923594662</v>
      </c>
      <c r="AW10">
        <v>7</v>
      </c>
      <c r="AX10">
        <f>IF(Z10&gt;0, (R10*SUMPRODUCT(K10:$K$98, X10:$X$98)-K10*$AZ$3)/Z10, 0)</f>
        <v>12029.25943383081</v>
      </c>
    </row>
    <row r="11" spans="1:52" x14ac:dyDescent="0.25">
      <c r="A11" t="s">
        <v>33</v>
      </c>
      <c r="C11" s="12">
        <f>AU81</f>
        <v>15318.867351777712</v>
      </c>
      <c r="E11">
        <v>2011</v>
      </c>
      <c r="F11" s="13">
        <v>1.5E-3</v>
      </c>
      <c r="G11" s="13"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6.8024940000000001E-3</v>
      </c>
      <c r="Q11" s="4">
        <f t="shared" si="21"/>
        <v>25</v>
      </c>
      <c r="R11">
        <f t="shared" si="0"/>
        <v>250000</v>
      </c>
      <c r="S11">
        <f t="shared" si="1"/>
        <v>12520.525227746817</v>
      </c>
      <c r="U11">
        <f t="shared" si="13"/>
        <v>6.8024940000000001E-3</v>
      </c>
      <c r="V11">
        <f t="shared" si="14"/>
        <v>0.01</v>
      </c>
      <c r="W11">
        <f t="shared" si="15"/>
        <v>0.90862509635911937</v>
      </c>
      <c r="X11">
        <f t="shared" si="16"/>
        <v>6.1809167662323318E-3</v>
      </c>
      <c r="Y11">
        <f t="shared" si="17"/>
        <v>9.0862509635911935E-3</v>
      </c>
      <c r="Z11">
        <f t="shared" si="18"/>
        <v>0.89335792862929586</v>
      </c>
      <c r="AB11">
        <f t="shared" si="19"/>
        <v>10930.087012193366</v>
      </c>
      <c r="AC11">
        <f t="shared" si="2"/>
        <v>11185.310482810739</v>
      </c>
      <c r="AE11">
        <f t="shared" si="3"/>
        <v>0</v>
      </c>
      <c r="AF11">
        <f t="shared" si="4"/>
        <v>0</v>
      </c>
      <c r="AG11">
        <f t="shared" si="4"/>
        <v>-22.333948215732395</v>
      </c>
      <c r="AH11">
        <f t="shared" si="5"/>
        <v>-1545.2291915580829</v>
      </c>
      <c r="AI11">
        <f t="shared" si="6"/>
        <v>-1567.5631397738152</v>
      </c>
      <c r="AJ11">
        <f t="shared" si="7"/>
        <v>-255.2234706173731</v>
      </c>
      <c r="AK11">
        <f t="shared" si="22"/>
        <v>26.232208829264074</v>
      </c>
      <c r="AL11">
        <f t="shared" si="8"/>
        <v>-1796.5544015619244</v>
      </c>
      <c r="AN11">
        <f t="shared" si="9"/>
        <v>0</v>
      </c>
      <c r="AO11">
        <f t="shared" si="9"/>
        <v>0</v>
      </c>
      <c r="AP11">
        <f t="shared" si="9"/>
        <v>-12.491570128417878</v>
      </c>
      <c r="AQ11">
        <f t="shared" si="9"/>
        <v>-864.26003250197266</v>
      </c>
      <c r="AR11">
        <f t="shared" si="9"/>
        <v>-876.75160263039061</v>
      </c>
      <c r="AS11">
        <f t="shared" si="9"/>
        <v>-142.74869140196793</v>
      </c>
      <c r="AT11">
        <f t="shared" si="9"/>
        <v>14.671900957629635</v>
      </c>
      <c r="AU11">
        <f t="shared" si="9"/>
        <v>-1004.8283930747289</v>
      </c>
      <c r="AW11">
        <v>8</v>
      </c>
      <c r="AX11">
        <f>IF(Z11&gt;0, (R11*SUMPRODUCT(K11:$K$98, X11:$X$98)-K11*$AZ$3)/Z11, 0)</f>
        <v>12520.525227746817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3">
        <v>1.9E-3</v>
      </c>
      <c r="G12" s="13"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8.090557E-3</v>
      </c>
      <c r="Q12" s="4">
        <f t="shared" si="21"/>
        <v>25</v>
      </c>
      <c r="R12">
        <f t="shared" si="0"/>
        <v>250000</v>
      </c>
      <c r="S12">
        <f t="shared" si="1"/>
        <v>12874.889431834508</v>
      </c>
      <c r="U12">
        <f t="shared" si="13"/>
        <v>8.090557E-3</v>
      </c>
      <c r="V12">
        <f t="shared" si="14"/>
        <v>0.01</v>
      </c>
      <c r="W12">
        <f t="shared" si="15"/>
        <v>0.89335792862929586</v>
      </c>
      <c r="X12">
        <f t="shared" si="16"/>
        <v>7.2277632429772502E-3</v>
      </c>
      <c r="Y12">
        <f t="shared" si="17"/>
        <v>8.9335792862929586E-3</v>
      </c>
      <c r="Z12">
        <f t="shared" si="18"/>
        <v>0.87719658610002571</v>
      </c>
      <c r="AB12">
        <f t="shared" si="19"/>
        <v>11185.310482810739</v>
      </c>
      <c r="AC12">
        <f t="shared" si="2"/>
        <v>11293.809056020531</v>
      </c>
      <c r="AE12">
        <f t="shared" si="3"/>
        <v>0</v>
      </c>
      <c r="AF12">
        <f t="shared" si="4"/>
        <v>0</v>
      </c>
      <c r="AG12">
        <f t="shared" si="4"/>
        <v>-21.929914652500642</v>
      </c>
      <c r="AH12">
        <f t="shared" si="5"/>
        <v>-1806.9408107443126</v>
      </c>
      <c r="AI12">
        <f t="shared" si="6"/>
        <v>-1828.8707253968132</v>
      </c>
      <c r="AJ12">
        <f t="shared" si="7"/>
        <v>-108.49857320979208</v>
      </c>
      <c r="AK12">
        <f t="shared" si="22"/>
        <v>25.726214110464699</v>
      </c>
      <c r="AL12">
        <f t="shared" si="8"/>
        <v>-1911.6430844961405</v>
      </c>
      <c r="AN12">
        <f t="shared" si="9"/>
        <v>0</v>
      </c>
      <c r="AO12">
        <f t="shared" si="9"/>
        <v>0</v>
      </c>
      <c r="AP12">
        <f t="shared" si="9"/>
        <v>-11.655982768212713</v>
      </c>
      <c r="AQ12">
        <f t="shared" si="9"/>
        <v>-960.40824996162848</v>
      </c>
      <c r="AR12">
        <f t="shared" si="9"/>
        <v>-972.06423272984114</v>
      </c>
      <c r="AS12">
        <f t="shared" si="9"/>
        <v>-57.66814507710793</v>
      </c>
      <c r="AT12">
        <f t="shared" si="9"/>
        <v>13.673756287452496</v>
      </c>
      <c r="AU12">
        <f t="shared" si="9"/>
        <v>-1016.0586215194966</v>
      </c>
      <c r="AW12">
        <v>9</v>
      </c>
      <c r="AX12">
        <f>IF(Z12&gt;0, (R12*SUMPRODUCT(K12:$K$98, X12:$X$98)-K12*$AZ$3)/Z12, 0)</f>
        <v>12874.889431834508</v>
      </c>
    </row>
    <row r="13" spans="1:52" x14ac:dyDescent="0.25">
      <c r="E13">
        <v>2013</v>
      </c>
      <c r="F13" s="13">
        <v>1.6999999999999999E-3</v>
      </c>
      <c r="G13" s="13"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9.5159809999999997E-3</v>
      </c>
      <c r="Q13" s="4">
        <f t="shared" si="21"/>
        <v>25</v>
      </c>
      <c r="R13">
        <f t="shared" si="0"/>
        <v>250000</v>
      </c>
      <c r="S13">
        <f t="shared" si="1"/>
        <v>13083.443874065917</v>
      </c>
      <c r="U13">
        <f t="shared" si="13"/>
        <v>9.5159809999999997E-3</v>
      </c>
      <c r="V13">
        <f t="shared" si="14"/>
        <v>0.01</v>
      </c>
      <c r="W13">
        <f t="shared" si="15"/>
        <v>0.87719658610002571</v>
      </c>
      <c r="X13">
        <f t="shared" si="16"/>
        <v>8.3473860465927089E-3</v>
      </c>
      <c r="Y13">
        <f t="shared" si="17"/>
        <v>8.7719658610002568E-3</v>
      </c>
      <c r="Z13">
        <f t="shared" si="18"/>
        <v>0.86007723419243276</v>
      </c>
      <c r="AB13">
        <f t="shared" si="19"/>
        <v>11293.809056020531</v>
      </c>
      <c r="AC13">
        <f t="shared" si="2"/>
        <v>11252.772220918541</v>
      </c>
      <c r="AE13">
        <f t="shared" si="3"/>
        <v>0</v>
      </c>
      <c r="AF13">
        <f t="shared" si="4"/>
        <v>0</v>
      </c>
      <c r="AG13">
        <f t="shared" si="4"/>
        <v>-21.501930854810819</v>
      </c>
      <c r="AH13">
        <f t="shared" si="5"/>
        <v>-2086.8465116481771</v>
      </c>
      <c r="AI13">
        <f t="shared" si="6"/>
        <v>-2108.3484425029878</v>
      </c>
      <c r="AJ13">
        <f t="shared" si="7"/>
        <v>41.036835101989709</v>
      </c>
      <c r="AK13">
        <f t="shared" si="22"/>
        <v>22.587618112041064</v>
      </c>
      <c r="AL13">
        <f t="shared" si="8"/>
        <v>-2044.723989288957</v>
      </c>
      <c r="AN13">
        <f t="shared" si="9"/>
        <v>0</v>
      </c>
      <c r="AO13">
        <f t="shared" si="9"/>
        <v>0</v>
      </c>
      <c r="AP13">
        <f t="shared" si="9"/>
        <v>-10.86359774712162</v>
      </c>
      <c r="AQ13">
        <f t="shared" si="9"/>
        <v>-1054.3546631049387</v>
      </c>
      <c r="AR13">
        <f t="shared" si="9"/>
        <v>-1065.2182608520604</v>
      </c>
      <c r="AS13">
        <f t="shared" si="9"/>
        <v>20.73337842881363</v>
      </c>
      <c r="AT13">
        <f t="shared" si="9"/>
        <v>11.4121284684492</v>
      </c>
      <c r="AU13">
        <f t="shared" si="9"/>
        <v>-1033.0727539547975</v>
      </c>
      <c r="AW13">
        <v>10</v>
      </c>
      <c r="AX13">
        <f>IF(Z13&gt;0, (R13*SUMPRODUCT(K13:$K$98, X13:$X$98)-K13*$AZ$3)/Z13, 0)</f>
        <v>13083.443874065917</v>
      </c>
    </row>
    <row r="14" spans="1:52" x14ac:dyDescent="0.25">
      <c r="E14">
        <v>2014</v>
      </c>
      <c r="F14" s="13">
        <v>1.4E-3</v>
      </c>
      <c r="G14" s="13">
        <v>1.8E-3</v>
      </c>
      <c r="H14" s="5">
        <f t="shared" si="10"/>
        <v>5.1800000000000006E-2</v>
      </c>
      <c r="I14" s="5">
        <f t="shared" si="11"/>
        <v>1.0518000000000001</v>
      </c>
      <c r="J14">
        <f t="shared" si="12"/>
        <v>0.95075109336375729</v>
      </c>
      <c r="K14">
        <f t="shared" si="20"/>
        <v>0.48035581109819386</v>
      </c>
      <c r="L14" s="2">
        <v>11</v>
      </c>
      <c r="M14" s="6">
        <v>1.1135328E-2</v>
      </c>
      <c r="Q14" s="4">
        <f t="shared" si="21"/>
        <v>25</v>
      </c>
      <c r="R14">
        <f t="shared" si="0"/>
        <v>250000</v>
      </c>
      <c r="S14">
        <f t="shared" si="1"/>
        <v>13147.831448849491</v>
      </c>
      <c r="U14">
        <f t="shared" si="13"/>
        <v>1.1135328E-2</v>
      </c>
      <c r="V14">
        <f t="shared" si="14"/>
        <v>0.01</v>
      </c>
      <c r="W14">
        <f t="shared" si="15"/>
        <v>0.86007723419243276</v>
      </c>
      <c r="X14">
        <f t="shared" si="16"/>
        <v>9.5772421080655545E-3</v>
      </c>
      <c r="Y14">
        <f t="shared" si="17"/>
        <v>8.600772341924327E-3</v>
      </c>
      <c r="Z14">
        <f t="shared" si="18"/>
        <v>0.84189921974244286</v>
      </c>
      <c r="AB14">
        <f t="shared" si="19"/>
        <v>11252.772220918541</v>
      </c>
      <c r="AC14">
        <f t="shared" si="2"/>
        <v>11069.149038091538</v>
      </c>
      <c r="AE14">
        <f t="shared" si="3"/>
        <v>0</v>
      </c>
      <c r="AF14">
        <f t="shared" si="4"/>
        <v>0</v>
      </c>
      <c r="AG14">
        <f t="shared" si="4"/>
        <v>-21.047480493561071</v>
      </c>
      <c r="AH14">
        <f t="shared" si="5"/>
        <v>-2394.3105270163887</v>
      </c>
      <c r="AI14">
        <f t="shared" si="6"/>
        <v>-2415.3580075099499</v>
      </c>
      <c r="AJ14">
        <f t="shared" si="7"/>
        <v>183.62318282700289</v>
      </c>
      <c r="AK14">
        <f t="shared" si="22"/>
        <v>20.254989997653375</v>
      </c>
      <c r="AL14">
        <f t="shared" si="8"/>
        <v>-2211.4798346852936</v>
      </c>
      <c r="AN14">
        <f t="shared" si="9"/>
        <v>0</v>
      </c>
      <c r="AO14">
        <f t="shared" si="9"/>
        <v>0</v>
      </c>
      <c r="AP14">
        <f t="shared" si="9"/>
        <v>-10.110279564057942</v>
      </c>
      <c r="AQ14">
        <f t="shared" si="9"/>
        <v>-1150.1209752259015</v>
      </c>
      <c r="AR14">
        <f t="shared" si="9"/>
        <v>-1160.2312547899594</v>
      </c>
      <c r="AS14">
        <f t="shared" si="9"/>
        <v>88.204462923296916</v>
      </c>
      <c r="AT14">
        <f t="shared" si="9"/>
        <v>9.7296021491085902</v>
      </c>
      <c r="AU14">
        <f t="shared" si="9"/>
        <v>-1062.2971897175539</v>
      </c>
      <c r="AW14">
        <v>11</v>
      </c>
      <c r="AX14">
        <f>IF(Z14&gt;0, (R14*SUMPRODUCT(K14:$K$98, X14:$X$98)-K14*$AZ$3)/Z14, 0)</f>
        <v>13147.831448849491</v>
      </c>
    </row>
    <row r="15" spans="1:52" x14ac:dyDescent="0.25">
      <c r="E15">
        <v>2015</v>
      </c>
      <c r="F15" s="13">
        <v>1.9E-3</v>
      </c>
      <c r="G15" s="13">
        <v>4.1000000000000003E-3</v>
      </c>
      <c r="H15" s="5">
        <f t="shared" si="10"/>
        <v>5.4100000000000002E-2</v>
      </c>
      <c r="I15" s="5">
        <f t="shared" si="11"/>
        <v>1.0541</v>
      </c>
      <c r="J15">
        <f t="shared" si="12"/>
        <v>0.94867659614837296</v>
      </c>
      <c r="K15">
        <f t="shared" si="20"/>
        <v>0.45570231581272541</v>
      </c>
      <c r="L15" s="2">
        <v>12</v>
      </c>
      <c r="M15" s="6">
        <v>1.2969985999999999E-2</v>
      </c>
      <c r="Q15" s="4">
        <f t="shared" si="21"/>
        <v>25</v>
      </c>
      <c r="R15">
        <f t="shared" si="0"/>
        <v>250000</v>
      </c>
      <c r="S15">
        <f t="shared" si="1"/>
        <v>13107.539432131276</v>
      </c>
      <c r="U15">
        <f t="shared" si="13"/>
        <v>1.2969985999999999E-2</v>
      </c>
      <c r="V15">
        <f t="shared" si="14"/>
        <v>0.01</v>
      </c>
      <c r="W15">
        <f t="shared" si="15"/>
        <v>0.84189921974244286</v>
      </c>
      <c r="X15">
        <f t="shared" si="16"/>
        <v>1.0919421093470407E-2</v>
      </c>
      <c r="Y15">
        <f t="shared" si="17"/>
        <v>8.4189921974244294E-3</v>
      </c>
      <c r="Z15">
        <f t="shared" si="18"/>
        <v>0.82256080645154794</v>
      </c>
      <c r="AB15">
        <f t="shared" si="19"/>
        <v>11069.149038091538</v>
      </c>
      <c r="AC15">
        <f t="shared" si="2"/>
        <v>10781.748205889367</v>
      </c>
      <c r="AE15">
        <f t="shared" si="3"/>
        <v>0</v>
      </c>
      <c r="AF15">
        <f t="shared" si="4"/>
        <v>0</v>
      </c>
      <c r="AG15">
        <f t="shared" si="4"/>
        <v>-20.564020161288699</v>
      </c>
      <c r="AH15">
        <f t="shared" si="5"/>
        <v>-2729.855273367602</v>
      </c>
      <c r="AI15">
        <f t="shared" si="6"/>
        <v>-2750.4192935288906</v>
      </c>
      <c r="AJ15">
        <f t="shared" si="7"/>
        <v>287.40083220217093</v>
      </c>
      <c r="AK15">
        <f t="shared" si="22"/>
        <v>45.383511056175308</v>
      </c>
      <c r="AL15">
        <f t="shared" si="8"/>
        <v>-2417.6349502705443</v>
      </c>
      <c r="AN15">
        <f t="shared" si="9"/>
        <v>0</v>
      </c>
      <c r="AO15">
        <f t="shared" si="9"/>
        <v>0</v>
      </c>
      <c r="AP15">
        <f t="shared" si="9"/>
        <v>-9.371071609918836</v>
      </c>
      <c r="AQ15">
        <f t="shared" si="9"/>
        <v>-1244.0013699071967</v>
      </c>
      <c r="AR15">
        <f t="shared" si="9"/>
        <v>-1253.3724415171157</v>
      </c>
      <c r="AS15">
        <f t="shared" si="9"/>
        <v>130.96922480103379</v>
      </c>
      <c r="AT15">
        <f t="shared" si="9"/>
        <v>20.681371088011517</v>
      </c>
      <c r="AU15">
        <f t="shared" si="9"/>
        <v>-1101.7218456280702</v>
      </c>
      <c r="AW15">
        <v>12</v>
      </c>
      <c r="AX15">
        <f>IF(Z15&gt;0, (R15*SUMPRODUCT(K15:$K$98, X15:$X$98)-K15*$AZ$3)/Z15, 0)</f>
        <v>13107.539432131276</v>
      </c>
    </row>
    <row r="16" spans="1:52" x14ac:dyDescent="0.25">
      <c r="E16">
        <v>2016</v>
      </c>
      <c r="F16" s="13">
        <v>4.7000000000000002E-3</v>
      </c>
      <c r="G16" s="13">
        <v>7.1000000000000004E-3</v>
      </c>
      <c r="H16" s="5">
        <f t="shared" si="10"/>
        <v>5.7100000000000005E-2</v>
      </c>
      <c r="I16" s="5">
        <f t="shared" si="11"/>
        <v>1.0570999999999999</v>
      </c>
      <c r="J16">
        <f t="shared" si="12"/>
        <v>0.94598429666067552</v>
      </c>
      <c r="K16">
        <f t="shared" si="20"/>
        <v>0.43108723471074206</v>
      </c>
      <c r="L16" s="2">
        <v>13</v>
      </c>
      <c r="M16" s="6">
        <v>1.4883069000000001E-2</v>
      </c>
      <c r="Q16" s="4">
        <f t="shared" si="21"/>
        <v>25</v>
      </c>
      <c r="R16">
        <f t="shared" si="0"/>
        <v>250000</v>
      </c>
      <c r="S16">
        <f t="shared" si="1"/>
        <v>12964.984259581741</v>
      </c>
      <c r="U16">
        <f t="shared" si="13"/>
        <v>1.4883069000000001E-2</v>
      </c>
      <c r="V16">
        <f t="shared" si="14"/>
        <v>0.01</v>
      </c>
      <c r="W16">
        <f t="shared" si="15"/>
        <v>0.82256080645154794</v>
      </c>
      <c r="X16">
        <f t="shared" si="16"/>
        <v>1.2242229239114034E-2</v>
      </c>
      <c r="Y16">
        <f t="shared" si="17"/>
        <v>8.2256080645154803E-3</v>
      </c>
      <c r="Z16">
        <f t="shared" si="18"/>
        <v>0.8020929691479185</v>
      </c>
      <c r="AB16">
        <f t="shared" si="19"/>
        <v>10781.748205889367</v>
      </c>
      <c r="AC16">
        <f t="shared" si="2"/>
        <v>10399.122719723946</v>
      </c>
      <c r="AE16">
        <f t="shared" si="3"/>
        <v>0</v>
      </c>
      <c r="AF16">
        <f t="shared" si="4"/>
        <v>0</v>
      </c>
      <c r="AG16">
        <f t="shared" si="4"/>
        <v>-20.052324228697962</v>
      </c>
      <c r="AH16">
        <f t="shared" si="5"/>
        <v>-3060.5573097785086</v>
      </c>
      <c r="AI16">
        <f t="shared" si="6"/>
        <v>-3080.6096340072068</v>
      </c>
      <c r="AJ16">
        <f t="shared" si="7"/>
        <v>382.62548616542153</v>
      </c>
      <c r="AK16">
        <f t="shared" si="22"/>
        <v>76.550412261814515</v>
      </c>
      <c r="AL16">
        <f t="shared" si="8"/>
        <v>-2621.4337355799707</v>
      </c>
      <c r="AN16">
        <f t="shared" si="9"/>
        <v>0</v>
      </c>
      <c r="AO16">
        <f t="shared" si="9"/>
        <v>0</v>
      </c>
      <c r="AP16">
        <f t="shared" si="9"/>
        <v>-8.644301001272618</v>
      </c>
      <c r="AQ16">
        <f t="shared" si="9"/>
        <v>-1319.3671873461653</v>
      </c>
      <c r="AR16">
        <f t="shared" si="9"/>
        <v>-1328.011488347438</v>
      </c>
      <c r="AS16">
        <f t="shared" si="9"/>
        <v>164.94496276090487</v>
      </c>
      <c r="AT16">
        <f t="shared" si="9"/>
        <v>32.999905537912902</v>
      </c>
      <c r="AU16">
        <f t="shared" si="9"/>
        <v>-1130.0666200486203</v>
      </c>
      <c r="AW16">
        <v>13</v>
      </c>
      <c r="AX16">
        <f>IF(Z16&gt;0, (R16*SUMPRODUCT(K16:$K$98, X16:$X$98)-K16*$AZ$3)/Z16, 0)</f>
        <v>12964.984259581741</v>
      </c>
    </row>
    <row r="17" spans="5:50" x14ac:dyDescent="0.25">
      <c r="E17">
        <v>2017</v>
      </c>
      <c r="F17" s="13">
        <v>1.17E-2</v>
      </c>
      <c r="G17" s="13">
        <v>1.38E-2</v>
      </c>
      <c r="H17" s="5">
        <f t="shared" si="10"/>
        <v>6.3799999999999996E-2</v>
      </c>
      <c r="I17" s="5">
        <f t="shared" si="11"/>
        <v>1.0638000000000001</v>
      </c>
      <c r="J17">
        <f t="shared" si="12"/>
        <v>0.94002632073698056</v>
      </c>
      <c r="K17">
        <f t="shared" si="20"/>
        <v>0.40523334716181802</v>
      </c>
      <c r="L17" s="2">
        <v>14</v>
      </c>
      <c r="M17" s="6">
        <v>1.6930661E-2</v>
      </c>
      <c r="Q17" s="4">
        <f t="shared" si="21"/>
        <v>25</v>
      </c>
      <c r="R17">
        <f t="shared" si="0"/>
        <v>250000</v>
      </c>
      <c r="S17">
        <f t="shared" si="1"/>
        <v>12792.547560980693</v>
      </c>
      <c r="U17">
        <f t="shared" si="13"/>
        <v>1.6930661E-2</v>
      </c>
      <c r="V17">
        <f t="shared" si="14"/>
        <v>0.01</v>
      </c>
      <c r="W17">
        <f t="shared" si="15"/>
        <v>0.8020929691479185</v>
      </c>
      <c r="X17">
        <f t="shared" si="16"/>
        <v>1.3579964151126866E-2</v>
      </c>
      <c r="Y17">
        <f t="shared" si="17"/>
        <v>8.020929691479186E-3</v>
      </c>
      <c r="Z17">
        <f t="shared" si="18"/>
        <v>0.7804920753053125</v>
      </c>
      <c r="AB17">
        <f t="shared" si="19"/>
        <v>10399.122719723946</v>
      </c>
      <c r="AC17">
        <f t="shared" si="2"/>
        <v>9984.4819943117345</v>
      </c>
      <c r="AE17">
        <f t="shared" si="3"/>
        <v>0</v>
      </c>
      <c r="AF17">
        <f t="shared" si="4"/>
        <v>0</v>
      </c>
      <c r="AG17">
        <f t="shared" si="4"/>
        <v>-19.512301882632812</v>
      </c>
      <c r="AH17">
        <f t="shared" si="5"/>
        <v>-3394.9910377817164</v>
      </c>
      <c r="AI17">
        <f t="shared" si="6"/>
        <v>-3414.5033396643494</v>
      </c>
      <c r="AJ17">
        <f t="shared" si="7"/>
        <v>414.6407254122114</v>
      </c>
      <c r="AK17">
        <f t="shared" si="22"/>
        <v>143.50789353219045</v>
      </c>
      <c r="AL17">
        <f t="shared" si="8"/>
        <v>-2856.3547207199476</v>
      </c>
      <c r="AN17">
        <f t="shared" si="9"/>
        <v>0</v>
      </c>
      <c r="AO17">
        <f t="shared" si="9"/>
        <v>0</v>
      </c>
      <c r="AP17">
        <f t="shared" si="9"/>
        <v>-7.9070354027311378</v>
      </c>
      <c r="AQ17">
        <f t="shared" si="9"/>
        <v>-1375.7635818246592</v>
      </c>
      <c r="AR17">
        <f t="shared" si="9"/>
        <v>-1383.6706172273903</v>
      </c>
      <c r="AS17">
        <f t="shared" si="9"/>
        <v>168.02624902839472</v>
      </c>
      <c r="AT17">
        <f t="shared" si="9"/>
        <v>58.154184040191353</v>
      </c>
      <c r="AU17">
        <f t="shared" si="9"/>
        <v>-1157.4901841588044</v>
      </c>
      <c r="AW17">
        <v>14</v>
      </c>
      <c r="AX17">
        <f>IF(Z17&gt;0, (R17*SUMPRODUCT(K17:$K$98, X17:$X$98)-K17*$AZ$3)/Z17, 0)</f>
        <v>12792.547560980693</v>
      </c>
    </row>
    <row r="18" spans="5:50" x14ac:dyDescent="0.25">
      <c r="E18">
        <v>2018</v>
      </c>
      <c r="F18" s="13">
        <v>2.01E-2</v>
      </c>
      <c r="G18" s="13">
        <v>2.1600000000000001E-2</v>
      </c>
      <c r="H18" s="5">
        <f t="shared" si="10"/>
        <v>7.1599999999999997E-2</v>
      </c>
      <c r="I18" s="5">
        <f t="shared" si="11"/>
        <v>1.0716000000000001</v>
      </c>
      <c r="J18">
        <f t="shared" si="12"/>
        <v>0.93318402388951094</v>
      </c>
      <c r="K18">
        <f t="shared" si="20"/>
        <v>0.3781572855186805</v>
      </c>
      <c r="L18" s="2">
        <v>15</v>
      </c>
      <c r="M18" s="6">
        <v>1.9185959999999998E-2</v>
      </c>
      <c r="Q18" s="4">
        <f t="shared" si="21"/>
        <v>25</v>
      </c>
      <c r="R18">
        <f t="shared" si="0"/>
        <v>250000</v>
      </c>
      <c r="S18">
        <f t="shared" si="1"/>
        <v>12611.922522470695</v>
      </c>
      <c r="U18">
        <f t="shared" si="13"/>
        <v>1.9185959999999998E-2</v>
      </c>
      <c r="V18">
        <f t="shared" si="14"/>
        <v>0.01</v>
      </c>
      <c r="W18">
        <f t="shared" si="15"/>
        <v>0.7804920753053125</v>
      </c>
      <c r="X18">
        <f t="shared" si="16"/>
        <v>1.4974489737124713E-2</v>
      </c>
      <c r="Y18">
        <f t="shared" si="17"/>
        <v>7.804920753053125E-3</v>
      </c>
      <c r="Z18">
        <f t="shared" si="18"/>
        <v>0.75771266481513466</v>
      </c>
      <c r="AB18">
        <f t="shared" si="19"/>
        <v>9984.4819943117345</v>
      </c>
      <c r="AC18">
        <f t="shared" si="2"/>
        <v>9556.213422943285</v>
      </c>
      <c r="AE18">
        <f t="shared" si="3"/>
        <v>0</v>
      </c>
      <c r="AF18">
        <f t="shared" si="4"/>
        <v>0</v>
      </c>
      <c r="AG18">
        <f t="shared" si="4"/>
        <v>-18.942816620378366</v>
      </c>
      <c r="AH18">
        <f t="shared" si="5"/>
        <v>-3743.6224342811779</v>
      </c>
      <c r="AI18">
        <f t="shared" si="6"/>
        <v>-3762.5652509015563</v>
      </c>
      <c r="AJ18">
        <f t="shared" si="7"/>
        <v>428.26857136844956</v>
      </c>
      <c r="AK18">
        <f t="shared" si="22"/>
        <v>215.66481107713346</v>
      </c>
      <c r="AL18">
        <f t="shared" si="8"/>
        <v>-3118.6318684559733</v>
      </c>
      <c r="AN18">
        <f t="shared" si="9"/>
        <v>0</v>
      </c>
      <c r="AO18">
        <f t="shared" si="9"/>
        <v>0</v>
      </c>
      <c r="AP18">
        <f t="shared" si="9"/>
        <v>-7.1633641132404282</v>
      </c>
      <c r="AQ18">
        <f t="shared" si="9"/>
        <v>-1415.678097754605</v>
      </c>
      <c r="AR18">
        <f t="shared" si="9"/>
        <v>-1422.8414618678455</v>
      </c>
      <c r="AS18">
        <f t="shared" si="9"/>
        <v>161.95288042165618</v>
      </c>
      <c r="AT18">
        <f t="shared" si="9"/>
        <v>81.555219538827842</v>
      </c>
      <c r="AU18">
        <f t="shared" si="9"/>
        <v>-1179.3333619073614</v>
      </c>
      <c r="AW18">
        <v>15</v>
      </c>
      <c r="AX18">
        <f>IF(Z18&gt;0, (R18*SUMPRODUCT(K18:$K$98, X18:$X$98)-K18*$AZ$3)/Z18, 0)</f>
        <v>12611.922522470695</v>
      </c>
    </row>
    <row r="19" spans="5:50" x14ac:dyDescent="0.25">
      <c r="E19">
        <v>2019</v>
      </c>
      <c r="F19" s="13">
        <v>2.3400000000000001E-2</v>
      </c>
      <c r="G19" s="13">
        <v>2.23E-2</v>
      </c>
      <c r="H19" s="5">
        <f t="shared" si="10"/>
        <v>7.2300000000000003E-2</v>
      </c>
      <c r="I19" s="5">
        <f t="shared" si="11"/>
        <v>1.0723</v>
      </c>
      <c r="J19">
        <f t="shared" si="12"/>
        <v>0.93257483913084027</v>
      </c>
      <c r="K19">
        <f t="shared" si="20"/>
        <v>0.3526599697087387</v>
      </c>
      <c r="L19" s="2">
        <v>16</v>
      </c>
      <c r="M19" s="6">
        <v>2.1884238E-2</v>
      </c>
      <c r="Q19" s="4">
        <f t="shared" si="21"/>
        <v>25</v>
      </c>
      <c r="R19">
        <f t="shared" si="0"/>
        <v>250000</v>
      </c>
      <c r="S19">
        <f t="shared" si="1"/>
        <v>12313.734537139926</v>
      </c>
      <c r="U19">
        <f t="shared" si="13"/>
        <v>2.1884238E-2</v>
      </c>
      <c r="V19">
        <f t="shared" si="14"/>
        <v>0.01</v>
      </c>
      <c r="W19">
        <f t="shared" si="15"/>
        <v>0.75771266481513466</v>
      </c>
      <c r="X19">
        <f t="shared" si="16"/>
        <v>1.6581964292428635E-2</v>
      </c>
      <c r="Y19">
        <f t="shared" si="17"/>
        <v>7.5771266481513468E-3</v>
      </c>
      <c r="Z19">
        <f t="shared" si="18"/>
        <v>0.73355357387455467</v>
      </c>
      <c r="AB19">
        <f t="shared" si="19"/>
        <v>9556.213422943285</v>
      </c>
      <c r="AC19">
        <f t="shared" si="2"/>
        <v>9032.7839774615277</v>
      </c>
      <c r="AE19">
        <f t="shared" si="3"/>
        <v>0</v>
      </c>
      <c r="AF19">
        <f t="shared" si="4"/>
        <v>0</v>
      </c>
      <c r="AG19">
        <f t="shared" si="4"/>
        <v>-18.338839346863868</v>
      </c>
      <c r="AH19">
        <f t="shared" si="5"/>
        <v>-4145.4910731071586</v>
      </c>
      <c r="AI19">
        <f t="shared" si="6"/>
        <v>-4163.8299124540226</v>
      </c>
      <c r="AJ19">
        <f t="shared" si="7"/>
        <v>523.42944548175728</v>
      </c>
      <c r="AK19">
        <f t="shared" si="22"/>
        <v>213.10355933163527</v>
      </c>
      <c r="AL19">
        <f t="shared" si="8"/>
        <v>-3427.2969076406303</v>
      </c>
      <c r="AN19">
        <f t="shared" si="9"/>
        <v>0</v>
      </c>
      <c r="AO19">
        <f t="shared" si="9"/>
        <v>0</v>
      </c>
      <c r="AP19">
        <f t="shared" si="9"/>
        <v>-6.4673745285584365</v>
      </c>
      <c r="AQ19">
        <f t="shared" si="9"/>
        <v>-1461.9487562698173</v>
      </c>
      <c r="AR19">
        <f t="shared" si="9"/>
        <v>-1468.4161307983757</v>
      </c>
      <c r="AS19">
        <f t="shared" si="9"/>
        <v>184.59261238825843</v>
      </c>
      <c r="AT19">
        <f t="shared" si="9"/>
        <v>75.153094778718895</v>
      </c>
      <c r="AU19">
        <f t="shared" si="9"/>
        <v>-1208.6704236313985</v>
      </c>
      <c r="AW19">
        <v>16</v>
      </c>
      <c r="AX19">
        <f>IF(Z19&gt;0, (R19*SUMPRODUCT(K19:$K$98, X19:$X$98)-K19*$AZ$3)/Z19, 0)</f>
        <v>12313.734537139926</v>
      </c>
    </row>
    <row r="20" spans="5:50" x14ac:dyDescent="0.25">
      <c r="E20">
        <v>2020</v>
      </c>
      <c r="F20" s="14">
        <v>4.3E-3</v>
      </c>
      <c r="G20" s="14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0.33449679380512065</v>
      </c>
      <c r="L20" s="2">
        <v>17</v>
      </c>
      <c r="M20" s="6">
        <v>2.4761703999999999E-2</v>
      </c>
      <c r="Q20" s="4">
        <f t="shared" si="21"/>
        <v>25</v>
      </c>
      <c r="R20">
        <f t="shared" si="0"/>
        <v>250000</v>
      </c>
      <c r="S20">
        <f t="shared" si="1"/>
        <v>11590.124810798005</v>
      </c>
      <c r="U20">
        <f t="shared" si="13"/>
        <v>2.4761703999999999E-2</v>
      </c>
      <c r="V20">
        <f t="shared" si="14"/>
        <v>0.01</v>
      </c>
      <c r="W20">
        <f t="shared" si="15"/>
        <v>0.73355357387455467</v>
      </c>
      <c r="X20">
        <f t="shared" si="16"/>
        <v>1.8164036464423855E-2</v>
      </c>
      <c r="Y20">
        <f t="shared" si="17"/>
        <v>7.3355357387455472E-3</v>
      </c>
      <c r="Z20">
        <f t="shared" si="18"/>
        <v>0.70805400167138521</v>
      </c>
      <c r="AB20">
        <f t="shared" si="19"/>
        <v>9032.7839774615277</v>
      </c>
      <c r="AC20">
        <f t="shared" si="2"/>
        <v>8206.434252156334</v>
      </c>
      <c r="AE20">
        <f t="shared" si="3"/>
        <v>0</v>
      </c>
      <c r="AF20">
        <f t="shared" si="4"/>
        <v>0</v>
      </c>
      <c r="AG20">
        <f t="shared" si="4"/>
        <v>-17.701350041784629</v>
      </c>
      <c r="AH20">
        <f t="shared" si="5"/>
        <v>-4541.0091161059636</v>
      </c>
      <c r="AI20">
        <f t="shared" si="6"/>
        <v>-4558.7104661477479</v>
      </c>
      <c r="AJ20">
        <f t="shared" si="7"/>
        <v>826.34972530519372</v>
      </c>
      <c r="AK20">
        <f t="shared" si="22"/>
        <v>38.84097110308457</v>
      </c>
      <c r="AL20">
        <f t="shared" si="8"/>
        <v>-3693.5197697394697</v>
      </c>
      <c r="AN20">
        <f t="shared" si="9"/>
        <v>0</v>
      </c>
      <c r="AO20">
        <f t="shared" si="9"/>
        <v>0</v>
      </c>
      <c r="AP20">
        <f t="shared" si="9"/>
        <v>-5.9210448349990967</v>
      </c>
      <c r="AQ20">
        <f t="shared" si="9"/>
        <v>-1518.9529899772697</v>
      </c>
      <c r="AR20">
        <f t="shared" si="9"/>
        <v>-1524.8740348122687</v>
      </c>
      <c r="AS20">
        <f t="shared" si="9"/>
        <v>276.41133367632949</v>
      </c>
      <c r="AT20">
        <f t="shared" si="9"/>
        <v>12.992180302259129</v>
      </c>
      <c r="AU20">
        <f t="shared" si="9"/>
        <v>-1235.47052083368</v>
      </c>
      <c r="AW20">
        <v>17</v>
      </c>
      <c r="AX20">
        <f>IF(Z20&gt;0, (R20*SUMPRODUCT(K20:$K$98, X20:$X$98)-K20*$AZ$3)/Z20, 0)</f>
        <v>11590.124810798005</v>
      </c>
    </row>
    <row r="21" spans="5:50" x14ac:dyDescent="0.25">
      <c r="E21">
        <v>2021</v>
      </c>
      <c r="F21" s="15">
        <v>1.2999999999999999E-3</v>
      </c>
      <c r="G21" s="15">
        <v>1.6000000000000001E-3</v>
      </c>
      <c r="H21" s="5">
        <f t="shared" si="10"/>
        <v>5.16E-2</v>
      </c>
      <c r="I21" s="5">
        <f t="shared" si="11"/>
        <v>1.0516000000000001</v>
      </c>
      <c r="J21">
        <f t="shared" si="12"/>
        <v>0.95093191327500948</v>
      </c>
      <c r="K21">
        <f t="shared" si="20"/>
        <v>0.31808367611745975</v>
      </c>
      <c r="L21" s="2">
        <v>18</v>
      </c>
      <c r="M21" s="6">
        <v>2.7627288E-2</v>
      </c>
      <c r="Q21" s="4">
        <f t="shared" si="21"/>
        <v>25</v>
      </c>
      <c r="R21">
        <f t="shared" si="0"/>
        <v>250000</v>
      </c>
      <c r="S21">
        <f t="shared" si="1"/>
        <v>10657.04839285954</v>
      </c>
      <c r="U21">
        <f t="shared" si="13"/>
        <v>2.7627288E-2</v>
      </c>
      <c r="V21">
        <f t="shared" si="14"/>
        <v>0.01</v>
      </c>
      <c r="W21">
        <f t="shared" si="15"/>
        <v>0.70805400167138521</v>
      </c>
      <c r="X21">
        <f t="shared" si="16"/>
        <v>1.9561611823727839E-2</v>
      </c>
      <c r="Y21">
        <f t="shared" si="17"/>
        <v>7.0805400167138523E-3</v>
      </c>
      <c r="Z21">
        <f t="shared" si="18"/>
        <v>0.68141184983094349</v>
      </c>
      <c r="AB21">
        <f t="shared" si="19"/>
        <v>8206.434252156334</v>
      </c>
      <c r="AC21">
        <f t="shared" si="2"/>
        <v>7261.8390591163025</v>
      </c>
      <c r="AE21">
        <f t="shared" si="3"/>
        <v>0</v>
      </c>
      <c r="AF21">
        <f t="shared" si="4"/>
        <v>0</v>
      </c>
      <c r="AG21">
        <f t="shared" si="4"/>
        <v>-17.035296245773587</v>
      </c>
      <c r="AH21">
        <f t="shared" si="5"/>
        <v>-4890.4029559319597</v>
      </c>
      <c r="AI21">
        <f t="shared" si="6"/>
        <v>-4907.4382521777334</v>
      </c>
      <c r="AJ21">
        <f t="shared" si="7"/>
        <v>944.59519304003152</v>
      </c>
      <c r="AK21">
        <f t="shared" si="22"/>
        <v>13.130294803450134</v>
      </c>
      <c r="AL21">
        <f t="shared" si="8"/>
        <v>-3949.7127643342519</v>
      </c>
      <c r="AN21">
        <f t="shared" si="9"/>
        <v>0</v>
      </c>
      <c r="AO21">
        <f t="shared" si="9"/>
        <v>0</v>
      </c>
      <c r="AP21">
        <f t="shared" si="9"/>
        <v>-5.4186496536056232</v>
      </c>
      <c r="AQ21">
        <f t="shared" si="9"/>
        <v>-1555.5573499185293</v>
      </c>
      <c r="AR21">
        <f t="shared" si="9"/>
        <v>-1560.9759995721349</v>
      </c>
      <c r="AS21">
        <f t="shared" si="9"/>
        <v>300.46031144505474</v>
      </c>
      <c r="AT21">
        <f t="shared" si="9"/>
        <v>4.1765324395873975</v>
      </c>
      <c r="AU21">
        <f t="shared" si="9"/>
        <v>-1256.3391556874928</v>
      </c>
      <c r="AW21">
        <v>18</v>
      </c>
      <c r="AX21">
        <f>IF(Z21&gt;0, (R21*SUMPRODUCT(K21:$K$98, X21:$X$98)-K21*$AZ$3)/Z21, 0)</f>
        <v>10657.04839285954</v>
      </c>
    </row>
    <row r="22" spans="5:50" x14ac:dyDescent="0.25">
      <c r="E22">
        <v>2022</v>
      </c>
      <c r="F22" s="15">
        <v>0.02</v>
      </c>
      <c r="G22" s="15">
        <v>2.1000000000000001E-2</v>
      </c>
      <c r="H22" s="5">
        <f t="shared" si="10"/>
        <v>7.1000000000000008E-2</v>
      </c>
      <c r="I22" s="5">
        <f t="shared" si="11"/>
        <v>1.071</v>
      </c>
      <c r="J22">
        <f t="shared" si="12"/>
        <v>0.93370681605975725</v>
      </c>
      <c r="K22">
        <f t="shared" si="20"/>
        <v>0.29699689646821636</v>
      </c>
      <c r="L22" s="2">
        <v>19</v>
      </c>
      <c r="M22" s="6">
        <v>3.0780427999999999E-2</v>
      </c>
      <c r="Q22" s="4">
        <f t="shared" si="21"/>
        <v>25</v>
      </c>
      <c r="R22">
        <f t="shared" si="0"/>
        <v>250000</v>
      </c>
      <c r="S22">
        <f t="shared" si="1"/>
        <v>9859.1742881409773</v>
      </c>
      <c r="U22">
        <f t="shared" si="13"/>
        <v>3.0780427999999999E-2</v>
      </c>
      <c r="V22">
        <f t="shared" si="14"/>
        <v>0.01</v>
      </c>
      <c r="W22">
        <f t="shared" si="15"/>
        <v>0.68141184983094349</v>
      </c>
      <c r="X22">
        <f t="shared" si="16"/>
        <v>2.0974148382068167E-2</v>
      </c>
      <c r="Y22">
        <f t="shared" si="17"/>
        <v>6.8141184983094355E-3</v>
      </c>
      <c r="Z22">
        <f t="shared" si="18"/>
        <v>0.65362358295056588</v>
      </c>
      <c r="AB22">
        <f t="shared" si="19"/>
        <v>7261.8390591163025</v>
      </c>
      <c r="AC22">
        <f t="shared" si="2"/>
        <v>6444.1888231488001</v>
      </c>
      <c r="AE22">
        <f t="shared" si="3"/>
        <v>0</v>
      </c>
      <c r="AF22">
        <f t="shared" si="4"/>
        <v>0</v>
      </c>
      <c r="AG22">
        <f t="shared" si="4"/>
        <v>-16.340589573764149</v>
      </c>
      <c r="AH22">
        <f t="shared" si="5"/>
        <v>-5243.537095517042</v>
      </c>
      <c r="AI22">
        <f t="shared" si="6"/>
        <v>-5259.8776850908062</v>
      </c>
      <c r="AJ22">
        <f t="shared" si="7"/>
        <v>817.65023596750234</v>
      </c>
      <c r="AK22">
        <f t="shared" si="22"/>
        <v>152.49862024144235</v>
      </c>
      <c r="AL22">
        <f t="shared" si="8"/>
        <v>-4289.7288288818618</v>
      </c>
      <c r="AN22">
        <f t="shared" si="9"/>
        <v>0</v>
      </c>
      <c r="AO22">
        <f t="shared" si="9"/>
        <v>0</v>
      </c>
      <c r="AP22">
        <f t="shared" si="9"/>
        <v>-4.8531043898688466</v>
      </c>
      <c r="AQ22">
        <f t="shared" si="9"/>
        <v>-1557.3142438845268</v>
      </c>
      <c r="AR22">
        <f t="shared" si="9"/>
        <v>-1562.1673482743956</v>
      </c>
      <c r="AS22">
        <f t="shared" si="9"/>
        <v>242.83958247885298</v>
      </c>
      <c r="AT22">
        <f t="shared" si="9"/>
        <v>45.291616927393498</v>
      </c>
      <c r="AU22">
        <f t="shared" si="9"/>
        <v>-1274.0361488681494</v>
      </c>
      <c r="AW22">
        <v>19</v>
      </c>
      <c r="AX22">
        <f>IF(Z22&gt;0, (R22*SUMPRODUCT(K22:$K$98, X22:$X$98)-K22*$AZ$3)/Z22, 0)</f>
        <v>9859.1742881409773</v>
      </c>
    </row>
    <row r="23" spans="5:50" x14ac:dyDescent="0.25">
      <c r="E23">
        <v>2023</v>
      </c>
      <c r="F23" s="15">
        <v>5.3900000000000003E-2</v>
      </c>
      <c r="G23" s="15"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0.26517580041805033</v>
      </c>
      <c r="L23" s="2">
        <v>20</v>
      </c>
      <c r="M23" s="6">
        <v>3.4133669999999998E-2</v>
      </c>
      <c r="Q23" s="4">
        <f t="shared" si="21"/>
        <v>25</v>
      </c>
      <c r="R23">
        <f t="shared" si="0"/>
        <v>250000</v>
      </c>
      <c r="S23">
        <f t="shared" si="1"/>
        <v>9604.0965951947783</v>
      </c>
      <c r="U23">
        <f t="shared" si="13"/>
        <v>3.4133669999999998E-2</v>
      </c>
      <c r="V23">
        <f t="shared" si="14"/>
        <v>0.01</v>
      </c>
      <c r="W23">
        <f t="shared" si="15"/>
        <v>0.65362358295056588</v>
      </c>
      <c r="X23">
        <f t="shared" si="16"/>
        <v>2.2310571684652242E-2</v>
      </c>
      <c r="Y23">
        <f t="shared" si="17"/>
        <v>6.5362358295056591E-3</v>
      </c>
      <c r="Z23">
        <f t="shared" si="18"/>
        <v>0.62477677543640797</v>
      </c>
      <c r="AB23">
        <f t="shared" si="19"/>
        <v>6444.1888231488001</v>
      </c>
      <c r="AC23">
        <f t="shared" si="2"/>
        <v>6000.4165017255782</v>
      </c>
      <c r="AE23">
        <f t="shared" si="3"/>
        <v>0</v>
      </c>
      <c r="AF23">
        <f t="shared" si="4"/>
        <v>0</v>
      </c>
      <c r="AG23">
        <f t="shared" si="4"/>
        <v>-15.619419385910199</v>
      </c>
      <c r="AH23">
        <f t="shared" si="5"/>
        <v>-5577.6429211630602</v>
      </c>
      <c r="AI23">
        <f t="shared" si="6"/>
        <v>-5593.2623405489703</v>
      </c>
      <c r="AJ23">
        <f t="shared" si="7"/>
        <v>443.77232142322191</v>
      </c>
      <c r="AK23">
        <f t="shared" si="22"/>
        <v>451.09321762041606</v>
      </c>
      <c r="AL23">
        <f t="shared" si="8"/>
        <v>-4698.3968015053324</v>
      </c>
      <c r="AN23">
        <f t="shared" si="9"/>
        <v>0</v>
      </c>
      <c r="AO23">
        <f t="shared" si="9"/>
        <v>0</v>
      </c>
      <c r="AP23">
        <f t="shared" si="9"/>
        <v>-4.1418920377239488</v>
      </c>
      <c r="AQ23">
        <f t="shared" si="9"/>
        <v>-1479.0559260654868</v>
      </c>
      <c r="AR23">
        <f t="shared" si="9"/>
        <v>-1483.1978181032109</v>
      </c>
      <c r="AS23">
        <f t="shared" si="9"/>
        <v>117.67768053677918</v>
      </c>
      <c r="AT23">
        <f t="shared" si="9"/>
        <v>119.6190050456476</v>
      </c>
      <c r="AU23">
        <f t="shared" si="9"/>
        <v>-1245.9011325207841</v>
      </c>
      <c r="AW23">
        <v>20</v>
      </c>
      <c r="AX23">
        <f>IF(Z23&gt;0, (R23*SUMPRODUCT(K23:$K$98, X23:$X$98)-K23*$AZ$3)/Z23, 0)</f>
        <v>9604.0965951947783</v>
      </c>
    </row>
    <row r="24" spans="5:50" x14ac:dyDescent="0.25">
      <c r="E24">
        <v>2024</v>
      </c>
      <c r="F24" s="5">
        <v>3.5571999999999999E-2</v>
      </c>
      <c r="G24" s="5"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0.23676410751611635</v>
      </c>
      <c r="L24" s="2">
        <v>21</v>
      </c>
      <c r="M24" s="6">
        <v>3.7867151000000002E-2</v>
      </c>
      <c r="Q24" s="4">
        <f t="shared" si="21"/>
        <v>25</v>
      </c>
      <c r="R24">
        <f t="shared" si="0"/>
        <v>250000</v>
      </c>
      <c r="S24">
        <f t="shared" si="1"/>
        <v>9271.9247579595449</v>
      </c>
      <c r="U24">
        <f t="shared" si="13"/>
        <v>3.7867151000000002E-2</v>
      </c>
      <c r="V24">
        <f t="shared" si="14"/>
        <v>0.01</v>
      </c>
      <c r="W24">
        <f t="shared" si="15"/>
        <v>0.62477677543640797</v>
      </c>
      <c r="X24">
        <f t="shared" si="16"/>
        <v>2.3658516496743554E-2</v>
      </c>
      <c r="Y24">
        <f t="shared" si="17"/>
        <v>6.2477677543640794E-3</v>
      </c>
      <c r="Z24">
        <f t="shared" si="18"/>
        <v>0.59487049118530033</v>
      </c>
      <c r="AB24">
        <f t="shared" si="19"/>
        <v>6000.4165017255782</v>
      </c>
      <c r="AC24">
        <f t="shared" si="2"/>
        <v>5515.5944350005411</v>
      </c>
      <c r="AE24">
        <f t="shared" si="3"/>
        <v>0</v>
      </c>
      <c r="AF24">
        <f t="shared" si="4"/>
        <v>0</v>
      </c>
      <c r="AG24">
        <f t="shared" si="4"/>
        <v>-14.871762279632508</v>
      </c>
      <c r="AH24">
        <f t="shared" si="5"/>
        <v>-5914.629124185888</v>
      </c>
      <c r="AI24">
        <f t="shared" si="6"/>
        <v>-5929.5008864655201</v>
      </c>
      <c r="AJ24">
        <f t="shared" si="7"/>
        <v>484.82206672503708</v>
      </c>
      <c r="AK24">
        <f t="shared" si="22"/>
        <v>420.02915512079051</v>
      </c>
      <c r="AL24">
        <f t="shared" si="8"/>
        <v>-5024.6496646196929</v>
      </c>
      <c r="AN24">
        <f t="shared" si="9"/>
        <v>0</v>
      </c>
      <c r="AO24">
        <f t="shared" si="9"/>
        <v>0</v>
      </c>
      <c r="AP24">
        <f t="shared" si="9"/>
        <v>-3.5210995233290348</v>
      </c>
      <c r="AQ24">
        <f t="shared" si="9"/>
        <v>-1400.3718858767006</v>
      </c>
      <c r="AR24">
        <f t="shared" si="9"/>
        <v>-1403.8929854000296</v>
      </c>
      <c r="AS24">
        <f t="shared" si="9"/>
        <v>114.78846393227241</v>
      </c>
      <c r="AT24">
        <f t="shared" si="9"/>
        <v>99.447828042922353</v>
      </c>
      <c r="AU24">
        <f t="shared" si="9"/>
        <v>-1189.6566934248349</v>
      </c>
      <c r="AW24">
        <v>21</v>
      </c>
      <c r="AX24">
        <f>IF(Z24&gt;0, (R24*SUMPRODUCT(K24:$K$98, X24:$X$98)-K24*$AZ$3)/Z24, 0)</f>
        <v>9271.9247579595449</v>
      </c>
    </row>
    <row r="25" spans="5:50" x14ac:dyDescent="0.25">
      <c r="E25">
        <v>2025</v>
      </c>
      <c r="F25" s="5">
        <v>3.5571999999999999E-2</v>
      </c>
      <c r="G25" s="5"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0.21139652456796101</v>
      </c>
      <c r="L25" s="2">
        <v>22</v>
      </c>
      <c r="M25" s="6">
        <v>4.2172894000000002E-2</v>
      </c>
      <c r="Q25" s="4">
        <f t="shared" si="21"/>
        <v>25</v>
      </c>
      <c r="R25">
        <f t="shared" si="0"/>
        <v>250000</v>
      </c>
      <c r="S25">
        <f t="shared" si="1"/>
        <v>8873.0513145850819</v>
      </c>
      <c r="U25">
        <f t="shared" si="13"/>
        <v>4.2172894000000002E-2</v>
      </c>
      <c r="V25">
        <f t="shared" si="14"/>
        <v>0.01</v>
      </c>
      <c r="W25">
        <f t="shared" si="15"/>
        <v>0.59487049118530033</v>
      </c>
      <c r="X25">
        <f t="shared" si="16"/>
        <v>2.5087410168485608E-2</v>
      </c>
      <c r="Y25">
        <f t="shared" si="17"/>
        <v>5.9487049118530037E-3</v>
      </c>
      <c r="Z25">
        <f t="shared" si="18"/>
        <v>0.56383437610496179</v>
      </c>
      <c r="AB25">
        <f t="shared" si="19"/>
        <v>5515.5944350005411</v>
      </c>
      <c r="AC25">
        <f t="shared" si="2"/>
        <v>5002.9313521063905</v>
      </c>
      <c r="AE25">
        <f t="shared" si="3"/>
        <v>0</v>
      </c>
      <c r="AF25">
        <f t="shared" si="4"/>
        <v>0</v>
      </c>
      <c r="AG25">
        <f t="shared" si="4"/>
        <v>-14.095859402624045</v>
      </c>
      <c r="AH25">
        <f t="shared" si="5"/>
        <v>-6271.8525421214017</v>
      </c>
      <c r="AI25">
        <f t="shared" si="6"/>
        <v>-6285.9484015240259</v>
      </c>
      <c r="AJ25">
        <f t="shared" si="7"/>
        <v>512.66308289415065</v>
      </c>
      <c r="AK25">
        <f t="shared" si="22"/>
        <v>386.09161045003793</v>
      </c>
      <c r="AL25">
        <f t="shared" si="8"/>
        <v>-5387.1937081798369</v>
      </c>
      <c r="AN25">
        <f t="shared" si="9"/>
        <v>0</v>
      </c>
      <c r="AO25">
        <f t="shared" si="9"/>
        <v>0</v>
      </c>
      <c r="AP25">
        <f t="shared" si="9"/>
        <v>-2.9798156885133382</v>
      </c>
      <c r="AQ25">
        <f t="shared" si="9"/>
        <v>-1325.8478300071956</v>
      </c>
      <c r="AR25">
        <f t="shared" si="9"/>
        <v>-1328.827645695709</v>
      </c>
      <c r="AS25">
        <f t="shared" si="9"/>
        <v>108.37519399811995</v>
      </c>
      <c r="AT25">
        <f t="shared" si="9"/>
        <v>81.618424613985084</v>
      </c>
      <c r="AU25">
        <f t="shared" si="9"/>
        <v>-1138.8340270836038</v>
      </c>
      <c r="AW25">
        <v>22</v>
      </c>
      <c r="AX25">
        <f>IF(Z25&gt;0, (R25*SUMPRODUCT(K25:$K$98, X25:$X$98)-K25*$AZ$3)/Z25, 0)</f>
        <v>8873.0513145850819</v>
      </c>
    </row>
    <row r="26" spans="5:50" x14ac:dyDescent="0.25">
      <c r="E26">
        <v>2026</v>
      </c>
      <c r="F26" s="5">
        <v>3.5571999999999999E-2</v>
      </c>
      <c r="G26" s="5"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0.18874689693567948</v>
      </c>
      <c r="L26" s="2">
        <v>23</v>
      </c>
      <c r="M26" s="6">
        <v>4.6777600000000003E-2</v>
      </c>
      <c r="Q26" s="4">
        <f t="shared" si="21"/>
        <v>25</v>
      </c>
      <c r="R26">
        <f t="shared" si="0"/>
        <v>250000</v>
      </c>
      <c r="S26">
        <f t="shared" si="1"/>
        <v>8404.4798415867244</v>
      </c>
      <c r="U26">
        <f t="shared" si="13"/>
        <v>4.6777600000000003E-2</v>
      </c>
      <c r="V26">
        <f t="shared" si="14"/>
        <v>0.01</v>
      </c>
      <c r="W26">
        <f t="shared" si="15"/>
        <v>0.56383437610496179</v>
      </c>
      <c r="X26">
        <f t="shared" si="16"/>
        <v>2.6374818911687463E-2</v>
      </c>
      <c r="Y26">
        <f t="shared" si="17"/>
        <v>5.6383437610496179E-3</v>
      </c>
      <c r="Z26">
        <f t="shared" si="18"/>
        <v>0.53182121343222466</v>
      </c>
      <c r="AB26">
        <f t="shared" si="19"/>
        <v>5002.9313521063905</v>
      </c>
      <c r="AC26">
        <f t="shared" si="2"/>
        <v>4469.6806676193228</v>
      </c>
      <c r="AE26">
        <f t="shared" si="3"/>
        <v>0</v>
      </c>
      <c r="AF26">
        <f t="shared" si="4"/>
        <v>0</v>
      </c>
      <c r="AG26">
        <f t="shared" si="4"/>
        <v>-13.295530335805616</v>
      </c>
      <c r="AH26">
        <f t="shared" si="5"/>
        <v>-6593.7047279218659</v>
      </c>
      <c r="AI26">
        <f t="shared" si="6"/>
        <v>-6607.0002582576717</v>
      </c>
      <c r="AJ26">
        <f t="shared" si="7"/>
        <v>533.2506844870677</v>
      </c>
      <c r="AK26">
        <f t="shared" si="22"/>
        <v>350.20519464744734</v>
      </c>
      <c r="AL26">
        <f t="shared" si="8"/>
        <v>-5723.5443791231564</v>
      </c>
      <c r="AN26">
        <f t="shared" si="9"/>
        <v>0</v>
      </c>
      <c r="AO26">
        <f t="shared" si="9"/>
        <v>0</v>
      </c>
      <c r="AP26">
        <f t="shared" si="9"/>
        <v>-2.5094900939975027</v>
      </c>
      <c r="AQ26">
        <f t="shared" si="9"/>
        <v>-1244.541306705371</v>
      </c>
      <c r="AR26">
        <f t="shared" si="9"/>
        <v>-1247.0507967993685</v>
      </c>
      <c r="AS26">
        <f t="shared" si="9"/>
        <v>100.64941198576111</v>
      </c>
      <c r="AT26">
        <f t="shared" si="9"/>
        <v>66.100143780461309</v>
      </c>
      <c r="AU26">
        <f t="shared" si="9"/>
        <v>-1080.301241033146</v>
      </c>
      <c r="AW26">
        <v>23</v>
      </c>
      <c r="AX26">
        <f>IF(Z26&gt;0, (R26*SUMPRODUCT(K26:$K$98, X26:$X$98)-K26*$AZ$3)/Z26, 0)</f>
        <v>8404.4798415867244</v>
      </c>
    </row>
    <row r="27" spans="5:50" x14ac:dyDescent="0.25">
      <c r="E27">
        <v>2027</v>
      </c>
      <c r="F27" s="5">
        <v>3.5571999999999999E-2</v>
      </c>
      <c r="G27" s="5"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0.16852401512114237</v>
      </c>
      <c r="L27" s="2">
        <v>24</v>
      </c>
      <c r="M27" s="6">
        <v>5.1668436999999998E-2</v>
      </c>
      <c r="Q27" s="4">
        <f t="shared" si="21"/>
        <v>25</v>
      </c>
      <c r="R27">
        <f t="shared" si="0"/>
        <v>250000</v>
      </c>
      <c r="S27">
        <f t="shared" si="1"/>
        <v>7881.0045513392433</v>
      </c>
      <c r="U27">
        <f t="shared" si="13"/>
        <v>5.1668436999999998E-2</v>
      </c>
      <c r="V27">
        <f t="shared" si="14"/>
        <v>0.01</v>
      </c>
      <c r="W27">
        <f t="shared" si="15"/>
        <v>0.53182121343222466</v>
      </c>
      <c r="X27">
        <f t="shared" si="16"/>
        <v>2.7478370861486454E-2</v>
      </c>
      <c r="Y27">
        <f t="shared" si="17"/>
        <v>5.318212134322247E-3</v>
      </c>
      <c r="Z27">
        <f t="shared" si="18"/>
        <v>0.49902463043641598</v>
      </c>
      <c r="AB27">
        <f t="shared" si="19"/>
        <v>4469.6806676193228</v>
      </c>
      <c r="AC27">
        <f t="shared" si="2"/>
        <v>3932.8153836997781</v>
      </c>
      <c r="AE27">
        <f t="shared" si="3"/>
        <v>0</v>
      </c>
      <c r="AF27">
        <f t="shared" si="4"/>
        <v>0</v>
      </c>
      <c r="AG27">
        <f t="shared" si="4"/>
        <v>-12.475615760910399</v>
      </c>
      <c r="AH27">
        <f t="shared" si="5"/>
        <v>-6869.5927153716138</v>
      </c>
      <c r="AI27">
        <f t="shared" si="6"/>
        <v>-6882.0683311325247</v>
      </c>
      <c r="AJ27">
        <f t="shared" si="7"/>
        <v>536.86528391954471</v>
      </c>
      <c r="AK27">
        <f t="shared" si="22"/>
        <v>312.87764673335261</v>
      </c>
      <c r="AL27">
        <f t="shared" si="8"/>
        <v>-6032.3254004796272</v>
      </c>
      <c r="AN27">
        <f t="shared" si="9"/>
        <v>0</v>
      </c>
      <c r="AO27">
        <f t="shared" si="9"/>
        <v>0</v>
      </c>
      <c r="AP27">
        <f t="shared" si="9"/>
        <v>-2.1024408591372263</v>
      </c>
      <c r="AQ27">
        <f t="shared" si="9"/>
        <v>-1157.6913466413753</v>
      </c>
      <c r="AR27">
        <f t="shared" si="9"/>
        <v>-1159.7937875005127</v>
      </c>
      <c r="AS27">
        <f t="shared" si="9"/>
        <v>90.474693225273739</v>
      </c>
      <c r="AT27">
        <f t="shared" si="9"/>
        <v>52.727397269158956</v>
      </c>
      <c r="AU27">
        <f t="shared" si="9"/>
        <v>-1016.5916970060799</v>
      </c>
      <c r="AW27">
        <v>24</v>
      </c>
      <c r="AX27">
        <f>IF(Z27&gt;0, (R27*SUMPRODUCT(K27:$K$98, X27:$X$98)-K27*$AZ$3)/Z27, 0)</f>
        <v>7881.0045513392433</v>
      </c>
    </row>
    <row r="28" spans="5:50" x14ac:dyDescent="0.25">
      <c r="E28">
        <v>2028</v>
      </c>
      <c r="F28" s="5">
        <v>3.5571999999999999E-2</v>
      </c>
      <c r="G28" s="5"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0.15046787064387712</v>
      </c>
      <c r="L28" s="2">
        <v>25</v>
      </c>
      <c r="M28" s="6">
        <v>5.7177164000000003E-2</v>
      </c>
      <c r="Q28" s="4">
        <f t="shared" si="21"/>
        <v>25</v>
      </c>
      <c r="R28">
        <f t="shared" si="0"/>
        <v>250000</v>
      </c>
      <c r="S28">
        <f t="shared" si="1"/>
        <v>7318.9390564901069</v>
      </c>
      <c r="U28">
        <f t="shared" si="13"/>
        <v>5.7177164000000003E-2</v>
      </c>
      <c r="V28">
        <f t="shared" si="14"/>
        <v>0.01</v>
      </c>
      <c r="W28">
        <f t="shared" si="15"/>
        <v>0.49902463043641598</v>
      </c>
      <c r="X28">
        <f t="shared" si="16"/>
        <v>2.8532813134502351E-2</v>
      </c>
      <c r="Y28">
        <f t="shared" si="17"/>
        <v>4.99024630436416E-3</v>
      </c>
      <c r="Z28">
        <f t="shared" si="18"/>
        <v>0.46550157099754946</v>
      </c>
      <c r="AB28">
        <f t="shared" si="19"/>
        <v>3932.8153836997781</v>
      </c>
      <c r="AC28">
        <f t="shared" si="2"/>
        <v>3406.977628831467</v>
      </c>
      <c r="AE28">
        <f t="shared" si="3"/>
        <v>0</v>
      </c>
      <c r="AF28">
        <f t="shared" si="4"/>
        <v>0</v>
      </c>
      <c r="AG28">
        <f t="shared" si="4"/>
        <v>-11.637539274938737</v>
      </c>
      <c r="AH28">
        <f t="shared" si="5"/>
        <v>-7133.2032836255876</v>
      </c>
      <c r="AI28">
        <f t="shared" si="6"/>
        <v>-7144.8408229005263</v>
      </c>
      <c r="AJ28">
        <f t="shared" si="7"/>
        <v>525.83775486831109</v>
      </c>
      <c r="AK28">
        <f t="shared" si="22"/>
        <v>275.2970768589845</v>
      </c>
      <c r="AL28">
        <f t="shared" si="8"/>
        <v>-6343.7059911732304</v>
      </c>
      <c r="AN28">
        <f t="shared" si="9"/>
        <v>0</v>
      </c>
      <c r="AO28">
        <f t="shared" si="9"/>
        <v>0</v>
      </c>
      <c r="AP28">
        <f t="shared" si="9"/>
        <v>-1.7510757542345214</v>
      </c>
      <c r="AQ28">
        <f t="shared" si="9"/>
        <v>-1073.3179089570544</v>
      </c>
      <c r="AR28">
        <f t="shared" si="9"/>
        <v>-1075.068984711289</v>
      </c>
      <c r="AS28">
        <f t="shared" si="9"/>
        <v>79.121687279191804</v>
      </c>
      <c r="AT28">
        <f t="shared" si="9"/>
        <v>41.423364949455177</v>
      </c>
      <c r="AU28">
        <f t="shared" si="9"/>
        <v>-954.52393248264195</v>
      </c>
      <c r="AW28">
        <v>25</v>
      </c>
      <c r="AX28">
        <f>IF(Z28&gt;0, (R28*SUMPRODUCT(K28:$K$98, X28:$X$98)-K28*$AZ$3)/Z28, 0)</f>
        <v>7318.9390564901069</v>
      </c>
    </row>
    <row r="29" spans="5:50" x14ac:dyDescent="0.25">
      <c r="E29">
        <v>2029</v>
      </c>
      <c r="F29" s="5">
        <v>3.5571999999999999E-2</v>
      </c>
      <c r="G29" s="5"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0.13434631307489028</v>
      </c>
      <c r="L29" s="2">
        <v>26</v>
      </c>
      <c r="M29" s="6">
        <v>6.3388860000000005E-2</v>
      </c>
      <c r="Q29" s="4">
        <f t="shared" si="21"/>
        <v>25</v>
      </c>
      <c r="R29">
        <f t="shared" si="0"/>
        <v>250000</v>
      </c>
      <c r="S29">
        <f t="shared" si="1"/>
        <v>6718.184783639731</v>
      </c>
      <c r="U29">
        <f t="shared" si="13"/>
        <v>6.3388860000000005E-2</v>
      </c>
      <c r="V29">
        <f t="shared" si="14"/>
        <v>0.01</v>
      </c>
      <c r="W29">
        <f t="shared" si="15"/>
        <v>0.46550157099754946</v>
      </c>
      <c r="X29">
        <f t="shared" si="16"/>
        <v>2.9507613913743725E-2</v>
      </c>
      <c r="Y29">
        <f t="shared" si="17"/>
        <v>4.6550157099754944E-3</v>
      </c>
      <c r="Z29">
        <f t="shared" si="18"/>
        <v>0.43133894137383022</v>
      </c>
      <c r="AB29">
        <f t="shared" si="19"/>
        <v>3406.977628831467</v>
      </c>
      <c r="AC29">
        <f t="shared" si="2"/>
        <v>2897.8147125289361</v>
      </c>
      <c r="AE29">
        <f t="shared" si="3"/>
        <v>0</v>
      </c>
      <c r="AF29">
        <f t="shared" si="4"/>
        <v>0</v>
      </c>
      <c r="AG29">
        <f t="shared" si="4"/>
        <v>-10.783473534345756</v>
      </c>
      <c r="AH29">
        <f t="shared" si="5"/>
        <v>-7376.903478435931</v>
      </c>
      <c r="AI29">
        <f t="shared" si="6"/>
        <v>-7387.6869519702768</v>
      </c>
      <c r="AJ29">
        <f t="shared" si="7"/>
        <v>509.1629163025309</v>
      </c>
      <c r="AK29">
        <f t="shared" si="22"/>
        <v>238.48843401820272</v>
      </c>
      <c r="AL29">
        <f t="shared" si="8"/>
        <v>-6640.0356016495434</v>
      </c>
      <c r="AN29">
        <f t="shared" si="9"/>
        <v>0</v>
      </c>
      <c r="AO29">
        <f t="shared" si="9"/>
        <v>0</v>
      </c>
      <c r="AP29">
        <f t="shared" si="9"/>
        <v>-1.4487199114800087</v>
      </c>
      <c r="AQ29">
        <f t="shared" si="9"/>
        <v>-991.05978423720069</v>
      </c>
      <c r="AR29">
        <f t="shared" si="9"/>
        <v>-992.5085041486808</v>
      </c>
      <c r="AS29">
        <f t="shared" si="9"/>
        <v>68.404160559703968</v>
      </c>
      <c r="AT29">
        <f t="shared" si="9"/>
        <v>32.040041821349774</v>
      </c>
      <c r="AU29">
        <f t="shared" si="9"/>
        <v>-892.06430176762706</v>
      </c>
      <c r="AW29">
        <v>26</v>
      </c>
      <c r="AX29">
        <f>IF(Z29&gt;0, (R29*SUMPRODUCT(K29:$K$98, X29:$X$98)-K29*$AZ$3)/Z29, 0)</f>
        <v>6718.184783639731</v>
      </c>
    </row>
    <row r="30" spans="5:50" x14ac:dyDescent="0.25">
      <c r="E30">
        <v>2030</v>
      </c>
      <c r="F30" s="5">
        <v>3.5571999999999999E-2</v>
      </c>
      <c r="G30" s="5"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0.11995206524543775</v>
      </c>
      <c r="L30" s="2">
        <v>27</v>
      </c>
      <c r="M30" s="6">
        <v>7.0498397000000004E-2</v>
      </c>
      <c r="Q30" s="4">
        <f t="shared" si="21"/>
        <v>25</v>
      </c>
      <c r="R30">
        <f t="shared" si="0"/>
        <v>250000</v>
      </c>
      <c r="S30">
        <f t="shared" si="1"/>
        <v>6077.5651743926683</v>
      </c>
      <c r="U30">
        <f t="shared" si="13"/>
        <v>7.0498397000000004E-2</v>
      </c>
      <c r="V30">
        <f t="shared" si="14"/>
        <v>0.01</v>
      </c>
      <c r="W30">
        <f t="shared" si="15"/>
        <v>0.43133894137383022</v>
      </c>
      <c r="X30">
        <f t="shared" si="16"/>
        <v>3.0408703930532011E-2</v>
      </c>
      <c r="Y30">
        <f t="shared" si="17"/>
        <v>4.3133894137383022E-3</v>
      </c>
      <c r="Z30">
        <f t="shared" si="18"/>
        <v>0.39661684802955988</v>
      </c>
      <c r="AB30">
        <f t="shared" si="19"/>
        <v>2897.8147125289361</v>
      </c>
      <c r="AC30">
        <f t="shared" si="2"/>
        <v>2410.4647431618423</v>
      </c>
      <c r="AE30">
        <f t="shared" si="3"/>
        <v>0</v>
      </c>
      <c r="AF30">
        <f t="shared" si="4"/>
        <v>0</v>
      </c>
      <c r="AG30">
        <f t="shared" si="4"/>
        <v>-9.9154212007389972</v>
      </c>
      <c r="AH30">
        <f t="shared" si="5"/>
        <v>-7602.1759826330026</v>
      </c>
      <c r="AI30">
        <f t="shared" si="6"/>
        <v>-7612.0914038337414</v>
      </c>
      <c r="AJ30">
        <f t="shared" si="7"/>
        <v>487.34996936709376</v>
      </c>
      <c r="AK30">
        <f t="shared" si="22"/>
        <v>202.84702987702553</v>
      </c>
      <c r="AL30">
        <f t="shared" si="8"/>
        <v>-6921.8944045896224</v>
      </c>
      <c r="AN30">
        <f t="shared" si="9"/>
        <v>0</v>
      </c>
      <c r="AO30">
        <f t="shared" si="9"/>
        <v>0</v>
      </c>
      <c r="AP30">
        <f t="shared" si="9"/>
        <v>-1.189375250807041</v>
      </c>
      <c r="AQ30">
        <f t="shared" si="9"/>
        <v>-911.89670947609375</v>
      </c>
      <c r="AR30">
        <f t="shared" si="9"/>
        <v>-913.08608472690082</v>
      </c>
      <c r="AS30">
        <f t="shared" si="9"/>
        <v>58.458635322883723</v>
      </c>
      <c r="AT30">
        <f t="shared" si="9"/>
        <v>24.331920162652228</v>
      </c>
      <c r="AU30">
        <f t="shared" si="9"/>
        <v>-830.29552924136487</v>
      </c>
      <c r="AW30">
        <v>27</v>
      </c>
      <c r="AX30">
        <f>IF(Z30&gt;0, (R30*SUMPRODUCT(K30:$K$98, X30:$X$98)-K30*$AZ$3)/Z30, 0)</f>
        <v>6077.5651743926683</v>
      </c>
    </row>
    <row r="31" spans="5:50" x14ac:dyDescent="0.25">
      <c r="E31">
        <v>2031</v>
      </c>
      <c r="F31" s="5">
        <v>3.5571999999999999E-2</v>
      </c>
      <c r="G31" s="5"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0.10710005825485512</v>
      </c>
      <c r="L31" s="2">
        <v>28</v>
      </c>
      <c r="M31" s="6">
        <v>7.8701599999999997E-2</v>
      </c>
      <c r="Q31" s="4">
        <f t="shared" si="21"/>
        <v>25</v>
      </c>
      <c r="R31">
        <f t="shared" si="0"/>
        <v>250000</v>
      </c>
      <c r="S31">
        <f t="shared" si="1"/>
        <v>5390.4628425246474</v>
      </c>
      <c r="U31">
        <f t="shared" si="13"/>
        <v>7.8701599999999997E-2</v>
      </c>
      <c r="V31">
        <f t="shared" si="14"/>
        <v>0.01</v>
      </c>
      <c r="W31">
        <f t="shared" si="15"/>
        <v>0.39661684802955988</v>
      </c>
      <c r="X31">
        <f t="shared" si="16"/>
        <v>3.1214380526883207E-2</v>
      </c>
      <c r="Y31">
        <f t="shared" si="17"/>
        <v>3.9661684802955992E-3</v>
      </c>
      <c r="Z31">
        <f t="shared" si="18"/>
        <v>0.36143629902238111</v>
      </c>
      <c r="AB31">
        <f t="shared" si="19"/>
        <v>2410.4647431618423</v>
      </c>
      <c r="AC31">
        <f t="shared" si="2"/>
        <v>1948.3089398197728</v>
      </c>
      <c r="AE31">
        <f t="shared" si="3"/>
        <v>0</v>
      </c>
      <c r="AF31">
        <f t="shared" si="4"/>
        <v>0</v>
      </c>
      <c r="AG31">
        <f t="shared" si="4"/>
        <v>-9.0359074755595277</v>
      </c>
      <c r="AH31">
        <f t="shared" si="5"/>
        <v>-7803.5951317208019</v>
      </c>
      <c r="AI31">
        <f t="shared" si="6"/>
        <v>-7812.6310391963616</v>
      </c>
      <c r="AJ31">
        <f t="shared" si="7"/>
        <v>462.15580334206948</v>
      </c>
      <c r="AK31">
        <f t="shared" si="22"/>
        <v>168.73253202132898</v>
      </c>
      <c r="AL31">
        <f t="shared" si="8"/>
        <v>-7181.7427038329633</v>
      </c>
      <c r="AN31">
        <f t="shared" si="9"/>
        <v>0</v>
      </c>
      <c r="AO31">
        <f t="shared" si="9"/>
        <v>0</v>
      </c>
      <c r="AP31">
        <f t="shared" si="9"/>
        <v>-0.96774621701790631</v>
      </c>
      <c r="AQ31">
        <f t="shared" si="9"/>
        <v>-835.76549320460174</v>
      </c>
      <c r="AR31">
        <f t="shared" si="9"/>
        <v>-836.7332394216196</v>
      </c>
      <c r="AS31">
        <f t="shared" si="9"/>
        <v>49.49691346075501</v>
      </c>
      <c r="AT31">
        <f t="shared" si="9"/>
        <v>18.071264008973539</v>
      </c>
      <c r="AU31">
        <f t="shared" si="9"/>
        <v>-769.16506195189106</v>
      </c>
      <c r="AW31">
        <v>28</v>
      </c>
      <c r="AX31">
        <f>IF(Z31&gt;0, (R31*SUMPRODUCT(K31:$K$98, X31:$X$98)-K31*$AZ$3)/Z31, 0)</f>
        <v>5390.4628425246474</v>
      </c>
    </row>
    <row r="32" spans="5:50" x14ac:dyDescent="0.25">
      <c r="E32">
        <v>2032</v>
      </c>
      <c r="F32" s="5">
        <v>3.5571999999999999E-2</v>
      </c>
      <c r="G32" s="5"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9.562505201326349E-2</v>
      </c>
      <c r="L32" s="2">
        <v>29</v>
      </c>
      <c r="M32" s="6">
        <v>8.8159118999999994E-2</v>
      </c>
      <c r="Q32" s="4">
        <f t="shared" si="21"/>
        <v>25</v>
      </c>
      <c r="R32">
        <f t="shared" si="0"/>
        <v>250000</v>
      </c>
      <c r="S32">
        <f t="shared" si="1"/>
        <v>4645.0698745863629</v>
      </c>
      <c r="U32">
        <f t="shared" si="13"/>
        <v>8.8159118999999994E-2</v>
      </c>
      <c r="V32">
        <f t="shared" si="14"/>
        <v>0.01</v>
      </c>
      <c r="W32">
        <f t="shared" si="15"/>
        <v>0.36143629902238111</v>
      </c>
      <c r="X32">
        <f t="shared" si="16"/>
        <v>3.1863905696433679E-2</v>
      </c>
      <c r="Y32">
        <f t="shared" si="17"/>
        <v>3.6143629902238112E-3</v>
      </c>
      <c r="Z32">
        <f t="shared" si="18"/>
        <v>0.32595803033572363</v>
      </c>
      <c r="AB32">
        <f t="shared" si="19"/>
        <v>1948.3089398197728</v>
      </c>
      <c r="AC32">
        <f t="shared" si="2"/>
        <v>1514.0978270919777</v>
      </c>
      <c r="AE32">
        <f t="shared" si="3"/>
        <v>0</v>
      </c>
      <c r="AF32">
        <f t="shared" si="4"/>
        <v>0</v>
      </c>
      <c r="AG32">
        <f t="shared" si="4"/>
        <v>-8.1489507583930898</v>
      </c>
      <c r="AH32">
        <f t="shared" si="5"/>
        <v>-7965.9764241084195</v>
      </c>
      <c r="AI32">
        <f t="shared" si="6"/>
        <v>-7974.1253748668123</v>
      </c>
      <c r="AJ32">
        <f t="shared" si="7"/>
        <v>434.21111272779513</v>
      </c>
      <c r="AK32">
        <f t="shared" si="22"/>
        <v>136.38162578738411</v>
      </c>
      <c r="AL32">
        <f t="shared" si="8"/>
        <v>-7403.5326363516333</v>
      </c>
      <c r="AN32">
        <f t="shared" si="9"/>
        <v>0</v>
      </c>
      <c r="AO32">
        <f t="shared" si="9"/>
        <v>0</v>
      </c>
      <c r="AP32">
        <f t="shared" si="9"/>
        <v>-0.77924384012486214</v>
      </c>
      <c r="AQ32">
        <f t="shared" si="9"/>
        <v>-761.74690989179828</v>
      </c>
      <c r="AR32">
        <f t="shared" si="9"/>
        <v>-762.52615373192316</v>
      </c>
      <c r="AS32">
        <f t="shared" si="9"/>
        <v>41.521460239332427</v>
      </c>
      <c r="AT32">
        <f t="shared" si="9"/>
        <v>13.041500059572043</v>
      </c>
      <c r="AU32">
        <f t="shared" si="9"/>
        <v>-707.96319343301866</v>
      </c>
      <c r="AW32">
        <v>29</v>
      </c>
      <c r="AX32">
        <f>IF(Z32&gt;0, (R32*SUMPRODUCT(K32:$K$98, X32:$X$98)-K32*$AZ$3)/Z32, 0)</f>
        <v>4645.0698745863629</v>
      </c>
    </row>
    <row r="33" spans="5:50" x14ac:dyDescent="0.25">
      <c r="E33">
        <v>2033</v>
      </c>
      <c r="F33" s="5">
        <v>3.5571999999999999E-2</v>
      </c>
      <c r="G33" s="5"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8.5379510726128108E-2</v>
      </c>
      <c r="L33" s="2">
        <v>30</v>
      </c>
      <c r="M33" s="6">
        <v>9.9426106E-2</v>
      </c>
      <c r="Q33" s="4">
        <f t="shared" si="21"/>
        <v>25</v>
      </c>
      <c r="R33">
        <f t="shared" si="0"/>
        <v>250000</v>
      </c>
      <c r="S33">
        <f t="shared" si="1"/>
        <v>3826.8032478175473</v>
      </c>
      <c r="U33">
        <f t="shared" si="13"/>
        <v>9.9426106E-2</v>
      </c>
      <c r="V33">
        <f t="shared" si="14"/>
        <v>0.01</v>
      </c>
      <c r="W33">
        <f t="shared" si="15"/>
        <v>0.32595803033572363</v>
      </c>
      <c r="X33">
        <f t="shared" si="16"/>
        <v>3.2408737675710876E-2</v>
      </c>
      <c r="Y33">
        <f t="shared" si="17"/>
        <v>3.2595803033572362E-3</v>
      </c>
      <c r="Z33">
        <f t="shared" si="18"/>
        <v>0.29028971235665552</v>
      </c>
      <c r="AB33">
        <f t="shared" si="19"/>
        <v>1514.0978270919777</v>
      </c>
      <c r="AC33">
        <f t="shared" si="2"/>
        <v>1110.8816140544709</v>
      </c>
      <c r="AE33">
        <f t="shared" si="3"/>
        <v>0</v>
      </c>
      <c r="AF33">
        <f t="shared" si="4"/>
        <v>0</v>
      </c>
      <c r="AG33">
        <f t="shared" si="4"/>
        <v>-7.2572428089163878</v>
      </c>
      <c r="AH33">
        <f t="shared" si="5"/>
        <v>-8102.184418927719</v>
      </c>
      <c r="AI33">
        <f t="shared" si="6"/>
        <v>-8109.4416617366351</v>
      </c>
      <c r="AJ33">
        <f t="shared" si="7"/>
        <v>403.2162130375068</v>
      </c>
      <c r="AK33">
        <f t="shared" si="22"/>
        <v>105.98684789643845</v>
      </c>
      <c r="AL33">
        <f t="shared" si="8"/>
        <v>-7600.2386008026897</v>
      </c>
      <c r="AN33">
        <f t="shared" si="9"/>
        <v>0</v>
      </c>
      <c r="AO33">
        <f t="shared" si="9"/>
        <v>0</v>
      </c>
      <c r="AP33">
        <f t="shared" si="9"/>
        <v>-0.61961984024599281</v>
      </c>
      <c r="AQ33">
        <f t="shared" si="9"/>
        <v>-691.76054150090727</v>
      </c>
      <c r="AR33">
        <f t="shared" si="9"/>
        <v>-692.38016134115321</v>
      </c>
      <c r="AS33">
        <f t="shared" si="9"/>
        <v>34.426402985984566</v>
      </c>
      <c r="AT33">
        <f t="shared" si="9"/>
        <v>9.0491052168024755</v>
      </c>
      <c r="AU33">
        <f t="shared" si="9"/>
        <v>-648.90465313836614</v>
      </c>
      <c r="AW33">
        <v>30</v>
      </c>
      <c r="AX33">
        <f>IF(Z33&gt;0, (R33*SUMPRODUCT(K33:$K$98, X33:$X$98)-K33*$AZ$3)/Z33, 0)</f>
        <v>3826.8032478175473</v>
      </c>
    </row>
    <row r="34" spans="5:50" x14ac:dyDescent="0.25">
      <c r="E34">
        <v>2034</v>
      </c>
      <c r="F34" s="5">
        <v>3.5571999999999999E-2</v>
      </c>
      <c r="G34" s="5"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7.6231706005471522E-2</v>
      </c>
      <c r="L34" s="2">
        <v>31</v>
      </c>
      <c r="M34" s="6">
        <v>0.112419382</v>
      </c>
      <c r="Q34" s="4">
        <f t="shared" si="21"/>
        <v>25</v>
      </c>
      <c r="R34">
        <f t="shared" si="0"/>
        <v>250000</v>
      </c>
      <c r="S34">
        <f t="shared" si="1"/>
        <v>2901.7866476668319</v>
      </c>
      <c r="U34">
        <f t="shared" si="13"/>
        <v>0.112419382</v>
      </c>
      <c r="V34">
        <f t="shared" si="14"/>
        <v>0.01</v>
      </c>
      <c r="W34">
        <f t="shared" si="15"/>
        <v>0.29028971235665552</v>
      </c>
      <c r="X34">
        <f t="shared" si="16"/>
        <v>3.2634190064092974E-2</v>
      </c>
      <c r="Y34">
        <f t="shared" si="17"/>
        <v>2.9028971235665552E-3</v>
      </c>
      <c r="Z34">
        <f t="shared" si="18"/>
        <v>0.25475262516899599</v>
      </c>
      <c r="AB34">
        <f t="shared" si="19"/>
        <v>1110.8816140544709</v>
      </c>
      <c r="AC34">
        <f t="shared" si="2"/>
        <v>739.23776617346584</v>
      </c>
      <c r="AE34">
        <f t="shared" si="3"/>
        <v>0</v>
      </c>
      <c r="AF34">
        <f t="shared" si="4"/>
        <v>0</v>
      </c>
      <c r="AG34">
        <f t="shared" si="4"/>
        <v>-6.3688156292248994</v>
      </c>
      <c r="AH34">
        <f t="shared" si="5"/>
        <v>-8158.5475160232436</v>
      </c>
      <c r="AI34">
        <f t="shared" si="6"/>
        <v>-8164.9163316524682</v>
      </c>
      <c r="AJ34">
        <f t="shared" si="7"/>
        <v>371.64384788100506</v>
      </c>
      <c r="AK34">
        <f t="shared" si="22"/>
        <v>77.76171298381297</v>
      </c>
      <c r="AL34">
        <f t="shared" si="8"/>
        <v>-7715.5107707876505</v>
      </c>
      <c r="AN34">
        <f t="shared" si="9"/>
        <v>0</v>
      </c>
      <c r="AO34">
        <f t="shared" si="9"/>
        <v>0</v>
      </c>
      <c r="AP34">
        <f t="shared" si="9"/>
        <v>-0.48550568065012467</v>
      </c>
      <c r="AQ34">
        <f t="shared" si="9"/>
        <v>-621.93999567315382</v>
      </c>
      <c r="AR34">
        <f t="shared" si="9"/>
        <v>-622.42550135380395</v>
      </c>
      <c r="AS34">
        <f t="shared" si="9"/>
        <v>28.331044550406958</v>
      </c>
      <c r="AT34">
        <f t="shared" si="9"/>
        <v>5.9279080426638879</v>
      </c>
      <c r="AU34">
        <f t="shared" ref="AU34:AU79" si="23">AL34*$K34</f>
        <v>-588.16654876073312</v>
      </c>
      <c r="AW34">
        <v>31</v>
      </c>
      <c r="AX34">
        <f>IF(Z34&gt;0, (R34*SUMPRODUCT(K34:$K$98, X34:$X$98)-K34*$AZ$3)/Z34, 0)</f>
        <v>2901.7866476668319</v>
      </c>
    </row>
    <row r="35" spans="5:50" x14ac:dyDescent="0.25">
      <c r="E35">
        <v>2035</v>
      </c>
      <c r="F35" s="5">
        <v>3.5571999999999999E-2</v>
      </c>
      <c r="G35" s="5"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6.8064023219171002E-2</v>
      </c>
      <c r="L35" s="2">
        <v>32</v>
      </c>
      <c r="M35" s="6">
        <v>0.12734142500000001</v>
      </c>
      <c r="Q35" s="4">
        <f t="shared" si="21"/>
        <v>25</v>
      </c>
      <c r="R35">
        <f t="shared" si="0"/>
        <v>250000</v>
      </c>
      <c r="S35">
        <f t="shared" si="1"/>
        <v>1834.3098171009603</v>
      </c>
      <c r="U35">
        <f t="shared" si="13"/>
        <v>0.12734142500000001</v>
      </c>
      <c r="V35">
        <f t="shared" si="14"/>
        <v>0.01</v>
      </c>
      <c r="W35">
        <f t="shared" si="15"/>
        <v>0.25475262516899599</v>
      </c>
      <c r="X35">
        <f t="shared" si="16"/>
        <v>3.2440562311510816E-2</v>
      </c>
      <c r="Y35">
        <f t="shared" si="17"/>
        <v>2.5475262516899602E-3</v>
      </c>
      <c r="Z35">
        <f t="shared" si="18"/>
        <v>0.2197645366057952</v>
      </c>
      <c r="AB35">
        <f t="shared" si="19"/>
        <v>739.23776617346584</v>
      </c>
      <c r="AC35">
        <f t="shared" si="2"/>
        <v>403.11624694665352</v>
      </c>
      <c r="AE35">
        <f t="shared" si="3"/>
        <v>0</v>
      </c>
      <c r="AF35">
        <f t="shared" ref="AF35:AG66" si="24">-$Z35*P35</f>
        <v>0</v>
      </c>
      <c r="AG35">
        <f t="shared" si="24"/>
        <v>-5.4941134151448798</v>
      </c>
      <c r="AH35">
        <f t="shared" si="5"/>
        <v>-8110.1405778777043</v>
      </c>
      <c r="AI35">
        <f t="shared" ref="AI35:AI66" si="25">SUM(AE35:AH35)</f>
        <v>-8115.6346912928493</v>
      </c>
      <c r="AJ35">
        <f t="shared" si="7"/>
        <v>336.12151922681232</v>
      </c>
      <c r="AK35">
        <f t="shared" si="22"/>
        <v>51.746643632142614</v>
      </c>
      <c r="AL35">
        <f t="shared" si="8"/>
        <v>-7727.7665284338946</v>
      </c>
      <c r="AN35">
        <f t="shared" ref="AN35:AT66" si="26">AE35*$K35</f>
        <v>0</v>
      </c>
      <c r="AO35">
        <f t="shared" si="26"/>
        <v>0</v>
      </c>
      <c r="AP35">
        <f t="shared" si="26"/>
        <v>-0.37395146305717997</v>
      </c>
      <c r="AQ35">
        <f t="shared" si="26"/>
        <v>-552.008796603409</v>
      </c>
      <c r="AR35">
        <f t="shared" si="26"/>
        <v>-552.38274806646621</v>
      </c>
      <c r="AS35">
        <f t="shared" si="26"/>
        <v>22.877782889116787</v>
      </c>
      <c r="AT35">
        <f t="shared" si="26"/>
        <v>3.5220847536923223</v>
      </c>
      <c r="AU35">
        <f t="shared" si="23"/>
        <v>-525.98288042365709</v>
      </c>
      <c r="AW35">
        <v>32</v>
      </c>
      <c r="AX35">
        <f>IF(Z35&gt;0, (R35*SUMPRODUCT(K35:$K$98, X35:$X$98)-K35*$AZ$3)/Z35, 0)</f>
        <v>1834.3098171009603</v>
      </c>
    </row>
    <row r="36" spans="5:50" x14ac:dyDescent="0.25">
      <c r="E36">
        <v>2036</v>
      </c>
      <c r="F36" s="5">
        <v>3.5571999999999999E-2</v>
      </c>
      <c r="G36" s="5"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6.0771449302831244E-2</v>
      </c>
      <c r="L36" s="2">
        <v>33</v>
      </c>
      <c r="M36" s="6">
        <v>0.14457818</v>
      </c>
      <c r="Q36" s="4">
        <f t="shared" si="21"/>
        <v>25</v>
      </c>
      <c r="R36">
        <f t="shared" si="0"/>
        <v>250000</v>
      </c>
      <c r="S36">
        <f t="shared" si="1"/>
        <v>572.15340915553816</v>
      </c>
      <c r="U36">
        <f t="shared" si="13"/>
        <v>0.14457818</v>
      </c>
      <c r="V36">
        <f t="shared" si="14"/>
        <v>0.01</v>
      </c>
      <c r="W36">
        <f t="shared" si="15"/>
        <v>0.2197645366057952</v>
      </c>
      <c r="X36">
        <f t="shared" si="16"/>
        <v>3.177315673100925E-2</v>
      </c>
      <c r="Y36">
        <f t="shared" si="17"/>
        <v>2.197645366057952E-3</v>
      </c>
      <c r="Z36">
        <f t="shared" si="18"/>
        <v>0.18579373450872799</v>
      </c>
      <c r="AB36">
        <f t="shared" si="19"/>
        <v>403.11624694665352</v>
      </c>
      <c r="AC36">
        <f t="shared" si="2"/>
        <v>106.30251859890768</v>
      </c>
      <c r="AE36">
        <f t="shared" si="3"/>
        <v>0</v>
      </c>
      <c r="AF36">
        <f t="shared" si="24"/>
        <v>0</v>
      </c>
      <c r="AG36">
        <f t="shared" si="24"/>
        <v>-4.6448433627182002</v>
      </c>
      <c r="AH36">
        <f t="shared" si="5"/>
        <v>-7943.2891827523126</v>
      </c>
      <c r="AI36">
        <f t="shared" si="25"/>
        <v>-7947.934026115031</v>
      </c>
      <c r="AJ36">
        <f t="shared" si="7"/>
        <v>296.81372834774584</v>
      </c>
      <c r="AK36">
        <f t="shared" si="22"/>
        <v>28.218137286265748</v>
      </c>
      <c r="AL36">
        <f t="shared" si="8"/>
        <v>-7622.9021604810196</v>
      </c>
      <c r="AN36">
        <f t="shared" si="26"/>
        <v>0</v>
      </c>
      <c r="AO36">
        <f t="shared" si="26"/>
        <v>0</v>
      </c>
      <c r="AP36">
        <f t="shared" si="26"/>
        <v>-0.28227386293702128</v>
      </c>
      <c r="AQ36">
        <f t="shared" si="26"/>
        <v>-482.72519586736001</v>
      </c>
      <c r="AR36">
        <f t="shared" si="26"/>
        <v>-483.00746973029703</v>
      </c>
      <c r="AS36">
        <f t="shared" si="26"/>
        <v>18.037800444669362</v>
      </c>
      <c r="AT36">
        <f t="shared" si="26"/>
        <v>1.7148570995126309</v>
      </c>
      <c r="AU36">
        <f t="shared" si="23"/>
        <v>-463.25481218611503</v>
      </c>
      <c r="AW36">
        <v>33</v>
      </c>
      <c r="AX36">
        <f>IF(Z36&gt;0, (R36*SUMPRODUCT(K36:$K$98, X36:$X$98)-K36*$AZ$3)/Z36, 0)</f>
        <v>572.15340915553816</v>
      </c>
    </row>
    <row r="37" spans="5:50" x14ac:dyDescent="0.25">
      <c r="E37">
        <v>2037</v>
      </c>
      <c r="F37" s="5">
        <v>3.5571999999999999E-2</v>
      </c>
      <c r="G37" s="5"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5.4260222591813609E-2</v>
      </c>
      <c r="L37" s="2">
        <v>34</v>
      </c>
      <c r="M37" s="6">
        <v>0.16385111999999999</v>
      </c>
      <c r="Q37" s="4">
        <f t="shared" si="21"/>
        <v>25</v>
      </c>
      <c r="R37">
        <f t="shared" si="0"/>
        <v>250000</v>
      </c>
      <c r="S37">
        <f t="shared" si="1"/>
        <v>-967.92466915232012</v>
      </c>
      <c r="U37">
        <f t="shared" si="13"/>
        <v>0.16385111999999999</v>
      </c>
      <c r="V37">
        <f t="shared" si="14"/>
        <v>0.01</v>
      </c>
      <c r="W37">
        <f t="shared" si="15"/>
        <v>0.18579373450872799</v>
      </c>
      <c r="X37">
        <f t="shared" si="16"/>
        <v>3.044251148823773E-2</v>
      </c>
      <c r="Y37">
        <f t="shared" si="17"/>
        <v>1.85793734508728E-3</v>
      </c>
      <c r="Z37">
        <f t="shared" si="18"/>
        <v>0.15349328567540299</v>
      </c>
      <c r="AB37">
        <f t="shared" si="19"/>
        <v>106.30251859890768</v>
      </c>
      <c r="AC37">
        <f t="shared" si="2"/>
        <v>-148.56993775446699</v>
      </c>
      <c r="AE37">
        <f t="shared" si="3"/>
        <v>0</v>
      </c>
      <c r="AF37">
        <f t="shared" si="24"/>
        <v>0</v>
      </c>
      <c r="AG37">
        <f t="shared" si="24"/>
        <v>-3.8373321418850748</v>
      </c>
      <c r="AH37">
        <f t="shared" si="5"/>
        <v>-7610.6278720594328</v>
      </c>
      <c r="AI37">
        <f t="shared" si="25"/>
        <v>-7614.4652042013176</v>
      </c>
      <c r="AJ37">
        <f t="shared" si="7"/>
        <v>254.87245635337467</v>
      </c>
      <c r="AK37">
        <f t="shared" si="22"/>
        <v>7.4411763019235382</v>
      </c>
      <c r="AL37">
        <f t="shared" si="8"/>
        <v>-7352.1515715460191</v>
      </c>
      <c r="AN37">
        <f t="shared" si="26"/>
        <v>0</v>
      </c>
      <c r="AO37">
        <f t="shared" si="26"/>
        <v>0</v>
      </c>
      <c r="AP37">
        <f t="shared" si="26"/>
        <v>-0.20821449617740503</v>
      </c>
      <c r="AQ37">
        <f t="shared" si="26"/>
        <v>-412.95436240140555</v>
      </c>
      <c r="AR37">
        <f t="shared" si="26"/>
        <v>-413.16257689758294</v>
      </c>
      <c r="AS37">
        <f t="shared" si="26"/>
        <v>13.829436214256408</v>
      </c>
      <c r="AT37">
        <f t="shared" si="26"/>
        <v>0.4037598824872996</v>
      </c>
      <c r="AU37">
        <f t="shared" si="23"/>
        <v>-398.92938080083923</v>
      </c>
      <c r="AW37">
        <v>34</v>
      </c>
      <c r="AX37">
        <f>IF(Z37&gt;0, (R37*SUMPRODUCT(K37:$K$98, X37:$X$98)-K37*$AZ$3)/Z37, 0)</f>
        <v>-967.92466915232012</v>
      </c>
    </row>
    <row r="38" spans="5:50" x14ac:dyDescent="0.25">
      <c r="E38">
        <v>2038</v>
      </c>
      <c r="F38" s="5">
        <v>3.5571999999999999E-2</v>
      </c>
      <c r="G38" s="5"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4.8446627314119292E-2</v>
      </c>
      <c r="L38" s="2">
        <v>35</v>
      </c>
      <c r="M38" s="6">
        <v>0.185300933</v>
      </c>
      <c r="Q38" s="4">
        <f t="shared" si="21"/>
        <v>25</v>
      </c>
      <c r="R38">
        <f t="shared" si="0"/>
        <v>250000</v>
      </c>
      <c r="S38">
        <f t="shared" si="1"/>
        <v>-2899.0951223344578</v>
      </c>
      <c r="U38">
        <f t="shared" si="13"/>
        <v>0.185300933</v>
      </c>
      <c r="V38">
        <f t="shared" si="14"/>
        <v>0.01</v>
      </c>
      <c r="W38">
        <f t="shared" si="15"/>
        <v>0.15349328567540299</v>
      </c>
      <c r="X38">
        <f t="shared" si="16"/>
        <v>2.844244904488771E-2</v>
      </c>
      <c r="Y38">
        <f t="shared" si="17"/>
        <v>1.5349328567540298E-3</v>
      </c>
      <c r="Z38">
        <f t="shared" si="18"/>
        <v>0.12351590377376125</v>
      </c>
      <c r="AB38">
        <f t="shared" si="19"/>
        <v>-148.56993775446699</v>
      </c>
      <c r="AC38">
        <f t="shared" si="2"/>
        <v>-358.08435416124348</v>
      </c>
      <c r="AE38">
        <f t="shared" si="3"/>
        <v>0</v>
      </c>
      <c r="AF38">
        <f t="shared" si="24"/>
        <v>0</v>
      </c>
      <c r="AG38">
        <f t="shared" si="24"/>
        <v>-3.0878975943440312</v>
      </c>
      <c r="AH38">
        <f t="shared" si="5"/>
        <v>-7110.6122612219278</v>
      </c>
      <c r="AI38">
        <f t="shared" si="25"/>
        <v>-7113.7001588162721</v>
      </c>
      <c r="AJ38">
        <f t="shared" si="7"/>
        <v>209.51441640677649</v>
      </c>
      <c r="AK38">
        <f t="shared" si="22"/>
        <v>-10.399895642812691</v>
      </c>
      <c r="AL38">
        <f t="shared" si="8"/>
        <v>-6914.5856380523092</v>
      </c>
      <c r="AN38">
        <f t="shared" si="26"/>
        <v>0</v>
      </c>
      <c r="AO38">
        <f t="shared" si="26"/>
        <v>0</v>
      </c>
      <c r="AP38">
        <f t="shared" si="26"/>
        <v>-0.14959822393735078</v>
      </c>
      <c r="AQ38">
        <f t="shared" si="26"/>
        <v>-344.48518219462579</v>
      </c>
      <c r="AR38">
        <f t="shared" si="26"/>
        <v>-344.63478041856314</v>
      </c>
      <c r="AS38">
        <f t="shared" si="26"/>
        <v>10.150266848594301</v>
      </c>
      <c r="AT38">
        <f t="shared" si="26"/>
        <v>-0.50383986831307948</v>
      </c>
      <c r="AU38">
        <f t="shared" si="23"/>
        <v>-334.98835343828199</v>
      </c>
      <c r="AW38">
        <v>35</v>
      </c>
      <c r="AX38">
        <f>IF(Z38&gt;0, (R38*SUMPRODUCT(K38:$K$98, X38:$X$98)-K38*$AZ$3)/Z38, 0)</f>
        <v>-2899.0951223344578</v>
      </c>
    </row>
    <row r="39" spans="5:50" x14ac:dyDescent="0.25">
      <c r="E39">
        <v>2039</v>
      </c>
      <c r="F39" s="5">
        <v>3.5571999999999999E-2</v>
      </c>
      <c r="G39" s="5"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4.3255917244749365E-2</v>
      </c>
      <c r="L39" s="2">
        <v>36</v>
      </c>
      <c r="M39" s="6">
        <v>0.20871278500000001</v>
      </c>
      <c r="Q39" s="4">
        <f t="shared" si="21"/>
        <v>25</v>
      </c>
      <c r="R39">
        <f t="shared" si="0"/>
        <v>250000</v>
      </c>
      <c r="S39">
        <f t="shared" si="1"/>
        <v>-5398.1263121610746</v>
      </c>
      <c r="U39">
        <f t="shared" si="13"/>
        <v>0.20871278500000001</v>
      </c>
      <c r="V39">
        <f t="shared" si="14"/>
        <v>0.01</v>
      </c>
      <c r="W39">
        <f t="shared" si="15"/>
        <v>0.12351590377376125</v>
      </c>
      <c r="X39">
        <f t="shared" si="16"/>
        <v>2.5779348268413722E-2</v>
      </c>
      <c r="Y39">
        <f t="shared" si="17"/>
        <v>1.2351590377376125E-3</v>
      </c>
      <c r="Z39">
        <f t="shared" si="18"/>
        <v>9.6501396467609898E-2</v>
      </c>
      <c r="AB39">
        <f t="shared" si="19"/>
        <v>-358.08435416124348</v>
      </c>
      <c r="AC39">
        <f t="shared" si="2"/>
        <v>-520.92672743209278</v>
      </c>
      <c r="AE39">
        <f t="shared" si="3"/>
        <v>0</v>
      </c>
      <c r="AF39">
        <f t="shared" si="24"/>
        <v>0</v>
      </c>
      <c r="AG39">
        <f t="shared" si="24"/>
        <v>-2.4125349116902473</v>
      </c>
      <c r="AH39">
        <f t="shared" si="5"/>
        <v>-6444.8370671034309</v>
      </c>
      <c r="AI39">
        <f t="shared" si="25"/>
        <v>-6447.2496020151211</v>
      </c>
      <c r="AJ39">
        <f t="shared" si="7"/>
        <v>162.84237327084929</v>
      </c>
      <c r="AK39">
        <f t="shared" si="22"/>
        <v>-25.065904791287046</v>
      </c>
      <c r="AL39">
        <f t="shared" si="8"/>
        <v>-6309.4731335355591</v>
      </c>
      <c r="AN39">
        <f t="shared" si="26"/>
        <v>0</v>
      </c>
      <c r="AO39">
        <f t="shared" si="26"/>
        <v>0</v>
      </c>
      <c r="AP39">
        <f t="shared" si="26"/>
        <v>-0.10435641049014205</v>
      </c>
      <c r="AQ39">
        <f t="shared" si="26"/>
        <v>-278.77733883051923</v>
      </c>
      <c r="AR39">
        <f t="shared" si="26"/>
        <v>-278.88169524100937</v>
      </c>
      <c r="AS39">
        <f t="shared" si="26"/>
        <v>7.0438962221424433</v>
      </c>
      <c r="AT39">
        <f t="shared" si="26"/>
        <v>-1.084248703316679</v>
      </c>
      <c r="AU39">
        <f t="shared" si="23"/>
        <v>-272.92204772218361</v>
      </c>
      <c r="AW39">
        <v>36</v>
      </c>
      <c r="AX39">
        <f>IF(Z39&gt;0, (R39*SUMPRODUCT(K39:$K$98, X39:$X$98)-K39*$AZ$3)/Z39, 0)</f>
        <v>-5398.1263121610746</v>
      </c>
    </row>
    <row r="40" spans="5:50" x14ac:dyDescent="0.25">
      <c r="E40">
        <v>2040</v>
      </c>
      <c r="F40" s="5">
        <v>3.5571999999999999E-2</v>
      </c>
      <c r="G40" s="5"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3.8621354682811929E-2</v>
      </c>
      <c r="L40" s="2">
        <v>37</v>
      </c>
      <c r="M40" s="6">
        <v>0.23444695300000001</v>
      </c>
      <c r="Q40" s="4">
        <f t="shared" si="21"/>
        <v>25</v>
      </c>
      <c r="R40">
        <f t="shared" si="0"/>
        <v>250000</v>
      </c>
      <c r="S40">
        <f t="shared" si="1"/>
        <v>-8743.7410873255849</v>
      </c>
      <c r="U40">
        <f t="shared" si="13"/>
        <v>0.23444695300000001</v>
      </c>
      <c r="V40">
        <f t="shared" si="14"/>
        <v>0.01</v>
      </c>
      <c r="W40">
        <f t="shared" si="15"/>
        <v>9.6501396467609898E-2</v>
      </c>
      <c r="X40">
        <f t="shared" si="16"/>
        <v>2.2624458362076105E-2</v>
      </c>
      <c r="Y40">
        <f t="shared" si="17"/>
        <v>9.6501396467609901E-4</v>
      </c>
      <c r="Z40">
        <f t="shared" si="18"/>
        <v>7.291192414085769E-2</v>
      </c>
      <c r="AB40">
        <f t="shared" si="19"/>
        <v>-520.92672743209278</v>
      </c>
      <c r="AC40">
        <f t="shared" si="2"/>
        <v>-637.52298686638358</v>
      </c>
      <c r="AE40">
        <f t="shared" si="3"/>
        <v>0</v>
      </c>
      <c r="AF40">
        <f t="shared" si="24"/>
        <v>0</v>
      </c>
      <c r="AG40">
        <f t="shared" si="24"/>
        <v>-1.8227981035214422</v>
      </c>
      <c r="AH40">
        <f t="shared" si="5"/>
        <v>-5656.114590519026</v>
      </c>
      <c r="AI40">
        <f t="shared" si="25"/>
        <v>-5657.9373886225476</v>
      </c>
      <c r="AJ40">
        <f t="shared" si="7"/>
        <v>116.5962594342908</v>
      </c>
      <c r="AK40">
        <f t="shared" si="22"/>
        <v>-36.464870920246497</v>
      </c>
      <c r="AL40">
        <f t="shared" si="8"/>
        <v>-5577.8060001085032</v>
      </c>
      <c r="AN40">
        <f t="shared" si="26"/>
        <v>0</v>
      </c>
      <c r="AO40">
        <f t="shared" si="26"/>
        <v>0</v>
      </c>
      <c r="AP40">
        <f t="shared" si="26"/>
        <v>-7.0398932071258552E-2</v>
      </c>
      <c r="AQ40">
        <f t="shared" si="26"/>
        <v>-218.44680772706286</v>
      </c>
      <c r="AR40">
        <f t="shared" si="26"/>
        <v>-218.51720665913413</v>
      </c>
      <c r="AS40">
        <f t="shared" si="26"/>
        <v>4.5031054903009018</v>
      </c>
      <c r="AT40">
        <f t="shared" si="26"/>
        <v>-1.4083227132737945</v>
      </c>
      <c r="AU40">
        <f t="shared" si="23"/>
        <v>-215.42242388210701</v>
      </c>
      <c r="AW40">
        <v>37</v>
      </c>
      <c r="AX40">
        <f>IF(Z40&gt;0, (R40*SUMPRODUCT(K40:$K$98, X40:$X$98)-K40*$AZ$3)/Z40, 0)</f>
        <v>-8743.7410873255849</v>
      </c>
    </row>
    <row r="41" spans="5:50" x14ac:dyDescent="0.25">
      <c r="E41">
        <v>2041</v>
      </c>
      <c r="F41" s="5">
        <v>3.5571999999999999E-2</v>
      </c>
      <c r="G41" s="5"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3.4483352395367789E-2</v>
      </c>
      <c r="L41" s="2">
        <v>38</v>
      </c>
      <c r="M41" s="6">
        <v>0.26339700100000002</v>
      </c>
      <c r="Q41" s="4">
        <f t="shared" si="21"/>
        <v>25</v>
      </c>
      <c r="R41">
        <f t="shared" si="0"/>
        <v>250000</v>
      </c>
      <c r="S41">
        <f t="shared" si="1"/>
        <v>-13423.778815981785</v>
      </c>
      <c r="U41">
        <f t="shared" si="13"/>
        <v>0.26339700100000002</v>
      </c>
      <c r="V41">
        <f t="shared" si="14"/>
        <v>0.01</v>
      </c>
      <c r="W41">
        <f t="shared" si="15"/>
        <v>7.291192414085769E-2</v>
      </c>
      <c r="X41">
        <f t="shared" si="16"/>
        <v>1.920478215584142E-2</v>
      </c>
      <c r="Y41">
        <f t="shared" si="17"/>
        <v>7.2911924140857691E-4</v>
      </c>
      <c r="Z41">
        <f t="shared" si="18"/>
        <v>5.2978022743607696E-2</v>
      </c>
      <c r="AB41">
        <f t="shared" si="19"/>
        <v>-637.52298686638358</v>
      </c>
      <c r="AC41">
        <f t="shared" si="2"/>
        <v>-711.16525941824216</v>
      </c>
      <c r="AE41">
        <f t="shared" si="3"/>
        <v>0</v>
      </c>
      <c r="AF41">
        <f t="shared" si="24"/>
        <v>0</v>
      </c>
      <c r="AG41">
        <f t="shared" si="24"/>
        <v>-1.3244505685901924</v>
      </c>
      <c r="AH41">
        <f t="shared" si="5"/>
        <v>-4801.1955389603545</v>
      </c>
      <c r="AI41">
        <f t="shared" si="25"/>
        <v>-4802.5199895289443</v>
      </c>
      <c r="AJ41">
        <f t="shared" si="7"/>
        <v>73.642272551858582</v>
      </c>
      <c r="AK41">
        <f t="shared" si="22"/>
        <v>-44.626609080646851</v>
      </c>
      <c r="AL41">
        <f t="shared" si="8"/>
        <v>-4773.5043260577322</v>
      </c>
      <c r="AN41">
        <f t="shared" si="26"/>
        <v>0</v>
      </c>
      <c r="AO41">
        <f t="shared" si="26"/>
        <v>0</v>
      </c>
      <c r="AP41">
        <f t="shared" si="26"/>
        <v>-4.5671495686940844E-2</v>
      </c>
      <c r="AQ41">
        <f t="shared" si="26"/>
        <v>-165.56131768903768</v>
      </c>
      <c r="AR41">
        <f t="shared" si="26"/>
        <v>-165.6069891847246</v>
      </c>
      <c r="AS41">
        <f t="shared" si="26"/>
        <v>2.5394324356014604</v>
      </c>
      <c r="AT41">
        <f t="shared" si="26"/>
        <v>-1.5388750871382655</v>
      </c>
      <c r="AU41">
        <f t="shared" si="23"/>
        <v>-164.60643183626141</v>
      </c>
      <c r="AW41">
        <v>38</v>
      </c>
      <c r="AX41">
        <f>IF(Z41&gt;0, (R41*SUMPRODUCT(K41:$K$98, X41:$X$98)-K41*$AZ$3)/Z41, 0)</f>
        <v>-13423.778815981785</v>
      </c>
    </row>
    <row r="42" spans="5:50" x14ac:dyDescent="0.25">
      <c r="E42">
        <v>2042</v>
      </c>
      <c r="F42" s="5">
        <v>3.5571999999999999E-2</v>
      </c>
      <c r="G42" s="5"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3.0788707495864095E-2</v>
      </c>
      <c r="L42" s="2">
        <v>39</v>
      </c>
      <c r="M42" s="6">
        <v>0.29593128600000002</v>
      </c>
      <c r="Q42" s="4">
        <f t="shared" si="21"/>
        <v>25</v>
      </c>
      <c r="R42">
        <f t="shared" si="0"/>
        <v>250000</v>
      </c>
      <c r="S42">
        <f t="shared" si="1"/>
        <v>-20327.13963207835</v>
      </c>
      <c r="U42">
        <f t="shared" si="13"/>
        <v>0.29593128600000002</v>
      </c>
      <c r="V42">
        <f t="shared" si="14"/>
        <v>0.01</v>
      </c>
      <c r="W42">
        <f t="shared" si="15"/>
        <v>5.2978022743607696E-2</v>
      </c>
      <c r="X42">
        <f t="shared" si="16"/>
        <v>1.5677854400253075E-2</v>
      </c>
      <c r="Y42">
        <f t="shared" si="17"/>
        <v>5.2978022743607701E-4</v>
      </c>
      <c r="Z42">
        <f t="shared" si="18"/>
        <v>3.677038811591854E-2</v>
      </c>
      <c r="AB42">
        <f t="shared" si="19"/>
        <v>-711.16525941824216</v>
      </c>
      <c r="AC42">
        <f t="shared" si="2"/>
        <v>-747.43681355799049</v>
      </c>
      <c r="AE42">
        <f t="shared" si="3"/>
        <v>0</v>
      </c>
      <c r="AF42">
        <f t="shared" si="24"/>
        <v>0</v>
      </c>
      <c r="AG42">
        <f t="shared" si="24"/>
        <v>-0.91925970289796344</v>
      </c>
      <c r="AH42">
        <f t="shared" si="5"/>
        <v>-3919.4636000632686</v>
      </c>
      <c r="AI42">
        <f t="shared" si="25"/>
        <v>-3920.3828597661663</v>
      </c>
      <c r="AJ42">
        <f t="shared" si="7"/>
        <v>36.271554139748332</v>
      </c>
      <c r="AK42">
        <f t="shared" si="22"/>
        <v>-49.781568159276958</v>
      </c>
      <c r="AL42">
        <f t="shared" si="8"/>
        <v>-3933.892873785695</v>
      </c>
      <c r="AN42">
        <f t="shared" si="26"/>
        <v>0</v>
      </c>
      <c r="AO42">
        <f t="shared" si="26"/>
        <v>0</v>
      </c>
      <c r="AP42">
        <f t="shared" si="26"/>
        <v>-2.8302818105260329E-2</v>
      </c>
      <c r="AQ42">
        <f t="shared" si="26"/>
        <v>-120.67521832303443</v>
      </c>
      <c r="AR42">
        <f t="shared" si="26"/>
        <v>-120.70352114113969</v>
      </c>
      <c r="AS42">
        <f t="shared" si="26"/>
        <v>1.1167542708291098</v>
      </c>
      <c r="AT42">
        <f t="shared" si="26"/>
        <v>-1.5327101407413999</v>
      </c>
      <c r="AU42">
        <f t="shared" si="23"/>
        <v>-121.11947701105197</v>
      </c>
      <c r="AW42">
        <v>39</v>
      </c>
      <c r="AX42">
        <f>IF(Z42&gt;0, (R42*SUMPRODUCT(K42:$K$98, X42:$X$98)-K42*$AZ$3)/Z42, 0)</f>
        <v>-20327.13963207835</v>
      </c>
    </row>
    <row r="43" spans="5:50" x14ac:dyDescent="0.25">
      <c r="E43">
        <v>2043</v>
      </c>
      <c r="F43" s="5">
        <v>3.5571999999999999E-2</v>
      </c>
      <c r="G43" s="5"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2.7489917407021513E-2</v>
      </c>
      <c r="L43" s="2">
        <v>40</v>
      </c>
      <c r="M43" s="6">
        <v>0.33262349499999999</v>
      </c>
      <c r="Q43" s="4">
        <f t="shared" si="21"/>
        <v>25</v>
      </c>
      <c r="R43">
        <f t="shared" si="0"/>
        <v>250000</v>
      </c>
      <c r="S43">
        <f t="shared" si="1"/>
        <v>-31138.303758333634</v>
      </c>
      <c r="U43">
        <f t="shared" si="13"/>
        <v>0.33262349499999999</v>
      </c>
      <c r="V43">
        <f t="shared" si="14"/>
        <v>0.01</v>
      </c>
      <c r="W43">
        <f t="shared" si="15"/>
        <v>3.677038811591854E-2</v>
      </c>
      <c r="X43">
        <f t="shared" si="16"/>
        <v>1.2230695007623289E-2</v>
      </c>
      <c r="Y43">
        <f t="shared" si="17"/>
        <v>3.6770388115918543E-4</v>
      </c>
      <c r="Z43">
        <f t="shared" si="18"/>
        <v>2.4171989227136065E-2</v>
      </c>
      <c r="AB43">
        <f t="shared" si="19"/>
        <v>-747.43681355799049</v>
      </c>
      <c r="AC43">
        <f t="shared" si="2"/>
        <v>-752.67474299773107</v>
      </c>
      <c r="AE43">
        <f t="shared" si="3"/>
        <v>0</v>
      </c>
      <c r="AF43">
        <f t="shared" si="24"/>
        <v>0</v>
      </c>
      <c r="AG43">
        <f t="shared" si="24"/>
        <v>-0.60429973067840159</v>
      </c>
      <c r="AH43">
        <f t="shared" si="5"/>
        <v>-3057.6737519058224</v>
      </c>
      <c r="AI43">
        <f t="shared" si="25"/>
        <v>-3058.278051636501</v>
      </c>
      <c r="AJ43">
        <f t="shared" si="7"/>
        <v>5.2379294397405829</v>
      </c>
      <c r="AK43">
        <f t="shared" si="22"/>
        <v>-52.320576949059337</v>
      </c>
      <c r="AL43">
        <f t="shared" si="8"/>
        <v>-3105.3606991458196</v>
      </c>
      <c r="AN43">
        <f t="shared" si="26"/>
        <v>0</v>
      </c>
      <c r="AO43">
        <f t="shared" si="26"/>
        <v>0</v>
      </c>
      <c r="AP43">
        <f t="shared" si="26"/>
        <v>-1.6612149685434605E-2</v>
      </c>
      <c r="AQ43">
        <f t="shared" si="26"/>
        <v>-84.055198897508646</v>
      </c>
      <c r="AR43">
        <f t="shared" si="26"/>
        <v>-84.071811047194089</v>
      </c>
      <c r="AS43">
        <f t="shared" si="26"/>
        <v>0.14399024768227509</v>
      </c>
      <c r="AT43">
        <f t="shared" si="26"/>
        <v>-1.4382883390173549</v>
      </c>
      <c r="AU43">
        <f t="shared" si="23"/>
        <v>-85.366109138529154</v>
      </c>
      <c r="AW43">
        <v>40</v>
      </c>
      <c r="AX43">
        <f>IF(Z43&gt;0, (R43*SUMPRODUCT(K43:$K$98, X43:$X$98)-K43*$AZ$3)/Z43, 0)</f>
        <v>-31138.303758333634</v>
      </c>
    </row>
    <row r="44" spans="5:50" x14ac:dyDescent="0.25">
      <c r="E44">
        <v>2044</v>
      </c>
      <c r="F44" s="5">
        <v>3.5571999999999999E-2</v>
      </c>
      <c r="G44" s="5"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2.4544569113412063E-2</v>
      </c>
      <c r="L44" s="2">
        <v>41</v>
      </c>
      <c r="M44" s="6">
        <v>0.37225971299999999</v>
      </c>
      <c r="Q44" s="4">
        <f t="shared" si="21"/>
        <v>25</v>
      </c>
      <c r="R44">
        <f t="shared" si="0"/>
        <v>250000</v>
      </c>
      <c r="S44">
        <f t="shared" si="1"/>
        <v>-49133.429269815279</v>
      </c>
      <c r="U44">
        <f t="shared" si="13"/>
        <v>0.37225971299999999</v>
      </c>
      <c r="V44">
        <f t="shared" si="14"/>
        <v>0.01</v>
      </c>
      <c r="W44">
        <f t="shared" si="15"/>
        <v>2.4171989227136065E-2</v>
      </c>
      <c r="X44">
        <f t="shared" si="16"/>
        <v>8.9982577723327628E-3</v>
      </c>
      <c r="Y44">
        <f t="shared" si="17"/>
        <v>2.4171989227136066E-4</v>
      </c>
      <c r="Z44">
        <f t="shared" si="18"/>
        <v>1.4932011562531941E-2</v>
      </c>
      <c r="AB44">
        <f t="shared" si="19"/>
        <v>-752.67474299773107</v>
      </c>
      <c r="AC44">
        <f t="shared" si="2"/>
        <v>-733.66093396372708</v>
      </c>
      <c r="AE44">
        <f t="shared" si="3"/>
        <v>0</v>
      </c>
      <c r="AF44">
        <f t="shared" si="24"/>
        <v>0</v>
      </c>
      <c r="AG44">
        <f t="shared" si="24"/>
        <v>-0.37330028906329854</v>
      </c>
      <c r="AH44">
        <f t="shared" si="5"/>
        <v>-2249.5644430831908</v>
      </c>
      <c r="AI44">
        <f t="shared" si="25"/>
        <v>-2249.9377433722539</v>
      </c>
      <c r="AJ44">
        <f t="shared" si="7"/>
        <v>-19.013809034003998</v>
      </c>
      <c r="AK44">
        <f t="shared" si="22"/>
        <v>-52.687232009841182</v>
      </c>
      <c r="AL44">
        <f t="shared" si="8"/>
        <v>-2321.638784416099</v>
      </c>
      <c r="AN44">
        <f t="shared" si="26"/>
        <v>0</v>
      </c>
      <c r="AO44">
        <f t="shared" si="26"/>
        <v>0</v>
      </c>
      <c r="AP44">
        <f t="shared" si="26"/>
        <v>-9.1624947449708317E-3</v>
      </c>
      <c r="AQ44">
        <f t="shared" si="26"/>
        <v>-55.214589948329696</v>
      </c>
      <c r="AR44">
        <f t="shared" si="26"/>
        <v>-55.223752443074659</v>
      </c>
      <c r="AS44">
        <f t="shared" si="26"/>
        <v>-0.46668574994432976</v>
      </c>
      <c r="AT44">
        <f t="shared" si="26"/>
        <v>-1.2931854074599232</v>
      </c>
      <c r="AU44">
        <f t="shared" si="23"/>
        <v>-56.983623600478914</v>
      </c>
      <c r="AW44">
        <v>41</v>
      </c>
      <c r="AX44">
        <f>IF(Z44&gt;0, (R44*SUMPRODUCT(K44:$K$98, X44:$X$98)-K44*$AZ$3)/Z44, 0)</f>
        <v>-49133.429269815279</v>
      </c>
    </row>
    <row r="45" spans="5:50" x14ac:dyDescent="0.25">
      <c r="E45">
        <v>2045</v>
      </c>
      <c r="F45" s="5">
        <v>3.5571999999999999E-2</v>
      </c>
      <c r="G45" s="5"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2.1914793851260769E-2</v>
      </c>
      <c r="L45" s="2">
        <v>42</v>
      </c>
      <c r="M45" s="6">
        <v>0.41367450300000003</v>
      </c>
      <c r="Q45" s="4">
        <f t="shared" si="21"/>
        <v>25</v>
      </c>
      <c r="R45">
        <f t="shared" si="0"/>
        <v>250000</v>
      </c>
      <c r="S45">
        <f t="shared" si="1"/>
        <v>-80975.365881257647</v>
      </c>
      <c r="U45">
        <f t="shared" si="13"/>
        <v>0.41367450300000003</v>
      </c>
      <c r="V45">
        <f t="shared" si="14"/>
        <v>0.01</v>
      </c>
      <c r="W45">
        <f t="shared" si="15"/>
        <v>1.4932011562531941E-2</v>
      </c>
      <c r="X45">
        <f t="shared" si="16"/>
        <v>6.1769924619206546E-3</v>
      </c>
      <c r="Y45">
        <f t="shared" si="17"/>
        <v>1.4932011562531942E-4</v>
      </c>
      <c r="Z45">
        <f t="shared" si="18"/>
        <v>8.6056989849859662E-3</v>
      </c>
      <c r="AB45">
        <f t="shared" si="19"/>
        <v>-733.66093396372708</v>
      </c>
      <c r="AC45">
        <f t="shared" si="2"/>
        <v>-696.84962397320612</v>
      </c>
      <c r="AE45">
        <f t="shared" si="3"/>
        <v>0</v>
      </c>
      <c r="AF45">
        <f t="shared" si="24"/>
        <v>0</v>
      </c>
      <c r="AG45">
        <f t="shared" si="24"/>
        <v>-0.21514247462464917</v>
      </c>
      <c r="AH45">
        <f t="shared" si="5"/>
        <v>-1544.2481154801637</v>
      </c>
      <c r="AI45">
        <f t="shared" si="25"/>
        <v>-1544.4632579547883</v>
      </c>
      <c r="AJ45">
        <f t="shared" si="7"/>
        <v>-36.811309990520954</v>
      </c>
      <c r="AK45">
        <f t="shared" si="22"/>
        <v>-51.3562653774609</v>
      </c>
      <c r="AL45">
        <f t="shared" si="8"/>
        <v>-1632.6308333227701</v>
      </c>
      <c r="AN45">
        <f t="shared" si="26"/>
        <v>0</v>
      </c>
      <c r="AO45">
        <f t="shared" si="26"/>
        <v>0</v>
      </c>
      <c r="AP45">
        <f t="shared" si="26"/>
        <v>-4.7148029800492871E-3</v>
      </c>
      <c r="AQ45">
        <f t="shared" si="26"/>
        <v>-33.841879105945722</v>
      </c>
      <c r="AR45">
        <f t="shared" si="26"/>
        <v>-33.846593908925769</v>
      </c>
      <c r="AS45">
        <f t="shared" si="26"/>
        <v>-0.80671226983712274</v>
      </c>
      <c r="AT45">
        <f t="shared" si="26"/>
        <v>-1.1254619687176963</v>
      </c>
      <c r="AU45">
        <f t="shared" si="23"/>
        <v>-35.778768147480584</v>
      </c>
      <c r="AW45">
        <v>42</v>
      </c>
      <c r="AX45">
        <f>IF(Z45&gt;0, (R45*SUMPRODUCT(K45:$K$98, X45:$X$98)-K45*$AZ$3)/Z45, 0)</f>
        <v>-80975.365881257647</v>
      </c>
    </row>
    <row r="46" spans="5:50" x14ac:dyDescent="0.25">
      <c r="E46">
        <v>2046</v>
      </c>
      <c r="F46" s="5">
        <v>3.5571999999999999E-2</v>
      </c>
      <c r="G46" s="5"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1.9566780224339969E-2</v>
      </c>
      <c r="L46" s="2">
        <v>43</v>
      </c>
      <c r="M46" s="6">
        <v>0.42102545200000002</v>
      </c>
      <c r="Q46" s="4">
        <f t="shared" si="21"/>
        <v>25</v>
      </c>
      <c r="R46">
        <f t="shared" si="0"/>
        <v>250000</v>
      </c>
      <c r="S46">
        <f t="shared" si="1"/>
        <v>-132448.81612023007</v>
      </c>
      <c r="U46">
        <f t="shared" si="13"/>
        <v>0.42102545200000002</v>
      </c>
      <c r="V46">
        <f t="shared" si="14"/>
        <v>0.01</v>
      </c>
      <c r="W46">
        <f t="shared" si="15"/>
        <v>8.6056989849859662E-3</v>
      </c>
      <c r="X46">
        <f t="shared" si="16"/>
        <v>3.623218304929658E-3</v>
      </c>
      <c r="Y46">
        <f t="shared" si="17"/>
        <v>8.6056989849859662E-5</v>
      </c>
      <c r="Z46">
        <f t="shared" si="18"/>
        <v>4.8964236902064489E-3</v>
      </c>
      <c r="AB46">
        <f t="shared" si="19"/>
        <v>-696.84962397320612</v>
      </c>
      <c r="AC46">
        <f t="shared" si="2"/>
        <v>-648.52552099089235</v>
      </c>
      <c r="AE46">
        <f t="shared" si="3"/>
        <v>0</v>
      </c>
      <c r="AF46">
        <f t="shared" si="24"/>
        <v>0</v>
      </c>
      <c r="AG46">
        <f t="shared" si="24"/>
        <v>-0.12241059225516122</v>
      </c>
      <c r="AH46">
        <f t="shared" si="5"/>
        <v>-905.80457623241455</v>
      </c>
      <c r="AI46">
        <f t="shared" si="25"/>
        <v>-905.92698682466971</v>
      </c>
      <c r="AJ46">
        <f t="shared" si="7"/>
        <v>-48.324102982313775</v>
      </c>
      <c r="AK46">
        <f t="shared" si="22"/>
        <v>-48.779473678124432</v>
      </c>
      <c r="AL46">
        <f t="shared" si="8"/>
        <v>-1003.0305634851079</v>
      </c>
      <c r="AN46">
        <f t="shared" si="26"/>
        <v>0</v>
      </c>
      <c r="AO46">
        <f t="shared" si="26"/>
        <v>0</v>
      </c>
      <c r="AP46">
        <f t="shared" si="26"/>
        <v>-2.3951811557880319E-3</v>
      </c>
      <c r="AQ46">
        <f t="shared" si="26"/>
        <v>-17.723679069341056</v>
      </c>
      <c r="AR46">
        <f t="shared" si="26"/>
        <v>-17.726074250496843</v>
      </c>
      <c r="AS46">
        <f t="shared" si="26"/>
        <v>-0.94554710259330532</v>
      </c>
      <c r="AT46">
        <f t="shared" si="26"/>
        <v>-0.95445724091883721</v>
      </c>
      <c r="AU46">
        <f t="shared" si="23"/>
        <v>-19.626078594008984</v>
      </c>
      <c r="AW46">
        <v>43</v>
      </c>
      <c r="AX46">
        <f>IF(Z46&gt;0, (R46*SUMPRODUCT(K46:$K$98, X46:$X$98)-K46*$AZ$3)/Z46, 0)</f>
        <v>-132448.81612023007</v>
      </c>
    </row>
    <row r="47" spans="5:50" x14ac:dyDescent="0.25">
      <c r="E47">
        <v>2047</v>
      </c>
      <c r="F47" s="5">
        <v>3.5571999999999999E-2</v>
      </c>
      <c r="G47" s="5"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1.7470339486017828E-2</v>
      </c>
      <c r="L47" s="2">
        <v>44</v>
      </c>
      <c r="M47" s="6">
        <v>0.42896583300000002</v>
      </c>
      <c r="Q47" s="4">
        <f t="shared" si="21"/>
        <v>25</v>
      </c>
      <c r="R47">
        <f t="shared" si="0"/>
        <v>250000</v>
      </c>
      <c r="S47">
        <f t="shared" si="1"/>
        <v>-215825.82949801351</v>
      </c>
      <c r="U47">
        <f t="shared" si="13"/>
        <v>0.42896583300000002</v>
      </c>
      <c r="V47">
        <f t="shared" si="14"/>
        <v>0.01</v>
      </c>
      <c r="W47">
        <f t="shared" si="15"/>
        <v>4.8964236902064489E-3</v>
      </c>
      <c r="X47">
        <f t="shared" si="16"/>
        <v>2.1003984669903434E-3</v>
      </c>
      <c r="Y47">
        <f t="shared" si="17"/>
        <v>4.8964236902064488E-5</v>
      </c>
      <c r="Z47">
        <f t="shared" si="18"/>
        <v>2.7470609863140408E-3</v>
      </c>
      <c r="AB47">
        <f t="shared" si="19"/>
        <v>-648.52552099089235</v>
      </c>
      <c r="AC47">
        <f t="shared" si="2"/>
        <v>-592.88671605285901</v>
      </c>
      <c r="AE47">
        <f t="shared" si="3"/>
        <v>0</v>
      </c>
      <c r="AF47">
        <f t="shared" si="24"/>
        <v>0</v>
      </c>
      <c r="AG47">
        <f t="shared" si="24"/>
        <v>-6.8676524657851026E-2</v>
      </c>
      <c r="AH47">
        <f t="shared" si="5"/>
        <v>-525.09961674758586</v>
      </c>
      <c r="AI47">
        <f t="shared" si="25"/>
        <v>-525.16829327224366</v>
      </c>
      <c r="AJ47">
        <f t="shared" si="7"/>
        <v>-55.638804938033331</v>
      </c>
      <c r="AK47">
        <f t="shared" si="22"/>
        <v>-45.396786469362468</v>
      </c>
      <c r="AL47">
        <f t="shared" si="8"/>
        <v>-626.20388467963949</v>
      </c>
      <c r="AN47">
        <f t="shared" si="26"/>
        <v>0</v>
      </c>
      <c r="AO47">
        <f t="shared" si="26"/>
        <v>0</v>
      </c>
      <c r="AP47">
        <f t="shared" si="26"/>
        <v>-1.1998022004925319E-3</v>
      </c>
      <c r="AQ47">
        <f t="shared" si="26"/>
        <v>-9.1736685685581776</v>
      </c>
      <c r="AR47">
        <f t="shared" si="26"/>
        <v>-9.17486837075867</v>
      </c>
      <c r="AS47">
        <f t="shared" si="26"/>
        <v>-0.97202881086376747</v>
      </c>
      <c r="AT47">
        <f t="shared" si="26"/>
        <v>-0.79309727119402296</v>
      </c>
      <c r="AU47">
        <f t="shared" si="23"/>
        <v>-10.93999445281646</v>
      </c>
      <c r="AW47">
        <v>44</v>
      </c>
      <c r="AX47">
        <f>IF(Z47&gt;0, (R47*SUMPRODUCT(K47:$K$98, X47:$X$98)-K47*$AZ$3)/Z47, 0)</f>
        <v>-215825.82949801351</v>
      </c>
    </row>
    <row r="48" spans="5:50" x14ac:dyDescent="0.25">
      <c r="E48">
        <v>2048</v>
      </c>
      <c r="F48" s="5">
        <v>3.5571999999999999E-2</v>
      </c>
      <c r="G48" s="5"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1.5598517398230203E-2</v>
      </c>
      <c r="L48" s="2">
        <v>45</v>
      </c>
      <c r="M48" s="6">
        <v>0.43771532000000002</v>
      </c>
      <c r="Q48" s="4">
        <f t="shared" si="21"/>
        <v>25</v>
      </c>
      <c r="R48">
        <f t="shared" si="0"/>
        <v>250000</v>
      </c>
      <c r="S48">
        <f t="shared" si="1"/>
        <v>-353659.64937470673</v>
      </c>
      <c r="U48">
        <f t="shared" si="13"/>
        <v>0.43771532000000002</v>
      </c>
      <c r="V48">
        <f t="shared" si="14"/>
        <v>0.01</v>
      </c>
      <c r="W48">
        <f t="shared" si="15"/>
        <v>2.7470609863140408E-3</v>
      </c>
      <c r="X48">
        <f t="shared" si="16"/>
        <v>1.202430678683966E-3</v>
      </c>
      <c r="Y48">
        <f t="shared" si="17"/>
        <v>2.7470609863140409E-5</v>
      </c>
      <c r="Z48">
        <f t="shared" si="18"/>
        <v>1.5171596977669344E-3</v>
      </c>
      <c r="AB48">
        <f t="shared" si="19"/>
        <v>-592.88671605285901</v>
      </c>
      <c r="AC48">
        <f t="shared" si="2"/>
        <v>-536.55816675769006</v>
      </c>
      <c r="AE48">
        <f t="shared" si="3"/>
        <v>0</v>
      </c>
      <c r="AF48">
        <f t="shared" si="24"/>
        <v>0</v>
      </c>
      <c r="AG48">
        <f t="shared" si="24"/>
        <v>-3.7928992444173359E-2</v>
      </c>
      <c r="AH48">
        <f t="shared" si="5"/>
        <v>-300.60766967099153</v>
      </c>
      <c r="AI48">
        <f t="shared" si="25"/>
        <v>-300.64559866343569</v>
      </c>
      <c r="AJ48">
        <f t="shared" si="7"/>
        <v>-56.328549295168955</v>
      </c>
      <c r="AK48">
        <f t="shared" si="22"/>
        <v>-41.502070123700136</v>
      </c>
      <c r="AL48">
        <f t="shared" si="8"/>
        <v>-398.4762180823048</v>
      </c>
      <c r="AN48">
        <f t="shared" si="26"/>
        <v>0</v>
      </c>
      <c r="AO48">
        <f t="shared" si="26"/>
        <v>0</v>
      </c>
      <c r="AP48">
        <f t="shared" si="26"/>
        <v>-5.9163604853778012E-4</v>
      </c>
      <c r="AQ48">
        <f t="shared" si="26"/>
        <v>-4.6890339654043993</v>
      </c>
      <c r="AR48">
        <f t="shared" si="26"/>
        <v>-4.6896256014529367</v>
      </c>
      <c r="AS48">
        <f t="shared" si="26"/>
        <v>-0.87864185619776058</v>
      </c>
      <c r="AT48">
        <f t="shared" si="26"/>
        <v>-0.64737076288710649</v>
      </c>
      <c r="AU48">
        <f t="shared" si="23"/>
        <v>-6.2156382205378042</v>
      </c>
      <c r="AW48">
        <v>45</v>
      </c>
      <c r="AX48">
        <f>IF(Z48&gt;0, (R48*SUMPRODUCT(K48:$K$98, X48:$X$98)-K48*$AZ$3)/Z48, 0)</f>
        <v>-353659.64937470673</v>
      </c>
    </row>
    <row r="49" spans="5:50" x14ac:dyDescent="0.25">
      <c r="E49">
        <v>2049</v>
      </c>
      <c r="F49" s="5">
        <v>3.5571999999999999E-2</v>
      </c>
      <c r="G49" s="5"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1.3927247676991251E-2</v>
      </c>
      <c r="L49" s="2">
        <v>46</v>
      </c>
      <c r="M49" s="6">
        <v>0.44739131599999998</v>
      </c>
      <c r="Q49" s="4">
        <f t="shared" si="21"/>
        <v>25</v>
      </c>
      <c r="R49">
        <f t="shared" si="0"/>
        <v>250000</v>
      </c>
      <c r="S49">
        <f t="shared" si="1"/>
        <v>-586429.77097764262</v>
      </c>
      <c r="U49">
        <f t="shared" si="13"/>
        <v>0.44739131599999998</v>
      </c>
      <c r="V49">
        <f t="shared" si="14"/>
        <v>0.01</v>
      </c>
      <c r="W49">
        <f t="shared" si="15"/>
        <v>1.5171596977669344E-3</v>
      </c>
      <c r="X49">
        <f t="shared" si="16"/>
        <v>6.7876407376611105E-4</v>
      </c>
      <c r="Y49">
        <f t="shared" si="17"/>
        <v>1.5171596977669344E-5</v>
      </c>
      <c r="Z49">
        <f t="shared" si="18"/>
        <v>8.2322402702315401E-4</v>
      </c>
      <c r="AB49">
        <f t="shared" si="19"/>
        <v>-536.55816675769006</v>
      </c>
      <c r="AC49">
        <f t="shared" si="2"/>
        <v>-482.76307763048089</v>
      </c>
      <c r="AE49">
        <f t="shared" si="3"/>
        <v>0</v>
      </c>
      <c r="AF49">
        <f t="shared" si="24"/>
        <v>0</v>
      </c>
      <c r="AG49">
        <f t="shared" si="24"/>
        <v>-2.0580600675578851E-2</v>
      </c>
      <c r="AH49">
        <f t="shared" si="5"/>
        <v>-169.69101844152777</v>
      </c>
      <c r="AI49">
        <f t="shared" si="25"/>
        <v>-169.71159904220335</v>
      </c>
      <c r="AJ49">
        <f t="shared" si="7"/>
        <v>-53.795089127209167</v>
      </c>
      <c r="AK49">
        <f t="shared" si="22"/>
        <v>-37.559071673038311</v>
      </c>
      <c r="AL49">
        <f t="shared" si="8"/>
        <v>-261.0657598424508</v>
      </c>
      <c r="AN49">
        <f t="shared" si="26"/>
        <v>0</v>
      </c>
      <c r="AO49">
        <f t="shared" si="26"/>
        <v>0</v>
      </c>
      <c r="AP49">
        <f t="shared" si="26"/>
        <v>-2.8663112295004015E-4</v>
      </c>
      <c r="AQ49">
        <f t="shared" si="26"/>
        <v>-2.3633288423960472</v>
      </c>
      <c r="AR49">
        <f t="shared" si="26"/>
        <v>-2.3636154735189971</v>
      </c>
      <c r="AS49">
        <f t="shared" si="26"/>
        <v>-0.74921753008046121</v>
      </c>
      <c r="AT49">
        <f t="shared" si="26"/>
        <v>-0.52309449370827077</v>
      </c>
      <c r="AU49">
        <f t="shared" si="23"/>
        <v>-3.6359274973077289</v>
      </c>
      <c r="AW49">
        <v>46</v>
      </c>
      <c r="AX49">
        <f>IF(Z49&gt;0, (R49*SUMPRODUCT(K49:$K$98, X49:$X$98)-K49*$AZ$3)/Z49, 0)</f>
        <v>-586429.77097764262</v>
      </c>
    </row>
    <row r="50" spans="5:50" x14ac:dyDescent="0.25">
      <c r="E50">
        <v>2050</v>
      </c>
      <c r="F50" s="5">
        <v>3.5571999999999999E-2</v>
      </c>
      <c r="G50" s="5"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1.2435042568742187E-2</v>
      </c>
      <c r="L50" s="2">
        <v>47</v>
      </c>
      <c r="M50" s="6">
        <v>0.457001349</v>
      </c>
      <c r="Q50" s="4">
        <f t="shared" si="21"/>
        <v>25</v>
      </c>
      <c r="R50">
        <f t="shared" si="0"/>
        <v>250000</v>
      </c>
      <c r="S50">
        <f t="shared" si="1"/>
        <v>-986624.52113312704</v>
      </c>
      <c r="U50">
        <f t="shared" si="13"/>
        <v>0.457001349</v>
      </c>
      <c r="V50">
        <f t="shared" si="14"/>
        <v>0.01</v>
      </c>
      <c r="W50">
        <f t="shared" si="15"/>
        <v>8.2322402702315401E-4</v>
      </c>
      <c r="X50">
        <f t="shared" si="16"/>
        <v>3.7621449087879382E-4</v>
      </c>
      <c r="Y50">
        <f t="shared" si="17"/>
        <v>8.2322402702315402E-6</v>
      </c>
      <c r="Z50">
        <f t="shared" si="18"/>
        <v>4.3877729587412864E-4</v>
      </c>
      <c r="AB50">
        <f t="shared" si="19"/>
        <v>-482.76307763048089</v>
      </c>
      <c r="AC50">
        <f t="shared" si="2"/>
        <v>-432.90843942590055</v>
      </c>
      <c r="AE50">
        <f t="shared" si="3"/>
        <v>0</v>
      </c>
      <c r="AF50">
        <f t="shared" si="24"/>
        <v>0</v>
      </c>
      <c r="AG50">
        <f t="shared" si="24"/>
        <v>-1.0969432396853216E-2</v>
      </c>
      <c r="AH50">
        <f t="shared" si="5"/>
        <v>-94.053622719698453</v>
      </c>
      <c r="AI50">
        <f t="shared" si="25"/>
        <v>-94.064592152095301</v>
      </c>
      <c r="AJ50">
        <f t="shared" si="7"/>
        <v>-49.85463820458034</v>
      </c>
      <c r="AK50">
        <f t="shared" si="22"/>
        <v>-33.793415434133664</v>
      </c>
      <c r="AL50">
        <f t="shared" si="8"/>
        <v>-177.71264579080932</v>
      </c>
      <c r="AN50">
        <f t="shared" si="26"/>
        <v>0</v>
      </c>
      <c r="AO50">
        <f t="shared" si="26"/>
        <v>0</v>
      </c>
      <c r="AP50">
        <f t="shared" si="26"/>
        <v>-1.364053588098094E-4</v>
      </c>
      <c r="AQ50">
        <f t="shared" si="26"/>
        <v>-1.1695608022638675</v>
      </c>
      <c r="AR50">
        <f t="shared" si="26"/>
        <v>-1.1696972076226773</v>
      </c>
      <c r="AS50">
        <f t="shared" si="26"/>
        <v>-0.61994454832319712</v>
      </c>
      <c r="AT50">
        <f t="shared" si="26"/>
        <v>-0.42022255946664133</v>
      </c>
      <c r="AU50">
        <f t="shared" si="23"/>
        <v>-2.2098643154125162</v>
      </c>
      <c r="AW50">
        <v>47</v>
      </c>
      <c r="AX50">
        <f>IF(Z50&gt;0, (R50*SUMPRODUCT(K50:$K$98, X50:$X$98)-K50*$AZ$3)/Z50, 0)</f>
        <v>-986624.52113312704</v>
      </c>
    </row>
    <row r="51" spans="5:50" x14ac:dyDescent="0.25">
      <c r="E51">
        <v>2051</v>
      </c>
      <c r="F51" s="5">
        <v>3.5571999999999999E-2</v>
      </c>
      <c r="G51" s="5"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1.1102716579234095E-2</v>
      </c>
      <c r="L51" s="2">
        <v>48</v>
      </c>
      <c r="M51" s="6">
        <v>0.46737994300000002</v>
      </c>
      <c r="Q51" s="4">
        <f t="shared" si="21"/>
        <v>25</v>
      </c>
      <c r="R51">
        <f t="shared" si="0"/>
        <v>250000</v>
      </c>
      <c r="S51">
        <f t="shared" si="1"/>
        <v>-1689627.006217056</v>
      </c>
      <c r="U51">
        <f t="shared" si="13"/>
        <v>0.46737994300000002</v>
      </c>
      <c r="V51">
        <f t="shared" si="14"/>
        <v>0.01</v>
      </c>
      <c r="W51">
        <f t="shared" si="15"/>
        <v>4.3877729587412864E-4</v>
      </c>
      <c r="X51">
        <f t="shared" si="16"/>
        <v>2.050757075353444E-4</v>
      </c>
      <c r="Y51">
        <f t="shared" si="17"/>
        <v>4.3877729587412869E-6</v>
      </c>
      <c r="Z51">
        <f t="shared" si="18"/>
        <v>2.2931381538004295E-4</v>
      </c>
      <c r="AB51">
        <f t="shared" si="19"/>
        <v>-432.90843942590055</v>
      </c>
      <c r="AC51">
        <f t="shared" si="2"/>
        <v>-387.45481536479264</v>
      </c>
      <c r="AE51">
        <f t="shared" si="3"/>
        <v>0</v>
      </c>
      <c r="AF51">
        <f t="shared" si="24"/>
        <v>0</v>
      </c>
      <c r="AG51">
        <f t="shared" si="24"/>
        <v>-5.7328453845010736E-3</v>
      </c>
      <c r="AH51">
        <f t="shared" si="5"/>
        <v>-51.268926883836102</v>
      </c>
      <c r="AI51">
        <f t="shared" si="25"/>
        <v>-51.274659729220602</v>
      </c>
      <c r="AJ51">
        <f t="shared" si="7"/>
        <v>-45.453624061107917</v>
      </c>
      <c r="AK51">
        <f t="shared" si="22"/>
        <v>-30.303590759813041</v>
      </c>
      <c r="AL51">
        <f t="shared" si="8"/>
        <v>-127.03187455014157</v>
      </c>
      <c r="AN51">
        <f t="shared" si="26"/>
        <v>0</v>
      </c>
      <c r="AO51">
        <f t="shared" si="26"/>
        <v>0</v>
      </c>
      <c r="AP51">
        <f t="shared" si="26"/>
        <v>-6.3650157496685726E-5</v>
      </c>
      <c r="AQ51">
        <f t="shared" si="26"/>
        <v>-0.56922436451270775</v>
      </c>
      <c r="AR51">
        <f t="shared" si="26"/>
        <v>-0.5692880146702044</v>
      </c>
      <c r="AS51">
        <f t="shared" si="26"/>
        <v>-0.50465870544953662</v>
      </c>
      <c r="AT51">
        <f t="shared" si="26"/>
        <v>-0.3364521795393014</v>
      </c>
      <c r="AU51">
        <f t="shared" si="23"/>
        <v>-1.4103988996590424</v>
      </c>
      <c r="AW51">
        <v>48</v>
      </c>
      <c r="AX51">
        <f>IF(Z51&gt;0, (R51*SUMPRODUCT(K51:$K$98, X51:$X$98)-K51*$AZ$3)/Z51, 0)</f>
        <v>-1689627.006217056</v>
      </c>
    </row>
    <row r="52" spans="5:50" x14ac:dyDescent="0.25">
      <c r="E52">
        <v>2052</v>
      </c>
      <c r="F52" s="5">
        <v>3.5571999999999999E-2</v>
      </c>
      <c r="G52" s="5"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9.9131398028875842E-3</v>
      </c>
      <c r="L52" s="2">
        <v>49</v>
      </c>
      <c r="M52" s="6">
        <v>0.47825477199999999</v>
      </c>
      <c r="Q52" s="4">
        <f t="shared" si="21"/>
        <v>25</v>
      </c>
      <c r="R52">
        <f t="shared" si="0"/>
        <v>250000</v>
      </c>
      <c r="S52">
        <f t="shared" si="1"/>
        <v>-2951814.7079455839</v>
      </c>
      <c r="U52">
        <f t="shared" si="13"/>
        <v>0.47825477199999999</v>
      </c>
      <c r="V52">
        <f t="shared" si="14"/>
        <v>0.01</v>
      </c>
      <c r="W52">
        <f t="shared" si="15"/>
        <v>2.2931381538004295E-4</v>
      </c>
      <c r="X52">
        <f t="shared" si="16"/>
        <v>1.0967042649103254E-4</v>
      </c>
      <c r="Y52">
        <f t="shared" si="17"/>
        <v>2.2931381538004295E-6</v>
      </c>
      <c r="Z52">
        <f t="shared" si="18"/>
        <v>1.1735025073520999E-4</v>
      </c>
      <c r="AB52">
        <f t="shared" si="19"/>
        <v>-387.45481536479264</v>
      </c>
      <c r="AC52">
        <f t="shared" si="2"/>
        <v>-346.39619610129489</v>
      </c>
      <c r="AE52">
        <f t="shared" si="3"/>
        <v>0</v>
      </c>
      <c r="AF52">
        <f t="shared" si="24"/>
        <v>0</v>
      </c>
      <c r="AG52">
        <f t="shared" si="24"/>
        <v>-2.9337562683802495E-3</v>
      </c>
      <c r="AH52">
        <f t="shared" si="5"/>
        <v>-27.417606622758136</v>
      </c>
      <c r="AI52">
        <f t="shared" si="25"/>
        <v>-27.420540379026516</v>
      </c>
      <c r="AJ52">
        <f t="shared" si="7"/>
        <v>-41.058619263497746</v>
      </c>
      <c r="AK52">
        <f t="shared" si="22"/>
        <v>-27.121837075535488</v>
      </c>
      <c r="AL52">
        <f t="shared" si="8"/>
        <v>-95.600996718059747</v>
      </c>
      <c r="AN52">
        <f t="shared" si="26"/>
        <v>0</v>
      </c>
      <c r="AO52">
        <f t="shared" si="26"/>
        <v>0</v>
      </c>
      <c r="AP52">
        <f t="shared" si="26"/>
        <v>-2.90827360360512E-5</v>
      </c>
      <c r="AQ52">
        <f t="shared" si="26"/>
        <v>-0.27179456751197789</v>
      </c>
      <c r="AR52">
        <f t="shared" si="26"/>
        <v>-0.27182365024801397</v>
      </c>
      <c r="AS52">
        <f t="shared" si="26"/>
        <v>-0.40701983287258642</v>
      </c>
      <c r="AT52">
        <f t="shared" si="26"/>
        <v>-0.26886256264092306</v>
      </c>
      <c r="AU52">
        <f t="shared" si="23"/>
        <v>-0.9477060457615234</v>
      </c>
      <c r="AW52">
        <v>49</v>
      </c>
      <c r="AX52">
        <f>IF(Z52&gt;0, (R52*SUMPRODUCT(K52:$K$98, X52:$X$98)-K52*$AZ$3)/Z52, 0)</f>
        <v>-2951814.7079455839</v>
      </c>
    </row>
    <row r="53" spans="5:50" x14ac:dyDescent="0.25">
      <c r="E53">
        <v>2053</v>
      </c>
      <c r="F53" s="5">
        <v>3.5571999999999999E-2</v>
      </c>
      <c r="G53" s="5"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8.8510176811496272E-3</v>
      </c>
      <c r="L53" s="2">
        <v>50</v>
      </c>
      <c r="M53" s="6">
        <v>0.48949088600000001</v>
      </c>
      <c r="Q53" s="4">
        <f t="shared" si="21"/>
        <v>25</v>
      </c>
      <c r="R53">
        <f t="shared" si="0"/>
        <v>250000</v>
      </c>
      <c r="S53">
        <f t="shared" si="1"/>
        <v>-5269446.804287958</v>
      </c>
      <c r="U53">
        <f t="shared" si="13"/>
        <v>0.48949088600000001</v>
      </c>
      <c r="V53">
        <f t="shared" si="14"/>
        <v>0.01</v>
      </c>
      <c r="W53">
        <f t="shared" si="15"/>
        <v>1.1735025073520999E-4</v>
      </c>
      <c r="X53">
        <f t="shared" si="16"/>
        <v>5.744187820470009E-5</v>
      </c>
      <c r="Y53">
        <f t="shared" si="17"/>
        <v>1.1735025073520999E-6</v>
      </c>
      <c r="Z53">
        <f t="shared" si="18"/>
        <v>5.8734870023157796E-5</v>
      </c>
      <c r="AB53">
        <f t="shared" si="19"/>
        <v>-346.39619610129489</v>
      </c>
      <c r="AC53">
        <f t="shared" si="2"/>
        <v>-309.50027314379741</v>
      </c>
      <c r="AE53">
        <f t="shared" si="3"/>
        <v>0</v>
      </c>
      <c r="AF53">
        <f t="shared" si="24"/>
        <v>0</v>
      </c>
      <c r="AG53">
        <f t="shared" si="24"/>
        <v>-1.4683717505789449E-3</v>
      </c>
      <c r="AH53">
        <f t="shared" si="5"/>
        <v>-14.360469551175022</v>
      </c>
      <c r="AI53">
        <f t="shared" si="25"/>
        <v>-14.361937922925602</v>
      </c>
      <c r="AJ53">
        <f t="shared" si="7"/>
        <v>-36.895922957497476</v>
      </c>
      <c r="AK53">
        <f t="shared" si="22"/>
        <v>-24.247733727090644</v>
      </c>
      <c r="AL53">
        <f t="shared" si="8"/>
        <v>-75.505594607513729</v>
      </c>
      <c r="AN53">
        <f t="shared" si="26"/>
        <v>0</v>
      </c>
      <c r="AO53">
        <f t="shared" si="26"/>
        <v>0</v>
      </c>
      <c r="AP53">
        <f t="shared" si="26"/>
        <v>-1.2996584326874871E-5</v>
      </c>
      <c r="AQ53">
        <f t="shared" si="26"/>
        <v>-0.12710476990706096</v>
      </c>
      <c r="AR53">
        <f t="shared" si="26"/>
        <v>-0.12711776649138787</v>
      </c>
      <c r="AS53">
        <f t="shared" si="26"/>
        <v>-0.32656646645914461</v>
      </c>
      <c r="AT53">
        <f t="shared" si="26"/>
        <v>-0.21461711994628743</v>
      </c>
      <c r="AU53">
        <f t="shared" si="23"/>
        <v>-0.66830135289681991</v>
      </c>
      <c r="AW53">
        <v>50</v>
      </c>
      <c r="AX53">
        <f>IF(Z53&gt;0, (R53*SUMPRODUCT(K53:$K$98, X53:$X$98)-K53*$AZ$3)/Z53, 0)</f>
        <v>-5269446.804287958</v>
      </c>
    </row>
    <row r="54" spans="5:50" x14ac:dyDescent="0.25">
      <c r="E54">
        <v>2054</v>
      </c>
      <c r="F54" s="5">
        <v>3.5571999999999999E-2</v>
      </c>
      <c r="G54" s="5"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7.9026943581693102E-3</v>
      </c>
      <c r="L54" s="2">
        <v>51</v>
      </c>
      <c r="M54" s="6">
        <v>0.50154699899999999</v>
      </c>
      <c r="Q54" s="4">
        <f t="shared" si="21"/>
        <v>25</v>
      </c>
      <c r="R54">
        <f t="shared" si="0"/>
        <v>250000</v>
      </c>
      <c r="S54">
        <f t="shared" si="1"/>
        <v>-9635740.5973628871</v>
      </c>
      <c r="U54">
        <f t="shared" si="13"/>
        <v>0.50154699899999999</v>
      </c>
      <c r="V54">
        <f t="shared" si="14"/>
        <v>0.01</v>
      </c>
      <c r="W54">
        <f t="shared" si="15"/>
        <v>5.8734870023157796E-5</v>
      </c>
      <c r="X54">
        <f t="shared" si="16"/>
        <v>2.9458297796769854E-5</v>
      </c>
      <c r="Y54">
        <f t="shared" si="17"/>
        <v>5.8734870023157798E-7</v>
      </c>
      <c r="Z54">
        <f t="shared" si="18"/>
        <v>2.8689223526156365E-5</v>
      </c>
      <c r="AB54">
        <f t="shared" si="19"/>
        <v>-309.50027314379741</v>
      </c>
      <c r="AC54">
        <f t="shared" si="2"/>
        <v>-276.44191583780332</v>
      </c>
      <c r="AE54">
        <f t="shared" si="3"/>
        <v>0</v>
      </c>
      <c r="AF54">
        <f t="shared" si="24"/>
        <v>0</v>
      </c>
      <c r="AG54">
        <f t="shared" si="24"/>
        <v>-7.1723058815390916E-4</v>
      </c>
      <c r="AH54">
        <f t="shared" si="5"/>
        <v>-7.364574449192463</v>
      </c>
      <c r="AI54">
        <f t="shared" si="25"/>
        <v>-7.3652916797806167</v>
      </c>
      <c r="AJ54">
        <f t="shared" si="7"/>
        <v>-33.058357305994093</v>
      </c>
      <c r="AK54">
        <f t="shared" si="22"/>
        <v>-21.665019120065821</v>
      </c>
      <c r="AL54">
        <f t="shared" si="8"/>
        <v>-62.088668105840533</v>
      </c>
      <c r="AN54">
        <f t="shared" si="26"/>
        <v>0</v>
      </c>
      <c r="AO54">
        <f t="shared" si="26"/>
        <v>0</v>
      </c>
      <c r="AP54">
        <f t="shared" si="26"/>
        <v>-5.6680541225103537E-6</v>
      </c>
      <c r="AQ54">
        <f t="shared" si="26"/>
        <v>-5.819998094995113E-2</v>
      </c>
      <c r="AR54">
        <f t="shared" si="26"/>
        <v>-5.8205649004073642E-2</v>
      </c>
      <c r="AS54">
        <f t="shared" si="26"/>
        <v>-0.2612500937724247</v>
      </c>
      <c r="AT54">
        <f t="shared" si="26"/>
        <v>-0.1712120243697744</v>
      </c>
      <c r="AU54">
        <f t="shared" si="23"/>
        <v>-0.49066776714627275</v>
      </c>
      <c r="AW54">
        <v>51</v>
      </c>
      <c r="AX54">
        <f>IF(Z54&gt;0, (R54*SUMPRODUCT(K54:$K$98, X54:$X$98)-K54*$AZ$3)/Z54, 0)</f>
        <v>-9635740.5973628871</v>
      </c>
    </row>
    <row r="55" spans="5:50" x14ac:dyDescent="0.25">
      <c r="E55">
        <v>2055</v>
      </c>
      <c r="F55" s="5">
        <v>3.5571999999999999E-2</v>
      </c>
      <c r="G55" s="5"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7.0559771055083119E-3</v>
      </c>
      <c r="L55" s="2">
        <v>52</v>
      </c>
      <c r="M55" s="6">
        <v>0.51394563599999998</v>
      </c>
      <c r="Q55" s="4">
        <f t="shared" si="21"/>
        <v>25</v>
      </c>
      <c r="R55">
        <f t="shared" si="0"/>
        <v>250000</v>
      </c>
      <c r="S55">
        <f t="shared" si="1"/>
        <v>-18075627.90115197</v>
      </c>
      <c r="U55">
        <f t="shared" si="13"/>
        <v>0.51394563599999998</v>
      </c>
      <c r="V55">
        <f t="shared" si="14"/>
        <v>0.01</v>
      </c>
      <c r="W55">
        <f t="shared" si="15"/>
        <v>2.8689223526156365E-5</v>
      </c>
      <c r="X55">
        <f t="shared" si="16"/>
        <v>1.4744701231496595E-5</v>
      </c>
      <c r="Y55">
        <f t="shared" si="17"/>
        <v>2.8689223526156367E-7</v>
      </c>
      <c r="Z55">
        <f t="shared" si="18"/>
        <v>1.3657630059398206E-5</v>
      </c>
      <c r="AB55">
        <f t="shared" si="19"/>
        <v>-276.44191583780332</v>
      </c>
      <c r="AC55">
        <f t="shared" si="2"/>
        <v>-246.87023896527003</v>
      </c>
      <c r="AE55">
        <f t="shared" si="3"/>
        <v>0</v>
      </c>
      <c r="AF55">
        <f t="shared" si="24"/>
        <v>0</v>
      </c>
      <c r="AG55">
        <f t="shared" si="24"/>
        <v>-3.4144075148495514E-4</v>
      </c>
      <c r="AH55">
        <f t="shared" si="5"/>
        <v>-3.6861753078741488</v>
      </c>
      <c r="AI55">
        <f t="shared" si="25"/>
        <v>-3.6865167486256336</v>
      </c>
      <c r="AJ55">
        <f t="shared" si="7"/>
        <v>-29.571676872533288</v>
      </c>
      <c r="AK55">
        <f t="shared" si="22"/>
        <v>-19.350934108646236</v>
      </c>
      <c r="AL55">
        <f t="shared" si="8"/>
        <v>-52.609127729805159</v>
      </c>
      <c r="AN55">
        <f t="shared" si="26"/>
        <v>0</v>
      </c>
      <c r="AO55">
        <f t="shared" si="26"/>
        <v>0</v>
      </c>
      <c r="AP55">
        <f t="shared" si="26"/>
        <v>-2.4091981253653965E-6</v>
      </c>
      <c r="AQ55">
        <f t="shared" si="26"/>
        <v>-2.6009568579250048E-2</v>
      </c>
      <c r="AR55">
        <f t="shared" si="26"/>
        <v>-2.6011977777375413E-2</v>
      </c>
      <c r="AS55">
        <f t="shared" si="26"/>
        <v>-0.20865707498408453</v>
      </c>
      <c r="AT55">
        <f t="shared" si="26"/>
        <v>-0.13653974804080773</v>
      </c>
      <c r="AU55">
        <f t="shared" si="23"/>
        <v>-0.3712088008022677</v>
      </c>
      <c r="AW55">
        <v>52</v>
      </c>
      <c r="AX55">
        <f>IF(Z55&gt;0, (R55*SUMPRODUCT(K55:$K$98, X55:$X$98)-K55*$AZ$3)/Z55, 0)</f>
        <v>-18075627.90115197</v>
      </c>
    </row>
    <row r="56" spans="5:50" x14ac:dyDescent="0.25">
      <c r="E56">
        <v>2056</v>
      </c>
      <c r="F56" s="5">
        <v>3.5571999999999999E-2</v>
      </c>
      <c r="G56" s="5"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6.2999795584895634E-3</v>
      </c>
      <c r="L56" s="2">
        <v>53</v>
      </c>
      <c r="M56" s="6">
        <v>0.52707773400000002</v>
      </c>
      <c r="Q56" s="4">
        <f t="shared" si="21"/>
        <v>25</v>
      </c>
      <c r="R56">
        <f t="shared" si="0"/>
        <v>250000</v>
      </c>
      <c r="S56">
        <f t="shared" si="1"/>
        <v>-34866548.655269191</v>
      </c>
      <c r="U56">
        <f t="shared" si="13"/>
        <v>0.52707773400000002</v>
      </c>
      <c r="V56">
        <f t="shared" si="14"/>
        <v>0.01</v>
      </c>
      <c r="W56">
        <f t="shared" si="15"/>
        <v>1.3657630059398206E-5</v>
      </c>
      <c r="X56">
        <f t="shared" si="16"/>
        <v>7.1986327035178918E-6</v>
      </c>
      <c r="Y56">
        <f t="shared" si="17"/>
        <v>1.3657630059398206E-7</v>
      </c>
      <c r="Z56">
        <f t="shared" si="18"/>
        <v>6.3224210552863315E-6</v>
      </c>
      <c r="AB56">
        <f t="shared" si="19"/>
        <v>-246.87023896527003</v>
      </c>
      <c r="AC56">
        <f t="shared" si="2"/>
        <v>-220.44100134323926</v>
      </c>
      <c r="AE56">
        <f t="shared" si="3"/>
        <v>0</v>
      </c>
      <c r="AF56">
        <f t="shared" si="24"/>
        <v>0</v>
      </c>
      <c r="AG56">
        <f t="shared" si="24"/>
        <v>-1.5806052638215828E-4</v>
      </c>
      <c r="AH56">
        <f t="shared" si="5"/>
        <v>-1.799658175879473</v>
      </c>
      <c r="AI56">
        <f t="shared" si="25"/>
        <v>-1.7998162364058552</v>
      </c>
      <c r="AJ56">
        <f t="shared" si="7"/>
        <v>-26.429237622030769</v>
      </c>
      <c r="AK56">
        <f t="shared" si="22"/>
        <v>-17.280916727568904</v>
      </c>
      <c r="AL56">
        <f t="shared" si="8"/>
        <v>-45.509970586005529</v>
      </c>
      <c r="AN56">
        <f t="shared" si="26"/>
        <v>0</v>
      </c>
      <c r="AO56">
        <f t="shared" si="26"/>
        <v>0</v>
      </c>
      <c r="AP56">
        <f t="shared" si="26"/>
        <v>-9.9577808521169754E-7</v>
      </c>
      <c r="AQ56">
        <f t="shared" si="26"/>
        <v>-1.1337809720309296E-2</v>
      </c>
      <c r="AR56">
        <f t="shared" si="26"/>
        <v>-1.1338805498394507E-2</v>
      </c>
      <c r="AS56">
        <f t="shared" si="26"/>
        <v>-0.16650365676525716</v>
      </c>
      <c r="AT56">
        <f t="shared" si="26"/>
        <v>-0.10886942213564446</v>
      </c>
      <c r="AU56">
        <f t="shared" si="23"/>
        <v>-0.28671188439929612</v>
      </c>
      <c r="AW56">
        <v>53</v>
      </c>
      <c r="AX56">
        <f>IF(Z56&gt;0, (R56*SUMPRODUCT(K56:$K$98, X56:$X$98)-K56*$AZ$3)/Z56, 0)</f>
        <v>-34866548.655269191</v>
      </c>
    </row>
    <row r="57" spans="5:50" x14ac:dyDescent="0.25">
      <c r="E57">
        <v>2057</v>
      </c>
      <c r="F57" s="5">
        <v>3.5571999999999999E-2</v>
      </c>
      <c r="G57" s="5"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5.6249817486513955E-3</v>
      </c>
      <c r="L57" s="2">
        <v>54</v>
      </c>
      <c r="M57" s="6">
        <v>0.54097960300000003</v>
      </c>
      <c r="Q57" s="4">
        <f t="shared" si="21"/>
        <v>25</v>
      </c>
      <c r="R57">
        <f t="shared" si="0"/>
        <v>250000</v>
      </c>
      <c r="S57">
        <f t="shared" si="1"/>
        <v>-69333847.341967344</v>
      </c>
      <c r="U57">
        <f t="shared" si="13"/>
        <v>0.54097960300000003</v>
      </c>
      <c r="V57">
        <f t="shared" si="14"/>
        <v>0.01</v>
      </c>
      <c r="W57">
        <f t="shared" si="15"/>
        <v>6.3224210552863315E-6</v>
      </c>
      <c r="X57">
        <f t="shared" si="16"/>
        <v>3.4203008324876408E-6</v>
      </c>
      <c r="Y57">
        <f t="shared" si="17"/>
        <v>6.322421055286332E-8</v>
      </c>
      <c r="Z57">
        <f t="shared" si="18"/>
        <v>2.8388960122458271E-6</v>
      </c>
      <c r="AB57">
        <f t="shared" si="19"/>
        <v>-220.44100134323926</v>
      </c>
      <c r="AC57">
        <f t="shared" si="2"/>
        <v>-196.83158273277203</v>
      </c>
      <c r="AE57">
        <f t="shared" si="3"/>
        <v>0</v>
      </c>
      <c r="AF57">
        <f t="shared" si="24"/>
        <v>0</v>
      </c>
      <c r="AG57">
        <f t="shared" si="24"/>
        <v>-7.0972400306145678E-5</v>
      </c>
      <c r="AH57">
        <f t="shared" si="5"/>
        <v>-0.85507520812191018</v>
      </c>
      <c r="AI57">
        <f t="shared" si="25"/>
        <v>-0.85514618052221636</v>
      </c>
      <c r="AJ57">
        <f t="shared" si="7"/>
        <v>-23.60941861046723</v>
      </c>
      <c r="AK57">
        <f t="shared" si="22"/>
        <v>-15.43087009402675</v>
      </c>
      <c r="AL57">
        <f t="shared" si="8"/>
        <v>-39.895434885016194</v>
      </c>
      <c r="AN57">
        <f t="shared" si="26"/>
        <v>0</v>
      </c>
      <c r="AO57">
        <f t="shared" si="26"/>
        <v>0</v>
      </c>
      <c r="AP57">
        <f t="shared" si="26"/>
        <v>-3.9921845638005014E-7</v>
      </c>
      <c r="AQ57">
        <f t="shared" si="26"/>
        <v>-4.8097824394100382E-3</v>
      </c>
      <c r="AR57">
        <f t="shared" si="26"/>
        <v>-4.8101816578664186E-3</v>
      </c>
      <c r="AS57">
        <f t="shared" si="26"/>
        <v>-0.13280254878014877</v>
      </c>
      <c r="AT57">
        <f t="shared" si="26"/>
        <v>-8.6798362644711108E-2</v>
      </c>
      <c r="AU57">
        <f t="shared" si="23"/>
        <v>-0.22441109308272628</v>
      </c>
      <c r="AW57">
        <v>54</v>
      </c>
      <c r="AX57">
        <f>IF(Z57&gt;0, (R57*SUMPRODUCT(K57:$K$98, X57:$X$98)-K57*$AZ$3)/Z57, 0)</f>
        <v>-69333847.341967344</v>
      </c>
    </row>
    <row r="58" spans="5:50" x14ac:dyDescent="0.25">
      <c r="E58">
        <v>2058</v>
      </c>
      <c r="F58" s="5">
        <v>3.5571999999999999E-2</v>
      </c>
      <c r="G58" s="5"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5.0223051327244602E-3</v>
      </c>
      <c r="L58" s="2">
        <v>55</v>
      </c>
      <c r="M58" s="6">
        <v>0.55513806300000001</v>
      </c>
      <c r="Q58" s="4">
        <f t="shared" si="21"/>
        <v>25</v>
      </c>
      <c r="R58">
        <f t="shared" si="0"/>
        <v>250000</v>
      </c>
      <c r="S58">
        <f t="shared" si="1"/>
        <v>-142359231.3964822</v>
      </c>
      <c r="U58">
        <f t="shared" si="13"/>
        <v>0.55513806300000001</v>
      </c>
      <c r="V58">
        <f t="shared" si="14"/>
        <v>0.01</v>
      </c>
      <c r="W58">
        <f t="shared" si="15"/>
        <v>2.8388960122458271E-6</v>
      </c>
      <c r="X58">
        <f t="shared" si="16"/>
        <v>1.5759792332965729E-6</v>
      </c>
      <c r="Y58">
        <f t="shared" si="17"/>
        <v>2.838896012245827E-8</v>
      </c>
      <c r="Z58">
        <f t="shared" si="18"/>
        <v>1.234527818826796E-6</v>
      </c>
      <c r="AB58">
        <f t="shared" si="19"/>
        <v>-196.83158273277203</v>
      </c>
      <c r="AC58">
        <f t="shared" si="2"/>
        <v>-175.74643142575829</v>
      </c>
      <c r="AE58">
        <f t="shared" si="3"/>
        <v>0</v>
      </c>
      <c r="AF58">
        <f t="shared" si="24"/>
        <v>0</v>
      </c>
      <c r="AG58">
        <f t="shared" si="24"/>
        <v>-3.0863195470669896E-5</v>
      </c>
      <c r="AH58">
        <f t="shared" si="5"/>
        <v>-0.39399480832414324</v>
      </c>
      <c r="AI58">
        <f t="shared" si="25"/>
        <v>-0.39402567151961393</v>
      </c>
      <c r="AJ58">
        <f t="shared" si="7"/>
        <v>-21.085151307013746</v>
      </c>
      <c r="AK58">
        <f t="shared" si="22"/>
        <v>-13.778210791294043</v>
      </c>
      <c r="AL58">
        <f t="shared" si="8"/>
        <v>-35.257387769827403</v>
      </c>
      <c r="AN58">
        <f t="shared" si="26"/>
        <v>0</v>
      </c>
      <c r="AO58">
        <f t="shared" si="26"/>
        <v>0</v>
      </c>
      <c r="AP58">
        <f t="shared" si="26"/>
        <v>-1.5500438502462372E-7</v>
      </c>
      <c r="AQ58">
        <f t="shared" si="26"/>
        <v>-1.9787621481131344E-3</v>
      </c>
      <c r="AR58">
        <f t="shared" si="26"/>
        <v>-1.9789171524981592E-3</v>
      </c>
      <c r="AS58">
        <f t="shared" si="26"/>
        <v>-0.105896063633487</v>
      </c>
      <c r="AT58">
        <f t="shared" si="26"/>
        <v>-6.9198378776875624E-2</v>
      </c>
      <c r="AU58">
        <f t="shared" si="23"/>
        <v>-0.17707335956286077</v>
      </c>
      <c r="AW58">
        <v>55</v>
      </c>
      <c r="AX58">
        <f>IF(Z58&gt;0, (R58*SUMPRODUCT(K58:$K$98, X58:$X$98)-K58*$AZ$3)/Z58, 0)</f>
        <v>-142359231.3964822</v>
      </c>
    </row>
    <row r="59" spans="5:50" x14ac:dyDescent="0.25">
      <c r="E59">
        <v>2059</v>
      </c>
      <c r="F59" s="5">
        <v>3.5571999999999999E-2</v>
      </c>
      <c r="G59" s="5"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4.4842010113611249E-3</v>
      </c>
      <c r="L59" s="2">
        <v>56</v>
      </c>
      <c r="M59" s="6">
        <v>0.569934367</v>
      </c>
      <c r="Q59" s="4">
        <f t="shared" si="21"/>
        <v>25</v>
      </c>
      <c r="R59">
        <f t="shared" si="0"/>
        <v>250000</v>
      </c>
      <c r="S59">
        <f t="shared" si="1"/>
        <v>-302590280.89460111</v>
      </c>
      <c r="U59">
        <f t="shared" si="13"/>
        <v>0.569934367</v>
      </c>
      <c r="V59">
        <f t="shared" si="14"/>
        <v>0.01</v>
      </c>
      <c r="W59">
        <f t="shared" si="15"/>
        <v>1.234527818826796E-6</v>
      </c>
      <c r="X59">
        <f t="shared" si="16"/>
        <v>7.0359983096694067E-7</v>
      </c>
      <c r="Y59">
        <f t="shared" si="17"/>
        <v>1.234527818826796E-8</v>
      </c>
      <c r="Z59">
        <f t="shared" si="18"/>
        <v>5.1858270967158729E-7</v>
      </c>
      <c r="AB59">
        <f t="shared" si="19"/>
        <v>-175.74643142575829</v>
      </c>
      <c r="AC59">
        <f t="shared" si="2"/>
        <v>-156.91808778660896</v>
      </c>
      <c r="AE59">
        <f t="shared" si="3"/>
        <v>0</v>
      </c>
      <c r="AF59">
        <f t="shared" si="24"/>
        <v>0</v>
      </c>
      <c r="AG59">
        <f t="shared" si="24"/>
        <v>-1.2964567741789682E-5</v>
      </c>
      <c r="AH59">
        <f t="shared" si="5"/>
        <v>-0.17589995774173517</v>
      </c>
      <c r="AI59">
        <f t="shared" si="25"/>
        <v>-0.17591292230947697</v>
      </c>
      <c r="AJ59">
        <f t="shared" si="7"/>
        <v>-18.828343639149324</v>
      </c>
      <c r="AK59">
        <f t="shared" si="22"/>
        <v>-12.302250199803082</v>
      </c>
      <c r="AL59">
        <f t="shared" si="8"/>
        <v>-31.306506761261879</v>
      </c>
      <c r="AN59">
        <f t="shared" si="26"/>
        <v>0</v>
      </c>
      <c r="AO59">
        <f t="shared" si="26"/>
        <v>0</v>
      </c>
      <c r="AP59">
        <f t="shared" si="26"/>
        <v>-5.8135727779593105E-8</v>
      </c>
      <c r="AQ59">
        <f t="shared" si="26"/>
        <v>-7.8877076840386793E-4</v>
      </c>
      <c r="AR59">
        <f t="shared" si="26"/>
        <v>-7.8882890413164758E-4</v>
      </c>
      <c r="AS59">
        <f t="shared" si="26"/>
        <v>-8.4430077588928204E-2</v>
      </c>
      <c r="AT59">
        <f t="shared" si="26"/>
        <v>-5.5165762787974582E-2</v>
      </c>
      <c r="AU59">
        <f t="shared" si="23"/>
        <v>-0.14038466928103441</v>
      </c>
      <c r="AW59">
        <v>56</v>
      </c>
      <c r="AX59">
        <f>IF(Z59&gt;0, (R59*SUMPRODUCT(K59:$K$98, X59:$X$98)-K59*$AZ$3)/Z59, 0)</f>
        <v>-302590280.89460111</v>
      </c>
    </row>
    <row r="60" spans="5:50" x14ac:dyDescent="0.25">
      <c r="E60">
        <v>2060</v>
      </c>
      <c r="F60" s="5">
        <v>3.5571999999999999E-2</v>
      </c>
      <c r="G60" s="5"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4.0037509030010042E-3</v>
      </c>
      <c r="L60" s="2">
        <v>57</v>
      </c>
      <c r="M60" s="6">
        <v>0.58483052300000005</v>
      </c>
      <c r="Q60" s="4">
        <f t="shared" si="21"/>
        <v>25</v>
      </c>
      <c r="R60">
        <f t="shared" si="0"/>
        <v>250000</v>
      </c>
      <c r="S60">
        <f t="shared" si="1"/>
        <v>-666810232.58625853</v>
      </c>
      <c r="U60">
        <f t="shared" si="13"/>
        <v>0.58483052300000005</v>
      </c>
      <c r="V60">
        <f t="shared" si="14"/>
        <v>0.01</v>
      </c>
      <c r="W60">
        <f t="shared" si="15"/>
        <v>5.1858270967158729E-7</v>
      </c>
      <c r="X60">
        <f t="shared" si="16"/>
        <v>3.0328299731599159E-7</v>
      </c>
      <c r="Y60">
        <f t="shared" si="17"/>
        <v>5.1858270967158733E-9</v>
      </c>
      <c r="Z60">
        <f t="shared" si="18"/>
        <v>2.1011388525887982E-7</v>
      </c>
      <c r="AB60">
        <f t="shared" si="19"/>
        <v>-156.91808778660896</v>
      </c>
      <c r="AC60">
        <f t="shared" si="2"/>
        <v>-140.10608869907608</v>
      </c>
      <c r="AE60">
        <f t="shared" si="3"/>
        <v>0</v>
      </c>
      <c r="AF60">
        <f t="shared" si="24"/>
        <v>0</v>
      </c>
      <c r="AG60">
        <f t="shared" si="24"/>
        <v>-5.2528471314719954E-6</v>
      </c>
      <c r="AH60">
        <f t="shared" si="5"/>
        <v>-7.5820749328997891E-2</v>
      </c>
      <c r="AI60">
        <f t="shared" si="25"/>
        <v>-7.5826002176129365E-2</v>
      </c>
      <c r="AJ60">
        <f t="shared" si="7"/>
        <v>-16.811999087532882</v>
      </c>
      <c r="AK60">
        <f t="shared" si="22"/>
        <v>-10.984266145062628</v>
      </c>
      <c r="AL60">
        <f t="shared" si="8"/>
        <v>-27.872091234771638</v>
      </c>
      <c r="AN60">
        <f t="shared" si="26"/>
        <v>0</v>
      </c>
      <c r="AO60">
        <f t="shared" si="26"/>
        <v>0</v>
      </c>
      <c r="AP60">
        <f t="shared" si="26"/>
        <v>-2.1031091445957236E-8</v>
      </c>
      <c r="AQ60">
        <f t="shared" si="26"/>
        <v>-3.0356739359218811E-4</v>
      </c>
      <c r="AR60">
        <f t="shared" si="26"/>
        <v>-3.0358842468363405E-4</v>
      </c>
      <c r="AS60">
        <f t="shared" si="26"/>
        <v>-6.7311056527961835E-2</v>
      </c>
      <c r="AT60">
        <f t="shared" si="26"/>
        <v>-4.3978265497097858E-2</v>
      </c>
      <c r="AU60">
        <f t="shared" si="23"/>
        <v>-0.11159291044974332</v>
      </c>
      <c r="AW60">
        <v>57</v>
      </c>
      <c r="AX60">
        <f>IF(Z60&gt;0, (R60*SUMPRODUCT(K60:$K$98, X60:$X$98)-K60*$AZ$3)/Z60, 0)</f>
        <v>-666810232.58625853</v>
      </c>
    </row>
    <row r="61" spans="5:50" x14ac:dyDescent="0.25">
      <c r="E61">
        <v>2061</v>
      </c>
      <c r="F61" s="5">
        <v>3.5571999999999999E-2</v>
      </c>
      <c r="G61" s="5"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3.5747775919651821E-3</v>
      </c>
      <c r="L61" s="2">
        <v>58</v>
      </c>
      <c r="M61" s="6">
        <v>0.59948279800000004</v>
      </c>
      <c r="Q61" s="4">
        <f t="shared" si="21"/>
        <v>25</v>
      </c>
      <c r="R61">
        <f t="shared" si="0"/>
        <v>250000</v>
      </c>
      <c r="S61">
        <f t="shared" si="1"/>
        <v>-1524561473.0786397</v>
      </c>
      <c r="U61">
        <f t="shared" si="13"/>
        <v>0.59948279800000004</v>
      </c>
      <c r="V61">
        <f t="shared" si="14"/>
        <v>0.01</v>
      </c>
      <c r="W61">
        <f t="shared" si="15"/>
        <v>2.1011388525887982E-7</v>
      </c>
      <c r="X61">
        <f t="shared" si="16"/>
        <v>1.2595965983364425E-7</v>
      </c>
      <c r="Y61">
        <f t="shared" si="17"/>
        <v>2.1011388525887983E-9</v>
      </c>
      <c r="Z61">
        <f t="shared" si="18"/>
        <v>8.2053086572646783E-8</v>
      </c>
      <c r="AB61">
        <f t="shared" si="19"/>
        <v>-140.10608869907608</v>
      </c>
      <c r="AC61">
        <f t="shared" si="2"/>
        <v>-125.09497453584353</v>
      </c>
      <c r="AE61">
        <f t="shared" si="3"/>
        <v>0</v>
      </c>
      <c r="AF61">
        <f t="shared" si="24"/>
        <v>0</v>
      </c>
      <c r="AG61">
        <f t="shared" si="24"/>
        <v>-2.0513271643161695E-6</v>
      </c>
      <c r="AH61">
        <f t="shared" si="5"/>
        <v>-3.148991495841106E-2</v>
      </c>
      <c r="AI61">
        <f t="shared" si="25"/>
        <v>-3.1491966285575379E-2</v>
      </c>
      <c r="AJ61">
        <f t="shared" si="7"/>
        <v>-15.011114163232548</v>
      </c>
      <c r="AK61">
        <f t="shared" si="22"/>
        <v>-9.8074262089353272</v>
      </c>
      <c r="AL61">
        <f t="shared" si="8"/>
        <v>-24.850032338453452</v>
      </c>
      <c r="AN61">
        <f t="shared" si="26"/>
        <v>0</v>
      </c>
      <c r="AO61">
        <f t="shared" si="26"/>
        <v>0</v>
      </c>
      <c r="AP61">
        <f t="shared" si="26"/>
        <v>-7.3330383807869213E-9</v>
      </c>
      <c r="AQ61">
        <f t="shared" si="26"/>
        <v>-1.1256944236621705E-4</v>
      </c>
      <c r="AR61">
        <f t="shared" si="26"/>
        <v>-1.1257677540459786E-4</v>
      </c>
      <c r="AS61">
        <f t="shared" si="26"/>
        <v>-5.3661394541154886E-2</v>
      </c>
      <c r="AT61">
        <f t="shared" si="26"/>
        <v>-3.5059367446554045E-2</v>
      </c>
      <c r="AU61">
        <f t="shared" si="23"/>
        <v>-8.8833338763113529E-2</v>
      </c>
      <c r="AW61">
        <v>58</v>
      </c>
      <c r="AX61">
        <f>IF(Z61&gt;0, (R61*SUMPRODUCT(K61:$K$98, X61:$X$98)-K61*$AZ$3)/Z61, 0)</f>
        <v>-1524561473.0786397</v>
      </c>
    </row>
    <row r="62" spans="5:50" x14ac:dyDescent="0.25">
      <c r="E62">
        <v>2062</v>
      </c>
      <c r="F62" s="5">
        <v>3.5571999999999999E-2</v>
      </c>
      <c r="G62" s="5"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3.1917657071117694E-3</v>
      </c>
      <c r="L62" s="2">
        <v>59</v>
      </c>
      <c r="M62" s="6">
        <v>0.61448546299999995</v>
      </c>
      <c r="Q62" s="4">
        <f t="shared" si="21"/>
        <v>25</v>
      </c>
      <c r="R62">
        <f t="shared" si="0"/>
        <v>250000</v>
      </c>
      <c r="S62">
        <f t="shared" si="1"/>
        <v>-3624937552.5173736</v>
      </c>
      <c r="U62">
        <f t="shared" si="13"/>
        <v>0.61448546299999995</v>
      </c>
      <c r="V62">
        <f t="shared" si="14"/>
        <v>0.01</v>
      </c>
      <c r="W62">
        <f t="shared" si="15"/>
        <v>8.2053086572646783E-8</v>
      </c>
      <c r="X62">
        <f t="shared" si="16"/>
        <v>5.0420428893171939E-8</v>
      </c>
      <c r="Y62">
        <f t="shared" si="17"/>
        <v>8.2053086572646784E-10</v>
      </c>
      <c r="Z62">
        <f t="shared" si="18"/>
        <v>3.0812126813748376E-8</v>
      </c>
      <c r="AB62">
        <f t="shared" si="19"/>
        <v>-125.09497453584353</v>
      </c>
      <c r="AC62">
        <f t="shared" si="2"/>
        <v>-111.69203556008398</v>
      </c>
      <c r="AE62">
        <f t="shared" si="3"/>
        <v>0</v>
      </c>
      <c r="AF62">
        <f t="shared" si="24"/>
        <v>0</v>
      </c>
      <c r="AG62">
        <f t="shared" si="24"/>
        <v>-7.7030317034370937E-7</v>
      </c>
      <c r="AH62">
        <f t="shared" si="5"/>
        <v>-1.2605107223292984E-2</v>
      </c>
      <c r="AI62">
        <f t="shared" si="25"/>
        <v>-1.2605877526463328E-2</v>
      </c>
      <c r="AJ62">
        <f t="shared" si="7"/>
        <v>-13.402938975759554</v>
      </c>
      <c r="AK62">
        <f t="shared" si="22"/>
        <v>-8.7566482175090474</v>
      </c>
      <c r="AL62">
        <f t="shared" si="8"/>
        <v>-22.172193070795064</v>
      </c>
      <c r="AN62">
        <f t="shared" si="26"/>
        <v>0</v>
      </c>
      <c r="AO62">
        <f t="shared" si="26"/>
        <v>0</v>
      </c>
      <c r="AP62">
        <f t="shared" si="26"/>
        <v>-2.4586272431825273E-9</v>
      </c>
      <c r="AQ62">
        <f t="shared" si="26"/>
        <v>-4.0232548969773404E-5</v>
      </c>
      <c r="AR62">
        <f t="shared" si="26"/>
        <v>-4.0235007597016586E-5</v>
      </c>
      <c r="AS62">
        <f t="shared" si="26"/>
        <v>-4.2779040997341089E-2</v>
      </c>
      <c r="AT62">
        <f t="shared" si="26"/>
        <v>-2.794916948988678E-2</v>
      </c>
      <c r="AU62">
        <f t="shared" si="23"/>
        <v>-7.0768445494824875E-2</v>
      </c>
      <c r="AW62">
        <v>59</v>
      </c>
      <c r="AX62">
        <f>IF(Z62&gt;0, (R62*SUMPRODUCT(K62:$K$98, X62:$X$98)-K62*$AZ$3)/Z62, 0)</f>
        <v>-3624937552.5173736</v>
      </c>
    </row>
    <row r="63" spans="5:50" x14ac:dyDescent="0.25">
      <c r="E63">
        <v>2063</v>
      </c>
      <c r="F63" s="5">
        <v>3.5571999999999999E-2</v>
      </c>
      <c r="G63" s="5"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2.8497908099212226E-3</v>
      </c>
      <c r="L63" s="2">
        <v>60</v>
      </c>
      <c r="M63" s="6">
        <v>0.62975077099999999</v>
      </c>
      <c r="Q63" s="4">
        <f t="shared" si="21"/>
        <v>25</v>
      </c>
      <c r="R63">
        <f t="shared" si="0"/>
        <v>250000</v>
      </c>
      <c r="S63">
        <f t="shared" si="1"/>
        <v>-8984203769.1522751</v>
      </c>
      <c r="U63">
        <f t="shared" si="13"/>
        <v>0.62975077099999999</v>
      </c>
      <c r="V63">
        <f t="shared" si="14"/>
        <v>0.01</v>
      </c>
      <c r="W63">
        <f t="shared" si="15"/>
        <v>3.0812126813748376E-8</v>
      </c>
      <c r="X63">
        <f t="shared" si="16"/>
        <v>1.9403960617107813E-8</v>
      </c>
      <c r="Y63">
        <f t="shared" si="17"/>
        <v>3.0812126813748378E-10</v>
      </c>
      <c r="Z63">
        <f t="shared" si="18"/>
        <v>1.110004492850308E-8</v>
      </c>
      <c r="AB63">
        <f t="shared" si="19"/>
        <v>-111.69203556008398</v>
      </c>
      <c r="AC63">
        <f t="shared" si="2"/>
        <v>-99.725065484416973</v>
      </c>
      <c r="AE63">
        <f t="shared" si="3"/>
        <v>0</v>
      </c>
      <c r="AF63">
        <f t="shared" si="24"/>
        <v>0</v>
      </c>
      <c r="AG63">
        <f t="shared" si="24"/>
        <v>-2.7750112321257699E-7</v>
      </c>
      <c r="AH63">
        <f t="shared" si="5"/>
        <v>-4.8509901542769535E-3</v>
      </c>
      <c r="AI63">
        <f t="shared" si="25"/>
        <v>-4.8512676554001658E-3</v>
      </c>
      <c r="AJ63">
        <f t="shared" si="7"/>
        <v>-11.966970075667007</v>
      </c>
      <c r="AK63">
        <f t="shared" si="22"/>
        <v>-7.8184424892058795</v>
      </c>
      <c r="AL63">
        <f t="shared" si="8"/>
        <v>-19.790263832528286</v>
      </c>
      <c r="AN63">
        <f t="shared" si="26"/>
        <v>0</v>
      </c>
      <c r="AO63">
        <f t="shared" si="26"/>
        <v>0</v>
      </c>
      <c r="AP63">
        <f t="shared" si="26"/>
        <v>-7.9082015067401872E-10</v>
      </c>
      <c r="AQ63">
        <f t="shared" si="26"/>
        <v>-1.3824307160676795E-5</v>
      </c>
      <c r="AR63">
        <f t="shared" si="26"/>
        <v>-1.3825097980827469E-5</v>
      </c>
      <c r="AS63">
        <f t="shared" si="26"/>
        <v>-3.4103361344238116E-2</v>
      </c>
      <c r="AT63">
        <f t="shared" si="26"/>
        <v>-2.2280925553636522E-2</v>
      </c>
      <c r="AU63">
        <f t="shared" si="23"/>
        <v>-5.6398111995855461E-2</v>
      </c>
      <c r="AW63">
        <v>60</v>
      </c>
      <c r="AX63">
        <f>IF(Z63&gt;0, (R63*SUMPRODUCT(K63:$K$98, X63:$X$98)-K63*$AZ$3)/Z63, 0)</f>
        <v>-8984203769.1522751</v>
      </c>
    </row>
    <row r="64" spans="5:50" x14ac:dyDescent="0.25">
      <c r="E64">
        <v>2064</v>
      </c>
      <c r="F64" s="5">
        <v>3.5571999999999999E-2</v>
      </c>
      <c r="G64" s="5"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2.5444560802868059E-3</v>
      </c>
      <c r="L64" s="2">
        <v>61</v>
      </c>
      <c r="M64" s="6">
        <v>0.64518007799999999</v>
      </c>
      <c r="Q64" s="4">
        <f t="shared" si="21"/>
        <v>25</v>
      </c>
      <c r="R64">
        <f t="shared" si="0"/>
        <v>250000</v>
      </c>
      <c r="S64">
        <f t="shared" si="1"/>
        <v>-23263190566.238575</v>
      </c>
      <c r="U64">
        <f t="shared" si="13"/>
        <v>0.64518007799999999</v>
      </c>
      <c r="V64">
        <f t="shared" si="14"/>
        <v>0.01</v>
      </c>
      <c r="W64">
        <f t="shared" si="15"/>
        <v>1.110004492850308E-8</v>
      </c>
      <c r="X64">
        <f t="shared" si="16"/>
        <v>7.1615278527751214E-9</v>
      </c>
      <c r="Y64">
        <f t="shared" si="17"/>
        <v>1.110004492850308E-10</v>
      </c>
      <c r="Z64">
        <f t="shared" si="18"/>
        <v>3.8275166264429279E-9</v>
      </c>
      <c r="AB64">
        <f t="shared" si="19"/>
        <v>-99.725065484416973</v>
      </c>
      <c r="AC64">
        <f t="shared" si="2"/>
        <v>-89.040248676388416</v>
      </c>
      <c r="AE64">
        <f t="shared" si="3"/>
        <v>0</v>
      </c>
      <c r="AF64">
        <f t="shared" si="24"/>
        <v>0</v>
      </c>
      <c r="AG64">
        <f t="shared" si="24"/>
        <v>-9.5687915661073202E-8</v>
      </c>
      <c r="AH64">
        <f t="shared" si="5"/>
        <v>-1.7903819631937803E-3</v>
      </c>
      <c r="AI64">
        <f t="shared" si="25"/>
        <v>-1.7904776511094415E-3</v>
      </c>
      <c r="AJ64">
        <f t="shared" si="7"/>
        <v>-10.684816808028557</v>
      </c>
      <c r="AK64">
        <f t="shared" si="22"/>
        <v>-6.9807545839091887</v>
      </c>
      <c r="AL64">
        <f t="shared" si="8"/>
        <v>-17.667361869588856</v>
      </c>
      <c r="AN64">
        <f t="shared" si="26"/>
        <v>0</v>
      </c>
      <c r="AO64">
        <f t="shared" si="26"/>
        <v>0</v>
      </c>
      <c r="AP64">
        <f t="shared" si="26"/>
        <v>-2.4347369881378881E-10</v>
      </c>
      <c r="AQ64">
        <f t="shared" si="26"/>
        <v>-4.5555482722842427E-6</v>
      </c>
      <c r="AR64">
        <f t="shared" si="26"/>
        <v>-4.5557917459830568E-6</v>
      </c>
      <c r="AS64">
        <f t="shared" si="26"/>
        <v>-2.7187047093938925E-2</v>
      </c>
      <c r="AT64">
        <f t="shared" si="26"/>
        <v>-1.7762223446017727E-2</v>
      </c>
      <c r="AU64">
        <f t="shared" si="23"/>
        <v>-4.4953826331702633E-2</v>
      </c>
      <c r="AW64">
        <v>61</v>
      </c>
      <c r="AX64">
        <f>IF(Z64&gt;0, (R64*SUMPRODUCT(K64:$K$98, X64:$X$98)-K64*$AZ$3)/Z64, 0)</f>
        <v>-23263190566.238575</v>
      </c>
    </row>
    <row r="65" spans="5:50" x14ac:dyDescent="0.25">
      <c r="E65">
        <v>2065</v>
      </c>
      <c r="F65" s="5">
        <v>3.5571999999999999E-2</v>
      </c>
      <c r="G65" s="5"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2.2718357859703624E-3</v>
      </c>
      <c r="L65" s="2">
        <v>62</v>
      </c>
      <c r="M65" s="6">
        <v>0.66067595400000001</v>
      </c>
      <c r="Q65" s="4">
        <f t="shared" si="21"/>
        <v>25</v>
      </c>
      <c r="R65">
        <f t="shared" si="0"/>
        <v>250000</v>
      </c>
      <c r="S65">
        <f t="shared" si="1"/>
        <v>-63070726600.888321</v>
      </c>
      <c r="U65">
        <f t="shared" si="13"/>
        <v>0.66067595400000001</v>
      </c>
      <c r="V65">
        <f t="shared" si="14"/>
        <v>0.01</v>
      </c>
      <c r="W65">
        <f t="shared" si="15"/>
        <v>3.8275166264429279E-9</v>
      </c>
      <c r="X65">
        <f t="shared" si="16"/>
        <v>2.5287481986260429E-9</v>
      </c>
      <c r="Y65">
        <f t="shared" si="17"/>
        <v>3.8275166264429276E-11</v>
      </c>
      <c r="Z65">
        <f t="shared" si="18"/>
        <v>1.2604932615524558E-9</v>
      </c>
      <c r="AB65">
        <f t="shared" si="19"/>
        <v>-89.040248676388416</v>
      </c>
      <c r="AC65">
        <f t="shared" si="2"/>
        <v>-79.50022588163695</v>
      </c>
      <c r="AE65">
        <f t="shared" si="3"/>
        <v>0</v>
      </c>
      <c r="AF65">
        <f t="shared" si="24"/>
        <v>0</v>
      </c>
      <c r="AG65">
        <f t="shared" si="24"/>
        <v>-3.1512331538811396E-8</v>
      </c>
      <c r="AH65">
        <f t="shared" si="5"/>
        <v>-6.3218704965651077E-4</v>
      </c>
      <c r="AI65">
        <f t="shared" si="25"/>
        <v>-6.3221856198804956E-4</v>
      </c>
      <c r="AJ65">
        <f t="shared" si="7"/>
        <v>-9.5400227947514651</v>
      </c>
      <c r="AK65">
        <f t="shared" si="22"/>
        <v>-6.2328174073471896</v>
      </c>
      <c r="AL65">
        <f t="shared" si="8"/>
        <v>-15.773472420660642</v>
      </c>
      <c r="AN65">
        <f t="shared" si="26"/>
        <v>0</v>
      </c>
      <c r="AO65">
        <f t="shared" si="26"/>
        <v>0</v>
      </c>
      <c r="AP65">
        <f t="shared" si="26"/>
        <v>-7.1590842489234232E-11</v>
      </c>
      <c r="AQ65">
        <f t="shared" si="26"/>
        <v>-1.4362251628366836E-6</v>
      </c>
      <c r="AR65">
        <f t="shared" si="26"/>
        <v>-1.4362967536791729E-6</v>
      </c>
      <c r="AS65">
        <f t="shared" si="26"/>
        <v>-2.1673365184089369E-2</v>
      </c>
      <c r="AT65">
        <f t="shared" si="26"/>
        <v>-1.4159937633430359E-2</v>
      </c>
      <c r="AU65">
        <f t="shared" si="23"/>
        <v>-3.5834739114273408E-2</v>
      </c>
      <c r="AW65">
        <v>62</v>
      </c>
      <c r="AX65">
        <f>IF(Z65&gt;0, (R65*SUMPRODUCT(K65:$K$98, X65:$X$98)-K65*$AZ$3)/Z65, 0)</f>
        <v>-63070726600.888321</v>
      </c>
    </row>
    <row r="66" spans="5:50" x14ac:dyDescent="0.25">
      <c r="E66">
        <v>2066</v>
      </c>
      <c r="F66" s="5">
        <v>3.5571999999999999E-2</v>
      </c>
      <c r="G66" s="5"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2.0284248089021089E-3</v>
      </c>
      <c r="L66" s="2">
        <v>63</v>
      </c>
      <c r="M66" s="6">
        <v>0.67625413199999995</v>
      </c>
      <c r="Q66" s="4">
        <f t="shared" si="21"/>
        <v>25</v>
      </c>
      <c r="R66">
        <f t="shared" si="0"/>
        <v>250000</v>
      </c>
      <c r="S66">
        <f t="shared" si="1"/>
        <v>-179486506311.58896</v>
      </c>
      <c r="U66">
        <f t="shared" si="13"/>
        <v>0.67625413199999995</v>
      </c>
      <c r="V66">
        <f t="shared" si="14"/>
        <v>0.01</v>
      </c>
      <c r="W66">
        <f t="shared" si="15"/>
        <v>1.2604932615524558E-9</v>
      </c>
      <c r="X66">
        <f t="shared" si="16"/>
        <v>8.5241377648300489E-10</v>
      </c>
      <c r="Y66">
        <f t="shared" si="17"/>
        <v>1.2604932615524558E-11</v>
      </c>
      <c r="Z66">
        <f t="shared" si="18"/>
        <v>3.9547455245392634E-10</v>
      </c>
      <c r="AB66">
        <f t="shared" si="19"/>
        <v>-79.50022588163695</v>
      </c>
      <c r="AC66">
        <f t="shared" si="2"/>
        <v>-70.982345755094471</v>
      </c>
      <c r="AE66">
        <f t="shared" si="3"/>
        <v>0</v>
      </c>
      <c r="AF66">
        <f t="shared" si="24"/>
        <v>0</v>
      </c>
      <c r="AG66">
        <f t="shared" si="24"/>
        <v>-9.8868638113481594E-9</v>
      </c>
      <c r="AH66">
        <f t="shared" si="5"/>
        <v>-2.1310344412075121E-4</v>
      </c>
      <c r="AI66">
        <f t="shared" si="25"/>
        <v>-2.1311333098456256E-4</v>
      </c>
      <c r="AJ66">
        <f t="shared" si="7"/>
        <v>-8.5178801265424795</v>
      </c>
      <c r="AK66">
        <f t="shared" si="22"/>
        <v>-5.5650158117145869</v>
      </c>
      <c r="AL66">
        <f t="shared" si="8"/>
        <v>-14.08310905158805</v>
      </c>
      <c r="AN66">
        <f t="shared" si="26"/>
        <v>0</v>
      </c>
      <c r="AO66">
        <f t="shared" si="26"/>
        <v>0</v>
      </c>
      <c r="AP66">
        <f t="shared" si="26"/>
        <v>-2.0054759837175066E-11</v>
      </c>
      <c r="AQ66">
        <f t="shared" si="26"/>
        <v>-4.3226431291701603E-7</v>
      </c>
      <c r="AR66">
        <f t="shared" si="26"/>
        <v>-4.3228436767685319E-7</v>
      </c>
      <c r="AS66">
        <f t="shared" si="26"/>
        <v>-1.7277879367932999E-2</v>
      </c>
      <c r="AT66">
        <f t="shared" si="26"/>
        <v>-1.1288216134414376E-2</v>
      </c>
      <c r="AU66">
        <f t="shared" si="23"/>
        <v>-2.8566527786715052E-2</v>
      </c>
      <c r="AW66">
        <v>63</v>
      </c>
      <c r="AX66">
        <f>IF(Z66&gt;0, (R66*SUMPRODUCT(K66:$K$98, X66:$X$98)-K66*$AZ$3)/Z66, 0)</f>
        <v>-179486506311.58896</v>
      </c>
    </row>
    <row r="67" spans="5:50" x14ac:dyDescent="0.25">
      <c r="E67">
        <v>2067</v>
      </c>
      <c r="F67" s="5">
        <v>3.5571999999999999E-2</v>
      </c>
      <c r="G67" s="5"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1.8110935793768828E-3</v>
      </c>
      <c r="L67" s="2">
        <v>64</v>
      </c>
      <c r="M67" s="6">
        <v>0.69194305599999995</v>
      </c>
      <c r="Q67" s="4">
        <f t="shared" si="21"/>
        <v>25</v>
      </c>
      <c r="R67">
        <f t="shared" ref="R67:R79" si="27">$C$6</f>
        <v>250000</v>
      </c>
      <c r="S67">
        <f t="shared" ref="S67:S79" si="28">AX67</f>
        <v>-537668433374.58527</v>
      </c>
      <c r="U67">
        <f t="shared" si="13"/>
        <v>0.69194305599999995</v>
      </c>
      <c r="V67">
        <f t="shared" si="14"/>
        <v>0.01</v>
      </c>
      <c r="W67">
        <f t="shared" si="15"/>
        <v>3.9547455245392634E-10</v>
      </c>
      <c r="X67">
        <f t="shared" si="16"/>
        <v>2.7364587039520207E-10</v>
      </c>
      <c r="Y67">
        <f t="shared" si="17"/>
        <v>3.9547455245392638E-12</v>
      </c>
      <c r="Z67">
        <f t="shared" si="18"/>
        <v>1.1787393653418502E-10</v>
      </c>
      <c r="AB67">
        <f t="shared" si="19"/>
        <v>-70.982345755094471</v>
      </c>
      <c r="AC67">
        <f t="shared" ref="AC67:AC79" si="29">S67*Z67</f>
        <v>-63.377094792030547</v>
      </c>
      <c r="AE67">
        <f t="shared" ref="AE67:AE79" si="30">$Z67*O67</f>
        <v>0</v>
      </c>
      <c r="AF67">
        <f t="shared" ref="AF67:AG79" si="31">-$Z67*P67</f>
        <v>0</v>
      </c>
      <c r="AG67">
        <f t="shared" si="31"/>
        <v>-2.9468484133546254E-9</v>
      </c>
      <c r="AH67">
        <f t="shared" ref="AH67:AH79" si="32">-X67*R67</f>
        <v>-6.841146759880052E-5</v>
      </c>
      <c r="AI67">
        <f t="shared" ref="AI67:AI79" si="33">SUM(AE67:AH67)</f>
        <v>-6.8414414447213879E-5</v>
      </c>
      <c r="AJ67">
        <f t="shared" ref="AJ67:AJ79" si="34">AB67-AC67</f>
        <v>-7.6052509630639236</v>
      </c>
      <c r="AK67">
        <f t="shared" si="22"/>
        <v>-4.9687642028566135</v>
      </c>
      <c r="AL67">
        <f t="shared" ref="AL67:AL79" si="35">SUM(AI67:AK67)</f>
        <v>-12.574083580334985</v>
      </c>
      <c r="AN67">
        <f t="shared" ref="AN67:AT79" si="36">AE67*$K67</f>
        <v>0</v>
      </c>
      <c r="AO67">
        <f t="shared" si="36"/>
        <v>0</v>
      </c>
      <c r="AP67">
        <f t="shared" si="36"/>
        <v>-5.3370182408235164E-12</v>
      </c>
      <c r="AQ67">
        <f t="shared" si="36"/>
        <v>-1.2389956972393726E-7</v>
      </c>
      <c r="AR67">
        <f t="shared" si="36"/>
        <v>-1.239049067421781E-7</v>
      </c>
      <c r="AS67">
        <f t="shared" si="36"/>
        <v>-1.3773821188754927E-2</v>
      </c>
      <c r="AT67">
        <f t="shared" si="36"/>
        <v>-8.9988969452313074E-3</v>
      </c>
      <c r="AU67">
        <f t="shared" si="23"/>
        <v>-2.2772842038892977E-2</v>
      </c>
      <c r="AW67">
        <v>64</v>
      </c>
      <c r="AX67">
        <f>IF(Z67&gt;0, (R67*SUMPRODUCT(K67:$K$98, X67:$X$98)-K67*$AZ$3)/Z67, 0)</f>
        <v>-537668433374.58527</v>
      </c>
    </row>
    <row r="68" spans="5:50" x14ac:dyDescent="0.25">
      <c r="E68">
        <v>2068</v>
      </c>
      <c r="F68" s="5">
        <v>3.5571999999999999E-2</v>
      </c>
      <c r="G68" s="5">
        <v>7.0000000000000007E-2</v>
      </c>
      <c r="H68" s="5">
        <f t="shared" ref="H68:H79" si="37">G68+$C$9</f>
        <v>0.12000000000000001</v>
      </c>
      <c r="I68" s="5">
        <f t="shared" ref="I68:I79" si="38">1+H68</f>
        <v>1.1200000000000001</v>
      </c>
      <c r="J68">
        <f t="shared" ref="J68:J79" si="39">1/I68</f>
        <v>0.89285714285714279</v>
      </c>
      <c r="K68">
        <f t="shared" si="20"/>
        <v>1.6170478387293595E-3</v>
      </c>
      <c r="L68" s="2">
        <v>65</v>
      </c>
      <c r="M68" s="6">
        <v>0.70765376499999999</v>
      </c>
      <c r="Q68" s="4">
        <f t="shared" si="21"/>
        <v>25</v>
      </c>
      <c r="R68">
        <f t="shared" si="27"/>
        <v>250000</v>
      </c>
      <c r="S68">
        <f t="shared" si="28"/>
        <v>-1700256786228.364</v>
      </c>
      <c r="U68">
        <f t="shared" ref="U68:U79" si="40">M68</f>
        <v>0.70765376499999999</v>
      </c>
      <c r="V68">
        <f t="shared" ref="V68:V79" si="41">$C$10</f>
        <v>0.01</v>
      </c>
      <c r="W68">
        <f t="shared" ref="W68:W79" si="42">Z67</f>
        <v>1.1787393653418502E-10</v>
      </c>
      <c r="X68">
        <f t="shared" ref="X68:X79" si="43">U68*W68</f>
        <v>8.3413934983787082E-11</v>
      </c>
      <c r="Y68">
        <f t="shared" ref="Y68:Y79" si="44">V68*W68</f>
        <v>1.1787393653418502E-12</v>
      </c>
      <c r="Z68">
        <f t="shared" ref="Z68:Z79" si="45">MAX(0, W68-X68-Y68)</f>
        <v>3.3281262185056089E-11</v>
      </c>
      <c r="AB68">
        <f t="shared" ref="AB68:AB79" si="46">AC67</f>
        <v>-63.377094792030547</v>
      </c>
      <c r="AC68">
        <f t="shared" si="29"/>
        <v>-56.586691884387044</v>
      </c>
      <c r="AE68">
        <f t="shared" si="30"/>
        <v>0</v>
      </c>
      <c r="AF68">
        <f t="shared" si="31"/>
        <v>0</v>
      </c>
      <c r="AG68">
        <f t="shared" si="31"/>
        <v>-8.3203155462640219E-10</v>
      </c>
      <c r="AH68">
        <f t="shared" si="32"/>
        <v>-2.0853483745946771E-5</v>
      </c>
      <c r="AI68">
        <f t="shared" si="33"/>
        <v>-2.0854315777501397E-5</v>
      </c>
      <c r="AJ68">
        <f t="shared" si="34"/>
        <v>-6.7904029076435037</v>
      </c>
      <c r="AK68">
        <f t="shared" si="22"/>
        <v>-4.4363966354421391</v>
      </c>
      <c r="AL68">
        <f t="shared" si="35"/>
        <v>-11.22682039740142</v>
      </c>
      <c r="AN68">
        <f t="shared" si="36"/>
        <v>0</v>
      </c>
      <c r="AO68">
        <f t="shared" si="36"/>
        <v>0</v>
      </c>
      <c r="AP68">
        <f t="shared" si="36"/>
        <v>-1.3454348271632528E-12</v>
      </c>
      <c r="AQ68">
        <f t="shared" si="36"/>
        <v>-3.3721080821361053E-8</v>
      </c>
      <c r="AR68">
        <f t="shared" si="36"/>
        <v>-3.3722426256188218E-8</v>
      </c>
      <c r="AS68">
        <f t="shared" si="36"/>
        <v>-1.0980406345906487E-2</v>
      </c>
      <c r="AT68">
        <f t="shared" si="36"/>
        <v>-7.1738655910879136E-3</v>
      </c>
      <c r="AU68">
        <f t="shared" si="23"/>
        <v>-1.8154305659420656E-2</v>
      </c>
      <c r="AW68">
        <v>65</v>
      </c>
      <c r="AX68">
        <f>IF(Z68&gt;0, (R68*SUMPRODUCT(K68:$K$98, X68:$X$98)-K68*$AZ$3)/Z68, 0)</f>
        <v>-1700256786228.364</v>
      </c>
    </row>
    <row r="69" spans="5:50" x14ac:dyDescent="0.25">
      <c r="E69">
        <v>2069</v>
      </c>
      <c r="F69" s="5">
        <v>3.5571999999999999E-2</v>
      </c>
      <c r="G69" s="5"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79" si="47">K68*J69</f>
        <v>1.4437927131512138E-3</v>
      </c>
      <c r="L69" s="2">
        <v>66</v>
      </c>
      <c r="M69" s="6">
        <v>0.72329488099999995</v>
      </c>
      <c r="Q69" s="4">
        <f t="shared" ref="Q69:Q79" si="48">$C$8</f>
        <v>25</v>
      </c>
      <c r="R69">
        <f t="shared" si="27"/>
        <v>250000</v>
      </c>
      <c r="S69">
        <f t="shared" si="28"/>
        <v>-5692003298756.4268</v>
      </c>
      <c r="U69">
        <f t="shared" si="40"/>
        <v>0.72329488099999995</v>
      </c>
      <c r="V69">
        <f t="shared" si="41"/>
        <v>0.01</v>
      </c>
      <c r="W69">
        <f t="shared" si="42"/>
        <v>3.3281262185056089E-11</v>
      </c>
      <c r="X69">
        <f t="shared" si="43"/>
        <v>2.4072166571669944E-11</v>
      </c>
      <c r="Y69">
        <f t="shared" si="44"/>
        <v>3.3281262185056088E-13</v>
      </c>
      <c r="Z69">
        <f t="shared" si="45"/>
        <v>8.8762829915355843E-12</v>
      </c>
      <c r="AB69">
        <f t="shared" si="46"/>
        <v>-56.586691884387044</v>
      </c>
      <c r="AC69">
        <f t="shared" si="29"/>
        <v>-50.523832068516107</v>
      </c>
      <c r="AE69">
        <f t="shared" si="30"/>
        <v>0</v>
      </c>
      <c r="AF69">
        <f t="shared" si="31"/>
        <v>0</v>
      </c>
      <c r="AG69">
        <f t="shared" si="31"/>
        <v>-2.2190707478838961E-10</v>
      </c>
      <c r="AH69">
        <f t="shared" si="32"/>
        <v>-6.0180416429174856E-6</v>
      </c>
      <c r="AI69">
        <f t="shared" si="33"/>
        <v>-6.018263549992274E-6</v>
      </c>
      <c r="AJ69">
        <f t="shared" si="34"/>
        <v>-6.0628598158709366</v>
      </c>
      <c r="AK69">
        <f t="shared" si="22"/>
        <v>-3.9610684319070932</v>
      </c>
      <c r="AL69">
        <f t="shared" si="35"/>
        <v>-10.023934266041579</v>
      </c>
      <c r="AN69">
        <f t="shared" si="36"/>
        <v>0</v>
      </c>
      <c r="AO69">
        <f t="shared" si="36"/>
        <v>0</v>
      </c>
      <c r="AP69">
        <f t="shared" si="36"/>
        <v>-3.2038781757617837E-13</v>
      </c>
      <c r="AQ69">
        <f t="shared" si="36"/>
        <v>-8.6888046714848243E-9</v>
      </c>
      <c r="AR69">
        <f t="shared" si="36"/>
        <v>-8.6891250593024006E-9</v>
      </c>
      <c r="AS69">
        <f t="shared" si="36"/>
        <v>-8.7535128230117679E-3</v>
      </c>
      <c r="AT69">
        <f t="shared" si="36"/>
        <v>-5.7189617382807662E-3</v>
      </c>
      <c r="AU69">
        <f t="shared" si="23"/>
        <v>-1.4472483250417592E-2</v>
      </c>
      <c r="AW69">
        <v>66</v>
      </c>
      <c r="AX69">
        <f>IF(Z69&gt;0, (R69*SUMPRODUCT(K69:$K$98, X69:$X$98)-K69*$AZ$3)/Z69, 0)</f>
        <v>-5692003298756.4268</v>
      </c>
    </row>
    <row r="70" spans="5:50" x14ac:dyDescent="0.25">
      <c r="E70">
        <v>2070</v>
      </c>
      <c r="F70" s="5">
        <v>3.5571999999999999E-2</v>
      </c>
      <c r="G70" s="5"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1.2891006367421552E-3</v>
      </c>
      <c r="L70" s="2">
        <v>67</v>
      </c>
      <c r="M70" s="6">
        <v>0.74145409100000004</v>
      </c>
      <c r="Q70" s="4">
        <f t="shared" si="48"/>
        <v>25</v>
      </c>
      <c r="R70">
        <f t="shared" si="27"/>
        <v>250000</v>
      </c>
      <c r="S70">
        <f t="shared" si="28"/>
        <v>-20447513394003.023</v>
      </c>
      <c r="U70">
        <f t="shared" si="40"/>
        <v>0.74145409100000004</v>
      </c>
      <c r="V70">
        <f t="shared" si="41"/>
        <v>0.01</v>
      </c>
      <c r="W70">
        <f t="shared" si="42"/>
        <v>8.8762829915355843E-12</v>
      </c>
      <c r="X70">
        <f t="shared" si="43"/>
        <v>6.5813563369477774E-12</v>
      </c>
      <c r="Y70">
        <f t="shared" si="44"/>
        <v>8.8762829915355844E-14</v>
      </c>
      <c r="Z70">
        <f t="shared" si="45"/>
        <v>2.2061638246724512E-12</v>
      </c>
      <c r="AB70">
        <f t="shared" si="46"/>
        <v>-50.523832068516107</v>
      </c>
      <c r="AC70">
        <f t="shared" si="29"/>
        <v>-45.110564354354885</v>
      </c>
      <c r="AE70">
        <f t="shared" si="30"/>
        <v>0</v>
      </c>
      <c r="AF70">
        <f t="shared" si="31"/>
        <v>0</v>
      </c>
      <c r="AG70">
        <f t="shared" si="31"/>
        <v>-5.515409561681128E-11</v>
      </c>
      <c r="AH70">
        <f t="shared" si="32"/>
        <v>-1.6453390842369444E-6</v>
      </c>
      <c r="AI70">
        <f t="shared" si="33"/>
        <v>-1.6453942383325612E-6</v>
      </c>
      <c r="AJ70">
        <f t="shared" si="34"/>
        <v>-5.413267714161222</v>
      </c>
      <c r="AK70">
        <f t="shared" si="22"/>
        <v>-3.536668244796128</v>
      </c>
      <c r="AL70">
        <f t="shared" si="35"/>
        <v>-8.9499376043515895</v>
      </c>
      <c r="AN70">
        <f t="shared" si="36"/>
        <v>0</v>
      </c>
      <c r="AO70">
        <f t="shared" si="36"/>
        <v>0</v>
      </c>
      <c r="AP70">
        <f t="shared" si="36"/>
        <v>-7.1099179778569133E-14</v>
      </c>
      <c r="AQ70">
        <f t="shared" si="36"/>
        <v>-2.1210076611465995E-9</v>
      </c>
      <c r="AR70">
        <f t="shared" si="36"/>
        <v>-2.1210787603263779E-9</v>
      </c>
      <c r="AS70">
        <f t="shared" si="36"/>
        <v>-6.978246857180982E-3</v>
      </c>
      <c r="AT70">
        <f t="shared" si="36"/>
        <v>-4.5591212863124488E-3</v>
      </c>
      <c r="AU70">
        <f t="shared" si="23"/>
        <v>-1.1537370264572192E-2</v>
      </c>
      <c r="AW70">
        <v>67</v>
      </c>
      <c r="AX70">
        <f>IF(Z70&gt;0, (R70*SUMPRODUCT(K70:$K$98, X70:$X$98)-K70*$AZ$3)/Z70, 0)</f>
        <v>-20447513394003.023</v>
      </c>
    </row>
    <row r="71" spans="5:50" x14ac:dyDescent="0.25">
      <c r="E71">
        <v>2071</v>
      </c>
      <c r="F71" s="5">
        <v>3.5571999999999999E-2</v>
      </c>
      <c r="G71" s="5"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1.1509827113769242E-3</v>
      </c>
      <c r="L71" s="2">
        <v>68</v>
      </c>
      <c r="M71" s="6">
        <v>0.75951466000000001</v>
      </c>
      <c r="Q71" s="4">
        <f t="shared" si="48"/>
        <v>25</v>
      </c>
      <c r="R71">
        <f t="shared" si="27"/>
        <v>250000</v>
      </c>
      <c r="S71">
        <f t="shared" si="28"/>
        <v>-79209846441129.781</v>
      </c>
      <c r="U71">
        <f t="shared" si="40"/>
        <v>0.75951466000000001</v>
      </c>
      <c r="V71">
        <f t="shared" si="41"/>
        <v>0.01</v>
      </c>
      <c r="W71">
        <f t="shared" si="42"/>
        <v>2.2061638246724512E-12</v>
      </c>
      <c r="X71">
        <f t="shared" si="43"/>
        <v>1.6756137672003964E-12</v>
      </c>
      <c r="Y71">
        <f t="shared" si="44"/>
        <v>2.2061638246724513E-14</v>
      </c>
      <c r="Z71">
        <f t="shared" si="45"/>
        <v>5.0848841922533025E-13</v>
      </c>
      <c r="AB71">
        <f t="shared" si="46"/>
        <v>-45.110564354354885</v>
      </c>
      <c r="AC71">
        <f t="shared" si="29"/>
        <v>-40.277289603931237</v>
      </c>
      <c r="AE71">
        <f t="shared" si="30"/>
        <v>0</v>
      </c>
      <c r="AF71">
        <f t="shared" si="31"/>
        <v>0</v>
      </c>
      <c r="AG71">
        <f t="shared" si="31"/>
        <v>-1.2712210480633256E-11</v>
      </c>
      <c r="AH71">
        <f t="shared" si="32"/>
        <v>-4.1890344180009908E-7</v>
      </c>
      <c r="AI71">
        <f t="shared" si="33"/>
        <v>-4.1891615401057973E-7</v>
      </c>
      <c r="AJ71">
        <f t="shared" si="34"/>
        <v>-4.833274750423648</v>
      </c>
      <c r="AK71">
        <f t="shared" si="22"/>
        <v>-3.1577395048048422</v>
      </c>
      <c r="AL71">
        <f t="shared" si="35"/>
        <v>-7.9910146741446439</v>
      </c>
      <c r="AN71">
        <f t="shared" si="36"/>
        <v>0</v>
      </c>
      <c r="AO71">
        <f t="shared" si="36"/>
        <v>0</v>
      </c>
      <c r="AP71">
        <f t="shared" si="36"/>
        <v>-1.4631534486593417E-14</v>
      </c>
      <c r="AQ71">
        <f t="shared" si="36"/>
        <v>-4.8215061924820357E-10</v>
      </c>
      <c r="AR71">
        <f t="shared" si="36"/>
        <v>-4.8216525078269022E-10</v>
      </c>
      <c r="AS71">
        <f t="shared" si="36"/>
        <v>-5.563015677072237E-3</v>
      </c>
      <c r="AT71">
        <f t="shared" si="36"/>
        <v>-3.6345035770623032E-3</v>
      </c>
      <c r="AU71">
        <f t="shared" si="23"/>
        <v>-9.1975197362997915E-3</v>
      </c>
      <c r="AW71">
        <v>68</v>
      </c>
      <c r="AX71">
        <f>IF(Z71&gt;0, (R71*SUMPRODUCT(K71:$K$98, X71:$X$98)-K71*$AZ$3)/Z71, 0)</f>
        <v>-79209846441129.781</v>
      </c>
    </row>
    <row r="72" spans="5:50" x14ac:dyDescent="0.25">
      <c r="E72">
        <v>2072</v>
      </c>
      <c r="F72" s="5">
        <v>3.5571999999999999E-2</v>
      </c>
      <c r="G72" s="5"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1.027663135157968E-3</v>
      </c>
      <c r="L72" s="2">
        <v>69</v>
      </c>
      <c r="M72" s="6">
        <v>0.77745419500000001</v>
      </c>
      <c r="Q72" s="4">
        <f t="shared" si="48"/>
        <v>25</v>
      </c>
      <c r="R72">
        <f t="shared" si="27"/>
        <v>250000</v>
      </c>
      <c r="S72">
        <f t="shared" si="28"/>
        <v>-332742757168979.88</v>
      </c>
      <c r="U72">
        <f t="shared" si="40"/>
        <v>0.77745419500000001</v>
      </c>
      <c r="V72">
        <f t="shared" si="41"/>
        <v>0.01</v>
      </c>
      <c r="W72">
        <f t="shared" si="42"/>
        <v>5.0848841922533025E-13</v>
      </c>
      <c r="X72">
        <f t="shared" si="43"/>
        <v>3.9532645463565168E-13</v>
      </c>
      <c r="Y72">
        <f t="shared" si="44"/>
        <v>5.084884192253303E-15</v>
      </c>
      <c r="Z72">
        <f t="shared" si="45"/>
        <v>1.0807708039742527E-13</v>
      </c>
      <c r="AB72">
        <f t="shared" si="46"/>
        <v>-40.277289603931237</v>
      </c>
      <c r="AC72">
        <f t="shared" si="29"/>
        <v>-35.961865718212792</v>
      </c>
      <c r="AE72">
        <f t="shared" si="30"/>
        <v>0</v>
      </c>
      <c r="AF72">
        <f t="shared" si="31"/>
        <v>0</v>
      </c>
      <c r="AG72">
        <f t="shared" si="31"/>
        <v>-2.7019270099356317E-12</v>
      </c>
      <c r="AH72">
        <f t="shared" si="32"/>
        <v>-9.8831613658912919E-8</v>
      </c>
      <c r="AI72">
        <f t="shared" si="33"/>
        <v>-9.8834315585922853E-8</v>
      </c>
      <c r="AJ72">
        <f t="shared" si="34"/>
        <v>-4.3154238857184453</v>
      </c>
      <c r="AK72">
        <f t="shared" ref="AK72:AK79" si="49">G72*SUM(AB72:AB72, AE72:AF72)</f>
        <v>-2.8194102722751868</v>
      </c>
      <c r="AL72">
        <f t="shared" si="35"/>
        <v>-7.1348342568279479</v>
      </c>
      <c r="AN72">
        <f t="shared" si="36"/>
        <v>0</v>
      </c>
      <c r="AO72">
        <f t="shared" si="36"/>
        <v>0</v>
      </c>
      <c r="AP72">
        <f t="shared" si="36"/>
        <v>-2.7766707819984455E-15</v>
      </c>
      <c r="AQ72">
        <f t="shared" si="36"/>
        <v>-1.015656059454395E-10</v>
      </c>
      <c r="AR72">
        <f t="shared" si="36"/>
        <v>-1.015683826162215E-10</v>
      </c>
      <c r="AS72">
        <f t="shared" si="36"/>
        <v>-4.4348020399329977E-3</v>
      </c>
      <c r="AT72">
        <f t="shared" si="36"/>
        <v>-2.8974039997028988E-3</v>
      </c>
      <c r="AU72">
        <f t="shared" si="23"/>
        <v>-7.3322061412042791E-3</v>
      </c>
      <c r="AW72">
        <v>69</v>
      </c>
      <c r="AX72">
        <f>IF(Z72&gt;0, (R72*SUMPRODUCT(K72:$K$98, X72:$X$98)-K72*$AZ$3)/Z72, 0)</f>
        <v>-332742757168979.88</v>
      </c>
    </row>
    <row r="73" spans="5:50" x14ac:dyDescent="0.25">
      <c r="E73">
        <v>2073</v>
      </c>
      <c r="F73" s="5">
        <v>3.5571999999999999E-2</v>
      </c>
      <c r="G73" s="5"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9.1755637067675712E-4</v>
      </c>
      <c r="L73" s="2">
        <v>70</v>
      </c>
      <c r="M73" s="6">
        <v>0.79525030600000002</v>
      </c>
      <c r="Q73" s="4">
        <f t="shared" si="48"/>
        <v>25</v>
      </c>
      <c r="R73">
        <f t="shared" si="27"/>
        <v>250000</v>
      </c>
      <c r="S73">
        <f t="shared" si="28"/>
        <v>-1525505593210939.3</v>
      </c>
      <c r="U73">
        <f t="shared" si="40"/>
        <v>0.79525030600000002</v>
      </c>
      <c r="V73">
        <f t="shared" si="41"/>
        <v>0.01</v>
      </c>
      <c r="W73">
        <f t="shared" si="42"/>
        <v>1.0807708039742527E-13</v>
      </c>
      <c r="X73">
        <f t="shared" si="43"/>
        <v>8.594833125763905E-14</v>
      </c>
      <c r="Y73">
        <f t="shared" si="44"/>
        <v>1.0807708039742527E-15</v>
      </c>
      <c r="Z73">
        <f t="shared" si="45"/>
        <v>2.1047978335811969E-14</v>
      </c>
      <c r="AB73">
        <f t="shared" si="46"/>
        <v>-35.961865718212792</v>
      </c>
      <c r="AC73">
        <f t="shared" si="29"/>
        <v>-32.108808677063834</v>
      </c>
      <c r="AE73">
        <f t="shared" si="30"/>
        <v>0</v>
      </c>
      <c r="AF73">
        <f t="shared" si="31"/>
        <v>0</v>
      </c>
      <c r="AG73">
        <f t="shared" si="31"/>
        <v>-5.2619945839529919E-13</v>
      </c>
      <c r="AH73">
        <f t="shared" si="32"/>
        <v>-2.1487082814409763E-8</v>
      </c>
      <c r="AI73">
        <f t="shared" si="33"/>
        <v>-2.1487609013868157E-8</v>
      </c>
      <c r="AJ73">
        <f t="shared" si="34"/>
        <v>-3.8530570411489578</v>
      </c>
      <c r="AK73">
        <f t="shared" si="49"/>
        <v>-2.5173306002748959</v>
      </c>
      <c r="AL73">
        <f t="shared" si="35"/>
        <v>-6.3703876629114626</v>
      </c>
      <c r="AN73">
        <f t="shared" si="36"/>
        <v>0</v>
      </c>
      <c r="AO73">
        <f t="shared" si="36"/>
        <v>0</v>
      </c>
      <c r="AP73">
        <f t="shared" si="36"/>
        <v>-4.8281766529726601E-16</v>
      </c>
      <c r="AQ73">
        <f t="shared" si="36"/>
        <v>-1.9715609723620743E-11</v>
      </c>
      <c r="AR73">
        <f t="shared" si="36"/>
        <v>-1.9716092541286039E-11</v>
      </c>
      <c r="AS73">
        <f t="shared" si="36"/>
        <v>-3.535397034687162E-3</v>
      </c>
      <c r="AT73">
        <f t="shared" si="36"/>
        <v>-2.3097927293817756E-3</v>
      </c>
      <c r="AU73">
        <f t="shared" si="23"/>
        <v>-5.8451897837850306E-3</v>
      </c>
      <c r="AW73">
        <v>70</v>
      </c>
      <c r="AX73">
        <f>IF(Z73&gt;0, (R73*SUMPRODUCT(K73:$K$98, X73:$X$98)-K73*$AZ$3)/Z73, 0)</f>
        <v>-1525505593210939.3</v>
      </c>
    </row>
    <row r="74" spans="5:50" x14ac:dyDescent="0.25">
      <c r="E74">
        <v>2074</v>
      </c>
      <c r="F74" s="5">
        <v>3.5571999999999999E-2</v>
      </c>
      <c r="G74" s="5"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8.1924675953281884E-4</v>
      </c>
      <c r="L74" s="2">
        <v>71</v>
      </c>
      <c r="M74" s="6">
        <v>0.81288120699999999</v>
      </c>
      <c r="Q74" s="4">
        <f t="shared" si="48"/>
        <v>25</v>
      </c>
      <c r="R74">
        <f t="shared" si="27"/>
        <v>250000</v>
      </c>
      <c r="S74">
        <f t="shared" si="28"/>
        <v>-7690084955398970</v>
      </c>
      <c r="U74">
        <f t="shared" si="40"/>
        <v>0.81288120699999999</v>
      </c>
      <c r="V74">
        <f t="shared" si="41"/>
        <v>0.01</v>
      </c>
      <c r="W74">
        <f t="shared" si="42"/>
        <v>2.1047978335811969E-14</v>
      </c>
      <c r="X74">
        <f t="shared" si="43"/>
        <v>1.7109506034524683E-14</v>
      </c>
      <c r="Y74">
        <f t="shared" si="44"/>
        <v>2.104797833581197E-16</v>
      </c>
      <c r="Z74">
        <f t="shared" si="45"/>
        <v>3.7279925179291664E-15</v>
      </c>
      <c r="AB74">
        <f t="shared" si="46"/>
        <v>-32.108808677063834</v>
      </c>
      <c r="AC74">
        <f t="shared" si="29"/>
        <v>-28.668579175967007</v>
      </c>
      <c r="AE74">
        <f t="shared" si="30"/>
        <v>0</v>
      </c>
      <c r="AF74">
        <f t="shared" si="31"/>
        <v>0</v>
      </c>
      <c r="AG74">
        <f t="shared" si="31"/>
        <v>-9.3199812948229165E-14</v>
      </c>
      <c r="AH74">
        <f t="shared" si="32"/>
        <v>-4.2773765086311707E-9</v>
      </c>
      <c r="AI74">
        <f t="shared" si="33"/>
        <v>-4.2774697084441186E-9</v>
      </c>
      <c r="AJ74">
        <f t="shared" si="34"/>
        <v>-3.4402295010968267</v>
      </c>
      <c r="AK74">
        <f t="shared" si="49"/>
        <v>-2.2476166073944688</v>
      </c>
      <c r="AL74">
        <f t="shared" si="35"/>
        <v>-5.6878461127687654</v>
      </c>
      <c r="AN74">
        <f t="shared" si="36"/>
        <v>0</v>
      </c>
      <c r="AO74">
        <f t="shared" si="36"/>
        <v>0</v>
      </c>
      <c r="AP74">
        <f t="shared" si="36"/>
        <v>-7.6353644746901591E-17</v>
      </c>
      <c r="AQ74">
        <f t="shared" si="36"/>
        <v>-3.5042268439978887E-12</v>
      </c>
      <c r="AR74">
        <f t="shared" si="36"/>
        <v>-3.5043031976426356E-12</v>
      </c>
      <c r="AS74">
        <f t="shared" si="36"/>
        <v>-2.8183968708227814E-3</v>
      </c>
      <c r="AT74">
        <f t="shared" si="36"/>
        <v>-1.8413526222800665E-3</v>
      </c>
      <c r="AU74">
        <f t="shared" si="23"/>
        <v>-4.6597494966071507E-3</v>
      </c>
      <c r="AW74">
        <v>71</v>
      </c>
      <c r="AX74">
        <f>IF(Z74&gt;0, (R74*SUMPRODUCT(K74:$K$98, X74:$X$98)-K74*$AZ$3)/Z74, 0)</f>
        <v>-7690084955398970</v>
      </c>
    </row>
    <row r="75" spans="5:50" x14ac:dyDescent="0.25">
      <c r="E75">
        <v>2075</v>
      </c>
      <c r="F75" s="5">
        <v>3.5571999999999999E-2</v>
      </c>
      <c r="G75" s="5"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7.3147032101144531E-4</v>
      </c>
      <c r="L75" s="2">
        <v>72</v>
      </c>
      <c r="M75" s="6">
        <v>0.83042254299999996</v>
      </c>
      <c r="Q75" s="4">
        <f t="shared" si="48"/>
        <v>25</v>
      </c>
      <c r="R75">
        <f t="shared" si="27"/>
        <v>250000</v>
      </c>
      <c r="S75">
        <f t="shared" si="28"/>
        <v>-4.302705037846944E+16</v>
      </c>
      <c r="U75">
        <f t="shared" si="40"/>
        <v>0.83042254299999996</v>
      </c>
      <c r="V75">
        <f t="shared" si="41"/>
        <v>0.01</v>
      </c>
      <c r="W75">
        <f t="shared" si="42"/>
        <v>3.7279925179291664E-15</v>
      </c>
      <c r="X75">
        <f t="shared" si="43"/>
        <v>3.0958090270237113E-15</v>
      </c>
      <c r="Y75">
        <f t="shared" si="44"/>
        <v>3.7279925179291666E-17</v>
      </c>
      <c r="Z75">
        <f t="shared" si="45"/>
        <v>5.9490356572616344E-16</v>
      </c>
      <c r="AB75">
        <f t="shared" si="46"/>
        <v>-28.668579175967007</v>
      </c>
      <c r="AC75">
        <f t="shared" si="29"/>
        <v>-25.59694569283074</v>
      </c>
      <c r="AE75">
        <f t="shared" si="30"/>
        <v>0</v>
      </c>
      <c r="AF75">
        <f t="shared" si="31"/>
        <v>0</v>
      </c>
      <c r="AG75">
        <f t="shared" si="31"/>
        <v>-1.4872589143154085E-14</v>
      </c>
      <c r="AH75">
        <f t="shared" si="32"/>
        <v>-7.7395225675592785E-10</v>
      </c>
      <c r="AI75">
        <f t="shared" si="33"/>
        <v>-7.7396712934507096E-10</v>
      </c>
      <c r="AJ75">
        <f t="shared" si="34"/>
        <v>-3.0716334831362673</v>
      </c>
      <c r="AK75">
        <f t="shared" si="49"/>
        <v>-2.0068005423176909</v>
      </c>
      <c r="AL75">
        <f t="shared" si="35"/>
        <v>-5.0784340262279253</v>
      </c>
      <c r="AN75">
        <f t="shared" si="36"/>
        <v>0</v>
      </c>
      <c r="AO75">
        <f t="shared" si="36"/>
        <v>0</v>
      </c>
      <c r="AP75">
        <f t="shared" si="36"/>
        <v>-1.0878857554814256E-17</v>
      </c>
      <c r="AQ75">
        <f t="shared" si="36"/>
        <v>-5.6612310569679105E-13</v>
      </c>
      <c r="AR75">
        <f t="shared" si="36"/>
        <v>-5.6613398455434583E-13</v>
      </c>
      <c r="AS75">
        <f t="shared" si="36"/>
        <v>-2.2468087299391893E-3</v>
      </c>
      <c r="AT75">
        <f t="shared" si="36"/>
        <v>-1.4679150368950638E-3</v>
      </c>
      <c r="AU75">
        <f t="shared" si="23"/>
        <v>-3.7147237674003872E-3</v>
      </c>
      <c r="AW75">
        <v>72</v>
      </c>
      <c r="AX75">
        <f>IF(Z75&gt;0, (R75*SUMPRODUCT(K75:$K$98, X75:$X$98)-K75*$AZ$3)/Z75, 0)</f>
        <v>-4.302705037846944E+16</v>
      </c>
    </row>
    <row r="76" spans="5:50" x14ac:dyDescent="0.25">
      <c r="E76">
        <v>2076</v>
      </c>
      <c r="F76" s="5">
        <v>3.5571999999999999E-2</v>
      </c>
      <c r="G76" s="5"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6.5309850090307614E-4</v>
      </c>
      <c r="L76" s="2">
        <v>73</v>
      </c>
      <c r="M76" s="6">
        <v>0.84796327400000004</v>
      </c>
      <c r="Q76" s="4">
        <f t="shared" si="48"/>
        <v>25</v>
      </c>
      <c r="R76">
        <f t="shared" si="27"/>
        <v>250000</v>
      </c>
      <c r="S76">
        <f t="shared" si="28"/>
        <v>-2.7047236548166723E+17</v>
      </c>
      <c r="U76">
        <f t="shared" si="40"/>
        <v>0.84796327400000004</v>
      </c>
      <c r="V76">
        <f t="shared" si="41"/>
        <v>0.01</v>
      </c>
      <c r="W76">
        <f t="shared" si="42"/>
        <v>5.9490356572616344E-16</v>
      </c>
      <c r="X76">
        <f t="shared" si="43"/>
        <v>5.0445637530743179E-16</v>
      </c>
      <c r="Y76">
        <f t="shared" si="44"/>
        <v>5.9490356572616348E-18</v>
      </c>
      <c r="Z76">
        <f t="shared" si="45"/>
        <v>8.4498154761470012E-17</v>
      </c>
      <c r="AB76">
        <f t="shared" si="46"/>
        <v>-25.59694569283074</v>
      </c>
      <c r="AC76">
        <f t="shared" si="29"/>
        <v>-22.854415797170798</v>
      </c>
      <c r="AE76">
        <f t="shared" si="30"/>
        <v>0</v>
      </c>
      <c r="AF76">
        <f t="shared" si="31"/>
        <v>0</v>
      </c>
      <c r="AG76">
        <f t="shared" si="31"/>
        <v>-2.1124538690367503E-15</v>
      </c>
      <c r="AH76">
        <f t="shared" si="32"/>
        <v>-1.2611409382685796E-10</v>
      </c>
      <c r="AI76">
        <f t="shared" si="33"/>
        <v>-1.26116206280727E-10</v>
      </c>
      <c r="AJ76">
        <f t="shared" si="34"/>
        <v>-2.742529895659942</v>
      </c>
      <c r="AK76">
        <f t="shared" si="49"/>
        <v>-1.791786198498152</v>
      </c>
      <c r="AL76">
        <f t="shared" si="35"/>
        <v>-4.5343160942842102</v>
      </c>
      <c r="AN76">
        <f t="shared" si="36"/>
        <v>0</v>
      </c>
      <c r="AO76">
        <f t="shared" si="36"/>
        <v>0</v>
      </c>
      <c r="AP76">
        <f t="shared" si="36"/>
        <v>-1.3796404550948048E-18</v>
      </c>
      <c r="AQ76">
        <f t="shared" si="36"/>
        <v>-8.2364925621070814E-14</v>
      </c>
      <c r="AR76">
        <f t="shared" si="36"/>
        <v>-8.2366305261525915E-14</v>
      </c>
      <c r="AS76">
        <f t="shared" si="36"/>
        <v>-1.791142163537378E-3</v>
      </c>
      <c r="AT76">
        <f t="shared" si="36"/>
        <v>-1.1702128801779647E-3</v>
      </c>
      <c r="AU76">
        <f t="shared" si="23"/>
        <v>-2.9613550437977091E-3</v>
      </c>
      <c r="AW76">
        <v>73</v>
      </c>
      <c r="AX76">
        <f>IF(Z76&gt;0, (R76*SUMPRODUCT(K76:$K$98, X76:$X$98)-K76*$AZ$3)/Z76, 0)</f>
        <v>-2.7047236548166723E+17</v>
      </c>
    </row>
    <row r="77" spans="5:50" x14ac:dyDescent="0.25">
      <c r="E77">
        <v>2077</v>
      </c>
      <c r="F77" s="5">
        <v>3.5571999999999999E-2</v>
      </c>
      <c r="G77" s="5"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5.8312366152060366E-4</v>
      </c>
      <c r="L77" s="2">
        <v>74</v>
      </c>
      <c r="M77" s="6">
        <v>0.86550461000000001</v>
      </c>
      <c r="Q77" s="4">
        <f t="shared" si="48"/>
        <v>25</v>
      </c>
      <c r="R77">
        <f t="shared" si="27"/>
        <v>250000</v>
      </c>
      <c r="S77">
        <f t="shared" si="28"/>
        <v>-1.9397761111136335E+18</v>
      </c>
      <c r="U77">
        <f t="shared" si="40"/>
        <v>0.86550461000000001</v>
      </c>
      <c r="V77">
        <f t="shared" si="41"/>
        <v>0.01</v>
      </c>
      <c r="W77">
        <f t="shared" si="42"/>
        <v>8.4498154761470012E-17</v>
      </c>
      <c r="X77">
        <f t="shared" si="43"/>
        <v>7.3133542482545745E-17</v>
      </c>
      <c r="Y77">
        <f t="shared" si="44"/>
        <v>8.4498154761470016E-19</v>
      </c>
      <c r="Z77">
        <f t="shared" si="45"/>
        <v>1.0519630731309567E-17</v>
      </c>
      <c r="AB77">
        <f t="shared" si="46"/>
        <v>-22.854415797170798</v>
      </c>
      <c r="AC77">
        <f t="shared" si="29"/>
        <v>-20.405728390331141</v>
      </c>
      <c r="AE77">
        <f t="shared" si="30"/>
        <v>0</v>
      </c>
      <c r="AF77">
        <f t="shared" si="31"/>
        <v>0</v>
      </c>
      <c r="AG77">
        <f t="shared" si="31"/>
        <v>-2.6299076828273917E-16</v>
      </c>
      <c r="AH77">
        <f t="shared" si="32"/>
        <v>-1.8283385620636437E-11</v>
      </c>
      <c r="AI77">
        <f t="shared" si="33"/>
        <v>-1.828364861140472E-11</v>
      </c>
      <c r="AJ77">
        <f t="shared" si="34"/>
        <v>-2.4486874068396567</v>
      </c>
      <c r="AK77">
        <f t="shared" si="49"/>
        <v>-1.5998091058019561</v>
      </c>
      <c r="AL77">
        <f t="shared" si="35"/>
        <v>-4.0484965126598969</v>
      </c>
      <c r="AN77">
        <f t="shared" si="36"/>
        <v>0</v>
      </c>
      <c r="AO77">
        <f t="shared" si="36"/>
        <v>0</v>
      </c>
      <c r="AP77">
        <f t="shared" si="36"/>
        <v>-1.533561397471475E-19</v>
      </c>
      <c r="AQ77">
        <f t="shared" si="36"/>
        <v>-1.0661474768098673E-14</v>
      </c>
      <c r="AR77">
        <f t="shared" si="36"/>
        <v>-1.0661628124238421E-14</v>
      </c>
      <c r="AS77">
        <f t="shared" si="36"/>
        <v>-1.4278875665957327E-3</v>
      </c>
      <c r="AT77">
        <f t="shared" si="36"/>
        <v>-9.3288654350923942E-4</v>
      </c>
      <c r="AU77">
        <f t="shared" si="23"/>
        <v>-2.360774110115634E-3</v>
      </c>
      <c r="AW77">
        <v>74</v>
      </c>
      <c r="AX77">
        <f>IF(Z77&gt;0, (R77*SUMPRODUCT(K77:$K$98, X77:$X$98)-K77*$AZ$3)/Z77, 0)</f>
        <v>-1.9397761111136335E+18</v>
      </c>
    </row>
    <row r="78" spans="5:50" x14ac:dyDescent="0.25">
      <c r="E78">
        <v>2078</v>
      </c>
      <c r="F78" s="5">
        <v>3.5571999999999999E-2</v>
      </c>
      <c r="G78" s="5"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5.2064612635768185E-4</v>
      </c>
      <c r="L78" s="2">
        <v>75</v>
      </c>
      <c r="M78" s="6">
        <v>0.88304594599999997</v>
      </c>
      <c r="Q78" s="4">
        <f t="shared" si="48"/>
        <v>25</v>
      </c>
      <c r="R78">
        <f t="shared" si="27"/>
        <v>250000</v>
      </c>
      <c r="S78">
        <f t="shared" si="28"/>
        <v>-1.6193336218479927E+19</v>
      </c>
      <c r="U78">
        <f t="shared" si="40"/>
        <v>0.88304594599999997</v>
      </c>
      <c r="V78">
        <f t="shared" si="41"/>
        <v>0.01</v>
      </c>
      <c r="W78">
        <f t="shared" si="42"/>
        <v>1.0519630731309567E-17</v>
      </c>
      <c r="X78">
        <f t="shared" si="43"/>
        <v>9.2893172706999274E-18</v>
      </c>
      <c r="Y78">
        <f t="shared" si="44"/>
        <v>1.0519630731309568E-19</v>
      </c>
      <c r="Z78">
        <f t="shared" si="45"/>
        <v>1.1251171532965439E-18</v>
      </c>
      <c r="AB78">
        <f t="shared" si="46"/>
        <v>-20.405728390331141</v>
      </c>
      <c r="AC78">
        <f t="shared" si="29"/>
        <v>-18.219400348509957</v>
      </c>
      <c r="AE78">
        <f t="shared" si="30"/>
        <v>0</v>
      </c>
      <c r="AF78">
        <f t="shared" si="31"/>
        <v>0</v>
      </c>
      <c r="AG78">
        <f t="shared" si="31"/>
        <v>-2.8127928832413597E-17</v>
      </c>
      <c r="AH78">
        <f t="shared" si="32"/>
        <v>-2.3223293176749819E-12</v>
      </c>
      <c r="AI78">
        <f t="shared" si="33"/>
        <v>-2.3223574456038145E-12</v>
      </c>
      <c r="AJ78">
        <f t="shared" si="34"/>
        <v>-2.1863280418211843</v>
      </c>
      <c r="AK78">
        <f t="shared" si="49"/>
        <v>-1.42840098732318</v>
      </c>
      <c r="AL78">
        <f t="shared" si="35"/>
        <v>-3.6147290291466865</v>
      </c>
      <c r="AN78">
        <f t="shared" si="36"/>
        <v>0</v>
      </c>
      <c r="AO78">
        <f t="shared" si="36"/>
        <v>0</v>
      </c>
      <c r="AP78">
        <f t="shared" si="36"/>
        <v>-1.4644697189060693E-20</v>
      </c>
      <c r="AQ78">
        <f t="shared" si="36"/>
        <v>-1.2091117633743578E-15</v>
      </c>
      <c r="AR78">
        <f t="shared" si="36"/>
        <v>-1.2091264080715469E-15</v>
      </c>
      <c r="AS78">
        <f t="shared" si="36"/>
        <v>-1.1383032259213754E-3</v>
      </c>
      <c r="AT78">
        <f t="shared" si="36"/>
        <v>-7.4369144093530183E-4</v>
      </c>
      <c r="AU78">
        <f t="shared" si="23"/>
        <v>-1.8819946668578863E-3</v>
      </c>
      <c r="AW78">
        <v>75</v>
      </c>
      <c r="AX78">
        <f>IF(Z78&gt;0, (R78*SUMPRODUCT(K78:$K$98, X78:$X$98)-K78*$AZ$3)/Z78, 0)</f>
        <v>-1.6193336218479927E+19</v>
      </c>
    </row>
    <row r="79" spans="5:50" x14ac:dyDescent="0.25">
      <c r="E79">
        <v>2079</v>
      </c>
      <c r="F79" s="5">
        <v>3.5571999999999999E-2</v>
      </c>
      <c r="G79" s="5"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4.6486261281935876E-4</v>
      </c>
      <c r="L79" s="2">
        <v>76</v>
      </c>
      <c r="M79" s="6">
        <v>1</v>
      </c>
      <c r="Q79" s="4">
        <f t="shared" si="48"/>
        <v>25</v>
      </c>
      <c r="R79">
        <f t="shared" si="27"/>
        <v>250000</v>
      </c>
      <c r="S79">
        <f t="shared" si="28"/>
        <v>0</v>
      </c>
      <c r="U79">
        <f t="shared" si="40"/>
        <v>1</v>
      </c>
      <c r="V79">
        <f t="shared" si="41"/>
        <v>0.01</v>
      </c>
      <c r="W79">
        <f t="shared" si="42"/>
        <v>1.1251171532965439E-18</v>
      </c>
      <c r="X79">
        <f t="shared" si="43"/>
        <v>1.1251171532965439E-18</v>
      </c>
      <c r="Y79">
        <f t="shared" si="44"/>
        <v>1.1251171532965439E-20</v>
      </c>
      <c r="Z79">
        <f t="shared" si="45"/>
        <v>0</v>
      </c>
      <c r="AB79">
        <f t="shared" si="46"/>
        <v>-18.219400348509957</v>
      </c>
      <c r="AC79">
        <f t="shared" si="29"/>
        <v>0</v>
      </c>
      <c r="AE79">
        <f t="shared" si="30"/>
        <v>0</v>
      </c>
      <c r="AF79">
        <f t="shared" si="31"/>
        <v>0</v>
      </c>
      <c r="AG79">
        <f t="shared" si="31"/>
        <v>0</v>
      </c>
      <c r="AH79">
        <f t="shared" si="32"/>
        <v>-2.8127928832413597E-13</v>
      </c>
      <c r="AI79">
        <f t="shared" si="33"/>
        <v>-2.8127928832413597E-13</v>
      </c>
      <c r="AJ79">
        <f t="shared" si="34"/>
        <v>-18.219400348509957</v>
      </c>
      <c r="AK79">
        <f t="shared" si="49"/>
        <v>-1.2753580243956972</v>
      </c>
      <c r="AL79">
        <f t="shared" si="35"/>
        <v>-19.494758372905935</v>
      </c>
      <c r="AN79">
        <f t="shared" si="36"/>
        <v>0</v>
      </c>
      <c r="AO79">
        <f t="shared" si="36"/>
        <v>0</v>
      </c>
      <c r="AP79">
        <f t="shared" si="36"/>
        <v>0</v>
      </c>
      <c r="AQ79">
        <f t="shared" si="36"/>
        <v>-1.307562249023276E-16</v>
      </c>
      <c r="AR79">
        <f t="shared" si="36"/>
        <v>-1.307562249023276E-16</v>
      </c>
      <c r="AS79">
        <f t="shared" si="36"/>
        <v>-8.4695180500102742E-3</v>
      </c>
      <c r="AT79">
        <f t="shared" si="36"/>
        <v>-5.9286626350071934E-4</v>
      </c>
      <c r="AU79">
        <f t="shared" si="23"/>
        <v>-9.062384313511123E-3</v>
      </c>
      <c r="AW79">
        <v>76</v>
      </c>
      <c r="AX79">
        <f>IF(Z79&gt;0, (R79*SUMPRODUCT(K79:$K$98, X79:$X$98)-K79*$AZ$3)/Z79, 0)</f>
        <v>0</v>
      </c>
    </row>
    <row r="80" spans="5:50" x14ac:dyDescent="0.25">
      <c r="F80" s="5"/>
      <c r="G80" s="5"/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/>
      <c r="G81" s="5"/>
      <c r="H81" s="5"/>
      <c r="I81" s="5"/>
      <c r="M81" s="6"/>
      <c r="Q81" s="4"/>
      <c r="AN81" s="8">
        <f t="shared" ref="AN81:AU81" si="50">SUM(AN3:AN79)</f>
        <v>61273.416961203664</v>
      </c>
      <c r="AO81" s="8">
        <f t="shared" si="50"/>
        <v>-6127.3416961203666</v>
      </c>
      <c r="AP81" s="8">
        <f t="shared" si="50"/>
        <v>-423.76343326065995</v>
      </c>
      <c r="AQ81" s="8">
        <f t="shared" si="50"/>
        <v>-34993.826759009244</v>
      </c>
      <c r="AR81" s="8">
        <f t="shared" si="50"/>
        <v>19728.485072813415</v>
      </c>
      <c r="AS81" s="8">
        <f t="shared" si="50"/>
        <v>-6046.5669820032535</v>
      </c>
      <c r="AT81" s="8">
        <f t="shared" si="50"/>
        <v>1636.9492609675369</v>
      </c>
      <c r="AU81" s="8">
        <f t="shared" si="50"/>
        <v>15318.867351777712</v>
      </c>
      <c r="AX81">
        <f>IF(Z81&gt;0, (R81*SUMPRODUCT(K81:$K$98, X81:$X$98)-K81*$AZ$3)/Z81, 0)</f>
        <v>0</v>
      </c>
    </row>
    <row r="82" spans="2:50" x14ac:dyDescent="0.25">
      <c r="F82" s="5"/>
      <c r="G82" s="5"/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/>
      <c r="G83" s="5"/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/>
      <c r="G84" s="5"/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/>
      <c r="G85" s="5"/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/>
      <c r="G86" s="5"/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/>
      <c r="G87" s="5"/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/>
      <c r="G88" s="5"/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/>
      <c r="G89" s="5"/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/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/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/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/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/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/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/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/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/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81:AU81">
    <cfRule type="cellIs" dxfId="61" priority="1" operator="lessThan">
      <formula>0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C16230-1D42-4FC6-84C4-E1A85A21374E}">
  <dimension ref="A1:AZ164"/>
  <sheetViews>
    <sheetView workbookViewId="0">
      <selection activeCell="M33" sqref="M33"/>
    </sheetView>
  </sheetViews>
  <sheetFormatPr defaultRowHeight="15" x14ac:dyDescent="0.25"/>
  <cols>
    <col min="3" max="3" width="10.7109375" customWidth="1"/>
    <col min="4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5" width="9.140625" bestFit="1" customWidth="1"/>
    <col min="36" max="36" width="10.42578125" customWidth="1"/>
    <col min="37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44</v>
      </c>
      <c r="Q1" t="s">
        <v>1</v>
      </c>
      <c r="W1" t="s">
        <v>2</v>
      </c>
      <c r="AB1" t="s">
        <v>46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v>108700.8355258544</v>
      </c>
      <c r="K3">
        <v>1</v>
      </c>
      <c r="L3" s="2">
        <v>0</v>
      </c>
      <c r="O3">
        <f>$C$3</f>
        <v>108700.8355258544</v>
      </c>
      <c r="P3" s="2">
        <f>O3*C5</f>
        <v>10870.083552585442</v>
      </c>
      <c r="Q3" s="4">
        <f>B8</f>
        <v>200</v>
      </c>
      <c r="R3">
        <f t="shared" ref="R3:R66" si="0">$C$6</f>
        <v>250000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108700.8355258544</v>
      </c>
      <c r="AF3">
        <f t="shared" ref="AF3:AG34" si="4">-$Z3*P3</f>
        <v>-10870.083552585442</v>
      </c>
      <c r="AG3">
        <f t="shared" si="4"/>
        <v>-200</v>
      </c>
      <c r="AH3">
        <f t="shared" ref="AH3:AH66" si="5">-X3*R3</f>
        <v>0</v>
      </c>
      <c r="AI3">
        <f t="shared" ref="AI3:AI34" si="6">SUM(AE3:AH3)</f>
        <v>97630.751973268954</v>
      </c>
      <c r="AJ3">
        <f t="shared" ref="AJ3:AJ66" si="7">AB3-AC3</f>
        <v>0</v>
      </c>
      <c r="AL3">
        <f t="shared" ref="AL3:AL66" si="8">SUM(AI3:AK3)</f>
        <v>97630.751973268954</v>
      </c>
      <c r="AN3">
        <f t="shared" ref="AN3:AU34" si="9">AE3*$K3</f>
        <v>108700.8355258544</v>
      </c>
      <c r="AO3">
        <f t="shared" si="9"/>
        <v>-10870.083552585442</v>
      </c>
      <c r="AP3">
        <f t="shared" si="9"/>
        <v>-200</v>
      </c>
      <c r="AQ3">
        <f t="shared" si="9"/>
        <v>0</v>
      </c>
      <c r="AR3">
        <f t="shared" si="9"/>
        <v>97630.751973268954</v>
      </c>
      <c r="AS3">
        <f t="shared" si="9"/>
        <v>0</v>
      </c>
      <c r="AT3">
        <f t="shared" si="9"/>
        <v>0</v>
      </c>
      <c r="AU3">
        <f t="shared" si="9"/>
        <v>97630.751973268954</v>
      </c>
      <c r="AW3">
        <v>0</v>
      </c>
      <c r="AX3">
        <f>IF(Z3&gt;0, (R3*SUMPRODUCT(K3:$K$98, X3:$X$98)-K3*$AZ$3)/Z3, 0)</f>
        <v>0</v>
      </c>
      <c r="AZ3">
        <f>C6*ABS(SUMPRODUCT(X4:X69, K4:K69))/1</f>
        <v>72196.873175516361</v>
      </c>
    </row>
    <row r="4" spans="1:52" x14ac:dyDescent="0.25">
      <c r="A4" t="s">
        <v>14</v>
      </c>
      <c r="C4" t="s">
        <v>37</v>
      </c>
      <c r="E4">
        <v>2004</v>
      </c>
      <c r="F4" s="13">
        <f t="array" ref="F4:G69">EconomicRates!C44:D109</f>
        <v>1.5900000000000001E-2</v>
      </c>
      <c r="G4" s="13"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69">Mortalities!B31:B96</f>
        <v>1.1135328E-2</v>
      </c>
      <c r="R4">
        <f t="shared" si="0"/>
        <v>250000</v>
      </c>
      <c r="S4">
        <f t="shared" si="1"/>
        <v>4947.3240033963893</v>
      </c>
      <c r="U4">
        <f t="shared" ref="U4:U67" si="13">M4</f>
        <v>1.1135328E-2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1.1135328E-2</v>
      </c>
      <c r="Y4">
        <f t="shared" ref="Y4:Y67" si="17">V4*W4</f>
        <v>0.01</v>
      </c>
      <c r="Z4">
        <f t="shared" ref="Z4:Z67" si="18">MAX(0, W4-X4-Y4)</f>
        <v>0.97886467200000005</v>
      </c>
      <c r="AB4">
        <f t="shared" ref="AB4:AB67" si="19">AC3</f>
        <v>0</v>
      </c>
      <c r="AC4">
        <f t="shared" si="2"/>
        <v>4842.7606878623337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-2783.8319999999999</v>
      </c>
      <c r="AI4">
        <f t="shared" si="6"/>
        <v>-2783.8319999999999</v>
      </c>
      <c r="AJ4">
        <f t="shared" si="7"/>
        <v>-4842.7606878623337</v>
      </c>
      <c r="AK4">
        <f>G4*SUM(AB4, AE4:AF4)</f>
        <v>0</v>
      </c>
      <c r="AL4">
        <f t="shared" si="8"/>
        <v>-7626.5926878623341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-2597.1004757906521</v>
      </c>
      <c r="AR4">
        <f t="shared" si="9"/>
        <v>-2597.1004757906521</v>
      </c>
      <c r="AS4">
        <f t="shared" si="9"/>
        <v>-4517.9220896187462</v>
      </c>
      <c r="AT4">
        <f t="shared" si="9"/>
        <v>0</v>
      </c>
      <c r="AU4">
        <f t="shared" si="9"/>
        <v>-7115.0225654093983</v>
      </c>
      <c r="AW4">
        <v>1</v>
      </c>
      <c r="AX4">
        <f>IF(Z4&gt;0, (R4*SUMPRODUCT(K4:$K$98, X4:$X$98)-K4*$AZ$3)/Z4, 0)</f>
        <v>4947.3240033963893</v>
      </c>
    </row>
    <row r="5" spans="1:52" x14ac:dyDescent="0.25">
      <c r="C5" s="2">
        <f>'S.26.04.A'!C5</f>
        <v>0.1</v>
      </c>
      <c r="E5">
        <v>2005</v>
      </c>
      <c r="F5" s="13">
        <v>3.6400000000000002E-2</v>
      </c>
      <c r="G5" s="13"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1.2969985999999999E-2</v>
      </c>
      <c r="Q5" s="4">
        <f t="shared" ref="Q5:Q68" si="21">$C$8</f>
        <v>25</v>
      </c>
      <c r="R5">
        <f t="shared" si="0"/>
        <v>250000</v>
      </c>
      <c r="S5">
        <f t="shared" si="1"/>
        <v>8222.3031080349137</v>
      </c>
      <c r="U5">
        <f t="shared" si="13"/>
        <v>1.2969985999999999E-2</v>
      </c>
      <c r="V5">
        <f t="shared" si="14"/>
        <v>0.01</v>
      </c>
      <c r="W5">
        <f t="shared" si="15"/>
        <v>0.97886467200000005</v>
      </c>
      <c r="X5">
        <f t="shared" si="16"/>
        <v>1.2695861091734591E-2</v>
      </c>
      <c r="Y5">
        <f t="shared" si="17"/>
        <v>9.7886467200000004E-3</v>
      </c>
      <c r="Z5">
        <f t="shared" si="18"/>
        <v>0.95638016418826544</v>
      </c>
      <c r="AB5">
        <f t="shared" si="19"/>
        <v>4842.7606878623337</v>
      </c>
      <c r="AC5">
        <f t="shared" si="2"/>
        <v>7863.6475964681158</v>
      </c>
      <c r="AE5">
        <f t="shared" si="3"/>
        <v>0</v>
      </c>
      <c r="AF5">
        <f t="shared" si="4"/>
        <v>0</v>
      </c>
      <c r="AG5">
        <f t="shared" si="4"/>
        <v>-23.909504104706635</v>
      </c>
      <c r="AH5">
        <f t="shared" si="5"/>
        <v>-3173.9652729336481</v>
      </c>
      <c r="AI5">
        <f t="shared" si="6"/>
        <v>-3197.8747770383548</v>
      </c>
      <c r="AJ5">
        <f t="shared" si="7"/>
        <v>-3020.8869086057821</v>
      </c>
      <c r="AK5">
        <f>G5*SUM(AB5, AE5:AF5)</f>
        <v>198.5531882023557</v>
      </c>
      <c r="AL5">
        <f t="shared" si="8"/>
        <v>-6020.2084974417803</v>
      </c>
      <c r="AN5">
        <f t="shared" si="9"/>
        <v>0</v>
      </c>
      <c r="AO5">
        <f t="shared" si="9"/>
        <v>0</v>
      </c>
      <c r="AP5">
        <f t="shared" si="9"/>
        <v>-20.445208658504519</v>
      </c>
      <c r="AQ5">
        <f t="shared" si="9"/>
        <v>-2714.0831526991597</v>
      </c>
      <c r="AR5">
        <f t="shared" si="9"/>
        <v>-2734.5283613576644</v>
      </c>
      <c r="AS5">
        <f t="shared" si="9"/>
        <v>-2583.184616030233</v>
      </c>
      <c r="AT5">
        <f t="shared" si="9"/>
        <v>169.78442316624071</v>
      </c>
      <c r="AU5">
        <f t="shared" si="9"/>
        <v>-5147.9285542216558</v>
      </c>
      <c r="AW5">
        <v>2</v>
      </c>
      <c r="AX5">
        <f>IF(Z5&gt;0, (R5*SUMPRODUCT(K5:$K$98, X5:$X$98)-K5*$AZ$3)/Z5, 0)</f>
        <v>8222.3031080349137</v>
      </c>
    </row>
    <row r="6" spans="1:52" x14ac:dyDescent="0.25">
      <c r="A6" t="s">
        <v>16</v>
      </c>
      <c r="C6" s="2">
        <f>'S.26.04.C'!C6</f>
        <v>250000</v>
      </c>
      <c r="E6">
        <v>2006</v>
      </c>
      <c r="F6" s="13">
        <v>5.8799999999999998E-2</v>
      </c>
      <c r="G6" s="13"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1.4883069000000001E-2</v>
      </c>
      <c r="Q6" s="4">
        <f t="shared" si="21"/>
        <v>25</v>
      </c>
      <c r="R6">
        <f t="shared" si="0"/>
        <v>250000</v>
      </c>
      <c r="S6">
        <f t="shared" si="1"/>
        <v>12001.402123550903</v>
      </c>
      <c r="U6">
        <f t="shared" si="13"/>
        <v>1.4883069000000001E-2</v>
      </c>
      <c r="V6">
        <f t="shared" si="14"/>
        <v>0.01</v>
      </c>
      <c r="W6">
        <f t="shared" si="15"/>
        <v>0.95638016418826544</v>
      </c>
      <c r="X6">
        <f t="shared" si="16"/>
        <v>1.4233871973845284E-2</v>
      </c>
      <c r="Y6">
        <f t="shared" si="17"/>
        <v>9.5638016418826549E-3</v>
      </c>
      <c r="Z6">
        <f t="shared" si="18"/>
        <v>0.9325824905725375</v>
      </c>
      <c r="AB6">
        <f t="shared" si="19"/>
        <v>7863.6475964681158</v>
      </c>
      <c r="AC6">
        <f t="shared" si="2"/>
        <v>11192.297482743641</v>
      </c>
      <c r="AE6">
        <f t="shared" si="3"/>
        <v>0</v>
      </c>
      <c r="AF6">
        <f t="shared" si="4"/>
        <v>0</v>
      </c>
      <c r="AG6">
        <f t="shared" si="4"/>
        <v>-23.314562264313437</v>
      </c>
      <c r="AH6">
        <f t="shared" si="5"/>
        <v>-3558.4679934613209</v>
      </c>
      <c r="AI6">
        <f t="shared" si="6"/>
        <v>-3581.7825557256342</v>
      </c>
      <c r="AJ6">
        <f t="shared" si="7"/>
        <v>-3328.6498862755252</v>
      </c>
      <c r="AK6">
        <f>G6*SUM(AB6, AE6:AF6)</f>
        <v>460.02338439338479</v>
      </c>
      <c r="AL6">
        <f t="shared" si="8"/>
        <v>-6450.4090576077751</v>
      </c>
      <c r="AN6">
        <f t="shared" si="9"/>
        <v>0</v>
      </c>
      <c r="AO6">
        <f t="shared" si="9"/>
        <v>0</v>
      </c>
      <c r="AP6">
        <f t="shared" si="9"/>
        <v>-17.985087163496214</v>
      </c>
      <c r="AQ6">
        <f t="shared" si="9"/>
        <v>-2745.0378997196231</v>
      </c>
      <c r="AR6">
        <f t="shared" si="9"/>
        <v>-2763.0229868831193</v>
      </c>
      <c r="AS6">
        <f t="shared" si="9"/>
        <v>-2567.7539068816832</v>
      </c>
      <c r="AT6">
        <f t="shared" si="9"/>
        <v>354.86665251380339</v>
      </c>
      <c r="AU6">
        <f t="shared" si="9"/>
        <v>-4975.9102412509992</v>
      </c>
      <c r="AW6">
        <v>3</v>
      </c>
      <c r="AX6">
        <f>IF(Z6&gt;0, (R6*SUMPRODUCT(K6:$K$98, X6:$X$98)-K6*$AZ$3)/Z6, 0)</f>
        <v>12001.402123550903</v>
      </c>
    </row>
    <row r="7" spans="1:52" x14ac:dyDescent="0.25">
      <c r="A7" t="s">
        <v>15</v>
      </c>
      <c r="B7" t="s">
        <v>37</v>
      </c>
      <c r="C7" t="s">
        <v>47</v>
      </c>
      <c r="E7">
        <v>2007</v>
      </c>
      <c r="F7" s="13">
        <v>5.4699999999999999E-2</v>
      </c>
      <c r="G7" s="13"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1.6930661E-2</v>
      </c>
      <c r="Q7" s="4">
        <f t="shared" si="21"/>
        <v>25</v>
      </c>
      <c r="R7">
        <f t="shared" si="0"/>
        <v>250000</v>
      </c>
      <c r="S7">
        <f t="shared" si="1"/>
        <v>14842.225799798316</v>
      </c>
      <c r="U7">
        <f t="shared" si="13"/>
        <v>1.6930661E-2</v>
      </c>
      <c r="V7">
        <f t="shared" si="14"/>
        <v>0.01</v>
      </c>
      <c r="W7">
        <f t="shared" si="15"/>
        <v>0.9325824905725375</v>
      </c>
      <c r="X7">
        <f t="shared" si="16"/>
        <v>1.5789238002419329E-2</v>
      </c>
      <c r="Y7">
        <f t="shared" si="17"/>
        <v>9.3258249057253748E-3</v>
      </c>
      <c r="Z7">
        <f t="shared" si="18"/>
        <v>0.9074674276643927</v>
      </c>
      <c r="AB7">
        <f t="shared" si="19"/>
        <v>11192.297482743641</v>
      </c>
      <c r="AC7">
        <f t="shared" si="2"/>
        <v>13468.836467357061</v>
      </c>
      <c r="AE7">
        <f t="shared" si="3"/>
        <v>0</v>
      </c>
      <c r="AF7">
        <f t="shared" si="4"/>
        <v>0</v>
      </c>
      <c r="AG7">
        <f t="shared" si="4"/>
        <v>-22.686685691609817</v>
      </c>
      <c r="AH7">
        <f t="shared" si="5"/>
        <v>-3947.3095006048325</v>
      </c>
      <c r="AI7">
        <f t="shared" si="6"/>
        <v>-3969.9961862964424</v>
      </c>
      <c r="AJ7">
        <f t="shared" si="7"/>
        <v>-2276.5389846134203</v>
      </c>
      <c r="AK7">
        <f>G7*SUM(AB7, AE7:AF7)</f>
        <v>549.54180640271272</v>
      </c>
      <c r="AL7">
        <f t="shared" si="8"/>
        <v>-5696.9933645071505</v>
      </c>
      <c r="AN7">
        <f t="shared" si="9"/>
        <v>0</v>
      </c>
      <c r="AO7">
        <f t="shared" si="9"/>
        <v>0</v>
      </c>
      <c r="AP7">
        <f t="shared" si="9"/>
        <v>-15.922788534292282</v>
      </c>
      <c r="AQ7">
        <f t="shared" si="9"/>
        <v>-2770.4432155455015</v>
      </c>
      <c r="AR7">
        <f t="shared" si="9"/>
        <v>-2786.366004079794</v>
      </c>
      <c r="AS7">
        <f t="shared" si="9"/>
        <v>-1597.8027524521935</v>
      </c>
      <c r="AT7">
        <f t="shared" si="9"/>
        <v>385.69926401102612</v>
      </c>
      <c r="AU7">
        <f t="shared" si="9"/>
        <v>-3998.4694925209619</v>
      </c>
      <c r="AW7">
        <v>4</v>
      </c>
      <c r="AX7">
        <f>IF(Z7&gt;0, (R7*SUMPRODUCT(K7:$K$98, X7:$X$98)-K7*$AZ$3)/Z7, 0)</f>
        <v>14842.225799798316</v>
      </c>
    </row>
    <row r="8" spans="1:52" x14ac:dyDescent="0.25">
      <c r="B8" s="2">
        <f>'S.26.04.A'!B8</f>
        <v>200</v>
      </c>
      <c r="C8" s="2">
        <f>'S.26.04.A'!C8</f>
        <v>25</v>
      </c>
      <c r="E8">
        <v>2008</v>
      </c>
      <c r="F8" s="13">
        <v>2.2499999999999999E-2</v>
      </c>
      <c r="G8" s="13"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1.9185959999999998E-2</v>
      </c>
      <c r="Q8" s="4">
        <f t="shared" si="21"/>
        <v>25</v>
      </c>
      <c r="R8">
        <f t="shared" si="0"/>
        <v>250000</v>
      </c>
      <c r="S8">
        <f t="shared" si="1"/>
        <v>15971.763814545944</v>
      </c>
      <c r="U8">
        <f t="shared" si="13"/>
        <v>1.9185959999999998E-2</v>
      </c>
      <c r="V8">
        <f t="shared" si="14"/>
        <v>0.01</v>
      </c>
      <c r="W8">
        <f t="shared" si="15"/>
        <v>0.9074674276643927</v>
      </c>
      <c r="X8">
        <f t="shared" si="16"/>
        <v>1.741063376847193E-2</v>
      </c>
      <c r="Y8">
        <f t="shared" si="17"/>
        <v>9.0746742766439278E-3</v>
      </c>
      <c r="Z8">
        <f t="shared" si="18"/>
        <v>0.88098211961927686</v>
      </c>
      <c r="AB8">
        <f t="shared" si="19"/>
        <v>13468.836467357061</v>
      </c>
      <c r="AC8">
        <f t="shared" si="2"/>
        <v>14070.838339397153</v>
      </c>
      <c r="AE8">
        <f t="shared" si="3"/>
        <v>0</v>
      </c>
      <c r="AF8">
        <f t="shared" si="4"/>
        <v>0</v>
      </c>
      <c r="AG8">
        <f t="shared" si="4"/>
        <v>-22.024552990481922</v>
      </c>
      <c r="AH8">
        <f t="shared" si="5"/>
        <v>-4352.6584421179823</v>
      </c>
      <c r="AI8">
        <f t="shared" si="6"/>
        <v>-4374.6829951084646</v>
      </c>
      <c r="AJ8">
        <f t="shared" si="7"/>
        <v>-602.00187204009126</v>
      </c>
      <c r="AK8">
        <f t="shared" ref="AK8:AK69" si="22">G8*SUM(AB8:AB8, AE8:AF8)</f>
        <v>286.8862167547054</v>
      </c>
      <c r="AL8">
        <f t="shared" si="8"/>
        <v>-4689.79865039385</v>
      </c>
      <c r="AN8">
        <f t="shared" si="9"/>
        <v>0</v>
      </c>
      <c r="AO8">
        <f t="shared" si="9"/>
        <v>0</v>
      </c>
      <c r="AP8">
        <f t="shared" si="9"/>
        <v>-14.429260398620341</v>
      </c>
      <c r="AQ8">
        <f t="shared" si="9"/>
        <v>-2851.6193774609383</v>
      </c>
      <c r="AR8">
        <f t="shared" si="9"/>
        <v>-2866.0486378595592</v>
      </c>
      <c r="AS8">
        <f t="shared" si="9"/>
        <v>-394.39809633717925</v>
      </c>
      <c r="AT8">
        <f t="shared" si="9"/>
        <v>187.95187026577213</v>
      </c>
      <c r="AU8">
        <f t="shared" si="9"/>
        <v>-3072.4948639309659</v>
      </c>
      <c r="AW8">
        <v>5</v>
      </c>
      <c r="AX8">
        <f>IF(Z8&gt;0, (R8*SUMPRODUCT(K8:$K$98, X8:$X$98)-K8*$AZ$3)/Z8, 0)</f>
        <v>15971.763814545944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3">
        <v>2.2000000000000001E-3</v>
      </c>
      <c r="G9" s="13"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2.1884238E-2</v>
      </c>
      <c r="Q9" s="4">
        <f t="shared" si="21"/>
        <v>25</v>
      </c>
      <c r="R9">
        <f t="shared" si="0"/>
        <v>250000</v>
      </c>
      <c r="S9">
        <f t="shared" si="1"/>
        <v>16090.274071082222</v>
      </c>
      <c r="U9">
        <f t="shared" si="13"/>
        <v>2.1884238E-2</v>
      </c>
      <c r="V9">
        <f t="shared" si="14"/>
        <v>0.01</v>
      </c>
      <c r="W9">
        <f t="shared" si="15"/>
        <v>0.88098211961927686</v>
      </c>
      <c r="X9">
        <f t="shared" si="16"/>
        <v>1.9279622379492725E-2</v>
      </c>
      <c r="Y9">
        <f t="shared" si="17"/>
        <v>8.8098211961927693E-3</v>
      </c>
      <c r="Z9">
        <f t="shared" si="18"/>
        <v>0.85289267604359131</v>
      </c>
      <c r="AB9">
        <f t="shared" si="19"/>
        <v>14070.838339397153</v>
      </c>
      <c r="AC9">
        <f t="shared" si="2"/>
        <v>13723.276910760127</v>
      </c>
      <c r="AE9">
        <f t="shared" si="3"/>
        <v>0</v>
      </c>
      <c r="AF9">
        <f t="shared" si="4"/>
        <v>0</v>
      </c>
      <c r="AG9">
        <f t="shared" si="4"/>
        <v>-21.322316901089781</v>
      </c>
      <c r="AH9">
        <f t="shared" si="5"/>
        <v>-4819.9055948731811</v>
      </c>
      <c r="AI9">
        <f t="shared" si="6"/>
        <v>-4841.227911774271</v>
      </c>
      <c r="AJ9">
        <f t="shared" si="7"/>
        <v>347.56142863702553</v>
      </c>
      <c r="AK9">
        <f t="shared" si="22"/>
        <v>83.017946202443198</v>
      </c>
      <c r="AL9">
        <f t="shared" si="8"/>
        <v>-4410.648536934802</v>
      </c>
      <c r="AN9">
        <f t="shared" si="9"/>
        <v>0</v>
      </c>
      <c r="AO9">
        <f t="shared" si="9"/>
        <v>0</v>
      </c>
      <c r="AP9">
        <f t="shared" si="9"/>
        <v>-13.229656620803818</v>
      </c>
      <c r="AQ9">
        <f t="shared" si="9"/>
        <v>-2990.5613100424507</v>
      </c>
      <c r="AR9">
        <f t="shared" si="9"/>
        <v>-3003.7909666632545</v>
      </c>
      <c r="AS9">
        <f t="shared" si="9"/>
        <v>215.6481576009617</v>
      </c>
      <c r="AT9">
        <f t="shared" si="9"/>
        <v>51.509361141075338</v>
      </c>
      <c r="AU9">
        <f t="shared" si="9"/>
        <v>-2736.6334479212173</v>
      </c>
      <c r="AW9">
        <v>6</v>
      </c>
      <c r="AX9">
        <f>IF(Z9&gt;0, (R9*SUMPRODUCT(K9:$K$98, X9:$X$98)-K9*$AZ$3)/Z9, 0)</f>
        <v>16090.274071082222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3">
        <v>2.5000000000000001E-3</v>
      </c>
      <c r="G10" s="13"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2.4761703999999999E-2</v>
      </c>
      <c r="Q10" s="4">
        <f t="shared" si="21"/>
        <v>25</v>
      </c>
      <c r="R10">
        <f t="shared" si="0"/>
        <v>250000</v>
      </c>
      <c r="S10">
        <f t="shared" si="1"/>
        <v>15829.757445448306</v>
      </c>
      <c r="U10">
        <f t="shared" si="13"/>
        <v>2.4761703999999999E-2</v>
      </c>
      <c r="V10">
        <f t="shared" si="14"/>
        <v>0.01</v>
      </c>
      <c r="W10">
        <f t="shared" si="15"/>
        <v>0.85289267604359131</v>
      </c>
      <c r="X10">
        <f t="shared" si="16"/>
        <v>2.1119075987959299E-2</v>
      </c>
      <c r="Y10">
        <f t="shared" si="17"/>
        <v>8.5289267604359131E-3</v>
      </c>
      <c r="Z10">
        <f t="shared" si="18"/>
        <v>0.82324467329519613</v>
      </c>
      <c r="AB10">
        <f t="shared" si="19"/>
        <v>13723.276910760127</v>
      </c>
      <c r="AC10">
        <f t="shared" si="2"/>
        <v>13031.763496520289</v>
      </c>
      <c r="AE10">
        <f t="shared" si="3"/>
        <v>0</v>
      </c>
      <c r="AF10">
        <f t="shared" si="4"/>
        <v>0</v>
      </c>
      <c r="AG10">
        <f t="shared" si="4"/>
        <v>-20.581116832379902</v>
      </c>
      <c r="AH10">
        <f t="shared" si="5"/>
        <v>-5279.7689969898247</v>
      </c>
      <c r="AI10">
        <f t="shared" si="6"/>
        <v>-5300.3501138222045</v>
      </c>
      <c r="AJ10">
        <f t="shared" si="7"/>
        <v>691.51341423983831</v>
      </c>
      <c r="AK10">
        <f t="shared" si="22"/>
        <v>56.265435334116525</v>
      </c>
      <c r="AL10">
        <f t="shared" si="8"/>
        <v>-4552.5712642482495</v>
      </c>
      <c r="AN10">
        <f t="shared" si="9"/>
        <v>0</v>
      </c>
      <c r="AO10">
        <f t="shared" si="9"/>
        <v>0</v>
      </c>
      <c r="AP10">
        <f t="shared" si="9"/>
        <v>-12.11438308825519</v>
      </c>
      <c r="AQ10">
        <f t="shared" si="9"/>
        <v>-3107.7586686840377</v>
      </c>
      <c r="AR10">
        <f t="shared" si="9"/>
        <v>-3119.8730517722929</v>
      </c>
      <c r="AS10">
        <f t="shared" si="9"/>
        <v>407.03614283890136</v>
      </c>
      <c r="AT10">
        <f t="shared" si="9"/>
        <v>33.118758511324081</v>
      </c>
      <c r="AU10">
        <f t="shared" si="9"/>
        <v>-2679.7181504220671</v>
      </c>
      <c r="AW10">
        <v>7</v>
      </c>
      <c r="AX10">
        <f>IF(Z10&gt;0, (R10*SUMPRODUCT(K10:$K$98, X10:$X$98)-K10*$AZ$3)/Z10, 0)</f>
        <v>15829.757445448306</v>
      </c>
    </row>
    <row r="11" spans="1:52" x14ac:dyDescent="0.25">
      <c r="A11" t="s">
        <v>33</v>
      </c>
      <c r="C11" s="12">
        <f>AU71</f>
        <v>21949.070795310668</v>
      </c>
      <c r="E11">
        <v>2011</v>
      </c>
      <c r="F11" s="13">
        <v>1.5E-3</v>
      </c>
      <c r="G11" s="13"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2.7627288E-2</v>
      </c>
      <c r="Q11" s="4">
        <f t="shared" si="21"/>
        <v>25</v>
      </c>
      <c r="R11">
        <f t="shared" si="0"/>
        <v>250000</v>
      </c>
      <c r="S11">
        <f t="shared" si="1"/>
        <v>15196.790975152286</v>
      </c>
      <c r="U11">
        <f t="shared" si="13"/>
        <v>2.7627288E-2</v>
      </c>
      <c r="V11">
        <f t="shared" si="14"/>
        <v>0.01</v>
      </c>
      <c r="W11">
        <f t="shared" si="15"/>
        <v>0.82324467329519613</v>
      </c>
      <c r="X11">
        <f t="shared" si="16"/>
        <v>2.2744017683592292E-2</v>
      </c>
      <c r="Y11">
        <f t="shared" si="17"/>
        <v>8.2324467329519622E-3</v>
      </c>
      <c r="Z11">
        <f t="shared" si="18"/>
        <v>0.7922682088786519</v>
      </c>
      <c r="AB11">
        <f t="shared" si="19"/>
        <v>13031.763496520289</v>
      </c>
      <c r="AC11">
        <f t="shared" si="2"/>
        <v>12039.934366587164</v>
      </c>
      <c r="AE11">
        <f t="shared" si="3"/>
        <v>0</v>
      </c>
      <c r="AF11">
        <f t="shared" si="4"/>
        <v>0</v>
      </c>
      <c r="AG11">
        <f t="shared" si="4"/>
        <v>-19.806705221966297</v>
      </c>
      <c r="AH11">
        <f t="shared" si="5"/>
        <v>-5686.0044208980735</v>
      </c>
      <c r="AI11">
        <f t="shared" si="6"/>
        <v>-5705.8111261200402</v>
      </c>
      <c r="AJ11">
        <f t="shared" si="7"/>
        <v>991.82912993312493</v>
      </c>
      <c r="AK11">
        <f t="shared" si="22"/>
        <v>31.276232391648691</v>
      </c>
      <c r="AL11">
        <f t="shared" si="8"/>
        <v>-4682.7057637952666</v>
      </c>
      <c r="AN11">
        <f t="shared" si="9"/>
        <v>0</v>
      </c>
      <c r="AO11">
        <f t="shared" si="9"/>
        <v>0</v>
      </c>
      <c r="AP11">
        <f t="shared" si="9"/>
        <v>-11.078061294993429</v>
      </c>
      <c r="AQ11">
        <f t="shared" si="9"/>
        <v>-3180.2313808585673</v>
      </c>
      <c r="AR11">
        <f t="shared" si="9"/>
        <v>-3191.3094421535607</v>
      </c>
      <c r="AS11">
        <f t="shared" si="9"/>
        <v>554.73859849106077</v>
      </c>
      <c r="AT11">
        <f t="shared" si="9"/>
        <v>17.493066899732785</v>
      </c>
      <c r="AU11">
        <f t="shared" si="9"/>
        <v>-2619.0777767627674</v>
      </c>
      <c r="AW11">
        <v>8</v>
      </c>
      <c r="AX11">
        <f>IF(Z11&gt;0, (R11*SUMPRODUCT(K11:$K$98, X11:$X$98)-K11*$AZ$3)/Z11, 0)</f>
        <v>15196.790975152286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3">
        <v>1.9E-3</v>
      </c>
      <c r="G12" s="13"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3.0780427999999999E-2</v>
      </c>
      <c r="Q12" s="4">
        <f t="shared" si="21"/>
        <v>25</v>
      </c>
      <c r="R12">
        <f t="shared" si="0"/>
        <v>250000</v>
      </c>
      <c r="S12">
        <f t="shared" si="1"/>
        <v>14298.968280797842</v>
      </c>
      <c r="U12">
        <f t="shared" si="13"/>
        <v>3.0780427999999999E-2</v>
      </c>
      <c r="V12">
        <f t="shared" si="14"/>
        <v>0.01</v>
      </c>
      <c r="W12">
        <f t="shared" si="15"/>
        <v>0.7922682088786519</v>
      </c>
      <c r="X12">
        <f t="shared" si="16"/>
        <v>2.4386354560078306E-2</v>
      </c>
      <c r="Y12">
        <f t="shared" si="17"/>
        <v>7.9226820887865184E-3</v>
      </c>
      <c r="Z12">
        <f t="shared" si="18"/>
        <v>0.75995917222978704</v>
      </c>
      <c r="AB12">
        <f t="shared" si="19"/>
        <v>12039.934366587164</v>
      </c>
      <c r="AC12">
        <f t="shared" si="2"/>
        <v>10866.63209841511</v>
      </c>
      <c r="AE12">
        <f t="shared" si="3"/>
        <v>0</v>
      </c>
      <c r="AF12">
        <f t="shared" si="4"/>
        <v>0</v>
      </c>
      <c r="AG12">
        <f t="shared" si="4"/>
        <v>-18.998979305744676</v>
      </c>
      <c r="AH12">
        <f t="shared" si="5"/>
        <v>-6096.5886400195768</v>
      </c>
      <c r="AI12">
        <f t="shared" si="6"/>
        <v>-6115.5876193253216</v>
      </c>
      <c r="AJ12">
        <f t="shared" si="7"/>
        <v>1173.302268172054</v>
      </c>
      <c r="AK12">
        <f t="shared" si="22"/>
        <v>27.691849043150476</v>
      </c>
      <c r="AL12">
        <f t="shared" si="8"/>
        <v>-4914.5935021101168</v>
      </c>
      <c r="AN12">
        <f t="shared" si="9"/>
        <v>0</v>
      </c>
      <c r="AO12">
        <f t="shared" si="9"/>
        <v>0</v>
      </c>
      <c r="AP12">
        <f t="shared" si="9"/>
        <v>-10.098159473508849</v>
      </c>
      <c r="AQ12">
        <f t="shared" si="9"/>
        <v>-3240.4016731933098</v>
      </c>
      <c r="AR12">
        <f t="shared" si="9"/>
        <v>-3250.4998326668187</v>
      </c>
      <c r="AS12">
        <f t="shared" si="9"/>
        <v>623.62262856134259</v>
      </c>
      <c r="AT12">
        <f t="shared" si="9"/>
        <v>14.718512150256085</v>
      </c>
      <c r="AU12">
        <f t="shared" si="9"/>
        <v>-2612.1586919552201</v>
      </c>
      <c r="AW12">
        <v>9</v>
      </c>
      <c r="AX12">
        <f>IF(Z12&gt;0, (R12*SUMPRODUCT(K12:$K$98, X12:$X$98)-K12*$AZ$3)/Z12, 0)</f>
        <v>14298.968280797842</v>
      </c>
    </row>
    <row r="13" spans="1:52" x14ac:dyDescent="0.25">
      <c r="E13">
        <v>2013</v>
      </c>
      <c r="F13" s="13">
        <v>1.6999999999999999E-3</v>
      </c>
      <c r="G13" s="13"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3.4133669999999998E-2</v>
      </c>
      <c r="Q13" s="4">
        <f t="shared" si="21"/>
        <v>25</v>
      </c>
      <c r="R13">
        <f t="shared" si="0"/>
        <v>250000</v>
      </c>
      <c r="S13">
        <f t="shared" si="1"/>
        <v>13109.527264962242</v>
      </c>
      <c r="U13">
        <f t="shared" si="13"/>
        <v>3.4133669999999998E-2</v>
      </c>
      <c r="V13">
        <f t="shared" si="14"/>
        <v>0.01</v>
      </c>
      <c r="W13">
        <f t="shared" si="15"/>
        <v>0.75995917222978704</v>
      </c>
      <c r="X13">
        <f t="shared" si="16"/>
        <v>2.5940195598364715E-2</v>
      </c>
      <c r="Y13">
        <f t="shared" si="17"/>
        <v>7.599591722297871E-3</v>
      </c>
      <c r="Z13">
        <f t="shared" si="18"/>
        <v>0.7264193849091245</v>
      </c>
      <c r="AB13">
        <f t="shared" si="19"/>
        <v>10866.63209841511</v>
      </c>
      <c r="AC13">
        <f t="shared" si="2"/>
        <v>9523.0147322632693</v>
      </c>
      <c r="AE13">
        <f t="shared" si="3"/>
        <v>0</v>
      </c>
      <c r="AF13">
        <f t="shared" si="4"/>
        <v>0</v>
      </c>
      <c r="AG13">
        <f t="shared" si="4"/>
        <v>-18.160484622728113</v>
      </c>
      <c r="AH13">
        <f t="shared" si="5"/>
        <v>-6485.0488995911783</v>
      </c>
      <c r="AI13">
        <f t="shared" si="6"/>
        <v>-6503.2093842139066</v>
      </c>
      <c r="AJ13">
        <f t="shared" si="7"/>
        <v>1343.6173661518405</v>
      </c>
      <c r="AK13">
        <f t="shared" si="22"/>
        <v>21.73326419683022</v>
      </c>
      <c r="AL13">
        <f t="shared" si="8"/>
        <v>-5137.8587538652355</v>
      </c>
      <c r="AN13">
        <f t="shared" si="9"/>
        <v>0</v>
      </c>
      <c r="AO13">
        <f t="shared" si="9"/>
        <v>0</v>
      </c>
      <c r="AP13">
        <f t="shared" si="9"/>
        <v>-9.1753713267087793</v>
      </c>
      <c r="AQ13">
        <f t="shared" si="9"/>
        <v>-3276.494706046813</v>
      </c>
      <c r="AR13">
        <f t="shared" si="9"/>
        <v>-3285.670077373522</v>
      </c>
      <c r="AS13">
        <f t="shared" si="9"/>
        <v>678.8468761471629</v>
      </c>
      <c r="AT13">
        <f t="shared" si="9"/>
        <v>10.980476198185647</v>
      </c>
      <c r="AU13">
        <f t="shared" si="9"/>
        <v>-2595.8427250281729</v>
      </c>
      <c r="AW13">
        <v>10</v>
      </c>
      <c r="AX13">
        <f>IF(Z13&gt;0, (R13*SUMPRODUCT(K13:$K$98, X13:$X$98)-K13*$AZ$3)/Z13, 0)</f>
        <v>13109.527264962242</v>
      </c>
    </row>
    <row r="14" spans="1:52" x14ac:dyDescent="0.25">
      <c r="E14">
        <v>2014</v>
      </c>
      <c r="F14" s="13">
        <v>1.4E-3</v>
      </c>
      <c r="G14" s="13">
        <v>1.8E-3</v>
      </c>
      <c r="H14" s="5">
        <f t="shared" si="10"/>
        <v>5.1800000000000006E-2</v>
      </c>
      <c r="I14" s="5">
        <f t="shared" si="11"/>
        <v>1.0518000000000001</v>
      </c>
      <c r="J14">
        <f t="shared" si="12"/>
        <v>0.95075109336375729</v>
      </c>
      <c r="K14">
        <f t="shared" si="20"/>
        <v>0.48035581109819386</v>
      </c>
      <c r="L14" s="2">
        <v>11</v>
      </c>
      <c r="M14" s="6">
        <v>3.7867151000000002E-2</v>
      </c>
      <c r="Q14" s="4">
        <f t="shared" si="21"/>
        <v>25</v>
      </c>
      <c r="R14">
        <f t="shared" si="0"/>
        <v>250000</v>
      </c>
      <c r="S14">
        <f t="shared" si="1"/>
        <v>11628.684750861972</v>
      </c>
      <c r="U14">
        <f t="shared" si="13"/>
        <v>3.7867151000000002E-2</v>
      </c>
      <c r="V14">
        <f t="shared" si="14"/>
        <v>0.01</v>
      </c>
      <c r="W14">
        <f t="shared" si="15"/>
        <v>0.7264193849091245</v>
      </c>
      <c r="X14">
        <f t="shared" si="16"/>
        <v>2.750743253768094E-2</v>
      </c>
      <c r="Y14">
        <f t="shared" si="17"/>
        <v>7.2641938490912447E-3</v>
      </c>
      <c r="Z14">
        <f t="shared" si="18"/>
        <v>0.69164775852235227</v>
      </c>
      <c r="AB14">
        <f t="shared" si="19"/>
        <v>9523.0147322632693</v>
      </c>
      <c r="AC14">
        <f t="shared" si="2"/>
        <v>8042.9537424967411</v>
      </c>
      <c r="AE14">
        <f t="shared" si="3"/>
        <v>0</v>
      </c>
      <c r="AF14">
        <f t="shared" si="4"/>
        <v>0</v>
      </c>
      <c r="AG14">
        <f t="shared" si="4"/>
        <v>-17.291193963058806</v>
      </c>
      <c r="AH14">
        <f t="shared" si="5"/>
        <v>-6876.8581344202348</v>
      </c>
      <c r="AI14">
        <f t="shared" si="6"/>
        <v>-6894.1493283832933</v>
      </c>
      <c r="AJ14">
        <f t="shared" si="7"/>
        <v>1480.0609897665281</v>
      </c>
      <c r="AK14">
        <f t="shared" si="22"/>
        <v>17.141426518073885</v>
      </c>
      <c r="AL14">
        <f t="shared" si="8"/>
        <v>-5396.9469120986914</v>
      </c>
      <c r="AN14">
        <f t="shared" si="9"/>
        <v>0</v>
      </c>
      <c r="AO14">
        <f t="shared" si="9"/>
        <v>0</v>
      </c>
      <c r="AP14">
        <f t="shared" si="9"/>
        <v>-8.3059255009813064</v>
      </c>
      <c r="AQ14">
        <f t="shared" si="9"/>
        <v>-3303.338766966644</v>
      </c>
      <c r="AR14">
        <f t="shared" si="9"/>
        <v>-3311.6446924676252</v>
      </c>
      <c r="AS14">
        <f t="shared" si="9"/>
        <v>710.95589721409624</v>
      </c>
      <c r="AT14">
        <f t="shared" si="9"/>
        <v>8.2339838384694701</v>
      </c>
      <c r="AU14">
        <f t="shared" si="9"/>
        <v>-2592.4548114150598</v>
      </c>
      <c r="AW14">
        <v>11</v>
      </c>
      <c r="AX14">
        <f>IF(Z14&gt;0, (R14*SUMPRODUCT(K14:$K$98, X14:$X$98)-K14*$AZ$3)/Z14, 0)</f>
        <v>11628.684750861972</v>
      </c>
    </row>
    <row r="15" spans="1:52" x14ac:dyDescent="0.25">
      <c r="E15">
        <v>2015</v>
      </c>
      <c r="F15" s="13">
        <v>1.9E-3</v>
      </c>
      <c r="G15" s="13">
        <v>4.1000000000000003E-3</v>
      </c>
      <c r="H15" s="5">
        <f t="shared" si="10"/>
        <v>5.4100000000000002E-2</v>
      </c>
      <c r="I15" s="5">
        <f t="shared" si="11"/>
        <v>1.0541</v>
      </c>
      <c r="J15">
        <f t="shared" si="12"/>
        <v>0.94867659614837296</v>
      </c>
      <c r="K15">
        <f t="shared" si="20"/>
        <v>0.45570231581272541</v>
      </c>
      <c r="L15" s="2">
        <v>12</v>
      </c>
      <c r="M15" s="6">
        <v>4.2172894000000002E-2</v>
      </c>
      <c r="Q15" s="4">
        <f t="shared" si="21"/>
        <v>25</v>
      </c>
      <c r="R15">
        <f t="shared" si="0"/>
        <v>250000</v>
      </c>
      <c r="S15">
        <f t="shared" si="1"/>
        <v>9944.9256391339059</v>
      </c>
      <c r="U15">
        <f t="shared" si="13"/>
        <v>4.2172894000000002E-2</v>
      </c>
      <c r="V15">
        <f t="shared" si="14"/>
        <v>0.01</v>
      </c>
      <c r="W15">
        <f t="shared" si="15"/>
        <v>0.69164775852235227</v>
      </c>
      <c r="X15">
        <f t="shared" si="16"/>
        <v>2.9168787605500762E-2</v>
      </c>
      <c r="Y15">
        <f t="shared" si="17"/>
        <v>6.9164775852235232E-3</v>
      </c>
      <c r="Z15">
        <f t="shared" si="18"/>
        <v>0.65556249333162797</v>
      </c>
      <c r="AB15">
        <f t="shared" si="19"/>
        <v>8042.9537424967411</v>
      </c>
      <c r="AC15">
        <f t="shared" si="2"/>
        <v>6519.5202479882573</v>
      </c>
      <c r="AE15">
        <f t="shared" si="3"/>
        <v>0</v>
      </c>
      <c r="AF15">
        <f t="shared" si="4"/>
        <v>0</v>
      </c>
      <c r="AG15">
        <f t="shared" si="4"/>
        <v>-16.389062333290699</v>
      </c>
      <c r="AH15">
        <f t="shared" si="5"/>
        <v>-7292.1969013751905</v>
      </c>
      <c r="AI15">
        <f t="shared" si="6"/>
        <v>-7308.5859637084814</v>
      </c>
      <c r="AJ15">
        <f t="shared" si="7"/>
        <v>1523.4334945084838</v>
      </c>
      <c r="AK15">
        <f t="shared" si="22"/>
        <v>32.976110344236645</v>
      </c>
      <c r="AL15">
        <f t="shared" si="8"/>
        <v>-5752.1763588557606</v>
      </c>
      <c r="AN15">
        <f t="shared" si="9"/>
        <v>0</v>
      </c>
      <c r="AO15">
        <f t="shared" si="9"/>
        <v>0</v>
      </c>
      <c r="AP15">
        <f t="shared" si="9"/>
        <v>-7.4685336592796805</v>
      </c>
      <c r="AQ15">
        <f t="shared" si="9"/>
        <v>-3323.0710153190548</v>
      </c>
      <c r="AR15">
        <f t="shared" si="9"/>
        <v>-3330.5395489783346</v>
      </c>
      <c r="AS15">
        <f t="shared" si="9"/>
        <v>694.23217143418901</v>
      </c>
      <c r="AT15">
        <f t="shared" si="9"/>
        <v>15.027289850364609</v>
      </c>
      <c r="AU15">
        <f t="shared" si="9"/>
        <v>-2621.2800876937808</v>
      </c>
      <c r="AW15">
        <v>12</v>
      </c>
      <c r="AX15">
        <f>IF(Z15&gt;0, (R15*SUMPRODUCT(K15:$K$98, X15:$X$98)-K15*$AZ$3)/Z15, 0)</f>
        <v>9944.9256391339059</v>
      </c>
    </row>
    <row r="16" spans="1:52" x14ac:dyDescent="0.25">
      <c r="E16">
        <v>2016</v>
      </c>
      <c r="F16" s="13">
        <v>4.7000000000000002E-3</v>
      </c>
      <c r="G16" s="13">
        <v>7.1000000000000004E-3</v>
      </c>
      <c r="H16" s="5">
        <f t="shared" si="10"/>
        <v>5.7100000000000005E-2</v>
      </c>
      <c r="I16" s="5">
        <f t="shared" si="11"/>
        <v>1.0570999999999999</v>
      </c>
      <c r="J16">
        <f t="shared" si="12"/>
        <v>0.94598429666067552</v>
      </c>
      <c r="K16">
        <f t="shared" si="20"/>
        <v>0.43108723471074206</v>
      </c>
      <c r="L16" s="2">
        <v>13</v>
      </c>
      <c r="M16" s="6">
        <v>4.6777600000000003E-2</v>
      </c>
      <c r="Q16" s="4">
        <f t="shared" si="21"/>
        <v>25</v>
      </c>
      <c r="R16">
        <f t="shared" si="0"/>
        <v>250000</v>
      </c>
      <c r="S16">
        <f t="shared" si="1"/>
        <v>8043.424720013556</v>
      </c>
      <c r="U16">
        <f t="shared" si="13"/>
        <v>4.6777600000000003E-2</v>
      </c>
      <c r="V16">
        <f t="shared" si="14"/>
        <v>0.01</v>
      </c>
      <c r="W16">
        <f t="shared" si="15"/>
        <v>0.65556249333162797</v>
      </c>
      <c r="X16">
        <f t="shared" si="16"/>
        <v>3.0665640088069563E-2</v>
      </c>
      <c r="Y16">
        <f t="shared" si="17"/>
        <v>6.5556249333162796E-3</v>
      </c>
      <c r="Z16">
        <f t="shared" si="18"/>
        <v>0.61834122831024207</v>
      </c>
      <c r="AB16">
        <f t="shared" si="19"/>
        <v>6519.5202479882573</v>
      </c>
      <c r="AC16">
        <f t="shared" si="2"/>
        <v>4973.5811211941473</v>
      </c>
      <c r="AE16">
        <f t="shared" si="3"/>
        <v>0</v>
      </c>
      <c r="AF16">
        <f t="shared" si="4"/>
        <v>0</v>
      </c>
      <c r="AG16">
        <f t="shared" si="4"/>
        <v>-15.458530707756053</v>
      </c>
      <c r="AH16">
        <f t="shared" si="5"/>
        <v>-7666.4100220173905</v>
      </c>
      <c r="AI16">
        <f t="shared" si="6"/>
        <v>-7681.8685527251464</v>
      </c>
      <c r="AJ16">
        <f t="shared" si="7"/>
        <v>1545.9391267941101</v>
      </c>
      <c r="AK16">
        <f t="shared" si="22"/>
        <v>46.28859376071663</v>
      </c>
      <c r="AL16">
        <f t="shared" si="8"/>
        <v>-6089.6408321703193</v>
      </c>
      <c r="AN16">
        <f t="shared" si="9"/>
        <v>0</v>
      </c>
      <c r="AO16">
        <f t="shared" si="9"/>
        <v>0</v>
      </c>
      <c r="AP16">
        <f t="shared" si="9"/>
        <v>-6.6639752554976468</v>
      </c>
      <c r="AQ16">
        <f t="shared" si="9"/>
        <v>-3304.8914965501958</v>
      </c>
      <c r="AR16">
        <f t="shared" si="9"/>
        <v>-3311.5554718056937</v>
      </c>
      <c r="AS16">
        <f t="shared" si="9"/>
        <v>666.4346232008121</v>
      </c>
      <c r="AT16">
        <f t="shared" si="9"/>
        <v>19.95442188295624</v>
      </c>
      <c r="AU16">
        <f t="shared" si="9"/>
        <v>-2625.1664267219248</v>
      </c>
      <c r="AW16">
        <v>13</v>
      </c>
      <c r="AX16">
        <f>IF(Z16&gt;0, (R16*SUMPRODUCT(K16:$K$98, X16:$X$98)-K16*$AZ$3)/Z16, 0)</f>
        <v>8043.424720013556</v>
      </c>
    </row>
    <row r="17" spans="5:50" x14ac:dyDescent="0.25">
      <c r="E17">
        <v>2017</v>
      </c>
      <c r="F17" s="13">
        <v>1.17E-2</v>
      </c>
      <c r="G17" s="13">
        <v>1.38E-2</v>
      </c>
      <c r="H17" s="5">
        <f t="shared" si="10"/>
        <v>6.3799999999999996E-2</v>
      </c>
      <c r="I17" s="5">
        <f t="shared" si="11"/>
        <v>1.0638000000000001</v>
      </c>
      <c r="J17">
        <f t="shared" si="12"/>
        <v>0.94002632073698056</v>
      </c>
      <c r="K17">
        <f t="shared" si="20"/>
        <v>0.40523334716181802</v>
      </c>
      <c r="L17" s="2">
        <v>14</v>
      </c>
      <c r="M17" s="6">
        <v>5.1668436999999998E-2</v>
      </c>
      <c r="Q17" s="4">
        <f t="shared" si="21"/>
        <v>25</v>
      </c>
      <c r="R17">
        <f t="shared" si="0"/>
        <v>250000</v>
      </c>
      <c r="S17">
        <f t="shared" si="1"/>
        <v>6093.0783721903854</v>
      </c>
      <c r="U17">
        <f t="shared" si="13"/>
        <v>5.1668436999999998E-2</v>
      </c>
      <c r="V17">
        <f t="shared" si="14"/>
        <v>0.01</v>
      </c>
      <c r="W17">
        <f t="shared" si="15"/>
        <v>0.61834122831024207</v>
      </c>
      <c r="X17">
        <f t="shared" si="16"/>
        <v>3.1948724799450358E-2</v>
      </c>
      <c r="Y17">
        <f t="shared" si="17"/>
        <v>6.183412283102421E-3</v>
      </c>
      <c r="Z17">
        <f t="shared" si="18"/>
        <v>0.58020909122768938</v>
      </c>
      <c r="AB17">
        <f t="shared" si="19"/>
        <v>4973.5811211941473</v>
      </c>
      <c r="AC17">
        <f t="shared" si="2"/>
        <v>3535.2594651076724</v>
      </c>
      <c r="AE17">
        <f t="shared" si="3"/>
        <v>0</v>
      </c>
      <c r="AF17">
        <f t="shared" si="4"/>
        <v>0</v>
      </c>
      <c r="AG17">
        <f t="shared" si="4"/>
        <v>-14.505227280692235</v>
      </c>
      <c r="AH17">
        <f t="shared" si="5"/>
        <v>-7987.1811998625899</v>
      </c>
      <c r="AI17">
        <f t="shared" si="6"/>
        <v>-8001.6864271432823</v>
      </c>
      <c r="AJ17">
        <f t="shared" si="7"/>
        <v>1438.3216560864748</v>
      </c>
      <c r="AK17">
        <f t="shared" si="22"/>
        <v>68.635419472479228</v>
      </c>
      <c r="AL17">
        <f t="shared" si="8"/>
        <v>-6494.7293515843285</v>
      </c>
      <c r="AN17">
        <f t="shared" si="9"/>
        <v>0</v>
      </c>
      <c r="AO17">
        <f t="shared" si="9"/>
        <v>0</v>
      </c>
      <c r="AP17">
        <f t="shared" si="9"/>
        <v>-5.8780018022978302</v>
      </c>
      <c r="AQ17">
        <f t="shared" si="9"/>
        <v>-3236.6721720082633</v>
      </c>
      <c r="AR17">
        <f t="shared" si="9"/>
        <v>-3242.5501738105609</v>
      </c>
      <c r="AS17">
        <f t="shared" si="9"/>
        <v>582.85589899125148</v>
      </c>
      <c r="AT17">
        <f t="shared" si="9"/>
        <v>27.813360766688181</v>
      </c>
      <c r="AU17">
        <f t="shared" si="9"/>
        <v>-2631.8809140526214</v>
      </c>
      <c r="AW17">
        <v>14</v>
      </c>
      <c r="AX17">
        <f>IF(Z17&gt;0, (R17*SUMPRODUCT(K17:$K$98, X17:$X$98)-K17*$AZ$3)/Z17, 0)</f>
        <v>6093.0783721903854</v>
      </c>
    </row>
    <row r="18" spans="5:50" x14ac:dyDescent="0.25">
      <c r="E18">
        <v>2018</v>
      </c>
      <c r="F18" s="13">
        <v>2.01E-2</v>
      </c>
      <c r="G18" s="13">
        <v>2.1600000000000001E-2</v>
      </c>
      <c r="H18" s="5">
        <f t="shared" si="10"/>
        <v>7.1599999999999997E-2</v>
      </c>
      <c r="I18" s="5">
        <f t="shared" si="11"/>
        <v>1.0716000000000001</v>
      </c>
      <c r="J18">
        <f t="shared" si="12"/>
        <v>0.93318402388951094</v>
      </c>
      <c r="K18">
        <f t="shared" si="20"/>
        <v>0.3781572855186805</v>
      </c>
      <c r="L18" s="2">
        <v>15</v>
      </c>
      <c r="M18" s="6">
        <v>5.7177164000000003E-2</v>
      </c>
      <c r="Q18" s="4">
        <f t="shared" si="21"/>
        <v>25</v>
      </c>
      <c r="R18">
        <f t="shared" si="0"/>
        <v>250000</v>
      </c>
      <c r="S18">
        <f t="shared" si="1"/>
        <v>4163.4513008108406</v>
      </c>
      <c r="U18">
        <f t="shared" si="13"/>
        <v>5.7177164000000003E-2</v>
      </c>
      <c r="V18">
        <f t="shared" si="14"/>
        <v>0.01</v>
      </c>
      <c r="W18">
        <f t="shared" si="15"/>
        <v>0.58020909122768938</v>
      </c>
      <c r="X18">
        <f t="shared" si="16"/>
        <v>3.3174710363416557E-2</v>
      </c>
      <c r="Y18">
        <f t="shared" si="17"/>
        <v>5.802090912276894E-3</v>
      </c>
      <c r="Z18">
        <f t="shared" si="18"/>
        <v>0.5412322899519959</v>
      </c>
      <c r="AB18">
        <f t="shared" si="19"/>
        <v>3535.2594651076724</v>
      </c>
      <c r="AC18">
        <f t="shared" si="2"/>
        <v>2253.3942816414674</v>
      </c>
      <c r="AE18">
        <f t="shared" si="3"/>
        <v>0</v>
      </c>
      <c r="AF18">
        <f t="shared" si="4"/>
        <v>0</v>
      </c>
      <c r="AG18">
        <f t="shared" si="4"/>
        <v>-13.530807248799897</v>
      </c>
      <c r="AH18">
        <f t="shared" si="5"/>
        <v>-8293.6775908541385</v>
      </c>
      <c r="AI18">
        <f t="shared" si="6"/>
        <v>-8307.2083981029391</v>
      </c>
      <c r="AJ18">
        <f t="shared" si="7"/>
        <v>1281.8651834662051</v>
      </c>
      <c r="AK18">
        <f t="shared" si="22"/>
        <v>76.361604446325728</v>
      </c>
      <c r="AL18">
        <f t="shared" si="8"/>
        <v>-6948.981610190408</v>
      </c>
      <c r="AN18">
        <f t="shared" si="9"/>
        <v>0</v>
      </c>
      <c r="AO18">
        <f t="shared" si="9"/>
        <v>0</v>
      </c>
      <c r="AP18">
        <f t="shared" si="9"/>
        <v>-5.1167733400826547</v>
      </c>
      <c r="AQ18">
        <f t="shared" si="9"/>
        <v>-3136.3146047245109</v>
      </c>
      <c r="AR18">
        <f t="shared" si="9"/>
        <v>-3141.4313780645934</v>
      </c>
      <c r="AS18">
        <f t="shared" si="9"/>
        <v>484.74665818048544</v>
      </c>
      <c r="AT18">
        <f t="shared" si="9"/>
        <v>28.876697055273741</v>
      </c>
      <c r="AU18">
        <f t="shared" si="9"/>
        <v>-2627.8080228288341</v>
      </c>
      <c r="AW18">
        <v>15</v>
      </c>
      <c r="AX18">
        <f>IF(Z18&gt;0, (R18*SUMPRODUCT(K18:$K$98, X18:$X$98)-K18*$AZ$3)/Z18, 0)</f>
        <v>4163.4513008108406</v>
      </c>
    </row>
    <row r="19" spans="5:50" x14ac:dyDescent="0.25">
      <c r="E19">
        <v>2019</v>
      </c>
      <c r="F19" s="13">
        <v>2.3400000000000001E-2</v>
      </c>
      <c r="G19" s="13">
        <v>2.23E-2</v>
      </c>
      <c r="H19" s="5">
        <f t="shared" si="10"/>
        <v>7.2300000000000003E-2</v>
      </c>
      <c r="I19" s="5">
        <f t="shared" si="11"/>
        <v>1.0723</v>
      </c>
      <c r="J19">
        <f t="shared" si="12"/>
        <v>0.93257483913084027</v>
      </c>
      <c r="K19">
        <f t="shared" si="20"/>
        <v>0.3526599697087387</v>
      </c>
      <c r="L19" s="2">
        <v>16</v>
      </c>
      <c r="M19" s="6">
        <v>6.3388860000000005E-2</v>
      </c>
      <c r="Q19" s="4">
        <f t="shared" si="21"/>
        <v>25</v>
      </c>
      <c r="R19">
        <f t="shared" si="0"/>
        <v>250000</v>
      </c>
      <c r="S19">
        <f t="shared" si="1"/>
        <v>1910.0368537572924</v>
      </c>
      <c r="U19">
        <f t="shared" si="13"/>
        <v>6.3388860000000005E-2</v>
      </c>
      <c r="V19">
        <f t="shared" si="14"/>
        <v>0.01</v>
      </c>
      <c r="W19">
        <f t="shared" si="15"/>
        <v>0.5412322899519959</v>
      </c>
      <c r="X19">
        <f t="shared" si="16"/>
        <v>3.430809785524648E-2</v>
      </c>
      <c r="Y19">
        <f t="shared" si="17"/>
        <v>5.4123228995199592E-3</v>
      </c>
      <c r="Z19">
        <f t="shared" si="18"/>
        <v>0.50151186919722945</v>
      </c>
      <c r="AB19">
        <f t="shared" si="19"/>
        <v>2253.3942816414674</v>
      </c>
      <c r="AC19">
        <f t="shared" si="2"/>
        <v>957.90615276341487</v>
      </c>
      <c r="AE19">
        <f t="shared" si="3"/>
        <v>0</v>
      </c>
      <c r="AF19">
        <f t="shared" si="4"/>
        <v>0</v>
      </c>
      <c r="AG19">
        <f t="shared" si="4"/>
        <v>-12.537796729930736</v>
      </c>
      <c r="AH19">
        <f t="shared" si="5"/>
        <v>-8577.0244638116201</v>
      </c>
      <c r="AI19">
        <f t="shared" si="6"/>
        <v>-8589.5622605415501</v>
      </c>
      <c r="AJ19">
        <f t="shared" si="7"/>
        <v>1295.4881288780525</v>
      </c>
      <c r="AK19">
        <f t="shared" si="22"/>
        <v>50.250692480604727</v>
      </c>
      <c r="AL19">
        <f t="shared" si="8"/>
        <v>-7243.8234391828928</v>
      </c>
      <c r="AN19">
        <f t="shared" si="9"/>
        <v>0</v>
      </c>
      <c r="AO19">
        <f t="shared" si="9"/>
        <v>0</v>
      </c>
      <c r="AP19">
        <f t="shared" si="9"/>
        <v>-4.4215790149916963</v>
      </c>
      <c r="AQ19">
        <f t="shared" si="9"/>
        <v>-3024.7731875989166</v>
      </c>
      <c r="AR19">
        <f t="shared" si="9"/>
        <v>-3029.1947666139081</v>
      </c>
      <c r="AS19">
        <f t="shared" si="9"/>
        <v>456.86680428816459</v>
      </c>
      <c r="AT19">
        <f t="shared" si="9"/>
        <v>17.721407688053205</v>
      </c>
      <c r="AU19">
        <f t="shared" si="9"/>
        <v>-2554.6065546376904</v>
      </c>
      <c r="AW19">
        <v>16</v>
      </c>
      <c r="AX19">
        <f>IF(Z19&gt;0, (R19*SUMPRODUCT(K19:$K$98, X19:$X$98)-K19*$AZ$3)/Z19, 0)</f>
        <v>1910.0368537572924</v>
      </c>
    </row>
    <row r="20" spans="5:50" x14ac:dyDescent="0.25">
      <c r="E20">
        <v>2020</v>
      </c>
      <c r="F20" s="14">
        <v>4.3E-3</v>
      </c>
      <c r="G20" s="14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0.33449679380512065</v>
      </c>
      <c r="L20" s="2">
        <v>17</v>
      </c>
      <c r="M20" s="6">
        <v>7.0498397000000004E-2</v>
      </c>
      <c r="Q20" s="4">
        <f t="shared" si="21"/>
        <v>25</v>
      </c>
      <c r="R20">
        <f t="shared" si="0"/>
        <v>250000</v>
      </c>
      <c r="S20">
        <f t="shared" si="1"/>
        <v>-1638.4198773469743</v>
      </c>
      <c r="U20">
        <f t="shared" si="13"/>
        <v>7.0498397000000004E-2</v>
      </c>
      <c r="V20">
        <f t="shared" si="14"/>
        <v>0.01</v>
      </c>
      <c r="W20">
        <f t="shared" si="15"/>
        <v>0.50151186919722945</v>
      </c>
      <c r="X20">
        <f t="shared" si="16"/>
        <v>3.5355782854878358E-2</v>
      </c>
      <c r="Y20">
        <f t="shared" si="17"/>
        <v>5.0151186919722944E-3</v>
      </c>
      <c r="Z20">
        <f t="shared" si="18"/>
        <v>0.46114096765037882</v>
      </c>
      <c r="AB20">
        <f t="shared" si="19"/>
        <v>957.90615276341487</v>
      </c>
      <c r="AC20">
        <f t="shared" si="2"/>
        <v>-755.54252765739875</v>
      </c>
      <c r="AE20">
        <f t="shared" si="3"/>
        <v>0</v>
      </c>
      <c r="AF20">
        <f t="shared" si="4"/>
        <v>0</v>
      </c>
      <c r="AG20">
        <f t="shared" si="4"/>
        <v>-11.528524191259471</v>
      </c>
      <c r="AH20">
        <f t="shared" si="5"/>
        <v>-8838.9457137195895</v>
      </c>
      <c r="AI20">
        <f t="shared" si="6"/>
        <v>-8850.4742379108484</v>
      </c>
      <c r="AJ20">
        <f t="shared" si="7"/>
        <v>1713.4486804208136</v>
      </c>
      <c r="AK20">
        <f t="shared" si="22"/>
        <v>4.1189964568826838</v>
      </c>
      <c r="AL20">
        <f t="shared" si="8"/>
        <v>-7132.9065610331518</v>
      </c>
      <c r="AN20">
        <f t="shared" si="9"/>
        <v>0</v>
      </c>
      <c r="AO20">
        <f t="shared" si="9"/>
        <v>0</v>
      </c>
      <c r="AP20">
        <f t="shared" si="9"/>
        <v>-3.8562543792810646</v>
      </c>
      <c r="AQ20">
        <f t="shared" si="9"/>
        <v>-2956.5990018567163</v>
      </c>
      <c r="AR20">
        <f t="shared" si="9"/>
        <v>-2960.4552562359972</v>
      </c>
      <c r="AS20">
        <f t="shared" si="9"/>
        <v>573.14308995037698</v>
      </c>
      <c r="AT20">
        <f t="shared" si="9"/>
        <v>1.3777911085219097</v>
      </c>
      <c r="AU20">
        <f t="shared" si="9"/>
        <v>-2385.9343751770984</v>
      </c>
      <c r="AW20">
        <v>17</v>
      </c>
      <c r="AX20">
        <f>IF(Z20&gt;0, (R20*SUMPRODUCT(K20:$K$98, X20:$X$98)-K20*$AZ$3)/Z20, 0)</f>
        <v>-1638.4198773469743</v>
      </c>
    </row>
    <row r="21" spans="5:50" x14ac:dyDescent="0.25">
      <c r="E21">
        <v>2021</v>
      </c>
      <c r="F21" s="15">
        <v>1.2999999999999999E-3</v>
      </c>
      <c r="G21" s="15">
        <v>1.6000000000000001E-3</v>
      </c>
      <c r="H21" s="5">
        <f t="shared" si="10"/>
        <v>5.16E-2</v>
      </c>
      <c r="I21" s="5">
        <f t="shared" si="11"/>
        <v>1.0516000000000001</v>
      </c>
      <c r="J21">
        <f t="shared" si="12"/>
        <v>0.95093191327500948</v>
      </c>
      <c r="K21">
        <f t="shared" si="20"/>
        <v>0.31808367611745975</v>
      </c>
      <c r="L21" s="2">
        <v>18</v>
      </c>
      <c r="M21" s="6">
        <v>7.8701599999999997E-2</v>
      </c>
      <c r="Q21" s="4">
        <f t="shared" si="21"/>
        <v>25</v>
      </c>
      <c r="R21">
        <f t="shared" si="0"/>
        <v>250000</v>
      </c>
      <c r="S21">
        <f t="shared" si="1"/>
        <v>-6013.6675187632281</v>
      </c>
      <c r="U21">
        <f t="shared" si="13"/>
        <v>7.8701599999999997E-2</v>
      </c>
      <c r="V21">
        <f t="shared" si="14"/>
        <v>0.01</v>
      </c>
      <c r="W21">
        <f t="shared" si="15"/>
        <v>0.46114096765037882</v>
      </c>
      <c r="X21">
        <f t="shared" si="16"/>
        <v>3.6292531979633051E-2</v>
      </c>
      <c r="Y21">
        <f t="shared" si="17"/>
        <v>4.6114096765037882E-3</v>
      </c>
      <c r="Z21">
        <f t="shared" si="18"/>
        <v>0.42023702599424195</v>
      </c>
      <c r="AB21">
        <f t="shared" si="19"/>
        <v>-755.54252765739875</v>
      </c>
      <c r="AC21">
        <f t="shared" si="2"/>
        <v>-2527.1657534032311</v>
      </c>
      <c r="AE21">
        <f t="shared" si="3"/>
        <v>0</v>
      </c>
      <c r="AF21">
        <f t="shared" si="4"/>
        <v>0</v>
      </c>
      <c r="AG21">
        <f t="shared" si="4"/>
        <v>-10.505925649856049</v>
      </c>
      <c r="AH21">
        <f t="shared" si="5"/>
        <v>-9073.1329949082628</v>
      </c>
      <c r="AI21">
        <f t="shared" si="6"/>
        <v>-9083.6389205581181</v>
      </c>
      <c r="AJ21">
        <f t="shared" si="7"/>
        <v>1771.6232257458323</v>
      </c>
      <c r="AK21">
        <f t="shared" si="22"/>
        <v>-1.208868044251838</v>
      </c>
      <c r="AL21">
        <f t="shared" si="8"/>
        <v>-7313.2245628565379</v>
      </c>
      <c r="AN21">
        <f t="shared" si="9"/>
        <v>0</v>
      </c>
      <c r="AO21">
        <f t="shared" si="9"/>
        <v>0</v>
      </c>
      <c r="AP21">
        <f t="shared" si="9"/>
        <v>-3.3417634517229242</v>
      </c>
      <c r="AQ21">
        <f t="shared" si="9"/>
        <v>-2886.0154969230375</v>
      </c>
      <c r="AR21">
        <f t="shared" si="9"/>
        <v>-2889.3572603747602</v>
      </c>
      <c r="AS21">
        <f t="shared" si="9"/>
        <v>563.5244283403066</v>
      </c>
      <c r="AT21">
        <f t="shared" si="9"/>
        <v>-0.38452119145654862</v>
      </c>
      <c r="AU21">
        <f t="shared" si="9"/>
        <v>-2326.2173532259103</v>
      </c>
      <c r="AW21">
        <v>18</v>
      </c>
      <c r="AX21">
        <f>IF(Z21&gt;0, (R21*SUMPRODUCT(K21:$K$98, X21:$X$98)-K21*$AZ$3)/Z21, 0)</f>
        <v>-6013.6675187632281</v>
      </c>
    </row>
    <row r="22" spans="5:50" x14ac:dyDescent="0.25">
      <c r="E22">
        <v>2022</v>
      </c>
      <c r="F22" s="15">
        <v>0.02</v>
      </c>
      <c r="G22" s="15">
        <v>2.1000000000000001E-2</v>
      </c>
      <c r="H22" s="5">
        <f t="shared" si="10"/>
        <v>7.1000000000000008E-2</v>
      </c>
      <c r="I22" s="5">
        <f t="shared" si="11"/>
        <v>1.071</v>
      </c>
      <c r="J22">
        <f t="shared" si="12"/>
        <v>0.93370681605975725</v>
      </c>
      <c r="K22">
        <f t="shared" si="20"/>
        <v>0.29699689646821636</v>
      </c>
      <c r="L22" s="2">
        <v>19</v>
      </c>
      <c r="M22" s="6">
        <v>8.8159118999999994E-2</v>
      </c>
      <c r="Q22" s="4">
        <f t="shared" si="21"/>
        <v>25</v>
      </c>
      <c r="R22">
        <f t="shared" si="0"/>
        <v>250000</v>
      </c>
      <c r="S22">
        <f t="shared" si="1"/>
        <v>-10266.268804735013</v>
      </c>
      <c r="U22">
        <f t="shared" si="13"/>
        <v>8.8159118999999994E-2</v>
      </c>
      <c r="V22">
        <f t="shared" si="14"/>
        <v>0.01</v>
      </c>
      <c r="W22">
        <f t="shared" si="15"/>
        <v>0.42023702599424195</v>
      </c>
      <c r="X22">
        <f t="shared" si="16"/>
        <v>3.7047725982832465E-2</v>
      </c>
      <c r="Y22">
        <f t="shared" si="17"/>
        <v>4.2023702599424196E-3</v>
      </c>
      <c r="Z22">
        <f t="shared" si="18"/>
        <v>0.37898692975146708</v>
      </c>
      <c r="AB22">
        <f t="shared" si="19"/>
        <v>-2527.1657534032311</v>
      </c>
      <c r="AC22">
        <f t="shared" si="2"/>
        <v>-3890.7816943097864</v>
      </c>
      <c r="AE22">
        <f t="shared" si="3"/>
        <v>0</v>
      </c>
      <c r="AF22">
        <f t="shared" si="4"/>
        <v>0</v>
      </c>
      <c r="AG22">
        <f t="shared" si="4"/>
        <v>-9.4746732437866772</v>
      </c>
      <c r="AH22">
        <f t="shared" si="5"/>
        <v>-9261.9314957081169</v>
      </c>
      <c r="AI22">
        <f t="shared" si="6"/>
        <v>-9271.406168951904</v>
      </c>
      <c r="AJ22">
        <f t="shared" si="7"/>
        <v>1363.6159409065554</v>
      </c>
      <c r="AK22">
        <f t="shared" si="22"/>
        <v>-53.070480821467854</v>
      </c>
      <c r="AL22">
        <f t="shared" si="8"/>
        <v>-7960.8607088668168</v>
      </c>
      <c r="AN22">
        <f t="shared" si="9"/>
        <v>0</v>
      </c>
      <c r="AO22">
        <f t="shared" si="9"/>
        <v>0</v>
      </c>
      <c r="AP22">
        <f t="shared" si="9"/>
        <v>-2.8139485484550915</v>
      </c>
      <c r="AQ22">
        <f t="shared" si="9"/>
        <v>-2750.764909526536</v>
      </c>
      <c r="AR22">
        <f t="shared" si="9"/>
        <v>-2753.5788580749913</v>
      </c>
      <c r="AS22">
        <f t="shared" si="9"/>
        <v>404.98970242383365</v>
      </c>
      <c r="AT22">
        <f t="shared" si="9"/>
        <v>-15.761768098051951</v>
      </c>
      <c r="AU22">
        <f t="shared" si="9"/>
        <v>-2364.3509237492094</v>
      </c>
      <c r="AW22">
        <v>19</v>
      </c>
      <c r="AX22">
        <f>IF(Z22&gt;0, (R22*SUMPRODUCT(K22:$K$98, X22:$X$98)-K22*$AZ$3)/Z22, 0)</f>
        <v>-10266.268804735013</v>
      </c>
    </row>
    <row r="23" spans="5:50" x14ac:dyDescent="0.25">
      <c r="E23">
        <v>2023</v>
      </c>
      <c r="F23" s="15">
        <v>5.3900000000000003E-2</v>
      </c>
      <c r="G23" s="15"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0.26517580041805033</v>
      </c>
      <c r="L23" s="2">
        <v>20</v>
      </c>
      <c r="M23" s="6">
        <v>9.9426106E-2</v>
      </c>
      <c r="Q23" s="4">
        <f t="shared" si="21"/>
        <v>25</v>
      </c>
      <c r="R23">
        <f t="shared" si="0"/>
        <v>250000</v>
      </c>
      <c r="S23">
        <f t="shared" si="1"/>
        <v>-12870.988916772831</v>
      </c>
      <c r="U23">
        <f t="shared" si="13"/>
        <v>9.9426106E-2</v>
      </c>
      <c r="V23">
        <f t="shared" si="14"/>
        <v>0.01</v>
      </c>
      <c r="W23">
        <f t="shared" si="15"/>
        <v>0.37898692975146708</v>
      </c>
      <c r="X23">
        <f t="shared" si="16"/>
        <v>3.7681194650083918E-2</v>
      </c>
      <c r="Y23">
        <f t="shared" si="17"/>
        <v>3.7898692975146708E-3</v>
      </c>
      <c r="Z23">
        <f t="shared" si="18"/>
        <v>0.3375158658038685</v>
      </c>
      <c r="AB23">
        <f t="shared" si="19"/>
        <v>-3890.7816943097864</v>
      </c>
      <c r="AC23">
        <f t="shared" si="2"/>
        <v>-4344.1629679965772</v>
      </c>
      <c r="AE23">
        <f t="shared" si="3"/>
        <v>0</v>
      </c>
      <c r="AF23">
        <f t="shared" si="4"/>
        <v>0</v>
      </c>
      <c r="AG23">
        <f t="shared" si="4"/>
        <v>-8.4378966450967123</v>
      </c>
      <c r="AH23">
        <f t="shared" si="5"/>
        <v>-9420.2986625209796</v>
      </c>
      <c r="AI23">
        <f t="shared" si="6"/>
        <v>-9428.7365591660764</v>
      </c>
      <c r="AJ23">
        <f t="shared" si="7"/>
        <v>453.38127368679079</v>
      </c>
      <c r="AK23">
        <f t="shared" si="22"/>
        <v>-272.35471860168508</v>
      </c>
      <c r="AL23">
        <f t="shared" si="8"/>
        <v>-9247.710004080971</v>
      </c>
      <c r="AN23">
        <f t="shared" si="9"/>
        <v>0</v>
      </c>
      <c r="AO23">
        <f t="shared" si="9"/>
        <v>0</v>
      </c>
      <c r="AP23">
        <f t="shared" si="9"/>
        <v>-2.2375259967083023</v>
      </c>
      <c r="AQ23">
        <f t="shared" si="9"/>
        <v>-2498.0352380110899</v>
      </c>
      <c r="AR23">
        <f t="shared" si="9"/>
        <v>-2500.2727640077983</v>
      </c>
      <c r="AS23">
        <f t="shared" si="9"/>
        <v>120.2257421444499</v>
      </c>
      <c r="AT23">
        <f t="shared" si="9"/>
        <v>-72.221880502834708</v>
      </c>
      <c r="AU23">
        <f t="shared" si="9"/>
        <v>-2452.2689023661828</v>
      </c>
      <c r="AW23">
        <v>20</v>
      </c>
      <c r="AX23">
        <f>IF(Z23&gt;0, (R23*SUMPRODUCT(K23:$K$98, X23:$X$98)-K23*$AZ$3)/Z23, 0)</f>
        <v>-12870.988916772831</v>
      </c>
    </row>
    <row r="24" spans="5:50" x14ac:dyDescent="0.25">
      <c r="E24">
        <v>2024</v>
      </c>
      <c r="F24" s="5">
        <v>3.5571999999999999E-2</v>
      </c>
      <c r="G24" s="5"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0.23676410751611635</v>
      </c>
      <c r="L24" s="2">
        <v>21</v>
      </c>
      <c r="M24" s="6">
        <v>0.112419382</v>
      </c>
      <c r="Q24" s="4">
        <f t="shared" si="21"/>
        <v>25</v>
      </c>
      <c r="R24">
        <f t="shared" si="0"/>
        <v>250000</v>
      </c>
      <c r="S24">
        <f t="shared" si="1"/>
        <v>-16174.899261252211</v>
      </c>
      <c r="U24">
        <f t="shared" si="13"/>
        <v>0.112419382</v>
      </c>
      <c r="V24">
        <f t="shared" si="14"/>
        <v>0.01</v>
      </c>
      <c r="W24">
        <f t="shared" si="15"/>
        <v>0.3375158658038685</v>
      </c>
      <c r="X24">
        <f t="shared" si="16"/>
        <v>3.7943325048865828E-2</v>
      </c>
      <c r="Y24">
        <f t="shared" si="17"/>
        <v>3.3751586580386852E-3</v>
      </c>
      <c r="Z24">
        <f t="shared" si="18"/>
        <v>0.296197382096964</v>
      </c>
      <c r="AB24">
        <f t="shared" si="19"/>
        <v>-4344.1629679965772</v>
      </c>
      <c r="AC24">
        <f t="shared" si="2"/>
        <v>-4790.9628168650215</v>
      </c>
      <c r="AE24">
        <f t="shared" si="3"/>
        <v>0</v>
      </c>
      <c r="AF24">
        <f t="shared" si="4"/>
        <v>0</v>
      </c>
      <c r="AG24">
        <f t="shared" si="4"/>
        <v>-7.4049345524241001</v>
      </c>
      <c r="AH24">
        <f t="shared" si="5"/>
        <v>-9485.8312622164576</v>
      </c>
      <c r="AI24">
        <f t="shared" si="6"/>
        <v>-9493.2361967688812</v>
      </c>
      <c r="AJ24">
        <f t="shared" si="7"/>
        <v>446.79984886844431</v>
      </c>
      <c r="AK24">
        <f t="shared" si="22"/>
        <v>-304.09140775976044</v>
      </c>
      <c r="AL24">
        <f t="shared" si="8"/>
        <v>-9350.5277556601977</v>
      </c>
      <c r="AN24">
        <f t="shared" si="9"/>
        <v>0</v>
      </c>
      <c r="AO24">
        <f t="shared" si="9"/>
        <v>0</v>
      </c>
      <c r="AP24">
        <f t="shared" si="9"/>
        <v>-1.7532227205199444</v>
      </c>
      <c r="AQ24">
        <f t="shared" si="9"/>
        <v>-2245.9043728471552</v>
      </c>
      <c r="AR24">
        <f t="shared" si="9"/>
        <v>-2247.6575955676749</v>
      </c>
      <c r="AS24">
        <f t="shared" si="9"/>
        <v>105.78616745567288</v>
      </c>
      <c r="AT24">
        <f t="shared" si="9"/>
        <v>-71.997930761559104</v>
      </c>
      <c r="AU24">
        <f t="shared" si="9"/>
        <v>-2213.8693588735609</v>
      </c>
      <c r="AW24">
        <v>21</v>
      </c>
      <c r="AX24">
        <f>IF(Z24&gt;0, (R24*SUMPRODUCT(K24:$K$98, X24:$X$98)-K24*$AZ$3)/Z24, 0)</f>
        <v>-16174.899261252211</v>
      </c>
    </row>
    <row r="25" spans="5:50" x14ac:dyDescent="0.25">
      <c r="E25">
        <v>2025</v>
      </c>
      <c r="F25" s="5">
        <v>3.5571999999999999E-2</v>
      </c>
      <c r="G25" s="5"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0.21139652456796101</v>
      </c>
      <c r="L25" s="2">
        <v>22</v>
      </c>
      <c r="M25" s="6">
        <v>0.12734142500000001</v>
      </c>
      <c r="Q25" s="4">
        <f t="shared" si="21"/>
        <v>25</v>
      </c>
      <c r="R25">
        <f t="shared" si="0"/>
        <v>250000</v>
      </c>
      <c r="S25">
        <f t="shared" si="1"/>
        <v>-20372.040650745359</v>
      </c>
      <c r="U25">
        <f t="shared" si="13"/>
        <v>0.12734142500000001</v>
      </c>
      <c r="V25">
        <f t="shared" si="14"/>
        <v>0.01</v>
      </c>
      <c r="W25">
        <f t="shared" si="15"/>
        <v>0.296197382096964</v>
      </c>
      <c r="X25">
        <f t="shared" si="16"/>
        <v>3.7718196717496884E-2</v>
      </c>
      <c r="Y25">
        <f t="shared" si="17"/>
        <v>2.96197382096964E-3</v>
      </c>
      <c r="Z25">
        <f t="shared" si="18"/>
        <v>0.25551721155849749</v>
      </c>
      <c r="AB25">
        <f t="shared" si="19"/>
        <v>-4790.9628168650215</v>
      </c>
      <c r="AC25">
        <f t="shared" si="2"/>
        <v>-5205.407020834813</v>
      </c>
      <c r="AE25">
        <f t="shared" si="3"/>
        <v>0</v>
      </c>
      <c r="AF25">
        <f t="shared" si="4"/>
        <v>0</v>
      </c>
      <c r="AG25">
        <f t="shared" si="4"/>
        <v>-6.387930288962437</v>
      </c>
      <c r="AH25">
        <f t="shared" si="5"/>
        <v>-9429.5491793742203</v>
      </c>
      <c r="AI25">
        <f t="shared" si="6"/>
        <v>-9435.9371096631821</v>
      </c>
      <c r="AJ25">
        <f t="shared" si="7"/>
        <v>414.44420396979149</v>
      </c>
      <c r="AK25">
        <f t="shared" si="22"/>
        <v>-335.36739718055156</v>
      </c>
      <c r="AL25">
        <f t="shared" si="8"/>
        <v>-9356.8603028739417</v>
      </c>
      <c r="AN25">
        <f t="shared" si="9"/>
        <v>0</v>
      </c>
      <c r="AO25">
        <f t="shared" si="9"/>
        <v>0</v>
      </c>
      <c r="AP25">
        <f t="shared" si="9"/>
        <v>-1.3503862622690701</v>
      </c>
      <c r="AQ25">
        <f t="shared" si="9"/>
        <v>-1993.3739247623789</v>
      </c>
      <c r="AR25">
        <f t="shared" si="9"/>
        <v>-1994.7243110246479</v>
      </c>
      <c r="AS25">
        <f t="shared" si="9"/>
        <v>87.612064346549076</v>
      </c>
      <c r="AT25">
        <f t="shared" si="9"/>
        <v>-70.895502217371615</v>
      </c>
      <c r="AU25">
        <f t="shared" si="9"/>
        <v>-1978.0077488954703</v>
      </c>
      <c r="AW25">
        <v>22</v>
      </c>
      <c r="AX25">
        <f>IF(Z25&gt;0, (R25*SUMPRODUCT(K25:$K$98, X25:$X$98)-K25*$AZ$3)/Z25, 0)</f>
        <v>-20372.040650745359</v>
      </c>
    </row>
    <row r="26" spans="5:50" x14ac:dyDescent="0.25">
      <c r="E26">
        <v>2026</v>
      </c>
      <c r="F26" s="5">
        <v>3.5571999999999999E-2</v>
      </c>
      <c r="G26" s="5"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0.18874689693567948</v>
      </c>
      <c r="L26" s="2">
        <v>23</v>
      </c>
      <c r="M26" s="6">
        <v>0.14457818</v>
      </c>
      <c r="Q26" s="4">
        <f t="shared" si="21"/>
        <v>25</v>
      </c>
      <c r="R26">
        <f t="shared" si="0"/>
        <v>250000</v>
      </c>
      <c r="S26">
        <f t="shared" si="1"/>
        <v>-25754.805723253055</v>
      </c>
      <c r="U26">
        <f t="shared" si="13"/>
        <v>0.14457818</v>
      </c>
      <c r="V26">
        <f t="shared" si="14"/>
        <v>0.01</v>
      </c>
      <c r="W26">
        <f t="shared" si="15"/>
        <v>0.25551721155849749</v>
      </c>
      <c r="X26">
        <f t="shared" si="16"/>
        <v>3.6942213405802532E-2</v>
      </c>
      <c r="Y26">
        <f t="shared" si="17"/>
        <v>2.5551721155849748E-3</v>
      </c>
      <c r="Z26">
        <f t="shared" si="18"/>
        <v>0.21601982603710998</v>
      </c>
      <c r="AB26">
        <f t="shared" si="19"/>
        <v>-5205.407020834813</v>
      </c>
      <c r="AC26">
        <f t="shared" si="2"/>
        <v>-5563.5486519566894</v>
      </c>
      <c r="AE26">
        <f t="shared" si="3"/>
        <v>0</v>
      </c>
      <c r="AF26">
        <f t="shared" si="4"/>
        <v>0</v>
      </c>
      <c r="AG26">
        <f t="shared" si="4"/>
        <v>-5.4004956509277493</v>
      </c>
      <c r="AH26">
        <f t="shared" si="5"/>
        <v>-9235.5533514506333</v>
      </c>
      <c r="AI26">
        <f t="shared" si="6"/>
        <v>-9240.9538471015603</v>
      </c>
      <c r="AJ26">
        <f t="shared" si="7"/>
        <v>358.14163112187634</v>
      </c>
      <c r="AK26">
        <f t="shared" si="22"/>
        <v>-364.37849145843694</v>
      </c>
      <c r="AL26">
        <f t="shared" si="8"/>
        <v>-9247.1907074381215</v>
      </c>
      <c r="AN26">
        <f t="shared" si="9"/>
        <v>0</v>
      </c>
      <c r="AO26">
        <f t="shared" si="9"/>
        <v>0</v>
      </c>
      <c r="AP26">
        <f t="shared" si="9"/>
        <v>-1.0193267960272452</v>
      </c>
      <c r="AQ26">
        <f t="shared" si="9"/>
        <v>-1743.182036570222</v>
      </c>
      <c r="AR26">
        <f t="shared" si="9"/>
        <v>-1744.2013633662489</v>
      </c>
      <c r="AS26">
        <f t="shared" si="9"/>
        <v>67.59812153773693</v>
      </c>
      <c r="AT26">
        <f t="shared" si="9"/>
        <v>-68.775309572883955</v>
      </c>
      <c r="AU26">
        <f t="shared" si="9"/>
        <v>-1745.3785514013962</v>
      </c>
      <c r="AW26">
        <v>23</v>
      </c>
      <c r="AX26">
        <f>IF(Z26&gt;0, (R26*SUMPRODUCT(K26:$K$98, X26:$X$98)-K26*$AZ$3)/Z26, 0)</f>
        <v>-25754.805723253055</v>
      </c>
    </row>
    <row r="27" spans="5:50" x14ac:dyDescent="0.25">
      <c r="E27">
        <v>2027</v>
      </c>
      <c r="F27" s="5">
        <v>3.5571999999999999E-2</v>
      </c>
      <c r="G27" s="5"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0.16852401512114237</v>
      </c>
      <c r="L27" s="2">
        <v>24</v>
      </c>
      <c r="M27" s="6">
        <v>0.16385111999999999</v>
      </c>
      <c r="Q27" s="4">
        <f t="shared" si="21"/>
        <v>25</v>
      </c>
      <c r="R27">
        <f t="shared" si="0"/>
        <v>250000</v>
      </c>
      <c r="S27">
        <f t="shared" si="1"/>
        <v>-32761.140908540714</v>
      </c>
      <c r="U27">
        <f t="shared" si="13"/>
        <v>0.16385111999999999</v>
      </c>
      <c r="V27">
        <f t="shared" si="14"/>
        <v>0.01</v>
      </c>
      <c r="W27">
        <f t="shared" si="15"/>
        <v>0.21601982603710998</v>
      </c>
      <c r="X27">
        <f t="shared" si="16"/>
        <v>3.539509043838563E-2</v>
      </c>
      <c r="Y27">
        <f t="shared" si="17"/>
        <v>2.1601982603711E-3</v>
      </c>
      <c r="Z27">
        <f t="shared" si="18"/>
        <v>0.17846453733835327</v>
      </c>
      <c r="AB27">
        <f t="shared" si="19"/>
        <v>-5563.5486519566894</v>
      </c>
      <c r="AC27">
        <f t="shared" si="2"/>
        <v>-5846.7018549193172</v>
      </c>
      <c r="AE27">
        <f t="shared" si="3"/>
        <v>0</v>
      </c>
      <c r="AF27">
        <f t="shared" si="4"/>
        <v>0</v>
      </c>
      <c r="AG27">
        <f t="shared" si="4"/>
        <v>-4.4616134334588313</v>
      </c>
      <c r="AH27">
        <f t="shared" si="5"/>
        <v>-8848.7726095964081</v>
      </c>
      <c r="AI27">
        <f t="shared" si="6"/>
        <v>-8853.2342230298673</v>
      </c>
      <c r="AJ27">
        <f t="shared" si="7"/>
        <v>283.1532029626278</v>
      </c>
      <c r="AK27">
        <f t="shared" si="22"/>
        <v>-389.44840563696829</v>
      </c>
      <c r="AL27">
        <f t="shared" si="8"/>
        <v>-8959.529425704206</v>
      </c>
      <c r="AN27">
        <f t="shared" si="9"/>
        <v>0</v>
      </c>
      <c r="AO27">
        <f t="shared" si="9"/>
        <v>0</v>
      </c>
      <c r="AP27">
        <f t="shared" si="9"/>
        <v>-0.75188900972490802</v>
      </c>
      <c r="AQ27">
        <f t="shared" si="9"/>
        <v>-1491.2306890631755</v>
      </c>
      <c r="AR27">
        <f t="shared" si="9"/>
        <v>-1491.9825780729004</v>
      </c>
      <c r="AS27">
        <f t="shared" si="9"/>
        <v>47.71811465767378</v>
      </c>
      <c r="AT27">
        <f t="shared" si="9"/>
        <v>-65.631409000469233</v>
      </c>
      <c r="AU27">
        <f t="shared" si="9"/>
        <v>-1509.8958724156957</v>
      </c>
      <c r="AW27">
        <v>24</v>
      </c>
      <c r="AX27">
        <f>IF(Z27&gt;0, (R27*SUMPRODUCT(K27:$K$98, X27:$X$98)-K27*$AZ$3)/Z27, 0)</f>
        <v>-32761.140908540714</v>
      </c>
    </row>
    <row r="28" spans="5:50" x14ac:dyDescent="0.25">
      <c r="E28">
        <v>2028</v>
      </c>
      <c r="F28" s="5">
        <v>3.5571999999999999E-2</v>
      </c>
      <c r="G28" s="5"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0.15046787064387712</v>
      </c>
      <c r="L28" s="2">
        <v>25</v>
      </c>
      <c r="M28" s="6">
        <v>0.185300933</v>
      </c>
      <c r="Q28" s="4">
        <f t="shared" si="21"/>
        <v>25</v>
      </c>
      <c r="R28">
        <f t="shared" si="0"/>
        <v>250000</v>
      </c>
      <c r="S28">
        <f t="shared" si="1"/>
        <v>-42018.835774278246</v>
      </c>
      <c r="U28">
        <f t="shared" si="13"/>
        <v>0.185300933</v>
      </c>
      <c r="V28">
        <f t="shared" si="14"/>
        <v>0.01</v>
      </c>
      <c r="W28">
        <f t="shared" si="15"/>
        <v>0.17846453733835327</v>
      </c>
      <c r="X28">
        <f t="shared" si="16"/>
        <v>3.3069645276210195E-2</v>
      </c>
      <c r="Y28">
        <f t="shared" si="17"/>
        <v>1.7846453733835327E-3</v>
      </c>
      <c r="Z28">
        <f t="shared" si="18"/>
        <v>0.14361024668875955</v>
      </c>
      <c r="AB28">
        <f t="shared" si="19"/>
        <v>-5846.7018549193172</v>
      </c>
      <c r="AC28">
        <f t="shared" si="2"/>
        <v>-6034.3353711185737</v>
      </c>
      <c r="AE28">
        <f t="shared" si="3"/>
        <v>0</v>
      </c>
      <c r="AF28">
        <f t="shared" si="4"/>
        <v>0</v>
      </c>
      <c r="AG28">
        <f t="shared" si="4"/>
        <v>-3.5902561672189885</v>
      </c>
      <c r="AH28">
        <f t="shared" si="5"/>
        <v>-8267.4113190525495</v>
      </c>
      <c r="AI28">
        <f t="shared" si="6"/>
        <v>-8271.0015752197687</v>
      </c>
      <c r="AJ28">
        <f t="shared" si="7"/>
        <v>187.63351619925652</v>
      </c>
      <c r="AK28">
        <f t="shared" si="22"/>
        <v>-409.26912984435222</v>
      </c>
      <c r="AL28">
        <f t="shared" si="8"/>
        <v>-8492.6371888648646</v>
      </c>
      <c r="AN28">
        <f t="shared" si="9"/>
        <v>0</v>
      </c>
      <c r="AO28">
        <f t="shared" si="9"/>
        <v>0</v>
      </c>
      <c r="AP28">
        <f t="shared" si="9"/>
        <v>-0.54021820054748881</v>
      </c>
      <c r="AQ28">
        <f t="shared" si="9"/>
        <v>-1243.9797769149245</v>
      </c>
      <c r="AR28">
        <f t="shared" si="9"/>
        <v>-1244.5199951154721</v>
      </c>
      <c r="AS28">
        <f t="shared" si="9"/>
        <v>28.232815643925552</v>
      </c>
      <c r="AT28">
        <f t="shared" si="9"/>
        <v>-61.581854487952143</v>
      </c>
      <c r="AU28">
        <f t="shared" si="9"/>
        <v>-1277.8690339594987</v>
      </c>
      <c r="AW28">
        <v>25</v>
      </c>
      <c r="AX28">
        <f>IF(Z28&gt;0, (R28*SUMPRODUCT(K28:$K$98, X28:$X$98)-K28*$AZ$3)/Z28, 0)</f>
        <v>-42018.835774278246</v>
      </c>
    </row>
    <row r="29" spans="5:50" x14ac:dyDescent="0.25">
      <c r="E29">
        <v>2029</v>
      </c>
      <c r="F29" s="5">
        <v>3.5571999999999999E-2</v>
      </c>
      <c r="G29" s="5"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0.13434631307489028</v>
      </c>
      <c r="L29" s="2">
        <v>26</v>
      </c>
      <c r="M29" s="6">
        <v>0.20871278500000001</v>
      </c>
      <c r="Q29" s="4">
        <f t="shared" si="21"/>
        <v>25</v>
      </c>
      <c r="R29">
        <f t="shared" si="0"/>
        <v>250000</v>
      </c>
      <c r="S29">
        <f t="shared" si="1"/>
        <v>-54495.033845301798</v>
      </c>
      <c r="U29">
        <f t="shared" si="13"/>
        <v>0.20871278500000001</v>
      </c>
      <c r="V29">
        <f t="shared" si="14"/>
        <v>0.01</v>
      </c>
      <c r="W29">
        <f t="shared" si="15"/>
        <v>0.14361024668875955</v>
      </c>
      <c r="X29">
        <f t="shared" si="16"/>
        <v>2.9973294540948034E-2</v>
      </c>
      <c r="Y29">
        <f t="shared" si="17"/>
        <v>1.4361024668875955E-3</v>
      </c>
      <c r="Z29">
        <f t="shared" si="18"/>
        <v>0.11220084968092392</v>
      </c>
      <c r="AB29">
        <f t="shared" si="19"/>
        <v>-6034.3353711185737</v>
      </c>
      <c r="AC29">
        <f t="shared" si="2"/>
        <v>-6114.3891008335686</v>
      </c>
      <c r="AE29">
        <f t="shared" si="3"/>
        <v>0</v>
      </c>
      <c r="AF29">
        <f t="shared" si="4"/>
        <v>0</v>
      </c>
      <c r="AG29">
        <f t="shared" si="4"/>
        <v>-2.805021242023098</v>
      </c>
      <c r="AH29">
        <f t="shared" si="5"/>
        <v>-7493.3236352370086</v>
      </c>
      <c r="AI29">
        <f t="shared" si="6"/>
        <v>-7496.1286564790316</v>
      </c>
      <c r="AJ29">
        <f t="shared" si="7"/>
        <v>80.053729714994915</v>
      </c>
      <c r="AK29">
        <f t="shared" si="22"/>
        <v>-422.40347597830021</v>
      </c>
      <c r="AL29">
        <f t="shared" si="8"/>
        <v>-7838.4784027423366</v>
      </c>
      <c r="AN29">
        <f t="shared" si="9"/>
        <v>0</v>
      </c>
      <c r="AO29">
        <f t="shared" si="9"/>
        <v>0</v>
      </c>
      <c r="AP29">
        <f t="shared" si="9"/>
        <v>-0.37684426196255272</v>
      </c>
      <c r="AQ29">
        <f t="shared" si="9"/>
        <v>-1006.7004030710261</v>
      </c>
      <c r="AR29">
        <f t="shared" si="9"/>
        <v>-1007.0772473329887</v>
      </c>
      <c r="AS29">
        <f t="shared" si="9"/>
        <v>10.754923435103354</v>
      </c>
      <c r="AT29">
        <f t="shared" si="9"/>
        <v>-56.748349627702616</v>
      </c>
      <c r="AU29">
        <f t="shared" si="9"/>
        <v>-1053.0706735255878</v>
      </c>
      <c r="AW29">
        <v>26</v>
      </c>
      <c r="AX29">
        <f>IF(Z29&gt;0, (R29*SUMPRODUCT(K29:$K$98, X29:$X$98)-K29*$AZ$3)/Z29, 0)</f>
        <v>-54495.033845301798</v>
      </c>
    </row>
    <row r="30" spans="5:50" x14ac:dyDescent="0.25">
      <c r="E30">
        <v>2030</v>
      </c>
      <c r="F30" s="5">
        <v>3.5571999999999999E-2</v>
      </c>
      <c r="G30" s="5"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0.11995206524543775</v>
      </c>
      <c r="L30" s="2">
        <v>27</v>
      </c>
      <c r="M30" s="6">
        <v>0.23444695300000001</v>
      </c>
      <c r="Q30" s="4">
        <f t="shared" si="21"/>
        <v>25</v>
      </c>
      <c r="R30">
        <f t="shared" si="0"/>
        <v>250000</v>
      </c>
      <c r="S30">
        <f t="shared" si="1"/>
        <v>-71742.418461711117</v>
      </c>
      <c r="U30">
        <f t="shared" si="13"/>
        <v>0.23444695300000001</v>
      </c>
      <c r="V30">
        <f t="shared" si="14"/>
        <v>0.01</v>
      </c>
      <c r="W30">
        <f t="shared" si="15"/>
        <v>0.11220084968092392</v>
      </c>
      <c r="X30">
        <f t="shared" si="16"/>
        <v>2.6305147331703638E-2</v>
      </c>
      <c r="Y30">
        <f t="shared" si="17"/>
        <v>1.1220084968092392E-3</v>
      </c>
      <c r="Z30">
        <f t="shared" si="18"/>
        <v>8.4773693852411042E-2</v>
      </c>
      <c r="AB30">
        <f t="shared" si="19"/>
        <v>-6114.3891008335686</v>
      </c>
      <c r="AC30">
        <f t="shared" si="2"/>
        <v>-6081.86981890466</v>
      </c>
      <c r="AE30">
        <f t="shared" si="3"/>
        <v>0</v>
      </c>
      <c r="AF30">
        <f t="shared" si="4"/>
        <v>0</v>
      </c>
      <c r="AG30">
        <f t="shared" si="4"/>
        <v>-2.1193423463102761</v>
      </c>
      <c r="AH30">
        <f t="shared" si="5"/>
        <v>-6576.286832925909</v>
      </c>
      <c r="AI30">
        <f t="shared" si="6"/>
        <v>-6578.4061752722191</v>
      </c>
      <c r="AJ30">
        <f t="shared" si="7"/>
        <v>-32.51928192890864</v>
      </c>
      <c r="AK30">
        <f t="shared" si="22"/>
        <v>-428.00723705834986</v>
      </c>
      <c r="AL30">
        <f t="shared" si="8"/>
        <v>-7038.932694259478</v>
      </c>
      <c r="AN30">
        <f t="shared" si="9"/>
        <v>0</v>
      </c>
      <c r="AO30">
        <f t="shared" si="9"/>
        <v>0</v>
      </c>
      <c r="AP30">
        <f t="shared" si="9"/>
        <v>-0.25421949140202937</v>
      </c>
      <c r="AQ30">
        <f t="shared" si="9"/>
        <v>-788.83918725584181</v>
      </c>
      <c r="AR30">
        <f t="shared" si="9"/>
        <v>-789.09340674724388</v>
      </c>
      <c r="AS30">
        <f t="shared" si="9"/>
        <v>-3.9007550276712339</v>
      </c>
      <c r="AT30">
        <f t="shared" si="9"/>
        <v>-51.340352025142721</v>
      </c>
      <c r="AU30">
        <f t="shared" si="9"/>
        <v>-844.33451380005783</v>
      </c>
      <c r="AW30">
        <v>27</v>
      </c>
      <c r="AX30">
        <f>IF(Z30&gt;0, (R30*SUMPRODUCT(K30:$K$98, X30:$X$98)-K30*$AZ$3)/Z30, 0)</f>
        <v>-71742.418461711117</v>
      </c>
    </row>
    <row r="31" spans="5:50" x14ac:dyDescent="0.25">
      <c r="E31">
        <v>2031</v>
      </c>
      <c r="F31" s="5">
        <v>3.5571999999999999E-2</v>
      </c>
      <c r="G31" s="5"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0.10710005825485512</v>
      </c>
      <c r="L31" s="2">
        <v>28</v>
      </c>
      <c r="M31" s="6">
        <v>0.26339700100000002</v>
      </c>
      <c r="Q31" s="4">
        <f t="shared" si="21"/>
        <v>25</v>
      </c>
      <c r="R31">
        <f t="shared" si="0"/>
        <v>250000</v>
      </c>
      <c r="S31">
        <f t="shared" si="1"/>
        <v>-96479.562891892812</v>
      </c>
      <c r="U31">
        <f t="shared" si="13"/>
        <v>0.26339700100000002</v>
      </c>
      <c r="V31">
        <f t="shared" si="14"/>
        <v>0.01</v>
      </c>
      <c r="W31">
        <f t="shared" si="15"/>
        <v>8.4773693852411042E-2</v>
      </c>
      <c r="X31">
        <f t="shared" si="16"/>
        <v>2.2329136724417206E-2</v>
      </c>
      <c r="Y31">
        <f t="shared" si="17"/>
        <v>8.477369385241104E-4</v>
      </c>
      <c r="Z31">
        <f t="shared" si="18"/>
        <v>6.1596820189469728E-2</v>
      </c>
      <c r="AB31">
        <f t="shared" si="19"/>
        <v>-6081.86981890466</v>
      </c>
      <c r="AC31">
        <f t="shared" si="2"/>
        <v>-5942.8342874105574</v>
      </c>
      <c r="AE31">
        <f t="shared" si="3"/>
        <v>0</v>
      </c>
      <c r="AF31">
        <f t="shared" si="4"/>
        <v>0</v>
      </c>
      <c r="AG31">
        <f t="shared" si="4"/>
        <v>-1.5399205047367432</v>
      </c>
      <c r="AH31">
        <f t="shared" si="5"/>
        <v>-5582.2841811043018</v>
      </c>
      <c r="AI31">
        <f t="shared" si="6"/>
        <v>-5583.8241016090387</v>
      </c>
      <c r="AJ31">
        <f t="shared" si="7"/>
        <v>-139.03553149410254</v>
      </c>
      <c r="AK31">
        <f t="shared" si="22"/>
        <v>-425.73088732332621</v>
      </c>
      <c r="AL31">
        <f t="shared" si="8"/>
        <v>-6148.5905204264673</v>
      </c>
      <c r="AN31">
        <f t="shared" si="9"/>
        <v>0</v>
      </c>
      <c r="AO31">
        <f t="shared" si="9"/>
        <v>0</v>
      </c>
      <c r="AP31">
        <f t="shared" si="9"/>
        <v>-0.1649255757651511</v>
      </c>
      <c r="AQ31">
        <f t="shared" si="9"/>
        <v>-597.86296099142692</v>
      </c>
      <c r="AR31">
        <f t="shared" si="9"/>
        <v>-598.02788656719213</v>
      </c>
      <c r="AS31">
        <f t="shared" si="9"/>
        <v>-14.890713522513126</v>
      </c>
      <c r="AT31">
        <f t="shared" si="9"/>
        <v>-45.595802833219402</v>
      </c>
      <c r="AU31">
        <f t="shared" si="9"/>
        <v>-658.51440292292466</v>
      </c>
      <c r="AW31">
        <v>28</v>
      </c>
      <c r="AX31">
        <f>IF(Z31&gt;0, (R31*SUMPRODUCT(K31:$K$98, X31:$X$98)-K31*$AZ$3)/Z31, 0)</f>
        <v>-96479.562891892812</v>
      </c>
    </row>
    <row r="32" spans="5:50" x14ac:dyDescent="0.25">
      <c r="E32">
        <v>2032</v>
      </c>
      <c r="F32" s="5">
        <v>3.5571999999999999E-2</v>
      </c>
      <c r="G32" s="5"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9.562505201326349E-2</v>
      </c>
      <c r="L32" s="2">
        <v>29</v>
      </c>
      <c r="M32" s="6">
        <v>0.29593128600000002</v>
      </c>
      <c r="Q32" s="4">
        <f t="shared" si="21"/>
        <v>25</v>
      </c>
      <c r="R32">
        <f t="shared" si="0"/>
        <v>250000</v>
      </c>
      <c r="S32">
        <f t="shared" si="1"/>
        <v>-133612.0132246888</v>
      </c>
      <c r="U32">
        <f t="shared" si="13"/>
        <v>0.29593128600000002</v>
      </c>
      <c r="V32">
        <f t="shared" si="14"/>
        <v>0.01</v>
      </c>
      <c r="W32">
        <f t="shared" si="15"/>
        <v>6.1596820189469728E-2</v>
      </c>
      <c r="X32">
        <f t="shared" si="16"/>
        <v>1.8228426212180543E-2</v>
      </c>
      <c r="Y32">
        <f t="shared" si="17"/>
        <v>6.159682018946973E-4</v>
      </c>
      <c r="Z32">
        <f t="shared" si="18"/>
        <v>4.2752425775394488E-2</v>
      </c>
      <c r="AB32">
        <f t="shared" si="19"/>
        <v>-5942.8342874105574</v>
      </c>
      <c r="AC32">
        <f t="shared" si="2"/>
        <v>-5712.2376780895347</v>
      </c>
      <c r="AE32">
        <f t="shared" si="3"/>
        <v>0</v>
      </c>
      <c r="AF32">
        <f t="shared" si="4"/>
        <v>0</v>
      </c>
      <c r="AG32">
        <f t="shared" si="4"/>
        <v>-1.0688106443848622</v>
      </c>
      <c r="AH32">
        <f t="shared" si="5"/>
        <v>-4557.106553045136</v>
      </c>
      <c r="AI32">
        <f t="shared" si="6"/>
        <v>-4558.175363689521</v>
      </c>
      <c r="AJ32">
        <f t="shared" si="7"/>
        <v>-230.5966093210227</v>
      </c>
      <c r="AK32">
        <f t="shared" si="22"/>
        <v>-415.99840011873908</v>
      </c>
      <c r="AL32">
        <f t="shared" si="8"/>
        <v>-5204.7703731292831</v>
      </c>
      <c r="AN32">
        <f t="shared" si="9"/>
        <v>0</v>
      </c>
      <c r="AO32">
        <f t="shared" si="9"/>
        <v>0</v>
      </c>
      <c r="AP32">
        <f t="shared" si="9"/>
        <v>-0.10220507346163211</v>
      </c>
      <c r="AQ32">
        <f t="shared" si="9"/>
        <v>-435.77355116492504</v>
      </c>
      <c r="AR32">
        <f t="shared" si="9"/>
        <v>-435.87575623838666</v>
      </c>
      <c r="AS32">
        <f t="shared" si="9"/>
        <v>-22.050812760404995</v>
      </c>
      <c r="AT32">
        <f t="shared" si="9"/>
        <v>-39.77986864878882</v>
      </c>
      <c r="AU32">
        <f t="shared" si="9"/>
        <v>-497.70643764758051</v>
      </c>
      <c r="AW32">
        <v>29</v>
      </c>
      <c r="AX32">
        <f>IF(Z32&gt;0, (R32*SUMPRODUCT(K32:$K$98, X32:$X$98)-K32*$AZ$3)/Z32, 0)</f>
        <v>-133612.0132246888</v>
      </c>
    </row>
    <row r="33" spans="5:50" x14ac:dyDescent="0.25">
      <c r="E33">
        <v>2033</v>
      </c>
      <c r="F33" s="5">
        <v>3.5571999999999999E-2</v>
      </c>
      <c r="G33" s="5"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8.5379510726128108E-2</v>
      </c>
      <c r="L33" s="2">
        <v>30</v>
      </c>
      <c r="M33" s="6">
        <v>0.33262349499999999</v>
      </c>
      <c r="Q33" s="4">
        <f t="shared" si="21"/>
        <v>25</v>
      </c>
      <c r="R33">
        <f t="shared" si="0"/>
        <v>250000</v>
      </c>
      <c r="S33">
        <f t="shared" si="1"/>
        <v>-192436.32460996541</v>
      </c>
      <c r="U33">
        <f t="shared" si="13"/>
        <v>0.33262349499999999</v>
      </c>
      <c r="V33">
        <f t="shared" si="14"/>
        <v>0.01</v>
      </c>
      <c r="W33">
        <f t="shared" si="15"/>
        <v>4.2752425775394488E-2</v>
      </c>
      <c r="X33">
        <f t="shared" si="16"/>
        <v>1.4220461281139799E-2</v>
      </c>
      <c r="Y33">
        <f t="shared" si="17"/>
        <v>4.2752425775394491E-4</v>
      </c>
      <c r="Z33">
        <f t="shared" si="18"/>
        <v>2.8104440236500744E-2</v>
      </c>
      <c r="AB33">
        <f t="shared" si="19"/>
        <v>-5712.2376780895347</v>
      </c>
      <c r="AC33">
        <f t="shared" si="2"/>
        <v>-5408.3151843326305</v>
      </c>
      <c r="AE33">
        <f t="shared" si="3"/>
        <v>0</v>
      </c>
      <c r="AF33">
        <f t="shared" si="4"/>
        <v>0</v>
      </c>
      <c r="AG33">
        <f t="shared" si="4"/>
        <v>-0.70261100591251857</v>
      </c>
      <c r="AH33">
        <f t="shared" si="5"/>
        <v>-3555.1153202849496</v>
      </c>
      <c r="AI33">
        <f t="shared" si="6"/>
        <v>-3555.8179312908619</v>
      </c>
      <c r="AJ33">
        <f t="shared" si="7"/>
        <v>-303.92249375690426</v>
      </c>
      <c r="AK33">
        <f t="shared" si="22"/>
        <v>-399.85663746626744</v>
      </c>
      <c r="AL33">
        <f t="shared" si="8"/>
        <v>-4259.5970625140335</v>
      </c>
      <c r="AN33">
        <f t="shared" si="9"/>
        <v>0</v>
      </c>
      <c r="AO33">
        <f t="shared" si="9"/>
        <v>0</v>
      </c>
      <c r="AP33">
        <f t="shared" si="9"/>
        <v>-5.9988583915603536E-2</v>
      </c>
      <c r="AQ33">
        <f t="shared" si="9"/>
        <v>-303.5340066208912</v>
      </c>
      <c r="AR33">
        <f t="shared" si="9"/>
        <v>-303.59399520480679</v>
      </c>
      <c r="AS33">
        <f t="shared" si="9"/>
        <v>-25.94875381562921</v>
      </c>
      <c r="AT33">
        <f t="shared" si="9"/>
        <v>-34.139564067464697</v>
      </c>
      <c r="AU33">
        <f t="shared" si="9"/>
        <v>-363.6823130879007</v>
      </c>
      <c r="AW33">
        <v>30</v>
      </c>
      <c r="AX33">
        <f>IF(Z33&gt;0, (R33*SUMPRODUCT(K33:$K$98, X33:$X$98)-K33*$AZ$3)/Z33, 0)</f>
        <v>-192436.32460996541</v>
      </c>
    </row>
    <row r="34" spans="5:50" x14ac:dyDescent="0.25">
      <c r="E34">
        <v>2034</v>
      </c>
      <c r="F34" s="5">
        <v>3.5571999999999999E-2</v>
      </c>
      <c r="G34" s="5"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7.6231706005471522E-2</v>
      </c>
      <c r="L34" s="2">
        <v>31</v>
      </c>
      <c r="M34" s="6">
        <v>0.37225971299999999</v>
      </c>
      <c r="Q34" s="4">
        <f t="shared" si="21"/>
        <v>25</v>
      </c>
      <c r="R34">
        <f t="shared" si="0"/>
        <v>250000</v>
      </c>
      <c r="S34">
        <f t="shared" si="1"/>
        <v>-290958.75901750737</v>
      </c>
      <c r="U34">
        <f t="shared" si="13"/>
        <v>0.37225971299999999</v>
      </c>
      <c r="V34">
        <f t="shared" si="14"/>
        <v>0.01</v>
      </c>
      <c r="W34">
        <f t="shared" si="15"/>
        <v>2.8104440236500744E-2</v>
      </c>
      <c r="X34">
        <f t="shared" si="16"/>
        <v>1.0462150856465419E-2</v>
      </c>
      <c r="Y34">
        <f t="shared" si="17"/>
        <v>2.8104440236500746E-4</v>
      </c>
      <c r="Z34">
        <f t="shared" si="18"/>
        <v>1.7361244977670318E-2</v>
      </c>
      <c r="AB34">
        <f t="shared" si="19"/>
        <v>-5408.3151843326305</v>
      </c>
      <c r="AC34">
        <f t="shared" si="2"/>
        <v>-5051.406293701888</v>
      </c>
      <c r="AE34">
        <f t="shared" si="3"/>
        <v>0</v>
      </c>
      <c r="AF34">
        <f t="shared" si="4"/>
        <v>0</v>
      </c>
      <c r="AG34">
        <f t="shared" si="4"/>
        <v>-0.43403112444175795</v>
      </c>
      <c r="AH34">
        <f t="shared" si="5"/>
        <v>-2615.5377141163549</v>
      </c>
      <c r="AI34">
        <f t="shared" si="6"/>
        <v>-2615.9717452407967</v>
      </c>
      <c r="AJ34">
        <f t="shared" si="7"/>
        <v>-356.90889063074246</v>
      </c>
      <c r="AK34">
        <f t="shared" si="22"/>
        <v>-378.58206290328417</v>
      </c>
      <c r="AL34">
        <f t="shared" si="8"/>
        <v>-3351.4626987748234</v>
      </c>
      <c r="AN34">
        <f t="shared" si="9"/>
        <v>0</v>
      </c>
      <c r="AO34">
        <f t="shared" si="9"/>
        <v>0</v>
      </c>
      <c r="AP34">
        <f t="shared" si="9"/>
        <v>-3.3086933075668318E-2</v>
      </c>
      <c r="AQ34">
        <f t="shared" si="9"/>
        <v>-199.38690206874099</v>
      </c>
      <c r="AR34">
        <f t="shared" si="9"/>
        <v>-199.41998900181667</v>
      </c>
      <c r="AS34">
        <f t="shared" si="9"/>
        <v>-27.207773621301747</v>
      </c>
      <c r="AT34">
        <f t="shared" si="9"/>
        <v>-28.859956518188085</v>
      </c>
      <c r="AU34">
        <f t="shared" ref="AU34:AU69" si="23">AL34*$K34</f>
        <v>-255.48771914130648</v>
      </c>
      <c r="AW34">
        <v>31</v>
      </c>
      <c r="AX34">
        <f>IF(Z34&gt;0, (R34*SUMPRODUCT(K34:$K$98, X34:$X$98)-K34*$AZ$3)/Z34, 0)</f>
        <v>-290958.75901750737</v>
      </c>
    </row>
    <row r="35" spans="5:50" x14ac:dyDescent="0.25">
      <c r="E35">
        <v>2035</v>
      </c>
      <c r="F35" s="5">
        <v>3.5571999999999999E-2</v>
      </c>
      <c r="G35" s="5"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6.8064023219171002E-2</v>
      </c>
      <c r="L35" s="2">
        <v>32</v>
      </c>
      <c r="M35" s="6">
        <v>0.41367450300000003</v>
      </c>
      <c r="Q35" s="4">
        <f t="shared" si="21"/>
        <v>25</v>
      </c>
      <c r="R35">
        <f t="shared" si="0"/>
        <v>250000</v>
      </c>
      <c r="S35">
        <f t="shared" si="1"/>
        <v>-465844.36156517488</v>
      </c>
      <c r="U35">
        <f t="shared" si="13"/>
        <v>0.41367450300000003</v>
      </c>
      <c r="V35">
        <f t="shared" si="14"/>
        <v>0.01</v>
      </c>
      <c r="W35">
        <f t="shared" si="15"/>
        <v>1.7361244977670318E-2</v>
      </c>
      <c r="X35">
        <f t="shared" si="16"/>
        <v>7.1819043875990156E-3</v>
      </c>
      <c r="Y35">
        <f t="shared" si="17"/>
        <v>1.7361244977670318E-4</v>
      </c>
      <c r="Z35">
        <f t="shared" si="18"/>
        <v>1.0005728140294599E-2</v>
      </c>
      <c r="AB35">
        <f t="shared" si="19"/>
        <v>-5051.406293701888</v>
      </c>
      <c r="AC35">
        <f t="shared" si="2"/>
        <v>-4661.1120375102419</v>
      </c>
      <c r="AE35">
        <f t="shared" si="3"/>
        <v>0</v>
      </c>
      <c r="AF35">
        <f t="shared" ref="AF35:AG69" si="24">-$Z35*P35</f>
        <v>0</v>
      </c>
      <c r="AG35">
        <f t="shared" si="24"/>
        <v>-0.25014320350736496</v>
      </c>
      <c r="AH35">
        <f t="shared" si="5"/>
        <v>-1795.4760968997539</v>
      </c>
      <c r="AI35">
        <f t="shared" ref="AI35:AI66" si="25">SUM(AE35:AH35)</f>
        <v>-1795.7262401032613</v>
      </c>
      <c r="AJ35">
        <f t="shared" si="7"/>
        <v>-390.29425619164613</v>
      </c>
      <c r="AK35">
        <f t="shared" si="22"/>
        <v>-353.5984405591322</v>
      </c>
      <c r="AL35">
        <f t="shared" si="8"/>
        <v>-2539.6189368540395</v>
      </c>
      <c r="AN35">
        <f t="shared" ref="AN35:AT69" si="26">AE35*$K35</f>
        <v>0</v>
      </c>
      <c r="AO35">
        <f t="shared" si="26"/>
        <v>0</v>
      </c>
      <c r="AP35">
        <f t="shared" si="26"/>
        <v>-1.7025752811643105E-2</v>
      </c>
      <c r="AQ35">
        <f t="shared" si="26"/>
        <v>-122.20732674885137</v>
      </c>
      <c r="AR35">
        <f t="shared" si="26"/>
        <v>-122.22435250166302</v>
      </c>
      <c r="AS35">
        <f t="shared" si="26"/>
        <v>-26.564997315737276</v>
      </c>
      <c r="AT35">
        <f t="shared" si="26"/>
        <v>-24.067332468479432</v>
      </c>
      <c r="AU35">
        <f t="shared" si="23"/>
        <v>-172.85668228587971</v>
      </c>
      <c r="AW35">
        <v>32</v>
      </c>
      <c r="AX35">
        <f>IF(Z35&gt;0, (R35*SUMPRODUCT(K35:$K$98, X35:$X$98)-K35*$AZ$3)/Z35, 0)</f>
        <v>-465844.36156517488</v>
      </c>
    </row>
    <row r="36" spans="5:50" x14ac:dyDescent="0.25">
      <c r="E36">
        <v>2036</v>
      </c>
      <c r="F36" s="5">
        <v>3.5571999999999999E-2</v>
      </c>
      <c r="G36" s="5"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6.0771449302831244E-2</v>
      </c>
      <c r="L36" s="2">
        <v>33</v>
      </c>
      <c r="M36" s="6">
        <v>0.42102545200000002</v>
      </c>
      <c r="Q36" s="4">
        <f t="shared" si="21"/>
        <v>25</v>
      </c>
      <c r="R36">
        <f t="shared" si="0"/>
        <v>250000</v>
      </c>
      <c r="S36">
        <f t="shared" si="1"/>
        <v>-747727.88619850739</v>
      </c>
      <c r="U36">
        <f t="shared" si="13"/>
        <v>0.42102545200000002</v>
      </c>
      <c r="V36">
        <f t="shared" si="14"/>
        <v>0.01</v>
      </c>
      <c r="W36">
        <f t="shared" si="15"/>
        <v>1.0005728140294599E-2</v>
      </c>
      <c r="X36">
        <f t="shared" si="16"/>
        <v>4.2126662128566528E-3</v>
      </c>
      <c r="Y36">
        <f t="shared" si="17"/>
        <v>1.00057281402946E-4</v>
      </c>
      <c r="Z36">
        <f t="shared" si="18"/>
        <v>5.6930046460350004E-3</v>
      </c>
      <c r="AB36">
        <f t="shared" si="19"/>
        <v>-4661.1120375102419</v>
      </c>
      <c r="AC36">
        <f t="shared" si="2"/>
        <v>-4256.8183300980327</v>
      </c>
      <c r="AE36">
        <f t="shared" si="3"/>
        <v>0</v>
      </c>
      <c r="AF36">
        <f t="shared" si="24"/>
        <v>0</v>
      </c>
      <c r="AG36">
        <f t="shared" si="24"/>
        <v>-0.14232511615087501</v>
      </c>
      <c r="AH36">
        <f t="shared" si="5"/>
        <v>-1053.1665532141633</v>
      </c>
      <c r="AI36">
        <f t="shared" si="25"/>
        <v>-1053.3088783303142</v>
      </c>
      <c r="AJ36">
        <f t="shared" si="7"/>
        <v>-404.29370741220919</v>
      </c>
      <c r="AK36">
        <f t="shared" si="22"/>
        <v>-326.27784262571697</v>
      </c>
      <c r="AL36">
        <f t="shared" si="8"/>
        <v>-1783.8804283682402</v>
      </c>
      <c r="AN36">
        <f t="shared" si="26"/>
        <v>0</v>
      </c>
      <c r="AO36">
        <f t="shared" si="26"/>
        <v>0</v>
      </c>
      <c r="AP36">
        <f t="shared" si="26"/>
        <v>-8.6493035806824697E-3</v>
      </c>
      <c r="AQ36">
        <f t="shared" si="26"/>
        <v>-64.002457796092045</v>
      </c>
      <c r="AR36">
        <f t="shared" si="26"/>
        <v>-64.011107099672728</v>
      </c>
      <c r="AS36">
        <f t="shared" si="26"/>
        <v>-24.569514543454758</v>
      </c>
      <c r="AT36">
        <f t="shared" si="26"/>
        <v>-19.82837737176591</v>
      </c>
      <c r="AU36">
        <f t="shared" si="23"/>
        <v>-108.4089990148934</v>
      </c>
      <c r="AW36">
        <v>33</v>
      </c>
      <c r="AX36">
        <f>IF(Z36&gt;0, (R36*SUMPRODUCT(K36:$K$98, X36:$X$98)-K36*$AZ$3)/Z36, 0)</f>
        <v>-747727.88619850739</v>
      </c>
    </row>
    <row r="37" spans="5:50" x14ac:dyDescent="0.25">
      <c r="E37">
        <v>2037</v>
      </c>
      <c r="F37" s="5">
        <v>3.5571999999999999E-2</v>
      </c>
      <c r="G37" s="5"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5.4260222591813609E-2</v>
      </c>
      <c r="L37" s="2">
        <v>34</v>
      </c>
      <c r="M37" s="6">
        <v>0.42896583300000002</v>
      </c>
      <c r="Q37" s="4">
        <f t="shared" si="21"/>
        <v>25</v>
      </c>
      <c r="R37">
        <f t="shared" si="0"/>
        <v>250000</v>
      </c>
      <c r="S37">
        <f t="shared" si="1"/>
        <v>-1205625.1107468563</v>
      </c>
      <c r="U37">
        <f t="shared" si="13"/>
        <v>0.42896583300000002</v>
      </c>
      <c r="V37">
        <f t="shared" si="14"/>
        <v>0.01</v>
      </c>
      <c r="W37">
        <f t="shared" si="15"/>
        <v>5.6930046460350004E-3</v>
      </c>
      <c r="X37">
        <f t="shared" si="16"/>
        <v>2.4421044802592743E-3</v>
      </c>
      <c r="Y37">
        <f t="shared" si="17"/>
        <v>5.6930046460350004E-5</v>
      </c>
      <c r="Z37">
        <f t="shared" si="18"/>
        <v>3.1939701193153761E-3</v>
      </c>
      <c r="AB37">
        <f t="shared" si="19"/>
        <v>-4256.8183300980327</v>
      </c>
      <c r="AC37">
        <f t="shared" si="2"/>
        <v>-3850.73057882175</v>
      </c>
      <c r="AE37">
        <f t="shared" si="3"/>
        <v>0</v>
      </c>
      <c r="AF37">
        <f t="shared" si="24"/>
        <v>0</v>
      </c>
      <c r="AG37">
        <f t="shared" si="24"/>
        <v>-7.9849252982884408E-2</v>
      </c>
      <c r="AH37">
        <f t="shared" si="5"/>
        <v>-610.52612006481854</v>
      </c>
      <c r="AI37">
        <f t="shared" si="25"/>
        <v>-610.6059693178014</v>
      </c>
      <c r="AJ37">
        <f t="shared" si="7"/>
        <v>-406.08775127628269</v>
      </c>
      <c r="AK37">
        <f t="shared" si="22"/>
        <v>-297.97728310686233</v>
      </c>
      <c r="AL37">
        <f t="shared" si="8"/>
        <v>-1314.6710037009464</v>
      </c>
      <c r="AN37">
        <f t="shared" si="26"/>
        <v>0</v>
      </c>
      <c r="AO37">
        <f t="shared" si="26"/>
        <v>0</v>
      </c>
      <c r="AP37">
        <f t="shared" si="26"/>
        <v>-4.3326382406413452E-3</v>
      </c>
      <c r="AQ37">
        <f t="shared" si="26"/>
        <v>-33.127283172833373</v>
      </c>
      <c r="AR37">
        <f t="shared" si="26"/>
        <v>-33.131615811074013</v>
      </c>
      <c r="AS37">
        <f t="shared" si="26"/>
        <v>-22.034411776060139</v>
      </c>
      <c r="AT37">
        <f t="shared" si="26"/>
        <v>-16.168313708682209</v>
      </c>
      <c r="AU37">
        <f t="shared" si="23"/>
        <v>-71.334341295816358</v>
      </c>
      <c r="AW37">
        <v>34</v>
      </c>
      <c r="AX37">
        <f>IF(Z37&gt;0, (R37*SUMPRODUCT(K37:$K$98, X37:$X$98)-K37*$AZ$3)/Z37, 0)</f>
        <v>-1205625.1107468563</v>
      </c>
    </row>
    <row r="38" spans="5:50" x14ac:dyDescent="0.25">
      <c r="E38">
        <v>2038</v>
      </c>
      <c r="F38" s="5">
        <v>3.5571999999999999E-2</v>
      </c>
      <c r="G38" s="5"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4.8446627314119292E-2</v>
      </c>
      <c r="L38" s="2">
        <v>35</v>
      </c>
      <c r="M38" s="6">
        <v>0.43771532000000002</v>
      </c>
      <c r="Q38" s="4">
        <f t="shared" si="21"/>
        <v>25</v>
      </c>
      <c r="R38">
        <f t="shared" si="0"/>
        <v>250000</v>
      </c>
      <c r="S38">
        <f t="shared" si="1"/>
        <v>-1963816.4594701643</v>
      </c>
      <c r="U38">
        <f t="shared" si="13"/>
        <v>0.43771532000000002</v>
      </c>
      <c r="V38">
        <f t="shared" si="14"/>
        <v>0.01</v>
      </c>
      <c r="W38">
        <f t="shared" si="15"/>
        <v>3.1939701193153761E-3</v>
      </c>
      <c r="X38">
        <f t="shared" si="16"/>
        <v>1.3980496528465682E-3</v>
      </c>
      <c r="Y38">
        <f t="shared" si="17"/>
        <v>3.1939701193153759E-5</v>
      </c>
      <c r="Z38">
        <f t="shared" si="18"/>
        <v>1.7639807652756541E-3</v>
      </c>
      <c r="AB38">
        <f t="shared" si="19"/>
        <v>-3850.73057882175</v>
      </c>
      <c r="AC38">
        <f t="shared" si="2"/>
        <v>-3464.1344610371061</v>
      </c>
      <c r="AE38">
        <f t="shared" si="3"/>
        <v>0</v>
      </c>
      <c r="AF38">
        <f t="shared" si="24"/>
        <v>0</v>
      </c>
      <c r="AG38">
        <f t="shared" si="24"/>
        <v>-4.4099519131891356E-2</v>
      </c>
      <c r="AH38">
        <f t="shared" si="5"/>
        <v>-349.51241321164207</v>
      </c>
      <c r="AI38">
        <f t="shared" si="25"/>
        <v>-349.55651273077399</v>
      </c>
      <c r="AJ38">
        <f t="shared" si="7"/>
        <v>-386.59611778464387</v>
      </c>
      <c r="AK38">
        <f t="shared" si="22"/>
        <v>-269.55114051752253</v>
      </c>
      <c r="AL38">
        <f t="shared" si="8"/>
        <v>-1005.7037710329404</v>
      </c>
      <c r="AN38">
        <f t="shared" si="26"/>
        <v>0</v>
      </c>
      <c r="AO38">
        <f t="shared" si="26"/>
        <v>0</v>
      </c>
      <c r="AP38">
        <f t="shared" si="26"/>
        <v>-2.136472968114614E-3</v>
      </c>
      <c r="AQ38">
        <f t="shared" si="26"/>
        <v>-16.932697624522888</v>
      </c>
      <c r="AR38">
        <f t="shared" si="26"/>
        <v>-16.934834097491002</v>
      </c>
      <c r="AS38">
        <f t="shared" si="26"/>
        <v>-18.729278039398007</v>
      </c>
      <c r="AT38">
        <f t="shared" si="26"/>
        <v>-13.058843646748214</v>
      </c>
      <c r="AU38">
        <f t="shared" si="23"/>
        <v>-48.722955783637225</v>
      </c>
      <c r="AW38">
        <v>35</v>
      </c>
      <c r="AX38">
        <f>IF(Z38&gt;0, (R38*SUMPRODUCT(K38:$K$98, X38:$X$98)-K38*$AZ$3)/Z38, 0)</f>
        <v>-1963816.4594701643</v>
      </c>
    </row>
    <row r="39" spans="5:50" x14ac:dyDescent="0.25">
      <c r="E39">
        <v>2039</v>
      </c>
      <c r="F39" s="5">
        <v>3.5571999999999999E-2</v>
      </c>
      <c r="G39" s="5"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4.3255917244749365E-2</v>
      </c>
      <c r="L39" s="2">
        <v>36</v>
      </c>
      <c r="M39" s="6">
        <v>0.44739131599999998</v>
      </c>
      <c r="Q39" s="4">
        <f t="shared" si="21"/>
        <v>25</v>
      </c>
      <c r="R39">
        <f t="shared" si="0"/>
        <v>250000</v>
      </c>
      <c r="S39">
        <f t="shared" si="1"/>
        <v>-3245374.2492467682</v>
      </c>
      <c r="U39">
        <f t="shared" si="13"/>
        <v>0.44739131599999998</v>
      </c>
      <c r="V39">
        <f t="shared" si="14"/>
        <v>0.01</v>
      </c>
      <c r="W39">
        <f t="shared" si="15"/>
        <v>1.7639807652756541E-3</v>
      </c>
      <c r="X39">
        <f t="shared" si="16"/>
        <v>7.8918967597536198E-4</v>
      </c>
      <c r="Y39">
        <f t="shared" si="17"/>
        <v>1.7639807652756541E-5</v>
      </c>
      <c r="Z39">
        <f t="shared" si="18"/>
        <v>9.5715128164753553E-4</v>
      </c>
      <c r="AB39">
        <f t="shared" si="19"/>
        <v>-3464.1344610371061</v>
      </c>
      <c r="AC39">
        <f t="shared" si="2"/>
        <v>-3106.3141220924526</v>
      </c>
      <c r="AE39">
        <f t="shared" si="3"/>
        <v>0</v>
      </c>
      <c r="AF39">
        <f t="shared" si="24"/>
        <v>0</v>
      </c>
      <c r="AG39">
        <f t="shared" si="24"/>
        <v>-2.3928782041188389E-2</v>
      </c>
      <c r="AH39">
        <f t="shared" si="5"/>
        <v>-197.29741899384049</v>
      </c>
      <c r="AI39">
        <f t="shared" si="25"/>
        <v>-197.32134777588169</v>
      </c>
      <c r="AJ39">
        <f t="shared" si="7"/>
        <v>-357.82033894465349</v>
      </c>
      <c r="AK39">
        <f t="shared" si="22"/>
        <v>-242.48941227259746</v>
      </c>
      <c r="AL39">
        <f t="shared" si="8"/>
        <v>-797.63109899313258</v>
      </c>
      <c r="AN39">
        <f t="shared" si="26"/>
        <v>0</v>
      </c>
      <c r="AO39">
        <f t="shared" si="26"/>
        <v>0</v>
      </c>
      <c r="AP39">
        <f t="shared" si="26"/>
        <v>-1.0350614157412898E-3</v>
      </c>
      <c r="AQ39">
        <f t="shared" si="26"/>
        <v>-8.5342808286002061</v>
      </c>
      <c r="AR39">
        <f t="shared" si="26"/>
        <v>-8.5353158900159478</v>
      </c>
      <c r="AS39">
        <f t="shared" si="26"/>
        <v>-15.477846969878099</v>
      </c>
      <c r="AT39">
        <f t="shared" si="26"/>
        <v>-10.489101949991387</v>
      </c>
      <c r="AU39">
        <f t="shared" si="23"/>
        <v>-34.502264809885432</v>
      </c>
      <c r="AW39">
        <v>36</v>
      </c>
      <c r="AX39">
        <f>IF(Z39&gt;0, (R39*SUMPRODUCT(K39:$K$98, X39:$X$98)-K39*$AZ$3)/Z39, 0)</f>
        <v>-3245374.2492467682</v>
      </c>
    </row>
    <row r="40" spans="5:50" x14ac:dyDescent="0.25">
      <c r="E40">
        <v>2040</v>
      </c>
      <c r="F40" s="5">
        <v>3.5571999999999999E-2</v>
      </c>
      <c r="G40" s="5"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3.8621354682811929E-2</v>
      </c>
      <c r="L40" s="2">
        <v>37</v>
      </c>
      <c r="M40" s="6">
        <v>0.457001349</v>
      </c>
      <c r="Q40" s="4">
        <f t="shared" si="21"/>
        <v>25</v>
      </c>
      <c r="R40">
        <f t="shared" si="0"/>
        <v>250000</v>
      </c>
      <c r="S40">
        <f t="shared" si="1"/>
        <v>-5449752.2620899389</v>
      </c>
      <c r="U40">
        <f t="shared" si="13"/>
        <v>0.457001349</v>
      </c>
      <c r="V40">
        <f t="shared" si="14"/>
        <v>0.01</v>
      </c>
      <c r="W40">
        <f t="shared" si="15"/>
        <v>9.5715128164753553E-4</v>
      </c>
      <c r="X40">
        <f t="shared" si="16"/>
        <v>4.3741942691000266E-4</v>
      </c>
      <c r="Y40">
        <f t="shared" si="17"/>
        <v>9.5715128164753554E-6</v>
      </c>
      <c r="Z40">
        <f t="shared" si="18"/>
        <v>5.101603419210575E-4</v>
      </c>
      <c r="AB40">
        <f t="shared" si="19"/>
        <v>-3106.3141220924526</v>
      </c>
      <c r="AC40">
        <f t="shared" si="2"/>
        <v>-2780.24747741286</v>
      </c>
      <c r="AE40">
        <f t="shared" si="3"/>
        <v>0</v>
      </c>
      <c r="AF40">
        <f t="shared" si="24"/>
        <v>0</v>
      </c>
      <c r="AG40">
        <f t="shared" si="24"/>
        <v>-1.2754008548026437E-2</v>
      </c>
      <c r="AH40">
        <f t="shared" si="5"/>
        <v>-109.35485672750066</v>
      </c>
      <c r="AI40">
        <f t="shared" si="25"/>
        <v>-109.36761073604869</v>
      </c>
      <c r="AJ40">
        <f t="shared" si="7"/>
        <v>-326.06664467959263</v>
      </c>
      <c r="AK40">
        <f t="shared" si="22"/>
        <v>-217.44198854647169</v>
      </c>
      <c r="AL40">
        <f t="shared" si="8"/>
        <v>-652.87624396211299</v>
      </c>
      <c r="AN40">
        <f t="shared" si="26"/>
        <v>0</v>
      </c>
      <c r="AO40">
        <f t="shared" si="26"/>
        <v>0</v>
      </c>
      <c r="AP40">
        <f t="shared" si="26"/>
        <v>-4.9257708776094425E-4</v>
      </c>
      <c r="AQ40">
        <f t="shared" si="26"/>
        <v>-4.2234327079608853</v>
      </c>
      <c r="AR40">
        <f t="shared" si="26"/>
        <v>-4.2239252850486464</v>
      </c>
      <c r="AS40">
        <f t="shared" si="26"/>
        <v>-12.593135534404958</v>
      </c>
      <c r="AT40">
        <f t="shared" si="26"/>
        <v>-8.3979041625892119</v>
      </c>
      <c r="AU40">
        <f t="shared" si="23"/>
        <v>-25.214964982042815</v>
      </c>
      <c r="AW40">
        <v>37</v>
      </c>
      <c r="AX40">
        <f>IF(Z40&gt;0, (R40*SUMPRODUCT(K40:$K$98, X40:$X$98)-K40*$AZ$3)/Z40, 0)</f>
        <v>-5449752.2620899389</v>
      </c>
    </row>
    <row r="41" spans="5:50" x14ac:dyDescent="0.25">
      <c r="E41">
        <v>2041</v>
      </c>
      <c r="F41" s="5">
        <v>3.5571999999999999E-2</v>
      </c>
      <c r="G41" s="5"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3.4483352395367789E-2</v>
      </c>
      <c r="L41" s="2">
        <v>38</v>
      </c>
      <c r="M41" s="6">
        <v>0.46737994300000002</v>
      </c>
      <c r="Q41" s="4">
        <f t="shared" si="21"/>
        <v>25</v>
      </c>
      <c r="R41">
        <f t="shared" si="0"/>
        <v>250000</v>
      </c>
      <c r="S41">
        <f t="shared" si="1"/>
        <v>-9323080.9102623835</v>
      </c>
      <c r="U41">
        <f t="shared" si="13"/>
        <v>0.46737994300000002</v>
      </c>
      <c r="V41">
        <f t="shared" si="14"/>
        <v>0.01</v>
      </c>
      <c r="W41">
        <f t="shared" si="15"/>
        <v>5.101603419210575E-4</v>
      </c>
      <c r="X41">
        <f t="shared" si="16"/>
        <v>2.3843871152792439E-4</v>
      </c>
      <c r="Y41">
        <f t="shared" si="17"/>
        <v>5.1016034192105752E-6</v>
      </c>
      <c r="Z41">
        <f t="shared" si="18"/>
        <v>2.6662002697392257E-4</v>
      </c>
      <c r="AB41">
        <f t="shared" si="19"/>
        <v>-2780.24747741286</v>
      </c>
      <c r="AC41">
        <f t="shared" si="2"/>
        <v>-2485.7200837742193</v>
      </c>
      <c r="AE41">
        <f t="shared" si="3"/>
        <v>0</v>
      </c>
      <c r="AF41">
        <f t="shared" si="24"/>
        <v>0</v>
      </c>
      <c r="AG41">
        <f t="shared" si="24"/>
        <v>-6.6655006743480639E-3</v>
      </c>
      <c r="AH41">
        <f t="shared" si="5"/>
        <v>-59.609677881981099</v>
      </c>
      <c r="AI41">
        <f t="shared" si="25"/>
        <v>-59.616343382655444</v>
      </c>
      <c r="AJ41">
        <f t="shared" si="7"/>
        <v>-294.52739363864066</v>
      </c>
      <c r="AK41">
        <f t="shared" si="22"/>
        <v>-194.61732341890021</v>
      </c>
      <c r="AL41">
        <f t="shared" si="8"/>
        <v>-548.76106044019627</v>
      </c>
      <c r="AN41">
        <f t="shared" si="26"/>
        <v>0</v>
      </c>
      <c r="AO41">
        <f t="shared" si="26"/>
        <v>0</v>
      </c>
      <c r="AP41">
        <f t="shared" si="26"/>
        <v>-2.2984880864510593E-4</v>
      </c>
      <c r="AQ41">
        <f t="shared" si="26"/>
        <v>-2.0555415285787153</v>
      </c>
      <c r="AR41">
        <f t="shared" si="26"/>
        <v>-2.05577137738736</v>
      </c>
      <c r="AS41">
        <f t="shared" si="26"/>
        <v>-10.156291904930452</v>
      </c>
      <c r="AT41">
        <f t="shared" si="26"/>
        <v>-6.7110577456972003</v>
      </c>
      <c r="AU41">
        <f t="shared" si="23"/>
        <v>-18.923121028015011</v>
      </c>
      <c r="AW41">
        <v>38</v>
      </c>
      <c r="AX41">
        <f>IF(Z41&gt;0, (R41*SUMPRODUCT(K41:$K$98, X41:$X$98)-K41*$AZ$3)/Z41, 0)</f>
        <v>-9323080.9102623835</v>
      </c>
    </row>
    <row r="42" spans="5:50" x14ac:dyDescent="0.25">
      <c r="E42">
        <v>2042</v>
      </c>
      <c r="F42" s="5">
        <v>3.5571999999999999E-2</v>
      </c>
      <c r="G42" s="5"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3.0788707495864095E-2</v>
      </c>
      <c r="L42" s="2">
        <v>39</v>
      </c>
      <c r="M42" s="6">
        <v>0.47825477199999999</v>
      </c>
      <c r="Q42" s="4">
        <f t="shared" si="21"/>
        <v>25</v>
      </c>
      <c r="R42">
        <f t="shared" si="0"/>
        <v>250000</v>
      </c>
      <c r="S42">
        <f t="shared" si="1"/>
        <v>-16278283.255475694</v>
      </c>
      <c r="U42">
        <f t="shared" si="13"/>
        <v>0.47825477199999999</v>
      </c>
      <c r="V42">
        <f t="shared" si="14"/>
        <v>0.01</v>
      </c>
      <c r="W42">
        <f t="shared" si="15"/>
        <v>2.6662002697392257E-4</v>
      </c>
      <c r="X42">
        <f t="shared" si="16"/>
        <v>1.2751230021104719E-4</v>
      </c>
      <c r="Y42">
        <f t="shared" si="17"/>
        <v>2.6662002697392256E-6</v>
      </c>
      <c r="Z42">
        <f t="shared" si="18"/>
        <v>1.3644152649313615E-4</v>
      </c>
      <c r="AB42">
        <f t="shared" si="19"/>
        <v>-2485.7200837742193</v>
      </c>
      <c r="AC42">
        <f t="shared" si="2"/>
        <v>-2221.0338160647616</v>
      </c>
      <c r="AE42">
        <f t="shared" si="3"/>
        <v>0</v>
      </c>
      <c r="AF42">
        <f t="shared" si="24"/>
        <v>0</v>
      </c>
      <c r="AG42">
        <f t="shared" si="24"/>
        <v>-3.4110381623284037E-3</v>
      </c>
      <c r="AH42">
        <f t="shared" si="5"/>
        <v>-31.878075052761798</v>
      </c>
      <c r="AI42">
        <f t="shared" si="25"/>
        <v>-31.881486090924128</v>
      </c>
      <c r="AJ42">
        <f t="shared" si="7"/>
        <v>-264.68626770945775</v>
      </c>
      <c r="AK42">
        <f t="shared" si="22"/>
        <v>-174.00040586419536</v>
      </c>
      <c r="AL42">
        <f t="shared" si="8"/>
        <v>-470.56815966457725</v>
      </c>
      <c r="AN42">
        <f t="shared" si="26"/>
        <v>0</v>
      </c>
      <c r="AO42">
        <f t="shared" si="26"/>
        <v>0</v>
      </c>
      <c r="AP42">
        <f t="shared" si="26"/>
        <v>-1.0502145623715901E-4</v>
      </c>
      <c r="AQ42">
        <f t="shared" si="26"/>
        <v>-0.98148472833068534</v>
      </c>
      <c r="AR42">
        <f t="shared" si="26"/>
        <v>-0.98158974978692259</v>
      </c>
      <c r="AS42">
        <f t="shared" si="26"/>
        <v>-8.149348074678473</v>
      </c>
      <c r="AT42">
        <f t="shared" si="26"/>
        <v>-5.3572476003143468</v>
      </c>
      <c r="AU42">
        <f t="shared" si="23"/>
        <v>-14.488185424779742</v>
      </c>
      <c r="AW42">
        <v>39</v>
      </c>
      <c r="AX42">
        <f>IF(Z42&gt;0, (R42*SUMPRODUCT(K42:$K$98, X42:$X$98)-K42*$AZ$3)/Z42, 0)</f>
        <v>-16278283.255475694</v>
      </c>
    </row>
    <row r="43" spans="5:50" x14ac:dyDescent="0.25">
      <c r="E43">
        <v>2043</v>
      </c>
      <c r="F43" s="5">
        <v>3.5571999999999999E-2</v>
      </c>
      <c r="G43" s="5"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2.7489917407021513E-2</v>
      </c>
      <c r="L43" s="2">
        <v>40</v>
      </c>
      <c r="M43" s="6">
        <v>0.48949088600000001</v>
      </c>
      <c r="Q43" s="4">
        <f t="shared" si="21"/>
        <v>25</v>
      </c>
      <c r="R43">
        <f t="shared" si="0"/>
        <v>250000</v>
      </c>
      <c r="S43">
        <f t="shared" si="1"/>
        <v>-29050320.121069178</v>
      </c>
      <c r="U43">
        <f t="shared" si="13"/>
        <v>0.48949088600000001</v>
      </c>
      <c r="V43">
        <f t="shared" si="14"/>
        <v>0.01</v>
      </c>
      <c r="W43">
        <f t="shared" si="15"/>
        <v>1.3644152649313615E-4</v>
      </c>
      <c r="X43">
        <f t="shared" si="16"/>
        <v>6.6786883690317692E-5</v>
      </c>
      <c r="Y43">
        <f t="shared" si="17"/>
        <v>1.3644152649313615E-6</v>
      </c>
      <c r="Z43">
        <f t="shared" si="18"/>
        <v>6.829022753788709E-5</v>
      </c>
      <c r="AB43">
        <f t="shared" si="19"/>
        <v>-2221.0338160647616</v>
      </c>
      <c r="AC43">
        <f t="shared" si="2"/>
        <v>-1983.8529711162737</v>
      </c>
      <c r="AE43">
        <f t="shared" si="3"/>
        <v>0</v>
      </c>
      <c r="AF43">
        <f t="shared" si="24"/>
        <v>0</v>
      </c>
      <c r="AG43">
        <f t="shared" si="24"/>
        <v>-1.7072556884471773E-3</v>
      </c>
      <c r="AH43">
        <f t="shared" si="5"/>
        <v>-16.696720922579424</v>
      </c>
      <c r="AI43">
        <f t="shared" si="25"/>
        <v>-16.698428178267871</v>
      </c>
      <c r="AJ43">
        <f t="shared" si="7"/>
        <v>-237.1808449484879</v>
      </c>
      <c r="AK43">
        <f t="shared" si="22"/>
        <v>-155.47236712453332</v>
      </c>
      <c r="AL43">
        <f t="shared" si="8"/>
        <v>-409.3516402512891</v>
      </c>
      <c r="AN43">
        <f t="shared" si="26"/>
        <v>0</v>
      </c>
      <c r="AO43">
        <f t="shared" si="26"/>
        <v>0</v>
      </c>
      <c r="AP43">
        <f t="shared" si="26"/>
        <v>-4.6932317868080555E-5</v>
      </c>
      <c r="AQ43">
        <f t="shared" si="26"/>
        <v>-0.45899147912979638</v>
      </c>
      <c r="AR43">
        <f t="shared" si="26"/>
        <v>-0.4590384114476645</v>
      </c>
      <c r="AS43">
        <f t="shared" si="26"/>
        <v>-6.5200818381615084</v>
      </c>
      <c r="AT43">
        <f t="shared" si="26"/>
        <v>-4.273922531327548</v>
      </c>
      <c r="AU43">
        <f t="shared" si="23"/>
        <v>-11.25304278093672</v>
      </c>
      <c r="AW43">
        <v>40</v>
      </c>
      <c r="AX43">
        <f>IF(Z43&gt;0, (R43*SUMPRODUCT(K43:$K$98, X43:$X$98)-K43*$AZ$3)/Z43, 0)</f>
        <v>-29050320.121069178</v>
      </c>
    </row>
    <row r="44" spans="5:50" x14ac:dyDescent="0.25">
      <c r="E44">
        <v>2044</v>
      </c>
      <c r="F44" s="5">
        <v>3.5571999999999999E-2</v>
      </c>
      <c r="G44" s="5"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2.4544569113412063E-2</v>
      </c>
      <c r="L44" s="2">
        <v>41</v>
      </c>
      <c r="M44" s="6">
        <v>0.50154699899999999</v>
      </c>
      <c r="Q44" s="4">
        <f t="shared" si="21"/>
        <v>25</v>
      </c>
      <c r="R44">
        <f t="shared" si="0"/>
        <v>250000</v>
      </c>
      <c r="S44">
        <f t="shared" si="1"/>
        <v>-53112991.145017438</v>
      </c>
      <c r="U44">
        <f t="shared" si="13"/>
        <v>0.50154699899999999</v>
      </c>
      <c r="V44">
        <f t="shared" si="14"/>
        <v>0.01</v>
      </c>
      <c r="W44">
        <f t="shared" si="15"/>
        <v>6.829022753788709E-5</v>
      </c>
      <c r="X44">
        <f t="shared" si="16"/>
        <v>3.4250758682654426E-5</v>
      </c>
      <c r="Y44">
        <f t="shared" si="17"/>
        <v>6.829022753788709E-7</v>
      </c>
      <c r="Z44">
        <f t="shared" si="18"/>
        <v>3.3356566579853791E-5</v>
      </c>
      <c r="AB44">
        <f t="shared" si="19"/>
        <v>-1983.8529711162737</v>
      </c>
      <c r="AC44">
        <f t="shared" si="2"/>
        <v>-1771.6670253839591</v>
      </c>
      <c r="AE44">
        <f t="shared" si="3"/>
        <v>0</v>
      </c>
      <c r="AF44">
        <f t="shared" si="24"/>
        <v>0</v>
      </c>
      <c r="AG44">
        <f t="shared" si="24"/>
        <v>-8.3391416449634477E-4</v>
      </c>
      <c r="AH44">
        <f t="shared" si="5"/>
        <v>-8.5626896706636071</v>
      </c>
      <c r="AI44">
        <f t="shared" si="25"/>
        <v>-8.5635235848281042</v>
      </c>
      <c r="AJ44">
        <f t="shared" si="7"/>
        <v>-212.18594573231462</v>
      </c>
      <c r="AK44">
        <f t="shared" si="22"/>
        <v>-138.86970797813916</v>
      </c>
      <c r="AL44">
        <f t="shared" si="8"/>
        <v>-359.61917729528187</v>
      </c>
      <c r="AN44">
        <f t="shared" si="26"/>
        <v>0</v>
      </c>
      <c r="AO44">
        <f t="shared" si="26"/>
        <v>0</v>
      </c>
      <c r="AP44">
        <f t="shared" si="26"/>
        <v>-2.0468063845133812E-5</v>
      </c>
      <c r="AQ44">
        <f t="shared" si="26"/>
        <v>-0.21016752841830247</v>
      </c>
      <c r="AR44">
        <f t="shared" si="26"/>
        <v>-0.21018799648214764</v>
      </c>
      <c r="AS44">
        <f t="shared" si="26"/>
        <v>-5.2080126099214974</v>
      </c>
      <c r="AT44">
        <f t="shared" si="26"/>
        <v>-3.4084971452287873</v>
      </c>
      <c r="AU44">
        <f t="shared" si="23"/>
        <v>-8.8266977516324321</v>
      </c>
      <c r="AW44">
        <v>41</v>
      </c>
      <c r="AX44">
        <f>IF(Z44&gt;0, (R44*SUMPRODUCT(K44:$K$98, X44:$X$98)-K44*$AZ$3)/Z44, 0)</f>
        <v>-53112991.145017438</v>
      </c>
    </row>
    <row r="45" spans="5:50" x14ac:dyDescent="0.25">
      <c r="E45">
        <v>2045</v>
      </c>
      <c r="F45" s="5">
        <v>3.5571999999999999E-2</v>
      </c>
      <c r="G45" s="5"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2.1914793851260769E-2</v>
      </c>
      <c r="L45" s="2">
        <v>42</v>
      </c>
      <c r="M45" s="6">
        <v>0.51394563599999998</v>
      </c>
      <c r="Q45" s="4">
        <f t="shared" si="21"/>
        <v>25</v>
      </c>
      <c r="R45">
        <f t="shared" si="0"/>
        <v>250000</v>
      </c>
      <c r="S45">
        <f t="shared" si="1"/>
        <v>-99626042.860828087</v>
      </c>
      <c r="U45">
        <f t="shared" si="13"/>
        <v>0.51394563599999998</v>
      </c>
      <c r="V45">
        <f t="shared" si="14"/>
        <v>0.01</v>
      </c>
      <c r="W45">
        <f t="shared" si="15"/>
        <v>3.3356566579853791E-5</v>
      </c>
      <c r="X45">
        <f t="shared" si="16"/>
        <v>1.71434618256593E-5</v>
      </c>
      <c r="Y45">
        <f t="shared" si="17"/>
        <v>3.3356566579853792E-7</v>
      </c>
      <c r="Z45">
        <f t="shared" si="18"/>
        <v>1.5879539088395951E-5</v>
      </c>
      <c r="AB45">
        <f t="shared" si="19"/>
        <v>-1771.6670253839591</v>
      </c>
      <c r="AC45">
        <f t="shared" si="2"/>
        <v>-1582.0156418307299</v>
      </c>
      <c r="AE45">
        <f t="shared" si="3"/>
        <v>0</v>
      </c>
      <c r="AF45">
        <f t="shared" si="24"/>
        <v>0</v>
      </c>
      <c r="AG45">
        <f t="shared" si="24"/>
        <v>-3.969884772098988E-4</v>
      </c>
      <c r="AH45">
        <f t="shared" si="5"/>
        <v>-4.2858654564148253</v>
      </c>
      <c r="AI45">
        <f t="shared" si="25"/>
        <v>-4.286262444892035</v>
      </c>
      <c r="AJ45">
        <f t="shared" si="7"/>
        <v>-189.65138355322915</v>
      </c>
      <c r="AK45">
        <f t="shared" si="22"/>
        <v>-124.01669177687715</v>
      </c>
      <c r="AL45">
        <f t="shared" si="8"/>
        <v>-317.95433777499835</v>
      </c>
      <c r="AN45">
        <f t="shared" si="26"/>
        <v>0</v>
      </c>
      <c r="AO45">
        <f t="shared" si="26"/>
        <v>0</v>
      </c>
      <c r="AP45">
        <f t="shared" si="26"/>
        <v>-8.6999206393808662E-6</v>
      </c>
      <c r="AQ45">
        <f t="shared" si="26"/>
        <v>-9.3923857951570544E-2</v>
      </c>
      <c r="AR45">
        <f t="shared" si="26"/>
        <v>-9.3932557872209915E-2</v>
      </c>
      <c r="AS45">
        <f t="shared" si="26"/>
        <v>-4.1561709741754038</v>
      </c>
      <c r="AT45">
        <f t="shared" si="26"/>
        <v>-2.7178002344056091</v>
      </c>
      <c r="AU45">
        <f t="shared" si="23"/>
        <v>-6.9679037664532233</v>
      </c>
      <c r="AW45">
        <v>42</v>
      </c>
      <c r="AX45">
        <f>IF(Z45&gt;0, (R45*SUMPRODUCT(K45:$K$98, X45:$X$98)-K45*$AZ$3)/Z45, 0)</f>
        <v>-99626042.860828087</v>
      </c>
    </row>
    <row r="46" spans="5:50" x14ac:dyDescent="0.25">
      <c r="E46">
        <v>2046</v>
      </c>
      <c r="F46" s="5">
        <v>3.5571999999999999E-2</v>
      </c>
      <c r="G46" s="5"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1.9566780224339969E-2</v>
      </c>
      <c r="L46" s="2">
        <v>43</v>
      </c>
      <c r="M46" s="6">
        <v>0.52707773400000002</v>
      </c>
      <c r="Q46" s="4">
        <f t="shared" si="21"/>
        <v>25</v>
      </c>
      <c r="R46">
        <f t="shared" si="0"/>
        <v>250000</v>
      </c>
      <c r="S46">
        <f t="shared" si="1"/>
        <v>-192163218.48690116</v>
      </c>
      <c r="U46">
        <f t="shared" si="13"/>
        <v>0.52707773400000002</v>
      </c>
      <c r="V46">
        <f t="shared" si="14"/>
        <v>0.01</v>
      </c>
      <c r="W46">
        <f t="shared" si="15"/>
        <v>1.5879539088395951E-5</v>
      </c>
      <c r="X46">
        <f t="shared" si="16"/>
        <v>8.3697514796761641E-6</v>
      </c>
      <c r="Y46">
        <f t="shared" si="17"/>
        <v>1.5879539088395951E-7</v>
      </c>
      <c r="Z46">
        <f t="shared" si="18"/>
        <v>7.3509922178358272E-6</v>
      </c>
      <c r="AB46">
        <f t="shared" si="19"/>
        <v>-1582.0156418307299</v>
      </c>
      <c r="AC46">
        <f t="shared" si="2"/>
        <v>-1412.5903236514962</v>
      </c>
      <c r="AE46">
        <f t="shared" si="3"/>
        <v>0</v>
      </c>
      <c r="AF46">
        <f t="shared" si="24"/>
        <v>0</v>
      </c>
      <c r="AG46">
        <f t="shared" si="24"/>
        <v>-1.8377480544589568E-4</v>
      </c>
      <c r="AH46">
        <f t="shared" si="5"/>
        <v>-2.0924378699190411</v>
      </c>
      <c r="AI46">
        <f t="shared" si="25"/>
        <v>-2.092621644724487</v>
      </c>
      <c r="AJ46">
        <f t="shared" si="7"/>
        <v>-169.42531817923373</v>
      </c>
      <c r="AK46">
        <f t="shared" si="22"/>
        <v>-110.7410949281511</v>
      </c>
      <c r="AL46">
        <f t="shared" si="8"/>
        <v>-282.2590347521093</v>
      </c>
      <c r="AN46">
        <f t="shared" si="26"/>
        <v>0</v>
      </c>
      <c r="AO46">
        <f t="shared" si="26"/>
        <v>0</v>
      </c>
      <c r="AP46">
        <f t="shared" si="26"/>
        <v>-3.5958812289306769E-6</v>
      </c>
      <c r="AQ46">
        <f t="shared" si="26"/>
        <v>-4.0942271933791942E-2</v>
      </c>
      <c r="AR46">
        <f t="shared" si="26"/>
        <v>-4.0945867815020874E-2</v>
      </c>
      <c r="AS46">
        <f t="shared" si="26"/>
        <v>-3.3151079652519377</v>
      </c>
      <c r="AT46">
        <f t="shared" si="26"/>
        <v>-2.1668466662619021</v>
      </c>
      <c r="AU46">
        <f t="shared" si="23"/>
        <v>-5.52290049932886</v>
      </c>
      <c r="AW46">
        <v>43</v>
      </c>
      <c r="AX46">
        <f>IF(Z46&gt;0, (R46*SUMPRODUCT(K46:$K$98, X46:$X$98)-K46*$AZ$3)/Z46, 0)</f>
        <v>-192163218.48690116</v>
      </c>
    </row>
    <row r="47" spans="5:50" x14ac:dyDescent="0.25">
      <c r="E47">
        <v>2047</v>
      </c>
      <c r="F47" s="5">
        <v>3.5571999999999999E-2</v>
      </c>
      <c r="G47" s="5"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1.7470339486017828E-2</v>
      </c>
      <c r="L47" s="2">
        <v>44</v>
      </c>
      <c r="M47" s="6">
        <v>0.54097960300000003</v>
      </c>
      <c r="Q47" s="4">
        <f t="shared" si="21"/>
        <v>25</v>
      </c>
      <c r="R47">
        <f t="shared" si="0"/>
        <v>250000</v>
      </c>
      <c r="S47">
        <f t="shared" si="1"/>
        <v>-382118167.31060767</v>
      </c>
      <c r="U47">
        <f t="shared" si="13"/>
        <v>0.54097960300000003</v>
      </c>
      <c r="V47">
        <f t="shared" si="14"/>
        <v>0.01</v>
      </c>
      <c r="W47">
        <f t="shared" si="15"/>
        <v>7.3509922178358272E-6</v>
      </c>
      <c r="X47">
        <f t="shared" si="16"/>
        <v>3.9767368516609156E-6</v>
      </c>
      <c r="Y47">
        <f t="shared" si="17"/>
        <v>7.3509922178358268E-8</v>
      </c>
      <c r="Z47">
        <f t="shared" si="18"/>
        <v>3.3007454439965531E-6</v>
      </c>
      <c r="AB47">
        <f t="shared" si="19"/>
        <v>-1412.5903236514962</v>
      </c>
      <c r="AC47">
        <f t="shared" si="2"/>
        <v>-1261.2747998188008</v>
      </c>
      <c r="AE47">
        <f t="shared" si="3"/>
        <v>0</v>
      </c>
      <c r="AF47">
        <f t="shared" si="24"/>
        <v>0</v>
      </c>
      <c r="AG47">
        <f t="shared" si="24"/>
        <v>-8.2518636099913829E-5</v>
      </c>
      <c r="AH47">
        <f t="shared" si="5"/>
        <v>-0.99418421291522885</v>
      </c>
      <c r="AI47">
        <f t="shared" si="25"/>
        <v>-0.99426673155132872</v>
      </c>
      <c r="AJ47">
        <f t="shared" si="7"/>
        <v>-151.31552383269536</v>
      </c>
      <c r="AK47">
        <f t="shared" si="22"/>
        <v>-98.881322655604748</v>
      </c>
      <c r="AL47">
        <f t="shared" si="8"/>
        <v>-251.19111321985145</v>
      </c>
      <c r="AN47">
        <f t="shared" si="26"/>
        <v>0</v>
      </c>
      <c r="AO47">
        <f t="shared" si="26"/>
        <v>0</v>
      </c>
      <c r="AP47">
        <f t="shared" si="26"/>
        <v>-1.4416285865886608E-6</v>
      </c>
      <c r="AQ47">
        <f t="shared" si="26"/>
        <v>-1.7368735711268478E-2</v>
      </c>
      <c r="AR47">
        <f t="shared" si="26"/>
        <v>-1.7370177339855065E-2</v>
      </c>
      <c r="AS47">
        <f t="shared" si="26"/>
        <v>-2.6435335708618095</v>
      </c>
      <c r="AT47">
        <f t="shared" si="26"/>
        <v>-1.7274902756198809</v>
      </c>
      <c r="AU47">
        <f t="shared" si="23"/>
        <v>-4.3883940238215455</v>
      </c>
      <c r="AW47">
        <v>44</v>
      </c>
      <c r="AX47">
        <f>IF(Z47&gt;0, (R47*SUMPRODUCT(K47:$K$98, X47:$X$98)-K47*$AZ$3)/Z47, 0)</f>
        <v>-382118167.31060767</v>
      </c>
    </row>
    <row r="48" spans="5:50" x14ac:dyDescent="0.25">
      <c r="E48">
        <v>2048</v>
      </c>
      <c r="F48" s="5">
        <v>3.5571999999999999E-2</v>
      </c>
      <c r="G48" s="5"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1.5598517398230203E-2</v>
      </c>
      <c r="L48" s="2">
        <v>45</v>
      </c>
      <c r="M48" s="6">
        <v>0.55513806300000001</v>
      </c>
      <c r="Q48" s="4">
        <f t="shared" si="21"/>
        <v>25</v>
      </c>
      <c r="R48">
        <f t="shared" si="0"/>
        <v>250000</v>
      </c>
      <c r="S48">
        <f t="shared" si="1"/>
        <v>-784573732.60135174</v>
      </c>
      <c r="U48">
        <f t="shared" si="13"/>
        <v>0.55513806300000001</v>
      </c>
      <c r="V48">
        <f t="shared" si="14"/>
        <v>0.01</v>
      </c>
      <c r="W48">
        <f t="shared" si="15"/>
        <v>3.3007454439965531E-6</v>
      </c>
      <c r="X48">
        <f t="shared" si="16"/>
        <v>1.8323694322363214E-6</v>
      </c>
      <c r="Y48">
        <f t="shared" si="17"/>
        <v>3.3007454439965534E-8</v>
      </c>
      <c r="Z48">
        <f t="shared" si="18"/>
        <v>1.4353685573202661E-6</v>
      </c>
      <c r="AB48">
        <f t="shared" si="19"/>
        <v>-1261.2747998188008</v>
      </c>
      <c r="AC48">
        <f t="shared" si="2"/>
        <v>-1126.1524666753785</v>
      </c>
      <c r="AE48">
        <f t="shared" si="3"/>
        <v>0</v>
      </c>
      <c r="AF48">
        <f t="shared" si="24"/>
        <v>0</v>
      </c>
      <c r="AG48">
        <f t="shared" si="24"/>
        <v>-3.5884213933006656E-5</v>
      </c>
      <c r="AH48">
        <f t="shared" si="5"/>
        <v>-0.45809235805908038</v>
      </c>
      <c r="AI48">
        <f t="shared" si="25"/>
        <v>-0.45812824227301341</v>
      </c>
      <c r="AJ48">
        <f t="shared" si="7"/>
        <v>-135.12233314342234</v>
      </c>
      <c r="AK48">
        <f t="shared" si="22"/>
        <v>-88.289235987316061</v>
      </c>
      <c r="AL48">
        <f t="shared" si="8"/>
        <v>-223.86969737301141</v>
      </c>
      <c r="AN48">
        <f t="shared" si="26"/>
        <v>0</v>
      </c>
      <c r="AO48">
        <f t="shared" si="26"/>
        <v>0</v>
      </c>
      <c r="AP48">
        <f t="shared" si="26"/>
        <v>-5.5974053535581894E-7</v>
      </c>
      <c r="AQ48">
        <f t="shared" si="26"/>
        <v>-7.1455616171808654E-3</v>
      </c>
      <c r="AR48">
        <f t="shared" si="26"/>
        <v>-7.1461213577162213E-3</v>
      </c>
      <c r="AS48">
        <f t="shared" si="26"/>
        <v>-2.1077080644271309</v>
      </c>
      <c r="AT48">
        <f t="shared" si="26"/>
        <v>-1.3771811836246017</v>
      </c>
      <c r="AU48">
        <f t="shared" si="23"/>
        <v>-3.4920353694094488</v>
      </c>
      <c r="AW48">
        <v>45</v>
      </c>
      <c r="AX48">
        <f>IF(Z48&gt;0, (R48*SUMPRODUCT(K48:$K$98, X48:$X$98)-K48*$AZ$3)/Z48, 0)</f>
        <v>-784573732.60135174</v>
      </c>
    </row>
    <row r="49" spans="5:50" x14ac:dyDescent="0.25">
      <c r="E49">
        <v>2049</v>
      </c>
      <c r="F49" s="5">
        <v>3.5571999999999999E-2</v>
      </c>
      <c r="G49" s="5"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1.3927247676991251E-2</v>
      </c>
      <c r="L49" s="2">
        <v>46</v>
      </c>
      <c r="M49" s="6">
        <v>0.569934367</v>
      </c>
      <c r="Q49" s="4">
        <f t="shared" si="21"/>
        <v>25</v>
      </c>
      <c r="R49">
        <f t="shared" si="0"/>
        <v>250000</v>
      </c>
      <c r="S49">
        <f t="shared" si="1"/>
        <v>-1667635507.1998913</v>
      </c>
      <c r="U49">
        <f t="shared" si="13"/>
        <v>0.569934367</v>
      </c>
      <c r="V49">
        <f t="shared" si="14"/>
        <v>0.01</v>
      </c>
      <c r="W49">
        <f t="shared" si="15"/>
        <v>1.4353685573202661E-6</v>
      </c>
      <c r="X49">
        <f t="shared" si="16"/>
        <v>8.1806587012802905E-7</v>
      </c>
      <c r="Y49">
        <f t="shared" si="17"/>
        <v>1.4353685573202662E-8</v>
      </c>
      <c r="Z49">
        <f t="shared" si="18"/>
        <v>6.029490016190344E-7</v>
      </c>
      <c r="AB49">
        <f t="shared" si="19"/>
        <v>-1126.1524666753785</v>
      </c>
      <c r="AC49">
        <f t="shared" si="2"/>
        <v>-1005.4991641306266</v>
      </c>
      <c r="AE49">
        <f t="shared" si="3"/>
        <v>0</v>
      </c>
      <c r="AF49">
        <f t="shared" si="24"/>
        <v>0</v>
      </c>
      <c r="AG49">
        <f t="shared" si="24"/>
        <v>-1.507372504047586E-5</v>
      </c>
      <c r="AH49">
        <f t="shared" si="5"/>
        <v>-0.20451646753200725</v>
      </c>
      <c r="AI49">
        <f t="shared" si="25"/>
        <v>-0.20453154125704773</v>
      </c>
      <c r="AJ49">
        <f t="shared" si="7"/>
        <v>-120.65330254475191</v>
      </c>
      <c r="AK49">
        <f t="shared" si="22"/>
        <v>-78.830672667276502</v>
      </c>
      <c r="AL49">
        <f t="shared" si="8"/>
        <v>-199.68850675328548</v>
      </c>
      <c r="AN49">
        <f t="shared" si="26"/>
        <v>0</v>
      </c>
      <c r="AO49">
        <f t="shared" si="26"/>
        <v>0</v>
      </c>
      <c r="AP49">
        <f t="shared" si="26"/>
        <v>-2.0993550205357229E-7</v>
      </c>
      <c r="AQ49">
        <f t="shared" si="26"/>
        <v>-2.8483514973416048E-3</v>
      </c>
      <c r="AR49">
        <f t="shared" si="26"/>
        <v>-2.8485614328436584E-3</v>
      </c>
      <c r="AS49">
        <f t="shared" si="26"/>
        <v>-1.6803684275877186</v>
      </c>
      <c r="AT49">
        <f t="shared" si="26"/>
        <v>-1.0978943027809844</v>
      </c>
      <c r="AU49">
        <f t="shared" si="23"/>
        <v>-2.781111291801547</v>
      </c>
      <c r="AW49">
        <v>46</v>
      </c>
      <c r="AX49">
        <f>IF(Z49&gt;0, (R49*SUMPRODUCT(K49:$K$98, X49:$X$98)-K49*$AZ$3)/Z49, 0)</f>
        <v>-1667635507.1998913</v>
      </c>
    </row>
    <row r="50" spans="5:50" x14ac:dyDescent="0.25">
      <c r="E50">
        <v>2050</v>
      </c>
      <c r="F50" s="5">
        <v>3.5571999999999999E-2</v>
      </c>
      <c r="G50" s="5"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1.2435042568742187E-2</v>
      </c>
      <c r="L50" s="2">
        <v>47</v>
      </c>
      <c r="M50" s="6">
        <v>0.58483052300000005</v>
      </c>
      <c r="Q50" s="4">
        <f t="shared" si="21"/>
        <v>25</v>
      </c>
      <c r="R50">
        <f t="shared" si="0"/>
        <v>250000</v>
      </c>
      <c r="S50">
        <f t="shared" si="1"/>
        <v>-3674916968.6925488</v>
      </c>
      <c r="U50">
        <f t="shared" si="13"/>
        <v>0.58483052300000005</v>
      </c>
      <c r="V50">
        <f t="shared" si="14"/>
        <v>0.01</v>
      </c>
      <c r="W50">
        <f t="shared" si="15"/>
        <v>6.029490016190344E-7</v>
      </c>
      <c r="X50">
        <f t="shared" si="16"/>
        <v>3.5262297995918778E-7</v>
      </c>
      <c r="Y50">
        <f t="shared" si="17"/>
        <v>6.0294900161903445E-9</v>
      </c>
      <c r="Z50">
        <f t="shared" si="18"/>
        <v>2.4429653164365626E-7</v>
      </c>
      <c r="AB50">
        <f t="shared" si="19"/>
        <v>-1005.4991641306266</v>
      </c>
      <c r="AC50">
        <f t="shared" si="2"/>
        <v>-897.76946953000856</v>
      </c>
      <c r="AE50">
        <f t="shared" si="3"/>
        <v>0</v>
      </c>
      <c r="AF50">
        <f t="shared" si="24"/>
        <v>0</v>
      </c>
      <c r="AG50">
        <f t="shared" si="24"/>
        <v>-6.1074132910914061E-6</v>
      </c>
      <c r="AH50">
        <f t="shared" si="5"/>
        <v>-8.8155744989796947E-2</v>
      </c>
      <c r="AI50">
        <f t="shared" si="25"/>
        <v>-8.8161852403088034E-2</v>
      </c>
      <c r="AJ50">
        <f t="shared" si="7"/>
        <v>-107.72969460061802</v>
      </c>
      <c r="AK50">
        <f t="shared" si="22"/>
        <v>-70.38494148914387</v>
      </c>
      <c r="AL50">
        <f t="shared" si="8"/>
        <v>-178.20279794216498</v>
      </c>
      <c r="AN50">
        <f t="shared" si="26"/>
        <v>0</v>
      </c>
      <c r="AO50">
        <f t="shared" si="26"/>
        <v>0</v>
      </c>
      <c r="AP50">
        <f t="shared" si="26"/>
        <v>-7.5945944259623453E-8</v>
      </c>
      <c r="AQ50">
        <f t="shared" si="26"/>
        <v>-1.0962204416273059E-3</v>
      </c>
      <c r="AR50">
        <f t="shared" si="26"/>
        <v>-1.0962963875715654E-3</v>
      </c>
      <c r="AS50">
        <f t="shared" si="26"/>
        <v>-1.3396233382762803</v>
      </c>
      <c r="AT50">
        <f t="shared" si="26"/>
        <v>-0.87523974361593215</v>
      </c>
      <c r="AU50">
        <f t="shared" si="23"/>
        <v>-2.2159593782797842</v>
      </c>
      <c r="AW50">
        <v>47</v>
      </c>
      <c r="AX50">
        <f>IF(Z50&gt;0, (R50*SUMPRODUCT(K50:$K$98, X50:$X$98)-K50*$AZ$3)/Z50, 0)</f>
        <v>-3674916968.6925488</v>
      </c>
    </row>
    <row r="51" spans="5:50" x14ac:dyDescent="0.25">
      <c r="E51">
        <v>2051</v>
      </c>
      <c r="F51" s="5">
        <v>3.5571999999999999E-2</v>
      </c>
      <c r="G51" s="5"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1.1102716579234095E-2</v>
      </c>
      <c r="L51" s="2">
        <v>48</v>
      </c>
      <c r="M51" s="6">
        <v>0.59948279800000004</v>
      </c>
      <c r="Q51" s="4">
        <f t="shared" si="21"/>
        <v>25</v>
      </c>
      <c r="R51">
        <f t="shared" si="0"/>
        <v>250000</v>
      </c>
      <c r="S51">
        <f t="shared" si="1"/>
        <v>-8402138446.7535391</v>
      </c>
      <c r="U51">
        <f t="shared" si="13"/>
        <v>0.59948279800000004</v>
      </c>
      <c r="V51">
        <f t="shared" si="14"/>
        <v>0.01</v>
      </c>
      <c r="W51">
        <f t="shared" si="15"/>
        <v>2.4429653164365626E-7</v>
      </c>
      <c r="X51">
        <f t="shared" si="16"/>
        <v>1.4645156833143461E-7</v>
      </c>
      <c r="Y51">
        <f t="shared" si="17"/>
        <v>2.4429653164365627E-9</v>
      </c>
      <c r="Z51">
        <f t="shared" si="18"/>
        <v>9.5401997995785087E-8</v>
      </c>
      <c r="AB51">
        <f t="shared" si="19"/>
        <v>-897.76946953000856</v>
      </c>
      <c r="AC51">
        <f t="shared" si="2"/>
        <v>-801.58079525748997</v>
      </c>
      <c r="AE51">
        <f t="shared" si="3"/>
        <v>0</v>
      </c>
      <c r="AF51">
        <f t="shared" si="24"/>
        <v>0</v>
      </c>
      <c r="AG51">
        <f t="shared" si="24"/>
        <v>-2.3850499498946272E-6</v>
      </c>
      <c r="AH51">
        <f t="shared" si="5"/>
        <v>-3.6612892082858652E-2</v>
      </c>
      <c r="AI51">
        <f t="shared" si="25"/>
        <v>-3.6615277132808544E-2</v>
      </c>
      <c r="AJ51">
        <f t="shared" si="7"/>
        <v>-96.188674272518597</v>
      </c>
      <c r="AK51">
        <f t="shared" si="22"/>
        <v>-62.843862867100604</v>
      </c>
      <c r="AL51">
        <f t="shared" si="8"/>
        <v>-159.06915241675202</v>
      </c>
      <c r="AN51">
        <f t="shared" si="26"/>
        <v>0</v>
      </c>
      <c r="AO51">
        <f t="shared" si="26"/>
        <v>0</v>
      </c>
      <c r="AP51">
        <f t="shared" si="26"/>
        <v>-2.6480533620996525E-8</v>
      </c>
      <c r="AQ51">
        <f t="shared" si="26"/>
        <v>-4.065025639420635E-4</v>
      </c>
      <c r="AR51">
        <f t="shared" si="26"/>
        <v>-4.0652904447568446E-4</v>
      </c>
      <c r="AS51">
        <f t="shared" si="26"/>
        <v>-1.0679555885800402</v>
      </c>
      <c r="AT51">
        <f t="shared" si="26"/>
        <v>-0.69773759815767178</v>
      </c>
      <c r="AU51">
        <f t="shared" si="23"/>
        <v>-1.7660997157821878</v>
      </c>
      <c r="AW51">
        <v>48</v>
      </c>
      <c r="AX51">
        <f>IF(Z51&gt;0, (R51*SUMPRODUCT(K51:$K$98, X51:$X$98)-K51*$AZ$3)/Z51, 0)</f>
        <v>-8402138446.7535391</v>
      </c>
    </row>
    <row r="52" spans="5:50" x14ac:dyDescent="0.25">
      <c r="E52">
        <v>2052</v>
      </c>
      <c r="F52" s="5">
        <v>3.5571999999999999E-2</v>
      </c>
      <c r="G52" s="5"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9.9131398028875842E-3</v>
      </c>
      <c r="L52" s="2">
        <v>49</v>
      </c>
      <c r="M52" s="6">
        <v>0.61448546299999995</v>
      </c>
      <c r="Q52" s="4">
        <f t="shared" si="21"/>
        <v>25</v>
      </c>
      <c r="R52">
        <f t="shared" si="0"/>
        <v>250000</v>
      </c>
      <c r="S52">
        <f t="shared" si="1"/>
        <v>-19977689667.722782</v>
      </c>
      <c r="U52">
        <f t="shared" si="13"/>
        <v>0.61448546299999995</v>
      </c>
      <c r="V52">
        <f t="shared" si="14"/>
        <v>0.01</v>
      </c>
      <c r="W52">
        <f t="shared" si="15"/>
        <v>9.5401997995785087E-8</v>
      </c>
      <c r="X52">
        <f t="shared" si="16"/>
        <v>5.8623140909565068E-8</v>
      </c>
      <c r="Y52">
        <f t="shared" si="17"/>
        <v>9.540199799578509E-10</v>
      </c>
      <c r="Z52">
        <f t="shared" si="18"/>
        <v>3.5824837106262165E-8</v>
      </c>
      <c r="AB52">
        <f t="shared" si="19"/>
        <v>-801.58079525748997</v>
      </c>
      <c r="AC52">
        <f t="shared" si="2"/>
        <v>-715.69747810562535</v>
      </c>
      <c r="AE52">
        <f t="shared" si="3"/>
        <v>0</v>
      </c>
      <c r="AF52">
        <f t="shared" si="24"/>
        <v>0</v>
      </c>
      <c r="AG52">
        <f t="shared" si="24"/>
        <v>-8.9562092765655413E-7</v>
      </c>
      <c r="AH52">
        <f t="shared" si="5"/>
        <v>-1.4655785227391267E-2</v>
      </c>
      <c r="AI52">
        <f t="shared" si="25"/>
        <v>-1.4656680848318924E-2</v>
      </c>
      <c r="AJ52">
        <f t="shared" si="7"/>
        <v>-85.883317151864617</v>
      </c>
      <c r="AK52">
        <f t="shared" si="22"/>
        <v>-56.1106556680243</v>
      </c>
      <c r="AL52">
        <f t="shared" si="8"/>
        <v>-142.00862950073724</v>
      </c>
      <c r="AN52">
        <f t="shared" si="26"/>
        <v>0</v>
      </c>
      <c r="AO52">
        <f t="shared" si="26"/>
        <v>0</v>
      </c>
      <c r="AP52">
        <f t="shared" si="26"/>
        <v>-8.8784154662512877E-9</v>
      </c>
      <c r="AQ52">
        <f t="shared" si="26"/>
        <v>-1.4528484788022423E-4</v>
      </c>
      <c r="AR52">
        <f t="shared" si="26"/>
        <v>-1.4529372629569048E-4</v>
      </c>
      <c r="AS52">
        <f t="shared" si="26"/>
        <v>-0.85137332966216706</v>
      </c>
      <c r="AT52">
        <f t="shared" si="26"/>
        <v>-0.55623277406881155</v>
      </c>
      <c r="AU52">
        <f t="shared" si="23"/>
        <v>-1.4077513974572744</v>
      </c>
      <c r="AW52">
        <v>49</v>
      </c>
      <c r="AX52">
        <f>IF(Z52&gt;0, (R52*SUMPRODUCT(K52:$K$98, X52:$X$98)-K52*$AZ$3)/Z52, 0)</f>
        <v>-19977689667.722782</v>
      </c>
    </row>
    <row r="53" spans="5:50" x14ac:dyDescent="0.25">
      <c r="E53">
        <v>2053</v>
      </c>
      <c r="F53" s="5">
        <v>3.5571999999999999E-2</v>
      </c>
      <c r="G53" s="5"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8.8510176811496272E-3</v>
      </c>
      <c r="L53" s="2">
        <v>50</v>
      </c>
      <c r="M53" s="6">
        <v>0.62975077099999999</v>
      </c>
      <c r="Q53" s="4">
        <f t="shared" si="21"/>
        <v>25</v>
      </c>
      <c r="R53">
        <f t="shared" si="0"/>
        <v>250000</v>
      </c>
      <c r="S53">
        <f t="shared" si="1"/>
        <v>-49513572499.597977</v>
      </c>
      <c r="U53">
        <f t="shared" si="13"/>
        <v>0.62975077099999999</v>
      </c>
      <c r="V53">
        <f t="shared" si="14"/>
        <v>0.01</v>
      </c>
      <c r="W53">
        <f t="shared" si="15"/>
        <v>3.5824837106262165E-8</v>
      </c>
      <c r="X53">
        <f t="shared" si="16"/>
        <v>2.2560718788618007E-8</v>
      </c>
      <c r="Y53">
        <f t="shared" si="17"/>
        <v>3.5824837106262166E-10</v>
      </c>
      <c r="Z53">
        <f t="shared" si="18"/>
        <v>1.2905869946581536E-8</v>
      </c>
      <c r="AB53">
        <f t="shared" si="19"/>
        <v>-715.69747810562535</v>
      </c>
      <c r="AC53">
        <f t="shared" si="2"/>
        <v>-639.01572727044754</v>
      </c>
      <c r="AE53">
        <f t="shared" si="3"/>
        <v>0</v>
      </c>
      <c r="AF53">
        <f t="shared" si="24"/>
        <v>0</v>
      </c>
      <c r="AG53">
        <f t="shared" si="24"/>
        <v>-3.2264674866453838E-7</v>
      </c>
      <c r="AH53">
        <f t="shared" si="5"/>
        <v>-5.640179697154502E-3</v>
      </c>
      <c r="AI53">
        <f t="shared" si="25"/>
        <v>-5.6405023439031667E-3</v>
      </c>
      <c r="AJ53">
        <f t="shared" si="7"/>
        <v>-76.681750835177809</v>
      </c>
      <c r="AK53">
        <f t="shared" si="22"/>
        <v>-50.098823467393778</v>
      </c>
      <c r="AL53">
        <f t="shared" si="8"/>
        <v>-126.78621480491549</v>
      </c>
      <c r="AN53">
        <f t="shared" si="26"/>
        <v>0</v>
      </c>
      <c r="AO53">
        <f t="shared" si="26"/>
        <v>0</v>
      </c>
      <c r="AP53">
        <f t="shared" si="26"/>
        <v>-2.8557520771952691E-9</v>
      </c>
      <c r="AQ53">
        <f t="shared" si="26"/>
        <v>-4.9921330224375648E-5</v>
      </c>
      <c r="AR53">
        <f t="shared" si="26"/>
        <v>-4.9924185976452844E-5</v>
      </c>
      <c r="AS53">
        <f t="shared" si="26"/>
        <v>-0.678711532463669</v>
      </c>
      <c r="AT53">
        <f t="shared" si="26"/>
        <v>-0.4434255723146962</v>
      </c>
      <c r="AU53">
        <f t="shared" si="23"/>
        <v>-1.1221870289643416</v>
      </c>
      <c r="AW53">
        <v>50</v>
      </c>
      <c r="AX53">
        <f>IF(Z53&gt;0, (R53*SUMPRODUCT(K53:$K$98, X53:$X$98)-K53*$AZ$3)/Z53, 0)</f>
        <v>-49513572499.597977</v>
      </c>
    </row>
    <row r="54" spans="5:50" x14ac:dyDescent="0.25">
      <c r="E54">
        <v>2054</v>
      </c>
      <c r="F54" s="5">
        <v>3.5571999999999999E-2</v>
      </c>
      <c r="G54" s="5"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7.9026943581693102E-3</v>
      </c>
      <c r="L54" s="2">
        <v>51</v>
      </c>
      <c r="M54" s="6">
        <v>0.64518007799999999</v>
      </c>
      <c r="Q54" s="4">
        <f t="shared" si="21"/>
        <v>25</v>
      </c>
      <c r="R54">
        <f t="shared" si="0"/>
        <v>250000</v>
      </c>
      <c r="S54">
        <f t="shared" si="1"/>
        <v>-128207644947.66211</v>
      </c>
      <c r="U54">
        <f t="shared" si="13"/>
        <v>0.64518007799999999</v>
      </c>
      <c r="V54">
        <f t="shared" si="14"/>
        <v>0.01</v>
      </c>
      <c r="W54">
        <f t="shared" si="15"/>
        <v>1.2905869946581536E-8</v>
      </c>
      <c r="X54">
        <f t="shared" si="16"/>
        <v>8.3266101787933313E-9</v>
      </c>
      <c r="Y54">
        <f t="shared" si="17"/>
        <v>1.2905869946581536E-10</v>
      </c>
      <c r="Z54">
        <f t="shared" si="18"/>
        <v>4.4502010683223894E-9</v>
      </c>
      <c r="AB54">
        <f t="shared" si="19"/>
        <v>-639.01572727044754</v>
      </c>
      <c r="AC54">
        <f t="shared" si="2"/>
        <v>-570.54979851318353</v>
      </c>
      <c r="AE54">
        <f t="shared" si="3"/>
        <v>0</v>
      </c>
      <c r="AF54">
        <f t="shared" si="24"/>
        <v>0</v>
      </c>
      <c r="AG54">
        <f t="shared" si="24"/>
        <v>-1.1125502670805974E-7</v>
      </c>
      <c r="AH54">
        <f t="shared" si="5"/>
        <v>-2.0816525446983327E-3</v>
      </c>
      <c r="AI54">
        <f t="shared" si="25"/>
        <v>-2.0817637997250409E-3</v>
      </c>
      <c r="AJ54">
        <f t="shared" si="7"/>
        <v>-68.46592875726401</v>
      </c>
      <c r="AK54">
        <f t="shared" si="22"/>
        <v>-44.731100908931332</v>
      </c>
      <c r="AL54">
        <f t="shared" si="8"/>
        <v>-113.19911142999507</v>
      </c>
      <c r="AN54">
        <f t="shared" si="26"/>
        <v>0</v>
      </c>
      <c r="AO54">
        <f t="shared" si="26"/>
        <v>0</v>
      </c>
      <c r="AP54">
        <f t="shared" si="26"/>
        <v>-8.7921447188375957E-10</v>
      </c>
      <c r="AQ54">
        <f t="shared" si="26"/>
        <v>-1.6450663820656301E-5</v>
      </c>
      <c r="AR54">
        <f t="shared" si="26"/>
        <v>-1.6451543035128185E-5</v>
      </c>
      <c r="AS54">
        <f t="shared" si="26"/>
        <v>-0.54106530891685223</v>
      </c>
      <c r="AT54">
        <f t="shared" si="26"/>
        <v>-0.35349621878771376</v>
      </c>
      <c r="AU54">
        <f t="shared" si="23"/>
        <v>-0.89457797924760107</v>
      </c>
      <c r="AW54">
        <v>51</v>
      </c>
      <c r="AX54">
        <f>IF(Z54&gt;0, (R54*SUMPRODUCT(K54:$K$98, X54:$X$98)-K54*$AZ$3)/Z54, 0)</f>
        <v>-128207644947.66211</v>
      </c>
    </row>
    <row r="55" spans="5:50" x14ac:dyDescent="0.25">
      <c r="E55">
        <v>2055</v>
      </c>
      <c r="F55" s="5">
        <v>3.5571999999999999E-2</v>
      </c>
      <c r="G55" s="5"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7.0559771055083119E-3</v>
      </c>
      <c r="L55" s="2">
        <v>52</v>
      </c>
      <c r="M55" s="6">
        <v>0.66067595400000001</v>
      </c>
      <c r="Q55" s="4">
        <f t="shared" si="21"/>
        <v>25</v>
      </c>
      <c r="R55">
        <f t="shared" si="0"/>
        <v>250000</v>
      </c>
      <c r="S55">
        <f t="shared" si="1"/>
        <v>-347594158623.36725</v>
      </c>
      <c r="U55">
        <f t="shared" si="13"/>
        <v>0.66067595400000001</v>
      </c>
      <c r="V55">
        <f t="shared" si="14"/>
        <v>0.01</v>
      </c>
      <c r="W55">
        <f t="shared" si="15"/>
        <v>4.4502010683223894E-9</v>
      </c>
      <c r="X55">
        <f t="shared" si="16"/>
        <v>2.9401408363057139E-9</v>
      </c>
      <c r="Y55">
        <f t="shared" si="17"/>
        <v>4.4502010683223894E-11</v>
      </c>
      <c r="Z55">
        <f t="shared" si="18"/>
        <v>1.4655582213334515E-9</v>
      </c>
      <c r="AB55">
        <f t="shared" si="19"/>
        <v>-570.54979851318353</v>
      </c>
      <c r="AC55">
        <f t="shared" si="2"/>
        <v>-509.41947685795969</v>
      </c>
      <c r="AE55">
        <f t="shared" si="3"/>
        <v>0</v>
      </c>
      <c r="AF55">
        <f t="shared" si="24"/>
        <v>0</v>
      </c>
      <c r="AG55">
        <f t="shared" si="24"/>
        <v>-3.6638955533336291E-8</v>
      </c>
      <c r="AH55">
        <f t="shared" si="5"/>
        <v>-7.3503520907642846E-4</v>
      </c>
      <c r="AI55">
        <f t="shared" si="25"/>
        <v>-7.3507184803196183E-4</v>
      </c>
      <c r="AJ55">
        <f t="shared" si="7"/>
        <v>-61.130321655223838</v>
      </c>
      <c r="AK55">
        <f t="shared" si="22"/>
        <v>-39.938485895922852</v>
      </c>
      <c r="AL55">
        <f t="shared" si="8"/>
        <v>-101.06954262299473</v>
      </c>
      <c r="AN55">
        <f t="shared" si="26"/>
        <v>0</v>
      </c>
      <c r="AO55">
        <f t="shared" si="26"/>
        <v>0</v>
      </c>
      <c r="AP55">
        <f t="shared" si="26"/>
        <v>-2.5852363141295796E-10</v>
      </c>
      <c r="AQ55">
        <f t="shared" si="26"/>
        <v>-5.1863916069857942E-6</v>
      </c>
      <c r="AR55">
        <f t="shared" si="26"/>
        <v>-5.1866501306172075E-6</v>
      </c>
      <c r="AS55">
        <f t="shared" si="26"/>
        <v>-0.43133415005161835</v>
      </c>
      <c r="AT55">
        <f t="shared" si="26"/>
        <v>-0.28180504211029828</v>
      </c>
      <c r="AU55">
        <f t="shared" si="23"/>
        <v>-0.71314437881204729</v>
      </c>
      <c r="AW55">
        <v>52</v>
      </c>
      <c r="AX55">
        <f>IF(Z55&gt;0, (R55*SUMPRODUCT(K55:$K$98, X55:$X$98)-K55*$AZ$3)/Z55, 0)</f>
        <v>-347594158623.36725</v>
      </c>
    </row>
    <row r="56" spans="5:50" x14ac:dyDescent="0.25">
      <c r="E56">
        <v>2056</v>
      </c>
      <c r="F56" s="5">
        <v>3.5571999999999999E-2</v>
      </c>
      <c r="G56" s="5"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6.2999795584895634E-3</v>
      </c>
      <c r="L56" s="2">
        <v>53</v>
      </c>
      <c r="M56" s="6">
        <v>0.67625413199999995</v>
      </c>
      <c r="Q56" s="4">
        <f t="shared" si="21"/>
        <v>25</v>
      </c>
      <c r="R56">
        <f t="shared" si="0"/>
        <v>250000</v>
      </c>
      <c r="S56">
        <f t="shared" si="1"/>
        <v>-989182526359.95398</v>
      </c>
      <c r="U56">
        <f t="shared" si="13"/>
        <v>0.67625413199999995</v>
      </c>
      <c r="V56">
        <f t="shared" si="14"/>
        <v>0.01</v>
      </c>
      <c r="W56">
        <f t="shared" si="15"/>
        <v>1.4655582213334515E-9</v>
      </c>
      <c r="X56">
        <f t="shared" si="16"/>
        <v>9.9108980286331699E-10</v>
      </c>
      <c r="Y56">
        <f t="shared" si="17"/>
        <v>1.4655582213334517E-11</v>
      </c>
      <c r="Z56">
        <f t="shared" si="18"/>
        <v>4.5981283625680003E-10</v>
      </c>
      <c r="AB56">
        <f t="shared" si="19"/>
        <v>-509.41947685795969</v>
      </c>
      <c r="AC56">
        <f t="shared" si="2"/>
        <v>-454.83882302123732</v>
      </c>
      <c r="AE56">
        <f t="shared" si="3"/>
        <v>0</v>
      </c>
      <c r="AF56">
        <f t="shared" si="24"/>
        <v>0</v>
      </c>
      <c r="AG56">
        <f t="shared" si="24"/>
        <v>-1.1495320906420001E-8</v>
      </c>
      <c r="AH56">
        <f t="shared" si="5"/>
        <v>-2.4777245071582924E-4</v>
      </c>
      <c r="AI56">
        <f t="shared" si="25"/>
        <v>-2.4778394603673567E-4</v>
      </c>
      <c r="AJ56">
        <f t="shared" si="7"/>
        <v>-54.580653836722377</v>
      </c>
      <c r="AK56">
        <f t="shared" si="22"/>
        <v>-35.659363380057179</v>
      </c>
      <c r="AL56">
        <f t="shared" si="8"/>
        <v>-90.2402650007256</v>
      </c>
      <c r="AN56">
        <f t="shared" si="26"/>
        <v>0</v>
      </c>
      <c r="AO56">
        <f t="shared" si="26"/>
        <v>0</v>
      </c>
      <c r="AP56">
        <f t="shared" si="26"/>
        <v>-7.2420286728723725E-11</v>
      </c>
      <c r="AQ56">
        <f t="shared" si="26"/>
        <v>-1.560961374666587E-6</v>
      </c>
      <c r="AR56">
        <f t="shared" si="26"/>
        <v>-1.5610337949533158E-6</v>
      </c>
      <c r="AS56">
        <f t="shared" si="26"/>
        <v>-0.34385700346034592</v>
      </c>
      <c r="AT56">
        <f t="shared" si="26"/>
        <v>-0.22465326036311153</v>
      </c>
      <c r="AU56">
        <f t="shared" si="23"/>
        <v>-0.56851182485725249</v>
      </c>
      <c r="AW56">
        <v>53</v>
      </c>
      <c r="AX56">
        <f>IF(Z56&gt;0, (R56*SUMPRODUCT(K56:$K$98, X56:$X$98)-K56*$AZ$3)/Z56, 0)</f>
        <v>-989182526359.95398</v>
      </c>
    </row>
    <row r="57" spans="5:50" x14ac:dyDescent="0.25">
      <c r="E57">
        <v>2057</v>
      </c>
      <c r="F57" s="5">
        <v>3.5571999999999999E-2</v>
      </c>
      <c r="G57" s="5"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5.6249817486513955E-3</v>
      </c>
      <c r="L57" s="2">
        <v>54</v>
      </c>
      <c r="M57" s="6">
        <v>0.69194305599999995</v>
      </c>
      <c r="Q57" s="4">
        <f t="shared" si="21"/>
        <v>25</v>
      </c>
      <c r="R57">
        <f t="shared" si="0"/>
        <v>250000</v>
      </c>
      <c r="S57">
        <f t="shared" si="1"/>
        <v>-2963187756292.543</v>
      </c>
      <c r="U57">
        <f t="shared" si="13"/>
        <v>0.69194305599999995</v>
      </c>
      <c r="V57">
        <f t="shared" si="14"/>
        <v>0.01</v>
      </c>
      <c r="W57">
        <f t="shared" si="15"/>
        <v>4.5981283625680003E-10</v>
      </c>
      <c r="X57">
        <f t="shared" si="16"/>
        <v>3.1816429910755777E-10</v>
      </c>
      <c r="Y57">
        <f t="shared" si="17"/>
        <v>4.5981283625680006E-12</v>
      </c>
      <c r="Z57">
        <f t="shared" si="18"/>
        <v>1.3705040878667426E-10</v>
      </c>
      <c r="AB57">
        <f t="shared" si="19"/>
        <v>-454.83882302123732</v>
      </c>
      <c r="AC57">
        <f t="shared" si="2"/>
        <v>-406.1060933115611</v>
      </c>
      <c r="AE57">
        <f t="shared" si="3"/>
        <v>0</v>
      </c>
      <c r="AF57">
        <f t="shared" si="24"/>
        <v>0</v>
      </c>
      <c r="AG57">
        <f t="shared" si="24"/>
        <v>-3.4262602196668566E-9</v>
      </c>
      <c r="AH57">
        <f t="shared" si="5"/>
        <v>-7.954107477688945E-5</v>
      </c>
      <c r="AI57">
        <f t="shared" si="25"/>
        <v>-7.9544501037109123E-5</v>
      </c>
      <c r="AJ57">
        <f t="shared" si="7"/>
        <v>-48.732729709676221</v>
      </c>
      <c r="AK57">
        <f t="shared" si="22"/>
        <v>-31.838717611486615</v>
      </c>
      <c r="AL57">
        <f t="shared" si="8"/>
        <v>-80.57152686566387</v>
      </c>
      <c r="AN57">
        <f t="shared" si="26"/>
        <v>0</v>
      </c>
      <c r="AO57">
        <f t="shared" si="26"/>
        <v>0</v>
      </c>
      <c r="AP57">
        <f t="shared" si="26"/>
        <v>-1.9272651201756389E-11</v>
      </c>
      <c r="AQ57">
        <f t="shared" si="26"/>
        <v>-4.4741709388811903E-7</v>
      </c>
      <c r="AR57">
        <f t="shared" si="26"/>
        <v>-4.4743636653932079E-7</v>
      </c>
      <c r="AS57">
        <f t="shared" si="26"/>
        <v>-0.27412071517889036</v>
      </c>
      <c r="AT57">
        <f t="shared" si="26"/>
        <v>-0.17909220546507795</v>
      </c>
      <c r="AU57">
        <f t="shared" si="23"/>
        <v>-0.45321336808033486</v>
      </c>
      <c r="AW57">
        <v>54</v>
      </c>
      <c r="AX57">
        <f>IF(Z57&gt;0, (R57*SUMPRODUCT(K57:$K$98, X57:$X$98)-K57*$AZ$3)/Z57, 0)</f>
        <v>-2963187756292.543</v>
      </c>
    </row>
    <row r="58" spans="5:50" x14ac:dyDescent="0.25">
      <c r="E58">
        <v>2058</v>
      </c>
      <c r="F58" s="5">
        <v>3.5571999999999999E-2</v>
      </c>
      <c r="G58" s="5"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5.0223051327244602E-3</v>
      </c>
      <c r="L58" s="2">
        <v>55</v>
      </c>
      <c r="M58" s="6">
        <v>0.70765376499999999</v>
      </c>
      <c r="Q58" s="4">
        <f t="shared" si="21"/>
        <v>25</v>
      </c>
      <c r="R58">
        <f t="shared" si="0"/>
        <v>250000</v>
      </c>
      <c r="S58">
        <f t="shared" si="1"/>
        <v>-9370421945311.3438</v>
      </c>
      <c r="U58">
        <f t="shared" si="13"/>
        <v>0.70765376499999999</v>
      </c>
      <c r="V58">
        <f t="shared" si="14"/>
        <v>0.01</v>
      </c>
      <c r="W58">
        <f t="shared" si="15"/>
        <v>1.3705040878667426E-10</v>
      </c>
      <c r="X58">
        <f t="shared" si="16"/>
        <v>9.6984237772679124E-11</v>
      </c>
      <c r="Y58">
        <f t="shared" si="17"/>
        <v>1.3705040878667427E-12</v>
      </c>
      <c r="Z58">
        <f t="shared" si="18"/>
        <v>3.8695666926128395E-11</v>
      </c>
      <c r="AB58">
        <f t="shared" si="19"/>
        <v>-406.1060933115611</v>
      </c>
      <c r="AC58">
        <f t="shared" si="2"/>
        <v>-362.59472655305188</v>
      </c>
      <c r="AE58">
        <f t="shared" si="3"/>
        <v>0</v>
      </c>
      <c r="AF58">
        <f t="shared" si="24"/>
        <v>0</v>
      </c>
      <c r="AG58">
        <f t="shared" si="24"/>
        <v>-9.6739167315320991E-10</v>
      </c>
      <c r="AH58">
        <f t="shared" si="5"/>
        <v>-2.4246059443169782E-5</v>
      </c>
      <c r="AI58">
        <f t="shared" si="25"/>
        <v>-2.4247026834842935E-5</v>
      </c>
      <c r="AJ58">
        <f t="shared" si="7"/>
        <v>-43.511366758509212</v>
      </c>
      <c r="AK58">
        <f t="shared" si="22"/>
        <v>-28.427426531809278</v>
      </c>
      <c r="AL58">
        <f t="shared" si="8"/>
        <v>-71.938817537345329</v>
      </c>
      <c r="AN58">
        <f t="shared" si="26"/>
        <v>0</v>
      </c>
      <c r="AO58">
        <f t="shared" si="26"/>
        <v>0</v>
      </c>
      <c r="AP58">
        <f t="shared" si="26"/>
        <v>-4.8585361654322699E-12</v>
      </c>
      <c r="AQ58">
        <f t="shared" si="26"/>
        <v>-1.2177110878977398E-7</v>
      </c>
      <c r="AR58">
        <f t="shared" si="26"/>
        <v>-1.2177596732593939E-7</v>
      </c>
      <c r="AS58">
        <f t="shared" si="26"/>
        <v>-0.21852736060311728</v>
      </c>
      <c r="AT58">
        <f t="shared" si="26"/>
        <v>-0.14277121018085323</v>
      </c>
      <c r="AU58">
        <f t="shared" si="23"/>
        <v>-0.36129869255993785</v>
      </c>
      <c r="AW58">
        <v>55</v>
      </c>
      <c r="AX58">
        <f>IF(Z58&gt;0, (R58*SUMPRODUCT(K58:$K$98, X58:$X$98)-K58*$AZ$3)/Z58, 0)</f>
        <v>-9370421945311.3438</v>
      </c>
    </row>
    <row r="59" spans="5:50" x14ac:dyDescent="0.25">
      <c r="E59">
        <v>2059</v>
      </c>
      <c r="F59" s="5">
        <v>3.5571999999999999E-2</v>
      </c>
      <c r="G59" s="5"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4.4842010113611249E-3</v>
      </c>
      <c r="L59" s="2">
        <v>56</v>
      </c>
      <c r="M59" s="6">
        <v>0.72329488099999995</v>
      </c>
      <c r="Q59" s="4">
        <f t="shared" si="21"/>
        <v>25</v>
      </c>
      <c r="R59">
        <f t="shared" si="0"/>
        <v>250000</v>
      </c>
      <c r="S59">
        <f t="shared" si="1"/>
        <v>-31369657243632.133</v>
      </c>
      <c r="U59">
        <f t="shared" si="13"/>
        <v>0.72329488099999995</v>
      </c>
      <c r="V59">
        <f t="shared" si="14"/>
        <v>0.01</v>
      </c>
      <c r="W59">
        <f t="shared" si="15"/>
        <v>3.8695666926128395E-11</v>
      </c>
      <c r="X59">
        <f t="shared" si="16"/>
        <v>2.798837780454967E-11</v>
      </c>
      <c r="Y59">
        <f t="shared" si="17"/>
        <v>3.8695666926128395E-13</v>
      </c>
      <c r="Z59">
        <f t="shared" si="18"/>
        <v>1.0320332452317441E-11</v>
      </c>
      <c r="AB59">
        <f t="shared" si="19"/>
        <v>-362.59472655305188</v>
      </c>
      <c r="AC59">
        <f t="shared" si="2"/>
        <v>-323.74529166953158</v>
      </c>
      <c r="AE59">
        <f t="shared" si="3"/>
        <v>0</v>
      </c>
      <c r="AF59">
        <f t="shared" si="24"/>
        <v>0</v>
      </c>
      <c r="AG59">
        <f t="shared" si="24"/>
        <v>-2.5800831130793601E-10</v>
      </c>
      <c r="AH59">
        <f t="shared" si="5"/>
        <v>-6.9970944511374173E-6</v>
      </c>
      <c r="AI59">
        <f t="shared" si="25"/>
        <v>-6.9973524594487256E-6</v>
      </c>
      <c r="AJ59">
        <f t="shared" si="7"/>
        <v>-38.849434883520303</v>
      </c>
      <c r="AK59">
        <f t="shared" si="22"/>
        <v>-25.381630858713635</v>
      </c>
      <c r="AL59">
        <f t="shared" si="8"/>
        <v>-64.231072739586395</v>
      </c>
      <c r="AN59">
        <f t="shared" si="26"/>
        <v>0</v>
      </c>
      <c r="AO59">
        <f t="shared" si="26"/>
        <v>0</v>
      </c>
      <c r="AP59">
        <f t="shared" si="26"/>
        <v>-1.1569611305066225E-12</v>
      </c>
      <c r="AQ59">
        <f t="shared" si="26"/>
        <v>-3.1376378014379725E-8</v>
      </c>
      <c r="AR59">
        <f t="shared" si="26"/>
        <v>-3.1377534975510232E-8</v>
      </c>
      <c r="AS59">
        <f t="shared" si="26"/>
        <v>-0.17420867519548991</v>
      </c>
      <c r="AT59">
        <f t="shared" si="26"/>
        <v>-0.11381633476663841</v>
      </c>
      <c r="AU59">
        <f t="shared" si="23"/>
        <v>-0.28802504133966328</v>
      </c>
      <c r="AW59">
        <v>56</v>
      </c>
      <c r="AX59">
        <f>IF(Z59&gt;0, (R59*SUMPRODUCT(K59:$K$98, X59:$X$98)-K59*$AZ$3)/Z59, 0)</f>
        <v>-31369657243632.133</v>
      </c>
    </row>
    <row r="60" spans="5:50" x14ac:dyDescent="0.25">
      <c r="E60">
        <v>2060</v>
      </c>
      <c r="F60" s="5">
        <v>3.5571999999999999E-2</v>
      </c>
      <c r="G60" s="5"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4.0037509030010042E-3</v>
      </c>
      <c r="L60" s="2">
        <v>57</v>
      </c>
      <c r="M60" s="6">
        <v>0.74145409100000004</v>
      </c>
      <c r="Q60" s="4">
        <f t="shared" si="21"/>
        <v>25</v>
      </c>
      <c r="R60">
        <f t="shared" si="0"/>
        <v>250000</v>
      </c>
      <c r="S60">
        <f t="shared" si="1"/>
        <v>-112689935852331.7</v>
      </c>
      <c r="U60">
        <f t="shared" si="13"/>
        <v>0.74145409100000004</v>
      </c>
      <c r="V60">
        <f t="shared" si="14"/>
        <v>0.01</v>
      </c>
      <c r="W60">
        <f t="shared" si="15"/>
        <v>1.0320332452317441E-11</v>
      </c>
      <c r="X60">
        <f t="shared" si="16"/>
        <v>7.6520527172508289E-12</v>
      </c>
      <c r="Y60">
        <f t="shared" si="17"/>
        <v>1.0320332452317441E-13</v>
      </c>
      <c r="Z60">
        <f t="shared" si="18"/>
        <v>2.5650764105434377E-12</v>
      </c>
      <c r="AB60">
        <f t="shared" si="19"/>
        <v>-323.74529166953158</v>
      </c>
      <c r="AC60">
        <f t="shared" si="2"/>
        <v>-289.05829616046924</v>
      </c>
      <c r="AE60">
        <f t="shared" si="3"/>
        <v>0</v>
      </c>
      <c r="AF60">
        <f t="shared" si="24"/>
        <v>0</v>
      </c>
      <c r="AG60">
        <f t="shared" si="24"/>
        <v>-6.4126910263585938E-11</v>
      </c>
      <c r="AH60">
        <f t="shared" si="5"/>
        <v>-1.9130131793127074E-6</v>
      </c>
      <c r="AI60">
        <f t="shared" si="25"/>
        <v>-1.9130773062229708E-6</v>
      </c>
      <c r="AJ60">
        <f t="shared" si="7"/>
        <v>-34.686995509062342</v>
      </c>
      <c r="AK60">
        <f t="shared" si="22"/>
        <v>-22.662170416867212</v>
      </c>
      <c r="AL60">
        <f t="shared" si="8"/>
        <v>-57.34916783900686</v>
      </c>
      <c r="AN60">
        <f t="shared" si="26"/>
        <v>0</v>
      </c>
      <c r="AO60">
        <f t="shared" si="26"/>
        <v>0</v>
      </c>
      <c r="AP60">
        <f t="shared" si="26"/>
        <v>-2.5674817487449654E-13</v>
      </c>
      <c r="AQ60">
        <f t="shared" si="26"/>
        <v>-7.6592282441260748E-9</v>
      </c>
      <c r="AR60">
        <f t="shared" si="26"/>
        <v>-7.6594849923009487E-9</v>
      </c>
      <c r="AS60">
        <f t="shared" si="26"/>
        <v>-0.13887808959180012</v>
      </c>
      <c r="AT60">
        <f t="shared" si="26"/>
        <v>-9.0733685270494746E-2</v>
      </c>
      <c r="AU60">
        <f t="shared" si="23"/>
        <v>-0.22961178252177986</v>
      </c>
      <c r="AW60">
        <v>57</v>
      </c>
      <c r="AX60">
        <f>IF(Z60&gt;0, (R60*SUMPRODUCT(K60:$K$98, X60:$X$98)-K60*$AZ$3)/Z60, 0)</f>
        <v>-112689935852331.7</v>
      </c>
    </row>
    <row r="61" spans="5:50" x14ac:dyDescent="0.25">
      <c r="E61">
        <v>2061</v>
      </c>
      <c r="F61" s="5">
        <v>3.5571999999999999E-2</v>
      </c>
      <c r="G61" s="5"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3.5747775919651821E-3</v>
      </c>
      <c r="L61" s="2">
        <v>58</v>
      </c>
      <c r="M61" s="6">
        <v>0.75951466000000001</v>
      </c>
      <c r="Q61" s="4">
        <f t="shared" si="21"/>
        <v>25</v>
      </c>
      <c r="R61">
        <f t="shared" si="0"/>
        <v>250000</v>
      </c>
      <c r="S61">
        <f t="shared" si="1"/>
        <v>-436539756309195</v>
      </c>
      <c r="U61">
        <f t="shared" si="13"/>
        <v>0.75951466000000001</v>
      </c>
      <c r="V61">
        <f t="shared" si="14"/>
        <v>0.01</v>
      </c>
      <c r="W61">
        <f t="shared" si="15"/>
        <v>2.5650764105434377E-12</v>
      </c>
      <c r="X61">
        <f t="shared" si="16"/>
        <v>1.9482131378279194E-12</v>
      </c>
      <c r="Y61">
        <f t="shared" si="17"/>
        <v>2.5650764105434379E-14</v>
      </c>
      <c r="Z61">
        <f t="shared" si="18"/>
        <v>5.9121250861008391E-13</v>
      </c>
      <c r="AB61">
        <f t="shared" si="19"/>
        <v>-289.05829616046924</v>
      </c>
      <c r="AC61">
        <f t="shared" si="2"/>
        <v>-258.0877644355939</v>
      </c>
      <c r="AE61">
        <f t="shared" si="3"/>
        <v>0</v>
      </c>
      <c r="AF61">
        <f t="shared" si="24"/>
        <v>0</v>
      </c>
      <c r="AG61">
        <f t="shared" si="24"/>
        <v>-1.4780312715252098E-11</v>
      </c>
      <c r="AH61">
        <f t="shared" si="5"/>
        <v>-4.870532844569799E-7</v>
      </c>
      <c r="AI61">
        <f t="shared" si="25"/>
        <v>-4.8706806476969518E-7</v>
      </c>
      <c r="AJ61">
        <f t="shared" si="7"/>
        <v>-30.970531724875343</v>
      </c>
      <c r="AK61">
        <f t="shared" si="22"/>
        <v>-20.234080731232847</v>
      </c>
      <c r="AL61">
        <f t="shared" si="8"/>
        <v>-51.204612943176258</v>
      </c>
      <c r="AN61">
        <f t="shared" si="26"/>
        <v>0</v>
      </c>
      <c r="AO61">
        <f t="shared" si="26"/>
        <v>0</v>
      </c>
      <c r="AP61">
        <f t="shared" si="26"/>
        <v>-5.2836330696721254E-14</v>
      </c>
      <c r="AQ61">
        <f t="shared" si="26"/>
        <v>-1.7411071673698554E-9</v>
      </c>
      <c r="AR61">
        <f t="shared" si="26"/>
        <v>-1.7411600037005523E-9</v>
      </c>
      <c r="AS61">
        <f t="shared" si="26"/>
        <v>-0.11071276282133116</v>
      </c>
      <c r="AT61">
        <f t="shared" si="26"/>
        <v>-7.2332338392025644E-2</v>
      </c>
      <c r="AU61">
        <f t="shared" si="23"/>
        <v>-0.18304510295451681</v>
      </c>
      <c r="AW61">
        <v>58</v>
      </c>
      <c r="AX61">
        <f>IF(Z61&gt;0, (R61*SUMPRODUCT(K61:$K$98, X61:$X$98)-K61*$AZ$3)/Z61, 0)</f>
        <v>-436539756309195</v>
      </c>
    </row>
    <row r="62" spans="5:50" x14ac:dyDescent="0.25">
      <c r="E62">
        <v>2062</v>
      </c>
      <c r="F62" s="5">
        <v>3.5571999999999999E-2</v>
      </c>
      <c r="G62" s="5"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3.1917657071117694E-3</v>
      </c>
      <c r="L62" s="2">
        <v>59</v>
      </c>
      <c r="M62" s="6">
        <v>0.77745419500000001</v>
      </c>
      <c r="Q62" s="4">
        <f t="shared" si="21"/>
        <v>25</v>
      </c>
      <c r="R62">
        <f t="shared" si="0"/>
        <v>250000</v>
      </c>
      <c r="S62">
        <f t="shared" si="1"/>
        <v>-1833805374631263.5</v>
      </c>
      <c r="U62">
        <f t="shared" si="13"/>
        <v>0.77745419500000001</v>
      </c>
      <c r="V62">
        <f t="shared" si="14"/>
        <v>0.01</v>
      </c>
      <c r="W62">
        <f t="shared" si="15"/>
        <v>5.9121250861008391E-13</v>
      </c>
      <c r="X62">
        <f t="shared" si="16"/>
        <v>4.5964064495538332E-13</v>
      </c>
      <c r="Y62">
        <f t="shared" si="17"/>
        <v>5.912125086100839E-15</v>
      </c>
      <c r="Z62">
        <f t="shared" si="18"/>
        <v>1.2565973856859976E-13</v>
      </c>
      <c r="AB62">
        <f t="shared" si="19"/>
        <v>-258.0877644355939</v>
      </c>
      <c r="AC62">
        <f t="shared" si="2"/>
        <v>-230.43550396185771</v>
      </c>
      <c r="AE62">
        <f t="shared" si="3"/>
        <v>0</v>
      </c>
      <c r="AF62">
        <f t="shared" si="24"/>
        <v>0</v>
      </c>
      <c r="AG62">
        <f t="shared" si="24"/>
        <v>-3.141493464214994E-12</v>
      </c>
      <c r="AH62">
        <f t="shared" si="5"/>
        <v>-1.1491016123884582E-7</v>
      </c>
      <c r="AI62">
        <f t="shared" si="25"/>
        <v>-1.1491330273231004E-7</v>
      </c>
      <c r="AJ62">
        <f t="shared" si="7"/>
        <v>-27.652260473736192</v>
      </c>
      <c r="AK62">
        <f t="shared" si="22"/>
        <v>-18.066143510491575</v>
      </c>
      <c r="AL62">
        <f t="shared" si="8"/>
        <v>-45.718404099141068</v>
      </c>
      <c r="AN62">
        <f t="shared" si="26"/>
        <v>0</v>
      </c>
      <c r="AO62">
        <f t="shared" si="26"/>
        <v>0</v>
      </c>
      <c r="AP62">
        <f t="shared" si="26"/>
        <v>-1.0026911108197172E-14</v>
      </c>
      <c r="AQ62">
        <f t="shared" si="26"/>
        <v>-3.6676631204083218E-10</v>
      </c>
      <c r="AR62">
        <f t="shared" si="26"/>
        <v>-3.6677633895194038E-10</v>
      </c>
      <c r="AS62">
        <f t="shared" si="26"/>
        <v>-8.8259536704193425E-2</v>
      </c>
      <c r="AT62">
        <f t="shared" si="26"/>
        <v>-5.7662897316546842E-2</v>
      </c>
      <c r="AU62">
        <f t="shared" si="23"/>
        <v>-0.14592243438751662</v>
      </c>
      <c r="AW62">
        <v>59</v>
      </c>
      <c r="AX62">
        <f>IF(Z62&gt;0, (R62*SUMPRODUCT(K62:$K$98, X62:$X$98)-K62*$AZ$3)/Z62, 0)</f>
        <v>-1833805374631263.5</v>
      </c>
    </row>
    <row r="63" spans="5:50" x14ac:dyDescent="0.25">
      <c r="E63">
        <v>2063</v>
      </c>
      <c r="F63" s="5">
        <v>3.5571999999999999E-2</v>
      </c>
      <c r="G63" s="5"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2.8497908099212226E-3</v>
      </c>
      <c r="L63" s="2">
        <v>60</v>
      </c>
      <c r="M63" s="6">
        <v>0.79525030600000002</v>
      </c>
      <c r="Q63" s="4">
        <f t="shared" si="21"/>
        <v>25</v>
      </c>
      <c r="R63">
        <f t="shared" si="0"/>
        <v>250000</v>
      </c>
      <c r="S63">
        <f t="shared" si="1"/>
        <v>-8407336585349784</v>
      </c>
      <c r="U63">
        <f t="shared" si="13"/>
        <v>0.79525030600000002</v>
      </c>
      <c r="V63">
        <f t="shared" si="14"/>
        <v>0.01</v>
      </c>
      <c r="W63">
        <f t="shared" si="15"/>
        <v>1.2565973856859976E-13</v>
      </c>
      <c r="X63">
        <f t="shared" si="16"/>
        <v>9.9930945548558964E-14</v>
      </c>
      <c r="Y63">
        <f t="shared" si="17"/>
        <v>1.2565973856859976E-15</v>
      </c>
      <c r="Z63">
        <f t="shared" si="18"/>
        <v>2.4472195634354796E-14</v>
      </c>
      <c r="AB63">
        <f t="shared" si="19"/>
        <v>-230.43550396185771</v>
      </c>
      <c r="AC63">
        <f t="shared" si="2"/>
        <v>-205.74598568054833</v>
      </c>
      <c r="AE63">
        <f t="shared" si="3"/>
        <v>0</v>
      </c>
      <c r="AF63">
        <f t="shared" si="24"/>
        <v>0</v>
      </c>
      <c r="AG63">
        <f t="shared" si="24"/>
        <v>-6.1180489085886994E-13</v>
      </c>
      <c r="AH63">
        <f t="shared" si="5"/>
        <v>-2.4982736387139742E-8</v>
      </c>
      <c r="AI63">
        <f t="shared" si="25"/>
        <v>-2.4983348192030599E-8</v>
      </c>
      <c r="AJ63">
        <f t="shared" si="7"/>
        <v>-24.689518281309375</v>
      </c>
      <c r="AK63">
        <f t="shared" si="22"/>
        <v>-16.130485277330042</v>
      </c>
      <c r="AL63">
        <f t="shared" si="8"/>
        <v>-40.820003583622764</v>
      </c>
      <c r="AN63">
        <f t="shared" si="26"/>
        <v>0</v>
      </c>
      <c r="AO63">
        <f t="shared" si="26"/>
        <v>0</v>
      </c>
      <c r="AP63">
        <f t="shared" si="26"/>
        <v>-1.7435159554344641E-15</v>
      </c>
      <c r="AQ63">
        <f t="shared" si="26"/>
        <v>-7.119557256275536E-11</v>
      </c>
      <c r="AR63">
        <f t="shared" si="26"/>
        <v>-7.1197316078710796E-11</v>
      </c>
      <c r="AS63">
        <f t="shared" si="26"/>
        <v>-7.0359962299457471E-2</v>
      </c>
      <c r="AT63">
        <f t="shared" si="26"/>
        <v>-4.596850870290474E-2</v>
      </c>
      <c r="AU63">
        <f t="shared" si="23"/>
        <v>-0.11632847107355952</v>
      </c>
      <c r="AW63">
        <v>60</v>
      </c>
      <c r="AX63">
        <f>IF(Z63&gt;0, (R63*SUMPRODUCT(K63:$K$98, X63:$X$98)-K63*$AZ$3)/Z63, 0)</f>
        <v>-8407336585349784</v>
      </c>
    </row>
    <row r="64" spans="5:50" x14ac:dyDescent="0.25">
      <c r="E64">
        <v>2064</v>
      </c>
      <c r="F64" s="5">
        <v>3.5571999999999999E-2</v>
      </c>
      <c r="G64" s="5"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2.5444560802868059E-3</v>
      </c>
      <c r="L64" s="2">
        <v>61</v>
      </c>
      <c r="M64" s="6">
        <v>0.81288120699999999</v>
      </c>
      <c r="Q64" s="4">
        <f t="shared" si="21"/>
        <v>25</v>
      </c>
      <c r="R64">
        <f t="shared" si="0"/>
        <v>250000</v>
      </c>
      <c r="S64">
        <f t="shared" si="1"/>
        <v>-4.238144578275364E+16</v>
      </c>
      <c r="U64">
        <f t="shared" si="13"/>
        <v>0.81288120699999999</v>
      </c>
      <c r="V64">
        <f t="shared" si="14"/>
        <v>0.01</v>
      </c>
      <c r="W64">
        <f t="shared" si="15"/>
        <v>2.4472195634354796E-14</v>
      </c>
      <c r="X64">
        <f t="shared" si="16"/>
        <v>1.9892987925194456E-14</v>
      </c>
      <c r="Y64">
        <f t="shared" si="17"/>
        <v>2.4472195634354796E-16</v>
      </c>
      <c r="Z64">
        <f t="shared" si="18"/>
        <v>4.3344857528167919E-15</v>
      </c>
      <c r="AB64">
        <f t="shared" si="19"/>
        <v>-205.74598568054833</v>
      </c>
      <c r="AC64">
        <f t="shared" si="2"/>
        <v>-183.70177292912297</v>
      </c>
      <c r="AE64">
        <f t="shared" si="3"/>
        <v>0</v>
      </c>
      <c r="AF64">
        <f t="shared" si="24"/>
        <v>0</v>
      </c>
      <c r="AG64">
        <f t="shared" si="24"/>
        <v>-1.083621438204198E-13</v>
      </c>
      <c r="AH64">
        <f t="shared" si="5"/>
        <v>-4.9732469812986138E-9</v>
      </c>
      <c r="AI64">
        <f t="shared" si="25"/>
        <v>-4.9733553434424339E-9</v>
      </c>
      <c r="AJ64">
        <f t="shared" si="7"/>
        <v>-22.044212751425363</v>
      </c>
      <c r="AK64">
        <f t="shared" si="22"/>
        <v>-14.402218997638384</v>
      </c>
      <c r="AL64">
        <f t="shared" si="8"/>
        <v>-36.4464317540371</v>
      </c>
      <c r="AN64">
        <f t="shared" si="26"/>
        <v>0</v>
      </c>
      <c r="AO64">
        <f t="shared" si="26"/>
        <v>0</v>
      </c>
      <c r="AP64">
        <f t="shared" si="26"/>
        <v>-2.7572271571678049E-16</v>
      </c>
      <c r="AQ64">
        <f t="shared" si="26"/>
        <v>-1.265420852033326E-11</v>
      </c>
      <c r="AR64">
        <f t="shared" si="26"/>
        <v>-1.2654484243048977E-11</v>
      </c>
      <c r="AS64">
        <f t="shared" si="26"/>
        <v>-5.6090531170500203E-2</v>
      </c>
      <c r="AT64">
        <f t="shared" si="26"/>
        <v>-3.6645813698163131E-2</v>
      </c>
      <c r="AU64">
        <f t="shared" si="23"/>
        <v>-9.2736344881317809E-2</v>
      </c>
      <c r="AW64">
        <v>61</v>
      </c>
      <c r="AX64">
        <f>IF(Z64&gt;0, (R64*SUMPRODUCT(K64:$K$98, X64:$X$98)-K64*$AZ$3)/Z64, 0)</f>
        <v>-4.238144578275364E+16</v>
      </c>
    </row>
    <row r="65" spans="5:50" x14ac:dyDescent="0.25">
      <c r="E65">
        <v>2065</v>
      </c>
      <c r="F65" s="5">
        <v>3.5571999999999999E-2</v>
      </c>
      <c r="G65" s="5"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2.2718357859703624E-3</v>
      </c>
      <c r="L65" s="2">
        <v>62</v>
      </c>
      <c r="M65" s="6">
        <v>0.83042254299999996</v>
      </c>
      <c r="Q65" s="4">
        <f t="shared" si="21"/>
        <v>25</v>
      </c>
      <c r="R65">
        <f t="shared" si="0"/>
        <v>250000</v>
      </c>
      <c r="S65">
        <f t="shared" si="1"/>
        <v>-2.3712983840660432E+17</v>
      </c>
      <c r="U65">
        <f t="shared" si="13"/>
        <v>0.83042254299999996</v>
      </c>
      <c r="V65">
        <f t="shared" si="14"/>
        <v>0.01</v>
      </c>
      <c r="W65">
        <f t="shared" si="15"/>
        <v>4.3344857528167919E-15</v>
      </c>
      <c r="X65">
        <f t="shared" si="16"/>
        <v>3.5994546814513894E-15</v>
      </c>
      <c r="Y65">
        <f t="shared" si="17"/>
        <v>4.3344857528167918E-17</v>
      </c>
      <c r="Z65">
        <f t="shared" si="18"/>
        <v>6.916862138372346E-16</v>
      </c>
      <c r="AB65">
        <f t="shared" si="19"/>
        <v>-183.70177292912297</v>
      </c>
      <c r="AC65">
        <f t="shared" si="2"/>
        <v>-164.0194401152994</v>
      </c>
      <c r="AE65">
        <f t="shared" si="3"/>
        <v>0</v>
      </c>
      <c r="AF65">
        <f t="shared" si="24"/>
        <v>0</v>
      </c>
      <c r="AG65">
        <f t="shared" si="24"/>
        <v>-1.7292155345930866E-14</v>
      </c>
      <c r="AH65">
        <f t="shared" si="5"/>
        <v>-8.9986367036284737E-10</v>
      </c>
      <c r="AI65">
        <f t="shared" si="25"/>
        <v>-8.9988096251819332E-10</v>
      </c>
      <c r="AJ65">
        <f t="shared" si="7"/>
        <v>-19.682332813823564</v>
      </c>
      <c r="AK65">
        <f t="shared" si="22"/>
        <v>-12.859124105038608</v>
      </c>
      <c r="AL65">
        <f t="shared" si="8"/>
        <v>-32.541456919762055</v>
      </c>
      <c r="AN65">
        <f t="shared" si="26"/>
        <v>0</v>
      </c>
      <c r="AO65">
        <f t="shared" si="26"/>
        <v>0</v>
      </c>
      <c r="AP65">
        <f t="shared" si="26"/>
        <v>-3.9284937331444453E-17</v>
      </c>
      <c r="AQ65">
        <f t="shared" si="26"/>
        <v>-2.0443424888249543E-12</v>
      </c>
      <c r="AR65">
        <f t="shared" si="26"/>
        <v>-2.0443817737622858E-12</v>
      </c>
      <c r="AS65">
        <f t="shared" si="26"/>
        <v>-4.471502803782311E-2</v>
      </c>
      <c r="AT65">
        <f t="shared" si="26"/>
        <v>-2.921381831806082E-2</v>
      </c>
      <c r="AU65">
        <f t="shared" si="23"/>
        <v>-7.3928846357928318E-2</v>
      </c>
      <c r="AW65">
        <v>62</v>
      </c>
      <c r="AX65">
        <f>IF(Z65&gt;0, (R65*SUMPRODUCT(K65:$K$98, X65:$X$98)-K65*$AZ$3)/Z65, 0)</f>
        <v>-2.3712983840660432E+17</v>
      </c>
    </row>
    <row r="66" spans="5:50" x14ac:dyDescent="0.25">
      <c r="E66">
        <v>2066</v>
      </c>
      <c r="F66" s="5">
        <v>3.5571999999999999E-2</v>
      </c>
      <c r="G66" s="5"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2.0284248089021089E-3</v>
      </c>
      <c r="L66" s="2">
        <v>63</v>
      </c>
      <c r="M66" s="6">
        <v>0.84796327400000004</v>
      </c>
      <c r="Q66" s="4">
        <f t="shared" si="21"/>
        <v>25</v>
      </c>
      <c r="R66">
        <f t="shared" si="0"/>
        <v>250000</v>
      </c>
      <c r="S66">
        <f t="shared" si="1"/>
        <v>-1.4906220100137994E+18</v>
      </c>
      <c r="U66">
        <f t="shared" si="13"/>
        <v>0.84796327400000004</v>
      </c>
      <c r="V66">
        <f t="shared" si="14"/>
        <v>0.01</v>
      </c>
      <c r="W66">
        <f t="shared" si="15"/>
        <v>6.916862138372346E-16</v>
      </c>
      <c r="X66">
        <f t="shared" si="16"/>
        <v>5.8652450646608556E-16</v>
      </c>
      <c r="Y66">
        <f t="shared" si="17"/>
        <v>6.9168621383723463E-18</v>
      </c>
      <c r="Z66">
        <f t="shared" si="18"/>
        <v>9.8244845232776692E-17</v>
      </c>
      <c r="AB66">
        <f t="shared" si="19"/>
        <v>-164.0194401152994</v>
      </c>
      <c r="AC66">
        <f t="shared" si="2"/>
        <v>-146.44592867437623</v>
      </c>
      <c r="AE66">
        <f t="shared" si="3"/>
        <v>0</v>
      </c>
      <c r="AF66">
        <f t="shared" si="24"/>
        <v>0</v>
      </c>
      <c r="AG66">
        <f t="shared" si="24"/>
        <v>-2.4561211308194174E-15</v>
      </c>
      <c r="AH66">
        <f t="shared" si="5"/>
        <v>-1.4663112661652139E-10</v>
      </c>
      <c r="AI66">
        <f t="shared" si="25"/>
        <v>-1.4663358273765222E-10</v>
      </c>
      <c r="AJ66">
        <f t="shared" si="7"/>
        <v>-17.57351144092317</v>
      </c>
      <c r="AK66">
        <f t="shared" si="22"/>
        <v>-11.48136080807096</v>
      </c>
      <c r="AL66">
        <f t="shared" si="8"/>
        <v>-29.054872249140764</v>
      </c>
      <c r="AN66">
        <f t="shared" si="26"/>
        <v>0</v>
      </c>
      <c r="AO66">
        <f t="shared" si="26"/>
        <v>0</v>
      </c>
      <c r="AP66">
        <f t="shared" si="26"/>
        <v>-4.9820570354228083E-18</v>
      </c>
      <c r="AQ66">
        <f t="shared" si="26"/>
        <v>-2.9743021498621835E-13</v>
      </c>
      <c r="AR66">
        <f t="shared" si="26"/>
        <v>-2.974351970432538E-13</v>
      </c>
      <c r="AS66">
        <f t="shared" si="26"/>
        <v>-3.5646546586293605E-2</v>
      </c>
      <c r="AT66">
        <f t="shared" si="26"/>
        <v>-2.3289077103047499E-2</v>
      </c>
      <c r="AU66">
        <f t="shared" si="23"/>
        <v>-5.893562368963854E-2</v>
      </c>
      <c r="AW66">
        <v>63</v>
      </c>
      <c r="AX66">
        <f>IF(Z66&gt;0, (R66*SUMPRODUCT(K66:$K$98, X66:$X$98)-K66*$AZ$3)/Z66, 0)</f>
        <v>-1.4906220100137994E+18</v>
      </c>
    </row>
    <row r="67" spans="5:50" x14ac:dyDescent="0.25">
      <c r="E67">
        <v>2067</v>
      </c>
      <c r="F67" s="5">
        <v>3.5571999999999999E-2</v>
      </c>
      <c r="G67" s="5"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1.8110935793768828E-3</v>
      </c>
      <c r="L67" s="2">
        <v>64</v>
      </c>
      <c r="M67" s="6">
        <v>0.86550461000000001</v>
      </c>
      <c r="Q67" s="4">
        <f t="shared" si="21"/>
        <v>25</v>
      </c>
      <c r="R67">
        <f t="shared" ref="R67:R69" si="27">$C$6</f>
        <v>250000</v>
      </c>
      <c r="S67">
        <f t="shared" ref="S67:S69" si="28">AX67</f>
        <v>-1.0690456160191107E+19</v>
      </c>
      <c r="U67">
        <f t="shared" si="13"/>
        <v>0.86550461000000001</v>
      </c>
      <c r="V67">
        <f t="shared" si="14"/>
        <v>0.01</v>
      </c>
      <c r="W67">
        <f t="shared" si="15"/>
        <v>9.8244845232776692E-17</v>
      </c>
      <c r="X67">
        <f t="shared" si="16"/>
        <v>8.5031366457704745E-17</v>
      </c>
      <c r="Y67">
        <f t="shared" si="17"/>
        <v>9.8244845232776701E-19</v>
      </c>
      <c r="Z67">
        <f t="shared" si="18"/>
        <v>1.2231030322744178E-17</v>
      </c>
      <c r="AB67">
        <f t="shared" si="19"/>
        <v>-146.44592867437623</v>
      </c>
      <c r="AC67">
        <f t="shared" ref="AC67:AC69" si="29">S67*Z67</f>
        <v>-130.75529345926472</v>
      </c>
      <c r="AE67">
        <f t="shared" ref="AE67:AE69" si="30">$Z67*O67</f>
        <v>0</v>
      </c>
      <c r="AF67">
        <f t="shared" si="24"/>
        <v>0</v>
      </c>
      <c r="AG67">
        <f t="shared" si="24"/>
        <v>-3.0577575806860447E-16</v>
      </c>
      <c r="AH67">
        <f t="shared" ref="AH67:AH69" si="31">-X67*R67</f>
        <v>-2.1257841614426186E-11</v>
      </c>
      <c r="AI67">
        <f t="shared" ref="AI67:AI69" si="32">SUM(AE67:AH67)</f>
        <v>-2.1258147390184254E-11</v>
      </c>
      <c r="AJ67">
        <f t="shared" ref="AJ67:AJ69" si="33">AB67-AC67</f>
        <v>-15.690635215111513</v>
      </c>
      <c r="AK67">
        <f t="shared" si="22"/>
        <v>-10.251215007206337</v>
      </c>
      <c r="AL67">
        <f t="shared" ref="AL67:AL69" si="34">SUM(AI67:AK67)</f>
        <v>-25.941850222339106</v>
      </c>
      <c r="AN67">
        <f t="shared" si="26"/>
        <v>0</v>
      </c>
      <c r="AO67">
        <f t="shared" si="26"/>
        <v>0</v>
      </c>
      <c r="AP67">
        <f t="shared" si="26"/>
        <v>-5.5378851216714863E-19</v>
      </c>
      <c r="AQ67">
        <f t="shared" si="26"/>
        <v>-3.8499940459297972E-14</v>
      </c>
      <c r="AR67">
        <f t="shared" si="26"/>
        <v>-3.8500494247810139E-14</v>
      </c>
      <c r="AS67">
        <f t="shared" si="26"/>
        <v>-2.8417208694433274E-2</v>
      </c>
      <c r="AT67">
        <f t="shared" si="26"/>
        <v>-1.8565909680363341E-2</v>
      </c>
      <c r="AU67">
        <f t="shared" si="23"/>
        <v>-4.6983118374835112E-2</v>
      </c>
      <c r="AW67">
        <v>64</v>
      </c>
      <c r="AX67">
        <f>IF(Z67&gt;0, (R67*SUMPRODUCT(K67:$K$98, X67:$X$98)-K67*$AZ$3)/Z67, 0)</f>
        <v>-1.0690456160191107E+19</v>
      </c>
    </row>
    <row r="68" spans="5:50" x14ac:dyDescent="0.25">
      <c r="E68">
        <v>2068</v>
      </c>
      <c r="F68" s="5">
        <v>3.5571999999999999E-2</v>
      </c>
      <c r="G68" s="5">
        <v>7.0000000000000007E-2</v>
      </c>
      <c r="H68" s="5">
        <f t="shared" ref="H68:H69" si="35">G68+$C$9</f>
        <v>0.12000000000000001</v>
      </c>
      <c r="I68" s="5">
        <f t="shared" ref="I68:I69" si="36">1+H68</f>
        <v>1.1200000000000001</v>
      </c>
      <c r="J68">
        <f t="shared" ref="J68:J69" si="37">1/I68</f>
        <v>0.89285714285714279</v>
      </c>
      <c r="K68">
        <f t="shared" si="20"/>
        <v>1.6170478387293595E-3</v>
      </c>
      <c r="L68" s="2">
        <v>65</v>
      </c>
      <c r="M68" s="6">
        <v>0.88304594599999997</v>
      </c>
      <c r="Q68" s="4">
        <f t="shared" si="21"/>
        <v>25</v>
      </c>
      <c r="R68">
        <f t="shared" si="27"/>
        <v>250000</v>
      </c>
      <c r="S68">
        <f t="shared" si="28"/>
        <v>-8.9244397814296691E+19</v>
      </c>
      <c r="U68">
        <f t="shared" ref="U68:U69" si="38">M68</f>
        <v>0.88304594599999997</v>
      </c>
      <c r="V68">
        <f t="shared" ref="V68:V69" si="39">$C$10</f>
        <v>0.01</v>
      </c>
      <c r="W68">
        <f t="shared" ref="W68:W69" si="40">Z67</f>
        <v>1.2231030322744178E-17</v>
      </c>
      <c r="X68">
        <f t="shared" ref="X68:X69" si="41">U68*W68</f>
        <v>1.0800561741902317E-17</v>
      </c>
      <c r="Y68">
        <f t="shared" ref="Y68:Y69" si="42">V68*W68</f>
        <v>1.2231030322744178E-19</v>
      </c>
      <c r="Z68">
        <f t="shared" ref="Z68:Z69" si="43">MAX(0, W68-X68-Y68)</f>
        <v>1.3081582776144193E-18</v>
      </c>
      <c r="AB68">
        <f t="shared" ref="AB68:AB69" si="44">AC67</f>
        <v>-130.75529345926472</v>
      </c>
      <c r="AC68">
        <f t="shared" si="29"/>
        <v>-116.74579773148641</v>
      </c>
      <c r="AE68">
        <f t="shared" si="30"/>
        <v>0</v>
      </c>
      <c r="AF68">
        <f t="shared" si="24"/>
        <v>0</v>
      </c>
      <c r="AG68">
        <f t="shared" si="24"/>
        <v>-3.2703956940360481E-17</v>
      </c>
      <c r="AH68">
        <f t="shared" si="31"/>
        <v>-2.7001404354755793E-12</v>
      </c>
      <c r="AI68">
        <f t="shared" si="32"/>
        <v>-2.7001731394325197E-12</v>
      </c>
      <c r="AJ68">
        <f t="shared" si="33"/>
        <v>-14.009495727778315</v>
      </c>
      <c r="AK68">
        <f t="shared" si="22"/>
        <v>-9.1528705421485306</v>
      </c>
      <c r="AL68">
        <f t="shared" si="34"/>
        <v>-23.162366269929546</v>
      </c>
      <c r="AN68">
        <f t="shared" si="26"/>
        <v>0</v>
      </c>
      <c r="AO68">
        <f t="shared" si="26"/>
        <v>0</v>
      </c>
      <c r="AP68">
        <f t="shared" si="26"/>
        <v>-5.2883862888307952E-20</v>
      </c>
      <c r="AQ68">
        <f t="shared" si="26"/>
        <v>-4.3662562554515376E-15</v>
      </c>
      <c r="AR68">
        <f t="shared" si="26"/>
        <v>-4.3663091393144253E-15</v>
      </c>
      <c r="AS68">
        <f t="shared" si="26"/>
        <v>-2.2654024788292121E-2</v>
      </c>
      <c r="AT68">
        <f t="shared" si="26"/>
        <v>-1.4800629528350902E-2</v>
      </c>
      <c r="AU68">
        <f t="shared" si="23"/>
        <v>-3.7454654316647393E-2</v>
      </c>
      <c r="AW68">
        <v>65</v>
      </c>
      <c r="AX68">
        <f>IF(Z68&gt;0, (R68*SUMPRODUCT(K68:$K$98, X68:$X$98)-K68*$AZ$3)/Z68, 0)</f>
        <v>-8.9244397814296691E+19</v>
      </c>
    </row>
    <row r="69" spans="5:50" x14ac:dyDescent="0.25">
      <c r="E69">
        <v>2069</v>
      </c>
      <c r="F69" s="5">
        <v>3.5571999999999999E-2</v>
      </c>
      <c r="G69" s="5">
        <v>7.0000000000000007E-2</v>
      </c>
      <c r="H69" s="5">
        <f t="shared" si="35"/>
        <v>0.12000000000000001</v>
      </c>
      <c r="I69" s="5">
        <f t="shared" si="36"/>
        <v>1.1200000000000001</v>
      </c>
      <c r="J69">
        <f t="shared" si="37"/>
        <v>0.89285714285714279</v>
      </c>
      <c r="K69">
        <f t="shared" ref="K69" si="45">K68*J69</f>
        <v>1.4437927131512138E-3</v>
      </c>
      <c r="L69" s="2">
        <v>66</v>
      </c>
      <c r="M69" s="6">
        <v>1</v>
      </c>
      <c r="Q69" s="4">
        <f t="shared" ref="Q69" si="46">$C$8</f>
        <v>25</v>
      </c>
      <c r="R69">
        <f t="shared" si="27"/>
        <v>250000</v>
      </c>
      <c r="S69">
        <f t="shared" si="28"/>
        <v>0</v>
      </c>
      <c r="U69">
        <f t="shared" si="38"/>
        <v>1</v>
      </c>
      <c r="V69">
        <f t="shared" si="39"/>
        <v>0.01</v>
      </c>
      <c r="W69">
        <f t="shared" si="40"/>
        <v>1.3081582776144193E-18</v>
      </c>
      <c r="X69">
        <f t="shared" si="41"/>
        <v>1.3081582776144193E-18</v>
      </c>
      <c r="Y69">
        <f t="shared" si="42"/>
        <v>1.3081582776144193E-20</v>
      </c>
      <c r="Z69">
        <f t="shared" si="43"/>
        <v>0</v>
      </c>
      <c r="AB69">
        <f t="shared" si="44"/>
        <v>-116.74579773148641</v>
      </c>
      <c r="AC69">
        <f t="shared" si="29"/>
        <v>0</v>
      </c>
      <c r="AE69">
        <f t="shared" si="30"/>
        <v>0</v>
      </c>
      <c r="AF69">
        <f t="shared" si="24"/>
        <v>0</v>
      </c>
      <c r="AG69">
        <f t="shared" si="24"/>
        <v>0</v>
      </c>
      <c r="AH69">
        <f t="shared" si="31"/>
        <v>-3.270395694036048E-13</v>
      </c>
      <c r="AI69">
        <f t="shared" si="32"/>
        <v>-3.270395694036048E-13</v>
      </c>
      <c r="AJ69">
        <f t="shared" si="33"/>
        <v>-116.74579773148641</v>
      </c>
      <c r="AK69">
        <f t="shared" si="22"/>
        <v>-8.1722058412040486</v>
      </c>
      <c r="AL69">
        <f t="shared" si="34"/>
        <v>-124.91800357269078</v>
      </c>
      <c r="AN69">
        <f t="shared" si="26"/>
        <v>0</v>
      </c>
      <c r="AO69">
        <f t="shared" si="26"/>
        <v>0</v>
      </c>
      <c r="AP69">
        <f t="shared" si="26"/>
        <v>0</v>
      </c>
      <c r="AQ69">
        <f t="shared" si="26"/>
        <v>-4.7217734721703529E-16</v>
      </c>
      <c r="AR69">
        <f t="shared" si="26"/>
        <v>-4.7217734721703529E-16</v>
      </c>
      <c r="AS69">
        <f t="shared" si="26"/>
        <v>-0.16855673205574559</v>
      </c>
      <c r="AT69">
        <f t="shared" si="26"/>
        <v>-1.179897124390219E-2</v>
      </c>
      <c r="AU69">
        <f t="shared" si="23"/>
        <v>-0.18035570329964823</v>
      </c>
      <c r="AW69">
        <v>66</v>
      </c>
      <c r="AX69">
        <f>IF(Z69&gt;0, (R69*SUMPRODUCT(K69:$K$98, X69:$X$98)-K69*$AZ$3)/Z69, 0)</f>
        <v>0</v>
      </c>
    </row>
    <row r="70" spans="5:50" x14ac:dyDescent="0.25">
      <c r="F70" s="5"/>
      <c r="G70" s="5"/>
      <c r="H70" s="5"/>
      <c r="I70" s="5"/>
      <c r="M70" s="6"/>
      <c r="Q70" s="4"/>
      <c r="AX70">
        <f>IF(Z70&gt;0, (R70*SUMPRODUCT(K70:$K$98, X70:$X$98)-K70*$AZ$3)/Z70, 0)</f>
        <v>0</v>
      </c>
    </row>
    <row r="71" spans="5:50" x14ac:dyDescent="0.25">
      <c r="F71" s="5"/>
      <c r="G71" s="5"/>
      <c r="H71" s="5"/>
      <c r="I71" s="5"/>
      <c r="M71" s="6"/>
      <c r="Q71" s="4"/>
      <c r="AN71" s="8">
        <f t="shared" ref="AN71:AU71" si="47">SUM(AN3:AN69)</f>
        <v>108700.8355258544</v>
      </c>
      <c r="AO71" s="8">
        <f t="shared" si="47"/>
        <v>-10870.083552585442</v>
      </c>
      <c r="AP71" s="8">
        <f t="shared" si="47"/>
        <v>-381.02265911640683</v>
      </c>
      <c r="AQ71" s="8">
        <f t="shared" si="47"/>
        <v>-72196.873175516317</v>
      </c>
      <c r="AR71" s="8">
        <f t="shared" si="47"/>
        <v>25252.85613863618</v>
      </c>
      <c r="AS71" s="8">
        <f t="shared" si="47"/>
        <v>-3840.0815182175661</v>
      </c>
      <c r="AT71" s="8">
        <f t="shared" si="47"/>
        <v>536.29617489205634</v>
      </c>
      <c r="AU71" s="8">
        <f t="shared" si="47"/>
        <v>21949.070795310668</v>
      </c>
      <c r="AX71">
        <f>IF(Z71&gt;0, (R71*SUMPRODUCT(K71:$K$98, X71:$X$98)-K71*$AZ$3)/Z71, 0)</f>
        <v>0</v>
      </c>
    </row>
    <row r="72" spans="5:50" x14ac:dyDescent="0.25">
      <c r="F72" s="5"/>
      <c r="G72" s="5"/>
      <c r="H72" s="5"/>
      <c r="I72" s="5"/>
      <c r="M72" s="6"/>
      <c r="Q72" s="4"/>
      <c r="AX72">
        <f>IF(Z72&gt;0, (R72*SUMPRODUCT(K72:$K$98, X72:$X$98)-K72*$AZ$3)/Z72, 0)</f>
        <v>0</v>
      </c>
    </row>
    <row r="73" spans="5:50" x14ac:dyDescent="0.25">
      <c r="F73" s="5"/>
      <c r="G73" s="5"/>
      <c r="H73" s="5"/>
      <c r="I73" s="5"/>
      <c r="M73" s="6"/>
      <c r="Q73" s="4"/>
      <c r="AX73">
        <f>IF(Z73&gt;0, (R73*SUMPRODUCT(K73:$K$98, X73:$X$98)-K73*$AZ$3)/Z73, 0)</f>
        <v>0</v>
      </c>
    </row>
    <row r="74" spans="5:50" x14ac:dyDescent="0.25">
      <c r="F74" s="5"/>
      <c r="G74" s="5"/>
      <c r="H74" s="5"/>
      <c r="I74" s="5"/>
      <c r="M74" s="6"/>
      <c r="Q74" s="4"/>
      <c r="AX74">
        <f>IF(Z74&gt;0, (R74*SUMPRODUCT(K74:$K$98, X74:$X$98)-K74*$AZ$3)/Z74, 0)</f>
        <v>0</v>
      </c>
    </row>
    <row r="75" spans="5:50" x14ac:dyDescent="0.25">
      <c r="F75" s="5"/>
      <c r="G75" s="5"/>
      <c r="H75" s="5"/>
      <c r="I75" s="5"/>
      <c r="M75" s="6"/>
      <c r="Q75" s="4"/>
      <c r="AX75">
        <f>IF(Z75&gt;0, (R75*SUMPRODUCT(K75:$K$98, X75:$X$98)-K75*$AZ$3)/Z75, 0)</f>
        <v>0</v>
      </c>
    </row>
    <row r="76" spans="5:50" x14ac:dyDescent="0.25">
      <c r="F76" s="5"/>
      <c r="G76" s="5"/>
      <c r="H76" s="5"/>
      <c r="I76" s="5"/>
      <c r="M76" s="6"/>
      <c r="Q76" s="4"/>
      <c r="AX76">
        <f>IF(Z76&gt;0, (R76*SUMPRODUCT(K76:$K$98, X76:$X$98)-K76*$AZ$3)/Z76, 0)</f>
        <v>0</v>
      </c>
    </row>
    <row r="77" spans="5:50" x14ac:dyDescent="0.25">
      <c r="F77" s="5"/>
      <c r="G77" s="5"/>
      <c r="H77" s="5"/>
      <c r="I77" s="5"/>
      <c r="M77" s="6"/>
      <c r="Q77" s="4"/>
      <c r="AX77">
        <f>IF(Z77&gt;0, (R77*SUMPRODUCT(K77:$K$98, X77:$X$98)-K77*$AZ$3)/Z77, 0)</f>
        <v>0</v>
      </c>
    </row>
    <row r="78" spans="5:50" x14ac:dyDescent="0.25">
      <c r="F78" s="5"/>
      <c r="G78" s="5"/>
      <c r="H78" s="5"/>
      <c r="I78" s="5"/>
      <c r="M78" s="6"/>
      <c r="Q78" s="4"/>
      <c r="AX78">
        <f>IF(Z78&gt;0, (R78*SUMPRODUCT(K78:$K$98, X78:$X$98)-K78*$AZ$3)/Z78, 0)</f>
        <v>0</v>
      </c>
    </row>
    <row r="79" spans="5:50" x14ac:dyDescent="0.25">
      <c r="F79" s="5"/>
      <c r="G79" s="5"/>
      <c r="H79" s="5"/>
      <c r="I79" s="5"/>
      <c r="M79" s="6"/>
      <c r="Q79" s="4"/>
      <c r="AX79">
        <f>IF(Z79&gt;0, (R79*SUMPRODUCT(K79:$K$98, X79:$X$98)-K79*$AZ$3)/Z79, 0)</f>
        <v>0</v>
      </c>
    </row>
    <row r="80" spans="5:50" x14ac:dyDescent="0.25">
      <c r="F80" s="5"/>
      <c r="G80" s="5"/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/>
      <c r="G81" s="5"/>
      <c r="H81" s="5"/>
      <c r="I81" s="5"/>
      <c r="M81" s="6"/>
      <c r="Q81" s="4"/>
      <c r="AX81">
        <f>IF(Z81&gt;0, (R81*SUMPRODUCT(K81:$K$98, X81:$X$98)-K81*$AZ$3)/Z81, 0)</f>
        <v>0</v>
      </c>
    </row>
    <row r="82" spans="2:50" x14ac:dyDescent="0.25">
      <c r="F82" s="5"/>
      <c r="G82" s="5"/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/>
      <c r="G83" s="5"/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/>
      <c r="G84" s="5"/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/>
      <c r="G85" s="5"/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/>
      <c r="G86" s="5"/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/>
      <c r="G87" s="5"/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/>
      <c r="G88" s="5"/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/>
      <c r="G89" s="5"/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/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/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/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/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/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/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/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/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/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71:AU71">
    <cfRule type="cellIs" dxfId="60" priority="1" operator="lessThan">
      <formula>0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390B93-2B36-4965-BE5D-1C1F01D5A4E2}">
  <dimension ref="A1:AZ100"/>
  <sheetViews>
    <sheetView workbookViewId="0">
      <selection activeCell="M33" sqref="M33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</cols>
  <sheetData>
    <row r="1" spans="1:52" x14ac:dyDescent="0.25">
      <c r="A1" t="s">
        <v>0</v>
      </c>
      <c r="Q1" t="s">
        <v>1</v>
      </c>
      <c r="W1" t="s">
        <v>2</v>
      </c>
      <c r="AB1" t="s">
        <v>46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v>24231.271610045987</v>
      </c>
      <c r="K3">
        <v>1</v>
      </c>
      <c r="L3" s="2">
        <v>0</v>
      </c>
      <c r="O3">
        <f>$C$3</f>
        <v>24231.271610045987</v>
      </c>
      <c r="P3">
        <f>O3*C5</f>
        <v>2423.1271610045987</v>
      </c>
      <c r="Q3" s="4">
        <f>B8</f>
        <v>200</v>
      </c>
      <c r="R3">
        <f t="shared" ref="R3:R66" si="0">$C$6</f>
        <v>500000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24231.271610045987</v>
      </c>
      <c r="AF3">
        <f t="shared" ref="AF3:AG34" si="4">-$Z3*P3</f>
        <v>-2423.1271610045987</v>
      </c>
      <c r="AG3">
        <f t="shared" si="4"/>
        <v>-200</v>
      </c>
      <c r="AH3">
        <f t="shared" ref="AH3:AH66" si="5">-X3*R3</f>
        <v>0</v>
      </c>
      <c r="AI3">
        <f t="shared" ref="AI3:AI34" si="6">SUM(AE3:AH3)</f>
        <v>21608.144449041389</v>
      </c>
      <c r="AJ3">
        <f t="shared" ref="AJ3:AJ66" si="7">AB3-AC3</f>
        <v>0</v>
      </c>
      <c r="AL3">
        <f t="shared" ref="AL3:AL66" si="8">SUM(AI3:AK3)</f>
        <v>21608.144449041389</v>
      </c>
      <c r="AN3">
        <f t="shared" ref="AN3:AU34" si="9">AE3*$K3</f>
        <v>24231.271610045987</v>
      </c>
      <c r="AO3">
        <f t="shared" si="9"/>
        <v>-2423.1271610045987</v>
      </c>
      <c r="AP3">
        <f t="shared" si="9"/>
        <v>-200</v>
      </c>
      <c r="AQ3">
        <f t="shared" si="9"/>
        <v>0</v>
      </c>
      <c r="AR3">
        <f t="shared" si="9"/>
        <v>21608.144449041389</v>
      </c>
      <c r="AS3">
        <f t="shared" si="9"/>
        <v>0</v>
      </c>
      <c r="AT3">
        <f t="shared" si="9"/>
        <v>0</v>
      </c>
      <c r="AU3">
        <f t="shared" si="9"/>
        <v>21608.144449041389</v>
      </c>
      <c r="AW3">
        <v>0</v>
      </c>
      <c r="AX3">
        <f>IF(Z3&gt;0, (R3*SUMPRODUCT(K3:$K$98, X3:$X$98)-K3*$AZ$3)/Z3, 0)</f>
        <v>0</v>
      </c>
      <c r="AZ3">
        <f>C6*SUMPRODUCT(X4:X98, K4:K98)/1</f>
        <v>17446.68362919967</v>
      </c>
    </row>
    <row r="4" spans="1:52" x14ac:dyDescent="0.25">
      <c r="A4" t="s">
        <v>14</v>
      </c>
      <c r="C4" t="s">
        <v>37</v>
      </c>
      <c r="E4">
        <v>2004</v>
      </c>
      <c r="F4" s="5">
        <f t="array" ref="F4:F98">EconomicRates!C44:C138</f>
        <v>1.5900000000000001E-2</v>
      </c>
      <c r="G4" s="5">
        <f t="array" ref="G4:G98">EconomicRates!D44:D138</f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98">Mortalities!B2:B96</f>
        <v>1.784809E-3</v>
      </c>
      <c r="R4">
        <f t="shared" si="0"/>
        <v>500000</v>
      </c>
      <c r="S4">
        <f t="shared" si="1"/>
        <v>1184.2297840613794</v>
      </c>
      <c r="U4">
        <f t="shared" ref="U4:U67" si="13">M4</f>
        <v>1.784809E-3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1.784809E-3</v>
      </c>
      <c r="Y4">
        <f t="shared" ref="Y4:Y67" si="17">V4*W4</f>
        <v>0.01</v>
      </c>
      <c r="Z4">
        <f t="shared" ref="Z4:Z67" si="18">MAX(0, W4-X4-Y4)</f>
        <v>0.98821519099999999</v>
      </c>
      <c r="AB4">
        <f t="shared" ref="AB4:AB67" si="19">AC3</f>
        <v>0</v>
      </c>
      <c r="AC4">
        <f t="shared" si="2"/>
        <v>1170.2738622441047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-892.40449999999998</v>
      </c>
      <c r="AI4">
        <f t="shared" si="6"/>
        <v>-892.40449999999998</v>
      </c>
      <c r="AJ4">
        <f t="shared" si="7"/>
        <v>-1170.2738622441047</v>
      </c>
      <c r="AK4">
        <f>G4*SUM(AB4, AE4:AF4)</f>
        <v>0</v>
      </c>
      <c r="AL4">
        <f t="shared" si="8"/>
        <v>-2062.6783622441048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-832.54454706595766</v>
      </c>
      <c r="AR4">
        <f t="shared" si="9"/>
        <v>-832.54454706595766</v>
      </c>
      <c r="AS4">
        <f t="shared" si="9"/>
        <v>-1091.7752236627528</v>
      </c>
      <c r="AT4">
        <f t="shared" si="9"/>
        <v>0</v>
      </c>
      <c r="AU4">
        <f t="shared" si="9"/>
        <v>-1924.3197707287104</v>
      </c>
      <c r="AW4">
        <v>1</v>
      </c>
      <c r="AX4">
        <f>IF(Z4&gt;0, (R4*SUMPRODUCT(K4:$K$98, X4:$X$98)-K4*$AZ$3)/Z4, 0)</f>
        <v>1184.2297840613794</v>
      </c>
    </row>
    <row r="5" spans="1:52" x14ac:dyDescent="0.25">
      <c r="C5" s="2">
        <f>'S.26.04.A'!C5</f>
        <v>0.1</v>
      </c>
      <c r="E5">
        <v>2005</v>
      </c>
      <c r="F5" s="5">
        <v>3.6400000000000002E-2</v>
      </c>
      <c r="G5" s="5"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1.7924099999999999E-3</v>
      </c>
      <c r="Q5" s="4">
        <f t="shared" ref="Q5:Q68" si="21">$C$8</f>
        <v>25</v>
      </c>
      <c r="R5">
        <f t="shared" si="0"/>
        <v>500000</v>
      </c>
      <c r="S5">
        <f t="shared" si="1"/>
        <v>1736.0295188913587</v>
      </c>
      <c r="U5">
        <f t="shared" si="13"/>
        <v>1.7924099999999999E-3</v>
      </c>
      <c r="V5">
        <f t="shared" si="14"/>
        <v>0.01</v>
      </c>
      <c r="W5">
        <f t="shared" si="15"/>
        <v>0.98821519099999999</v>
      </c>
      <c r="X5">
        <f t="shared" si="16"/>
        <v>1.7712867905003099E-3</v>
      </c>
      <c r="Y5">
        <f t="shared" si="17"/>
        <v>9.8821519099999994E-3</v>
      </c>
      <c r="Z5">
        <f t="shared" si="18"/>
        <v>0.97656175229949971</v>
      </c>
      <c r="AB5">
        <f t="shared" si="19"/>
        <v>1170.2738622441047</v>
      </c>
      <c r="AC5">
        <f t="shared" si="2"/>
        <v>1695.3400290122026</v>
      </c>
      <c r="AE5">
        <f t="shared" si="3"/>
        <v>0</v>
      </c>
      <c r="AF5">
        <f t="shared" si="4"/>
        <v>0</v>
      </c>
      <c r="AG5">
        <f t="shared" si="4"/>
        <v>-24.414043807487491</v>
      </c>
      <c r="AH5">
        <f t="shared" si="5"/>
        <v>-885.64339525015498</v>
      </c>
      <c r="AI5">
        <f t="shared" si="6"/>
        <v>-910.05743905764245</v>
      </c>
      <c r="AJ5">
        <f t="shared" si="7"/>
        <v>-525.0661667680979</v>
      </c>
      <c r="AK5">
        <f>G5*SUM(AB5, AE5:AF5)</f>
        <v>47.981228352008294</v>
      </c>
      <c r="AL5">
        <f t="shared" si="8"/>
        <v>-1387.1423774737323</v>
      </c>
      <c r="AN5">
        <f t="shared" si="9"/>
        <v>0</v>
      </c>
      <c r="AO5">
        <f t="shared" si="9"/>
        <v>0</v>
      </c>
      <c r="AP5">
        <f t="shared" si="9"/>
        <v>-20.876644603586456</v>
      </c>
      <c r="AQ5">
        <f t="shared" si="9"/>
        <v>-757.32076807696649</v>
      </c>
      <c r="AR5">
        <f t="shared" si="9"/>
        <v>-778.19741268055293</v>
      </c>
      <c r="AS5">
        <f t="shared" si="9"/>
        <v>-448.98828901188585</v>
      </c>
      <c r="AT5">
        <f t="shared" si="9"/>
        <v>41.029133061570001</v>
      </c>
      <c r="AU5">
        <f t="shared" si="9"/>
        <v>-1186.1565686308688</v>
      </c>
      <c r="AW5">
        <v>2</v>
      </c>
      <c r="AX5">
        <f>IF(Z5&gt;0, (R5*SUMPRODUCT(K5:$K$98, X5:$X$98)-K5*$AZ$3)/Z5, 0)</f>
        <v>1736.0295188913587</v>
      </c>
    </row>
    <row r="6" spans="1:52" x14ac:dyDescent="0.25">
      <c r="A6" t="s">
        <v>16</v>
      </c>
      <c r="C6" s="2">
        <v>500000</v>
      </c>
      <c r="E6">
        <v>2006</v>
      </c>
      <c r="F6" s="5">
        <v>5.8799999999999998E-2</v>
      </c>
      <c r="G6" s="5"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1.8014369999999999E-3</v>
      </c>
      <c r="Q6" s="4">
        <f t="shared" si="21"/>
        <v>25</v>
      </c>
      <c r="R6">
        <f t="shared" si="0"/>
        <v>500000</v>
      </c>
      <c r="S6">
        <f t="shared" si="1"/>
        <v>2485.1604440920041</v>
      </c>
      <c r="U6">
        <f t="shared" si="13"/>
        <v>1.8014369999999999E-3</v>
      </c>
      <c r="V6">
        <f t="shared" si="14"/>
        <v>0.01</v>
      </c>
      <c r="W6">
        <f t="shared" si="15"/>
        <v>0.97656175229949971</v>
      </c>
      <c r="X6">
        <f t="shared" si="16"/>
        <v>1.7592144733771537E-3</v>
      </c>
      <c r="Y6">
        <f t="shared" si="17"/>
        <v>9.765617522994997E-3</v>
      </c>
      <c r="Z6">
        <f t="shared" si="18"/>
        <v>0.9650369203031276</v>
      </c>
      <c r="AB6">
        <f t="shared" si="19"/>
        <v>1695.3400290122026</v>
      </c>
      <c r="AC6">
        <f t="shared" si="2"/>
        <v>2398.2715814257008</v>
      </c>
      <c r="AE6">
        <f t="shared" si="3"/>
        <v>0</v>
      </c>
      <c r="AF6">
        <f t="shared" si="4"/>
        <v>0</v>
      </c>
      <c r="AG6">
        <f t="shared" si="4"/>
        <v>-24.125923007578191</v>
      </c>
      <c r="AH6">
        <f t="shared" si="5"/>
        <v>-879.6072366885769</v>
      </c>
      <c r="AI6">
        <f t="shared" si="6"/>
        <v>-903.7331596961551</v>
      </c>
      <c r="AJ6">
        <f t="shared" si="7"/>
        <v>-702.93155241349814</v>
      </c>
      <c r="AK6">
        <f>G6*SUM(AB6, AE6:AF6)</f>
        <v>99.177391697213864</v>
      </c>
      <c r="AL6">
        <f t="shared" si="8"/>
        <v>-1507.4873204124394</v>
      </c>
      <c r="AN6">
        <f t="shared" si="9"/>
        <v>0</v>
      </c>
      <c r="AO6">
        <f t="shared" si="9"/>
        <v>0</v>
      </c>
      <c r="AP6">
        <f t="shared" si="9"/>
        <v>-18.61097897837243</v>
      </c>
      <c r="AQ6">
        <f t="shared" si="9"/>
        <v>-678.53784437981005</v>
      </c>
      <c r="AR6">
        <f t="shared" si="9"/>
        <v>-697.14882335818243</v>
      </c>
      <c r="AS6">
        <f t="shared" si="9"/>
        <v>-542.2484495657659</v>
      </c>
      <c r="AT6">
        <f t="shared" si="9"/>
        <v>76.506434652339536</v>
      </c>
      <c r="AU6">
        <f t="shared" si="9"/>
        <v>-1162.8908382716088</v>
      </c>
      <c r="AW6">
        <v>3</v>
      </c>
      <c r="AX6">
        <f>IF(Z6&gt;0, (R6*SUMPRODUCT(K6:$K$98, X6:$X$98)-K6*$AZ$3)/Z6, 0)</f>
        <v>2485.1604440920041</v>
      </c>
    </row>
    <row r="7" spans="1:52" x14ac:dyDescent="0.25">
      <c r="A7" t="s">
        <v>15</v>
      </c>
      <c r="B7" t="s">
        <v>37</v>
      </c>
      <c r="C7" t="s">
        <v>47</v>
      </c>
      <c r="E7">
        <v>2007</v>
      </c>
      <c r="F7" s="5">
        <v>5.4699999999999999E-2</v>
      </c>
      <c r="G7" s="5"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1.8114139999999999E-3</v>
      </c>
      <c r="Q7" s="4">
        <f t="shared" si="21"/>
        <v>25</v>
      </c>
      <c r="R7">
        <f t="shared" si="0"/>
        <v>500000</v>
      </c>
      <c r="S7">
        <f t="shared" si="1"/>
        <v>3075.8189735570936</v>
      </c>
      <c r="U7">
        <f t="shared" si="13"/>
        <v>1.8114139999999999E-3</v>
      </c>
      <c r="V7">
        <f t="shared" si="14"/>
        <v>0.01</v>
      </c>
      <c r="W7">
        <f t="shared" si="15"/>
        <v>0.9650369203031276</v>
      </c>
      <c r="X7">
        <f t="shared" si="16"/>
        <v>1.7480813879539696E-3</v>
      </c>
      <c r="Y7">
        <f t="shared" si="17"/>
        <v>9.6503692030312765E-3</v>
      </c>
      <c r="Z7">
        <f t="shared" si="18"/>
        <v>0.95363846971214228</v>
      </c>
      <c r="AB7">
        <f t="shared" si="19"/>
        <v>2398.2715814257008</v>
      </c>
      <c r="AC7">
        <f t="shared" si="2"/>
        <v>2933.2192990545591</v>
      </c>
      <c r="AE7">
        <f t="shared" si="3"/>
        <v>0</v>
      </c>
      <c r="AF7">
        <f t="shared" si="4"/>
        <v>0</v>
      </c>
      <c r="AG7">
        <f t="shared" si="4"/>
        <v>-23.840961742803557</v>
      </c>
      <c r="AH7">
        <f t="shared" si="5"/>
        <v>-874.04069397698481</v>
      </c>
      <c r="AI7">
        <f t="shared" si="6"/>
        <v>-897.88165571978834</v>
      </c>
      <c r="AJ7">
        <f t="shared" si="7"/>
        <v>-534.9477176288583</v>
      </c>
      <c r="AK7">
        <f>G7*SUM(AB7, AE7:AF7)</f>
        <v>117.7551346480019</v>
      </c>
      <c r="AL7">
        <f t="shared" si="8"/>
        <v>-1315.0742387006449</v>
      </c>
      <c r="AN7">
        <f t="shared" si="9"/>
        <v>0</v>
      </c>
      <c r="AO7">
        <f t="shared" si="9"/>
        <v>0</v>
      </c>
      <c r="AP7">
        <f t="shared" si="9"/>
        <v>-16.732924211367099</v>
      </c>
      <c r="AQ7">
        <f t="shared" si="9"/>
        <v>-613.45078473532021</v>
      </c>
      <c r="AR7">
        <f t="shared" si="9"/>
        <v>-630.18370894668726</v>
      </c>
      <c r="AS7">
        <f t="shared" si="9"/>
        <v>-375.45631391441003</v>
      </c>
      <c r="AT7">
        <f t="shared" si="9"/>
        <v>82.64715848382707</v>
      </c>
      <c r="AU7">
        <f t="shared" si="9"/>
        <v>-922.99286437727039</v>
      </c>
      <c r="AW7">
        <v>4</v>
      </c>
      <c r="AX7">
        <f>IF(Z7&gt;0, (R7*SUMPRODUCT(K7:$K$98, X7:$X$98)-K7*$AZ$3)/Z7, 0)</f>
        <v>3075.8189735570936</v>
      </c>
    </row>
    <row r="8" spans="1:52" x14ac:dyDescent="0.25">
      <c r="B8" s="2">
        <f>'S.26.04.A'!B8</f>
        <v>200</v>
      </c>
      <c r="C8" s="2">
        <f>'S.26.04.A'!C8</f>
        <v>25</v>
      </c>
      <c r="E8">
        <v>2008</v>
      </c>
      <c r="F8" s="5">
        <v>2.2499999999999999E-2</v>
      </c>
      <c r="G8" s="5"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1.8237660000000001E-3</v>
      </c>
      <c r="Q8" s="4">
        <f t="shared" si="21"/>
        <v>25</v>
      </c>
      <c r="R8">
        <f t="shared" si="0"/>
        <v>500000</v>
      </c>
      <c r="S8">
        <f t="shared" si="1"/>
        <v>3326.4620336060079</v>
      </c>
      <c r="U8">
        <f t="shared" si="13"/>
        <v>1.8237660000000001E-3</v>
      </c>
      <c r="V8">
        <f t="shared" si="14"/>
        <v>0.01</v>
      </c>
      <c r="W8">
        <f t="shared" si="15"/>
        <v>0.95363846971214228</v>
      </c>
      <c r="X8">
        <f t="shared" si="16"/>
        <v>1.739213417353035E-3</v>
      </c>
      <c r="Y8">
        <f t="shared" si="17"/>
        <v>9.5363846971214233E-3</v>
      </c>
      <c r="Z8">
        <f t="shared" si="18"/>
        <v>0.94236287159766785</v>
      </c>
      <c r="AB8">
        <f t="shared" si="19"/>
        <v>2933.2192990545591</v>
      </c>
      <c r="AC8">
        <f t="shared" si="2"/>
        <v>3134.7343142495756</v>
      </c>
      <c r="AE8">
        <f t="shared" si="3"/>
        <v>0</v>
      </c>
      <c r="AF8">
        <f t="shared" si="4"/>
        <v>0</v>
      </c>
      <c r="AG8">
        <f t="shared" si="4"/>
        <v>-23.559071789941697</v>
      </c>
      <c r="AH8">
        <f t="shared" si="5"/>
        <v>-869.60670867651754</v>
      </c>
      <c r="AI8">
        <f t="shared" si="6"/>
        <v>-893.16578046645918</v>
      </c>
      <c r="AJ8">
        <f t="shared" si="7"/>
        <v>-201.51501519501653</v>
      </c>
      <c r="AK8">
        <f t="shared" ref="AK8:AK71" si="22">G8*SUM(AB8:AB8, AE8:AF8)</f>
        <v>62.477571069862108</v>
      </c>
      <c r="AL8">
        <f t="shared" si="8"/>
        <v>-1032.2032245916137</v>
      </c>
      <c r="AN8">
        <f t="shared" si="9"/>
        <v>0</v>
      </c>
      <c r="AO8">
        <f t="shared" si="9"/>
        <v>0</v>
      </c>
      <c r="AP8">
        <f t="shared" si="9"/>
        <v>-15.434591646594008</v>
      </c>
      <c r="AQ8">
        <f t="shared" si="9"/>
        <v>-569.71788028130561</v>
      </c>
      <c r="AR8">
        <f t="shared" si="9"/>
        <v>-585.15247192789957</v>
      </c>
      <c r="AS8">
        <f t="shared" si="9"/>
        <v>-132.02141399816006</v>
      </c>
      <c r="AT8">
        <f t="shared" si="9"/>
        <v>40.931824697188702</v>
      </c>
      <c r="AU8">
        <f t="shared" si="9"/>
        <v>-676.24206122887097</v>
      </c>
      <c r="AW8">
        <v>5</v>
      </c>
      <c r="AX8">
        <f>IF(Z8&gt;0, (R8*SUMPRODUCT(K8:$K$98, X8:$X$98)-K8*$AZ$3)/Z8, 0)</f>
        <v>3326.4620336060079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1.843244E-3</v>
      </c>
      <c r="Q9" s="4">
        <f t="shared" si="21"/>
        <v>25</v>
      </c>
      <c r="R9">
        <f t="shared" si="0"/>
        <v>500000</v>
      </c>
      <c r="S9">
        <f t="shared" si="1"/>
        <v>3404.3440108664618</v>
      </c>
      <c r="U9">
        <f t="shared" si="13"/>
        <v>1.843244E-3</v>
      </c>
      <c r="V9">
        <f t="shared" si="14"/>
        <v>0.01</v>
      </c>
      <c r="W9">
        <f t="shared" si="15"/>
        <v>0.94236287159766785</v>
      </c>
      <c r="X9">
        <f t="shared" si="16"/>
        <v>1.7370047088951716E-3</v>
      </c>
      <c r="Y9">
        <f t="shared" si="17"/>
        <v>9.4236287159766789E-3</v>
      </c>
      <c r="Z9">
        <f t="shared" si="18"/>
        <v>0.93120223817279602</v>
      </c>
      <c r="AB9">
        <f t="shared" si="19"/>
        <v>3134.7343142495756</v>
      </c>
      <c r="AC9">
        <f t="shared" si="2"/>
        <v>3170.1327624290025</v>
      </c>
      <c r="AE9">
        <f t="shared" si="3"/>
        <v>0</v>
      </c>
      <c r="AF9">
        <f t="shared" si="4"/>
        <v>0</v>
      </c>
      <c r="AG9">
        <f t="shared" si="4"/>
        <v>-23.280055954319899</v>
      </c>
      <c r="AH9">
        <f t="shared" si="5"/>
        <v>-868.50235444758584</v>
      </c>
      <c r="AI9">
        <f t="shared" si="6"/>
        <v>-891.78241040190574</v>
      </c>
      <c r="AJ9">
        <f t="shared" si="7"/>
        <v>-35.39844817942685</v>
      </c>
      <c r="AK9">
        <f t="shared" si="22"/>
        <v>18.494932454072497</v>
      </c>
      <c r="AL9">
        <f t="shared" si="8"/>
        <v>-908.68592612726013</v>
      </c>
      <c r="AN9">
        <f t="shared" si="9"/>
        <v>0</v>
      </c>
      <c r="AO9">
        <f t="shared" si="9"/>
        <v>0</v>
      </c>
      <c r="AP9">
        <f t="shared" si="9"/>
        <v>-14.44435648421539</v>
      </c>
      <c r="AQ9">
        <f t="shared" si="9"/>
        <v>-538.87145458915654</v>
      </c>
      <c r="AR9">
        <f t="shared" si="9"/>
        <v>-553.31581107337195</v>
      </c>
      <c r="AS9">
        <f t="shared" si="9"/>
        <v>-21.963340874049202</v>
      </c>
      <c r="AT9">
        <f t="shared" si="9"/>
        <v>11.47537609197779</v>
      </c>
      <c r="AU9">
        <f t="shared" si="9"/>
        <v>-563.8037758554434</v>
      </c>
      <c r="AW9">
        <v>6</v>
      </c>
      <c r="AX9">
        <f>IF(Z9&gt;0, (R9*SUMPRODUCT(K9:$K$98, X9:$X$98)-K9*$AZ$3)/Z9, 0)</f>
        <v>3404.3440108664618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1.8660479999999999E-3</v>
      </c>
      <c r="Q10" s="4">
        <f t="shared" si="21"/>
        <v>25</v>
      </c>
      <c r="R10">
        <f t="shared" si="0"/>
        <v>500000</v>
      </c>
      <c r="S10">
        <f t="shared" si="1"/>
        <v>3463.3779875052437</v>
      </c>
      <c r="U10">
        <f t="shared" si="13"/>
        <v>1.8660479999999999E-3</v>
      </c>
      <c r="V10">
        <f t="shared" si="14"/>
        <v>0.01</v>
      </c>
      <c r="W10">
        <f t="shared" si="15"/>
        <v>0.93120223817279602</v>
      </c>
      <c r="X10">
        <f t="shared" si="16"/>
        <v>1.7376680741378696E-3</v>
      </c>
      <c r="Y10">
        <f t="shared" si="17"/>
        <v>9.3120223817279597E-3</v>
      </c>
      <c r="Z10">
        <f t="shared" si="18"/>
        <v>0.92015254771693011</v>
      </c>
      <c r="AB10">
        <f t="shared" si="19"/>
        <v>3170.1327624290025</v>
      </c>
      <c r="AC10">
        <f t="shared" si="2"/>
        <v>3186.8360789096841</v>
      </c>
      <c r="AE10">
        <f t="shared" si="3"/>
        <v>0</v>
      </c>
      <c r="AF10">
        <f t="shared" si="4"/>
        <v>0</v>
      </c>
      <c r="AG10">
        <f t="shared" si="4"/>
        <v>-23.003813692923252</v>
      </c>
      <c r="AH10">
        <f t="shared" si="5"/>
        <v>-868.83403706893478</v>
      </c>
      <c r="AI10">
        <f t="shared" si="6"/>
        <v>-891.83785076185802</v>
      </c>
      <c r="AJ10">
        <f t="shared" si="7"/>
        <v>-16.703316480681679</v>
      </c>
      <c r="AK10">
        <f t="shared" si="22"/>
        <v>12.997544325958911</v>
      </c>
      <c r="AL10">
        <f t="shared" si="8"/>
        <v>-895.54362291658083</v>
      </c>
      <c r="AN10">
        <f t="shared" si="9"/>
        <v>0</v>
      </c>
      <c r="AO10">
        <f t="shared" si="9"/>
        <v>0</v>
      </c>
      <c r="AP10">
        <f t="shared" si="9"/>
        <v>-13.540422215012407</v>
      </c>
      <c r="AQ10">
        <f t="shared" si="9"/>
        <v>-511.40997113475311</v>
      </c>
      <c r="AR10">
        <f t="shared" si="9"/>
        <v>-524.95039334976548</v>
      </c>
      <c r="AS10">
        <f t="shared" si="9"/>
        <v>-9.831846169445484</v>
      </c>
      <c r="AT10">
        <f t="shared" si="9"/>
        <v>7.6505678702294331</v>
      </c>
      <c r="AU10">
        <f t="shared" si="9"/>
        <v>-527.13167164898152</v>
      </c>
      <c r="AW10">
        <v>7</v>
      </c>
      <c r="AX10">
        <f>IF(Z10&gt;0, (R10*SUMPRODUCT(K10:$K$98, X10:$X$98)-K10*$AZ$3)/Z10, 0)</f>
        <v>3463.3779875052437</v>
      </c>
    </row>
    <row r="11" spans="1:52" x14ac:dyDescent="0.25">
      <c r="A11" t="s">
        <v>33</v>
      </c>
      <c r="C11" s="12">
        <f>AU100</f>
        <v>2148.6118383986095</v>
      </c>
      <c r="E11">
        <v>2011</v>
      </c>
      <c r="F11" s="5">
        <v>1.5E-3</v>
      </c>
      <c r="G11" s="5"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1.8888519999999999E-3</v>
      </c>
      <c r="Q11" s="4">
        <f t="shared" si="21"/>
        <v>25</v>
      </c>
      <c r="R11">
        <f t="shared" si="0"/>
        <v>500000</v>
      </c>
      <c r="S11">
        <f t="shared" si="1"/>
        <v>3504.9538201593205</v>
      </c>
      <c r="U11">
        <f t="shared" si="13"/>
        <v>1.8888519999999999E-3</v>
      </c>
      <c r="V11">
        <f t="shared" si="14"/>
        <v>0.01</v>
      </c>
      <c r="W11">
        <f t="shared" si="15"/>
        <v>0.92015254771693011</v>
      </c>
      <c r="X11">
        <f t="shared" si="16"/>
        <v>1.7380319800602189E-3</v>
      </c>
      <c r="Y11">
        <f t="shared" si="17"/>
        <v>9.2015254771693009E-3</v>
      </c>
      <c r="Z11">
        <f t="shared" si="18"/>
        <v>0.90921299025970059</v>
      </c>
      <c r="AB11">
        <f t="shared" si="19"/>
        <v>3186.8360789096841</v>
      </c>
      <c r="AC11">
        <f t="shared" si="2"/>
        <v>3186.7495435492165</v>
      </c>
      <c r="AE11">
        <f t="shared" si="3"/>
        <v>0</v>
      </c>
      <c r="AF11">
        <f t="shared" si="4"/>
        <v>0</v>
      </c>
      <c r="AG11">
        <f t="shared" si="4"/>
        <v>-22.730324756492514</v>
      </c>
      <c r="AH11">
        <f t="shared" si="5"/>
        <v>-869.01599003010938</v>
      </c>
      <c r="AI11">
        <f t="shared" si="6"/>
        <v>-891.74631478660194</v>
      </c>
      <c r="AJ11">
        <f t="shared" si="7"/>
        <v>8.6535360467678402E-2</v>
      </c>
      <c r="AK11">
        <f t="shared" si="22"/>
        <v>7.6484065893832414</v>
      </c>
      <c r="AL11">
        <f t="shared" si="8"/>
        <v>-884.01137283675098</v>
      </c>
      <c r="AN11">
        <f t="shared" si="9"/>
        <v>0</v>
      </c>
      <c r="AO11">
        <f t="shared" si="9"/>
        <v>0</v>
      </c>
      <c r="AP11">
        <f t="shared" si="9"/>
        <v>-12.713266951045814</v>
      </c>
      <c r="AQ11">
        <f t="shared" si="9"/>
        <v>-486.04814864444347</v>
      </c>
      <c r="AR11">
        <f t="shared" si="9"/>
        <v>-498.76141559548932</v>
      </c>
      <c r="AS11">
        <f t="shared" si="9"/>
        <v>4.8399974488544634E-2</v>
      </c>
      <c r="AT11">
        <f t="shared" si="9"/>
        <v>4.2778198623490047</v>
      </c>
      <c r="AU11">
        <f t="shared" si="9"/>
        <v>-494.43519575865179</v>
      </c>
      <c r="AW11">
        <v>8</v>
      </c>
      <c r="AX11">
        <f>IF(Z11&gt;0, (R11*SUMPRODUCT(K11:$K$98, X11:$X$98)-K11*$AZ$3)/Z11, 0)</f>
        <v>3504.9538201593205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1.917357E-3</v>
      </c>
      <c r="Q12" s="4">
        <f t="shared" si="21"/>
        <v>25</v>
      </c>
      <c r="R12">
        <f t="shared" si="0"/>
        <v>500000</v>
      </c>
      <c r="S12">
        <f t="shared" si="1"/>
        <v>3546.0417773178788</v>
      </c>
      <c r="U12">
        <f t="shared" si="13"/>
        <v>1.917357E-3</v>
      </c>
      <c r="V12">
        <f t="shared" si="14"/>
        <v>0.01</v>
      </c>
      <c r="W12">
        <f t="shared" si="15"/>
        <v>0.90921299025970059</v>
      </c>
      <c r="X12">
        <f t="shared" si="16"/>
        <v>1.7432858913653687E-3</v>
      </c>
      <c r="Y12">
        <f t="shared" si="17"/>
        <v>9.0921299025970067E-3</v>
      </c>
      <c r="Z12">
        <f t="shared" si="18"/>
        <v>0.89837757446573818</v>
      </c>
      <c r="AB12">
        <f t="shared" si="19"/>
        <v>3186.7495435492165</v>
      </c>
      <c r="AC12">
        <f t="shared" si="2"/>
        <v>3185.6844108610112</v>
      </c>
      <c r="AE12">
        <f t="shared" si="3"/>
        <v>0</v>
      </c>
      <c r="AF12">
        <f t="shared" si="4"/>
        <v>0</v>
      </c>
      <c r="AG12">
        <f t="shared" si="4"/>
        <v>-22.459439361643454</v>
      </c>
      <c r="AH12">
        <f t="shared" si="5"/>
        <v>-871.6429456826844</v>
      </c>
      <c r="AI12">
        <f t="shared" si="6"/>
        <v>-894.10238504432789</v>
      </c>
      <c r="AJ12">
        <f t="shared" si="7"/>
        <v>1.0651326882052672</v>
      </c>
      <c r="AK12">
        <f t="shared" si="22"/>
        <v>7.3295239501631979</v>
      </c>
      <c r="AL12">
        <f t="shared" si="8"/>
        <v>-885.70772840595941</v>
      </c>
      <c r="AN12">
        <f t="shared" si="9"/>
        <v>0</v>
      </c>
      <c r="AO12">
        <f t="shared" si="9"/>
        <v>0</v>
      </c>
      <c r="AP12">
        <f t="shared" si="9"/>
        <v>-11.937430780342011</v>
      </c>
      <c r="AQ12">
        <f t="shared" si="9"/>
        <v>-463.28749180758996</v>
      </c>
      <c r="AR12">
        <f t="shared" si="9"/>
        <v>-475.22492258793199</v>
      </c>
      <c r="AS12">
        <f t="shared" si="9"/>
        <v>0.56612934689032135</v>
      </c>
      <c r="AT12">
        <f t="shared" si="9"/>
        <v>3.8957198975036964</v>
      </c>
      <c r="AU12">
        <f t="shared" si="9"/>
        <v>-470.763073343538</v>
      </c>
      <c r="AW12">
        <v>9</v>
      </c>
      <c r="AX12">
        <f>IF(Z12&gt;0, (R12*SUMPRODUCT(K12:$K$98, X12:$X$98)-K12*$AZ$3)/Z12, 0)</f>
        <v>3546.0417773178788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1.947287E-3</v>
      </c>
      <c r="Q13" s="4">
        <f t="shared" si="21"/>
        <v>25</v>
      </c>
      <c r="R13">
        <f t="shared" si="0"/>
        <v>500000</v>
      </c>
      <c r="S13">
        <f t="shared" si="1"/>
        <v>3583.3752478617025</v>
      </c>
      <c r="U13">
        <f t="shared" si="13"/>
        <v>1.947287E-3</v>
      </c>
      <c r="V13">
        <f t="shared" si="14"/>
        <v>0.01</v>
      </c>
      <c r="W13">
        <f t="shared" si="15"/>
        <v>0.89837757446573818</v>
      </c>
      <c r="X13">
        <f t="shared" si="16"/>
        <v>1.7493989718486639E-3</v>
      </c>
      <c r="Y13">
        <f t="shared" si="17"/>
        <v>8.983775744657382E-3</v>
      </c>
      <c r="Z13">
        <f t="shared" si="18"/>
        <v>0.88764439974923215</v>
      </c>
      <c r="AB13">
        <f t="shared" si="19"/>
        <v>3185.6844108610112</v>
      </c>
      <c r="AC13">
        <f t="shared" si="2"/>
        <v>3180.7629709644571</v>
      </c>
      <c r="AE13">
        <f t="shared" si="3"/>
        <v>0</v>
      </c>
      <c r="AF13">
        <f t="shared" si="4"/>
        <v>0</v>
      </c>
      <c r="AG13">
        <f t="shared" si="4"/>
        <v>-22.191109993730805</v>
      </c>
      <c r="AH13">
        <f t="shared" si="5"/>
        <v>-874.69948592433195</v>
      </c>
      <c r="AI13">
        <f t="shared" si="6"/>
        <v>-896.89059591806279</v>
      </c>
      <c r="AJ13">
        <f t="shared" si="7"/>
        <v>4.9214398965541477</v>
      </c>
      <c r="AK13">
        <f t="shared" si="22"/>
        <v>6.3713688217220223</v>
      </c>
      <c r="AL13">
        <f t="shared" si="8"/>
        <v>-885.59778719978658</v>
      </c>
      <c r="AN13">
        <f t="shared" si="9"/>
        <v>0</v>
      </c>
      <c r="AO13">
        <f t="shared" si="9"/>
        <v>0</v>
      </c>
      <c r="AP13">
        <f t="shared" si="9"/>
        <v>-11.211797403770561</v>
      </c>
      <c r="AQ13">
        <f t="shared" si="9"/>
        <v>-441.93163064562452</v>
      </c>
      <c r="AR13">
        <f t="shared" si="9"/>
        <v>-453.14342804939508</v>
      </c>
      <c r="AS13">
        <f t="shared" si="9"/>
        <v>2.4864996420001977</v>
      </c>
      <c r="AT13">
        <f t="shared" si="9"/>
        <v>3.2190591833409226</v>
      </c>
      <c r="AU13">
        <f t="shared" si="9"/>
        <v>-447.43786922405394</v>
      </c>
      <c r="AW13">
        <v>10</v>
      </c>
      <c r="AX13">
        <f>IF(Z13&gt;0, (R13*SUMPRODUCT(K13:$K$98, X13:$X$98)-K13*$AZ$3)/Z13, 0)</f>
        <v>3583.3752478617025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10"/>
        <v>5.1800000000000006E-2</v>
      </c>
      <c r="I14" s="5">
        <f t="shared" si="11"/>
        <v>1.0518000000000001</v>
      </c>
      <c r="J14">
        <f t="shared" si="12"/>
        <v>0.95075109336375729</v>
      </c>
      <c r="K14">
        <f t="shared" si="20"/>
        <v>0.48035581109819386</v>
      </c>
      <c r="L14" s="2">
        <v>11</v>
      </c>
      <c r="M14" s="6">
        <v>1.9819680000000002E-3</v>
      </c>
      <c r="Q14" s="4">
        <f t="shared" si="21"/>
        <v>25</v>
      </c>
      <c r="R14">
        <f t="shared" si="0"/>
        <v>500000</v>
      </c>
      <c r="S14">
        <f t="shared" si="1"/>
        <v>3617.920027479503</v>
      </c>
      <c r="U14">
        <f t="shared" si="13"/>
        <v>1.9819680000000002E-3</v>
      </c>
      <c r="V14">
        <f t="shared" si="14"/>
        <v>0.01</v>
      </c>
      <c r="W14">
        <f t="shared" si="15"/>
        <v>0.88764439974923215</v>
      </c>
      <c r="X14">
        <f t="shared" si="16"/>
        <v>1.7592827956821864E-3</v>
      </c>
      <c r="Y14">
        <f t="shared" si="17"/>
        <v>8.8764439974923209E-3</v>
      </c>
      <c r="Z14">
        <f t="shared" si="18"/>
        <v>0.87700867295605767</v>
      </c>
      <c r="AB14">
        <f t="shared" si="19"/>
        <v>3180.7629709644571</v>
      </c>
      <c r="AC14">
        <f t="shared" si="2"/>
        <v>3172.9472421609426</v>
      </c>
      <c r="AE14">
        <f t="shared" si="3"/>
        <v>0</v>
      </c>
      <c r="AF14">
        <f t="shared" si="4"/>
        <v>0</v>
      </c>
      <c r="AG14">
        <f t="shared" si="4"/>
        <v>-21.92521682390144</v>
      </c>
      <c r="AH14">
        <f t="shared" si="5"/>
        <v>-879.64139784109318</v>
      </c>
      <c r="AI14">
        <f t="shared" si="6"/>
        <v>-901.56661466499463</v>
      </c>
      <c r="AJ14">
        <f t="shared" si="7"/>
        <v>7.8157288035145029</v>
      </c>
      <c r="AK14">
        <f t="shared" si="22"/>
        <v>5.7253733477360225</v>
      </c>
      <c r="AL14">
        <f t="shared" si="8"/>
        <v>-888.02551251374416</v>
      </c>
      <c r="AN14">
        <f t="shared" si="9"/>
        <v>0</v>
      </c>
      <c r="AO14">
        <f t="shared" si="9"/>
        <v>0</v>
      </c>
      <c r="AP14">
        <f t="shared" si="9"/>
        <v>-10.531905310948943</v>
      </c>
      <c r="AQ14">
        <f t="shared" si="9"/>
        <v>-422.54085713550734</v>
      </c>
      <c r="AR14">
        <f t="shared" si="9"/>
        <v>-433.0727624464563</v>
      </c>
      <c r="AS14">
        <f t="shared" si="9"/>
        <v>3.7543307487357254</v>
      </c>
      <c r="AT14">
        <f t="shared" si="9"/>
        <v>2.7502163582917185</v>
      </c>
      <c r="AU14">
        <f t="shared" si="9"/>
        <v>-426.56821533942889</v>
      </c>
      <c r="AW14">
        <v>11</v>
      </c>
      <c r="AX14">
        <f>IF(Z14&gt;0, (R14*SUMPRODUCT(K14:$K$98, X14:$X$98)-K14*$AZ$3)/Z14, 0)</f>
        <v>3617.920027479503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10"/>
        <v>5.4100000000000002E-2</v>
      </c>
      <c r="I15" s="5">
        <f t="shared" si="11"/>
        <v>1.0541</v>
      </c>
      <c r="J15">
        <f t="shared" si="12"/>
        <v>0.94867659614837296</v>
      </c>
      <c r="K15">
        <f t="shared" si="20"/>
        <v>0.45570231581272541</v>
      </c>
      <c r="L15" s="2">
        <v>12</v>
      </c>
      <c r="M15" s="6">
        <v>2.0299509999999999E-3</v>
      </c>
      <c r="Q15" s="4">
        <f t="shared" si="21"/>
        <v>25</v>
      </c>
      <c r="R15">
        <f t="shared" si="0"/>
        <v>500000</v>
      </c>
      <c r="S15">
        <f t="shared" si="1"/>
        <v>3670.7226554059157</v>
      </c>
      <c r="U15">
        <f t="shared" si="13"/>
        <v>2.0299509999999999E-3</v>
      </c>
      <c r="V15">
        <f t="shared" si="14"/>
        <v>0.01</v>
      </c>
      <c r="W15">
        <f t="shared" si="15"/>
        <v>0.87700867295605767</v>
      </c>
      <c r="X15">
        <f t="shared" si="16"/>
        <v>1.7802846326758221E-3</v>
      </c>
      <c r="Y15">
        <f t="shared" si="17"/>
        <v>8.7700867295605767E-3</v>
      </c>
      <c r="Z15">
        <f t="shared" si="18"/>
        <v>0.8664583015938212</v>
      </c>
      <c r="AB15">
        <f t="shared" si="19"/>
        <v>3172.9472421609426</v>
      </c>
      <c r="AC15">
        <f t="shared" si="2"/>
        <v>3180.5281176249709</v>
      </c>
      <c r="AE15">
        <f t="shared" si="3"/>
        <v>0</v>
      </c>
      <c r="AF15">
        <f t="shared" si="4"/>
        <v>0</v>
      </c>
      <c r="AG15">
        <f t="shared" si="4"/>
        <v>-21.661457539845529</v>
      </c>
      <c r="AH15">
        <f t="shared" si="5"/>
        <v>-890.1423163379111</v>
      </c>
      <c r="AI15">
        <f t="shared" si="6"/>
        <v>-911.80377387775661</v>
      </c>
      <c r="AJ15">
        <f t="shared" si="7"/>
        <v>-7.5808754640283951</v>
      </c>
      <c r="AK15">
        <f t="shared" si="22"/>
        <v>13.009083692859866</v>
      </c>
      <c r="AL15">
        <f t="shared" si="8"/>
        <v>-906.37556564892509</v>
      </c>
      <c r="AN15">
        <f t="shared" si="9"/>
        <v>0</v>
      </c>
      <c r="AO15">
        <f t="shared" si="9"/>
        <v>0</v>
      </c>
      <c r="AP15">
        <f t="shared" si="9"/>
        <v>-9.8711763647866295</v>
      </c>
      <c r="AQ15">
        <f t="shared" si="9"/>
        <v>-405.63991495808966</v>
      </c>
      <c r="AR15">
        <f t="shared" si="9"/>
        <v>-415.51109132287633</v>
      </c>
      <c r="AS15">
        <f t="shared" si="9"/>
        <v>-3.454622504845609</v>
      </c>
      <c r="AT15">
        <f t="shared" si="9"/>
        <v>5.9282695654378026</v>
      </c>
      <c r="AU15">
        <f t="shared" si="9"/>
        <v>-413.03744426228411</v>
      </c>
      <c r="AW15">
        <v>12</v>
      </c>
      <c r="AX15">
        <f>IF(Z15&gt;0, (R15*SUMPRODUCT(K15:$K$98, X15:$X$98)-K15*$AZ$3)/Z15, 0)</f>
        <v>3670.7226554059157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10"/>
        <v>5.7100000000000005E-2</v>
      </c>
      <c r="I16" s="5">
        <f t="shared" si="11"/>
        <v>1.0570999999999999</v>
      </c>
      <c r="J16">
        <f t="shared" si="12"/>
        <v>0.94598429666067552</v>
      </c>
      <c r="K16">
        <f t="shared" si="20"/>
        <v>0.43108723471074206</v>
      </c>
      <c r="L16" s="2">
        <v>13</v>
      </c>
      <c r="M16" s="6">
        <v>2.0855349999999999E-3</v>
      </c>
      <c r="Q16" s="4">
        <f t="shared" si="21"/>
        <v>25</v>
      </c>
      <c r="R16">
        <f t="shared" si="0"/>
        <v>500000</v>
      </c>
      <c r="S16">
        <f t="shared" si="1"/>
        <v>3743.4457505025625</v>
      </c>
      <c r="U16">
        <f t="shared" si="13"/>
        <v>2.0855349999999999E-3</v>
      </c>
      <c r="V16">
        <f t="shared" si="14"/>
        <v>0.01</v>
      </c>
      <c r="W16">
        <f t="shared" si="15"/>
        <v>0.8664583015938212</v>
      </c>
      <c r="X16">
        <f t="shared" si="16"/>
        <v>1.8070291140144699E-3</v>
      </c>
      <c r="Y16">
        <f t="shared" si="17"/>
        <v>8.6645830159382126E-3</v>
      </c>
      <c r="Z16">
        <f t="shared" si="18"/>
        <v>0.85598668946386858</v>
      </c>
      <c r="AB16">
        <f t="shared" si="19"/>
        <v>3180.5281176249709</v>
      </c>
      <c r="AC16">
        <f t="shared" si="2"/>
        <v>3204.3397351602753</v>
      </c>
      <c r="AE16">
        <f t="shared" si="3"/>
        <v>0</v>
      </c>
      <c r="AF16">
        <f t="shared" si="4"/>
        <v>0</v>
      </c>
      <c r="AG16">
        <f t="shared" si="4"/>
        <v>-21.399667236596713</v>
      </c>
      <c r="AH16">
        <f t="shared" si="5"/>
        <v>-903.514557007235</v>
      </c>
      <c r="AI16">
        <f t="shared" si="6"/>
        <v>-924.91422424383177</v>
      </c>
      <c r="AJ16">
        <f t="shared" si="7"/>
        <v>-23.811617535304322</v>
      </c>
      <c r="AK16">
        <f t="shared" si="22"/>
        <v>22.581749635137296</v>
      </c>
      <c r="AL16">
        <f t="shared" si="8"/>
        <v>-926.14409214399882</v>
      </c>
      <c r="AN16">
        <f t="shared" si="9"/>
        <v>0</v>
      </c>
      <c r="AO16">
        <f t="shared" si="9"/>
        <v>0</v>
      </c>
      <c r="AP16">
        <f t="shared" si="9"/>
        <v>-9.2251233727545436</v>
      </c>
      <c r="AQ16">
        <f t="shared" si="9"/>
        <v>-389.49359190115007</v>
      </c>
      <c r="AR16">
        <f t="shared" si="9"/>
        <v>-398.71871527390465</v>
      </c>
      <c r="AS16">
        <f t="shared" si="9"/>
        <v>-10.264884357284156</v>
      </c>
      <c r="AT16">
        <f t="shared" si="9"/>
        <v>9.734704005141646</v>
      </c>
      <c r="AU16">
        <f t="shared" si="9"/>
        <v>-399.24889562604716</v>
      </c>
      <c r="AW16">
        <v>13</v>
      </c>
      <c r="AX16">
        <f>IF(Z16&gt;0, (R16*SUMPRODUCT(K16:$K$98, X16:$X$98)-K16*$AZ$3)/Z16, 0)</f>
        <v>3743.4457505025625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10"/>
        <v>6.3799999999999996E-2</v>
      </c>
      <c r="I17" s="5">
        <f t="shared" si="11"/>
        <v>1.0638000000000001</v>
      </c>
      <c r="J17">
        <f t="shared" si="12"/>
        <v>0.94002632073698056</v>
      </c>
      <c r="K17">
        <f t="shared" si="20"/>
        <v>0.40523334716181802</v>
      </c>
      <c r="L17" s="2">
        <v>14</v>
      </c>
      <c r="M17" s="6">
        <v>2.1420699999999998E-3</v>
      </c>
      <c r="Q17" s="4">
        <f t="shared" si="21"/>
        <v>25</v>
      </c>
      <c r="R17">
        <f t="shared" si="0"/>
        <v>500000</v>
      </c>
      <c r="S17">
        <f t="shared" si="1"/>
        <v>3862.2715847980048</v>
      </c>
      <c r="U17">
        <f t="shared" si="13"/>
        <v>2.1420699999999998E-3</v>
      </c>
      <c r="V17">
        <f t="shared" si="14"/>
        <v>0.01</v>
      </c>
      <c r="W17">
        <f t="shared" si="15"/>
        <v>0.85598668946386858</v>
      </c>
      <c r="X17">
        <f t="shared" si="16"/>
        <v>1.8335834078998688E-3</v>
      </c>
      <c r="Y17">
        <f t="shared" si="17"/>
        <v>8.5598668946386854E-3</v>
      </c>
      <c r="Z17">
        <f t="shared" si="18"/>
        <v>0.84559323916133</v>
      </c>
      <c r="AB17">
        <f t="shared" si="19"/>
        <v>3204.3397351602753</v>
      </c>
      <c r="AC17">
        <f t="shared" si="2"/>
        <v>3265.9107399101085</v>
      </c>
      <c r="AE17">
        <f t="shared" si="3"/>
        <v>0</v>
      </c>
      <c r="AF17">
        <f t="shared" si="4"/>
        <v>0</v>
      </c>
      <c r="AG17">
        <f t="shared" si="4"/>
        <v>-21.139830979033249</v>
      </c>
      <c r="AH17">
        <f t="shared" si="5"/>
        <v>-916.79170394993434</v>
      </c>
      <c r="AI17">
        <f t="shared" si="6"/>
        <v>-937.93153492896761</v>
      </c>
      <c r="AJ17">
        <f t="shared" si="7"/>
        <v>-61.571004749833264</v>
      </c>
      <c r="AK17">
        <f t="shared" si="22"/>
        <v>44.2198883452118</v>
      </c>
      <c r="AL17">
        <f t="shared" si="8"/>
        <v>-955.28265133358911</v>
      </c>
      <c r="AN17">
        <f t="shared" si="9"/>
        <v>0</v>
      </c>
      <c r="AO17">
        <f t="shared" si="9"/>
        <v>0</v>
      </c>
      <c r="AP17">
        <f t="shared" si="9"/>
        <v>-8.5665644660687352</v>
      </c>
      <c r="AQ17">
        <f t="shared" si="9"/>
        <v>-371.51457084181845</v>
      </c>
      <c r="AR17">
        <f t="shared" si="9"/>
        <v>-380.08113530788717</v>
      </c>
      <c r="AS17">
        <f t="shared" si="9"/>
        <v>-24.950624342891128</v>
      </c>
      <c r="AT17">
        <f t="shared" si="9"/>
        <v>17.919373365252046</v>
      </c>
      <c r="AU17">
        <f t="shared" si="9"/>
        <v>-387.11238628552627</v>
      </c>
      <c r="AW17">
        <v>14</v>
      </c>
      <c r="AX17">
        <f>IF(Z17&gt;0, (R17*SUMPRODUCT(K17:$K$98, X17:$X$98)-K17*$AZ$3)/Z17, 0)</f>
        <v>3862.2715847980048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10"/>
        <v>7.1599999999999997E-2</v>
      </c>
      <c r="I18" s="5">
        <f t="shared" si="11"/>
        <v>1.0716000000000001</v>
      </c>
      <c r="J18">
        <f t="shared" si="12"/>
        <v>0.93318402388951094</v>
      </c>
      <c r="K18">
        <f t="shared" si="20"/>
        <v>0.3781572855186805</v>
      </c>
      <c r="L18" s="2">
        <v>15</v>
      </c>
      <c r="M18" s="6">
        <v>2.2014550000000002E-3</v>
      </c>
      <c r="Q18" s="4">
        <f t="shared" si="21"/>
        <v>25</v>
      </c>
      <c r="R18">
        <f t="shared" si="0"/>
        <v>500000</v>
      </c>
      <c r="S18">
        <f t="shared" si="1"/>
        <v>4030.7450139719567</v>
      </c>
      <c r="U18">
        <f t="shared" si="13"/>
        <v>2.2014550000000002E-3</v>
      </c>
      <c r="V18">
        <f t="shared" si="14"/>
        <v>0.01</v>
      </c>
      <c r="W18">
        <f t="shared" si="15"/>
        <v>0.84559323916133</v>
      </c>
      <c r="X18">
        <f t="shared" si="16"/>
        <v>1.8615354643179058E-3</v>
      </c>
      <c r="Y18">
        <f t="shared" si="17"/>
        <v>8.4559323916133002E-3</v>
      </c>
      <c r="Z18">
        <f t="shared" si="18"/>
        <v>0.83527577130539876</v>
      </c>
      <c r="AB18">
        <f t="shared" si="19"/>
        <v>3265.9107399101085</v>
      </c>
      <c r="AC18">
        <f t="shared" si="2"/>
        <v>3366.7836504808165</v>
      </c>
      <c r="AE18">
        <f t="shared" si="3"/>
        <v>0</v>
      </c>
      <c r="AF18">
        <f t="shared" si="4"/>
        <v>0</v>
      </c>
      <c r="AG18">
        <f t="shared" si="4"/>
        <v>-20.88189428263497</v>
      </c>
      <c r="AH18">
        <f t="shared" si="5"/>
        <v>-930.76773215895287</v>
      </c>
      <c r="AI18">
        <f t="shared" si="6"/>
        <v>-951.64962644158788</v>
      </c>
      <c r="AJ18">
        <f t="shared" si="7"/>
        <v>-100.87291057070797</v>
      </c>
      <c r="AK18">
        <f t="shared" si="22"/>
        <v>70.543671982058342</v>
      </c>
      <c r="AL18">
        <f t="shared" si="8"/>
        <v>-981.97886503023744</v>
      </c>
      <c r="AN18">
        <f t="shared" si="9"/>
        <v>0</v>
      </c>
      <c r="AO18">
        <f t="shared" si="9"/>
        <v>0</v>
      </c>
      <c r="AP18">
        <f t="shared" si="9"/>
        <v>-7.8966404584092942</v>
      </c>
      <c r="AQ18">
        <f t="shared" si="9"/>
        <v>-351.97659904160787</v>
      </c>
      <c r="AR18">
        <f t="shared" si="9"/>
        <v>-359.87323950001718</v>
      </c>
      <c r="AS18">
        <f t="shared" si="9"/>
        <v>-38.145826043787537</v>
      </c>
      <c r="AT18">
        <f t="shared" si="9"/>
        <v>26.676603507255379</v>
      </c>
      <c r="AU18">
        <f t="shared" si="9"/>
        <v>-371.34246203654931</v>
      </c>
      <c r="AW18">
        <v>15</v>
      </c>
      <c r="AX18">
        <f>IF(Z18&gt;0, (R18*SUMPRODUCT(K18:$K$98, X18:$X$98)-K18*$AZ$3)/Z18, 0)</f>
        <v>4030.7450139719567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10"/>
        <v>7.2300000000000003E-2</v>
      </c>
      <c r="I19" s="5">
        <f t="shared" si="11"/>
        <v>1.0723</v>
      </c>
      <c r="J19">
        <f t="shared" si="12"/>
        <v>0.93257483913084027</v>
      </c>
      <c r="K19">
        <f t="shared" si="20"/>
        <v>0.3526599697087387</v>
      </c>
      <c r="L19" s="2">
        <v>16</v>
      </c>
      <c r="M19" s="6">
        <v>2.2708170000000001E-3</v>
      </c>
      <c r="Q19" s="4">
        <f t="shared" si="21"/>
        <v>25</v>
      </c>
      <c r="R19">
        <f t="shared" si="0"/>
        <v>500000</v>
      </c>
      <c r="S19">
        <f t="shared" si="1"/>
        <v>4193.382491871419</v>
      </c>
      <c r="U19">
        <f t="shared" si="13"/>
        <v>2.2708170000000001E-3</v>
      </c>
      <c r="V19">
        <f t="shared" si="14"/>
        <v>0.01</v>
      </c>
      <c r="W19">
        <f t="shared" si="15"/>
        <v>0.83527577130539876</v>
      </c>
      <c r="X19">
        <f t="shared" si="16"/>
        <v>1.8967584211684117E-3</v>
      </c>
      <c r="Y19">
        <f t="shared" si="17"/>
        <v>8.352757713053988E-3</v>
      </c>
      <c r="Z19">
        <f t="shared" si="18"/>
        <v>0.82502625517117634</v>
      </c>
      <c r="AB19">
        <f t="shared" si="19"/>
        <v>3366.7836504808165</v>
      </c>
      <c r="AC19">
        <f t="shared" si="2"/>
        <v>3459.6506537690525</v>
      </c>
      <c r="AE19">
        <f t="shared" si="3"/>
        <v>0</v>
      </c>
      <c r="AF19">
        <f t="shared" si="4"/>
        <v>0</v>
      </c>
      <c r="AG19">
        <f t="shared" si="4"/>
        <v>-20.625656379279409</v>
      </c>
      <c r="AH19">
        <f t="shared" si="5"/>
        <v>-948.37921058420579</v>
      </c>
      <c r="AI19">
        <f t="shared" si="6"/>
        <v>-969.00486696348526</v>
      </c>
      <c r="AJ19">
        <f t="shared" si="7"/>
        <v>-92.867003288235992</v>
      </c>
      <c r="AK19">
        <f t="shared" si="22"/>
        <v>75.079275405722214</v>
      </c>
      <c r="AL19">
        <f t="shared" si="8"/>
        <v>-986.79259484599902</v>
      </c>
      <c r="AN19">
        <f t="shared" si="9"/>
        <v>0</v>
      </c>
      <c r="AO19">
        <f t="shared" si="9"/>
        <v>0</v>
      </c>
      <c r="AP19">
        <f t="shared" si="9"/>
        <v>-7.2738433539395295</v>
      </c>
      <c r="AQ19">
        <f t="shared" si="9"/>
        <v>-334.45538367702352</v>
      </c>
      <c r="AR19">
        <f t="shared" si="9"/>
        <v>-341.7292270309631</v>
      </c>
      <c r="AS19">
        <f t="shared" si="9"/>
        <v>-32.750474566570645</v>
      </c>
      <c r="AT19">
        <f t="shared" si="9"/>
        <v>26.477454990336046</v>
      </c>
      <c r="AU19">
        <f t="shared" si="9"/>
        <v>-348.00224660719766</v>
      </c>
      <c r="AW19">
        <v>16</v>
      </c>
      <c r="AX19">
        <f>IF(Z19&gt;0, (R19*SUMPRODUCT(K19:$K$98, X19:$X$98)-K19*$AZ$3)/Z19, 0)</f>
        <v>4193.382491871419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0.33449679380512065</v>
      </c>
      <c r="L20" s="2">
        <v>17</v>
      </c>
      <c r="M20" s="6">
        <v>2.3392280000000001E-3</v>
      </c>
      <c r="Q20" s="4">
        <f t="shared" si="21"/>
        <v>25</v>
      </c>
      <c r="R20">
        <f t="shared" si="0"/>
        <v>500000</v>
      </c>
      <c r="S20">
        <f t="shared" si="1"/>
        <v>4224.2118953814643</v>
      </c>
      <c r="U20">
        <f t="shared" si="13"/>
        <v>2.3392280000000001E-3</v>
      </c>
      <c r="V20">
        <f t="shared" si="14"/>
        <v>0.01</v>
      </c>
      <c r="W20">
        <f t="shared" si="15"/>
        <v>0.82502625517117634</v>
      </c>
      <c r="X20">
        <f t="shared" si="16"/>
        <v>1.9299245168315606E-3</v>
      </c>
      <c r="Y20">
        <f t="shared" si="17"/>
        <v>8.2502625517117643E-3</v>
      </c>
      <c r="Z20">
        <f t="shared" si="18"/>
        <v>0.81484606810263294</v>
      </c>
      <c r="AB20">
        <f t="shared" si="19"/>
        <v>3459.6506537690525</v>
      </c>
      <c r="AC20">
        <f t="shared" si="2"/>
        <v>3442.0824537839567</v>
      </c>
      <c r="AE20">
        <f t="shared" si="3"/>
        <v>0</v>
      </c>
      <c r="AF20">
        <f t="shared" si="4"/>
        <v>0</v>
      </c>
      <c r="AG20">
        <f t="shared" si="4"/>
        <v>-20.371151702565822</v>
      </c>
      <c r="AH20">
        <f t="shared" si="5"/>
        <v>-964.9622584157803</v>
      </c>
      <c r="AI20">
        <f t="shared" si="6"/>
        <v>-985.33341011834614</v>
      </c>
      <c r="AJ20">
        <f t="shared" si="7"/>
        <v>17.568199985095816</v>
      </c>
      <c r="AK20">
        <f t="shared" si="22"/>
        <v>14.876497811206926</v>
      </c>
      <c r="AL20">
        <f t="shared" si="8"/>
        <v>-952.88871232204338</v>
      </c>
      <c r="AN20">
        <f t="shared" si="9"/>
        <v>0</v>
      </c>
      <c r="AO20">
        <f t="shared" si="9"/>
        <v>0</v>
      </c>
      <c r="AP20">
        <f t="shared" si="9"/>
        <v>-6.8140849306259925</v>
      </c>
      <c r="AQ20">
        <f t="shared" si="9"/>
        <v>-322.77678158302683</v>
      </c>
      <c r="AR20">
        <f t="shared" si="9"/>
        <v>-329.59086651365283</v>
      </c>
      <c r="AS20">
        <f t="shared" si="9"/>
        <v>5.8765065679417186</v>
      </c>
      <c r="AT20">
        <f t="shared" si="9"/>
        <v>4.9761408208976121</v>
      </c>
      <c r="AU20">
        <f t="shared" si="9"/>
        <v>-318.7382191248135</v>
      </c>
      <c r="AW20">
        <v>17</v>
      </c>
      <c r="AX20">
        <f>IF(Z20&gt;0, (R20*SUMPRODUCT(K20:$K$98, X20:$X$98)-K20*$AZ$3)/Z20, 0)</f>
        <v>4224.2118953814643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10"/>
        <v>5.16E-2</v>
      </c>
      <c r="I21" s="5">
        <f t="shared" si="11"/>
        <v>1.0516000000000001</v>
      </c>
      <c r="J21">
        <f t="shared" si="12"/>
        <v>0.95093191327500948</v>
      </c>
      <c r="K21">
        <f t="shared" si="20"/>
        <v>0.31808367611745975</v>
      </c>
      <c r="L21" s="2">
        <v>18</v>
      </c>
      <c r="M21" s="6">
        <v>2.4176169999999999E-3</v>
      </c>
      <c r="Q21" s="4">
        <f t="shared" si="21"/>
        <v>25</v>
      </c>
      <c r="R21">
        <f t="shared" si="0"/>
        <v>500000</v>
      </c>
      <c r="S21">
        <f t="shared" si="1"/>
        <v>4232.0656728651484</v>
      </c>
      <c r="U21">
        <f t="shared" si="13"/>
        <v>2.4176169999999999E-3</v>
      </c>
      <c r="V21">
        <f t="shared" si="14"/>
        <v>0.01</v>
      </c>
      <c r="W21">
        <f t="shared" si="15"/>
        <v>0.81484606810263294</v>
      </c>
      <c r="X21">
        <f t="shared" si="16"/>
        <v>1.9699857066280829E-3</v>
      </c>
      <c r="Y21">
        <f t="shared" si="17"/>
        <v>8.1484606810263288E-3</v>
      </c>
      <c r="Z21">
        <f t="shared" si="18"/>
        <v>0.80472762171497847</v>
      </c>
      <c r="AB21">
        <f t="shared" si="19"/>
        <v>3442.0824537839567</v>
      </c>
      <c r="AC21">
        <f t="shared" si="2"/>
        <v>3405.6601438663711</v>
      </c>
      <c r="AE21">
        <f t="shared" si="3"/>
        <v>0</v>
      </c>
      <c r="AF21">
        <f t="shared" si="4"/>
        <v>0</v>
      </c>
      <c r="AG21">
        <f t="shared" si="4"/>
        <v>-20.118190542874462</v>
      </c>
      <c r="AH21">
        <f t="shared" si="5"/>
        <v>-984.99285331404144</v>
      </c>
      <c r="AI21">
        <f t="shared" si="6"/>
        <v>-1005.1110438569159</v>
      </c>
      <c r="AJ21">
        <f t="shared" si="7"/>
        <v>36.422309917585608</v>
      </c>
      <c r="AK21">
        <f t="shared" si="22"/>
        <v>5.5073319260543308</v>
      </c>
      <c r="AL21">
        <f t="shared" si="8"/>
        <v>-963.18140201327594</v>
      </c>
      <c r="AN21">
        <f t="shared" si="9"/>
        <v>0</v>
      </c>
      <c r="AO21">
        <f t="shared" si="9"/>
        <v>0</v>
      </c>
      <c r="AP21">
        <f t="shared" si="9"/>
        <v>-6.3992680047090218</v>
      </c>
      <c r="AQ21">
        <f t="shared" si="9"/>
        <v>-313.31014773155607</v>
      </c>
      <c r="AR21">
        <f t="shared" si="9"/>
        <v>-319.7094157362651</v>
      </c>
      <c r="AS21">
        <f t="shared" si="9"/>
        <v>11.585342231275042</v>
      </c>
      <c r="AT21">
        <f t="shared" si="9"/>
        <v>1.7517923846384116</v>
      </c>
      <c r="AU21">
        <f t="shared" si="9"/>
        <v>-306.37228112035166</v>
      </c>
      <c r="AW21">
        <v>18</v>
      </c>
      <c r="AX21">
        <f>IF(Z21&gt;0, (R21*SUMPRODUCT(K21:$K$98, X21:$X$98)-K21*$AZ$3)/Z21, 0)</f>
        <v>4232.0656728651484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10"/>
        <v>7.1000000000000008E-2</v>
      </c>
      <c r="I22" s="5">
        <f t="shared" si="11"/>
        <v>1.071</v>
      </c>
      <c r="J22">
        <f t="shared" si="12"/>
        <v>0.93370681605975725</v>
      </c>
      <c r="K22">
        <f t="shared" si="20"/>
        <v>0.29699689646821636</v>
      </c>
      <c r="L22" s="2">
        <v>19</v>
      </c>
      <c r="M22" s="6">
        <v>2.502181E-3</v>
      </c>
      <c r="Q22" s="4">
        <f t="shared" si="21"/>
        <v>25</v>
      </c>
      <c r="R22">
        <f t="shared" si="0"/>
        <v>500000</v>
      </c>
      <c r="S22">
        <f t="shared" si="1"/>
        <v>4354.3337839975775</v>
      </c>
      <c r="U22">
        <f t="shared" si="13"/>
        <v>2.502181E-3</v>
      </c>
      <c r="V22">
        <f t="shared" si="14"/>
        <v>0.01</v>
      </c>
      <c r="W22">
        <f t="shared" si="15"/>
        <v>0.80472762171497847</v>
      </c>
      <c r="X22">
        <f t="shared" si="16"/>
        <v>2.0135741652304064E-3</v>
      </c>
      <c r="Y22">
        <f t="shared" si="17"/>
        <v>8.047276217149785E-3</v>
      </c>
      <c r="Z22">
        <f t="shared" si="18"/>
        <v>0.79466677133259833</v>
      </c>
      <c r="AB22">
        <f t="shared" si="19"/>
        <v>3405.6601438663711</v>
      </c>
      <c r="AC22">
        <f t="shared" si="2"/>
        <v>3460.2443694338103</v>
      </c>
      <c r="AE22">
        <f t="shared" si="3"/>
        <v>0</v>
      </c>
      <c r="AF22">
        <f t="shared" si="4"/>
        <v>0</v>
      </c>
      <c r="AG22">
        <f t="shared" si="4"/>
        <v>-19.866669283314959</v>
      </c>
      <c r="AH22">
        <f t="shared" si="5"/>
        <v>-1006.7870826152032</v>
      </c>
      <c r="AI22">
        <f t="shared" si="6"/>
        <v>-1026.6537518985181</v>
      </c>
      <c r="AJ22">
        <f t="shared" si="7"/>
        <v>-54.584225567439262</v>
      </c>
      <c r="AK22">
        <f t="shared" si="22"/>
        <v>71.518863021193795</v>
      </c>
      <c r="AL22">
        <f t="shared" si="8"/>
        <v>-1009.7191144447636</v>
      </c>
      <c r="AN22">
        <f t="shared" si="9"/>
        <v>0</v>
      </c>
      <c r="AO22">
        <f t="shared" si="9"/>
        <v>0</v>
      </c>
      <c r="AP22">
        <f t="shared" si="9"/>
        <v>-5.9003391203049871</v>
      </c>
      <c r="AQ22">
        <f t="shared" si="9"/>
        <v>-299.01263894100509</v>
      </c>
      <c r="AR22">
        <f t="shared" si="9"/>
        <v>-304.91297806131007</v>
      </c>
      <c r="AS22">
        <f t="shared" si="9"/>
        <v>-16.211345589650527</v>
      </c>
      <c r="AT22">
        <f t="shared" si="9"/>
        <v>21.24088035623004</v>
      </c>
      <c r="AU22">
        <f t="shared" si="9"/>
        <v>-299.88344329473057</v>
      </c>
      <c r="AW22">
        <v>19</v>
      </c>
      <c r="AX22">
        <f>IF(Z22&gt;0, (R22*SUMPRODUCT(K22:$K$98, X22:$X$98)-K22*$AZ$3)/Z22, 0)</f>
        <v>4354.3337839975775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0.26517580041805033</v>
      </c>
      <c r="L23" s="2">
        <v>20</v>
      </c>
      <c r="M23" s="6">
        <v>2.5943469999999999E-3</v>
      </c>
      <c r="Q23" s="4">
        <f t="shared" si="21"/>
        <v>25</v>
      </c>
      <c r="R23">
        <f t="shared" si="0"/>
        <v>500000</v>
      </c>
      <c r="S23">
        <f t="shared" si="1"/>
        <v>4736.3337104481343</v>
      </c>
      <c r="U23">
        <f t="shared" si="13"/>
        <v>2.5943469999999999E-3</v>
      </c>
      <c r="V23">
        <f t="shared" si="14"/>
        <v>0.01</v>
      </c>
      <c r="W23">
        <f t="shared" si="15"/>
        <v>0.79466677133259833</v>
      </c>
      <c r="X23">
        <f t="shared" si="16"/>
        <v>2.0616413542064124E-3</v>
      </c>
      <c r="Y23">
        <f t="shared" si="17"/>
        <v>7.9466677133259826E-3</v>
      </c>
      <c r="Z23">
        <f t="shared" si="18"/>
        <v>0.78465846226506597</v>
      </c>
      <c r="AB23">
        <f t="shared" si="19"/>
        <v>3460.2443694338103</v>
      </c>
      <c r="AC23">
        <f t="shared" si="2"/>
        <v>3716.4043260144272</v>
      </c>
      <c r="AE23">
        <f t="shared" si="3"/>
        <v>0</v>
      </c>
      <c r="AF23">
        <f t="shared" si="4"/>
        <v>0</v>
      </c>
      <c r="AG23">
        <f t="shared" si="4"/>
        <v>-19.61646155662665</v>
      </c>
      <c r="AH23">
        <f t="shared" si="5"/>
        <v>-1030.8206771032062</v>
      </c>
      <c r="AI23">
        <f t="shared" si="6"/>
        <v>-1050.437138659833</v>
      </c>
      <c r="AJ23">
        <f t="shared" si="7"/>
        <v>-256.15995658061684</v>
      </c>
      <c r="AK23">
        <f t="shared" si="22"/>
        <v>242.21710586036676</v>
      </c>
      <c r="AL23">
        <f t="shared" si="8"/>
        <v>-1064.3799893800831</v>
      </c>
      <c r="AN23">
        <f t="shared" si="9"/>
        <v>0</v>
      </c>
      <c r="AO23">
        <f t="shared" si="9"/>
        <v>0</v>
      </c>
      <c r="AP23">
        <f t="shared" si="9"/>
        <v>-5.2018108946483856</v>
      </c>
      <c r="AQ23">
        <f t="shared" si="9"/>
        <v>-273.34869813831932</v>
      </c>
      <c r="AR23">
        <f t="shared" si="9"/>
        <v>-278.55050903296774</v>
      </c>
      <c r="AS23">
        <f t="shared" si="9"/>
        <v>-67.927421521318095</v>
      </c>
      <c r="AT23">
        <f t="shared" si="9"/>
        <v>64.230114921466381</v>
      </c>
      <c r="AU23">
        <f t="shared" si="9"/>
        <v>-282.24781563281942</v>
      </c>
      <c r="AW23">
        <v>20</v>
      </c>
      <c r="AX23">
        <f>IF(Z23&gt;0, (R23*SUMPRODUCT(K23:$K$98, X23:$X$98)-K23*$AZ$3)/Z23, 0)</f>
        <v>4736.3337104481343</v>
      </c>
    </row>
    <row r="24" spans="5:50" x14ac:dyDescent="0.25">
      <c r="E24">
        <v>2024</v>
      </c>
      <c r="F24" s="5">
        <v>3.5571999999999999E-2</v>
      </c>
      <c r="G24"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0.23676410751611635</v>
      </c>
      <c r="L24" s="2">
        <v>21</v>
      </c>
      <c r="M24" s="6">
        <v>2.6922130000000002E-3</v>
      </c>
      <c r="Q24" s="4">
        <f t="shared" si="21"/>
        <v>25</v>
      </c>
      <c r="R24">
        <f t="shared" si="0"/>
        <v>500000</v>
      </c>
      <c r="S24">
        <f t="shared" si="1"/>
        <v>5084.2241452892313</v>
      </c>
      <c r="U24">
        <f t="shared" si="13"/>
        <v>2.6922130000000002E-3</v>
      </c>
      <c r="V24">
        <f t="shared" si="14"/>
        <v>0.01</v>
      </c>
      <c r="W24">
        <f t="shared" si="15"/>
        <v>0.78465846226506597</v>
      </c>
      <c r="X24">
        <f t="shared" si="16"/>
        <v>2.11246771267002E-3</v>
      </c>
      <c r="Y24">
        <f t="shared" si="17"/>
        <v>7.8465846226506604E-3</v>
      </c>
      <c r="Z24">
        <f t="shared" si="18"/>
        <v>0.77469940992974529</v>
      </c>
      <c r="AB24">
        <f t="shared" si="19"/>
        <v>3716.4043260144272</v>
      </c>
      <c r="AC24">
        <f t="shared" si="2"/>
        <v>3938.7454453061309</v>
      </c>
      <c r="AE24">
        <f t="shared" si="3"/>
        <v>0</v>
      </c>
      <c r="AF24">
        <f t="shared" si="4"/>
        <v>0</v>
      </c>
      <c r="AG24">
        <f t="shared" si="4"/>
        <v>-19.367485248243632</v>
      </c>
      <c r="AH24">
        <f t="shared" si="5"/>
        <v>-1056.2338563350099</v>
      </c>
      <c r="AI24">
        <f t="shared" si="6"/>
        <v>-1075.6013415832535</v>
      </c>
      <c r="AJ24">
        <f t="shared" si="7"/>
        <v>-222.34111929170376</v>
      </c>
      <c r="AK24">
        <f t="shared" si="22"/>
        <v>260.14830282100991</v>
      </c>
      <c r="AL24">
        <f t="shared" si="8"/>
        <v>-1037.7941580539473</v>
      </c>
      <c r="AN24">
        <f t="shared" si="9"/>
        <v>0</v>
      </c>
      <c r="AO24">
        <f t="shared" si="9"/>
        <v>0</v>
      </c>
      <c r="AP24">
        <f t="shared" si="9"/>
        <v>-4.5855253596319523</v>
      </c>
      <c r="AQ24">
        <f t="shared" si="9"/>
        <v>-250.07826632346448</v>
      </c>
      <c r="AR24">
        <f t="shared" si="9"/>
        <v>-254.66379168309643</v>
      </c>
      <c r="AS24">
        <f t="shared" si="9"/>
        <v>-52.6423966732346</v>
      </c>
      <c r="AT24">
        <f t="shared" si="9"/>
        <v>61.593780739248785</v>
      </c>
      <c r="AU24">
        <f t="shared" si="9"/>
        <v>-245.71240761708222</v>
      </c>
      <c r="AW24">
        <v>21</v>
      </c>
      <c r="AX24">
        <f>IF(Z24&gt;0, (R24*SUMPRODUCT(K24:$K$98, X24:$X$98)-K24*$AZ$3)/Z24, 0)</f>
        <v>5084.2241452892313</v>
      </c>
    </row>
    <row r="25" spans="5:50" x14ac:dyDescent="0.25">
      <c r="E25">
        <v>2025</v>
      </c>
      <c r="F25" s="5">
        <v>3.5571999999999999E-2</v>
      </c>
      <c r="G25"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0.21139652456796101</v>
      </c>
      <c r="L25" s="2">
        <v>22</v>
      </c>
      <c r="M25" s="6">
        <v>2.807183E-3</v>
      </c>
      <c r="Q25" s="4">
        <f t="shared" si="21"/>
        <v>25</v>
      </c>
      <c r="R25">
        <f t="shared" si="0"/>
        <v>500000</v>
      </c>
      <c r="S25">
        <f t="shared" si="1"/>
        <v>5401.8931408690169</v>
      </c>
      <c r="U25">
        <f t="shared" si="13"/>
        <v>2.807183E-3</v>
      </c>
      <c r="V25">
        <f t="shared" si="14"/>
        <v>0.01</v>
      </c>
      <c r="W25">
        <f t="shared" si="15"/>
        <v>0.77469940992974529</v>
      </c>
      <c r="X25">
        <f t="shared" si="16"/>
        <v>2.1747230136648123E-3</v>
      </c>
      <c r="Y25">
        <f t="shared" si="17"/>
        <v>7.7469940992974532E-3</v>
      </c>
      <c r="Z25">
        <f t="shared" si="18"/>
        <v>0.76477769281678298</v>
      </c>
      <c r="AB25">
        <f t="shared" si="19"/>
        <v>3938.7454453061309</v>
      </c>
      <c r="AC25">
        <f t="shared" si="2"/>
        <v>4131.2473731166119</v>
      </c>
      <c r="AE25">
        <f t="shared" si="3"/>
        <v>0</v>
      </c>
      <c r="AF25">
        <f t="shared" si="4"/>
        <v>0</v>
      </c>
      <c r="AG25">
        <f t="shared" si="4"/>
        <v>-19.119442320419573</v>
      </c>
      <c r="AH25">
        <f t="shared" si="5"/>
        <v>-1087.3615068324061</v>
      </c>
      <c r="AI25">
        <f t="shared" si="6"/>
        <v>-1106.4809491528256</v>
      </c>
      <c r="AJ25">
        <f t="shared" si="7"/>
        <v>-192.50192781048099</v>
      </c>
      <c r="AK25">
        <f t="shared" si="22"/>
        <v>275.71218117142917</v>
      </c>
      <c r="AL25">
        <f t="shared" si="8"/>
        <v>-1023.2706957918774</v>
      </c>
      <c r="AN25">
        <f t="shared" si="9"/>
        <v>0</v>
      </c>
      <c r="AO25">
        <f t="shared" si="9"/>
        <v>0</v>
      </c>
      <c r="AP25">
        <f t="shared" si="9"/>
        <v>-4.0417836582142899</v>
      </c>
      <c r="AQ25">
        <f t="shared" si="9"/>
        <v>-229.86444349335184</v>
      </c>
      <c r="AR25">
        <f t="shared" si="9"/>
        <v>-233.90622715156613</v>
      </c>
      <c r="AS25">
        <f t="shared" si="9"/>
        <v>-40.694238511768205</v>
      </c>
      <c r="AT25">
        <f t="shared" si="9"/>
        <v>58.284596880692142</v>
      </c>
      <c r="AU25">
        <f t="shared" si="9"/>
        <v>-216.31586878264218</v>
      </c>
      <c r="AW25">
        <v>22</v>
      </c>
      <c r="AX25">
        <f>IF(Z25&gt;0, (R25*SUMPRODUCT(K25:$K$98, X25:$X$98)-K25*$AZ$3)/Z25, 0)</f>
        <v>5401.8931408690169</v>
      </c>
    </row>
    <row r="26" spans="5:50" x14ac:dyDescent="0.25">
      <c r="E26">
        <v>2026</v>
      </c>
      <c r="F26" s="5">
        <v>3.5571999999999999E-2</v>
      </c>
      <c r="G26"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0.18874689693567948</v>
      </c>
      <c r="L26" s="2">
        <v>23</v>
      </c>
      <c r="M26" s="6">
        <v>2.939255E-3</v>
      </c>
      <c r="Q26" s="4">
        <f t="shared" si="21"/>
        <v>25</v>
      </c>
      <c r="R26">
        <f t="shared" si="0"/>
        <v>500000</v>
      </c>
      <c r="S26">
        <f t="shared" si="1"/>
        <v>5691.6757770778422</v>
      </c>
      <c r="U26">
        <f t="shared" si="13"/>
        <v>2.939255E-3</v>
      </c>
      <c r="V26">
        <f t="shared" si="14"/>
        <v>0.01</v>
      </c>
      <c r="W26">
        <f t="shared" si="15"/>
        <v>0.76477769281678298</v>
      </c>
      <c r="X26">
        <f t="shared" si="16"/>
        <v>2.2478766575001934E-3</v>
      </c>
      <c r="Y26">
        <f t="shared" si="17"/>
        <v>7.6477769281678301E-3</v>
      </c>
      <c r="Z26">
        <f t="shared" si="18"/>
        <v>0.75488203923111497</v>
      </c>
      <c r="AB26">
        <f t="shared" si="19"/>
        <v>4131.2473731166119</v>
      </c>
      <c r="AC26">
        <f t="shared" si="2"/>
        <v>4296.5438172428621</v>
      </c>
      <c r="AE26">
        <f t="shared" si="3"/>
        <v>0</v>
      </c>
      <c r="AF26">
        <f t="shared" si="4"/>
        <v>0</v>
      </c>
      <c r="AG26">
        <f t="shared" si="4"/>
        <v>-18.872050980777875</v>
      </c>
      <c r="AH26">
        <f t="shared" si="5"/>
        <v>-1123.9383287500966</v>
      </c>
      <c r="AI26">
        <f t="shared" si="6"/>
        <v>-1142.8103797308745</v>
      </c>
      <c r="AJ26">
        <f t="shared" si="7"/>
        <v>-165.29644412625021</v>
      </c>
      <c r="AK26">
        <f t="shared" si="22"/>
        <v>289.18731611816287</v>
      </c>
      <c r="AL26">
        <f t="shared" si="8"/>
        <v>-1018.9195077389618</v>
      </c>
      <c r="AN26">
        <f t="shared" si="9"/>
        <v>0</v>
      </c>
      <c r="AO26">
        <f t="shared" si="9"/>
        <v>0</v>
      </c>
      <c r="AP26">
        <f t="shared" si="9"/>
        <v>-3.5620410614337703</v>
      </c>
      <c r="AQ26">
        <f t="shared" si="9"/>
        <v>-212.13987189865432</v>
      </c>
      <c r="AR26">
        <f t="shared" si="9"/>
        <v>-215.70191296008809</v>
      </c>
      <c r="AS26">
        <f t="shared" si="9"/>
        <v>-31.199190903331647</v>
      </c>
      <c r="AT26">
        <f t="shared" si="9"/>
        <v>54.583208550460647</v>
      </c>
      <c r="AU26">
        <f t="shared" si="9"/>
        <v>-192.31789531295908</v>
      </c>
      <c r="AW26">
        <v>23</v>
      </c>
      <c r="AX26">
        <f>IF(Z26&gt;0, (R26*SUMPRODUCT(K26:$K$98, X26:$X$98)-K26*$AZ$3)/Z26, 0)</f>
        <v>5691.6757770778422</v>
      </c>
    </row>
    <row r="27" spans="5:50" x14ac:dyDescent="0.25">
      <c r="E27">
        <v>2027</v>
      </c>
      <c r="F27" s="5">
        <v>3.5571999999999999E-2</v>
      </c>
      <c r="G27"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0.16852401512114237</v>
      </c>
      <c r="L27" s="2">
        <v>24</v>
      </c>
      <c r="M27" s="6">
        <v>3.7729310000000002E-3</v>
      </c>
      <c r="Q27" s="4">
        <f t="shared" si="21"/>
        <v>25</v>
      </c>
      <c r="R27">
        <f t="shared" si="0"/>
        <v>500000</v>
      </c>
      <c r="S27">
        <f t="shared" si="1"/>
        <v>5960.127557318202</v>
      </c>
      <c r="U27">
        <f t="shared" si="13"/>
        <v>3.7729310000000002E-3</v>
      </c>
      <c r="V27">
        <f t="shared" si="14"/>
        <v>0.01</v>
      </c>
      <c r="W27">
        <f t="shared" si="15"/>
        <v>0.75488203923111497</v>
      </c>
      <c r="X27">
        <f t="shared" si="16"/>
        <v>2.84811784715829E-3</v>
      </c>
      <c r="Y27">
        <f t="shared" si="17"/>
        <v>7.5488203923111501E-3</v>
      </c>
      <c r="Z27">
        <f t="shared" si="18"/>
        <v>0.74448510099164544</v>
      </c>
      <c r="AB27">
        <f t="shared" si="19"/>
        <v>4296.5438172428621</v>
      </c>
      <c r="AC27">
        <f t="shared" si="2"/>
        <v>4437.2261664331309</v>
      </c>
      <c r="AE27">
        <f t="shared" si="3"/>
        <v>0</v>
      </c>
      <c r="AF27">
        <f t="shared" si="4"/>
        <v>0</v>
      </c>
      <c r="AG27">
        <f t="shared" si="4"/>
        <v>-18.612127524791138</v>
      </c>
      <c r="AH27">
        <f t="shared" si="5"/>
        <v>-1424.0589235791449</v>
      </c>
      <c r="AI27">
        <f t="shared" si="6"/>
        <v>-1442.671051103936</v>
      </c>
      <c r="AJ27">
        <f t="shared" si="7"/>
        <v>-140.68234919026872</v>
      </c>
      <c r="AK27">
        <f t="shared" si="22"/>
        <v>300.75806720700035</v>
      </c>
      <c r="AL27">
        <f t="shared" si="8"/>
        <v>-1282.5953330872044</v>
      </c>
      <c r="AN27">
        <f t="shared" si="9"/>
        <v>0</v>
      </c>
      <c r="AO27">
        <f t="shared" si="9"/>
        <v>0</v>
      </c>
      <c r="AP27">
        <f t="shared" si="9"/>
        <v>-3.1365904604245318</v>
      </c>
      <c r="AQ27">
        <f t="shared" si="9"/>
        <v>-239.98812757064954</v>
      </c>
      <c r="AR27">
        <f t="shared" si="9"/>
        <v>-243.12471803107405</v>
      </c>
      <c r="AS27">
        <f t="shared" si="9"/>
        <v>-23.708354342218676</v>
      </c>
      <c r="AT27">
        <f t="shared" si="9"/>
        <v>50.684957065798081</v>
      </c>
      <c r="AU27">
        <f t="shared" si="9"/>
        <v>-216.14811530749466</v>
      </c>
      <c r="AW27">
        <v>24</v>
      </c>
      <c r="AX27">
        <f>IF(Z27&gt;0, (R27*SUMPRODUCT(K27:$K$98, X27:$X$98)-K27*$AZ$3)/Z27, 0)</f>
        <v>5960.127557318202</v>
      </c>
    </row>
    <row r="28" spans="5:50" x14ac:dyDescent="0.25">
      <c r="E28">
        <v>2028</v>
      </c>
      <c r="F28" s="5">
        <v>3.5571999999999999E-2</v>
      </c>
      <c r="G28"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0.15046787064387712</v>
      </c>
      <c r="L28" s="2">
        <v>25</v>
      </c>
      <c r="M28" s="6">
        <v>4.6883589999999996E-3</v>
      </c>
      <c r="Q28" s="4">
        <f t="shared" si="21"/>
        <v>25</v>
      </c>
      <c r="R28">
        <f t="shared" si="0"/>
        <v>500000</v>
      </c>
      <c r="S28">
        <f t="shared" si="1"/>
        <v>6151.2628784600411</v>
      </c>
      <c r="U28">
        <f t="shared" si="13"/>
        <v>4.6883589999999996E-3</v>
      </c>
      <c r="V28">
        <f t="shared" si="14"/>
        <v>0.01</v>
      </c>
      <c r="W28">
        <f t="shared" si="15"/>
        <v>0.74448510099164544</v>
      </c>
      <c r="X28">
        <f t="shared" si="16"/>
        <v>3.4904134236000894E-3</v>
      </c>
      <c r="Y28">
        <f t="shared" si="17"/>
        <v>7.4448510099164545E-3</v>
      </c>
      <c r="Z28">
        <f t="shared" si="18"/>
        <v>0.73354983655812889</v>
      </c>
      <c r="AB28">
        <f t="shared" si="19"/>
        <v>4437.2261664331309</v>
      </c>
      <c r="AC28">
        <f t="shared" si="2"/>
        <v>4512.2578791204487</v>
      </c>
      <c r="AE28">
        <f t="shared" si="3"/>
        <v>0</v>
      </c>
      <c r="AF28">
        <f t="shared" si="4"/>
        <v>0</v>
      </c>
      <c r="AG28">
        <f t="shared" si="4"/>
        <v>-18.338745913953222</v>
      </c>
      <c r="AH28">
        <f t="shared" si="5"/>
        <v>-1745.2067118000448</v>
      </c>
      <c r="AI28">
        <f t="shared" si="6"/>
        <v>-1763.5454577139981</v>
      </c>
      <c r="AJ28">
        <f t="shared" si="7"/>
        <v>-75.031712687317849</v>
      </c>
      <c r="AK28">
        <f t="shared" si="22"/>
        <v>310.6058316503192</v>
      </c>
      <c r="AL28">
        <f t="shared" si="8"/>
        <v>-1527.9713387509967</v>
      </c>
      <c r="AN28">
        <f t="shared" si="9"/>
        <v>0</v>
      </c>
      <c r="AO28">
        <f t="shared" si="9"/>
        <v>0</v>
      </c>
      <c r="AP28">
        <f t="shared" si="9"/>
        <v>-2.7593920479516436</v>
      </c>
      <c r="AQ28">
        <f t="shared" si="9"/>
        <v>-262.59753775795525</v>
      </c>
      <c r="AR28">
        <f t="shared" si="9"/>
        <v>-265.35692980590693</v>
      </c>
      <c r="AS28">
        <f t="shared" si="9"/>
        <v>-11.289862038823896</v>
      </c>
      <c r="AT28">
        <f t="shared" si="9"/>
        <v>46.736198097994105</v>
      </c>
      <c r="AU28">
        <f t="shared" si="9"/>
        <v>-229.91059374673671</v>
      </c>
      <c r="AW28">
        <v>25</v>
      </c>
      <c r="AX28">
        <f>IF(Z28&gt;0, (R28*SUMPRODUCT(K28:$K$98, X28:$X$98)-K28*$AZ$3)/Z28, 0)</f>
        <v>6151.2628784600411</v>
      </c>
    </row>
    <row r="29" spans="5:50" x14ac:dyDescent="0.25">
      <c r="E29">
        <v>2029</v>
      </c>
      <c r="F29" s="5">
        <v>3.5571999999999999E-2</v>
      </c>
      <c r="G29"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0.13434631307489028</v>
      </c>
      <c r="L29" s="2">
        <v>26</v>
      </c>
      <c r="M29" s="6">
        <v>5.6712799999999999E-3</v>
      </c>
      <c r="Q29" s="4">
        <f t="shared" si="21"/>
        <v>25</v>
      </c>
      <c r="R29">
        <f t="shared" si="0"/>
        <v>500000</v>
      </c>
      <c r="S29">
        <f t="shared" si="1"/>
        <v>6275.0528057539805</v>
      </c>
      <c r="U29">
        <f t="shared" si="13"/>
        <v>5.6712799999999999E-3</v>
      </c>
      <c r="V29">
        <f t="shared" si="14"/>
        <v>0.01</v>
      </c>
      <c r="W29">
        <f t="shared" si="15"/>
        <v>0.73354983655812889</v>
      </c>
      <c r="X29">
        <f t="shared" si="16"/>
        <v>4.160166517075385E-3</v>
      </c>
      <c r="Y29">
        <f t="shared" si="17"/>
        <v>7.3354983655812894E-3</v>
      </c>
      <c r="Z29">
        <f t="shared" si="18"/>
        <v>0.72205417167547215</v>
      </c>
      <c r="AB29">
        <f t="shared" si="19"/>
        <v>4512.2578791204487</v>
      </c>
      <c r="AC29">
        <f t="shared" si="2"/>
        <v>4530.9280558785376</v>
      </c>
      <c r="AE29">
        <f t="shared" si="3"/>
        <v>0</v>
      </c>
      <c r="AF29">
        <f t="shared" si="4"/>
        <v>0</v>
      </c>
      <c r="AG29">
        <f t="shared" si="4"/>
        <v>-18.051354291886803</v>
      </c>
      <c r="AH29">
        <f t="shared" si="5"/>
        <v>-2080.0832585376925</v>
      </c>
      <c r="AI29">
        <f t="shared" si="6"/>
        <v>-2098.1346128295791</v>
      </c>
      <c r="AJ29">
        <f t="shared" si="7"/>
        <v>-18.670176758088928</v>
      </c>
      <c r="AK29">
        <f t="shared" si="22"/>
        <v>315.85805153843143</v>
      </c>
      <c r="AL29">
        <f t="shared" si="8"/>
        <v>-1800.9467380492365</v>
      </c>
      <c r="AN29">
        <f t="shared" si="9"/>
        <v>0</v>
      </c>
      <c r="AO29">
        <f t="shared" si="9"/>
        <v>0</v>
      </c>
      <c r="AP29">
        <f t="shared" si="9"/>
        <v>-2.4251328951235886</v>
      </c>
      <c r="AQ29">
        <f t="shared" si="9"/>
        <v>-279.45151667334278</v>
      </c>
      <c r="AR29">
        <f t="shared" si="9"/>
        <v>-281.87664956846635</v>
      </c>
      <c r="AS29">
        <f t="shared" si="9"/>
        <v>-2.5082694119057551</v>
      </c>
      <c r="AT29">
        <f t="shared" si="9"/>
        <v>42.434364679206936</v>
      </c>
      <c r="AU29">
        <f t="shared" si="9"/>
        <v>-241.95055430116514</v>
      </c>
      <c r="AW29">
        <v>26</v>
      </c>
      <c r="AX29">
        <f>IF(Z29&gt;0, (R29*SUMPRODUCT(K29:$K$98, X29:$X$98)-K29*$AZ$3)/Z29, 0)</f>
        <v>6275.0528057539805</v>
      </c>
    </row>
    <row r="30" spans="5:50" x14ac:dyDescent="0.25">
      <c r="E30">
        <v>2030</v>
      </c>
      <c r="F30" s="5">
        <v>3.5571999999999999E-2</v>
      </c>
      <c r="G30"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0.11995206524543775</v>
      </c>
      <c r="L30" s="2">
        <v>27</v>
      </c>
      <c r="M30" s="6">
        <v>6.8024940000000001E-3</v>
      </c>
      <c r="Q30" s="4">
        <f t="shared" si="21"/>
        <v>25</v>
      </c>
      <c r="R30">
        <f t="shared" si="0"/>
        <v>500000</v>
      </c>
      <c r="S30">
        <f t="shared" si="1"/>
        <v>6342.4000243727378</v>
      </c>
      <c r="U30">
        <f t="shared" si="13"/>
        <v>6.8024940000000001E-3</v>
      </c>
      <c r="V30">
        <f t="shared" si="14"/>
        <v>0.01</v>
      </c>
      <c r="W30">
        <f t="shared" si="15"/>
        <v>0.72205417167547215</v>
      </c>
      <c r="X30">
        <f t="shared" si="16"/>
        <v>4.9117691704973696E-3</v>
      </c>
      <c r="Y30">
        <f t="shared" si="17"/>
        <v>7.220541716754722E-3</v>
      </c>
      <c r="Z30">
        <f t="shared" si="18"/>
        <v>0.70992186078822006</v>
      </c>
      <c r="AB30">
        <f t="shared" si="19"/>
        <v>4530.9280558785376</v>
      </c>
      <c r="AC30">
        <f t="shared" si="2"/>
        <v>4502.6084271659465</v>
      </c>
      <c r="AE30">
        <f t="shared" si="3"/>
        <v>0</v>
      </c>
      <c r="AF30">
        <f t="shared" si="4"/>
        <v>0</v>
      </c>
      <c r="AG30">
        <f t="shared" si="4"/>
        <v>-17.7480465197055</v>
      </c>
      <c r="AH30">
        <f t="shared" si="5"/>
        <v>-2455.8845852486847</v>
      </c>
      <c r="AI30">
        <f t="shared" si="6"/>
        <v>-2473.6326317683902</v>
      </c>
      <c r="AJ30">
        <f t="shared" si="7"/>
        <v>28.319628712591111</v>
      </c>
      <c r="AK30">
        <f t="shared" si="22"/>
        <v>317.16496391149764</v>
      </c>
      <c r="AL30">
        <f t="shared" si="8"/>
        <v>-2128.1480391443015</v>
      </c>
      <c r="AN30">
        <f t="shared" si="9"/>
        <v>0</v>
      </c>
      <c r="AO30">
        <f t="shared" si="9"/>
        <v>0</v>
      </c>
      <c r="AP30">
        <f t="shared" si="9"/>
        <v>-2.1289148341107786</v>
      </c>
      <c r="AQ30">
        <f t="shared" si="9"/>
        <v>-294.58842800501503</v>
      </c>
      <c r="AR30">
        <f t="shared" si="9"/>
        <v>-296.71734283912582</v>
      </c>
      <c r="AS30">
        <f t="shared" si="9"/>
        <v>3.3969979510593014</v>
      </c>
      <c r="AT30">
        <f t="shared" si="9"/>
        <v>38.044592444678877</v>
      </c>
      <c r="AU30">
        <f t="shared" si="9"/>
        <v>-255.27575244338766</v>
      </c>
      <c r="AW30">
        <v>27</v>
      </c>
      <c r="AX30">
        <f>IF(Z30&gt;0, (R30*SUMPRODUCT(K30:$K$98, X30:$X$98)-K30*$AZ$3)/Z30, 0)</f>
        <v>6342.4000243727378</v>
      </c>
    </row>
    <row r="31" spans="5:50" x14ac:dyDescent="0.25">
      <c r="E31">
        <v>2031</v>
      </c>
      <c r="F31" s="5">
        <v>3.5571999999999999E-2</v>
      </c>
      <c r="G31"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0.10710005825485512</v>
      </c>
      <c r="L31" s="2">
        <v>28</v>
      </c>
      <c r="M31" s="6">
        <v>8.090557E-3</v>
      </c>
      <c r="Q31" s="4">
        <f t="shared" si="21"/>
        <v>25</v>
      </c>
      <c r="R31">
        <f t="shared" si="0"/>
        <v>500000</v>
      </c>
      <c r="S31">
        <f t="shared" si="1"/>
        <v>6358.3109422113002</v>
      </c>
      <c r="U31">
        <f t="shared" si="13"/>
        <v>8.090557E-3</v>
      </c>
      <c r="V31">
        <f t="shared" si="14"/>
        <v>0.01</v>
      </c>
      <c r="W31">
        <f t="shared" si="15"/>
        <v>0.70992186078822006</v>
      </c>
      <c r="X31">
        <f t="shared" si="16"/>
        <v>5.7436632802531596E-3</v>
      </c>
      <c r="Y31">
        <f t="shared" si="17"/>
        <v>7.0992186078822003E-3</v>
      </c>
      <c r="Z31">
        <f t="shared" si="18"/>
        <v>0.69707897890008474</v>
      </c>
      <c r="AB31">
        <f t="shared" si="19"/>
        <v>4502.6084271659465</v>
      </c>
      <c r="AC31">
        <f t="shared" si="2"/>
        <v>4432.2448991258889</v>
      </c>
      <c r="AE31">
        <f t="shared" si="3"/>
        <v>0</v>
      </c>
      <c r="AF31">
        <f t="shared" si="4"/>
        <v>0</v>
      </c>
      <c r="AG31">
        <f t="shared" si="4"/>
        <v>-17.426974472502117</v>
      </c>
      <c r="AH31">
        <f t="shared" si="5"/>
        <v>-2871.8316401265797</v>
      </c>
      <c r="AI31">
        <f t="shared" si="6"/>
        <v>-2889.2586145990817</v>
      </c>
      <c r="AJ31">
        <f t="shared" si="7"/>
        <v>70.363528040057645</v>
      </c>
      <c r="AK31">
        <f t="shared" si="22"/>
        <v>315.18258990161627</v>
      </c>
      <c r="AL31">
        <f t="shared" si="8"/>
        <v>-2503.7124966574079</v>
      </c>
      <c r="AN31">
        <f t="shared" si="9"/>
        <v>0</v>
      </c>
      <c r="AO31">
        <f t="shared" si="9"/>
        <v>0</v>
      </c>
      <c r="AP31">
        <f t="shared" si="9"/>
        <v>-1.8664299812108498</v>
      </c>
      <c r="AQ31">
        <f t="shared" si="9"/>
        <v>-307.57333595569281</v>
      </c>
      <c r="AR31">
        <f t="shared" si="9"/>
        <v>-309.43976593690365</v>
      </c>
      <c r="AS31">
        <f t="shared" si="9"/>
        <v>7.5359379521073055</v>
      </c>
      <c r="AT31">
        <f t="shared" si="9"/>
        <v>33.756073739379211</v>
      </c>
      <c r="AU31">
        <f t="shared" si="9"/>
        <v>-268.14775424541716</v>
      </c>
      <c r="AW31">
        <v>28</v>
      </c>
      <c r="AX31">
        <f>IF(Z31&gt;0, (R31*SUMPRODUCT(K31:$K$98, X31:$X$98)-K31*$AZ$3)/Z31, 0)</f>
        <v>6358.3109422113002</v>
      </c>
    </row>
    <row r="32" spans="5:50" x14ac:dyDescent="0.25">
      <c r="E32">
        <v>2032</v>
      </c>
      <c r="F32" s="5">
        <v>3.5571999999999999E-2</v>
      </c>
      <c r="G32"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9.562505201326349E-2</v>
      </c>
      <c r="L32" s="2">
        <v>29</v>
      </c>
      <c r="M32" s="6">
        <v>9.5159809999999997E-3</v>
      </c>
      <c r="Q32" s="4">
        <f t="shared" si="21"/>
        <v>25</v>
      </c>
      <c r="R32">
        <f t="shared" si="0"/>
        <v>500000</v>
      </c>
      <c r="S32">
        <f t="shared" si="1"/>
        <v>6327.7715204012429</v>
      </c>
      <c r="U32">
        <f t="shared" si="13"/>
        <v>9.5159809999999997E-3</v>
      </c>
      <c r="V32">
        <f t="shared" si="14"/>
        <v>0.01</v>
      </c>
      <c r="W32">
        <f t="shared" si="15"/>
        <v>0.69707897890008474</v>
      </c>
      <c r="X32">
        <f t="shared" si="16"/>
        <v>6.6333903187126069E-3</v>
      </c>
      <c r="Y32">
        <f t="shared" si="17"/>
        <v>6.970789789000848E-3</v>
      </c>
      <c r="Z32">
        <f t="shared" si="18"/>
        <v>0.68347479879237127</v>
      </c>
      <c r="AB32">
        <f t="shared" si="19"/>
        <v>4432.2448991258889</v>
      </c>
      <c r="AC32">
        <f t="shared" si="2"/>
        <v>4324.8723667103368</v>
      </c>
      <c r="AE32">
        <f t="shared" si="3"/>
        <v>0</v>
      </c>
      <c r="AF32">
        <f t="shared" si="4"/>
        <v>0</v>
      </c>
      <c r="AG32">
        <f t="shared" si="4"/>
        <v>-17.086869969809282</v>
      </c>
      <c r="AH32">
        <f t="shared" si="5"/>
        <v>-3316.6951593563035</v>
      </c>
      <c r="AI32">
        <f t="shared" si="6"/>
        <v>-3333.7820293261129</v>
      </c>
      <c r="AJ32">
        <f t="shared" si="7"/>
        <v>107.37253241555209</v>
      </c>
      <c r="AK32">
        <f t="shared" si="22"/>
        <v>310.25714293881225</v>
      </c>
      <c r="AL32">
        <f t="shared" si="8"/>
        <v>-2916.1523539717487</v>
      </c>
      <c r="AN32">
        <f t="shared" si="9"/>
        <v>0</v>
      </c>
      <c r="AO32">
        <f t="shared" si="9"/>
        <v>0</v>
      </c>
      <c r="AP32">
        <f t="shared" si="9"/>
        <v>-1.6339328296068825</v>
      </c>
      <c r="AQ32">
        <f t="shared" si="9"/>
        <v>-317.15914712558578</v>
      </c>
      <c r="AR32">
        <f t="shared" si="9"/>
        <v>-318.79307995519264</v>
      </c>
      <c r="AS32">
        <f t="shared" si="9"/>
        <v>10.267503997032989</v>
      </c>
      <c r="AT32">
        <f t="shared" si="9"/>
        <v>29.668355431010447</v>
      </c>
      <c r="AU32">
        <f t="shared" si="9"/>
        <v>-278.85722052714925</v>
      </c>
      <c r="AW32">
        <v>29</v>
      </c>
      <c r="AX32">
        <f>IF(Z32&gt;0, (R32*SUMPRODUCT(K32:$K$98, X32:$X$98)-K32*$AZ$3)/Z32, 0)</f>
        <v>6327.7715204012429</v>
      </c>
    </row>
    <row r="33" spans="5:50" x14ac:dyDescent="0.25">
      <c r="E33">
        <v>2033</v>
      </c>
      <c r="F33" s="5">
        <v>3.5571999999999999E-2</v>
      </c>
      <c r="G33"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8.5379510726128108E-2</v>
      </c>
      <c r="L33" s="2">
        <v>30</v>
      </c>
      <c r="M33" s="6">
        <v>1.1135328E-2</v>
      </c>
      <c r="Q33" s="4">
        <f t="shared" si="21"/>
        <v>25</v>
      </c>
      <c r="R33">
        <f t="shared" si="0"/>
        <v>500000</v>
      </c>
      <c r="S33">
        <f t="shared" si="1"/>
        <v>6257.5192441408499</v>
      </c>
      <c r="U33">
        <f t="shared" si="13"/>
        <v>1.1135328E-2</v>
      </c>
      <c r="V33">
        <f t="shared" si="14"/>
        <v>0.01</v>
      </c>
      <c r="W33">
        <f t="shared" si="15"/>
        <v>0.68347479879237127</v>
      </c>
      <c r="X33">
        <f t="shared" si="16"/>
        <v>7.6107160642870583E-3</v>
      </c>
      <c r="Y33">
        <f t="shared" si="17"/>
        <v>6.8347479879237128E-3</v>
      </c>
      <c r="Z33">
        <f t="shared" si="18"/>
        <v>0.66902933474016046</v>
      </c>
      <c r="AB33">
        <f t="shared" si="19"/>
        <v>4324.8723667103368</v>
      </c>
      <c r="AC33">
        <f t="shared" si="2"/>
        <v>4186.4639370313043</v>
      </c>
      <c r="AE33">
        <f t="shared" si="3"/>
        <v>0</v>
      </c>
      <c r="AF33">
        <f t="shared" si="4"/>
        <v>0</v>
      </c>
      <c r="AG33">
        <f t="shared" si="4"/>
        <v>-16.725733368504013</v>
      </c>
      <c r="AH33">
        <f t="shared" si="5"/>
        <v>-3805.3580321435293</v>
      </c>
      <c r="AI33">
        <f t="shared" si="6"/>
        <v>-3822.0837655120331</v>
      </c>
      <c r="AJ33">
        <f t="shared" si="7"/>
        <v>138.40842967903245</v>
      </c>
      <c r="AK33">
        <f t="shared" si="22"/>
        <v>302.74106566972358</v>
      </c>
      <c r="AL33">
        <f t="shared" si="8"/>
        <v>-3380.9342701632772</v>
      </c>
      <c r="AN33">
        <f t="shared" si="9"/>
        <v>0</v>
      </c>
      <c r="AO33">
        <f t="shared" si="9"/>
        <v>0</v>
      </c>
      <c r="AP33">
        <f t="shared" si="9"/>
        <v>-1.4280349315385472</v>
      </c>
      <c r="AQ33">
        <f t="shared" si="9"/>
        <v>-324.89960692215618</v>
      </c>
      <c r="AR33">
        <f t="shared" si="9"/>
        <v>-326.32764185369473</v>
      </c>
      <c r="AS33">
        <f t="shared" si="9"/>
        <v>11.817244006367499</v>
      </c>
      <c r="AT33">
        <f t="shared" si="9"/>
        <v>25.847884063587617</v>
      </c>
      <c r="AU33">
        <f t="shared" si="9"/>
        <v>-288.66251378373966</v>
      </c>
      <c r="AW33">
        <v>30</v>
      </c>
      <c r="AX33">
        <f>IF(Z33&gt;0, (R33*SUMPRODUCT(K33:$K$98, X33:$X$98)-K33*$AZ$3)/Z33, 0)</f>
        <v>6257.5192441408499</v>
      </c>
    </row>
    <row r="34" spans="5:50" x14ac:dyDescent="0.25">
      <c r="E34">
        <v>2034</v>
      </c>
      <c r="F34" s="5">
        <v>3.5571999999999999E-2</v>
      </c>
      <c r="G34"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7.6231706005471522E-2</v>
      </c>
      <c r="L34" s="2">
        <v>31</v>
      </c>
      <c r="M34" s="6">
        <v>1.2969985999999999E-2</v>
      </c>
      <c r="Q34" s="4">
        <f t="shared" si="21"/>
        <v>25</v>
      </c>
      <c r="R34">
        <f t="shared" si="0"/>
        <v>500000</v>
      </c>
      <c r="S34">
        <f t="shared" si="1"/>
        <v>6151.749348528434</v>
      </c>
      <c r="U34">
        <f t="shared" si="13"/>
        <v>1.2969985999999999E-2</v>
      </c>
      <c r="V34">
        <f t="shared" si="14"/>
        <v>0.01</v>
      </c>
      <c r="W34">
        <f t="shared" si="15"/>
        <v>0.66902933474016046</v>
      </c>
      <c r="X34">
        <f t="shared" si="16"/>
        <v>8.6773011051691946E-3</v>
      </c>
      <c r="Y34">
        <f t="shared" si="17"/>
        <v>6.6902933474016048E-3</v>
      </c>
      <c r="Z34">
        <f t="shared" si="18"/>
        <v>0.65366174028758972</v>
      </c>
      <c r="AB34">
        <f t="shared" si="19"/>
        <v>4186.4639370313043</v>
      </c>
      <c r="AC34">
        <f t="shared" si="2"/>
        <v>4021.1631849721425</v>
      </c>
      <c r="AE34">
        <f t="shared" si="3"/>
        <v>0</v>
      </c>
      <c r="AF34">
        <f t="shared" si="4"/>
        <v>0</v>
      </c>
      <c r="AG34">
        <f t="shared" si="4"/>
        <v>-16.341543507189744</v>
      </c>
      <c r="AH34">
        <f t="shared" si="5"/>
        <v>-4338.6505525845969</v>
      </c>
      <c r="AI34">
        <f t="shared" si="6"/>
        <v>-4354.9920960917871</v>
      </c>
      <c r="AJ34">
        <f t="shared" si="7"/>
        <v>165.30075205916182</v>
      </c>
      <c r="AK34">
        <f t="shared" si="22"/>
        <v>293.05247559219134</v>
      </c>
      <c r="AL34">
        <f t="shared" si="8"/>
        <v>-3896.6388684404337</v>
      </c>
      <c r="AN34">
        <f t="shared" si="9"/>
        <v>0</v>
      </c>
      <c r="AO34">
        <f t="shared" si="9"/>
        <v>0</v>
      </c>
      <c r="AP34">
        <f t="shared" si="9"/>
        <v>-1.2457437403157106</v>
      </c>
      <c r="AQ34">
        <f t="shared" si="9"/>
        <v>-330.74273338510557</v>
      </c>
      <c r="AR34">
        <f t="shared" si="9"/>
        <v>-331.9884771254213</v>
      </c>
      <c r="AS34">
        <f t="shared" si="9"/>
        <v>12.601158333457365</v>
      </c>
      <c r="AT34">
        <f t="shared" si="9"/>
        <v>22.339890163519549</v>
      </c>
      <c r="AU34">
        <f t="shared" ref="AU34:AU97" si="23">AL34*$K34</f>
        <v>-297.04742862844438</v>
      </c>
      <c r="AW34">
        <v>31</v>
      </c>
      <c r="AX34">
        <f>IF(Z34&gt;0, (R34*SUMPRODUCT(K34:$K$98, X34:$X$98)-K34*$AZ$3)/Z34, 0)</f>
        <v>6151.749348528434</v>
      </c>
    </row>
    <row r="35" spans="5:50" x14ac:dyDescent="0.25">
      <c r="E35">
        <v>2035</v>
      </c>
      <c r="F35" s="5">
        <v>3.5571999999999999E-2</v>
      </c>
      <c r="G35"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6.8064023219171002E-2</v>
      </c>
      <c r="L35" s="2">
        <v>32</v>
      </c>
      <c r="M35" s="6">
        <v>1.4883069000000001E-2</v>
      </c>
      <c r="Q35" s="4">
        <f t="shared" si="21"/>
        <v>25</v>
      </c>
      <c r="R35">
        <f t="shared" si="0"/>
        <v>500000</v>
      </c>
      <c r="S35">
        <f t="shared" si="1"/>
        <v>6013.3976995356934</v>
      </c>
      <c r="U35">
        <f t="shared" si="13"/>
        <v>1.4883069000000001E-2</v>
      </c>
      <c r="V35">
        <f t="shared" si="14"/>
        <v>0.01</v>
      </c>
      <c r="W35">
        <f t="shared" si="15"/>
        <v>0.65366174028758972</v>
      </c>
      <c r="X35">
        <f t="shared" si="16"/>
        <v>9.7284927833602777E-3</v>
      </c>
      <c r="Y35">
        <f t="shared" si="17"/>
        <v>6.5366174028758973E-3</v>
      </c>
      <c r="Z35">
        <f t="shared" si="18"/>
        <v>0.6373966301013535</v>
      </c>
      <c r="AB35">
        <f t="shared" si="19"/>
        <v>4021.1631849721425</v>
      </c>
      <c r="AC35">
        <f t="shared" si="2"/>
        <v>3832.9194291432823</v>
      </c>
      <c r="AE35">
        <f t="shared" si="3"/>
        <v>0</v>
      </c>
      <c r="AF35">
        <f t="shared" ref="AF35:AG66" si="24">-$Z35*P35</f>
        <v>0</v>
      </c>
      <c r="AG35">
        <f t="shared" si="24"/>
        <v>-15.934915752533838</v>
      </c>
      <c r="AH35">
        <f t="shared" si="5"/>
        <v>-4864.2463916801389</v>
      </c>
      <c r="AI35">
        <f t="shared" ref="AI35:AI66" si="25">SUM(AE35:AH35)</f>
        <v>-4880.1813074326728</v>
      </c>
      <c r="AJ35">
        <f t="shared" si="7"/>
        <v>188.24375582886023</v>
      </c>
      <c r="AK35">
        <f t="shared" si="22"/>
        <v>281.48142294805001</v>
      </c>
      <c r="AL35">
        <f t="shared" si="8"/>
        <v>-4410.4561286557628</v>
      </c>
      <c r="AN35">
        <f t="shared" ref="AN35:AT66" si="26">AE35*$K35</f>
        <v>0</v>
      </c>
      <c r="AO35">
        <f t="shared" si="26"/>
        <v>0</v>
      </c>
      <c r="AP35">
        <f t="shared" si="26"/>
        <v>-1.0845944757759969</v>
      </c>
      <c r="AQ35">
        <f t="shared" si="26"/>
        <v>-331.08017934708573</v>
      </c>
      <c r="AR35">
        <f t="shared" si="26"/>
        <v>-332.16477382286172</v>
      </c>
      <c r="AS35">
        <f t="shared" si="26"/>
        <v>12.8126273675995</v>
      </c>
      <c r="AT35">
        <f t="shared" si="26"/>
        <v>19.15875810730137</v>
      </c>
      <c r="AU35">
        <f t="shared" si="23"/>
        <v>-300.19338834796088</v>
      </c>
      <c r="AW35">
        <v>32</v>
      </c>
      <c r="AX35">
        <f>IF(Z35&gt;0, (R35*SUMPRODUCT(K35:$K$98, X35:$X$98)-K35*$AZ$3)/Z35, 0)</f>
        <v>6013.3976995356934</v>
      </c>
    </row>
    <row r="36" spans="5:50" x14ac:dyDescent="0.25">
      <c r="E36">
        <v>2036</v>
      </c>
      <c r="F36" s="5">
        <v>3.5571999999999999E-2</v>
      </c>
      <c r="G36"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6.0771449302831244E-2</v>
      </c>
      <c r="L36" s="2">
        <v>33</v>
      </c>
      <c r="M36" s="6">
        <v>1.6930661E-2</v>
      </c>
      <c r="Q36" s="4">
        <f t="shared" si="21"/>
        <v>25</v>
      </c>
      <c r="R36">
        <f t="shared" si="0"/>
        <v>500000</v>
      </c>
      <c r="S36">
        <f t="shared" si="1"/>
        <v>5851.1583459222602</v>
      </c>
      <c r="U36">
        <f t="shared" si="13"/>
        <v>1.6930661E-2</v>
      </c>
      <c r="V36">
        <f t="shared" si="14"/>
        <v>0.01</v>
      </c>
      <c r="W36">
        <f t="shared" si="15"/>
        <v>0.6373966301013535</v>
      </c>
      <c r="X36">
        <f t="shared" si="16"/>
        <v>1.0791546266788412E-2</v>
      </c>
      <c r="Y36">
        <f t="shared" si="17"/>
        <v>6.3739663010135353E-3</v>
      </c>
      <c r="Z36">
        <f t="shared" si="18"/>
        <v>0.62023111753355153</v>
      </c>
      <c r="AB36">
        <f t="shared" si="19"/>
        <v>3832.9194291432823</v>
      </c>
      <c r="AC36">
        <f t="shared" si="2"/>
        <v>3629.0704797571302</v>
      </c>
      <c r="AE36">
        <f t="shared" si="3"/>
        <v>0</v>
      </c>
      <c r="AF36">
        <f t="shared" si="24"/>
        <v>0</v>
      </c>
      <c r="AG36">
        <f t="shared" si="24"/>
        <v>-15.505777938338788</v>
      </c>
      <c r="AH36">
        <f t="shared" si="5"/>
        <v>-5395.7731333942056</v>
      </c>
      <c r="AI36">
        <f t="shared" si="25"/>
        <v>-5411.2789113325443</v>
      </c>
      <c r="AJ36">
        <f t="shared" si="7"/>
        <v>203.84894938615207</v>
      </c>
      <c r="AK36">
        <f t="shared" si="22"/>
        <v>268.30436004002979</v>
      </c>
      <c r="AL36">
        <f t="shared" si="8"/>
        <v>-4939.125601906363</v>
      </c>
      <c r="AN36">
        <f t="shared" si="26"/>
        <v>0</v>
      </c>
      <c r="AO36">
        <f t="shared" si="26"/>
        <v>0</v>
      </c>
      <c r="AP36">
        <f t="shared" si="26"/>
        <v>-0.94230859788071486</v>
      </c>
      <c r="AQ36">
        <f t="shared" si="26"/>
        <v>-327.90895342564488</v>
      </c>
      <c r="AR36">
        <f t="shared" si="26"/>
        <v>-328.85126202352558</v>
      </c>
      <c r="AS36">
        <f t="shared" si="26"/>
        <v>12.388196093055953</v>
      </c>
      <c r="AT36">
        <f t="shared" si="26"/>
        <v>16.30524481390125</v>
      </c>
      <c r="AU36">
        <f t="shared" si="23"/>
        <v>-300.15782111656841</v>
      </c>
      <c r="AW36">
        <v>33</v>
      </c>
      <c r="AX36">
        <f>IF(Z36&gt;0, (R36*SUMPRODUCT(K36:$K$98, X36:$X$98)-K36*$AZ$3)/Z36, 0)</f>
        <v>5851.1583459222602</v>
      </c>
    </row>
    <row r="37" spans="5:50" x14ac:dyDescent="0.25">
      <c r="E37">
        <v>2037</v>
      </c>
      <c r="F37" s="5">
        <v>3.5571999999999999E-2</v>
      </c>
      <c r="G37"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5.4260222591813609E-2</v>
      </c>
      <c r="L37" s="2">
        <v>34</v>
      </c>
      <c r="M37" s="6">
        <v>1.9185959999999998E-2</v>
      </c>
      <c r="Q37" s="4">
        <f t="shared" si="21"/>
        <v>25</v>
      </c>
      <c r="R37">
        <f t="shared" si="0"/>
        <v>500000</v>
      </c>
      <c r="S37">
        <f t="shared" si="1"/>
        <v>5671.1442272704353</v>
      </c>
      <c r="U37">
        <f t="shared" si="13"/>
        <v>1.9185959999999998E-2</v>
      </c>
      <c r="V37">
        <f t="shared" si="14"/>
        <v>0.01</v>
      </c>
      <c r="W37">
        <f t="shared" si="15"/>
        <v>0.62023111753355153</v>
      </c>
      <c r="X37">
        <f t="shared" si="16"/>
        <v>1.1899729411754018E-2</v>
      </c>
      <c r="Y37">
        <f t="shared" si="17"/>
        <v>6.2023111753355155E-3</v>
      </c>
      <c r="Z37">
        <f t="shared" si="18"/>
        <v>0.60212907694646201</v>
      </c>
      <c r="AB37">
        <f t="shared" si="19"/>
        <v>3629.0704797571302</v>
      </c>
      <c r="AC37">
        <f t="shared" si="2"/>
        <v>3414.7608387966038</v>
      </c>
      <c r="AE37">
        <f t="shared" si="3"/>
        <v>0</v>
      </c>
      <c r="AF37">
        <f t="shared" si="24"/>
        <v>0</v>
      </c>
      <c r="AG37">
        <f t="shared" si="24"/>
        <v>-15.053226923661549</v>
      </c>
      <c r="AH37">
        <f t="shared" si="5"/>
        <v>-5949.8647058770084</v>
      </c>
      <c r="AI37">
        <f t="shared" si="25"/>
        <v>-5964.9179328006703</v>
      </c>
      <c r="AJ37">
        <f t="shared" si="7"/>
        <v>214.30964096052639</v>
      </c>
      <c r="AK37">
        <f t="shared" si="22"/>
        <v>254.03493358299914</v>
      </c>
      <c r="AL37">
        <f t="shared" si="8"/>
        <v>-5496.5733582571456</v>
      </c>
      <c r="AN37">
        <f t="shared" si="26"/>
        <v>0</v>
      </c>
      <c r="AO37">
        <f t="shared" si="26"/>
        <v>0</v>
      </c>
      <c r="AP37">
        <f t="shared" si="26"/>
        <v>-0.8167914436029573</v>
      </c>
      <c r="AQ37">
        <f t="shared" si="26"/>
        <v>-322.84098333206208</v>
      </c>
      <c r="AR37">
        <f t="shared" si="26"/>
        <v>-323.65777477566508</v>
      </c>
      <c r="AS37">
        <f t="shared" si="26"/>
        <v>11.628488822089817</v>
      </c>
      <c r="AT37">
        <f t="shared" si="26"/>
        <v>13.783992042310119</v>
      </c>
      <c r="AU37">
        <f t="shared" si="23"/>
        <v>-298.24529391126515</v>
      </c>
      <c r="AW37">
        <v>34</v>
      </c>
      <c r="AX37">
        <f>IF(Z37&gt;0, (R37*SUMPRODUCT(K37:$K$98, X37:$X$98)-K37*$AZ$3)/Z37, 0)</f>
        <v>5671.1442272704353</v>
      </c>
    </row>
    <row r="38" spans="5:50" x14ac:dyDescent="0.25">
      <c r="E38">
        <v>2038</v>
      </c>
      <c r="F38" s="5">
        <v>3.5571999999999999E-2</v>
      </c>
      <c r="G38"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4.8446627314119292E-2</v>
      </c>
      <c r="L38" s="2">
        <v>35</v>
      </c>
      <c r="M38" s="6">
        <v>2.1884238E-2</v>
      </c>
      <c r="Q38" s="4">
        <f t="shared" si="21"/>
        <v>25</v>
      </c>
      <c r="R38">
        <f t="shared" si="0"/>
        <v>500000</v>
      </c>
      <c r="S38">
        <f t="shared" si="1"/>
        <v>5478.0921404611072</v>
      </c>
      <c r="U38">
        <f t="shared" si="13"/>
        <v>2.1884238E-2</v>
      </c>
      <c r="V38">
        <f t="shared" si="14"/>
        <v>0.01</v>
      </c>
      <c r="W38">
        <f t="shared" si="15"/>
        <v>0.60212907694646201</v>
      </c>
      <c r="X38">
        <f t="shared" si="16"/>
        <v>1.3177136026616689E-2</v>
      </c>
      <c r="Y38">
        <f t="shared" si="17"/>
        <v>6.0212907694646199E-3</v>
      </c>
      <c r="Z38">
        <f t="shared" si="18"/>
        <v>0.58293065015038059</v>
      </c>
      <c r="AB38">
        <f t="shared" si="19"/>
        <v>3414.7608387966038</v>
      </c>
      <c r="AC38">
        <f t="shared" si="2"/>
        <v>3193.3478130226831</v>
      </c>
      <c r="AE38">
        <f t="shared" si="3"/>
        <v>0</v>
      </c>
      <c r="AF38">
        <f t="shared" si="24"/>
        <v>0</v>
      </c>
      <c r="AG38">
        <f t="shared" si="24"/>
        <v>-14.573266253759515</v>
      </c>
      <c r="AH38">
        <f t="shared" si="5"/>
        <v>-6588.5680133083442</v>
      </c>
      <c r="AI38">
        <f t="shared" si="25"/>
        <v>-6603.1412795621036</v>
      </c>
      <c r="AJ38">
        <f t="shared" si="7"/>
        <v>221.41302577392071</v>
      </c>
      <c r="AK38">
        <f t="shared" si="22"/>
        <v>239.03325871576229</v>
      </c>
      <c r="AL38">
        <f t="shared" si="8"/>
        <v>-6142.6949950724202</v>
      </c>
      <c r="AN38">
        <f t="shared" si="26"/>
        <v>0</v>
      </c>
      <c r="AO38">
        <f t="shared" si="26"/>
        <v>0</v>
      </c>
      <c r="AP38">
        <f t="shared" si="26"/>
        <v>-0.70602559894531869</v>
      </c>
      <c r="AQ38">
        <f t="shared" si="26"/>
        <v>-319.19389907447669</v>
      </c>
      <c r="AR38">
        <f t="shared" si="26"/>
        <v>-319.89992467342199</v>
      </c>
      <c r="AS38">
        <f t="shared" si="26"/>
        <v>10.726714342160626</v>
      </c>
      <c r="AT38">
        <f t="shared" si="26"/>
        <v>11.580355200681993</v>
      </c>
      <c r="AU38">
        <f t="shared" si="23"/>
        <v>-297.59285513057938</v>
      </c>
      <c r="AW38">
        <v>35</v>
      </c>
      <c r="AX38">
        <f>IF(Z38&gt;0, (R38*SUMPRODUCT(K38:$K$98, X38:$X$98)-K38*$AZ$3)/Z38, 0)</f>
        <v>5478.0921404611072</v>
      </c>
    </row>
    <row r="39" spans="5:50" x14ac:dyDescent="0.25">
      <c r="E39">
        <v>2039</v>
      </c>
      <c r="F39" s="5">
        <v>3.5571999999999999E-2</v>
      </c>
      <c r="G39"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4.3255917244749365E-2</v>
      </c>
      <c r="L39" s="2">
        <v>36</v>
      </c>
      <c r="M39" s="6">
        <v>2.4761703999999999E-2</v>
      </c>
      <c r="Q39" s="4">
        <f t="shared" si="21"/>
        <v>25</v>
      </c>
      <c r="R39">
        <f t="shared" si="0"/>
        <v>500000</v>
      </c>
      <c r="S39">
        <f t="shared" si="1"/>
        <v>5269.0395145487992</v>
      </c>
      <c r="U39">
        <f t="shared" si="13"/>
        <v>2.4761703999999999E-2</v>
      </c>
      <c r="V39">
        <f t="shared" si="14"/>
        <v>0.01</v>
      </c>
      <c r="W39">
        <f t="shared" si="15"/>
        <v>0.58293065015038059</v>
      </c>
      <c r="X39">
        <f t="shared" si="16"/>
        <v>1.4434356211551279E-2</v>
      </c>
      <c r="Y39">
        <f t="shared" si="17"/>
        <v>5.8293065015038057E-3</v>
      </c>
      <c r="Z39">
        <f t="shared" si="18"/>
        <v>0.56266698743732546</v>
      </c>
      <c r="AB39">
        <f t="shared" si="19"/>
        <v>3193.3478130226831</v>
      </c>
      <c r="AC39">
        <f t="shared" si="2"/>
        <v>2964.7145903394007</v>
      </c>
      <c r="AE39">
        <f t="shared" si="3"/>
        <v>0</v>
      </c>
      <c r="AF39">
        <f t="shared" si="24"/>
        <v>0</v>
      </c>
      <c r="AG39">
        <f t="shared" si="24"/>
        <v>-14.066674685933137</v>
      </c>
      <c r="AH39">
        <f t="shared" si="5"/>
        <v>-7217.1781057756398</v>
      </c>
      <c r="AI39">
        <f t="shared" si="25"/>
        <v>-7231.2447804615731</v>
      </c>
      <c r="AJ39">
        <f t="shared" si="7"/>
        <v>228.63322268328238</v>
      </c>
      <c r="AK39">
        <f t="shared" si="22"/>
        <v>223.53434691158785</v>
      </c>
      <c r="AL39">
        <f t="shared" si="8"/>
        <v>-6779.0772108667034</v>
      </c>
      <c r="AN39">
        <f t="shared" si="26"/>
        <v>0</v>
      </c>
      <c r="AO39">
        <f t="shared" si="26"/>
        <v>0</v>
      </c>
      <c r="AP39">
        <f t="shared" si="26"/>
        <v>-0.60846691612353454</v>
      </c>
      <c r="AQ39">
        <f t="shared" si="26"/>
        <v>-312.18565888404805</v>
      </c>
      <c r="AR39">
        <f t="shared" si="26"/>
        <v>-312.79412580017157</v>
      </c>
      <c r="AS39">
        <f t="shared" si="26"/>
        <v>9.8897397597884158</v>
      </c>
      <c r="AT39">
        <f t="shared" si="26"/>
        <v>9.6691832113667395</v>
      </c>
      <c r="AU39">
        <f t="shared" si="23"/>
        <v>-293.23520282901643</v>
      </c>
      <c r="AW39">
        <v>36</v>
      </c>
      <c r="AX39">
        <f>IF(Z39&gt;0, (R39*SUMPRODUCT(K39:$K$98, X39:$X$98)-K39*$AZ$3)/Z39, 0)</f>
        <v>5269.0395145487992</v>
      </c>
    </row>
    <row r="40" spans="5:50" x14ac:dyDescent="0.25">
      <c r="E40">
        <v>2040</v>
      </c>
      <c r="F40" s="5">
        <v>3.5571999999999999E-2</v>
      </c>
      <c r="G40"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3.8621354682811929E-2</v>
      </c>
      <c r="L40" s="2">
        <v>37</v>
      </c>
      <c r="M40" s="6">
        <v>2.7627288E-2</v>
      </c>
      <c r="Q40" s="4">
        <f t="shared" si="21"/>
        <v>25</v>
      </c>
      <c r="R40">
        <f t="shared" si="0"/>
        <v>500000</v>
      </c>
      <c r="S40">
        <f t="shared" si="1"/>
        <v>5047.848803772602</v>
      </c>
      <c r="U40">
        <f t="shared" si="13"/>
        <v>2.7627288E-2</v>
      </c>
      <c r="V40">
        <f t="shared" si="14"/>
        <v>0.01</v>
      </c>
      <c r="W40">
        <f t="shared" si="15"/>
        <v>0.56266698743732546</v>
      </c>
      <c r="X40">
        <f t="shared" si="16"/>
        <v>1.5544962910023372E-2</v>
      </c>
      <c r="Y40">
        <f t="shared" si="17"/>
        <v>5.6266698743732543E-3</v>
      </c>
      <c r="Z40">
        <f t="shared" si="18"/>
        <v>0.54149535465292886</v>
      </c>
      <c r="AB40">
        <f t="shared" si="19"/>
        <v>2964.7145903394007</v>
      </c>
      <c r="AC40">
        <f t="shared" si="2"/>
        <v>2733.3866782332079</v>
      </c>
      <c r="AE40">
        <f t="shared" si="3"/>
        <v>0</v>
      </c>
      <c r="AF40">
        <f t="shared" si="24"/>
        <v>0</v>
      </c>
      <c r="AG40">
        <f t="shared" si="24"/>
        <v>-13.537383866323221</v>
      </c>
      <c r="AH40">
        <f t="shared" si="5"/>
        <v>-7772.4814550116862</v>
      </c>
      <c r="AI40">
        <f t="shared" si="25"/>
        <v>-7786.0188388780098</v>
      </c>
      <c r="AJ40">
        <f t="shared" si="7"/>
        <v>231.3279121061928</v>
      </c>
      <c r="AK40">
        <f t="shared" si="22"/>
        <v>207.53002132375806</v>
      </c>
      <c r="AL40">
        <f t="shared" si="8"/>
        <v>-7347.1609054480587</v>
      </c>
      <c r="AN40">
        <f t="shared" si="26"/>
        <v>0</v>
      </c>
      <c r="AO40">
        <f t="shared" si="26"/>
        <v>0</v>
      </c>
      <c r="AP40">
        <f t="shared" si="26"/>
        <v>-0.52283210377864497</v>
      </c>
      <c r="AQ40">
        <f t="shared" si="26"/>
        <v>-300.18376303958445</v>
      </c>
      <c r="AR40">
        <f t="shared" si="26"/>
        <v>-300.70659514336313</v>
      </c>
      <c r="AS40">
        <f t="shared" si="26"/>
        <v>8.9341973414876161</v>
      </c>
      <c r="AT40">
        <f t="shared" si="26"/>
        <v>8.0150905608763825</v>
      </c>
      <c r="AU40">
        <f t="shared" si="23"/>
        <v>-283.75730724099913</v>
      </c>
      <c r="AW40">
        <v>37</v>
      </c>
      <c r="AX40">
        <f>IF(Z40&gt;0, (R40*SUMPRODUCT(K40:$K$98, X40:$X$98)-K40*$AZ$3)/Z40, 0)</f>
        <v>5047.848803772602</v>
      </c>
    </row>
    <row r="41" spans="5:50" x14ac:dyDescent="0.25">
      <c r="E41">
        <v>2041</v>
      </c>
      <c r="F41" s="5">
        <v>3.5571999999999999E-2</v>
      </c>
      <c r="G41"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3.4483352395367789E-2</v>
      </c>
      <c r="L41" s="2">
        <v>38</v>
      </c>
      <c r="M41" s="6">
        <v>3.0780427999999999E-2</v>
      </c>
      <c r="Q41" s="4">
        <f t="shared" si="21"/>
        <v>25</v>
      </c>
      <c r="R41">
        <f t="shared" si="0"/>
        <v>500000</v>
      </c>
      <c r="S41">
        <f t="shared" si="1"/>
        <v>4823.5173361679217</v>
      </c>
      <c r="U41">
        <f t="shared" si="13"/>
        <v>3.0780427999999999E-2</v>
      </c>
      <c r="V41">
        <f t="shared" si="14"/>
        <v>0.01</v>
      </c>
      <c r="W41">
        <f t="shared" si="15"/>
        <v>0.54149535465292886</v>
      </c>
      <c r="X41">
        <f t="shared" si="16"/>
        <v>1.6667458776228942E-2</v>
      </c>
      <c r="Y41">
        <f t="shared" si="17"/>
        <v>5.414953546529289E-3</v>
      </c>
      <c r="Z41">
        <f t="shared" si="18"/>
        <v>0.51941294233017055</v>
      </c>
      <c r="AB41">
        <f t="shared" si="19"/>
        <v>2733.3866782332079</v>
      </c>
      <c r="AC41">
        <f t="shared" si="2"/>
        <v>2505.3973319595666</v>
      </c>
      <c r="AE41">
        <f t="shared" si="3"/>
        <v>0</v>
      </c>
      <c r="AF41">
        <f t="shared" si="24"/>
        <v>0</v>
      </c>
      <c r="AG41">
        <f t="shared" si="24"/>
        <v>-12.985323558254263</v>
      </c>
      <c r="AH41">
        <f t="shared" si="5"/>
        <v>-8333.7293881144706</v>
      </c>
      <c r="AI41">
        <f t="shared" si="25"/>
        <v>-8346.7147116727247</v>
      </c>
      <c r="AJ41">
        <f t="shared" si="7"/>
        <v>227.98934627364133</v>
      </c>
      <c r="AK41">
        <f t="shared" si="22"/>
        <v>191.33706747632456</v>
      </c>
      <c r="AL41">
        <f t="shared" si="8"/>
        <v>-7927.3882979227583</v>
      </c>
      <c r="AN41">
        <f t="shared" si="26"/>
        <v>0</v>
      </c>
      <c r="AO41">
        <f t="shared" si="26"/>
        <v>0</v>
      </c>
      <c r="AP41">
        <f t="shared" si="26"/>
        <v>-0.44777748822715291</v>
      </c>
      <c r="AQ41">
        <f t="shared" si="26"/>
        <v>-287.37492725798404</v>
      </c>
      <c r="AR41">
        <f t="shared" si="26"/>
        <v>-287.82270474621123</v>
      </c>
      <c r="AS41">
        <f t="shared" si="26"/>
        <v>7.8618369699435062</v>
      </c>
      <c r="AT41">
        <f t="shared" si="26"/>
        <v>6.597943524082365</v>
      </c>
      <c r="AU41">
        <f t="shared" si="23"/>
        <v>-273.36292425218534</v>
      </c>
      <c r="AW41">
        <v>38</v>
      </c>
      <c r="AX41">
        <f>IF(Z41&gt;0, (R41*SUMPRODUCT(K41:$K$98, X41:$X$98)-K41*$AZ$3)/Z41, 0)</f>
        <v>4823.5173361679217</v>
      </c>
    </row>
    <row r="42" spans="5:50" x14ac:dyDescent="0.25">
      <c r="E42">
        <v>2042</v>
      </c>
      <c r="F42" s="5">
        <v>3.5571999999999999E-2</v>
      </c>
      <c r="G42"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3.0788707495864095E-2</v>
      </c>
      <c r="L42" s="2">
        <v>39</v>
      </c>
      <c r="M42" s="6">
        <v>3.4133669999999998E-2</v>
      </c>
      <c r="Q42" s="4">
        <f t="shared" si="21"/>
        <v>25</v>
      </c>
      <c r="R42">
        <f t="shared" si="0"/>
        <v>500000</v>
      </c>
      <c r="S42">
        <f t="shared" si="1"/>
        <v>4597.2420915849161</v>
      </c>
      <c r="U42">
        <f t="shared" si="13"/>
        <v>3.4133669999999998E-2</v>
      </c>
      <c r="V42">
        <f t="shared" si="14"/>
        <v>0.01</v>
      </c>
      <c r="W42">
        <f t="shared" si="15"/>
        <v>0.51941294233017055</v>
      </c>
      <c r="X42">
        <f t="shared" si="16"/>
        <v>1.772946996722707E-2</v>
      </c>
      <c r="Y42">
        <f t="shared" si="17"/>
        <v>5.1941294233017058E-3</v>
      </c>
      <c r="Z42">
        <f t="shared" si="18"/>
        <v>0.49648934293964181</v>
      </c>
      <c r="AB42">
        <f t="shared" si="19"/>
        <v>2505.3973319595666</v>
      </c>
      <c r="AC42">
        <f t="shared" si="2"/>
        <v>2282.4817053854595</v>
      </c>
      <c r="AE42">
        <f t="shared" si="3"/>
        <v>0</v>
      </c>
      <c r="AF42">
        <f t="shared" si="24"/>
        <v>0</v>
      </c>
      <c r="AG42">
        <f t="shared" si="24"/>
        <v>-12.412233573491045</v>
      </c>
      <c r="AH42">
        <f t="shared" si="5"/>
        <v>-8864.7349836135345</v>
      </c>
      <c r="AI42">
        <f t="shared" si="25"/>
        <v>-8877.1472171870264</v>
      </c>
      <c r="AJ42">
        <f t="shared" si="7"/>
        <v>222.91562657410714</v>
      </c>
      <c r="AK42">
        <f t="shared" si="22"/>
        <v>175.37781323716968</v>
      </c>
      <c r="AL42">
        <f t="shared" si="8"/>
        <v>-8478.8537773757489</v>
      </c>
      <c r="AN42">
        <f t="shared" si="26"/>
        <v>0</v>
      </c>
      <c r="AO42">
        <f t="shared" si="26"/>
        <v>0</v>
      </c>
      <c r="AP42">
        <f t="shared" si="26"/>
        <v>-0.38215662886455976</v>
      </c>
      <c r="AQ42">
        <f t="shared" si="26"/>
        <v>-272.9337324388307</v>
      </c>
      <c r="AR42">
        <f t="shared" si="26"/>
        <v>-273.31588906769531</v>
      </c>
      <c r="AS42">
        <f t="shared" si="26"/>
        <v>6.8632840228474539</v>
      </c>
      <c r="AT42">
        <f t="shared" si="26"/>
        <v>5.3996561930234996</v>
      </c>
      <c r="AU42">
        <f t="shared" si="23"/>
        <v>-261.05294885182434</v>
      </c>
      <c r="AW42">
        <v>39</v>
      </c>
      <c r="AX42">
        <f>IF(Z42&gt;0, (R42*SUMPRODUCT(K42:$K$98, X42:$X$98)-K42*$AZ$3)/Z42, 0)</f>
        <v>4597.2420915849161</v>
      </c>
    </row>
    <row r="43" spans="5:50" x14ac:dyDescent="0.25">
      <c r="E43">
        <v>2043</v>
      </c>
      <c r="F43" s="5">
        <v>3.5571999999999999E-2</v>
      </c>
      <c r="G43"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2.7489917407021513E-2</v>
      </c>
      <c r="L43" s="2">
        <v>40</v>
      </c>
      <c r="M43" s="6">
        <v>3.7867151000000002E-2</v>
      </c>
      <c r="Q43" s="4">
        <f t="shared" si="21"/>
        <v>25</v>
      </c>
      <c r="R43">
        <f t="shared" si="0"/>
        <v>500000</v>
      </c>
      <c r="S43">
        <f t="shared" si="1"/>
        <v>4372.7454909768303</v>
      </c>
      <c r="U43">
        <f t="shared" si="13"/>
        <v>3.7867151000000002E-2</v>
      </c>
      <c r="V43">
        <f t="shared" si="14"/>
        <v>0.01</v>
      </c>
      <c r="W43">
        <f t="shared" si="15"/>
        <v>0.49648934293964181</v>
      </c>
      <c r="X43">
        <f t="shared" si="16"/>
        <v>1.8800636918986202E-2</v>
      </c>
      <c r="Y43">
        <f t="shared" si="17"/>
        <v>4.9648934293964183E-3</v>
      </c>
      <c r="Z43">
        <f t="shared" si="18"/>
        <v>0.47272381259125917</v>
      </c>
      <c r="AB43">
        <f t="shared" si="19"/>
        <v>2282.4817053854595</v>
      </c>
      <c r="AC43">
        <f t="shared" si="2"/>
        <v>2067.1009199858049</v>
      </c>
      <c r="AE43">
        <f t="shared" si="3"/>
        <v>0</v>
      </c>
      <c r="AF43">
        <f t="shared" si="24"/>
        <v>0</v>
      </c>
      <c r="AG43">
        <f t="shared" si="24"/>
        <v>-11.818095314781479</v>
      </c>
      <c r="AH43">
        <f t="shared" si="5"/>
        <v>-9400.3184594931008</v>
      </c>
      <c r="AI43">
        <f t="shared" si="25"/>
        <v>-9412.1365548078829</v>
      </c>
      <c r="AJ43">
        <f t="shared" si="7"/>
        <v>215.38078539965454</v>
      </c>
      <c r="AK43">
        <f t="shared" si="22"/>
        <v>159.77371937698217</v>
      </c>
      <c r="AL43">
        <f t="shared" si="8"/>
        <v>-9036.9820500312453</v>
      </c>
      <c r="AN43">
        <f t="shared" si="26"/>
        <v>0</v>
      </c>
      <c r="AO43">
        <f t="shared" si="26"/>
        <v>0</v>
      </c>
      <c r="AP43">
        <f t="shared" si="26"/>
        <v>-0.32487846411165078</v>
      </c>
      <c r="AQ43">
        <f t="shared" si="26"/>
        <v>-258.41397805116503</v>
      </c>
      <c r="AR43">
        <f t="shared" si="26"/>
        <v>-258.73885651527672</v>
      </c>
      <c r="AS43">
        <f t="shared" si="26"/>
        <v>5.9208000016959286</v>
      </c>
      <c r="AT43">
        <f t="shared" si="26"/>
        <v>4.3921663494858727</v>
      </c>
      <c r="AU43">
        <f t="shared" si="23"/>
        <v>-248.42589016409488</v>
      </c>
      <c r="AW43">
        <v>40</v>
      </c>
      <c r="AX43">
        <f>IF(Z43&gt;0, (R43*SUMPRODUCT(K43:$K$98, X43:$X$98)-K43*$AZ$3)/Z43, 0)</f>
        <v>4372.7454909768303</v>
      </c>
    </row>
    <row r="44" spans="5:50" x14ac:dyDescent="0.25">
      <c r="E44">
        <v>2044</v>
      </c>
      <c r="F44" s="5">
        <v>3.5571999999999999E-2</v>
      </c>
      <c r="G44"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2.4544569113412063E-2</v>
      </c>
      <c r="L44" s="2">
        <v>41</v>
      </c>
      <c r="M44" s="6">
        <v>4.2172894000000002E-2</v>
      </c>
      <c r="Q44" s="4">
        <f t="shared" si="21"/>
        <v>25</v>
      </c>
      <c r="R44">
        <f t="shared" si="0"/>
        <v>500000</v>
      </c>
      <c r="S44">
        <f t="shared" si="1"/>
        <v>4151.389683945491</v>
      </c>
      <c r="U44">
        <f t="shared" si="13"/>
        <v>4.2172894000000002E-2</v>
      </c>
      <c r="V44">
        <f t="shared" si="14"/>
        <v>0.01</v>
      </c>
      <c r="W44">
        <f t="shared" si="15"/>
        <v>0.47272381259125917</v>
      </c>
      <c r="X44">
        <f t="shared" si="16"/>
        <v>1.993613123968704E-2</v>
      </c>
      <c r="Y44">
        <f t="shared" si="17"/>
        <v>4.7272381259125919E-3</v>
      </c>
      <c r="Z44">
        <f t="shared" si="18"/>
        <v>0.44806044322565958</v>
      </c>
      <c r="AB44">
        <f t="shared" si="19"/>
        <v>2067.1009199858049</v>
      </c>
      <c r="AC44">
        <f t="shared" si="2"/>
        <v>1860.0735017910474</v>
      </c>
      <c r="AE44">
        <f t="shared" si="3"/>
        <v>0</v>
      </c>
      <c r="AF44">
        <f t="shared" si="24"/>
        <v>0</v>
      </c>
      <c r="AG44">
        <f t="shared" si="24"/>
        <v>-11.20151108064149</v>
      </c>
      <c r="AH44">
        <f t="shared" si="5"/>
        <v>-9968.0656198435208</v>
      </c>
      <c r="AI44">
        <f t="shared" si="25"/>
        <v>-9979.2671309241632</v>
      </c>
      <c r="AJ44">
        <f t="shared" si="7"/>
        <v>207.0274181947575</v>
      </c>
      <c r="AK44">
        <f t="shared" si="22"/>
        <v>144.69706439900636</v>
      </c>
      <c r="AL44">
        <f t="shared" si="8"/>
        <v>-9627.5426483304</v>
      </c>
      <c r="AN44">
        <f t="shared" si="26"/>
        <v>0</v>
      </c>
      <c r="AO44">
        <f t="shared" si="26"/>
        <v>0</v>
      </c>
      <c r="AP44">
        <f t="shared" si="26"/>
        <v>-0.27493626289345607</v>
      </c>
      <c r="AQ44">
        <f t="shared" si="26"/>
        <v>-244.66187553327595</v>
      </c>
      <c r="AR44">
        <f t="shared" si="26"/>
        <v>-244.93681179616942</v>
      </c>
      <c r="AS44">
        <f t="shared" si="26"/>
        <v>5.081398774252488</v>
      </c>
      <c r="AT44">
        <f t="shared" si="26"/>
        <v>3.5515270976492479</v>
      </c>
      <c r="AU44">
        <f t="shared" si="23"/>
        <v>-236.30388592426772</v>
      </c>
      <c r="AW44">
        <v>41</v>
      </c>
      <c r="AX44">
        <f>IF(Z44&gt;0, (R44*SUMPRODUCT(K44:$K$98, X44:$X$98)-K44*$AZ$3)/Z44, 0)</f>
        <v>4151.389683945491</v>
      </c>
    </row>
    <row r="45" spans="5:50" x14ac:dyDescent="0.25">
      <c r="E45">
        <v>2045</v>
      </c>
      <c r="F45" s="5">
        <v>3.5571999999999999E-2</v>
      </c>
      <c r="G45"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2.1914793851260769E-2</v>
      </c>
      <c r="L45" s="2">
        <v>42</v>
      </c>
      <c r="M45" s="6">
        <v>4.6777600000000003E-2</v>
      </c>
      <c r="Q45" s="4">
        <f t="shared" si="21"/>
        <v>25</v>
      </c>
      <c r="R45">
        <f t="shared" si="0"/>
        <v>500000</v>
      </c>
      <c r="S45">
        <f t="shared" si="1"/>
        <v>3930.9307214884193</v>
      </c>
      <c r="U45">
        <f t="shared" si="13"/>
        <v>4.6777600000000003E-2</v>
      </c>
      <c r="V45">
        <f t="shared" si="14"/>
        <v>0.01</v>
      </c>
      <c r="W45">
        <f t="shared" si="15"/>
        <v>0.44806044322565958</v>
      </c>
      <c r="X45">
        <f t="shared" si="16"/>
        <v>2.0959192189032614E-2</v>
      </c>
      <c r="Y45">
        <f t="shared" si="17"/>
        <v>4.480604432256596E-3</v>
      </c>
      <c r="Z45">
        <f t="shared" si="18"/>
        <v>0.42262064660437032</v>
      </c>
      <c r="AB45">
        <f t="shared" si="19"/>
        <v>1860.0735017910474</v>
      </c>
      <c r="AC45">
        <f t="shared" si="2"/>
        <v>1661.2924832724198</v>
      </c>
      <c r="AE45">
        <f t="shared" si="3"/>
        <v>0</v>
      </c>
      <c r="AF45">
        <f t="shared" si="24"/>
        <v>0</v>
      </c>
      <c r="AG45">
        <f t="shared" si="24"/>
        <v>-10.565516165109258</v>
      </c>
      <c r="AH45">
        <f t="shared" si="5"/>
        <v>-10479.596094516308</v>
      </c>
      <c r="AI45">
        <f t="shared" si="25"/>
        <v>-10490.161610681416</v>
      </c>
      <c r="AJ45">
        <f t="shared" si="7"/>
        <v>198.78101851862766</v>
      </c>
      <c r="AK45">
        <f t="shared" si="22"/>
        <v>130.20514512537332</v>
      </c>
      <c r="AL45">
        <f t="shared" si="8"/>
        <v>-10161.175447037414</v>
      </c>
      <c r="AN45">
        <f t="shared" si="26"/>
        <v>0</v>
      </c>
      <c r="AO45">
        <f t="shared" si="26"/>
        <v>0</v>
      </c>
      <c r="AP45">
        <f t="shared" si="26"/>
        <v>-0.23154110869053263</v>
      </c>
      <c r="AQ45">
        <f t="shared" si="26"/>
        <v>-229.65818805580236</v>
      </c>
      <c r="AR45">
        <f t="shared" si="26"/>
        <v>-229.88972916449285</v>
      </c>
      <c r="AS45">
        <f t="shared" si="26"/>
        <v>4.3562450423793742</v>
      </c>
      <c r="AT45">
        <f t="shared" si="26"/>
        <v>2.8534189137960473</v>
      </c>
      <c r="AU45">
        <f t="shared" si="23"/>
        <v>-222.68006520831742</v>
      </c>
      <c r="AW45">
        <v>42</v>
      </c>
      <c r="AX45">
        <f>IF(Z45&gt;0, (R45*SUMPRODUCT(K45:$K$98, X45:$X$98)-K45*$AZ$3)/Z45, 0)</f>
        <v>3930.9307214884193</v>
      </c>
    </row>
    <row r="46" spans="5:50" x14ac:dyDescent="0.25">
      <c r="E46">
        <v>2046</v>
      </c>
      <c r="F46" s="5">
        <v>3.5571999999999999E-2</v>
      </c>
      <c r="G46"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1.9566780224339969E-2</v>
      </c>
      <c r="L46" s="2">
        <v>43</v>
      </c>
      <c r="M46" s="6">
        <v>5.1668436999999998E-2</v>
      </c>
      <c r="Q46" s="4">
        <f t="shared" si="21"/>
        <v>25</v>
      </c>
      <c r="R46">
        <f t="shared" si="0"/>
        <v>500000</v>
      </c>
      <c r="S46">
        <f t="shared" si="1"/>
        <v>3713.4498918812606</v>
      </c>
      <c r="U46">
        <f t="shared" si="13"/>
        <v>5.1668436999999998E-2</v>
      </c>
      <c r="V46">
        <f t="shared" si="14"/>
        <v>0.01</v>
      </c>
      <c r="W46">
        <f t="shared" si="15"/>
        <v>0.42262064660437032</v>
      </c>
      <c r="X46">
        <f t="shared" si="16"/>
        <v>2.1836148253977172E-2</v>
      </c>
      <c r="Y46">
        <f t="shared" si="17"/>
        <v>4.2262064660437033E-3</v>
      </c>
      <c r="Z46">
        <f t="shared" si="18"/>
        <v>0.39655829188434943</v>
      </c>
      <c r="AB46">
        <f t="shared" si="19"/>
        <v>1661.2924832724198</v>
      </c>
      <c r="AC46">
        <f t="shared" si="2"/>
        <v>1472.5993461225548</v>
      </c>
      <c r="AE46">
        <f t="shared" si="3"/>
        <v>0</v>
      </c>
      <c r="AF46">
        <f t="shared" si="24"/>
        <v>0</v>
      </c>
      <c r="AG46">
        <f t="shared" si="24"/>
        <v>-9.9139572971087357</v>
      </c>
      <c r="AH46">
        <f t="shared" si="5"/>
        <v>-10918.074126988586</v>
      </c>
      <c r="AI46">
        <f t="shared" si="25"/>
        <v>-10927.988084285695</v>
      </c>
      <c r="AJ46">
        <f t="shared" si="7"/>
        <v>188.69313714986492</v>
      </c>
      <c r="AK46">
        <f t="shared" si="22"/>
        <v>116.2904738290694</v>
      </c>
      <c r="AL46">
        <f t="shared" si="8"/>
        <v>-10623.004473306761</v>
      </c>
      <c r="AN46">
        <f t="shared" si="26"/>
        <v>0</v>
      </c>
      <c r="AO46">
        <f t="shared" si="26"/>
        <v>0</v>
      </c>
      <c r="AP46">
        <f t="shared" si="26"/>
        <v>-0.19398422358601813</v>
      </c>
      <c r="AQ46">
        <f t="shared" si="26"/>
        <v>-213.63155691583813</v>
      </c>
      <c r="AR46">
        <f t="shared" si="26"/>
        <v>-213.82554113942416</v>
      </c>
      <c r="AS46">
        <f t="shared" si="26"/>
        <v>3.6921171444526464</v>
      </c>
      <c r="AT46">
        <f t="shared" si="26"/>
        <v>2.27543014359776</v>
      </c>
      <c r="AU46">
        <f t="shared" si="23"/>
        <v>-207.85799385137375</v>
      </c>
      <c r="AW46">
        <v>43</v>
      </c>
      <c r="AX46">
        <f>IF(Z46&gt;0, (R46*SUMPRODUCT(K46:$K$98, X46:$X$98)-K46*$AZ$3)/Z46, 0)</f>
        <v>3713.4498918812606</v>
      </c>
    </row>
    <row r="47" spans="5:50" x14ac:dyDescent="0.25">
      <c r="E47">
        <v>2047</v>
      </c>
      <c r="F47" s="5">
        <v>3.5571999999999999E-2</v>
      </c>
      <c r="G47"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1.7470339486017828E-2</v>
      </c>
      <c r="L47" s="2">
        <v>44</v>
      </c>
      <c r="M47" s="6">
        <v>5.7177164000000003E-2</v>
      </c>
      <c r="Q47" s="4">
        <f t="shared" si="21"/>
        <v>25</v>
      </c>
      <c r="R47">
        <f t="shared" si="0"/>
        <v>500000</v>
      </c>
      <c r="S47">
        <f t="shared" si="1"/>
        <v>3502.2397381079827</v>
      </c>
      <c r="U47">
        <f t="shared" si="13"/>
        <v>5.7177164000000003E-2</v>
      </c>
      <c r="V47">
        <f t="shared" si="14"/>
        <v>0.01</v>
      </c>
      <c r="W47">
        <f t="shared" si="15"/>
        <v>0.39655829188434943</v>
      </c>
      <c r="X47">
        <f t="shared" si="16"/>
        <v>2.2674078490631317E-2</v>
      </c>
      <c r="Y47">
        <f t="shared" si="17"/>
        <v>3.9655829188434948E-3</v>
      </c>
      <c r="Z47">
        <f t="shared" si="18"/>
        <v>0.36991863047487467</v>
      </c>
      <c r="AB47">
        <f t="shared" si="19"/>
        <v>1472.5993461225548</v>
      </c>
      <c r="AC47">
        <f t="shared" si="2"/>
        <v>1295.5437275155887</v>
      </c>
      <c r="AE47">
        <f t="shared" si="3"/>
        <v>0</v>
      </c>
      <c r="AF47">
        <f t="shared" si="24"/>
        <v>0</v>
      </c>
      <c r="AG47">
        <f t="shared" si="24"/>
        <v>-9.2479657618718658</v>
      </c>
      <c r="AH47">
        <f t="shared" si="5"/>
        <v>-11337.039245315658</v>
      </c>
      <c r="AI47">
        <f t="shared" si="25"/>
        <v>-11346.28721107753</v>
      </c>
      <c r="AJ47">
        <f t="shared" si="7"/>
        <v>177.05561860696616</v>
      </c>
      <c r="AK47">
        <f t="shared" si="22"/>
        <v>103.08195422857885</v>
      </c>
      <c r="AL47">
        <f t="shared" si="8"/>
        <v>-11066.149638241985</v>
      </c>
      <c r="AN47">
        <f t="shared" si="26"/>
        <v>0</v>
      </c>
      <c r="AO47">
        <f t="shared" si="26"/>
        <v>0</v>
      </c>
      <c r="AP47">
        <f t="shared" si="26"/>
        <v>-0.16156510141497099</v>
      </c>
      <c r="AQ47">
        <f t="shared" si="26"/>
        <v>-198.06192438197189</v>
      </c>
      <c r="AR47">
        <f t="shared" si="26"/>
        <v>-198.22348948338686</v>
      </c>
      <c r="AS47">
        <f t="shared" si="26"/>
        <v>3.0932217649705938</v>
      </c>
      <c r="AT47">
        <f t="shared" si="26"/>
        <v>1.8008767352554236</v>
      </c>
      <c r="AU47">
        <f t="shared" si="23"/>
        <v>-193.32939098316083</v>
      </c>
      <c r="AW47">
        <v>44</v>
      </c>
      <c r="AX47">
        <f>IF(Z47&gt;0, (R47*SUMPRODUCT(K47:$K$98, X47:$X$98)-K47*$AZ$3)/Z47, 0)</f>
        <v>3502.2397381079827</v>
      </c>
    </row>
    <row r="48" spans="5:50" x14ac:dyDescent="0.25">
      <c r="E48">
        <v>2048</v>
      </c>
      <c r="F48" s="5">
        <v>3.5571999999999999E-2</v>
      </c>
      <c r="G48"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1.5598517398230203E-2</v>
      </c>
      <c r="L48" s="2">
        <v>45</v>
      </c>
      <c r="M48" s="6">
        <v>6.3388860000000005E-2</v>
      </c>
      <c r="Q48" s="4">
        <f t="shared" si="21"/>
        <v>25</v>
      </c>
      <c r="R48">
        <f t="shared" si="0"/>
        <v>500000</v>
      </c>
      <c r="S48">
        <f t="shared" si="1"/>
        <v>3297.0694757085557</v>
      </c>
      <c r="U48">
        <f t="shared" si="13"/>
        <v>6.3388860000000005E-2</v>
      </c>
      <c r="V48">
        <f t="shared" si="14"/>
        <v>0.01</v>
      </c>
      <c r="W48">
        <f t="shared" si="15"/>
        <v>0.36991863047487467</v>
      </c>
      <c r="X48">
        <f t="shared" si="16"/>
        <v>2.3448720278563567E-2</v>
      </c>
      <c r="Y48">
        <f t="shared" si="17"/>
        <v>3.6991863047487468E-3</v>
      </c>
      <c r="Z48">
        <f t="shared" si="18"/>
        <v>0.34277072389156238</v>
      </c>
      <c r="AB48">
        <f t="shared" si="19"/>
        <v>1295.5437275155887</v>
      </c>
      <c r="AC48">
        <f t="shared" si="2"/>
        <v>1130.1388909093957</v>
      </c>
      <c r="AE48">
        <f t="shared" si="3"/>
        <v>0</v>
      </c>
      <c r="AF48">
        <f t="shared" si="24"/>
        <v>0</v>
      </c>
      <c r="AG48">
        <f t="shared" si="24"/>
        <v>-8.5692680972890596</v>
      </c>
      <c r="AH48">
        <f t="shared" si="5"/>
        <v>-11724.360139281784</v>
      </c>
      <c r="AI48">
        <f t="shared" si="25"/>
        <v>-11732.929407379073</v>
      </c>
      <c r="AJ48">
        <f t="shared" si="7"/>
        <v>165.40483660619293</v>
      </c>
      <c r="AK48">
        <f t="shared" si="22"/>
        <v>90.688060926091211</v>
      </c>
      <c r="AL48">
        <f t="shared" si="8"/>
        <v>-11476.836509846789</v>
      </c>
      <c r="AN48">
        <f t="shared" si="26"/>
        <v>0</v>
      </c>
      <c r="AO48">
        <f t="shared" si="26"/>
        <v>0</v>
      </c>
      <c r="AP48">
        <f t="shared" si="26"/>
        <v>-0.13366787750566242</v>
      </c>
      <c r="AQ48">
        <f t="shared" si="26"/>
        <v>-182.88263561570358</v>
      </c>
      <c r="AR48">
        <f t="shared" si="26"/>
        <v>-183.01630349320928</v>
      </c>
      <c r="AS48">
        <f t="shared" si="26"/>
        <v>2.5800702215531244</v>
      </c>
      <c r="AT48">
        <f t="shared" si="26"/>
        <v>1.4145992961673943</v>
      </c>
      <c r="AU48">
        <f t="shared" si="23"/>
        <v>-179.02163397548875</v>
      </c>
      <c r="AW48">
        <v>45</v>
      </c>
      <c r="AX48">
        <f>IF(Z48&gt;0, (R48*SUMPRODUCT(K48:$K$98, X48:$X$98)-K48*$AZ$3)/Z48, 0)</f>
        <v>3297.0694757085557</v>
      </c>
    </row>
    <row r="49" spans="5:50" x14ac:dyDescent="0.25">
      <c r="E49">
        <v>2049</v>
      </c>
      <c r="F49" s="5">
        <v>3.5571999999999999E-2</v>
      </c>
      <c r="G49"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1.3927247676991251E-2</v>
      </c>
      <c r="L49" s="2">
        <v>46</v>
      </c>
      <c r="M49" s="6">
        <v>7.0498397000000004E-2</v>
      </c>
      <c r="Q49" s="4">
        <f t="shared" si="21"/>
        <v>25</v>
      </c>
      <c r="R49">
        <f t="shared" si="0"/>
        <v>500000</v>
      </c>
      <c r="S49">
        <f t="shared" si="1"/>
        <v>3097.9752920501783</v>
      </c>
      <c r="U49">
        <f t="shared" si="13"/>
        <v>7.0498397000000004E-2</v>
      </c>
      <c r="V49">
        <f t="shared" si="14"/>
        <v>0.01</v>
      </c>
      <c r="W49">
        <f t="shared" si="15"/>
        <v>0.34277072389156238</v>
      </c>
      <c r="X49">
        <f t="shared" si="16"/>
        <v>2.4164786572884751E-2</v>
      </c>
      <c r="Y49">
        <f t="shared" si="17"/>
        <v>3.4277072389156237E-3</v>
      </c>
      <c r="Z49">
        <f t="shared" si="18"/>
        <v>0.31517823007976203</v>
      </c>
      <c r="AB49">
        <f t="shared" si="19"/>
        <v>1130.1388909093957</v>
      </c>
      <c r="AC49">
        <f t="shared" si="2"/>
        <v>976.41436937920912</v>
      </c>
      <c r="AE49">
        <f t="shared" si="3"/>
        <v>0</v>
      </c>
      <c r="AF49">
        <f t="shared" si="24"/>
        <v>0</v>
      </c>
      <c r="AG49">
        <f t="shared" si="24"/>
        <v>-7.8794557519940511</v>
      </c>
      <c r="AH49">
        <f t="shared" si="5"/>
        <v>-12082.393286442375</v>
      </c>
      <c r="AI49">
        <f t="shared" si="25"/>
        <v>-12090.272742194369</v>
      </c>
      <c r="AJ49">
        <f t="shared" si="7"/>
        <v>153.72452153018662</v>
      </c>
      <c r="AK49">
        <f t="shared" si="22"/>
        <v>79.10972236365771</v>
      </c>
      <c r="AL49">
        <f t="shared" si="8"/>
        <v>-11857.438498300526</v>
      </c>
      <c r="AN49">
        <f t="shared" si="26"/>
        <v>0</v>
      </c>
      <c r="AO49">
        <f t="shared" si="26"/>
        <v>0</v>
      </c>
      <c r="AP49">
        <f t="shared" si="26"/>
        <v>-0.1097391318179145</v>
      </c>
      <c r="AQ49">
        <f t="shared" si="26"/>
        <v>-168.27448383109925</v>
      </c>
      <c r="AR49">
        <f t="shared" si="26"/>
        <v>-168.38422296291716</v>
      </c>
      <c r="AS49">
        <f t="shared" si="26"/>
        <v>2.1409594853778833</v>
      </c>
      <c r="AT49">
        <f t="shared" si="26"/>
        <v>1.1017806970166748</v>
      </c>
      <c r="AU49">
        <f t="shared" si="23"/>
        <v>-165.14148278052264</v>
      </c>
      <c r="AW49">
        <v>46</v>
      </c>
      <c r="AX49">
        <f>IF(Z49&gt;0, (R49*SUMPRODUCT(K49:$K$98, X49:$X$98)-K49*$AZ$3)/Z49, 0)</f>
        <v>3097.9752920501783</v>
      </c>
    </row>
    <row r="50" spans="5:50" x14ac:dyDescent="0.25">
      <c r="E50">
        <v>2050</v>
      </c>
      <c r="F50" s="5">
        <v>3.5571999999999999E-2</v>
      </c>
      <c r="G50"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1.2435042568742187E-2</v>
      </c>
      <c r="L50" s="2">
        <v>47</v>
      </c>
      <c r="M50" s="6">
        <v>7.8701599999999997E-2</v>
      </c>
      <c r="Q50" s="4">
        <f t="shared" si="21"/>
        <v>25</v>
      </c>
      <c r="R50">
        <f t="shared" si="0"/>
        <v>500000</v>
      </c>
      <c r="S50">
        <f t="shared" si="1"/>
        <v>2904.2887028219666</v>
      </c>
      <c r="U50">
        <f t="shared" si="13"/>
        <v>7.8701599999999997E-2</v>
      </c>
      <c r="V50">
        <f t="shared" si="14"/>
        <v>0.01</v>
      </c>
      <c r="W50">
        <f t="shared" si="15"/>
        <v>0.31517823007976203</v>
      </c>
      <c r="X50">
        <f t="shared" si="16"/>
        <v>2.4805030992445399E-2</v>
      </c>
      <c r="Y50">
        <f t="shared" si="17"/>
        <v>3.1517823007976204E-3</v>
      </c>
      <c r="Z50">
        <f t="shared" si="18"/>
        <v>0.28722141678651902</v>
      </c>
      <c r="AB50">
        <f t="shared" si="19"/>
        <v>976.41436937920912</v>
      </c>
      <c r="AC50">
        <f t="shared" si="2"/>
        <v>834.1739159816068</v>
      </c>
      <c r="AE50">
        <f t="shared" si="3"/>
        <v>0</v>
      </c>
      <c r="AF50">
        <f t="shared" si="24"/>
        <v>0</v>
      </c>
      <c r="AG50">
        <f t="shared" si="24"/>
        <v>-7.1805354196629754</v>
      </c>
      <c r="AH50">
        <f t="shared" si="5"/>
        <v>-12402.515496222699</v>
      </c>
      <c r="AI50">
        <f t="shared" si="25"/>
        <v>-12409.696031642361</v>
      </c>
      <c r="AJ50">
        <f t="shared" si="7"/>
        <v>142.24045339760232</v>
      </c>
      <c r="AK50">
        <f t="shared" si="22"/>
        <v>68.34900585654465</v>
      </c>
      <c r="AL50">
        <f t="shared" si="8"/>
        <v>-12199.106572388215</v>
      </c>
      <c r="AN50">
        <f t="shared" si="26"/>
        <v>0</v>
      </c>
      <c r="AO50">
        <f t="shared" si="26"/>
        <v>0</v>
      </c>
      <c r="AP50">
        <f t="shared" si="26"/>
        <v>-8.9290263609870149E-2</v>
      </c>
      <c r="AQ50">
        <f t="shared" si="26"/>
        <v>-154.22580815501388</v>
      </c>
      <c r="AR50">
        <f t="shared" si="26"/>
        <v>-154.31509841862376</v>
      </c>
      <c r="AS50">
        <f t="shared" si="26"/>
        <v>1.7687660929963742</v>
      </c>
      <c r="AT50">
        <f t="shared" si="26"/>
        <v>0.84992279735734177</v>
      </c>
      <c r="AU50">
        <f t="shared" si="23"/>
        <v>-151.69640952827004</v>
      </c>
      <c r="AW50">
        <v>47</v>
      </c>
      <c r="AX50">
        <f>IF(Z50&gt;0, (R50*SUMPRODUCT(K50:$K$98, X50:$X$98)-K50*$AZ$3)/Z50, 0)</f>
        <v>2904.2887028219666</v>
      </c>
    </row>
    <row r="51" spans="5:50" x14ac:dyDescent="0.25">
      <c r="E51">
        <v>2051</v>
      </c>
      <c r="F51" s="5">
        <v>3.5571999999999999E-2</v>
      </c>
      <c r="G51"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1.1102716579234095E-2</v>
      </c>
      <c r="L51" s="2">
        <v>48</v>
      </c>
      <c r="M51" s="6">
        <v>8.8159118999999994E-2</v>
      </c>
      <c r="Q51" s="4">
        <f t="shared" si="21"/>
        <v>25</v>
      </c>
      <c r="R51">
        <f t="shared" si="0"/>
        <v>500000</v>
      </c>
      <c r="S51">
        <f t="shared" si="1"/>
        <v>2714.736382259176</v>
      </c>
      <c r="U51">
        <f t="shared" si="13"/>
        <v>8.8159118999999994E-2</v>
      </c>
      <c r="V51">
        <f t="shared" si="14"/>
        <v>0.01</v>
      </c>
      <c r="W51">
        <f t="shared" si="15"/>
        <v>0.28722141678651902</v>
      </c>
      <c r="X51">
        <f t="shared" si="16"/>
        <v>2.5321187061831327E-2</v>
      </c>
      <c r="Y51">
        <f t="shared" si="17"/>
        <v>2.8722141678651902E-3</v>
      </c>
      <c r="Z51">
        <f t="shared" si="18"/>
        <v>0.25902801555682248</v>
      </c>
      <c r="AB51">
        <f t="shared" si="19"/>
        <v>834.1739159816068</v>
      </c>
      <c r="AC51">
        <f t="shared" si="2"/>
        <v>703.19277785650183</v>
      </c>
      <c r="AE51">
        <f t="shared" si="3"/>
        <v>0</v>
      </c>
      <c r="AF51">
        <f t="shared" si="24"/>
        <v>0</v>
      </c>
      <c r="AG51">
        <f t="shared" si="24"/>
        <v>-6.4757003889205622</v>
      </c>
      <c r="AH51">
        <f t="shared" si="5"/>
        <v>-12660.593530915663</v>
      </c>
      <c r="AI51">
        <f t="shared" si="25"/>
        <v>-12667.069231304584</v>
      </c>
      <c r="AJ51">
        <f t="shared" si="7"/>
        <v>130.98113812510496</v>
      </c>
      <c r="AK51">
        <f t="shared" si="22"/>
        <v>58.392174118712482</v>
      </c>
      <c r="AL51">
        <f t="shared" si="8"/>
        <v>-12477.695919060765</v>
      </c>
      <c r="AN51">
        <f t="shared" si="26"/>
        <v>0</v>
      </c>
      <c r="AO51">
        <f t="shared" si="26"/>
        <v>0</v>
      </c>
      <c r="AP51">
        <f t="shared" si="26"/>
        <v>-7.1897866070221E-2</v>
      </c>
      <c r="AQ51">
        <f t="shared" si="26"/>
        <v>-140.56698169864126</v>
      </c>
      <c r="AR51">
        <f t="shared" si="26"/>
        <v>-140.63887956471149</v>
      </c>
      <c r="AS51">
        <f t="shared" si="26"/>
        <v>1.4542464538285538</v>
      </c>
      <c r="AT51">
        <f t="shared" si="26"/>
        <v>0.64831175968535315</v>
      </c>
      <c r="AU51">
        <f t="shared" si="23"/>
        <v>-138.53632135119756</v>
      </c>
      <c r="AW51">
        <v>48</v>
      </c>
      <c r="AX51">
        <f>IF(Z51&gt;0, (R51*SUMPRODUCT(K51:$K$98, X51:$X$98)-K51*$AZ$3)/Z51, 0)</f>
        <v>2714.736382259176</v>
      </c>
    </row>
    <row r="52" spans="5:50" x14ac:dyDescent="0.25">
      <c r="E52">
        <v>2052</v>
      </c>
      <c r="F52" s="5">
        <v>3.5571999999999999E-2</v>
      </c>
      <c r="G52"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9.9131398028875842E-3</v>
      </c>
      <c r="L52" s="2">
        <v>49</v>
      </c>
      <c r="M52" s="6">
        <v>9.9426106E-2</v>
      </c>
      <c r="Q52" s="4">
        <f t="shared" si="21"/>
        <v>25</v>
      </c>
      <c r="R52">
        <f t="shared" si="0"/>
        <v>500000</v>
      </c>
      <c r="S52">
        <f t="shared" si="1"/>
        <v>2528.918375589049</v>
      </c>
      <c r="U52">
        <f t="shared" si="13"/>
        <v>9.9426106E-2</v>
      </c>
      <c r="V52">
        <f t="shared" si="14"/>
        <v>0.01</v>
      </c>
      <c r="W52">
        <f t="shared" si="15"/>
        <v>0.25902801555682248</v>
      </c>
      <c r="X52">
        <f t="shared" si="16"/>
        <v>2.5754146931722281E-2</v>
      </c>
      <c r="Y52">
        <f t="shared" si="17"/>
        <v>2.5902801555682249E-3</v>
      </c>
      <c r="Z52">
        <f t="shared" si="18"/>
        <v>0.23068358846953196</v>
      </c>
      <c r="AB52">
        <f t="shared" si="19"/>
        <v>703.19277785650183</v>
      </c>
      <c r="AC52">
        <f t="shared" si="2"/>
        <v>583.37996582742142</v>
      </c>
      <c r="AE52">
        <f t="shared" si="3"/>
        <v>0</v>
      </c>
      <c r="AF52">
        <f t="shared" si="24"/>
        <v>0</v>
      </c>
      <c r="AG52">
        <f t="shared" si="24"/>
        <v>-5.7670897117382989</v>
      </c>
      <c r="AH52">
        <f t="shared" si="5"/>
        <v>-12877.07346586114</v>
      </c>
      <c r="AI52">
        <f t="shared" si="25"/>
        <v>-12882.840555572879</v>
      </c>
      <c r="AJ52">
        <f t="shared" si="7"/>
        <v>119.81281202908042</v>
      </c>
      <c r="AK52">
        <f t="shared" si="22"/>
        <v>49.223494449955133</v>
      </c>
      <c r="AL52">
        <f t="shared" si="8"/>
        <v>-12713.804249093842</v>
      </c>
      <c r="AN52">
        <f t="shared" si="26"/>
        <v>0</v>
      </c>
      <c r="AO52">
        <f t="shared" si="26"/>
        <v>0</v>
      </c>
      <c r="AP52">
        <f t="shared" si="26"/>
        <v>-5.7169966568256417E-2</v>
      </c>
      <c r="AQ52">
        <f t="shared" si="26"/>
        <v>-127.65222951913564</v>
      </c>
      <c r="AR52">
        <f t="shared" si="26"/>
        <v>-127.7093994857039</v>
      </c>
      <c r="AS52">
        <f t="shared" si="26"/>
        <v>1.1877211558213654</v>
      </c>
      <c r="AT52">
        <f t="shared" si="26"/>
        <v>0.48795938206906631</v>
      </c>
      <c r="AU52">
        <f t="shared" si="23"/>
        <v>-126.03371894781347</v>
      </c>
      <c r="AW52">
        <v>49</v>
      </c>
      <c r="AX52">
        <f>IF(Z52&gt;0, (R52*SUMPRODUCT(K52:$K$98, X52:$X$98)-K52*$AZ$3)/Z52, 0)</f>
        <v>2528.918375589049</v>
      </c>
    </row>
    <row r="53" spans="5:50" x14ac:dyDescent="0.25">
      <c r="E53">
        <v>2053</v>
      </c>
      <c r="F53" s="5">
        <v>3.5571999999999999E-2</v>
      </c>
      <c r="G53"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8.8510176811496272E-3</v>
      </c>
      <c r="L53" s="2">
        <v>50</v>
      </c>
      <c r="M53" s="6">
        <v>0.112419382</v>
      </c>
      <c r="Q53" s="4">
        <f t="shared" si="21"/>
        <v>25</v>
      </c>
      <c r="R53">
        <f t="shared" si="0"/>
        <v>500000</v>
      </c>
      <c r="S53">
        <f t="shared" si="1"/>
        <v>2342.6702815246736</v>
      </c>
      <c r="U53">
        <f t="shared" si="13"/>
        <v>0.112419382</v>
      </c>
      <c r="V53">
        <f t="shared" si="14"/>
        <v>0.01</v>
      </c>
      <c r="W53">
        <f t="shared" si="15"/>
        <v>0.23068358846953196</v>
      </c>
      <c r="X53">
        <f t="shared" si="16"/>
        <v>2.5933306453287109E-2</v>
      </c>
      <c r="Y53">
        <f t="shared" si="17"/>
        <v>2.3068358846953197E-3</v>
      </c>
      <c r="Z53">
        <f t="shared" si="18"/>
        <v>0.20244344613154952</v>
      </c>
      <c r="AB53">
        <f t="shared" si="19"/>
        <v>583.37996582742142</v>
      </c>
      <c r="AC53">
        <f t="shared" si="2"/>
        <v>474.25824494182223</v>
      </c>
      <c r="AE53">
        <f t="shared" si="3"/>
        <v>0</v>
      </c>
      <c r="AF53">
        <f t="shared" si="24"/>
        <v>0</v>
      </c>
      <c r="AG53">
        <f t="shared" si="24"/>
        <v>-5.0610861532887377</v>
      </c>
      <c r="AH53">
        <f t="shared" si="5"/>
        <v>-12966.653226643555</v>
      </c>
      <c r="AI53">
        <f t="shared" si="25"/>
        <v>-12971.714312796845</v>
      </c>
      <c r="AJ53">
        <f t="shared" si="7"/>
        <v>109.12172088559919</v>
      </c>
      <c r="AK53">
        <f t="shared" si="22"/>
        <v>40.836597607919501</v>
      </c>
      <c r="AL53">
        <f t="shared" si="8"/>
        <v>-12821.755994303325</v>
      </c>
      <c r="AN53">
        <f t="shared" si="26"/>
        <v>0</v>
      </c>
      <c r="AO53">
        <f t="shared" si="26"/>
        <v>0</v>
      </c>
      <c r="AP53">
        <f t="shared" si="26"/>
        <v>-4.4795763028580168E-2</v>
      </c>
      <c r="AQ53">
        <f t="shared" si="26"/>
        <v>-114.76807697435797</v>
      </c>
      <c r="AR53">
        <f t="shared" si="26"/>
        <v>-114.81287273738656</v>
      </c>
      <c r="AS53">
        <f t="shared" si="26"/>
        <v>0.96583828095591295</v>
      </c>
      <c r="AT53">
        <f t="shared" si="26"/>
        <v>0.36144544746568807</v>
      </c>
      <c r="AU53">
        <f t="shared" si="23"/>
        <v>-113.48558900896495</v>
      </c>
      <c r="AW53">
        <v>50</v>
      </c>
      <c r="AX53">
        <f>IF(Z53&gt;0, (R53*SUMPRODUCT(K53:$K$98, X53:$X$98)-K53*$AZ$3)/Z53, 0)</f>
        <v>2342.6702815246736</v>
      </c>
    </row>
    <row r="54" spans="5:50" x14ac:dyDescent="0.25">
      <c r="E54">
        <v>2054</v>
      </c>
      <c r="F54" s="5">
        <v>3.5571999999999999E-2</v>
      </c>
      <c r="G54"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7.9026943581693102E-3</v>
      </c>
      <c r="L54" s="2">
        <v>51</v>
      </c>
      <c r="M54" s="6">
        <v>0.12734142500000001</v>
      </c>
      <c r="Q54" s="4">
        <f t="shared" si="21"/>
        <v>25</v>
      </c>
      <c r="R54">
        <f t="shared" si="0"/>
        <v>500000</v>
      </c>
      <c r="S54">
        <f t="shared" si="1"/>
        <v>2153.2076305322912</v>
      </c>
      <c r="U54">
        <f t="shared" si="13"/>
        <v>0.12734142500000001</v>
      </c>
      <c r="V54">
        <f t="shared" si="14"/>
        <v>0.01</v>
      </c>
      <c r="W54">
        <f t="shared" si="15"/>
        <v>0.20244344613154952</v>
      </c>
      <c r="X54">
        <f t="shared" si="16"/>
        <v>2.5779436912302254E-2</v>
      </c>
      <c r="Y54">
        <f t="shared" si="17"/>
        <v>2.0244344613154952E-3</v>
      </c>
      <c r="Z54">
        <f t="shared" si="18"/>
        <v>0.17463957475793176</v>
      </c>
      <c r="AB54">
        <f t="shared" si="19"/>
        <v>474.25824494182223</v>
      </c>
      <c r="AC54">
        <f t="shared" si="2"/>
        <v>376.0352649616932</v>
      </c>
      <c r="AE54">
        <f t="shared" si="3"/>
        <v>0</v>
      </c>
      <c r="AF54">
        <f t="shared" si="24"/>
        <v>0</v>
      </c>
      <c r="AG54">
        <f t="shared" si="24"/>
        <v>-4.365989368948294</v>
      </c>
      <c r="AH54">
        <f t="shared" si="5"/>
        <v>-12889.718456151128</v>
      </c>
      <c r="AI54">
        <f t="shared" si="25"/>
        <v>-12894.084445520077</v>
      </c>
      <c r="AJ54">
        <f t="shared" si="7"/>
        <v>98.222979980129026</v>
      </c>
      <c r="AK54">
        <f t="shared" si="22"/>
        <v>33.198077145927556</v>
      </c>
      <c r="AL54">
        <f t="shared" si="8"/>
        <v>-12762.663388394019</v>
      </c>
      <c r="AN54">
        <f t="shared" si="26"/>
        <v>0</v>
      </c>
      <c r="AO54">
        <f t="shared" si="26"/>
        <v>0</v>
      </c>
      <c r="AP54">
        <f t="shared" si="26"/>
        <v>-3.4503079553814868E-2</v>
      </c>
      <c r="AQ54">
        <f t="shared" si="26"/>
        <v>-101.86350532181635</v>
      </c>
      <c r="AR54">
        <f t="shared" si="26"/>
        <v>-101.89800840137016</v>
      </c>
      <c r="AS54">
        <f t="shared" si="26"/>
        <v>0.77622618973154278</v>
      </c>
      <c r="AT54">
        <f t="shared" si="26"/>
        <v>0.2623542569631912</v>
      </c>
      <c r="AU54">
        <f t="shared" si="23"/>
        <v>-100.85942795467543</v>
      </c>
      <c r="AW54">
        <v>51</v>
      </c>
      <c r="AX54">
        <f>IF(Z54&gt;0, (R54*SUMPRODUCT(K54:$K$98, X54:$X$98)-K54*$AZ$3)/Z54, 0)</f>
        <v>2153.2076305322912</v>
      </c>
    </row>
    <row r="55" spans="5:50" x14ac:dyDescent="0.25">
      <c r="E55">
        <v>2055</v>
      </c>
      <c r="F55" s="5">
        <v>3.5571999999999999E-2</v>
      </c>
      <c r="G55"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7.0559771055083119E-3</v>
      </c>
      <c r="L55" s="2">
        <v>52</v>
      </c>
      <c r="M55" s="6">
        <v>0.14457818</v>
      </c>
      <c r="Q55" s="4">
        <f t="shared" si="21"/>
        <v>25</v>
      </c>
      <c r="R55">
        <f t="shared" si="0"/>
        <v>500000</v>
      </c>
      <c r="S55">
        <f t="shared" si="1"/>
        <v>1957.0314946909671</v>
      </c>
      <c r="U55">
        <f t="shared" si="13"/>
        <v>0.14457818</v>
      </c>
      <c r="V55">
        <f t="shared" si="14"/>
        <v>0.01</v>
      </c>
      <c r="W55">
        <f t="shared" si="15"/>
        <v>0.17463957475793176</v>
      </c>
      <c r="X55">
        <f t="shared" si="16"/>
        <v>2.5249071874475715E-2</v>
      </c>
      <c r="Y55">
        <f t="shared" si="17"/>
        <v>1.7463957475793177E-3</v>
      </c>
      <c r="Z55">
        <f t="shared" si="18"/>
        <v>0.14764410713587672</v>
      </c>
      <c r="AB55">
        <f t="shared" si="19"/>
        <v>376.0352649616932</v>
      </c>
      <c r="AC55">
        <f t="shared" si="2"/>
        <v>288.94416767043811</v>
      </c>
      <c r="AE55">
        <f t="shared" si="3"/>
        <v>0</v>
      </c>
      <c r="AF55">
        <f t="shared" si="24"/>
        <v>0</v>
      </c>
      <c r="AG55">
        <f t="shared" si="24"/>
        <v>-3.6911026783969181</v>
      </c>
      <c r="AH55">
        <f t="shared" si="5"/>
        <v>-12624.535937237857</v>
      </c>
      <c r="AI55">
        <f t="shared" si="25"/>
        <v>-12628.227039916253</v>
      </c>
      <c r="AJ55">
        <f t="shared" si="7"/>
        <v>87.091097291255096</v>
      </c>
      <c r="AK55">
        <f t="shared" si="22"/>
        <v>26.322468547318525</v>
      </c>
      <c r="AL55">
        <f t="shared" si="8"/>
        <v>-12514.81347407768</v>
      </c>
      <c r="AN55">
        <f t="shared" si="26"/>
        <v>0</v>
      </c>
      <c r="AO55">
        <f t="shared" si="26"/>
        <v>0</v>
      </c>
      <c r="AP55">
        <f t="shared" si="26"/>
        <v>-2.6044335992849065E-2</v>
      </c>
      <c r="AQ55">
        <f t="shared" si="26"/>
        <v>-89.078436540817236</v>
      </c>
      <c r="AR55">
        <f t="shared" si="26"/>
        <v>-89.104480876810086</v>
      </c>
      <c r="AS55">
        <f t="shared" si="26"/>
        <v>0.61451278858069291</v>
      </c>
      <c r="AT55">
        <f t="shared" si="26"/>
        <v>0.18573073543034216</v>
      </c>
      <c r="AU55">
        <f t="shared" si="23"/>
        <v>-88.304237352799049</v>
      </c>
      <c r="AW55">
        <v>52</v>
      </c>
      <c r="AX55">
        <f>IF(Z55&gt;0, (R55*SUMPRODUCT(K55:$K$98, X55:$X$98)-K55*$AZ$3)/Z55, 0)</f>
        <v>1957.0314946909671</v>
      </c>
    </row>
    <row r="56" spans="5:50" x14ac:dyDescent="0.25">
      <c r="E56">
        <v>2056</v>
      </c>
      <c r="F56" s="5">
        <v>3.5571999999999999E-2</v>
      </c>
      <c r="G56"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6.2999795584895634E-3</v>
      </c>
      <c r="L56" s="2">
        <v>53</v>
      </c>
      <c r="M56" s="6">
        <v>0.16385111999999999</v>
      </c>
      <c r="Q56" s="4">
        <f t="shared" si="21"/>
        <v>25</v>
      </c>
      <c r="R56">
        <f t="shared" si="0"/>
        <v>500000</v>
      </c>
      <c r="S56">
        <f t="shared" si="1"/>
        <v>1746.6989993253601</v>
      </c>
      <c r="U56">
        <f t="shared" si="13"/>
        <v>0.16385111999999999</v>
      </c>
      <c r="V56">
        <f t="shared" si="14"/>
        <v>0.01</v>
      </c>
      <c r="W56">
        <f t="shared" si="15"/>
        <v>0.14764410713587672</v>
      </c>
      <c r="X56">
        <f t="shared" si="16"/>
        <v>2.4191652315613391E-2</v>
      </c>
      <c r="Y56">
        <f t="shared" si="17"/>
        <v>1.4764410713587672E-3</v>
      </c>
      <c r="Z56">
        <f t="shared" si="18"/>
        <v>0.12197601374890457</v>
      </c>
      <c r="AB56">
        <f t="shared" si="19"/>
        <v>288.94416767043811</v>
      </c>
      <c r="AC56">
        <f t="shared" si="2"/>
        <v>213.05538115690797</v>
      </c>
      <c r="AE56">
        <f t="shared" si="3"/>
        <v>0</v>
      </c>
      <c r="AF56">
        <f t="shared" si="24"/>
        <v>0</v>
      </c>
      <c r="AG56">
        <f t="shared" si="24"/>
        <v>-3.0494003437226143</v>
      </c>
      <c r="AH56">
        <f t="shared" si="5"/>
        <v>-12095.826157806696</v>
      </c>
      <c r="AI56">
        <f t="shared" si="25"/>
        <v>-12098.875558150419</v>
      </c>
      <c r="AJ56">
        <f t="shared" si="7"/>
        <v>75.888786513530135</v>
      </c>
      <c r="AK56">
        <f t="shared" si="22"/>
        <v>20.22609173693067</v>
      </c>
      <c r="AL56">
        <f t="shared" si="8"/>
        <v>-12002.760679899959</v>
      </c>
      <c r="AN56">
        <f t="shared" si="26"/>
        <v>0</v>
      </c>
      <c r="AO56">
        <f t="shared" si="26"/>
        <v>0</v>
      </c>
      <c r="AP56">
        <f t="shared" si="26"/>
        <v>-1.9211159831103518E-2</v>
      </c>
      <c r="AQ56">
        <f t="shared" si="26"/>
        <v>-76.203457537225546</v>
      </c>
      <c r="AR56">
        <f t="shared" si="26"/>
        <v>-76.222668697056648</v>
      </c>
      <c r="AS56">
        <f t="shared" si="26"/>
        <v>0.47809780375381833</v>
      </c>
      <c r="AT56">
        <f t="shared" si="26"/>
        <v>0.12742396449079788</v>
      </c>
      <c r="AU56">
        <f t="shared" si="23"/>
        <v>-75.617146928812033</v>
      </c>
      <c r="AW56">
        <v>53</v>
      </c>
      <c r="AX56">
        <f>IF(Z56&gt;0, (R56*SUMPRODUCT(K56:$K$98, X56:$X$98)-K56*$AZ$3)/Z56, 0)</f>
        <v>1746.6989993253601</v>
      </c>
    </row>
    <row r="57" spans="5:50" x14ac:dyDescent="0.25">
      <c r="E57">
        <v>2057</v>
      </c>
      <c r="F57" s="5">
        <v>3.5571999999999999E-2</v>
      </c>
      <c r="G57"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5.6249817486513955E-3</v>
      </c>
      <c r="L57" s="2">
        <v>54</v>
      </c>
      <c r="M57" s="6">
        <v>0.185300933</v>
      </c>
      <c r="Q57" s="4">
        <f t="shared" si="21"/>
        <v>25</v>
      </c>
      <c r="R57">
        <f t="shared" si="0"/>
        <v>500000</v>
      </c>
      <c r="S57">
        <f t="shared" si="1"/>
        <v>1514.2370192696087</v>
      </c>
      <c r="U57">
        <f t="shared" si="13"/>
        <v>0.185300933</v>
      </c>
      <c r="V57">
        <f t="shared" si="14"/>
        <v>0.01</v>
      </c>
      <c r="W57">
        <f t="shared" si="15"/>
        <v>0.12197601374890457</v>
      </c>
      <c r="X57">
        <f t="shared" si="16"/>
        <v>2.2602269151292844E-2</v>
      </c>
      <c r="Y57">
        <f t="shared" si="17"/>
        <v>1.2197601374890458E-3</v>
      </c>
      <c r="Z57">
        <f t="shared" si="18"/>
        <v>9.8153984460122676E-2</v>
      </c>
      <c r="AB57">
        <f t="shared" si="19"/>
        <v>213.05538115690797</v>
      </c>
      <c r="AC57">
        <f t="shared" si="2"/>
        <v>148.62839685833166</v>
      </c>
      <c r="AE57">
        <f t="shared" si="3"/>
        <v>0</v>
      </c>
      <c r="AF57">
        <f t="shared" si="24"/>
        <v>0</v>
      </c>
      <c r="AG57">
        <f t="shared" si="24"/>
        <v>-2.4538496115030668</v>
      </c>
      <c r="AH57">
        <f t="shared" si="5"/>
        <v>-11301.134575646422</v>
      </c>
      <c r="AI57">
        <f t="shared" si="25"/>
        <v>-11303.588425257925</v>
      </c>
      <c r="AJ57">
        <f t="shared" si="7"/>
        <v>64.426984298576315</v>
      </c>
      <c r="AK57">
        <f t="shared" si="22"/>
        <v>14.913876680983559</v>
      </c>
      <c r="AL57">
        <f t="shared" si="8"/>
        <v>-11224.247564278367</v>
      </c>
      <c r="AN57">
        <f t="shared" si="26"/>
        <v>0</v>
      </c>
      <c r="AO57">
        <f t="shared" si="26"/>
        <v>0</v>
      </c>
      <c r="AP57">
        <f t="shared" si="26"/>
        <v>-1.3802859278640068E-2</v>
      </c>
      <c r="AQ57">
        <f t="shared" si="26"/>
        <v>-63.568675727064353</v>
      </c>
      <c r="AR57">
        <f t="shared" si="26"/>
        <v>-63.582478586343001</v>
      </c>
      <c r="AS57">
        <f t="shared" si="26"/>
        <v>0.3624006108001418</v>
      </c>
      <c r="AT57">
        <f t="shared" si="26"/>
        <v>8.3890284132170173E-2</v>
      </c>
      <c r="AU57">
        <f t="shared" si="23"/>
        <v>-63.13618769141069</v>
      </c>
      <c r="AW57">
        <v>54</v>
      </c>
      <c r="AX57">
        <f>IF(Z57&gt;0, (R57*SUMPRODUCT(K57:$K$98, X57:$X$98)-K57*$AZ$3)/Z57, 0)</f>
        <v>1514.2370192696087</v>
      </c>
    </row>
    <row r="58" spans="5:50" x14ac:dyDescent="0.25">
      <c r="E58">
        <v>2058</v>
      </c>
      <c r="F58" s="5">
        <v>3.5571999999999999E-2</v>
      </c>
      <c r="G58"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5.0223051327244602E-3</v>
      </c>
      <c r="L58" s="2">
        <v>55</v>
      </c>
      <c r="M58" s="6">
        <v>0.20871278500000001</v>
      </c>
      <c r="Q58" s="4">
        <f t="shared" si="21"/>
        <v>25</v>
      </c>
      <c r="R58">
        <f t="shared" si="0"/>
        <v>500000</v>
      </c>
      <c r="S58">
        <f t="shared" si="1"/>
        <v>1246.3013406116195</v>
      </c>
      <c r="U58">
        <f t="shared" si="13"/>
        <v>0.20871278500000001</v>
      </c>
      <c r="V58">
        <f t="shared" si="14"/>
        <v>0.01</v>
      </c>
      <c r="W58">
        <f t="shared" si="15"/>
        <v>9.8153984460122676E-2</v>
      </c>
      <c r="X58">
        <f t="shared" si="16"/>
        <v>2.0485991455518927E-2</v>
      </c>
      <c r="Y58">
        <f t="shared" si="17"/>
        <v>9.8153984460122687E-4</v>
      </c>
      <c r="Z58">
        <f t="shared" si="18"/>
        <v>7.6686453160002527E-2</v>
      </c>
      <c r="AB58">
        <f t="shared" si="19"/>
        <v>148.62839685833166</v>
      </c>
      <c r="AC58">
        <f t="shared" si="2"/>
        <v>95.574429380061318</v>
      </c>
      <c r="AE58">
        <f t="shared" si="3"/>
        <v>0</v>
      </c>
      <c r="AF58">
        <f t="shared" si="24"/>
        <v>0</v>
      </c>
      <c r="AG58">
        <f t="shared" si="24"/>
        <v>-1.9171613290000631</v>
      </c>
      <c r="AH58">
        <f t="shared" si="5"/>
        <v>-10242.995727759464</v>
      </c>
      <c r="AI58">
        <f t="shared" si="25"/>
        <v>-10244.912889088464</v>
      </c>
      <c r="AJ58">
        <f t="shared" si="7"/>
        <v>53.053967478270337</v>
      </c>
      <c r="AK58">
        <f t="shared" si="22"/>
        <v>10.403987780083217</v>
      </c>
      <c r="AL58">
        <f t="shared" si="8"/>
        <v>-10181.454933830111</v>
      </c>
      <c r="AN58">
        <f t="shared" si="26"/>
        <v>0</v>
      </c>
      <c r="AO58">
        <f t="shared" si="26"/>
        <v>0</v>
      </c>
      <c r="AP58">
        <f t="shared" si="26"/>
        <v>-9.6285691828978653E-3</v>
      </c>
      <c r="AQ58">
        <f t="shared" si="26"/>
        <v>-51.443450018001073</v>
      </c>
      <c r="AR58">
        <f t="shared" si="26"/>
        <v>-51.453078587183974</v>
      </c>
      <c r="AS58">
        <f t="shared" si="26"/>
        <v>0.26645321317751369</v>
      </c>
      <c r="AT58">
        <f t="shared" si="26"/>
        <v>5.2252001228714498E-2</v>
      </c>
      <c r="AU58">
        <f t="shared" si="23"/>
        <v>-51.134373372777745</v>
      </c>
      <c r="AW58">
        <v>55</v>
      </c>
      <c r="AX58">
        <f>IF(Z58&gt;0, (R58*SUMPRODUCT(K58:$K$98, X58:$X$98)-K58*$AZ$3)/Z58, 0)</f>
        <v>1246.3013406116195</v>
      </c>
    </row>
    <row r="59" spans="5:50" x14ac:dyDescent="0.25">
      <c r="E59">
        <v>2059</v>
      </c>
      <c r="F59" s="5">
        <v>3.5571999999999999E-2</v>
      </c>
      <c r="G59"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4.4842010113611249E-3</v>
      </c>
      <c r="L59" s="2">
        <v>56</v>
      </c>
      <c r="M59" s="6">
        <v>0.23444695300000001</v>
      </c>
      <c r="Q59" s="4">
        <f t="shared" si="21"/>
        <v>25</v>
      </c>
      <c r="R59">
        <f t="shared" si="0"/>
        <v>500000</v>
      </c>
      <c r="S59">
        <f t="shared" si="1"/>
        <v>923.68796213533221</v>
      </c>
      <c r="U59">
        <f t="shared" si="13"/>
        <v>0.23444695300000001</v>
      </c>
      <c r="V59">
        <f t="shared" si="14"/>
        <v>0.01</v>
      </c>
      <c r="W59">
        <f t="shared" si="15"/>
        <v>7.6686453160002527E-2</v>
      </c>
      <c r="X59">
        <f t="shared" si="16"/>
        <v>1.7978905279739815E-2</v>
      </c>
      <c r="Y59">
        <f t="shared" si="17"/>
        <v>7.6686453160002531E-4</v>
      </c>
      <c r="Z59">
        <f t="shared" si="18"/>
        <v>5.7940683348662682E-2</v>
      </c>
      <c r="AB59">
        <f t="shared" si="19"/>
        <v>95.574429380061318</v>
      </c>
      <c r="AC59">
        <f t="shared" si="2"/>
        <v>53.519111727054806</v>
      </c>
      <c r="AE59">
        <f t="shared" si="3"/>
        <v>0</v>
      </c>
      <c r="AF59">
        <f t="shared" si="24"/>
        <v>0</v>
      </c>
      <c r="AG59">
        <f t="shared" si="24"/>
        <v>-1.4485170837165671</v>
      </c>
      <c r="AH59">
        <f t="shared" si="5"/>
        <v>-8989.4526398699072</v>
      </c>
      <c r="AI59">
        <f t="shared" si="25"/>
        <v>-8990.9011569536233</v>
      </c>
      <c r="AJ59">
        <f t="shared" si="7"/>
        <v>42.055317653006512</v>
      </c>
      <c r="AK59">
        <f t="shared" si="22"/>
        <v>6.6902100566042932</v>
      </c>
      <c r="AL59">
        <f t="shared" si="8"/>
        <v>-8942.1556292440127</v>
      </c>
      <c r="AN59">
        <f t="shared" si="26"/>
        <v>0</v>
      </c>
      <c r="AO59">
        <f t="shared" si="26"/>
        <v>0</v>
      </c>
      <c r="AP59">
        <f t="shared" si="26"/>
        <v>-6.4954417717756974E-3</v>
      </c>
      <c r="AQ59">
        <f t="shared" si="26"/>
        <v>-40.310512619287572</v>
      </c>
      <c r="AR59">
        <f t="shared" si="26"/>
        <v>-40.317008061059347</v>
      </c>
      <c r="AS59">
        <f t="shared" si="26"/>
        <v>0.18858449795272517</v>
      </c>
      <c r="AT59">
        <f t="shared" si="26"/>
        <v>3.0000246702043341E-2</v>
      </c>
      <c r="AU59">
        <f t="shared" si="23"/>
        <v>-40.098423316404578</v>
      </c>
      <c r="AW59">
        <v>56</v>
      </c>
      <c r="AX59">
        <f>IF(Z59&gt;0, (R59*SUMPRODUCT(K59:$K$98, X59:$X$98)-K59*$AZ$3)/Z59, 0)</f>
        <v>923.68796213533221</v>
      </c>
    </row>
    <row r="60" spans="5:50" x14ac:dyDescent="0.25">
      <c r="E60">
        <v>2060</v>
      </c>
      <c r="F60" s="5">
        <v>3.5571999999999999E-2</v>
      </c>
      <c r="G60"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4.0037509030010042E-3</v>
      </c>
      <c r="L60" s="2">
        <v>57</v>
      </c>
      <c r="M60" s="6">
        <v>0.26339700100000002</v>
      </c>
      <c r="Q60" s="4">
        <f t="shared" si="21"/>
        <v>25</v>
      </c>
      <c r="R60">
        <f t="shared" si="0"/>
        <v>500000</v>
      </c>
      <c r="S60">
        <f t="shared" si="1"/>
        <v>512.84856580929534</v>
      </c>
      <c r="U60">
        <f t="shared" si="13"/>
        <v>0.26339700100000002</v>
      </c>
      <c r="V60">
        <f t="shared" si="14"/>
        <v>0.01</v>
      </c>
      <c r="W60">
        <f t="shared" si="15"/>
        <v>5.7940683348662682E-2</v>
      </c>
      <c r="X60">
        <f t="shared" si="16"/>
        <v>1.5261402229928389E-2</v>
      </c>
      <c r="Y60">
        <f t="shared" si="17"/>
        <v>5.7940683348662681E-4</v>
      </c>
      <c r="Z60">
        <f t="shared" si="18"/>
        <v>4.2099874285247668E-2</v>
      </c>
      <c r="AB60">
        <f t="shared" si="19"/>
        <v>53.519111727054806</v>
      </c>
      <c r="AC60">
        <f t="shared" si="2"/>
        <v>21.590860147940898</v>
      </c>
      <c r="AE60">
        <f t="shared" si="3"/>
        <v>0</v>
      </c>
      <c r="AF60">
        <f t="shared" si="24"/>
        <v>0</v>
      </c>
      <c r="AG60">
        <f t="shared" si="24"/>
        <v>-1.0524968571311917</v>
      </c>
      <c r="AH60">
        <f t="shared" si="5"/>
        <v>-7630.7011149641949</v>
      </c>
      <c r="AI60">
        <f t="shared" si="25"/>
        <v>-7631.7536118213256</v>
      </c>
      <c r="AJ60">
        <f t="shared" si="7"/>
        <v>31.928251579113908</v>
      </c>
      <c r="AK60">
        <f t="shared" si="22"/>
        <v>3.7463378208938369</v>
      </c>
      <c r="AL60">
        <f t="shared" si="8"/>
        <v>-7596.0790224213179</v>
      </c>
      <c r="AN60">
        <f t="shared" si="26"/>
        <v>0</v>
      </c>
      <c r="AO60">
        <f t="shared" si="26"/>
        <v>0</v>
      </c>
      <c r="AP60">
        <f t="shared" si="26"/>
        <v>-4.2139352421447273E-3</v>
      </c>
      <c r="AQ60">
        <f t="shared" si="26"/>
        <v>-30.551426479568665</v>
      </c>
      <c r="AR60">
        <f t="shared" si="26"/>
        <v>-30.555640414810807</v>
      </c>
      <c r="AS60">
        <f t="shared" si="26"/>
        <v>0.12783276609112054</v>
      </c>
      <c r="AT60">
        <f t="shared" si="26"/>
        <v>1.4999403433350513E-2</v>
      </c>
      <c r="AU60">
        <f t="shared" si="23"/>
        <v>-30.412808245286335</v>
      </c>
      <c r="AW60">
        <v>57</v>
      </c>
      <c r="AX60">
        <f>IF(Z60&gt;0, (R60*SUMPRODUCT(K60:$K$98, X60:$X$98)-K60*$AZ$3)/Z60, 0)</f>
        <v>512.84856580929534</v>
      </c>
    </row>
    <row r="61" spans="5:50" x14ac:dyDescent="0.25">
      <c r="E61">
        <v>2061</v>
      </c>
      <c r="F61" s="5">
        <v>3.5571999999999999E-2</v>
      </c>
      <c r="G61"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3.5747775919651821E-3</v>
      </c>
      <c r="L61" s="2">
        <v>58</v>
      </c>
      <c r="M61" s="6">
        <v>0.29593128600000002</v>
      </c>
      <c r="Q61" s="4">
        <f t="shared" si="21"/>
        <v>25</v>
      </c>
      <c r="R61">
        <f t="shared" si="0"/>
        <v>500000</v>
      </c>
      <c r="S61">
        <f t="shared" si="1"/>
        <v>-50.526841206649088</v>
      </c>
      <c r="U61">
        <f t="shared" si="13"/>
        <v>0.29593128600000002</v>
      </c>
      <c r="V61">
        <f t="shared" si="14"/>
        <v>0.01</v>
      </c>
      <c r="W61">
        <f t="shared" si="15"/>
        <v>4.2099874285247668E-2</v>
      </c>
      <c r="X61">
        <f t="shared" si="16"/>
        <v>1.2458669937671673E-2</v>
      </c>
      <c r="Y61">
        <f t="shared" si="17"/>
        <v>4.209987428524767E-4</v>
      </c>
      <c r="Z61">
        <f t="shared" si="18"/>
        <v>2.9220205604723517E-2</v>
      </c>
      <c r="AB61">
        <f t="shared" si="19"/>
        <v>21.590860147940898</v>
      </c>
      <c r="AC61">
        <f t="shared" si="2"/>
        <v>-1.4764046886155029</v>
      </c>
      <c r="AE61">
        <f t="shared" si="3"/>
        <v>0</v>
      </c>
      <c r="AF61">
        <f t="shared" si="24"/>
        <v>0</v>
      </c>
      <c r="AG61">
        <f t="shared" si="24"/>
        <v>-0.73050514011808787</v>
      </c>
      <c r="AH61">
        <f t="shared" si="5"/>
        <v>-6229.3349688358367</v>
      </c>
      <c r="AI61">
        <f t="shared" si="25"/>
        <v>-6230.0654739759548</v>
      </c>
      <c r="AJ61">
        <f t="shared" si="7"/>
        <v>23.067264836556401</v>
      </c>
      <c r="AK61">
        <f t="shared" si="22"/>
        <v>1.511360210355863</v>
      </c>
      <c r="AL61">
        <f t="shared" si="8"/>
        <v>-6205.4868489290429</v>
      </c>
      <c r="AN61">
        <f t="shared" si="26"/>
        <v>0</v>
      </c>
      <c r="AO61">
        <f t="shared" si="26"/>
        <v>0</v>
      </c>
      <c r="AP61">
        <f t="shared" si="26"/>
        <v>-2.6113934057095259E-3</v>
      </c>
      <c r="AQ61">
        <f t="shared" si="26"/>
        <v>-22.268487059439476</v>
      </c>
      <c r="AR61">
        <f t="shared" si="26"/>
        <v>-22.271098452845184</v>
      </c>
      <c r="AS61">
        <f t="shared" si="26"/>
        <v>8.2460341445648205E-2</v>
      </c>
      <c r="AT61">
        <f t="shared" si="26"/>
        <v>5.4027766133679231E-3</v>
      </c>
      <c r="AU61">
        <f t="shared" si="23"/>
        <v>-22.183235334786168</v>
      </c>
      <c r="AW61">
        <v>58</v>
      </c>
      <c r="AX61">
        <f>IF(Z61&gt;0, (R61*SUMPRODUCT(K61:$K$98, X61:$X$98)-K61*$AZ$3)/Z61, 0)</f>
        <v>-50.526841206649088</v>
      </c>
    </row>
    <row r="62" spans="5:50" x14ac:dyDescent="0.25">
      <c r="E62">
        <v>2062</v>
      </c>
      <c r="F62" s="5">
        <v>3.5571999999999999E-2</v>
      </c>
      <c r="G62"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3.1917657071117694E-3</v>
      </c>
      <c r="L62" s="2">
        <v>59</v>
      </c>
      <c r="M62" s="6">
        <v>0.33262349499999999</v>
      </c>
      <c r="Q62" s="4">
        <f t="shared" si="21"/>
        <v>25</v>
      </c>
      <c r="R62">
        <f t="shared" si="0"/>
        <v>500000</v>
      </c>
      <c r="S62">
        <f t="shared" si="1"/>
        <v>-888.27590209836876</v>
      </c>
      <c r="U62">
        <f t="shared" si="13"/>
        <v>0.33262349499999999</v>
      </c>
      <c r="V62">
        <f t="shared" si="14"/>
        <v>0.01</v>
      </c>
      <c r="W62">
        <f t="shared" si="15"/>
        <v>2.9220205604723517E-2</v>
      </c>
      <c r="X62">
        <f t="shared" si="16"/>
        <v>9.7193269128617241E-3</v>
      </c>
      <c r="Y62">
        <f t="shared" si="17"/>
        <v>2.9220205604723519E-4</v>
      </c>
      <c r="Z62">
        <f t="shared" si="18"/>
        <v>1.9208676635814558E-2</v>
      </c>
      <c r="AB62">
        <f t="shared" si="19"/>
        <v>-1.4764046886155029</v>
      </c>
      <c r="AC62">
        <f t="shared" si="2"/>
        <v>-17.062604566794036</v>
      </c>
      <c r="AE62">
        <f t="shared" si="3"/>
        <v>0</v>
      </c>
      <c r="AF62">
        <f t="shared" si="24"/>
        <v>0</v>
      </c>
      <c r="AG62">
        <f t="shared" si="24"/>
        <v>-0.48021691589536397</v>
      </c>
      <c r="AH62">
        <f t="shared" si="5"/>
        <v>-4859.6634564308624</v>
      </c>
      <c r="AI62">
        <f t="shared" si="25"/>
        <v>-4860.1436733467581</v>
      </c>
      <c r="AJ62">
        <f t="shared" si="7"/>
        <v>15.586199878178533</v>
      </c>
      <c r="AK62">
        <f t="shared" si="22"/>
        <v>-0.10334832820308522</v>
      </c>
      <c r="AL62">
        <f t="shared" si="8"/>
        <v>-4844.6608217967832</v>
      </c>
      <c r="AN62">
        <f t="shared" si="26"/>
        <v>0</v>
      </c>
      <c r="AO62">
        <f t="shared" si="26"/>
        <v>0</v>
      </c>
      <c r="AP62">
        <f t="shared" si="26"/>
        <v>-1.5327398841297995E-3</v>
      </c>
      <c r="AQ62">
        <f t="shared" si="26"/>
        <v>-15.510907168340276</v>
      </c>
      <c r="AR62">
        <f t="shared" si="26"/>
        <v>-15.512439908224408</v>
      </c>
      <c r="AS62">
        <f t="shared" si="26"/>
        <v>4.9747498275359882E-2</v>
      </c>
      <c r="AT62">
        <f t="shared" si="26"/>
        <v>-3.2986364984593949E-4</v>
      </c>
      <c r="AU62">
        <f t="shared" si="23"/>
        <v>-15.463022273598895</v>
      </c>
      <c r="AW62">
        <v>59</v>
      </c>
      <c r="AX62">
        <f>IF(Z62&gt;0, (R62*SUMPRODUCT(K62:$K$98, X62:$X$98)-K62*$AZ$3)/Z62, 0)</f>
        <v>-888.27590209836876</v>
      </c>
    </row>
    <row r="63" spans="5:50" x14ac:dyDescent="0.25">
      <c r="E63">
        <v>2063</v>
      </c>
      <c r="F63" s="5">
        <v>3.5571999999999999E-2</v>
      </c>
      <c r="G63"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2.8497908099212226E-3</v>
      </c>
      <c r="L63" s="2">
        <v>60</v>
      </c>
      <c r="M63" s="6">
        <v>0.37225971299999999</v>
      </c>
      <c r="Q63" s="4">
        <f t="shared" si="21"/>
        <v>25</v>
      </c>
      <c r="R63">
        <f t="shared" si="0"/>
        <v>500000</v>
      </c>
      <c r="S63">
        <f t="shared" si="1"/>
        <v>-2242.3094134518506</v>
      </c>
      <c r="U63">
        <f t="shared" si="13"/>
        <v>0.37225971299999999</v>
      </c>
      <c r="V63">
        <f t="shared" si="14"/>
        <v>0.01</v>
      </c>
      <c r="W63">
        <f t="shared" si="15"/>
        <v>1.9208676635814558E-2</v>
      </c>
      <c r="X63">
        <f t="shared" si="16"/>
        <v>7.1506164515581332E-3</v>
      </c>
      <c r="Y63">
        <f t="shared" si="17"/>
        <v>1.9208676635814559E-4</v>
      </c>
      <c r="Z63">
        <f t="shared" si="18"/>
        <v>1.1865973417898279E-2</v>
      </c>
      <c r="AB63">
        <f t="shared" si="19"/>
        <v>-17.062604566794036</v>
      </c>
      <c r="AC63">
        <f t="shared" si="2"/>
        <v>-26.607183894722741</v>
      </c>
      <c r="AE63">
        <f t="shared" si="3"/>
        <v>0</v>
      </c>
      <c r="AF63">
        <f t="shared" si="24"/>
        <v>0</v>
      </c>
      <c r="AG63">
        <f t="shared" si="24"/>
        <v>-0.29664933544745697</v>
      </c>
      <c r="AH63">
        <f t="shared" si="5"/>
        <v>-3575.3082257790666</v>
      </c>
      <c r="AI63">
        <f t="shared" si="25"/>
        <v>-3575.604875114514</v>
      </c>
      <c r="AJ63">
        <f t="shared" si="7"/>
        <v>9.5445793279287052</v>
      </c>
      <c r="AK63">
        <f t="shared" si="22"/>
        <v>-1.1943823196755827</v>
      </c>
      <c r="AL63">
        <f t="shared" si="8"/>
        <v>-3567.2546781062611</v>
      </c>
      <c r="AN63">
        <f t="shared" si="26"/>
        <v>0</v>
      </c>
      <c r="AO63">
        <f t="shared" si="26"/>
        <v>0</v>
      </c>
      <c r="AP63">
        <f t="shared" si="26"/>
        <v>-8.453885499274009E-4</v>
      </c>
      <c r="AQ63">
        <f t="shared" si="26"/>
        <v>-10.188880524460936</v>
      </c>
      <c r="AR63">
        <f t="shared" si="26"/>
        <v>-10.189725913010863</v>
      </c>
      <c r="AS63">
        <f t="shared" si="26"/>
        <v>2.7200054453295302E-2</v>
      </c>
      <c r="AT63">
        <f t="shared" si="26"/>
        <v>-3.4037397581438674E-3</v>
      </c>
      <c r="AU63">
        <f t="shared" si="23"/>
        <v>-10.165929598315712</v>
      </c>
      <c r="AW63">
        <v>60</v>
      </c>
      <c r="AX63">
        <f>IF(Z63&gt;0, (R63*SUMPRODUCT(K63:$K$98, X63:$X$98)-K63*$AZ$3)/Z63, 0)</f>
        <v>-2242.3094134518506</v>
      </c>
    </row>
    <row r="64" spans="5:50" x14ac:dyDescent="0.25">
      <c r="E64">
        <v>2064</v>
      </c>
      <c r="F64" s="5">
        <v>3.5571999999999999E-2</v>
      </c>
      <c r="G64"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2.5444560802868059E-3</v>
      </c>
      <c r="L64" s="2">
        <v>61</v>
      </c>
      <c r="M64" s="6">
        <v>0.41367450300000003</v>
      </c>
      <c r="Q64" s="4">
        <f t="shared" si="21"/>
        <v>25</v>
      </c>
      <c r="R64">
        <f t="shared" si="0"/>
        <v>500000</v>
      </c>
      <c r="S64">
        <f t="shared" si="1"/>
        <v>-4601.6283978152778</v>
      </c>
      <c r="U64">
        <f t="shared" si="13"/>
        <v>0.41367450300000003</v>
      </c>
      <c r="V64">
        <f t="shared" si="14"/>
        <v>0.01</v>
      </c>
      <c r="W64">
        <f t="shared" si="15"/>
        <v>1.1865973417898279E-2</v>
      </c>
      <c r="X64">
        <f t="shared" si="16"/>
        <v>4.9086506562602819E-3</v>
      </c>
      <c r="Y64">
        <f t="shared" si="17"/>
        <v>1.1865973417898279E-4</v>
      </c>
      <c r="Z64">
        <f t="shared" si="18"/>
        <v>6.8386630274590143E-3</v>
      </c>
      <c r="AB64">
        <f t="shared" si="19"/>
        <v>-26.607183894722741</v>
      </c>
      <c r="AC64">
        <f t="shared" si="2"/>
        <v>-31.4689859902448</v>
      </c>
      <c r="AE64">
        <f t="shared" si="3"/>
        <v>0</v>
      </c>
      <c r="AF64">
        <f t="shared" si="24"/>
        <v>0</v>
      </c>
      <c r="AG64">
        <f t="shared" si="24"/>
        <v>-0.17096657568647536</v>
      </c>
      <c r="AH64">
        <f t="shared" si="5"/>
        <v>-2454.3253281301409</v>
      </c>
      <c r="AI64">
        <f t="shared" si="25"/>
        <v>-2454.4962947058275</v>
      </c>
      <c r="AJ64">
        <f t="shared" si="7"/>
        <v>4.8618020955220587</v>
      </c>
      <c r="AK64">
        <f t="shared" si="22"/>
        <v>-1.8625028726305921</v>
      </c>
      <c r="AL64">
        <f t="shared" si="8"/>
        <v>-2451.4969954829362</v>
      </c>
      <c r="AN64">
        <f t="shared" si="26"/>
        <v>0</v>
      </c>
      <c r="AO64">
        <f t="shared" si="26"/>
        <v>0</v>
      </c>
      <c r="AP64">
        <f t="shared" si="26"/>
        <v>-4.3501694303126661E-4</v>
      </c>
      <c r="AQ64">
        <f t="shared" si="26"/>
        <v>-6.2449230041626471</v>
      </c>
      <c r="AR64">
        <f t="shared" si="26"/>
        <v>-6.2453580211056785</v>
      </c>
      <c r="AS64">
        <f t="shared" si="26"/>
        <v>1.2370641903102237E-2</v>
      </c>
      <c r="AT64">
        <f t="shared" si="26"/>
        <v>-4.7390567588165523E-3</v>
      </c>
      <c r="AU64">
        <f t="shared" si="23"/>
        <v>-6.2377264359613935</v>
      </c>
      <c r="AW64">
        <v>61</v>
      </c>
      <c r="AX64">
        <f>IF(Z64&gt;0, (R64*SUMPRODUCT(K64:$K$98, X64:$X$98)-K64*$AZ$3)/Z64, 0)</f>
        <v>-4601.6283978152778</v>
      </c>
    </row>
    <row r="65" spans="5:50" x14ac:dyDescent="0.25">
      <c r="E65">
        <v>2065</v>
      </c>
      <c r="F65" s="5">
        <v>3.5571999999999999E-2</v>
      </c>
      <c r="G65"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2.2718357859703624E-3</v>
      </c>
      <c r="L65" s="2">
        <v>62</v>
      </c>
      <c r="M65" s="6">
        <v>0.42102545200000002</v>
      </c>
      <c r="Q65" s="4">
        <f t="shared" si="21"/>
        <v>25</v>
      </c>
      <c r="R65">
        <f t="shared" si="0"/>
        <v>500000</v>
      </c>
      <c r="S65">
        <f t="shared" si="1"/>
        <v>-8470.1556100044636</v>
      </c>
      <c r="U65">
        <f t="shared" si="13"/>
        <v>0.42102545200000002</v>
      </c>
      <c r="V65">
        <f t="shared" si="14"/>
        <v>0.01</v>
      </c>
      <c r="W65">
        <f t="shared" si="15"/>
        <v>6.8386630274590143E-3</v>
      </c>
      <c r="X65">
        <f t="shared" si="16"/>
        <v>2.8792511922116201E-3</v>
      </c>
      <c r="Y65">
        <f t="shared" si="17"/>
        <v>6.8386630274590147E-5</v>
      </c>
      <c r="Z65">
        <f t="shared" si="18"/>
        <v>3.8910252049728041E-3</v>
      </c>
      <c r="AB65">
        <f t="shared" si="19"/>
        <v>-31.4689859902448</v>
      </c>
      <c r="AC65">
        <f t="shared" si="2"/>
        <v>-32.957588968569162</v>
      </c>
      <c r="AE65">
        <f t="shared" si="3"/>
        <v>0</v>
      </c>
      <c r="AF65">
        <f t="shared" si="24"/>
        <v>0</v>
      </c>
      <c r="AG65">
        <f t="shared" si="24"/>
        <v>-9.7275630124320098E-2</v>
      </c>
      <c r="AH65">
        <f t="shared" si="5"/>
        <v>-1439.62559610581</v>
      </c>
      <c r="AI65">
        <f t="shared" si="25"/>
        <v>-1439.7228717359344</v>
      </c>
      <c r="AJ65">
        <f t="shared" si="7"/>
        <v>1.4886029783243622</v>
      </c>
      <c r="AK65">
        <f t="shared" si="22"/>
        <v>-2.2028290193171363</v>
      </c>
      <c r="AL65">
        <f t="shared" si="8"/>
        <v>-1440.4370977769272</v>
      </c>
      <c r="AN65">
        <f t="shared" si="26"/>
        <v>0</v>
      </c>
      <c r="AO65">
        <f t="shared" si="26"/>
        <v>0</v>
      </c>
      <c r="AP65">
        <f t="shared" si="26"/>
        <v>-2.20994257619247E-4</v>
      </c>
      <c r="AQ65">
        <f t="shared" si="26"/>
        <v>-3.2705929476320943</v>
      </c>
      <c r="AR65">
        <f t="shared" si="26"/>
        <v>-3.2708139418897137</v>
      </c>
      <c r="AS65">
        <f t="shared" si="26"/>
        <v>3.3818615172593498E-3</v>
      </c>
      <c r="AT65">
        <f t="shared" si="26"/>
        <v>-5.0044657964586686E-3</v>
      </c>
      <c r="AU65">
        <f t="shared" si="23"/>
        <v>-3.2724365461689131</v>
      </c>
      <c r="AW65">
        <v>62</v>
      </c>
      <c r="AX65">
        <f>IF(Z65&gt;0, (R65*SUMPRODUCT(K65:$K$98, X65:$X$98)-K65*$AZ$3)/Z65, 0)</f>
        <v>-8470.1556100044636</v>
      </c>
    </row>
    <row r="66" spans="5:50" x14ac:dyDescent="0.25">
      <c r="E66">
        <v>2066</v>
      </c>
      <c r="F66" s="5">
        <v>3.5571999999999999E-2</v>
      </c>
      <c r="G66"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2.0284248089021089E-3</v>
      </c>
      <c r="L66" s="2">
        <v>63</v>
      </c>
      <c r="M66" s="6">
        <v>0.42896583300000002</v>
      </c>
      <c r="Q66" s="4">
        <f t="shared" si="21"/>
        <v>25</v>
      </c>
      <c r="R66">
        <f t="shared" si="0"/>
        <v>500000</v>
      </c>
      <c r="S66">
        <f t="shared" si="1"/>
        <v>-14650.249962347125</v>
      </c>
      <c r="U66">
        <f t="shared" si="13"/>
        <v>0.42896583300000002</v>
      </c>
      <c r="V66">
        <f t="shared" si="14"/>
        <v>0.01</v>
      </c>
      <c r="W66">
        <f t="shared" si="15"/>
        <v>3.8910252049728041E-3</v>
      </c>
      <c r="X66">
        <f t="shared" si="16"/>
        <v>1.6691168682751547E-3</v>
      </c>
      <c r="Y66">
        <f t="shared" si="17"/>
        <v>3.8910252049728045E-5</v>
      </c>
      <c r="Z66">
        <f t="shared" si="18"/>
        <v>2.1829980846479217E-3</v>
      </c>
      <c r="AB66">
        <f t="shared" si="19"/>
        <v>-32.957588968569162</v>
      </c>
      <c r="AC66">
        <f t="shared" si="2"/>
        <v>-31.981467607417059</v>
      </c>
      <c r="AE66">
        <f t="shared" si="3"/>
        <v>0</v>
      </c>
      <c r="AF66">
        <f t="shared" si="24"/>
        <v>0</v>
      </c>
      <c r="AG66">
        <f t="shared" si="24"/>
        <v>-5.457495211619804E-2</v>
      </c>
      <c r="AH66">
        <f t="shared" si="5"/>
        <v>-834.55843413757736</v>
      </c>
      <c r="AI66">
        <f t="shared" si="25"/>
        <v>-834.61300908969361</v>
      </c>
      <c r="AJ66">
        <f t="shared" si="7"/>
        <v>-0.97612136115210291</v>
      </c>
      <c r="AK66">
        <f t="shared" si="22"/>
        <v>-2.3070312277998415</v>
      </c>
      <c r="AL66">
        <f t="shared" si="8"/>
        <v>-837.89616167864551</v>
      </c>
      <c r="AN66">
        <f t="shared" si="26"/>
        <v>0</v>
      </c>
      <c r="AO66">
        <f t="shared" si="26"/>
        <v>0</v>
      </c>
      <c r="AP66">
        <f t="shared" si="26"/>
        <v>-1.1070118681714076E-4</v>
      </c>
      <c r="AQ66">
        <f t="shared" si="26"/>
        <v>-1.6928390322831586</v>
      </c>
      <c r="AR66">
        <f t="shared" si="26"/>
        <v>-1.6929497334699759</v>
      </c>
      <c r="AS66">
        <f t="shared" si="26"/>
        <v>-1.979988785460221E-3</v>
      </c>
      <c r="AT66">
        <f t="shared" si="26"/>
        <v>-4.679639377381091E-3</v>
      </c>
      <c r="AU66">
        <f t="shared" si="23"/>
        <v>-1.6996093616328172</v>
      </c>
      <c r="AW66">
        <v>63</v>
      </c>
      <c r="AX66">
        <f>IF(Z66&gt;0, (R66*SUMPRODUCT(K66:$K$98, X66:$X$98)-K66*$AZ$3)/Z66, 0)</f>
        <v>-14650.249962347125</v>
      </c>
    </row>
    <row r="67" spans="5:50" x14ac:dyDescent="0.25">
      <c r="E67">
        <v>2067</v>
      </c>
      <c r="F67" s="5">
        <v>3.5571999999999999E-2</v>
      </c>
      <c r="G67"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1.8110935793768828E-3</v>
      </c>
      <c r="L67" s="2">
        <v>64</v>
      </c>
      <c r="M67" s="6">
        <v>0.43771532000000002</v>
      </c>
      <c r="Q67" s="4">
        <f t="shared" si="21"/>
        <v>25</v>
      </c>
      <c r="R67">
        <f t="shared" ref="R67:R98" si="27">$C$6</f>
        <v>500000</v>
      </c>
      <c r="S67">
        <f t="shared" ref="S67:S98" si="28">AX67</f>
        <v>-24785.745909482554</v>
      </c>
      <c r="U67">
        <f t="shared" si="13"/>
        <v>0.43771532000000002</v>
      </c>
      <c r="V67">
        <f t="shared" si="14"/>
        <v>0.01</v>
      </c>
      <c r="W67">
        <f t="shared" si="15"/>
        <v>2.1829980846479217E-3</v>
      </c>
      <c r="X67">
        <f t="shared" si="16"/>
        <v>9.5553170518105214E-4</v>
      </c>
      <c r="Y67">
        <f t="shared" si="17"/>
        <v>2.1829980846479216E-5</v>
      </c>
      <c r="Z67">
        <f t="shared" si="18"/>
        <v>1.2056363986203903E-3</v>
      </c>
      <c r="AB67">
        <f t="shared" si="19"/>
        <v>-31.981467607417059</v>
      </c>
      <c r="AC67">
        <f t="shared" ref="AC67:AC98" si="29">S67*Z67</f>
        <v>-29.882597435428618</v>
      </c>
      <c r="AE67">
        <f t="shared" ref="AE67:AE98" si="30">$Z67*O67</f>
        <v>0</v>
      </c>
      <c r="AF67">
        <f t="shared" ref="AF67:AG98" si="31">-$Z67*P67</f>
        <v>0</v>
      </c>
      <c r="AG67">
        <f t="shared" si="31"/>
        <v>-3.0140909965509759E-2</v>
      </c>
      <c r="AH67">
        <f t="shared" ref="AH67:AH98" si="32">-X67*R67</f>
        <v>-477.76585259052609</v>
      </c>
      <c r="AI67">
        <f t="shared" ref="AI67:AI98" si="33">SUM(AE67:AH67)</f>
        <v>-477.79599350049159</v>
      </c>
      <c r="AJ67">
        <f t="shared" ref="AJ67:AJ98" si="34">AB67-AC67</f>
        <v>-2.0988701719884411</v>
      </c>
      <c r="AK67">
        <f t="shared" si="22"/>
        <v>-2.2387027325191942</v>
      </c>
      <c r="AL67">
        <f t="shared" ref="AL67:AL98" si="35">SUM(AI67:AK67)</f>
        <v>-482.13356640499921</v>
      </c>
      <c r="AN67">
        <f t="shared" ref="AN67:AU98" si="36">AE67*$K67</f>
        <v>0</v>
      </c>
      <c r="AO67">
        <f t="shared" si="36"/>
        <v>0</v>
      </c>
      <c r="AP67">
        <f t="shared" si="36"/>
        <v>-5.4588008515111427E-5</v>
      </c>
      <c r="AQ67">
        <f t="shared" si="36"/>
        <v>-0.86527866807222409</v>
      </c>
      <c r="AR67">
        <f t="shared" si="36"/>
        <v>-0.86533325608073919</v>
      </c>
      <c r="AS67">
        <f t="shared" si="36"/>
        <v>-3.8012502924339195E-3</v>
      </c>
      <c r="AT67">
        <f t="shared" si="36"/>
        <v>-4.0545001449989954E-3</v>
      </c>
      <c r="AU67">
        <f t="shared" si="23"/>
        <v>-0.873189006518172</v>
      </c>
      <c r="AW67">
        <v>64</v>
      </c>
      <c r="AX67">
        <f>IF(Z67&gt;0, (R67*SUMPRODUCT(K67:$K$98, X67:$X$98)-K67*$AZ$3)/Z67, 0)</f>
        <v>-24785.745909482554</v>
      </c>
    </row>
    <row r="68" spans="5:50" x14ac:dyDescent="0.25">
      <c r="E68">
        <v>2068</v>
      </c>
      <c r="F68" s="5">
        <v>3.5571999999999999E-2</v>
      </c>
      <c r="G68">
        <v>7.0000000000000007E-2</v>
      </c>
      <c r="H68" s="5">
        <f t="shared" ref="H68:H98" si="37">G68+$C$9</f>
        <v>0.12000000000000001</v>
      </c>
      <c r="I68" s="5">
        <f t="shared" ref="I68:I98" si="38">1+H68</f>
        <v>1.1200000000000001</v>
      </c>
      <c r="J68">
        <f t="shared" ref="J68:J98" si="39">1/I68</f>
        <v>0.89285714285714279</v>
      </c>
      <c r="K68">
        <f t="shared" si="20"/>
        <v>1.6170478387293595E-3</v>
      </c>
      <c r="L68" s="2">
        <v>65</v>
      </c>
      <c r="M68" s="6">
        <v>0.44739131599999998</v>
      </c>
      <c r="Q68" s="4">
        <f t="shared" si="21"/>
        <v>25</v>
      </c>
      <c r="R68">
        <f t="shared" si="27"/>
        <v>500000</v>
      </c>
      <c r="S68">
        <f t="shared" si="28"/>
        <v>-41826.491539605355</v>
      </c>
      <c r="U68">
        <f t="shared" ref="U68:U98" si="40">M68</f>
        <v>0.44739131599999998</v>
      </c>
      <c r="V68">
        <f t="shared" ref="V68:V98" si="41">$C$10</f>
        <v>0.01</v>
      </c>
      <c r="W68">
        <f t="shared" ref="W68:W98" si="42">Z67</f>
        <v>1.2056363986203903E-3</v>
      </c>
      <c r="X68">
        <f t="shared" ref="X68:X98" si="43">U68*W68</f>
        <v>5.3939125499627698E-4</v>
      </c>
      <c r="Y68">
        <f t="shared" ref="Y68:Y98" si="44">V68*W68</f>
        <v>1.2056363986203904E-5</v>
      </c>
      <c r="Z68">
        <f t="shared" ref="Z68:Z98" si="45">MAX(0, W68-X68-Y68)</f>
        <v>6.5418877963790945E-4</v>
      </c>
      <c r="AB68">
        <f t="shared" ref="AB68:AB98" si="46">AC67</f>
        <v>-29.882597435428618</v>
      </c>
      <c r="AC68">
        <f t="shared" si="29"/>
        <v>-27.362421456829772</v>
      </c>
      <c r="AE68">
        <f t="shared" si="30"/>
        <v>0</v>
      </c>
      <c r="AF68">
        <f t="shared" si="31"/>
        <v>0</v>
      </c>
      <c r="AG68">
        <f t="shared" si="31"/>
        <v>-1.6354719490947738E-2</v>
      </c>
      <c r="AH68">
        <f t="shared" si="32"/>
        <v>-269.69562749813849</v>
      </c>
      <c r="AI68">
        <f t="shared" si="33"/>
        <v>-269.71198221762944</v>
      </c>
      <c r="AJ68">
        <f t="shared" si="34"/>
        <v>-2.5201759785988465</v>
      </c>
      <c r="AK68">
        <f t="shared" si="22"/>
        <v>-2.0917818204800036</v>
      </c>
      <c r="AL68">
        <f t="shared" si="35"/>
        <v>-274.32394001670826</v>
      </c>
      <c r="AN68">
        <f t="shared" si="36"/>
        <v>0</v>
      </c>
      <c r="AO68">
        <f t="shared" si="36"/>
        <v>0</v>
      </c>
      <c r="AP68">
        <f t="shared" si="36"/>
        <v>-2.6446363805861969E-5</v>
      </c>
      <c r="AQ68">
        <f t="shared" si="36"/>
        <v>-0.4361107315606233</v>
      </c>
      <c r="AR68">
        <f t="shared" si="36"/>
        <v>-0.43613717792442913</v>
      </c>
      <c r="AS68">
        <f t="shared" si="36"/>
        <v>-4.0752451194109134E-3</v>
      </c>
      <c r="AT68">
        <f t="shared" si="36"/>
        <v>-3.382511271900555E-3</v>
      </c>
      <c r="AU68">
        <f t="shared" si="23"/>
        <v>-0.44359493431574054</v>
      </c>
      <c r="AW68">
        <v>65</v>
      </c>
      <c r="AX68">
        <f>IF(Z68&gt;0, (R68*SUMPRODUCT(K68:$K$98, X68:$X$98)-K68*$AZ$3)/Z68, 0)</f>
        <v>-41826.491539605355</v>
      </c>
    </row>
    <row r="69" spans="5:50" x14ac:dyDescent="0.25">
      <c r="E69">
        <v>2069</v>
      </c>
      <c r="F69" s="5">
        <v>3.5571999999999999E-2</v>
      </c>
      <c r="G69"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98" si="47">K68*J69</f>
        <v>1.4437927131512138E-3</v>
      </c>
      <c r="L69" s="2">
        <v>66</v>
      </c>
      <c r="M69" s="6">
        <v>0.457001349</v>
      </c>
      <c r="Q69" s="4">
        <f t="shared" ref="Q69:Q98" si="48">$C$8</f>
        <v>25</v>
      </c>
      <c r="R69">
        <f t="shared" si="27"/>
        <v>500000</v>
      </c>
      <c r="S69">
        <f t="shared" si="28"/>
        <v>-71055.642418112548</v>
      </c>
      <c r="U69">
        <f t="shared" si="40"/>
        <v>0.457001349</v>
      </c>
      <c r="V69">
        <f t="shared" si="41"/>
        <v>0.01</v>
      </c>
      <c r="W69">
        <f t="shared" si="42"/>
        <v>6.5418877963790945E-4</v>
      </c>
      <c r="X69">
        <f t="shared" si="43"/>
        <v>2.9896515479518833E-4</v>
      </c>
      <c r="Y69">
        <f t="shared" si="44"/>
        <v>6.5418877963790949E-6</v>
      </c>
      <c r="Z69">
        <f t="shared" si="45"/>
        <v>3.4868173704634203E-4</v>
      </c>
      <c r="AB69">
        <f t="shared" si="46"/>
        <v>-27.362421456829772</v>
      </c>
      <c r="AC69">
        <f t="shared" si="29"/>
        <v>-24.775804825291225</v>
      </c>
      <c r="AE69">
        <f t="shared" si="30"/>
        <v>0</v>
      </c>
      <c r="AF69">
        <f t="shared" si="31"/>
        <v>0</v>
      </c>
      <c r="AG69">
        <f t="shared" si="31"/>
        <v>-8.7170434261585501E-3</v>
      </c>
      <c r="AH69">
        <f t="shared" si="32"/>
        <v>-149.48257739759416</v>
      </c>
      <c r="AI69">
        <f t="shared" si="33"/>
        <v>-149.4912944410203</v>
      </c>
      <c r="AJ69">
        <f t="shared" si="34"/>
        <v>-2.586616631538547</v>
      </c>
      <c r="AK69">
        <f t="shared" si="22"/>
        <v>-1.9153695019780843</v>
      </c>
      <c r="AL69">
        <f t="shared" si="35"/>
        <v>-153.99328057453693</v>
      </c>
      <c r="AN69">
        <f t="shared" si="36"/>
        <v>0</v>
      </c>
      <c r="AO69">
        <f t="shared" si="36"/>
        <v>0</v>
      </c>
      <c r="AP69">
        <f t="shared" si="36"/>
        <v>-1.2585603778910406E-5</v>
      </c>
      <c r="AQ69">
        <f t="shared" si="36"/>
        <v>-0.21582185598970877</v>
      </c>
      <c r="AR69">
        <f t="shared" si="36"/>
        <v>-0.21583444159348766</v>
      </c>
      <c r="AS69">
        <f t="shared" si="36"/>
        <v>-3.7345382443310922E-3</v>
      </c>
      <c r="AT69">
        <f t="shared" si="36"/>
        <v>-2.7653965299480276E-3</v>
      </c>
      <c r="AU69">
        <f t="shared" si="23"/>
        <v>-0.22233437636776679</v>
      </c>
      <c r="AW69">
        <v>66</v>
      </c>
      <c r="AX69">
        <f>IF(Z69&gt;0, (R69*SUMPRODUCT(K69:$K$98, X69:$X$98)-K69*$AZ$3)/Z69, 0)</f>
        <v>-71055.642418112548</v>
      </c>
    </row>
    <row r="70" spans="5:50" x14ac:dyDescent="0.25">
      <c r="E70">
        <v>2070</v>
      </c>
      <c r="F70" s="5">
        <v>3.5571999999999999E-2</v>
      </c>
      <c r="G70"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1.2891006367421552E-3</v>
      </c>
      <c r="L70" s="2">
        <v>67</v>
      </c>
      <c r="M70" s="6">
        <v>0.46737994300000002</v>
      </c>
      <c r="Q70" s="4">
        <f t="shared" si="48"/>
        <v>25</v>
      </c>
      <c r="R70">
        <f t="shared" si="27"/>
        <v>500000</v>
      </c>
      <c r="S70">
        <f t="shared" si="28"/>
        <v>-122334.40792674423</v>
      </c>
      <c r="U70">
        <f t="shared" si="40"/>
        <v>0.46737994300000002</v>
      </c>
      <c r="V70">
        <f t="shared" si="41"/>
        <v>0.01</v>
      </c>
      <c r="W70">
        <f t="shared" si="42"/>
        <v>3.4868173704634203E-4</v>
      </c>
      <c r="X70">
        <f t="shared" si="43"/>
        <v>1.6296685038586032E-4</v>
      </c>
      <c r="Y70">
        <f t="shared" si="44"/>
        <v>3.4868173704634205E-6</v>
      </c>
      <c r="Z70">
        <f t="shared" si="45"/>
        <v>1.8222806929001829E-4</v>
      </c>
      <c r="AB70">
        <f t="shared" si="46"/>
        <v>-24.775804825291225</v>
      </c>
      <c r="AC70">
        <f t="shared" si="29"/>
        <v>-22.29276296422811</v>
      </c>
      <c r="AE70">
        <f t="shared" si="30"/>
        <v>0</v>
      </c>
      <c r="AF70">
        <f t="shared" si="31"/>
        <v>0</v>
      </c>
      <c r="AG70">
        <f t="shared" si="31"/>
        <v>-4.555701732250457E-3</v>
      </c>
      <c r="AH70">
        <f t="shared" si="32"/>
        <v>-81.483425192930156</v>
      </c>
      <c r="AI70">
        <f t="shared" si="33"/>
        <v>-81.4879808946624</v>
      </c>
      <c r="AJ70">
        <f t="shared" si="34"/>
        <v>-2.4830418610631142</v>
      </c>
      <c r="AK70">
        <f t="shared" si="22"/>
        <v>-1.7343063377703858</v>
      </c>
      <c r="AL70">
        <f t="shared" si="35"/>
        <v>-85.705329093495905</v>
      </c>
      <c r="AN70">
        <f t="shared" si="36"/>
        <v>0</v>
      </c>
      <c r="AO70">
        <f t="shared" si="36"/>
        <v>0</v>
      </c>
      <c r="AP70">
        <f t="shared" si="36"/>
        <v>-5.8727580038514029E-6</v>
      </c>
      <c r="AQ70">
        <f t="shared" si="36"/>
        <v>-0.10504033530013802</v>
      </c>
      <c r="AR70">
        <f t="shared" si="36"/>
        <v>-0.10504620805814187</v>
      </c>
      <c r="AS70">
        <f t="shared" si="36"/>
        <v>-3.2008908441538866E-3</v>
      </c>
      <c r="AT70">
        <f t="shared" si="36"/>
        <v>-2.2356954043257597E-3</v>
      </c>
      <c r="AU70">
        <f t="shared" si="23"/>
        <v>-0.11048279430662153</v>
      </c>
      <c r="AW70">
        <v>67</v>
      </c>
      <c r="AX70">
        <f>IF(Z70&gt;0, (R70*SUMPRODUCT(K70:$K$98, X70:$X$98)-K70*$AZ$3)/Z70, 0)</f>
        <v>-122334.40792674423</v>
      </c>
    </row>
    <row r="71" spans="5:50" x14ac:dyDescent="0.25">
      <c r="E71">
        <v>2071</v>
      </c>
      <c r="F71" s="5">
        <v>3.5571999999999999E-2</v>
      </c>
      <c r="G71"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1.1509827113769242E-3</v>
      </c>
      <c r="L71" s="2">
        <v>68</v>
      </c>
      <c r="M71" s="6">
        <v>0.47825477199999999</v>
      </c>
      <c r="Q71" s="4">
        <f t="shared" si="48"/>
        <v>25</v>
      </c>
      <c r="R71">
        <f t="shared" si="27"/>
        <v>500000</v>
      </c>
      <c r="S71">
        <f t="shared" si="28"/>
        <v>-214339.64906091357</v>
      </c>
      <c r="U71">
        <f t="shared" si="40"/>
        <v>0.47825477199999999</v>
      </c>
      <c r="V71">
        <f t="shared" si="41"/>
        <v>0.01</v>
      </c>
      <c r="W71">
        <f t="shared" si="42"/>
        <v>1.8222806929001829E-4</v>
      </c>
      <c r="X71">
        <f t="shared" si="43"/>
        <v>8.71514437302979E-5</v>
      </c>
      <c r="Y71">
        <f t="shared" si="44"/>
        <v>1.8222806929001829E-6</v>
      </c>
      <c r="Z71">
        <f t="shared" si="45"/>
        <v>9.3254344866820212E-5</v>
      </c>
      <c r="AB71">
        <f t="shared" si="46"/>
        <v>-22.29276296422811</v>
      </c>
      <c r="AC71">
        <f t="shared" si="29"/>
        <v>-19.98810355215965</v>
      </c>
      <c r="AE71">
        <f t="shared" si="30"/>
        <v>0</v>
      </c>
      <c r="AF71">
        <f t="shared" si="31"/>
        <v>0</v>
      </c>
      <c r="AG71">
        <f t="shared" si="31"/>
        <v>-2.3313586216705054E-3</v>
      </c>
      <c r="AH71">
        <f t="shared" si="32"/>
        <v>-43.57572186514895</v>
      </c>
      <c r="AI71">
        <f t="shared" si="33"/>
        <v>-43.578053223770617</v>
      </c>
      <c r="AJ71">
        <f t="shared" si="34"/>
        <v>-2.3046594120684603</v>
      </c>
      <c r="AK71">
        <f t="shared" si="22"/>
        <v>-1.560493407495968</v>
      </c>
      <c r="AL71">
        <f t="shared" si="35"/>
        <v>-47.443206043335046</v>
      </c>
      <c r="AN71">
        <f t="shared" si="36"/>
        <v>0</v>
      </c>
      <c r="AO71">
        <f t="shared" si="36"/>
        <v>0</v>
      </c>
      <c r="AP71">
        <f t="shared" si="36"/>
        <v>-2.683353467562287E-6</v>
      </c>
      <c r="AQ71">
        <f t="shared" si="36"/>
        <v>-5.0154902502555859E-2</v>
      </c>
      <c r="AR71">
        <f t="shared" si="36"/>
        <v>-5.0157585856023416E-2</v>
      </c>
      <c r="AS71">
        <f t="shared" si="36"/>
        <v>-2.6526231389029046E-3</v>
      </c>
      <c r="AT71">
        <f t="shared" si="36"/>
        <v>-1.7961009332455246E-3</v>
      </c>
      <c r="AU71">
        <f t="shared" si="23"/>
        <v>-5.4606309928171851E-2</v>
      </c>
      <c r="AW71">
        <v>68</v>
      </c>
      <c r="AX71">
        <f>IF(Z71&gt;0, (R71*SUMPRODUCT(K71:$K$98, X71:$X$98)-K71*$AZ$3)/Z71, 0)</f>
        <v>-214339.64906091357</v>
      </c>
    </row>
    <row r="72" spans="5:50" x14ac:dyDescent="0.25">
      <c r="E72">
        <v>2072</v>
      </c>
      <c r="F72" s="5">
        <v>3.5571999999999999E-2</v>
      </c>
      <c r="G72"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1.027663135157968E-3</v>
      </c>
      <c r="L72" s="2">
        <v>69</v>
      </c>
      <c r="M72" s="6">
        <v>0.48949088600000001</v>
      </c>
      <c r="Q72" s="4">
        <f t="shared" si="48"/>
        <v>25</v>
      </c>
      <c r="R72">
        <f t="shared" si="27"/>
        <v>500000</v>
      </c>
      <c r="S72">
        <f t="shared" si="28"/>
        <v>-383221.74895263696</v>
      </c>
      <c r="U72">
        <f t="shared" si="40"/>
        <v>0.48949088600000001</v>
      </c>
      <c r="V72">
        <f t="shared" si="41"/>
        <v>0.01</v>
      </c>
      <c r="W72">
        <f t="shared" si="42"/>
        <v>9.3254344866820212E-5</v>
      </c>
      <c r="X72">
        <f t="shared" si="43"/>
        <v>4.564715189220938E-5</v>
      </c>
      <c r="Y72">
        <f t="shared" si="44"/>
        <v>9.3254344866820219E-7</v>
      </c>
      <c r="Z72">
        <f t="shared" si="45"/>
        <v>4.6674649525942628E-5</v>
      </c>
      <c r="AB72">
        <f t="shared" si="46"/>
        <v>-19.98810355215965</v>
      </c>
      <c r="AC72">
        <f t="shared" si="29"/>
        <v>-17.886740823083102</v>
      </c>
      <c r="AE72">
        <f t="shared" si="30"/>
        <v>0</v>
      </c>
      <c r="AF72">
        <f t="shared" si="31"/>
        <v>0</v>
      </c>
      <c r="AG72">
        <f t="shared" si="31"/>
        <v>-1.1668662381485657E-3</v>
      </c>
      <c r="AH72">
        <f t="shared" si="32"/>
        <v>-22.82357594610469</v>
      </c>
      <c r="AI72">
        <f t="shared" si="33"/>
        <v>-22.824742812342837</v>
      </c>
      <c r="AJ72">
        <f t="shared" si="34"/>
        <v>-2.1013627290765484</v>
      </c>
      <c r="AK72">
        <f t="shared" ref="AK72:AK98" si="49">G72*SUM(AB72:AB72, AE72:AF72)</f>
        <v>-1.3991672486511757</v>
      </c>
      <c r="AL72">
        <f t="shared" si="35"/>
        <v>-26.32527279007056</v>
      </c>
      <c r="AN72">
        <f t="shared" si="36"/>
        <v>0</v>
      </c>
      <c r="AO72">
        <f t="shared" si="36"/>
        <v>0</v>
      </c>
      <c r="AP72">
        <f t="shared" si="36"/>
        <v>-1.1991454166057392E-6</v>
      </c>
      <c r="AQ72">
        <f t="shared" si="36"/>
        <v>-2.3454947612289931E-2</v>
      </c>
      <c r="AR72">
        <f t="shared" si="36"/>
        <v>-2.3456146757706537E-2</v>
      </c>
      <c r="AS72">
        <f t="shared" si="36"/>
        <v>-2.1594930102669095E-3</v>
      </c>
      <c r="AT72">
        <f t="shared" si="36"/>
        <v>-1.4378726013592154E-3</v>
      </c>
      <c r="AU72">
        <f t="shared" si="23"/>
        <v>-2.705351236933266E-2</v>
      </c>
      <c r="AW72">
        <v>69</v>
      </c>
      <c r="AX72">
        <f>IF(Z72&gt;0, (R72*SUMPRODUCT(K72:$K$98, X72:$X$98)-K72*$AZ$3)/Z72, 0)</f>
        <v>-383221.74895263696</v>
      </c>
    </row>
    <row r="73" spans="5:50" x14ac:dyDescent="0.25">
      <c r="E73">
        <v>2073</v>
      </c>
      <c r="F73" s="5">
        <v>3.5571999999999999E-2</v>
      </c>
      <c r="G73"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9.1755637067675712E-4</v>
      </c>
      <c r="L73" s="2">
        <v>70</v>
      </c>
      <c r="M73" s="6">
        <v>0.50154699899999999</v>
      </c>
      <c r="Q73" s="4">
        <f t="shared" si="48"/>
        <v>25</v>
      </c>
      <c r="R73">
        <f t="shared" si="27"/>
        <v>500000</v>
      </c>
      <c r="S73">
        <f t="shared" si="28"/>
        <v>-701330.66705015453</v>
      </c>
      <c r="U73">
        <f t="shared" si="40"/>
        <v>0.50154699899999999</v>
      </c>
      <c r="V73">
        <f t="shared" si="41"/>
        <v>0.01</v>
      </c>
      <c r="W73">
        <f t="shared" si="42"/>
        <v>4.6674649525942628E-5</v>
      </c>
      <c r="X73">
        <f t="shared" si="43"/>
        <v>2.3409530399113297E-5</v>
      </c>
      <c r="Y73">
        <f t="shared" si="44"/>
        <v>4.667464952594263E-7</v>
      </c>
      <c r="Z73">
        <f t="shared" si="45"/>
        <v>2.2798372631569905E-5</v>
      </c>
      <c r="AB73">
        <f t="shared" si="46"/>
        <v>-17.886740823083102</v>
      </c>
      <c r="AC73">
        <f t="shared" si="29"/>
        <v>-15.989197885356909</v>
      </c>
      <c r="AE73">
        <f t="shared" si="30"/>
        <v>0</v>
      </c>
      <c r="AF73">
        <f t="shared" si="31"/>
        <v>0</v>
      </c>
      <c r="AG73">
        <f t="shared" si="31"/>
        <v>-5.699593157892476E-4</v>
      </c>
      <c r="AH73">
        <f t="shared" si="32"/>
        <v>-11.704765199556649</v>
      </c>
      <c r="AI73">
        <f t="shared" si="33"/>
        <v>-11.705335158872439</v>
      </c>
      <c r="AJ73">
        <f t="shared" si="34"/>
        <v>-1.8975429377261932</v>
      </c>
      <c r="AK73">
        <f t="shared" si="49"/>
        <v>-1.2520718576158172</v>
      </c>
      <c r="AL73">
        <f t="shared" si="35"/>
        <v>-14.854949954214449</v>
      </c>
      <c r="AN73">
        <f t="shared" si="36"/>
        <v>0</v>
      </c>
      <c r="AO73">
        <f t="shared" si="36"/>
        <v>0</v>
      </c>
      <c r="AP73">
        <f t="shared" si="36"/>
        <v>-5.2296980122898969E-7</v>
      </c>
      <c r="AQ73">
        <f t="shared" si="36"/>
        <v>-1.0739781876128807E-2</v>
      </c>
      <c r="AR73">
        <f t="shared" si="36"/>
        <v>-1.0740304845930037E-2</v>
      </c>
      <c r="AS73">
        <f t="shared" si="36"/>
        <v>-1.7411026111433575E-3</v>
      </c>
      <c r="AT73">
        <f t="shared" si="36"/>
        <v>-1.1488465095004746E-3</v>
      </c>
      <c r="AU73">
        <f t="shared" si="23"/>
        <v>-1.363025396657387E-2</v>
      </c>
      <c r="AW73">
        <v>70</v>
      </c>
      <c r="AX73">
        <f>IF(Z73&gt;0, (R73*SUMPRODUCT(K73:$K$98, X73:$X$98)-K73*$AZ$3)/Z73, 0)</f>
        <v>-701330.66705015453</v>
      </c>
    </row>
    <row r="74" spans="5:50" x14ac:dyDescent="0.25">
      <c r="E74">
        <v>2074</v>
      </c>
      <c r="F74" s="5">
        <v>3.5571999999999999E-2</v>
      </c>
      <c r="G74"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8.1924675953281884E-4</v>
      </c>
      <c r="L74" s="2">
        <v>71</v>
      </c>
      <c r="M74" s="6">
        <v>0.51394563599999998</v>
      </c>
      <c r="Q74" s="4">
        <f t="shared" si="48"/>
        <v>25</v>
      </c>
      <c r="R74">
        <f t="shared" si="27"/>
        <v>500000</v>
      </c>
      <c r="S74">
        <f t="shared" si="28"/>
        <v>-1316171.7942973366</v>
      </c>
      <c r="U74">
        <f t="shared" si="40"/>
        <v>0.51394563599999998</v>
      </c>
      <c r="V74">
        <f t="shared" si="41"/>
        <v>0.01</v>
      </c>
      <c r="W74">
        <f t="shared" si="42"/>
        <v>2.2798372631569905E-5</v>
      </c>
      <c r="X74">
        <f t="shared" si="43"/>
        <v>1.1717124121897188E-5</v>
      </c>
      <c r="Y74">
        <f t="shared" si="44"/>
        <v>2.2798372631569905E-7</v>
      </c>
      <c r="Z74">
        <f t="shared" si="45"/>
        <v>1.0853264783357018E-5</v>
      </c>
      <c r="AB74">
        <f t="shared" si="46"/>
        <v>-15.989197885356909</v>
      </c>
      <c r="AC74">
        <f t="shared" si="29"/>
        <v>-14.284760983895101</v>
      </c>
      <c r="AE74">
        <f t="shared" si="30"/>
        <v>0</v>
      </c>
      <c r="AF74">
        <f t="shared" si="31"/>
        <v>0</v>
      </c>
      <c r="AG74">
        <f t="shared" si="31"/>
        <v>-2.7133161958392543E-4</v>
      </c>
      <c r="AH74">
        <f t="shared" si="32"/>
        <v>-5.8585620609485938</v>
      </c>
      <c r="AI74">
        <f t="shared" si="33"/>
        <v>-5.8588333925681777</v>
      </c>
      <c r="AJ74">
        <f t="shared" si="34"/>
        <v>-1.7044369014618077</v>
      </c>
      <c r="AK74">
        <f t="shared" si="49"/>
        <v>-1.1192438519749837</v>
      </c>
      <c r="AL74">
        <f t="shared" si="35"/>
        <v>-8.6825141460049693</v>
      </c>
      <c r="AN74">
        <f t="shared" si="36"/>
        <v>0</v>
      </c>
      <c r="AO74">
        <f t="shared" si="36"/>
        <v>0</v>
      </c>
      <c r="AP74">
        <f t="shared" si="36"/>
        <v>-2.2228755010292244E-7</v>
      </c>
      <c r="AQ74">
        <f t="shared" si="36"/>
        <v>-4.7996079839540485E-3</v>
      </c>
      <c r="AR74">
        <f t="shared" si="36"/>
        <v>-4.7998302715041513E-3</v>
      </c>
      <c r="AS74">
        <f t="shared" si="36"/>
        <v>-1.3963544083507443E-3</v>
      </c>
      <c r="AT74">
        <f t="shared" si="36"/>
        <v>-9.1693689885753531E-4</v>
      </c>
      <c r="AU74">
        <f t="shared" si="23"/>
        <v>-7.1131215787124313E-3</v>
      </c>
      <c r="AW74">
        <v>71</v>
      </c>
      <c r="AX74">
        <f>IF(Z74&gt;0, (R74*SUMPRODUCT(K74:$K$98, X74:$X$98)-K74*$AZ$3)/Z74, 0)</f>
        <v>-1316171.7942973366</v>
      </c>
    </row>
    <row r="75" spans="5:50" x14ac:dyDescent="0.25">
      <c r="E75">
        <v>2075</v>
      </c>
      <c r="F75" s="5">
        <v>3.5571999999999999E-2</v>
      </c>
      <c r="G75"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7.3147032101144531E-4</v>
      </c>
      <c r="L75" s="2">
        <v>72</v>
      </c>
      <c r="M75" s="6">
        <v>0.52707773400000002</v>
      </c>
      <c r="Q75" s="4">
        <f t="shared" si="48"/>
        <v>25</v>
      </c>
      <c r="R75">
        <f t="shared" si="27"/>
        <v>500000</v>
      </c>
      <c r="S75">
        <f t="shared" si="28"/>
        <v>-2539331.100729601</v>
      </c>
      <c r="U75">
        <f t="shared" si="40"/>
        <v>0.52707773400000002</v>
      </c>
      <c r="V75">
        <f t="shared" si="41"/>
        <v>0.01</v>
      </c>
      <c r="W75">
        <f t="shared" si="42"/>
        <v>1.0853264783357018E-5</v>
      </c>
      <c r="X75">
        <f t="shared" si="43"/>
        <v>5.7205142085138182E-6</v>
      </c>
      <c r="Y75">
        <f t="shared" si="44"/>
        <v>1.0853264783357018E-7</v>
      </c>
      <c r="Z75">
        <f t="shared" si="45"/>
        <v>5.0242179270096295E-6</v>
      </c>
      <c r="AB75">
        <f t="shared" si="46"/>
        <v>-14.284760983895101</v>
      </c>
      <c r="AC75">
        <f t="shared" si="29"/>
        <v>-12.758152838898756</v>
      </c>
      <c r="AE75">
        <f t="shared" si="30"/>
        <v>0</v>
      </c>
      <c r="AF75">
        <f t="shared" si="31"/>
        <v>0</v>
      </c>
      <c r="AG75">
        <f t="shared" si="31"/>
        <v>-1.2560544817524075E-4</v>
      </c>
      <c r="AH75">
        <f t="shared" si="32"/>
        <v>-2.8602571042569092</v>
      </c>
      <c r="AI75">
        <f t="shared" si="33"/>
        <v>-2.8603827097050845</v>
      </c>
      <c r="AJ75">
        <f t="shared" si="34"/>
        <v>-1.5266081449963451</v>
      </c>
      <c r="AK75">
        <f t="shared" si="49"/>
        <v>-0.9999332688726571</v>
      </c>
      <c r="AL75">
        <f t="shared" si="35"/>
        <v>-5.3869241235740866</v>
      </c>
      <c r="AN75">
        <f t="shared" si="36"/>
        <v>0</v>
      </c>
      <c r="AO75">
        <f t="shared" si="36"/>
        <v>0</v>
      </c>
      <c r="AP75">
        <f t="shared" si="36"/>
        <v>-9.1876657497529811E-8</v>
      </c>
      <c r="AQ75">
        <f t="shared" si="36"/>
        <v>-2.0921931822260684E-3</v>
      </c>
      <c r="AR75">
        <f t="shared" si="36"/>
        <v>-2.0922850588835657E-3</v>
      </c>
      <c r="AS75">
        <f t="shared" si="36"/>
        <v>-1.1166685498791636E-3</v>
      </c>
      <c r="AT75">
        <f t="shared" si="36"/>
        <v>-7.3142150917230632E-4</v>
      </c>
      <c r="AU75">
        <f t="shared" si="23"/>
        <v>-3.9403751179350362E-3</v>
      </c>
      <c r="AW75">
        <v>72</v>
      </c>
      <c r="AX75">
        <f>IF(Z75&gt;0, (R75*SUMPRODUCT(K75:$K$98, X75:$X$98)-K75*$AZ$3)/Z75, 0)</f>
        <v>-2539331.100729601</v>
      </c>
    </row>
    <row r="76" spans="5:50" x14ac:dyDescent="0.25">
      <c r="E76">
        <v>2076</v>
      </c>
      <c r="F76" s="5">
        <v>3.5571999999999999E-2</v>
      </c>
      <c r="G76"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6.5309850090307614E-4</v>
      </c>
      <c r="L76" s="2">
        <v>73</v>
      </c>
      <c r="M76" s="6">
        <v>0.54097960300000003</v>
      </c>
      <c r="Q76" s="4">
        <f t="shared" si="48"/>
        <v>25</v>
      </c>
      <c r="R76">
        <f t="shared" si="27"/>
        <v>500000</v>
      </c>
      <c r="S76">
        <f t="shared" si="28"/>
        <v>-5050104.7102271598</v>
      </c>
      <c r="U76">
        <f t="shared" si="40"/>
        <v>0.54097960300000003</v>
      </c>
      <c r="V76">
        <f t="shared" si="41"/>
        <v>0.01</v>
      </c>
      <c r="W76">
        <f t="shared" si="42"/>
        <v>5.0242179270096295E-6</v>
      </c>
      <c r="X76">
        <f t="shared" si="43"/>
        <v>2.7179994195391523E-6</v>
      </c>
      <c r="Y76">
        <f t="shared" si="44"/>
        <v>5.0242179270096296E-8</v>
      </c>
      <c r="Z76">
        <f t="shared" si="45"/>
        <v>2.2559763282003811E-6</v>
      </c>
      <c r="AB76">
        <f t="shared" si="46"/>
        <v>-12.758152838898756</v>
      </c>
      <c r="AC76">
        <f t="shared" si="29"/>
        <v>-11.392916681205717</v>
      </c>
      <c r="AE76">
        <f t="shared" si="30"/>
        <v>0</v>
      </c>
      <c r="AF76">
        <f t="shared" si="31"/>
        <v>0</v>
      </c>
      <c r="AG76">
        <f t="shared" si="31"/>
        <v>-5.6399408205009528E-5</v>
      </c>
      <c r="AH76">
        <f t="shared" si="32"/>
        <v>-1.3589997097695761</v>
      </c>
      <c r="AI76">
        <f t="shared" si="33"/>
        <v>-1.3590561091777811</v>
      </c>
      <c r="AJ76">
        <f t="shared" si="34"/>
        <v>-1.3652361576930385</v>
      </c>
      <c r="AK76">
        <f t="shared" si="49"/>
        <v>-0.893070698722913</v>
      </c>
      <c r="AL76">
        <f t="shared" si="35"/>
        <v>-3.6173629655937329</v>
      </c>
      <c r="AN76">
        <f t="shared" si="36"/>
        <v>0</v>
      </c>
      <c r="AO76">
        <f t="shared" si="36"/>
        <v>0</v>
      </c>
      <c r="AP76">
        <f t="shared" si="36"/>
        <v>-3.6834368950512377E-8</v>
      </c>
      <c r="AQ76">
        <f t="shared" si="36"/>
        <v>-8.8756067317822564E-4</v>
      </c>
      <c r="AR76">
        <f t="shared" si="36"/>
        <v>-8.8759750754717622E-4</v>
      </c>
      <c r="AS76">
        <f t="shared" si="36"/>
        <v>-8.9163368796799916E-4</v>
      </c>
      <c r="AT76">
        <f t="shared" si="36"/>
        <v>-5.832631345363972E-4</v>
      </c>
      <c r="AU76">
        <f t="shared" si="23"/>
        <v>-2.3624943300515726E-3</v>
      </c>
      <c r="AW76">
        <v>73</v>
      </c>
      <c r="AX76">
        <f>IF(Z76&gt;0, (R76*SUMPRODUCT(K76:$K$98, X76:$X$98)-K76*$AZ$3)/Z76, 0)</f>
        <v>-5050104.7102271598</v>
      </c>
    </row>
    <row r="77" spans="5:50" x14ac:dyDescent="0.25">
      <c r="E77">
        <v>2077</v>
      </c>
      <c r="F77" s="5">
        <v>3.5571999999999999E-2</v>
      </c>
      <c r="G77"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5.8312366152060366E-4</v>
      </c>
      <c r="L77" s="2">
        <v>74</v>
      </c>
      <c r="M77" s="6">
        <v>0.55513806300000001</v>
      </c>
      <c r="Q77" s="4">
        <f t="shared" si="48"/>
        <v>25</v>
      </c>
      <c r="R77">
        <f t="shared" si="27"/>
        <v>500000</v>
      </c>
      <c r="S77">
        <f t="shared" si="28"/>
        <v>-10369601.290575407</v>
      </c>
      <c r="U77">
        <f t="shared" si="40"/>
        <v>0.55513806300000001</v>
      </c>
      <c r="V77">
        <f t="shared" si="41"/>
        <v>0.01</v>
      </c>
      <c r="W77">
        <f t="shared" si="42"/>
        <v>2.2559763282003811E-6</v>
      </c>
      <c r="X77">
        <f t="shared" si="43"/>
        <v>1.2523783290110118E-6</v>
      </c>
      <c r="Y77">
        <f t="shared" si="44"/>
        <v>2.2559763282003813E-8</v>
      </c>
      <c r="Z77">
        <f t="shared" si="45"/>
        <v>9.8103823590736552E-7</v>
      </c>
      <c r="AB77">
        <f t="shared" si="46"/>
        <v>-11.392916681205717</v>
      </c>
      <c r="AC77">
        <f t="shared" si="29"/>
        <v>-10.172975357168838</v>
      </c>
      <c r="AE77">
        <f t="shared" si="30"/>
        <v>0</v>
      </c>
      <c r="AF77">
        <f t="shared" si="31"/>
        <v>0</v>
      </c>
      <c r="AG77">
        <f t="shared" si="31"/>
        <v>-2.4525955897684137E-5</v>
      </c>
      <c r="AH77">
        <f t="shared" si="32"/>
        <v>-0.62618916450550588</v>
      </c>
      <c r="AI77">
        <f t="shared" si="33"/>
        <v>-0.62621369046140352</v>
      </c>
      <c r="AJ77">
        <f t="shared" si="34"/>
        <v>-1.2199413240368795</v>
      </c>
      <c r="AK77">
        <f t="shared" si="49"/>
        <v>-0.79750416768440024</v>
      </c>
      <c r="AL77">
        <f t="shared" si="35"/>
        <v>-2.6436591821826831</v>
      </c>
      <c r="AN77">
        <f t="shared" si="36"/>
        <v>0</v>
      </c>
      <c r="AO77">
        <f t="shared" si="36"/>
        <v>0</v>
      </c>
      <c r="AP77">
        <f t="shared" si="36"/>
        <v>-1.4301665205350418E-8</v>
      </c>
      <c r="AQ77">
        <f t="shared" si="36"/>
        <v>-3.6514571841097821E-4</v>
      </c>
      <c r="AR77">
        <f t="shared" si="36"/>
        <v>-3.6516002007618356E-4</v>
      </c>
      <c r="AS77">
        <f t="shared" si="36"/>
        <v>-7.113766517126784E-4</v>
      </c>
      <c r="AT77">
        <f t="shared" si="36"/>
        <v>-4.6504355033806895E-4</v>
      </c>
      <c r="AU77">
        <f t="shared" si="23"/>
        <v>-1.5415802221269309E-3</v>
      </c>
      <c r="AW77">
        <v>74</v>
      </c>
      <c r="AX77">
        <f>IF(Z77&gt;0, (R77*SUMPRODUCT(K77:$K$98, X77:$X$98)-K77*$AZ$3)/Z77, 0)</f>
        <v>-10369601.290575407</v>
      </c>
    </row>
    <row r="78" spans="5:50" x14ac:dyDescent="0.25">
      <c r="E78">
        <v>2078</v>
      </c>
      <c r="F78" s="5">
        <v>3.5571999999999999E-2</v>
      </c>
      <c r="G78"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5.2064612635768185E-4</v>
      </c>
      <c r="L78" s="2">
        <v>75</v>
      </c>
      <c r="M78" s="6">
        <v>0.569934367</v>
      </c>
      <c r="Q78" s="4">
        <f t="shared" si="48"/>
        <v>25</v>
      </c>
      <c r="R78">
        <f t="shared" si="27"/>
        <v>500000</v>
      </c>
      <c r="S78">
        <f t="shared" si="28"/>
        <v>-22041506.546932429</v>
      </c>
      <c r="U78">
        <f t="shared" si="40"/>
        <v>0.569934367</v>
      </c>
      <c r="V78">
        <f t="shared" si="41"/>
        <v>0.01</v>
      </c>
      <c r="W78">
        <f t="shared" si="42"/>
        <v>9.8103823590736552E-7</v>
      </c>
      <c r="X78">
        <f t="shared" si="43"/>
        <v>5.5912740598466105E-7</v>
      </c>
      <c r="Y78">
        <f t="shared" si="44"/>
        <v>9.8103823590736553E-9</v>
      </c>
      <c r="Z78">
        <f t="shared" si="45"/>
        <v>4.1210044756363084E-7</v>
      </c>
      <c r="AB78">
        <f t="shared" si="46"/>
        <v>-10.172975357168838</v>
      </c>
      <c r="AC78">
        <f t="shared" si="29"/>
        <v>-9.0833147129675531</v>
      </c>
      <c r="AE78">
        <f t="shared" si="30"/>
        <v>0</v>
      </c>
      <c r="AF78">
        <f t="shared" si="31"/>
        <v>0</v>
      </c>
      <c r="AG78">
        <f t="shared" si="31"/>
        <v>-1.0302511189090771E-5</v>
      </c>
      <c r="AH78">
        <f t="shared" si="32"/>
        <v>-0.27956370299233052</v>
      </c>
      <c r="AI78">
        <f t="shared" si="33"/>
        <v>-0.27957400550351963</v>
      </c>
      <c r="AJ78">
        <f t="shared" si="34"/>
        <v>-1.0896606442012846</v>
      </c>
      <c r="AK78">
        <f t="shared" si="49"/>
        <v>-0.71210827500181872</v>
      </c>
      <c r="AL78">
        <f t="shared" si="35"/>
        <v>-2.0813429247066231</v>
      </c>
      <c r="AN78">
        <f t="shared" si="36"/>
        <v>0</v>
      </c>
      <c r="AO78">
        <f t="shared" si="36"/>
        <v>0</v>
      </c>
      <c r="AP78">
        <f t="shared" si="36"/>
        <v>-5.3639625423567847E-9</v>
      </c>
      <c r="AQ78">
        <f t="shared" si="36"/>
        <v>-1.4555375903316635E-4</v>
      </c>
      <c r="AR78">
        <f t="shared" si="36"/>
        <v>-1.4555912299570872E-4</v>
      </c>
      <c r="AS78">
        <f t="shared" si="36"/>
        <v>-5.6732759344781504E-4</v>
      </c>
      <c r="AT78">
        <f t="shared" si="36"/>
        <v>-3.7075641492694775E-4</v>
      </c>
      <c r="AU78">
        <f t="shared" si="23"/>
        <v>-1.0836431313704716E-3</v>
      </c>
      <c r="AW78">
        <v>75</v>
      </c>
      <c r="AX78">
        <f>IF(Z78&gt;0, (R78*SUMPRODUCT(K78:$K$98, X78:$X$98)-K78*$AZ$3)/Z78, 0)</f>
        <v>-22041506.546932429</v>
      </c>
    </row>
    <row r="79" spans="5:50" x14ac:dyDescent="0.25">
      <c r="E79">
        <v>2079</v>
      </c>
      <c r="F79" s="5">
        <v>3.5571999999999999E-2</v>
      </c>
      <c r="G79"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4.6486261281935876E-4</v>
      </c>
      <c r="L79" s="2">
        <v>76</v>
      </c>
      <c r="M79" s="6">
        <v>0.58483052300000005</v>
      </c>
      <c r="Q79" s="4">
        <f t="shared" si="48"/>
        <v>25</v>
      </c>
      <c r="R79">
        <f t="shared" si="27"/>
        <v>500000</v>
      </c>
      <c r="S79">
        <f t="shared" si="28"/>
        <v>-48572782.894662067</v>
      </c>
      <c r="U79">
        <f t="shared" si="40"/>
        <v>0.58483052300000005</v>
      </c>
      <c r="V79">
        <f t="shared" si="41"/>
        <v>0.01</v>
      </c>
      <c r="W79">
        <f t="shared" si="42"/>
        <v>4.1210044756363084E-7</v>
      </c>
      <c r="X79">
        <f t="shared" si="43"/>
        <v>2.4100892027717233E-7</v>
      </c>
      <c r="Y79">
        <f t="shared" si="44"/>
        <v>4.1210044756363082E-9</v>
      </c>
      <c r="Z79">
        <f t="shared" si="45"/>
        <v>1.6697052281082219E-7</v>
      </c>
      <c r="AB79">
        <f t="shared" si="46"/>
        <v>-9.0833147129675531</v>
      </c>
      <c r="AC79">
        <f t="shared" si="29"/>
        <v>-8.1102229542982869</v>
      </c>
      <c r="AE79">
        <f t="shared" si="30"/>
        <v>0</v>
      </c>
      <c r="AF79">
        <f t="shared" si="31"/>
        <v>0</v>
      </c>
      <c r="AG79">
        <f t="shared" si="31"/>
        <v>-4.1742630702705551E-6</v>
      </c>
      <c r="AH79">
        <f t="shared" si="32"/>
        <v>-0.12050446013858616</v>
      </c>
      <c r="AI79">
        <f t="shared" si="33"/>
        <v>-0.12050863440165643</v>
      </c>
      <c r="AJ79">
        <f t="shared" si="34"/>
        <v>-0.97309175866926623</v>
      </c>
      <c r="AK79">
        <f t="shared" si="49"/>
        <v>-0.6358320299077288</v>
      </c>
      <c r="AL79">
        <f t="shared" si="35"/>
        <v>-1.7294324229786513</v>
      </c>
      <c r="AN79">
        <f t="shared" si="36"/>
        <v>0</v>
      </c>
      <c r="AO79">
        <f t="shared" si="36"/>
        <v>0</v>
      </c>
      <c r="AP79">
        <f t="shared" si="36"/>
        <v>-1.9404588374413289E-9</v>
      </c>
      <c r="AQ79">
        <f t="shared" si="36"/>
        <v>-5.6018018196409431E-5</v>
      </c>
      <c r="AR79">
        <f t="shared" si="36"/>
        <v>-5.6019958655246874E-5</v>
      </c>
      <c r="AS79">
        <f t="shared" si="36"/>
        <v>-4.5235397744797999E-4</v>
      </c>
      <c r="AT79">
        <f t="shared" si="36"/>
        <v>-2.9557453873714349E-4</v>
      </c>
      <c r="AU79">
        <f t="shared" si="23"/>
        <v>-8.0394847484037022E-4</v>
      </c>
      <c r="AW79">
        <v>76</v>
      </c>
      <c r="AX79">
        <f>IF(Z79&gt;0, (R79*SUMPRODUCT(K79:$K$98, X79:$X$98)-K79*$AZ$3)/Z79, 0)</f>
        <v>-48572782.894662067</v>
      </c>
    </row>
    <row r="80" spans="5:50" x14ac:dyDescent="0.25">
      <c r="E80">
        <v>2080</v>
      </c>
      <c r="F80" s="5">
        <v>3.5571999999999999E-2</v>
      </c>
      <c r="G80">
        <v>7.0000000000000007E-2</v>
      </c>
      <c r="H80" s="5">
        <f t="shared" si="37"/>
        <v>0.12000000000000001</v>
      </c>
      <c r="I80" s="5">
        <f t="shared" si="38"/>
        <v>1.1200000000000001</v>
      </c>
      <c r="J80">
        <f t="shared" si="39"/>
        <v>0.89285714285714279</v>
      </c>
      <c r="K80">
        <f t="shared" si="47"/>
        <v>4.1505590430299886E-4</v>
      </c>
      <c r="L80" s="2">
        <v>77</v>
      </c>
      <c r="M80" s="6">
        <v>0.59948279800000004</v>
      </c>
      <c r="Q80" s="4">
        <f t="shared" si="48"/>
        <v>25</v>
      </c>
      <c r="R80">
        <f t="shared" si="27"/>
        <v>500000</v>
      </c>
      <c r="S80">
        <f t="shared" si="28"/>
        <v>-111054865.11983499</v>
      </c>
      <c r="U80">
        <f t="shared" si="40"/>
        <v>0.59948279800000004</v>
      </c>
      <c r="V80">
        <f t="shared" si="41"/>
        <v>0.01</v>
      </c>
      <c r="W80">
        <f t="shared" si="42"/>
        <v>1.6697052281082219E-7</v>
      </c>
      <c r="X80">
        <f t="shared" si="43"/>
        <v>1.0009595619815451E-7</v>
      </c>
      <c r="Y80">
        <f t="shared" si="44"/>
        <v>1.6697052281082219E-9</v>
      </c>
      <c r="Z80">
        <f t="shared" si="45"/>
        <v>6.5204861384559449E-8</v>
      </c>
      <c r="AB80">
        <f t="shared" si="46"/>
        <v>-8.1102229542982869</v>
      </c>
      <c r="AC80">
        <f t="shared" si="29"/>
        <v>-7.2413170862197864</v>
      </c>
      <c r="AE80">
        <f t="shared" si="30"/>
        <v>0</v>
      </c>
      <c r="AF80">
        <f t="shared" si="31"/>
        <v>0</v>
      </c>
      <c r="AG80">
        <f t="shared" si="31"/>
        <v>-1.6301215346139863E-6</v>
      </c>
      <c r="AH80">
        <f t="shared" si="32"/>
        <v>-5.004797809907726E-2</v>
      </c>
      <c r="AI80">
        <f t="shared" si="33"/>
        <v>-5.0049608220611871E-2</v>
      </c>
      <c r="AJ80">
        <f t="shared" si="34"/>
        <v>-0.86890586807850045</v>
      </c>
      <c r="AK80">
        <f t="shared" si="49"/>
        <v>-0.56771560680088018</v>
      </c>
      <c r="AL80">
        <f t="shared" si="35"/>
        <v>-1.4866710830999925</v>
      </c>
      <c r="AN80">
        <f t="shared" si="36"/>
        <v>0</v>
      </c>
      <c r="AO80">
        <f t="shared" si="36"/>
        <v>0</v>
      </c>
      <c r="AP80">
        <f t="shared" si="36"/>
        <v>-6.7659156767300032E-10</v>
      </c>
      <c r="AQ80">
        <f t="shared" si="36"/>
        <v>-2.0772708808449194E-5</v>
      </c>
      <c r="AR80">
        <f t="shared" si="36"/>
        <v>-2.0773385400016865E-5</v>
      </c>
      <c r="AS80">
        <f t="shared" si="36"/>
        <v>-3.6064451082950421E-4</v>
      </c>
      <c r="AT80">
        <f t="shared" si="36"/>
        <v>-2.3563371456766506E-4</v>
      </c>
      <c r="AU80">
        <f t="shared" si="23"/>
        <v>-6.1705161079718613E-4</v>
      </c>
      <c r="AW80">
        <v>77</v>
      </c>
      <c r="AX80">
        <f>IF(Z80&gt;0, (R80*SUMPRODUCT(K80:$K$98, X80:$X$98)-K80*$AZ$3)/Z80, 0)</f>
        <v>-111054865.11983499</v>
      </c>
    </row>
    <row r="81" spans="5:50" x14ac:dyDescent="0.25">
      <c r="E81">
        <v>2081</v>
      </c>
      <c r="F81" s="5">
        <v>3.5571999999999999E-2</v>
      </c>
      <c r="G81">
        <v>7.0000000000000007E-2</v>
      </c>
      <c r="H81" s="5">
        <f t="shared" si="37"/>
        <v>0.12000000000000001</v>
      </c>
      <c r="I81" s="5">
        <f t="shared" si="38"/>
        <v>1.1200000000000001</v>
      </c>
      <c r="J81">
        <f t="shared" si="39"/>
        <v>0.89285714285714279</v>
      </c>
      <c r="K81">
        <f t="shared" si="47"/>
        <v>3.7058562884196325E-4</v>
      </c>
      <c r="L81" s="2">
        <v>78</v>
      </c>
      <c r="M81" s="6">
        <v>0.61448546299999995</v>
      </c>
      <c r="Q81" s="4">
        <f t="shared" si="48"/>
        <v>25</v>
      </c>
      <c r="R81">
        <f t="shared" si="27"/>
        <v>500000</v>
      </c>
      <c r="S81">
        <f t="shared" si="28"/>
        <v>-264054745.83269376</v>
      </c>
      <c r="U81">
        <f t="shared" si="40"/>
        <v>0.61448546299999995</v>
      </c>
      <c r="V81">
        <f t="shared" si="41"/>
        <v>0.01</v>
      </c>
      <c r="W81">
        <f t="shared" si="42"/>
        <v>6.5204861384559449E-8</v>
      </c>
      <c r="X81">
        <f t="shared" si="43"/>
        <v>4.0067439437741831E-8</v>
      </c>
      <c r="Y81">
        <f t="shared" si="44"/>
        <v>6.5204861384559446E-10</v>
      </c>
      <c r="Z81">
        <f t="shared" si="45"/>
        <v>2.4485373332972023E-8</v>
      </c>
      <c r="AB81">
        <f t="shared" si="46"/>
        <v>-7.2413170862197864</v>
      </c>
      <c r="AC81">
        <f t="shared" si="29"/>
        <v>-6.4654790320565452</v>
      </c>
      <c r="AE81">
        <f t="shared" si="30"/>
        <v>0</v>
      </c>
      <c r="AF81">
        <f t="shared" si="31"/>
        <v>0</v>
      </c>
      <c r="AG81">
        <f t="shared" si="31"/>
        <v>-6.121343333243006E-7</v>
      </c>
      <c r="AH81">
        <f t="shared" si="32"/>
        <v>-2.0033719718870916E-2</v>
      </c>
      <c r="AI81">
        <f t="shared" si="33"/>
        <v>-2.0034331853204239E-2</v>
      </c>
      <c r="AJ81">
        <f t="shared" si="34"/>
        <v>-0.77583805416324125</v>
      </c>
      <c r="AK81">
        <f t="shared" si="49"/>
        <v>-0.50689219603538505</v>
      </c>
      <c r="AL81">
        <f t="shared" si="35"/>
        <v>-1.3027645820518305</v>
      </c>
      <c r="AN81">
        <f t="shared" si="36"/>
        <v>0</v>
      </c>
      <c r="AO81">
        <f t="shared" si="36"/>
        <v>0</v>
      </c>
      <c r="AP81">
        <f t="shared" si="36"/>
        <v>-2.2684818685074187E-10</v>
      </c>
      <c r="AQ81">
        <f t="shared" si="36"/>
        <v>-7.4242086200614179E-6</v>
      </c>
      <c r="AR81">
        <f t="shared" si="36"/>
        <v>-7.4244354682482678E-6</v>
      </c>
      <c r="AS81">
        <f t="shared" si="36"/>
        <v>-2.8751443318160988E-4</v>
      </c>
      <c r="AT81">
        <f t="shared" si="36"/>
        <v>-1.8784696322285687E-4</v>
      </c>
      <c r="AU81">
        <f t="shared" si="23"/>
        <v>-4.8278583187271503E-4</v>
      </c>
      <c r="AW81">
        <v>78</v>
      </c>
      <c r="AX81">
        <f>IF(Z81&gt;0, (R81*SUMPRODUCT(K81:$K$98, X81:$X$98)-K81*$AZ$3)/Z81, 0)</f>
        <v>-264054745.83269376</v>
      </c>
    </row>
    <row r="82" spans="5:50" x14ac:dyDescent="0.25">
      <c r="E82">
        <v>2082</v>
      </c>
      <c r="F82" s="5">
        <v>3.5571999999999999E-2</v>
      </c>
      <c r="G82">
        <v>7.0000000000000007E-2</v>
      </c>
      <c r="H82" s="5">
        <f t="shared" si="37"/>
        <v>0.12000000000000001</v>
      </c>
      <c r="I82" s="5">
        <f t="shared" si="38"/>
        <v>1.1200000000000001</v>
      </c>
      <c r="J82">
        <f t="shared" si="39"/>
        <v>0.89285714285714279</v>
      </c>
      <c r="K82">
        <f t="shared" si="47"/>
        <v>3.3088002575175287E-4</v>
      </c>
      <c r="L82" s="2">
        <v>79</v>
      </c>
      <c r="M82" s="6">
        <v>0.62975077099999999</v>
      </c>
      <c r="Q82" s="4">
        <f t="shared" si="48"/>
        <v>25</v>
      </c>
      <c r="R82">
        <f t="shared" si="27"/>
        <v>500000</v>
      </c>
      <c r="S82">
        <f t="shared" si="28"/>
        <v>-654445315.02018261</v>
      </c>
      <c r="U82">
        <f t="shared" si="40"/>
        <v>0.62975077099999999</v>
      </c>
      <c r="V82">
        <f t="shared" si="41"/>
        <v>0.01</v>
      </c>
      <c r="W82">
        <f t="shared" si="42"/>
        <v>2.4485373332972023E-8</v>
      </c>
      <c r="X82">
        <f t="shared" si="43"/>
        <v>1.5419682734661973E-8</v>
      </c>
      <c r="Y82">
        <f t="shared" si="44"/>
        <v>2.4485373332972023E-10</v>
      </c>
      <c r="Z82">
        <f t="shared" si="45"/>
        <v>8.8208368649803304E-9</v>
      </c>
      <c r="AB82">
        <f t="shared" si="46"/>
        <v>-6.4654790320565452</v>
      </c>
      <c r="AC82">
        <f t="shared" si="29"/>
        <v>-5.7727553608436919</v>
      </c>
      <c r="AE82">
        <f t="shared" si="30"/>
        <v>0</v>
      </c>
      <c r="AF82">
        <f t="shared" si="31"/>
        <v>0</v>
      </c>
      <c r="AG82">
        <f t="shared" si="31"/>
        <v>-2.2052092162450826E-7</v>
      </c>
      <c r="AH82">
        <f t="shared" si="32"/>
        <v>-7.7098413673309862E-3</v>
      </c>
      <c r="AI82">
        <f t="shared" si="33"/>
        <v>-7.710061888252611E-3</v>
      </c>
      <c r="AJ82">
        <f t="shared" si="34"/>
        <v>-0.69272367121285328</v>
      </c>
      <c r="AK82">
        <f t="shared" si="49"/>
        <v>-0.4525835322439582</v>
      </c>
      <c r="AL82">
        <f t="shared" si="35"/>
        <v>-1.1530172653450641</v>
      </c>
      <c r="AN82">
        <f t="shared" si="36"/>
        <v>0</v>
      </c>
      <c r="AO82">
        <f t="shared" si="36"/>
        <v>0</v>
      </c>
      <c r="AP82">
        <f t="shared" si="36"/>
        <v>-7.2965968225917572E-11</v>
      </c>
      <c r="AQ82">
        <f t="shared" si="36"/>
        <v>-2.5510325101644063E-6</v>
      </c>
      <c r="AR82">
        <f t="shared" si="36"/>
        <v>-2.5511054761326322E-6</v>
      </c>
      <c r="AS82">
        <f t="shared" si="36"/>
        <v>-2.2920842616975766E-4</v>
      </c>
      <c r="AT82">
        <f t="shared" si="36"/>
        <v>-1.4975085080370015E-4</v>
      </c>
      <c r="AU82">
        <f t="shared" si="23"/>
        <v>-3.815103824495905E-4</v>
      </c>
      <c r="AW82">
        <v>79</v>
      </c>
      <c r="AX82">
        <f>IF(Z82&gt;0, (R82*SUMPRODUCT(K82:$K$98, X82:$X$98)-K82*$AZ$3)/Z82, 0)</f>
        <v>-654445315.02018261</v>
      </c>
    </row>
    <row r="83" spans="5:50" x14ac:dyDescent="0.25">
      <c r="E83">
        <v>2083</v>
      </c>
      <c r="F83" s="5">
        <v>3.5571999999999999E-2</v>
      </c>
      <c r="G83">
        <v>7.0000000000000007E-2</v>
      </c>
      <c r="H83" s="5">
        <f t="shared" si="37"/>
        <v>0.12000000000000001</v>
      </c>
      <c r="I83" s="5">
        <f t="shared" si="38"/>
        <v>1.1200000000000001</v>
      </c>
      <c r="J83">
        <f t="shared" si="39"/>
        <v>0.89285714285714279</v>
      </c>
      <c r="K83">
        <f t="shared" si="47"/>
        <v>2.9542859442120787E-4</v>
      </c>
      <c r="L83" s="2">
        <v>80</v>
      </c>
      <c r="M83" s="6">
        <v>0.64518007799999999</v>
      </c>
      <c r="Q83" s="4">
        <f t="shared" si="48"/>
        <v>25</v>
      </c>
      <c r="R83">
        <f t="shared" si="27"/>
        <v>500000</v>
      </c>
      <c r="S83">
        <f t="shared" si="28"/>
        <v>-1694584275.1110151</v>
      </c>
      <c r="U83">
        <f t="shared" si="40"/>
        <v>0.64518007799999999</v>
      </c>
      <c r="V83">
        <f t="shared" si="41"/>
        <v>0.01</v>
      </c>
      <c r="W83">
        <f t="shared" si="42"/>
        <v>8.8208368649803304E-9</v>
      </c>
      <c r="X83">
        <f t="shared" si="43"/>
        <v>5.6910282165732851E-9</v>
      </c>
      <c r="Y83">
        <f t="shared" si="44"/>
        <v>8.820836864980331E-11</v>
      </c>
      <c r="Z83">
        <f t="shared" si="45"/>
        <v>3.0416002797572419E-9</v>
      </c>
      <c r="AB83">
        <f t="shared" si="46"/>
        <v>-5.7727553608436919</v>
      </c>
      <c r="AC83">
        <f t="shared" si="29"/>
        <v>-5.1542480052498867</v>
      </c>
      <c r="AE83">
        <f t="shared" si="30"/>
        <v>0</v>
      </c>
      <c r="AF83">
        <f t="shared" si="31"/>
        <v>0</v>
      </c>
      <c r="AG83">
        <f t="shared" si="31"/>
        <v>-7.6040006993931046E-8</v>
      </c>
      <c r="AH83">
        <f t="shared" si="32"/>
        <v>-2.8455141082866426E-3</v>
      </c>
      <c r="AI83">
        <f t="shared" si="33"/>
        <v>-2.8455901482936368E-3</v>
      </c>
      <c r="AJ83">
        <f t="shared" si="34"/>
        <v>-0.61850735559380521</v>
      </c>
      <c r="AK83">
        <f t="shared" si="49"/>
        <v>-0.40409287525905846</v>
      </c>
      <c r="AL83">
        <f t="shared" si="35"/>
        <v>-1.0254458210011572</v>
      </c>
      <c r="AN83">
        <f t="shared" si="36"/>
        <v>0</v>
      </c>
      <c r="AO83">
        <f t="shared" si="36"/>
        <v>0</v>
      </c>
      <c r="AP83">
        <f t="shared" si="36"/>
        <v>-2.2464392385995866E-11</v>
      </c>
      <c r="AQ83">
        <f t="shared" si="36"/>
        <v>-8.4064623341683947E-7</v>
      </c>
      <c r="AR83">
        <f t="shared" si="36"/>
        <v>-8.4066869780922553E-7</v>
      </c>
      <c r="AS83">
        <f t="shared" si="36"/>
        <v>-1.8272475870225607E-4</v>
      </c>
      <c r="AT83">
        <f t="shared" si="36"/>
        <v>-1.1938059015340813E-4</v>
      </c>
      <c r="AU83">
        <f t="shared" si="23"/>
        <v>-3.0294601755347339E-4</v>
      </c>
      <c r="AW83">
        <v>80</v>
      </c>
      <c r="AX83">
        <f>IF(Z83&gt;0, (R83*SUMPRODUCT(K83:$K$98, X83:$X$98)-K83*$AZ$3)/Z83, 0)</f>
        <v>-1694584275.1110151</v>
      </c>
    </row>
    <row r="84" spans="5:50" x14ac:dyDescent="0.25">
      <c r="E84">
        <v>2084</v>
      </c>
      <c r="F84" s="5">
        <v>3.5571999999999999E-2</v>
      </c>
      <c r="G84">
        <v>7.0000000000000007E-2</v>
      </c>
      <c r="H84" s="5">
        <f t="shared" si="37"/>
        <v>0.12000000000000001</v>
      </c>
      <c r="I84" s="5">
        <f t="shared" si="38"/>
        <v>1.1200000000000001</v>
      </c>
      <c r="J84">
        <f t="shared" si="39"/>
        <v>0.89285714285714279</v>
      </c>
      <c r="K84">
        <f t="shared" si="47"/>
        <v>2.6377553073322132E-4</v>
      </c>
      <c r="L84" s="2">
        <v>81</v>
      </c>
      <c r="M84" s="6">
        <v>0.66067595400000001</v>
      </c>
      <c r="Q84" s="4">
        <f t="shared" si="48"/>
        <v>25</v>
      </c>
      <c r="R84">
        <f t="shared" si="27"/>
        <v>500000</v>
      </c>
      <c r="S84">
        <f t="shared" si="28"/>
        <v>-4594325637.9527769</v>
      </c>
      <c r="U84">
        <f t="shared" si="40"/>
        <v>0.66067595400000001</v>
      </c>
      <c r="V84">
        <f t="shared" si="41"/>
        <v>0.01</v>
      </c>
      <c r="W84">
        <f t="shared" si="42"/>
        <v>3.0416002797572419E-9</v>
      </c>
      <c r="X84">
        <f t="shared" si="43"/>
        <v>2.0095121665152829E-9</v>
      </c>
      <c r="Y84">
        <f t="shared" si="44"/>
        <v>3.0416002797572422E-11</v>
      </c>
      <c r="Z84">
        <f t="shared" si="45"/>
        <v>1.0016721104443867E-9</v>
      </c>
      <c r="AB84">
        <f t="shared" si="46"/>
        <v>-5.1542480052498867</v>
      </c>
      <c r="AC84">
        <f t="shared" si="29"/>
        <v>-4.6020078578369112</v>
      </c>
      <c r="AE84">
        <f t="shared" si="30"/>
        <v>0</v>
      </c>
      <c r="AF84">
        <f t="shared" si="31"/>
        <v>0</v>
      </c>
      <c r="AG84">
        <f t="shared" si="31"/>
        <v>-2.5041802761109667E-8</v>
      </c>
      <c r="AH84">
        <f t="shared" si="32"/>
        <v>-1.0047560832576413E-3</v>
      </c>
      <c r="AI84">
        <f t="shared" si="33"/>
        <v>-1.0047811250604025E-3</v>
      </c>
      <c r="AJ84">
        <f t="shared" si="34"/>
        <v>-0.55224014741297545</v>
      </c>
      <c r="AK84">
        <f t="shared" si="49"/>
        <v>-0.3607973603674921</v>
      </c>
      <c r="AL84">
        <f t="shared" si="35"/>
        <v>-0.91404228890552797</v>
      </c>
      <c r="AN84">
        <f t="shared" si="36"/>
        <v>0</v>
      </c>
      <c r="AO84">
        <f t="shared" si="36"/>
        <v>0</v>
      </c>
      <c r="AP84">
        <f t="shared" si="36"/>
        <v>-6.6054148138283496E-12</v>
      </c>
      <c r="AQ84">
        <f t="shared" si="36"/>
        <v>-2.6503006911871704E-7</v>
      </c>
      <c r="AR84">
        <f t="shared" si="36"/>
        <v>-2.6503667453353091E-7</v>
      </c>
      <c r="AS84">
        <f t="shared" si="36"/>
        <v>-1.4566743797604997E-4</v>
      </c>
      <c r="AT84">
        <f t="shared" si="36"/>
        <v>-9.5169515218080543E-5</v>
      </c>
      <c r="AU84">
        <f t="shared" si="23"/>
        <v>-2.4110198986866405E-4</v>
      </c>
      <c r="AW84">
        <v>81</v>
      </c>
      <c r="AX84">
        <f>IF(Z84&gt;0, (R84*SUMPRODUCT(K84:$K$98, X84:$X$98)-K84*$AZ$3)/Z84, 0)</f>
        <v>-4594325637.9527769</v>
      </c>
    </row>
    <row r="85" spans="5:50" x14ac:dyDescent="0.25">
      <c r="E85">
        <v>2085</v>
      </c>
      <c r="F85" s="5">
        <v>3.5571999999999999E-2</v>
      </c>
      <c r="G85">
        <v>7.0000000000000007E-2</v>
      </c>
      <c r="H85" s="5">
        <f t="shared" si="37"/>
        <v>0.12000000000000001</v>
      </c>
      <c r="I85" s="5">
        <f t="shared" si="38"/>
        <v>1.1200000000000001</v>
      </c>
      <c r="J85">
        <f t="shared" si="39"/>
        <v>0.89285714285714279</v>
      </c>
      <c r="K85">
        <f t="shared" si="47"/>
        <v>2.3551386672609044E-4</v>
      </c>
      <c r="L85" s="2">
        <v>82</v>
      </c>
      <c r="M85" s="6">
        <v>0.67625413199999995</v>
      </c>
      <c r="Q85" s="4">
        <f t="shared" si="48"/>
        <v>25</v>
      </c>
      <c r="R85">
        <f t="shared" si="27"/>
        <v>500000</v>
      </c>
      <c r="S85">
        <f t="shared" si="28"/>
        <v>-13074520193.611305</v>
      </c>
      <c r="U85">
        <f t="shared" si="40"/>
        <v>0.67625413199999995</v>
      </c>
      <c r="V85">
        <f t="shared" si="41"/>
        <v>0.01</v>
      </c>
      <c r="W85">
        <f t="shared" si="42"/>
        <v>1.0016721104443867E-9</v>
      </c>
      <c r="X85">
        <f t="shared" si="43"/>
        <v>6.7738490359717677E-10</v>
      </c>
      <c r="Y85">
        <f t="shared" si="44"/>
        <v>1.0016721104443867E-11</v>
      </c>
      <c r="Z85">
        <f t="shared" si="45"/>
        <v>3.1427048574276604E-10</v>
      </c>
      <c r="AB85">
        <f t="shared" si="46"/>
        <v>-4.6020078578369112</v>
      </c>
      <c r="AC85">
        <f t="shared" si="29"/>
        <v>-4.1089358120998281</v>
      </c>
      <c r="AE85">
        <f t="shared" si="30"/>
        <v>0</v>
      </c>
      <c r="AF85">
        <f t="shared" si="31"/>
        <v>0</v>
      </c>
      <c r="AG85">
        <f t="shared" si="31"/>
        <v>-7.8567621435691504E-9</v>
      </c>
      <c r="AH85">
        <f t="shared" si="32"/>
        <v>-3.3869245179858837E-4</v>
      </c>
      <c r="AI85">
        <f t="shared" si="33"/>
        <v>-3.3870030856073192E-4</v>
      </c>
      <c r="AJ85">
        <f t="shared" si="34"/>
        <v>-0.49307204573708319</v>
      </c>
      <c r="AK85">
        <f t="shared" si="49"/>
        <v>-0.32214055004858383</v>
      </c>
      <c r="AL85">
        <f t="shared" si="35"/>
        <v>-0.81555129609422772</v>
      </c>
      <c r="AN85">
        <f t="shared" si="36"/>
        <v>0</v>
      </c>
      <c r="AO85">
        <f t="shared" si="36"/>
        <v>0</v>
      </c>
      <c r="AP85">
        <f t="shared" si="36"/>
        <v>-1.8503764323791377E-12</v>
      </c>
      <c r="AQ85">
        <f t="shared" si="36"/>
        <v>-7.9766768954025551E-8</v>
      </c>
      <c r="AR85">
        <f t="shared" si="36"/>
        <v>-7.9768619330457926E-8</v>
      </c>
      <c r="AS85">
        <f t="shared" si="36"/>
        <v>-1.1612530406608418E-4</v>
      </c>
      <c r="AT85">
        <f t="shared" si="36"/>
        <v>-7.5868566571211645E-5</v>
      </c>
      <c r="AU85">
        <f t="shared" si="23"/>
        <v>-1.9207363925662627E-4</v>
      </c>
      <c r="AW85">
        <v>82</v>
      </c>
      <c r="AX85">
        <f>IF(Z85&gt;0, (R85*SUMPRODUCT(K85:$K$98, X85:$X$98)-K85*$AZ$3)/Z85, 0)</f>
        <v>-13074520193.611305</v>
      </c>
    </row>
    <row r="86" spans="5:50" x14ac:dyDescent="0.25">
      <c r="E86">
        <v>2086</v>
      </c>
      <c r="F86" s="5">
        <v>3.5571999999999999E-2</v>
      </c>
      <c r="G86">
        <v>7.0000000000000007E-2</v>
      </c>
      <c r="H86" s="5">
        <f t="shared" si="37"/>
        <v>0.12000000000000001</v>
      </c>
      <c r="I86" s="5">
        <f t="shared" si="38"/>
        <v>1.1200000000000001</v>
      </c>
      <c r="J86">
        <f t="shared" si="39"/>
        <v>0.89285714285714279</v>
      </c>
      <c r="K86">
        <f t="shared" si="47"/>
        <v>2.1028023814829503E-4</v>
      </c>
      <c r="L86" s="2">
        <v>83</v>
      </c>
      <c r="M86" s="6">
        <v>0.69194305599999995</v>
      </c>
      <c r="Q86" s="4">
        <f t="shared" si="48"/>
        <v>25</v>
      </c>
      <c r="R86">
        <f t="shared" si="27"/>
        <v>500000</v>
      </c>
      <c r="S86">
        <f t="shared" si="28"/>
        <v>-39165935219.017853</v>
      </c>
      <c r="U86">
        <f t="shared" si="40"/>
        <v>0.69194305599999995</v>
      </c>
      <c r="V86">
        <f t="shared" si="41"/>
        <v>0.01</v>
      </c>
      <c r="W86">
        <f t="shared" si="42"/>
        <v>3.1427048574276604E-10</v>
      </c>
      <c r="X86">
        <f t="shared" si="43"/>
        <v>2.1745728031545393E-10</v>
      </c>
      <c r="Y86">
        <f t="shared" si="44"/>
        <v>3.1427048574276605E-12</v>
      </c>
      <c r="Z86">
        <f t="shared" si="45"/>
        <v>9.3670500569884444E-11</v>
      </c>
      <c r="AB86">
        <f t="shared" si="46"/>
        <v>-4.1089358120998281</v>
      </c>
      <c r="AC86">
        <f t="shared" si="29"/>
        <v>-3.6686927572530692</v>
      </c>
      <c r="AE86">
        <f t="shared" si="30"/>
        <v>0</v>
      </c>
      <c r="AF86">
        <f t="shared" si="31"/>
        <v>0</v>
      </c>
      <c r="AG86">
        <f t="shared" si="31"/>
        <v>-2.3417625142471111E-9</v>
      </c>
      <c r="AH86">
        <f t="shared" si="32"/>
        <v>-1.0872864015772696E-4</v>
      </c>
      <c r="AI86">
        <f t="shared" si="33"/>
        <v>-1.0873098192024121E-4</v>
      </c>
      <c r="AJ86">
        <f t="shared" si="34"/>
        <v>-0.44024305484675885</v>
      </c>
      <c r="AK86">
        <f t="shared" si="49"/>
        <v>-0.28762550684698801</v>
      </c>
      <c r="AL86">
        <f t="shared" si="35"/>
        <v>-0.72797729267566713</v>
      </c>
      <c r="AN86">
        <f t="shared" si="36"/>
        <v>0</v>
      </c>
      <c r="AO86">
        <f t="shared" si="36"/>
        <v>0</v>
      </c>
      <c r="AP86">
        <f t="shared" si="36"/>
        <v>-4.9242637918263269E-13</v>
      </c>
      <c r="AQ86">
        <f t="shared" si="36"/>
        <v>-2.2863484345907099E-8</v>
      </c>
      <c r="AR86">
        <f t="shared" si="36"/>
        <v>-2.2863976772286284E-8</v>
      </c>
      <c r="AS86">
        <f t="shared" si="36"/>
        <v>-9.2574414416309359E-5</v>
      </c>
      <c r="AT86">
        <f t="shared" si="36"/>
        <v>-6.0481960077308702E-5</v>
      </c>
      <c r="AU86">
        <f t="shared" si="23"/>
        <v>-1.5307923847039036E-4</v>
      </c>
      <c r="AW86">
        <v>83</v>
      </c>
      <c r="AX86">
        <f>IF(Z86&gt;0, (R86*SUMPRODUCT(K86:$K$98, X86:$X$98)-K86*$AZ$3)/Z86, 0)</f>
        <v>-39165935219.017853</v>
      </c>
    </row>
    <row r="87" spans="5:50" x14ac:dyDescent="0.25">
      <c r="E87">
        <v>2087</v>
      </c>
      <c r="F87" s="5">
        <v>3.5571999999999999E-2</v>
      </c>
      <c r="G87">
        <v>7.0000000000000007E-2</v>
      </c>
      <c r="H87" s="5">
        <f t="shared" si="37"/>
        <v>0.12000000000000001</v>
      </c>
      <c r="I87" s="5">
        <f t="shared" si="38"/>
        <v>1.1200000000000001</v>
      </c>
      <c r="J87">
        <f t="shared" si="39"/>
        <v>0.89285714285714279</v>
      </c>
      <c r="K87">
        <f t="shared" si="47"/>
        <v>1.8775021263240627E-4</v>
      </c>
      <c r="L87" s="2">
        <v>84</v>
      </c>
      <c r="M87" s="6">
        <v>0.70765376499999999</v>
      </c>
      <c r="Q87" s="4">
        <f t="shared" si="48"/>
        <v>25</v>
      </c>
      <c r="R87">
        <f t="shared" si="27"/>
        <v>500000</v>
      </c>
      <c r="S87">
        <f t="shared" si="28"/>
        <v>-123853555990.87402</v>
      </c>
      <c r="U87">
        <f t="shared" si="40"/>
        <v>0.70765376499999999</v>
      </c>
      <c r="V87">
        <f t="shared" si="41"/>
        <v>0.01</v>
      </c>
      <c r="W87">
        <f t="shared" si="42"/>
        <v>9.3670500569884444E-11</v>
      </c>
      <c r="X87">
        <f t="shared" si="43"/>
        <v>6.6286282397713373E-11</v>
      </c>
      <c r="Y87">
        <f t="shared" si="44"/>
        <v>9.3670500569884437E-13</v>
      </c>
      <c r="Z87">
        <f t="shared" si="45"/>
        <v>2.6447513166472226E-11</v>
      </c>
      <c r="AB87">
        <f t="shared" si="46"/>
        <v>-3.6686927572530692</v>
      </c>
      <c r="AC87">
        <f t="shared" si="29"/>
        <v>-3.2756185527830457</v>
      </c>
      <c r="AE87">
        <f t="shared" si="30"/>
        <v>0</v>
      </c>
      <c r="AF87">
        <f t="shared" si="31"/>
        <v>0</v>
      </c>
      <c r="AG87">
        <f t="shared" si="31"/>
        <v>-6.611878291618057E-10</v>
      </c>
      <c r="AH87">
        <f t="shared" si="32"/>
        <v>-3.3143141198856688E-5</v>
      </c>
      <c r="AI87">
        <f t="shared" si="33"/>
        <v>-3.3143802386685853E-5</v>
      </c>
      <c r="AJ87">
        <f t="shared" si="34"/>
        <v>-0.3930742044700235</v>
      </c>
      <c r="AK87">
        <f t="shared" si="49"/>
        <v>-0.25680849300771486</v>
      </c>
      <c r="AL87">
        <f t="shared" si="35"/>
        <v>-0.64991584128012503</v>
      </c>
      <c r="AN87">
        <f t="shared" si="36"/>
        <v>0</v>
      </c>
      <c r="AO87">
        <f t="shared" si="36"/>
        <v>0</v>
      </c>
      <c r="AP87">
        <f t="shared" si="36"/>
        <v>-1.2413815551508813E-13</v>
      </c>
      <c r="AQ87">
        <f t="shared" si="36"/>
        <v>-6.2226318073912076E-9</v>
      </c>
      <c r="AR87">
        <f t="shared" si="36"/>
        <v>-6.2227559455467231E-9</v>
      </c>
      <c r="AS87">
        <f t="shared" si="36"/>
        <v>-7.3799765469560855E-5</v>
      </c>
      <c r="AT87">
        <f t="shared" si="36"/>
        <v>-4.8215849168006282E-5</v>
      </c>
      <c r="AU87">
        <f t="shared" si="23"/>
        <v>-1.2202183739351268E-4</v>
      </c>
      <c r="AW87">
        <v>84</v>
      </c>
      <c r="AX87">
        <f>IF(Z87&gt;0, (R87*SUMPRODUCT(K87:$K$98, X87:$X$98)-K87*$AZ$3)/Z87, 0)</f>
        <v>-123853555990.87402</v>
      </c>
    </row>
    <row r="88" spans="5:50" x14ac:dyDescent="0.25">
      <c r="E88">
        <v>2088</v>
      </c>
      <c r="F88" s="5">
        <v>3.5571999999999999E-2</v>
      </c>
      <c r="G88">
        <v>7.0000000000000007E-2</v>
      </c>
      <c r="H88" s="5">
        <f t="shared" si="37"/>
        <v>0.12000000000000001</v>
      </c>
      <c r="I88" s="5">
        <f t="shared" si="38"/>
        <v>1.1200000000000001</v>
      </c>
      <c r="J88">
        <f t="shared" si="39"/>
        <v>0.89285714285714279</v>
      </c>
      <c r="K88">
        <f t="shared" si="47"/>
        <v>1.6763411842179131E-4</v>
      </c>
      <c r="L88" s="2">
        <v>85</v>
      </c>
      <c r="M88" s="6">
        <v>0.72329488099999995</v>
      </c>
      <c r="Q88" s="4">
        <f t="shared" si="48"/>
        <v>25</v>
      </c>
      <c r="R88">
        <f t="shared" si="27"/>
        <v>500000</v>
      </c>
      <c r="S88">
        <f t="shared" si="28"/>
        <v>-414628458392.08331</v>
      </c>
      <c r="U88">
        <f t="shared" si="40"/>
        <v>0.72329488099999995</v>
      </c>
      <c r="V88">
        <f t="shared" si="41"/>
        <v>0.01</v>
      </c>
      <c r="W88">
        <f t="shared" si="42"/>
        <v>2.6447513166472226E-11</v>
      </c>
      <c r="X88">
        <f t="shared" si="43"/>
        <v>1.9129350888489461E-11</v>
      </c>
      <c r="Y88">
        <f t="shared" si="44"/>
        <v>2.6447513166472229E-13</v>
      </c>
      <c r="Z88">
        <f t="shared" si="45"/>
        <v>7.053687146318043E-12</v>
      </c>
      <c r="AB88">
        <f t="shared" si="46"/>
        <v>-3.2756185527830457</v>
      </c>
      <c r="AC88">
        <f t="shared" si="29"/>
        <v>-2.9246594274579034</v>
      </c>
      <c r="AE88">
        <f t="shared" si="30"/>
        <v>0</v>
      </c>
      <c r="AF88">
        <f t="shared" si="31"/>
        <v>0</v>
      </c>
      <c r="AG88">
        <f t="shared" si="31"/>
        <v>-1.7634217865795108E-10</v>
      </c>
      <c r="AH88">
        <f t="shared" si="32"/>
        <v>-9.5646754442447302E-6</v>
      </c>
      <c r="AI88">
        <f t="shared" si="33"/>
        <v>-9.5648517864233876E-6</v>
      </c>
      <c r="AJ88">
        <f t="shared" si="34"/>
        <v>-0.35095912532514228</v>
      </c>
      <c r="AK88">
        <f t="shared" si="49"/>
        <v>-0.22929329869481321</v>
      </c>
      <c r="AL88">
        <f t="shared" si="35"/>
        <v>-0.58026198887174196</v>
      </c>
      <c r="AN88">
        <f t="shared" si="36"/>
        <v>0</v>
      </c>
      <c r="AO88">
        <f t="shared" si="36"/>
        <v>0</v>
      </c>
      <c r="AP88">
        <f t="shared" si="36"/>
        <v>-2.9560965659903654E-14</v>
      </c>
      <c r="AQ88">
        <f t="shared" si="36"/>
        <v>-1.6033659360865206E-9</v>
      </c>
      <c r="AR88">
        <f t="shared" si="36"/>
        <v>-1.6033954970521803E-9</v>
      </c>
      <c r="AS88">
        <f t="shared" si="36"/>
        <v>-5.88327235759632E-5</v>
      </c>
      <c r="AT88">
        <f t="shared" si="36"/>
        <v>-3.8437379986729485E-5</v>
      </c>
      <c r="AU88">
        <f t="shared" si="23"/>
        <v>-9.727170695818974E-5</v>
      </c>
      <c r="AW88">
        <v>85</v>
      </c>
      <c r="AX88">
        <f>IF(Z88&gt;0, (R88*SUMPRODUCT(K88:$K$98, X88:$X$98)-K88*$AZ$3)/Z88, 0)</f>
        <v>-414628458392.08331</v>
      </c>
    </row>
    <row r="89" spans="5:50" x14ac:dyDescent="0.25">
      <c r="E89">
        <v>2089</v>
      </c>
      <c r="F89" s="5">
        <v>3.5571999999999999E-2</v>
      </c>
      <c r="G89">
        <v>7.0000000000000007E-2</v>
      </c>
      <c r="H89" s="5">
        <f t="shared" si="37"/>
        <v>0.12000000000000001</v>
      </c>
      <c r="I89" s="5">
        <f t="shared" si="38"/>
        <v>1.1200000000000001</v>
      </c>
      <c r="J89">
        <f t="shared" si="39"/>
        <v>0.89285714285714279</v>
      </c>
      <c r="K89">
        <f t="shared" si="47"/>
        <v>1.4967332001945651E-4</v>
      </c>
      <c r="L89" s="2">
        <v>86</v>
      </c>
      <c r="M89" s="6">
        <v>0.74145409100000004</v>
      </c>
      <c r="Q89" s="4">
        <f t="shared" si="48"/>
        <v>25</v>
      </c>
      <c r="R89">
        <f t="shared" si="27"/>
        <v>500000</v>
      </c>
      <c r="S89">
        <f t="shared" si="28"/>
        <v>-1489479277257.0776</v>
      </c>
      <c r="U89">
        <f t="shared" si="40"/>
        <v>0.74145409100000004</v>
      </c>
      <c r="V89">
        <f t="shared" si="41"/>
        <v>0.01</v>
      </c>
      <c r="W89">
        <f t="shared" si="42"/>
        <v>7.053687146318043E-12</v>
      </c>
      <c r="X89">
        <f t="shared" si="43"/>
        <v>5.2299851912716286E-12</v>
      </c>
      <c r="Y89">
        <f t="shared" si="44"/>
        <v>7.0536871463180435E-14</v>
      </c>
      <c r="Z89">
        <f t="shared" si="45"/>
        <v>1.7531650835832338E-12</v>
      </c>
      <c r="AB89">
        <f t="shared" si="46"/>
        <v>-2.9246594274579034</v>
      </c>
      <c r="AC89">
        <f t="shared" si="29"/>
        <v>-2.6113030616078992</v>
      </c>
      <c r="AE89">
        <f t="shared" si="30"/>
        <v>0</v>
      </c>
      <c r="AF89">
        <f t="shared" si="31"/>
        <v>0</v>
      </c>
      <c r="AG89">
        <f t="shared" si="31"/>
        <v>-4.3829127089580848E-11</v>
      </c>
      <c r="AH89">
        <f t="shared" si="32"/>
        <v>-2.6149925956358141E-6</v>
      </c>
      <c r="AI89">
        <f t="shared" si="33"/>
        <v>-2.6150364247629039E-6</v>
      </c>
      <c r="AJ89">
        <f t="shared" si="34"/>
        <v>-0.31335636585000426</v>
      </c>
      <c r="AK89">
        <f t="shared" si="49"/>
        <v>-0.20472615992205326</v>
      </c>
      <c r="AL89">
        <f t="shared" si="35"/>
        <v>-0.51808514080848223</v>
      </c>
      <c r="AN89">
        <f t="shared" si="36"/>
        <v>0</v>
      </c>
      <c r="AO89">
        <f t="shared" si="36"/>
        <v>0</v>
      </c>
      <c r="AP89">
        <f t="shared" si="36"/>
        <v>-6.5600509650522648E-15</v>
      </c>
      <c r="AQ89">
        <f t="shared" si="36"/>
        <v>-3.9139462361510843E-10</v>
      </c>
      <c r="AR89">
        <f t="shared" si="36"/>
        <v>-3.9140118366607352E-10</v>
      </c>
      <c r="AS89">
        <f t="shared" si="36"/>
        <v>-4.6901087626001578E-5</v>
      </c>
      <c r="AT89">
        <f t="shared" si="36"/>
        <v>-3.0642044050367909E-5</v>
      </c>
      <c r="AU89">
        <f t="shared" si="23"/>
        <v>-7.7543523077553141E-5</v>
      </c>
      <c r="AW89">
        <v>86</v>
      </c>
      <c r="AX89">
        <f>IF(Z89&gt;0, (R89*SUMPRODUCT(K89:$K$98, X89:$X$98)-K89*$AZ$3)/Z89, 0)</f>
        <v>-1489479277257.0776</v>
      </c>
    </row>
    <row r="90" spans="5:50" x14ac:dyDescent="0.25">
      <c r="E90">
        <v>2090</v>
      </c>
      <c r="F90" s="5">
        <v>3.5571999999999999E-2</v>
      </c>
      <c r="G90">
        <v>7.0000000000000007E-2</v>
      </c>
      <c r="H90" s="5">
        <f t="shared" si="37"/>
        <v>0.12000000000000001</v>
      </c>
      <c r="I90" s="5">
        <f t="shared" si="38"/>
        <v>1.1200000000000001</v>
      </c>
      <c r="J90">
        <f t="shared" si="39"/>
        <v>0.89285714285714279</v>
      </c>
      <c r="K90">
        <f t="shared" si="47"/>
        <v>1.3363689287451474E-4</v>
      </c>
      <c r="L90" s="2">
        <v>87</v>
      </c>
      <c r="M90">
        <v>0.75951466000000001</v>
      </c>
      <c r="Q90" s="4">
        <f t="shared" si="48"/>
        <v>25</v>
      </c>
      <c r="R90">
        <f t="shared" si="27"/>
        <v>500000</v>
      </c>
      <c r="S90">
        <f t="shared" si="28"/>
        <v>-5769964423894.1836</v>
      </c>
      <c r="U90">
        <f t="shared" si="40"/>
        <v>0.75951466000000001</v>
      </c>
      <c r="V90">
        <f t="shared" si="41"/>
        <v>0.01</v>
      </c>
      <c r="W90">
        <f t="shared" si="42"/>
        <v>1.7531650835832338E-12</v>
      </c>
      <c r="X90">
        <f t="shared" si="43"/>
        <v>1.3315545823815915E-12</v>
      </c>
      <c r="Y90">
        <f t="shared" si="44"/>
        <v>1.7531650835832339E-14</v>
      </c>
      <c r="Z90">
        <f t="shared" si="45"/>
        <v>4.0407885036581E-13</v>
      </c>
      <c r="AB90">
        <f t="shared" si="46"/>
        <v>-2.6113030616078992</v>
      </c>
      <c r="AC90">
        <f t="shared" si="29"/>
        <v>-2.3315205910587848</v>
      </c>
      <c r="AE90">
        <f t="shared" si="30"/>
        <v>0</v>
      </c>
      <c r="AF90">
        <f t="shared" si="31"/>
        <v>0</v>
      </c>
      <c r="AG90">
        <f t="shared" si="31"/>
        <v>-1.0101971259145251E-11</v>
      </c>
      <c r="AH90">
        <f t="shared" si="32"/>
        <v>-6.657772911907957E-7</v>
      </c>
      <c r="AI90">
        <f t="shared" si="33"/>
        <v>-6.6578739316205482E-7</v>
      </c>
      <c r="AJ90">
        <f t="shared" si="34"/>
        <v>-0.27978247054911431</v>
      </c>
      <c r="AK90">
        <f t="shared" si="49"/>
        <v>-0.18279121431255296</v>
      </c>
      <c r="AL90">
        <f t="shared" si="35"/>
        <v>-0.46257435064906044</v>
      </c>
      <c r="AN90">
        <f t="shared" si="36"/>
        <v>0</v>
      </c>
      <c r="AO90">
        <f t="shared" si="36"/>
        <v>0</v>
      </c>
      <c r="AP90">
        <f t="shared" si="36"/>
        <v>-1.3499960509798206E-15</v>
      </c>
      <c r="AQ90">
        <f t="shared" si="36"/>
        <v>-8.8972408541148974E-11</v>
      </c>
      <c r="AR90">
        <f t="shared" si="36"/>
        <v>-8.8973758537199953E-11</v>
      </c>
      <c r="AS90">
        <f t="shared" si="36"/>
        <v>-3.7389260044939064E-5</v>
      </c>
      <c r="AT90">
        <f t="shared" si="36"/>
        <v>-2.4427649925489107E-5</v>
      </c>
      <c r="AU90">
        <f t="shared" si="23"/>
        <v>-6.1816998944186707E-5</v>
      </c>
      <c r="AW90">
        <v>87</v>
      </c>
      <c r="AX90">
        <f>IF(Z90&gt;0, (R90*SUMPRODUCT(K90:$K$98, X90:$X$98)-K90*$AZ$3)/Z90, 0)</f>
        <v>-5769964423894.1836</v>
      </c>
    </row>
    <row r="91" spans="5:50" x14ac:dyDescent="0.25">
      <c r="E91">
        <v>2091</v>
      </c>
      <c r="F91" s="5">
        <v>3.5571999999999999E-2</v>
      </c>
      <c r="G91">
        <v>7.0000000000000007E-2</v>
      </c>
      <c r="H91" s="5">
        <f t="shared" si="37"/>
        <v>0.12000000000000001</v>
      </c>
      <c r="I91" s="5">
        <f t="shared" si="38"/>
        <v>1.1200000000000001</v>
      </c>
      <c r="J91">
        <f t="shared" si="39"/>
        <v>0.89285714285714279</v>
      </c>
      <c r="K91">
        <f t="shared" si="47"/>
        <v>1.1931865435224529E-4</v>
      </c>
      <c r="L91" s="2">
        <v>88</v>
      </c>
      <c r="M91">
        <v>0.77745419500000001</v>
      </c>
      <c r="Q91" s="4">
        <f t="shared" si="48"/>
        <v>25</v>
      </c>
      <c r="R91">
        <f t="shared" si="27"/>
        <v>500000</v>
      </c>
      <c r="S91">
        <f t="shared" si="28"/>
        <v>-24238323358562.535</v>
      </c>
      <c r="U91">
        <f t="shared" si="40"/>
        <v>0.77745419500000001</v>
      </c>
      <c r="V91">
        <f t="shared" si="41"/>
        <v>0.01</v>
      </c>
      <c r="W91">
        <f t="shared" si="42"/>
        <v>4.0407885036581E-13</v>
      </c>
      <c r="X91">
        <f t="shared" si="43"/>
        <v>3.1415279732767628E-13</v>
      </c>
      <c r="Y91">
        <f t="shared" si="44"/>
        <v>4.0407885036580997E-15</v>
      </c>
      <c r="Z91">
        <f t="shared" si="45"/>
        <v>8.5885264534475611E-14</v>
      </c>
      <c r="AB91">
        <f t="shared" si="46"/>
        <v>-2.3315205910587848</v>
      </c>
      <c r="AC91">
        <f t="shared" si="29"/>
        <v>-2.0817148135223027</v>
      </c>
      <c r="AE91">
        <f t="shared" si="30"/>
        <v>0</v>
      </c>
      <c r="AF91">
        <f t="shared" si="31"/>
        <v>0</v>
      </c>
      <c r="AG91">
        <f t="shared" si="31"/>
        <v>-2.1471316133618904E-12</v>
      </c>
      <c r="AH91">
        <f t="shared" si="32"/>
        <v>-1.5707639866383815E-7</v>
      </c>
      <c r="AI91">
        <f t="shared" si="33"/>
        <v>-1.5707854579545152E-7</v>
      </c>
      <c r="AJ91">
        <f t="shared" si="34"/>
        <v>-0.24980577753648214</v>
      </c>
      <c r="AK91">
        <f t="shared" si="49"/>
        <v>-0.16320644137411494</v>
      </c>
      <c r="AL91">
        <f t="shared" si="35"/>
        <v>-0.41301237598914287</v>
      </c>
      <c r="AN91">
        <f t="shared" si="36"/>
        <v>0</v>
      </c>
      <c r="AO91">
        <f t="shared" si="36"/>
        <v>0</v>
      </c>
      <c r="AP91">
        <f t="shared" si="36"/>
        <v>-2.5619285482350618E-16</v>
      </c>
      <c r="AQ91">
        <f t="shared" si="36"/>
        <v>-1.8742144519065988E-11</v>
      </c>
      <c r="AR91">
        <f t="shared" si="36"/>
        <v>-1.8742400711920811E-11</v>
      </c>
      <c r="AS91">
        <f t="shared" si="36"/>
        <v>-2.9806489225069393E-5</v>
      </c>
      <c r="AT91">
        <f t="shared" si="36"/>
        <v>-1.9473572966378005E-5</v>
      </c>
      <c r="AU91">
        <f t="shared" si="23"/>
        <v>-4.9280080933848113E-5</v>
      </c>
      <c r="AW91">
        <v>88</v>
      </c>
      <c r="AX91">
        <f>IF(Z91&gt;0, (R91*SUMPRODUCT(K91:$K$98, X91:$X$98)-K91*$AZ$3)/Z91, 0)</f>
        <v>-24238323358562.535</v>
      </c>
    </row>
    <row r="92" spans="5:50" x14ac:dyDescent="0.25">
      <c r="E92">
        <v>2092</v>
      </c>
      <c r="F92" s="5">
        <v>3.5571999999999999E-2</v>
      </c>
      <c r="G92">
        <v>7.0000000000000007E-2</v>
      </c>
      <c r="H92" s="5">
        <f t="shared" si="37"/>
        <v>0.12000000000000001</v>
      </c>
      <c r="I92" s="5">
        <f t="shared" si="38"/>
        <v>1.1200000000000001</v>
      </c>
      <c r="J92">
        <f t="shared" si="39"/>
        <v>0.89285714285714279</v>
      </c>
      <c r="K92">
        <f t="shared" si="47"/>
        <v>1.0653451281450472E-4</v>
      </c>
      <c r="L92" s="2">
        <v>89</v>
      </c>
      <c r="M92">
        <v>0.79525030600000002</v>
      </c>
      <c r="Q92" s="4">
        <f t="shared" si="48"/>
        <v>25</v>
      </c>
      <c r="R92">
        <f t="shared" si="27"/>
        <v>500000</v>
      </c>
      <c r="S92">
        <f t="shared" si="28"/>
        <v>-111123975074194.67</v>
      </c>
      <c r="U92">
        <f t="shared" si="40"/>
        <v>0.79525030600000002</v>
      </c>
      <c r="V92">
        <f t="shared" si="41"/>
        <v>0.01</v>
      </c>
      <c r="W92">
        <f t="shared" si="42"/>
        <v>8.5885264534475611E-14</v>
      </c>
      <c r="X92">
        <f t="shared" si="43"/>
        <v>6.8300282901932677E-14</v>
      </c>
      <c r="Y92">
        <f t="shared" si="44"/>
        <v>8.5885264534475614E-16</v>
      </c>
      <c r="Z92">
        <f t="shared" si="45"/>
        <v>1.6726128987198177E-14</v>
      </c>
      <c r="AB92">
        <f t="shared" si="46"/>
        <v>-2.0817148135223027</v>
      </c>
      <c r="AC92">
        <f t="shared" si="29"/>
        <v>-1.8586739406611752</v>
      </c>
      <c r="AE92">
        <f t="shared" si="30"/>
        <v>0</v>
      </c>
      <c r="AF92">
        <f t="shared" si="31"/>
        <v>0</v>
      </c>
      <c r="AG92">
        <f t="shared" si="31"/>
        <v>-4.1815322467995444E-13</v>
      </c>
      <c r="AH92">
        <f t="shared" si="32"/>
        <v>-3.4150141450966337E-8</v>
      </c>
      <c r="AI92">
        <f t="shared" si="33"/>
        <v>-3.4150559604191018E-8</v>
      </c>
      <c r="AJ92">
        <f t="shared" si="34"/>
        <v>-0.2230408728611275</v>
      </c>
      <c r="AK92">
        <f t="shared" si="49"/>
        <v>-0.14572003694656122</v>
      </c>
      <c r="AL92">
        <f t="shared" si="35"/>
        <v>-0.36876094395824832</v>
      </c>
      <c r="AN92">
        <f t="shared" si="36"/>
        <v>0</v>
      </c>
      <c r="AO92">
        <f t="shared" si="36"/>
        <v>0</v>
      </c>
      <c r="AP92">
        <f t="shared" si="36"/>
        <v>-4.4547750073093081E-17</v>
      </c>
      <c r="AQ92">
        <f t="shared" si="36"/>
        <v>-3.6381686820251222E-12</v>
      </c>
      <c r="AR92">
        <f t="shared" si="36"/>
        <v>-3.6382132297751949E-12</v>
      </c>
      <c r="AS92">
        <f t="shared" si="36"/>
        <v>-2.3761550727982107E-5</v>
      </c>
      <c r="AT92">
        <f t="shared" si="36"/>
        <v>-1.5524213143413529E-5</v>
      </c>
      <c r="AU92">
        <f t="shared" si="23"/>
        <v>-3.9285767509608861E-5</v>
      </c>
      <c r="AW92">
        <v>89</v>
      </c>
      <c r="AX92">
        <f>IF(Z92&gt;0, (R92*SUMPRODUCT(K92:$K$98, X92:$X$98)-K92*$AZ$3)/Z92, 0)</f>
        <v>-111123975074194.67</v>
      </c>
    </row>
    <row r="93" spans="5:50" x14ac:dyDescent="0.25">
      <c r="E93">
        <v>2093</v>
      </c>
      <c r="F93" s="5">
        <v>3.5571999999999999E-2</v>
      </c>
      <c r="G93">
        <v>7.0000000000000007E-2</v>
      </c>
      <c r="H93" s="5">
        <f t="shared" si="37"/>
        <v>0.12000000000000001</v>
      </c>
      <c r="I93" s="5">
        <f t="shared" si="38"/>
        <v>1.1200000000000001</v>
      </c>
      <c r="J93">
        <f t="shared" si="39"/>
        <v>0.89285714285714279</v>
      </c>
      <c r="K93">
        <f t="shared" si="47"/>
        <v>9.512010072723635E-5</v>
      </c>
      <c r="L93" s="2">
        <v>90</v>
      </c>
      <c r="M93">
        <v>0.81288120699999999</v>
      </c>
      <c r="Q93" s="4">
        <f t="shared" si="48"/>
        <v>25</v>
      </c>
      <c r="R93">
        <f t="shared" si="27"/>
        <v>500000</v>
      </c>
      <c r="S93">
        <f t="shared" si="28"/>
        <v>-560176778575174</v>
      </c>
      <c r="U93">
        <f t="shared" si="40"/>
        <v>0.81288120699999999</v>
      </c>
      <c r="V93">
        <f t="shared" si="41"/>
        <v>0.01</v>
      </c>
      <c r="W93">
        <f t="shared" si="42"/>
        <v>1.6726128987198177E-14</v>
      </c>
      <c r="X93">
        <f t="shared" si="43"/>
        <v>1.3596355919551342E-14</v>
      </c>
      <c r="Y93">
        <f t="shared" si="44"/>
        <v>1.6726128987198177E-16</v>
      </c>
      <c r="Z93">
        <f t="shared" si="45"/>
        <v>2.9625117777748539E-15</v>
      </c>
      <c r="AB93">
        <f t="shared" si="46"/>
        <v>-1.8586739406611752</v>
      </c>
      <c r="AC93">
        <f t="shared" si="29"/>
        <v>-1.6595303041649294</v>
      </c>
      <c r="AE93">
        <f t="shared" si="30"/>
        <v>0</v>
      </c>
      <c r="AF93">
        <f t="shared" si="31"/>
        <v>0</v>
      </c>
      <c r="AG93">
        <f t="shared" si="31"/>
        <v>-7.4062794444371347E-14</v>
      </c>
      <c r="AH93">
        <f t="shared" si="32"/>
        <v>-6.7981779597756705E-9</v>
      </c>
      <c r="AI93">
        <f t="shared" si="33"/>
        <v>-6.7982520225701152E-9</v>
      </c>
      <c r="AJ93">
        <f t="shared" si="34"/>
        <v>-0.19914363649624578</v>
      </c>
      <c r="AK93">
        <f t="shared" si="49"/>
        <v>-0.13010717584628229</v>
      </c>
      <c r="AL93">
        <f t="shared" si="35"/>
        <v>-0.32925081914078008</v>
      </c>
      <c r="AN93">
        <f t="shared" si="36"/>
        <v>0</v>
      </c>
      <c r="AO93">
        <f t="shared" si="36"/>
        <v>0</v>
      </c>
      <c r="AP93">
        <f t="shared" si="36"/>
        <v>-7.0448604676892035E-18</v>
      </c>
      <c r="AQ93">
        <f t="shared" si="36"/>
        <v>-6.4664337229553984E-13</v>
      </c>
      <c r="AR93">
        <f t="shared" si="36"/>
        <v>-6.4665041715600763E-13</v>
      </c>
      <c r="AS93">
        <f t="shared" si="36"/>
        <v>-1.8942562762711041E-5</v>
      </c>
      <c r="AT93">
        <f t="shared" si="36"/>
        <v>-1.2375807671834623E-5</v>
      </c>
      <c r="AU93">
        <f t="shared" si="23"/>
        <v>-3.1318371081196079E-5</v>
      </c>
      <c r="AW93">
        <v>90</v>
      </c>
      <c r="AX93">
        <f>IF(Z93&gt;0, (R93*SUMPRODUCT(K93:$K$98, X93:$X$98)-K93*$AZ$3)/Z93, 0)</f>
        <v>-560176778575174</v>
      </c>
    </row>
    <row r="94" spans="5:50" x14ac:dyDescent="0.25">
      <c r="E94">
        <v>2094</v>
      </c>
      <c r="F94" s="5">
        <v>3.5571999999999999E-2</v>
      </c>
      <c r="G94">
        <v>7.0000000000000007E-2</v>
      </c>
      <c r="H94" s="5">
        <f t="shared" si="37"/>
        <v>0.12000000000000001</v>
      </c>
      <c r="I94" s="5">
        <f t="shared" si="38"/>
        <v>1.1200000000000001</v>
      </c>
      <c r="J94">
        <f t="shared" si="39"/>
        <v>0.89285714285714279</v>
      </c>
      <c r="K94">
        <f t="shared" si="47"/>
        <v>8.4928661363603881E-5</v>
      </c>
      <c r="L94" s="2">
        <v>91</v>
      </c>
      <c r="M94">
        <v>0.83042254299999996</v>
      </c>
      <c r="Q94" s="4">
        <f t="shared" si="48"/>
        <v>25</v>
      </c>
      <c r="R94">
        <f t="shared" si="27"/>
        <v>500000</v>
      </c>
      <c r="S94">
        <f t="shared" si="28"/>
        <v>-3134263745121208</v>
      </c>
      <c r="U94">
        <f t="shared" si="40"/>
        <v>0.83042254299999996</v>
      </c>
      <c r="V94">
        <f t="shared" si="41"/>
        <v>0.01</v>
      </c>
      <c r="W94">
        <f t="shared" si="42"/>
        <v>2.9625117777748539E-15</v>
      </c>
      <c r="X94">
        <f t="shared" si="43"/>
        <v>2.4601365641672449E-15</v>
      </c>
      <c r="Y94">
        <f t="shared" si="44"/>
        <v>2.9625117777748537E-17</v>
      </c>
      <c r="Z94">
        <f t="shared" si="45"/>
        <v>4.7275009582986049E-16</v>
      </c>
      <c r="AB94">
        <f t="shared" si="46"/>
        <v>-1.6595303041649294</v>
      </c>
      <c r="AC94">
        <f t="shared" si="29"/>
        <v>-1.4817234858621084</v>
      </c>
      <c r="AE94">
        <f t="shared" si="30"/>
        <v>0</v>
      </c>
      <c r="AF94">
        <f t="shared" si="31"/>
        <v>0</v>
      </c>
      <c r="AG94">
        <f t="shared" si="31"/>
        <v>-1.1818752395746512E-14</v>
      </c>
      <c r="AH94">
        <f t="shared" si="32"/>
        <v>-1.2300682820836225E-9</v>
      </c>
      <c r="AI94">
        <f t="shared" si="33"/>
        <v>-1.2300801008360182E-9</v>
      </c>
      <c r="AJ94">
        <f t="shared" si="34"/>
        <v>-0.17780681830282097</v>
      </c>
      <c r="AK94">
        <f t="shared" si="49"/>
        <v>-0.11616712129154506</v>
      </c>
      <c r="AL94">
        <f t="shared" si="35"/>
        <v>-0.29397394082444611</v>
      </c>
      <c r="AN94">
        <f t="shared" si="36"/>
        <v>0</v>
      </c>
      <c r="AO94">
        <f t="shared" si="36"/>
        <v>0</v>
      </c>
      <c r="AP94">
        <f t="shared" si="36"/>
        <v>-1.0037508199586375E-18</v>
      </c>
      <c r="AQ94">
        <f t="shared" si="36"/>
        <v>-1.0446805258318995E-13</v>
      </c>
      <c r="AR94">
        <f t="shared" si="36"/>
        <v>-1.0446905633400991E-13</v>
      </c>
      <c r="AS94">
        <f t="shared" si="36"/>
        <v>-1.5100895059780127E-5</v>
      </c>
      <c r="AT94">
        <f t="shared" si="36"/>
        <v>-9.8659181057543292E-6</v>
      </c>
      <c r="AU94">
        <f t="shared" si="23"/>
        <v>-2.4966813270003511E-5</v>
      </c>
      <c r="AW94">
        <v>91</v>
      </c>
      <c r="AX94">
        <f>IF(Z94&gt;0, (R94*SUMPRODUCT(K94:$K$98, X94:$X$98)-K94*$AZ$3)/Z94, 0)</f>
        <v>-3134263745121208</v>
      </c>
    </row>
    <row r="95" spans="5:50" x14ac:dyDescent="0.25">
      <c r="E95">
        <v>2095</v>
      </c>
      <c r="F95" s="5">
        <v>3.5571999999999999E-2</v>
      </c>
      <c r="G95">
        <v>7.0000000000000007E-2</v>
      </c>
      <c r="H95" s="5">
        <f t="shared" si="37"/>
        <v>0.12000000000000001</v>
      </c>
      <c r="I95" s="5">
        <f t="shared" si="38"/>
        <v>1.1200000000000001</v>
      </c>
      <c r="J95">
        <f t="shared" si="39"/>
        <v>0.89285714285714279</v>
      </c>
      <c r="K95">
        <f t="shared" si="47"/>
        <v>7.5829161931789167E-5</v>
      </c>
      <c r="L95" s="2">
        <v>92</v>
      </c>
      <c r="M95">
        <v>0.84796327400000004</v>
      </c>
      <c r="Q95" s="4">
        <f t="shared" si="48"/>
        <v>25</v>
      </c>
      <c r="R95">
        <f t="shared" si="27"/>
        <v>500000</v>
      </c>
      <c r="S95">
        <f t="shared" si="28"/>
        <v>-1.9702297083571492E+16</v>
      </c>
      <c r="U95">
        <f t="shared" si="40"/>
        <v>0.84796327400000004</v>
      </c>
      <c r="V95">
        <f t="shared" si="41"/>
        <v>0.01</v>
      </c>
      <c r="W95">
        <f t="shared" si="42"/>
        <v>4.7275009582986049E-16</v>
      </c>
      <c r="X95">
        <f t="shared" si="43"/>
        <v>4.0087471904370227E-16</v>
      </c>
      <c r="Y95">
        <f t="shared" si="44"/>
        <v>4.7275009582986054E-18</v>
      </c>
      <c r="Z95">
        <f t="shared" si="45"/>
        <v>6.7147875827859629E-17</v>
      </c>
      <c r="AB95">
        <f t="shared" si="46"/>
        <v>-1.4817234858621084</v>
      </c>
      <c r="AC95">
        <f t="shared" si="29"/>
        <v>-1.3229673980912595</v>
      </c>
      <c r="AE95">
        <f t="shared" si="30"/>
        <v>0</v>
      </c>
      <c r="AF95">
        <f t="shared" si="31"/>
        <v>0</v>
      </c>
      <c r="AG95">
        <f t="shared" si="31"/>
        <v>-1.6786968956964908E-15</v>
      </c>
      <c r="AH95">
        <f t="shared" si="32"/>
        <v>-2.0043735952185113E-10</v>
      </c>
      <c r="AI95">
        <f t="shared" si="33"/>
        <v>-2.0043903821874681E-10</v>
      </c>
      <c r="AJ95">
        <f t="shared" si="34"/>
        <v>-0.15875608777084893</v>
      </c>
      <c r="AK95">
        <f t="shared" si="49"/>
        <v>-0.1037206440103476</v>
      </c>
      <c r="AL95">
        <f t="shared" si="35"/>
        <v>-0.26247673198163557</v>
      </c>
      <c r="AN95">
        <f t="shared" si="36"/>
        <v>0</v>
      </c>
      <c r="AO95">
        <f t="shared" si="36"/>
        <v>0</v>
      </c>
      <c r="AP95">
        <f t="shared" si="36"/>
        <v>-1.2729417873816098E-19</v>
      </c>
      <c r="AQ95">
        <f t="shared" si="36"/>
        <v>-1.5198996992362692E-14</v>
      </c>
      <c r="AR95">
        <f t="shared" si="36"/>
        <v>-1.5199124286541431E-14</v>
      </c>
      <c r="AS95">
        <f t="shared" si="36"/>
        <v>-1.2038341087233037E-5</v>
      </c>
      <c r="AT95">
        <f t="shared" si="36"/>
        <v>-7.865049510330106E-6</v>
      </c>
      <c r="AU95">
        <f t="shared" si="23"/>
        <v>-1.9903390612762268E-5</v>
      </c>
      <c r="AW95">
        <v>92</v>
      </c>
      <c r="AX95">
        <f>IF(Z95&gt;0, (R95*SUMPRODUCT(K95:$K$98, X95:$X$98)-K95*$AZ$3)/Z95, 0)</f>
        <v>-1.9702297083571492E+16</v>
      </c>
    </row>
    <row r="96" spans="5:50" x14ac:dyDescent="0.25">
      <c r="E96">
        <v>2096</v>
      </c>
      <c r="F96" s="5">
        <v>3.5571999999999999E-2</v>
      </c>
      <c r="G96">
        <v>7.0000000000000007E-2</v>
      </c>
      <c r="H96" s="5">
        <f t="shared" si="37"/>
        <v>0.12000000000000001</v>
      </c>
      <c r="I96" s="5">
        <f t="shared" si="38"/>
        <v>1.1200000000000001</v>
      </c>
      <c r="J96">
        <f t="shared" si="39"/>
        <v>0.89285714285714279</v>
      </c>
      <c r="K96">
        <f t="shared" si="47"/>
        <v>6.770460886766889E-5</v>
      </c>
      <c r="L96" s="2">
        <v>93</v>
      </c>
      <c r="M96">
        <v>0.86550461000000001</v>
      </c>
      <c r="Q96" s="4">
        <f t="shared" si="48"/>
        <v>25</v>
      </c>
      <c r="R96">
        <f t="shared" si="27"/>
        <v>500000</v>
      </c>
      <c r="S96">
        <f t="shared" si="28"/>
        <v>-1.4130110907528762E+17</v>
      </c>
      <c r="U96">
        <f t="shared" si="40"/>
        <v>0.86550461000000001</v>
      </c>
      <c r="V96">
        <f t="shared" si="41"/>
        <v>0.01</v>
      </c>
      <c r="W96">
        <f t="shared" si="42"/>
        <v>6.7147875827859629E-17</v>
      </c>
      <c r="X96">
        <f t="shared" si="43"/>
        <v>5.8116796080720082E-17</v>
      </c>
      <c r="Y96">
        <f t="shared" si="44"/>
        <v>6.7147875827859631E-19</v>
      </c>
      <c r="Z96">
        <f t="shared" si="45"/>
        <v>8.3596009888609505E-18</v>
      </c>
      <c r="AB96">
        <f t="shared" si="46"/>
        <v>-1.3229673980912595</v>
      </c>
      <c r="AC96">
        <f t="shared" si="29"/>
        <v>-1.1812208911529234</v>
      </c>
      <c r="AE96">
        <f t="shared" si="30"/>
        <v>0</v>
      </c>
      <c r="AF96">
        <f t="shared" si="31"/>
        <v>0</v>
      </c>
      <c r="AG96">
        <f t="shared" si="31"/>
        <v>-2.0899002472152376E-16</v>
      </c>
      <c r="AH96">
        <f t="shared" si="32"/>
        <v>-2.9058398040360042E-11</v>
      </c>
      <c r="AI96">
        <f t="shared" si="33"/>
        <v>-2.9058607030384765E-11</v>
      </c>
      <c r="AJ96">
        <f t="shared" si="34"/>
        <v>-0.14174650693833613</v>
      </c>
      <c r="AK96">
        <f t="shared" si="49"/>
        <v>-9.2607717866388176E-2</v>
      </c>
      <c r="AL96">
        <f t="shared" si="35"/>
        <v>-0.23435422483378293</v>
      </c>
      <c r="AN96">
        <f t="shared" si="36"/>
        <v>0</v>
      </c>
      <c r="AO96">
        <f t="shared" si="36"/>
        <v>0</v>
      </c>
      <c r="AP96">
        <f t="shared" si="36"/>
        <v>-1.4149587881015217E-20</v>
      </c>
      <c r="AQ96">
        <f t="shared" si="36"/>
        <v>-1.9673874736436127E-15</v>
      </c>
      <c r="AR96">
        <f t="shared" si="36"/>
        <v>-1.9674016232314938E-15</v>
      </c>
      <c r="AS96">
        <f t="shared" si="36"/>
        <v>-9.5968918106183621E-6</v>
      </c>
      <c r="AT96">
        <f t="shared" si="36"/>
        <v>-6.2699693162712439E-6</v>
      </c>
      <c r="AU96">
        <f t="shared" si="23"/>
        <v>-1.586686112885701E-5</v>
      </c>
      <c r="AW96">
        <v>93</v>
      </c>
      <c r="AX96">
        <f>IF(Z96&gt;0, (R96*SUMPRODUCT(K96:$K$98, X96:$X$98)-K96*$AZ$3)/Z96, 0)</f>
        <v>-1.4130110907528762E+17</v>
      </c>
    </row>
    <row r="97" spans="5:50" x14ac:dyDescent="0.25">
      <c r="E97">
        <v>2097</v>
      </c>
      <c r="F97" s="5">
        <v>3.5571999999999999E-2</v>
      </c>
      <c r="G97">
        <v>7.0000000000000007E-2</v>
      </c>
      <c r="H97" s="5">
        <f t="shared" si="37"/>
        <v>0.12000000000000001</v>
      </c>
      <c r="I97" s="5">
        <f t="shared" si="38"/>
        <v>1.1200000000000001</v>
      </c>
      <c r="J97">
        <f t="shared" si="39"/>
        <v>0.89285714285714279</v>
      </c>
      <c r="K97">
        <f t="shared" si="47"/>
        <v>6.045054363184722E-5</v>
      </c>
      <c r="L97" s="2">
        <v>94</v>
      </c>
      <c r="M97">
        <v>0.88304594599999997</v>
      </c>
      <c r="Q97" s="4">
        <f t="shared" si="48"/>
        <v>25</v>
      </c>
      <c r="R97">
        <f t="shared" si="27"/>
        <v>500000</v>
      </c>
      <c r="S97">
        <f t="shared" si="28"/>
        <v>-1.1795878679971031E+18</v>
      </c>
      <c r="U97">
        <f t="shared" si="40"/>
        <v>0.88304594599999997</v>
      </c>
      <c r="V97">
        <f t="shared" si="41"/>
        <v>0.01</v>
      </c>
      <c r="W97">
        <f t="shared" si="42"/>
        <v>8.3596009888609505E-18</v>
      </c>
      <c r="X97">
        <f t="shared" si="43"/>
        <v>7.3819117633912536E-18</v>
      </c>
      <c r="Y97">
        <f t="shared" si="44"/>
        <v>8.3596009888609501E-20</v>
      </c>
      <c r="Z97">
        <f t="shared" si="45"/>
        <v>8.940932155810873E-19</v>
      </c>
      <c r="AB97">
        <f t="shared" si="46"/>
        <v>-1.1812208911529234</v>
      </c>
      <c r="AC97">
        <f t="shared" si="29"/>
        <v>-1.054661509957969</v>
      </c>
      <c r="AE97">
        <f t="shared" si="30"/>
        <v>0</v>
      </c>
      <c r="AF97">
        <f t="shared" si="31"/>
        <v>0</v>
      </c>
      <c r="AG97">
        <f t="shared" si="31"/>
        <v>-2.2352330389527181E-17</v>
      </c>
      <c r="AH97">
        <f t="shared" si="32"/>
        <v>-3.6909558816956271E-12</v>
      </c>
      <c r="AI97">
        <f t="shared" si="33"/>
        <v>-3.690978234026017E-12</v>
      </c>
      <c r="AJ97">
        <f t="shared" si="34"/>
        <v>-0.12655938119495436</v>
      </c>
      <c r="AK97">
        <f t="shared" si="49"/>
        <v>-8.268546238070465E-2</v>
      </c>
      <c r="AL97">
        <f t="shared" si="35"/>
        <v>-0.20924484357935</v>
      </c>
      <c r="AN97">
        <f t="shared" si="36"/>
        <v>0</v>
      </c>
      <c r="AO97">
        <f t="shared" si="36"/>
        <v>0</v>
      </c>
      <c r="AP97">
        <f t="shared" si="36"/>
        <v>-1.3512105234855774E-21</v>
      </c>
      <c r="AQ97">
        <f t="shared" si="36"/>
        <v>-2.2312028956966465E-16</v>
      </c>
      <c r="AR97">
        <f t="shared" si="36"/>
        <v>-2.2312164078018813E-16</v>
      </c>
      <c r="AS97">
        <f t="shared" si="36"/>
        <v>-7.6505833949451725E-6</v>
      </c>
      <c r="AT97">
        <f t="shared" si="36"/>
        <v>-4.9983811513642481E-6</v>
      </c>
      <c r="AU97">
        <f t="shared" si="23"/>
        <v>-1.2648964546532544E-5</v>
      </c>
      <c r="AW97">
        <v>94</v>
      </c>
      <c r="AX97">
        <f>IF(Z97&gt;0, (R97*SUMPRODUCT(K97:$K$98, X97:$X$98)-K97*$AZ$3)/Z97, 0)</f>
        <v>-1.1795878679971031E+18</v>
      </c>
    </row>
    <row r="98" spans="5:50" x14ac:dyDescent="0.25">
      <c r="E98">
        <v>2098</v>
      </c>
      <c r="F98" s="5">
        <v>3.5571999999999999E-2</v>
      </c>
      <c r="G98">
        <v>7.0000000000000007E-2</v>
      </c>
      <c r="H98" s="5">
        <f t="shared" si="37"/>
        <v>0.12000000000000001</v>
      </c>
      <c r="I98" s="5">
        <f t="shared" si="38"/>
        <v>1.1200000000000001</v>
      </c>
      <c r="J98">
        <f t="shared" si="39"/>
        <v>0.89285714285714279</v>
      </c>
      <c r="K98">
        <f t="shared" si="47"/>
        <v>5.3973699671292156E-5</v>
      </c>
      <c r="L98" s="2">
        <v>95</v>
      </c>
      <c r="M98">
        <v>1</v>
      </c>
      <c r="Q98" s="4">
        <f t="shared" si="48"/>
        <v>25</v>
      </c>
      <c r="R98">
        <f t="shared" si="27"/>
        <v>500000</v>
      </c>
      <c r="S98">
        <f t="shared" si="28"/>
        <v>0</v>
      </c>
      <c r="U98">
        <f t="shared" si="40"/>
        <v>1</v>
      </c>
      <c r="V98">
        <f t="shared" si="41"/>
        <v>0.01</v>
      </c>
      <c r="W98">
        <f t="shared" si="42"/>
        <v>8.940932155810873E-19</v>
      </c>
      <c r="X98">
        <f t="shared" si="43"/>
        <v>8.940932155810873E-19</v>
      </c>
      <c r="Y98">
        <f t="shared" si="44"/>
        <v>8.9409321558108731E-21</v>
      </c>
      <c r="Z98">
        <f t="shared" si="45"/>
        <v>0</v>
      </c>
      <c r="AB98">
        <f t="shared" si="46"/>
        <v>-1.054661509957969</v>
      </c>
      <c r="AC98">
        <f t="shared" si="29"/>
        <v>0</v>
      </c>
      <c r="AE98">
        <f t="shared" si="30"/>
        <v>0</v>
      </c>
      <c r="AF98">
        <f t="shared" si="31"/>
        <v>0</v>
      </c>
      <c r="AG98">
        <f t="shared" si="31"/>
        <v>0</v>
      </c>
      <c r="AH98">
        <f t="shared" si="32"/>
        <v>-4.4704660779054368E-13</v>
      </c>
      <c r="AI98">
        <f t="shared" si="33"/>
        <v>-4.4704660779054368E-13</v>
      </c>
      <c r="AJ98">
        <f t="shared" si="34"/>
        <v>-1.054661509957969</v>
      </c>
      <c r="AK98">
        <f t="shared" si="49"/>
        <v>-7.3826305697057837E-2</v>
      </c>
      <c r="AL98">
        <f t="shared" si="35"/>
        <v>-1.1284878156554738</v>
      </c>
      <c r="AN98">
        <f t="shared" si="36"/>
        <v>0</v>
      </c>
      <c r="AO98">
        <f t="shared" si="36"/>
        <v>0</v>
      </c>
      <c r="AP98">
        <f t="shared" si="36"/>
        <v>0</v>
      </c>
      <c r="AQ98">
        <f t="shared" si="36"/>
        <v>-2.4128759347956741E-17</v>
      </c>
      <c r="AR98">
        <f t="shared" si="36"/>
        <v>-2.4128759347956741E-17</v>
      </c>
      <c r="AS98">
        <f t="shared" si="36"/>
        <v>-5.692398359334292E-5</v>
      </c>
      <c r="AT98">
        <f t="shared" si="36"/>
        <v>-3.9846788515340049E-6</v>
      </c>
      <c r="AU98">
        <f t="shared" si="36"/>
        <v>-6.0908662444901051E-5</v>
      </c>
      <c r="AW98">
        <v>95</v>
      </c>
    </row>
    <row r="100" spans="5:50" x14ac:dyDescent="0.25">
      <c r="AN100" s="8">
        <f t="shared" ref="AN100:AU100" si="50">SUM(AN3:AN98)</f>
        <v>24231.271610045987</v>
      </c>
      <c r="AO100" s="8">
        <f t="shared" si="50"/>
        <v>-2423.1271610045987</v>
      </c>
      <c r="AP100" s="8">
        <f t="shared" si="50"/>
        <v>-449.32087052045648</v>
      </c>
      <c r="AQ100" s="8">
        <f t="shared" si="50"/>
        <v>-17446.683629199655</v>
      </c>
      <c r="AR100" s="8">
        <f t="shared" si="50"/>
        <v>3912.139949321263</v>
      </c>
      <c r="AS100" s="8">
        <f t="shared" si="50"/>
        <v>-2791.7908858981382</v>
      </c>
      <c r="AT100" s="8">
        <f t="shared" si="50"/>
        <v>1028.2627749754756</v>
      </c>
      <c r="AU100" s="8">
        <f t="shared" si="50"/>
        <v>2148.6118383986095</v>
      </c>
    </row>
  </sheetData>
  <conditionalFormatting sqref="AN100:AU100">
    <cfRule type="cellIs" dxfId="59" priority="1" operator="lessThan">
      <formula>0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7F315C-FE6E-4BBE-8622-D66BECB3467D}">
  <dimension ref="A1:AZ164"/>
  <sheetViews>
    <sheetView workbookViewId="0">
      <selection activeCell="M33" sqref="M33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41</v>
      </c>
      <c r="Q1" t="s">
        <v>1</v>
      </c>
      <c r="W1" t="s">
        <v>2</v>
      </c>
      <c r="AB1" t="s">
        <v>46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48</v>
      </c>
    </row>
    <row r="3" spans="1:52" x14ac:dyDescent="0.25">
      <c r="A3" t="s">
        <v>36</v>
      </c>
      <c r="C3" s="2">
        <v>53124.783648062825</v>
      </c>
      <c r="K3">
        <v>1</v>
      </c>
      <c r="L3" s="2">
        <v>0</v>
      </c>
      <c r="O3">
        <f>$C$3</f>
        <v>53124.783648062825</v>
      </c>
      <c r="P3">
        <f>O3*C5</f>
        <v>5312.478364806283</v>
      </c>
      <c r="Q3" s="4">
        <f>B8</f>
        <v>200</v>
      </c>
      <c r="R3">
        <f t="shared" ref="R3:R66" si="0">$C$6</f>
        <v>500000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53124.783648062825</v>
      </c>
      <c r="AF3">
        <f t="shared" ref="AF3:AG34" si="4">-$Z3*P3</f>
        <v>-5312.478364806283</v>
      </c>
      <c r="AG3">
        <f t="shared" si="4"/>
        <v>-200</v>
      </c>
      <c r="AH3">
        <f t="shared" ref="AH3:AH66" si="5">-X3*R3</f>
        <v>0</v>
      </c>
      <c r="AI3">
        <f t="shared" ref="AI3:AI34" si="6">SUM(AE3:AH3)</f>
        <v>47612.305283256544</v>
      </c>
      <c r="AJ3">
        <f t="shared" ref="AJ3:AJ66" si="7">AB3-AC3</f>
        <v>0</v>
      </c>
      <c r="AL3">
        <f t="shared" ref="AL3:AL66" si="8">SUM(AI3:AK3)</f>
        <v>47612.305283256544</v>
      </c>
      <c r="AN3">
        <f t="shared" ref="AN3:AU34" si="9">AE3*$K3</f>
        <v>53124.783648062825</v>
      </c>
      <c r="AO3">
        <f t="shared" si="9"/>
        <v>-5312.478364806283</v>
      </c>
      <c r="AP3">
        <f t="shared" si="9"/>
        <v>-200</v>
      </c>
      <c r="AQ3">
        <f t="shared" si="9"/>
        <v>0</v>
      </c>
      <c r="AR3">
        <f t="shared" si="9"/>
        <v>47612.305283256544</v>
      </c>
      <c r="AS3">
        <f t="shared" si="9"/>
        <v>0</v>
      </c>
      <c r="AT3">
        <f t="shared" si="9"/>
        <v>0</v>
      </c>
      <c r="AU3">
        <f t="shared" si="9"/>
        <v>47612.305283256544</v>
      </c>
      <c r="AW3">
        <v>0</v>
      </c>
      <c r="AX3">
        <f>IF(Z3&gt;0, (R3*SUMPRODUCT(K3:$K$98, X3:$X$98)-K3*$AZ$3)/Z3, 0)</f>
        <v>0</v>
      </c>
      <c r="AZ3">
        <f>C6*SUMPRODUCT(X4:X89, K4:K89)/1</f>
        <v>31391.597812256539</v>
      </c>
    </row>
    <row r="4" spans="1:52" x14ac:dyDescent="0.25">
      <c r="A4" t="s">
        <v>14</v>
      </c>
      <c r="C4" t="s">
        <v>37</v>
      </c>
      <c r="E4">
        <v>2004</v>
      </c>
      <c r="F4" s="13">
        <f t="array" ref="F4:G89">EconomicRates!C44:D129</f>
        <v>1.5900000000000001E-2</v>
      </c>
      <c r="G4" s="13"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89">Mortalities!B11:B96</f>
        <v>1.947287E-3</v>
      </c>
      <c r="R4">
        <f t="shared" si="0"/>
        <v>500000</v>
      </c>
      <c r="S4">
        <f t="shared" si="1"/>
        <v>2131.120104075781</v>
      </c>
      <c r="U4">
        <f t="shared" ref="U4:U67" si="13">M4</f>
        <v>1.947287E-3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1.947287E-3</v>
      </c>
      <c r="Y4">
        <f t="shared" ref="Y4:Y67" si="17">V4*W4</f>
        <v>0.01</v>
      </c>
      <c r="Z4">
        <f t="shared" ref="Z4:Z67" si="18">MAX(0, W4-X4-Y4)</f>
        <v>0.98805271299999997</v>
      </c>
      <c r="AB4">
        <f t="shared" ref="AB4:AB67" si="19">AC3</f>
        <v>0</v>
      </c>
      <c r="AC4">
        <f t="shared" si="2"/>
        <v>2105.6590005609178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-973.64350000000002</v>
      </c>
      <c r="AI4">
        <f t="shared" si="6"/>
        <v>-973.64350000000002</v>
      </c>
      <c r="AJ4">
        <f t="shared" si="7"/>
        <v>-2105.6590005609178</v>
      </c>
      <c r="AK4">
        <f>G4*SUM(AB4, AE4:AF4)</f>
        <v>0</v>
      </c>
      <c r="AL4">
        <f t="shared" si="8"/>
        <v>-3079.3025005609179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-908.33426625618063</v>
      </c>
      <c r="AR4">
        <f t="shared" si="9"/>
        <v>-908.33426625618063</v>
      </c>
      <c r="AS4">
        <f t="shared" si="9"/>
        <v>-1964.4173902051662</v>
      </c>
      <c r="AT4">
        <f t="shared" si="9"/>
        <v>0</v>
      </c>
      <c r="AU4">
        <f t="shared" si="9"/>
        <v>-2872.751656461347</v>
      </c>
      <c r="AW4">
        <v>1</v>
      </c>
      <c r="AX4">
        <f>IF(Z4&gt;0, (R4*SUMPRODUCT(K4:$K$98, X4:$X$98)-K4*$AZ$3)/Z4, 0)</f>
        <v>2131.120104075781</v>
      </c>
    </row>
    <row r="5" spans="1:52" x14ac:dyDescent="0.25">
      <c r="C5" s="2">
        <f>'S.26.04.A'!C5</f>
        <v>0.1</v>
      </c>
      <c r="E5">
        <v>2005</v>
      </c>
      <c r="F5" s="13">
        <v>3.6400000000000002E-2</v>
      </c>
      <c r="G5" s="13"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1.9819680000000002E-3</v>
      </c>
      <c r="Q5" s="4">
        <f t="shared" ref="Q5:Q68" si="21">$C$8</f>
        <v>25</v>
      </c>
      <c r="R5">
        <f t="shared" si="0"/>
        <v>500000</v>
      </c>
      <c r="S5">
        <f t="shared" si="1"/>
        <v>3728.7489763679328</v>
      </c>
      <c r="U5">
        <f t="shared" si="13"/>
        <v>1.9819680000000002E-3</v>
      </c>
      <c r="V5">
        <f t="shared" si="14"/>
        <v>0.01</v>
      </c>
      <c r="W5">
        <f t="shared" si="15"/>
        <v>0.98805271299999997</v>
      </c>
      <c r="X5">
        <f t="shared" si="16"/>
        <v>1.9582888594791843E-3</v>
      </c>
      <c r="Y5">
        <f t="shared" si="17"/>
        <v>9.8805271300000004E-3</v>
      </c>
      <c r="Z5">
        <f t="shared" si="18"/>
        <v>0.97621389701052086</v>
      </c>
      <c r="AB5">
        <f t="shared" si="19"/>
        <v>2105.6590005609178</v>
      </c>
      <c r="AC5">
        <f t="shared" si="2"/>
        <v>3640.0565691941301</v>
      </c>
      <c r="AE5">
        <f t="shared" si="3"/>
        <v>0</v>
      </c>
      <c r="AF5">
        <f t="shared" si="4"/>
        <v>0</v>
      </c>
      <c r="AG5">
        <f t="shared" si="4"/>
        <v>-24.40534742526302</v>
      </c>
      <c r="AH5">
        <f t="shared" si="5"/>
        <v>-979.14442973959217</v>
      </c>
      <c r="AI5">
        <f t="shared" si="6"/>
        <v>-1003.5497771648552</v>
      </c>
      <c r="AJ5">
        <f t="shared" si="7"/>
        <v>-1534.3975686332124</v>
      </c>
      <c r="AK5">
        <f>G5*SUM(AB5, AE5:AF5)</f>
        <v>86.332019022997628</v>
      </c>
      <c r="AL5">
        <f t="shared" si="8"/>
        <v>-2451.6153267750701</v>
      </c>
      <c r="AN5">
        <f t="shared" si="9"/>
        <v>0</v>
      </c>
      <c r="AO5">
        <f t="shared" si="9"/>
        <v>0</v>
      </c>
      <c r="AP5">
        <f t="shared" si="9"/>
        <v>-20.869208257421565</v>
      </c>
      <c r="AQ5">
        <f t="shared" si="9"/>
        <v>-837.27425232954272</v>
      </c>
      <c r="AR5">
        <f t="shared" si="9"/>
        <v>-858.14346058696435</v>
      </c>
      <c r="AS5">
        <f t="shared" si="9"/>
        <v>-1312.0756632352143</v>
      </c>
      <c r="AT5">
        <f t="shared" si="9"/>
        <v>73.823201648406808</v>
      </c>
      <c r="AU5">
        <f t="shared" si="9"/>
        <v>-2096.3959221737723</v>
      </c>
      <c r="AW5">
        <v>2</v>
      </c>
      <c r="AX5">
        <f>IF(Z5&gt;0, (R5*SUMPRODUCT(K5:$K$98, X5:$X$98)-K5*$AZ$3)/Z5, 0)</f>
        <v>3728.7489763679328</v>
      </c>
    </row>
    <row r="6" spans="1:52" x14ac:dyDescent="0.25">
      <c r="A6" t="s">
        <v>16</v>
      </c>
      <c r="C6" s="2">
        <f>'S.26.04.D'!C6</f>
        <v>500000</v>
      </c>
      <c r="E6">
        <v>2006</v>
      </c>
      <c r="F6" s="13">
        <v>5.8799999999999998E-2</v>
      </c>
      <c r="G6" s="13"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2.0299509999999999E-3</v>
      </c>
      <c r="Q6" s="4">
        <f t="shared" si="21"/>
        <v>25</v>
      </c>
      <c r="R6">
        <f t="shared" si="0"/>
        <v>500000</v>
      </c>
      <c r="S6">
        <f t="shared" si="1"/>
        <v>5630.2377305466625</v>
      </c>
      <c r="U6">
        <f t="shared" si="13"/>
        <v>2.0299509999999999E-3</v>
      </c>
      <c r="V6">
        <f t="shared" si="14"/>
        <v>0.01</v>
      </c>
      <c r="W6">
        <f t="shared" si="15"/>
        <v>0.97621389701052086</v>
      </c>
      <c r="X6">
        <f t="shared" si="16"/>
        <v>1.9816663764504038E-3</v>
      </c>
      <c r="Y6">
        <f t="shared" si="17"/>
        <v>9.762138970105208E-3</v>
      </c>
      <c r="Z6">
        <f t="shared" si="18"/>
        <v>0.96447009166396525</v>
      </c>
      <c r="AB6">
        <f t="shared" si="19"/>
        <v>3640.0565691941301</v>
      </c>
      <c r="AC6">
        <f t="shared" si="2"/>
        <v>5430.1959000702554</v>
      </c>
      <c r="AE6">
        <f t="shared" si="3"/>
        <v>0</v>
      </c>
      <c r="AF6">
        <f t="shared" si="4"/>
        <v>0</v>
      </c>
      <c r="AG6">
        <f t="shared" si="4"/>
        <v>-24.111752291599132</v>
      </c>
      <c r="AH6">
        <f t="shared" si="5"/>
        <v>-990.83318822520187</v>
      </c>
      <c r="AI6">
        <f t="shared" si="6"/>
        <v>-1014.944940516801</v>
      </c>
      <c r="AJ6">
        <f t="shared" si="7"/>
        <v>-1790.1393308761253</v>
      </c>
      <c r="AK6">
        <f>G6*SUM(AB6, AE6:AF6)</f>
        <v>212.94330929785662</v>
      </c>
      <c r="AL6">
        <f t="shared" si="8"/>
        <v>-2592.1409620950699</v>
      </c>
      <c r="AN6">
        <f t="shared" si="9"/>
        <v>0</v>
      </c>
      <c r="AO6">
        <f t="shared" si="9"/>
        <v>0</v>
      </c>
      <c r="AP6">
        <f t="shared" si="9"/>
        <v>-18.600047545941351</v>
      </c>
      <c r="AQ6">
        <f t="shared" si="9"/>
        <v>-764.33865893299344</v>
      </c>
      <c r="AR6">
        <f t="shared" si="9"/>
        <v>-782.93870647893482</v>
      </c>
      <c r="AS6">
        <f t="shared" si="9"/>
        <v>-1380.9314339943926</v>
      </c>
      <c r="AT6">
        <f t="shared" si="9"/>
        <v>164.26660450183084</v>
      </c>
      <c r="AU6">
        <f t="shared" si="9"/>
        <v>-1999.6035359714965</v>
      </c>
      <c r="AW6">
        <v>3</v>
      </c>
      <c r="AX6">
        <f>IF(Z6&gt;0, (R6*SUMPRODUCT(K6:$K$98, X6:$X$98)-K6*$AZ$3)/Z6, 0)</f>
        <v>5630.2377305466625</v>
      </c>
    </row>
    <row r="7" spans="1:52" x14ac:dyDescent="0.25">
      <c r="A7" t="s">
        <v>15</v>
      </c>
      <c r="B7" t="s">
        <v>37</v>
      </c>
      <c r="C7" t="s">
        <v>47</v>
      </c>
      <c r="E7">
        <v>2007</v>
      </c>
      <c r="F7" s="13">
        <v>5.4699999999999999E-2</v>
      </c>
      <c r="G7" s="13"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2.0855349999999999E-3</v>
      </c>
      <c r="Q7" s="4">
        <f t="shared" si="21"/>
        <v>25</v>
      </c>
      <c r="R7">
        <f t="shared" si="0"/>
        <v>500000</v>
      </c>
      <c r="S7">
        <f t="shared" si="1"/>
        <v>7188.4615825740029</v>
      </c>
      <c r="U7">
        <f t="shared" si="13"/>
        <v>2.0855349999999999E-3</v>
      </c>
      <c r="V7">
        <f t="shared" si="14"/>
        <v>0.01</v>
      </c>
      <c r="W7">
        <f t="shared" si="15"/>
        <v>0.96447009166396525</v>
      </c>
      <c r="X7">
        <f t="shared" si="16"/>
        <v>2.0114361326184077E-3</v>
      </c>
      <c r="Y7">
        <f t="shared" si="17"/>
        <v>9.6447009166396522E-3</v>
      </c>
      <c r="Z7">
        <f t="shared" si="18"/>
        <v>0.95281395461470719</v>
      </c>
      <c r="AB7">
        <f t="shared" si="19"/>
        <v>5430.1959000702554</v>
      </c>
      <c r="AC7">
        <f t="shared" si="2"/>
        <v>6849.2665080882325</v>
      </c>
      <c r="AE7">
        <f t="shared" si="3"/>
        <v>0</v>
      </c>
      <c r="AF7">
        <f t="shared" si="4"/>
        <v>0</v>
      </c>
      <c r="AG7">
        <f t="shared" si="4"/>
        <v>-23.820348865367681</v>
      </c>
      <c r="AH7">
        <f t="shared" si="5"/>
        <v>-1005.7180663092039</v>
      </c>
      <c r="AI7">
        <f t="shared" si="6"/>
        <v>-1029.5384151745716</v>
      </c>
      <c r="AJ7">
        <f t="shared" si="7"/>
        <v>-1419.0706080179771</v>
      </c>
      <c r="AK7">
        <f>G7*SUM(AB7, AE7:AF7)</f>
        <v>266.62261869344951</v>
      </c>
      <c r="AL7">
        <f t="shared" si="8"/>
        <v>-2181.9864044990991</v>
      </c>
      <c r="AN7">
        <f t="shared" si="9"/>
        <v>0</v>
      </c>
      <c r="AO7">
        <f t="shared" si="9"/>
        <v>0</v>
      </c>
      <c r="AP7">
        <f t="shared" si="9"/>
        <v>-16.718456937788385</v>
      </c>
      <c r="AQ7">
        <f t="shared" si="9"/>
        <v>-705.86935053634431</v>
      </c>
      <c r="AR7">
        <f t="shared" si="9"/>
        <v>-722.58780747413266</v>
      </c>
      <c r="AS7">
        <f t="shared" si="9"/>
        <v>-995.98334961092644</v>
      </c>
      <c r="AT7">
        <f t="shared" si="9"/>
        <v>187.1307088935032</v>
      </c>
      <c r="AU7">
        <f t="shared" si="9"/>
        <v>-1531.4404481915558</v>
      </c>
      <c r="AW7">
        <v>4</v>
      </c>
      <c r="AX7">
        <f>IF(Z7&gt;0, (R7*SUMPRODUCT(K7:$K$98, X7:$X$98)-K7*$AZ$3)/Z7, 0)</f>
        <v>7188.4615825740029</v>
      </c>
    </row>
    <row r="8" spans="1:52" x14ac:dyDescent="0.25">
      <c r="B8" s="2">
        <f>'S.26.04.A'!B8</f>
        <v>200</v>
      </c>
      <c r="C8" s="2">
        <f>'S.26.04.A'!C8</f>
        <v>25</v>
      </c>
      <c r="E8">
        <v>2008</v>
      </c>
      <c r="F8" s="13">
        <v>2.2499999999999999E-2</v>
      </c>
      <c r="G8" s="13"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2.1420699999999998E-3</v>
      </c>
      <c r="Q8" s="4">
        <f t="shared" si="21"/>
        <v>25</v>
      </c>
      <c r="R8">
        <f t="shared" si="0"/>
        <v>500000</v>
      </c>
      <c r="S8">
        <f t="shared" si="1"/>
        <v>8084.777386292727</v>
      </c>
      <c r="U8">
        <f t="shared" si="13"/>
        <v>2.1420699999999998E-3</v>
      </c>
      <c r="V8">
        <f t="shared" si="14"/>
        <v>0.01</v>
      </c>
      <c r="W8">
        <f t="shared" si="15"/>
        <v>0.95281395461470719</v>
      </c>
      <c r="X8">
        <f t="shared" si="16"/>
        <v>2.0409941877615255E-3</v>
      </c>
      <c r="Y8">
        <f t="shared" si="17"/>
        <v>9.5281395461470717E-3</v>
      </c>
      <c r="Z8">
        <f t="shared" si="18"/>
        <v>0.94124482088079864</v>
      </c>
      <c r="AB8">
        <f t="shared" si="19"/>
        <v>6849.2665080882325</v>
      </c>
      <c r="AC8">
        <f t="shared" si="2"/>
        <v>7609.754842822229</v>
      </c>
      <c r="AE8">
        <f t="shared" si="3"/>
        <v>0</v>
      </c>
      <c r="AF8">
        <f t="shared" si="4"/>
        <v>0</v>
      </c>
      <c r="AG8">
        <f t="shared" si="4"/>
        <v>-23.531120522019965</v>
      </c>
      <c r="AH8">
        <f t="shared" si="5"/>
        <v>-1020.4970938807627</v>
      </c>
      <c r="AI8">
        <f t="shared" si="6"/>
        <v>-1044.0282144027826</v>
      </c>
      <c r="AJ8">
        <f t="shared" si="7"/>
        <v>-760.48833473399645</v>
      </c>
      <c r="AK8">
        <f t="shared" ref="AK8:AK71" si="22">G8*SUM(AB8:AB8, AE8:AF8)</f>
        <v>145.88937662227934</v>
      </c>
      <c r="AL8">
        <f t="shared" si="8"/>
        <v>-1658.6271725144998</v>
      </c>
      <c r="AN8">
        <f t="shared" si="9"/>
        <v>0</v>
      </c>
      <c r="AO8">
        <f t="shared" si="9"/>
        <v>0</v>
      </c>
      <c r="AP8">
        <f t="shared" si="9"/>
        <v>-15.416279532677844</v>
      </c>
      <c r="AQ8">
        <f t="shared" si="9"/>
        <v>-668.57285639369672</v>
      </c>
      <c r="AR8">
        <f t="shared" si="9"/>
        <v>-683.9891359263745</v>
      </c>
      <c r="AS8">
        <f t="shared" si="9"/>
        <v>-498.22959933544047</v>
      </c>
      <c r="AT8">
        <f t="shared" si="9"/>
        <v>95.578593835025302</v>
      </c>
      <c r="AU8">
        <f t="shared" si="9"/>
        <v>-1086.6401414267896</v>
      </c>
      <c r="AW8">
        <v>5</v>
      </c>
      <c r="AX8">
        <f>IF(Z8&gt;0, (R8*SUMPRODUCT(K8:$K$98, X8:$X$98)-K8*$AZ$3)/Z8, 0)</f>
        <v>8084.777386292727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3">
        <v>2.2000000000000001E-3</v>
      </c>
      <c r="G9" s="13"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2.2014550000000002E-3</v>
      </c>
      <c r="Q9" s="4">
        <f t="shared" si="21"/>
        <v>25</v>
      </c>
      <c r="R9">
        <f t="shared" si="0"/>
        <v>500000</v>
      </c>
      <c r="S9">
        <f t="shared" si="1"/>
        <v>8636.5921092575372</v>
      </c>
      <c r="U9">
        <f t="shared" si="13"/>
        <v>2.2014550000000002E-3</v>
      </c>
      <c r="V9">
        <f t="shared" si="14"/>
        <v>0.01</v>
      </c>
      <c r="W9">
        <f t="shared" si="15"/>
        <v>0.94124482088079864</v>
      </c>
      <c r="X9">
        <f t="shared" si="16"/>
        <v>2.0721081171521387E-3</v>
      </c>
      <c r="Y9">
        <f t="shared" si="17"/>
        <v>9.4124482088079869E-3</v>
      </c>
      <c r="Z9">
        <f t="shared" si="18"/>
        <v>0.92976026455483851</v>
      </c>
      <c r="AB9">
        <f t="shared" si="19"/>
        <v>7609.754842822229</v>
      </c>
      <c r="AC9">
        <f t="shared" si="2"/>
        <v>8029.9601643555188</v>
      </c>
      <c r="AE9">
        <f t="shared" si="3"/>
        <v>0</v>
      </c>
      <c r="AF9">
        <f t="shared" si="4"/>
        <v>0</v>
      </c>
      <c r="AG9">
        <f t="shared" si="4"/>
        <v>-23.244006613870962</v>
      </c>
      <c r="AH9">
        <f t="shared" si="5"/>
        <v>-1036.0540585760693</v>
      </c>
      <c r="AI9">
        <f t="shared" si="6"/>
        <v>-1059.2980651899402</v>
      </c>
      <c r="AJ9">
        <f t="shared" si="7"/>
        <v>-420.20532153328986</v>
      </c>
      <c r="AK9">
        <f t="shared" si="22"/>
        <v>44.897553572651148</v>
      </c>
      <c r="AL9">
        <f t="shared" si="8"/>
        <v>-1434.605833150579</v>
      </c>
      <c r="AN9">
        <f t="shared" si="9"/>
        <v>0</v>
      </c>
      <c r="AO9">
        <f t="shared" si="9"/>
        <v>0</v>
      </c>
      <c r="AP9">
        <f t="shared" si="9"/>
        <v>-14.421989290361259</v>
      </c>
      <c r="AQ9">
        <f t="shared" si="9"/>
        <v>-642.83067825762487</v>
      </c>
      <c r="AR9">
        <f t="shared" si="9"/>
        <v>-657.25266754798611</v>
      </c>
      <c r="AS9">
        <f t="shared" si="9"/>
        <v>-260.72082784942364</v>
      </c>
      <c r="AT9">
        <f t="shared" si="9"/>
        <v>27.85716109725206</v>
      </c>
      <c r="AU9">
        <f t="shared" si="9"/>
        <v>-890.11633430015775</v>
      </c>
      <c r="AW9">
        <v>6</v>
      </c>
      <c r="AX9">
        <f>IF(Z9&gt;0, (R9*SUMPRODUCT(K9:$K$98, X9:$X$98)-K9*$AZ$3)/Z9, 0)</f>
        <v>8636.5921092575372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3">
        <v>2.5000000000000001E-3</v>
      </c>
      <c r="G10" s="13"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2.2708170000000001E-3</v>
      </c>
      <c r="Q10" s="4">
        <f t="shared" si="21"/>
        <v>25</v>
      </c>
      <c r="R10">
        <f t="shared" si="0"/>
        <v>500000</v>
      </c>
      <c r="S10">
        <f t="shared" si="1"/>
        <v>9132.4177795939395</v>
      </c>
      <c r="U10">
        <f t="shared" si="13"/>
        <v>2.2708170000000001E-3</v>
      </c>
      <c r="V10">
        <f t="shared" si="14"/>
        <v>0.01</v>
      </c>
      <c r="W10">
        <f t="shared" si="15"/>
        <v>0.92976026455483851</v>
      </c>
      <c r="X10">
        <f t="shared" si="16"/>
        <v>2.1113154146756249E-3</v>
      </c>
      <c r="Y10">
        <f t="shared" si="17"/>
        <v>9.2976026455483859E-3</v>
      </c>
      <c r="Z10">
        <f t="shared" si="18"/>
        <v>0.91835134649461458</v>
      </c>
      <c r="AB10">
        <f t="shared" si="19"/>
        <v>8029.9601643555188</v>
      </c>
      <c r="AC10">
        <f t="shared" si="2"/>
        <v>8386.768164641453</v>
      </c>
      <c r="AE10">
        <f t="shared" si="3"/>
        <v>0</v>
      </c>
      <c r="AF10">
        <f t="shared" si="4"/>
        <v>0</v>
      </c>
      <c r="AG10">
        <f t="shared" si="4"/>
        <v>-22.958783662365363</v>
      </c>
      <c r="AH10">
        <f t="shared" si="5"/>
        <v>-1055.6577073378126</v>
      </c>
      <c r="AI10">
        <f t="shared" si="6"/>
        <v>-1078.616491000178</v>
      </c>
      <c r="AJ10">
        <f t="shared" si="7"/>
        <v>-356.80800028593421</v>
      </c>
      <c r="AK10">
        <f t="shared" si="22"/>
        <v>32.922836673857631</v>
      </c>
      <c r="AL10">
        <f t="shared" si="8"/>
        <v>-1402.5016546122547</v>
      </c>
      <c r="AN10">
        <f t="shared" si="9"/>
        <v>0</v>
      </c>
      <c r="AO10">
        <f t="shared" si="9"/>
        <v>0</v>
      </c>
      <c r="AP10">
        <f t="shared" si="9"/>
        <v>-13.513916800116951</v>
      </c>
      <c r="AQ10">
        <f t="shared" si="9"/>
        <v>-621.37744909155276</v>
      </c>
      <c r="AR10">
        <f t="shared" si="9"/>
        <v>-634.89136589166981</v>
      </c>
      <c r="AS10">
        <f t="shared" si="9"/>
        <v>-210.02304392041296</v>
      </c>
      <c r="AT10">
        <f t="shared" si="9"/>
        <v>19.37892190533028</v>
      </c>
      <c r="AU10">
        <f t="shared" si="9"/>
        <v>-825.53548790675256</v>
      </c>
      <c r="AW10">
        <v>7</v>
      </c>
      <c r="AX10">
        <f>IF(Z10&gt;0, (R10*SUMPRODUCT(K10:$K$98, X10:$X$98)-K10*$AZ$3)/Z10, 0)</f>
        <v>9132.4177795939395</v>
      </c>
    </row>
    <row r="11" spans="1:52" x14ac:dyDescent="0.25">
      <c r="A11" t="s">
        <v>33</v>
      </c>
      <c r="C11" s="12">
        <f>AU91</f>
        <v>11524.578972779578</v>
      </c>
      <c r="E11">
        <v>2011</v>
      </c>
      <c r="F11" s="13">
        <v>1.5E-3</v>
      </c>
      <c r="G11" s="13"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2.3392280000000001E-3</v>
      </c>
      <c r="Q11" s="4">
        <f t="shared" si="21"/>
        <v>25</v>
      </c>
      <c r="R11">
        <f t="shared" si="0"/>
        <v>500000</v>
      </c>
      <c r="S11">
        <f t="shared" si="1"/>
        <v>9575.7671896817428</v>
      </c>
      <c r="U11">
        <f t="shared" si="13"/>
        <v>2.3392280000000001E-3</v>
      </c>
      <c r="V11">
        <f t="shared" si="14"/>
        <v>0.01</v>
      </c>
      <c r="W11">
        <f t="shared" si="15"/>
        <v>0.91835134649461458</v>
      </c>
      <c r="X11">
        <f t="shared" si="16"/>
        <v>2.1482331835579044E-3</v>
      </c>
      <c r="Y11">
        <f t="shared" si="17"/>
        <v>9.1835134649461466E-3</v>
      </c>
      <c r="Z11">
        <f t="shared" si="18"/>
        <v>0.90701959984611047</v>
      </c>
      <c r="AB11">
        <f t="shared" si="19"/>
        <v>8386.768164641453</v>
      </c>
      <c r="AC11">
        <f t="shared" si="2"/>
        <v>8685.4085246046488</v>
      </c>
      <c r="AE11">
        <f t="shared" si="3"/>
        <v>0</v>
      </c>
      <c r="AF11">
        <f t="shared" si="4"/>
        <v>0</v>
      </c>
      <c r="AG11">
        <f t="shared" si="4"/>
        <v>-22.675489996152763</v>
      </c>
      <c r="AH11">
        <f t="shared" si="5"/>
        <v>-1074.1165917789522</v>
      </c>
      <c r="AI11">
        <f t="shared" si="6"/>
        <v>-1096.7920817751049</v>
      </c>
      <c r="AJ11">
        <f t="shared" si="7"/>
        <v>-298.64035996319581</v>
      </c>
      <c r="AK11">
        <f t="shared" si="22"/>
        <v>20.128243595139484</v>
      </c>
      <c r="AL11">
        <f t="shared" si="8"/>
        <v>-1375.3041981431611</v>
      </c>
      <c r="AN11">
        <f t="shared" si="9"/>
        <v>0</v>
      </c>
      <c r="AO11">
        <f t="shared" si="9"/>
        <v>0</v>
      </c>
      <c r="AP11">
        <f t="shared" si="9"/>
        <v>-12.682597395997034</v>
      </c>
      <c r="AQ11">
        <f t="shared" si="9"/>
        <v>-600.76268659262598</v>
      </c>
      <c r="AR11">
        <f t="shared" si="9"/>
        <v>-613.44528398862292</v>
      </c>
      <c r="AS11">
        <f t="shared" si="9"/>
        <v>-167.03213259124527</v>
      </c>
      <c r="AT11">
        <f t="shared" si="9"/>
        <v>11.257900484136034</v>
      </c>
      <c r="AU11">
        <f t="shared" si="9"/>
        <v>-769.21951609573216</v>
      </c>
      <c r="AW11">
        <v>8</v>
      </c>
      <c r="AX11">
        <f>IF(Z11&gt;0, (R11*SUMPRODUCT(K11:$K$98, X11:$X$98)-K11*$AZ$3)/Z11, 0)</f>
        <v>9575.7671896817428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3">
        <v>1.9E-3</v>
      </c>
      <c r="G12" s="13"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2.4176169999999999E-3</v>
      </c>
      <c r="Q12" s="4">
        <f t="shared" si="21"/>
        <v>25</v>
      </c>
      <c r="R12">
        <f t="shared" si="0"/>
        <v>500000</v>
      </c>
      <c r="S12">
        <f t="shared" si="1"/>
        <v>9999.6694229830355</v>
      </c>
      <c r="U12">
        <f t="shared" si="13"/>
        <v>2.4176169999999999E-3</v>
      </c>
      <c r="V12">
        <f t="shared" si="14"/>
        <v>0.01</v>
      </c>
      <c r="W12">
        <f t="shared" si="15"/>
        <v>0.90701959984611047</v>
      </c>
      <c r="X12">
        <f t="shared" si="16"/>
        <v>2.1928260039211539E-3</v>
      </c>
      <c r="Y12">
        <f t="shared" si="17"/>
        <v>9.0701959984611051E-3</v>
      </c>
      <c r="Z12">
        <f t="shared" si="18"/>
        <v>0.8957565778437282</v>
      </c>
      <c r="AB12">
        <f t="shared" si="19"/>
        <v>8685.4085246046488</v>
      </c>
      <c r="AC12">
        <f t="shared" si="2"/>
        <v>8957.2696618998525</v>
      </c>
      <c r="AE12">
        <f t="shared" si="3"/>
        <v>0</v>
      </c>
      <c r="AF12">
        <f t="shared" si="4"/>
        <v>0</v>
      </c>
      <c r="AG12">
        <f t="shared" si="4"/>
        <v>-22.393914446093206</v>
      </c>
      <c r="AH12">
        <f t="shared" si="5"/>
        <v>-1096.413001960577</v>
      </c>
      <c r="AI12">
        <f t="shared" si="6"/>
        <v>-1118.8069164066703</v>
      </c>
      <c r="AJ12">
        <f t="shared" si="7"/>
        <v>-271.86113729520366</v>
      </c>
      <c r="AK12">
        <f t="shared" si="22"/>
        <v>19.976439606590692</v>
      </c>
      <c r="AL12">
        <f t="shared" si="8"/>
        <v>-1370.6916140952833</v>
      </c>
      <c r="AN12">
        <f t="shared" si="9"/>
        <v>0</v>
      </c>
      <c r="AO12">
        <f t="shared" si="9"/>
        <v>0</v>
      </c>
      <c r="AP12">
        <f t="shared" si="9"/>
        <v>-11.90260359115114</v>
      </c>
      <c r="AQ12">
        <f t="shared" si="9"/>
        <v>-582.75516618299264</v>
      </c>
      <c r="AR12">
        <f t="shared" si="9"/>
        <v>-594.65776977414384</v>
      </c>
      <c r="AS12">
        <f t="shared" si="9"/>
        <v>-144.49708454739786</v>
      </c>
      <c r="AT12">
        <f t="shared" si="9"/>
        <v>10.617690014498621</v>
      </c>
      <c r="AU12">
        <f t="shared" si="9"/>
        <v>-728.5371643070431</v>
      </c>
      <c r="AW12">
        <v>9</v>
      </c>
      <c r="AX12">
        <f>IF(Z12&gt;0, (R12*SUMPRODUCT(K12:$K$98, X12:$X$98)-K12*$AZ$3)/Z12, 0)</f>
        <v>9999.6694229830355</v>
      </c>
    </row>
    <row r="13" spans="1:52" x14ac:dyDescent="0.25">
      <c r="E13">
        <v>2013</v>
      </c>
      <c r="F13" s="13">
        <v>1.6999999999999999E-3</v>
      </c>
      <c r="G13" s="13"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2.502181E-3</v>
      </c>
      <c r="Q13" s="4">
        <f t="shared" si="21"/>
        <v>25</v>
      </c>
      <c r="R13">
        <f t="shared" si="0"/>
        <v>500000</v>
      </c>
      <c r="S13">
        <f t="shared" si="1"/>
        <v>10399.827049547932</v>
      </c>
      <c r="U13">
        <f t="shared" si="13"/>
        <v>2.502181E-3</v>
      </c>
      <c r="V13">
        <f t="shared" si="14"/>
        <v>0.01</v>
      </c>
      <c r="W13">
        <f t="shared" si="15"/>
        <v>0.8957565778437282</v>
      </c>
      <c r="X13">
        <f t="shared" si="16"/>
        <v>2.2413450897055976E-3</v>
      </c>
      <c r="Y13">
        <f t="shared" si="17"/>
        <v>8.9575657784372823E-3</v>
      </c>
      <c r="Z13">
        <f t="shared" si="18"/>
        <v>0.88455766697558524</v>
      </c>
      <c r="AB13">
        <f t="shared" si="19"/>
        <v>8957.2696618998525</v>
      </c>
      <c r="AC13">
        <f t="shared" si="2"/>
        <v>9199.2467518977028</v>
      </c>
      <c r="AE13">
        <f t="shared" si="3"/>
        <v>0</v>
      </c>
      <c r="AF13">
        <f t="shared" si="4"/>
        <v>0</v>
      </c>
      <c r="AG13">
        <f t="shared" si="4"/>
        <v>-22.113941674389633</v>
      </c>
      <c r="AH13">
        <f t="shared" si="5"/>
        <v>-1120.6725448527989</v>
      </c>
      <c r="AI13">
        <f t="shared" si="6"/>
        <v>-1142.7864865271886</v>
      </c>
      <c r="AJ13">
        <f t="shared" si="7"/>
        <v>-241.97708999785027</v>
      </c>
      <c r="AK13">
        <f t="shared" si="22"/>
        <v>17.914539323799705</v>
      </c>
      <c r="AL13">
        <f t="shared" si="8"/>
        <v>-1366.8490372012391</v>
      </c>
      <c r="AN13">
        <f t="shared" si="9"/>
        <v>0</v>
      </c>
      <c r="AO13">
        <f t="shared" si="9"/>
        <v>0</v>
      </c>
      <c r="AP13">
        <f t="shared" si="9"/>
        <v>-11.172809017759807</v>
      </c>
      <c r="AQ13">
        <f t="shared" si="9"/>
        <v>-566.20662654582031</v>
      </c>
      <c r="AR13">
        <f t="shared" si="9"/>
        <v>-577.37943556358016</v>
      </c>
      <c r="AS13">
        <f t="shared" si="9"/>
        <v>-122.25607958215251</v>
      </c>
      <c r="AT13">
        <f t="shared" si="9"/>
        <v>9.0511103562222139</v>
      </c>
      <c r="AU13">
        <f t="shared" si="9"/>
        <v>-690.58440478951036</v>
      </c>
      <c r="AW13">
        <v>10</v>
      </c>
      <c r="AX13">
        <f>IF(Z13&gt;0, (R13*SUMPRODUCT(K13:$K$98, X13:$X$98)-K13*$AZ$3)/Z13, 0)</f>
        <v>10399.827049547932</v>
      </c>
    </row>
    <row r="14" spans="1:52" x14ac:dyDescent="0.25">
      <c r="E14">
        <v>2014</v>
      </c>
      <c r="F14" s="13">
        <v>1.4E-3</v>
      </c>
      <c r="G14" s="13">
        <v>1.8E-3</v>
      </c>
      <c r="H14" s="5">
        <f t="shared" si="10"/>
        <v>5.1800000000000006E-2</v>
      </c>
      <c r="I14" s="5">
        <f t="shared" si="11"/>
        <v>1.0518000000000001</v>
      </c>
      <c r="J14">
        <f t="shared" si="12"/>
        <v>0.95075109336375729</v>
      </c>
      <c r="K14">
        <f t="shared" si="20"/>
        <v>0.48035581109819386</v>
      </c>
      <c r="L14" s="2">
        <v>11</v>
      </c>
      <c r="M14" s="6">
        <v>2.5943469999999999E-3</v>
      </c>
      <c r="Q14" s="4">
        <f t="shared" si="21"/>
        <v>25</v>
      </c>
      <c r="R14">
        <f t="shared" si="0"/>
        <v>500000</v>
      </c>
      <c r="S14">
        <f t="shared" si="1"/>
        <v>10778.513352903705</v>
      </c>
      <c r="U14">
        <f t="shared" si="13"/>
        <v>2.5943469999999999E-3</v>
      </c>
      <c r="V14">
        <f t="shared" si="14"/>
        <v>0.01</v>
      </c>
      <c r="W14">
        <f t="shared" si="15"/>
        <v>0.88455766697558524</v>
      </c>
      <c r="X14">
        <f t="shared" si="16"/>
        <v>2.2948495296451084E-3</v>
      </c>
      <c r="Y14">
        <f t="shared" si="17"/>
        <v>8.8455766697558523E-3</v>
      </c>
      <c r="Z14">
        <f t="shared" si="18"/>
        <v>0.87341724077618432</v>
      </c>
      <c r="AB14">
        <f t="shared" si="19"/>
        <v>9199.2467518977028</v>
      </c>
      <c r="AC14">
        <f t="shared" si="2"/>
        <v>9414.1393923624128</v>
      </c>
      <c r="AE14">
        <f t="shared" si="3"/>
        <v>0</v>
      </c>
      <c r="AF14">
        <f t="shared" si="4"/>
        <v>0</v>
      </c>
      <c r="AG14">
        <f t="shared" si="4"/>
        <v>-21.835431019404609</v>
      </c>
      <c r="AH14">
        <f t="shared" si="5"/>
        <v>-1147.4247648225542</v>
      </c>
      <c r="AI14">
        <f t="shared" si="6"/>
        <v>-1169.2601958419586</v>
      </c>
      <c r="AJ14">
        <f t="shared" si="7"/>
        <v>-214.89264046470998</v>
      </c>
      <c r="AK14">
        <f t="shared" si="22"/>
        <v>16.558644153415866</v>
      </c>
      <c r="AL14">
        <f t="shared" si="8"/>
        <v>-1367.5941921532528</v>
      </c>
      <c r="AN14">
        <f t="shared" si="9"/>
        <v>0</v>
      </c>
      <c r="AO14">
        <f t="shared" si="9"/>
        <v>0</v>
      </c>
      <c r="AP14">
        <f t="shared" si="9"/>
        <v>-10.488776178004763</v>
      </c>
      <c r="AQ14">
        <f t="shared" si="9"/>
        <v>-551.17215358049236</v>
      </c>
      <c r="AR14">
        <f t="shared" si="9"/>
        <v>-561.6609297584971</v>
      </c>
      <c r="AS14">
        <f t="shared" si="9"/>
        <v>-103.22492860945832</v>
      </c>
      <c r="AT14">
        <f t="shared" si="9"/>
        <v>7.954040943000444</v>
      </c>
      <c r="AU14">
        <f t="shared" si="9"/>
        <v>-656.93181742495494</v>
      </c>
      <c r="AW14">
        <v>11</v>
      </c>
      <c r="AX14">
        <f>IF(Z14&gt;0, (R14*SUMPRODUCT(K14:$K$98, X14:$X$98)-K14*$AZ$3)/Z14, 0)</f>
        <v>10778.513352903705</v>
      </c>
    </row>
    <row r="15" spans="1:52" x14ac:dyDescent="0.25">
      <c r="E15">
        <v>2015</v>
      </c>
      <c r="F15" s="13">
        <v>1.9E-3</v>
      </c>
      <c r="G15" s="13">
        <v>4.1000000000000003E-3</v>
      </c>
      <c r="H15" s="5">
        <f t="shared" si="10"/>
        <v>5.4100000000000002E-2</v>
      </c>
      <c r="I15" s="5">
        <f t="shared" si="11"/>
        <v>1.0541</v>
      </c>
      <c r="J15">
        <f t="shared" si="12"/>
        <v>0.94867659614837296</v>
      </c>
      <c r="K15">
        <f t="shared" si="20"/>
        <v>0.45570231581272541</v>
      </c>
      <c r="L15" s="2">
        <v>12</v>
      </c>
      <c r="M15" s="6">
        <v>2.6922130000000002E-3</v>
      </c>
      <c r="Q15" s="4">
        <f t="shared" si="21"/>
        <v>25</v>
      </c>
      <c r="R15">
        <f t="shared" si="0"/>
        <v>500000</v>
      </c>
      <c r="S15">
        <f t="shared" si="1"/>
        <v>11175.375418905691</v>
      </c>
      <c r="U15">
        <f t="shared" si="13"/>
        <v>2.6922130000000002E-3</v>
      </c>
      <c r="V15">
        <f t="shared" si="14"/>
        <v>0.01</v>
      </c>
      <c r="W15">
        <f t="shared" si="15"/>
        <v>0.87341724077618432</v>
      </c>
      <c r="X15">
        <f t="shared" si="16"/>
        <v>2.3514252500417736E-3</v>
      </c>
      <c r="Y15">
        <f t="shared" si="17"/>
        <v>8.7341724077618435E-3</v>
      </c>
      <c r="Z15">
        <f t="shared" si="18"/>
        <v>0.86233164311838073</v>
      </c>
      <c r="AB15">
        <f t="shared" si="19"/>
        <v>9414.1393923624128</v>
      </c>
      <c r="AC15">
        <f t="shared" si="2"/>
        <v>9636.8798474497071</v>
      </c>
      <c r="AE15">
        <f t="shared" si="3"/>
        <v>0</v>
      </c>
      <c r="AF15">
        <f t="shared" si="4"/>
        <v>0</v>
      </c>
      <c r="AG15">
        <f t="shared" si="4"/>
        <v>-21.558291077959517</v>
      </c>
      <c r="AH15">
        <f t="shared" si="5"/>
        <v>-1175.7126250208869</v>
      </c>
      <c r="AI15">
        <f t="shared" si="6"/>
        <v>-1197.2709160988463</v>
      </c>
      <c r="AJ15">
        <f t="shared" si="7"/>
        <v>-222.74045508729432</v>
      </c>
      <c r="AK15">
        <f t="shared" si="22"/>
        <v>38.597971508685895</v>
      </c>
      <c r="AL15">
        <f t="shared" si="8"/>
        <v>-1381.4133996774547</v>
      </c>
      <c r="AN15">
        <f t="shared" si="9"/>
        <v>0</v>
      </c>
      <c r="AO15">
        <f t="shared" si="9"/>
        <v>0</v>
      </c>
      <c r="AP15">
        <f t="shared" si="9"/>
        <v>-9.8241631691909674</v>
      </c>
      <c r="AQ15">
        <f t="shared" si="9"/>
        <v>-535.7749659522766</v>
      </c>
      <c r="AR15">
        <f t="shared" si="9"/>
        <v>-545.59912912146751</v>
      </c>
      <c r="AS15">
        <f t="shared" si="9"/>
        <v>-101.50334120846038</v>
      </c>
      <c r="AT15">
        <f t="shared" si="9"/>
        <v>17.589185002181758</v>
      </c>
      <c r="AU15">
        <f t="shared" si="9"/>
        <v>-629.51328532774608</v>
      </c>
      <c r="AW15">
        <v>12</v>
      </c>
      <c r="AX15">
        <f>IF(Z15&gt;0, (R15*SUMPRODUCT(K15:$K$98, X15:$X$98)-K15*$AZ$3)/Z15, 0)</f>
        <v>11175.375418905691</v>
      </c>
    </row>
    <row r="16" spans="1:52" x14ac:dyDescent="0.25">
      <c r="E16">
        <v>2016</v>
      </c>
      <c r="F16" s="13">
        <v>4.7000000000000002E-3</v>
      </c>
      <c r="G16" s="13">
        <v>7.1000000000000004E-3</v>
      </c>
      <c r="H16" s="5">
        <f t="shared" si="10"/>
        <v>5.7100000000000005E-2</v>
      </c>
      <c r="I16" s="5">
        <f t="shared" si="11"/>
        <v>1.0570999999999999</v>
      </c>
      <c r="J16">
        <f t="shared" si="12"/>
        <v>0.94598429666067552</v>
      </c>
      <c r="K16">
        <f t="shared" si="20"/>
        <v>0.43108723471074206</v>
      </c>
      <c r="L16" s="2">
        <v>13</v>
      </c>
      <c r="M16" s="6">
        <v>2.807183E-3</v>
      </c>
      <c r="Q16" s="4">
        <f t="shared" si="21"/>
        <v>25</v>
      </c>
      <c r="R16">
        <f t="shared" si="0"/>
        <v>500000</v>
      </c>
      <c r="S16">
        <f t="shared" si="1"/>
        <v>11598.67894429125</v>
      </c>
      <c r="U16">
        <f t="shared" si="13"/>
        <v>2.807183E-3</v>
      </c>
      <c r="V16">
        <f t="shared" si="14"/>
        <v>0.01</v>
      </c>
      <c r="W16">
        <f t="shared" si="15"/>
        <v>0.86233164311838073</v>
      </c>
      <c r="X16">
        <f t="shared" si="16"/>
        <v>2.4207227289239856E-3</v>
      </c>
      <c r="Y16">
        <f t="shared" si="17"/>
        <v>8.6233164311838081E-3</v>
      </c>
      <c r="Z16">
        <f t="shared" si="18"/>
        <v>0.85128760395827285</v>
      </c>
      <c r="AB16">
        <f t="shared" si="19"/>
        <v>9636.8798474497071</v>
      </c>
      <c r="AC16">
        <f t="shared" si="2"/>
        <v>9873.8116075669677</v>
      </c>
      <c r="AE16">
        <f t="shared" si="3"/>
        <v>0</v>
      </c>
      <c r="AF16">
        <f t="shared" si="4"/>
        <v>0</v>
      </c>
      <c r="AG16">
        <f t="shared" si="4"/>
        <v>-21.282190098956821</v>
      </c>
      <c r="AH16">
        <f t="shared" si="5"/>
        <v>-1210.3613644619927</v>
      </c>
      <c r="AI16">
        <f t="shared" si="6"/>
        <v>-1231.6435545609495</v>
      </c>
      <c r="AJ16">
        <f t="shared" si="7"/>
        <v>-236.93176011726064</v>
      </c>
      <c r="AK16">
        <f t="shared" si="22"/>
        <v>68.421846916892918</v>
      </c>
      <c r="AL16">
        <f t="shared" si="8"/>
        <v>-1400.1534677613172</v>
      </c>
      <c r="AN16">
        <f t="shared" si="9"/>
        <v>0</v>
      </c>
      <c r="AO16">
        <f t="shared" si="9"/>
        <v>0</v>
      </c>
      <c r="AP16">
        <f t="shared" si="9"/>
        <v>-9.1744804783476308</v>
      </c>
      <c r="AQ16">
        <f t="shared" si="9"/>
        <v>-521.77133360664106</v>
      </c>
      <c r="AR16">
        <f t="shared" si="9"/>
        <v>-530.94581408498868</v>
      </c>
      <c r="AS16">
        <f t="shared" si="9"/>
        <v>-102.13825728409877</v>
      </c>
      <c r="AT16">
        <f t="shared" si="9"/>
        <v>29.495784781205082</v>
      </c>
      <c r="AU16">
        <f t="shared" si="9"/>
        <v>-603.58828658788241</v>
      </c>
      <c r="AW16">
        <v>13</v>
      </c>
      <c r="AX16">
        <f>IF(Z16&gt;0, (R16*SUMPRODUCT(K16:$K$98, X16:$X$98)-K16*$AZ$3)/Z16, 0)</f>
        <v>11598.67894429125</v>
      </c>
    </row>
    <row r="17" spans="5:50" x14ac:dyDescent="0.25">
      <c r="E17">
        <v>2017</v>
      </c>
      <c r="F17" s="13">
        <v>1.17E-2</v>
      </c>
      <c r="G17" s="13">
        <v>1.38E-2</v>
      </c>
      <c r="H17" s="5">
        <f t="shared" si="10"/>
        <v>6.3799999999999996E-2</v>
      </c>
      <c r="I17" s="5">
        <f t="shared" si="11"/>
        <v>1.0638000000000001</v>
      </c>
      <c r="J17">
        <f t="shared" si="12"/>
        <v>0.94002632073698056</v>
      </c>
      <c r="K17">
        <f t="shared" si="20"/>
        <v>0.40523334716181802</v>
      </c>
      <c r="L17" s="2">
        <v>14</v>
      </c>
      <c r="M17" s="6">
        <v>2.939255E-3</v>
      </c>
      <c r="Q17" s="4">
        <f t="shared" si="21"/>
        <v>25</v>
      </c>
      <c r="R17">
        <f t="shared" si="0"/>
        <v>500000</v>
      </c>
      <c r="S17">
        <f t="shared" si="1"/>
        <v>12095.640625616361</v>
      </c>
      <c r="U17">
        <f t="shared" si="13"/>
        <v>2.939255E-3</v>
      </c>
      <c r="V17">
        <f t="shared" si="14"/>
        <v>0.01</v>
      </c>
      <c r="W17">
        <f t="shared" si="15"/>
        <v>0.85128760395827285</v>
      </c>
      <c r="X17">
        <f t="shared" si="16"/>
        <v>2.5021513463723733E-3</v>
      </c>
      <c r="Y17">
        <f t="shared" si="17"/>
        <v>8.5128760395827285E-3</v>
      </c>
      <c r="Z17">
        <f t="shared" si="18"/>
        <v>0.8402725765723178</v>
      </c>
      <c r="AB17">
        <f t="shared" si="19"/>
        <v>9873.8116075669677</v>
      </c>
      <c r="AC17">
        <f t="shared" si="2"/>
        <v>10163.635113779461</v>
      </c>
      <c r="AE17">
        <f t="shared" si="3"/>
        <v>0</v>
      </c>
      <c r="AF17">
        <f t="shared" si="4"/>
        <v>0</v>
      </c>
      <c r="AG17">
        <f t="shared" si="4"/>
        <v>-21.006814414307946</v>
      </c>
      <c r="AH17">
        <f t="shared" si="5"/>
        <v>-1251.0756731861866</v>
      </c>
      <c r="AI17">
        <f t="shared" si="6"/>
        <v>-1272.0824876004945</v>
      </c>
      <c r="AJ17">
        <f t="shared" si="7"/>
        <v>-289.82350621249316</v>
      </c>
      <c r="AK17">
        <f t="shared" si="22"/>
        <v>136.25860018442415</v>
      </c>
      <c r="AL17">
        <f t="shared" si="8"/>
        <v>-1425.6473936285633</v>
      </c>
      <c r="AN17">
        <f t="shared" si="9"/>
        <v>0</v>
      </c>
      <c r="AO17">
        <f t="shared" si="9"/>
        <v>0</v>
      </c>
      <c r="AP17">
        <f t="shared" si="9"/>
        <v>-8.5126617183171351</v>
      </c>
      <c r="AQ17">
        <f t="shared" si="9"/>
        <v>-506.97758259796313</v>
      </c>
      <c r="AR17">
        <f t="shared" si="9"/>
        <v>-515.49024431628027</v>
      </c>
      <c r="AS17">
        <f t="shared" si="9"/>
        <v>-117.44614950866256</v>
      </c>
      <c r="AT17">
        <f t="shared" si="9"/>
        <v>55.216528632318116</v>
      </c>
      <c r="AU17">
        <f t="shared" si="9"/>
        <v>-577.71986519262464</v>
      </c>
      <c r="AW17">
        <v>14</v>
      </c>
      <c r="AX17">
        <f>IF(Z17&gt;0, (R17*SUMPRODUCT(K17:$K$98, X17:$X$98)-K17*$AZ$3)/Z17, 0)</f>
        <v>12095.640625616361</v>
      </c>
    </row>
    <row r="18" spans="5:50" x14ac:dyDescent="0.25">
      <c r="E18">
        <v>2018</v>
      </c>
      <c r="F18" s="13">
        <v>2.01E-2</v>
      </c>
      <c r="G18" s="13">
        <v>2.1600000000000001E-2</v>
      </c>
      <c r="H18" s="5">
        <f t="shared" si="10"/>
        <v>7.1599999999999997E-2</v>
      </c>
      <c r="I18" s="5">
        <f t="shared" si="11"/>
        <v>1.0716000000000001</v>
      </c>
      <c r="J18">
        <f t="shared" si="12"/>
        <v>0.93318402388951094</v>
      </c>
      <c r="K18">
        <f t="shared" si="20"/>
        <v>0.3781572855186805</v>
      </c>
      <c r="L18" s="2">
        <v>15</v>
      </c>
      <c r="M18" s="6">
        <v>3.7729310000000002E-3</v>
      </c>
      <c r="Q18" s="4">
        <f t="shared" si="21"/>
        <v>25</v>
      </c>
      <c r="R18">
        <f t="shared" si="0"/>
        <v>500000</v>
      </c>
      <c r="S18">
        <f t="shared" si="1"/>
        <v>12678.440862373125</v>
      </c>
      <c r="U18">
        <f t="shared" si="13"/>
        <v>3.7729310000000002E-3</v>
      </c>
      <c r="V18">
        <f t="shared" si="14"/>
        <v>0.01</v>
      </c>
      <c r="W18">
        <f t="shared" si="15"/>
        <v>0.8402725765723178</v>
      </c>
      <c r="X18">
        <f t="shared" si="16"/>
        <v>3.1702904525995716E-3</v>
      </c>
      <c r="Y18">
        <f t="shared" si="17"/>
        <v>8.4027257657231774E-3</v>
      </c>
      <c r="Z18">
        <f t="shared" si="18"/>
        <v>0.82869956035399506</v>
      </c>
      <c r="AB18">
        <f t="shared" si="19"/>
        <v>10163.635113779461</v>
      </c>
      <c r="AC18">
        <f t="shared" si="2"/>
        <v>10506.618368622734</v>
      </c>
      <c r="AE18">
        <f t="shared" si="3"/>
        <v>0</v>
      </c>
      <c r="AF18">
        <f t="shared" si="4"/>
        <v>0</v>
      </c>
      <c r="AG18">
        <f t="shared" si="4"/>
        <v>-20.717489008849878</v>
      </c>
      <c r="AH18">
        <f t="shared" si="5"/>
        <v>-1585.1452262997859</v>
      </c>
      <c r="AI18">
        <f t="shared" si="6"/>
        <v>-1605.8627153086359</v>
      </c>
      <c r="AJ18">
        <f t="shared" si="7"/>
        <v>-342.98325484327324</v>
      </c>
      <c r="AK18">
        <f t="shared" si="22"/>
        <v>219.53451845763638</v>
      </c>
      <c r="AL18">
        <f t="shared" si="8"/>
        <v>-1729.3114516942728</v>
      </c>
      <c r="AN18">
        <f t="shared" si="9"/>
        <v>0</v>
      </c>
      <c r="AO18">
        <f t="shared" si="9"/>
        <v>0</v>
      </c>
      <c r="AP18">
        <f t="shared" si="9"/>
        <v>-7.8344694063497684</v>
      </c>
      <c r="AQ18">
        <f t="shared" si="9"/>
        <v>-599.4342159304216</v>
      </c>
      <c r="AR18">
        <f t="shared" si="9"/>
        <v>-607.26868533677134</v>
      </c>
      <c r="AS18">
        <f t="shared" si="9"/>
        <v>-129.70161662989403</v>
      </c>
      <c r="AT18">
        <f t="shared" si="9"/>
        <v>83.018577577590435</v>
      </c>
      <c r="AU18">
        <f t="shared" si="9"/>
        <v>-653.95172438907503</v>
      </c>
      <c r="AW18">
        <v>15</v>
      </c>
      <c r="AX18">
        <f>IF(Z18&gt;0, (R18*SUMPRODUCT(K18:$K$98, X18:$X$98)-K18*$AZ$3)/Z18, 0)</f>
        <v>12678.440862373125</v>
      </c>
    </row>
    <row r="19" spans="5:50" x14ac:dyDescent="0.25">
      <c r="E19">
        <v>2019</v>
      </c>
      <c r="F19" s="13">
        <v>2.3400000000000001E-2</v>
      </c>
      <c r="G19" s="13">
        <v>2.23E-2</v>
      </c>
      <c r="H19" s="5">
        <f t="shared" si="10"/>
        <v>7.2300000000000003E-2</v>
      </c>
      <c r="I19" s="5">
        <f t="shared" si="11"/>
        <v>1.0723</v>
      </c>
      <c r="J19">
        <f t="shared" si="12"/>
        <v>0.93257483913084027</v>
      </c>
      <c r="K19">
        <f t="shared" si="20"/>
        <v>0.3526599697087387</v>
      </c>
      <c r="L19" s="2">
        <v>16</v>
      </c>
      <c r="M19" s="6">
        <v>4.6883589999999996E-3</v>
      </c>
      <c r="Q19" s="4">
        <f t="shared" si="21"/>
        <v>25</v>
      </c>
      <c r="R19">
        <f t="shared" si="0"/>
        <v>500000</v>
      </c>
      <c r="S19">
        <f t="shared" si="1"/>
        <v>13113.566839698751</v>
      </c>
      <c r="U19">
        <f t="shared" si="13"/>
        <v>4.6883589999999996E-3</v>
      </c>
      <c r="V19">
        <f t="shared" si="14"/>
        <v>0.01</v>
      </c>
      <c r="W19">
        <f t="shared" si="15"/>
        <v>0.82869956035399506</v>
      </c>
      <c r="X19">
        <f t="shared" si="16"/>
        <v>3.8852410420816955E-3</v>
      </c>
      <c r="Y19">
        <f t="shared" si="17"/>
        <v>8.2869956035399508E-3</v>
      </c>
      <c r="Z19">
        <f t="shared" si="18"/>
        <v>0.81652732370837344</v>
      </c>
      <c r="AB19">
        <f t="shared" si="19"/>
        <v>10506.618368622734</v>
      </c>
      <c r="AC19">
        <f t="shared" si="2"/>
        <v>10707.585635890095</v>
      </c>
      <c r="AE19">
        <f t="shared" si="3"/>
        <v>0</v>
      </c>
      <c r="AF19">
        <f t="shared" si="4"/>
        <v>0</v>
      </c>
      <c r="AG19">
        <f t="shared" si="4"/>
        <v>-20.413183092709335</v>
      </c>
      <c r="AH19">
        <f t="shared" si="5"/>
        <v>-1942.6205210408477</v>
      </c>
      <c r="AI19">
        <f t="shared" si="6"/>
        <v>-1963.033704133557</v>
      </c>
      <c r="AJ19">
        <f t="shared" si="7"/>
        <v>-200.96726726736051</v>
      </c>
      <c r="AK19">
        <f t="shared" si="22"/>
        <v>234.29758962028697</v>
      </c>
      <c r="AL19">
        <f t="shared" si="8"/>
        <v>-1929.7033817806305</v>
      </c>
      <c r="AN19">
        <f t="shared" si="9"/>
        <v>0</v>
      </c>
      <c r="AO19">
        <f t="shared" si="9"/>
        <v>0</v>
      </c>
      <c r="AP19">
        <f t="shared" si="9"/>
        <v>-7.1989125311338107</v>
      </c>
      <c r="AQ19">
        <f t="shared" si="9"/>
        <v>-685.08449410583955</v>
      </c>
      <c r="AR19">
        <f t="shared" si="9"/>
        <v>-692.28340663697327</v>
      </c>
      <c r="AS19">
        <f t="shared" si="9"/>
        <v>-70.873110386955346</v>
      </c>
      <c r="AT19">
        <f t="shared" si="9"/>
        <v>82.62738085832089</v>
      </c>
      <c r="AU19">
        <f t="shared" si="9"/>
        <v>-680.52913616560772</v>
      </c>
      <c r="AW19">
        <v>16</v>
      </c>
      <c r="AX19">
        <f>IF(Z19&gt;0, (R19*SUMPRODUCT(K19:$K$98, X19:$X$98)-K19*$AZ$3)/Z19, 0)</f>
        <v>13113.566839698751</v>
      </c>
    </row>
    <row r="20" spans="5:50" x14ac:dyDescent="0.25">
      <c r="E20">
        <v>2020</v>
      </c>
      <c r="F20" s="14">
        <v>4.3E-3</v>
      </c>
      <c r="G20" s="14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0.33449679380512065</v>
      </c>
      <c r="L20" s="2">
        <v>17</v>
      </c>
      <c r="M20" s="6">
        <v>5.6712799999999999E-3</v>
      </c>
      <c r="Q20" s="4">
        <f t="shared" si="21"/>
        <v>25</v>
      </c>
      <c r="R20">
        <f t="shared" si="0"/>
        <v>500000</v>
      </c>
      <c r="S20">
        <f t="shared" si="1"/>
        <v>13179.370164492886</v>
      </c>
      <c r="U20">
        <f t="shared" si="13"/>
        <v>5.6712799999999999E-3</v>
      </c>
      <c r="V20">
        <f t="shared" si="14"/>
        <v>0.01</v>
      </c>
      <c r="W20">
        <f t="shared" si="15"/>
        <v>0.81652732370837344</v>
      </c>
      <c r="X20">
        <f t="shared" si="16"/>
        <v>4.6307550804008243E-3</v>
      </c>
      <c r="Y20">
        <f t="shared" si="17"/>
        <v>8.1652732370837353E-3</v>
      </c>
      <c r="Z20">
        <f t="shared" si="18"/>
        <v>0.80373129539088894</v>
      </c>
      <c r="AB20">
        <f t="shared" si="19"/>
        <v>10707.585635890095</v>
      </c>
      <c r="AC20">
        <f t="shared" si="2"/>
        <v>10592.6722547439</v>
      </c>
      <c r="AE20">
        <f t="shared" si="3"/>
        <v>0</v>
      </c>
      <c r="AF20">
        <f t="shared" si="4"/>
        <v>0</v>
      </c>
      <c r="AG20">
        <f t="shared" si="4"/>
        <v>-20.093282384772223</v>
      </c>
      <c r="AH20">
        <f t="shared" si="5"/>
        <v>-2315.3775402004121</v>
      </c>
      <c r="AI20">
        <f t="shared" si="6"/>
        <v>-2335.4708225851841</v>
      </c>
      <c r="AJ20">
        <f t="shared" si="7"/>
        <v>114.9133811461943</v>
      </c>
      <c r="AK20">
        <f t="shared" si="22"/>
        <v>46.042618234327406</v>
      </c>
      <c r="AL20">
        <f t="shared" si="8"/>
        <v>-2174.5148232046622</v>
      </c>
      <c r="AN20">
        <f t="shared" si="9"/>
        <v>0</v>
      </c>
      <c r="AO20">
        <f t="shared" si="9"/>
        <v>0</v>
      </c>
      <c r="AP20">
        <f t="shared" si="9"/>
        <v>-6.721138534727217</v>
      </c>
      <c r="AQ20">
        <f t="shared" si="9"/>
        <v>-774.48636364542472</v>
      </c>
      <c r="AR20">
        <f t="shared" si="9"/>
        <v>-781.20750218015189</v>
      </c>
      <c r="AS20">
        <f t="shared" si="9"/>
        <v>38.438157558707793</v>
      </c>
      <c r="AT20">
        <f t="shared" si="9"/>
        <v>15.401108177775702</v>
      </c>
      <c r="AU20">
        <f t="shared" si="9"/>
        <v>-727.36823644366825</v>
      </c>
      <c r="AW20">
        <v>17</v>
      </c>
      <c r="AX20">
        <f>IF(Z20&gt;0, (R20*SUMPRODUCT(K20:$K$98, X20:$X$98)-K20*$AZ$3)/Z20, 0)</f>
        <v>13179.370164492886</v>
      </c>
    </row>
    <row r="21" spans="5:50" x14ac:dyDescent="0.25">
      <c r="E21">
        <v>2021</v>
      </c>
      <c r="F21" s="15">
        <v>1.2999999999999999E-3</v>
      </c>
      <c r="G21" s="15">
        <v>1.6000000000000001E-3</v>
      </c>
      <c r="H21" s="5">
        <f t="shared" si="10"/>
        <v>5.16E-2</v>
      </c>
      <c r="I21" s="5">
        <f t="shared" si="11"/>
        <v>1.0516000000000001</v>
      </c>
      <c r="J21">
        <f t="shared" si="12"/>
        <v>0.95093191327500948</v>
      </c>
      <c r="K21">
        <f t="shared" si="20"/>
        <v>0.31808367611745975</v>
      </c>
      <c r="L21" s="2">
        <v>18</v>
      </c>
      <c r="M21" s="6">
        <v>6.8024940000000001E-3</v>
      </c>
      <c r="Q21" s="4">
        <f t="shared" si="21"/>
        <v>25</v>
      </c>
      <c r="R21">
        <f t="shared" si="0"/>
        <v>500000</v>
      </c>
      <c r="S21">
        <f t="shared" si="1"/>
        <v>13076.527433283849</v>
      </c>
      <c r="U21">
        <f t="shared" si="13"/>
        <v>6.8024940000000001E-3</v>
      </c>
      <c r="V21">
        <f t="shared" si="14"/>
        <v>0.01</v>
      </c>
      <c r="W21">
        <f t="shared" si="15"/>
        <v>0.80373129539088894</v>
      </c>
      <c r="X21">
        <f t="shared" si="16"/>
        <v>5.4673773145087496E-3</v>
      </c>
      <c r="Y21">
        <f t="shared" si="17"/>
        <v>8.037312953908889E-3</v>
      </c>
      <c r="Z21">
        <f t="shared" si="18"/>
        <v>0.79022660512247134</v>
      </c>
      <c r="AB21">
        <f t="shared" si="19"/>
        <v>10592.6722547439</v>
      </c>
      <c r="AC21">
        <f t="shared" si="2"/>
        <v>10333.41988039476</v>
      </c>
      <c r="AE21">
        <f t="shared" si="3"/>
        <v>0</v>
      </c>
      <c r="AF21">
        <f t="shared" si="4"/>
        <v>0</v>
      </c>
      <c r="AG21">
        <f t="shared" si="4"/>
        <v>-19.755665128061782</v>
      </c>
      <c r="AH21">
        <f t="shared" si="5"/>
        <v>-2733.6886572543749</v>
      </c>
      <c r="AI21">
        <f t="shared" si="6"/>
        <v>-2753.4443223824369</v>
      </c>
      <c r="AJ21">
        <f t="shared" si="7"/>
        <v>259.25237434914015</v>
      </c>
      <c r="AK21">
        <f t="shared" si="22"/>
        <v>16.94827560759024</v>
      </c>
      <c r="AL21">
        <f t="shared" si="8"/>
        <v>-2477.2436724257063</v>
      </c>
      <c r="AN21">
        <f t="shared" si="9"/>
        <v>0</v>
      </c>
      <c r="AO21">
        <f t="shared" si="9"/>
        <v>0</v>
      </c>
      <c r="AP21">
        <f t="shared" si="9"/>
        <v>-6.2839545880793981</v>
      </c>
      <c r="AQ21">
        <f t="shared" si="9"/>
        <v>-869.54173746007405</v>
      </c>
      <c r="AR21">
        <f t="shared" si="9"/>
        <v>-875.82569204815343</v>
      </c>
      <c r="AS21">
        <f t="shared" si="9"/>
        <v>82.463948275154323</v>
      </c>
      <c r="AT21">
        <f t="shared" si="9"/>
        <v>5.3909698091141776</v>
      </c>
      <c r="AU21">
        <f t="shared" si="9"/>
        <v>-787.97077396388488</v>
      </c>
      <c r="AW21">
        <v>18</v>
      </c>
      <c r="AX21">
        <f>IF(Z21&gt;0, (R21*SUMPRODUCT(K21:$K$98, X21:$X$98)-K21*$AZ$3)/Z21, 0)</f>
        <v>13076.527433283849</v>
      </c>
    </row>
    <row r="22" spans="5:50" x14ac:dyDescent="0.25">
      <c r="E22">
        <v>2022</v>
      </c>
      <c r="F22" s="15">
        <v>0.02</v>
      </c>
      <c r="G22" s="15">
        <v>2.1000000000000001E-2</v>
      </c>
      <c r="H22" s="5">
        <f t="shared" si="10"/>
        <v>7.1000000000000008E-2</v>
      </c>
      <c r="I22" s="5">
        <f t="shared" si="11"/>
        <v>1.071</v>
      </c>
      <c r="J22">
        <f t="shared" si="12"/>
        <v>0.93370681605975725</v>
      </c>
      <c r="K22">
        <f t="shared" si="20"/>
        <v>0.29699689646821636</v>
      </c>
      <c r="L22" s="2">
        <v>19</v>
      </c>
      <c r="M22" s="6">
        <v>8.090557E-3</v>
      </c>
      <c r="Q22" s="4">
        <f t="shared" si="21"/>
        <v>25</v>
      </c>
      <c r="R22">
        <f t="shared" si="0"/>
        <v>500000</v>
      </c>
      <c r="S22">
        <f t="shared" si="1"/>
        <v>13049.905593045725</v>
      </c>
      <c r="U22">
        <f t="shared" si="13"/>
        <v>8.090557E-3</v>
      </c>
      <c r="V22">
        <f t="shared" si="14"/>
        <v>0.01</v>
      </c>
      <c r="W22">
        <f t="shared" si="15"/>
        <v>0.79022660512247134</v>
      </c>
      <c r="X22">
        <f t="shared" si="16"/>
        <v>6.393373391659846E-3</v>
      </c>
      <c r="Y22">
        <f t="shared" si="17"/>
        <v>7.9022660512247135E-3</v>
      </c>
      <c r="Z22">
        <f t="shared" si="18"/>
        <v>0.77593096567958686</v>
      </c>
      <c r="AB22">
        <f t="shared" si="19"/>
        <v>10333.41988039476</v>
      </c>
      <c r="AC22">
        <f t="shared" si="2"/>
        <v>10125.825848839411</v>
      </c>
      <c r="AE22">
        <f t="shared" si="3"/>
        <v>0</v>
      </c>
      <c r="AF22">
        <f t="shared" si="4"/>
        <v>0</v>
      </c>
      <c r="AG22">
        <f t="shared" si="4"/>
        <v>-19.39827414198967</v>
      </c>
      <c r="AH22">
        <f t="shared" si="5"/>
        <v>-3196.6866958299229</v>
      </c>
      <c r="AI22">
        <f t="shared" si="6"/>
        <v>-3216.0849699719124</v>
      </c>
      <c r="AJ22">
        <f t="shared" si="7"/>
        <v>207.59403155534892</v>
      </c>
      <c r="AK22">
        <f t="shared" si="22"/>
        <v>217.00181748828999</v>
      </c>
      <c r="AL22">
        <f t="shared" si="8"/>
        <v>-2791.4891209282737</v>
      </c>
      <c r="AN22">
        <f t="shared" si="9"/>
        <v>0</v>
      </c>
      <c r="AO22">
        <f t="shared" si="9"/>
        <v>0</v>
      </c>
      <c r="AP22">
        <f t="shared" si="9"/>
        <v>-5.7612272170105845</v>
      </c>
      <c r="AQ22">
        <f t="shared" si="9"/>
        <v>-949.40602764272421</v>
      </c>
      <c r="AR22">
        <f t="shared" si="9"/>
        <v>-955.16725485973484</v>
      </c>
      <c r="AS22">
        <f t="shared" si="9"/>
        <v>61.654783097263604</v>
      </c>
      <c r="AT22">
        <f t="shared" si="9"/>
        <v>64.44886632198444</v>
      </c>
      <c r="AU22">
        <f t="shared" si="9"/>
        <v>-829.06360544048675</v>
      </c>
      <c r="AW22">
        <v>19</v>
      </c>
      <c r="AX22">
        <f>IF(Z22&gt;0, (R22*SUMPRODUCT(K22:$K$98, X22:$X$98)-K22*$AZ$3)/Z22, 0)</f>
        <v>13049.905593045725</v>
      </c>
    </row>
    <row r="23" spans="5:50" x14ac:dyDescent="0.25">
      <c r="E23">
        <v>2023</v>
      </c>
      <c r="F23" s="15">
        <v>5.3900000000000003E-2</v>
      </c>
      <c r="G23" s="15"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0.26517580041805033</v>
      </c>
      <c r="L23" s="2">
        <v>20</v>
      </c>
      <c r="M23" s="6">
        <v>9.5159809999999997E-3</v>
      </c>
      <c r="Q23" s="4">
        <f t="shared" si="21"/>
        <v>25</v>
      </c>
      <c r="R23">
        <f t="shared" si="0"/>
        <v>500000</v>
      </c>
      <c r="S23">
        <f t="shared" si="1"/>
        <v>13374.732581731174</v>
      </c>
      <c r="U23">
        <f t="shared" si="13"/>
        <v>9.5159809999999997E-3</v>
      </c>
      <c r="V23">
        <f t="shared" si="14"/>
        <v>0.01</v>
      </c>
      <c r="W23">
        <f t="shared" si="15"/>
        <v>0.77593096567958686</v>
      </c>
      <c r="X23">
        <f t="shared" si="16"/>
        <v>7.3837443267186003E-3</v>
      </c>
      <c r="Y23">
        <f t="shared" si="17"/>
        <v>7.7593096567958684E-3</v>
      </c>
      <c r="Z23">
        <f t="shared" si="18"/>
        <v>0.76078791169607241</v>
      </c>
      <c r="AB23">
        <f t="shared" si="19"/>
        <v>10125.825848839411</v>
      </c>
      <c r="AC23">
        <f t="shared" si="2"/>
        <v>10175.334870348679</v>
      </c>
      <c r="AE23">
        <f t="shared" si="3"/>
        <v>0</v>
      </c>
      <c r="AF23">
        <f t="shared" si="4"/>
        <v>0</v>
      </c>
      <c r="AG23">
        <f t="shared" si="4"/>
        <v>-19.019697792401811</v>
      </c>
      <c r="AH23">
        <f t="shared" si="5"/>
        <v>-3691.8721633593</v>
      </c>
      <c r="AI23">
        <f t="shared" si="6"/>
        <v>-3710.891861151702</v>
      </c>
      <c r="AJ23">
        <f t="shared" si="7"/>
        <v>-49.509021509267768</v>
      </c>
      <c r="AK23">
        <f t="shared" si="22"/>
        <v>708.80780941875889</v>
      </c>
      <c r="AL23">
        <f t="shared" si="8"/>
        <v>-3051.5930732422107</v>
      </c>
      <c r="AN23">
        <f t="shared" si="9"/>
        <v>0</v>
      </c>
      <c r="AO23">
        <f t="shared" si="9"/>
        <v>0</v>
      </c>
      <c r="AP23">
        <f t="shared" si="9"/>
        <v>-5.0435635858095749</v>
      </c>
      <c r="AQ23">
        <f t="shared" si="9"/>
        <v>-978.99515595992148</v>
      </c>
      <c r="AR23">
        <f t="shared" si="9"/>
        <v>-984.03871954573106</v>
      </c>
      <c r="AS23">
        <f t="shared" si="9"/>
        <v>-13.128594406634551</v>
      </c>
      <c r="AT23">
        <f t="shared" si="9"/>
        <v>187.95867820518427</v>
      </c>
      <c r="AU23">
        <f t="shared" si="9"/>
        <v>-809.20863574718135</v>
      </c>
      <c r="AW23">
        <v>20</v>
      </c>
      <c r="AX23">
        <f>IF(Z23&gt;0, (R23*SUMPRODUCT(K23:$K$98, X23:$X$98)-K23*$AZ$3)/Z23, 0)</f>
        <v>13374.732581731174</v>
      </c>
    </row>
    <row r="24" spans="5:50" x14ac:dyDescent="0.25">
      <c r="E24">
        <v>2024</v>
      </c>
      <c r="F24" s="5">
        <v>3.5571999999999999E-2</v>
      </c>
      <c r="G24" s="5"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0.23676410751611635</v>
      </c>
      <c r="L24" s="2">
        <v>21</v>
      </c>
      <c r="M24" s="6">
        <v>1.1135328E-2</v>
      </c>
      <c r="Q24" s="4">
        <f t="shared" si="21"/>
        <v>25</v>
      </c>
      <c r="R24">
        <f t="shared" si="0"/>
        <v>500000</v>
      </c>
      <c r="S24">
        <f t="shared" si="1"/>
        <v>13546.547911222038</v>
      </c>
      <c r="U24">
        <f t="shared" si="13"/>
        <v>1.1135328E-2</v>
      </c>
      <c r="V24">
        <f t="shared" si="14"/>
        <v>0.01</v>
      </c>
      <c r="W24">
        <f t="shared" si="15"/>
        <v>0.76078791169607241</v>
      </c>
      <c r="X24">
        <f t="shared" si="16"/>
        <v>8.4716229351708017E-3</v>
      </c>
      <c r="Y24">
        <f t="shared" si="17"/>
        <v>7.6078791169607246E-3</v>
      </c>
      <c r="Z24">
        <f t="shared" si="18"/>
        <v>0.74470840964394092</v>
      </c>
      <c r="AB24">
        <f t="shared" si="19"/>
        <v>10175.334870348679</v>
      </c>
      <c r="AC24">
        <f t="shared" si="2"/>
        <v>10088.228151131614</v>
      </c>
      <c r="AE24">
        <f t="shared" si="3"/>
        <v>0</v>
      </c>
      <c r="AF24">
        <f t="shared" si="4"/>
        <v>0</v>
      </c>
      <c r="AG24">
        <f t="shared" si="4"/>
        <v>-18.617710241098521</v>
      </c>
      <c r="AH24">
        <f t="shared" si="5"/>
        <v>-4235.8114675854013</v>
      </c>
      <c r="AI24">
        <f t="shared" si="6"/>
        <v>-4254.4291778264997</v>
      </c>
      <c r="AJ24">
        <f t="shared" si="7"/>
        <v>87.106719217064892</v>
      </c>
      <c r="AK24">
        <f t="shared" si="22"/>
        <v>712.27344092440762</v>
      </c>
      <c r="AL24">
        <f t="shared" si="8"/>
        <v>-3455.0490176850271</v>
      </c>
      <c r="AN24">
        <f t="shared" si="9"/>
        <v>0</v>
      </c>
      <c r="AO24">
        <f t="shared" si="9"/>
        <v>0</v>
      </c>
      <c r="AP24">
        <f t="shared" si="9"/>
        <v>-4.4080055492273509</v>
      </c>
      <c r="AQ24">
        <f t="shared" si="9"/>
        <v>-1002.8881217293886</v>
      </c>
      <c r="AR24">
        <f t="shared" si="9"/>
        <v>-1007.2961272786158</v>
      </c>
      <c r="AS24">
        <f t="shared" si="9"/>
        <v>20.623744634085309</v>
      </c>
      <c r="AT24">
        <f t="shared" si="9"/>
        <v>168.64078554790058</v>
      </c>
      <c r="AU24">
        <f t="shared" si="9"/>
        <v>-818.03159709662998</v>
      </c>
      <c r="AW24">
        <v>21</v>
      </c>
      <c r="AX24">
        <f>IF(Z24&gt;0, (R24*SUMPRODUCT(K24:$K$98, X24:$X$98)-K24*$AZ$3)/Z24, 0)</f>
        <v>13546.547911222038</v>
      </c>
    </row>
    <row r="25" spans="5:50" x14ac:dyDescent="0.25">
      <c r="E25">
        <v>2025</v>
      </c>
      <c r="F25" s="5">
        <v>3.5571999999999999E-2</v>
      </c>
      <c r="G25" s="5"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0.21139652456796101</v>
      </c>
      <c r="L25" s="2">
        <v>22</v>
      </c>
      <c r="M25" s="6">
        <v>1.2969985999999999E-2</v>
      </c>
      <c r="Q25" s="4">
        <f t="shared" si="21"/>
        <v>25</v>
      </c>
      <c r="R25">
        <f t="shared" si="0"/>
        <v>500000</v>
      </c>
      <c r="S25">
        <f t="shared" si="1"/>
        <v>13581.137264824823</v>
      </c>
      <c r="U25">
        <f t="shared" si="13"/>
        <v>1.2969985999999999E-2</v>
      </c>
      <c r="V25">
        <f t="shared" si="14"/>
        <v>0.01</v>
      </c>
      <c r="W25">
        <f t="shared" si="15"/>
        <v>0.74470840964394092</v>
      </c>
      <c r="X25">
        <f t="shared" si="16"/>
        <v>9.658857647164178E-3</v>
      </c>
      <c r="Y25">
        <f t="shared" si="17"/>
        <v>7.4470840964394091E-3</v>
      </c>
      <c r="Z25">
        <f t="shared" si="18"/>
        <v>0.72760246790033722</v>
      </c>
      <c r="AB25">
        <f t="shared" si="19"/>
        <v>10088.228151131614</v>
      </c>
      <c r="AC25">
        <f t="shared" si="2"/>
        <v>9881.6689907797772</v>
      </c>
      <c r="AE25">
        <f t="shared" si="3"/>
        <v>0</v>
      </c>
      <c r="AF25">
        <f t="shared" si="4"/>
        <v>0</v>
      </c>
      <c r="AG25">
        <f t="shared" si="4"/>
        <v>-18.19006169750843</v>
      </c>
      <c r="AH25">
        <f t="shared" si="5"/>
        <v>-4829.4288235820886</v>
      </c>
      <c r="AI25">
        <f t="shared" si="6"/>
        <v>-4847.6188852795967</v>
      </c>
      <c r="AJ25">
        <f t="shared" si="7"/>
        <v>206.55916035183691</v>
      </c>
      <c r="AK25">
        <f t="shared" si="22"/>
        <v>706.17597057921307</v>
      </c>
      <c r="AL25">
        <f t="shared" si="8"/>
        <v>-3934.883754348547</v>
      </c>
      <c r="AN25">
        <f t="shared" si="9"/>
        <v>0</v>
      </c>
      <c r="AO25">
        <f t="shared" si="9"/>
        <v>0</v>
      </c>
      <c r="AP25">
        <f t="shared" si="9"/>
        <v>-3.8453158245300676</v>
      </c>
      <c r="AQ25">
        <f t="shared" si="9"/>
        <v>-1020.92446895359</v>
      </c>
      <c r="AR25">
        <f t="shared" si="9"/>
        <v>-1024.7697847781201</v>
      </c>
      <c r="AS25">
        <f t="shared" si="9"/>
        <v>43.665888616054488</v>
      </c>
      <c r="AT25">
        <f t="shared" si="9"/>
        <v>149.28314591385234</v>
      </c>
      <c r="AU25">
        <f t="shared" si="9"/>
        <v>-831.82075024821324</v>
      </c>
      <c r="AW25">
        <v>22</v>
      </c>
      <c r="AX25">
        <f>IF(Z25&gt;0, (R25*SUMPRODUCT(K25:$K$98, X25:$X$98)-K25*$AZ$3)/Z25, 0)</f>
        <v>13581.137264824823</v>
      </c>
    </row>
    <row r="26" spans="5:50" x14ac:dyDescent="0.25">
      <c r="E26">
        <v>2026</v>
      </c>
      <c r="F26" s="5">
        <v>3.5571999999999999E-2</v>
      </c>
      <c r="G26" s="5"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0.18874689693567948</v>
      </c>
      <c r="L26" s="2">
        <v>23</v>
      </c>
      <c r="M26" s="6">
        <v>1.4883069000000001E-2</v>
      </c>
      <c r="Q26" s="4">
        <f t="shared" si="21"/>
        <v>25</v>
      </c>
      <c r="R26">
        <f t="shared" si="0"/>
        <v>500000</v>
      </c>
      <c r="S26">
        <f t="shared" si="1"/>
        <v>13490.889987419801</v>
      </c>
      <c r="U26">
        <f t="shared" si="13"/>
        <v>1.4883069000000001E-2</v>
      </c>
      <c r="V26">
        <f t="shared" si="14"/>
        <v>0.01</v>
      </c>
      <c r="W26">
        <f t="shared" si="15"/>
        <v>0.72760246790033722</v>
      </c>
      <c r="X26">
        <f t="shared" si="16"/>
        <v>1.0828957734331004E-2</v>
      </c>
      <c r="Y26">
        <f t="shared" si="17"/>
        <v>7.2760246790033725E-3</v>
      </c>
      <c r="Z26">
        <f t="shared" si="18"/>
        <v>0.70949748548700287</v>
      </c>
      <c r="AB26">
        <f t="shared" si="19"/>
        <v>9881.6689907797772</v>
      </c>
      <c r="AC26">
        <f t="shared" si="2"/>
        <v>9571.7525230561332</v>
      </c>
      <c r="AE26">
        <f t="shared" si="3"/>
        <v>0</v>
      </c>
      <c r="AF26">
        <f t="shared" si="4"/>
        <v>0</v>
      </c>
      <c r="AG26">
        <f t="shared" si="4"/>
        <v>-17.737437137175071</v>
      </c>
      <c r="AH26">
        <f t="shared" si="5"/>
        <v>-5414.4788671655024</v>
      </c>
      <c r="AI26">
        <f t="shared" si="6"/>
        <v>-5432.2163043026776</v>
      </c>
      <c r="AJ26">
        <f t="shared" si="7"/>
        <v>309.91646772364402</v>
      </c>
      <c r="AK26">
        <f t="shared" si="22"/>
        <v>691.71682935458443</v>
      </c>
      <c r="AL26">
        <f t="shared" si="8"/>
        <v>-4430.5830072244489</v>
      </c>
      <c r="AN26">
        <f t="shared" si="9"/>
        <v>0</v>
      </c>
      <c r="AO26">
        <f t="shared" si="9"/>
        <v>0</v>
      </c>
      <c r="AP26">
        <f t="shared" si="9"/>
        <v>-3.3478862192334766</v>
      </c>
      <c r="AQ26">
        <f t="shared" si="9"/>
        <v>-1021.9660847013016</v>
      </c>
      <c r="AR26">
        <f t="shared" si="9"/>
        <v>-1025.3139709205352</v>
      </c>
      <c r="AS26">
        <f t="shared" si="9"/>
        <v>58.495771592104475</v>
      </c>
      <c r="AT26">
        <f t="shared" si="9"/>
        <v>130.55940509886474</v>
      </c>
      <c r="AU26">
        <f t="shared" si="9"/>
        <v>-836.25879422956586</v>
      </c>
      <c r="AW26">
        <v>23</v>
      </c>
      <c r="AX26">
        <f>IF(Z26&gt;0, (R26*SUMPRODUCT(K26:$K$98, X26:$X$98)-K26*$AZ$3)/Z26, 0)</f>
        <v>13490.889987419801</v>
      </c>
    </row>
    <row r="27" spans="5:50" x14ac:dyDescent="0.25">
      <c r="E27">
        <v>2027</v>
      </c>
      <c r="F27" s="5">
        <v>3.5571999999999999E-2</v>
      </c>
      <c r="G27" s="5"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0.16852401512114237</v>
      </c>
      <c r="L27" s="2">
        <v>24</v>
      </c>
      <c r="M27" s="6">
        <v>1.6930661E-2</v>
      </c>
      <c r="Q27" s="4">
        <f t="shared" si="21"/>
        <v>25</v>
      </c>
      <c r="R27">
        <f t="shared" si="0"/>
        <v>500000</v>
      </c>
      <c r="S27">
        <f t="shared" si="1"/>
        <v>13303.512066098558</v>
      </c>
      <c r="U27">
        <f t="shared" si="13"/>
        <v>1.6930661E-2</v>
      </c>
      <c r="V27">
        <f t="shared" si="14"/>
        <v>0.01</v>
      </c>
      <c r="W27">
        <f t="shared" si="15"/>
        <v>0.70949748548700287</v>
      </c>
      <c r="X27">
        <f t="shared" si="16"/>
        <v>1.2012261407132865E-2</v>
      </c>
      <c r="Y27">
        <f t="shared" si="17"/>
        <v>7.0949748548700285E-3</v>
      </c>
      <c r="Z27">
        <f t="shared" si="18"/>
        <v>0.69039024922500003</v>
      </c>
      <c r="AB27">
        <f t="shared" si="19"/>
        <v>9571.7525230561332</v>
      </c>
      <c r="AC27">
        <f t="shared" si="2"/>
        <v>9184.6150108815782</v>
      </c>
      <c r="AE27">
        <f t="shared" si="3"/>
        <v>0</v>
      </c>
      <c r="AF27">
        <f t="shared" si="4"/>
        <v>0</v>
      </c>
      <c r="AG27">
        <f t="shared" si="4"/>
        <v>-17.259756230625001</v>
      </c>
      <c r="AH27">
        <f t="shared" si="5"/>
        <v>-6006.1307035664331</v>
      </c>
      <c r="AI27">
        <f t="shared" si="6"/>
        <v>-6023.3904597970577</v>
      </c>
      <c r="AJ27">
        <f t="shared" si="7"/>
        <v>387.13751217455501</v>
      </c>
      <c r="AK27">
        <f t="shared" si="22"/>
        <v>670.02267661392943</v>
      </c>
      <c r="AL27">
        <f t="shared" si="8"/>
        <v>-4966.2302710085733</v>
      </c>
      <c r="AN27">
        <f t="shared" si="9"/>
        <v>0</v>
      </c>
      <c r="AO27">
        <f t="shared" si="9"/>
        <v>0</v>
      </c>
      <c r="AP27">
        <f t="shared" si="9"/>
        <v>-2.9086834199970788</v>
      </c>
      <c r="AQ27">
        <f t="shared" si="9"/>
        <v>-1012.177261507387</v>
      </c>
      <c r="AR27">
        <f t="shared" si="9"/>
        <v>-1015.085944927384</v>
      </c>
      <c r="AS27">
        <f t="shared" si="9"/>
        <v>65.241967955666155</v>
      </c>
      <c r="AT27">
        <f t="shared" si="9"/>
        <v>112.91491168519413</v>
      </c>
      <c r="AU27">
        <f t="shared" si="9"/>
        <v>-836.92906528652384</v>
      </c>
      <c r="AW27">
        <v>24</v>
      </c>
      <c r="AX27">
        <f>IF(Z27&gt;0, (R27*SUMPRODUCT(K27:$K$98, X27:$X$98)-K27*$AZ$3)/Z27, 0)</f>
        <v>13303.512066098558</v>
      </c>
    </row>
    <row r="28" spans="5:50" x14ac:dyDescent="0.25">
      <c r="E28">
        <v>2028</v>
      </c>
      <c r="F28" s="5">
        <v>3.5571999999999999E-2</v>
      </c>
      <c r="G28" s="5"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0.15046787064387712</v>
      </c>
      <c r="L28" s="2">
        <v>25</v>
      </c>
      <c r="M28" s="6">
        <v>1.9185959999999998E-2</v>
      </c>
      <c r="Q28" s="4">
        <f t="shared" si="21"/>
        <v>25</v>
      </c>
      <c r="R28">
        <f t="shared" si="0"/>
        <v>500000</v>
      </c>
      <c r="S28">
        <f t="shared" si="1"/>
        <v>13038.973863358309</v>
      </c>
      <c r="U28">
        <f t="shared" si="13"/>
        <v>1.9185959999999998E-2</v>
      </c>
      <c r="V28">
        <f t="shared" si="14"/>
        <v>0.01</v>
      </c>
      <c r="W28">
        <f t="shared" si="15"/>
        <v>0.69039024922500003</v>
      </c>
      <c r="X28">
        <f t="shared" si="16"/>
        <v>1.324579970602088E-2</v>
      </c>
      <c r="Y28">
        <f t="shared" si="17"/>
        <v>6.9039024922500003E-3</v>
      </c>
      <c r="Z28">
        <f t="shared" si="18"/>
        <v>0.67024054702672908</v>
      </c>
      <c r="AB28">
        <f t="shared" si="19"/>
        <v>9184.6150108815782</v>
      </c>
      <c r="AC28">
        <f t="shared" si="2"/>
        <v>8739.2489748444968</v>
      </c>
      <c r="AE28">
        <f t="shared" si="3"/>
        <v>0</v>
      </c>
      <c r="AF28">
        <f t="shared" si="4"/>
        <v>0</v>
      </c>
      <c r="AG28">
        <f t="shared" si="4"/>
        <v>-16.756013675668228</v>
      </c>
      <c r="AH28">
        <f t="shared" si="5"/>
        <v>-6622.89985301044</v>
      </c>
      <c r="AI28">
        <f t="shared" si="6"/>
        <v>-6639.6558666861083</v>
      </c>
      <c r="AJ28">
        <f t="shared" si="7"/>
        <v>445.36603603708136</v>
      </c>
      <c r="AK28">
        <f t="shared" si="22"/>
        <v>642.92305076171056</v>
      </c>
      <c r="AL28">
        <f t="shared" si="8"/>
        <v>-5551.3667798873166</v>
      </c>
      <c r="AN28">
        <f t="shared" si="9"/>
        <v>0</v>
      </c>
      <c r="AO28">
        <f t="shared" si="9"/>
        <v>0</v>
      </c>
      <c r="AP28">
        <f t="shared" si="9"/>
        <v>-2.5212416982574828</v>
      </c>
      <c r="AQ28">
        <f t="shared" si="9"/>
        <v>-996.53363837012773</v>
      </c>
      <c r="AR28">
        <f t="shared" si="9"/>
        <v>-999.05488006838516</v>
      </c>
      <c r="AS28">
        <f t="shared" si="9"/>
        <v>67.013279099603878</v>
      </c>
      <c r="AT28">
        <f t="shared" si="9"/>
        <v>96.73926243597991</v>
      </c>
      <c r="AU28">
        <f t="shared" si="9"/>
        <v>-835.3023385328014</v>
      </c>
      <c r="AW28">
        <v>25</v>
      </c>
      <c r="AX28">
        <f>IF(Z28&gt;0, (R28*SUMPRODUCT(K28:$K$98, X28:$X$98)-K28*$AZ$3)/Z28, 0)</f>
        <v>13038.973863358309</v>
      </c>
    </row>
    <row r="29" spans="5:50" x14ac:dyDescent="0.25">
      <c r="E29">
        <v>2029</v>
      </c>
      <c r="F29" s="5">
        <v>3.5571999999999999E-2</v>
      </c>
      <c r="G29" s="5"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0.13434631307489028</v>
      </c>
      <c r="L29" s="2">
        <v>26</v>
      </c>
      <c r="M29" s="6">
        <v>2.1884238E-2</v>
      </c>
      <c r="Q29" s="4">
        <f t="shared" si="21"/>
        <v>25</v>
      </c>
      <c r="R29">
        <f t="shared" si="0"/>
        <v>500000</v>
      </c>
      <c r="S29">
        <f t="shared" si="1"/>
        <v>12712.548308381554</v>
      </c>
      <c r="U29">
        <f t="shared" si="13"/>
        <v>2.1884238E-2</v>
      </c>
      <c r="V29">
        <f t="shared" si="14"/>
        <v>0.01</v>
      </c>
      <c r="W29">
        <f t="shared" si="15"/>
        <v>0.67024054702672908</v>
      </c>
      <c r="X29">
        <f t="shared" si="16"/>
        <v>1.4667703648383133E-2</v>
      </c>
      <c r="Y29">
        <f t="shared" si="17"/>
        <v>6.7024054702672911E-3</v>
      </c>
      <c r="Z29">
        <f t="shared" si="18"/>
        <v>0.64887043790807875</v>
      </c>
      <c r="AB29">
        <f t="shared" si="19"/>
        <v>8739.2489748444968</v>
      </c>
      <c r="AC29">
        <f t="shared" si="2"/>
        <v>8248.7967877871451</v>
      </c>
      <c r="AE29">
        <f t="shared" si="3"/>
        <v>0</v>
      </c>
      <c r="AF29">
        <f t="shared" si="4"/>
        <v>0</v>
      </c>
      <c r="AG29">
        <f t="shared" si="4"/>
        <v>-16.22176094770197</v>
      </c>
      <c r="AH29">
        <f t="shared" si="5"/>
        <v>-7333.8518241915663</v>
      </c>
      <c r="AI29">
        <f t="shared" si="6"/>
        <v>-7350.0735851392683</v>
      </c>
      <c r="AJ29">
        <f t="shared" si="7"/>
        <v>490.45218705735169</v>
      </c>
      <c r="AK29">
        <f t="shared" si="22"/>
        <v>611.74742823911481</v>
      </c>
      <c r="AL29">
        <f t="shared" si="8"/>
        <v>-6247.8739698428017</v>
      </c>
      <c r="AN29">
        <f t="shared" si="9"/>
        <v>0</v>
      </c>
      <c r="AO29">
        <f t="shared" si="9"/>
        <v>0</v>
      </c>
      <c r="AP29">
        <f t="shared" si="9"/>
        <v>-2.1793337749059978</v>
      </c>
      <c r="AQ29">
        <f t="shared" si="9"/>
        <v>-985.27595321769536</v>
      </c>
      <c r="AR29">
        <f t="shared" si="9"/>
        <v>-987.45528699260137</v>
      </c>
      <c r="AS29">
        <f t="shared" si="9"/>
        <v>65.890443070671623</v>
      </c>
      <c r="AT29">
        <f t="shared" si="9"/>
        <v>82.186011516971092</v>
      </c>
      <c r="AU29">
        <f t="shared" si="9"/>
        <v>-839.37883240495864</v>
      </c>
      <c r="AW29">
        <v>26</v>
      </c>
      <c r="AX29">
        <f>IF(Z29&gt;0, (R29*SUMPRODUCT(K29:$K$98, X29:$X$98)-K29*$AZ$3)/Z29, 0)</f>
        <v>12712.548308381554</v>
      </c>
    </row>
    <row r="30" spans="5:50" x14ac:dyDescent="0.25">
      <c r="E30">
        <v>2030</v>
      </c>
      <c r="F30" s="5">
        <v>3.5571999999999999E-2</v>
      </c>
      <c r="G30" s="5"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0.11995206524543775</v>
      </c>
      <c r="L30" s="2">
        <v>27</v>
      </c>
      <c r="M30" s="6">
        <v>2.4761703999999999E-2</v>
      </c>
      <c r="Q30" s="4">
        <f t="shared" si="21"/>
        <v>25</v>
      </c>
      <c r="R30">
        <f t="shared" si="0"/>
        <v>500000</v>
      </c>
      <c r="S30">
        <f t="shared" si="1"/>
        <v>12318.696266768367</v>
      </c>
      <c r="U30">
        <f t="shared" si="13"/>
        <v>2.4761703999999999E-2</v>
      </c>
      <c r="V30">
        <f t="shared" si="14"/>
        <v>0.01</v>
      </c>
      <c r="W30">
        <f t="shared" si="15"/>
        <v>0.64887043790807875</v>
      </c>
      <c r="X30">
        <f t="shared" si="16"/>
        <v>1.6067137717830225E-2</v>
      </c>
      <c r="Y30">
        <f t="shared" si="17"/>
        <v>6.4887043790807872E-3</v>
      </c>
      <c r="Z30">
        <f t="shared" si="18"/>
        <v>0.62631459581116777</v>
      </c>
      <c r="AB30">
        <f t="shared" si="19"/>
        <v>8248.7967877871451</v>
      </c>
      <c r="AC30">
        <f t="shared" si="2"/>
        <v>7715.3792732415714</v>
      </c>
      <c r="AE30">
        <f t="shared" si="3"/>
        <v>0</v>
      </c>
      <c r="AF30">
        <f t="shared" si="4"/>
        <v>0</v>
      </c>
      <c r="AG30">
        <f t="shared" si="4"/>
        <v>-15.657864895279195</v>
      </c>
      <c r="AH30">
        <f t="shared" si="5"/>
        <v>-8033.5688589151123</v>
      </c>
      <c r="AI30">
        <f t="shared" si="6"/>
        <v>-8049.2267238103914</v>
      </c>
      <c r="AJ30">
        <f t="shared" si="7"/>
        <v>533.41751454557379</v>
      </c>
      <c r="AK30">
        <f t="shared" si="22"/>
        <v>577.41577514510027</v>
      </c>
      <c r="AL30">
        <f t="shared" si="8"/>
        <v>-6938.3934341197173</v>
      </c>
      <c r="AN30">
        <f t="shared" si="9"/>
        <v>0</v>
      </c>
      <c r="AO30">
        <f t="shared" si="9"/>
        <v>0</v>
      </c>
      <c r="AP30">
        <f t="shared" si="9"/>
        <v>-1.8781932315227794</v>
      </c>
      <c r="AQ30">
        <f t="shared" si="9"/>
        <v>-963.6431759183024</v>
      </c>
      <c r="AR30">
        <f t="shared" si="9"/>
        <v>-965.5213691498252</v>
      </c>
      <c r="AS30">
        <f t="shared" si="9"/>
        <v>63.984532507829911</v>
      </c>
      <c r="AT30">
        <f t="shared" si="9"/>
        <v>69.262214733950074</v>
      </c>
      <c r="AU30">
        <f t="shared" si="9"/>
        <v>-832.27462190804522</v>
      </c>
      <c r="AW30">
        <v>27</v>
      </c>
      <c r="AX30">
        <f>IF(Z30&gt;0, (R30*SUMPRODUCT(K30:$K$98, X30:$X$98)-K30*$AZ$3)/Z30, 0)</f>
        <v>12318.696266768367</v>
      </c>
    </row>
    <row r="31" spans="5:50" x14ac:dyDescent="0.25">
      <c r="E31">
        <v>2031</v>
      </c>
      <c r="F31" s="5">
        <v>3.5571999999999999E-2</v>
      </c>
      <c r="G31" s="5"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0.10710005825485512</v>
      </c>
      <c r="L31" s="2">
        <v>28</v>
      </c>
      <c r="M31" s="6">
        <v>2.7627288E-2</v>
      </c>
      <c r="Q31" s="4">
        <f t="shared" si="21"/>
        <v>25</v>
      </c>
      <c r="R31">
        <f t="shared" si="0"/>
        <v>500000</v>
      </c>
      <c r="S31">
        <f t="shared" si="1"/>
        <v>11870.931513745336</v>
      </c>
      <c r="U31">
        <f t="shared" si="13"/>
        <v>2.7627288E-2</v>
      </c>
      <c r="V31">
        <f t="shared" si="14"/>
        <v>0.01</v>
      </c>
      <c r="W31">
        <f t="shared" si="15"/>
        <v>0.62631459581116777</v>
      </c>
      <c r="X31">
        <f t="shared" si="16"/>
        <v>1.7303373717078727E-2</v>
      </c>
      <c r="Y31">
        <f t="shared" si="17"/>
        <v>6.263145958111678E-3</v>
      </c>
      <c r="Z31">
        <f t="shared" si="18"/>
        <v>0.60274807613597736</v>
      </c>
      <c r="AB31">
        <f t="shared" si="19"/>
        <v>7715.3792732415714</v>
      </c>
      <c r="AC31">
        <f t="shared" si="2"/>
        <v>7155.1811318519467</v>
      </c>
      <c r="AE31">
        <f t="shared" si="3"/>
        <v>0</v>
      </c>
      <c r="AF31">
        <f t="shared" si="4"/>
        <v>0</v>
      </c>
      <c r="AG31">
        <f t="shared" si="4"/>
        <v>-15.068701903399434</v>
      </c>
      <c r="AH31">
        <f t="shared" si="5"/>
        <v>-8651.686858539364</v>
      </c>
      <c r="AI31">
        <f t="shared" si="6"/>
        <v>-8666.7555604427635</v>
      </c>
      <c r="AJ31">
        <f t="shared" si="7"/>
        <v>560.19814138962465</v>
      </c>
      <c r="AK31">
        <f t="shared" si="22"/>
        <v>540.07654912691009</v>
      </c>
      <c r="AL31">
        <f t="shared" si="8"/>
        <v>-7566.4808699262285</v>
      </c>
      <c r="AN31">
        <f t="shared" si="9"/>
        <v>0</v>
      </c>
      <c r="AO31">
        <f t="shared" si="9"/>
        <v>0</v>
      </c>
      <c r="AP31">
        <f t="shared" si="9"/>
        <v>-1.6138588516791257</v>
      </c>
      <c r="AQ31">
        <f t="shared" si="9"/>
        <v>-926.59616655233037</v>
      </c>
      <c r="AR31">
        <f t="shared" si="9"/>
        <v>-928.21002540400946</v>
      </c>
      <c r="AS31">
        <f t="shared" si="9"/>
        <v>59.997253577090369</v>
      </c>
      <c r="AT31">
        <f t="shared" si="9"/>
        <v>57.842229873573196</v>
      </c>
      <c r="AU31">
        <f t="shared" si="9"/>
        <v>-810.37054195334588</v>
      </c>
      <c r="AW31">
        <v>28</v>
      </c>
      <c r="AX31">
        <f>IF(Z31&gt;0, (R31*SUMPRODUCT(K31:$K$98, X31:$X$98)-K31*$AZ$3)/Z31, 0)</f>
        <v>11870.931513745336</v>
      </c>
    </row>
    <row r="32" spans="5:50" x14ac:dyDescent="0.25">
      <c r="E32">
        <v>2032</v>
      </c>
      <c r="F32" s="5">
        <v>3.5571999999999999E-2</v>
      </c>
      <c r="G32" s="5"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9.562505201326349E-2</v>
      </c>
      <c r="L32" s="2">
        <v>29</v>
      </c>
      <c r="M32" s="6">
        <v>3.0780427999999999E-2</v>
      </c>
      <c r="Q32" s="4">
        <f t="shared" si="21"/>
        <v>25</v>
      </c>
      <c r="R32">
        <f t="shared" si="0"/>
        <v>500000</v>
      </c>
      <c r="S32">
        <f t="shared" si="1"/>
        <v>11396.007002681352</v>
      </c>
      <c r="U32">
        <f t="shared" si="13"/>
        <v>3.0780427999999999E-2</v>
      </c>
      <c r="V32">
        <f t="shared" si="14"/>
        <v>0.01</v>
      </c>
      <c r="W32">
        <f t="shared" si="15"/>
        <v>0.60274807613597736</v>
      </c>
      <c r="X32">
        <f t="shared" si="16"/>
        <v>1.8552843759641967E-2</v>
      </c>
      <c r="Y32">
        <f t="shared" si="17"/>
        <v>6.0274807613597738E-3</v>
      </c>
      <c r="Z32">
        <f t="shared" si="18"/>
        <v>0.57816775161497569</v>
      </c>
      <c r="AB32">
        <f t="shared" si="19"/>
        <v>7155.1811318519467</v>
      </c>
      <c r="AC32">
        <f t="shared" si="2"/>
        <v>6588.8037461287959</v>
      </c>
      <c r="AE32">
        <f t="shared" si="3"/>
        <v>0</v>
      </c>
      <c r="AF32">
        <f t="shared" si="4"/>
        <v>0</v>
      </c>
      <c r="AG32">
        <f t="shared" si="4"/>
        <v>-14.454193790374392</v>
      </c>
      <c r="AH32">
        <f t="shared" si="5"/>
        <v>-9276.421879820984</v>
      </c>
      <c r="AI32">
        <f t="shared" si="6"/>
        <v>-9290.8760736113582</v>
      </c>
      <c r="AJ32">
        <f t="shared" si="7"/>
        <v>566.37738572315084</v>
      </c>
      <c r="AK32">
        <f t="shared" si="22"/>
        <v>500.86267922963634</v>
      </c>
      <c r="AL32">
        <f t="shared" si="8"/>
        <v>-8223.6360086585719</v>
      </c>
      <c r="AN32">
        <f t="shared" si="9"/>
        <v>0</v>
      </c>
      <c r="AO32">
        <f t="shared" si="9"/>
        <v>0</v>
      </c>
      <c r="AP32">
        <f t="shared" si="9"/>
        <v>-1.3821830330143414</v>
      </c>
      <c r="AQ32">
        <f t="shared" si="9"/>
        <v>-887.05832475485704</v>
      </c>
      <c r="AR32">
        <f t="shared" si="9"/>
        <v>-888.44050778787141</v>
      </c>
      <c r="AS32">
        <f t="shared" si="9"/>
        <v>54.159866968912496</v>
      </c>
      <c r="AT32">
        <f t="shared" si="9"/>
        <v>47.895019752836482</v>
      </c>
      <c r="AU32">
        <f t="shared" si="9"/>
        <v>-786.38562106612255</v>
      </c>
      <c r="AW32">
        <v>29</v>
      </c>
      <c r="AX32">
        <f>IF(Z32&gt;0, (R32*SUMPRODUCT(K32:$K$98, X32:$X$98)-K32*$AZ$3)/Z32, 0)</f>
        <v>11396.007002681352</v>
      </c>
    </row>
    <row r="33" spans="5:50" x14ac:dyDescent="0.25">
      <c r="E33">
        <v>2033</v>
      </c>
      <c r="F33" s="5">
        <v>3.5571999999999999E-2</v>
      </c>
      <c r="G33" s="5"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8.5379510726128108E-2</v>
      </c>
      <c r="L33" s="2">
        <v>30</v>
      </c>
      <c r="M33" s="6">
        <v>3.4133669999999998E-2</v>
      </c>
      <c r="Q33" s="4">
        <f t="shared" si="21"/>
        <v>25</v>
      </c>
      <c r="R33">
        <f t="shared" si="0"/>
        <v>500000</v>
      </c>
      <c r="S33">
        <f t="shared" si="1"/>
        <v>10899.04548463928</v>
      </c>
      <c r="U33">
        <f t="shared" si="13"/>
        <v>3.4133669999999998E-2</v>
      </c>
      <c r="V33">
        <f t="shared" si="14"/>
        <v>0.01</v>
      </c>
      <c r="W33">
        <f t="shared" si="15"/>
        <v>0.57816775161497569</v>
      </c>
      <c r="X33">
        <f t="shared" si="16"/>
        <v>1.9734987238267547E-2</v>
      </c>
      <c r="Y33">
        <f t="shared" si="17"/>
        <v>5.7816775161497573E-3</v>
      </c>
      <c r="Z33">
        <f t="shared" si="18"/>
        <v>0.55265108686055842</v>
      </c>
      <c r="AB33">
        <f t="shared" si="19"/>
        <v>6588.8037461287959</v>
      </c>
      <c r="AC33">
        <f t="shared" si="2"/>
        <v>6023.3693328285599</v>
      </c>
      <c r="AE33">
        <f t="shared" si="3"/>
        <v>0</v>
      </c>
      <c r="AF33">
        <f t="shared" si="4"/>
        <v>0</v>
      </c>
      <c r="AG33">
        <f t="shared" si="4"/>
        <v>-13.81627717151396</v>
      </c>
      <c r="AH33">
        <f t="shared" si="5"/>
        <v>-9867.4936191337729</v>
      </c>
      <c r="AI33">
        <f t="shared" si="6"/>
        <v>-9881.3098963052871</v>
      </c>
      <c r="AJ33">
        <f t="shared" si="7"/>
        <v>565.43441330023597</v>
      </c>
      <c r="AK33">
        <f t="shared" si="22"/>
        <v>461.21626222901574</v>
      </c>
      <c r="AL33">
        <f t="shared" si="8"/>
        <v>-8854.659220776035</v>
      </c>
      <c r="AN33">
        <f t="shared" si="9"/>
        <v>0</v>
      </c>
      <c r="AO33">
        <f t="shared" si="9"/>
        <v>0</v>
      </c>
      <c r="AP33">
        <f t="shared" si="9"/>
        <v>-1.1796269849604351</v>
      </c>
      <c r="AQ33">
        <f t="shared" si="9"/>
        <v>-842.48177729483257</v>
      </c>
      <c r="AR33">
        <f t="shared" si="9"/>
        <v>-843.66140427979303</v>
      </c>
      <c r="AS33">
        <f t="shared" si="9"/>
        <v>48.276513555289448</v>
      </c>
      <c r="AT33">
        <f t="shared" si="9"/>
        <v>39.378418808046966</v>
      </c>
      <c r="AU33">
        <f t="shared" si="9"/>
        <v>-756.00647191645669</v>
      </c>
      <c r="AW33">
        <v>30</v>
      </c>
      <c r="AX33">
        <f>IF(Z33&gt;0, (R33*SUMPRODUCT(K33:$K$98, X33:$X$98)-K33*$AZ$3)/Z33, 0)</f>
        <v>10899.04548463928</v>
      </c>
    </row>
    <row r="34" spans="5:50" x14ac:dyDescent="0.25">
      <c r="E34">
        <v>2034</v>
      </c>
      <c r="F34" s="5">
        <v>3.5571999999999999E-2</v>
      </c>
      <c r="G34" s="5"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7.6231706005471522E-2</v>
      </c>
      <c r="L34" s="2">
        <v>31</v>
      </c>
      <c r="M34" s="6">
        <v>3.7867151000000002E-2</v>
      </c>
      <c r="Q34" s="4">
        <f t="shared" si="21"/>
        <v>25</v>
      </c>
      <c r="R34">
        <f t="shared" si="0"/>
        <v>500000</v>
      </c>
      <c r="S34">
        <f t="shared" si="1"/>
        <v>10391.638729264763</v>
      </c>
      <c r="U34">
        <f t="shared" si="13"/>
        <v>3.7867151000000002E-2</v>
      </c>
      <c r="V34">
        <f t="shared" si="14"/>
        <v>0.01</v>
      </c>
      <c r="W34">
        <f t="shared" si="15"/>
        <v>0.55265108686055842</v>
      </c>
      <c r="X34">
        <f t="shared" si="16"/>
        <v>2.0927322156462883E-2</v>
      </c>
      <c r="Y34">
        <f t="shared" si="17"/>
        <v>5.5265108686055843E-3</v>
      </c>
      <c r="Z34">
        <f t="shared" si="18"/>
        <v>0.52619725383548999</v>
      </c>
      <c r="AB34">
        <f t="shared" si="19"/>
        <v>6023.3693328285599</v>
      </c>
      <c r="AC34">
        <f t="shared" si="2"/>
        <v>5468.0517621896388</v>
      </c>
      <c r="AE34">
        <f t="shared" si="3"/>
        <v>0</v>
      </c>
      <c r="AF34">
        <f t="shared" si="4"/>
        <v>0</v>
      </c>
      <c r="AG34">
        <f t="shared" si="4"/>
        <v>-13.154931345887249</v>
      </c>
      <c r="AH34">
        <f t="shared" si="5"/>
        <v>-10463.661078231442</v>
      </c>
      <c r="AI34">
        <f t="shared" si="6"/>
        <v>-10476.816009577329</v>
      </c>
      <c r="AJ34">
        <f t="shared" si="7"/>
        <v>555.3175706389211</v>
      </c>
      <c r="AK34">
        <f t="shared" si="22"/>
        <v>421.63585329799923</v>
      </c>
      <c r="AL34">
        <f t="shared" si="8"/>
        <v>-9499.8625856404087</v>
      </c>
      <c r="AN34">
        <f t="shared" si="9"/>
        <v>0</v>
      </c>
      <c r="AO34">
        <f t="shared" si="9"/>
        <v>0</v>
      </c>
      <c r="AP34">
        <f t="shared" si="9"/>
        <v>-1.0028228588818386</v>
      </c>
      <c r="AQ34">
        <f t="shared" si="9"/>
        <v>-797.66273505663446</v>
      </c>
      <c r="AR34">
        <f t="shared" si="9"/>
        <v>-798.66555791551627</v>
      </c>
      <c r="AS34">
        <f t="shared" si="9"/>
        <v>42.332805784618898</v>
      </c>
      <c r="AT34">
        <f t="shared" si="9"/>
        <v>32.142020409979196</v>
      </c>
      <c r="AU34">
        <f t="shared" ref="AU34:AU89" si="23">AL34*$K34</f>
        <v>-724.19073172091817</v>
      </c>
      <c r="AW34">
        <v>31</v>
      </c>
      <c r="AX34">
        <f>IF(Z34&gt;0, (R34*SUMPRODUCT(K34:$K$98, X34:$X$98)-K34*$AZ$3)/Z34, 0)</f>
        <v>10391.638729264763</v>
      </c>
    </row>
    <row r="35" spans="5:50" x14ac:dyDescent="0.25">
      <c r="E35">
        <v>2035</v>
      </c>
      <c r="F35" s="5">
        <v>3.5571999999999999E-2</v>
      </c>
      <c r="G35" s="5"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6.8064023219171002E-2</v>
      </c>
      <c r="L35" s="2">
        <v>32</v>
      </c>
      <c r="M35" s="6">
        <v>4.2172894000000002E-2</v>
      </c>
      <c r="Q35" s="4">
        <f t="shared" si="21"/>
        <v>25</v>
      </c>
      <c r="R35">
        <f t="shared" si="0"/>
        <v>500000</v>
      </c>
      <c r="S35">
        <f t="shared" si="1"/>
        <v>9878.3853836949747</v>
      </c>
      <c r="U35">
        <f t="shared" si="13"/>
        <v>4.2172894000000002E-2</v>
      </c>
      <c r="V35">
        <f t="shared" si="14"/>
        <v>0.01</v>
      </c>
      <c r="W35">
        <f t="shared" si="15"/>
        <v>0.52619725383548999</v>
      </c>
      <c r="X35">
        <f t="shared" si="16"/>
        <v>2.2191261009095214E-2</v>
      </c>
      <c r="Y35">
        <f t="shared" si="17"/>
        <v>5.2619725383548999E-3</v>
      </c>
      <c r="Z35">
        <f t="shared" si="18"/>
        <v>0.49874402028803988</v>
      </c>
      <c r="AB35">
        <f t="shared" si="19"/>
        <v>5468.0517621896388</v>
      </c>
      <c r="AC35">
        <f t="shared" si="2"/>
        <v>4926.7856402186435</v>
      </c>
      <c r="AE35">
        <f t="shared" si="3"/>
        <v>0</v>
      </c>
      <c r="AF35">
        <f t="shared" ref="AF35:AG66" si="24">-$Z35*P35</f>
        <v>0</v>
      </c>
      <c r="AG35">
        <f t="shared" si="24"/>
        <v>-12.468600507200996</v>
      </c>
      <c r="AH35">
        <f t="shared" si="5"/>
        <v>-11095.630504547607</v>
      </c>
      <c r="AI35">
        <f t="shared" ref="AI35:AI66" si="25">SUM(AE35:AH35)</f>
        <v>-11108.099105054809</v>
      </c>
      <c r="AJ35">
        <f t="shared" si="7"/>
        <v>541.2661219709953</v>
      </c>
      <c r="AK35">
        <f t="shared" si="22"/>
        <v>382.76362335327474</v>
      </c>
      <c r="AL35">
        <f t="shared" si="8"/>
        <v>-10184.06935973054</v>
      </c>
      <c r="AN35">
        <f t="shared" ref="AN35:AT66" si="26">AE35*$K35</f>
        <v>0</v>
      </c>
      <c r="AO35">
        <f t="shared" si="26"/>
        <v>0</v>
      </c>
      <c r="AP35">
        <f t="shared" si="26"/>
        <v>-0.84866311443269593</v>
      </c>
      <c r="AQ35">
        <f t="shared" si="26"/>
        <v>-755.21325229287038</v>
      </c>
      <c r="AR35">
        <f t="shared" si="26"/>
        <v>-756.0619154073031</v>
      </c>
      <c r="AS35">
        <f t="shared" si="26"/>
        <v>36.840749893584466</v>
      </c>
      <c r="AT35">
        <f t="shared" si="26"/>
        <v>26.052432147371317</v>
      </c>
      <c r="AU35">
        <f t="shared" si="23"/>
        <v>-693.1687333663474</v>
      </c>
      <c r="AW35">
        <v>32</v>
      </c>
      <c r="AX35">
        <f>IF(Z35&gt;0, (R35*SUMPRODUCT(K35:$K$98, X35:$X$98)-K35*$AZ$3)/Z35, 0)</f>
        <v>9878.3853836949747</v>
      </c>
    </row>
    <row r="36" spans="5:50" x14ac:dyDescent="0.25">
      <c r="E36">
        <v>2036</v>
      </c>
      <c r="F36" s="5">
        <v>3.5571999999999999E-2</v>
      </c>
      <c r="G36" s="5"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6.0771449302831244E-2</v>
      </c>
      <c r="L36" s="2">
        <v>33</v>
      </c>
      <c r="M36" s="6">
        <v>4.6777600000000003E-2</v>
      </c>
      <c r="Q36" s="4">
        <f t="shared" si="21"/>
        <v>25</v>
      </c>
      <c r="R36">
        <f t="shared" si="0"/>
        <v>500000</v>
      </c>
      <c r="S36">
        <f t="shared" si="1"/>
        <v>9354.2724269180853</v>
      </c>
      <c r="U36">
        <f t="shared" si="13"/>
        <v>4.6777600000000003E-2</v>
      </c>
      <c r="V36">
        <f t="shared" si="14"/>
        <v>0.01</v>
      </c>
      <c r="W36">
        <f t="shared" si="15"/>
        <v>0.49874402028803988</v>
      </c>
      <c r="X36">
        <f t="shared" si="16"/>
        <v>2.3330048283425817E-2</v>
      </c>
      <c r="Y36">
        <f t="shared" si="17"/>
        <v>4.9874402028803992E-3</v>
      </c>
      <c r="Z36">
        <f t="shared" si="18"/>
        <v>0.47042653180173366</v>
      </c>
      <c r="AB36">
        <f t="shared" si="19"/>
        <v>4926.7856402186435</v>
      </c>
      <c r="AC36">
        <f t="shared" si="2"/>
        <v>4400.4979353236613</v>
      </c>
      <c r="AE36">
        <f t="shared" si="3"/>
        <v>0</v>
      </c>
      <c r="AF36">
        <f t="shared" si="24"/>
        <v>0</v>
      </c>
      <c r="AG36">
        <f t="shared" si="24"/>
        <v>-11.760663295043342</v>
      </c>
      <c r="AH36">
        <f t="shared" si="5"/>
        <v>-11665.024141712909</v>
      </c>
      <c r="AI36">
        <f t="shared" si="25"/>
        <v>-11676.784805007952</v>
      </c>
      <c r="AJ36">
        <f t="shared" si="7"/>
        <v>526.2877048949822</v>
      </c>
      <c r="AK36">
        <f t="shared" si="22"/>
        <v>344.87499481530506</v>
      </c>
      <c r="AL36">
        <f t="shared" si="8"/>
        <v>-10805.622105297665</v>
      </c>
      <c r="AN36">
        <f t="shared" si="26"/>
        <v>0</v>
      </c>
      <c r="AO36">
        <f t="shared" si="26"/>
        <v>0</v>
      </c>
      <c r="AP36">
        <f t="shared" si="26"/>
        <v>-0.71471255320239468</v>
      </c>
      <c r="AQ36">
        <f t="shared" si="26"/>
        <v>-708.90042324440856</v>
      </c>
      <c r="AR36">
        <f t="shared" si="26"/>
        <v>-709.61513579761095</v>
      </c>
      <c r="AS36">
        <f t="shared" si="26"/>
        <v>31.983266576728823</v>
      </c>
      <c r="AT36">
        <f t="shared" si="26"/>
        <v>20.958553263232499</v>
      </c>
      <c r="AU36">
        <f t="shared" si="23"/>
        <v>-656.67331595764972</v>
      </c>
      <c r="AW36">
        <v>33</v>
      </c>
      <c r="AX36">
        <f>IF(Z36&gt;0, (R36*SUMPRODUCT(K36:$K$98, X36:$X$98)-K36*$AZ$3)/Z36, 0)</f>
        <v>9354.2724269180853</v>
      </c>
    </row>
    <row r="37" spans="5:50" x14ac:dyDescent="0.25">
      <c r="E37">
        <v>2037</v>
      </c>
      <c r="F37" s="5">
        <v>3.5571999999999999E-2</v>
      </c>
      <c r="G37" s="5"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5.4260222591813609E-2</v>
      </c>
      <c r="L37" s="2">
        <v>34</v>
      </c>
      <c r="M37" s="6">
        <v>5.1668436999999998E-2</v>
      </c>
      <c r="Q37" s="4">
        <f t="shared" si="21"/>
        <v>25</v>
      </c>
      <c r="R37">
        <f t="shared" si="0"/>
        <v>500000</v>
      </c>
      <c r="S37">
        <f t="shared" si="1"/>
        <v>8826.1294729373531</v>
      </c>
      <c r="U37">
        <f t="shared" si="13"/>
        <v>5.1668436999999998E-2</v>
      </c>
      <c r="V37">
        <f t="shared" si="14"/>
        <v>0.01</v>
      </c>
      <c r="W37">
        <f t="shared" si="15"/>
        <v>0.47042653180173366</v>
      </c>
      <c r="X37">
        <f t="shared" si="16"/>
        <v>2.430620362152637E-2</v>
      </c>
      <c r="Y37">
        <f t="shared" si="17"/>
        <v>4.7042653180173364E-3</v>
      </c>
      <c r="Z37">
        <f t="shared" si="18"/>
        <v>0.44141606286218998</v>
      </c>
      <c r="AB37">
        <f t="shared" si="19"/>
        <v>4400.4979353236613</v>
      </c>
      <c r="AC37">
        <f t="shared" si="2"/>
        <v>3895.9953222559425</v>
      </c>
      <c r="AE37">
        <f t="shared" si="3"/>
        <v>0</v>
      </c>
      <c r="AF37">
        <f t="shared" si="24"/>
        <v>0</v>
      </c>
      <c r="AG37">
        <f t="shared" si="24"/>
        <v>-11.03540157155475</v>
      </c>
      <c r="AH37">
        <f t="shared" si="5"/>
        <v>-12153.101810763184</v>
      </c>
      <c r="AI37">
        <f t="shared" si="25"/>
        <v>-12164.137212334739</v>
      </c>
      <c r="AJ37">
        <f t="shared" si="7"/>
        <v>504.50261306771881</v>
      </c>
      <c r="AK37">
        <f t="shared" si="22"/>
        <v>308.03485547265632</v>
      </c>
      <c r="AL37">
        <f t="shared" si="8"/>
        <v>-11351.599743794364</v>
      </c>
      <c r="AN37">
        <f t="shared" si="26"/>
        <v>0</v>
      </c>
      <c r="AO37">
        <f t="shared" si="26"/>
        <v>0</v>
      </c>
      <c r="AP37">
        <f t="shared" si="26"/>
        <v>-0.59878334566261049</v>
      </c>
      <c r="AQ37">
        <f t="shared" si="26"/>
        <v>-659.43000943298341</v>
      </c>
      <c r="AR37">
        <f t="shared" si="26"/>
        <v>-660.02879277864599</v>
      </c>
      <c r="AS37">
        <f t="shared" si="26"/>
        <v>27.374424083206037</v>
      </c>
      <c r="AT37">
        <f t="shared" si="26"/>
        <v>16.714039823983466</v>
      </c>
      <c r="AU37">
        <f t="shared" si="23"/>
        <v>-615.94032887145659</v>
      </c>
      <c r="AW37">
        <v>34</v>
      </c>
      <c r="AX37">
        <f>IF(Z37&gt;0, (R37*SUMPRODUCT(K37:$K$98, X37:$X$98)-K37*$AZ$3)/Z37, 0)</f>
        <v>8826.1294729373531</v>
      </c>
    </row>
    <row r="38" spans="5:50" x14ac:dyDescent="0.25">
      <c r="E38">
        <v>2038</v>
      </c>
      <c r="F38" s="5">
        <v>3.5571999999999999E-2</v>
      </c>
      <c r="G38" s="5"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4.8446627314119292E-2</v>
      </c>
      <c r="L38" s="2">
        <v>35</v>
      </c>
      <c r="M38" s="6">
        <v>5.7177164000000003E-2</v>
      </c>
      <c r="Q38" s="4">
        <f t="shared" si="21"/>
        <v>25</v>
      </c>
      <c r="R38">
        <f t="shared" si="0"/>
        <v>500000</v>
      </c>
      <c r="S38">
        <f t="shared" si="1"/>
        <v>8303.4743133197499</v>
      </c>
      <c r="U38">
        <f t="shared" si="13"/>
        <v>5.7177164000000003E-2</v>
      </c>
      <c r="V38">
        <f t="shared" si="14"/>
        <v>0.01</v>
      </c>
      <c r="W38">
        <f t="shared" si="15"/>
        <v>0.44141606286218998</v>
      </c>
      <c r="X38">
        <f t="shared" si="16"/>
        <v>2.5238918618505746E-2</v>
      </c>
      <c r="Y38">
        <f t="shared" si="17"/>
        <v>4.4141606286218996E-3</v>
      </c>
      <c r="Z38">
        <f t="shared" si="18"/>
        <v>0.41176298361506236</v>
      </c>
      <c r="AB38">
        <f t="shared" si="19"/>
        <v>3895.9953222559425</v>
      </c>
      <c r="AC38">
        <f t="shared" si="2"/>
        <v>3419.0633576235714</v>
      </c>
      <c r="AE38">
        <f t="shared" si="3"/>
        <v>0</v>
      </c>
      <c r="AF38">
        <f t="shared" si="24"/>
        <v>0</v>
      </c>
      <c r="AG38">
        <f t="shared" si="24"/>
        <v>-10.294074590376558</v>
      </c>
      <c r="AH38">
        <f t="shared" si="5"/>
        <v>-12619.459309252872</v>
      </c>
      <c r="AI38">
        <f t="shared" si="25"/>
        <v>-12629.753383843248</v>
      </c>
      <c r="AJ38">
        <f t="shared" si="7"/>
        <v>476.93196463237109</v>
      </c>
      <c r="AK38">
        <f t="shared" si="22"/>
        <v>272.719672557916</v>
      </c>
      <c r="AL38">
        <f t="shared" si="8"/>
        <v>-11880.101746652961</v>
      </c>
      <c r="AN38">
        <f t="shared" si="26"/>
        <v>0</v>
      </c>
      <c r="AO38">
        <f t="shared" si="26"/>
        <v>0</v>
      </c>
      <c r="AP38">
        <f t="shared" si="26"/>
        <v>-0.49871319522371832</v>
      </c>
      <c r="AQ38">
        <f t="shared" si="26"/>
        <v>-611.37024206106719</v>
      </c>
      <c r="AR38">
        <f t="shared" si="26"/>
        <v>-611.86895525629086</v>
      </c>
      <c r="AS38">
        <f t="shared" si="26"/>
        <v>23.105745144735206</v>
      </c>
      <c r="AT38">
        <f t="shared" si="26"/>
        <v>13.212348337642004</v>
      </c>
      <c r="AU38">
        <f t="shared" si="23"/>
        <v>-575.55086177391365</v>
      </c>
      <c r="AW38">
        <v>35</v>
      </c>
      <c r="AX38">
        <f>IF(Z38&gt;0, (R38*SUMPRODUCT(K38:$K$98, X38:$X$98)-K38*$AZ$3)/Z38, 0)</f>
        <v>8303.4743133197499</v>
      </c>
    </row>
    <row r="39" spans="5:50" x14ac:dyDescent="0.25">
      <c r="E39">
        <v>2039</v>
      </c>
      <c r="F39" s="5">
        <v>3.5571999999999999E-2</v>
      </c>
      <c r="G39" s="5"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4.3255917244749365E-2</v>
      </c>
      <c r="L39" s="2">
        <v>36</v>
      </c>
      <c r="M39" s="6">
        <v>6.3388860000000005E-2</v>
      </c>
      <c r="Q39" s="4">
        <f t="shared" si="21"/>
        <v>25</v>
      </c>
      <c r="R39">
        <f t="shared" si="0"/>
        <v>500000</v>
      </c>
      <c r="S39">
        <f t="shared" si="1"/>
        <v>7785.8294012450388</v>
      </c>
      <c r="U39">
        <f t="shared" si="13"/>
        <v>6.3388860000000005E-2</v>
      </c>
      <c r="V39">
        <f t="shared" si="14"/>
        <v>0.01</v>
      </c>
      <c r="W39">
        <f t="shared" si="15"/>
        <v>0.41176298361506236</v>
      </c>
      <c r="X39">
        <f t="shared" si="16"/>
        <v>2.6101186121557485E-2</v>
      </c>
      <c r="Y39">
        <f t="shared" si="17"/>
        <v>4.1176298361506238E-3</v>
      </c>
      <c r="Z39">
        <f t="shared" si="18"/>
        <v>0.38154416765735427</v>
      </c>
      <c r="AB39">
        <f t="shared" si="19"/>
        <v>3419.0633576235714</v>
      </c>
      <c r="AC39">
        <f t="shared" si="2"/>
        <v>2970.6377984201954</v>
      </c>
      <c r="AE39">
        <f t="shared" si="3"/>
        <v>0</v>
      </c>
      <c r="AF39">
        <f t="shared" si="24"/>
        <v>0</v>
      </c>
      <c r="AG39">
        <f t="shared" si="24"/>
        <v>-9.5386041914338566</v>
      </c>
      <c r="AH39">
        <f t="shared" si="5"/>
        <v>-13050.593060778743</v>
      </c>
      <c r="AI39">
        <f t="shared" si="25"/>
        <v>-13060.131664970177</v>
      </c>
      <c r="AJ39">
        <f t="shared" si="7"/>
        <v>448.425559203376</v>
      </c>
      <c r="AK39">
        <f t="shared" si="22"/>
        <v>239.33443503365001</v>
      </c>
      <c r="AL39">
        <f t="shared" si="8"/>
        <v>-12372.37167073315</v>
      </c>
      <c r="AN39">
        <f t="shared" si="26"/>
        <v>0</v>
      </c>
      <c r="AO39">
        <f t="shared" si="26"/>
        <v>0</v>
      </c>
      <c r="AP39">
        <f t="shared" si="26"/>
        <v>-0.41260107353508235</v>
      </c>
      <c r="AQ39">
        <f t="shared" si="26"/>
        <v>-564.51537343194559</v>
      </c>
      <c r="AR39">
        <f t="shared" si="26"/>
        <v>-564.92797450548073</v>
      </c>
      <c r="AS39">
        <f t="shared" si="26"/>
        <v>19.397058879331688</v>
      </c>
      <c r="AT39">
        <f t="shared" si="26"/>
        <v>10.352630515634408</v>
      </c>
      <c r="AU39">
        <f t="shared" si="23"/>
        <v>-535.17828511051459</v>
      </c>
      <c r="AW39">
        <v>36</v>
      </c>
      <c r="AX39">
        <f>IF(Z39&gt;0, (R39*SUMPRODUCT(K39:$K$98, X39:$X$98)-K39*$AZ$3)/Z39, 0)</f>
        <v>7785.8294012450388</v>
      </c>
    </row>
    <row r="40" spans="5:50" x14ac:dyDescent="0.25">
      <c r="E40">
        <v>2040</v>
      </c>
      <c r="F40" s="5">
        <v>3.5571999999999999E-2</v>
      </c>
      <c r="G40" s="5"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3.8621354682811929E-2</v>
      </c>
      <c r="L40" s="2">
        <v>37</v>
      </c>
      <c r="M40" s="6">
        <v>7.0498397000000004E-2</v>
      </c>
      <c r="Q40" s="4">
        <f t="shared" si="21"/>
        <v>25</v>
      </c>
      <c r="R40">
        <f t="shared" si="0"/>
        <v>500000</v>
      </c>
      <c r="S40">
        <f t="shared" si="1"/>
        <v>7273.0533397043646</v>
      </c>
      <c r="U40">
        <f t="shared" si="13"/>
        <v>7.0498397000000004E-2</v>
      </c>
      <c r="V40">
        <f t="shared" si="14"/>
        <v>0.01</v>
      </c>
      <c r="W40">
        <f t="shared" si="15"/>
        <v>0.38154416765735427</v>
      </c>
      <c r="X40">
        <f t="shared" si="16"/>
        <v>2.6898252204542724E-2</v>
      </c>
      <c r="Y40">
        <f t="shared" si="17"/>
        <v>3.815441676573543E-3</v>
      </c>
      <c r="Z40">
        <f t="shared" si="18"/>
        <v>0.35083047377623799</v>
      </c>
      <c r="AB40">
        <f t="shared" si="19"/>
        <v>2970.6377984201954</v>
      </c>
      <c r="AC40">
        <f t="shared" si="2"/>
        <v>2551.6087489683323</v>
      </c>
      <c r="AE40">
        <f t="shared" si="3"/>
        <v>0</v>
      </c>
      <c r="AF40">
        <f t="shared" si="24"/>
        <v>0</v>
      </c>
      <c r="AG40">
        <f t="shared" si="24"/>
        <v>-8.7707618444059499</v>
      </c>
      <c r="AH40">
        <f t="shared" si="5"/>
        <v>-13449.126102271362</v>
      </c>
      <c r="AI40">
        <f t="shared" si="25"/>
        <v>-13457.896864115768</v>
      </c>
      <c r="AJ40">
        <f t="shared" si="7"/>
        <v>419.0290494518631</v>
      </c>
      <c r="AK40">
        <f t="shared" si="22"/>
        <v>207.94464588941369</v>
      </c>
      <c r="AL40">
        <f t="shared" si="8"/>
        <v>-12830.92316877449</v>
      </c>
      <c r="AN40">
        <f t="shared" si="26"/>
        <v>0</v>
      </c>
      <c r="AO40">
        <f t="shared" si="26"/>
        <v>0</v>
      </c>
      <c r="AP40">
        <f t="shared" si="26"/>
        <v>-0.33873870403127593</v>
      </c>
      <c r="AQ40">
        <f t="shared" si="26"/>
        <v>-519.42346936968625</v>
      </c>
      <c r="AR40">
        <f t="shared" si="26"/>
        <v>-519.76220807371749</v>
      </c>
      <c r="AS40">
        <f t="shared" si="26"/>
        <v>16.183469541281944</v>
      </c>
      <c r="AT40">
        <f t="shared" si="26"/>
        <v>8.0311039232867749</v>
      </c>
      <c r="AU40">
        <f t="shared" si="23"/>
        <v>-495.54763460914876</v>
      </c>
      <c r="AW40">
        <v>37</v>
      </c>
      <c r="AX40">
        <f>IF(Z40&gt;0, (R40*SUMPRODUCT(K40:$K$98, X40:$X$98)-K40*$AZ$3)/Z40, 0)</f>
        <v>7273.0533397043646</v>
      </c>
    </row>
    <row r="41" spans="5:50" x14ac:dyDescent="0.25">
      <c r="E41">
        <v>2041</v>
      </c>
      <c r="F41" s="5">
        <v>3.5571999999999999E-2</v>
      </c>
      <c r="G41" s="5"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3.4483352395367789E-2</v>
      </c>
      <c r="L41" s="2">
        <v>38</v>
      </c>
      <c r="M41" s="6">
        <v>7.8701599999999997E-2</v>
      </c>
      <c r="Q41" s="4">
        <f t="shared" si="21"/>
        <v>25</v>
      </c>
      <c r="R41">
        <f t="shared" si="0"/>
        <v>500000</v>
      </c>
      <c r="S41">
        <f t="shared" si="1"/>
        <v>6762.6140370435814</v>
      </c>
      <c r="U41">
        <f t="shared" si="13"/>
        <v>7.8701599999999997E-2</v>
      </c>
      <c r="V41">
        <f t="shared" si="14"/>
        <v>0.01</v>
      </c>
      <c r="W41">
        <f t="shared" si="15"/>
        <v>0.35083047377623799</v>
      </c>
      <c r="X41">
        <f t="shared" si="16"/>
        <v>2.7610919614947972E-2</v>
      </c>
      <c r="Y41">
        <f t="shared" si="17"/>
        <v>3.5083047377623801E-3</v>
      </c>
      <c r="Z41">
        <f t="shared" si="18"/>
        <v>0.31971124942352763</v>
      </c>
      <c r="AB41">
        <f t="shared" si="19"/>
        <v>2551.6087489683323</v>
      </c>
      <c r="AC41">
        <f t="shared" si="2"/>
        <v>2162.0837831522895</v>
      </c>
      <c r="AE41">
        <f t="shared" si="3"/>
        <v>0</v>
      </c>
      <c r="AF41">
        <f t="shared" si="24"/>
        <v>0</v>
      </c>
      <c r="AG41">
        <f t="shared" si="24"/>
        <v>-7.9927812355881906</v>
      </c>
      <c r="AH41">
        <f t="shared" si="5"/>
        <v>-13805.459807473986</v>
      </c>
      <c r="AI41">
        <f t="shared" si="25"/>
        <v>-13813.452588709575</v>
      </c>
      <c r="AJ41">
        <f t="shared" si="7"/>
        <v>389.52496581604282</v>
      </c>
      <c r="AK41">
        <f t="shared" si="22"/>
        <v>178.61261242778329</v>
      </c>
      <c r="AL41">
        <f t="shared" si="8"/>
        <v>-13245.315010465749</v>
      </c>
      <c r="AN41">
        <f t="shared" si="26"/>
        <v>0</v>
      </c>
      <c r="AO41">
        <f t="shared" si="26"/>
        <v>0</v>
      </c>
      <c r="AP41">
        <f t="shared" si="26"/>
        <v>-0.27561789196587078</v>
      </c>
      <c r="AQ41">
        <f t="shared" si="26"/>
        <v>-476.05853552121181</v>
      </c>
      <c r="AR41">
        <f t="shared" si="26"/>
        <v>-476.33415341317772</v>
      </c>
      <c r="AS41">
        <f t="shared" si="26"/>
        <v>13.432126663028196</v>
      </c>
      <c r="AT41">
        <f t="shared" si="26"/>
        <v>6.1591616566044998</v>
      </c>
      <c r="AU41">
        <f t="shared" si="23"/>
        <v>-456.74286509354499</v>
      </c>
      <c r="AW41">
        <v>38</v>
      </c>
      <c r="AX41">
        <f>IF(Z41&gt;0, (R41*SUMPRODUCT(K41:$K$98, X41:$X$98)-K41*$AZ$3)/Z41, 0)</f>
        <v>6762.6140370435814</v>
      </c>
    </row>
    <row r="42" spans="5:50" x14ac:dyDescent="0.25">
      <c r="E42">
        <v>2042</v>
      </c>
      <c r="F42" s="5">
        <v>3.5571999999999999E-2</v>
      </c>
      <c r="G42" s="5"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3.0788707495864095E-2</v>
      </c>
      <c r="L42" s="2">
        <v>39</v>
      </c>
      <c r="M42" s="6">
        <v>8.8159118999999994E-2</v>
      </c>
      <c r="Q42" s="4">
        <f t="shared" si="21"/>
        <v>25</v>
      </c>
      <c r="R42">
        <f t="shared" si="0"/>
        <v>500000</v>
      </c>
      <c r="S42">
        <f t="shared" si="1"/>
        <v>6249.8329565715139</v>
      </c>
      <c r="U42">
        <f t="shared" si="13"/>
        <v>8.8159118999999994E-2</v>
      </c>
      <c r="V42">
        <f t="shared" si="14"/>
        <v>0.01</v>
      </c>
      <c r="W42">
        <f t="shared" si="15"/>
        <v>0.31971124942352763</v>
      </c>
      <c r="X42">
        <f t="shared" si="16"/>
        <v>2.8185462083567453E-2</v>
      </c>
      <c r="Y42">
        <f t="shared" si="17"/>
        <v>3.1971124942352762E-3</v>
      </c>
      <c r="Z42">
        <f t="shared" si="18"/>
        <v>0.28832867484572489</v>
      </c>
      <c r="AB42">
        <f t="shared" si="19"/>
        <v>2162.0837831522895</v>
      </c>
      <c r="AC42">
        <f t="shared" si="2"/>
        <v>1802.0060543754034</v>
      </c>
      <c r="AE42">
        <f t="shared" si="3"/>
        <v>0</v>
      </c>
      <c r="AF42">
        <f t="shared" si="24"/>
        <v>0</v>
      </c>
      <c r="AG42">
        <f t="shared" si="24"/>
        <v>-7.2082168711431223</v>
      </c>
      <c r="AH42">
        <f t="shared" si="5"/>
        <v>-14092.731041783727</v>
      </c>
      <c r="AI42">
        <f t="shared" si="25"/>
        <v>-14099.939258654871</v>
      </c>
      <c r="AJ42">
        <f t="shared" si="7"/>
        <v>360.07772877688603</v>
      </c>
      <c r="AK42">
        <f t="shared" si="22"/>
        <v>151.34586482066027</v>
      </c>
      <c r="AL42">
        <f t="shared" si="8"/>
        <v>-13588.515665057324</v>
      </c>
      <c r="AN42">
        <f t="shared" si="26"/>
        <v>0</v>
      </c>
      <c r="AO42">
        <f t="shared" si="26"/>
        <v>0</v>
      </c>
      <c r="AP42">
        <f t="shared" si="26"/>
        <v>-0.22193168081237827</v>
      </c>
      <c r="AQ42">
        <f t="shared" si="26"/>
        <v>-433.89697386336326</v>
      </c>
      <c r="AR42">
        <f t="shared" si="26"/>
        <v>-434.11890554417568</v>
      </c>
      <c r="AS42">
        <f t="shared" si="26"/>
        <v>11.086327867086629</v>
      </c>
      <c r="AT42">
        <f t="shared" si="26"/>
        <v>4.6597435626718964</v>
      </c>
      <c r="AU42">
        <f t="shared" si="23"/>
        <v>-418.37283411441712</v>
      </c>
      <c r="AW42">
        <v>39</v>
      </c>
      <c r="AX42">
        <f>IF(Z42&gt;0, (R42*SUMPRODUCT(K42:$K$98, X42:$X$98)-K42*$AZ$3)/Z42, 0)</f>
        <v>6249.8329565715139</v>
      </c>
    </row>
    <row r="43" spans="5:50" x14ac:dyDescent="0.25">
      <c r="E43">
        <v>2043</v>
      </c>
      <c r="F43" s="5">
        <v>3.5571999999999999E-2</v>
      </c>
      <c r="G43" s="5"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2.7489917407021513E-2</v>
      </c>
      <c r="L43" s="2">
        <v>40</v>
      </c>
      <c r="M43" s="6">
        <v>9.9426106E-2</v>
      </c>
      <c r="Q43" s="4">
        <f t="shared" si="21"/>
        <v>25</v>
      </c>
      <c r="R43">
        <f t="shared" si="0"/>
        <v>500000</v>
      </c>
      <c r="S43">
        <f t="shared" si="1"/>
        <v>5731.2675754776792</v>
      </c>
      <c r="U43">
        <f t="shared" si="13"/>
        <v>9.9426106E-2</v>
      </c>
      <c r="V43">
        <f t="shared" si="14"/>
        <v>0.01</v>
      </c>
      <c r="W43">
        <f t="shared" si="15"/>
        <v>0.28832867484572489</v>
      </c>
      <c r="X43">
        <f t="shared" si="16"/>
        <v>2.8667397388050575E-2</v>
      </c>
      <c r="Y43">
        <f t="shared" si="17"/>
        <v>2.883286748457249E-3</v>
      </c>
      <c r="Z43">
        <f t="shared" si="18"/>
        <v>0.25677799070921709</v>
      </c>
      <c r="AB43">
        <f t="shared" si="19"/>
        <v>1802.0060543754034</v>
      </c>
      <c r="AC43">
        <f t="shared" si="2"/>
        <v>1471.6633722480447</v>
      </c>
      <c r="AE43">
        <f t="shared" si="3"/>
        <v>0</v>
      </c>
      <c r="AF43">
        <f t="shared" si="24"/>
        <v>0</v>
      </c>
      <c r="AG43">
        <f t="shared" si="24"/>
        <v>-6.419449767730427</v>
      </c>
      <c r="AH43">
        <f t="shared" si="5"/>
        <v>-14333.698694025288</v>
      </c>
      <c r="AI43">
        <f t="shared" si="25"/>
        <v>-14340.118143793019</v>
      </c>
      <c r="AJ43">
        <f t="shared" si="7"/>
        <v>330.34268212735878</v>
      </c>
      <c r="AK43">
        <f t="shared" si="22"/>
        <v>126.14042380627825</v>
      </c>
      <c r="AL43">
        <f t="shared" si="8"/>
        <v>-13883.635037859382</v>
      </c>
      <c r="AN43">
        <f t="shared" si="26"/>
        <v>0</v>
      </c>
      <c r="AO43">
        <f t="shared" si="26"/>
        <v>0</v>
      </c>
      <c r="AP43">
        <f t="shared" si="26"/>
        <v>-0.17647014391343288</v>
      </c>
      <c r="AQ43">
        <f t="shared" si="26"/>
        <v>-394.03219323588729</v>
      </c>
      <c r="AR43">
        <f t="shared" si="26"/>
        <v>-394.20866337980073</v>
      </c>
      <c r="AS43">
        <f t="shared" si="26"/>
        <v>9.0810930476950542</v>
      </c>
      <c r="AT43">
        <f t="shared" si="26"/>
        <v>3.4675898321212792</v>
      </c>
      <c r="AU43">
        <f t="shared" si="23"/>
        <v>-381.65998049998439</v>
      </c>
      <c r="AW43">
        <v>40</v>
      </c>
      <c r="AX43">
        <f>IF(Z43&gt;0, (R43*SUMPRODUCT(K43:$K$98, X43:$X$98)-K43*$AZ$3)/Z43, 0)</f>
        <v>5731.2675754776792</v>
      </c>
    </row>
    <row r="44" spans="5:50" x14ac:dyDescent="0.25">
      <c r="E44">
        <v>2044</v>
      </c>
      <c r="F44" s="5">
        <v>3.5571999999999999E-2</v>
      </c>
      <c r="G44" s="5"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2.4544569113412063E-2</v>
      </c>
      <c r="L44" s="2">
        <v>41</v>
      </c>
      <c r="M44" s="6">
        <v>0.112419382</v>
      </c>
      <c r="Q44" s="4">
        <f t="shared" si="21"/>
        <v>25</v>
      </c>
      <c r="R44">
        <f t="shared" si="0"/>
        <v>500000</v>
      </c>
      <c r="S44">
        <f t="shared" si="1"/>
        <v>5192.4770440942639</v>
      </c>
      <c r="U44">
        <f t="shared" si="13"/>
        <v>0.112419382</v>
      </c>
      <c r="V44">
        <f t="shared" si="14"/>
        <v>0.01</v>
      </c>
      <c r="W44">
        <f t="shared" si="15"/>
        <v>0.25677799070921709</v>
      </c>
      <c r="X44">
        <f t="shared" si="16"/>
        <v>2.8866823026731925E-2</v>
      </c>
      <c r="Y44">
        <f t="shared" si="17"/>
        <v>2.567779907092171E-3</v>
      </c>
      <c r="Z44">
        <f t="shared" si="18"/>
        <v>0.22534338777539298</v>
      </c>
      <c r="AB44">
        <f t="shared" si="19"/>
        <v>1471.6633722480447</v>
      </c>
      <c r="AC44">
        <f t="shared" si="2"/>
        <v>1170.09036806216</v>
      </c>
      <c r="AE44">
        <f t="shared" si="3"/>
        <v>0</v>
      </c>
      <c r="AF44">
        <f t="shared" si="24"/>
        <v>0</v>
      </c>
      <c r="AG44">
        <f t="shared" si="24"/>
        <v>-5.6335846943848242</v>
      </c>
      <c r="AH44">
        <f t="shared" si="5"/>
        <v>-14433.411513365963</v>
      </c>
      <c r="AI44">
        <f t="shared" si="25"/>
        <v>-14439.045098060349</v>
      </c>
      <c r="AJ44">
        <f t="shared" si="7"/>
        <v>301.57300418588466</v>
      </c>
      <c r="AK44">
        <f t="shared" si="22"/>
        <v>103.01643605736314</v>
      </c>
      <c r="AL44">
        <f t="shared" si="8"/>
        <v>-14034.455657817101</v>
      </c>
      <c r="AN44">
        <f t="shared" si="26"/>
        <v>0</v>
      </c>
      <c r="AO44">
        <f t="shared" si="26"/>
        <v>0</v>
      </c>
      <c r="AP44">
        <f t="shared" si="26"/>
        <v>-0.1382739088875887</v>
      </c>
      <c r="AQ44">
        <f t="shared" si="26"/>
        <v>-354.26186643212827</v>
      </c>
      <c r="AR44">
        <f t="shared" si="26"/>
        <v>-354.40014034101591</v>
      </c>
      <c r="AS44">
        <f t="shared" si="26"/>
        <v>7.4019794439797515</v>
      </c>
      <c r="AT44">
        <f t="shared" si="26"/>
        <v>2.5284940346273439</v>
      </c>
      <c r="AU44">
        <f t="shared" si="23"/>
        <v>-344.46966686240881</v>
      </c>
      <c r="AW44">
        <v>41</v>
      </c>
      <c r="AX44">
        <f>IF(Z44&gt;0, (R44*SUMPRODUCT(K44:$K$98, X44:$X$98)-K44*$AZ$3)/Z44, 0)</f>
        <v>5192.4770440942639</v>
      </c>
    </row>
    <row r="45" spans="5:50" x14ac:dyDescent="0.25">
      <c r="E45">
        <v>2045</v>
      </c>
      <c r="F45" s="5">
        <v>3.5571999999999999E-2</v>
      </c>
      <c r="G45" s="5"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2.1914793851260769E-2</v>
      </c>
      <c r="L45" s="2">
        <v>42</v>
      </c>
      <c r="M45" s="6">
        <v>0.12734142500000001</v>
      </c>
      <c r="Q45" s="4">
        <f t="shared" si="21"/>
        <v>25</v>
      </c>
      <c r="R45">
        <f t="shared" si="0"/>
        <v>500000</v>
      </c>
      <c r="S45">
        <f t="shared" si="1"/>
        <v>4621.4362258673727</v>
      </c>
      <c r="U45">
        <f t="shared" si="13"/>
        <v>0.12734142500000001</v>
      </c>
      <c r="V45">
        <f t="shared" si="14"/>
        <v>0.01</v>
      </c>
      <c r="W45">
        <f t="shared" si="15"/>
        <v>0.22534338777539298</v>
      </c>
      <c r="X45">
        <f t="shared" si="16"/>
        <v>2.8695548113646125E-2</v>
      </c>
      <c r="Y45">
        <f t="shared" si="17"/>
        <v>2.2534338777539299E-3</v>
      </c>
      <c r="Z45">
        <f t="shared" si="18"/>
        <v>0.19439440578399292</v>
      </c>
      <c r="AB45">
        <f t="shared" si="19"/>
        <v>1170.09036806216</v>
      </c>
      <c r="AC45">
        <f t="shared" si="2"/>
        <v>898.38134899610679</v>
      </c>
      <c r="AE45">
        <f t="shared" si="3"/>
        <v>0</v>
      </c>
      <c r="AF45">
        <f t="shared" si="24"/>
        <v>0</v>
      </c>
      <c r="AG45">
        <f t="shared" si="24"/>
        <v>-4.8598601445998231</v>
      </c>
      <c r="AH45">
        <f t="shared" si="5"/>
        <v>-14347.774056823062</v>
      </c>
      <c r="AI45">
        <f t="shared" si="25"/>
        <v>-14352.633916967661</v>
      </c>
      <c r="AJ45">
        <f t="shared" si="7"/>
        <v>271.7090190660532</v>
      </c>
      <c r="AK45">
        <f t="shared" si="22"/>
        <v>81.906325764351209</v>
      </c>
      <c r="AL45">
        <f t="shared" si="8"/>
        <v>-13999.018572137256</v>
      </c>
      <c r="AN45">
        <f t="shared" si="26"/>
        <v>0</v>
      </c>
      <c r="AO45">
        <f t="shared" si="26"/>
        <v>0</v>
      </c>
      <c r="AP45">
        <f t="shared" si="26"/>
        <v>-0.10650283321486348</v>
      </c>
      <c r="AQ45">
        <f t="shared" si="26"/>
        <v>-314.42851067974482</v>
      </c>
      <c r="AR45">
        <f t="shared" si="26"/>
        <v>-314.53501351295967</v>
      </c>
      <c r="AS45">
        <f t="shared" si="26"/>
        <v>5.9544471403608377</v>
      </c>
      <c r="AT45">
        <f t="shared" si="26"/>
        <v>1.7949602442399653</v>
      </c>
      <c r="AU45">
        <f t="shared" si="23"/>
        <v>-306.78560612835884</v>
      </c>
      <c r="AW45">
        <v>42</v>
      </c>
      <c r="AX45">
        <f>IF(Z45&gt;0, (R45*SUMPRODUCT(K45:$K$98, X45:$X$98)-K45*$AZ$3)/Z45, 0)</f>
        <v>4621.4362258673727</v>
      </c>
    </row>
    <row r="46" spans="5:50" x14ac:dyDescent="0.25">
      <c r="E46">
        <v>2046</v>
      </c>
      <c r="F46" s="5">
        <v>3.5571999999999999E-2</v>
      </c>
      <c r="G46" s="5"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1.9566780224339969E-2</v>
      </c>
      <c r="L46" s="2">
        <v>43</v>
      </c>
      <c r="M46" s="6">
        <v>0.14457818</v>
      </c>
      <c r="Q46" s="4">
        <f t="shared" si="21"/>
        <v>25</v>
      </c>
      <c r="R46">
        <f t="shared" si="0"/>
        <v>500000</v>
      </c>
      <c r="S46">
        <f t="shared" si="1"/>
        <v>4001.7015908245844</v>
      </c>
      <c r="U46">
        <f t="shared" si="13"/>
        <v>0.14457818</v>
      </c>
      <c r="V46">
        <f t="shared" si="14"/>
        <v>0.01</v>
      </c>
      <c r="W46">
        <f t="shared" si="15"/>
        <v>0.19439440578399292</v>
      </c>
      <c r="X46">
        <f t="shared" si="16"/>
        <v>2.8105189390431169E-2</v>
      </c>
      <c r="Y46">
        <f t="shared" si="17"/>
        <v>1.9439440578399292E-3</v>
      </c>
      <c r="Z46">
        <f t="shared" si="18"/>
        <v>0.16434527233572183</v>
      </c>
      <c r="AB46">
        <f t="shared" si="19"/>
        <v>898.38134899610679</v>
      </c>
      <c r="AC46">
        <f t="shared" si="2"/>
        <v>657.66073775035761</v>
      </c>
      <c r="AE46">
        <f t="shared" si="3"/>
        <v>0</v>
      </c>
      <c r="AF46">
        <f t="shared" si="24"/>
        <v>0</v>
      </c>
      <c r="AG46">
        <f t="shared" si="24"/>
        <v>-4.1086318083930458</v>
      </c>
      <c r="AH46">
        <f t="shared" si="5"/>
        <v>-14052.594695215585</v>
      </c>
      <c r="AI46">
        <f t="shared" si="25"/>
        <v>-14056.703327023977</v>
      </c>
      <c r="AJ46">
        <f t="shared" si="7"/>
        <v>240.72061124574918</v>
      </c>
      <c r="AK46">
        <f t="shared" si="22"/>
        <v>62.886694429727484</v>
      </c>
      <c r="AL46">
        <f t="shared" si="8"/>
        <v>-13753.0960213485</v>
      </c>
      <c r="AN46">
        <f t="shared" si="26"/>
        <v>0</v>
      </c>
      <c r="AO46">
        <f t="shared" si="26"/>
        <v>0</v>
      </c>
      <c r="AP46">
        <f t="shared" si="26"/>
        <v>-8.0392695617559212E-2</v>
      </c>
      <c r="AQ46">
        <f t="shared" si="26"/>
        <v>-274.96403198300908</v>
      </c>
      <c r="AR46">
        <f t="shared" si="26"/>
        <v>-275.04442467862663</v>
      </c>
      <c r="AS46">
        <f t="shared" si="26"/>
        <v>4.7101272957143543</v>
      </c>
      <c r="AT46">
        <f t="shared" si="26"/>
        <v>1.2304901289417023</v>
      </c>
      <c r="AU46">
        <f t="shared" si="23"/>
        <v>-269.10380725397056</v>
      </c>
      <c r="AW46">
        <v>43</v>
      </c>
      <c r="AX46">
        <f>IF(Z46&gt;0, (R46*SUMPRODUCT(K46:$K$98, X46:$X$98)-K46*$AZ$3)/Z46, 0)</f>
        <v>4001.7015908245844</v>
      </c>
    </row>
    <row r="47" spans="5:50" x14ac:dyDescent="0.25">
      <c r="E47">
        <v>2047</v>
      </c>
      <c r="F47" s="5">
        <v>3.5571999999999999E-2</v>
      </c>
      <c r="G47" s="5"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1.7470339486017828E-2</v>
      </c>
      <c r="L47" s="2">
        <v>44</v>
      </c>
      <c r="M47" s="6">
        <v>0.16385111999999999</v>
      </c>
      <c r="Q47" s="4">
        <f t="shared" si="21"/>
        <v>25</v>
      </c>
      <c r="R47">
        <f t="shared" si="0"/>
        <v>500000</v>
      </c>
      <c r="S47">
        <f t="shared" si="1"/>
        <v>3303.345593178035</v>
      </c>
      <c r="U47">
        <f t="shared" si="13"/>
        <v>0.16385111999999999</v>
      </c>
      <c r="V47">
        <f t="shared" si="14"/>
        <v>0.01</v>
      </c>
      <c r="W47">
        <f t="shared" si="15"/>
        <v>0.16434527233572183</v>
      </c>
      <c r="X47">
        <f t="shared" si="16"/>
        <v>2.6928156938913036E-2</v>
      </c>
      <c r="Y47">
        <f t="shared" si="17"/>
        <v>1.6434527233572182E-3</v>
      </c>
      <c r="Z47">
        <f t="shared" si="18"/>
        <v>0.13577366267345156</v>
      </c>
      <c r="AB47">
        <f t="shared" si="19"/>
        <v>657.66073775035761</v>
      </c>
      <c r="AC47">
        <f t="shared" si="2"/>
        <v>448.50733026198725</v>
      </c>
      <c r="AE47">
        <f t="shared" si="3"/>
        <v>0</v>
      </c>
      <c r="AF47">
        <f t="shared" si="24"/>
        <v>0</v>
      </c>
      <c r="AG47">
        <f t="shared" si="24"/>
        <v>-3.3943415668362888</v>
      </c>
      <c r="AH47">
        <f t="shared" si="5"/>
        <v>-13464.078469456517</v>
      </c>
      <c r="AI47">
        <f t="shared" si="25"/>
        <v>-13467.472811023354</v>
      </c>
      <c r="AJ47">
        <f t="shared" si="7"/>
        <v>209.15340748837036</v>
      </c>
      <c r="AK47">
        <f t="shared" si="22"/>
        <v>46.036251642525038</v>
      </c>
      <c r="AL47">
        <f t="shared" si="8"/>
        <v>-13212.283151892458</v>
      </c>
      <c r="AN47">
        <f t="shared" si="26"/>
        <v>0</v>
      </c>
      <c r="AO47">
        <f t="shared" si="26"/>
        <v>0</v>
      </c>
      <c r="AP47">
        <f t="shared" si="26"/>
        <v>-5.930029950413164E-2</v>
      </c>
      <c r="AQ47">
        <f t="shared" si="26"/>
        <v>-235.22202172778867</v>
      </c>
      <c r="AR47">
        <f t="shared" si="26"/>
        <v>-235.28132202729282</v>
      </c>
      <c r="AS47">
        <f t="shared" si="26"/>
        <v>3.6539810334792535</v>
      </c>
      <c r="AT47">
        <f t="shared" si="26"/>
        <v>0.8042689448586583</v>
      </c>
      <c r="AU47">
        <f t="shared" si="23"/>
        <v>-230.82307204895488</v>
      </c>
      <c r="AW47">
        <v>44</v>
      </c>
      <c r="AX47">
        <f>IF(Z47&gt;0, (R47*SUMPRODUCT(K47:$K$98, X47:$X$98)-K47*$AZ$3)/Z47, 0)</f>
        <v>3303.345593178035</v>
      </c>
    </row>
    <row r="48" spans="5:50" x14ac:dyDescent="0.25">
      <c r="E48">
        <v>2048</v>
      </c>
      <c r="F48" s="5">
        <v>3.5571999999999999E-2</v>
      </c>
      <c r="G48" s="5"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1.5598517398230203E-2</v>
      </c>
      <c r="L48" s="2">
        <v>45</v>
      </c>
      <c r="M48" s="6">
        <v>0.185300933</v>
      </c>
      <c r="Q48" s="4">
        <f t="shared" si="21"/>
        <v>25</v>
      </c>
      <c r="R48">
        <f t="shared" si="0"/>
        <v>500000</v>
      </c>
      <c r="S48">
        <f t="shared" si="1"/>
        <v>2489.9543726524744</v>
      </c>
      <c r="U48">
        <f t="shared" si="13"/>
        <v>0.185300933</v>
      </c>
      <c r="V48">
        <f t="shared" si="14"/>
        <v>0.01</v>
      </c>
      <c r="W48">
        <f t="shared" si="15"/>
        <v>0.13577366267345156</v>
      </c>
      <c r="X48">
        <f t="shared" si="16"/>
        <v>2.5158986370217847E-2</v>
      </c>
      <c r="Y48">
        <f t="shared" si="17"/>
        <v>1.3577366267345156E-3</v>
      </c>
      <c r="Z48">
        <f t="shared" si="18"/>
        <v>0.1092569396764992</v>
      </c>
      <c r="AB48">
        <f t="shared" si="19"/>
        <v>448.50733026198725</v>
      </c>
      <c r="AC48">
        <f t="shared" si="2"/>
        <v>272.04479469012682</v>
      </c>
      <c r="AE48">
        <f t="shared" si="3"/>
        <v>0</v>
      </c>
      <c r="AF48">
        <f t="shared" si="24"/>
        <v>0</v>
      </c>
      <c r="AG48">
        <f t="shared" si="24"/>
        <v>-2.73142349191248</v>
      </c>
      <c r="AH48">
        <f t="shared" si="5"/>
        <v>-12579.493185108924</v>
      </c>
      <c r="AI48">
        <f t="shared" si="25"/>
        <v>-12582.224608600836</v>
      </c>
      <c r="AJ48">
        <f t="shared" si="7"/>
        <v>176.46253557186043</v>
      </c>
      <c r="AK48">
        <f t="shared" si="22"/>
        <v>31.39551311833911</v>
      </c>
      <c r="AL48">
        <f t="shared" si="8"/>
        <v>-12374.366559910637</v>
      </c>
      <c r="AN48">
        <f t="shared" si="26"/>
        <v>0</v>
      </c>
      <c r="AO48">
        <f t="shared" si="26"/>
        <v>0</v>
      </c>
      <c r="AP48">
        <f t="shared" si="26"/>
        <v>-4.2606156860531513E-2</v>
      </c>
      <c r="AQ48">
        <f t="shared" si="26"/>
        <v>-196.22144330883984</v>
      </c>
      <c r="AR48">
        <f t="shared" si="26"/>
        <v>-196.26404946570037</v>
      </c>
      <c r="AS48">
        <f t="shared" si="26"/>
        <v>2.7525539312534808</v>
      </c>
      <c r="AT48">
        <f t="shared" si="26"/>
        <v>0.48972345760277719</v>
      </c>
      <c r="AU48">
        <f t="shared" si="23"/>
        <v>-193.02177207684412</v>
      </c>
      <c r="AW48">
        <v>45</v>
      </c>
      <c r="AX48">
        <f>IF(Z48&gt;0, (R48*SUMPRODUCT(K48:$K$98, X48:$X$98)-K48*$AZ$3)/Z48, 0)</f>
        <v>2489.9543726524744</v>
      </c>
    </row>
    <row r="49" spans="5:50" x14ac:dyDescent="0.25">
      <c r="E49">
        <v>2049</v>
      </c>
      <c r="F49" s="5">
        <v>3.5571999999999999E-2</v>
      </c>
      <c r="G49" s="5"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1.3927247676991251E-2</v>
      </c>
      <c r="L49" s="2">
        <v>46</v>
      </c>
      <c r="M49" s="6">
        <v>0.20871278500000001</v>
      </c>
      <c r="Q49" s="4">
        <f t="shared" si="21"/>
        <v>25</v>
      </c>
      <c r="R49">
        <f t="shared" si="0"/>
        <v>500000</v>
      </c>
      <c r="S49">
        <f t="shared" si="1"/>
        <v>1502.8772271072876</v>
      </c>
      <c r="U49">
        <f t="shared" si="13"/>
        <v>0.20871278500000001</v>
      </c>
      <c r="V49">
        <f t="shared" si="14"/>
        <v>0.01</v>
      </c>
      <c r="W49">
        <f t="shared" si="15"/>
        <v>0.1092569396764992</v>
      </c>
      <c r="X49">
        <f t="shared" si="16"/>
        <v>2.2803320160459148E-2</v>
      </c>
      <c r="Y49">
        <f t="shared" si="17"/>
        <v>1.092569396764992E-3</v>
      </c>
      <c r="Z49">
        <f t="shared" si="18"/>
        <v>8.5361050119275056E-2</v>
      </c>
      <c r="AB49">
        <f t="shared" si="19"/>
        <v>272.04479469012682</v>
      </c>
      <c r="AC49">
        <f t="shared" si="2"/>
        <v>128.2871783062223</v>
      </c>
      <c r="AE49">
        <f t="shared" si="3"/>
        <v>0</v>
      </c>
      <c r="AF49">
        <f t="shared" si="24"/>
        <v>0</v>
      </c>
      <c r="AG49">
        <f t="shared" si="24"/>
        <v>-2.1340262529818763</v>
      </c>
      <c r="AH49">
        <f t="shared" si="5"/>
        <v>-11401.660080229574</v>
      </c>
      <c r="AI49">
        <f t="shared" si="25"/>
        <v>-11403.794106482555</v>
      </c>
      <c r="AJ49">
        <f t="shared" si="7"/>
        <v>143.75761638390452</v>
      </c>
      <c r="AK49">
        <f t="shared" si="22"/>
        <v>19.043135628308878</v>
      </c>
      <c r="AL49">
        <f t="shared" si="8"/>
        <v>-11240.993354470342</v>
      </c>
      <c r="AN49">
        <f t="shared" si="26"/>
        <v>0</v>
      </c>
      <c r="AO49">
        <f t="shared" si="26"/>
        <v>0</v>
      </c>
      <c r="AP49">
        <f t="shared" si="26"/>
        <v>-2.9721112174480181E-2</v>
      </c>
      <c r="AQ49">
        <f t="shared" si="26"/>
        <v>-158.79374386622123</v>
      </c>
      <c r="AR49">
        <f t="shared" si="26"/>
        <v>-158.82346497839569</v>
      </c>
      <c r="AS49">
        <f t="shared" si="26"/>
        <v>2.0021479288325339</v>
      </c>
      <c r="AT49">
        <f t="shared" si="26"/>
        <v>0.26521846644199415</v>
      </c>
      <c r="AU49">
        <f t="shared" si="23"/>
        <v>-156.55609858312116</v>
      </c>
      <c r="AW49">
        <v>46</v>
      </c>
      <c r="AX49">
        <f>IF(Z49&gt;0, (R49*SUMPRODUCT(K49:$K$98, X49:$X$98)-K49*$AZ$3)/Z49, 0)</f>
        <v>1502.8772271072876</v>
      </c>
    </row>
    <row r="50" spans="5:50" x14ac:dyDescent="0.25">
      <c r="E50">
        <v>2050</v>
      </c>
      <c r="F50" s="5">
        <v>3.5571999999999999E-2</v>
      </c>
      <c r="G50" s="5"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1.2435042568742187E-2</v>
      </c>
      <c r="L50" s="2">
        <v>47</v>
      </c>
      <c r="M50" s="6">
        <v>0.23444695300000001</v>
      </c>
      <c r="Q50" s="4">
        <f t="shared" si="21"/>
        <v>25</v>
      </c>
      <c r="R50">
        <f t="shared" si="0"/>
        <v>500000</v>
      </c>
      <c r="S50">
        <f t="shared" si="1"/>
        <v>253.29385730916269</v>
      </c>
      <c r="U50">
        <f t="shared" si="13"/>
        <v>0.23444695300000001</v>
      </c>
      <c r="V50">
        <f t="shared" si="14"/>
        <v>0.01</v>
      </c>
      <c r="W50">
        <f t="shared" si="15"/>
        <v>8.5361050119275056E-2</v>
      </c>
      <c r="X50">
        <f t="shared" si="16"/>
        <v>2.0012638105344326E-2</v>
      </c>
      <c r="Y50">
        <f t="shared" si="17"/>
        <v>8.5361050119275059E-4</v>
      </c>
      <c r="Z50">
        <f t="shared" si="18"/>
        <v>6.4494801512737981E-2</v>
      </c>
      <c r="AB50">
        <f t="shared" si="19"/>
        <v>128.2871783062223</v>
      </c>
      <c r="AC50">
        <f t="shared" si="2"/>
        <v>16.336137051550224</v>
      </c>
      <c r="AE50">
        <f t="shared" si="3"/>
        <v>0</v>
      </c>
      <c r="AF50">
        <f t="shared" si="24"/>
        <v>0</v>
      </c>
      <c r="AG50">
        <f t="shared" si="24"/>
        <v>-1.6123700378184496</v>
      </c>
      <c r="AH50">
        <f t="shared" si="5"/>
        <v>-10006.319052672163</v>
      </c>
      <c r="AI50">
        <f t="shared" si="25"/>
        <v>-10007.931422709982</v>
      </c>
      <c r="AJ50">
        <f t="shared" si="7"/>
        <v>111.95104125467208</v>
      </c>
      <c r="AK50">
        <f t="shared" si="22"/>
        <v>8.9801024814355621</v>
      </c>
      <c r="AL50">
        <f t="shared" si="8"/>
        <v>-9887.0002789738755</v>
      </c>
      <c r="AN50">
        <f t="shared" si="26"/>
        <v>0</v>
      </c>
      <c r="AO50">
        <f t="shared" si="26"/>
        <v>0</v>
      </c>
      <c r="AP50">
        <f t="shared" si="26"/>
        <v>-2.0049890056836869E-2</v>
      </c>
      <c r="AQ50">
        <f t="shared" si="26"/>
        <v>-124.42900337639435</v>
      </c>
      <c r="AR50">
        <f t="shared" si="26"/>
        <v>-124.44905326645119</v>
      </c>
      <c r="AS50">
        <f t="shared" si="26"/>
        <v>1.3921159636168601</v>
      </c>
      <c r="AT50">
        <f t="shared" si="26"/>
        <v>0.11166795662831856</v>
      </c>
      <c r="AU50">
        <f t="shared" si="23"/>
        <v>-122.94526934620602</v>
      </c>
      <c r="AW50">
        <v>47</v>
      </c>
      <c r="AX50">
        <f>IF(Z50&gt;0, (R50*SUMPRODUCT(K50:$K$98, X50:$X$98)-K50*$AZ$3)/Z50, 0)</f>
        <v>253.29385730916269</v>
      </c>
    </row>
    <row r="51" spans="5:50" x14ac:dyDescent="0.25">
      <c r="E51">
        <v>2051</v>
      </c>
      <c r="F51" s="5">
        <v>3.5571999999999999E-2</v>
      </c>
      <c r="G51" s="5"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1.1102716579234095E-2</v>
      </c>
      <c r="L51" s="2">
        <v>48</v>
      </c>
      <c r="M51" s="6">
        <v>0.26339700100000002</v>
      </c>
      <c r="Q51" s="4">
        <f t="shared" si="21"/>
        <v>25</v>
      </c>
      <c r="R51">
        <f t="shared" si="0"/>
        <v>500000</v>
      </c>
      <c r="S51">
        <f t="shared" si="1"/>
        <v>-1414.1278730539145</v>
      </c>
      <c r="U51">
        <f t="shared" si="13"/>
        <v>0.26339700100000002</v>
      </c>
      <c r="V51">
        <f t="shared" si="14"/>
        <v>0.01</v>
      </c>
      <c r="W51">
        <f t="shared" si="15"/>
        <v>6.4494801512737981E-2</v>
      </c>
      <c r="X51">
        <f t="shared" si="16"/>
        <v>1.6987737298545448E-2</v>
      </c>
      <c r="Y51">
        <f t="shared" si="17"/>
        <v>6.4494801512737982E-4</v>
      </c>
      <c r="Z51">
        <f t="shared" si="18"/>
        <v>4.6862116199065156E-2</v>
      </c>
      <c r="AB51">
        <f t="shared" si="19"/>
        <v>16.336137051550224</v>
      </c>
      <c r="AC51">
        <f t="shared" si="2"/>
        <v>-66.269024707389406</v>
      </c>
      <c r="AE51">
        <f t="shared" si="3"/>
        <v>0</v>
      </c>
      <c r="AF51">
        <f t="shared" si="24"/>
        <v>0</v>
      </c>
      <c r="AG51">
        <f t="shared" si="24"/>
        <v>-1.1715529049766289</v>
      </c>
      <c r="AH51">
        <f t="shared" si="5"/>
        <v>-8493.8686492727247</v>
      </c>
      <c r="AI51">
        <f t="shared" si="25"/>
        <v>-8495.0402021777008</v>
      </c>
      <c r="AJ51">
        <f t="shared" si="7"/>
        <v>82.60516175893963</v>
      </c>
      <c r="AK51">
        <f t="shared" si="22"/>
        <v>1.1435295936085159</v>
      </c>
      <c r="AL51">
        <f t="shared" si="8"/>
        <v>-8411.2915108251527</v>
      </c>
      <c r="AN51">
        <f t="shared" si="26"/>
        <v>0</v>
      </c>
      <c r="AO51">
        <f t="shared" si="26"/>
        <v>0</v>
      </c>
      <c r="AP51">
        <f t="shared" si="26"/>
        <v>-1.3007419861533883E-2</v>
      </c>
      <c r="AQ51">
        <f t="shared" si="26"/>
        <v>-94.305016274116994</v>
      </c>
      <c r="AR51">
        <f t="shared" si="26"/>
        <v>-94.318023693978517</v>
      </c>
      <c r="AS51">
        <f t="shared" si="26"/>
        <v>0.91714169899129327</v>
      </c>
      <c r="AT51">
        <f t="shared" si="26"/>
        <v>1.2696284977802097E-2</v>
      </c>
      <c r="AU51">
        <f t="shared" si="23"/>
        <v>-93.388185710009424</v>
      </c>
      <c r="AW51">
        <v>48</v>
      </c>
      <c r="AX51">
        <f>IF(Z51&gt;0, (R51*SUMPRODUCT(K51:$K$98, X51:$X$98)-K51*$AZ$3)/Z51, 0)</f>
        <v>-1414.1278730539145</v>
      </c>
    </row>
    <row r="52" spans="5:50" x14ac:dyDescent="0.25">
      <c r="E52">
        <v>2052</v>
      </c>
      <c r="F52" s="5">
        <v>3.5571999999999999E-2</v>
      </c>
      <c r="G52" s="5"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9.9131398028875842E-3</v>
      </c>
      <c r="L52" s="2">
        <v>49</v>
      </c>
      <c r="M52" s="6">
        <v>0.29593128600000002</v>
      </c>
      <c r="Q52" s="4">
        <f t="shared" si="21"/>
        <v>25</v>
      </c>
      <c r="R52">
        <f t="shared" si="0"/>
        <v>500000</v>
      </c>
      <c r="S52">
        <f t="shared" si="1"/>
        <v>-3788.7570188714449</v>
      </c>
      <c r="U52">
        <f t="shared" si="13"/>
        <v>0.29593128600000002</v>
      </c>
      <c r="V52">
        <f t="shared" si="14"/>
        <v>0.01</v>
      </c>
      <c r="W52">
        <f t="shared" si="15"/>
        <v>4.6862116199065156E-2</v>
      </c>
      <c r="X52">
        <f t="shared" si="16"/>
        <v>1.3867966311470784E-2</v>
      </c>
      <c r="Y52">
        <f t="shared" si="17"/>
        <v>4.6862116199065159E-4</v>
      </c>
      <c r="Z52">
        <f t="shared" si="18"/>
        <v>3.2525528725603721E-2</v>
      </c>
      <c r="AB52">
        <f t="shared" si="19"/>
        <v>-66.269024707389406</v>
      </c>
      <c r="AC52">
        <f t="shared" si="2"/>
        <v>-123.23132525163589</v>
      </c>
      <c r="AE52">
        <f t="shared" si="3"/>
        <v>0</v>
      </c>
      <c r="AF52">
        <f t="shared" si="24"/>
        <v>0</v>
      </c>
      <c r="AG52">
        <f t="shared" si="24"/>
        <v>-0.81313821814009302</v>
      </c>
      <c r="AH52">
        <f t="shared" si="5"/>
        <v>-6933.9831557353918</v>
      </c>
      <c r="AI52">
        <f t="shared" si="25"/>
        <v>-6934.7962939535319</v>
      </c>
      <c r="AJ52">
        <f t="shared" si="7"/>
        <v>56.962300544246489</v>
      </c>
      <c r="AK52">
        <f t="shared" si="22"/>
        <v>-4.6388317295172588</v>
      </c>
      <c r="AL52">
        <f t="shared" si="8"/>
        <v>-6882.4728251388024</v>
      </c>
      <c r="AN52">
        <f t="shared" si="26"/>
        <v>0</v>
      </c>
      <c r="AO52">
        <f t="shared" si="26"/>
        <v>0</v>
      </c>
      <c r="AP52">
        <f t="shared" si="26"/>
        <v>-8.0607528354936439E-3</v>
      </c>
      <c r="AQ52">
        <f t="shared" si="26"/>
        <v>-68.737544413672566</v>
      </c>
      <c r="AR52">
        <f t="shared" si="26"/>
        <v>-68.745605166508071</v>
      </c>
      <c r="AS52">
        <f t="shared" si="26"/>
        <v>0.56467524878921493</v>
      </c>
      <c r="AT52">
        <f t="shared" si="26"/>
        <v>-4.5985387456775391E-2</v>
      </c>
      <c r="AU52">
        <f t="shared" si="23"/>
        <v>-68.226915305175623</v>
      </c>
      <c r="AW52">
        <v>49</v>
      </c>
      <c r="AX52">
        <f>IF(Z52&gt;0, (R52*SUMPRODUCT(K52:$K$98, X52:$X$98)-K52*$AZ$3)/Z52, 0)</f>
        <v>-3788.7570188714449</v>
      </c>
    </row>
    <row r="53" spans="5:50" x14ac:dyDescent="0.25">
      <c r="E53">
        <v>2053</v>
      </c>
      <c r="F53" s="5">
        <v>3.5571999999999999E-2</v>
      </c>
      <c r="G53" s="5"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8.8510176811496272E-3</v>
      </c>
      <c r="L53" s="2">
        <v>50</v>
      </c>
      <c r="M53" s="6">
        <v>0.33262349499999999</v>
      </c>
      <c r="Q53" s="4">
        <f t="shared" si="21"/>
        <v>25</v>
      </c>
      <c r="R53">
        <f t="shared" si="0"/>
        <v>500000</v>
      </c>
      <c r="S53">
        <f t="shared" si="1"/>
        <v>-7418.8912240723303</v>
      </c>
      <c r="U53">
        <f t="shared" si="13"/>
        <v>0.33262349499999999</v>
      </c>
      <c r="V53">
        <f t="shared" si="14"/>
        <v>0.01</v>
      </c>
      <c r="W53">
        <f t="shared" si="15"/>
        <v>3.2525528725603721E-2</v>
      </c>
      <c r="X53">
        <f t="shared" si="16"/>
        <v>1.0818755041433205E-2</v>
      </c>
      <c r="Y53">
        <f t="shared" si="17"/>
        <v>3.252552872560372E-4</v>
      </c>
      <c r="Z53">
        <f t="shared" si="18"/>
        <v>2.1381518396914479E-2</v>
      </c>
      <c r="AB53">
        <f t="shared" si="19"/>
        <v>-123.23132525163589</v>
      </c>
      <c r="AC53">
        <f t="shared" si="2"/>
        <v>-158.62715919220992</v>
      </c>
      <c r="AE53">
        <f t="shared" si="3"/>
        <v>0</v>
      </c>
      <c r="AF53">
        <f t="shared" si="24"/>
        <v>0</v>
      </c>
      <c r="AG53">
        <f t="shared" si="24"/>
        <v>-0.53453795992286202</v>
      </c>
      <c r="AH53">
        <f t="shared" si="5"/>
        <v>-5409.3775207166027</v>
      </c>
      <c r="AI53">
        <f t="shared" si="25"/>
        <v>-5409.9120586765257</v>
      </c>
      <c r="AJ53">
        <f t="shared" si="7"/>
        <v>35.395833940574022</v>
      </c>
      <c r="AK53">
        <f t="shared" si="22"/>
        <v>-8.6261927676145138</v>
      </c>
      <c r="AL53">
        <f t="shared" si="8"/>
        <v>-5383.1424175035654</v>
      </c>
      <c r="AN53">
        <f t="shared" si="26"/>
        <v>0</v>
      </c>
      <c r="AO53">
        <f t="shared" si="26"/>
        <v>0</v>
      </c>
      <c r="AP53">
        <f t="shared" si="26"/>
        <v>-4.7312049345229028E-3</v>
      </c>
      <c r="AQ53">
        <f t="shared" si="26"/>
        <v>-47.878496079875987</v>
      </c>
      <c r="AR53">
        <f t="shared" si="26"/>
        <v>-47.883227284810509</v>
      </c>
      <c r="AS53">
        <f t="shared" si="26"/>
        <v>0.31328915204705676</v>
      </c>
      <c r="AT53">
        <f t="shared" si="26"/>
        <v>-7.6350584707161093E-2</v>
      </c>
      <c r="AU53">
        <f t="shared" si="23"/>
        <v>-47.646288717470604</v>
      </c>
      <c r="AW53">
        <v>50</v>
      </c>
      <c r="AX53">
        <f>IF(Z53&gt;0, (R53*SUMPRODUCT(K53:$K$98, X53:$X$98)-K53*$AZ$3)/Z53, 0)</f>
        <v>-7418.8912240723303</v>
      </c>
    </row>
    <row r="54" spans="5:50" x14ac:dyDescent="0.25">
      <c r="E54">
        <v>2054</v>
      </c>
      <c r="F54" s="5">
        <v>3.5571999999999999E-2</v>
      </c>
      <c r="G54" s="5"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7.9026943581693102E-3</v>
      </c>
      <c r="L54" s="2">
        <v>51</v>
      </c>
      <c r="M54" s="6">
        <v>0.37225971299999999</v>
      </c>
      <c r="Q54" s="4">
        <f t="shared" si="21"/>
        <v>25</v>
      </c>
      <c r="R54">
        <f t="shared" si="0"/>
        <v>500000</v>
      </c>
      <c r="S54">
        <f t="shared" si="1"/>
        <v>-13380.773477102934</v>
      </c>
      <c r="U54">
        <f t="shared" si="13"/>
        <v>0.37225971299999999</v>
      </c>
      <c r="V54">
        <f t="shared" si="14"/>
        <v>0.01</v>
      </c>
      <c r="W54">
        <f t="shared" si="15"/>
        <v>2.1381518396914479E-2</v>
      </c>
      <c r="X54">
        <f t="shared" si="16"/>
        <v>7.9594779019396041E-3</v>
      </c>
      <c r="Y54">
        <f t="shared" si="17"/>
        <v>2.1381518396914481E-4</v>
      </c>
      <c r="Z54">
        <f t="shared" si="18"/>
        <v>1.320822531100573E-2</v>
      </c>
      <c r="AB54">
        <f t="shared" si="19"/>
        <v>-158.62715919220992</v>
      </c>
      <c r="AC54">
        <f t="shared" si="2"/>
        <v>-176.73627092110513</v>
      </c>
      <c r="AE54">
        <f t="shared" si="3"/>
        <v>0</v>
      </c>
      <c r="AF54">
        <f t="shared" si="24"/>
        <v>0</v>
      </c>
      <c r="AG54">
        <f t="shared" si="24"/>
        <v>-0.33020563277514325</v>
      </c>
      <c r="AH54">
        <f t="shared" si="5"/>
        <v>-3979.7389509698019</v>
      </c>
      <c r="AI54">
        <f t="shared" si="25"/>
        <v>-3980.0691566025771</v>
      </c>
      <c r="AJ54">
        <f t="shared" si="7"/>
        <v>18.109111728895215</v>
      </c>
      <c r="AK54">
        <f t="shared" si="22"/>
        <v>-11.103901143454696</v>
      </c>
      <c r="AL54">
        <f t="shared" si="8"/>
        <v>-3973.0639460171365</v>
      </c>
      <c r="AN54">
        <f t="shared" si="26"/>
        <v>0</v>
      </c>
      <c r="AO54">
        <f t="shared" si="26"/>
        <v>0</v>
      </c>
      <c r="AP54">
        <f t="shared" si="26"/>
        <v>-2.6095141911678518E-3</v>
      </c>
      <c r="AQ54">
        <f t="shared" si="26"/>
        <v>-31.450660554815702</v>
      </c>
      <c r="AR54">
        <f t="shared" si="26"/>
        <v>-31.453270069006869</v>
      </c>
      <c r="AS54">
        <f t="shared" si="26"/>
        <v>0.14311077509139788</v>
      </c>
      <c r="AT54">
        <f t="shared" si="26"/>
        <v>-8.7750736920049172E-2</v>
      </c>
      <c r="AU54">
        <f t="shared" si="23"/>
        <v>-31.397910030835522</v>
      </c>
      <c r="AW54">
        <v>51</v>
      </c>
      <c r="AX54">
        <f>IF(Z54&gt;0, (R54*SUMPRODUCT(K54:$K$98, X54:$X$98)-K54*$AZ$3)/Z54, 0)</f>
        <v>-13380.773477102934</v>
      </c>
    </row>
    <row r="55" spans="5:50" x14ac:dyDescent="0.25">
      <c r="E55">
        <v>2055</v>
      </c>
      <c r="F55" s="5">
        <v>3.5571999999999999E-2</v>
      </c>
      <c r="G55" s="5"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7.0559771055083119E-3</v>
      </c>
      <c r="L55" s="2">
        <v>52</v>
      </c>
      <c r="M55" s="6">
        <v>0.41367450300000003</v>
      </c>
      <c r="Q55" s="4">
        <f t="shared" si="21"/>
        <v>25</v>
      </c>
      <c r="R55">
        <f t="shared" si="0"/>
        <v>500000</v>
      </c>
      <c r="S55">
        <f t="shared" si="1"/>
        <v>-23857.260831160813</v>
      </c>
      <c r="U55">
        <f t="shared" si="13"/>
        <v>0.41367450300000003</v>
      </c>
      <c r="V55">
        <f t="shared" si="14"/>
        <v>0.01</v>
      </c>
      <c r="W55">
        <f t="shared" si="15"/>
        <v>1.320822531100573E-2</v>
      </c>
      <c r="X55">
        <f t="shared" si="16"/>
        <v>5.4639060410423164E-3</v>
      </c>
      <c r="Y55">
        <f t="shared" si="17"/>
        <v>1.320822531100573E-4</v>
      </c>
      <c r="Z55">
        <f t="shared" si="18"/>
        <v>7.6122370168533564E-3</v>
      </c>
      <c r="AB55">
        <f t="shared" si="19"/>
        <v>-176.73627092110513</v>
      </c>
      <c r="AC55">
        <f t="shared" si="2"/>
        <v>-181.607124019688</v>
      </c>
      <c r="AE55">
        <f t="shared" si="3"/>
        <v>0</v>
      </c>
      <c r="AF55">
        <f t="shared" si="24"/>
        <v>0</v>
      </c>
      <c r="AG55">
        <f t="shared" si="24"/>
        <v>-0.1903059254213339</v>
      </c>
      <c r="AH55">
        <f t="shared" si="5"/>
        <v>-2731.9530205211581</v>
      </c>
      <c r="AI55">
        <f t="shared" si="25"/>
        <v>-2732.1433264465795</v>
      </c>
      <c r="AJ55">
        <f t="shared" si="7"/>
        <v>4.8708530985828702</v>
      </c>
      <c r="AK55">
        <f t="shared" si="22"/>
        <v>-12.371538964477361</v>
      </c>
      <c r="AL55">
        <f t="shared" si="8"/>
        <v>-2739.6440123124739</v>
      </c>
      <c r="AN55">
        <f t="shared" si="26"/>
        <v>0</v>
      </c>
      <c r="AO55">
        <f t="shared" si="26"/>
        <v>0</v>
      </c>
      <c r="AP55">
        <f t="shared" si="26"/>
        <v>-1.3427942528155042E-3</v>
      </c>
      <c r="AQ55">
        <f t="shared" si="26"/>
        <v>-19.276597966121571</v>
      </c>
      <c r="AR55">
        <f t="shared" si="26"/>
        <v>-19.277940760374388</v>
      </c>
      <c r="AS55">
        <f t="shared" si="26"/>
        <v>3.4368627947894956E-2</v>
      </c>
      <c r="AT55">
        <f t="shared" si="26"/>
        <v>-8.7293295693256265E-2</v>
      </c>
      <c r="AU55">
        <f t="shared" si="23"/>
        <v>-19.330865428119747</v>
      </c>
      <c r="AW55">
        <v>52</v>
      </c>
      <c r="AX55">
        <f>IF(Z55&gt;0, (R55*SUMPRODUCT(K55:$K$98, X55:$X$98)-K55*$AZ$3)/Z55, 0)</f>
        <v>-23857.260831160813</v>
      </c>
    </row>
    <row r="56" spans="5:50" x14ac:dyDescent="0.25">
      <c r="E56">
        <v>2056</v>
      </c>
      <c r="F56" s="5">
        <v>3.5571999999999999E-2</v>
      </c>
      <c r="G56" s="5"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6.2999795584895634E-3</v>
      </c>
      <c r="L56" s="2">
        <v>53</v>
      </c>
      <c r="M56" s="6">
        <v>0.42102545200000002</v>
      </c>
      <c r="Q56" s="4">
        <f t="shared" si="21"/>
        <v>25</v>
      </c>
      <c r="R56">
        <f t="shared" si="0"/>
        <v>500000</v>
      </c>
      <c r="S56">
        <f t="shared" si="1"/>
        <v>-40901.600999845301</v>
      </c>
      <c r="U56">
        <f t="shared" si="13"/>
        <v>0.42102545200000002</v>
      </c>
      <c r="V56">
        <f t="shared" si="14"/>
        <v>0.01</v>
      </c>
      <c r="W56">
        <f t="shared" si="15"/>
        <v>7.6122370168533564E-3</v>
      </c>
      <c r="X56">
        <f t="shared" si="16"/>
        <v>3.204945530751816E-3</v>
      </c>
      <c r="Y56">
        <f t="shared" si="17"/>
        <v>7.6122370168533562E-5</v>
      </c>
      <c r="Z56">
        <f t="shared" si="18"/>
        <v>4.3311691159330064E-3</v>
      </c>
      <c r="AB56">
        <f t="shared" si="19"/>
        <v>-181.607124019688</v>
      </c>
      <c r="AC56">
        <f t="shared" si="2"/>
        <v>-177.15175104274454</v>
      </c>
      <c r="AE56">
        <f t="shared" si="3"/>
        <v>0</v>
      </c>
      <c r="AF56">
        <f t="shared" si="24"/>
        <v>0</v>
      </c>
      <c r="AG56">
        <f t="shared" si="24"/>
        <v>-0.10827922789832516</v>
      </c>
      <c r="AH56">
        <f t="shared" si="5"/>
        <v>-1602.472765375908</v>
      </c>
      <c r="AI56">
        <f t="shared" si="25"/>
        <v>-1602.5810446038063</v>
      </c>
      <c r="AJ56">
        <f t="shared" si="7"/>
        <v>-4.4553729769434653</v>
      </c>
      <c r="AK56">
        <f t="shared" si="22"/>
        <v>-12.712498681378161</v>
      </c>
      <c r="AL56">
        <f t="shared" si="8"/>
        <v>-1619.7489162621278</v>
      </c>
      <c r="AN56">
        <f t="shared" si="26"/>
        <v>0</v>
      </c>
      <c r="AO56">
        <f t="shared" si="26"/>
        <v>0</v>
      </c>
      <c r="AP56">
        <f t="shared" si="26"/>
        <v>-6.8215692236848135E-4</v>
      </c>
      <c r="AQ56">
        <f t="shared" si="26"/>
        <v>-10.095545664904463</v>
      </c>
      <c r="AR56">
        <f t="shared" si="26"/>
        <v>-10.096227821826831</v>
      </c>
      <c r="AS56">
        <f t="shared" si="26"/>
        <v>-2.8068758680190625E-2</v>
      </c>
      <c r="AT56">
        <f t="shared" si="26"/>
        <v>-8.008848183000794E-2</v>
      </c>
      <c r="AU56">
        <f t="shared" si="23"/>
        <v>-10.204385062337028</v>
      </c>
      <c r="AW56">
        <v>53</v>
      </c>
      <c r="AX56">
        <f>IF(Z56&gt;0, (R56*SUMPRODUCT(K56:$K$98, X56:$X$98)-K56*$AZ$3)/Z56, 0)</f>
        <v>-40901.600999845301</v>
      </c>
    </row>
    <row r="57" spans="5:50" x14ac:dyDescent="0.25">
      <c r="E57">
        <v>2057</v>
      </c>
      <c r="F57" s="5">
        <v>3.5571999999999999E-2</v>
      </c>
      <c r="G57" s="5"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5.6249817486513955E-3</v>
      </c>
      <c r="L57" s="2">
        <v>54</v>
      </c>
      <c r="M57" s="6">
        <v>0.42896583300000002</v>
      </c>
      <c r="Q57" s="4">
        <f t="shared" si="21"/>
        <v>25</v>
      </c>
      <c r="R57">
        <f t="shared" si="0"/>
        <v>500000</v>
      </c>
      <c r="S57">
        <f t="shared" si="1"/>
        <v>-68338.500841201574</v>
      </c>
      <c r="U57">
        <f t="shared" si="13"/>
        <v>0.42896583300000002</v>
      </c>
      <c r="V57">
        <f t="shared" si="14"/>
        <v>0.01</v>
      </c>
      <c r="W57">
        <f t="shared" si="15"/>
        <v>4.3311691159330064E-3</v>
      </c>
      <c r="X57">
        <f t="shared" si="16"/>
        <v>1.8579235676800757E-3</v>
      </c>
      <c r="Y57">
        <f t="shared" si="17"/>
        <v>4.3311691159330065E-5</v>
      </c>
      <c r="Z57">
        <f t="shared" si="18"/>
        <v>2.4299338570936005E-3</v>
      </c>
      <c r="AB57">
        <f t="shared" si="19"/>
        <v>-177.15175104274454</v>
      </c>
      <c r="AC57">
        <f t="shared" si="2"/>
        <v>-166.05803693705519</v>
      </c>
      <c r="AE57">
        <f t="shared" si="3"/>
        <v>0</v>
      </c>
      <c r="AF57">
        <f t="shared" si="24"/>
        <v>0</v>
      </c>
      <c r="AG57">
        <f t="shared" si="24"/>
        <v>-6.0748346427340012E-2</v>
      </c>
      <c r="AH57">
        <f t="shared" si="5"/>
        <v>-928.96178384003781</v>
      </c>
      <c r="AI57">
        <f t="shared" si="25"/>
        <v>-929.02253218646513</v>
      </c>
      <c r="AJ57">
        <f t="shared" si="7"/>
        <v>-11.093714105689344</v>
      </c>
      <c r="AK57">
        <f t="shared" si="22"/>
        <v>-12.400622572992118</v>
      </c>
      <c r="AL57">
        <f t="shared" si="8"/>
        <v>-952.51686886514665</v>
      </c>
      <c r="AN57">
        <f t="shared" si="26"/>
        <v>0</v>
      </c>
      <c r="AO57">
        <f t="shared" si="26"/>
        <v>0</v>
      </c>
      <c r="AP57">
        <f t="shared" si="26"/>
        <v>-3.417083399145398E-4</v>
      </c>
      <c r="AQ57">
        <f t="shared" si="26"/>
        <v>-5.2253930792948555</v>
      </c>
      <c r="AR57">
        <f t="shared" si="26"/>
        <v>-5.22573478763477</v>
      </c>
      <c r="AS57">
        <f t="shared" si="26"/>
        <v>-6.2401939369259099E-2</v>
      </c>
      <c r="AT57">
        <f t="shared" si="26"/>
        <v>-6.9753275644995172E-2</v>
      </c>
      <c r="AU57">
        <f t="shared" si="23"/>
        <v>-5.3578900026490244</v>
      </c>
      <c r="AW57">
        <v>54</v>
      </c>
      <c r="AX57">
        <f>IF(Z57&gt;0, (R57*SUMPRODUCT(K57:$K$98, X57:$X$98)-K57*$AZ$3)/Z57, 0)</f>
        <v>-68338.500841201574</v>
      </c>
    </row>
    <row r="58" spans="5:50" x14ac:dyDescent="0.25">
      <c r="E58">
        <v>2058</v>
      </c>
      <c r="F58" s="5">
        <v>3.5571999999999999E-2</v>
      </c>
      <c r="G58" s="5"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5.0223051327244602E-3</v>
      </c>
      <c r="L58" s="2">
        <v>55</v>
      </c>
      <c r="M58" s="6">
        <v>0.43771532000000002</v>
      </c>
      <c r="Q58" s="4">
        <f t="shared" si="21"/>
        <v>25</v>
      </c>
      <c r="R58">
        <f t="shared" si="0"/>
        <v>500000</v>
      </c>
      <c r="S58">
        <f t="shared" si="1"/>
        <v>-113534.06670207075</v>
      </c>
      <c r="U58">
        <f t="shared" si="13"/>
        <v>0.43771532000000002</v>
      </c>
      <c r="V58">
        <f t="shared" si="14"/>
        <v>0.01</v>
      </c>
      <c r="W58">
        <f t="shared" si="15"/>
        <v>2.4299338570936005E-3</v>
      </c>
      <c r="X58">
        <f t="shared" si="16"/>
        <v>1.0636192758365596E-3</v>
      </c>
      <c r="Y58">
        <f t="shared" si="17"/>
        <v>2.4299338570936006E-5</v>
      </c>
      <c r="Z58">
        <f t="shared" si="18"/>
        <v>1.3420152426861049E-3</v>
      </c>
      <c r="AB58">
        <f t="shared" si="19"/>
        <v>-166.05803693705519</v>
      </c>
      <c r="AC58">
        <f t="shared" si="2"/>
        <v>-152.3644480783199</v>
      </c>
      <c r="AE58">
        <f t="shared" si="3"/>
        <v>0</v>
      </c>
      <c r="AF58">
        <f t="shared" si="24"/>
        <v>0</v>
      </c>
      <c r="AG58">
        <f t="shared" si="24"/>
        <v>-3.3550381067152621E-2</v>
      </c>
      <c r="AH58">
        <f t="shared" si="5"/>
        <v>-531.8096379182798</v>
      </c>
      <c r="AI58">
        <f t="shared" si="25"/>
        <v>-531.84318829934693</v>
      </c>
      <c r="AJ58">
        <f t="shared" si="7"/>
        <v>-13.693588858735296</v>
      </c>
      <c r="AK58">
        <f t="shared" si="22"/>
        <v>-11.624062585593865</v>
      </c>
      <c r="AL58">
        <f t="shared" si="8"/>
        <v>-557.16083974367609</v>
      </c>
      <c r="AN58">
        <f t="shared" si="26"/>
        <v>0</v>
      </c>
      <c r="AO58">
        <f t="shared" si="26"/>
        <v>0</v>
      </c>
      <c r="AP58">
        <f t="shared" si="26"/>
        <v>-1.6850025103842215E-4</v>
      </c>
      <c r="AQ58">
        <f t="shared" si="26"/>
        <v>-2.6709102741493136</v>
      </c>
      <c r="AR58">
        <f t="shared" si="26"/>
        <v>-2.6710787744003519</v>
      </c>
      <c r="AS58">
        <f t="shared" si="26"/>
        <v>-6.8773381610644765E-2</v>
      </c>
      <c r="AT58">
        <f t="shared" si="26"/>
        <v>-5.8379589186738433E-2</v>
      </c>
      <c r="AU58">
        <f t="shared" si="23"/>
        <v>-2.798231745197735</v>
      </c>
      <c r="AW58">
        <v>55</v>
      </c>
      <c r="AX58">
        <f>IF(Z58&gt;0, (R58*SUMPRODUCT(K58:$K$98, X58:$X$98)-K58*$AZ$3)/Z58, 0)</f>
        <v>-113534.06670207075</v>
      </c>
    </row>
    <row r="59" spans="5:50" x14ac:dyDescent="0.25">
      <c r="E59">
        <v>2059</v>
      </c>
      <c r="F59" s="5">
        <v>3.5571999999999999E-2</v>
      </c>
      <c r="G59" s="5"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4.4842010113611249E-3</v>
      </c>
      <c r="L59" s="2">
        <v>56</v>
      </c>
      <c r="M59" s="6">
        <v>0.44739131599999998</v>
      </c>
      <c r="Q59" s="4">
        <f t="shared" si="21"/>
        <v>25</v>
      </c>
      <c r="R59">
        <f t="shared" si="0"/>
        <v>500000</v>
      </c>
      <c r="S59">
        <f t="shared" si="1"/>
        <v>-189708.14792446571</v>
      </c>
      <c r="U59">
        <f t="shared" si="13"/>
        <v>0.44739131599999998</v>
      </c>
      <c r="V59">
        <f t="shared" si="14"/>
        <v>0.01</v>
      </c>
      <c r="W59">
        <f t="shared" si="15"/>
        <v>1.3420152426861049E-3</v>
      </c>
      <c r="X59">
        <f t="shared" si="16"/>
        <v>6.0040596551739589E-4</v>
      </c>
      <c r="Y59">
        <f t="shared" si="17"/>
        <v>1.342015242686105E-5</v>
      </c>
      <c r="Z59">
        <f t="shared" si="18"/>
        <v>7.28189124741848E-4</v>
      </c>
      <c r="AB59">
        <f t="shared" si="19"/>
        <v>-152.3644480783199</v>
      </c>
      <c r="AC59">
        <f t="shared" si="2"/>
        <v>-138.14341019351372</v>
      </c>
      <c r="AE59">
        <f t="shared" si="3"/>
        <v>0</v>
      </c>
      <c r="AF59">
        <f t="shared" si="24"/>
        <v>0</v>
      </c>
      <c r="AG59">
        <f t="shared" si="24"/>
        <v>-1.8204728118546201E-2</v>
      </c>
      <c r="AH59">
        <f t="shared" si="5"/>
        <v>-300.20298275869794</v>
      </c>
      <c r="AI59">
        <f t="shared" si="25"/>
        <v>-300.22118748681646</v>
      </c>
      <c r="AJ59">
        <f t="shared" si="7"/>
        <v>-14.221037884806179</v>
      </c>
      <c r="AK59">
        <f t="shared" si="22"/>
        <v>-10.665511365482393</v>
      </c>
      <c r="AL59">
        <f t="shared" si="8"/>
        <v>-325.10773673710503</v>
      </c>
      <c r="AN59">
        <f t="shared" si="26"/>
        <v>0</v>
      </c>
      <c r="AO59">
        <f t="shared" si="26"/>
        <v>0</v>
      </c>
      <c r="AP59">
        <f t="shared" si="26"/>
        <v>-8.1633660240739179E-5</v>
      </c>
      <c r="AQ59">
        <f t="shared" si="26"/>
        <v>-1.3461705189001796</v>
      </c>
      <c r="AR59">
        <f t="shared" si="26"/>
        <v>-1.3462521525604203</v>
      </c>
      <c r="AS59">
        <f t="shared" si="26"/>
        <v>-6.3769992465652736E-2</v>
      </c>
      <c r="AT59">
        <f t="shared" si="26"/>
        <v>-4.782629685177972E-2</v>
      </c>
      <c r="AU59">
        <f t="shared" si="23"/>
        <v>-1.4578484418778528</v>
      </c>
      <c r="AW59">
        <v>56</v>
      </c>
      <c r="AX59">
        <f>IF(Z59&gt;0, (R59*SUMPRODUCT(K59:$K$98, X59:$X$98)-K59*$AZ$3)/Z59, 0)</f>
        <v>-189708.14792446571</v>
      </c>
    </row>
    <row r="60" spans="5:50" x14ac:dyDescent="0.25">
      <c r="E60">
        <v>2060</v>
      </c>
      <c r="F60" s="5">
        <v>3.5571999999999999E-2</v>
      </c>
      <c r="G60" s="5"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4.0037509030010042E-3</v>
      </c>
      <c r="L60" s="2">
        <v>57</v>
      </c>
      <c r="M60" s="6">
        <v>0.457001349</v>
      </c>
      <c r="Q60" s="4">
        <f t="shared" si="21"/>
        <v>25</v>
      </c>
      <c r="R60">
        <f t="shared" si="0"/>
        <v>500000</v>
      </c>
      <c r="S60">
        <f t="shared" si="1"/>
        <v>-320535.55427236669</v>
      </c>
      <c r="U60">
        <f t="shared" si="13"/>
        <v>0.457001349</v>
      </c>
      <c r="V60">
        <f t="shared" si="14"/>
        <v>0.01</v>
      </c>
      <c r="W60">
        <f t="shared" si="15"/>
        <v>7.28189124741848E-4</v>
      </c>
      <c r="X60">
        <f t="shared" si="16"/>
        <v>3.3278341233415382E-4</v>
      </c>
      <c r="Y60">
        <f t="shared" si="17"/>
        <v>7.2818912474184798E-6</v>
      </c>
      <c r="Z60">
        <f t="shared" si="18"/>
        <v>3.8812382116027572E-4</v>
      </c>
      <c r="AB60">
        <f t="shared" si="19"/>
        <v>-138.14341019351372</v>
      </c>
      <c r="AC60">
        <f t="shared" si="2"/>
        <v>-124.40748414191791</v>
      </c>
      <c r="AE60">
        <f t="shared" si="3"/>
        <v>0</v>
      </c>
      <c r="AF60">
        <f t="shared" si="24"/>
        <v>0</v>
      </c>
      <c r="AG60">
        <f t="shared" si="24"/>
        <v>-9.7030955290068922E-3</v>
      </c>
      <c r="AH60">
        <f t="shared" si="5"/>
        <v>-166.3917061670769</v>
      </c>
      <c r="AI60">
        <f t="shared" si="25"/>
        <v>-166.40140926260591</v>
      </c>
      <c r="AJ60">
        <f t="shared" si="7"/>
        <v>-13.735926051595811</v>
      </c>
      <c r="AK60">
        <f t="shared" si="22"/>
        <v>-9.6700387135459618</v>
      </c>
      <c r="AL60">
        <f t="shared" si="8"/>
        <v>-189.80737402774767</v>
      </c>
      <c r="AN60">
        <f t="shared" si="26"/>
        <v>0</v>
      </c>
      <c r="AO60">
        <f t="shared" si="26"/>
        <v>0</v>
      </c>
      <c r="AP60">
        <f t="shared" si="26"/>
        <v>-3.8848777486166354E-5</v>
      </c>
      <c r="AQ60">
        <f t="shared" si="26"/>
        <v>-0.6661909438183119</v>
      </c>
      <c r="AR60">
        <f t="shared" si="26"/>
        <v>-0.66622979259579806</v>
      </c>
      <c r="AS60">
        <f t="shared" si="26"/>
        <v>-5.499522633263175E-2</v>
      </c>
      <c r="AT60">
        <f t="shared" si="26"/>
        <v>-3.8716426231414316E-2</v>
      </c>
      <c r="AU60">
        <f t="shared" si="23"/>
        <v>-0.75994144515984408</v>
      </c>
      <c r="AW60">
        <v>57</v>
      </c>
      <c r="AX60">
        <f>IF(Z60&gt;0, (R60*SUMPRODUCT(K60:$K$98, X60:$X$98)-K60*$AZ$3)/Z60, 0)</f>
        <v>-320535.55427236669</v>
      </c>
    </row>
    <row r="61" spans="5:50" x14ac:dyDescent="0.25">
      <c r="E61">
        <v>2061</v>
      </c>
      <c r="F61" s="5">
        <v>3.5571999999999999E-2</v>
      </c>
      <c r="G61" s="5"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3.5747775919651821E-3</v>
      </c>
      <c r="L61" s="2">
        <v>58</v>
      </c>
      <c r="M61" s="6">
        <v>0.46737994300000002</v>
      </c>
      <c r="Q61" s="4">
        <f t="shared" si="21"/>
        <v>25</v>
      </c>
      <c r="R61">
        <f t="shared" si="0"/>
        <v>500000</v>
      </c>
      <c r="S61">
        <f t="shared" si="1"/>
        <v>-550220.89184560778</v>
      </c>
      <c r="U61">
        <f t="shared" si="13"/>
        <v>0.46737994300000002</v>
      </c>
      <c r="V61">
        <f t="shared" si="14"/>
        <v>0.01</v>
      </c>
      <c r="W61">
        <f t="shared" si="15"/>
        <v>3.8812382116027572E-4</v>
      </c>
      <c r="X61">
        <f t="shared" si="16"/>
        <v>1.8140128941083187E-4</v>
      </c>
      <c r="Y61">
        <f t="shared" si="17"/>
        <v>3.8812382116027571E-6</v>
      </c>
      <c r="Z61">
        <f t="shared" si="18"/>
        <v>2.0284129353784111E-4</v>
      </c>
      <c r="AB61">
        <f t="shared" si="19"/>
        <v>-124.40748414191791</v>
      </c>
      <c r="AC61">
        <f t="shared" si="2"/>
        <v>-111.60751743350765</v>
      </c>
      <c r="AE61">
        <f t="shared" si="3"/>
        <v>0</v>
      </c>
      <c r="AF61">
        <f t="shared" si="24"/>
        <v>0</v>
      </c>
      <c r="AG61">
        <f t="shared" si="24"/>
        <v>-5.0710323384460278E-3</v>
      </c>
      <c r="AH61">
        <f t="shared" si="5"/>
        <v>-90.700644705415939</v>
      </c>
      <c r="AI61">
        <f t="shared" si="25"/>
        <v>-90.705715737754389</v>
      </c>
      <c r="AJ61">
        <f t="shared" si="7"/>
        <v>-12.799966708410253</v>
      </c>
      <c r="AK61">
        <f t="shared" si="22"/>
        <v>-8.7085238899342539</v>
      </c>
      <c r="AL61">
        <f t="shared" si="8"/>
        <v>-112.2142063360989</v>
      </c>
      <c r="AN61">
        <f t="shared" si="26"/>
        <v>0</v>
      </c>
      <c r="AO61">
        <f t="shared" si="26"/>
        <v>0</v>
      </c>
      <c r="AP61">
        <f t="shared" si="26"/>
        <v>-1.8127812771607657E-5</v>
      </c>
      <c r="AQ61">
        <f t="shared" si="26"/>
        <v>-0.32423463226971633</v>
      </c>
      <c r="AR61">
        <f t="shared" si="26"/>
        <v>-0.32425276008248793</v>
      </c>
      <c r="AS61">
        <f t="shared" si="26"/>
        <v>-4.5757034167125302E-2</v>
      </c>
      <c r="AT61">
        <f t="shared" si="26"/>
        <v>-3.1131036060830432E-2</v>
      </c>
      <c r="AU61">
        <f t="shared" si="23"/>
        <v>-0.40114083031044367</v>
      </c>
      <c r="AW61">
        <v>58</v>
      </c>
      <c r="AX61">
        <f>IF(Z61&gt;0, (R61*SUMPRODUCT(K61:$K$98, X61:$X$98)-K61*$AZ$3)/Z61, 0)</f>
        <v>-550220.89184560778</v>
      </c>
    </row>
    <row r="62" spans="5:50" x14ac:dyDescent="0.25">
      <c r="E62">
        <v>2062</v>
      </c>
      <c r="F62" s="5">
        <v>3.5571999999999999E-2</v>
      </c>
      <c r="G62" s="5"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3.1917657071117694E-3</v>
      </c>
      <c r="L62" s="2">
        <v>59</v>
      </c>
      <c r="M62" s="6">
        <v>0.47825477199999999</v>
      </c>
      <c r="Q62" s="4">
        <f t="shared" si="21"/>
        <v>25</v>
      </c>
      <c r="R62">
        <f t="shared" si="0"/>
        <v>500000</v>
      </c>
      <c r="S62">
        <f t="shared" si="1"/>
        <v>-962480.23093188868</v>
      </c>
      <c r="U62">
        <f t="shared" si="13"/>
        <v>0.47825477199999999</v>
      </c>
      <c r="V62">
        <f t="shared" si="14"/>
        <v>0.01</v>
      </c>
      <c r="W62">
        <f t="shared" si="15"/>
        <v>2.0284129353784111E-4</v>
      </c>
      <c r="X62">
        <f t="shared" si="16"/>
        <v>9.7009816593125265E-5</v>
      </c>
      <c r="Y62">
        <f t="shared" si="17"/>
        <v>2.0284129353784111E-6</v>
      </c>
      <c r="Z62">
        <f t="shared" si="18"/>
        <v>1.0380306400933743E-4</v>
      </c>
      <c r="AB62">
        <f t="shared" si="19"/>
        <v>-111.60751743350765</v>
      </c>
      <c r="AC62">
        <f t="shared" si="2"/>
        <v>-99.908397019144715</v>
      </c>
      <c r="AE62">
        <f t="shared" si="3"/>
        <v>0</v>
      </c>
      <c r="AF62">
        <f t="shared" si="24"/>
        <v>0</v>
      </c>
      <c r="AG62">
        <f t="shared" si="24"/>
        <v>-2.5950766002334359E-3</v>
      </c>
      <c r="AH62">
        <f t="shared" si="5"/>
        <v>-48.504908296562633</v>
      </c>
      <c r="AI62">
        <f t="shared" si="25"/>
        <v>-48.507503373162869</v>
      </c>
      <c r="AJ62">
        <f t="shared" si="7"/>
        <v>-11.699120414362937</v>
      </c>
      <c r="AK62">
        <f t="shared" si="22"/>
        <v>-7.8125262203455366</v>
      </c>
      <c r="AL62">
        <f t="shared" si="8"/>
        <v>-68.019150007871346</v>
      </c>
      <c r="AN62">
        <f t="shared" si="26"/>
        <v>0</v>
      </c>
      <c r="AO62">
        <f t="shared" si="26"/>
        <v>0</v>
      </c>
      <c r="AP62">
        <f t="shared" si="26"/>
        <v>-8.2828764999532783E-6</v>
      </c>
      <c r="AQ62">
        <f t="shared" si="26"/>
        <v>-0.15481630292756976</v>
      </c>
      <c r="AR62">
        <f t="shared" si="26"/>
        <v>-0.15482458580406971</v>
      </c>
      <c r="AS62">
        <f t="shared" si="26"/>
        <v>-3.7340851341934857E-2</v>
      </c>
      <c r="AT62">
        <f t="shared" si="26"/>
        <v>-2.493575327601041E-2</v>
      </c>
      <c r="AU62">
        <f t="shared" si="23"/>
        <v>-0.21710119042201501</v>
      </c>
      <c r="AW62">
        <v>59</v>
      </c>
      <c r="AX62">
        <f>IF(Z62&gt;0, (R62*SUMPRODUCT(K62:$K$98, X62:$X$98)-K62*$AZ$3)/Z62, 0)</f>
        <v>-962480.23093188868</v>
      </c>
    </row>
    <row r="63" spans="5:50" x14ac:dyDescent="0.25">
      <c r="E63">
        <v>2063</v>
      </c>
      <c r="F63" s="5">
        <v>3.5571999999999999E-2</v>
      </c>
      <c r="G63" s="5"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2.8497908099212226E-3</v>
      </c>
      <c r="L63" s="2">
        <v>60</v>
      </c>
      <c r="M63" s="6">
        <v>0.48949088600000001</v>
      </c>
      <c r="Q63" s="4">
        <f t="shared" si="21"/>
        <v>25</v>
      </c>
      <c r="R63">
        <f t="shared" si="0"/>
        <v>500000</v>
      </c>
      <c r="S63">
        <f t="shared" si="1"/>
        <v>-1719356.0115452437</v>
      </c>
      <c r="U63">
        <f t="shared" si="13"/>
        <v>0.48949088600000001</v>
      </c>
      <c r="V63">
        <f t="shared" si="14"/>
        <v>0.01</v>
      </c>
      <c r="W63">
        <f t="shared" si="15"/>
        <v>1.0380306400933743E-4</v>
      </c>
      <c r="X63">
        <f t="shared" si="16"/>
        <v>5.0810653771445295E-5</v>
      </c>
      <c r="Y63">
        <f t="shared" si="17"/>
        <v>1.0380306400933744E-6</v>
      </c>
      <c r="Z63">
        <f t="shared" si="18"/>
        <v>5.1954379597798762E-5</v>
      </c>
      <c r="AB63">
        <f t="shared" si="19"/>
        <v>-99.908397019144715</v>
      </c>
      <c r="AC63">
        <f t="shared" si="2"/>
        <v>-89.328074887578865</v>
      </c>
      <c r="AE63">
        <f t="shared" si="3"/>
        <v>0</v>
      </c>
      <c r="AF63">
        <f t="shared" si="24"/>
        <v>0</v>
      </c>
      <c r="AG63">
        <f t="shared" si="24"/>
        <v>-1.298859489944969E-3</v>
      </c>
      <c r="AH63">
        <f t="shared" si="5"/>
        <v>-25.405326885722648</v>
      </c>
      <c r="AI63">
        <f t="shared" si="25"/>
        <v>-25.406625745212594</v>
      </c>
      <c r="AJ63">
        <f t="shared" si="7"/>
        <v>-10.58032213156585</v>
      </c>
      <c r="AK63">
        <f t="shared" si="22"/>
        <v>-6.993587791340131</v>
      </c>
      <c r="AL63">
        <f t="shared" si="8"/>
        <v>-42.980535668118577</v>
      </c>
      <c r="AN63">
        <f t="shared" si="26"/>
        <v>0</v>
      </c>
      <c r="AO63">
        <f t="shared" si="26"/>
        <v>0</v>
      </c>
      <c r="AP63">
        <f t="shared" si="26"/>
        <v>-3.7014778378241394E-6</v>
      </c>
      <c r="AQ63">
        <f t="shared" si="26"/>
        <v>-7.239986708197696E-2</v>
      </c>
      <c r="AR63">
        <f t="shared" si="26"/>
        <v>-7.2403568559814779E-2</v>
      </c>
      <c r="AS63">
        <f t="shared" si="26"/>
        <v>-3.0151704776542481E-2</v>
      </c>
      <c r="AT63">
        <f t="shared" si="26"/>
        <v>-1.9930262216138365E-2</v>
      </c>
      <c r="AU63">
        <f t="shared" si="23"/>
        <v>-0.12248553555249564</v>
      </c>
      <c r="AW63">
        <v>60</v>
      </c>
      <c r="AX63">
        <f>IF(Z63&gt;0, (R63*SUMPRODUCT(K63:$K$98, X63:$X$98)-K63*$AZ$3)/Z63, 0)</f>
        <v>-1719356.0115452437</v>
      </c>
    </row>
    <row r="64" spans="5:50" x14ac:dyDescent="0.25">
      <c r="E64">
        <v>2064</v>
      </c>
      <c r="F64" s="5">
        <v>3.5571999999999999E-2</v>
      </c>
      <c r="G64" s="5"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2.5444560802868059E-3</v>
      </c>
      <c r="L64" s="2">
        <v>61</v>
      </c>
      <c r="M64" s="6">
        <v>0.50154699899999999</v>
      </c>
      <c r="Q64" s="4">
        <f t="shared" si="21"/>
        <v>25</v>
      </c>
      <c r="R64">
        <f t="shared" si="0"/>
        <v>500000</v>
      </c>
      <c r="S64">
        <f t="shared" si="1"/>
        <v>-3145157.9091539974</v>
      </c>
      <c r="U64">
        <f t="shared" si="13"/>
        <v>0.50154699899999999</v>
      </c>
      <c r="V64">
        <f t="shared" si="14"/>
        <v>0.01</v>
      </c>
      <c r="W64">
        <f t="shared" si="15"/>
        <v>5.1954379597798762E-5</v>
      </c>
      <c r="X64">
        <f t="shared" si="16"/>
        <v>2.6057563172182796E-5</v>
      </c>
      <c r="Y64">
        <f t="shared" si="17"/>
        <v>5.1954379597798764E-7</v>
      </c>
      <c r="Z64">
        <f t="shared" si="18"/>
        <v>2.5377272629637979E-5</v>
      </c>
      <c r="AB64">
        <f t="shared" si="19"/>
        <v>-89.328074887578865</v>
      </c>
      <c r="AC64">
        <f t="shared" si="2"/>
        <v>-79.81552972386315</v>
      </c>
      <c r="AE64">
        <f t="shared" si="3"/>
        <v>0</v>
      </c>
      <c r="AF64">
        <f t="shared" si="24"/>
        <v>0</v>
      </c>
      <c r="AG64">
        <f t="shared" si="24"/>
        <v>-6.3443181574094948E-4</v>
      </c>
      <c r="AH64">
        <f t="shared" si="5"/>
        <v>-13.028781586091398</v>
      </c>
      <c r="AI64">
        <f t="shared" si="25"/>
        <v>-13.029416017907138</v>
      </c>
      <c r="AJ64">
        <f t="shared" si="7"/>
        <v>-9.5125451637157141</v>
      </c>
      <c r="AK64">
        <f t="shared" si="22"/>
        <v>-6.2529652421305215</v>
      </c>
      <c r="AL64">
        <f t="shared" si="8"/>
        <v>-28.794926423753374</v>
      </c>
      <c r="AN64">
        <f t="shared" si="26"/>
        <v>0</v>
      </c>
      <c r="AO64">
        <f t="shared" si="26"/>
        <v>0</v>
      </c>
      <c r="AP64">
        <f t="shared" si="26"/>
        <v>-1.6142838910894573E-6</v>
      </c>
      <c r="AQ64">
        <f t="shared" si="26"/>
        <v>-3.3151162525459035E-2</v>
      </c>
      <c r="AR64">
        <f t="shared" si="26"/>
        <v>-3.3152776809350123E-2</v>
      </c>
      <c r="AS64">
        <f t="shared" si="26"/>
        <v>-2.4204253380819298E-2</v>
      </c>
      <c r="AT64">
        <f t="shared" si="26"/>
        <v>-1.5910395430161064E-2</v>
      </c>
      <c r="AU64">
        <f t="shared" si="23"/>
        <v>-7.3267425620330479E-2</v>
      </c>
      <c r="AW64">
        <v>61</v>
      </c>
      <c r="AX64">
        <f>IF(Z64&gt;0, (R64*SUMPRODUCT(K64:$K$98, X64:$X$98)-K64*$AZ$3)/Z64, 0)</f>
        <v>-3145157.9091539974</v>
      </c>
    </row>
    <row r="65" spans="5:50" x14ac:dyDescent="0.25">
      <c r="E65">
        <v>2065</v>
      </c>
      <c r="F65" s="5">
        <v>3.5571999999999999E-2</v>
      </c>
      <c r="G65" s="5"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2.2718357859703624E-3</v>
      </c>
      <c r="L65" s="2">
        <v>62</v>
      </c>
      <c r="M65" s="6">
        <v>0.51394563599999998</v>
      </c>
      <c r="Q65" s="4">
        <f t="shared" si="21"/>
        <v>25</v>
      </c>
      <c r="R65">
        <f t="shared" si="0"/>
        <v>500000</v>
      </c>
      <c r="S65">
        <f t="shared" si="1"/>
        <v>-5901077.9025750114</v>
      </c>
      <c r="U65">
        <f t="shared" si="13"/>
        <v>0.51394563599999998</v>
      </c>
      <c r="V65">
        <f t="shared" si="14"/>
        <v>0.01</v>
      </c>
      <c r="W65">
        <f t="shared" si="15"/>
        <v>2.5377272629637979E-5</v>
      </c>
      <c r="X65">
        <f t="shared" si="16"/>
        <v>1.3042538521584683E-5</v>
      </c>
      <c r="Y65">
        <f t="shared" si="17"/>
        <v>2.5377272629637981E-7</v>
      </c>
      <c r="Z65">
        <f t="shared" si="18"/>
        <v>1.2080961381756916E-5</v>
      </c>
      <c r="AB65">
        <f t="shared" si="19"/>
        <v>-79.81552972386315</v>
      </c>
      <c r="AC65">
        <f t="shared" si="2"/>
        <v>-71.290694251747809</v>
      </c>
      <c r="AE65">
        <f t="shared" si="3"/>
        <v>0</v>
      </c>
      <c r="AF65">
        <f t="shared" si="24"/>
        <v>0</v>
      </c>
      <c r="AG65">
        <f t="shared" si="24"/>
        <v>-3.0202403454392292E-4</v>
      </c>
      <c r="AH65">
        <f t="shared" si="5"/>
        <v>-6.5212692607923417</v>
      </c>
      <c r="AI65">
        <f t="shared" si="25"/>
        <v>-6.5215712848268854</v>
      </c>
      <c r="AJ65">
        <f t="shared" si="7"/>
        <v>-8.5248354721153419</v>
      </c>
      <c r="AK65">
        <f t="shared" si="22"/>
        <v>-5.5870870806704209</v>
      </c>
      <c r="AL65">
        <f t="shared" si="8"/>
        <v>-20.633493837612647</v>
      </c>
      <c r="AN65">
        <f t="shared" si="26"/>
        <v>0</v>
      </c>
      <c r="AO65">
        <f t="shared" si="26"/>
        <v>0</v>
      </c>
      <c r="AP65">
        <f t="shared" si="26"/>
        <v>-6.8614900990003306E-7</v>
      </c>
      <c r="AQ65">
        <f t="shared" si="26"/>
        <v>-1.4815252876616534E-2</v>
      </c>
      <c r="AR65">
        <f t="shared" si="26"/>
        <v>-1.4815939025626433E-2</v>
      </c>
      <c r="AS65">
        <f t="shared" si="26"/>
        <v>-1.9367026295061183E-2</v>
      </c>
      <c r="AT65">
        <f t="shared" si="26"/>
        <v>-1.2692944369199743E-2</v>
      </c>
      <c r="AU65">
        <f t="shared" si="23"/>
        <v>-4.6875909689887356E-2</v>
      </c>
      <c r="AW65">
        <v>62</v>
      </c>
      <c r="AX65">
        <f>IF(Z65&gt;0, (R65*SUMPRODUCT(K65:$K$98, X65:$X$98)-K65*$AZ$3)/Z65, 0)</f>
        <v>-5901077.9025750114</v>
      </c>
    </row>
    <row r="66" spans="5:50" x14ac:dyDescent="0.25">
      <c r="E66">
        <v>2066</v>
      </c>
      <c r="F66" s="5">
        <v>3.5571999999999999E-2</v>
      </c>
      <c r="G66" s="5"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2.0284248089021089E-3</v>
      </c>
      <c r="L66" s="2">
        <v>63</v>
      </c>
      <c r="M66" s="6">
        <v>0.52707773400000002</v>
      </c>
      <c r="Q66" s="4">
        <f t="shared" si="21"/>
        <v>25</v>
      </c>
      <c r="R66">
        <f t="shared" si="0"/>
        <v>500000</v>
      </c>
      <c r="S66">
        <f t="shared" si="1"/>
        <v>-11383804.406985627</v>
      </c>
      <c r="U66">
        <f t="shared" si="13"/>
        <v>0.52707773400000002</v>
      </c>
      <c r="V66">
        <f t="shared" si="14"/>
        <v>0.01</v>
      </c>
      <c r="W66">
        <f t="shared" si="15"/>
        <v>1.2080961381756916E-5</v>
      </c>
      <c r="X66">
        <f t="shared" si="16"/>
        <v>6.3676057496379448E-6</v>
      </c>
      <c r="Y66">
        <f t="shared" si="17"/>
        <v>1.2080961381756915E-7</v>
      </c>
      <c r="Z66">
        <f t="shared" si="18"/>
        <v>5.5925460183014015E-6</v>
      </c>
      <c r="AB66">
        <f t="shared" si="19"/>
        <v>-71.290694251747809</v>
      </c>
      <c r="AC66">
        <f t="shared" si="2"/>
        <v>-63.664450009409421</v>
      </c>
      <c r="AE66">
        <f t="shared" si="3"/>
        <v>0</v>
      </c>
      <c r="AF66">
        <f t="shared" si="24"/>
        <v>0</v>
      </c>
      <c r="AG66">
        <f t="shared" si="24"/>
        <v>-1.3981365045753503E-4</v>
      </c>
      <c r="AH66">
        <f t="shared" si="5"/>
        <v>-3.1838028748189724</v>
      </c>
      <c r="AI66">
        <f t="shared" si="25"/>
        <v>-3.18394268846943</v>
      </c>
      <c r="AJ66">
        <f t="shared" si="7"/>
        <v>-7.6262442423383874</v>
      </c>
      <c r="AK66">
        <f t="shared" si="22"/>
        <v>-4.9903485976223472</v>
      </c>
      <c r="AL66">
        <f t="shared" si="8"/>
        <v>-15.800535528430164</v>
      </c>
      <c r="AN66">
        <f t="shared" si="26"/>
        <v>0</v>
      </c>
      <c r="AO66">
        <f t="shared" si="26"/>
        <v>0</v>
      </c>
      <c r="AP66">
        <f t="shared" si="26"/>
        <v>-2.8360147721123174E-7</v>
      </c>
      <c r="AQ66">
        <f t="shared" si="26"/>
        <v>-6.4581047379366589E-3</v>
      </c>
      <c r="AR66">
        <f t="shared" si="26"/>
        <v>-6.4583883394138701E-3</v>
      </c>
      <c r="AS66">
        <f t="shared" si="26"/>
        <v>-1.5469263019906051E-2</v>
      </c>
      <c r="AT66">
        <f t="shared" si="26"/>
        <v>-1.0122546900487016E-2</v>
      </c>
      <c r="AU66">
        <f t="shared" si="23"/>
        <v>-3.2050198259806935E-2</v>
      </c>
      <c r="AW66">
        <v>63</v>
      </c>
      <c r="AX66">
        <f>IF(Z66&gt;0, (R66*SUMPRODUCT(K66:$K$98, X66:$X$98)-K66*$AZ$3)/Z66, 0)</f>
        <v>-11383804.406985627</v>
      </c>
    </row>
    <row r="67" spans="5:50" x14ac:dyDescent="0.25">
      <c r="E67">
        <v>2067</v>
      </c>
      <c r="F67" s="5">
        <v>3.5571999999999999E-2</v>
      </c>
      <c r="G67" s="5"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1.8110935793768828E-3</v>
      </c>
      <c r="L67" s="2">
        <v>64</v>
      </c>
      <c r="M67" s="6">
        <v>0.54097960300000003</v>
      </c>
      <c r="Q67" s="4">
        <f t="shared" si="21"/>
        <v>25</v>
      </c>
      <c r="R67">
        <f t="shared" ref="R67:R89" si="27">$C$6</f>
        <v>500000</v>
      </c>
      <c r="S67">
        <f t="shared" ref="S67:S89" si="28">AX67</f>
        <v>-22638290.596188445</v>
      </c>
      <c r="U67">
        <f t="shared" si="13"/>
        <v>0.54097960300000003</v>
      </c>
      <c r="V67">
        <f t="shared" si="14"/>
        <v>0.01</v>
      </c>
      <c r="W67">
        <f t="shared" si="15"/>
        <v>5.5925460183014015E-6</v>
      </c>
      <c r="X67">
        <f t="shared" si="16"/>
        <v>3.0254533247399233E-6</v>
      </c>
      <c r="Y67">
        <f t="shared" si="17"/>
        <v>5.5925460183014015E-8</v>
      </c>
      <c r="Z67">
        <f t="shared" si="18"/>
        <v>2.5111672333784643E-6</v>
      </c>
      <c r="AB67">
        <f t="shared" si="19"/>
        <v>-63.664450009409421</v>
      </c>
      <c r="AC67">
        <f t="shared" ref="AC67:AC89" si="29">S67*Z67</f>
        <v>-56.848533564848239</v>
      </c>
      <c r="AE67">
        <f t="shared" ref="AE67:AE89" si="30">$Z67*O67</f>
        <v>0</v>
      </c>
      <c r="AF67">
        <f t="shared" ref="AF67:AG89" si="31">-$Z67*P67</f>
        <v>0</v>
      </c>
      <c r="AG67">
        <f t="shared" si="31"/>
        <v>-6.2779180834461612E-5</v>
      </c>
      <c r="AH67">
        <f t="shared" ref="AH67:AH89" si="32">-X67*R67</f>
        <v>-1.5127266623699616</v>
      </c>
      <c r="AI67">
        <f t="shared" ref="AI67:AI89" si="33">SUM(AE67:AH67)</f>
        <v>-1.5127894415507961</v>
      </c>
      <c r="AJ67">
        <f t="shared" ref="AJ67:AJ89" si="34">AB67-AC67</f>
        <v>-6.8159164445611822</v>
      </c>
      <c r="AK67">
        <f t="shared" si="22"/>
        <v>-4.4565115006586602</v>
      </c>
      <c r="AL67">
        <f t="shared" ref="AL67:AL89" si="35">SUM(AI67:AK67)</f>
        <v>-12.785217386770638</v>
      </c>
      <c r="AN67">
        <f t="shared" ref="AN67:AT89" si="36">AE67*$K67</f>
        <v>0</v>
      </c>
      <c r="AO67">
        <f t="shared" si="36"/>
        <v>0</v>
      </c>
      <c r="AP67">
        <f t="shared" si="36"/>
        <v>-1.1369897132783368E-7</v>
      </c>
      <c r="AQ67">
        <f t="shared" si="36"/>
        <v>-2.739689545570459E-3</v>
      </c>
      <c r="AR67">
        <f t="shared" si="36"/>
        <v>-2.7398032445417869E-3</v>
      </c>
      <c r="AS67">
        <f t="shared" si="36"/>
        <v>-1.2344262510314069E-2</v>
      </c>
      <c r="AT67">
        <f t="shared" si="36"/>
        <v>-8.0711593652621361E-3</v>
      </c>
      <c r="AU67">
        <f t="shared" si="23"/>
        <v>-2.315522512011799E-2</v>
      </c>
      <c r="AW67">
        <v>64</v>
      </c>
      <c r="AX67">
        <f>IF(Z67&gt;0, (R67*SUMPRODUCT(K67:$K$98, X67:$X$98)-K67*$AZ$3)/Z67, 0)</f>
        <v>-22638290.596188445</v>
      </c>
    </row>
    <row r="68" spans="5:50" x14ac:dyDescent="0.25">
      <c r="E68">
        <v>2068</v>
      </c>
      <c r="F68" s="5">
        <v>3.5571999999999999E-2</v>
      </c>
      <c r="G68" s="5">
        <v>7.0000000000000007E-2</v>
      </c>
      <c r="H68" s="5">
        <f t="shared" ref="H68:H89" si="37">G68+$C$9</f>
        <v>0.12000000000000001</v>
      </c>
      <c r="I68" s="5">
        <f t="shared" ref="I68:I89" si="38">1+H68</f>
        <v>1.1200000000000001</v>
      </c>
      <c r="J68">
        <f t="shared" ref="J68:J89" si="39">1/I68</f>
        <v>0.89285714285714279</v>
      </c>
      <c r="K68">
        <f t="shared" si="20"/>
        <v>1.6170478387293595E-3</v>
      </c>
      <c r="L68" s="2">
        <v>65</v>
      </c>
      <c r="M68" s="6">
        <v>0.55513806300000001</v>
      </c>
      <c r="Q68" s="4">
        <f t="shared" si="21"/>
        <v>25</v>
      </c>
      <c r="R68">
        <f t="shared" si="27"/>
        <v>500000</v>
      </c>
      <c r="S68">
        <f t="shared" si="28"/>
        <v>-46482924.815821484</v>
      </c>
      <c r="U68">
        <f t="shared" ref="U68:U89" si="40">M68</f>
        <v>0.55513806300000001</v>
      </c>
      <c r="V68">
        <f t="shared" ref="V68:V89" si="41">$C$10</f>
        <v>0.01</v>
      </c>
      <c r="W68">
        <f t="shared" ref="W68:W89" si="42">Z67</f>
        <v>2.5111672333784643E-6</v>
      </c>
      <c r="X68">
        <f t="shared" ref="X68:X89" si="43">U68*W68</f>
        <v>1.3940445138067897E-6</v>
      </c>
      <c r="Y68">
        <f t="shared" ref="Y68:Y89" si="44">V68*W68</f>
        <v>2.5111672333784644E-8</v>
      </c>
      <c r="Z68">
        <f t="shared" ref="Z68:Z89" si="45">MAX(0, W68-X68-Y68)</f>
        <v>1.0920110472378899E-6</v>
      </c>
      <c r="AB68">
        <f t="shared" ref="AB68:AB89" si="46">AC67</f>
        <v>-56.848533564848239</v>
      </c>
      <c r="AC68">
        <f t="shared" si="29"/>
        <v>-50.75986740680532</v>
      </c>
      <c r="AE68">
        <f t="shared" si="30"/>
        <v>0</v>
      </c>
      <c r="AF68">
        <f t="shared" si="31"/>
        <v>0</v>
      </c>
      <c r="AG68">
        <f t="shared" si="31"/>
        <v>-2.7300276180947245E-5</v>
      </c>
      <c r="AH68">
        <f t="shared" si="32"/>
        <v>-0.69702225690339481</v>
      </c>
      <c r="AI68">
        <f t="shared" si="33"/>
        <v>-0.69704955717957573</v>
      </c>
      <c r="AJ68">
        <f t="shared" si="34"/>
        <v>-6.0886661580429191</v>
      </c>
      <c r="AK68">
        <f t="shared" si="22"/>
        <v>-3.9793973495393771</v>
      </c>
      <c r="AL68">
        <f t="shared" si="35"/>
        <v>-10.765113064761872</v>
      </c>
      <c r="AN68">
        <f t="shared" si="36"/>
        <v>0</v>
      </c>
      <c r="AO68">
        <f t="shared" si="36"/>
        <v>0</v>
      </c>
      <c r="AP68">
        <f t="shared" si="36"/>
        <v>-4.4145852595115359E-8</v>
      </c>
      <c r="AQ68">
        <f t="shared" si="36"/>
        <v>-1.127118334071895E-3</v>
      </c>
      <c r="AR68">
        <f t="shared" si="36"/>
        <v>-1.12716247992449E-3</v>
      </c>
      <c r="AS68">
        <f t="shared" si="36"/>
        <v>-9.8456644516078957E-3</v>
      </c>
      <c r="AT68">
        <f t="shared" si="36"/>
        <v>-6.434875883517991E-3</v>
      </c>
      <c r="AU68">
        <f t="shared" si="23"/>
        <v>-1.7407702815050378E-2</v>
      </c>
      <c r="AW68">
        <v>65</v>
      </c>
      <c r="AX68">
        <f>IF(Z68&gt;0, (R68*SUMPRODUCT(K68:$K$98, X68:$X$98)-K68*$AZ$3)/Z68, 0)</f>
        <v>-46482924.815821484</v>
      </c>
    </row>
    <row r="69" spans="5:50" x14ac:dyDescent="0.25">
      <c r="E69">
        <v>2069</v>
      </c>
      <c r="F69" s="5">
        <v>3.5571999999999999E-2</v>
      </c>
      <c r="G69" s="5"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89" si="47">K68*J69</f>
        <v>1.4437927131512138E-3</v>
      </c>
      <c r="L69" s="2">
        <v>66</v>
      </c>
      <c r="M69" s="6">
        <v>0.569934367</v>
      </c>
      <c r="Q69" s="4">
        <f t="shared" ref="Q69:Q89" si="48">$C$8</f>
        <v>25</v>
      </c>
      <c r="R69">
        <f t="shared" si="27"/>
        <v>500000</v>
      </c>
      <c r="S69">
        <f t="shared" si="28"/>
        <v>-98802327.578318536</v>
      </c>
      <c r="U69">
        <f t="shared" si="40"/>
        <v>0.569934367</v>
      </c>
      <c r="V69">
        <f t="shared" si="41"/>
        <v>0.01</v>
      </c>
      <c r="W69">
        <f t="shared" si="42"/>
        <v>1.0920110472378899E-6</v>
      </c>
      <c r="X69">
        <f t="shared" si="43"/>
        <v>6.2237462496453391E-7</v>
      </c>
      <c r="Y69">
        <f t="shared" si="44"/>
        <v>1.0920110472378899E-8</v>
      </c>
      <c r="Z69">
        <f t="shared" si="45"/>
        <v>4.5871631180097705E-7</v>
      </c>
      <c r="AB69">
        <f t="shared" si="46"/>
        <v>-50.75986740680532</v>
      </c>
      <c r="AC69">
        <f t="shared" si="29"/>
        <v>-45.322239304078238</v>
      </c>
      <c r="AE69">
        <f t="shared" si="30"/>
        <v>0</v>
      </c>
      <c r="AF69">
        <f t="shared" si="31"/>
        <v>0</v>
      </c>
      <c r="AG69">
        <f t="shared" si="31"/>
        <v>-1.1467907795024426E-5</v>
      </c>
      <c r="AH69">
        <f t="shared" si="32"/>
        <v>-0.31118731248226694</v>
      </c>
      <c r="AI69">
        <f t="shared" si="33"/>
        <v>-0.31119878039006199</v>
      </c>
      <c r="AJ69">
        <f t="shared" si="34"/>
        <v>-5.4376281027270821</v>
      </c>
      <c r="AK69">
        <f t="shared" si="22"/>
        <v>-3.5531907184763729</v>
      </c>
      <c r="AL69">
        <f t="shared" si="35"/>
        <v>-9.3020176015935174</v>
      </c>
      <c r="AN69">
        <f t="shared" si="36"/>
        <v>0</v>
      </c>
      <c r="AO69">
        <f t="shared" si="36"/>
        <v>0</v>
      </c>
      <c r="AP69">
        <f t="shared" si="36"/>
        <v>-1.6557281709546269E-8</v>
      </c>
      <c r="AQ69">
        <f t="shared" si="36"/>
        <v>-4.4928997418700679E-4</v>
      </c>
      <c r="AR69">
        <f t="shared" si="36"/>
        <v>-4.4930653146871638E-4</v>
      </c>
      <c r="AS69">
        <f t="shared" si="36"/>
        <v>-7.8508078315436217E-3</v>
      </c>
      <c r="AT69">
        <f t="shared" si="36"/>
        <v>-5.1300708677727135E-3</v>
      </c>
      <c r="AU69">
        <f t="shared" si="23"/>
        <v>-1.3430185230785052E-2</v>
      </c>
      <c r="AW69">
        <v>66</v>
      </c>
      <c r="AX69">
        <f>IF(Z69&gt;0, (R69*SUMPRODUCT(K69:$K$98, X69:$X$98)-K69*$AZ$3)/Z69, 0)</f>
        <v>-98802327.578318536</v>
      </c>
    </row>
    <row r="70" spans="5:50" x14ac:dyDescent="0.25">
      <c r="E70">
        <v>2070</v>
      </c>
      <c r="F70" s="5">
        <v>3.5571999999999999E-2</v>
      </c>
      <c r="G70" s="5"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1.2891006367421552E-3</v>
      </c>
      <c r="L70" s="2">
        <v>67</v>
      </c>
      <c r="M70" s="6">
        <v>0.58483052300000005</v>
      </c>
      <c r="Q70" s="4">
        <f t="shared" si="48"/>
        <v>25</v>
      </c>
      <c r="R70">
        <f t="shared" si="27"/>
        <v>500000</v>
      </c>
      <c r="S70">
        <f t="shared" si="28"/>
        <v>-217729073.86387756</v>
      </c>
      <c r="U70">
        <f t="shared" si="40"/>
        <v>0.58483052300000005</v>
      </c>
      <c r="V70">
        <f t="shared" si="41"/>
        <v>0.01</v>
      </c>
      <c r="W70">
        <f t="shared" si="42"/>
        <v>4.5871631180097705E-7</v>
      </c>
      <c r="X70">
        <f t="shared" si="43"/>
        <v>2.6827130053919651E-7</v>
      </c>
      <c r="Y70">
        <f t="shared" si="44"/>
        <v>4.5871631180097707E-9</v>
      </c>
      <c r="Z70">
        <f t="shared" si="45"/>
        <v>1.8585784814377077E-7</v>
      </c>
      <c r="AB70">
        <f t="shared" si="46"/>
        <v>-45.322239304078238</v>
      </c>
      <c r="AC70">
        <f t="shared" si="29"/>
        <v>-40.466657146676404</v>
      </c>
      <c r="AE70">
        <f t="shared" si="30"/>
        <v>0</v>
      </c>
      <c r="AF70">
        <f t="shared" si="31"/>
        <v>0</v>
      </c>
      <c r="AG70">
        <f t="shared" si="31"/>
        <v>-4.6464462035942691E-6</v>
      </c>
      <c r="AH70">
        <f t="shared" si="32"/>
        <v>-0.13413565026959826</v>
      </c>
      <c r="AI70">
        <f t="shared" si="33"/>
        <v>-0.13414029671580185</v>
      </c>
      <c r="AJ70">
        <f t="shared" si="34"/>
        <v>-4.8555821574018339</v>
      </c>
      <c r="AK70">
        <f t="shared" si="22"/>
        <v>-3.1725567512854771</v>
      </c>
      <c r="AL70">
        <f t="shared" si="35"/>
        <v>-8.162279205403113</v>
      </c>
      <c r="AN70">
        <f t="shared" si="36"/>
        <v>0</v>
      </c>
      <c r="AO70">
        <f t="shared" si="36"/>
        <v>0</v>
      </c>
      <c r="AP70">
        <f t="shared" si="36"/>
        <v>-5.9897367596415418E-9</v>
      </c>
      <c r="AQ70">
        <f t="shared" si="36"/>
        <v>-1.7291435217236216E-4</v>
      </c>
      <c r="AR70">
        <f t="shared" si="36"/>
        <v>-1.729203419091218E-4</v>
      </c>
      <c r="AS70">
        <f t="shared" si="36"/>
        <v>-6.2593340508605511E-3</v>
      </c>
      <c r="AT70">
        <f t="shared" si="36"/>
        <v>-4.0897449281827314E-3</v>
      </c>
      <c r="AU70">
        <f t="shared" si="23"/>
        <v>-1.0521999320952406E-2</v>
      </c>
      <c r="AW70">
        <v>67</v>
      </c>
      <c r="AX70">
        <f>IF(Z70&gt;0, (R70*SUMPRODUCT(K70:$K$98, X70:$X$98)-K70*$AZ$3)/Z70, 0)</f>
        <v>-217729073.86387756</v>
      </c>
    </row>
    <row r="71" spans="5:50" x14ac:dyDescent="0.25">
      <c r="E71">
        <v>2071</v>
      </c>
      <c r="F71" s="5">
        <v>3.5571999999999999E-2</v>
      </c>
      <c r="G71" s="5"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1.1509827113769242E-3</v>
      </c>
      <c r="L71" s="2">
        <v>68</v>
      </c>
      <c r="M71" s="6">
        <v>0.59948279800000004</v>
      </c>
      <c r="Q71" s="4">
        <f t="shared" si="48"/>
        <v>25</v>
      </c>
      <c r="R71">
        <f t="shared" si="27"/>
        <v>500000</v>
      </c>
      <c r="S71">
        <f t="shared" si="28"/>
        <v>-497805811.39300758</v>
      </c>
      <c r="U71">
        <f t="shared" si="40"/>
        <v>0.59948279800000004</v>
      </c>
      <c r="V71">
        <f t="shared" si="41"/>
        <v>0.01</v>
      </c>
      <c r="W71">
        <f t="shared" si="42"/>
        <v>1.8585784814377077E-7</v>
      </c>
      <c r="X71">
        <f t="shared" si="43"/>
        <v>1.1141858283548681E-7</v>
      </c>
      <c r="Y71">
        <f t="shared" si="44"/>
        <v>1.8585784814377078E-9</v>
      </c>
      <c r="Z71">
        <f t="shared" si="45"/>
        <v>7.2580686826846252E-8</v>
      </c>
      <c r="AB71">
        <f t="shared" si="46"/>
        <v>-40.466657146676404</v>
      </c>
      <c r="AC71">
        <f t="shared" si="29"/>
        <v>-36.131087697299975</v>
      </c>
      <c r="AE71">
        <f t="shared" si="30"/>
        <v>0</v>
      </c>
      <c r="AF71">
        <f t="shared" si="31"/>
        <v>0</v>
      </c>
      <c r="AG71">
        <f t="shared" si="31"/>
        <v>-1.8145171706711563E-6</v>
      </c>
      <c r="AH71">
        <f t="shared" si="32"/>
        <v>-5.5709291417743403E-2</v>
      </c>
      <c r="AI71">
        <f t="shared" si="33"/>
        <v>-5.5711105934914074E-2</v>
      </c>
      <c r="AJ71">
        <f t="shared" si="34"/>
        <v>-4.335569449376429</v>
      </c>
      <c r="AK71">
        <f t="shared" si="22"/>
        <v>-2.8326660002673485</v>
      </c>
      <c r="AL71">
        <f t="shared" si="35"/>
        <v>-7.2239465555786913</v>
      </c>
      <c r="AN71">
        <f t="shared" si="36"/>
        <v>0</v>
      </c>
      <c r="AO71">
        <f t="shared" si="36"/>
        <v>0</v>
      </c>
      <c r="AP71">
        <f t="shared" si="36"/>
        <v>-2.0884778929390725E-9</v>
      </c>
      <c r="AQ71">
        <f t="shared" si="36"/>
        <v>-6.4120431284881522E-5</v>
      </c>
      <c r="AR71">
        <f t="shared" si="36"/>
        <v>-6.4122519762774453E-5</v>
      </c>
      <c r="AS71">
        <f t="shared" si="36"/>
        <v>-4.9901654802062406E-3</v>
      </c>
      <c r="AT71">
        <f t="shared" si="36"/>
        <v>-3.2603495934129399E-3</v>
      </c>
      <c r="AU71">
        <f t="shared" si="23"/>
        <v>-8.3146375933819544E-3</v>
      </c>
      <c r="AW71">
        <v>68</v>
      </c>
      <c r="AX71">
        <f>IF(Z71&gt;0, (R71*SUMPRODUCT(K71:$K$98, X71:$X$98)-K71*$AZ$3)/Z71, 0)</f>
        <v>-497805811.39300758</v>
      </c>
    </row>
    <row r="72" spans="5:50" x14ac:dyDescent="0.25">
      <c r="E72">
        <v>2072</v>
      </c>
      <c r="F72" s="5">
        <v>3.5571999999999999E-2</v>
      </c>
      <c r="G72" s="5"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1.027663135157968E-3</v>
      </c>
      <c r="L72" s="2">
        <v>69</v>
      </c>
      <c r="M72" s="6">
        <v>0.61448546299999995</v>
      </c>
      <c r="Q72" s="4">
        <f t="shared" si="48"/>
        <v>25</v>
      </c>
      <c r="R72">
        <f t="shared" si="27"/>
        <v>500000</v>
      </c>
      <c r="S72">
        <f t="shared" si="28"/>
        <v>-1183629842.386718</v>
      </c>
      <c r="U72">
        <f t="shared" si="40"/>
        <v>0.61448546299999995</v>
      </c>
      <c r="V72">
        <f t="shared" si="41"/>
        <v>0.01</v>
      </c>
      <c r="W72">
        <f t="shared" si="42"/>
        <v>7.2580686826846252E-8</v>
      </c>
      <c r="X72">
        <f t="shared" si="43"/>
        <v>4.4599776949652614E-8</v>
      </c>
      <c r="Y72">
        <f t="shared" si="44"/>
        <v>7.2580686826846253E-10</v>
      </c>
      <c r="Z72">
        <f t="shared" si="45"/>
        <v>2.7255103008925174E-8</v>
      </c>
      <c r="AB72">
        <f t="shared" si="46"/>
        <v>-36.131087697299975</v>
      </c>
      <c r="AC72">
        <f t="shared" si="29"/>
        <v>-32.259953278687867</v>
      </c>
      <c r="AE72">
        <f t="shared" si="30"/>
        <v>0</v>
      </c>
      <c r="AF72">
        <f t="shared" si="31"/>
        <v>0</v>
      </c>
      <c r="AG72">
        <f t="shared" si="31"/>
        <v>-6.8137757522312936E-7</v>
      </c>
      <c r="AH72">
        <f t="shared" si="32"/>
        <v>-2.2299888474826307E-2</v>
      </c>
      <c r="AI72">
        <f t="shared" si="33"/>
        <v>-2.2300569852401531E-2</v>
      </c>
      <c r="AJ72">
        <f t="shared" si="34"/>
        <v>-3.8711344186121082</v>
      </c>
      <c r="AK72">
        <f t="shared" ref="AK72:AK89" si="49">G72*SUM(AB72:AB72, AE72:AF72)</f>
        <v>-2.5291761388109983</v>
      </c>
      <c r="AL72">
        <f t="shared" si="35"/>
        <v>-6.4226111272755082</v>
      </c>
      <c r="AN72">
        <f t="shared" si="36"/>
        <v>0</v>
      </c>
      <c r="AO72">
        <f t="shared" si="36"/>
        <v>0</v>
      </c>
      <c r="AP72">
        <f t="shared" si="36"/>
        <v>-7.0022661518013532E-10</v>
      </c>
      <c r="AQ72">
        <f t="shared" si="36"/>
        <v>-2.2916773303713042E-5</v>
      </c>
      <c r="AR72">
        <f t="shared" si="36"/>
        <v>-2.2917473530328221E-5</v>
      </c>
      <c r="AS72">
        <f t="shared" si="36"/>
        <v>-3.9782221332488365E-3</v>
      </c>
      <c r="AT72">
        <f t="shared" si="36"/>
        <v>-2.5991410801772348E-3</v>
      </c>
      <c r="AU72">
        <f t="shared" si="23"/>
        <v>-6.6002806869563998E-3</v>
      </c>
      <c r="AW72">
        <v>69</v>
      </c>
      <c r="AX72">
        <f>IF(Z72&gt;0, (R72*SUMPRODUCT(K72:$K$98, X72:$X$98)-K72*$AZ$3)/Z72, 0)</f>
        <v>-1183629842.386718</v>
      </c>
    </row>
    <row r="73" spans="5:50" x14ac:dyDescent="0.25">
      <c r="E73">
        <v>2073</v>
      </c>
      <c r="F73" s="5">
        <v>3.5571999999999999E-2</v>
      </c>
      <c r="G73" s="5"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9.1755637067675712E-4</v>
      </c>
      <c r="L73" s="2">
        <v>70</v>
      </c>
      <c r="M73" s="6">
        <v>0.62975077099999999</v>
      </c>
      <c r="Q73" s="4">
        <f t="shared" si="48"/>
        <v>25</v>
      </c>
      <c r="R73">
        <f t="shared" si="27"/>
        <v>500000</v>
      </c>
      <c r="S73">
        <f t="shared" si="28"/>
        <v>-2933560932.8731337</v>
      </c>
      <c r="U73">
        <f t="shared" si="40"/>
        <v>0.62975077099999999</v>
      </c>
      <c r="V73">
        <f t="shared" si="41"/>
        <v>0.01</v>
      </c>
      <c r="W73">
        <f t="shared" si="42"/>
        <v>2.7255103008925174E-8</v>
      </c>
      <c r="X73">
        <f t="shared" si="43"/>
        <v>1.7163922133555049E-8</v>
      </c>
      <c r="Y73">
        <f t="shared" si="44"/>
        <v>2.7255103008925175E-10</v>
      </c>
      <c r="Z73">
        <f t="shared" si="45"/>
        <v>9.8186298452808738E-9</v>
      </c>
      <c r="AB73">
        <f t="shared" si="46"/>
        <v>-32.259953278687867</v>
      </c>
      <c r="AC73">
        <f t="shared" si="29"/>
        <v>-28.803548928458152</v>
      </c>
      <c r="AE73">
        <f t="shared" si="30"/>
        <v>0</v>
      </c>
      <c r="AF73">
        <f t="shared" si="31"/>
        <v>0</v>
      </c>
      <c r="AG73">
        <f t="shared" si="31"/>
        <v>-2.4546574613202185E-7</v>
      </c>
      <c r="AH73">
        <f t="shared" si="32"/>
        <v>-8.5819610667775235E-3</v>
      </c>
      <c r="AI73">
        <f t="shared" si="33"/>
        <v>-8.5822065325236556E-3</v>
      </c>
      <c r="AJ73">
        <f t="shared" si="34"/>
        <v>-3.4564043502297146</v>
      </c>
      <c r="AK73">
        <f t="shared" si="49"/>
        <v>-2.2581967295081511</v>
      </c>
      <c r="AL73">
        <f t="shared" si="35"/>
        <v>-5.7231832862703893</v>
      </c>
      <c r="AN73">
        <f t="shared" si="36"/>
        <v>0</v>
      </c>
      <c r="AO73">
        <f t="shared" si="36"/>
        <v>0</v>
      </c>
      <c r="AP73">
        <f t="shared" si="36"/>
        <v>-2.2522865914636022E-10</v>
      </c>
      <c r="AQ73">
        <f t="shared" si="36"/>
        <v>-7.8744330497216156E-6</v>
      </c>
      <c r="AR73">
        <f t="shared" si="36"/>
        <v>-7.8746582783807623E-6</v>
      </c>
      <c r="AS73">
        <f t="shared" si="36"/>
        <v>-3.1714458311881319E-3</v>
      </c>
      <c r="AT73">
        <f t="shared" si="36"/>
        <v>-2.0720227954016219E-3</v>
      </c>
      <c r="AU73">
        <f t="shared" si="23"/>
        <v>-5.2513432848681346E-3</v>
      </c>
      <c r="AW73">
        <v>70</v>
      </c>
      <c r="AX73">
        <f>IF(Z73&gt;0, (R73*SUMPRODUCT(K73:$K$98, X73:$X$98)-K73*$AZ$3)/Z73, 0)</f>
        <v>-2933560932.8731337</v>
      </c>
    </row>
    <row r="74" spans="5:50" x14ac:dyDescent="0.25">
      <c r="E74">
        <v>2074</v>
      </c>
      <c r="F74" s="5">
        <v>3.5571999999999999E-2</v>
      </c>
      <c r="G74" s="5"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8.1924675953281884E-4</v>
      </c>
      <c r="L74" s="2">
        <v>71</v>
      </c>
      <c r="M74" s="6">
        <v>0.64518007799999999</v>
      </c>
      <c r="Q74" s="4">
        <f t="shared" si="48"/>
        <v>25</v>
      </c>
      <c r="R74">
        <f t="shared" si="27"/>
        <v>500000</v>
      </c>
      <c r="S74">
        <f t="shared" si="28"/>
        <v>-7595998203.3857889</v>
      </c>
      <c r="U74">
        <f t="shared" si="40"/>
        <v>0.64518007799999999</v>
      </c>
      <c r="V74">
        <f t="shared" si="41"/>
        <v>0.01</v>
      </c>
      <c r="W74">
        <f t="shared" si="42"/>
        <v>9.8186298452808738E-9</v>
      </c>
      <c r="X74">
        <f t="shared" si="43"/>
        <v>6.3347843694314421E-9</v>
      </c>
      <c r="Y74">
        <f t="shared" si="44"/>
        <v>9.8186298452808743E-11</v>
      </c>
      <c r="Z74">
        <f t="shared" si="45"/>
        <v>3.3856591773966229E-9</v>
      </c>
      <c r="AB74">
        <f t="shared" si="46"/>
        <v>-28.803548928458152</v>
      </c>
      <c r="AC74">
        <f t="shared" si="29"/>
        <v>-25.717461028781354</v>
      </c>
      <c r="AE74">
        <f t="shared" si="30"/>
        <v>0</v>
      </c>
      <c r="AF74">
        <f t="shared" si="31"/>
        <v>0</v>
      </c>
      <c r="AG74">
        <f t="shared" si="31"/>
        <v>-8.4641479434915566E-8</v>
      </c>
      <c r="AH74">
        <f t="shared" si="32"/>
        <v>-3.1673921847157212E-3</v>
      </c>
      <c r="AI74">
        <f t="shared" si="33"/>
        <v>-3.1674768261951564E-3</v>
      </c>
      <c r="AJ74">
        <f t="shared" si="34"/>
        <v>-3.086087899676798</v>
      </c>
      <c r="AK74">
        <f t="shared" si="49"/>
        <v>-2.0162484249920709</v>
      </c>
      <c r="AL74">
        <f t="shared" si="35"/>
        <v>-5.1055038014950647</v>
      </c>
      <c r="AN74">
        <f t="shared" si="36"/>
        <v>0</v>
      </c>
      <c r="AO74">
        <f t="shared" si="36"/>
        <v>0</v>
      </c>
      <c r="AP74">
        <f t="shared" si="36"/>
        <v>-6.9342257749118306E-11</v>
      </c>
      <c r="AQ74">
        <f t="shared" si="36"/>
        <v>-2.5948757834979303E-6</v>
      </c>
      <c r="AR74">
        <f t="shared" si="36"/>
        <v>-2.5949451257556796E-6</v>
      </c>
      <c r="AS74">
        <f t="shared" si="36"/>
        <v>-2.5282675114436598E-3</v>
      </c>
      <c r="AT74">
        <f t="shared" si="36"/>
        <v>-1.6518049885879038E-3</v>
      </c>
      <c r="AU74">
        <f t="shared" si="23"/>
        <v>-4.18266744515732E-3</v>
      </c>
      <c r="AW74">
        <v>71</v>
      </c>
      <c r="AX74">
        <f>IF(Z74&gt;0, (R74*SUMPRODUCT(K74:$K$98, X74:$X$98)-K74*$AZ$3)/Z74, 0)</f>
        <v>-7595998203.3857889</v>
      </c>
    </row>
    <row r="75" spans="5:50" x14ac:dyDescent="0.25">
      <c r="E75">
        <v>2075</v>
      </c>
      <c r="F75" s="5">
        <v>3.5571999999999999E-2</v>
      </c>
      <c r="G75" s="5"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7.3147032101144531E-4</v>
      </c>
      <c r="L75" s="2">
        <v>72</v>
      </c>
      <c r="M75" s="6">
        <v>0.66067595400000001</v>
      </c>
      <c r="Q75" s="4">
        <f t="shared" si="48"/>
        <v>25</v>
      </c>
      <c r="R75">
        <f t="shared" si="27"/>
        <v>500000</v>
      </c>
      <c r="S75">
        <f t="shared" si="28"/>
        <v>-20594129043.977161</v>
      </c>
      <c r="U75">
        <f t="shared" si="40"/>
        <v>0.66067595400000001</v>
      </c>
      <c r="V75">
        <f t="shared" si="41"/>
        <v>0.01</v>
      </c>
      <c r="W75">
        <f t="shared" si="42"/>
        <v>3.3856591773966229E-9</v>
      </c>
      <c r="X75">
        <f t="shared" si="43"/>
        <v>2.2368236069453691E-9</v>
      </c>
      <c r="Y75">
        <f t="shared" si="44"/>
        <v>3.3856591773966232E-11</v>
      </c>
      <c r="Z75">
        <f t="shared" si="45"/>
        <v>1.1149789786772876E-9</v>
      </c>
      <c r="AB75">
        <f t="shared" si="46"/>
        <v>-25.717461028781354</v>
      </c>
      <c r="AC75">
        <f t="shared" si="29"/>
        <v>-22.962020968201919</v>
      </c>
      <c r="AE75">
        <f t="shared" si="30"/>
        <v>0</v>
      </c>
      <c r="AF75">
        <f t="shared" si="31"/>
        <v>0</v>
      </c>
      <c r="AG75">
        <f t="shared" si="31"/>
        <v>-2.7874474466932187E-8</v>
      </c>
      <c r="AH75">
        <f t="shared" si="32"/>
        <v>-1.1184118034726846E-3</v>
      </c>
      <c r="AI75">
        <f t="shared" si="33"/>
        <v>-1.1184396779471515E-3</v>
      </c>
      <c r="AJ75">
        <f t="shared" si="34"/>
        <v>-2.7554400605794349</v>
      </c>
      <c r="AK75">
        <f t="shared" si="49"/>
        <v>-1.800222272014695</v>
      </c>
      <c r="AL75">
        <f t="shared" si="35"/>
        <v>-4.5567807722720772</v>
      </c>
      <c r="AN75">
        <f t="shared" si="36"/>
        <v>0</v>
      </c>
      <c r="AO75">
        <f t="shared" si="36"/>
        <v>0</v>
      </c>
      <c r="AP75">
        <f t="shared" si="36"/>
        <v>-2.0389350786352221E-11</v>
      </c>
      <c r="AQ75">
        <f t="shared" si="36"/>
        <v>-8.1808504090915402E-7</v>
      </c>
      <c r="AR75">
        <f t="shared" si="36"/>
        <v>-8.1810543025994039E-7</v>
      </c>
      <c r="AS75">
        <f t="shared" si="36"/>
        <v>-2.0155226256398356E-3</v>
      </c>
      <c r="AT75">
        <f t="shared" si="36"/>
        <v>-1.3168091632025424E-3</v>
      </c>
      <c r="AU75">
        <f t="shared" si="23"/>
        <v>-3.3331498942726378E-3</v>
      </c>
      <c r="AW75">
        <v>72</v>
      </c>
      <c r="AX75">
        <f>IF(Z75&gt;0, (R75*SUMPRODUCT(K75:$K$98, X75:$X$98)-K75*$AZ$3)/Z75, 0)</f>
        <v>-20594129043.977161</v>
      </c>
    </row>
    <row r="76" spans="5:50" x14ac:dyDescent="0.25">
      <c r="E76">
        <v>2076</v>
      </c>
      <c r="F76" s="5">
        <v>3.5571999999999999E-2</v>
      </c>
      <c r="G76" s="5"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6.5309850090307614E-4</v>
      </c>
      <c r="L76" s="2">
        <v>73</v>
      </c>
      <c r="M76" s="6">
        <v>0.67625413199999995</v>
      </c>
      <c r="Q76" s="4">
        <f t="shared" si="48"/>
        <v>25</v>
      </c>
      <c r="R76">
        <f t="shared" si="27"/>
        <v>500000</v>
      </c>
      <c r="S76">
        <f t="shared" si="28"/>
        <v>-58606718734.645401</v>
      </c>
      <c r="U76">
        <f t="shared" si="40"/>
        <v>0.67625413199999995</v>
      </c>
      <c r="V76">
        <f t="shared" si="41"/>
        <v>0.01</v>
      </c>
      <c r="W76">
        <f t="shared" si="42"/>
        <v>1.1149789786772876E-9</v>
      </c>
      <c r="X76">
        <f t="shared" si="43"/>
        <v>7.5400914142365555E-10</v>
      </c>
      <c r="Y76">
        <f t="shared" si="44"/>
        <v>1.1149789786772876E-11</v>
      </c>
      <c r="Z76">
        <f t="shared" si="45"/>
        <v>3.498200474668591E-10</v>
      </c>
      <c r="AB76">
        <f t="shared" si="46"/>
        <v>-22.962020968201919</v>
      </c>
      <c r="AC76">
        <f t="shared" si="29"/>
        <v>-20.501805129630515</v>
      </c>
      <c r="AE76">
        <f t="shared" si="30"/>
        <v>0</v>
      </c>
      <c r="AF76">
        <f t="shared" si="31"/>
        <v>0</v>
      </c>
      <c r="AG76">
        <f t="shared" si="31"/>
        <v>-8.7455011866714775E-9</v>
      </c>
      <c r="AH76">
        <f t="shared" si="32"/>
        <v>-3.770045707118278E-4</v>
      </c>
      <c r="AI76">
        <f t="shared" si="33"/>
        <v>-3.7701331621301448E-4</v>
      </c>
      <c r="AJ76">
        <f t="shared" si="34"/>
        <v>-2.4602158385714041</v>
      </c>
      <c r="AK76">
        <f t="shared" si="49"/>
        <v>-1.6073414677741344</v>
      </c>
      <c r="AL76">
        <f t="shared" si="35"/>
        <v>-4.0679343196617515</v>
      </c>
      <c r="AN76">
        <f t="shared" si="36"/>
        <v>0</v>
      </c>
      <c r="AO76">
        <f t="shared" si="36"/>
        <v>0</v>
      </c>
      <c r="AP76">
        <f t="shared" si="36"/>
        <v>-5.7116737146612155E-12</v>
      </c>
      <c r="AQ76">
        <f t="shared" si="36"/>
        <v>-2.462211199655025E-7</v>
      </c>
      <c r="AR76">
        <f t="shared" si="36"/>
        <v>-2.4622683163921717E-7</v>
      </c>
      <c r="AS76">
        <f t="shared" si="36"/>
        <v>-1.6067632760689884E-3</v>
      </c>
      <c r="AT76">
        <f t="shared" si="36"/>
        <v>-1.0497523030426374E-3</v>
      </c>
      <c r="AU76">
        <f t="shared" si="23"/>
        <v>-2.6567618059432649E-3</v>
      </c>
      <c r="AW76">
        <v>73</v>
      </c>
      <c r="AX76">
        <f>IF(Z76&gt;0, (R76*SUMPRODUCT(K76:$K$98, X76:$X$98)-K76*$AZ$3)/Z76, 0)</f>
        <v>-58606718734.645401</v>
      </c>
    </row>
    <row r="77" spans="5:50" x14ac:dyDescent="0.25">
      <c r="E77">
        <v>2077</v>
      </c>
      <c r="F77" s="5">
        <v>3.5571999999999999E-2</v>
      </c>
      <c r="G77" s="5"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5.8312366152060366E-4</v>
      </c>
      <c r="L77" s="2">
        <v>74</v>
      </c>
      <c r="M77" s="6">
        <v>0.69194305599999995</v>
      </c>
      <c r="Q77" s="4">
        <f t="shared" si="48"/>
        <v>25</v>
      </c>
      <c r="R77">
        <f t="shared" si="27"/>
        <v>500000</v>
      </c>
      <c r="S77">
        <f t="shared" si="28"/>
        <v>-175561848478.845</v>
      </c>
      <c r="U77">
        <f t="shared" si="40"/>
        <v>0.69194305599999995</v>
      </c>
      <c r="V77">
        <f t="shared" si="41"/>
        <v>0.01</v>
      </c>
      <c r="W77">
        <f t="shared" si="42"/>
        <v>3.498200474668591E-10</v>
      </c>
      <c r="X77">
        <f t="shared" si="43"/>
        <v>2.4205555269428351E-10</v>
      </c>
      <c r="Y77">
        <f t="shared" si="44"/>
        <v>3.498200474668591E-12</v>
      </c>
      <c r="Z77">
        <f t="shared" si="45"/>
        <v>1.04266294297907E-10</v>
      </c>
      <c r="AB77">
        <f t="shared" si="46"/>
        <v>-20.501805129630515</v>
      </c>
      <c r="AC77">
        <f t="shared" si="29"/>
        <v>-18.305183360979811</v>
      </c>
      <c r="AE77">
        <f t="shared" si="30"/>
        <v>0</v>
      </c>
      <c r="AF77">
        <f t="shared" si="31"/>
        <v>0</v>
      </c>
      <c r="AG77">
        <f t="shared" si="31"/>
        <v>-2.6066573574476751E-9</v>
      </c>
      <c r="AH77">
        <f t="shared" si="32"/>
        <v>-1.2102777634714176E-4</v>
      </c>
      <c r="AI77">
        <f t="shared" si="33"/>
        <v>-1.2103038300449921E-4</v>
      </c>
      <c r="AJ77">
        <f t="shared" si="34"/>
        <v>-2.1966217686507044</v>
      </c>
      <c r="AK77">
        <f t="shared" si="49"/>
        <v>-1.4351263590741361</v>
      </c>
      <c r="AL77">
        <f t="shared" si="35"/>
        <v>-3.6318691581078451</v>
      </c>
      <c r="AN77">
        <f t="shared" si="36"/>
        <v>0</v>
      </c>
      <c r="AO77">
        <f t="shared" si="36"/>
        <v>0</v>
      </c>
      <c r="AP77">
        <f t="shared" si="36"/>
        <v>-1.5200035826045093E-12</v>
      </c>
      <c r="AQ77">
        <f t="shared" si="36"/>
        <v>-7.0574160089242007E-8</v>
      </c>
      <c r="AR77">
        <f t="shared" si="36"/>
        <v>-7.057568009282462E-8</v>
      </c>
      <c r="AS77">
        <f t="shared" si="36"/>
        <v>-1.2809021287114631E-3</v>
      </c>
      <c r="AT77">
        <f t="shared" si="36"/>
        <v>-8.3685613724804287E-4</v>
      </c>
      <c r="AU77">
        <f t="shared" si="23"/>
        <v>-2.1178288416395987E-3</v>
      </c>
      <c r="AW77">
        <v>74</v>
      </c>
      <c r="AX77">
        <f>IF(Z77&gt;0, (R77*SUMPRODUCT(K77:$K$98, X77:$X$98)-K77*$AZ$3)/Z77, 0)</f>
        <v>-175561848478.845</v>
      </c>
    </row>
    <row r="78" spans="5:50" x14ac:dyDescent="0.25">
      <c r="E78">
        <v>2078</v>
      </c>
      <c r="F78" s="5">
        <v>3.5571999999999999E-2</v>
      </c>
      <c r="G78" s="5"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5.2064612635768185E-4</v>
      </c>
      <c r="L78" s="2">
        <v>75</v>
      </c>
      <c r="M78" s="6">
        <v>0.70765376499999999</v>
      </c>
      <c r="Q78" s="4">
        <f t="shared" si="48"/>
        <v>25</v>
      </c>
      <c r="R78">
        <f t="shared" si="27"/>
        <v>500000</v>
      </c>
      <c r="S78">
        <f t="shared" si="28"/>
        <v>-555175283302.30066</v>
      </c>
      <c r="U78">
        <f t="shared" si="40"/>
        <v>0.70765376499999999</v>
      </c>
      <c r="V78">
        <f t="shared" si="41"/>
        <v>0.01</v>
      </c>
      <c r="W78">
        <f t="shared" si="42"/>
        <v>1.04266294297907E-10</v>
      </c>
      <c r="X78">
        <f t="shared" si="43"/>
        <v>7.3784435722511915E-11</v>
      </c>
      <c r="Y78">
        <f t="shared" si="44"/>
        <v>1.0426629429790701E-12</v>
      </c>
      <c r="Z78">
        <f t="shared" si="45"/>
        <v>2.9439195632416017E-11</v>
      </c>
      <c r="AB78">
        <f t="shared" si="46"/>
        <v>-18.305183360979811</v>
      </c>
      <c r="AC78">
        <f t="shared" si="29"/>
        <v>-16.343913775418415</v>
      </c>
      <c r="AE78">
        <f t="shared" si="30"/>
        <v>0</v>
      </c>
      <c r="AF78">
        <f t="shared" si="31"/>
        <v>0</v>
      </c>
      <c r="AG78">
        <f t="shared" si="31"/>
        <v>-7.3597989081040043E-10</v>
      </c>
      <c r="AH78">
        <f t="shared" si="32"/>
        <v>-3.6892217861255957E-5</v>
      </c>
      <c r="AI78">
        <f t="shared" si="33"/>
        <v>-3.6892953841146765E-5</v>
      </c>
      <c r="AJ78">
        <f t="shared" si="34"/>
        <v>-1.9612695855613964</v>
      </c>
      <c r="AK78">
        <f t="shared" si="49"/>
        <v>-1.2813628352685869</v>
      </c>
      <c r="AL78">
        <f t="shared" si="35"/>
        <v>-3.2426693137838245</v>
      </c>
      <c r="AN78">
        <f t="shared" si="36"/>
        <v>0</v>
      </c>
      <c r="AO78">
        <f t="shared" si="36"/>
        <v>0</v>
      </c>
      <c r="AP78">
        <f t="shared" si="36"/>
        <v>-3.8318507922758464E-13</v>
      </c>
      <c r="AQ78">
        <f t="shared" si="36"/>
        <v>-1.9207790322206597E-8</v>
      </c>
      <c r="AR78">
        <f t="shared" si="36"/>
        <v>-1.9208173507285823E-8</v>
      </c>
      <c r="AS78">
        <f t="shared" si="36"/>
        <v>-1.0211274124656772E-3</v>
      </c>
      <c r="AT78">
        <f t="shared" si="36"/>
        <v>-6.671365966412861E-4</v>
      </c>
      <c r="AU78">
        <f t="shared" si="23"/>
        <v>-1.6882832172804706E-3</v>
      </c>
      <c r="AW78">
        <v>75</v>
      </c>
      <c r="AX78">
        <f>IF(Z78&gt;0, (R78*SUMPRODUCT(K78:$K$98, X78:$X$98)-K78*$AZ$3)/Z78, 0)</f>
        <v>-555175283302.30066</v>
      </c>
    </row>
    <row r="79" spans="5:50" x14ac:dyDescent="0.25">
      <c r="E79">
        <v>2079</v>
      </c>
      <c r="F79" s="5">
        <v>3.5571999999999999E-2</v>
      </c>
      <c r="G79" s="5"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4.6486261281935876E-4</v>
      </c>
      <c r="L79" s="2">
        <v>76</v>
      </c>
      <c r="M79" s="6">
        <v>0.72329488099999995</v>
      </c>
      <c r="Q79" s="4">
        <f t="shared" si="48"/>
        <v>25</v>
      </c>
      <c r="R79">
        <f t="shared" si="27"/>
        <v>500000</v>
      </c>
      <c r="S79">
        <f t="shared" si="28"/>
        <v>-1858577816772.5308</v>
      </c>
      <c r="U79">
        <f t="shared" si="40"/>
        <v>0.72329488099999995</v>
      </c>
      <c r="V79">
        <f t="shared" si="41"/>
        <v>0.01</v>
      </c>
      <c r="W79">
        <f t="shared" si="42"/>
        <v>2.9439195632416017E-11</v>
      </c>
      <c r="X79">
        <f t="shared" si="43"/>
        <v>2.1293219501684061E-11</v>
      </c>
      <c r="Y79">
        <f t="shared" si="44"/>
        <v>2.9439195632416018E-13</v>
      </c>
      <c r="Z79">
        <f t="shared" si="45"/>
        <v>7.8515841744077968E-12</v>
      </c>
      <c r="AB79">
        <f t="shared" si="46"/>
        <v>-16.343913775418415</v>
      </c>
      <c r="AC79">
        <f t="shared" si="29"/>
        <v>-14.592780173076596</v>
      </c>
      <c r="AE79">
        <f t="shared" si="30"/>
        <v>0</v>
      </c>
      <c r="AF79">
        <f t="shared" si="31"/>
        <v>0</v>
      </c>
      <c r="AG79">
        <f t="shared" si="31"/>
        <v>-1.9628960436019492E-10</v>
      </c>
      <c r="AH79">
        <f t="shared" si="32"/>
        <v>-1.0646609750842031E-5</v>
      </c>
      <c r="AI79">
        <f t="shared" si="33"/>
        <v>-1.0646806040446392E-5</v>
      </c>
      <c r="AJ79">
        <f t="shared" si="34"/>
        <v>-1.7511336023418185</v>
      </c>
      <c r="AK79">
        <f t="shared" si="49"/>
        <v>-1.1440739642792892</v>
      </c>
      <c r="AL79">
        <f t="shared" si="35"/>
        <v>-2.8952182134271478</v>
      </c>
      <c r="AN79">
        <f t="shared" si="36"/>
        <v>0</v>
      </c>
      <c r="AO79">
        <f t="shared" si="36"/>
        <v>0</v>
      </c>
      <c r="AP79">
        <f t="shared" si="36"/>
        <v>-9.1247698352158414E-14</v>
      </c>
      <c r="AQ79">
        <f t="shared" si="36"/>
        <v>-4.9492108264444889E-9</v>
      </c>
      <c r="AR79">
        <f t="shared" si="36"/>
        <v>-4.9493020741428408E-9</v>
      </c>
      <c r="AS79">
        <f t="shared" si="36"/>
        <v>-8.1403654178039374E-4</v>
      </c>
      <c r="AT79">
        <f t="shared" si="36"/>
        <v>-5.3183721229347215E-4</v>
      </c>
      <c r="AU79">
        <f t="shared" si="23"/>
        <v>-1.3458787033759397E-3</v>
      </c>
      <c r="AW79">
        <v>76</v>
      </c>
      <c r="AX79">
        <f>IF(Z79&gt;0, (R79*SUMPRODUCT(K79:$K$98, X79:$X$98)-K79*$AZ$3)/Z79, 0)</f>
        <v>-1858577816772.5308</v>
      </c>
    </row>
    <row r="80" spans="5:50" x14ac:dyDescent="0.25">
      <c r="E80">
        <v>2080</v>
      </c>
      <c r="F80" s="5">
        <v>3.5571999999999999E-2</v>
      </c>
      <c r="G80" s="5">
        <v>7.0000000000000007E-2</v>
      </c>
      <c r="H80" s="5">
        <f t="shared" si="37"/>
        <v>0.12000000000000001</v>
      </c>
      <c r="I80" s="5">
        <f t="shared" si="38"/>
        <v>1.1200000000000001</v>
      </c>
      <c r="J80">
        <f t="shared" si="39"/>
        <v>0.89285714285714279</v>
      </c>
      <c r="K80">
        <f t="shared" si="47"/>
        <v>4.1505590430299886E-4</v>
      </c>
      <c r="L80" s="2">
        <v>77</v>
      </c>
      <c r="M80" s="6">
        <v>0.74145409100000004</v>
      </c>
      <c r="Q80" s="4">
        <f t="shared" si="48"/>
        <v>25</v>
      </c>
      <c r="R80">
        <f t="shared" si="27"/>
        <v>500000</v>
      </c>
      <c r="S80">
        <f t="shared" si="28"/>
        <v>-6676611522110.3379</v>
      </c>
      <c r="U80">
        <f t="shared" si="40"/>
        <v>0.74145409100000004</v>
      </c>
      <c r="V80">
        <f t="shared" si="41"/>
        <v>0.01</v>
      </c>
      <c r="W80">
        <f t="shared" si="42"/>
        <v>7.8515841744077968E-12</v>
      </c>
      <c r="X80">
        <f t="shared" si="43"/>
        <v>5.8215892069455185E-12</v>
      </c>
      <c r="Y80">
        <f t="shared" si="44"/>
        <v>7.8515841744077966E-14</v>
      </c>
      <c r="Z80">
        <f t="shared" si="45"/>
        <v>1.9514791257182004E-12</v>
      </c>
      <c r="AB80">
        <f t="shared" si="46"/>
        <v>-14.592780173076596</v>
      </c>
      <c r="AC80">
        <f t="shared" si="29"/>
        <v>-13.029268015927945</v>
      </c>
      <c r="AE80">
        <f t="shared" si="30"/>
        <v>0</v>
      </c>
      <c r="AF80">
        <f t="shared" si="31"/>
        <v>0</v>
      </c>
      <c r="AG80">
        <f t="shared" si="31"/>
        <v>-4.8786978142955008E-11</v>
      </c>
      <c r="AH80">
        <f t="shared" si="32"/>
        <v>-2.9107946034727593E-6</v>
      </c>
      <c r="AI80">
        <f t="shared" si="33"/>
        <v>-2.9108433904509021E-6</v>
      </c>
      <c r="AJ80">
        <f t="shared" si="34"/>
        <v>-1.5635121571486508</v>
      </c>
      <c r="AK80">
        <f t="shared" si="49"/>
        <v>-1.0214946121153619</v>
      </c>
      <c r="AL80">
        <f t="shared" si="35"/>
        <v>-2.5850096801074032</v>
      </c>
      <c r="AN80">
        <f t="shared" si="36"/>
        <v>0</v>
      </c>
      <c r="AO80">
        <f t="shared" si="36"/>
        <v>0</v>
      </c>
      <c r="AP80">
        <f t="shared" si="36"/>
        <v>-2.0249323331334831E-14</v>
      </c>
      <c r="AQ80">
        <f t="shared" si="36"/>
        <v>-1.208142486384675E-9</v>
      </c>
      <c r="AR80">
        <f t="shared" si="36"/>
        <v>-1.2081627357080064E-9</v>
      </c>
      <c r="AS80">
        <f t="shared" si="36"/>
        <v>-6.4894495227406574E-4</v>
      </c>
      <c r="AT80">
        <f t="shared" si="36"/>
        <v>-4.2397736997218258E-4</v>
      </c>
      <c r="AU80">
        <f t="shared" si="23"/>
        <v>-1.072923530408984E-3</v>
      </c>
      <c r="AW80">
        <v>77</v>
      </c>
      <c r="AX80">
        <f>IF(Z80&gt;0, (R80*SUMPRODUCT(K80:$K$98, X80:$X$98)-K80*$AZ$3)/Z80, 0)</f>
        <v>-6676611522110.3379</v>
      </c>
    </row>
    <row r="81" spans="2:50" x14ac:dyDescent="0.25">
      <c r="E81">
        <v>2081</v>
      </c>
      <c r="F81" s="5">
        <v>3.5571999999999999E-2</v>
      </c>
      <c r="G81" s="5">
        <v>7.0000000000000007E-2</v>
      </c>
      <c r="H81" s="5">
        <f t="shared" si="37"/>
        <v>0.12000000000000001</v>
      </c>
      <c r="I81" s="5">
        <f t="shared" si="38"/>
        <v>1.1200000000000001</v>
      </c>
      <c r="J81">
        <f t="shared" si="39"/>
        <v>0.89285714285714279</v>
      </c>
      <c r="K81">
        <f t="shared" si="47"/>
        <v>3.7058562884196325E-4</v>
      </c>
      <c r="L81" s="2">
        <v>78</v>
      </c>
      <c r="M81" s="6">
        <v>0.75951466000000001</v>
      </c>
      <c r="Q81" s="4">
        <f t="shared" si="48"/>
        <v>25</v>
      </c>
      <c r="R81">
        <f t="shared" si="27"/>
        <v>500000</v>
      </c>
      <c r="S81">
        <f t="shared" si="28"/>
        <v>-25863945568652.102</v>
      </c>
      <c r="U81">
        <f t="shared" si="40"/>
        <v>0.75951466000000001</v>
      </c>
      <c r="V81">
        <f t="shared" si="41"/>
        <v>0.01</v>
      </c>
      <c r="W81">
        <f t="shared" si="42"/>
        <v>1.9514791257182004E-12</v>
      </c>
      <c r="X81">
        <f t="shared" si="43"/>
        <v>1.4821770046669562E-12</v>
      </c>
      <c r="Y81">
        <f t="shared" si="44"/>
        <v>1.9514791257182005E-14</v>
      </c>
      <c r="Z81">
        <f t="shared" si="45"/>
        <v>4.4978732979406218E-13</v>
      </c>
      <c r="AB81">
        <f t="shared" si="46"/>
        <v>-13.029268015927945</v>
      </c>
      <c r="AC81">
        <f t="shared" si="29"/>
        <v>-11.633275015262996</v>
      </c>
      <c r="AE81">
        <f t="shared" si="30"/>
        <v>0</v>
      </c>
      <c r="AF81">
        <f t="shared" si="31"/>
        <v>0</v>
      </c>
      <c r="AG81">
        <f t="shared" si="31"/>
        <v>-1.1244683244851554E-11</v>
      </c>
      <c r="AH81">
        <f t="shared" si="32"/>
        <v>-7.4108850233347813E-7</v>
      </c>
      <c r="AI81">
        <f t="shared" si="33"/>
        <v>-7.4109974701672299E-7</v>
      </c>
      <c r="AJ81">
        <f t="shared" si="34"/>
        <v>-1.3959930006649497</v>
      </c>
      <c r="AK81">
        <f t="shared" si="49"/>
        <v>-0.91204876111495625</v>
      </c>
      <c r="AL81">
        <f t="shared" si="35"/>
        <v>-2.308042502879653</v>
      </c>
      <c r="AN81">
        <f t="shared" si="36"/>
        <v>0</v>
      </c>
      <c r="AO81">
        <f t="shared" si="36"/>
        <v>0</v>
      </c>
      <c r="AP81">
        <f t="shared" si="36"/>
        <v>-4.1671180114220008E-15</v>
      </c>
      <c r="AQ81">
        <f t="shared" si="36"/>
        <v>-2.7463674866480072E-10</v>
      </c>
      <c r="AR81">
        <f t="shared" si="36"/>
        <v>-2.7464091578281218E-10</v>
      </c>
      <c r="AS81">
        <f t="shared" si="36"/>
        <v>-5.1733494401039963E-4</v>
      </c>
      <c r="AT81">
        <f t="shared" si="36"/>
        <v>-3.3799216367231958E-4</v>
      </c>
      <c r="AU81">
        <f t="shared" si="23"/>
        <v>-8.5532738232363501E-4</v>
      </c>
      <c r="AW81">
        <v>78</v>
      </c>
      <c r="AX81">
        <f>IF(Z81&gt;0, (R81*SUMPRODUCT(K81:$K$98, X81:$X$98)-K81*$AZ$3)/Z81, 0)</f>
        <v>-25863945568652.102</v>
      </c>
    </row>
    <row r="82" spans="2:50" x14ac:dyDescent="0.25">
      <c r="E82">
        <v>2082</v>
      </c>
      <c r="F82" s="5">
        <v>3.5571999999999999E-2</v>
      </c>
      <c r="G82" s="5">
        <v>7.0000000000000007E-2</v>
      </c>
      <c r="H82" s="5">
        <f t="shared" si="37"/>
        <v>0.12000000000000001</v>
      </c>
      <c r="I82" s="5">
        <f t="shared" si="38"/>
        <v>1.1200000000000001</v>
      </c>
      <c r="J82">
        <f t="shared" si="39"/>
        <v>0.89285714285714279</v>
      </c>
      <c r="K82">
        <f t="shared" si="47"/>
        <v>3.3088002575175287E-4</v>
      </c>
      <c r="L82" s="2">
        <v>79</v>
      </c>
      <c r="M82" s="6">
        <v>0.77745419500000001</v>
      </c>
      <c r="Q82" s="4">
        <f t="shared" si="48"/>
        <v>25</v>
      </c>
      <c r="R82">
        <f t="shared" si="27"/>
        <v>500000</v>
      </c>
      <c r="S82">
        <f t="shared" si="28"/>
        <v>-108648620677164.28</v>
      </c>
      <c r="U82">
        <f t="shared" si="40"/>
        <v>0.77745419500000001</v>
      </c>
      <c r="V82">
        <f t="shared" si="41"/>
        <v>0.01</v>
      </c>
      <c r="W82">
        <f t="shared" si="42"/>
        <v>4.4978732979406218E-13</v>
      </c>
      <c r="X82">
        <f t="shared" si="43"/>
        <v>3.4968904640624214E-13</v>
      </c>
      <c r="Y82">
        <f t="shared" si="44"/>
        <v>4.4978732979406219E-15</v>
      </c>
      <c r="Z82">
        <f t="shared" si="45"/>
        <v>9.560041008987941E-14</v>
      </c>
      <c r="AB82">
        <f t="shared" si="46"/>
        <v>-11.633275015262996</v>
      </c>
      <c r="AC82">
        <f t="shared" si="29"/>
        <v>-10.386852692436657</v>
      </c>
      <c r="AE82">
        <f t="shared" si="30"/>
        <v>0</v>
      </c>
      <c r="AF82">
        <f t="shared" si="31"/>
        <v>0</v>
      </c>
      <c r="AG82">
        <f t="shared" si="31"/>
        <v>-2.3900102522469852E-12</v>
      </c>
      <c r="AH82">
        <f t="shared" si="32"/>
        <v>-1.7484452320312106E-7</v>
      </c>
      <c r="AI82">
        <f t="shared" si="33"/>
        <v>-1.748469132133733E-7</v>
      </c>
      <c r="AJ82">
        <f t="shared" si="34"/>
        <v>-1.2464223228263389</v>
      </c>
      <c r="AK82">
        <f t="shared" si="49"/>
        <v>-0.81432925106840981</v>
      </c>
      <c r="AL82">
        <f t="shared" si="35"/>
        <v>-2.0607517487416618</v>
      </c>
      <c r="AN82">
        <f t="shared" si="36"/>
        <v>0</v>
      </c>
      <c r="AO82">
        <f t="shared" si="36"/>
        <v>0</v>
      </c>
      <c r="AP82">
        <f t="shared" si="36"/>
        <v>-7.9080665381043585E-16</v>
      </c>
      <c r="AQ82">
        <f t="shared" si="36"/>
        <v>-5.7852560340001647E-11</v>
      </c>
      <c r="AR82">
        <f t="shared" si="36"/>
        <v>-5.7853351146655453E-11</v>
      </c>
      <c r="AS82">
        <f t="shared" si="36"/>
        <v>-4.1241625027433866E-4</v>
      </c>
      <c r="AT82">
        <f t="shared" si="36"/>
        <v>-2.6944528356392109E-4</v>
      </c>
      <c r="AU82">
        <f t="shared" si="23"/>
        <v>-6.8186159169161082E-4</v>
      </c>
      <c r="AW82">
        <v>79</v>
      </c>
      <c r="AX82">
        <f>IF(Z82&gt;0, (R82*SUMPRODUCT(K82:$K$98, X82:$X$98)-K82*$AZ$3)/Z82, 0)</f>
        <v>-108648620677164.28</v>
      </c>
    </row>
    <row r="83" spans="2:50" x14ac:dyDescent="0.25">
      <c r="E83">
        <v>2083</v>
      </c>
      <c r="F83" s="5">
        <v>3.5571999999999999E-2</v>
      </c>
      <c r="G83" s="5">
        <v>7.0000000000000007E-2</v>
      </c>
      <c r="H83" s="5">
        <f t="shared" si="37"/>
        <v>0.12000000000000001</v>
      </c>
      <c r="I83" s="5">
        <f t="shared" si="38"/>
        <v>1.1200000000000001</v>
      </c>
      <c r="J83">
        <f t="shared" si="39"/>
        <v>0.89285714285714279</v>
      </c>
      <c r="K83">
        <f t="shared" si="47"/>
        <v>2.9542859442120787E-4</v>
      </c>
      <c r="L83" s="2">
        <v>80</v>
      </c>
      <c r="M83" s="6">
        <v>0.79525030600000002</v>
      </c>
      <c r="Q83" s="4">
        <f t="shared" si="48"/>
        <v>25</v>
      </c>
      <c r="R83">
        <f t="shared" si="27"/>
        <v>500000</v>
      </c>
      <c r="S83">
        <f t="shared" si="28"/>
        <v>-498114759726952.19</v>
      </c>
      <c r="U83">
        <f t="shared" si="40"/>
        <v>0.79525030600000002</v>
      </c>
      <c r="V83">
        <f t="shared" si="41"/>
        <v>0.01</v>
      </c>
      <c r="W83">
        <f t="shared" si="42"/>
        <v>9.560041008987941E-14</v>
      </c>
      <c r="X83">
        <f t="shared" si="43"/>
        <v>7.6026255377702087E-14</v>
      </c>
      <c r="Y83">
        <f t="shared" si="44"/>
        <v>9.560041008987942E-16</v>
      </c>
      <c r="Z83">
        <f t="shared" si="45"/>
        <v>1.8618150611278529E-14</v>
      </c>
      <c r="AB83">
        <f t="shared" si="46"/>
        <v>-10.386852692436657</v>
      </c>
      <c r="AC83">
        <f t="shared" si="29"/>
        <v>-9.2739756182972126</v>
      </c>
      <c r="AE83">
        <f t="shared" si="30"/>
        <v>0</v>
      </c>
      <c r="AF83">
        <f t="shared" si="31"/>
        <v>0</v>
      </c>
      <c r="AG83">
        <f t="shared" si="31"/>
        <v>-4.6545376528196325E-13</v>
      </c>
      <c r="AH83">
        <f t="shared" si="32"/>
        <v>-3.8013127688851042E-8</v>
      </c>
      <c r="AI83">
        <f t="shared" si="33"/>
        <v>-3.8013593142616325E-8</v>
      </c>
      <c r="AJ83">
        <f t="shared" si="34"/>
        <v>-1.112877074139444</v>
      </c>
      <c r="AK83">
        <f t="shared" si="49"/>
        <v>-0.72707968847056603</v>
      </c>
      <c r="AL83">
        <f t="shared" si="35"/>
        <v>-1.8399568006236033</v>
      </c>
      <c r="AN83">
        <f t="shared" si="36"/>
        <v>0</v>
      </c>
      <c r="AO83">
        <f t="shared" si="36"/>
        <v>0</v>
      </c>
      <c r="AP83">
        <f t="shared" si="36"/>
        <v>-1.3750835164530921E-16</v>
      </c>
      <c r="AQ83">
        <f t="shared" si="36"/>
        <v>-1.1230164882671162E-11</v>
      </c>
      <c r="AR83">
        <f t="shared" si="36"/>
        <v>-1.1230302391022807E-11</v>
      </c>
      <c r="AS83">
        <f t="shared" si="36"/>
        <v>-3.287757097766023E-4</v>
      </c>
      <c r="AT83">
        <f t="shared" si="36"/>
        <v>-2.1480013039706903E-4</v>
      </c>
      <c r="AU83">
        <f t="shared" si="23"/>
        <v>-5.4357585140397372E-4</v>
      </c>
      <c r="AW83">
        <v>80</v>
      </c>
      <c r="AX83">
        <f>IF(Z83&gt;0, (R83*SUMPRODUCT(K83:$K$98, X83:$X$98)-K83*$AZ$3)/Z83, 0)</f>
        <v>-498114759726952.19</v>
      </c>
    </row>
    <row r="84" spans="2:50" x14ac:dyDescent="0.25">
      <c r="E84">
        <v>2084</v>
      </c>
      <c r="F84" s="5">
        <v>3.5571999999999999E-2</v>
      </c>
      <c r="G84" s="5">
        <v>7.0000000000000007E-2</v>
      </c>
      <c r="H84" s="5">
        <f t="shared" si="37"/>
        <v>0.12000000000000001</v>
      </c>
      <c r="I84" s="5">
        <f t="shared" si="38"/>
        <v>1.1200000000000001</v>
      </c>
      <c r="J84">
        <f t="shared" si="39"/>
        <v>0.89285714285714279</v>
      </c>
      <c r="K84">
        <f t="shared" si="47"/>
        <v>2.6377553073322132E-4</v>
      </c>
      <c r="L84" s="2">
        <v>81</v>
      </c>
      <c r="M84" s="6">
        <v>0.81288120699999999</v>
      </c>
      <c r="Q84" s="4">
        <f t="shared" si="48"/>
        <v>25</v>
      </c>
      <c r="R84">
        <f t="shared" si="27"/>
        <v>500000</v>
      </c>
      <c r="S84">
        <f t="shared" si="28"/>
        <v>-2511000180456872.5</v>
      </c>
      <c r="U84">
        <f t="shared" si="40"/>
        <v>0.81288120699999999</v>
      </c>
      <c r="V84">
        <f t="shared" si="41"/>
        <v>0.01</v>
      </c>
      <c r="W84">
        <f t="shared" si="42"/>
        <v>1.8618150611278529E-14</v>
      </c>
      <c r="X84">
        <f t="shared" si="43"/>
        <v>1.5134344741003877E-14</v>
      </c>
      <c r="Y84">
        <f t="shared" si="44"/>
        <v>1.8618150611278529E-16</v>
      </c>
      <c r="Z84">
        <f t="shared" si="45"/>
        <v>3.297624364161867E-15</v>
      </c>
      <c r="AB84">
        <f t="shared" si="46"/>
        <v>-9.2739756182972126</v>
      </c>
      <c r="AC84">
        <f t="shared" si="29"/>
        <v>-8.2803353734894269</v>
      </c>
      <c r="AE84">
        <f t="shared" si="30"/>
        <v>0</v>
      </c>
      <c r="AF84">
        <f t="shared" si="31"/>
        <v>0</v>
      </c>
      <c r="AG84">
        <f t="shared" si="31"/>
        <v>-8.2440609104046674E-14</v>
      </c>
      <c r="AH84">
        <f t="shared" si="32"/>
        <v>-7.5671723705019382E-9</v>
      </c>
      <c r="AI84">
        <f t="shared" si="33"/>
        <v>-7.5672548111110417E-9</v>
      </c>
      <c r="AJ84">
        <f t="shared" si="34"/>
        <v>-0.99364024480778568</v>
      </c>
      <c r="AK84">
        <f t="shared" si="49"/>
        <v>-0.6491782932808049</v>
      </c>
      <c r="AL84">
        <f t="shared" si="35"/>
        <v>-1.6428185456558455</v>
      </c>
      <c r="AN84">
        <f t="shared" si="36"/>
        <v>0</v>
      </c>
      <c r="AO84">
        <f t="shared" si="36"/>
        <v>0</v>
      </c>
      <c r="AP84">
        <f t="shared" si="36"/>
        <v>-2.1745815420389949E-17</v>
      </c>
      <c r="AQ84">
        <f t="shared" si="36"/>
        <v>-1.9960349081789171E-12</v>
      </c>
      <c r="AR84">
        <f t="shared" si="36"/>
        <v>-1.9960566539943376E-12</v>
      </c>
      <c r="AS84">
        <f t="shared" si="36"/>
        <v>-2.6209798293206163E-4</v>
      </c>
      <c r="AT84">
        <f t="shared" si="36"/>
        <v>-1.7123734885063111E-4</v>
      </c>
      <c r="AU84">
        <f t="shared" si="23"/>
        <v>-4.333353337787494E-4</v>
      </c>
      <c r="AW84">
        <v>81</v>
      </c>
      <c r="AX84">
        <f>IF(Z84&gt;0, (R84*SUMPRODUCT(K84:$K$98, X84:$X$98)-K84*$AZ$3)/Z84, 0)</f>
        <v>-2511000180456872.5</v>
      </c>
    </row>
    <row r="85" spans="2:50" x14ac:dyDescent="0.25">
      <c r="E85">
        <v>2085</v>
      </c>
      <c r="F85" s="5">
        <v>3.5571999999999999E-2</v>
      </c>
      <c r="G85" s="5">
        <v>7.0000000000000007E-2</v>
      </c>
      <c r="H85" s="5">
        <f t="shared" si="37"/>
        <v>0.12000000000000001</v>
      </c>
      <c r="I85" s="5">
        <f t="shared" si="38"/>
        <v>1.1200000000000001</v>
      </c>
      <c r="J85">
        <f t="shared" si="39"/>
        <v>0.89285714285714279</v>
      </c>
      <c r="K85">
        <f t="shared" si="47"/>
        <v>2.3551386672609044E-4</v>
      </c>
      <c r="L85" s="2">
        <v>82</v>
      </c>
      <c r="M85" s="6">
        <v>0.83042254299999996</v>
      </c>
      <c r="Q85" s="4">
        <f t="shared" si="48"/>
        <v>25</v>
      </c>
      <c r="R85">
        <f t="shared" si="27"/>
        <v>500000</v>
      </c>
      <c r="S85">
        <f t="shared" si="28"/>
        <v>-1.4049380714451546E+16</v>
      </c>
      <c r="U85">
        <f t="shared" si="40"/>
        <v>0.83042254299999996</v>
      </c>
      <c r="V85">
        <f t="shared" si="41"/>
        <v>0.01</v>
      </c>
      <c r="W85">
        <f t="shared" si="42"/>
        <v>3.297624364161867E-15</v>
      </c>
      <c r="X85">
        <f t="shared" si="43"/>
        <v>2.7384216103460557E-15</v>
      </c>
      <c r="Y85">
        <f t="shared" si="44"/>
        <v>3.2976243641618671E-17</v>
      </c>
      <c r="Z85">
        <f t="shared" si="45"/>
        <v>5.2622651017419263E-16</v>
      </c>
      <c r="AB85">
        <f t="shared" si="46"/>
        <v>-8.2803353734894269</v>
      </c>
      <c r="AC85">
        <f t="shared" si="29"/>
        <v>-7.3931565834744424</v>
      </c>
      <c r="AE85">
        <f t="shared" si="30"/>
        <v>0</v>
      </c>
      <c r="AF85">
        <f t="shared" si="31"/>
        <v>0</v>
      </c>
      <c r="AG85">
        <f t="shared" si="31"/>
        <v>-1.3155662754354816E-14</v>
      </c>
      <c r="AH85">
        <f t="shared" si="32"/>
        <v>-1.3692108051730278E-9</v>
      </c>
      <c r="AI85">
        <f t="shared" si="33"/>
        <v>-1.3692239608357823E-9</v>
      </c>
      <c r="AJ85">
        <f t="shared" si="34"/>
        <v>-0.88717879001498456</v>
      </c>
      <c r="AK85">
        <f t="shared" si="49"/>
        <v>-0.57962347614425991</v>
      </c>
      <c r="AL85">
        <f t="shared" si="35"/>
        <v>-1.4668022675284684</v>
      </c>
      <c r="AN85">
        <f t="shared" si="36"/>
        <v>0</v>
      </c>
      <c r="AO85">
        <f t="shared" si="36"/>
        <v>0</v>
      </c>
      <c r="AP85">
        <f t="shared" si="36"/>
        <v>-3.0983410046225118E-18</v>
      </c>
      <c r="AQ85">
        <f t="shared" si="36"/>
        <v>-3.2246813108944348E-13</v>
      </c>
      <c r="AR85">
        <f t="shared" si="36"/>
        <v>-3.2247122943044811E-13</v>
      </c>
      <c r="AS85">
        <f t="shared" si="36"/>
        <v>-2.0894290731380326E-4</v>
      </c>
      <c r="AT85">
        <f t="shared" si="36"/>
        <v>-1.3650936611195249E-4</v>
      </c>
      <c r="AU85">
        <f t="shared" si="23"/>
        <v>-3.4545227374822699E-4</v>
      </c>
      <c r="AW85">
        <v>82</v>
      </c>
      <c r="AX85">
        <f>IF(Z85&gt;0, (R85*SUMPRODUCT(K85:$K$98, X85:$X$98)-K85*$AZ$3)/Z85, 0)</f>
        <v>-1.4049380714451546E+16</v>
      </c>
    </row>
    <row r="86" spans="2:50" x14ac:dyDescent="0.25">
      <c r="E86">
        <v>2086</v>
      </c>
      <c r="F86" s="5">
        <v>3.5571999999999999E-2</v>
      </c>
      <c r="G86" s="5">
        <v>7.0000000000000007E-2</v>
      </c>
      <c r="H86" s="5">
        <f t="shared" si="37"/>
        <v>0.12000000000000001</v>
      </c>
      <c r="I86" s="5">
        <f t="shared" si="38"/>
        <v>1.1200000000000001</v>
      </c>
      <c r="J86">
        <f t="shared" si="39"/>
        <v>0.89285714285714279</v>
      </c>
      <c r="K86">
        <f t="shared" si="47"/>
        <v>2.1028023814829503E-4</v>
      </c>
      <c r="L86" s="2">
        <v>83</v>
      </c>
      <c r="M86" s="6">
        <v>0.84796327400000004</v>
      </c>
      <c r="Q86" s="4">
        <f t="shared" si="48"/>
        <v>25</v>
      </c>
      <c r="R86">
        <f t="shared" si="27"/>
        <v>500000</v>
      </c>
      <c r="S86">
        <f t="shared" si="28"/>
        <v>-8.8315819977559856E+16</v>
      </c>
      <c r="U86">
        <f t="shared" si="40"/>
        <v>0.84796327400000004</v>
      </c>
      <c r="V86">
        <f t="shared" si="41"/>
        <v>0.01</v>
      </c>
      <c r="W86">
        <f t="shared" si="42"/>
        <v>5.2622651017419263E-16</v>
      </c>
      <c r="X86">
        <f t="shared" si="43"/>
        <v>4.4622075443290273E-16</v>
      </c>
      <c r="Y86">
        <f t="shared" si="44"/>
        <v>5.2622651017419265E-18</v>
      </c>
      <c r="Z86">
        <f t="shared" si="45"/>
        <v>7.4743490639547971E-17</v>
      </c>
      <c r="AB86">
        <f t="shared" si="46"/>
        <v>-7.3931565834744424</v>
      </c>
      <c r="AC86">
        <f t="shared" si="29"/>
        <v>-6.6010326638167491</v>
      </c>
      <c r="AE86">
        <f t="shared" si="30"/>
        <v>0</v>
      </c>
      <c r="AF86">
        <f t="shared" si="31"/>
        <v>0</v>
      </c>
      <c r="AG86">
        <f t="shared" si="31"/>
        <v>-1.8685872659886994E-15</v>
      </c>
      <c r="AH86">
        <f t="shared" si="32"/>
        <v>-2.2311037721645137E-10</v>
      </c>
      <c r="AI86">
        <f t="shared" si="33"/>
        <v>-2.2311224580371737E-10</v>
      </c>
      <c r="AJ86">
        <f t="shared" si="34"/>
        <v>-0.79212391965769324</v>
      </c>
      <c r="AK86">
        <f t="shared" si="49"/>
        <v>-0.51752096084321098</v>
      </c>
      <c r="AL86">
        <f t="shared" si="35"/>
        <v>-1.3096448807240164</v>
      </c>
      <c r="AN86">
        <f t="shared" si="36"/>
        <v>0</v>
      </c>
      <c r="AO86">
        <f t="shared" si="36"/>
        <v>0</v>
      </c>
      <c r="AP86">
        <f t="shared" si="36"/>
        <v>-3.9292697529297521E-19</v>
      </c>
      <c r="AQ86">
        <f t="shared" si="36"/>
        <v>-4.6915703254431334E-14</v>
      </c>
      <c r="AR86">
        <f t="shared" si="36"/>
        <v>-4.6916096181406624E-14</v>
      </c>
      <c r="AS86">
        <f t="shared" si="36"/>
        <v>-1.6656800646858066E-4</v>
      </c>
      <c r="AT86">
        <f t="shared" si="36"/>
        <v>-1.0882443089284487E-4</v>
      </c>
      <c r="AU86">
        <f t="shared" si="23"/>
        <v>-2.753924374083416E-4</v>
      </c>
      <c r="AW86">
        <v>83</v>
      </c>
      <c r="AX86">
        <f>IF(Z86&gt;0, (R86*SUMPRODUCT(K86:$K$98, X86:$X$98)-K86*$AZ$3)/Z86, 0)</f>
        <v>-8.8315819977559856E+16</v>
      </c>
    </row>
    <row r="87" spans="2:50" x14ac:dyDescent="0.25">
      <c r="E87">
        <v>2087</v>
      </c>
      <c r="F87" s="5">
        <v>3.5571999999999999E-2</v>
      </c>
      <c r="G87" s="5">
        <v>7.0000000000000007E-2</v>
      </c>
      <c r="H87" s="5">
        <f t="shared" si="37"/>
        <v>0.12000000000000001</v>
      </c>
      <c r="I87" s="5">
        <f t="shared" si="38"/>
        <v>1.1200000000000001</v>
      </c>
      <c r="J87">
        <f t="shared" si="39"/>
        <v>0.89285714285714279</v>
      </c>
      <c r="K87">
        <f t="shared" si="47"/>
        <v>1.8775021263240627E-4</v>
      </c>
      <c r="L87" s="2">
        <v>84</v>
      </c>
      <c r="M87" s="6">
        <v>0.86550461000000001</v>
      </c>
      <c r="Q87" s="4">
        <f t="shared" si="48"/>
        <v>25</v>
      </c>
      <c r="R87">
        <f t="shared" si="27"/>
        <v>500000</v>
      </c>
      <c r="S87">
        <f t="shared" si="28"/>
        <v>-6.3338418148857062E+17</v>
      </c>
      <c r="U87">
        <f t="shared" si="40"/>
        <v>0.86550461000000001</v>
      </c>
      <c r="V87">
        <f t="shared" si="41"/>
        <v>0.01</v>
      </c>
      <c r="W87">
        <f t="shared" si="42"/>
        <v>7.4743490639547971E-17</v>
      </c>
      <c r="X87">
        <f t="shared" si="43"/>
        <v>6.4690835716020615E-17</v>
      </c>
      <c r="Y87">
        <f t="shared" si="44"/>
        <v>7.4743490639547976E-19</v>
      </c>
      <c r="Z87">
        <f t="shared" si="45"/>
        <v>9.305220017131877E-18</v>
      </c>
      <c r="AB87">
        <f t="shared" si="46"/>
        <v>-6.6010326638167491</v>
      </c>
      <c r="AC87">
        <f t="shared" si="29"/>
        <v>-5.8937791641221366</v>
      </c>
      <c r="AE87">
        <f t="shared" si="30"/>
        <v>0</v>
      </c>
      <c r="AF87">
        <f t="shared" si="31"/>
        <v>0</v>
      </c>
      <c r="AG87">
        <f t="shared" si="31"/>
        <v>-2.3263050042829695E-16</v>
      </c>
      <c r="AH87">
        <f t="shared" si="32"/>
        <v>-3.2345417858010307E-11</v>
      </c>
      <c r="AI87">
        <f t="shared" si="33"/>
        <v>-3.2345650488510736E-11</v>
      </c>
      <c r="AJ87">
        <f t="shared" si="34"/>
        <v>-0.70725349969461249</v>
      </c>
      <c r="AK87">
        <f t="shared" si="49"/>
        <v>-0.46207228646717247</v>
      </c>
      <c r="AL87">
        <f t="shared" si="35"/>
        <v>-1.1693257861941306</v>
      </c>
      <c r="AN87">
        <f t="shared" si="36"/>
        <v>0</v>
      </c>
      <c r="AO87">
        <f t="shared" si="36"/>
        <v>0</v>
      </c>
      <c r="AP87">
        <f t="shared" si="36"/>
        <v>-4.3676425920195826E-20</v>
      </c>
      <c r="AQ87">
        <f t="shared" si="36"/>
        <v>-6.0728590805254658E-15</v>
      </c>
      <c r="AR87">
        <f t="shared" si="36"/>
        <v>-6.0729027569513863E-15</v>
      </c>
      <c r="AS87">
        <f t="shared" si="36"/>
        <v>-1.3278699495267697E-4</v>
      </c>
      <c r="AT87">
        <f t="shared" si="36"/>
        <v>-8.6754170035753777E-5</v>
      </c>
      <c r="AU87">
        <f t="shared" si="23"/>
        <v>-2.1954116499450365E-4</v>
      </c>
      <c r="AW87">
        <v>84</v>
      </c>
      <c r="AX87">
        <f>IF(Z87&gt;0, (R87*SUMPRODUCT(K87:$K$98, X87:$X$98)-K87*$AZ$3)/Z87, 0)</f>
        <v>-6.3338418148857062E+17</v>
      </c>
    </row>
    <row r="88" spans="2:50" x14ac:dyDescent="0.25">
      <c r="B88" s="6"/>
      <c r="E88">
        <v>2088</v>
      </c>
      <c r="F88" s="5">
        <v>3.5571999999999999E-2</v>
      </c>
      <c r="G88" s="5">
        <v>7.0000000000000007E-2</v>
      </c>
      <c r="H88" s="5">
        <f t="shared" si="37"/>
        <v>0.12000000000000001</v>
      </c>
      <c r="I88" s="5">
        <f t="shared" si="38"/>
        <v>1.1200000000000001</v>
      </c>
      <c r="J88">
        <f t="shared" si="39"/>
        <v>0.89285714285714279</v>
      </c>
      <c r="K88">
        <f t="shared" si="47"/>
        <v>1.6763411842179131E-4</v>
      </c>
      <c r="L88" s="2">
        <v>85</v>
      </c>
      <c r="M88" s="6">
        <v>0.88304594599999997</v>
      </c>
      <c r="Q88" s="4">
        <f t="shared" si="48"/>
        <v>25</v>
      </c>
      <c r="R88">
        <f t="shared" si="27"/>
        <v>500000</v>
      </c>
      <c r="S88">
        <f t="shared" si="28"/>
        <v>-5.2875189809522842E+18</v>
      </c>
      <c r="U88">
        <f t="shared" si="40"/>
        <v>0.88304594599999997</v>
      </c>
      <c r="V88">
        <f t="shared" si="41"/>
        <v>0.01</v>
      </c>
      <c r="W88">
        <f t="shared" si="42"/>
        <v>9.305220017131877E-18</v>
      </c>
      <c r="X88">
        <f t="shared" si="43"/>
        <v>8.2169368127663542E-18</v>
      </c>
      <c r="Y88">
        <f t="shared" si="44"/>
        <v>9.3052200171318777E-20</v>
      </c>
      <c r="Z88">
        <f t="shared" si="45"/>
        <v>9.9523100419420414E-19</v>
      </c>
      <c r="AB88">
        <f t="shared" si="46"/>
        <v>-5.8937791641221366</v>
      </c>
      <c r="AC88">
        <f t="shared" si="29"/>
        <v>-5.2623028251090567</v>
      </c>
      <c r="AE88">
        <f t="shared" si="30"/>
        <v>0</v>
      </c>
      <c r="AF88">
        <f t="shared" si="31"/>
        <v>0</v>
      </c>
      <c r="AG88">
        <f t="shared" si="31"/>
        <v>-2.4880775104855104E-17</v>
      </c>
      <c r="AH88">
        <f t="shared" si="32"/>
        <v>-4.1084684063831771E-12</v>
      </c>
      <c r="AI88">
        <f t="shared" si="33"/>
        <v>-4.1084932871582822E-12</v>
      </c>
      <c r="AJ88">
        <f t="shared" si="34"/>
        <v>-0.63147633901307998</v>
      </c>
      <c r="AK88">
        <f t="shared" si="49"/>
        <v>-0.4125645414885496</v>
      </c>
      <c r="AL88">
        <f t="shared" si="35"/>
        <v>-1.044040880505738</v>
      </c>
      <c r="AN88">
        <f t="shared" si="36"/>
        <v>0</v>
      </c>
      <c r="AO88">
        <f t="shared" si="36"/>
        <v>0</v>
      </c>
      <c r="AP88">
        <f t="shared" si="36"/>
        <v>-4.1708668003532377E-21</v>
      </c>
      <c r="AQ88">
        <f t="shared" si="36"/>
        <v>-6.8871947936782578E-16</v>
      </c>
      <c r="AR88">
        <f t="shared" si="36"/>
        <v>-6.8872365023462608E-16</v>
      </c>
      <c r="AS88">
        <f t="shared" si="36"/>
        <v>-1.0585697939467789E-4</v>
      </c>
      <c r="AT88">
        <f t="shared" si="36"/>
        <v>-6.9159893204523562E-5</v>
      </c>
      <c r="AU88">
        <f t="shared" si="23"/>
        <v>-1.7501687259989014E-4</v>
      </c>
      <c r="AW88">
        <v>85</v>
      </c>
      <c r="AX88">
        <f>IF(Z88&gt;0, (R88*SUMPRODUCT(K88:$K$98, X88:$X$98)-K88*$AZ$3)/Z88, 0)</f>
        <v>-5.2875189809522842E+18</v>
      </c>
    </row>
    <row r="89" spans="2:50" x14ac:dyDescent="0.25">
      <c r="B89" s="6"/>
      <c r="E89">
        <v>2089</v>
      </c>
      <c r="F89" s="5">
        <v>3.5571999999999999E-2</v>
      </c>
      <c r="G89" s="5">
        <v>7.0000000000000007E-2</v>
      </c>
      <c r="H89" s="5">
        <f t="shared" si="37"/>
        <v>0.12000000000000001</v>
      </c>
      <c r="I89" s="5">
        <f t="shared" si="38"/>
        <v>1.1200000000000001</v>
      </c>
      <c r="J89">
        <f t="shared" si="39"/>
        <v>0.89285714285714279</v>
      </c>
      <c r="K89">
        <f t="shared" si="47"/>
        <v>1.4967332001945651E-4</v>
      </c>
      <c r="L89" s="2">
        <v>86</v>
      </c>
      <c r="M89" s="6">
        <v>1</v>
      </c>
      <c r="Q89" s="4">
        <f t="shared" si="48"/>
        <v>25</v>
      </c>
      <c r="R89">
        <f t="shared" si="27"/>
        <v>500000</v>
      </c>
      <c r="S89">
        <f t="shared" si="28"/>
        <v>0</v>
      </c>
      <c r="U89">
        <f t="shared" si="40"/>
        <v>1</v>
      </c>
      <c r="V89">
        <f t="shared" si="41"/>
        <v>0.01</v>
      </c>
      <c r="W89">
        <f t="shared" si="42"/>
        <v>9.9523100419420414E-19</v>
      </c>
      <c r="X89">
        <f t="shared" si="43"/>
        <v>9.9523100419420414E-19</v>
      </c>
      <c r="Y89">
        <f t="shared" si="44"/>
        <v>9.9523100419420416E-21</v>
      </c>
      <c r="Z89">
        <f t="shared" si="45"/>
        <v>0</v>
      </c>
      <c r="AB89">
        <f t="shared" si="46"/>
        <v>-5.2623028251090567</v>
      </c>
      <c r="AC89">
        <f t="shared" si="29"/>
        <v>0</v>
      </c>
      <c r="AE89">
        <f t="shared" si="30"/>
        <v>0</v>
      </c>
      <c r="AF89">
        <f t="shared" si="31"/>
        <v>0</v>
      </c>
      <c r="AG89">
        <f t="shared" si="31"/>
        <v>0</v>
      </c>
      <c r="AH89">
        <f t="shared" si="32"/>
        <v>-4.9761550209710206E-13</v>
      </c>
      <c r="AI89">
        <f t="shared" si="33"/>
        <v>-4.9761550209710206E-13</v>
      </c>
      <c r="AJ89">
        <f t="shared" si="34"/>
        <v>-5.2623028251090567</v>
      </c>
      <c r="AK89">
        <f t="shared" si="49"/>
        <v>-0.36836119775763398</v>
      </c>
      <c r="AL89">
        <f t="shared" si="35"/>
        <v>-5.6306640228671885</v>
      </c>
      <c r="AN89">
        <f t="shared" si="36"/>
        <v>0</v>
      </c>
      <c r="AO89">
        <f t="shared" si="36"/>
        <v>0</v>
      </c>
      <c r="AP89">
        <f t="shared" si="36"/>
        <v>0</v>
      </c>
      <c r="AQ89">
        <f t="shared" si="36"/>
        <v>-7.4479764292022085E-17</v>
      </c>
      <c r="AR89">
        <f t="shared" si="36"/>
        <v>-7.4479764292022085E-17</v>
      </c>
      <c r="AS89">
        <f t="shared" si="36"/>
        <v>-7.8762633478183792E-4</v>
      </c>
      <c r="AT89">
        <f t="shared" si="36"/>
        <v>-5.5133843434728657E-5</v>
      </c>
      <c r="AU89">
        <f t="shared" si="23"/>
        <v>-8.4276017821664111E-4</v>
      </c>
      <c r="AW89">
        <v>86</v>
      </c>
      <c r="AX89">
        <f>IF(Z89&gt;0, (R89*SUMPRODUCT(K89:$K$98, X89:$X$98)-K89*$AZ$3)/Z89, 0)</f>
        <v>0</v>
      </c>
    </row>
    <row r="90" spans="2:50" x14ac:dyDescent="0.25">
      <c r="B90" s="6"/>
      <c r="F90" s="5"/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/>
      <c r="H91" s="5"/>
      <c r="I91" s="5"/>
      <c r="Q91" s="4"/>
      <c r="AN91" s="8">
        <f t="shared" ref="AN91:AU91" si="50">SUM(AN3:AN89)</f>
        <v>53124.783648062825</v>
      </c>
      <c r="AO91" s="8">
        <f t="shared" si="50"/>
        <v>-5312.478364806283</v>
      </c>
      <c r="AP91" s="8">
        <f t="shared" si="50"/>
        <v>-443.0025832352228</v>
      </c>
      <c r="AQ91" s="8">
        <f t="shared" si="50"/>
        <v>-31391.597812256572</v>
      </c>
      <c r="AR91" s="8">
        <f t="shared" si="50"/>
        <v>15977.704887764785</v>
      </c>
      <c r="AS91" s="8">
        <f t="shared" si="50"/>
        <v>-6704.131023980387</v>
      </c>
      <c r="AT91" s="8">
        <f t="shared" si="50"/>
        <v>2251.0051089952067</v>
      </c>
      <c r="AU91" s="8">
        <f t="shared" si="50"/>
        <v>11524.578972779578</v>
      </c>
      <c r="AX91">
        <f>IF(Z91&gt;0, (R91*SUMPRODUCT(K91:$K$98, X91:$X$98)-K91*$AZ$3)/Z91, 0)</f>
        <v>0</v>
      </c>
    </row>
    <row r="92" spans="2:50" x14ac:dyDescent="0.25">
      <c r="B92" s="6"/>
      <c r="F92" s="5"/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/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/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/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/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/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/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91:AU91">
    <cfRule type="cellIs" dxfId="58" priority="1" operator="lessThan">
      <formula>0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E61F63-6AB4-4CD1-A003-51EE0D38BA54}">
  <dimension ref="A1:AZ164"/>
  <sheetViews>
    <sheetView workbookViewId="0">
      <selection activeCell="M33" sqref="M33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t="s">
        <v>1</v>
      </c>
      <c r="W1" t="s">
        <v>2</v>
      </c>
      <c r="AB1" t="s">
        <v>46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48</v>
      </c>
    </row>
    <row r="3" spans="1:52" x14ac:dyDescent="0.25">
      <c r="A3" t="s">
        <v>36</v>
      </c>
      <c r="C3" s="2">
        <v>122091.73706651562</v>
      </c>
      <c r="K3">
        <v>1</v>
      </c>
      <c r="L3" s="2">
        <v>0</v>
      </c>
      <c r="O3">
        <f>$C$3</f>
        <v>122091.73706651562</v>
      </c>
      <c r="P3">
        <f>O3*C5</f>
        <v>12209.173706651563</v>
      </c>
      <c r="Q3" s="4">
        <f>B8</f>
        <v>200</v>
      </c>
      <c r="R3">
        <f t="shared" ref="R3:R66" si="0">$C$6</f>
        <v>500000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122091.73706651562</v>
      </c>
      <c r="AF3">
        <f t="shared" ref="AF3:AG34" si="4">-$Z3*P3</f>
        <v>-12209.173706651563</v>
      </c>
      <c r="AG3">
        <f t="shared" si="4"/>
        <v>-200</v>
      </c>
      <c r="AH3">
        <f t="shared" ref="AH3:AH66" si="5">-X3*R3</f>
        <v>0</v>
      </c>
      <c r="AI3">
        <f t="shared" ref="AI3:AI34" si="6">SUM(AE3:AH3)</f>
        <v>109682.56335986406</v>
      </c>
      <c r="AJ3">
        <f t="shared" ref="AJ3:AJ66" si="7">AB3-AC3</f>
        <v>0</v>
      </c>
      <c r="AL3">
        <f t="shared" ref="AL3:AL66" si="8">SUM(AI3:AK3)</f>
        <v>109682.56335986406</v>
      </c>
      <c r="AN3">
        <f t="shared" ref="AN3:AU34" si="9">AE3*$K3</f>
        <v>122091.73706651562</v>
      </c>
      <c r="AO3">
        <f t="shared" si="9"/>
        <v>-12209.173706651563</v>
      </c>
      <c r="AP3">
        <f t="shared" si="9"/>
        <v>-200</v>
      </c>
      <c r="AQ3">
        <f t="shared" si="9"/>
        <v>0</v>
      </c>
      <c r="AR3">
        <f t="shared" si="9"/>
        <v>109682.56335986406</v>
      </c>
      <c r="AS3">
        <f t="shared" si="9"/>
        <v>0</v>
      </c>
      <c r="AT3">
        <f t="shared" si="9"/>
        <v>0</v>
      </c>
      <c r="AU3">
        <f t="shared" si="9"/>
        <v>109682.56335986406</v>
      </c>
      <c r="AW3">
        <v>0</v>
      </c>
      <c r="AX3">
        <f>IF(Z3&gt;0, (R3*SUMPRODUCT(K3:$K$98, X3:$X$98)-K3*$AZ$3)/Z3, 0)</f>
        <v>0</v>
      </c>
      <c r="AZ3">
        <f>C6*ABS(SUMPRODUCT(X4:X79, K4:K79))/1</f>
        <v>69987.653518018502</v>
      </c>
    </row>
    <row r="4" spans="1:52" x14ac:dyDescent="0.25">
      <c r="A4" t="s">
        <v>14</v>
      </c>
      <c r="C4" t="s">
        <v>37</v>
      </c>
      <c r="E4">
        <v>2004</v>
      </c>
      <c r="F4" s="13">
        <f t="array" ref="F4:G79">EconomicRates!C44:D119</f>
        <v>1.5900000000000001E-2</v>
      </c>
      <c r="G4" s="13"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79">Mortalities!B21:B96</f>
        <v>2.5943469999999999E-3</v>
      </c>
      <c r="R4">
        <f t="shared" si="0"/>
        <v>500000</v>
      </c>
      <c r="S4">
        <f t="shared" si="1"/>
        <v>4754.4517384948431</v>
      </c>
      <c r="U4">
        <f t="shared" ref="U4:U67" si="13">M4</f>
        <v>2.5943469999999999E-3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2.5943469999999999E-3</v>
      </c>
      <c r="Y4">
        <f t="shared" ref="Y4:Y67" si="17">V4*W4</f>
        <v>0.01</v>
      </c>
      <c r="Z4">
        <f t="shared" ref="Z4:Z67" si="18">MAX(0, W4-X4-Y4)</f>
        <v>0.98740565299999994</v>
      </c>
      <c r="AB4">
        <f t="shared" ref="AB4:AB67" si="19">AC3</f>
        <v>0</v>
      </c>
      <c r="AC4">
        <f t="shared" si="2"/>
        <v>4694.5725235054852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-1297.1734999999999</v>
      </c>
      <c r="AI4">
        <f t="shared" si="6"/>
        <v>-1297.1734999999999</v>
      </c>
      <c r="AJ4">
        <f t="shared" si="7"/>
        <v>-4694.5725235054852</v>
      </c>
      <c r="AK4">
        <f>G4*SUM(AB4, AE4:AF4)</f>
        <v>0</v>
      </c>
      <c r="AL4">
        <f t="shared" si="8"/>
        <v>-5991.746023505485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-1210.1627950368504</v>
      </c>
      <c r="AR4">
        <f t="shared" si="9"/>
        <v>-1210.1627950368504</v>
      </c>
      <c r="AS4">
        <f t="shared" si="9"/>
        <v>-4379.6739653936793</v>
      </c>
      <c r="AT4">
        <f t="shared" si="9"/>
        <v>0</v>
      </c>
      <c r="AU4">
        <f t="shared" si="9"/>
        <v>-5589.8367604305295</v>
      </c>
      <c r="AW4">
        <v>1</v>
      </c>
      <c r="AX4">
        <f>IF(Z4&gt;0, (R4*SUMPRODUCT(K4:$K$98, X4:$X$98)-K4*$AZ$3)/Z4, 0)</f>
        <v>4754.4517384948431</v>
      </c>
    </row>
    <row r="5" spans="1:52" x14ac:dyDescent="0.25">
      <c r="C5" s="2">
        <f>'S.26.04.A'!C5</f>
        <v>0.1</v>
      </c>
      <c r="E5">
        <v>2005</v>
      </c>
      <c r="F5" s="13">
        <v>3.6400000000000002E-2</v>
      </c>
      <c r="G5" s="13"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2.6922130000000002E-3</v>
      </c>
      <c r="Q5" s="4">
        <f t="shared" ref="Q5:Q68" si="21">$C$8</f>
        <v>25</v>
      </c>
      <c r="R5">
        <f t="shared" si="0"/>
        <v>500000</v>
      </c>
      <c r="S5">
        <f t="shared" si="1"/>
        <v>9160.6644186709636</v>
      </c>
      <c r="U5">
        <f t="shared" si="13"/>
        <v>2.6922130000000002E-3</v>
      </c>
      <c r="V5">
        <f t="shared" si="14"/>
        <v>0.01</v>
      </c>
      <c r="W5">
        <f t="shared" si="15"/>
        <v>0.98740565299999994</v>
      </c>
      <c r="X5">
        <f t="shared" si="16"/>
        <v>2.6583063352800889E-3</v>
      </c>
      <c r="Y5">
        <f t="shared" si="17"/>
        <v>9.8740565299999996E-3</v>
      </c>
      <c r="Z5">
        <f t="shared" si="18"/>
        <v>0.97487329013471991</v>
      </c>
      <c r="AB5">
        <f t="shared" si="19"/>
        <v>4694.5725235054852</v>
      </c>
      <c r="AC5">
        <f t="shared" si="2"/>
        <v>8930.4870616498229</v>
      </c>
      <c r="AE5">
        <f t="shared" si="3"/>
        <v>0</v>
      </c>
      <c r="AF5">
        <f t="shared" si="4"/>
        <v>0</v>
      </c>
      <c r="AG5">
        <f t="shared" si="4"/>
        <v>-24.371832253367998</v>
      </c>
      <c r="AH5">
        <f t="shared" si="5"/>
        <v>-1329.1531676400443</v>
      </c>
      <c r="AI5">
        <f t="shared" si="6"/>
        <v>-1353.5249998934123</v>
      </c>
      <c r="AJ5">
        <f t="shared" si="7"/>
        <v>-4235.9145381443377</v>
      </c>
      <c r="AK5">
        <f>G5*SUM(AB5, AE5:AF5)</f>
        <v>192.47747346372489</v>
      </c>
      <c r="AL5">
        <f t="shared" si="8"/>
        <v>-5396.9620645740251</v>
      </c>
      <c r="AN5">
        <f t="shared" si="9"/>
        <v>0</v>
      </c>
      <c r="AO5">
        <f t="shared" si="9"/>
        <v>0</v>
      </c>
      <c r="AP5">
        <f t="shared" si="9"/>
        <v>-20.840549165220466</v>
      </c>
      <c r="AQ5">
        <f t="shared" si="9"/>
        <v>-1136.5695303635982</v>
      </c>
      <c r="AR5">
        <f t="shared" si="9"/>
        <v>-1157.4100795288186</v>
      </c>
      <c r="AS5">
        <f t="shared" si="9"/>
        <v>-3622.1644837420777</v>
      </c>
      <c r="AT5">
        <f t="shared" si="9"/>
        <v>164.58903078014745</v>
      </c>
      <c r="AU5">
        <f t="shared" si="9"/>
        <v>-4614.9855324907485</v>
      </c>
      <c r="AW5">
        <v>2</v>
      </c>
      <c r="AX5">
        <f>IF(Z5&gt;0, (R5*SUMPRODUCT(K5:$K$98, X5:$X$98)-K5*$AZ$3)/Z5, 0)</f>
        <v>9160.6644186709636</v>
      </c>
    </row>
    <row r="6" spans="1:52" x14ac:dyDescent="0.25">
      <c r="A6" t="s">
        <v>16</v>
      </c>
      <c r="C6" s="2">
        <f>'S.26.04.D'!C6</f>
        <v>500000</v>
      </c>
      <c r="E6">
        <v>2006</v>
      </c>
      <c r="F6" s="13">
        <v>5.8799999999999998E-2</v>
      </c>
      <c r="G6" s="13"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2.807183E-3</v>
      </c>
      <c r="Q6" s="4">
        <f t="shared" si="21"/>
        <v>25</v>
      </c>
      <c r="R6">
        <f t="shared" si="0"/>
        <v>500000</v>
      </c>
      <c r="S6">
        <f t="shared" si="1"/>
        <v>14185.281417808232</v>
      </c>
      <c r="U6">
        <f t="shared" si="13"/>
        <v>2.807183E-3</v>
      </c>
      <c r="V6">
        <f t="shared" si="14"/>
        <v>0.01</v>
      </c>
      <c r="W6">
        <f t="shared" si="15"/>
        <v>0.97487329013471991</v>
      </c>
      <c r="X6">
        <f t="shared" si="16"/>
        <v>2.7366477272202532E-3</v>
      </c>
      <c r="Y6">
        <f t="shared" si="17"/>
        <v>9.7487329013471995E-3</v>
      </c>
      <c r="Z6">
        <f t="shared" si="18"/>
        <v>0.96238790950615249</v>
      </c>
      <c r="AB6">
        <f t="shared" si="19"/>
        <v>8930.4870616498229</v>
      </c>
      <c r="AC6">
        <f t="shared" si="2"/>
        <v>13651.743329440935</v>
      </c>
      <c r="AE6">
        <f t="shared" si="3"/>
        <v>0</v>
      </c>
      <c r="AF6">
        <f t="shared" si="4"/>
        <v>0</v>
      </c>
      <c r="AG6">
        <f t="shared" si="4"/>
        <v>-24.059697737653813</v>
      </c>
      <c r="AH6">
        <f t="shared" si="5"/>
        <v>-1368.3238636101266</v>
      </c>
      <c r="AI6">
        <f t="shared" si="6"/>
        <v>-1392.3835613477804</v>
      </c>
      <c r="AJ6">
        <f t="shared" si="7"/>
        <v>-4721.2562677911119</v>
      </c>
      <c r="AK6">
        <f>G6*SUM(AB6, AE6:AF6)</f>
        <v>522.43349310651467</v>
      </c>
      <c r="AL6">
        <f t="shared" si="8"/>
        <v>-5591.2063360323773</v>
      </c>
      <c r="AN6">
        <f t="shared" si="9"/>
        <v>0</v>
      </c>
      <c r="AO6">
        <f t="shared" si="9"/>
        <v>0</v>
      </c>
      <c r="AP6">
        <f t="shared" si="9"/>
        <v>-18.559892140948119</v>
      </c>
      <c r="AQ6">
        <f t="shared" si="9"/>
        <v>-1055.5387519579806</v>
      </c>
      <c r="AR6">
        <f t="shared" si="9"/>
        <v>-1074.0986440989286</v>
      </c>
      <c r="AS6">
        <f t="shared" si="9"/>
        <v>-3642.0244366928264</v>
      </c>
      <c r="AT6">
        <f t="shared" si="9"/>
        <v>403.01043631569797</v>
      </c>
      <c r="AU6">
        <f t="shared" si="9"/>
        <v>-4313.1126444760566</v>
      </c>
      <c r="AW6">
        <v>3</v>
      </c>
      <c r="AX6">
        <f>IF(Z6&gt;0, (R6*SUMPRODUCT(K6:$K$98, X6:$X$98)-K6*$AZ$3)/Z6, 0)</f>
        <v>14185.281417808232</v>
      </c>
    </row>
    <row r="7" spans="1:52" x14ac:dyDescent="0.25">
      <c r="A7" t="s">
        <v>15</v>
      </c>
      <c r="B7" t="s">
        <v>37</v>
      </c>
      <c r="C7" t="s">
        <v>47</v>
      </c>
      <c r="E7">
        <v>2007</v>
      </c>
      <c r="F7" s="13">
        <v>5.4699999999999999E-2</v>
      </c>
      <c r="G7" s="13"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2.939255E-3</v>
      </c>
      <c r="Q7" s="4">
        <f t="shared" si="21"/>
        <v>25</v>
      </c>
      <c r="R7">
        <f t="shared" si="0"/>
        <v>500000</v>
      </c>
      <c r="S7">
        <f t="shared" si="1"/>
        <v>18384.5373871091</v>
      </c>
      <c r="U7">
        <f t="shared" si="13"/>
        <v>2.939255E-3</v>
      </c>
      <c r="V7">
        <f t="shared" si="14"/>
        <v>0.01</v>
      </c>
      <c r="W7">
        <f t="shared" si="15"/>
        <v>0.96238790950615249</v>
      </c>
      <c r="X7">
        <f t="shared" si="16"/>
        <v>2.828703474955506E-3</v>
      </c>
      <c r="Y7">
        <f t="shared" si="17"/>
        <v>9.6238790950615247E-3</v>
      </c>
      <c r="Z7">
        <f t="shared" si="18"/>
        <v>0.94993532693613547</v>
      </c>
      <c r="AB7">
        <f t="shared" si="19"/>
        <v>13651.743329440935</v>
      </c>
      <c r="AC7">
        <f t="shared" si="2"/>
        <v>17464.121533393089</v>
      </c>
      <c r="AE7">
        <f t="shared" si="3"/>
        <v>0</v>
      </c>
      <c r="AF7">
        <f t="shared" si="4"/>
        <v>0</v>
      </c>
      <c r="AG7">
        <f t="shared" si="4"/>
        <v>-23.748383173403386</v>
      </c>
      <c r="AH7">
        <f t="shared" si="5"/>
        <v>-1414.351737477753</v>
      </c>
      <c r="AI7">
        <f t="shared" si="6"/>
        <v>-1438.1001206511564</v>
      </c>
      <c r="AJ7">
        <f t="shared" si="7"/>
        <v>-3812.3782039521539</v>
      </c>
      <c r="AK7">
        <f>G7*SUM(AB7, AE7:AF7)</f>
        <v>670.30059747554992</v>
      </c>
      <c r="AL7">
        <f t="shared" si="8"/>
        <v>-4580.1777271277606</v>
      </c>
      <c r="AN7">
        <f t="shared" si="9"/>
        <v>0</v>
      </c>
      <c r="AO7">
        <f t="shared" si="9"/>
        <v>0</v>
      </c>
      <c r="AP7">
        <f t="shared" si="9"/>
        <v>-16.667947378549627</v>
      </c>
      <c r="AQ7">
        <f t="shared" si="9"/>
        <v>-992.6713815802467</v>
      </c>
      <c r="AR7">
        <f t="shared" si="9"/>
        <v>-1009.3393289587964</v>
      </c>
      <c r="AS7">
        <f t="shared" si="9"/>
        <v>-2675.7408631409353</v>
      </c>
      <c r="AT7">
        <f t="shared" si="9"/>
        <v>470.45455705150232</v>
      </c>
      <c r="AU7">
        <f t="shared" si="9"/>
        <v>-3214.6256350482295</v>
      </c>
      <c r="AW7">
        <v>4</v>
      </c>
      <c r="AX7">
        <f>IF(Z7&gt;0, (R7*SUMPRODUCT(K7:$K$98, X7:$X$98)-K7*$AZ$3)/Z7, 0)</f>
        <v>18384.5373871091</v>
      </c>
    </row>
    <row r="8" spans="1:52" x14ac:dyDescent="0.25">
      <c r="B8" s="2">
        <f>'S.26.04.A'!B8</f>
        <v>200</v>
      </c>
      <c r="C8" s="2">
        <f>'S.26.04.A'!C8</f>
        <v>25</v>
      </c>
      <c r="E8">
        <v>2008</v>
      </c>
      <c r="F8" s="13">
        <v>2.2499999999999999E-2</v>
      </c>
      <c r="G8" s="13"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3.7729310000000002E-3</v>
      </c>
      <c r="Q8" s="4">
        <f t="shared" si="21"/>
        <v>25</v>
      </c>
      <c r="R8">
        <f t="shared" si="0"/>
        <v>500000</v>
      </c>
      <c r="S8">
        <f t="shared" si="1"/>
        <v>21071.311204476111</v>
      </c>
      <c r="U8">
        <f t="shared" si="13"/>
        <v>3.7729310000000002E-3</v>
      </c>
      <c r="V8">
        <f t="shared" si="14"/>
        <v>0.01</v>
      </c>
      <c r="W8">
        <f t="shared" si="15"/>
        <v>0.94993532693613547</v>
      </c>
      <c r="X8">
        <f t="shared" si="16"/>
        <v>3.5840404429924805E-3</v>
      </c>
      <c r="Y8">
        <f t="shared" si="17"/>
        <v>9.4993532693613547E-3</v>
      </c>
      <c r="Z8">
        <f t="shared" si="18"/>
        <v>0.93685193322378169</v>
      </c>
      <c r="AB8">
        <f t="shared" si="19"/>
        <v>17464.121533393089</v>
      </c>
      <c r="AC8">
        <f t="shared" si="2"/>
        <v>19740.698637473375</v>
      </c>
      <c r="AE8">
        <f t="shared" si="3"/>
        <v>0</v>
      </c>
      <c r="AF8">
        <f t="shared" si="4"/>
        <v>0</v>
      </c>
      <c r="AG8">
        <f t="shared" si="4"/>
        <v>-23.421298330594542</v>
      </c>
      <c r="AH8">
        <f t="shared" si="5"/>
        <v>-1792.0202214962403</v>
      </c>
      <c r="AI8">
        <f t="shared" si="6"/>
        <v>-1815.4415198268348</v>
      </c>
      <c r="AJ8">
        <f t="shared" si="7"/>
        <v>-2276.5771040802865</v>
      </c>
      <c r="AK8">
        <f t="shared" ref="AK8:AK71" si="22">G8*SUM(AB8:AB8, AE8:AF8)</f>
        <v>371.98578866127281</v>
      </c>
      <c r="AL8">
        <f t="shared" si="8"/>
        <v>-3720.0328352458487</v>
      </c>
      <c r="AN8">
        <f t="shared" si="9"/>
        <v>0</v>
      </c>
      <c r="AO8">
        <f t="shared" si="9"/>
        <v>0</v>
      </c>
      <c r="AP8">
        <f t="shared" si="9"/>
        <v>-15.344330149718319</v>
      </c>
      <c r="AQ8">
        <f t="shared" si="9"/>
        <v>-1174.0318374105971</v>
      </c>
      <c r="AR8">
        <f t="shared" si="9"/>
        <v>-1189.3761675603153</v>
      </c>
      <c r="AS8">
        <f t="shared" si="9"/>
        <v>-1491.4865180922193</v>
      </c>
      <c r="AT8">
        <f t="shared" si="9"/>
        <v>243.70436991385279</v>
      </c>
      <c r="AU8">
        <f t="shared" si="9"/>
        <v>-2437.1583157386817</v>
      </c>
      <c r="AW8">
        <v>5</v>
      </c>
      <c r="AX8">
        <f>IF(Z8&gt;0, (R8*SUMPRODUCT(K8:$K$98, X8:$X$98)-K8*$AZ$3)/Z8, 0)</f>
        <v>21071.311204476111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3">
        <v>2.2000000000000001E-3</v>
      </c>
      <c r="G9" s="13"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4.6883589999999996E-3</v>
      </c>
      <c r="Q9" s="4">
        <f t="shared" si="21"/>
        <v>25</v>
      </c>
      <c r="R9">
        <f t="shared" si="0"/>
        <v>500000</v>
      </c>
      <c r="S9">
        <f t="shared" si="1"/>
        <v>22743.259446761305</v>
      </c>
      <c r="U9">
        <f t="shared" si="13"/>
        <v>4.6883589999999996E-3</v>
      </c>
      <c r="V9">
        <f t="shared" si="14"/>
        <v>0.01</v>
      </c>
      <c r="W9">
        <f t="shared" si="15"/>
        <v>0.93685193322378169</v>
      </c>
      <c r="X9">
        <f t="shared" si="16"/>
        <v>4.3922981927971153E-3</v>
      </c>
      <c r="Y9">
        <f t="shared" si="17"/>
        <v>9.3685193322378176E-3</v>
      </c>
      <c r="Z9">
        <f t="shared" si="18"/>
        <v>0.9230911156987468</v>
      </c>
      <c r="AB9">
        <f t="shared" si="19"/>
        <v>19740.698637473375</v>
      </c>
      <c r="AC9">
        <f t="shared" si="2"/>
        <v>20994.100737336958</v>
      </c>
      <c r="AE9">
        <f t="shared" si="3"/>
        <v>0</v>
      </c>
      <c r="AF9">
        <f t="shared" si="4"/>
        <v>0</v>
      </c>
      <c r="AG9">
        <f t="shared" si="4"/>
        <v>-23.077277892468668</v>
      </c>
      <c r="AH9">
        <f t="shared" si="5"/>
        <v>-2196.1490963985575</v>
      </c>
      <c r="AI9">
        <f t="shared" si="6"/>
        <v>-2219.2263742910263</v>
      </c>
      <c r="AJ9">
        <f t="shared" si="7"/>
        <v>-1253.4020998635824</v>
      </c>
      <c r="AK9">
        <f t="shared" si="22"/>
        <v>116.47012196109291</v>
      </c>
      <c r="AL9">
        <f t="shared" si="8"/>
        <v>-3356.1583521935158</v>
      </c>
      <c r="AN9">
        <f t="shared" si="9"/>
        <v>0</v>
      </c>
      <c r="AO9">
        <f t="shared" si="9"/>
        <v>0</v>
      </c>
      <c r="AP9">
        <f t="shared" si="9"/>
        <v>-14.318540695013478</v>
      </c>
      <c r="AQ9">
        <f t="shared" si="9"/>
        <v>-1362.6238915882793</v>
      </c>
      <c r="AR9">
        <f t="shared" si="9"/>
        <v>-1376.9424322832929</v>
      </c>
      <c r="AS9">
        <f t="shared" si="9"/>
        <v>-777.68656501593136</v>
      </c>
      <c r="AT9">
        <f t="shared" si="9"/>
        <v>72.265116744871563</v>
      </c>
      <c r="AU9">
        <f t="shared" si="9"/>
        <v>-2082.3638805543528</v>
      </c>
      <c r="AW9">
        <v>6</v>
      </c>
      <c r="AX9">
        <f>IF(Z9&gt;0, (R9*SUMPRODUCT(K9:$K$98, X9:$X$98)-K9*$AZ$3)/Z9, 0)</f>
        <v>22743.259446761305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3">
        <v>2.5000000000000001E-3</v>
      </c>
      <c r="G10" s="13"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5.6712799999999999E-3</v>
      </c>
      <c r="Q10" s="4">
        <f t="shared" si="21"/>
        <v>25</v>
      </c>
      <c r="R10">
        <f t="shared" si="0"/>
        <v>500000</v>
      </c>
      <c r="S10">
        <f t="shared" si="1"/>
        <v>24058.51886766162</v>
      </c>
      <c r="U10">
        <f t="shared" si="13"/>
        <v>5.6712799999999999E-3</v>
      </c>
      <c r="V10">
        <f t="shared" si="14"/>
        <v>0.01</v>
      </c>
      <c r="W10">
        <f t="shared" si="15"/>
        <v>0.9230911156987468</v>
      </c>
      <c r="X10">
        <f t="shared" si="16"/>
        <v>5.2351081826399887E-3</v>
      </c>
      <c r="Y10">
        <f t="shared" si="17"/>
        <v>9.2309111569874678E-3</v>
      </c>
      <c r="Z10">
        <f t="shared" si="18"/>
        <v>0.90862509635911937</v>
      </c>
      <c r="AB10">
        <f t="shared" si="19"/>
        <v>20994.100737336958</v>
      </c>
      <c r="AC10">
        <f t="shared" si="2"/>
        <v>21860.174024386732</v>
      </c>
      <c r="AE10">
        <f t="shared" si="3"/>
        <v>0</v>
      </c>
      <c r="AF10">
        <f t="shared" si="4"/>
        <v>0</v>
      </c>
      <c r="AG10">
        <f t="shared" si="4"/>
        <v>-22.715627408977983</v>
      </c>
      <c r="AH10">
        <f t="shared" si="5"/>
        <v>-2617.5540913199943</v>
      </c>
      <c r="AI10">
        <f t="shared" si="6"/>
        <v>-2640.2697187289723</v>
      </c>
      <c r="AJ10">
        <f t="shared" si="7"/>
        <v>-866.07328704977408</v>
      </c>
      <c r="AK10">
        <f t="shared" si="22"/>
        <v>86.075813023081537</v>
      </c>
      <c r="AL10">
        <f t="shared" si="8"/>
        <v>-3420.2671927556648</v>
      </c>
      <c r="AN10">
        <f t="shared" si="9"/>
        <v>0</v>
      </c>
      <c r="AO10">
        <f t="shared" si="9"/>
        <v>0</v>
      </c>
      <c r="AP10">
        <f t="shared" si="9"/>
        <v>-13.370791039361093</v>
      </c>
      <c r="AQ10">
        <f t="shared" si="9"/>
        <v>-1540.7352902536009</v>
      </c>
      <c r="AR10">
        <f t="shared" si="9"/>
        <v>-1554.106081292962</v>
      </c>
      <c r="AS10">
        <f t="shared" si="9"/>
        <v>-509.78494837163447</v>
      </c>
      <c r="AT10">
        <f t="shared" si="9"/>
        <v>50.66563598502519</v>
      </c>
      <c r="AU10">
        <f t="shared" si="9"/>
        <v>-2013.2253936795714</v>
      </c>
      <c r="AW10">
        <v>7</v>
      </c>
      <c r="AX10">
        <f>IF(Z10&gt;0, (R10*SUMPRODUCT(K10:$K$98, X10:$X$98)-K10*$AZ$3)/Z10, 0)</f>
        <v>24058.51886766162</v>
      </c>
    </row>
    <row r="11" spans="1:52" x14ac:dyDescent="0.25">
      <c r="A11" t="s">
        <v>33</v>
      </c>
      <c r="C11" s="12">
        <f>AU81</f>
        <v>30651.910966513515</v>
      </c>
      <c r="E11">
        <v>2011</v>
      </c>
      <c r="F11" s="13">
        <v>1.5E-3</v>
      </c>
      <c r="G11" s="13"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6.8024940000000001E-3</v>
      </c>
      <c r="Q11" s="4">
        <f t="shared" si="21"/>
        <v>25</v>
      </c>
      <c r="R11">
        <f t="shared" si="0"/>
        <v>500000</v>
      </c>
      <c r="S11">
        <f t="shared" si="1"/>
        <v>25041.050455493634</v>
      </c>
      <c r="U11">
        <f t="shared" si="13"/>
        <v>6.8024940000000001E-3</v>
      </c>
      <c r="V11">
        <f t="shared" si="14"/>
        <v>0.01</v>
      </c>
      <c r="W11">
        <f t="shared" si="15"/>
        <v>0.90862509635911937</v>
      </c>
      <c r="X11">
        <f t="shared" si="16"/>
        <v>6.1809167662323318E-3</v>
      </c>
      <c r="Y11">
        <f t="shared" si="17"/>
        <v>9.0862509635911935E-3</v>
      </c>
      <c r="Z11">
        <f t="shared" si="18"/>
        <v>0.89335792862929586</v>
      </c>
      <c r="AB11">
        <f t="shared" si="19"/>
        <v>21860.174024386732</v>
      </c>
      <c r="AC11">
        <f t="shared" si="2"/>
        <v>22370.620965621478</v>
      </c>
      <c r="AE11">
        <f t="shared" si="3"/>
        <v>0</v>
      </c>
      <c r="AF11">
        <f t="shared" si="4"/>
        <v>0</v>
      </c>
      <c r="AG11">
        <f t="shared" si="4"/>
        <v>-22.333948215732395</v>
      </c>
      <c r="AH11">
        <f t="shared" si="5"/>
        <v>-3090.4583831161658</v>
      </c>
      <c r="AI11">
        <f t="shared" si="6"/>
        <v>-3112.7923313318984</v>
      </c>
      <c r="AJ11">
        <f t="shared" si="7"/>
        <v>-510.44694123474619</v>
      </c>
      <c r="AK11">
        <f t="shared" si="22"/>
        <v>52.464417658528149</v>
      </c>
      <c r="AL11">
        <f t="shared" si="8"/>
        <v>-3570.7748549081166</v>
      </c>
      <c r="AN11">
        <f t="shared" si="9"/>
        <v>0</v>
      </c>
      <c r="AO11">
        <f t="shared" si="9"/>
        <v>0</v>
      </c>
      <c r="AP11">
        <f t="shared" si="9"/>
        <v>-12.491570128417878</v>
      </c>
      <c r="AQ11">
        <f t="shared" si="9"/>
        <v>-1728.5200650039453</v>
      </c>
      <c r="AR11">
        <f t="shared" si="9"/>
        <v>-1741.0116351323634</v>
      </c>
      <c r="AS11">
        <f t="shared" si="9"/>
        <v>-285.49738280393586</v>
      </c>
      <c r="AT11">
        <f t="shared" si="9"/>
        <v>29.34380191525927</v>
      </c>
      <c r="AU11">
        <f t="shared" si="9"/>
        <v>-1997.1652160210401</v>
      </c>
      <c r="AW11">
        <v>8</v>
      </c>
      <c r="AX11">
        <f>IF(Z11&gt;0, (R11*SUMPRODUCT(K11:$K$98, X11:$X$98)-K11*$AZ$3)/Z11, 0)</f>
        <v>25041.050455493634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3">
        <v>1.9E-3</v>
      </c>
      <c r="G12" s="13"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8.090557E-3</v>
      </c>
      <c r="Q12" s="4">
        <f t="shared" si="21"/>
        <v>25</v>
      </c>
      <c r="R12">
        <f t="shared" si="0"/>
        <v>500000</v>
      </c>
      <c r="S12">
        <f t="shared" si="1"/>
        <v>25749.778863669017</v>
      </c>
      <c r="U12">
        <f t="shared" si="13"/>
        <v>8.090557E-3</v>
      </c>
      <c r="V12">
        <f t="shared" si="14"/>
        <v>0.01</v>
      </c>
      <c r="W12">
        <f t="shared" si="15"/>
        <v>0.89335792862929586</v>
      </c>
      <c r="X12">
        <f t="shared" si="16"/>
        <v>7.2277632429772502E-3</v>
      </c>
      <c r="Y12">
        <f t="shared" si="17"/>
        <v>8.9335792862929586E-3</v>
      </c>
      <c r="Z12">
        <f t="shared" si="18"/>
        <v>0.87719658610002571</v>
      </c>
      <c r="AB12">
        <f t="shared" si="19"/>
        <v>22370.620965621478</v>
      </c>
      <c r="AC12">
        <f t="shared" si="2"/>
        <v>22587.618112041062</v>
      </c>
      <c r="AE12">
        <f t="shared" si="3"/>
        <v>0</v>
      </c>
      <c r="AF12">
        <f t="shared" si="4"/>
        <v>0</v>
      </c>
      <c r="AG12">
        <f t="shared" si="4"/>
        <v>-21.929914652500642</v>
      </c>
      <c r="AH12">
        <f t="shared" si="5"/>
        <v>-3613.8816214886251</v>
      </c>
      <c r="AI12">
        <f t="shared" si="6"/>
        <v>-3635.8115361411255</v>
      </c>
      <c r="AJ12">
        <f t="shared" si="7"/>
        <v>-216.99714641958417</v>
      </c>
      <c r="AK12">
        <f t="shared" si="22"/>
        <v>51.452428220929399</v>
      </c>
      <c r="AL12">
        <f t="shared" si="8"/>
        <v>-3801.3562543397802</v>
      </c>
      <c r="AN12">
        <f t="shared" si="9"/>
        <v>0</v>
      </c>
      <c r="AO12">
        <f t="shared" si="9"/>
        <v>0</v>
      </c>
      <c r="AP12">
        <f t="shared" si="9"/>
        <v>-11.655982768212713</v>
      </c>
      <c r="AQ12">
        <f t="shared" si="9"/>
        <v>-1920.816499923257</v>
      </c>
      <c r="AR12">
        <f t="shared" si="9"/>
        <v>-1932.4724826914696</v>
      </c>
      <c r="AS12">
        <f t="shared" si="9"/>
        <v>-115.33629015421586</v>
      </c>
      <c r="AT12">
        <f t="shared" si="9"/>
        <v>27.347512574904993</v>
      </c>
      <c r="AU12">
        <f t="shared" si="9"/>
        <v>-2020.4612602707803</v>
      </c>
      <c r="AW12">
        <v>9</v>
      </c>
      <c r="AX12">
        <f>IF(Z12&gt;0, (R12*SUMPRODUCT(K12:$K$98, X12:$X$98)-K12*$AZ$3)/Z12, 0)</f>
        <v>25749.778863669017</v>
      </c>
    </row>
    <row r="13" spans="1:52" x14ac:dyDescent="0.25">
      <c r="E13">
        <v>2013</v>
      </c>
      <c r="F13" s="13">
        <v>1.6999999999999999E-3</v>
      </c>
      <c r="G13" s="13"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9.5159809999999997E-3</v>
      </c>
      <c r="Q13" s="4">
        <f t="shared" si="21"/>
        <v>25</v>
      </c>
      <c r="R13">
        <f t="shared" si="0"/>
        <v>500000</v>
      </c>
      <c r="S13">
        <f t="shared" si="1"/>
        <v>26166.887748131834</v>
      </c>
      <c r="U13">
        <f t="shared" si="13"/>
        <v>9.5159809999999997E-3</v>
      </c>
      <c r="V13">
        <f t="shared" si="14"/>
        <v>0.01</v>
      </c>
      <c r="W13">
        <f t="shared" si="15"/>
        <v>0.87719658610002571</v>
      </c>
      <c r="X13">
        <f t="shared" si="16"/>
        <v>8.3473860465927089E-3</v>
      </c>
      <c r="Y13">
        <f t="shared" si="17"/>
        <v>8.7719658610002568E-3</v>
      </c>
      <c r="Z13">
        <f t="shared" si="18"/>
        <v>0.86007723419243276</v>
      </c>
      <c r="AB13">
        <f t="shared" si="19"/>
        <v>22587.618112041062</v>
      </c>
      <c r="AC13">
        <f t="shared" si="2"/>
        <v>22505.544441837083</v>
      </c>
      <c r="AE13">
        <f t="shared" si="3"/>
        <v>0</v>
      </c>
      <c r="AF13">
        <f t="shared" si="4"/>
        <v>0</v>
      </c>
      <c r="AG13">
        <f t="shared" si="4"/>
        <v>-21.501930854810819</v>
      </c>
      <c r="AH13">
        <f t="shared" si="5"/>
        <v>-4173.6930232963541</v>
      </c>
      <c r="AI13">
        <f t="shared" si="6"/>
        <v>-4195.1949541511649</v>
      </c>
      <c r="AJ13">
        <f t="shared" si="7"/>
        <v>82.073670203979418</v>
      </c>
      <c r="AK13">
        <f t="shared" si="22"/>
        <v>45.175236224082127</v>
      </c>
      <c r="AL13">
        <f t="shared" si="8"/>
        <v>-4067.9460477231032</v>
      </c>
      <c r="AN13">
        <f t="shared" si="9"/>
        <v>0</v>
      </c>
      <c r="AO13">
        <f t="shared" si="9"/>
        <v>0</v>
      </c>
      <c r="AP13">
        <f t="shared" si="9"/>
        <v>-10.86359774712162</v>
      </c>
      <c r="AQ13">
        <f t="shared" si="9"/>
        <v>-2108.7093262098774</v>
      </c>
      <c r="AR13">
        <f t="shared" si="9"/>
        <v>-2119.5729239569991</v>
      </c>
      <c r="AS13">
        <f t="shared" si="9"/>
        <v>41.46675685762726</v>
      </c>
      <c r="AT13">
        <f t="shared" si="9"/>
        <v>22.824256936898401</v>
      </c>
      <c r="AU13">
        <f t="shared" si="9"/>
        <v>-2055.2819101624737</v>
      </c>
      <c r="AW13">
        <v>10</v>
      </c>
      <c r="AX13">
        <f>IF(Z13&gt;0, (R13*SUMPRODUCT(K13:$K$98, X13:$X$98)-K13*$AZ$3)/Z13, 0)</f>
        <v>26166.887748131834</v>
      </c>
    </row>
    <row r="14" spans="1:52" x14ac:dyDescent="0.25">
      <c r="E14">
        <v>2014</v>
      </c>
      <c r="F14" s="13">
        <v>1.4E-3</v>
      </c>
      <c r="G14" s="13">
        <v>1.8E-3</v>
      </c>
      <c r="H14" s="5">
        <f t="shared" si="10"/>
        <v>5.1800000000000006E-2</v>
      </c>
      <c r="I14" s="5">
        <f t="shared" si="11"/>
        <v>1.0518000000000001</v>
      </c>
      <c r="J14">
        <f t="shared" si="12"/>
        <v>0.95075109336375729</v>
      </c>
      <c r="K14">
        <f t="shared" si="20"/>
        <v>0.48035581109819386</v>
      </c>
      <c r="L14" s="2">
        <v>11</v>
      </c>
      <c r="M14" s="6">
        <v>1.1135328E-2</v>
      </c>
      <c r="Q14" s="4">
        <f t="shared" si="21"/>
        <v>25</v>
      </c>
      <c r="R14">
        <f t="shared" si="0"/>
        <v>500000</v>
      </c>
      <c r="S14">
        <f t="shared" si="1"/>
        <v>26295.662897698981</v>
      </c>
      <c r="U14">
        <f t="shared" si="13"/>
        <v>1.1135328E-2</v>
      </c>
      <c r="V14">
        <f t="shared" si="14"/>
        <v>0.01</v>
      </c>
      <c r="W14">
        <f t="shared" si="15"/>
        <v>0.86007723419243276</v>
      </c>
      <c r="X14">
        <f t="shared" si="16"/>
        <v>9.5772421080655545E-3</v>
      </c>
      <c r="Y14">
        <f t="shared" si="17"/>
        <v>8.600772341924327E-3</v>
      </c>
      <c r="Z14">
        <f t="shared" si="18"/>
        <v>0.84189921974244286</v>
      </c>
      <c r="AB14">
        <f t="shared" si="19"/>
        <v>22505.544441837083</v>
      </c>
      <c r="AC14">
        <f t="shared" si="2"/>
        <v>22138.298076183077</v>
      </c>
      <c r="AE14">
        <f t="shared" si="3"/>
        <v>0</v>
      </c>
      <c r="AF14">
        <f t="shared" si="4"/>
        <v>0</v>
      </c>
      <c r="AG14">
        <f t="shared" si="4"/>
        <v>-21.047480493561071</v>
      </c>
      <c r="AH14">
        <f t="shared" si="5"/>
        <v>-4788.6210540327775</v>
      </c>
      <c r="AI14">
        <f t="shared" si="6"/>
        <v>-4809.6685345263386</v>
      </c>
      <c r="AJ14">
        <f t="shared" si="7"/>
        <v>367.24636565400579</v>
      </c>
      <c r="AK14">
        <f t="shared" si="22"/>
        <v>40.50997999530675</v>
      </c>
      <c r="AL14">
        <f t="shared" si="8"/>
        <v>-4401.912188877026</v>
      </c>
      <c r="AN14">
        <f t="shared" si="9"/>
        <v>0</v>
      </c>
      <c r="AO14">
        <f t="shared" si="9"/>
        <v>0</v>
      </c>
      <c r="AP14">
        <f t="shared" si="9"/>
        <v>-10.110279564057942</v>
      </c>
      <c r="AQ14">
        <f t="shared" si="9"/>
        <v>-2300.2419504518029</v>
      </c>
      <c r="AR14">
        <f t="shared" si="9"/>
        <v>-2310.3522300158606</v>
      </c>
      <c r="AS14">
        <f t="shared" si="9"/>
        <v>176.40892584659383</v>
      </c>
      <c r="AT14">
        <f t="shared" si="9"/>
        <v>19.45920429821718</v>
      </c>
      <c r="AU14">
        <f t="shared" si="9"/>
        <v>-2114.4840998710497</v>
      </c>
      <c r="AW14">
        <v>11</v>
      </c>
      <c r="AX14">
        <f>IF(Z14&gt;0, (R14*SUMPRODUCT(K14:$K$98, X14:$X$98)-K14*$AZ$3)/Z14, 0)</f>
        <v>26295.662897698981</v>
      </c>
    </row>
    <row r="15" spans="1:52" x14ac:dyDescent="0.25">
      <c r="E15">
        <v>2015</v>
      </c>
      <c r="F15" s="13">
        <v>1.9E-3</v>
      </c>
      <c r="G15" s="13">
        <v>4.1000000000000003E-3</v>
      </c>
      <c r="H15" s="5">
        <f t="shared" si="10"/>
        <v>5.4100000000000002E-2</v>
      </c>
      <c r="I15" s="5">
        <f t="shared" si="11"/>
        <v>1.0541</v>
      </c>
      <c r="J15">
        <f t="shared" si="12"/>
        <v>0.94867659614837296</v>
      </c>
      <c r="K15">
        <f t="shared" si="20"/>
        <v>0.45570231581272541</v>
      </c>
      <c r="L15" s="2">
        <v>12</v>
      </c>
      <c r="M15" s="6">
        <v>1.2969985999999999E-2</v>
      </c>
      <c r="Q15" s="4">
        <f t="shared" si="21"/>
        <v>25</v>
      </c>
      <c r="R15">
        <f t="shared" si="0"/>
        <v>500000</v>
      </c>
      <c r="S15">
        <f t="shared" si="1"/>
        <v>26215.078864262552</v>
      </c>
      <c r="U15">
        <f t="shared" si="13"/>
        <v>1.2969985999999999E-2</v>
      </c>
      <c r="V15">
        <f t="shared" si="14"/>
        <v>0.01</v>
      </c>
      <c r="W15">
        <f t="shared" si="15"/>
        <v>0.84189921974244286</v>
      </c>
      <c r="X15">
        <f t="shared" si="16"/>
        <v>1.0919421093470407E-2</v>
      </c>
      <c r="Y15">
        <f t="shared" si="17"/>
        <v>8.4189921974244294E-3</v>
      </c>
      <c r="Z15">
        <f t="shared" si="18"/>
        <v>0.82256080645154794</v>
      </c>
      <c r="AB15">
        <f t="shared" si="19"/>
        <v>22138.298076183077</v>
      </c>
      <c r="AC15">
        <f t="shared" si="2"/>
        <v>21563.496411778735</v>
      </c>
      <c r="AE15">
        <f t="shared" si="3"/>
        <v>0</v>
      </c>
      <c r="AF15">
        <f t="shared" si="4"/>
        <v>0</v>
      </c>
      <c r="AG15">
        <f t="shared" si="4"/>
        <v>-20.564020161288699</v>
      </c>
      <c r="AH15">
        <f t="shared" si="5"/>
        <v>-5459.7105467352039</v>
      </c>
      <c r="AI15">
        <f t="shared" si="6"/>
        <v>-5480.2745668964926</v>
      </c>
      <c r="AJ15">
        <f t="shared" si="7"/>
        <v>574.80166440434186</v>
      </c>
      <c r="AK15">
        <f t="shared" si="22"/>
        <v>90.767022112350617</v>
      </c>
      <c r="AL15">
        <f t="shared" si="8"/>
        <v>-4814.7058803798</v>
      </c>
      <c r="AN15">
        <f t="shared" si="9"/>
        <v>0</v>
      </c>
      <c r="AO15">
        <f t="shared" si="9"/>
        <v>0</v>
      </c>
      <c r="AP15">
        <f t="shared" si="9"/>
        <v>-9.371071609918836</v>
      </c>
      <c r="AQ15">
        <f t="shared" si="9"/>
        <v>-2488.0027398143934</v>
      </c>
      <c r="AR15">
        <f t="shared" si="9"/>
        <v>-2497.3738114243124</v>
      </c>
      <c r="AS15">
        <f t="shared" si="9"/>
        <v>261.93844960206758</v>
      </c>
      <c r="AT15">
        <f t="shared" si="9"/>
        <v>41.362742176023033</v>
      </c>
      <c r="AU15">
        <f t="shared" si="9"/>
        <v>-2194.0726196462219</v>
      </c>
      <c r="AW15">
        <v>12</v>
      </c>
      <c r="AX15">
        <f>IF(Z15&gt;0, (R15*SUMPRODUCT(K15:$K$98, X15:$X$98)-K15*$AZ$3)/Z15, 0)</f>
        <v>26215.078864262552</v>
      </c>
    </row>
    <row r="16" spans="1:52" x14ac:dyDescent="0.25">
      <c r="E16">
        <v>2016</v>
      </c>
      <c r="F16" s="13">
        <v>4.7000000000000002E-3</v>
      </c>
      <c r="G16" s="13">
        <v>7.1000000000000004E-3</v>
      </c>
      <c r="H16" s="5">
        <f t="shared" si="10"/>
        <v>5.7100000000000005E-2</v>
      </c>
      <c r="I16" s="5">
        <f t="shared" si="11"/>
        <v>1.0570999999999999</v>
      </c>
      <c r="J16">
        <f t="shared" si="12"/>
        <v>0.94598429666067552</v>
      </c>
      <c r="K16">
        <f t="shared" si="20"/>
        <v>0.43108723471074206</v>
      </c>
      <c r="L16" s="2">
        <v>13</v>
      </c>
      <c r="M16" s="6">
        <v>1.4883069000000001E-2</v>
      </c>
      <c r="Q16" s="4">
        <f t="shared" si="21"/>
        <v>25</v>
      </c>
      <c r="R16">
        <f t="shared" si="0"/>
        <v>500000</v>
      </c>
      <c r="S16">
        <f t="shared" si="1"/>
        <v>25929.968519163482</v>
      </c>
      <c r="U16">
        <f t="shared" si="13"/>
        <v>1.4883069000000001E-2</v>
      </c>
      <c r="V16">
        <f t="shared" si="14"/>
        <v>0.01</v>
      </c>
      <c r="W16">
        <f t="shared" si="15"/>
        <v>0.82256080645154794</v>
      </c>
      <c r="X16">
        <f t="shared" si="16"/>
        <v>1.2242229239114034E-2</v>
      </c>
      <c r="Y16">
        <f t="shared" si="17"/>
        <v>8.2256080645154803E-3</v>
      </c>
      <c r="Z16">
        <f t="shared" si="18"/>
        <v>0.8020929691479185</v>
      </c>
      <c r="AB16">
        <f t="shared" si="19"/>
        <v>21563.496411778735</v>
      </c>
      <c r="AC16">
        <f t="shared" si="2"/>
        <v>20798.245439447892</v>
      </c>
      <c r="AE16">
        <f t="shared" si="3"/>
        <v>0</v>
      </c>
      <c r="AF16">
        <f t="shared" si="4"/>
        <v>0</v>
      </c>
      <c r="AG16">
        <f t="shared" si="4"/>
        <v>-20.052324228697962</v>
      </c>
      <c r="AH16">
        <f t="shared" si="5"/>
        <v>-6121.1146195570172</v>
      </c>
      <c r="AI16">
        <f t="shared" si="6"/>
        <v>-6141.1669437857154</v>
      </c>
      <c r="AJ16">
        <f t="shared" si="7"/>
        <v>765.25097233084307</v>
      </c>
      <c r="AK16">
        <f t="shared" si="22"/>
        <v>153.10082452362903</v>
      </c>
      <c r="AL16">
        <f t="shared" si="8"/>
        <v>-5222.8151469312434</v>
      </c>
      <c r="AN16">
        <f t="shared" si="9"/>
        <v>0</v>
      </c>
      <c r="AO16">
        <f t="shared" si="9"/>
        <v>0</v>
      </c>
      <c r="AP16">
        <f t="shared" si="9"/>
        <v>-8.644301001272618</v>
      </c>
      <c r="AQ16">
        <f t="shared" si="9"/>
        <v>-2638.7343746923307</v>
      </c>
      <c r="AR16">
        <f t="shared" si="9"/>
        <v>-2647.3786756936033</v>
      </c>
      <c r="AS16">
        <f t="shared" si="9"/>
        <v>329.88992552180974</v>
      </c>
      <c r="AT16">
        <f t="shared" si="9"/>
        <v>65.999811075825804</v>
      </c>
      <c r="AU16">
        <f t="shared" si="9"/>
        <v>-2251.4889390959679</v>
      </c>
      <c r="AW16">
        <v>13</v>
      </c>
      <c r="AX16">
        <f>IF(Z16&gt;0, (R16*SUMPRODUCT(K16:$K$98, X16:$X$98)-K16*$AZ$3)/Z16, 0)</f>
        <v>25929.968519163482</v>
      </c>
    </row>
    <row r="17" spans="5:50" x14ac:dyDescent="0.25">
      <c r="E17">
        <v>2017</v>
      </c>
      <c r="F17" s="13">
        <v>1.17E-2</v>
      </c>
      <c r="G17" s="13">
        <v>1.38E-2</v>
      </c>
      <c r="H17" s="5">
        <f t="shared" si="10"/>
        <v>6.3799999999999996E-2</v>
      </c>
      <c r="I17" s="5">
        <f t="shared" si="11"/>
        <v>1.0638000000000001</v>
      </c>
      <c r="J17">
        <f t="shared" si="12"/>
        <v>0.94002632073698056</v>
      </c>
      <c r="K17">
        <f t="shared" si="20"/>
        <v>0.40523334716181802</v>
      </c>
      <c r="L17" s="2">
        <v>14</v>
      </c>
      <c r="M17" s="6">
        <v>1.6930661E-2</v>
      </c>
      <c r="Q17" s="4">
        <f t="shared" si="21"/>
        <v>25</v>
      </c>
      <c r="R17">
        <f t="shared" si="0"/>
        <v>500000</v>
      </c>
      <c r="S17">
        <f t="shared" si="1"/>
        <v>25585.095121961385</v>
      </c>
      <c r="U17">
        <f t="shared" si="13"/>
        <v>1.6930661E-2</v>
      </c>
      <c r="V17">
        <f t="shared" si="14"/>
        <v>0.01</v>
      </c>
      <c r="W17">
        <f t="shared" si="15"/>
        <v>0.8020929691479185</v>
      </c>
      <c r="X17">
        <f t="shared" si="16"/>
        <v>1.3579964151126866E-2</v>
      </c>
      <c r="Y17">
        <f t="shared" si="17"/>
        <v>8.020929691479186E-3</v>
      </c>
      <c r="Z17">
        <f t="shared" si="18"/>
        <v>0.7804920753053125</v>
      </c>
      <c r="AB17">
        <f t="shared" si="19"/>
        <v>20798.245439447892</v>
      </c>
      <c r="AC17">
        <f t="shared" si="2"/>
        <v>19968.963988623469</v>
      </c>
      <c r="AE17">
        <f t="shared" si="3"/>
        <v>0</v>
      </c>
      <c r="AF17">
        <f t="shared" si="4"/>
        <v>0</v>
      </c>
      <c r="AG17">
        <f t="shared" si="4"/>
        <v>-19.512301882632812</v>
      </c>
      <c r="AH17">
        <f t="shared" si="5"/>
        <v>-6789.9820755634328</v>
      </c>
      <c r="AI17">
        <f t="shared" si="6"/>
        <v>-6809.4943774460653</v>
      </c>
      <c r="AJ17">
        <f t="shared" si="7"/>
        <v>829.28145082442279</v>
      </c>
      <c r="AK17">
        <f t="shared" si="22"/>
        <v>287.0157870643809</v>
      </c>
      <c r="AL17">
        <f t="shared" si="8"/>
        <v>-5693.1971395572618</v>
      </c>
      <c r="AN17">
        <f t="shared" si="9"/>
        <v>0</v>
      </c>
      <c r="AO17">
        <f t="shared" si="9"/>
        <v>0</v>
      </c>
      <c r="AP17">
        <f t="shared" si="9"/>
        <v>-7.9070354027311378</v>
      </c>
      <c r="AQ17">
        <f t="shared" si="9"/>
        <v>-2751.5271636493185</v>
      </c>
      <c r="AR17">
        <f t="shared" si="9"/>
        <v>-2759.4341990520493</v>
      </c>
      <c r="AS17">
        <f t="shared" si="9"/>
        <v>336.05249805678943</v>
      </c>
      <c r="AT17">
        <f t="shared" si="9"/>
        <v>116.30836808038271</v>
      </c>
      <c r="AU17">
        <f t="shared" si="9"/>
        <v>-2307.073332914877</v>
      </c>
      <c r="AW17">
        <v>14</v>
      </c>
      <c r="AX17">
        <f>IF(Z17&gt;0, (R17*SUMPRODUCT(K17:$K$98, X17:$X$98)-K17*$AZ$3)/Z17, 0)</f>
        <v>25585.095121961385</v>
      </c>
    </row>
    <row r="18" spans="5:50" x14ac:dyDescent="0.25">
      <c r="E18">
        <v>2018</v>
      </c>
      <c r="F18" s="13">
        <v>2.01E-2</v>
      </c>
      <c r="G18" s="13">
        <v>2.1600000000000001E-2</v>
      </c>
      <c r="H18" s="5">
        <f t="shared" si="10"/>
        <v>7.1599999999999997E-2</v>
      </c>
      <c r="I18" s="5">
        <f t="shared" si="11"/>
        <v>1.0716000000000001</v>
      </c>
      <c r="J18">
        <f t="shared" si="12"/>
        <v>0.93318402388951094</v>
      </c>
      <c r="K18">
        <f t="shared" si="20"/>
        <v>0.3781572855186805</v>
      </c>
      <c r="L18" s="2">
        <v>15</v>
      </c>
      <c r="M18" s="6">
        <v>1.9185959999999998E-2</v>
      </c>
      <c r="Q18" s="4">
        <f t="shared" si="21"/>
        <v>25</v>
      </c>
      <c r="R18">
        <f t="shared" si="0"/>
        <v>500000</v>
      </c>
      <c r="S18">
        <f t="shared" si="1"/>
        <v>25223.84504494139</v>
      </c>
      <c r="U18">
        <f t="shared" si="13"/>
        <v>1.9185959999999998E-2</v>
      </c>
      <c r="V18">
        <f t="shared" si="14"/>
        <v>0.01</v>
      </c>
      <c r="W18">
        <f t="shared" si="15"/>
        <v>0.7804920753053125</v>
      </c>
      <c r="X18">
        <f t="shared" si="16"/>
        <v>1.4974489737124713E-2</v>
      </c>
      <c r="Y18">
        <f t="shared" si="17"/>
        <v>7.804920753053125E-3</v>
      </c>
      <c r="Z18">
        <f t="shared" si="18"/>
        <v>0.75771266481513466</v>
      </c>
      <c r="AB18">
        <f t="shared" si="19"/>
        <v>19968.963988623469</v>
      </c>
      <c r="AC18">
        <f t="shared" si="2"/>
        <v>19112.42684588657</v>
      </c>
      <c r="AE18">
        <f t="shared" si="3"/>
        <v>0</v>
      </c>
      <c r="AF18">
        <f t="shared" si="4"/>
        <v>0</v>
      </c>
      <c r="AG18">
        <f t="shared" si="4"/>
        <v>-18.942816620378366</v>
      </c>
      <c r="AH18">
        <f t="shared" si="5"/>
        <v>-7487.2448685623558</v>
      </c>
      <c r="AI18">
        <f t="shared" si="6"/>
        <v>-7506.1876851827337</v>
      </c>
      <c r="AJ18">
        <f t="shared" si="7"/>
        <v>856.53714273689911</v>
      </c>
      <c r="AK18">
        <f t="shared" si="22"/>
        <v>431.32962215426693</v>
      </c>
      <c r="AL18">
        <f t="shared" si="8"/>
        <v>-6218.3209202915677</v>
      </c>
      <c r="AN18">
        <f t="shared" si="9"/>
        <v>0</v>
      </c>
      <c r="AO18">
        <f t="shared" si="9"/>
        <v>0</v>
      </c>
      <c r="AP18">
        <f t="shared" si="9"/>
        <v>-7.1633641132404282</v>
      </c>
      <c r="AQ18">
        <f t="shared" si="9"/>
        <v>-2831.35619550921</v>
      </c>
      <c r="AR18">
        <f t="shared" si="9"/>
        <v>-2838.5195596224503</v>
      </c>
      <c r="AS18">
        <f t="shared" si="9"/>
        <v>323.90576084331235</v>
      </c>
      <c r="AT18">
        <f t="shared" si="9"/>
        <v>163.11043907765568</v>
      </c>
      <c r="AU18">
        <f t="shared" si="9"/>
        <v>-2351.5033597014826</v>
      </c>
      <c r="AW18">
        <v>15</v>
      </c>
      <c r="AX18">
        <f>IF(Z18&gt;0, (R18*SUMPRODUCT(K18:$K$98, X18:$X$98)-K18*$AZ$3)/Z18, 0)</f>
        <v>25223.84504494139</v>
      </c>
    </row>
    <row r="19" spans="5:50" x14ac:dyDescent="0.25">
      <c r="E19">
        <v>2019</v>
      </c>
      <c r="F19" s="13">
        <v>2.3400000000000001E-2</v>
      </c>
      <c r="G19" s="13">
        <v>2.23E-2</v>
      </c>
      <c r="H19" s="5">
        <f t="shared" si="10"/>
        <v>7.2300000000000003E-2</v>
      </c>
      <c r="I19" s="5">
        <f t="shared" si="11"/>
        <v>1.0723</v>
      </c>
      <c r="J19">
        <f t="shared" si="12"/>
        <v>0.93257483913084027</v>
      </c>
      <c r="K19">
        <f t="shared" si="20"/>
        <v>0.3526599697087387</v>
      </c>
      <c r="L19" s="2">
        <v>16</v>
      </c>
      <c r="M19" s="6">
        <v>2.1884238E-2</v>
      </c>
      <c r="Q19" s="4">
        <f t="shared" si="21"/>
        <v>25</v>
      </c>
      <c r="R19">
        <f t="shared" si="0"/>
        <v>500000</v>
      </c>
      <c r="S19">
        <f t="shared" si="1"/>
        <v>24627.469074279852</v>
      </c>
      <c r="U19">
        <f t="shared" si="13"/>
        <v>2.1884238E-2</v>
      </c>
      <c r="V19">
        <f t="shared" si="14"/>
        <v>0.01</v>
      </c>
      <c r="W19">
        <f t="shared" si="15"/>
        <v>0.75771266481513466</v>
      </c>
      <c r="X19">
        <f t="shared" si="16"/>
        <v>1.6581964292428635E-2</v>
      </c>
      <c r="Y19">
        <f t="shared" si="17"/>
        <v>7.5771266481513468E-3</v>
      </c>
      <c r="Z19">
        <f t="shared" si="18"/>
        <v>0.73355357387455467</v>
      </c>
      <c r="AB19">
        <f t="shared" si="19"/>
        <v>19112.42684588657</v>
      </c>
      <c r="AC19">
        <f t="shared" si="2"/>
        <v>18065.567954923055</v>
      </c>
      <c r="AE19">
        <f t="shared" si="3"/>
        <v>0</v>
      </c>
      <c r="AF19">
        <f t="shared" si="4"/>
        <v>0</v>
      </c>
      <c r="AG19">
        <f t="shared" si="4"/>
        <v>-18.338839346863868</v>
      </c>
      <c r="AH19">
        <f t="shared" si="5"/>
        <v>-8290.9821462143173</v>
      </c>
      <c r="AI19">
        <f t="shared" si="6"/>
        <v>-8309.3209855611804</v>
      </c>
      <c r="AJ19">
        <f t="shared" si="7"/>
        <v>1046.8588909635146</v>
      </c>
      <c r="AK19">
        <f t="shared" si="22"/>
        <v>426.20711866327053</v>
      </c>
      <c r="AL19">
        <f t="shared" si="8"/>
        <v>-6836.2549759343956</v>
      </c>
      <c r="AN19">
        <f t="shared" si="9"/>
        <v>0</v>
      </c>
      <c r="AO19">
        <f t="shared" si="9"/>
        <v>0</v>
      </c>
      <c r="AP19">
        <f t="shared" si="9"/>
        <v>-6.4673745285584365</v>
      </c>
      <c r="AQ19">
        <f t="shared" si="9"/>
        <v>-2923.8975125396346</v>
      </c>
      <c r="AR19">
        <f t="shared" si="9"/>
        <v>-2930.3648870681927</v>
      </c>
      <c r="AS19">
        <f t="shared" si="9"/>
        <v>369.18522477651686</v>
      </c>
      <c r="AT19">
        <f t="shared" si="9"/>
        <v>150.30618955743779</v>
      </c>
      <c r="AU19">
        <f t="shared" si="9"/>
        <v>-2410.873472734238</v>
      </c>
      <c r="AW19">
        <v>16</v>
      </c>
      <c r="AX19">
        <f>IF(Z19&gt;0, (R19*SUMPRODUCT(K19:$K$98, X19:$X$98)-K19*$AZ$3)/Z19, 0)</f>
        <v>24627.469074279852</v>
      </c>
    </row>
    <row r="20" spans="5:50" x14ac:dyDescent="0.25">
      <c r="E20">
        <v>2020</v>
      </c>
      <c r="F20" s="14">
        <v>4.3E-3</v>
      </c>
      <c r="G20" s="14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0.33449679380512065</v>
      </c>
      <c r="L20" s="2">
        <v>17</v>
      </c>
      <c r="M20" s="6">
        <v>2.4761703999999999E-2</v>
      </c>
      <c r="Q20" s="4">
        <f t="shared" si="21"/>
        <v>25</v>
      </c>
      <c r="R20">
        <f t="shared" si="0"/>
        <v>500000</v>
      </c>
      <c r="S20">
        <f t="shared" si="1"/>
        <v>23180.249621596009</v>
      </c>
      <c r="U20">
        <f t="shared" si="13"/>
        <v>2.4761703999999999E-2</v>
      </c>
      <c r="V20">
        <f t="shared" si="14"/>
        <v>0.01</v>
      </c>
      <c r="W20">
        <f t="shared" si="15"/>
        <v>0.73355357387455467</v>
      </c>
      <c r="X20">
        <f t="shared" si="16"/>
        <v>1.8164036464423855E-2</v>
      </c>
      <c r="Y20">
        <f t="shared" si="17"/>
        <v>7.3355357387455472E-3</v>
      </c>
      <c r="Z20">
        <f t="shared" si="18"/>
        <v>0.70805400167138521</v>
      </c>
      <c r="AB20">
        <f t="shared" si="19"/>
        <v>18065.567954923055</v>
      </c>
      <c r="AC20">
        <f t="shared" si="2"/>
        <v>16412.868504312668</v>
      </c>
      <c r="AE20">
        <f t="shared" si="3"/>
        <v>0</v>
      </c>
      <c r="AF20">
        <f t="shared" si="4"/>
        <v>0</v>
      </c>
      <c r="AG20">
        <f t="shared" si="4"/>
        <v>-17.701350041784629</v>
      </c>
      <c r="AH20">
        <f t="shared" si="5"/>
        <v>-9082.0182322119272</v>
      </c>
      <c r="AI20">
        <f t="shared" si="6"/>
        <v>-9099.7195822537124</v>
      </c>
      <c r="AJ20">
        <f t="shared" si="7"/>
        <v>1652.6994506103874</v>
      </c>
      <c r="AK20">
        <f t="shared" si="22"/>
        <v>77.68194220616914</v>
      </c>
      <c r="AL20">
        <f t="shared" si="8"/>
        <v>-7369.338189437156</v>
      </c>
      <c r="AN20">
        <f t="shared" si="9"/>
        <v>0</v>
      </c>
      <c r="AO20">
        <f t="shared" si="9"/>
        <v>0</v>
      </c>
      <c r="AP20">
        <f t="shared" si="9"/>
        <v>-5.9210448349990967</v>
      </c>
      <c r="AQ20">
        <f t="shared" si="9"/>
        <v>-3037.9059799545394</v>
      </c>
      <c r="AR20">
        <f t="shared" si="9"/>
        <v>-3043.8270247895384</v>
      </c>
      <c r="AS20">
        <f t="shared" si="9"/>
        <v>552.82266735265898</v>
      </c>
      <c r="AT20">
        <f t="shared" si="9"/>
        <v>25.984360604518258</v>
      </c>
      <c r="AU20">
        <f t="shared" si="9"/>
        <v>-2465.0199968323614</v>
      </c>
      <c r="AW20">
        <v>17</v>
      </c>
      <c r="AX20">
        <f>IF(Z20&gt;0, (R20*SUMPRODUCT(K20:$K$98, X20:$X$98)-K20*$AZ$3)/Z20, 0)</f>
        <v>23180.249621596009</v>
      </c>
    </row>
    <row r="21" spans="5:50" x14ac:dyDescent="0.25">
      <c r="E21">
        <v>2021</v>
      </c>
      <c r="F21" s="15">
        <v>1.2999999999999999E-3</v>
      </c>
      <c r="G21" s="15">
        <v>1.6000000000000001E-3</v>
      </c>
      <c r="H21" s="5">
        <f t="shared" si="10"/>
        <v>5.16E-2</v>
      </c>
      <c r="I21" s="5">
        <f t="shared" si="11"/>
        <v>1.0516000000000001</v>
      </c>
      <c r="J21">
        <f t="shared" si="12"/>
        <v>0.95093191327500948</v>
      </c>
      <c r="K21">
        <f t="shared" si="20"/>
        <v>0.31808367611745975</v>
      </c>
      <c r="L21" s="2">
        <v>18</v>
      </c>
      <c r="M21" s="6">
        <v>2.7627288E-2</v>
      </c>
      <c r="Q21" s="4">
        <f t="shared" si="21"/>
        <v>25</v>
      </c>
      <c r="R21">
        <f t="shared" si="0"/>
        <v>500000</v>
      </c>
      <c r="S21">
        <f t="shared" si="1"/>
        <v>21314.096785719081</v>
      </c>
      <c r="U21">
        <f t="shared" si="13"/>
        <v>2.7627288E-2</v>
      </c>
      <c r="V21">
        <f t="shared" si="14"/>
        <v>0.01</v>
      </c>
      <c r="W21">
        <f t="shared" si="15"/>
        <v>0.70805400167138521</v>
      </c>
      <c r="X21">
        <f t="shared" si="16"/>
        <v>1.9561611823727839E-2</v>
      </c>
      <c r="Y21">
        <f t="shared" si="17"/>
        <v>7.0805400167138523E-3</v>
      </c>
      <c r="Z21">
        <f t="shared" si="18"/>
        <v>0.68141184983094349</v>
      </c>
      <c r="AB21">
        <f t="shared" si="19"/>
        <v>16412.868504312668</v>
      </c>
      <c r="AC21">
        <f t="shared" si="2"/>
        <v>14523.678118232605</v>
      </c>
      <c r="AE21">
        <f t="shared" si="3"/>
        <v>0</v>
      </c>
      <c r="AF21">
        <f t="shared" si="4"/>
        <v>0</v>
      </c>
      <c r="AG21">
        <f t="shared" si="4"/>
        <v>-17.035296245773587</v>
      </c>
      <c r="AH21">
        <f t="shared" si="5"/>
        <v>-9780.8059118639194</v>
      </c>
      <c r="AI21">
        <f t="shared" si="6"/>
        <v>-9797.8412081096922</v>
      </c>
      <c r="AJ21">
        <f t="shared" si="7"/>
        <v>1889.190386080063</v>
      </c>
      <c r="AK21">
        <f t="shared" si="22"/>
        <v>26.260589606900268</v>
      </c>
      <c r="AL21">
        <f t="shared" si="8"/>
        <v>-7882.3902324227292</v>
      </c>
      <c r="AN21">
        <f t="shared" si="9"/>
        <v>0</v>
      </c>
      <c r="AO21">
        <f t="shared" si="9"/>
        <v>0</v>
      </c>
      <c r="AP21">
        <f t="shared" si="9"/>
        <v>-5.4186496536056232</v>
      </c>
      <c r="AQ21">
        <f t="shared" si="9"/>
        <v>-3111.1146998370587</v>
      </c>
      <c r="AR21">
        <f t="shared" si="9"/>
        <v>-3116.533349490664</v>
      </c>
      <c r="AS21">
        <f t="shared" si="9"/>
        <v>600.92062289010948</v>
      </c>
      <c r="AT21">
        <f t="shared" si="9"/>
        <v>8.353064879174795</v>
      </c>
      <c r="AU21">
        <f t="shared" si="9"/>
        <v>-2507.2596617213799</v>
      </c>
      <c r="AW21">
        <v>18</v>
      </c>
      <c r="AX21">
        <f>IF(Z21&gt;0, (R21*SUMPRODUCT(K21:$K$98, X21:$X$98)-K21*$AZ$3)/Z21, 0)</f>
        <v>21314.096785719081</v>
      </c>
    </row>
    <row r="22" spans="5:50" x14ac:dyDescent="0.25">
      <c r="E22">
        <v>2022</v>
      </c>
      <c r="F22" s="15">
        <v>0.02</v>
      </c>
      <c r="G22" s="15">
        <v>2.1000000000000001E-2</v>
      </c>
      <c r="H22" s="5">
        <f t="shared" si="10"/>
        <v>7.1000000000000008E-2</v>
      </c>
      <c r="I22" s="5">
        <f t="shared" si="11"/>
        <v>1.071</v>
      </c>
      <c r="J22">
        <f t="shared" si="12"/>
        <v>0.93370681605975725</v>
      </c>
      <c r="K22">
        <f t="shared" si="20"/>
        <v>0.29699689646821636</v>
      </c>
      <c r="L22" s="2">
        <v>19</v>
      </c>
      <c r="M22" s="6">
        <v>3.0780427999999999E-2</v>
      </c>
      <c r="Q22" s="4">
        <f t="shared" si="21"/>
        <v>25</v>
      </c>
      <c r="R22">
        <f t="shared" si="0"/>
        <v>500000</v>
      </c>
      <c r="S22">
        <f t="shared" si="1"/>
        <v>19718.348576281955</v>
      </c>
      <c r="U22">
        <f t="shared" si="13"/>
        <v>3.0780427999999999E-2</v>
      </c>
      <c r="V22">
        <f t="shared" si="14"/>
        <v>0.01</v>
      </c>
      <c r="W22">
        <f t="shared" si="15"/>
        <v>0.68141184983094349</v>
      </c>
      <c r="X22">
        <f t="shared" si="16"/>
        <v>2.0974148382068167E-2</v>
      </c>
      <c r="Y22">
        <f t="shared" si="17"/>
        <v>6.8141184983094355E-3</v>
      </c>
      <c r="Z22">
        <f t="shared" si="18"/>
        <v>0.65362358295056588</v>
      </c>
      <c r="AB22">
        <f t="shared" si="19"/>
        <v>14523.678118232605</v>
      </c>
      <c r="AC22">
        <f t="shared" si="2"/>
        <v>12888.3776462976</v>
      </c>
      <c r="AE22">
        <f t="shared" si="3"/>
        <v>0</v>
      </c>
      <c r="AF22">
        <f t="shared" si="4"/>
        <v>0</v>
      </c>
      <c r="AG22">
        <f t="shared" si="4"/>
        <v>-16.340589573764149</v>
      </c>
      <c r="AH22">
        <f t="shared" si="5"/>
        <v>-10487.074191034084</v>
      </c>
      <c r="AI22">
        <f t="shared" si="6"/>
        <v>-10503.414780607847</v>
      </c>
      <c r="AJ22">
        <f t="shared" si="7"/>
        <v>1635.3004719350047</v>
      </c>
      <c r="AK22">
        <f t="shared" si="22"/>
        <v>304.99724048288471</v>
      </c>
      <c r="AL22">
        <f t="shared" si="8"/>
        <v>-8563.1170681899584</v>
      </c>
      <c r="AN22">
        <f t="shared" si="9"/>
        <v>0</v>
      </c>
      <c r="AO22">
        <f t="shared" si="9"/>
        <v>0</v>
      </c>
      <c r="AP22">
        <f t="shared" si="9"/>
        <v>-4.8531043898688466</v>
      </c>
      <c r="AQ22">
        <f t="shared" si="9"/>
        <v>-3114.6284877690537</v>
      </c>
      <c r="AR22">
        <f t="shared" si="9"/>
        <v>-3119.4815921589225</v>
      </c>
      <c r="AS22">
        <f t="shared" si="9"/>
        <v>485.67916495770595</v>
      </c>
      <c r="AT22">
        <f t="shared" si="9"/>
        <v>90.583233854786997</v>
      </c>
      <c r="AU22">
        <f t="shared" si="9"/>
        <v>-2543.2191933464296</v>
      </c>
      <c r="AW22">
        <v>19</v>
      </c>
      <c r="AX22">
        <f>IF(Z22&gt;0, (R22*SUMPRODUCT(K22:$K$98, X22:$X$98)-K22*$AZ$3)/Z22, 0)</f>
        <v>19718.348576281955</v>
      </c>
    </row>
    <row r="23" spans="5:50" x14ac:dyDescent="0.25">
      <c r="E23">
        <v>2023</v>
      </c>
      <c r="F23" s="15">
        <v>5.3900000000000003E-2</v>
      </c>
      <c r="G23" s="15"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0.26517580041805033</v>
      </c>
      <c r="L23" s="2">
        <v>20</v>
      </c>
      <c r="M23" s="6">
        <v>3.4133669999999998E-2</v>
      </c>
      <c r="Q23" s="4">
        <f t="shared" si="21"/>
        <v>25</v>
      </c>
      <c r="R23">
        <f t="shared" si="0"/>
        <v>500000</v>
      </c>
      <c r="S23">
        <f t="shared" si="1"/>
        <v>19208.193190389557</v>
      </c>
      <c r="U23">
        <f t="shared" si="13"/>
        <v>3.4133669999999998E-2</v>
      </c>
      <c r="V23">
        <f t="shared" si="14"/>
        <v>0.01</v>
      </c>
      <c r="W23">
        <f t="shared" si="15"/>
        <v>0.65362358295056588</v>
      </c>
      <c r="X23">
        <f t="shared" si="16"/>
        <v>2.2310571684652242E-2</v>
      </c>
      <c r="Y23">
        <f t="shared" si="17"/>
        <v>6.5362358295056591E-3</v>
      </c>
      <c r="Z23">
        <f t="shared" si="18"/>
        <v>0.62477677543640797</v>
      </c>
      <c r="AB23">
        <f t="shared" si="19"/>
        <v>12888.3776462976</v>
      </c>
      <c r="AC23">
        <f t="shared" si="2"/>
        <v>12000.833003451156</v>
      </c>
      <c r="AE23">
        <f t="shared" si="3"/>
        <v>0</v>
      </c>
      <c r="AF23">
        <f t="shared" si="4"/>
        <v>0</v>
      </c>
      <c r="AG23">
        <f t="shared" si="4"/>
        <v>-15.619419385910199</v>
      </c>
      <c r="AH23">
        <f t="shared" si="5"/>
        <v>-11155.28584232612</v>
      </c>
      <c r="AI23">
        <f t="shared" si="6"/>
        <v>-11170.905261712031</v>
      </c>
      <c r="AJ23">
        <f t="shared" si="7"/>
        <v>887.54464284644382</v>
      </c>
      <c r="AK23">
        <f t="shared" si="22"/>
        <v>902.18643524083211</v>
      </c>
      <c r="AL23">
        <f t="shared" si="8"/>
        <v>-9381.1741836247547</v>
      </c>
      <c r="AN23">
        <f t="shared" si="9"/>
        <v>0</v>
      </c>
      <c r="AO23">
        <f t="shared" si="9"/>
        <v>0</v>
      </c>
      <c r="AP23">
        <f t="shared" si="9"/>
        <v>-4.1418920377239488</v>
      </c>
      <c r="AQ23">
        <f t="shared" si="9"/>
        <v>-2958.1118521309736</v>
      </c>
      <c r="AR23">
        <f t="shared" si="9"/>
        <v>-2962.2537441686977</v>
      </c>
      <c r="AS23">
        <f t="shared" si="9"/>
        <v>235.35536107355836</v>
      </c>
      <c r="AT23">
        <f t="shared" si="9"/>
        <v>239.23801009129519</v>
      </c>
      <c r="AU23">
        <f t="shared" si="9"/>
        <v>-2487.6603730038441</v>
      </c>
      <c r="AW23">
        <v>20</v>
      </c>
      <c r="AX23">
        <f>IF(Z23&gt;0, (R23*SUMPRODUCT(K23:$K$98, X23:$X$98)-K23*$AZ$3)/Z23, 0)</f>
        <v>19208.193190389557</v>
      </c>
    </row>
    <row r="24" spans="5:50" x14ac:dyDescent="0.25">
      <c r="E24">
        <v>2024</v>
      </c>
      <c r="F24" s="5">
        <v>3.5571999999999999E-2</v>
      </c>
      <c r="G24" s="5"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0.23676410751611635</v>
      </c>
      <c r="L24" s="2">
        <v>21</v>
      </c>
      <c r="M24" s="6">
        <v>3.7867151000000002E-2</v>
      </c>
      <c r="Q24" s="4">
        <f t="shared" si="21"/>
        <v>25</v>
      </c>
      <c r="R24">
        <f t="shared" si="0"/>
        <v>500000</v>
      </c>
      <c r="S24">
        <f t="shared" si="1"/>
        <v>18543.84951591909</v>
      </c>
      <c r="U24">
        <f t="shared" si="13"/>
        <v>3.7867151000000002E-2</v>
      </c>
      <c r="V24">
        <f t="shared" si="14"/>
        <v>0.01</v>
      </c>
      <c r="W24">
        <f t="shared" si="15"/>
        <v>0.62477677543640797</v>
      </c>
      <c r="X24">
        <f t="shared" si="16"/>
        <v>2.3658516496743554E-2</v>
      </c>
      <c r="Y24">
        <f t="shared" si="17"/>
        <v>6.2477677543640794E-3</v>
      </c>
      <c r="Z24">
        <f t="shared" si="18"/>
        <v>0.59487049118530033</v>
      </c>
      <c r="AB24">
        <f t="shared" si="19"/>
        <v>12000.833003451156</v>
      </c>
      <c r="AC24">
        <f t="shared" si="2"/>
        <v>11031.188870001082</v>
      </c>
      <c r="AE24">
        <f t="shared" si="3"/>
        <v>0</v>
      </c>
      <c r="AF24">
        <f t="shared" si="4"/>
        <v>0</v>
      </c>
      <c r="AG24">
        <f t="shared" si="4"/>
        <v>-14.871762279632508</v>
      </c>
      <c r="AH24">
        <f t="shared" si="5"/>
        <v>-11829.258248371776</v>
      </c>
      <c r="AI24">
        <f t="shared" si="6"/>
        <v>-11844.130010651408</v>
      </c>
      <c r="AJ24">
        <f t="shared" si="7"/>
        <v>969.64413345007415</v>
      </c>
      <c r="AK24">
        <f t="shared" si="22"/>
        <v>840.05831024158101</v>
      </c>
      <c r="AL24">
        <f t="shared" si="8"/>
        <v>-10034.427566959754</v>
      </c>
      <c r="AN24">
        <f t="shared" si="9"/>
        <v>0</v>
      </c>
      <c r="AO24">
        <f t="shared" si="9"/>
        <v>0</v>
      </c>
      <c r="AP24">
        <f t="shared" si="9"/>
        <v>-3.5210995233290348</v>
      </c>
      <c r="AQ24">
        <f t="shared" si="9"/>
        <v>-2800.7437717534012</v>
      </c>
      <c r="AR24">
        <f t="shared" si="9"/>
        <v>-2804.2648712767304</v>
      </c>
      <c r="AS24">
        <f t="shared" si="9"/>
        <v>229.57692786454481</v>
      </c>
      <c r="AT24">
        <f t="shared" si="9"/>
        <v>198.89565608584471</v>
      </c>
      <c r="AU24">
        <f t="shared" si="9"/>
        <v>-2375.792287326341</v>
      </c>
      <c r="AW24">
        <v>21</v>
      </c>
      <c r="AX24">
        <f>IF(Z24&gt;0, (R24*SUMPRODUCT(K24:$K$98, X24:$X$98)-K24*$AZ$3)/Z24, 0)</f>
        <v>18543.84951591909</v>
      </c>
    </row>
    <row r="25" spans="5:50" x14ac:dyDescent="0.25">
      <c r="E25">
        <v>2025</v>
      </c>
      <c r="F25" s="5">
        <v>3.5571999999999999E-2</v>
      </c>
      <c r="G25" s="5"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0.21139652456796101</v>
      </c>
      <c r="L25" s="2">
        <v>22</v>
      </c>
      <c r="M25" s="6">
        <v>4.2172894000000002E-2</v>
      </c>
      <c r="Q25" s="4">
        <f t="shared" si="21"/>
        <v>25</v>
      </c>
      <c r="R25">
        <f t="shared" si="0"/>
        <v>500000</v>
      </c>
      <c r="S25">
        <f t="shared" si="1"/>
        <v>17746.102629170164</v>
      </c>
      <c r="U25">
        <f t="shared" si="13"/>
        <v>4.2172894000000002E-2</v>
      </c>
      <c r="V25">
        <f t="shared" si="14"/>
        <v>0.01</v>
      </c>
      <c r="W25">
        <f t="shared" si="15"/>
        <v>0.59487049118530033</v>
      </c>
      <c r="X25">
        <f t="shared" si="16"/>
        <v>2.5087410168485608E-2</v>
      </c>
      <c r="Y25">
        <f t="shared" si="17"/>
        <v>5.9487049118530037E-3</v>
      </c>
      <c r="Z25">
        <f t="shared" si="18"/>
        <v>0.56383437610496179</v>
      </c>
      <c r="AB25">
        <f t="shared" si="19"/>
        <v>11031.188870001082</v>
      </c>
      <c r="AC25">
        <f t="shared" si="2"/>
        <v>10005.862704212781</v>
      </c>
      <c r="AE25">
        <f t="shared" si="3"/>
        <v>0</v>
      </c>
      <c r="AF25">
        <f t="shared" si="4"/>
        <v>0</v>
      </c>
      <c r="AG25">
        <f t="shared" si="4"/>
        <v>-14.095859402624045</v>
      </c>
      <c r="AH25">
        <f t="shared" si="5"/>
        <v>-12543.705084242803</v>
      </c>
      <c r="AI25">
        <f t="shared" si="6"/>
        <v>-12557.800943645427</v>
      </c>
      <c r="AJ25">
        <f t="shared" si="7"/>
        <v>1025.3261657883013</v>
      </c>
      <c r="AK25">
        <f t="shared" si="22"/>
        <v>772.18322090007587</v>
      </c>
      <c r="AL25">
        <f t="shared" si="8"/>
        <v>-10760.29155695705</v>
      </c>
      <c r="AN25">
        <f t="shared" si="9"/>
        <v>0</v>
      </c>
      <c r="AO25">
        <f t="shared" si="9"/>
        <v>0</v>
      </c>
      <c r="AP25">
        <f t="shared" si="9"/>
        <v>-2.9798156885133382</v>
      </c>
      <c r="AQ25">
        <f t="shared" si="9"/>
        <v>-2651.6956600143913</v>
      </c>
      <c r="AR25">
        <f t="shared" si="9"/>
        <v>-2654.6754757029044</v>
      </c>
      <c r="AS25">
        <f t="shared" si="9"/>
        <v>216.75038799623991</v>
      </c>
      <c r="AT25">
        <f t="shared" si="9"/>
        <v>163.23684922797017</v>
      </c>
      <c r="AU25">
        <f t="shared" si="9"/>
        <v>-2274.6882384786945</v>
      </c>
      <c r="AW25">
        <v>22</v>
      </c>
      <c r="AX25">
        <f>IF(Z25&gt;0, (R25*SUMPRODUCT(K25:$K$98, X25:$X$98)-K25*$AZ$3)/Z25, 0)</f>
        <v>17746.102629170164</v>
      </c>
    </row>
    <row r="26" spans="5:50" x14ac:dyDescent="0.25">
      <c r="E26">
        <v>2026</v>
      </c>
      <c r="F26" s="5">
        <v>3.5571999999999999E-2</v>
      </c>
      <c r="G26" s="5"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0.18874689693567948</v>
      </c>
      <c r="L26" s="2">
        <v>23</v>
      </c>
      <c r="M26" s="6">
        <v>4.6777600000000003E-2</v>
      </c>
      <c r="Q26" s="4">
        <f t="shared" si="21"/>
        <v>25</v>
      </c>
      <c r="R26">
        <f t="shared" si="0"/>
        <v>500000</v>
      </c>
      <c r="S26">
        <f t="shared" si="1"/>
        <v>16808.959683173449</v>
      </c>
      <c r="U26">
        <f t="shared" si="13"/>
        <v>4.6777600000000003E-2</v>
      </c>
      <c r="V26">
        <f t="shared" si="14"/>
        <v>0.01</v>
      </c>
      <c r="W26">
        <f t="shared" si="15"/>
        <v>0.56383437610496179</v>
      </c>
      <c r="X26">
        <f t="shared" si="16"/>
        <v>2.6374818911687463E-2</v>
      </c>
      <c r="Y26">
        <f t="shared" si="17"/>
        <v>5.6383437610496179E-3</v>
      </c>
      <c r="Z26">
        <f t="shared" si="18"/>
        <v>0.53182121343222466</v>
      </c>
      <c r="AB26">
        <f t="shared" si="19"/>
        <v>10005.862704212781</v>
      </c>
      <c r="AC26">
        <f t="shared" si="2"/>
        <v>8939.3613352386456</v>
      </c>
      <c r="AE26">
        <f t="shared" si="3"/>
        <v>0</v>
      </c>
      <c r="AF26">
        <f t="shared" si="4"/>
        <v>0</v>
      </c>
      <c r="AG26">
        <f t="shared" si="4"/>
        <v>-13.295530335805616</v>
      </c>
      <c r="AH26">
        <f t="shared" si="5"/>
        <v>-13187.409455843732</v>
      </c>
      <c r="AI26">
        <f t="shared" si="6"/>
        <v>-13200.704986179537</v>
      </c>
      <c r="AJ26">
        <f t="shared" si="7"/>
        <v>1066.5013689741354</v>
      </c>
      <c r="AK26">
        <f t="shared" si="22"/>
        <v>700.41038929489469</v>
      </c>
      <c r="AL26">
        <f t="shared" si="8"/>
        <v>-11433.793227910506</v>
      </c>
      <c r="AN26">
        <f t="shared" si="9"/>
        <v>0</v>
      </c>
      <c r="AO26">
        <f t="shared" si="9"/>
        <v>0</v>
      </c>
      <c r="AP26">
        <f t="shared" si="9"/>
        <v>-2.5094900939975027</v>
      </c>
      <c r="AQ26">
        <f t="shared" si="9"/>
        <v>-2489.0826134107419</v>
      </c>
      <c r="AR26">
        <f t="shared" si="9"/>
        <v>-2491.592103504739</v>
      </c>
      <c r="AS26">
        <f t="shared" si="9"/>
        <v>201.29882397152221</v>
      </c>
      <c r="AT26">
        <f t="shared" si="9"/>
        <v>132.20028756092262</v>
      </c>
      <c r="AU26">
        <f t="shared" si="9"/>
        <v>-2158.0929919722944</v>
      </c>
      <c r="AW26">
        <v>23</v>
      </c>
      <c r="AX26">
        <f>IF(Z26&gt;0, (R26*SUMPRODUCT(K26:$K$98, X26:$X$98)-K26*$AZ$3)/Z26, 0)</f>
        <v>16808.959683173449</v>
      </c>
    </row>
    <row r="27" spans="5:50" x14ac:dyDescent="0.25">
      <c r="E27">
        <v>2027</v>
      </c>
      <c r="F27" s="5">
        <v>3.5571999999999999E-2</v>
      </c>
      <c r="G27" s="5"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0.16852401512114237</v>
      </c>
      <c r="L27" s="2">
        <v>24</v>
      </c>
      <c r="M27" s="6">
        <v>5.1668436999999998E-2</v>
      </c>
      <c r="Q27" s="4">
        <f t="shared" si="21"/>
        <v>25</v>
      </c>
      <c r="R27">
        <f t="shared" si="0"/>
        <v>500000</v>
      </c>
      <c r="S27">
        <f t="shared" si="1"/>
        <v>15762.009102678487</v>
      </c>
      <c r="U27">
        <f t="shared" si="13"/>
        <v>5.1668436999999998E-2</v>
      </c>
      <c r="V27">
        <f t="shared" si="14"/>
        <v>0.01</v>
      </c>
      <c r="W27">
        <f t="shared" si="15"/>
        <v>0.53182121343222466</v>
      </c>
      <c r="X27">
        <f t="shared" si="16"/>
        <v>2.7478370861486454E-2</v>
      </c>
      <c r="Y27">
        <f t="shared" si="17"/>
        <v>5.318212134322247E-3</v>
      </c>
      <c r="Z27">
        <f t="shared" si="18"/>
        <v>0.49902463043641598</v>
      </c>
      <c r="AB27">
        <f t="shared" si="19"/>
        <v>8939.3613352386456</v>
      </c>
      <c r="AC27">
        <f t="shared" si="2"/>
        <v>7865.6307673995561</v>
      </c>
      <c r="AE27">
        <f t="shared" si="3"/>
        <v>0</v>
      </c>
      <c r="AF27">
        <f t="shared" si="4"/>
        <v>0</v>
      </c>
      <c r="AG27">
        <f t="shared" si="4"/>
        <v>-12.475615760910399</v>
      </c>
      <c r="AH27">
        <f t="shared" si="5"/>
        <v>-13739.185430743228</v>
      </c>
      <c r="AI27">
        <f t="shared" si="6"/>
        <v>-13751.661046504138</v>
      </c>
      <c r="AJ27">
        <f t="shared" si="7"/>
        <v>1073.7305678390894</v>
      </c>
      <c r="AK27">
        <f t="shared" si="22"/>
        <v>625.75529346670521</v>
      </c>
      <c r="AL27">
        <f t="shared" si="8"/>
        <v>-12052.175185198343</v>
      </c>
      <c r="AN27">
        <f t="shared" si="9"/>
        <v>0</v>
      </c>
      <c r="AO27">
        <f t="shared" si="9"/>
        <v>0</v>
      </c>
      <c r="AP27">
        <f t="shared" si="9"/>
        <v>-2.1024408591372263</v>
      </c>
      <c r="AQ27">
        <f t="shared" si="9"/>
        <v>-2315.3826932827506</v>
      </c>
      <c r="AR27">
        <f t="shared" si="9"/>
        <v>-2317.485134141888</v>
      </c>
      <c r="AS27">
        <f t="shared" si="9"/>
        <v>180.94938645054748</v>
      </c>
      <c r="AT27">
        <f t="shared" si="9"/>
        <v>105.45479453831791</v>
      </c>
      <c r="AU27">
        <f t="shared" si="9"/>
        <v>-2031.0809531530224</v>
      </c>
      <c r="AW27">
        <v>24</v>
      </c>
      <c r="AX27">
        <f>IF(Z27&gt;0, (R27*SUMPRODUCT(K27:$K$98, X27:$X$98)-K27*$AZ$3)/Z27, 0)</f>
        <v>15762.009102678487</v>
      </c>
    </row>
    <row r="28" spans="5:50" x14ac:dyDescent="0.25">
      <c r="E28">
        <v>2028</v>
      </c>
      <c r="F28" s="5">
        <v>3.5571999999999999E-2</v>
      </c>
      <c r="G28" s="5"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0.15046787064387712</v>
      </c>
      <c r="L28" s="2">
        <v>25</v>
      </c>
      <c r="M28" s="6">
        <v>5.7177164000000003E-2</v>
      </c>
      <c r="Q28" s="4">
        <f t="shared" si="21"/>
        <v>25</v>
      </c>
      <c r="R28">
        <f t="shared" si="0"/>
        <v>500000</v>
      </c>
      <c r="S28">
        <f t="shared" si="1"/>
        <v>14637.878112980214</v>
      </c>
      <c r="U28">
        <f t="shared" si="13"/>
        <v>5.7177164000000003E-2</v>
      </c>
      <c r="V28">
        <f t="shared" si="14"/>
        <v>0.01</v>
      </c>
      <c r="W28">
        <f t="shared" si="15"/>
        <v>0.49902463043641598</v>
      </c>
      <c r="X28">
        <f t="shared" si="16"/>
        <v>2.8532813134502351E-2</v>
      </c>
      <c r="Y28">
        <f t="shared" si="17"/>
        <v>4.99024630436416E-3</v>
      </c>
      <c r="Z28">
        <f t="shared" si="18"/>
        <v>0.46550157099754946</v>
      </c>
      <c r="AB28">
        <f t="shared" si="19"/>
        <v>7865.6307673995561</v>
      </c>
      <c r="AC28">
        <f t="shared" si="2"/>
        <v>6813.9552576629339</v>
      </c>
      <c r="AE28">
        <f t="shared" si="3"/>
        <v>0</v>
      </c>
      <c r="AF28">
        <f t="shared" si="4"/>
        <v>0</v>
      </c>
      <c r="AG28">
        <f t="shared" si="4"/>
        <v>-11.637539274938737</v>
      </c>
      <c r="AH28">
        <f t="shared" si="5"/>
        <v>-14266.406567251175</v>
      </c>
      <c r="AI28">
        <f t="shared" si="6"/>
        <v>-14278.044106526115</v>
      </c>
      <c r="AJ28">
        <f t="shared" si="7"/>
        <v>1051.6755097366222</v>
      </c>
      <c r="AK28">
        <f t="shared" si="22"/>
        <v>550.59415371796899</v>
      </c>
      <c r="AL28">
        <f t="shared" si="8"/>
        <v>-12675.774443071523</v>
      </c>
      <c r="AN28">
        <f t="shared" si="9"/>
        <v>0</v>
      </c>
      <c r="AO28">
        <f t="shared" si="9"/>
        <v>0</v>
      </c>
      <c r="AP28">
        <f t="shared" si="9"/>
        <v>-1.7510757542345214</v>
      </c>
      <c r="AQ28">
        <f t="shared" si="9"/>
        <v>-2146.6358179141089</v>
      </c>
      <c r="AR28">
        <f t="shared" si="9"/>
        <v>-2148.3868936683434</v>
      </c>
      <c r="AS28">
        <f t="shared" si="9"/>
        <v>158.24337455838361</v>
      </c>
      <c r="AT28">
        <f t="shared" si="9"/>
        <v>82.846729898910354</v>
      </c>
      <c r="AU28">
        <f t="shared" si="9"/>
        <v>-1907.2967892110494</v>
      </c>
      <c r="AW28">
        <v>25</v>
      </c>
      <c r="AX28">
        <f>IF(Z28&gt;0, (R28*SUMPRODUCT(K28:$K$98, X28:$X$98)-K28*$AZ$3)/Z28, 0)</f>
        <v>14637.878112980214</v>
      </c>
    </row>
    <row r="29" spans="5:50" x14ac:dyDescent="0.25">
      <c r="E29">
        <v>2029</v>
      </c>
      <c r="F29" s="5">
        <v>3.5571999999999999E-2</v>
      </c>
      <c r="G29" s="5"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0.13434631307489028</v>
      </c>
      <c r="L29" s="2">
        <v>26</v>
      </c>
      <c r="M29" s="6">
        <v>6.3388860000000005E-2</v>
      </c>
      <c r="Q29" s="4">
        <f t="shared" si="21"/>
        <v>25</v>
      </c>
      <c r="R29">
        <f t="shared" si="0"/>
        <v>500000</v>
      </c>
      <c r="S29">
        <f t="shared" si="1"/>
        <v>13436.369567279462</v>
      </c>
      <c r="U29">
        <f t="shared" si="13"/>
        <v>6.3388860000000005E-2</v>
      </c>
      <c r="V29">
        <f t="shared" si="14"/>
        <v>0.01</v>
      </c>
      <c r="W29">
        <f t="shared" si="15"/>
        <v>0.46550157099754946</v>
      </c>
      <c r="X29">
        <f t="shared" si="16"/>
        <v>2.9507613913743725E-2</v>
      </c>
      <c r="Y29">
        <f t="shared" si="17"/>
        <v>4.6550157099754944E-3</v>
      </c>
      <c r="Z29">
        <f t="shared" si="18"/>
        <v>0.43133894137383022</v>
      </c>
      <c r="AB29">
        <f t="shared" si="19"/>
        <v>6813.9552576629339</v>
      </c>
      <c r="AC29">
        <f t="shared" si="2"/>
        <v>5795.6294250578721</v>
      </c>
      <c r="AE29">
        <f t="shared" si="3"/>
        <v>0</v>
      </c>
      <c r="AF29">
        <f t="shared" si="4"/>
        <v>0</v>
      </c>
      <c r="AG29">
        <f t="shared" si="4"/>
        <v>-10.783473534345756</v>
      </c>
      <c r="AH29">
        <f t="shared" si="5"/>
        <v>-14753.806956871862</v>
      </c>
      <c r="AI29">
        <f t="shared" si="6"/>
        <v>-14764.590430406208</v>
      </c>
      <c r="AJ29">
        <f t="shared" si="7"/>
        <v>1018.3258326050618</v>
      </c>
      <c r="AK29">
        <f t="shared" si="22"/>
        <v>476.97686803640545</v>
      </c>
      <c r="AL29">
        <f t="shared" si="8"/>
        <v>-13269.287729764741</v>
      </c>
      <c r="AN29">
        <f t="shared" si="9"/>
        <v>0</v>
      </c>
      <c r="AO29">
        <f t="shared" si="9"/>
        <v>0</v>
      </c>
      <c r="AP29">
        <f t="shared" si="9"/>
        <v>-1.4487199114800087</v>
      </c>
      <c r="AQ29">
        <f t="shared" si="9"/>
        <v>-1982.1195684744014</v>
      </c>
      <c r="AR29">
        <f t="shared" si="9"/>
        <v>-1983.5682883858815</v>
      </c>
      <c r="AS29">
        <f t="shared" si="9"/>
        <v>136.80832111940794</v>
      </c>
      <c r="AT29">
        <f t="shared" si="9"/>
        <v>64.080083642699549</v>
      </c>
      <c r="AU29">
        <f t="shared" si="9"/>
        <v>-1782.679883623774</v>
      </c>
      <c r="AW29">
        <v>26</v>
      </c>
      <c r="AX29">
        <f>IF(Z29&gt;0, (R29*SUMPRODUCT(K29:$K$98, X29:$X$98)-K29*$AZ$3)/Z29, 0)</f>
        <v>13436.369567279462</v>
      </c>
    </row>
    <row r="30" spans="5:50" x14ac:dyDescent="0.25">
      <c r="E30">
        <v>2030</v>
      </c>
      <c r="F30" s="5">
        <v>3.5571999999999999E-2</v>
      </c>
      <c r="G30" s="5"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0.11995206524543775</v>
      </c>
      <c r="L30" s="2">
        <v>27</v>
      </c>
      <c r="M30" s="6">
        <v>7.0498397000000004E-2</v>
      </c>
      <c r="Q30" s="4">
        <f t="shared" si="21"/>
        <v>25</v>
      </c>
      <c r="R30">
        <f t="shared" si="0"/>
        <v>500000</v>
      </c>
      <c r="S30">
        <f t="shared" si="1"/>
        <v>12155.130348785337</v>
      </c>
      <c r="U30">
        <f t="shared" si="13"/>
        <v>7.0498397000000004E-2</v>
      </c>
      <c r="V30">
        <f t="shared" si="14"/>
        <v>0.01</v>
      </c>
      <c r="W30">
        <f t="shared" si="15"/>
        <v>0.43133894137383022</v>
      </c>
      <c r="X30">
        <f t="shared" si="16"/>
        <v>3.0408703930532011E-2</v>
      </c>
      <c r="Y30">
        <f t="shared" si="17"/>
        <v>4.3133894137383022E-3</v>
      </c>
      <c r="Z30">
        <f t="shared" si="18"/>
        <v>0.39661684802955988</v>
      </c>
      <c r="AB30">
        <f t="shared" si="19"/>
        <v>5795.6294250578721</v>
      </c>
      <c r="AC30">
        <f t="shared" si="2"/>
        <v>4820.9294863236846</v>
      </c>
      <c r="AE30">
        <f t="shared" si="3"/>
        <v>0</v>
      </c>
      <c r="AF30">
        <f t="shared" si="4"/>
        <v>0</v>
      </c>
      <c r="AG30">
        <f t="shared" si="4"/>
        <v>-9.9154212007389972</v>
      </c>
      <c r="AH30">
        <f t="shared" si="5"/>
        <v>-15204.351965266005</v>
      </c>
      <c r="AI30">
        <f t="shared" si="6"/>
        <v>-15214.267386466745</v>
      </c>
      <c r="AJ30">
        <f t="shared" si="7"/>
        <v>974.69993873418753</v>
      </c>
      <c r="AK30">
        <f t="shared" si="22"/>
        <v>405.69405975405107</v>
      </c>
      <c r="AL30">
        <f t="shared" si="8"/>
        <v>-13833.873387978507</v>
      </c>
      <c r="AN30">
        <f t="shared" si="9"/>
        <v>0</v>
      </c>
      <c r="AO30">
        <f t="shared" si="9"/>
        <v>0</v>
      </c>
      <c r="AP30">
        <f t="shared" si="9"/>
        <v>-1.189375250807041</v>
      </c>
      <c r="AQ30">
        <f t="shared" si="9"/>
        <v>-1823.7934189521875</v>
      </c>
      <c r="AR30">
        <f t="shared" si="9"/>
        <v>-1824.9827942029947</v>
      </c>
      <c r="AS30">
        <f t="shared" si="9"/>
        <v>116.91727064576745</v>
      </c>
      <c r="AT30">
        <f t="shared" si="9"/>
        <v>48.663840325304456</v>
      </c>
      <c r="AU30">
        <f t="shared" si="9"/>
        <v>-1659.4016832319228</v>
      </c>
      <c r="AW30">
        <v>27</v>
      </c>
      <c r="AX30">
        <f>IF(Z30&gt;0, (R30*SUMPRODUCT(K30:$K$98, X30:$X$98)-K30*$AZ$3)/Z30, 0)</f>
        <v>12155.130348785337</v>
      </c>
    </row>
    <row r="31" spans="5:50" x14ac:dyDescent="0.25">
      <c r="E31">
        <v>2031</v>
      </c>
      <c r="F31" s="5">
        <v>3.5571999999999999E-2</v>
      </c>
      <c r="G31" s="5"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0.10710005825485512</v>
      </c>
      <c r="L31" s="2">
        <v>28</v>
      </c>
      <c r="M31" s="6">
        <v>7.8701599999999997E-2</v>
      </c>
      <c r="Q31" s="4">
        <f t="shared" si="21"/>
        <v>25</v>
      </c>
      <c r="R31">
        <f t="shared" si="0"/>
        <v>500000</v>
      </c>
      <c r="S31">
        <f t="shared" si="1"/>
        <v>10780.925685049295</v>
      </c>
      <c r="U31">
        <f t="shared" si="13"/>
        <v>7.8701599999999997E-2</v>
      </c>
      <c r="V31">
        <f t="shared" si="14"/>
        <v>0.01</v>
      </c>
      <c r="W31">
        <f t="shared" si="15"/>
        <v>0.39661684802955988</v>
      </c>
      <c r="X31">
        <f t="shared" si="16"/>
        <v>3.1214380526883207E-2</v>
      </c>
      <c r="Y31">
        <f t="shared" si="17"/>
        <v>3.9661684802955992E-3</v>
      </c>
      <c r="Z31">
        <f t="shared" si="18"/>
        <v>0.36143629902238111</v>
      </c>
      <c r="AB31">
        <f t="shared" si="19"/>
        <v>4820.9294863236846</v>
      </c>
      <c r="AC31">
        <f t="shared" si="2"/>
        <v>3896.6178796395457</v>
      </c>
      <c r="AE31">
        <f t="shared" si="3"/>
        <v>0</v>
      </c>
      <c r="AF31">
        <f t="shared" si="4"/>
        <v>0</v>
      </c>
      <c r="AG31">
        <f t="shared" si="4"/>
        <v>-9.0359074755595277</v>
      </c>
      <c r="AH31">
        <f t="shared" si="5"/>
        <v>-15607.190263441604</v>
      </c>
      <c r="AI31">
        <f t="shared" si="6"/>
        <v>-15616.226170917163</v>
      </c>
      <c r="AJ31">
        <f t="shared" si="7"/>
        <v>924.31160668413895</v>
      </c>
      <c r="AK31">
        <f t="shared" si="22"/>
        <v>337.46506404265796</v>
      </c>
      <c r="AL31">
        <f t="shared" si="8"/>
        <v>-14354.449500190367</v>
      </c>
      <c r="AN31">
        <f t="shared" si="9"/>
        <v>0</v>
      </c>
      <c r="AO31">
        <f t="shared" si="9"/>
        <v>0</v>
      </c>
      <c r="AP31">
        <f t="shared" si="9"/>
        <v>-0.96774621701790631</v>
      </c>
      <c r="AQ31">
        <f t="shared" si="9"/>
        <v>-1671.5309864092035</v>
      </c>
      <c r="AR31">
        <f t="shared" si="9"/>
        <v>-1672.4987326262212</v>
      </c>
      <c r="AS31">
        <f t="shared" si="9"/>
        <v>98.993826921510021</v>
      </c>
      <c r="AT31">
        <f t="shared" si="9"/>
        <v>36.142528017947079</v>
      </c>
      <c r="AU31">
        <f t="shared" si="9"/>
        <v>-1537.3623776867644</v>
      </c>
      <c r="AW31">
        <v>28</v>
      </c>
      <c r="AX31">
        <f>IF(Z31&gt;0, (R31*SUMPRODUCT(K31:$K$98, X31:$X$98)-K31*$AZ$3)/Z31, 0)</f>
        <v>10780.925685049295</v>
      </c>
    </row>
    <row r="32" spans="5:50" x14ac:dyDescent="0.25">
      <c r="E32">
        <v>2032</v>
      </c>
      <c r="F32" s="5">
        <v>3.5571999999999999E-2</v>
      </c>
      <c r="G32" s="5"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9.562505201326349E-2</v>
      </c>
      <c r="L32" s="2">
        <v>29</v>
      </c>
      <c r="M32" s="6">
        <v>8.8159118999999994E-2</v>
      </c>
      <c r="Q32" s="4">
        <f t="shared" si="21"/>
        <v>25</v>
      </c>
      <c r="R32">
        <f t="shared" si="0"/>
        <v>500000</v>
      </c>
      <c r="S32">
        <f t="shared" si="1"/>
        <v>9290.1397491727257</v>
      </c>
      <c r="U32">
        <f t="shared" si="13"/>
        <v>8.8159118999999994E-2</v>
      </c>
      <c r="V32">
        <f t="shared" si="14"/>
        <v>0.01</v>
      </c>
      <c r="W32">
        <f t="shared" si="15"/>
        <v>0.36143629902238111</v>
      </c>
      <c r="X32">
        <f t="shared" si="16"/>
        <v>3.1863905696433679E-2</v>
      </c>
      <c r="Y32">
        <f t="shared" si="17"/>
        <v>3.6143629902238112E-3</v>
      </c>
      <c r="Z32">
        <f t="shared" si="18"/>
        <v>0.32595803033572363</v>
      </c>
      <c r="AB32">
        <f t="shared" si="19"/>
        <v>3896.6178796395457</v>
      </c>
      <c r="AC32">
        <f t="shared" si="2"/>
        <v>3028.1956541839554</v>
      </c>
      <c r="AE32">
        <f t="shared" si="3"/>
        <v>0</v>
      </c>
      <c r="AF32">
        <f t="shared" si="4"/>
        <v>0</v>
      </c>
      <c r="AG32">
        <f t="shared" si="4"/>
        <v>-8.1489507583930898</v>
      </c>
      <c r="AH32">
        <f t="shared" si="5"/>
        <v>-15931.952848216839</v>
      </c>
      <c r="AI32">
        <f t="shared" si="6"/>
        <v>-15940.101798975233</v>
      </c>
      <c r="AJ32">
        <f t="shared" si="7"/>
        <v>868.42222545559025</v>
      </c>
      <c r="AK32">
        <f t="shared" si="22"/>
        <v>272.76325157476822</v>
      </c>
      <c r="AL32">
        <f t="shared" si="8"/>
        <v>-14798.916321944875</v>
      </c>
      <c r="AN32">
        <f t="shared" si="9"/>
        <v>0</v>
      </c>
      <c r="AO32">
        <f t="shared" si="9"/>
        <v>0</v>
      </c>
      <c r="AP32">
        <f t="shared" si="9"/>
        <v>-0.77924384012486214</v>
      </c>
      <c r="AQ32">
        <f t="shared" si="9"/>
        <v>-1523.4938197835966</v>
      </c>
      <c r="AR32">
        <f t="shared" si="9"/>
        <v>-1524.2730636237216</v>
      </c>
      <c r="AS32">
        <f t="shared" si="9"/>
        <v>83.042920478664854</v>
      </c>
      <c r="AT32">
        <f t="shared" si="9"/>
        <v>26.083000119144085</v>
      </c>
      <c r="AU32">
        <f t="shared" si="9"/>
        <v>-1415.1471430259126</v>
      </c>
      <c r="AW32">
        <v>29</v>
      </c>
      <c r="AX32">
        <f>IF(Z32&gt;0, (R32*SUMPRODUCT(K32:$K$98, X32:$X$98)-K32*$AZ$3)/Z32, 0)</f>
        <v>9290.1397491727257</v>
      </c>
    </row>
    <row r="33" spans="5:50" x14ac:dyDescent="0.25">
      <c r="E33">
        <v>2033</v>
      </c>
      <c r="F33" s="5">
        <v>3.5571999999999999E-2</v>
      </c>
      <c r="G33" s="5"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8.5379510726128108E-2</v>
      </c>
      <c r="L33" s="2">
        <v>30</v>
      </c>
      <c r="M33" s="6">
        <v>9.9426106E-2</v>
      </c>
      <c r="Q33" s="4">
        <f t="shared" si="21"/>
        <v>25</v>
      </c>
      <c r="R33">
        <f t="shared" si="0"/>
        <v>500000</v>
      </c>
      <c r="S33">
        <f t="shared" si="1"/>
        <v>7653.6064956350947</v>
      </c>
      <c r="U33">
        <f t="shared" si="13"/>
        <v>9.9426106E-2</v>
      </c>
      <c r="V33">
        <f t="shared" si="14"/>
        <v>0.01</v>
      </c>
      <c r="W33">
        <f t="shared" si="15"/>
        <v>0.32595803033572363</v>
      </c>
      <c r="X33">
        <f t="shared" si="16"/>
        <v>3.2408737675710876E-2</v>
      </c>
      <c r="Y33">
        <f t="shared" si="17"/>
        <v>3.2595803033572362E-3</v>
      </c>
      <c r="Z33">
        <f t="shared" si="18"/>
        <v>0.29028971235665552</v>
      </c>
      <c r="AB33">
        <f t="shared" si="19"/>
        <v>3028.1956541839554</v>
      </c>
      <c r="AC33">
        <f t="shared" si="2"/>
        <v>2221.7632281089418</v>
      </c>
      <c r="AE33">
        <f t="shared" si="3"/>
        <v>0</v>
      </c>
      <c r="AF33">
        <f t="shared" si="4"/>
        <v>0</v>
      </c>
      <c r="AG33">
        <f t="shared" si="4"/>
        <v>-7.2572428089163878</v>
      </c>
      <c r="AH33">
        <f t="shared" si="5"/>
        <v>-16204.368837855438</v>
      </c>
      <c r="AI33">
        <f t="shared" si="6"/>
        <v>-16211.626080664355</v>
      </c>
      <c r="AJ33">
        <f t="shared" si="7"/>
        <v>806.43242607501361</v>
      </c>
      <c r="AK33">
        <f t="shared" si="22"/>
        <v>211.9736957928769</v>
      </c>
      <c r="AL33">
        <f t="shared" si="8"/>
        <v>-15193.219958796464</v>
      </c>
      <c r="AN33">
        <f t="shared" si="9"/>
        <v>0</v>
      </c>
      <c r="AO33">
        <f t="shared" si="9"/>
        <v>0</v>
      </c>
      <c r="AP33">
        <f t="shared" si="9"/>
        <v>-0.61961984024599281</v>
      </c>
      <c r="AQ33">
        <f t="shared" si="9"/>
        <v>-1383.5210830018145</v>
      </c>
      <c r="AR33">
        <f t="shared" si="9"/>
        <v>-1384.1407028420604</v>
      </c>
      <c r="AS33">
        <f t="shared" si="9"/>
        <v>68.852805971969133</v>
      </c>
      <c r="AT33">
        <f t="shared" si="9"/>
        <v>18.098210433604951</v>
      </c>
      <c r="AU33">
        <f t="shared" si="9"/>
        <v>-1297.1896864364865</v>
      </c>
      <c r="AW33">
        <v>30</v>
      </c>
      <c r="AX33">
        <f>IF(Z33&gt;0, (R33*SUMPRODUCT(K33:$K$98, X33:$X$98)-K33*$AZ$3)/Z33, 0)</f>
        <v>7653.6064956350947</v>
      </c>
    </row>
    <row r="34" spans="5:50" x14ac:dyDescent="0.25">
      <c r="E34">
        <v>2034</v>
      </c>
      <c r="F34" s="5">
        <v>3.5571999999999999E-2</v>
      </c>
      <c r="G34" s="5"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7.6231706005471522E-2</v>
      </c>
      <c r="L34" s="2">
        <v>31</v>
      </c>
      <c r="M34" s="6">
        <v>0.112419382</v>
      </c>
      <c r="Q34" s="4">
        <f t="shared" si="21"/>
        <v>25</v>
      </c>
      <c r="R34">
        <f t="shared" si="0"/>
        <v>500000</v>
      </c>
      <c r="S34">
        <f t="shared" si="1"/>
        <v>5803.5732953336637</v>
      </c>
      <c r="U34">
        <f t="shared" si="13"/>
        <v>0.112419382</v>
      </c>
      <c r="V34">
        <f t="shared" si="14"/>
        <v>0.01</v>
      </c>
      <c r="W34">
        <f t="shared" si="15"/>
        <v>0.29028971235665552</v>
      </c>
      <c r="X34">
        <f t="shared" si="16"/>
        <v>3.2634190064092974E-2</v>
      </c>
      <c r="Y34">
        <f t="shared" si="17"/>
        <v>2.9028971235665552E-3</v>
      </c>
      <c r="Z34">
        <f t="shared" si="18"/>
        <v>0.25475262516899599</v>
      </c>
      <c r="AB34">
        <f t="shared" si="19"/>
        <v>2221.7632281089418</v>
      </c>
      <c r="AC34">
        <f t="shared" si="2"/>
        <v>1478.4755323469317</v>
      </c>
      <c r="AE34">
        <f t="shared" si="3"/>
        <v>0</v>
      </c>
      <c r="AF34">
        <f t="shared" si="4"/>
        <v>0</v>
      </c>
      <c r="AG34">
        <f t="shared" si="4"/>
        <v>-6.3688156292248994</v>
      </c>
      <c r="AH34">
        <f t="shared" si="5"/>
        <v>-16317.095032046487</v>
      </c>
      <c r="AI34">
        <f t="shared" si="6"/>
        <v>-16323.463847675712</v>
      </c>
      <c r="AJ34">
        <f t="shared" si="7"/>
        <v>743.28769576201012</v>
      </c>
      <c r="AK34">
        <f t="shared" si="22"/>
        <v>155.52342596762594</v>
      </c>
      <c r="AL34">
        <f t="shared" si="8"/>
        <v>-15424.652725946076</v>
      </c>
      <c r="AN34">
        <f t="shared" si="9"/>
        <v>0</v>
      </c>
      <c r="AO34">
        <f t="shared" si="9"/>
        <v>0</v>
      </c>
      <c r="AP34">
        <f t="shared" si="9"/>
        <v>-0.48550568065012467</v>
      </c>
      <c r="AQ34">
        <f t="shared" si="9"/>
        <v>-1243.8799913463076</v>
      </c>
      <c r="AR34">
        <f t="shared" si="9"/>
        <v>-1244.3654970269579</v>
      </c>
      <c r="AS34">
        <f t="shared" si="9"/>
        <v>56.662089100813915</v>
      </c>
      <c r="AT34">
        <f t="shared" si="9"/>
        <v>11.855816085327776</v>
      </c>
      <c r="AU34">
        <f t="shared" ref="AU34:AU79" si="23">AL34*$K34</f>
        <v>-1175.8475918408162</v>
      </c>
      <c r="AW34">
        <v>31</v>
      </c>
      <c r="AX34">
        <f>IF(Z34&gt;0, (R34*SUMPRODUCT(K34:$K$98, X34:$X$98)-K34*$AZ$3)/Z34, 0)</f>
        <v>5803.5732953336637</v>
      </c>
    </row>
    <row r="35" spans="5:50" x14ac:dyDescent="0.25">
      <c r="E35">
        <v>2035</v>
      </c>
      <c r="F35" s="5">
        <v>3.5571999999999999E-2</v>
      </c>
      <c r="G35" s="5"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6.8064023219171002E-2</v>
      </c>
      <c r="L35" s="2">
        <v>32</v>
      </c>
      <c r="M35" s="6">
        <v>0.12734142500000001</v>
      </c>
      <c r="Q35" s="4">
        <f t="shared" si="21"/>
        <v>25</v>
      </c>
      <c r="R35">
        <f t="shared" si="0"/>
        <v>500000</v>
      </c>
      <c r="S35">
        <f t="shared" si="1"/>
        <v>3668.6196342019207</v>
      </c>
      <c r="U35">
        <f t="shared" si="13"/>
        <v>0.12734142500000001</v>
      </c>
      <c r="V35">
        <f t="shared" si="14"/>
        <v>0.01</v>
      </c>
      <c r="W35">
        <f t="shared" si="15"/>
        <v>0.25475262516899599</v>
      </c>
      <c r="X35">
        <f t="shared" si="16"/>
        <v>3.2440562311510816E-2</v>
      </c>
      <c r="Y35">
        <f t="shared" si="17"/>
        <v>2.5475262516899602E-3</v>
      </c>
      <c r="Z35">
        <f t="shared" si="18"/>
        <v>0.2197645366057952</v>
      </c>
      <c r="AB35">
        <f t="shared" si="19"/>
        <v>1478.4755323469317</v>
      </c>
      <c r="AC35">
        <f t="shared" si="2"/>
        <v>806.23249389330704</v>
      </c>
      <c r="AE35">
        <f t="shared" si="3"/>
        <v>0</v>
      </c>
      <c r="AF35">
        <f t="shared" ref="AF35:AG66" si="24">-$Z35*P35</f>
        <v>0</v>
      </c>
      <c r="AG35">
        <f t="shared" si="24"/>
        <v>-5.4941134151448798</v>
      </c>
      <c r="AH35">
        <f t="shared" si="5"/>
        <v>-16220.281155755409</v>
      </c>
      <c r="AI35">
        <f t="shared" ref="AI35:AI66" si="25">SUM(AE35:AH35)</f>
        <v>-16225.775269170554</v>
      </c>
      <c r="AJ35">
        <f t="shared" si="7"/>
        <v>672.24303845362465</v>
      </c>
      <c r="AK35">
        <f t="shared" si="22"/>
        <v>103.49328726428523</v>
      </c>
      <c r="AL35">
        <f t="shared" si="8"/>
        <v>-15450.038943452644</v>
      </c>
      <c r="AN35">
        <f t="shared" ref="AN35:AT66" si="26">AE35*$K35</f>
        <v>0</v>
      </c>
      <c r="AO35">
        <f t="shared" si="26"/>
        <v>0</v>
      </c>
      <c r="AP35">
        <f t="shared" si="26"/>
        <v>-0.37395146305717997</v>
      </c>
      <c r="AQ35">
        <f t="shared" si="26"/>
        <v>-1104.017593206818</v>
      </c>
      <c r="AR35">
        <f t="shared" si="26"/>
        <v>-1104.3915446698752</v>
      </c>
      <c r="AS35">
        <f t="shared" si="26"/>
        <v>45.755565778233574</v>
      </c>
      <c r="AT35">
        <f t="shared" si="26"/>
        <v>7.0441695073846446</v>
      </c>
      <c r="AU35">
        <f t="shared" si="23"/>
        <v>-1051.591809384257</v>
      </c>
      <c r="AW35">
        <v>32</v>
      </c>
      <c r="AX35">
        <f>IF(Z35&gt;0, (R35*SUMPRODUCT(K35:$K$98, X35:$X$98)-K35*$AZ$3)/Z35, 0)</f>
        <v>3668.6196342019207</v>
      </c>
    </row>
    <row r="36" spans="5:50" x14ac:dyDescent="0.25">
      <c r="E36">
        <v>2036</v>
      </c>
      <c r="F36" s="5">
        <v>3.5571999999999999E-2</v>
      </c>
      <c r="G36" s="5"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6.0771449302831244E-2</v>
      </c>
      <c r="L36" s="2">
        <v>33</v>
      </c>
      <c r="M36" s="6">
        <v>0.14457818</v>
      </c>
      <c r="Q36" s="4">
        <f t="shared" si="21"/>
        <v>25</v>
      </c>
      <c r="R36">
        <f t="shared" si="0"/>
        <v>500000</v>
      </c>
      <c r="S36">
        <f t="shared" si="1"/>
        <v>1144.3068183110763</v>
      </c>
      <c r="U36">
        <f t="shared" si="13"/>
        <v>0.14457818</v>
      </c>
      <c r="V36">
        <f t="shared" si="14"/>
        <v>0.01</v>
      </c>
      <c r="W36">
        <f t="shared" si="15"/>
        <v>0.2197645366057952</v>
      </c>
      <c r="X36">
        <f t="shared" si="16"/>
        <v>3.177315673100925E-2</v>
      </c>
      <c r="Y36">
        <f t="shared" si="17"/>
        <v>2.197645366057952E-3</v>
      </c>
      <c r="Z36">
        <f t="shared" si="18"/>
        <v>0.18579373450872799</v>
      </c>
      <c r="AB36">
        <f t="shared" si="19"/>
        <v>806.23249389330704</v>
      </c>
      <c r="AC36">
        <f t="shared" si="2"/>
        <v>212.60503719781536</v>
      </c>
      <c r="AE36">
        <f t="shared" si="3"/>
        <v>0</v>
      </c>
      <c r="AF36">
        <f t="shared" si="24"/>
        <v>0</v>
      </c>
      <c r="AG36">
        <f t="shared" si="24"/>
        <v>-4.6448433627182002</v>
      </c>
      <c r="AH36">
        <f t="shared" si="5"/>
        <v>-15886.578365504625</v>
      </c>
      <c r="AI36">
        <f t="shared" si="25"/>
        <v>-15891.223208867343</v>
      </c>
      <c r="AJ36">
        <f t="shared" si="7"/>
        <v>593.62745669549167</v>
      </c>
      <c r="AK36">
        <f t="shared" si="22"/>
        <v>56.436274572531495</v>
      </c>
      <c r="AL36">
        <f t="shared" si="8"/>
        <v>-15241.15947759932</v>
      </c>
      <c r="AN36">
        <f t="shared" si="26"/>
        <v>0</v>
      </c>
      <c r="AO36">
        <f t="shared" si="26"/>
        <v>0</v>
      </c>
      <c r="AP36">
        <f t="shared" si="26"/>
        <v>-0.28227386293702128</v>
      </c>
      <c r="AQ36">
        <f t="shared" si="26"/>
        <v>-965.45039173472003</v>
      </c>
      <c r="AR36">
        <f t="shared" si="26"/>
        <v>-965.73266559765693</v>
      </c>
      <c r="AS36">
        <f t="shared" si="26"/>
        <v>36.075600889338723</v>
      </c>
      <c r="AT36">
        <f t="shared" si="26"/>
        <v>3.4297141990252618</v>
      </c>
      <c r="AU36">
        <f t="shared" si="23"/>
        <v>-926.22735050929305</v>
      </c>
      <c r="AW36">
        <v>33</v>
      </c>
      <c r="AX36">
        <f>IF(Z36&gt;0, (R36*SUMPRODUCT(K36:$K$98, X36:$X$98)-K36*$AZ$3)/Z36, 0)</f>
        <v>1144.3068183110763</v>
      </c>
    </row>
    <row r="37" spans="5:50" x14ac:dyDescent="0.25">
      <c r="E37">
        <v>2037</v>
      </c>
      <c r="F37" s="5">
        <v>3.5571999999999999E-2</v>
      </c>
      <c r="G37" s="5"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5.4260222591813609E-2</v>
      </c>
      <c r="L37" s="2">
        <v>34</v>
      </c>
      <c r="M37" s="6">
        <v>0.16385111999999999</v>
      </c>
      <c r="Q37" s="4">
        <f t="shared" si="21"/>
        <v>25</v>
      </c>
      <c r="R37">
        <f t="shared" si="0"/>
        <v>500000</v>
      </c>
      <c r="S37">
        <f t="shared" si="1"/>
        <v>-1935.8493383046402</v>
      </c>
      <c r="U37">
        <f t="shared" si="13"/>
        <v>0.16385111999999999</v>
      </c>
      <c r="V37">
        <f t="shared" si="14"/>
        <v>0.01</v>
      </c>
      <c r="W37">
        <f t="shared" si="15"/>
        <v>0.18579373450872799</v>
      </c>
      <c r="X37">
        <f t="shared" si="16"/>
        <v>3.044251148823773E-2</v>
      </c>
      <c r="Y37">
        <f t="shared" si="17"/>
        <v>1.85793734508728E-3</v>
      </c>
      <c r="Z37">
        <f t="shared" si="18"/>
        <v>0.15349328567540299</v>
      </c>
      <c r="AB37">
        <f t="shared" si="19"/>
        <v>212.60503719781536</v>
      </c>
      <c r="AC37">
        <f t="shared" si="2"/>
        <v>-297.13987550893398</v>
      </c>
      <c r="AE37">
        <f t="shared" si="3"/>
        <v>0</v>
      </c>
      <c r="AF37">
        <f t="shared" si="24"/>
        <v>0</v>
      </c>
      <c r="AG37">
        <f t="shared" si="24"/>
        <v>-3.8373321418850748</v>
      </c>
      <c r="AH37">
        <f t="shared" si="5"/>
        <v>-15221.255744118866</v>
      </c>
      <c r="AI37">
        <f t="shared" si="25"/>
        <v>-15225.093076260751</v>
      </c>
      <c r="AJ37">
        <f t="shared" si="7"/>
        <v>509.74491270674935</v>
      </c>
      <c r="AK37">
        <f t="shared" si="22"/>
        <v>14.882352603847076</v>
      </c>
      <c r="AL37">
        <f t="shared" si="8"/>
        <v>-14700.465810950154</v>
      </c>
      <c r="AN37">
        <f t="shared" si="26"/>
        <v>0</v>
      </c>
      <c r="AO37">
        <f t="shared" si="26"/>
        <v>0</v>
      </c>
      <c r="AP37">
        <f t="shared" si="26"/>
        <v>-0.20821449617740503</v>
      </c>
      <c r="AQ37">
        <f t="shared" si="26"/>
        <v>-825.90872480281109</v>
      </c>
      <c r="AR37">
        <f t="shared" si="26"/>
        <v>-826.11693929898854</v>
      </c>
      <c r="AS37">
        <f t="shared" si="26"/>
        <v>27.658872428512815</v>
      </c>
      <c r="AT37">
        <f t="shared" si="26"/>
        <v>0.80751976497459921</v>
      </c>
      <c r="AU37">
        <f t="shared" si="23"/>
        <v>-797.65054710550112</v>
      </c>
      <c r="AW37">
        <v>34</v>
      </c>
      <c r="AX37">
        <f>IF(Z37&gt;0, (R37*SUMPRODUCT(K37:$K$98, X37:$X$98)-K37*$AZ$3)/Z37, 0)</f>
        <v>-1935.8493383046402</v>
      </c>
    </row>
    <row r="38" spans="5:50" x14ac:dyDescent="0.25">
      <c r="E38">
        <v>2038</v>
      </c>
      <c r="F38" s="5">
        <v>3.5571999999999999E-2</v>
      </c>
      <c r="G38" s="5"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4.8446627314119292E-2</v>
      </c>
      <c r="L38" s="2">
        <v>35</v>
      </c>
      <c r="M38" s="6">
        <v>0.185300933</v>
      </c>
      <c r="Q38" s="4">
        <f t="shared" si="21"/>
        <v>25</v>
      </c>
      <c r="R38">
        <f t="shared" si="0"/>
        <v>500000</v>
      </c>
      <c r="S38">
        <f t="shared" si="1"/>
        <v>-5798.1902446689155</v>
      </c>
      <c r="U38">
        <f t="shared" si="13"/>
        <v>0.185300933</v>
      </c>
      <c r="V38">
        <f t="shared" si="14"/>
        <v>0.01</v>
      </c>
      <c r="W38">
        <f t="shared" si="15"/>
        <v>0.15349328567540299</v>
      </c>
      <c r="X38">
        <f t="shared" si="16"/>
        <v>2.844244904488771E-2</v>
      </c>
      <c r="Y38">
        <f t="shared" si="17"/>
        <v>1.5349328567540298E-3</v>
      </c>
      <c r="Z38">
        <f t="shared" si="18"/>
        <v>0.12351590377376125</v>
      </c>
      <c r="AB38">
        <f t="shared" si="19"/>
        <v>-297.13987550893398</v>
      </c>
      <c r="AC38">
        <f t="shared" si="2"/>
        <v>-716.16870832248696</v>
      </c>
      <c r="AE38">
        <f t="shared" si="3"/>
        <v>0</v>
      </c>
      <c r="AF38">
        <f t="shared" si="24"/>
        <v>0</v>
      </c>
      <c r="AG38">
        <f t="shared" si="24"/>
        <v>-3.0878975943440312</v>
      </c>
      <c r="AH38">
        <f t="shared" si="5"/>
        <v>-14221.224522443856</v>
      </c>
      <c r="AI38">
        <f t="shared" si="25"/>
        <v>-14224.312420038199</v>
      </c>
      <c r="AJ38">
        <f t="shared" si="7"/>
        <v>419.02883281355298</v>
      </c>
      <c r="AK38">
        <f t="shared" si="22"/>
        <v>-20.799791285625382</v>
      </c>
      <c r="AL38">
        <f t="shared" si="8"/>
        <v>-13826.083378510273</v>
      </c>
      <c r="AN38">
        <f t="shared" si="26"/>
        <v>0</v>
      </c>
      <c r="AO38">
        <f t="shared" si="26"/>
        <v>0</v>
      </c>
      <c r="AP38">
        <f t="shared" si="26"/>
        <v>-0.14959822393735078</v>
      </c>
      <c r="AQ38">
        <f t="shared" si="26"/>
        <v>-688.97036438925159</v>
      </c>
      <c r="AR38">
        <f t="shared" si="26"/>
        <v>-689.11996261318893</v>
      </c>
      <c r="AS38">
        <f t="shared" si="26"/>
        <v>20.300533697188602</v>
      </c>
      <c r="AT38">
        <f t="shared" si="26"/>
        <v>-1.007679736626159</v>
      </c>
      <c r="AU38">
        <f t="shared" si="23"/>
        <v>-669.82710865262652</v>
      </c>
      <c r="AW38">
        <v>35</v>
      </c>
      <c r="AX38">
        <f>IF(Z38&gt;0, (R38*SUMPRODUCT(K38:$K$98, X38:$X$98)-K38*$AZ$3)/Z38, 0)</f>
        <v>-5798.1902446689155</v>
      </c>
    </row>
    <row r="39" spans="5:50" x14ac:dyDescent="0.25">
      <c r="E39">
        <v>2039</v>
      </c>
      <c r="F39" s="5">
        <v>3.5571999999999999E-2</v>
      </c>
      <c r="G39" s="5"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4.3255917244749365E-2</v>
      </c>
      <c r="L39" s="2">
        <v>36</v>
      </c>
      <c r="M39" s="6">
        <v>0.20871278500000001</v>
      </c>
      <c r="Q39" s="4">
        <f t="shared" si="21"/>
        <v>25</v>
      </c>
      <c r="R39">
        <f t="shared" si="0"/>
        <v>500000</v>
      </c>
      <c r="S39">
        <f t="shared" si="1"/>
        <v>-10796.252624322149</v>
      </c>
      <c r="U39">
        <f t="shared" si="13"/>
        <v>0.20871278500000001</v>
      </c>
      <c r="V39">
        <f t="shared" si="14"/>
        <v>0.01</v>
      </c>
      <c r="W39">
        <f t="shared" si="15"/>
        <v>0.12351590377376125</v>
      </c>
      <c r="X39">
        <f t="shared" si="16"/>
        <v>2.5779348268413722E-2</v>
      </c>
      <c r="Y39">
        <f t="shared" si="17"/>
        <v>1.2351590377376125E-3</v>
      </c>
      <c r="Z39">
        <f t="shared" si="18"/>
        <v>9.6501396467609898E-2</v>
      </c>
      <c r="AB39">
        <f t="shared" si="19"/>
        <v>-716.16870832248696</v>
      </c>
      <c r="AC39">
        <f t="shared" si="2"/>
        <v>-1041.8534548641856</v>
      </c>
      <c r="AE39">
        <f t="shared" si="3"/>
        <v>0</v>
      </c>
      <c r="AF39">
        <f t="shared" si="24"/>
        <v>0</v>
      </c>
      <c r="AG39">
        <f t="shared" si="24"/>
        <v>-2.4125349116902473</v>
      </c>
      <c r="AH39">
        <f t="shared" si="5"/>
        <v>-12889.674134206862</v>
      </c>
      <c r="AI39">
        <f t="shared" si="25"/>
        <v>-12892.086669118551</v>
      </c>
      <c r="AJ39">
        <f t="shared" si="7"/>
        <v>325.68474654169859</v>
      </c>
      <c r="AK39">
        <f t="shared" si="22"/>
        <v>-50.131809582574093</v>
      </c>
      <c r="AL39">
        <f t="shared" si="8"/>
        <v>-12616.533732159427</v>
      </c>
      <c r="AN39">
        <f t="shared" si="26"/>
        <v>0</v>
      </c>
      <c r="AO39">
        <f t="shared" si="26"/>
        <v>0</v>
      </c>
      <c r="AP39">
        <f t="shared" si="26"/>
        <v>-0.10435641049014205</v>
      </c>
      <c r="AQ39">
        <f t="shared" si="26"/>
        <v>-557.55467766103845</v>
      </c>
      <c r="AR39">
        <f t="shared" si="26"/>
        <v>-557.65903407152848</v>
      </c>
      <c r="AS39">
        <f t="shared" si="26"/>
        <v>14.087792444284887</v>
      </c>
      <c r="AT39">
        <f t="shared" si="26"/>
        <v>-2.168497406633358</v>
      </c>
      <c r="AU39">
        <f t="shared" si="23"/>
        <v>-545.73973903387707</v>
      </c>
      <c r="AW39">
        <v>36</v>
      </c>
      <c r="AX39">
        <f>IF(Z39&gt;0, (R39*SUMPRODUCT(K39:$K$98, X39:$X$98)-K39*$AZ$3)/Z39, 0)</f>
        <v>-10796.252624322149</v>
      </c>
    </row>
    <row r="40" spans="5:50" x14ac:dyDescent="0.25">
      <c r="E40">
        <v>2040</v>
      </c>
      <c r="F40" s="5">
        <v>3.5571999999999999E-2</v>
      </c>
      <c r="G40" s="5"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3.8621354682811929E-2</v>
      </c>
      <c r="L40" s="2">
        <v>37</v>
      </c>
      <c r="M40" s="6">
        <v>0.23444695300000001</v>
      </c>
      <c r="Q40" s="4">
        <f t="shared" si="21"/>
        <v>25</v>
      </c>
      <c r="R40">
        <f t="shared" si="0"/>
        <v>500000</v>
      </c>
      <c r="S40">
        <f t="shared" si="1"/>
        <v>-17487.48217465117</v>
      </c>
      <c r="U40">
        <f t="shared" si="13"/>
        <v>0.23444695300000001</v>
      </c>
      <c r="V40">
        <f t="shared" si="14"/>
        <v>0.01</v>
      </c>
      <c r="W40">
        <f t="shared" si="15"/>
        <v>9.6501396467609898E-2</v>
      </c>
      <c r="X40">
        <f t="shared" si="16"/>
        <v>2.2624458362076105E-2</v>
      </c>
      <c r="Y40">
        <f t="shared" si="17"/>
        <v>9.6501396467609901E-4</v>
      </c>
      <c r="Z40">
        <f t="shared" si="18"/>
        <v>7.291192414085769E-2</v>
      </c>
      <c r="AB40">
        <f t="shared" si="19"/>
        <v>-1041.8534548641856</v>
      </c>
      <c r="AC40">
        <f t="shared" si="2"/>
        <v>-1275.0459737327672</v>
      </c>
      <c r="AE40">
        <f t="shared" si="3"/>
        <v>0</v>
      </c>
      <c r="AF40">
        <f t="shared" si="24"/>
        <v>0</v>
      </c>
      <c r="AG40">
        <f t="shared" si="24"/>
        <v>-1.8227981035214422</v>
      </c>
      <c r="AH40">
        <f t="shared" si="5"/>
        <v>-11312.229181038052</v>
      </c>
      <c r="AI40">
        <f t="shared" si="25"/>
        <v>-11314.051979141574</v>
      </c>
      <c r="AJ40">
        <f t="shared" si="7"/>
        <v>233.1925188685816</v>
      </c>
      <c r="AK40">
        <f t="shared" si="22"/>
        <v>-72.929741840492994</v>
      </c>
      <c r="AL40">
        <f t="shared" si="8"/>
        <v>-11153.789202113485</v>
      </c>
      <c r="AN40">
        <f t="shared" si="26"/>
        <v>0</v>
      </c>
      <c r="AO40">
        <f t="shared" si="26"/>
        <v>0</v>
      </c>
      <c r="AP40">
        <f t="shared" si="26"/>
        <v>-7.0398932071258552E-2</v>
      </c>
      <c r="AQ40">
        <f t="shared" si="26"/>
        <v>-436.89361545412572</v>
      </c>
      <c r="AR40">
        <f t="shared" si="26"/>
        <v>-436.96401438619699</v>
      </c>
      <c r="AS40">
        <f t="shared" si="26"/>
        <v>9.0062109806018036</v>
      </c>
      <c r="AT40">
        <f t="shared" si="26"/>
        <v>-2.8166454265475891</v>
      </c>
      <c r="AU40">
        <f t="shared" si="23"/>
        <v>-430.77444883214275</v>
      </c>
      <c r="AW40">
        <v>37</v>
      </c>
      <c r="AX40">
        <f>IF(Z40&gt;0, (R40*SUMPRODUCT(K40:$K$98, X40:$X$98)-K40*$AZ$3)/Z40, 0)</f>
        <v>-17487.48217465117</v>
      </c>
    </row>
    <row r="41" spans="5:50" x14ac:dyDescent="0.25">
      <c r="E41">
        <v>2041</v>
      </c>
      <c r="F41" s="5">
        <v>3.5571999999999999E-2</v>
      </c>
      <c r="G41" s="5"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3.4483352395367789E-2</v>
      </c>
      <c r="L41" s="2">
        <v>38</v>
      </c>
      <c r="M41" s="6">
        <v>0.26339700100000002</v>
      </c>
      <c r="Q41" s="4">
        <f t="shared" si="21"/>
        <v>25</v>
      </c>
      <c r="R41">
        <f t="shared" si="0"/>
        <v>500000</v>
      </c>
      <c r="S41">
        <f t="shared" si="1"/>
        <v>-26847.557631963569</v>
      </c>
      <c r="U41">
        <f t="shared" si="13"/>
        <v>0.26339700100000002</v>
      </c>
      <c r="V41">
        <f t="shared" si="14"/>
        <v>0.01</v>
      </c>
      <c r="W41">
        <f t="shared" si="15"/>
        <v>7.291192414085769E-2</v>
      </c>
      <c r="X41">
        <f t="shared" si="16"/>
        <v>1.920478215584142E-2</v>
      </c>
      <c r="Y41">
        <f t="shared" si="17"/>
        <v>7.2911924140857691E-4</v>
      </c>
      <c r="Z41">
        <f t="shared" si="18"/>
        <v>5.2978022743607696E-2</v>
      </c>
      <c r="AB41">
        <f t="shared" si="19"/>
        <v>-1275.0459737327672</v>
      </c>
      <c r="AC41">
        <f t="shared" si="2"/>
        <v>-1422.3305188364843</v>
      </c>
      <c r="AE41">
        <f t="shared" si="3"/>
        <v>0</v>
      </c>
      <c r="AF41">
        <f t="shared" si="24"/>
        <v>0</v>
      </c>
      <c r="AG41">
        <f t="shared" si="24"/>
        <v>-1.3244505685901924</v>
      </c>
      <c r="AH41">
        <f t="shared" si="5"/>
        <v>-9602.391077920709</v>
      </c>
      <c r="AI41">
        <f t="shared" si="25"/>
        <v>-9603.7155284892997</v>
      </c>
      <c r="AJ41">
        <f t="shared" si="7"/>
        <v>147.28454510371716</v>
      </c>
      <c r="AK41">
        <f t="shared" si="22"/>
        <v>-89.253218161293702</v>
      </c>
      <c r="AL41">
        <f t="shared" si="8"/>
        <v>-9545.6842015468756</v>
      </c>
      <c r="AN41">
        <f t="shared" si="26"/>
        <v>0</v>
      </c>
      <c r="AO41">
        <f t="shared" si="26"/>
        <v>0</v>
      </c>
      <c r="AP41">
        <f t="shared" si="26"/>
        <v>-4.5671495686940844E-2</v>
      </c>
      <c r="AQ41">
        <f t="shared" si="26"/>
        <v>-331.12263537807536</v>
      </c>
      <c r="AR41">
        <f t="shared" si="26"/>
        <v>-331.16830687376233</v>
      </c>
      <c r="AS41">
        <f t="shared" si="26"/>
        <v>5.0788648712029207</v>
      </c>
      <c r="AT41">
        <f t="shared" si="26"/>
        <v>-3.077750174276531</v>
      </c>
      <c r="AU41">
        <f t="shared" si="23"/>
        <v>-329.1671921768359</v>
      </c>
      <c r="AW41">
        <v>38</v>
      </c>
      <c r="AX41">
        <f>IF(Z41&gt;0, (R41*SUMPRODUCT(K41:$K$98, X41:$X$98)-K41*$AZ$3)/Z41, 0)</f>
        <v>-26847.557631963569</v>
      </c>
    </row>
    <row r="42" spans="5:50" x14ac:dyDescent="0.25">
      <c r="E42">
        <v>2042</v>
      </c>
      <c r="F42" s="5">
        <v>3.5571999999999999E-2</v>
      </c>
      <c r="G42" s="5"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3.0788707495864095E-2</v>
      </c>
      <c r="L42" s="2">
        <v>39</v>
      </c>
      <c r="M42" s="6">
        <v>0.29593128600000002</v>
      </c>
      <c r="Q42" s="4">
        <f t="shared" si="21"/>
        <v>25</v>
      </c>
      <c r="R42">
        <f t="shared" si="0"/>
        <v>500000</v>
      </c>
      <c r="S42">
        <f t="shared" si="1"/>
        <v>-40654.279264156699</v>
      </c>
      <c r="U42">
        <f t="shared" si="13"/>
        <v>0.29593128600000002</v>
      </c>
      <c r="V42">
        <f t="shared" si="14"/>
        <v>0.01</v>
      </c>
      <c r="W42">
        <f t="shared" si="15"/>
        <v>5.2978022743607696E-2</v>
      </c>
      <c r="X42">
        <f t="shared" si="16"/>
        <v>1.5677854400253075E-2</v>
      </c>
      <c r="Y42">
        <f t="shared" si="17"/>
        <v>5.2978022743607701E-4</v>
      </c>
      <c r="Z42">
        <f t="shared" si="18"/>
        <v>3.677038811591854E-2</v>
      </c>
      <c r="AB42">
        <f t="shared" si="19"/>
        <v>-1422.3305188364843</v>
      </c>
      <c r="AC42">
        <f t="shared" si="2"/>
        <v>-1494.873627115981</v>
      </c>
      <c r="AE42">
        <f t="shared" si="3"/>
        <v>0</v>
      </c>
      <c r="AF42">
        <f t="shared" si="24"/>
        <v>0</v>
      </c>
      <c r="AG42">
        <f t="shared" si="24"/>
        <v>-0.91925970289796344</v>
      </c>
      <c r="AH42">
        <f t="shared" si="5"/>
        <v>-7838.9272001265372</v>
      </c>
      <c r="AI42">
        <f t="shared" si="25"/>
        <v>-7839.8464598294349</v>
      </c>
      <c r="AJ42">
        <f t="shared" si="7"/>
        <v>72.543108279496664</v>
      </c>
      <c r="AK42">
        <f t="shared" si="22"/>
        <v>-99.563136318553916</v>
      </c>
      <c r="AL42">
        <f t="shared" si="8"/>
        <v>-7866.8664878684922</v>
      </c>
      <c r="AN42">
        <f t="shared" si="26"/>
        <v>0</v>
      </c>
      <c r="AO42">
        <f t="shared" si="26"/>
        <v>0</v>
      </c>
      <c r="AP42">
        <f t="shared" si="26"/>
        <v>-2.8302818105260329E-2</v>
      </c>
      <c r="AQ42">
        <f t="shared" si="26"/>
        <v>-241.35043664606886</v>
      </c>
      <c r="AR42">
        <f t="shared" si="26"/>
        <v>-241.37873946417412</v>
      </c>
      <c r="AS42">
        <f t="shared" si="26"/>
        <v>2.2335085416582197</v>
      </c>
      <c r="AT42">
        <f t="shared" si="26"/>
        <v>-3.0654202814827998</v>
      </c>
      <c r="AU42">
        <f t="shared" si="23"/>
        <v>-242.21065120399868</v>
      </c>
      <c r="AW42">
        <v>39</v>
      </c>
      <c r="AX42">
        <f>IF(Z42&gt;0, (R42*SUMPRODUCT(K42:$K$98, X42:$X$98)-K42*$AZ$3)/Z42, 0)</f>
        <v>-40654.279264156699</v>
      </c>
    </row>
    <row r="43" spans="5:50" x14ac:dyDescent="0.25">
      <c r="E43">
        <v>2043</v>
      </c>
      <c r="F43" s="5">
        <v>3.5571999999999999E-2</v>
      </c>
      <c r="G43" s="5"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2.7489917407021513E-2</v>
      </c>
      <c r="L43" s="2">
        <v>40</v>
      </c>
      <c r="M43" s="6">
        <v>0.33262349499999999</v>
      </c>
      <c r="Q43" s="4">
        <f t="shared" si="21"/>
        <v>25</v>
      </c>
      <c r="R43">
        <f t="shared" si="0"/>
        <v>500000</v>
      </c>
      <c r="S43">
        <f t="shared" si="1"/>
        <v>-62276.607516667267</v>
      </c>
      <c r="U43">
        <f t="shared" si="13"/>
        <v>0.33262349499999999</v>
      </c>
      <c r="V43">
        <f t="shared" si="14"/>
        <v>0.01</v>
      </c>
      <c r="W43">
        <f t="shared" si="15"/>
        <v>3.677038811591854E-2</v>
      </c>
      <c r="X43">
        <f t="shared" si="16"/>
        <v>1.2230695007623289E-2</v>
      </c>
      <c r="Y43">
        <f t="shared" si="17"/>
        <v>3.6770388115918543E-4</v>
      </c>
      <c r="Z43">
        <f t="shared" si="18"/>
        <v>2.4171989227136065E-2</v>
      </c>
      <c r="AB43">
        <f t="shared" si="19"/>
        <v>-1494.873627115981</v>
      </c>
      <c r="AC43">
        <f t="shared" si="2"/>
        <v>-1505.3494859954621</v>
      </c>
      <c r="AE43">
        <f t="shared" si="3"/>
        <v>0</v>
      </c>
      <c r="AF43">
        <f t="shared" si="24"/>
        <v>0</v>
      </c>
      <c r="AG43">
        <f t="shared" si="24"/>
        <v>-0.60429973067840159</v>
      </c>
      <c r="AH43">
        <f t="shared" si="5"/>
        <v>-6115.3475038116449</v>
      </c>
      <c r="AI43">
        <f t="shared" si="25"/>
        <v>-6115.9518035423234</v>
      </c>
      <c r="AJ43">
        <f t="shared" si="7"/>
        <v>10.475858879481166</v>
      </c>
      <c r="AK43">
        <f t="shared" si="22"/>
        <v>-104.64115389811867</v>
      </c>
      <c r="AL43">
        <f t="shared" si="8"/>
        <v>-6210.1170985609606</v>
      </c>
      <c r="AN43">
        <f t="shared" si="26"/>
        <v>0</v>
      </c>
      <c r="AO43">
        <f t="shared" si="26"/>
        <v>0</v>
      </c>
      <c r="AP43">
        <f t="shared" si="26"/>
        <v>-1.6612149685434605E-2</v>
      </c>
      <c r="AQ43">
        <f t="shared" si="26"/>
        <v>-168.11039779501729</v>
      </c>
      <c r="AR43">
        <f t="shared" si="26"/>
        <v>-168.12700994470273</v>
      </c>
      <c r="AS43">
        <f t="shared" si="26"/>
        <v>0.28798049536455017</v>
      </c>
      <c r="AT43">
        <f t="shared" si="26"/>
        <v>-2.8765766780347097</v>
      </c>
      <c r="AU43">
        <f t="shared" si="23"/>
        <v>-170.71560612737289</v>
      </c>
      <c r="AW43">
        <v>40</v>
      </c>
      <c r="AX43">
        <f>IF(Z43&gt;0, (R43*SUMPRODUCT(K43:$K$98, X43:$X$98)-K43*$AZ$3)/Z43, 0)</f>
        <v>-62276.607516667267</v>
      </c>
    </row>
    <row r="44" spans="5:50" x14ac:dyDescent="0.25">
      <c r="E44">
        <v>2044</v>
      </c>
      <c r="F44" s="5">
        <v>3.5571999999999999E-2</v>
      </c>
      <c r="G44" s="5"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2.4544569113412063E-2</v>
      </c>
      <c r="L44" s="2">
        <v>41</v>
      </c>
      <c r="M44" s="6">
        <v>0.37225971299999999</v>
      </c>
      <c r="Q44" s="4">
        <f t="shared" si="21"/>
        <v>25</v>
      </c>
      <c r="R44">
        <f t="shared" si="0"/>
        <v>500000</v>
      </c>
      <c r="S44">
        <f t="shared" si="1"/>
        <v>-98266.858539630557</v>
      </c>
      <c r="U44">
        <f t="shared" si="13"/>
        <v>0.37225971299999999</v>
      </c>
      <c r="V44">
        <f t="shared" si="14"/>
        <v>0.01</v>
      </c>
      <c r="W44">
        <f t="shared" si="15"/>
        <v>2.4171989227136065E-2</v>
      </c>
      <c r="X44">
        <f t="shared" si="16"/>
        <v>8.9982577723327628E-3</v>
      </c>
      <c r="Y44">
        <f t="shared" si="17"/>
        <v>2.4171989227136066E-4</v>
      </c>
      <c r="Z44">
        <f t="shared" si="18"/>
        <v>1.4932011562531941E-2</v>
      </c>
      <c r="AB44">
        <f t="shared" si="19"/>
        <v>-1505.3494859954621</v>
      </c>
      <c r="AC44">
        <f t="shared" si="2"/>
        <v>-1467.3218679274542</v>
      </c>
      <c r="AE44">
        <f t="shared" si="3"/>
        <v>0</v>
      </c>
      <c r="AF44">
        <f t="shared" si="24"/>
        <v>0</v>
      </c>
      <c r="AG44">
        <f t="shared" si="24"/>
        <v>-0.37330028906329854</v>
      </c>
      <c r="AH44">
        <f t="shared" si="5"/>
        <v>-4499.1288861663816</v>
      </c>
      <c r="AI44">
        <f t="shared" si="25"/>
        <v>-4499.5021864554446</v>
      </c>
      <c r="AJ44">
        <f t="shared" si="7"/>
        <v>-38.027618068007996</v>
      </c>
      <c r="AK44">
        <f t="shared" si="22"/>
        <v>-105.37446401968236</v>
      </c>
      <c r="AL44">
        <f t="shared" si="8"/>
        <v>-4642.9042685431341</v>
      </c>
      <c r="AN44">
        <f t="shared" si="26"/>
        <v>0</v>
      </c>
      <c r="AO44">
        <f t="shared" si="26"/>
        <v>0</v>
      </c>
      <c r="AP44">
        <f t="shared" si="26"/>
        <v>-9.1624947449708317E-3</v>
      </c>
      <c r="AQ44">
        <f t="shared" si="26"/>
        <v>-110.42917989665939</v>
      </c>
      <c r="AR44">
        <f t="shared" si="26"/>
        <v>-110.43834239140435</v>
      </c>
      <c r="AS44">
        <f t="shared" si="26"/>
        <v>-0.93337149988865953</v>
      </c>
      <c r="AT44">
        <f t="shared" si="26"/>
        <v>-2.5863708149198463</v>
      </c>
      <c r="AU44">
        <f t="shared" si="23"/>
        <v>-113.95808470621283</v>
      </c>
      <c r="AW44">
        <v>41</v>
      </c>
      <c r="AX44">
        <f>IF(Z44&gt;0, (R44*SUMPRODUCT(K44:$K$98, X44:$X$98)-K44*$AZ$3)/Z44, 0)</f>
        <v>-98266.858539630557</v>
      </c>
    </row>
    <row r="45" spans="5:50" x14ac:dyDescent="0.25">
      <c r="E45">
        <v>2045</v>
      </c>
      <c r="F45" s="5">
        <v>3.5571999999999999E-2</v>
      </c>
      <c r="G45" s="5"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2.1914793851260769E-2</v>
      </c>
      <c r="L45" s="2">
        <v>42</v>
      </c>
      <c r="M45" s="6">
        <v>0.41367450300000003</v>
      </c>
      <c r="Q45" s="4">
        <f t="shared" si="21"/>
        <v>25</v>
      </c>
      <c r="R45">
        <f t="shared" si="0"/>
        <v>500000</v>
      </c>
      <c r="S45">
        <f t="shared" si="1"/>
        <v>-161950.73176251529</v>
      </c>
      <c r="U45">
        <f t="shared" si="13"/>
        <v>0.41367450300000003</v>
      </c>
      <c r="V45">
        <f t="shared" si="14"/>
        <v>0.01</v>
      </c>
      <c r="W45">
        <f t="shared" si="15"/>
        <v>1.4932011562531941E-2</v>
      </c>
      <c r="X45">
        <f t="shared" si="16"/>
        <v>6.1769924619206546E-3</v>
      </c>
      <c r="Y45">
        <f t="shared" si="17"/>
        <v>1.4932011562531942E-4</v>
      </c>
      <c r="Z45">
        <f t="shared" si="18"/>
        <v>8.6056989849859662E-3</v>
      </c>
      <c r="AB45">
        <f t="shared" si="19"/>
        <v>-1467.3218679274542</v>
      </c>
      <c r="AC45">
        <f t="shared" si="2"/>
        <v>-1393.6992479464122</v>
      </c>
      <c r="AE45">
        <f t="shared" si="3"/>
        <v>0</v>
      </c>
      <c r="AF45">
        <f t="shared" si="24"/>
        <v>0</v>
      </c>
      <c r="AG45">
        <f t="shared" si="24"/>
        <v>-0.21514247462464917</v>
      </c>
      <c r="AH45">
        <f t="shared" si="5"/>
        <v>-3088.4962309603275</v>
      </c>
      <c r="AI45">
        <f t="shared" si="25"/>
        <v>-3088.7113734349523</v>
      </c>
      <c r="AJ45">
        <f t="shared" si="7"/>
        <v>-73.622619981041908</v>
      </c>
      <c r="AK45">
        <f t="shared" si="22"/>
        <v>-102.7125307549218</v>
      </c>
      <c r="AL45">
        <f t="shared" si="8"/>
        <v>-3265.0465241709157</v>
      </c>
      <c r="AN45">
        <f t="shared" si="26"/>
        <v>0</v>
      </c>
      <c r="AO45">
        <f t="shared" si="26"/>
        <v>0</v>
      </c>
      <c r="AP45">
        <f t="shared" si="26"/>
        <v>-4.7148029800492871E-3</v>
      </c>
      <c r="AQ45">
        <f t="shared" si="26"/>
        <v>-67.683758211891444</v>
      </c>
      <c r="AR45">
        <f t="shared" si="26"/>
        <v>-67.688473014871491</v>
      </c>
      <c r="AS45">
        <f t="shared" si="26"/>
        <v>-1.6134245396742455</v>
      </c>
      <c r="AT45">
        <f t="shared" si="26"/>
        <v>-2.2509239374353927</v>
      </c>
      <c r="AU45">
        <f t="shared" si="23"/>
        <v>-71.552821491981135</v>
      </c>
      <c r="AW45">
        <v>42</v>
      </c>
      <c r="AX45">
        <f>IF(Z45&gt;0, (R45*SUMPRODUCT(K45:$K$98, X45:$X$98)-K45*$AZ$3)/Z45, 0)</f>
        <v>-161950.73176251529</v>
      </c>
    </row>
    <row r="46" spans="5:50" x14ac:dyDescent="0.25">
      <c r="E46">
        <v>2046</v>
      </c>
      <c r="F46" s="5">
        <v>3.5571999999999999E-2</v>
      </c>
      <c r="G46" s="5"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1.9566780224339969E-2</v>
      </c>
      <c r="L46" s="2">
        <v>43</v>
      </c>
      <c r="M46" s="6">
        <v>0.42102545200000002</v>
      </c>
      <c r="Q46" s="4">
        <f t="shared" si="21"/>
        <v>25</v>
      </c>
      <c r="R46">
        <f t="shared" si="0"/>
        <v>500000</v>
      </c>
      <c r="S46">
        <f t="shared" si="1"/>
        <v>-264897.63224046014</v>
      </c>
      <c r="U46">
        <f t="shared" si="13"/>
        <v>0.42102545200000002</v>
      </c>
      <c r="V46">
        <f t="shared" si="14"/>
        <v>0.01</v>
      </c>
      <c r="W46">
        <f t="shared" si="15"/>
        <v>8.6056989849859662E-3</v>
      </c>
      <c r="X46">
        <f t="shared" si="16"/>
        <v>3.623218304929658E-3</v>
      </c>
      <c r="Y46">
        <f t="shared" si="17"/>
        <v>8.6056989849859662E-5</v>
      </c>
      <c r="Z46">
        <f t="shared" si="18"/>
        <v>4.8964236902064489E-3</v>
      </c>
      <c r="AB46">
        <f t="shared" si="19"/>
        <v>-1393.6992479464122</v>
      </c>
      <c r="AC46">
        <f t="shared" si="2"/>
        <v>-1297.0510419817847</v>
      </c>
      <c r="AE46">
        <f t="shared" si="3"/>
        <v>0</v>
      </c>
      <c r="AF46">
        <f t="shared" si="24"/>
        <v>0</v>
      </c>
      <c r="AG46">
        <f t="shared" si="24"/>
        <v>-0.12241059225516122</v>
      </c>
      <c r="AH46">
        <f t="shared" si="5"/>
        <v>-1811.6091524648291</v>
      </c>
      <c r="AI46">
        <f t="shared" si="25"/>
        <v>-1811.7315630570843</v>
      </c>
      <c r="AJ46">
        <f t="shared" si="7"/>
        <v>-96.64820596462755</v>
      </c>
      <c r="AK46">
        <f t="shared" si="22"/>
        <v>-97.558947356248865</v>
      </c>
      <c r="AL46">
        <f t="shared" si="8"/>
        <v>-2005.9387163779606</v>
      </c>
      <c r="AN46">
        <f t="shared" si="26"/>
        <v>0</v>
      </c>
      <c r="AO46">
        <f t="shared" si="26"/>
        <v>0</v>
      </c>
      <c r="AP46">
        <f t="shared" si="26"/>
        <v>-2.3951811557880319E-3</v>
      </c>
      <c r="AQ46">
        <f t="shared" si="26"/>
        <v>-35.447358138682112</v>
      </c>
      <c r="AR46">
        <f t="shared" si="26"/>
        <v>-35.449753319837896</v>
      </c>
      <c r="AS46">
        <f t="shared" si="26"/>
        <v>-1.8910942051866106</v>
      </c>
      <c r="AT46">
        <f t="shared" si="26"/>
        <v>-1.9089144818376744</v>
      </c>
      <c r="AU46">
        <f t="shared" si="23"/>
        <v>-39.249762006862184</v>
      </c>
      <c r="AW46">
        <v>43</v>
      </c>
      <c r="AX46">
        <f>IF(Z46&gt;0, (R46*SUMPRODUCT(K46:$K$98, X46:$X$98)-K46*$AZ$3)/Z46, 0)</f>
        <v>-264897.63224046014</v>
      </c>
    </row>
    <row r="47" spans="5:50" x14ac:dyDescent="0.25">
      <c r="E47">
        <v>2047</v>
      </c>
      <c r="F47" s="5">
        <v>3.5571999999999999E-2</v>
      </c>
      <c r="G47" s="5"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1.7470339486017828E-2</v>
      </c>
      <c r="L47" s="2">
        <v>44</v>
      </c>
      <c r="M47" s="6">
        <v>0.42896583300000002</v>
      </c>
      <c r="Q47" s="4">
        <f t="shared" si="21"/>
        <v>25</v>
      </c>
      <c r="R47">
        <f t="shared" si="0"/>
        <v>500000</v>
      </c>
      <c r="S47">
        <f t="shared" si="1"/>
        <v>-431651.65899602702</v>
      </c>
      <c r="U47">
        <f t="shared" si="13"/>
        <v>0.42896583300000002</v>
      </c>
      <c r="V47">
        <f t="shared" si="14"/>
        <v>0.01</v>
      </c>
      <c r="W47">
        <f t="shared" si="15"/>
        <v>4.8964236902064489E-3</v>
      </c>
      <c r="X47">
        <f t="shared" si="16"/>
        <v>2.1003984669903434E-3</v>
      </c>
      <c r="Y47">
        <f t="shared" si="17"/>
        <v>4.8964236902064488E-5</v>
      </c>
      <c r="Z47">
        <f t="shared" si="18"/>
        <v>2.7470609863140408E-3</v>
      </c>
      <c r="AB47">
        <f t="shared" si="19"/>
        <v>-1297.0510419817847</v>
      </c>
      <c r="AC47">
        <f t="shared" si="2"/>
        <v>-1185.773432105718</v>
      </c>
      <c r="AE47">
        <f t="shared" si="3"/>
        <v>0</v>
      </c>
      <c r="AF47">
        <f t="shared" si="24"/>
        <v>0</v>
      </c>
      <c r="AG47">
        <f t="shared" si="24"/>
        <v>-6.8676524657851026E-2</v>
      </c>
      <c r="AH47">
        <f t="shared" si="5"/>
        <v>-1050.1992334951717</v>
      </c>
      <c r="AI47">
        <f t="shared" si="25"/>
        <v>-1050.2679100198295</v>
      </c>
      <c r="AJ47">
        <f t="shared" si="7"/>
        <v>-111.27760987606666</v>
      </c>
      <c r="AK47">
        <f t="shared" si="22"/>
        <v>-90.793572938724935</v>
      </c>
      <c r="AL47">
        <f t="shared" si="8"/>
        <v>-1252.3390928346212</v>
      </c>
      <c r="AN47">
        <f t="shared" si="26"/>
        <v>0</v>
      </c>
      <c r="AO47">
        <f t="shared" si="26"/>
        <v>0</v>
      </c>
      <c r="AP47">
        <f t="shared" si="26"/>
        <v>-1.1998022004925319E-3</v>
      </c>
      <c r="AQ47">
        <f t="shared" si="26"/>
        <v>-18.347337137116355</v>
      </c>
      <c r="AR47">
        <f t="shared" si="26"/>
        <v>-18.348536939316848</v>
      </c>
      <c r="AS47">
        <f t="shared" si="26"/>
        <v>-1.9440576217275349</v>
      </c>
      <c r="AT47">
        <f t="shared" si="26"/>
        <v>-1.5861945423880459</v>
      </c>
      <c r="AU47">
        <f t="shared" si="23"/>
        <v>-21.878789103432428</v>
      </c>
      <c r="AW47">
        <v>44</v>
      </c>
      <c r="AX47">
        <f>IF(Z47&gt;0, (R47*SUMPRODUCT(K47:$K$98, X47:$X$98)-K47*$AZ$3)/Z47, 0)</f>
        <v>-431651.65899602702</v>
      </c>
    </row>
    <row r="48" spans="5:50" x14ac:dyDescent="0.25">
      <c r="E48">
        <v>2048</v>
      </c>
      <c r="F48" s="5">
        <v>3.5571999999999999E-2</v>
      </c>
      <c r="G48" s="5"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1.5598517398230203E-2</v>
      </c>
      <c r="L48" s="2">
        <v>45</v>
      </c>
      <c r="M48" s="6">
        <v>0.43771532000000002</v>
      </c>
      <c r="Q48" s="4">
        <f t="shared" si="21"/>
        <v>25</v>
      </c>
      <c r="R48">
        <f t="shared" si="0"/>
        <v>500000</v>
      </c>
      <c r="S48">
        <f t="shared" si="1"/>
        <v>-707319.29874941346</v>
      </c>
      <c r="U48">
        <f t="shared" si="13"/>
        <v>0.43771532000000002</v>
      </c>
      <c r="V48">
        <f t="shared" si="14"/>
        <v>0.01</v>
      </c>
      <c r="W48">
        <f t="shared" si="15"/>
        <v>2.7470609863140408E-3</v>
      </c>
      <c r="X48">
        <f t="shared" si="16"/>
        <v>1.202430678683966E-3</v>
      </c>
      <c r="Y48">
        <f t="shared" si="17"/>
        <v>2.7470609863140409E-5</v>
      </c>
      <c r="Z48">
        <f t="shared" si="18"/>
        <v>1.5171596977669344E-3</v>
      </c>
      <c r="AB48">
        <f t="shared" si="19"/>
        <v>-1185.773432105718</v>
      </c>
      <c r="AC48">
        <f t="shared" si="2"/>
        <v>-1073.1163335153801</v>
      </c>
      <c r="AE48">
        <f t="shared" si="3"/>
        <v>0</v>
      </c>
      <c r="AF48">
        <f t="shared" si="24"/>
        <v>0</v>
      </c>
      <c r="AG48">
        <f t="shared" si="24"/>
        <v>-3.7928992444173359E-2</v>
      </c>
      <c r="AH48">
        <f t="shared" si="5"/>
        <v>-601.21533934198305</v>
      </c>
      <c r="AI48">
        <f t="shared" si="25"/>
        <v>-601.25326833442728</v>
      </c>
      <c r="AJ48">
        <f t="shared" si="7"/>
        <v>-112.65709859033791</v>
      </c>
      <c r="AK48">
        <f t="shared" si="22"/>
        <v>-83.004140247400272</v>
      </c>
      <c r="AL48">
        <f t="shared" si="8"/>
        <v>-796.91450717216549</v>
      </c>
      <c r="AN48">
        <f t="shared" si="26"/>
        <v>0</v>
      </c>
      <c r="AO48">
        <f t="shared" si="26"/>
        <v>0</v>
      </c>
      <c r="AP48">
        <f t="shared" si="26"/>
        <v>-5.9163604853778012E-4</v>
      </c>
      <c r="AQ48">
        <f t="shared" si="26"/>
        <v>-9.3780679308087986</v>
      </c>
      <c r="AR48">
        <f t="shared" si="26"/>
        <v>-9.3786595668573369</v>
      </c>
      <c r="AS48">
        <f t="shared" si="26"/>
        <v>-1.7572837123955212</v>
      </c>
      <c r="AT48">
        <f t="shared" si="26"/>
        <v>-1.294741525774213</v>
      </c>
      <c r="AU48">
        <f t="shared" si="23"/>
        <v>-12.430684805027072</v>
      </c>
      <c r="AW48">
        <v>45</v>
      </c>
      <c r="AX48">
        <f>IF(Z48&gt;0, (R48*SUMPRODUCT(K48:$K$98, X48:$X$98)-K48*$AZ$3)/Z48, 0)</f>
        <v>-707319.29874941346</v>
      </c>
    </row>
    <row r="49" spans="5:50" x14ac:dyDescent="0.25">
      <c r="E49">
        <v>2049</v>
      </c>
      <c r="F49" s="5">
        <v>3.5571999999999999E-2</v>
      </c>
      <c r="G49" s="5"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1.3927247676991251E-2</v>
      </c>
      <c r="L49" s="2">
        <v>46</v>
      </c>
      <c r="M49" s="6">
        <v>0.44739131599999998</v>
      </c>
      <c r="Q49" s="4">
        <f t="shared" si="21"/>
        <v>25</v>
      </c>
      <c r="R49">
        <f t="shared" si="0"/>
        <v>500000</v>
      </c>
      <c r="S49">
        <f t="shared" si="1"/>
        <v>-1172859.5419552852</v>
      </c>
      <c r="U49">
        <f t="shared" si="13"/>
        <v>0.44739131599999998</v>
      </c>
      <c r="V49">
        <f t="shared" si="14"/>
        <v>0.01</v>
      </c>
      <c r="W49">
        <f t="shared" si="15"/>
        <v>1.5171596977669344E-3</v>
      </c>
      <c r="X49">
        <f t="shared" si="16"/>
        <v>6.7876407376611105E-4</v>
      </c>
      <c r="Y49">
        <f t="shared" si="17"/>
        <v>1.5171596977669344E-5</v>
      </c>
      <c r="Z49">
        <f t="shared" si="18"/>
        <v>8.2322402702315401E-4</v>
      </c>
      <c r="AB49">
        <f t="shared" si="19"/>
        <v>-1073.1163335153801</v>
      </c>
      <c r="AC49">
        <f t="shared" si="2"/>
        <v>-965.52615526096179</v>
      </c>
      <c r="AE49">
        <f t="shared" si="3"/>
        <v>0</v>
      </c>
      <c r="AF49">
        <f t="shared" si="24"/>
        <v>0</v>
      </c>
      <c r="AG49">
        <f t="shared" si="24"/>
        <v>-2.0580600675578851E-2</v>
      </c>
      <c r="AH49">
        <f t="shared" si="5"/>
        <v>-339.38203688305555</v>
      </c>
      <c r="AI49">
        <f t="shared" si="25"/>
        <v>-339.40261748373115</v>
      </c>
      <c r="AJ49">
        <f t="shared" si="7"/>
        <v>-107.59017825441833</v>
      </c>
      <c r="AK49">
        <f t="shared" si="22"/>
        <v>-75.118143346076621</v>
      </c>
      <c r="AL49">
        <f t="shared" si="8"/>
        <v>-522.11093908422606</v>
      </c>
      <c r="AN49">
        <f t="shared" si="26"/>
        <v>0</v>
      </c>
      <c r="AO49">
        <f t="shared" si="26"/>
        <v>0</v>
      </c>
      <c r="AP49">
        <f t="shared" si="26"/>
        <v>-2.8663112295004015E-4</v>
      </c>
      <c r="AQ49">
        <f t="shared" si="26"/>
        <v>-4.7266576847920945</v>
      </c>
      <c r="AR49">
        <f t="shared" si="26"/>
        <v>-4.7269443159150448</v>
      </c>
      <c r="AS49">
        <f t="shared" si="26"/>
        <v>-1.4984350601609224</v>
      </c>
      <c r="AT49">
        <f t="shared" si="26"/>
        <v>-1.0461889874165415</v>
      </c>
      <c r="AU49">
        <f t="shared" si="23"/>
        <v>-7.2715683634925083</v>
      </c>
      <c r="AW49">
        <v>46</v>
      </c>
      <c r="AX49">
        <f>IF(Z49&gt;0, (R49*SUMPRODUCT(K49:$K$98, X49:$X$98)-K49*$AZ$3)/Z49, 0)</f>
        <v>-1172859.5419552852</v>
      </c>
    </row>
    <row r="50" spans="5:50" x14ac:dyDescent="0.25">
      <c r="E50">
        <v>2050</v>
      </c>
      <c r="F50" s="5">
        <v>3.5571999999999999E-2</v>
      </c>
      <c r="G50" s="5"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1.2435042568742187E-2</v>
      </c>
      <c r="L50" s="2">
        <v>47</v>
      </c>
      <c r="M50" s="6">
        <v>0.457001349</v>
      </c>
      <c r="Q50" s="4">
        <f t="shared" si="21"/>
        <v>25</v>
      </c>
      <c r="R50">
        <f t="shared" si="0"/>
        <v>500000</v>
      </c>
      <c r="S50">
        <f t="shared" si="1"/>
        <v>-1973249.0422662541</v>
      </c>
      <c r="U50">
        <f t="shared" si="13"/>
        <v>0.457001349</v>
      </c>
      <c r="V50">
        <f t="shared" si="14"/>
        <v>0.01</v>
      </c>
      <c r="W50">
        <f t="shared" si="15"/>
        <v>8.2322402702315401E-4</v>
      </c>
      <c r="X50">
        <f t="shared" si="16"/>
        <v>3.7621449087879382E-4</v>
      </c>
      <c r="Y50">
        <f t="shared" si="17"/>
        <v>8.2322402702315402E-6</v>
      </c>
      <c r="Z50">
        <f t="shared" si="18"/>
        <v>4.3877729587412864E-4</v>
      </c>
      <c r="AB50">
        <f t="shared" si="19"/>
        <v>-965.52615526096179</v>
      </c>
      <c r="AC50">
        <f t="shared" si="2"/>
        <v>-865.81687885180111</v>
      </c>
      <c r="AE50">
        <f t="shared" si="3"/>
        <v>0</v>
      </c>
      <c r="AF50">
        <f t="shared" si="24"/>
        <v>0</v>
      </c>
      <c r="AG50">
        <f t="shared" si="24"/>
        <v>-1.0969432396853216E-2</v>
      </c>
      <c r="AH50">
        <f t="shared" si="5"/>
        <v>-188.10724543939691</v>
      </c>
      <c r="AI50">
        <f t="shared" si="25"/>
        <v>-188.11821487179375</v>
      </c>
      <c r="AJ50">
        <f t="shared" si="7"/>
        <v>-99.70927640916068</v>
      </c>
      <c r="AK50">
        <f t="shared" si="22"/>
        <v>-67.586830868267327</v>
      </c>
      <c r="AL50">
        <f t="shared" si="8"/>
        <v>-355.41432214922173</v>
      </c>
      <c r="AN50">
        <f t="shared" si="26"/>
        <v>0</v>
      </c>
      <c r="AO50">
        <f t="shared" si="26"/>
        <v>0</v>
      </c>
      <c r="AP50">
        <f t="shared" si="26"/>
        <v>-1.364053588098094E-4</v>
      </c>
      <c r="AQ50">
        <f t="shared" si="26"/>
        <v>-2.339121604527735</v>
      </c>
      <c r="AR50">
        <f t="shared" si="26"/>
        <v>-2.339258009886545</v>
      </c>
      <c r="AS50">
        <f t="shared" si="26"/>
        <v>-1.2398890966463942</v>
      </c>
      <c r="AT50">
        <f t="shared" si="26"/>
        <v>-0.84044511893328266</v>
      </c>
      <c r="AU50">
        <f t="shared" si="23"/>
        <v>-4.4195922254662214</v>
      </c>
      <c r="AW50">
        <v>47</v>
      </c>
      <c r="AX50">
        <f>IF(Z50&gt;0, (R50*SUMPRODUCT(K50:$K$98, X50:$X$98)-K50*$AZ$3)/Z50, 0)</f>
        <v>-1973249.0422662541</v>
      </c>
    </row>
    <row r="51" spans="5:50" x14ac:dyDescent="0.25">
      <c r="E51">
        <v>2051</v>
      </c>
      <c r="F51" s="5">
        <v>3.5571999999999999E-2</v>
      </c>
      <c r="G51" s="5"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1.1102716579234095E-2</v>
      </c>
      <c r="L51" s="2">
        <v>48</v>
      </c>
      <c r="M51" s="6">
        <v>0.46737994300000002</v>
      </c>
      <c r="Q51" s="4">
        <f t="shared" si="21"/>
        <v>25</v>
      </c>
      <c r="R51">
        <f t="shared" si="0"/>
        <v>500000</v>
      </c>
      <c r="S51">
        <f t="shared" si="1"/>
        <v>-3379254.0124341119</v>
      </c>
      <c r="U51">
        <f t="shared" si="13"/>
        <v>0.46737994300000002</v>
      </c>
      <c r="V51">
        <f t="shared" si="14"/>
        <v>0.01</v>
      </c>
      <c r="W51">
        <f t="shared" si="15"/>
        <v>4.3877729587412864E-4</v>
      </c>
      <c r="X51">
        <f t="shared" si="16"/>
        <v>2.050757075353444E-4</v>
      </c>
      <c r="Y51">
        <f t="shared" si="17"/>
        <v>4.3877729587412869E-6</v>
      </c>
      <c r="Z51">
        <f t="shared" si="18"/>
        <v>2.2931381538004295E-4</v>
      </c>
      <c r="AB51">
        <f t="shared" si="19"/>
        <v>-865.81687885180111</v>
      </c>
      <c r="AC51">
        <f t="shared" si="2"/>
        <v>-774.90963072958527</v>
      </c>
      <c r="AE51">
        <f t="shared" si="3"/>
        <v>0</v>
      </c>
      <c r="AF51">
        <f t="shared" si="24"/>
        <v>0</v>
      </c>
      <c r="AG51">
        <f t="shared" si="24"/>
        <v>-5.7328453845010736E-3</v>
      </c>
      <c r="AH51">
        <f t="shared" si="5"/>
        <v>-102.5378537676722</v>
      </c>
      <c r="AI51">
        <f t="shared" si="25"/>
        <v>-102.5435866130567</v>
      </c>
      <c r="AJ51">
        <f t="shared" si="7"/>
        <v>-90.907248122215833</v>
      </c>
      <c r="AK51">
        <f t="shared" si="22"/>
        <v>-60.607181519626081</v>
      </c>
      <c r="AL51">
        <f t="shared" si="8"/>
        <v>-254.05801625489863</v>
      </c>
      <c r="AN51">
        <f t="shared" si="26"/>
        <v>0</v>
      </c>
      <c r="AO51">
        <f t="shared" si="26"/>
        <v>0</v>
      </c>
      <c r="AP51">
        <f t="shared" si="26"/>
        <v>-6.3650157496685726E-5</v>
      </c>
      <c r="AQ51">
        <f t="shared" si="26"/>
        <v>-1.1384487290254155</v>
      </c>
      <c r="AR51">
        <f t="shared" si="26"/>
        <v>-1.1385123791829121</v>
      </c>
      <c r="AS51">
        <f t="shared" si="26"/>
        <v>-1.0093174108990732</v>
      </c>
      <c r="AT51">
        <f t="shared" si="26"/>
        <v>-0.6729043590786028</v>
      </c>
      <c r="AU51">
        <f t="shared" si="23"/>
        <v>-2.8207341491605882</v>
      </c>
      <c r="AW51">
        <v>48</v>
      </c>
      <c r="AX51">
        <f>IF(Z51&gt;0, (R51*SUMPRODUCT(K51:$K$98, X51:$X$98)-K51*$AZ$3)/Z51, 0)</f>
        <v>-3379254.0124341119</v>
      </c>
    </row>
    <row r="52" spans="5:50" x14ac:dyDescent="0.25">
      <c r="E52">
        <v>2052</v>
      </c>
      <c r="F52" s="5">
        <v>3.5571999999999999E-2</v>
      </c>
      <c r="G52" s="5"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9.9131398028875842E-3</v>
      </c>
      <c r="L52" s="2">
        <v>49</v>
      </c>
      <c r="M52" s="6">
        <v>0.47825477199999999</v>
      </c>
      <c r="Q52" s="4">
        <f t="shared" si="21"/>
        <v>25</v>
      </c>
      <c r="R52">
        <f t="shared" si="0"/>
        <v>500000</v>
      </c>
      <c r="S52">
        <f t="shared" si="1"/>
        <v>-5903629.4158911677</v>
      </c>
      <c r="U52">
        <f t="shared" si="13"/>
        <v>0.47825477199999999</v>
      </c>
      <c r="V52">
        <f t="shared" si="14"/>
        <v>0.01</v>
      </c>
      <c r="W52">
        <f t="shared" si="15"/>
        <v>2.2931381538004295E-4</v>
      </c>
      <c r="X52">
        <f t="shared" si="16"/>
        <v>1.0967042649103254E-4</v>
      </c>
      <c r="Y52">
        <f t="shared" si="17"/>
        <v>2.2931381538004295E-6</v>
      </c>
      <c r="Z52">
        <f t="shared" si="18"/>
        <v>1.1735025073520999E-4</v>
      </c>
      <c r="AB52">
        <f t="shared" si="19"/>
        <v>-774.90963072958527</v>
      </c>
      <c r="AC52">
        <f t="shared" si="2"/>
        <v>-692.79239220258978</v>
      </c>
      <c r="AE52">
        <f t="shared" si="3"/>
        <v>0</v>
      </c>
      <c r="AF52">
        <f t="shared" si="24"/>
        <v>0</v>
      </c>
      <c r="AG52">
        <f t="shared" si="24"/>
        <v>-2.9337562683802495E-3</v>
      </c>
      <c r="AH52">
        <f t="shared" si="5"/>
        <v>-54.835213245516272</v>
      </c>
      <c r="AI52">
        <f t="shared" si="25"/>
        <v>-54.838147001784655</v>
      </c>
      <c r="AJ52">
        <f t="shared" si="7"/>
        <v>-82.117238526995493</v>
      </c>
      <c r="AK52">
        <f t="shared" si="22"/>
        <v>-54.243674151070977</v>
      </c>
      <c r="AL52">
        <f t="shared" si="8"/>
        <v>-191.19905967985113</v>
      </c>
      <c r="AN52">
        <f t="shared" si="26"/>
        <v>0</v>
      </c>
      <c r="AO52">
        <f t="shared" si="26"/>
        <v>0</v>
      </c>
      <c r="AP52">
        <f t="shared" si="26"/>
        <v>-2.90827360360512E-5</v>
      </c>
      <c r="AQ52">
        <f t="shared" si="26"/>
        <v>-0.54358913502395578</v>
      </c>
      <c r="AR52">
        <f t="shared" si="26"/>
        <v>-0.54361821775999186</v>
      </c>
      <c r="AS52">
        <f t="shared" si="26"/>
        <v>-0.81403966574517284</v>
      </c>
      <c r="AT52">
        <f t="shared" si="26"/>
        <v>-0.53772512528184613</v>
      </c>
      <c r="AU52">
        <f t="shared" si="23"/>
        <v>-1.8953830087870109</v>
      </c>
      <c r="AW52">
        <v>49</v>
      </c>
      <c r="AX52">
        <f>IF(Z52&gt;0, (R52*SUMPRODUCT(K52:$K$98, X52:$X$98)-K52*$AZ$3)/Z52, 0)</f>
        <v>-5903629.4158911677</v>
      </c>
    </row>
    <row r="53" spans="5:50" x14ac:dyDescent="0.25">
      <c r="E53">
        <v>2053</v>
      </c>
      <c r="F53" s="5">
        <v>3.5571999999999999E-2</v>
      </c>
      <c r="G53" s="5"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8.8510176811496272E-3</v>
      </c>
      <c r="L53" s="2">
        <v>50</v>
      </c>
      <c r="M53" s="6">
        <v>0.48949088600000001</v>
      </c>
      <c r="Q53" s="4">
        <f t="shared" si="21"/>
        <v>25</v>
      </c>
      <c r="R53">
        <f t="shared" si="0"/>
        <v>500000</v>
      </c>
      <c r="S53">
        <f t="shared" si="1"/>
        <v>-10538893.608575916</v>
      </c>
      <c r="U53">
        <f t="shared" si="13"/>
        <v>0.48949088600000001</v>
      </c>
      <c r="V53">
        <f t="shared" si="14"/>
        <v>0.01</v>
      </c>
      <c r="W53">
        <f t="shared" si="15"/>
        <v>1.1735025073520999E-4</v>
      </c>
      <c r="X53">
        <f t="shared" si="16"/>
        <v>5.744187820470009E-5</v>
      </c>
      <c r="Y53">
        <f t="shared" si="17"/>
        <v>1.1735025073520999E-6</v>
      </c>
      <c r="Z53">
        <f t="shared" si="18"/>
        <v>5.8734870023157796E-5</v>
      </c>
      <c r="AB53">
        <f t="shared" si="19"/>
        <v>-692.79239220258978</v>
      </c>
      <c r="AC53">
        <f t="shared" si="2"/>
        <v>-619.00054628759483</v>
      </c>
      <c r="AE53">
        <f t="shared" si="3"/>
        <v>0</v>
      </c>
      <c r="AF53">
        <f t="shared" si="24"/>
        <v>0</v>
      </c>
      <c r="AG53">
        <f t="shared" si="24"/>
        <v>-1.4683717505789449E-3</v>
      </c>
      <c r="AH53">
        <f t="shared" si="5"/>
        <v>-28.720939102350044</v>
      </c>
      <c r="AI53">
        <f t="shared" si="25"/>
        <v>-28.722407474100624</v>
      </c>
      <c r="AJ53">
        <f t="shared" si="7"/>
        <v>-73.791845914994951</v>
      </c>
      <c r="AK53">
        <f t="shared" si="22"/>
        <v>-48.495467454181288</v>
      </c>
      <c r="AL53">
        <f t="shared" si="8"/>
        <v>-151.00972084327685</v>
      </c>
      <c r="AN53">
        <f t="shared" si="26"/>
        <v>0</v>
      </c>
      <c r="AO53">
        <f t="shared" si="26"/>
        <v>0</v>
      </c>
      <c r="AP53">
        <f t="shared" si="26"/>
        <v>-1.2996584326874871E-5</v>
      </c>
      <c r="AQ53">
        <f t="shared" si="26"/>
        <v>-0.25420953981412192</v>
      </c>
      <c r="AR53">
        <f t="shared" si="26"/>
        <v>-0.25422253639844883</v>
      </c>
      <c r="AS53">
        <f t="shared" si="26"/>
        <v>-0.65313293291828922</v>
      </c>
      <c r="AT53">
        <f t="shared" si="26"/>
        <v>-0.42923423989257486</v>
      </c>
      <c r="AU53">
        <f t="shared" si="23"/>
        <v>-1.3365897092093129</v>
      </c>
      <c r="AW53">
        <v>50</v>
      </c>
      <c r="AX53">
        <f>IF(Z53&gt;0, (R53*SUMPRODUCT(K53:$K$98, X53:$X$98)-K53*$AZ$3)/Z53, 0)</f>
        <v>-10538893.608575916</v>
      </c>
    </row>
    <row r="54" spans="5:50" x14ac:dyDescent="0.25">
      <c r="E54">
        <v>2054</v>
      </c>
      <c r="F54" s="5">
        <v>3.5571999999999999E-2</v>
      </c>
      <c r="G54" s="5"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7.9026943581693102E-3</v>
      </c>
      <c r="L54" s="2">
        <v>51</v>
      </c>
      <c r="M54" s="6">
        <v>0.50154699899999999</v>
      </c>
      <c r="Q54" s="4">
        <f t="shared" si="21"/>
        <v>25</v>
      </c>
      <c r="R54">
        <f t="shared" si="0"/>
        <v>500000</v>
      </c>
      <c r="S54">
        <f t="shared" si="1"/>
        <v>-19271481.194725774</v>
      </c>
      <c r="U54">
        <f t="shared" si="13"/>
        <v>0.50154699899999999</v>
      </c>
      <c r="V54">
        <f t="shared" si="14"/>
        <v>0.01</v>
      </c>
      <c r="W54">
        <f t="shared" si="15"/>
        <v>5.8734870023157796E-5</v>
      </c>
      <c r="X54">
        <f t="shared" si="16"/>
        <v>2.9458297796769854E-5</v>
      </c>
      <c r="Y54">
        <f t="shared" si="17"/>
        <v>5.8734870023157798E-7</v>
      </c>
      <c r="Z54">
        <f t="shared" si="18"/>
        <v>2.8689223526156365E-5</v>
      </c>
      <c r="AB54">
        <f t="shared" si="19"/>
        <v>-619.00054628759483</v>
      </c>
      <c r="AC54">
        <f t="shared" si="2"/>
        <v>-552.88383167560664</v>
      </c>
      <c r="AE54">
        <f t="shared" si="3"/>
        <v>0</v>
      </c>
      <c r="AF54">
        <f t="shared" si="24"/>
        <v>0</v>
      </c>
      <c r="AG54">
        <f t="shared" si="24"/>
        <v>-7.1723058815390916E-4</v>
      </c>
      <c r="AH54">
        <f t="shared" si="5"/>
        <v>-14.729148898384926</v>
      </c>
      <c r="AI54">
        <f t="shared" si="25"/>
        <v>-14.729866128973081</v>
      </c>
      <c r="AJ54">
        <f t="shared" si="7"/>
        <v>-66.116714611988186</v>
      </c>
      <c r="AK54">
        <f t="shared" si="22"/>
        <v>-43.330038240131643</v>
      </c>
      <c r="AL54">
        <f t="shared" si="8"/>
        <v>-124.17661898109291</v>
      </c>
      <c r="AN54">
        <f t="shared" si="26"/>
        <v>0</v>
      </c>
      <c r="AO54">
        <f t="shared" si="26"/>
        <v>0</v>
      </c>
      <c r="AP54">
        <f t="shared" si="26"/>
        <v>-5.6680541225103537E-6</v>
      </c>
      <c r="AQ54">
        <f t="shared" si="26"/>
        <v>-0.11639996189990226</v>
      </c>
      <c r="AR54">
        <f t="shared" si="26"/>
        <v>-0.11640562995402479</v>
      </c>
      <c r="AS54">
        <f t="shared" si="26"/>
        <v>-0.52250018754484939</v>
      </c>
      <c r="AT54">
        <f t="shared" si="26"/>
        <v>-0.34242404873954879</v>
      </c>
      <c r="AU54">
        <f t="shared" si="23"/>
        <v>-0.98132986623842311</v>
      </c>
      <c r="AW54">
        <v>51</v>
      </c>
      <c r="AX54">
        <f>IF(Z54&gt;0, (R54*SUMPRODUCT(K54:$K$98, X54:$X$98)-K54*$AZ$3)/Z54, 0)</f>
        <v>-19271481.194725774</v>
      </c>
    </row>
    <row r="55" spans="5:50" x14ac:dyDescent="0.25">
      <c r="E55">
        <v>2055</v>
      </c>
      <c r="F55" s="5">
        <v>3.5571999999999999E-2</v>
      </c>
      <c r="G55" s="5"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7.0559771055083119E-3</v>
      </c>
      <c r="L55" s="2">
        <v>52</v>
      </c>
      <c r="M55" s="6">
        <v>0.51394563599999998</v>
      </c>
      <c r="Q55" s="4">
        <f t="shared" si="21"/>
        <v>25</v>
      </c>
      <c r="R55">
        <f t="shared" si="0"/>
        <v>500000</v>
      </c>
      <c r="S55">
        <f t="shared" si="1"/>
        <v>-36151255.80230394</v>
      </c>
      <c r="U55">
        <f t="shared" si="13"/>
        <v>0.51394563599999998</v>
      </c>
      <c r="V55">
        <f t="shared" si="14"/>
        <v>0.01</v>
      </c>
      <c r="W55">
        <f t="shared" si="15"/>
        <v>2.8689223526156365E-5</v>
      </c>
      <c r="X55">
        <f t="shared" si="16"/>
        <v>1.4744701231496595E-5</v>
      </c>
      <c r="Y55">
        <f t="shared" si="17"/>
        <v>2.8689223526156367E-7</v>
      </c>
      <c r="Z55">
        <f t="shared" si="18"/>
        <v>1.3657630059398206E-5</v>
      </c>
      <c r="AB55">
        <f t="shared" si="19"/>
        <v>-552.88383167560664</v>
      </c>
      <c r="AC55">
        <f t="shared" si="2"/>
        <v>-493.74047793054007</v>
      </c>
      <c r="AE55">
        <f t="shared" si="3"/>
        <v>0</v>
      </c>
      <c r="AF55">
        <f t="shared" si="24"/>
        <v>0</v>
      </c>
      <c r="AG55">
        <f t="shared" si="24"/>
        <v>-3.4144075148495514E-4</v>
      </c>
      <c r="AH55">
        <f t="shared" si="5"/>
        <v>-7.3723506157482976</v>
      </c>
      <c r="AI55">
        <f t="shared" si="25"/>
        <v>-7.3726920564997824</v>
      </c>
      <c r="AJ55">
        <f t="shared" si="7"/>
        <v>-59.143353745066577</v>
      </c>
      <c r="AK55">
        <f t="shared" si="22"/>
        <v>-38.701868217292471</v>
      </c>
      <c r="AL55">
        <f t="shared" si="8"/>
        <v>-105.21791401885883</v>
      </c>
      <c r="AN55">
        <f t="shared" si="26"/>
        <v>0</v>
      </c>
      <c r="AO55">
        <f t="shared" si="26"/>
        <v>0</v>
      </c>
      <c r="AP55">
        <f t="shared" si="26"/>
        <v>-2.4091981253653965E-6</v>
      </c>
      <c r="AQ55">
        <f t="shared" si="26"/>
        <v>-5.2019137158500095E-2</v>
      </c>
      <c r="AR55">
        <f t="shared" si="26"/>
        <v>-5.202154635662546E-2</v>
      </c>
      <c r="AS55">
        <f t="shared" si="26"/>
        <v>-0.41731414996816907</v>
      </c>
      <c r="AT55">
        <f t="shared" si="26"/>
        <v>-0.27307949608161547</v>
      </c>
      <c r="AU55">
        <f t="shared" si="23"/>
        <v>-0.74241519240640996</v>
      </c>
      <c r="AW55">
        <v>52</v>
      </c>
      <c r="AX55">
        <f>IF(Z55&gt;0, (R55*SUMPRODUCT(K55:$K$98, X55:$X$98)-K55*$AZ$3)/Z55, 0)</f>
        <v>-36151255.80230394</v>
      </c>
    </row>
    <row r="56" spans="5:50" x14ac:dyDescent="0.25">
      <c r="E56">
        <v>2056</v>
      </c>
      <c r="F56" s="5">
        <v>3.5571999999999999E-2</v>
      </c>
      <c r="G56" s="5"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6.2999795584895634E-3</v>
      </c>
      <c r="L56" s="2">
        <v>53</v>
      </c>
      <c r="M56" s="6">
        <v>0.52707773400000002</v>
      </c>
      <c r="Q56" s="4">
        <f t="shared" si="21"/>
        <v>25</v>
      </c>
      <c r="R56">
        <f t="shared" si="0"/>
        <v>500000</v>
      </c>
      <c r="S56">
        <f t="shared" si="1"/>
        <v>-69733097.310538381</v>
      </c>
      <c r="U56">
        <f t="shared" si="13"/>
        <v>0.52707773400000002</v>
      </c>
      <c r="V56">
        <f t="shared" si="14"/>
        <v>0.01</v>
      </c>
      <c r="W56">
        <f t="shared" si="15"/>
        <v>1.3657630059398206E-5</v>
      </c>
      <c r="X56">
        <f t="shared" si="16"/>
        <v>7.1986327035178918E-6</v>
      </c>
      <c r="Y56">
        <f t="shared" si="17"/>
        <v>1.3657630059398206E-7</v>
      </c>
      <c r="Z56">
        <f t="shared" si="18"/>
        <v>6.3224210552863315E-6</v>
      </c>
      <c r="AB56">
        <f t="shared" si="19"/>
        <v>-493.74047793054007</v>
      </c>
      <c r="AC56">
        <f t="shared" si="2"/>
        <v>-440.88200268647853</v>
      </c>
      <c r="AE56">
        <f t="shared" si="3"/>
        <v>0</v>
      </c>
      <c r="AF56">
        <f t="shared" si="24"/>
        <v>0</v>
      </c>
      <c r="AG56">
        <f t="shared" si="24"/>
        <v>-1.5806052638215828E-4</v>
      </c>
      <c r="AH56">
        <f t="shared" si="5"/>
        <v>-3.5993163517589459</v>
      </c>
      <c r="AI56">
        <f t="shared" si="25"/>
        <v>-3.5994744122853279</v>
      </c>
      <c r="AJ56">
        <f t="shared" si="7"/>
        <v>-52.858475244061538</v>
      </c>
      <c r="AK56">
        <f t="shared" si="22"/>
        <v>-34.561833455137808</v>
      </c>
      <c r="AL56">
        <f t="shared" si="8"/>
        <v>-91.019783111484671</v>
      </c>
      <c r="AN56">
        <f t="shared" si="26"/>
        <v>0</v>
      </c>
      <c r="AO56">
        <f t="shared" si="26"/>
        <v>0</v>
      </c>
      <c r="AP56">
        <f t="shared" si="26"/>
        <v>-9.9577808521169754E-7</v>
      </c>
      <c r="AQ56">
        <f t="shared" si="26"/>
        <v>-2.2675619440618591E-2</v>
      </c>
      <c r="AR56">
        <f t="shared" si="26"/>
        <v>-2.2676615218703802E-2</v>
      </c>
      <c r="AS56">
        <f t="shared" si="26"/>
        <v>-0.33300731353051433</v>
      </c>
      <c r="AT56">
        <f t="shared" si="26"/>
        <v>-0.21773884427128892</v>
      </c>
      <c r="AU56">
        <f t="shared" si="23"/>
        <v>-0.57342277302050704</v>
      </c>
      <c r="AW56">
        <v>53</v>
      </c>
      <c r="AX56">
        <f>IF(Z56&gt;0, (R56*SUMPRODUCT(K56:$K$98, X56:$X$98)-K56*$AZ$3)/Z56, 0)</f>
        <v>-69733097.310538381</v>
      </c>
    </row>
    <row r="57" spans="5:50" x14ac:dyDescent="0.25">
      <c r="E57">
        <v>2057</v>
      </c>
      <c r="F57" s="5">
        <v>3.5571999999999999E-2</v>
      </c>
      <c r="G57" s="5"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5.6249817486513955E-3</v>
      </c>
      <c r="L57" s="2">
        <v>54</v>
      </c>
      <c r="M57" s="6">
        <v>0.54097960300000003</v>
      </c>
      <c r="Q57" s="4">
        <f t="shared" si="21"/>
        <v>25</v>
      </c>
      <c r="R57">
        <f t="shared" si="0"/>
        <v>500000</v>
      </c>
      <c r="S57">
        <f t="shared" si="1"/>
        <v>-138667694.68393469</v>
      </c>
      <c r="U57">
        <f t="shared" si="13"/>
        <v>0.54097960300000003</v>
      </c>
      <c r="V57">
        <f t="shared" si="14"/>
        <v>0.01</v>
      </c>
      <c r="W57">
        <f t="shared" si="15"/>
        <v>6.3224210552863315E-6</v>
      </c>
      <c r="X57">
        <f t="shared" si="16"/>
        <v>3.4203008324876408E-6</v>
      </c>
      <c r="Y57">
        <f t="shared" si="17"/>
        <v>6.322421055286332E-8</v>
      </c>
      <c r="Z57">
        <f t="shared" si="18"/>
        <v>2.8388960122458271E-6</v>
      </c>
      <c r="AB57">
        <f t="shared" si="19"/>
        <v>-440.88200268647853</v>
      </c>
      <c r="AC57">
        <f t="shared" si="2"/>
        <v>-393.66316546554407</v>
      </c>
      <c r="AE57">
        <f t="shared" si="3"/>
        <v>0</v>
      </c>
      <c r="AF57">
        <f t="shared" si="24"/>
        <v>0</v>
      </c>
      <c r="AG57">
        <f t="shared" si="24"/>
        <v>-7.0972400306145678E-5</v>
      </c>
      <c r="AH57">
        <f t="shared" si="5"/>
        <v>-1.7101504162438204</v>
      </c>
      <c r="AI57">
        <f t="shared" si="25"/>
        <v>-1.7102213886441264</v>
      </c>
      <c r="AJ57">
        <f t="shared" si="7"/>
        <v>-47.218837220934461</v>
      </c>
      <c r="AK57">
        <f t="shared" si="22"/>
        <v>-30.861740188053499</v>
      </c>
      <c r="AL57">
        <f t="shared" si="8"/>
        <v>-79.790798797632092</v>
      </c>
      <c r="AN57">
        <f t="shared" si="26"/>
        <v>0</v>
      </c>
      <c r="AO57">
        <f t="shared" si="26"/>
        <v>0</v>
      </c>
      <c r="AP57">
        <f t="shared" si="26"/>
        <v>-3.9921845638005014E-7</v>
      </c>
      <c r="AQ57">
        <f t="shared" si="26"/>
        <v>-9.6195648788200763E-3</v>
      </c>
      <c r="AR57">
        <f t="shared" si="26"/>
        <v>-9.6199640972764559E-3</v>
      </c>
      <c r="AS57">
        <f t="shared" si="26"/>
        <v>-0.26560509756029754</v>
      </c>
      <c r="AT57">
        <f t="shared" si="26"/>
        <v>-0.17359672528942222</v>
      </c>
      <c r="AU57">
        <f t="shared" si="23"/>
        <v>-0.4488217869469962</v>
      </c>
      <c r="AW57">
        <v>54</v>
      </c>
      <c r="AX57">
        <f>IF(Z57&gt;0, (R57*SUMPRODUCT(K57:$K$98, X57:$X$98)-K57*$AZ$3)/Z57, 0)</f>
        <v>-138667694.68393469</v>
      </c>
    </row>
    <row r="58" spans="5:50" x14ac:dyDescent="0.25">
      <c r="E58">
        <v>2058</v>
      </c>
      <c r="F58" s="5">
        <v>3.5571999999999999E-2</v>
      </c>
      <c r="G58" s="5"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5.0223051327244602E-3</v>
      </c>
      <c r="L58" s="2">
        <v>55</v>
      </c>
      <c r="M58" s="6">
        <v>0.55513806300000001</v>
      </c>
      <c r="Q58" s="4">
        <f t="shared" si="21"/>
        <v>25</v>
      </c>
      <c r="R58">
        <f t="shared" si="0"/>
        <v>500000</v>
      </c>
      <c r="S58">
        <f t="shared" si="1"/>
        <v>-284718462.7929644</v>
      </c>
      <c r="U58">
        <f t="shared" si="13"/>
        <v>0.55513806300000001</v>
      </c>
      <c r="V58">
        <f t="shared" si="14"/>
        <v>0.01</v>
      </c>
      <c r="W58">
        <f t="shared" si="15"/>
        <v>2.8388960122458271E-6</v>
      </c>
      <c r="X58">
        <f t="shared" si="16"/>
        <v>1.5759792332965729E-6</v>
      </c>
      <c r="Y58">
        <f t="shared" si="17"/>
        <v>2.838896012245827E-8</v>
      </c>
      <c r="Z58">
        <f t="shared" si="18"/>
        <v>1.234527818826796E-6</v>
      </c>
      <c r="AB58">
        <f t="shared" si="19"/>
        <v>-393.66316546554407</v>
      </c>
      <c r="AC58">
        <f t="shared" si="2"/>
        <v>-351.49286285151658</v>
      </c>
      <c r="AE58">
        <f t="shared" si="3"/>
        <v>0</v>
      </c>
      <c r="AF58">
        <f t="shared" si="24"/>
        <v>0</v>
      </c>
      <c r="AG58">
        <f t="shared" si="24"/>
        <v>-3.0863195470669896E-5</v>
      </c>
      <c r="AH58">
        <f t="shared" si="5"/>
        <v>-0.78798961664828648</v>
      </c>
      <c r="AI58">
        <f t="shared" si="25"/>
        <v>-0.78802047984375712</v>
      </c>
      <c r="AJ58">
        <f t="shared" si="7"/>
        <v>-42.170302614027491</v>
      </c>
      <c r="AK58">
        <f t="shared" si="22"/>
        <v>-27.556421582588086</v>
      </c>
      <c r="AL58">
        <f t="shared" si="8"/>
        <v>-70.514744676459344</v>
      </c>
      <c r="AN58">
        <f t="shared" si="26"/>
        <v>0</v>
      </c>
      <c r="AO58">
        <f t="shared" si="26"/>
        <v>0</v>
      </c>
      <c r="AP58">
        <f t="shared" si="26"/>
        <v>-1.5500438502462372E-7</v>
      </c>
      <c r="AQ58">
        <f t="shared" si="26"/>
        <v>-3.9575242962262688E-3</v>
      </c>
      <c r="AR58">
        <f t="shared" si="26"/>
        <v>-3.9576793006112932E-3</v>
      </c>
      <c r="AS58">
        <f t="shared" si="26"/>
        <v>-0.211792127266974</v>
      </c>
      <c r="AT58">
        <f t="shared" si="26"/>
        <v>-0.13839675755375125</v>
      </c>
      <c r="AU58">
        <f t="shared" si="23"/>
        <v>-0.35414656412133655</v>
      </c>
      <c r="AW58">
        <v>55</v>
      </c>
      <c r="AX58">
        <f>IF(Z58&gt;0, (R58*SUMPRODUCT(K58:$K$98, X58:$X$98)-K58*$AZ$3)/Z58, 0)</f>
        <v>-284718462.7929644</v>
      </c>
    </row>
    <row r="59" spans="5:50" x14ac:dyDescent="0.25">
      <c r="E59">
        <v>2059</v>
      </c>
      <c r="F59" s="5">
        <v>3.5571999999999999E-2</v>
      </c>
      <c r="G59" s="5"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4.4842010113611249E-3</v>
      </c>
      <c r="L59" s="2">
        <v>56</v>
      </c>
      <c r="M59" s="6">
        <v>0.569934367</v>
      </c>
      <c r="Q59" s="4">
        <f t="shared" si="21"/>
        <v>25</v>
      </c>
      <c r="R59">
        <f t="shared" si="0"/>
        <v>500000</v>
      </c>
      <c r="S59">
        <f t="shared" si="1"/>
        <v>-605180561.78920221</v>
      </c>
      <c r="U59">
        <f t="shared" si="13"/>
        <v>0.569934367</v>
      </c>
      <c r="V59">
        <f t="shared" si="14"/>
        <v>0.01</v>
      </c>
      <c r="W59">
        <f t="shared" si="15"/>
        <v>1.234527818826796E-6</v>
      </c>
      <c r="X59">
        <f t="shared" si="16"/>
        <v>7.0359983096694067E-7</v>
      </c>
      <c r="Y59">
        <f t="shared" si="17"/>
        <v>1.234527818826796E-8</v>
      </c>
      <c r="Z59">
        <f t="shared" si="18"/>
        <v>5.1858270967158729E-7</v>
      </c>
      <c r="AB59">
        <f t="shared" si="19"/>
        <v>-351.49286285151658</v>
      </c>
      <c r="AC59">
        <f t="shared" si="2"/>
        <v>-313.83617557321793</v>
      </c>
      <c r="AE59">
        <f t="shared" si="3"/>
        <v>0</v>
      </c>
      <c r="AF59">
        <f t="shared" si="24"/>
        <v>0</v>
      </c>
      <c r="AG59">
        <f t="shared" si="24"/>
        <v>-1.2964567741789682E-5</v>
      </c>
      <c r="AH59">
        <f t="shared" si="5"/>
        <v>-0.35179991548347034</v>
      </c>
      <c r="AI59">
        <f t="shared" si="25"/>
        <v>-0.35181288005121214</v>
      </c>
      <c r="AJ59">
        <f t="shared" si="7"/>
        <v>-37.656687278298648</v>
      </c>
      <c r="AK59">
        <f t="shared" si="22"/>
        <v>-24.604500399606163</v>
      </c>
      <c r="AL59">
        <f t="shared" si="8"/>
        <v>-62.613000557956028</v>
      </c>
      <c r="AN59">
        <f t="shared" si="26"/>
        <v>0</v>
      </c>
      <c r="AO59">
        <f t="shared" si="26"/>
        <v>0</v>
      </c>
      <c r="AP59">
        <f t="shared" si="26"/>
        <v>-5.8135727779593105E-8</v>
      </c>
      <c r="AQ59">
        <f t="shared" si="26"/>
        <v>-1.5775415368077359E-3</v>
      </c>
      <c r="AR59">
        <f t="shared" si="26"/>
        <v>-1.5775996725355156E-3</v>
      </c>
      <c r="AS59">
        <f t="shared" si="26"/>
        <v>-0.16886015517785641</v>
      </c>
      <c r="AT59">
        <f t="shared" si="26"/>
        <v>-0.11033152557594916</v>
      </c>
      <c r="AU59">
        <f t="shared" si="23"/>
        <v>-0.28076928042634108</v>
      </c>
      <c r="AW59">
        <v>56</v>
      </c>
      <c r="AX59">
        <f>IF(Z59&gt;0, (R59*SUMPRODUCT(K59:$K$98, X59:$X$98)-K59*$AZ$3)/Z59, 0)</f>
        <v>-605180561.78920221</v>
      </c>
    </row>
    <row r="60" spans="5:50" x14ac:dyDescent="0.25">
      <c r="E60">
        <v>2060</v>
      </c>
      <c r="F60" s="5">
        <v>3.5571999999999999E-2</v>
      </c>
      <c r="G60" s="5"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4.0037509030010042E-3</v>
      </c>
      <c r="L60" s="2">
        <v>57</v>
      </c>
      <c r="M60" s="6">
        <v>0.58483052300000005</v>
      </c>
      <c r="Q60" s="4">
        <f t="shared" si="21"/>
        <v>25</v>
      </c>
      <c r="R60">
        <f t="shared" si="0"/>
        <v>500000</v>
      </c>
      <c r="S60">
        <f t="shared" si="1"/>
        <v>-1333620465.1725171</v>
      </c>
      <c r="U60">
        <f t="shared" si="13"/>
        <v>0.58483052300000005</v>
      </c>
      <c r="V60">
        <f t="shared" si="14"/>
        <v>0.01</v>
      </c>
      <c r="W60">
        <f t="shared" si="15"/>
        <v>5.1858270967158729E-7</v>
      </c>
      <c r="X60">
        <f t="shared" si="16"/>
        <v>3.0328299731599159E-7</v>
      </c>
      <c r="Y60">
        <f t="shared" si="17"/>
        <v>5.1858270967158733E-9</v>
      </c>
      <c r="Z60">
        <f t="shared" si="18"/>
        <v>2.1011388525887982E-7</v>
      </c>
      <c r="AB60">
        <f t="shared" si="19"/>
        <v>-313.83617557321793</v>
      </c>
      <c r="AC60">
        <f t="shared" si="2"/>
        <v>-280.21217739815216</v>
      </c>
      <c r="AE60">
        <f t="shared" si="3"/>
        <v>0</v>
      </c>
      <c r="AF60">
        <f t="shared" si="24"/>
        <v>0</v>
      </c>
      <c r="AG60">
        <f t="shared" si="24"/>
        <v>-5.2528471314719954E-6</v>
      </c>
      <c r="AH60">
        <f t="shared" si="5"/>
        <v>-0.15164149865799578</v>
      </c>
      <c r="AI60">
        <f t="shared" si="25"/>
        <v>-0.15164675150512724</v>
      </c>
      <c r="AJ60">
        <f t="shared" si="7"/>
        <v>-33.623998175065765</v>
      </c>
      <c r="AK60">
        <f t="shared" si="22"/>
        <v>-21.968532290125257</v>
      </c>
      <c r="AL60">
        <f t="shared" si="8"/>
        <v>-55.744177216696144</v>
      </c>
      <c r="AN60">
        <f t="shared" si="26"/>
        <v>0</v>
      </c>
      <c r="AO60">
        <f t="shared" si="26"/>
        <v>0</v>
      </c>
      <c r="AP60">
        <f t="shared" si="26"/>
        <v>-2.1031091445957236E-8</v>
      </c>
      <c r="AQ60">
        <f t="shared" si="26"/>
        <v>-6.0713478718437623E-4</v>
      </c>
      <c r="AR60">
        <f t="shared" si="26"/>
        <v>-6.0715581827582206E-4</v>
      </c>
      <c r="AS60">
        <f t="shared" si="26"/>
        <v>-0.13462211305592367</v>
      </c>
      <c r="AT60">
        <f t="shared" si="26"/>
        <v>-8.7956530994195717E-2</v>
      </c>
      <c r="AU60">
        <f t="shared" si="23"/>
        <v>-0.22318579986839518</v>
      </c>
      <c r="AW60">
        <v>57</v>
      </c>
      <c r="AX60">
        <f>IF(Z60&gt;0, (R60*SUMPRODUCT(K60:$K$98, X60:$X$98)-K60*$AZ$3)/Z60, 0)</f>
        <v>-1333620465.1725171</v>
      </c>
    </row>
    <row r="61" spans="5:50" x14ac:dyDescent="0.25">
      <c r="E61">
        <v>2061</v>
      </c>
      <c r="F61" s="5">
        <v>3.5571999999999999E-2</v>
      </c>
      <c r="G61" s="5"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3.5747775919651821E-3</v>
      </c>
      <c r="L61" s="2">
        <v>58</v>
      </c>
      <c r="M61" s="6">
        <v>0.59948279800000004</v>
      </c>
      <c r="Q61" s="4">
        <f t="shared" si="21"/>
        <v>25</v>
      </c>
      <c r="R61">
        <f t="shared" si="0"/>
        <v>500000</v>
      </c>
      <c r="S61">
        <f t="shared" si="1"/>
        <v>-3049122946.1572795</v>
      </c>
      <c r="U61">
        <f t="shared" si="13"/>
        <v>0.59948279800000004</v>
      </c>
      <c r="V61">
        <f t="shared" si="14"/>
        <v>0.01</v>
      </c>
      <c r="W61">
        <f t="shared" si="15"/>
        <v>2.1011388525887982E-7</v>
      </c>
      <c r="X61">
        <f t="shared" si="16"/>
        <v>1.2595965983364425E-7</v>
      </c>
      <c r="Y61">
        <f t="shared" si="17"/>
        <v>2.1011388525887983E-9</v>
      </c>
      <c r="Z61">
        <f t="shared" si="18"/>
        <v>8.2053086572646783E-8</v>
      </c>
      <c r="AB61">
        <f t="shared" si="19"/>
        <v>-280.21217739815216</v>
      </c>
      <c r="AC61">
        <f t="shared" si="2"/>
        <v>-250.18994907168707</v>
      </c>
      <c r="AE61">
        <f t="shared" si="3"/>
        <v>0</v>
      </c>
      <c r="AF61">
        <f t="shared" si="24"/>
        <v>0</v>
      </c>
      <c r="AG61">
        <f t="shared" si="24"/>
        <v>-2.0513271643161695E-6</v>
      </c>
      <c r="AH61">
        <f t="shared" si="5"/>
        <v>-6.2979829916822119E-2</v>
      </c>
      <c r="AI61">
        <f t="shared" si="25"/>
        <v>-6.2981881243986432E-2</v>
      </c>
      <c r="AJ61">
        <f t="shared" si="7"/>
        <v>-30.022228326465097</v>
      </c>
      <c r="AK61">
        <f t="shared" si="22"/>
        <v>-19.614852417870654</v>
      </c>
      <c r="AL61">
        <f t="shared" si="8"/>
        <v>-49.700062625579733</v>
      </c>
      <c r="AN61">
        <f t="shared" si="26"/>
        <v>0</v>
      </c>
      <c r="AO61">
        <f t="shared" si="26"/>
        <v>0</v>
      </c>
      <c r="AP61">
        <f t="shared" si="26"/>
        <v>-7.3330383807869213E-9</v>
      </c>
      <c r="AQ61">
        <f t="shared" si="26"/>
        <v>-2.251388847324341E-4</v>
      </c>
      <c r="AR61">
        <f t="shared" si="26"/>
        <v>-2.2514621777081488E-4</v>
      </c>
      <c r="AS61">
        <f t="shared" si="26"/>
        <v>-0.10732278908230977</v>
      </c>
      <c r="AT61">
        <f t="shared" si="26"/>
        <v>-7.0118734893108089E-2</v>
      </c>
      <c r="AU61">
        <f t="shared" si="23"/>
        <v>-0.17766667019318866</v>
      </c>
      <c r="AW61">
        <v>58</v>
      </c>
      <c r="AX61">
        <f>IF(Z61&gt;0, (R61*SUMPRODUCT(K61:$K$98, X61:$X$98)-K61*$AZ$3)/Z61, 0)</f>
        <v>-3049122946.1572795</v>
      </c>
    </row>
    <row r="62" spans="5:50" x14ac:dyDescent="0.25">
      <c r="E62">
        <v>2062</v>
      </c>
      <c r="F62" s="5">
        <v>3.5571999999999999E-2</v>
      </c>
      <c r="G62" s="5"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3.1917657071117694E-3</v>
      </c>
      <c r="L62" s="2">
        <v>59</v>
      </c>
      <c r="M62" s="6">
        <v>0.61448546299999995</v>
      </c>
      <c r="Q62" s="4">
        <f t="shared" si="21"/>
        <v>25</v>
      </c>
      <c r="R62">
        <f t="shared" si="0"/>
        <v>500000</v>
      </c>
      <c r="S62">
        <f t="shared" si="1"/>
        <v>-7249875105.0347471</v>
      </c>
      <c r="U62">
        <f t="shared" si="13"/>
        <v>0.61448546299999995</v>
      </c>
      <c r="V62">
        <f t="shared" si="14"/>
        <v>0.01</v>
      </c>
      <c r="W62">
        <f t="shared" si="15"/>
        <v>8.2053086572646783E-8</v>
      </c>
      <c r="X62">
        <f t="shared" si="16"/>
        <v>5.0420428893171939E-8</v>
      </c>
      <c r="Y62">
        <f t="shared" si="17"/>
        <v>8.2053086572646784E-10</v>
      </c>
      <c r="Z62">
        <f t="shared" si="18"/>
        <v>3.0812126813748376E-8</v>
      </c>
      <c r="AB62">
        <f t="shared" si="19"/>
        <v>-250.18994907168707</v>
      </c>
      <c r="AC62">
        <f t="shared" si="2"/>
        <v>-223.38407112016796</v>
      </c>
      <c r="AE62">
        <f t="shared" si="3"/>
        <v>0</v>
      </c>
      <c r="AF62">
        <f t="shared" si="24"/>
        <v>0</v>
      </c>
      <c r="AG62">
        <f t="shared" si="24"/>
        <v>-7.7030317034370937E-7</v>
      </c>
      <c r="AH62">
        <f t="shared" si="5"/>
        <v>-2.5210214446585968E-2</v>
      </c>
      <c r="AI62">
        <f t="shared" si="25"/>
        <v>-2.5210984749756311E-2</v>
      </c>
      <c r="AJ62">
        <f t="shared" si="7"/>
        <v>-26.805877951519108</v>
      </c>
      <c r="AK62">
        <f t="shared" si="22"/>
        <v>-17.513296435018095</v>
      </c>
      <c r="AL62">
        <f t="shared" si="8"/>
        <v>-44.344385371286961</v>
      </c>
      <c r="AN62">
        <f t="shared" si="26"/>
        <v>0</v>
      </c>
      <c r="AO62">
        <f t="shared" si="26"/>
        <v>0</v>
      </c>
      <c r="AP62">
        <f t="shared" si="26"/>
        <v>-2.4586272431825273E-9</v>
      </c>
      <c r="AQ62">
        <f t="shared" si="26"/>
        <v>-8.0465097939546809E-5</v>
      </c>
      <c r="AR62">
        <f t="shared" si="26"/>
        <v>-8.0467556566789984E-5</v>
      </c>
      <c r="AS62">
        <f t="shared" si="26"/>
        <v>-8.5558081994682178E-2</v>
      </c>
      <c r="AT62">
        <f t="shared" si="26"/>
        <v>-5.589833897977356E-2</v>
      </c>
      <c r="AU62">
        <f t="shared" si="23"/>
        <v>-0.14153688853102253</v>
      </c>
      <c r="AW62">
        <v>59</v>
      </c>
      <c r="AX62">
        <f>IF(Z62&gt;0, (R62*SUMPRODUCT(K62:$K$98, X62:$X$98)-K62*$AZ$3)/Z62, 0)</f>
        <v>-7249875105.0347471</v>
      </c>
    </row>
    <row r="63" spans="5:50" x14ac:dyDescent="0.25">
      <c r="E63">
        <v>2063</v>
      </c>
      <c r="F63" s="5">
        <v>3.5571999999999999E-2</v>
      </c>
      <c r="G63" s="5"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2.8497908099212226E-3</v>
      </c>
      <c r="L63" s="2">
        <v>60</v>
      </c>
      <c r="M63" s="6">
        <v>0.62975077099999999</v>
      </c>
      <c r="Q63" s="4">
        <f t="shared" si="21"/>
        <v>25</v>
      </c>
      <c r="R63">
        <f t="shared" si="0"/>
        <v>500000</v>
      </c>
      <c r="S63">
        <f t="shared" si="1"/>
        <v>-17968407538.30455</v>
      </c>
      <c r="U63">
        <f t="shared" si="13"/>
        <v>0.62975077099999999</v>
      </c>
      <c r="V63">
        <f t="shared" si="14"/>
        <v>0.01</v>
      </c>
      <c r="W63">
        <f t="shared" si="15"/>
        <v>3.0812126813748376E-8</v>
      </c>
      <c r="X63">
        <f t="shared" si="16"/>
        <v>1.9403960617107813E-8</v>
      </c>
      <c r="Y63">
        <f t="shared" si="17"/>
        <v>3.0812126813748378E-10</v>
      </c>
      <c r="Z63">
        <f t="shared" si="18"/>
        <v>1.110004492850308E-8</v>
      </c>
      <c r="AB63">
        <f t="shared" si="19"/>
        <v>-223.38407112016796</v>
      </c>
      <c r="AC63">
        <f t="shared" si="2"/>
        <v>-199.45013096883395</v>
      </c>
      <c r="AE63">
        <f t="shared" si="3"/>
        <v>0</v>
      </c>
      <c r="AF63">
        <f t="shared" si="24"/>
        <v>0</v>
      </c>
      <c r="AG63">
        <f t="shared" si="24"/>
        <v>-2.7750112321257699E-7</v>
      </c>
      <c r="AH63">
        <f t="shared" si="5"/>
        <v>-9.7019803085539071E-3</v>
      </c>
      <c r="AI63">
        <f t="shared" si="25"/>
        <v>-9.7022578096771193E-3</v>
      </c>
      <c r="AJ63">
        <f t="shared" si="7"/>
        <v>-23.933940151334014</v>
      </c>
      <c r="AK63">
        <f t="shared" si="22"/>
        <v>-15.636884978411759</v>
      </c>
      <c r="AL63">
        <f t="shared" si="8"/>
        <v>-39.580527387555449</v>
      </c>
      <c r="AN63">
        <f t="shared" si="26"/>
        <v>0</v>
      </c>
      <c r="AO63">
        <f t="shared" si="26"/>
        <v>0</v>
      </c>
      <c r="AP63">
        <f t="shared" si="26"/>
        <v>-7.9082015067401872E-10</v>
      </c>
      <c r="AQ63">
        <f t="shared" si="26"/>
        <v>-2.764861432135359E-5</v>
      </c>
      <c r="AR63">
        <f t="shared" si="26"/>
        <v>-2.7649405141504264E-5</v>
      </c>
      <c r="AS63">
        <f t="shared" si="26"/>
        <v>-6.8206722688476232E-2</v>
      </c>
      <c r="AT63">
        <f t="shared" si="26"/>
        <v>-4.4561851107273044E-2</v>
      </c>
      <c r="AU63">
        <f t="shared" si="23"/>
        <v>-0.11279622320089078</v>
      </c>
      <c r="AW63">
        <v>60</v>
      </c>
      <c r="AX63">
        <f>IF(Z63&gt;0, (R63*SUMPRODUCT(K63:$K$98, X63:$X$98)-K63*$AZ$3)/Z63, 0)</f>
        <v>-17968407538.30455</v>
      </c>
    </row>
    <row r="64" spans="5:50" x14ac:dyDescent="0.25">
      <c r="E64">
        <v>2064</v>
      </c>
      <c r="F64" s="5">
        <v>3.5571999999999999E-2</v>
      </c>
      <c r="G64" s="5"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2.5444560802868059E-3</v>
      </c>
      <c r="L64" s="2">
        <v>61</v>
      </c>
      <c r="M64" s="6">
        <v>0.64518007799999999</v>
      </c>
      <c r="Q64" s="4">
        <f t="shared" si="21"/>
        <v>25</v>
      </c>
      <c r="R64">
        <f t="shared" si="0"/>
        <v>500000</v>
      </c>
      <c r="S64">
        <f t="shared" si="1"/>
        <v>-46526381132.47715</v>
      </c>
      <c r="U64">
        <f t="shared" si="13"/>
        <v>0.64518007799999999</v>
      </c>
      <c r="V64">
        <f t="shared" si="14"/>
        <v>0.01</v>
      </c>
      <c r="W64">
        <f t="shared" si="15"/>
        <v>1.110004492850308E-8</v>
      </c>
      <c r="X64">
        <f t="shared" si="16"/>
        <v>7.1615278527751214E-9</v>
      </c>
      <c r="Y64">
        <f t="shared" si="17"/>
        <v>1.110004492850308E-10</v>
      </c>
      <c r="Z64">
        <f t="shared" si="18"/>
        <v>3.8275166264429279E-9</v>
      </c>
      <c r="AB64">
        <f t="shared" si="19"/>
        <v>-199.45013096883395</v>
      </c>
      <c r="AC64">
        <f t="shared" si="2"/>
        <v>-178.08049735277683</v>
      </c>
      <c r="AE64">
        <f t="shared" si="3"/>
        <v>0</v>
      </c>
      <c r="AF64">
        <f t="shared" si="24"/>
        <v>0</v>
      </c>
      <c r="AG64">
        <f t="shared" si="24"/>
        <v>-9.5687915661073202E-8</v>
      </c>
      <c r="AH64">
        <f t="shared" si="5"/>
        <v>-3.5807639263875607E-3</v>
      </c>
      <c r="AI64">
        <f t="shared" si="25"/>
        <v>-3.5808596143032216E-3</v>
      </c>
      <c r="AJ64">
        <f t="shared" si="7"/>
        <v>-21.369633616057115</v>
      </c>
      <c r="AK64">
        <f t="shared" si="22"/>
        <v>-13.961509167818377</v>
      </c>
      <c r="AL64">
        <f t="shared" si="8"/>
        <v>-35.334723643489795</v>
      </c>
      <c r="AN64">
        <f t="shared" si="26"/>
        <v>0</v>
      </c>
      <c r="AO64">
        <f t="shared" si="26"/>
        <v>0</v>
      </c>
      <c r="AP64">
        <f t="shared" si="26"/>
        <v>-2.4347369881378881E-10</v>
      </c>
      <c r="AQ64">
        <f t="shared" si="26"/>
        <v>-9.1110965445684854E-6</v>
      </c>
      <c r="AR64">
        <f t="shared" si="26"/>
        <v>-9.1113400182672986E-6</v>
      </c>
      <c r="AS64">
        <f t="shared" si="26"/>
        <v>-5.437409418787785E-2</v>
      </c>
      <c r="AT64">
        <f t="shared" si="26"/>
        <v>-3.5524446892035454E-2</v>
      </c>
      <c r="AU64">
        <f t="shared" si="23"/>
        <v>-8.9907652419931566E-2</v>
      </c>
      <c r="AW64">
        <v>61</v>
      </c>
      <c r="AX64">
        <f>IF(Z64&gt;0, (R64*SUMPRODUCT(K64:$K$98, X64:$X$98)-K64*$AZ$3)/Z64, 0)</f>
        <v>-46526381132.47715</v>
      </c>
    </row>
    <row r="65" spans="5:50" x14ac:dyDescent="0.25">
      <c r="E65">
        <v>2065</v>
      </c>
      <c r="F65" s="5">
        <v>3.5571999999999999E-2</v>
      </c>
      <c r="G65" s="5"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2.2718357859703624E-3</v>
      </c>
      <c r="L65" s="2">
        <v>62</v>
      </c>
      <c r="M65" s="6">
        <v>0.66067595400000001</v>
      </c>
      <c r="Q65" s="4">
        <f t="shared" si="21"/>
        <v>25</v>
      </c>
      <c r="R65">
        <f t="shared" si="0"/>
        <v>500000</v>
      </c>
      <c r="S65">
        <f t="shared" si="1"/>
        <v>-126141453201.77664</v>
      </c>
      <c r="U65">
        <f t="shared" si="13"/>
        <v>0.66067595400000001</v>
      </c>
      <c r="V65">
        <f t="shared" si="14"/>
        <v>0.01</v>
      </c>
      <c r="W65">
        <f t="shared" si="15"/>
        <v>3.8275166264429279E-9</v>
      </c>
      <c r="X65">
        <f t="shared" si="16"/>
        <v>2.5287481986260429E-9</v>
      </c>
      <c r="Y65">
        <f t="shared" si="17"/>
        <v>3.8275166264429276E-11</v>
      </c>
      <c r="Z65">
        <f t="shared" si="18"/>
        <v>1.2604932615524558E-9</v>
      </c>
      <c r="AB65">
        <f t="shared" si="19"/>
        <v>-178.08049735277683</v>
      </c>
      <c r="AC65">
        <f t="shared" si="2"/>
        <v>-159.0004517632739</v>
      </c>
      <c r="AE65">
        <f t="shared" si="3"/>
        <v>0</v>
      </c>
      <c r="AF65">
        <f t="shared" si="24"/>
        <v>0</v>
      </c>
      <c r="AG65">
        <f t="shared" si="24"/>
        <v>-3.1512331538811396E-8</v>
      </c>
      <c r="AH65">
        <f t="shared" si="5"/>
        <v>-1.2643740993130215E-3</v>
      </c>
      <c r="AI65">
        <f t="shared" si="25"/>
        <v>-1.2644056116445604E-3</v>
      </c>
      <c r="AJ65">
        <f t="shared" si="7"/>
        <v>-19.08004558950293</v>
      </c>
      <c r="AK65">
        <f t="shared" si="22"/>
        <v>-12.465634814694379</v>
      </c>
      <c r="AL65">
        <f t="shared" si="8"/>
        <v>-31.546944809808952</v>
      </c>
      <c r="AN65">
        <f t="shared" si="26"/>
        <v>0</v>
      </c>
      <c r="AO65">
        <f t="shared" si="26"/>
        <v>0</v>
      </c>
      <c r="AP65">
        <f t="shared" si="26"/>
        <v>-7.1590842489234232E-11</v>
      </c>
      <c r="AQ65">
        <f t="shared" si="26"/>
        <v>-2.8724503256733672E-6</v>
      </c>
      <c r="AR65">
        <f t="shared" si="26"/>
        <v>-2.8725219165158569E-6</v>
      </c>
      <c r="AS65">
        <f t="shared" si="26"/>
        <v>-4.3346730368178737E-2</v>
      </c>
      <c r="AT65">
        <f t="shared" si="26"/>
        <v>-2.8319875266860719E-2</v>
      </c>
      <c r="AU65">
        <f t="shared" si="23"/>
        <v>-7.1669478156955971E-2</v>
      </c>
      <c r="AW65">
        <v>62</v>
      </c>
      <c r="AX65">
        <f>IF(Z65&gt;0, (R65*SUMPRODUCT(K65:$K$98, X65:$X$98)-K65*$AZ$3)/Z65, 0)</f>
        <v>-126141453201.77664</v>
      </c>
    </row>
    <row r="66" spans="5:50" x14ac:dyDescent="0.25">
      <c r="E66">
        <v>2066</v>
      </c>
      <c r="F66" s="5">
        <v>3.5571999999999999E-2</v>
      </c>
      <c r="G66" s="5"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2.0284248089021089E-3</v>
      </c>
      <c r="L66" s="2">
        <v>63</v>
      </c>
      <c r="M66" s="6">
        <v>0.67625413199999995</v>
      </c>
      <c r="Q66" s="4">
        <f t="shared" si="21"/>
        <v>25</v>
      </c>
      <c r="R66">
        <f t="shared" si="0"/>
        <v>500000</v>
      </c>
      <c r="S66">
        <f t="shared" si="1"/>
        <v>-358973012623.17792</v>
      </c>
      <c r="U66">
        <f t="shared" si="13"/>
        <v>0.67625413199999995</v>
      </c>
      <c r="V66">
        <f t="shared" si="14"/>
        <v>0.01</v>
      </c>
      <c r="W66">
        <f t="shared" si="15"/>
        <v>1.2604932615524558E-9</v>
      </c>
      <c r="X66">
        <f t="shared" si="16"/>
        <v>8.5241377648300489E-10</v>
      </c>
      <c r="Y66">
        <f t="shared" si="17"/>
        <v>1.2604932615524558E-11</v>
      </c>
      <c r="Z66">
        <f t="shared" si="18"/>
        <v>3.9547455245392634E-10</v>
      </c>
      <c r="AB66">
        <f t="shared" si="19"/>
        <v>-159.0004517632739</v>
      </c>
      <c r="AC66">
        <f t="shared" si="2"/>
        <v>-141.96469151018894</v>
      </c>
      <c r="AE66">
        <f t="shared" si="3"/>
        <v>0</v>
      </c>
      <c r="AF66">
        <f t="shared" si="24"/>
        <v>0</v>
      </c>
      <c r="AG66">
        <f t="shared" si="24"/>
        <v>-9.8868638113481594E-9</v>
      </c>
      <c r="AH66">
        <f t="shared" si="5"/>
        <v>-4.2620688824150242E-4</v>
      </c>
      <c r="AI66">
        <f t="shared" si="25"/>
        <v>-4.2621677510531379E-4</v>
      </c>
      <c r="AJ66">
        <f t="shared" si="7"/>
        <v>-17.035760253084959</v>
      </c>
      <c r="AK66">
        <f t="shared" si="22"/>
        <v>-11.130031623429174</v>
      </c>
      <c r="AL66">
        <f t="shared" si="8"/>
        <v>-28.166218093289238</v>
      </c>
      <c r="AN66">
        <f t="shared" si="26"/>
        <v>0</v>
      </c>
      <c r="AO66">
        <f t="shared" si="26"/>
        <v>0</v>
      </c>
      <c r="AP66">
        <f t="shared" si="26"/>
        <v>-2.0054759837175066E-11</v>
      </c>
      <c r="AQ66">
        <f t="shared" si="26"/>
        <v>-8.6452862583403206E-7</v>
      </c>
      <c r="AR66">
        <f t="shared" si="26"/>
        <v>-8.6454868059386933E-7</v>
      </c>
      <c r="AS66">
        <f t="shared" si="26"/>
        <v>-3.4555758735865999E-2</v>
      </c>
      <c r="AT66">
        <f t="shared" si="26"/>
        <v>-2.2576432268828751E-2</v>
      </c>
      <c r="AU66">
        <f t="shared" si="23"/>
        <v>-5.7133055553375348E-2</v>
      </c>
      <c r="AW66">
        <v>63</v>
      </c>
      <c r="AX66">
        <f>IF(Z66&gt;0, (R66*SUMPRODUCT(K66:$K$98, X66:$X$98)-K66*$AZ$3)/Z66, 0)</f>
        <v>-358973012623.17792</v>
      </c>
    </row>
    <row r="67" spans="5:50" x14ac:dyDescent="0.25">
      <c r="E67">
        <v>2067</v>
      </c>
      <c r="F67" s="5">
        <v>3.5571999999999999E-2</v>
      </c>
      <c r="G67" s="5"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1.8110935793768828E-3</v>
      </c>
      <c r="L67" s="2">
        <v>64</v>
      </c>
      <c r="M67" s="6">
        <v>0.69194305599999995</v>
      </c>
      <c r="Q67" s="4">
        <f t="shared" si="21"/>
        <v>25</v>
      </c>
      <c r="R67">
        <f t="shared" ref="R67:R79" si="27">$C$6</f>
        <v>500000</v>
      </c>
      <c r="S67">
        <f t="shared" ref="S67:S79" si="28">AX67</f>
        <v>-1075336866749.1705</v>
      </c>
      <c r="U67">
        <f t="shared" si="13"/>
        <v>0.69194305599999995</v>
      </c>
      <c r="V67">
        <f t="shared" si="14"/>
        <v>0.01</v>
      </c>
      <c r="W67">
        <f t="shared" si="15"/>
        <v>3.9547455245392634E-10</v>
      </c>
      <c r="X67">
        <f t="shared" si="16"/>
        <v>2.7364587039520207E-10</v>
      </c>
      <c r="Y67">
        <f t="shared" si="17"/>
        <v>3.9547455245392638E-12</v>
      </c>
      <c r="Z67">
        <f t="shared" si="18"/>
        <v>1.1787393653418502E-10</v>
      </c>
      <c r="AB67">
        <f t="shared" si="19"/>
        <v>-141.96469151018894</v>
      </c>
      <c r="AC67">
        <f t="shared" ref="AC67:AC79" si="29">S67*Z67</f>
        <v>-126.75418958406109</v>
      </c>
      <c r="AE67">
        <f t="shared" ref="AE67:AE79" si="30">$Z67*O67</f>
        <v>0</v>
      </c>
      <c r="AF67">
        <f t="shared" ref="AF67:AG79" si="31">-$Z67*P67</f>
        <v>0</v>
      </c>
      <c r="AG67">
        <f t="shared" si="31"/>
        <v>-2.9468484133546254E-9</v>
      </c>
      <c r="AH67">
        <f t="shared" ref="AH67:AH79" si="32">-X67*R67</f>
        <v>-1.3682293519760104E-4</v>
      </c>
      <c r="AI67">
        <f t="shared" ref="AI67:AI79" si="33">SUM(AE67:AH67)</f>
        <v>-1.3682588204601439E-4</v>
      </c>
      <c r="AJ67">
        <f t="shared" ref="AJ67:AJ79" si="34">AB67-AC67</f>
        <v>-15.210501926127847</v>
      </c>
      <c r="AK67">
        <f t="shared" si="22"/>
        <v>-9.9375284057132269</v>
      </c>
      <c r="AL67">
        <f t="shared" ref="AL67:AL79" si="35">SUM(AI67:AK67)</f>
        <v>-25.148167157723123</v>
      </c>
      <c r="AN67">
        <f t="shared" ref="AN67:AT79" si="36">AE67*$K67</f>
        <v>0</v>
      </c>
      <c r="AO67">
        <f t="shared" si="36"/>
        <v>0</v>
      </c>
      <c r="AP67">
        <f t="shared" si="36"/>
        <v>-5.3370182408235164E-12</v>
      </c>
      <c r="AQ67">
        <f t="shared" si="36"/>
        <v>-2.4779913944787453E-7</v>
      </c>
      <c r="AR67">
        <f t="shared" si="36"/>
        <v>-2.4780447646611537E-7</v>
      </c>
      <c r="AS67">
        <f t="shared" si="36"/>
        <v>-2.7547642377509854E-2</v>
      </c>
      <c r="AT67">
        <f t="shared" si="36"/>
        <v>-1.7997793890462615E-2</v>
      </c>
      <c r="AU67">
        <f t="shared" si="23"/>
        <v>-4.5545684072448939E-2</v>
      </c>
      <c r="AW67">
        <v>64</v>
      </c>
      <c r="AX67">
        <f>IF(Z67&gt;0, (R67*SUMPRODUCT(K67:$K$98, X67:$X$98)-K67*$AZ$3)/Z67, 0)</f>
        <v>-1075336866749.1705</v>
      </c>
    </row>
    <row r="68" spans="5:50" x14ac:dyDescent="0.25">
      <c r="E68">
        <v>2068</v>
      </c>
      <c r="F68" s="5">
        <v>3.5571999999999999E-2</v>
      </c>
      <c r="G68" s="5">
        <v>7.0000000000000007E-2</v>
      </c>
      <c r="H68" s="5">
        <f t="shared" ref="H68:H79" si="37">G68+$C$9</f>
        <v>0.12000000000000001</v>
      </c>
      <c r="I68" s="5">
        <f t="shared" ref="I68:I79" si="38">1+H68</f>
        <v>1.1200000000000001</v>
      </c>
      <c r="J68">
        <f t="shared" ref="J68:J79" si="39">1/I68</f>
        <v>0.89285714285714279</v>
      </c>
      <c r="K68">
        <f t="shared" si="20"/>
        <v>1.6170478387293595E-3</v>
      </c>
      <c r="L68" s="2">
        <v>65</v>
      </c>
      <c r="M68" s="6">
        <v>0.70765376499999999</v>
      </c>
      <c r="Q68" s="4">
        <f t="shared" si="21"/>
        <v>25</v>
      </c>
      <c r="R68">
        <f t="shared" si="27"/>
        <v>500000</v>
      </c>
      <c r="S68">
        <f t="shared" si="28"/>
        <v>-3400513572456.728</v>
      </c>
      <c r="U68">
        <f t="shared" ref="U68:U79" si="40">M68</f>
        <v>0.70765376499999999</v>
      </c>
      <c r="V68">
        <f t="shared" ref="V68:V79" si="41">$C$10</f>
        <v>0.01</v>
      </c>
      <c r="W68">
        <f t="shared" ref="W68:W79" si="42">Z67</f>
        <v>1.1787393653418502E-10</v>
      </c>
      <c r="X68">
        <f t="shared" ref="X68:X79" si="43">U68*W68</f>
        <v>8.3413934983787082E-11</v>
      </c>
      <c r="Y68">
        <f t="shared" ref="Y68:Y79" si="44">V68*W68</f>
        <v>1.1787393653418502E-12</v>
      </c>
      <c r="Z68">
        <f t="shared" ref="Z68:Z79" si="45">MAX(0, W68-X68-Y68)</f>
        <v>3.3281262185056089E-11</v>
      </c>
      <c r="AB68">
        <f t="shared" ref="AB68:AB79" si="46">AC67</f>
        <v>-126.75418958406109</v>
      </c>
      <c r="AC68">
        <f t="shared" si="29"/>
        <v>-113.17338376877409</v>
      </c>
      <c r="AE68">
        <f t="shared" si="30"/>
        <v>0</v>
      </c>
      <c r="AF68">
        <f t="shared" si="31"/>
        <v>0</v>
      </c>
      <c r="AG68">
        <f t="shared" si="31"/>
        <v>-8.3203155462640219E-10</v>
      </c>
      <c r="AH68">
        <f t="shared" si="32"/>
        <v>-4.1706967491893542E-5</v>
      </c>
      <c r="AI68">
        <f t="shared" si="33"/>
        <v>-4.1707799523448172E-5</v>
      </c>
      <c r="AJ68">
        <f t="shared" si="34"/>
        <v>-13.580805815287007</v>
      </c>
      <c r="AK68">
        <f t="shared" si="22"/>
        <v>-8.8727932708842783</v>
      </c>
      <c r="AL68">
        <f t="shared" si="35"/>
        <v>-22.453640793970809</v>
      </c>
      <c r="AN68">
        <f t="shared" si="36"/>
        <v>0</v>
      </c>
      <c r="AO68">
        <f t="shared" si="36"/>
        <v>0</v>
      </c>
      <c r="AP68">
        <f t="shared" si="36"/>
        <v>-1.3454348271632528E-12</v>
      </c>
      <c r="AQ68">
        <f t="shared" si="36"/>
        <v>-6.7442161642722106E-8</v>
      </c>
      <c r="AR68">
        <f t="shared" si="36"/>
        <v>-6.7443507077549284E-8</v>
      </c>
      <c r="AS68">
        <f t="shared" si="36"/>
        <v>-2.1960812691812975E-2</v>
      </c>
      <c r="AT68">
        <f t="shared" si="36"/>
        <v>-1.4347731182175827E-2</v>
      </c>
      <c r="AU68">
        <f t="shared" si="23"/>
        <v>-3.6308611317495874E-2</v>
      </c>
      <c r="AW68">
        <v>65</v>
      </c>
      <c r="AX68">
        <f>IF(Z68&gt;0, (R68*SUMPRODUCT(K68:$K$98, X68:$X$98)-K68*$AZ$3)/Z68, 0)</f>
        <v>-3400513572456.728</v>
      </c>
    </row>
    <row r="69" spans="5:50" x14ac:dyDescent="0.25">
      <c r="E69">
        <v>2069</v>
      </c>
      <c r="F69" s="5">
        <v>3.5571999999999999E-2</v>
      </c>
      <c r="G69" s="5"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79" si="47">K68*J69</f>
        <v>1.4437927131512138E-3</v>
      </c>
      <c r="L69" s="2">
        <v>66</v>
      </c>
      <c r="M69" s="6">
        <v>0.72329488099999995</v>
      </c>
      <c r="Q69" s="4">
        <f t="shared" ref="Q69:Q79" si="48">$C$8</f>
        <v>25</v>
      </c>
      <c r="R69">
        <f t="shared" si="27"/>
        <v>500000</v>
      </c>
      <c r="S69">
        <f t="shared" si="28"/>
        <v>-11384006597512.854</v>
      </c>
      <c r="U69">
        <f t="shared" si="40"/>
        <v>0.72329488099999995</v>
      </c>
      <c r="V69">
        <f t="shared" si="41"/>
        <v>0.01</v>
      </c>
      <c r="W69">
        <f t="shared" si="42"/>
        <v>3.3281262185056089E-11</v>
      </c>
      <c r="X69">
        <f t="shared" si="43"/>
        <v>2.4072166571669944E-11</v>
      </c>
      <c r="Y69">
        <f t="shared" si="44"/>
        <v>3.3281262185056088E-13</v>
      </c>
      <c r="Z69">
        <f t="shared" si="45"/>
        <v>8.8762829915355843E-12</v>
      </c>
      <c r="AB69">
        <f t="shared" si="46"/>
        <v>-113.17338376877409</v>
      </c>
      <c r="AC69">
        <f t="shared" si="29"/>
        <v>-101.04766413703221</v>
      </c>
      <c r="AE69">
        <f t="shared" si="30"/>
        <v>0</v>
      </c>
      <c r="AF69">
        <f t="shared" si="31"/>
        <v>0</v>
      </c>
      <c r="AG69">
        <f t="shared" si="31"/>
        <v>-2.2190707478838961E-10</v>
      </c>
      <c r="AH69">
        <f t="shared" si="32"/>
        <v>-1.2036083285834971E-5</v>
      </c>
      <c r="AI69">
        <f t="shared" si="33"/>
        <v>-1.203630519290976E-5</v>
      </c>
      <c r="AJ69">
        <f t="shared" si="34"/>
        <v>-12.125719631741873</v>
      </c>
      <c r="AK69">
        <f t="shared" si="22"/>
        <v>-7.9221368638141865</v>
      </c>
      <c r="AL69">
        <f t="shared" si="35"/>
        <v>-20.047868531861255</v>
      </c>
      <c r="AN69">
        <f t="shared" si="36"/>
        <v>0</v>
      </c>
      <c r="AO69">
        <f t="shared" si="36"/>
        <v>0</v>
      </c>
      <c r="AP69">
        <f t="shared" si="36"/>
        <v>-3.2038781757617837E-13</v>
      </c>
      <c r="AQ69">
        <f t="shared" si="36"/>
        <v>-1.7377609342969649E-8</v>
      </c>
      <c r="AR69">
        <f t="shared" si="36"/>
        <v>-1.7377929730787227E-8</v>
      </c>
      <c r="AS69">
        <f t="shared" si="36"/>
        <v>-1.7507025646023536E-2</v>
      </c>
      <c r="AT69">
        <f t="shared" si="36"/>
        <v>-1.1437923476561532E-2</v>
      </c>
      <c r="AU69">
        <f t="shared" si="23"/>
        <v>-2.8944966500514802E-2</v>
      </c>
      <c r="AW69">
        <v>66</v>
      </c>
      <c r="AX69">
        <f>IF(Z69&gt;0, (R69*SUMPRODUCT(K69:$K$98, X69:$X$98)-K69*$AZ$3)/Z69, 0)</f>
        <v>-11384006597512.854</v>
      </c>
    </row>
    <row r="70" spans="5:50" x14ac:dyDescent="0.25">
      <c r="E70">
        <v>2070</v>
      </c>
      <c r="F70" s="5">
        <v>3.5571999999999999E-2</v>
      </c>
      <c r="G70" s="5"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1.2891006367421552E-3</v>
      </c>
      <c r="L70" s="2">
        <v>67</v>
      </c>
      <c r="M70" s="6">
        <v>0.74145409100000004</v>
      </c>
      <c r="Q70" s="4">
        <f t="shared" si="48"/>
        <v>25</v>
      </c>
      <c r="R70">
        <f t="shared" si="27"/>
        <v>500000</v>
      </c>
      <c r="S70">
        <f t="shared" si="28"/>
        <v>-40895026788006.047</v>
      </c>
      <c r="U70">
        <f t="shared" si="40"/>
        <v>0.74145409100000004</v>
      </c>
      <c r="V70">
        <f t="shared" si="41"/>
        <v>0.01</v>
      </c>
      <c r="W70">
        <f t="shared" si="42"/>
        <v>8.8762829915355843E-12</v>
      </c>
      <c r="X70">
        <f t="shared" si="43"/>
        <v>6.5813563369477774E-12</v>
      </c>
      <c r="Y70">
        <f t="shared" si="44"/>
        <v>8.8762829915355844E-14</v>
      </c>
      <c r="Z70">
        <f t="shared" si="45"/>
        <v>2.2061638246724512E-12</v>
      </c>
      <c r="AB70">
        <f t="shared" si="46"/>
        <v>-101.04766413703221</v>
      </c>
      <c r="AC70">
        <f t="shared" si="29"/>
        <v>-90.22112870870977</v>
      </c>
      <c r="AE70">
        <f t="shared" si="30"/>
        <v>0</v>
      </c>
      <c r="AF70">
        <f t="shared" si="31"/>
        <v>0</v>
      </c>
      <c r="AG70">
        <f t="shared" si="31"/>
        <v>-5.515409561681128E-11</v>
      </c>
      <c r="AH70">
        <f t="shared" si="32"/>
        <v>-3.2906781684738888E-6</v>
      </c>
      <c r="AI70">
        <f t="shared" si="33"/>
        <v>-3.2907333225695056E-6</v>
      </c>
      <c r="AJ70">
        <f t="shared" si="34"/>
        <v>-10.826535428322444</v>
      </c>
      <c r="AK70">
        <f t="shared" si="22"/>
        <v>-7.0733364895922559</v>
      </c>
      <c r="AL70">
        <f t="shared" si="35"/>
        <v>-17.899875208648023</v>
      </c>
      <c r="AN70">
        <f t="shared" si="36"/>
        <v>0</v>
      </c>
      <c r="AO70">
        <f t="shared" si="36"/>
        <v>0</v>
      </c>
      <c r="AP70">
        <f t="shared" si="36"/>
        <v>-7.1099179778569133E-14</v>
      </c>
      <c r="AQ70">
        <f t="shared" si="36"/>
        <v>-4.2420153222931991E-9</v>
      </c>
      <c r="AR70">
        <f t="shared" si="36"/>
        <v>-4.2420864214729778E-9</v>
      </c>
      <c r="AS70">
        <f t="shared" si="36"/>
        <v>-1.3956493714361964E-2</v>
      </c>
      <c r="AT70">
        <f t="shared" si="36"/>
        <v>-9.1182425726248975E-3</v>
      </c>
      <c r="AU70">
        <f t="shared" si="23"/>
        <v>-2.3074740529073285E-2</v>
      </c>
      <c r="AW70">
        <v>67</v>
      </c>
      <c r="AX70">
        <f>IF(Z70&gt;0, (R70*SUMPRODUCT(K70:$K$98, X70:$X$98)-K70*$AZ$3)/Z70, 0)</f>
        <v>-40895026788006.047</v>
      </c>
    </row>
    <row r="71" spans="5:50" x14ac:dyDescent="0.25">
      <c r="E71">
        <v>2071</v>
      </c>
      <c r="F71" s="5">
        <v>3.5571999999999999E-2</v>
      </c>
      <c r="G71" s="5"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1.1509827113769242E-3</v>
      </c>
      <c r="L71" s="2">
        <v>68</v>
      </c>
      <c r="M71" s="6">
        <v>0.75951466000000001</v>
      </c>
      <c r="Q71" s="4">
        <f t="shared" si="48"/>
        <v>25</v>
      </c>
      <c r="R71">
        <f t="shared" si="27"/>
        <v>500000</v>
      </c>
      <c r="S71">
        <f t="shared" si="28"/>
        <v>-158419692882259.56</v>
      </c>
      <c r="U71">
        <f t="shared" si="40"/>
        <v>0.75951466000000001</v>
      </c>
      <c r="V71">
        <f t="shared" si="41"/>
        <v>0.01</v>
      </c>
      <c r="W71">
        <f t="shared" si="42"/>
        <v>2.2061638246724512E-12</v>
      </c>
      <c r="X71">
        <f t="shared" si="43"/>
        <v>1.6756137672003964E-12</v>
      </c>
      <c r="Y71">
        <f t="shared" si="44"/>
        <v>2.2061638246724513E-14</v>
      </c>
      <c r="Z71">
        <f t="shared" si="45"/>
        <v>5.0848841922533025E-13</v>
      </c>
      <c r="AB71">
        <f t="shared" si="46"/>
        <v>-90.22112870870977</v>
      </c>
      <c r="AC71">
        <f t="shared" si="29"/>
        <v>-80.554579207862474</v>
      </c>
      <c r="AE71">
        <f t="shared" si="30"/>
        <v>0</v>
      </c>
      <c r="AF71">
        <f t="shared" si="31"/>
        <v>0</v>
      </c>
      <c r="AG71">
        <f t="shared" si="31"/>
        <v>-1.2712210480633256E-11</v>
      </c>
      <c r="AH71">
        <f t="shared" si="32"/>
        <v>-8.3780688360019815E-7</v>
      </c>
      <c r="AI71">
        <f t="shared" si="33"/>
        <v>-8.378195958106788E-7</v>
      </c>
      <c r="AJ71">
        <f t="shared" si="34"/>
        <v>-9.6665495008472959</v>
      </c>
      <c r="AK71">
        <f t="shared" si="22"/>
        <v>-6.3154790096096844</v>
      </c>
      <c r="AL71">
        <f t="shared" si="35"/>
        <v>-15.982029348276576</v>
      </c>
      <c r="AN71">
        <f t="shared" si="36"/>
        <v>0</v>
      </c>
      <c r="AO71">
        <f t="shared" si="36"/>
        <v>0</v>
      </c>
      <c r="AP71">
        <f t="shared" si="36"/>
        <v>-1.4631534486593417E-14</v>
      </c>
      <c r="AQ71">
        <f t="shared" si="36"/>
        <v>-9.6430123849640714E-10</v>
      </c>
      <c r="AR71">
        <f t="shared" si="36"/>
        <v>-9.6431587003089379E-10</v>
      </c>
      <c r="AS71">
        <f t="shared" si="36"/>
        <v>-1.1126031354144474E-2</v>
      </c>
      <c r="AT71">
        <f t="shared" si="36"/>
        <v>-7.2690071541246064E-3</v>
      </c>
      <c r="AU71">
        <f t="shared" si="23"/>
        <v>-1.8395039472584952E-2</v>
      </c>
      <c r="AW71">
        <v>68</v>
      </c>
      <c r="AX71">
        <f>IF(Z71&gt;0, (R71*SUMPRODUCT(K71:$K$98, X71:$X$98)-K71*$AZ$3)/Z71, 0)</f>
        <v>-158419692882259.56</v>
      </c>
    </row>
    <row r="72" spans="5:50" x14ac:dyDescent="0.25">
      <c r="E72">
        <v>2072</v>
      </c>
      <c r="F72" s="5">
        <v>3.5571999999999999E-2</v>
      </c>
      <c r="G72" s="5"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1.027663135157968E-3</v>
      </c>
      <c r="L72" s="2">
        <v>69</v>
      </c>
      <c r="M72" s="6">
        <v>0.77745419500000001</v>
      </c>
      <c r="Q72" s="4">
        <f t="shared" si="48"/>
        <v>25</v>
      </c>
      <c r="R72">
        <f t="shared" si="27"/>
        <v>500000</v>
      </c>
      <c r="S72">
        <f t="shared" si="28"/>
        <v>-665485514337959.75</v>
      </c>
      <c r="U72">
        <f t="shared" si="40"/>
        <v>0.77745419500000001</v>
      </c>
      <c r="V72">
        <f t="shared" si="41"/>
        <v>0.01</v>
      </c>
      <c r="W72">
        <f t="shared" si="42"/>
        <v>5.0848841922533025E-13</v>
      </c>
      <c r="X72">
        <f t="shared" si="43"/>
        <v>3.9532645463565168E-13</v>
      </c>
      <c r="Y72">
        <f t="shared" si="44"/>
        <v>5.084884192253303E-15</v>
      </c>
      <c r="Z72">
        <f t="shared" si="45"/>
        <v>1.0807708039742527E-13</v>
      </c>
      <c r="AB72">
        <f t="shared" si="46"/>
        <v>-80.554579207862474</v>
      </c>
      <c r="AC72">
        <f t="shared" si="29"/>
        <v>-71.923731436425584</v>
      </c>
      <c r="AE72">
        <f t="shared" si="30"/>
        <v>0</v>
      </c>
      <c r="AF72">
        <f t="shared" si="31"/>
        <v>0</v>
      </c>
      <c r="AG72">
        <f t="shared" si="31"/>
        <v>-2.7019270099356317E-12</v>
      </c>
      <c r="AH72">
        <f t="shared" si="32"/>
        <v>-1.9766322731782584E-7</v>
      </c>
      <c r="AI72">
        <f t="shared" si="33"/>
        <v>-1.9766592924483577E-7</v>
      </c>
      <c r="AJ72">
        <f t="shared" si="34"/>
        <v>-8.6308477714368905</v>
      </c>
      <c r="AK72">
        <f t="shared" ref="AK72:AK79" si="49">G72*SUM(AB72:AB72, AE72:AF72)</f>
        <v>-5.6388205445503736</v>
      </c>
      <c r="AL72">
        <f t="shared" si="35"/>
        <v>-14.269668513653194</v>
      </c>
      <c r="AN72">
        <f t="shared" si="36"/>
        <v>0</v>
      </c>
      <c r="AO72">
        <f t="shared" si="36"/>
        <v>0</v>
      </c>
      <c r="AP72">
        <f t="shared" si="36"/>
        <v>-2.7766707819984455E-15</v>
      </c>
      <c r="AQ72">
        <f t="shared" si="36"/>
        <v>-2.0313121189087901E-10</v>
      </c>
      <c r="AR72">
        <f t="shared" si="36"/>
        <v>-2.0313398856166099E-10</v>
      </c>
      <c r="AS72">
        <f t="shared" si="36"/>
        <v>-8.8696040798659954E-3</v>
      </c>
      <c r="AT72">
        <f t="shared" si="36"/>
        <v>-5.7948079994057976E-3</v>
      </c>
      <c r="AU72">
        <f t="shared" si="23"/>
        <v>-1.4664412282405783E-2</v>
      </c>
      <c r="AW72">
        <v>69</v>
      </c>
      <c r="AX72">
        <f>IF(Z72&gt;0, (R72*SUMPRODUCT(K72:$K$98, X72:$X$98)-K72*$AZ$3)/Z72, 0)</f>
        <v>-665485514337959.75</v>
      </c>
    </row>
    <row r="73" spans="5:50" x14ac:dyDescent="0.25">
      <c r="E73">
        <v>2073</v>
      </c>
      <c r="F73" s="5">
        <v>3.5571999999999999E-2</v>
      </c>
      <c r="G73" s="5"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9.1755637067675712E-4</v>
      </c>
      <c r="L73" s="2">
        <v>70</v>
      </c>
      <c r="M73" s="6">
        <v>0.79525030600000002</v>
      </c>
      <c r="Q73" s="4">
        <f t="shared" si="48"/>
        <v>25</v>
      </c>
      <c r="R73">
        <f t="shared" si="27"/>
        <v>500000</v>
      </c>
      <c r="S73">
        <f t="shared" si="28"/>
        <v>-3051011186421878.5</v>
      </c>
      <c r="U73">
        <f t="shared" si="40"/>
        <v>0.79525030600000002</v>
      </c>
      <c r="V73">
        <f t="shared" si="41"/>
        <v>0.01</v>
      </c>
      <c r="W73">
        <f t="shared" si="42"/>
        <v>1.0807708039742527E-13</v>
      </c>
      <c r="X73">
        <f t="shared" si="43"/>
        <v>8.594833125763905E-14</v>
      </c>
      <c r="Y73">
        <f t="shared" si="44"/>
        <v>1.0807708039742527E-15</v>
      </c>
      <c r="Z73">
        <f t="shared" si="45"/>
        <v>2.1047978335811969E-14</v>
      </c>
      <c r="AB73">
        <f t="shared" si="46"/>
        <v>-71.923731436425584</v>
      </c>
      <c r="AC73">
        <f t="shared" si="29"/>
        <v>-64.217617354127668</v>
      </c>
      <c r="AE73">
        <f t="shared" si="30"/>
        <v>0</v>
      </c>
      <c r="AF73">
        <f t="shared" si="31"/>
        <v>0</v>
      </c>
      <c r="AG73">
        <f t="shared" si="31"/>
        <v>-5.2619945839529919E-13</v>
      </c>
      <c r="AH73">
        <f t="shared" si="32"/>
        <v>-4.2974165628819526E-8</v>
      </c>
      <c r="AI73">
        <f t="shared" si="33"/>
        <v>-4.2974691828277921E-8</v>
      </c>
      <c r="AJ73">
        <f t="shared" si="34"/>
        <v>-7.7061140822979155</v>
      </c>
      <c r="AK73">
        <f t="shared" si="49"/>
        <v>-5.0346612005497917</v>
      </c>
      <c r="AL73">
        <f t="shared" si="35"/>
        <v>-12.740775325822399</v>
      </c>
      <c r="AN73">
        <f t="shared" si="36"/>
        <v>0</v>
      </c>
      <c r="AO73">
        <f t="shared" si="36"/>
        <v>0</v>
      </c>
      <c r="AP73">
        <f t="shared" si="36"/>
        <v>-4.8281766529726601E-16</v>
      </c>
      <c r="AQ73">
        <f t="shared" si="36"/>
        <v>-3.9431219447241486E-11</v>
      </c>
      <c r="AR73">
        <f t="shared" si="36"/>
        <v>-3.9431702264906782E-11</v>
      </c>
      <c r="AS73">
        <f t="shared" si="36"/>
        <v>-7.070794069374324E-3</v>
      </c>
      <c r="AT73">
        <f t="shared" si="36"/>
        <v>-4.6195854587635513E-3</v>
      </c>
      <c r="AU73">
        <f t="shared" si="23"/>
        <v>-1.1690379567569579E-2</v>
      </c>
      <c r="AW73">
        <v>70</v>
      </c>
      <c r="AX73">
        <f>IF(Z73&gt;0, (R73*SUMPRODUCT(K73:$K$98, X73:$X$98)-K73*$AZ$3)/Z73, 0)</f>
        <v>-3051011186421878.5</v>
      </c>
    </row>
    <row r="74" spans="5:50" x14ac:dyDescent="0.25">
      <c r="E74">
        <v>2074</v>
      </c>
      <c r="F74" s="5">
        <v>3.5571999999999999E-2</v>
      </c>
      <c r="G74" s="5"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8.1924675953281884E-4</v>
      </c>
      <c r="L74" s="2">
        <v>71</v>
      </c>
      <c r="M74" s="6">
        <v>0.81288120699999999</v>
      </c>
      <c r="Q74" s="4">
        <f t="shared" si="48"/>
        <v>25</v>
      </c>
      <c r="R74">
        <f t="shared" si="27"/>
        <v>500000</v>
      </c>
      <c r="S74">
        <f t="shared" si="28"/>
        <v>-1.538016991079794E+16</v>
      </c>
      <c r="U74">
        <f t="shared" si="40"/>
        <v>0.81288120699999999</v>
      </c>
      <c r="V74">
        <f t="shared" si="41"/>
        <v>0.01</v>
      </c>
      <c r="W74">
        <f t="shared" si="42"/>
        <v>2.1047978335811969E-14</v>
      </c>
      <c r="X74">
        <f t="shared" si="43"/>
        <v>1.7109506034524683E-14</v>
      </c>
      <c r="Y74">
        <f t="shared" si="44"/>
        <v>2.104797833581197E-16</v>
      </c>
      <c r="Z74">
        <f t="shared" si="45"/>
        <v>3.7279925179291664E-15</v>
      </c>
      <c r="AB74">
        <f t="shared" si="46"/>
        <v>-64.217617354127668</v>
      </c>
      <c r="AC74">
        <f t="shared" si="29"/>
        <v>-57.337158351934015</v>
      </c>
      <c r="AE74">
        <f t="shared" si="30"/>
        <v>0</v>
      </c>
      <c r="AF74">
        <f t="shared" si="31"/>
        <v>0</v>
      </c>
      <c r="AG74">
        <f t="shared" si="31"/>
        <v>-9.3199812948229165E-14</v>
      </c>
      <c r="AH74">
        <f t="shared" si="32"/>
        <v>-8.5547530172623414E-9</v>
      </c>
      <c r="AI74">
        <f t="shared" si="33"/>
        <v>-8.5548462170752893E-9</v>
      </c>
      <c r="AJ74">
        <f t="shared" si="34"/>
        <v>-6.8804590021936534</v>
      </c>
      <c r="AK74">
        <f t="shared" si="49"/>
        <v>-4.4952332147889376</v>
      </c>
      <c r="AL74">
        <f t="shared" si="35"/>
        <v>-11.375692225537438</v>
      </c>
      <c r="AN74">
        <f t="shared" si="36"/>
        <v>0</v>
      </c>
      <c r="AO74">
        <f t="shared" si="36"/>
        <v>0</v>
      </c>
      <c r="AP74">
        <f t="shared" si="36"/>
        <v>-7.6353644746901591E-17</v>
      </c>
      <c r="AQ74">
        <f t="shared" si="36"/>
        <v>-7.0084536879957774E-12</v>
      </c>
      <c r="AR74">
        <f t="shared" si="36"/>
        <v>-7.0085300416405247E-12</v>
      </c>
      <c r="AS74">
        <f t="shared" si="36"/>
        <v>-5.6367937416455629E-3</v>
      </c>
      <c r="AT74">
        <f t="shared" si="36"/>
        <v>-3.6827052445601331E-3</v>
      </c>
      <c r="AU74">
        <f t="shared" si="23"/>
        <v>-9.3194989932142269E-3</v>
      </c>
      <c r="AW74">
        <v>71</v>
      </c>
      <c r="AX74">
        <f>IF(Z74&gt;0, (R74*SUMPRODUCT(K74:$K$98, X74:$X$98)-K74*$AZ$3)/Z74, 0)</f>
        <v>-1.538016991079794E+16</v>
      </c>
    </row>
    <row r="75" spans="5:50" x14ac:dyDescent="0.25">
      <c r="E75">
        <v>2075</v>
      </c>
      <c r="F75" s="5">
        <v>3.5571999999999999E-2</v>
      </c>
      <c r="G75" s="5"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7.3147032101144531E-4</v>
      </c>
      <c r="L75" s="2">
        <v>72</v>
      </c>
      <c r="M75" s="6">
        <v>0.83042254299999996</v>
      </c>
      <c r="Q75" s="4">
        <f t="shared" si="48"/>
        <v>25</v>
      </c>
      <c r="R75">
        <f t="shared" si="27"/>
        <v>500000</v>
      </c>
      <c r="S75">
        <f t="shared" si="28"/>
        <v>-8.605410075693888E+16</v>
      </c>
      <c r="U75">
        <f t="shared" si="40"/>
        <v>0.83042254299999996</v>
      </c>
      <c r="V75">
        <f t="shared" si="41"/>
        <v>0.01</v>
      </c>
      <c r="W75">
        <f t="shared" si="42"/>
        <v>3.7279925179291664E-15</v>
      </c>
      <c r="X75">
        <f t="shared" si="43"/>
        <v>3.0958090270237113E-15</v>
      </c>
      <c r="Y75">
        <f t="shared" si="44"/>
        <v>3.7279925179291666E-17</v>
      </c>
      <c r="Z75">
        <f t="shared" si="45"/>
        <v>5.9490356572616344E-16</v>
      </c>
      <c r="AB75">
        <f t="shared" si="46"/>
        <v>-57.337158351934015</v>
      </c>
      <c r="AC75">
        <f t="shared" si="29"/>
        <v>-51.19389138566148</v>
      </c>
      <c r="AE75">
        <f t="shared" si="30"/>
        <v>0</v>
      </c>
      <c r="AF75">
        <f t="shared" si="31"/>
        <v>0</v>
      </c>
      <c r="AG75">
        <f t="shared" si="31"/>
        <v>-1.4872589143154085E-14</v>
      </c>
      <c r="AH75">
        <f t="shared" si="32"/>
        <v>-1.5479045135118557E-9</v>
      </c>
      <c r="AI75">
        <f t="shared" si="33"/>
        <v>-1.5479193861009989E-9</v>
      </c>
      <c r="AJ75">
        <f t="shared" si="34"/>
        <v>-6.1432669662725345</v>
      </c>
      <c r="AK75">
        <f t="shared" si="49"/>
        <v>-4.0136010846353818</v>
      </c>
      <c r="AL75">
        <f t="shared" si="35"/>
        <v>-10.156868052455835</v>
      </c>
      <c r="AN75">
        <f t="shared" si="36"/>
        <v>0</v>
      </c>
      <c r="AO75">
        <f t="shared" si="36"/>
        <v>0</v>
      </c>
      <c r="AP75">
        <f t="shared" si="36"/>
        <v>-1.0878857554814256E-17</v>
      </c>
      <c r="AQ75">
        <f t="shared" si="36"/>
        <v>-1.1322462113935821E-12</v>
      </c>
      <c r="AR75">
        <f t="shared" si="36"/>
        <v>-1.1322570902511371E-12</v>
      </c>
      <c r="AS75">
        <f t="shared" si="36"/>
        <v>-4.4936174598783785E-3</v>
      </c>
      <c r="AT75">
        <f t="shared" si="36"/>
        <v>-2.9358300737901276E-3</v>
      </c>
      <c r="AU75">
        <f t="shared" si="23"/>
        <v>-7.4294475348007623E-3</v>
      </c>
      <c r="AW75">
        <v>72</v>
      </c>
      <c r="AX75">
        <f>IF(Z75&gt;0, (R75*SUMPRODUCT(K75:$K$98, X75:$X$98)-K75*$AZ$3)/Z75, 0)</f>
        <v>-8.605410075693888E+16</v>
      </c>
    </row>
    <row r="76" spans="5:50" x14ac:dyDescent="0.25">
      <c r="E76">
        <v>2076</v>
      </c>
      <c r="F76" s="5">
        <v>3.5571999999999999E-2</v>
      </c>
      <c r="G76" s="5"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6.5309850090307614E-4</v>
      </c>
      <c r="L76" s="2">
        <v>73</v>
      </c>
      <c r="M76" s="6">
        <v>0.84796327400000004</v>
      </c>
      <c r="Q76" s="4">
        <f t="shared" si="48"/>
        <v>25</v>
      </c>
      <c r="R76">
        <f t="shared" si="27"/>
        <v>500000</v>
      </c>
      <c r="S76">
        <f t="shared" si="28"/>
        <v>-5.4094473096333446E+17</v>
      </c>
      <c r="U76">
        <f t="shared" si="40"/>
        <v>0.84796327400000004</v>
      </c>
      <c r="V76">
        <f t="shared" si="41"/>
        <v>0.01</v>
      </c>
      <c r="W76">
        <f t="shared" si="42"/>
        <v>5.9490356572616344E-16</v>
      </c>
      <c r="X76">
        <f t="shared" si="43"/>
        <v>5.0445637530743179E-16</v>
      </c>
      <c r="Y76">
        <f t="shared" si="44"/>
        <v>5.9490356572616348E-18</v>
      </c>
      <c r="Z76">
        <f t="shared" si="45"/>
        <v>8.4498154761470012E-17</v>
      </c>
      <c r="AB76">
        <f t="shared" si="46"/>
        <v>-51.19389138566148</v>
      </c>
      <c r="AC76">
        <f t="shared" si="29"/>
        <v>-45.708831594341596</v>
      </c>
      <c r="AE76">
        <f t="shared" si="30"/>
        <v>0</v>
      </c>
      <c r="AF76">
        <f t="shared" si="31"/>
        <v>0</v>
      </c>
      <c r="AG76">
        <f t="shared" si="31"/>
        <v>-2.1124538690367503E-15</v>
      </c>
      <c r="AH76">
        <f t="shared" si="32"/>
        <v>-2.5222818765371591E-10</v>
      </c>
      <c r="AI76">
        <f t="shared" si="33"/>
        <v>-2.5223030010758493E-10</v>
      </c>
      <c r="AJ76">
        <f t="shared" si="34"/>
        <v>-5.485059791319884</v>
      </c>
      <c r="AK76">
        <f t="shared" si="49"/>
        <v>-3.583572396996304</v>
      </c>
      <c r="AL76">
        <f t="shared" si="35"/>
        <v>-9.0686321885684187</v>
      </c>
      <c r="AN76">
        <f t="shared" si="36"/>
        <v>0</v>
      </c>
      <c r="AO76">
        <f t="shared" si="36"/>
        <v>0</v>
      </c>
      <c r="AP76">
        <f t="shared" si="36"/>
        <v>-1.3796404550948048E-18</v>
      </c>
      <c r="AQ76">
        <f t="shared" si="36"/>
        <v>-1.6472985124214163E-13</v>
      </c>
      <c r="AR76">
        <f t="shared" si="36"/>
        <v>-1.6473123088259673E-13</v>
      </c>
      <c r="AS76">
        <f t="shared" si="36"/>
        <v>-3.582284327074756E-3</v>
      </c>
      <c r="AT76">
        <f t="shared" si="36"/>
        <v>-2.3404257603559294E-3</v>
      </c>
      <c r="AU76">
        <f t="shared" si="23"/>
        <v>-5.9227100875954165E-3</v>
      </c>
      <c r="AW76">
        <v>73</v>
      </c>
      <c r="AX76">
        <f>IF(Z76&gt;0, (R76*SUMPRODUCT(K76:$K$98, X76:$X$98)-K76*$AZ$3)/Z76, 0)</f>
        <v>-5.4094473096333446E+17</v>
      </c>
    </row>
    <row r="77" spans="5:50" x14ac:dyDescent="0.25">
      <c r="E77">
        <v>2077</v>
      </c>
      <c r="F77" s="5">
        <v>3.5571999999999999E-2</v>
      </c>
      <c r="G77" s="5"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5.8312366152060366E-4</v>
      </c>
      <c r="L77" s="2">
        <v>74</v>
      </c>
      <c r="M77" s="6">
        <v>0.86550461000000001</v>
      </c>
      <c r="Q77" s="4">
        <f t="shared" si="48"/>
        <v>25</v>
      </c>
      <c r="R77">
        <f t="shared" si="27"/>
        <v>500000</v>
      </c>
      <c r="S77">
        <f t="shared" si="28"/>
        <v>-3.8795522222272671E+18</v>
      </c>
      <c r="U77">
        <f t="shared" si="40"/>
        <v>0.86550461000000001</v>
      </c>
      <c r="V77">
        <f t="shared" si="41"/>
        <v>0.01</v>
      </c>
      <c r="W77">
        <f t="shared" si="42"/>
        <v>8.4498154761470012E-17</v>
      </c>
      <c r="X77">
        <f t="shared" si="43"/>
        <v>7.3133542482545745E-17</v>
      </c>
      <c r="Y77">
        <f t="shared" si="44"/>
        <v>8.4498154761470016E-19</v>
      </c>
      <c r="Z77">
        <f t="shared" si="45"/>
        <v>1.0519630731309567E-17</v>
      </c>
      <c r="AB77">
        <f t="shared" si="46"/>
        <v>-45.708831594341596</v>
      </c>
      <c r="AC77">
        <f t="shared" si="29"/>
        <v>-40.811456780662283</v>
      </c>
      <c r="AE77">
        <f t="shared" si="30"/>
        <v>0</v>
      </c>
      <c r="AF77">
        <f t="shared" si="31"/>
        <v>0</v>
      </c>
      <c r="AG77">
        <f t="shared" si="31"/>
        <v>-2.6299076828273917E-16</v>
      </c>
      <c r="AH77">
        <f t="shared" si="32"/>
        <v>-3.6566771241272875E-11</v>
      </c>
      <c r="AI77">
        <f t="shared" si="33"/>
        <v>-3.6567034232041154E-11</v>
      </c>
      <c r="AJ77">
        <f t="shared" si="34"/>
        <v>-4.8973748136793134</v>
      </c>
      <c r="AK77">
        <f t="shared" si="49"/>
        <v>-3.1996182116039122</v>
      </c>
      <c r="AL77">
        <f t="shared" si="35"/>
        <v>-8.0969930253197937</v>
      </c>
      <c r="AN77">
        <f t="shared" si="36"/>
        <v>0</v>
      </c>
      <c r="AO77">
        <f t="shared" si="36"/>
        <v>0</v>
      </c>
      <c r="AP77">
        <f t="shared" si="36"/>
        <v>-1.533561397471475E-19</v>
      </c>
      <c r="AQ77">
        <f t="shared" si="36"/>
        <v>-2.1322949536197346E-14</v>
      </c>
      <c r="AR77">
        <f t="shared" si="36"/>
        <v>-2.1323102892337094E-14</v>
      </c>
      <c r="AS77">
        <f t="shared" si="36"/>
        <v>-2.8557751331914653E-3</v>
      </c>
      <c r="AT77">
        <f t="shared" si="36"/>
        <v>-1.8657730870184788E-3</v>
      </c>
      <c r="AU77">
        <f t="shared" si="23"/>
        <v>-4.721548220231268E-3</v>
      </c>
      <c r="AW77">
        <v>74</v>
      </c>
      <c r="AX77">
        <f>IF(Z77&gt;0, (R77*SUMPRODUCT(K77:$K$98, X77:$X$98)-K77*$AZ$3)/Z77, 0)</f>
        <v>-3.8795522222272671E+18</v>
      </c>
    </row>
    <row r="78" spans="5:50" x14ac:dyDescent="0.25">
      <c r="E78">
        <v>2078</v>
      </c>
      <c r="F78" s="5">
        <v>3.5571999999999999E-2</v>
      </c>
      <c r="G78" s="5"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5.2064612635768185E-4</v>
      </c>
      <c r="L78" s="2">
        <v>75</v>
      </c>
      <c r="M78" s="6">
        <v>0.88304594599999997</v>
      </c>
      <c r="Q78" s="4">
        <f t="shared" si="48"/>
        <v>25</v>
      </c>
      <c r="R78">
        <f t="shared" si="27"/>
        <v>500000</v>
      </c>
      <c r="S78">
        <f t="shared" si="28"/>
        <v>-3.2386672436959855E+19</v>
      </c>
      <c r="U78">
        <f t="shared" si="40"/>
        <v>0.88304594599999997</v>
      </c>
      <c r="V78">
        <f t="shared" si="41"/>
        <v>0.01</v>
      </c>
      <c r="W78">
        <f t="shared" si="42"/>
        <v>1.0519630731309567E-17</v>
      </c>
      <c r="X78">
        <f t="shared" si="43"/>
        <v>9.2893172706999274E-18</v>
      </c>
      <c r="Y78">
        <f t="shared" si="44"/>
        <v>1.0519630731309568E-19</v>
      </c>
      <c r="Z78">
        <f t="shared" si="45"/>
        <v>1.1251171532965439E-18</v>
      </c>
      <c r="AB78">
        <f t="shared" si="46"/>
        <v>-40.811456780662283</v>
      </c>
      <c r="AC78">
        <f t="shared" si="29"/>
        <v>-36.438800697019914</v>
      </c>
      <c r="AE78">
        <f t="shared" si="30"/>
        <v>0</v>
      </c>
      <c r="AF78">
        <f t="shared" si="31"/>
        <v>0</v>
      </c>
      <c r="AG78">
        <f t="shared" si="31"/>
        <v>-2.8127928832413597E-17</v>
      </c>
      <c r="AH78">
        <f t="shared" si="32"/>
        <v>-4.6446586353499639E-12</v>
      </c>
      <c r="AI78">
        <f t="shared" si="33"/>
        <v>-4.6446867632787964E-12</v>
      </c>
      <c r="AJ78">
        <f t="shared" si="34"/>
        <v>-4.3726560836423687</v>
      </c>
      <c r="AK78">
        <f t="shared" si="49"/>
        <v>-2.85680197464636</v>
      </c>
      <c r="AL78">
        <f t="shared" si="35"/>
        <v>-7.229458058293373</v>
      </c>
      <c r="AN78">
        <f t="shared" si="36"/>
        <v>0</v>
      </c>
      <c r="AO78">
        <f t="shared" si="36"/>
        <v>0</v>
      </c>
      <c r="AP78">
        <f t="shared" si="36"/>
        <v>-1.4644697189060693E-20</v>
      </c>
      <c r="AQ78">
        <f t="shared" si="36"/>
        <v>-2.4182235267487155E-15</v>
      </c>
      <c r="AR78">
        <f t="shared" si="36"/>
        <v>-2.4182381714459047E-15</v>
      </c>
      <c r="AS78">
        <f t="shared" si="36"/>
        <v>-2.2766064518427507E-3</v>
      </c>
      <c r="AT78">
        <f t="shared" si="36"/>
        <v>-1.4873828818706037E-3</v>
      </c>
      <c r="AU78">
        <f t="shared" si="23"/>
        <v>-3.7639893337157726E-3</v>
      </c>
      <c r="AW78">
        <v>75</v>
      </c>
      <c r="AX78">
        <f>IF(Z78&gt;0, (R78*SUMPRODUCT(K78:$K$98, X78:$X$98)-K78*$AZ$3)/Z78, 0)</f>
        <v>-3.2386672436959855E+19</v>
      </c>
    </row>
    <row r="79" spans="5:50" x14ac:dyDescent="0.25">
      <c r="E79">
        <v>2079</v>
      </c>
      <c r="F79" s="5">
        <v>3.5571999999999999E-2</v>
      </c>
      <c r="G79" s="5"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4.6486261281935876E-4</v>
      </c>
      <c r="L79" s="2">
        <v>76</v>
      </c>
      <c r="M79" s="6">
        <v>1</v>
      </c>
      <c r="Q79" s="4">
        <f t="shared" si="48"/>
        <v>25</v>
      </c>
      <c r="R79">
        <f t="shared" si="27"/>
        <v>500000</v>
      </c>
      <c r="S79">
        <f t="shared" si="28"/>
        <v>0</v>
      </c>
      <c r="U79">
        <f t="shared" si="40"/>
        <v>1</v>
      </c>
      <c r="V79">
        <f t="shared" si="41"/>
        <v>0.01</v>
      </c>
      <c r="W79">
        <f t="shared" si="42"/>
        <v>1.1251171532965439E-18</v>
      </c>
      <c r="X79">
        <f t="shared" si="43"/>
        <v>1.1251171532965439E-18</v>
      </c>
      <c r="Y79">
        <f t="shared" si="44"/>
        <v>1.1251171532965439E-20</v>
      </c>
      <c r="Z79">
        <f t="shared" si="45"/>
        <v>0</v>
      </c>
      <c r="AB79">
        <f t="shared" si="46"/>
        <v>-36.438800697019914</v>
      </c>
      <c r="AC79">
        <f t="shared" si="29"/>
        <v>0</v>
      </c>
      <c r="AE79">
        <f t="shared" si="30"/>
        <v>0</v>
      </c>
      <c r="AF79">
        <f t="shared" si="31"/>
        <v>0</v>
      </c>
      <c r="AG79">
        <f t="shared" si="31"/>
        <v>0</v>
      </c>
      <c r="AH79">
        <f t="shared" si="32"/>
        <v>-5.6255857664827194E-13</v>
      </c>
      <c r="AI79">
        <f t="shared" si="33"/>
        <v>-5.6255857664827194E-13</v>
      </c>
      <c r="AJ79">
        <f t="shared" si="34"/>
        <v>-36.438800697019914</v>
      </c>
      <c r="AK79">
        <f t="shared" si="49"/>
        <v>-2.5507160487913945</v>
      </c>
      <c r="AL79">
        <f t="shared" si="35"/>
        <v>-38.989516745811869</v>
      </c>
      <c r="AN79">
        <f t="shared" si="36"/>
        <v>0</v>
      </c>
      <c r="AO79">
        <f t="shared" si="36"/>
        <v>0</v>
      </c>
      <c r="AP79">
        <f t="shared" si="36"/>
        <v>0</v>
      </c>
      <c r="AQ79">
        <f t="shared" si="36"/>
        <v>-2.615124498046552E-16</v>
      </c>
      <c r="AR79">
        <f t="shared" si="36"/>
        <v>-2.615124498046552E-16</v>
      </c>
      <c r="AS79">
        <f t="shared" si="36"/>
        <v>-1.6939036100020548E-2</v>
      </c>
      <c r="AT79">
        <f t="shared" si="36"/>
        <v>-1.1857325270014387E-3</v>
      </c>
      <c r="AU79">
        <f t="shared" si="23"/>
        <v>-1.8124768627022246E-2</v>
      </c>
      <c r="AW79">
        <v>76</v>
      </c>
      <c r="AX79">
        <f>IF(Z79&gt;0, (R79*SUMPRODUCT(K79:$K$98, X79:$X$98)-K79*$AZ$3)/Z79, 0)</f>
        <v>0</v>
      </c>
    </row>
    <row r="80" spans="5:50" x14ac:dyDescent="0.25">
      <c r="F80" s="5"/>
      <c r="G80" s="5"/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/>
      <c r="G81" s="5"/>
      <c r="H81" s="5"/>
      <c r="I81" s="5"/>
      <c r="M81" s="6"/>
      <c r="Q81" s="4"/>
      <c r="AN81" s="8">
        <f t="shared" ref="AN81:AU81" si="50">SUM(AN3:AN79)</f>
        <v>122091.73706651562</v>
      </c>
      <c r="AO81" s="8">
        <f t="shared" si="50"/>
        <v>-12209.173706651563</v>
      </c>
      <c r="AP81" s="8">
        <f t="shared" si="50"/>
        <v>-423.76343326065995</v>
      </c>
      <c r="AQ81" s="8">
        <f t="shared" si="50"/>
        <v>-69987.653518018487</v>
      </c>
      <c r="AR81" s="8">
        <f t="shared" si="50"/>
        <v>39471.146408584907</v>
      </c>
      <c r="AS81" s="8">
        <f t="shared" si="50"/>
        <v>-12093.133964006507</v>
      </c>
      <c r="AT81" s="8">
        <f t="shared" si="50"/>
        <v>3273.8985219350739</v>
      </c>
      <c r="AU81" s="8">
        <f t="shared" si="50"/>
        <v>30651.910966513515</v>
      </c>
      <c r="AX81">
        <f>IF(Z81&gt;0, (R81*SUMPRODUCT(K81:$K$98, X81:$X$98)-K81*$AZ$3)/Z81, 0)</f>
        <v>0</v>
      </c>
    </row>
    <row r="82" spans="2:50" x14ac:dyDescent="0.25">
      <c r="F82" s="5"/>
      <c r="G82" s="5"/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/>
      <c r="G83" s="5"/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/>
      <c r="G84" s="5"/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/>
      <c r="G85" s="5"/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/>
      <c r="G86" s="5"/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/>
      <c r="G87" s="5"/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/>
      <c r="G88" s="5"/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/>
      <c r="G89" s="5"/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/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/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/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/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/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/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/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/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/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81:AU81">
    <cfRule type="cellIs" dxfId="57" priority="1" operator="lessThan">
      <formula>0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003FBB-ACDC-48E7-8B8E-782894F00070}">
  <dimension ref="A1:AZ164"/>
  <sheetViews>
    <sheetView workbookViewId="0">
      <selection activeCell="M33" sqref="M33"/>
    </sheetView>
  </sheetViews>
  <sheetFormatPr defaultRowHeight="15" x14ac:dyDescent="0.25"/>
  <cols>
    <col min="3" max="3" width="10.7109375" customWidth="1"/>
    <col min="4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5" width="9.140625" bestFit="1" customWidth="1"/>
    <col min="36" max="36" width="10.42578125" customWidth="1"/>
    <col min="37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44</v>
      </c>
      <c r="Q1" t="s">
        <v>1</v>
      </c>
      <c r="W1" t="s">
        <v>2</v>
      </c>
      <c r="AB1" t="s">
        <v>46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v>217013.26567213668</v>
      </c>
      <c r="K3">
        <v>1</v>
      </c>
      <c r="L3" s="2">
        <v>0</v>
      </c>
      <c r="O3">
        <f>$C$3</f>
        <v>217013.26567213668</v>
      </c>
      <c r="P3" s="2">
        <f>O3*C5</f>
        <v>21701.326567213669</v>
      </c>
      <c r="Q3" s="4">
        <f>B8</f>
        <v>200</v>
      </c>
      <c r="R3">
        <f t="shared" ref="R3:R66" si="0">$C$6</f>
        <v>500000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217013.26567213668</v>
      </c>
      <c r="AF3">
        <f t="shared" ref="AF3:AG34" si="4">-$Z3*P3</f>
        <v>-21701.326567213669</v>
      </c>
      <c r="AG3">
        <f t="shared" si="4"/>
        <v>-200</v>
      </c>
      <c r="AH3">
        <f t="shared" ref="AH3:AH66" si="5">-X3*R3</f>
        <v>0</v>
      </c>
      <c r="AI3">
        <f t="shared" ref="AI3:AI34" si="6">SUM(AE3:AH3)</f>
        <v>195111.93910492302</v>
      </c>
      <c r="AJ3">
        <f t="shared" ref="AJ3:AJ66" si="7">AB3-AC3</f>
        <v>0</v>
      </c>
      <c r="AL3">
        <f t="shared" ref="AL3:AL66" si="8">SUM(AI3:AK3)</f>
        <v>195111.93910492302</v>
      </c>
      <c r="AN3">
        <f t="shared" ref="AN3:AU34" si="9">AE3*$K3</f>
        <v>217013.26567213668</v>
      </c>
      <c r="AO3">
        <f t="shared" si="9"/>
        <v>-21701.326567213669</v>
      </c>
      <c r="AP3">
        <f t="shared" si="9"/>
        <v>-200</v>
      </c>
      <c r="AQ3">
        <f t="shared" si="9"/>
        <v>0</v>
      </c>
      <c r="AR3">
        <f t="shared" si="9"/>
        <v>195111.93910492302</v>
      </c>
      <c r="AS3">
        <f t="shared" si="9"/>
        <v>0</v>
      </c>
      <c r="AT3">
        <f t="shared" si="9"/>
        <v>0</v>
      </c>
      <c r="AU3">
        <f t="shared" si="9"/>
        <v>195111.93910492302</v>
      </c>
      <c r="AW3">
        <v>0</v>
      </c>
      <c r="AX3">
        <f>IF(Z3&gt;0, (R3*SUMPRODUCT(K3:$K$98, X3:$X$98)-K3*$AZ$3)/Z3, 0)</f>
        <v>0</v>
      </c>
      <c r="AZ3">
        <f>C6*ABS(SUMPRODUCT(X4:X69, K4:K69))/1</f>
        <v>144393.74635103272</v>
      </c>
    </row>
    <row r="4" spans="1:52" x14ac:dyDescent="0.25">
      <c r="A4" t="s">
        <v>14</v>
      </c>
      <c r="C4" t="s">
        <v>37</v>
      </c>
      <c r="E4">
        <v>2004</v>
      </c>
      <c r="F4" s="13">
        <f t="array" ref="F4:G69">EconomicRates!C44:D109</f>
        <v>1.5900000000000001E-2</v>
      </c>
      <c r="G4" s="13"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69">Mortalities!B31:B96</f>
        <v>1.1135328E-2</v>
      </c>
      <c r="R4">
        <f t="shared" si="0"/>
        <v>500000</v>
      </c>
      <c r="S4">
        <f t="shared" si="1"/>
        <v>9894.6480067927787</v>
      </c>
      <c r="U4">
        <f t="shared" ref="U4:U67" si="13">M4</f>
        <v>1.1135328E-2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1.1135328E-2</v>
      </c>
      <c r="Y4">
        <f t="shared" ref="Y4:Y67" si="17">V4*W4</f>
        <v>0.01</v>
      </c>
      <c r="Z4">
        <f t="shared" ref="Z4:Z67" si="18">MAX(0, W4-X4-Y4)</f>
        <v>0.97886467200000005</v>
      </c>
      <c r="AB4">
        <f t="shared" ref="AB4:AB67" si="19">AC3</f>
        <v>0</v>
      </c>
      <c r="AC4">
        <f t="shared" si="2"/>
        <v>9685.5213757246675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-5567.6639999999998</v>
      </c>
      <c r="AI4">
        <f t="shared" si="6"/>
        <v>-5567.6639999999998</v>
      </c>
      <c r="AJ4">
        <f t="shared" si="7"/>
        <v>-9685.5213757246675</v>
      </c>
      <c r="AK4">
        <f>G4*SUM(AB4, AE4:AF4)</f>
        <v>0</v>
      </c>
      <c r="AL4">
        <f t="shared" si="8"/>
        <v>-15253.185375724668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-5194.2009515813043</v>
      </c>
      <c r="AR4">
        <f t="shared" si="9"/>
        <v>-5194.2009515813043</v>
      </c>
      <c r="AS4">
        <f t="shared" si="9"/>
        <v>-9035.8441792374924</v>
      </c>
      <c r="AT4">
        <f t="shared" si="9"/>
        <v>0</v>
      </c>
      <c r="AU4">
        <f t="shared" si="9"/>
        <v>-14230.045130818797</v>
      </c>
      <c r="AW4">
        <v>1</v>
      </c>
      <c r="AX4">
        <f>IF(Z4&gt;0, (R4*SUMPRODUCT(K4:$K$98, X4:$X$98)-K4*$AZ$3)/Z4, 0)</f>
        <v>9894.6480067927787</v>
      </c>
    </row>
    <row r="5" spans="1:52" x14ac:dyDescent="0.25">
      <c r="C5" s="2">
        <f>'S.26.04.A'!C5</f>
        <v>0.1</v>
      </c>
      <c r="E5">
        <v>2005</v>
      </c>
      <c r="F5" s="13">
        <v>3.6400000000000002E-2</v>
      </c>
      <c r="G5" s="13"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1.2969985999999999E-2</v>
      </c>
      <c r="Q5" s="4">
        <f t="shared" ref="Q5:Q68" si="21">$C$8</f>
        <v>25</v>
      </c>
      <c r="R5">
        <f t="shared" si="0"/>
        <v>500000</v>
      </c>
      <c r="S5">
        <f t="shared" si="1"/>
        <v>16444.606216069827</v>
      </c>
      <c r="U5">
        <f t="shared" si="13"/>
        <v>1.2969985999999999E-2</v>
      </c>
      <c r="V5">
        <f t="shared" si="14"/>
        <v>0.01</v>
      </c>
      <c r="W5">
        <f t="shared" si="15"/>
        <v>0.97886467200000005</v>
      </c>
      <c r="X5">
        <f t="shared" si="16"/>
        <v>1.2695861091734591E-2</v>
      </c>
      <c r="Y5">
        <f t="shared" si="17"/>
        <v>9.7886467200000004E-3</v>
      </c>
      <c r="Z5">
        <f t="shared" si="18"/>
        <v>0.95638016418826544</v>
      </c>
      <c r="AB5">
        <f t="shared" si="19"/>
        <v>9685.5213757246675</v>
      </c>
      <c r="AC5">
        <f t="shared" si="2"/>
        <v>15727.295192936232</v>
      </c>
      <c r="AE5">
        <f t="shared" si="3"/>
        <v>0</v>
      </c>
      <c r="AF5">
        <f t="shared" si="4"/>
        <v>0</v>
      </c>
      <c r="AG5">
        <f t="shared" si="4"/>
        <v>-23.909504104706635</v>
      </c>
      <c r="AH5">
        <f t="shared" si="5"/>
        <v>-6347.9305458672961</v>
      </c>
      <c r="AI5">
        <f t="shared" si="6"/>
        <v>-6371.8400499720028</v>
      </c>
      <c r="AJ5">
        <f t="shared" si="7"/>
        <v>-6041.7738172115642</v>
      </c>
      <c r="AK5">
        <f>G5*SUM(AB5, AE5:AF5)</f>
        <v>397.1063764047114</v>
      </c>
      <c r="AL5">
        <f t="shared" si="8"/>
        <v>-12016.507490778855</v>
      </c>
      <c r="AN5">
        <f t="shared" si="9"/>
        <v>0</v>
      </c>
      <c r="AO5">
        <f t="shared" si="9"/>
        <v>0</v>
      </c>
      <c r="AP5">
        <f t="shared" si="9"/>
        <v>-20.445208658504519</v>
      </c>
      <c r="AQ5">
        <f t="shared" si="9"/>
        <v>-5428.1663053983193</v>
      </c>
      <c r="AR5">
        <f t="shared" si="9"/>
        <v>-5448.6115140568245</v>
      </c>
      <c r="AS5">
        <f t="shared" si="9"/>
        <v>-5166.3692320604659</v>
      </c>
      <c r="AT5">
        <f t="shared" si="9"/>
        <v>339.56884633248143</v>
      </c>
      <c r="AU5">
        <f t="shared" si="9"/>
        <v>-10275.411899784809</v>
      </c>
      <c r="AW5">
        <v>2</v>
      </c>
      <c r="AX5">
        <f>IF(Z5&gt;0, (R5*SUMPRODUCT(K5:$K$98, X5:$X$98)-K5*$AZ$3)/Z5, 0)</f>
        <v>16444.606216069827</v>
      </c>
    </row>
    <row r="6" spans="1:52" x14ac:dyDescent="0.25">
      <c r="A6" t="s">
        <v>16</v>
      </c>
      <c r="C6" s="2">
        <f>'S.26.04.D'!C6</f>
        <v>500000</v>
      </c>
      <c r="E6">
        <v>2006</v>
      </c>
      <c r="F6" s="13">
        <v>5.8799999999999998E-2</v>
      </c>
      <c r="G6" s="13"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1.4883069000000001E-2</v>
      </c>
      <c r="Q6" s="4">
        <f t="shared" si="21"/>
        <v>25</v>
      </c>
      <c r="R6">
        <f t="shared" si="0"/>
        <v>500000</v>
      </c>
      <c r="S6">
        <f t="shared" si="1"/>
        <v>24002.804247101805</v>
      </c>
      <c r="U6">
        <f t="shared" si="13"/>
        <v>1.4883069000000001E-2</v>
      </c>
      <c r="V6">
        <f t="shared" si="14"/>
        <v>0.01</v>
      </c>
      <c r="W6">
        <f t="shared" si="15"/>
        <v>0.95638016418826544</v>
      </c>
      <c r="X6">
        <f t="shared" si="16"/>
        <v>1.4233871973845284E-2</v>
      </c>
      <c r="Y6">
        <f t="shared" si="17"/>
        <v>9.5638016418826549E-3</v>
      </c>
      <c r="Z6">
        <f t="shared" si="18"/>
        <v>0.9325824905725375</v>
      </c>
      <c r="AB6">
        <f t="shared" si="19"/>
        <v>15727.295192936232</v>
      </c>
      <c r="AC6">
        <f t="shared" si="2"/>
        <v>22384.594965487282</v>
      </c>
      <c r="AE6">
        <f t="shared" si="3"/>
        <v>0</v>
      </c>
      <c r="AF6">
        <f t="shared" si="4"/>
        <v>0</v>
      </c>
      <c r="AG6">
        <f t="shared" si="4"/>
        <v>-23.314562264313437</v>
      </c>
      <c r="AH6">
        <f t="shared" si="5"/>
        <v>-7116.9359869226419</v>
      </c>
      <c r="AI6">
        <f t="shared" si="6"/>
        <v>-7140.2505491869551</v>
      </c>
      <c r="AJ6">
        <f t="shared" si="7"/>
        <v>-6657.2997725510504</v>
      </c>
      <c r="AK6">
        <f>G6*SUM(AB6, AE6:AF6)</f>
        <v>920.04676878676958</v>
      </c>
      <c r="AL6">
        <f t="shared" si="8"/>
        <v>-12877.503552951237</v>
      </c>
      <c r="AN6">
        <f t="shared" si="9"/>
        <v>0</v>
      </c>
      <c r="AO6">
        <f t="shared" si="9"/>
        <v>0</v>
      </c>
      <c r="AP6">
        <f t="shared" si="9"/>
        <v>-17.985087163496214</v>
      </c>
      <c r="AQ6">
        <f t="shared" si="9"/>
        <v>-5490.0757994392461</v>
      </c>
      <c r="AR6">
        <f t="shared" si="9"/>
        <v>-5508.0608866027424</v>
      </c>
      <c r="AS6">
        <f t="shared" si="9"/>
        <v>-5135.5078137633664</v>
      </c>
      <c r="AT6">
        <f t="shared" si="9"/>
        <v>709.73330502760678</v>
      </c>
      <c r="AU6">
        <f t="shared" si="9"/>
        <v>-9933.8353953385031</v>
      </c>
      <c r="AW6">
        <v>3</v>
      </c>
      <c r="AX6">
        <f>IF(Z6&gt;0, (R6*SUMPRODUCT(K6:$K$98, X6:$X$98)-K6*$AZ$3)/Z6, 0)</f>
        <v>24002.804247101805</v>
      </c>
    </row>
    <row r="7" spans="1:52" x14ac:dyDescent="0.25">
      <c r="A7" t="s">
        <v>15</v>
      </c>
      <c r="B7" t="s">
        <v>37</v>
      </c>
      <c r="C7" t="s">
        <v>47</v>
      </c>
      <c r="E7">
        <v>2007</v>
      </c>
      <c r="F7" s="13">
        <v>5.4699999999999999E-2</v>
      </c>
      <c r="G7" s="13"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1.6930661E-2</v>
      </c>
      <c r="Q7" s="4">
        <f t="shared" si="21"/>
        <v>25</v>
      </c>
      <c r="R7">
        <f t="shared" si="0"/>
        <v>500000</v>
      </c>
      <c r="S7">
        <f t="shared" si="1"/>
        <v>29684.451599596632</v>
      </c>
      <c r="U7">
        <f t="shared" si="13"/>
        <v>1.6930661E-2</v>
      </c>
      <c r="V7">
        <f t="shared" si="14"/>
        <v>0.01</v>
      </c>
      <c r="W7">
        <f t="shared" si="15"/>
        <v>0.9325824905725375</v>
      </c>
      <c r="X7">
        <f t="shared" si="16"/>
        <v>1.5789238002419329E-2</v>
      </c>
      <c r="Y7">
        <f t="shared" si="17"/>
        <v>9.3258249057253748E-3</v>
      </c>
      <c r="Z7">
        <f t="shared" si="18"/>
        <v>0.9074674276643927</v>
      </c>
      <c r="AB7">
        <f t="shared" si="19"/>
        <v>22384.594965487282</v>
      </c>
      <c r="AC7">
        <f t="shared" si="2"/>
        <v>26937.672934714123</v>
      </c>
      <c r="AE7">
        <f t="shared" si="3"/>
        <v>0</v>
      </c>
      <c r="AF7">
        <f t="shared" si="4"/>
        <v>0</v>
      </c>
      <c r="AG7">
        <f t="shared" si="4"/>
        <v>-22.686685691609817</v>
      </c>
      <c r="AH7">
        <f t="shared" si="5"/>
        <v>-7894.6190012096649</v>
      </c>
      <c r="AI7">
        <f t="shared" si="6"/>
        <v>-7917.3056869012744</v>
      </c>
      <c r="AJ7">
        <f t="shared" si="7"/>
        <v>-4553.0779692268407</v>
      </c>
      <c r="AK7">
        <f>G7*SUM(AB7, AE7:AF7)</f>
        <v>1099.0836128054254</v>
      </c>
      <c r="AL7">
        <f t="shared" si="8"/>
        <v>-11371.30004332269</v>
      </c>
      <c r="AN7">
        <f t="shared" si="9"/>
        <v>0</v>
      </c>
      <c r="AO7">
        <f t="shared" si="9"/>
        <v>0</v>
      </c>
      <c r="AP7">
        <f t="shared" si="9"/>
        <v>-15.922788534292282</v>
      </c>
      <c r="AQ7">
        <f t="shared" si="9"/>
        <v>-5540.886431091003</v>
      </c>
      <c r="AR7">
        <f t="shared" si="9"/>
        <v>-5556.8092196252946</v>
      </c>
      <c r="AS7">
        <f t="shared" si="9"/>
        <v>-3195.6055049043871</v>
      </c>
      <c r="AT7">
        <f t="shared" si="9"/>
        <v>771.39852802205223</v>
      </c>
      <c r="AU7">
        <f t="shared" si="9"/>
        <v>-7981.0161965076304</v>
      </c>
      <c r="AW7">
        <v>4</v>
      </c>
      <c r="AX7">
        <f>IF(Z7&gt;0, (R7*SUMPRODUCT(K7:$K$98, X7:$X$98)-K7*$AZ$3)/Z7, 0)</f>
        <v>29684.451599596632</v>
      </c>
    </row>
    <row r="8" spans="1:52" x14ac:dyDescent="0.25">
      <c r="B8" s="2">
        <f>'S.26.04.A'!B8</f>
        <v>200</v>
      </c>
      <c r="C8" s="2">
        <f>'S.26.04.A'!C8</f>
        <v>25</v>
      </c>
      <c r="E8">
        <v>2008</v>
      </c>
      <c r="F8" s="13">
        <v>2.2499999999999999E-2</v>
      </c>
      <c r="G8" s="13"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1.9185959999999998E-2</v>
      </c>
      <c r="Q8" s="4">
        <f t="shared" si="21"/>
        <v>25</v>
      </c>
      <c r="R8">
        <f t="shared" si="0"/>
        <v>500000</v>
      </c>
      <c r="S8">
        <f t="shared" si="1"/>
        <v>31943.527629091888</v>
      </c>
      <c r="U8">
        <f t="shared" si="13"/>
        <v>1.9185959999999998E-2</v>
      </c>
      <c r="V8">
        <f t="shared" si="14"/>
        <v>0.01</v>
      </c>
      <c r="W8">
        <f t="shared" si="15"/>
        <v>0.9074674276643927</v>
      </c>
      <c r="X8">
        <f t="shared" si="16"/>
        <v>1.741063376847193E-2</v>
      </c>
      <c r="Y8">
        <f t="shared" si="17"/>
        <v>9.0746742766439278E-3</v>
      </c>
      <c r="Z8">
        <f t="shared" si="18"/>
        <v>0.88098211961927686</v>
      </c>
      <c r="AB8">
        <f t="shared" si="19"/>
        <v>26937.672934714123</v>
      </c>
      <c r="AC8">
        <f t="shared" si="2"/>
        <v>28141.676678794305</v>
      </c>
      <c r="AE8">
        <f t="shared" si="3"/>
        <v>0</v>
      </c>
      <c r="AF8">
        <f t="shared" si="4"/>
        <v>0</v>
      </c>
      <c r="AG8">
        <f t="shared" si="4"/>
        <v>-22.024552990481922</v>
      </c>
      <c r="AH8">
        <f t="shared" si="5"/>
        <v>-8705.3168842359646</v>
      </c>
      <c r="AI8">
        <f t="shared" si="6"/>
        <v>-8727.3414372264469</v>
      </c>
      <c r="AJ8">
        <f t="shared" si="7"/>
        <v>-1204.0037440801825</v>
      </c>
      <c r="AK8">
        <f t="shared" ref="AK8:AK69" si="22">G8*SUM(AB8:AB8, AE8:AF8)</f>
        <v>573.7724335094108</v>
      </c>
      <c r="AL8">
        <f t="shared" si="8"/>
        <v>-9357.5727477972177</v>
      </c>
      <c r="AN8">
        <f t="shared" si="9"/>
        <v>0</v>
      </c>
      <c r="AO8">
        <f t="shared" si="9"/>
        <v>0</v>
      </c>
      <c r="AP8">
        <f t="shared" si="9"/>
        <v>-14.429260398620341</v>
      </c>
      <c r="AQ8">
        <f t="shared" si="9"/>
        <v>-5703.2387549218765</v>
      </c>
      <c r="AR8">
        <f t="shared" si="9"/>
        <v>-5717.668015320497</v>
      </c>
      <c r="AS8">
        <f t="shared" si="9"/>
        <v>-788.79619267435851</v>
      </c>
      <c r="AT8">
        <f t="shared" si="9"/>
        <v>375.90374053154426</v>
      </c>
      <c r="AU8">
        <f t="shared" si="9"/>
        <v>-6130.5604674633114</v>
      </c>
      <c r="AW8">
        <v>5</v>
      </c>
      <c r="AX8">
        <f>IF(Z8&gt;0, (R8*SUMPRODUCT(K8:$K$98, X8:$X$98)-K8*$AZ$3)/Z8, 0)</f>
        <v>31943.527629091888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3">
        <v>2.2000000000000001E-3</v>
      </c>
      <c r="G9" s="13"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2.1884238E-2</v>
      </c>
      <c r="Q9" s="4">
        <f t="shared" si="21"/>
        <v>25</v>
      </c>
      <c r="R9">
        <f t="shared" si="0"/>
        <v>500000</v>
      </c>
      <c r="S9">
        <f t="shared" si="1"/>
        <v>32180.548142164444</v>
      </c>
      <c r="U9">
        <f t="shared" si="13"/>
        <v>2.1884238E-2</v>
      </c>
      <c r="V9">
        <f t="shared" si="14"/>
        <v>0.01</v>
      </c>
      <c r="W9">
        <f t="shared" si="15"/>
        <v>0.88098211961927686</v>
      </c>
      <c r="X9">
        <f t="shared" si="16"/>
        <v>1.9279622379492725E-2</v>
      </c>
      <c r="Y9">
        <f t="shared" si="17"/>
        <v>8.8098211961927693E-3</v>
      </c>
      <c r="Z9">
        <f t="shared" si="18"/>
        <v>0.85289267604359131</v>
      </c>
      <c r="AB9">
        <f t="shared" si="19"/>
        <v>28141.676678794305</v>
      </c>
      <c r="AC9">
        <f t="shared" si="2"/>
        <v>27446.553821520254</v>
      </c>
      <c r="AE9">
        <f t="shared" si="3"/>
        <v>0</v>
      </c>
      <c r="AF9">
        <f t="shared" si="4"/>
        <v>0</v>
      </c>
      <c r="AG9">
        <f t="shared" si="4"/>
        <v>-21.322316901089781</v>
      </c>
      <c r="AH9">
        <f t="shared" si="5"/>
        <v>-9639.8111897463623</v>
      </c>
      <c r="AI9">
        <f t="shared" si="6"/>
        <v>-9661.1335066474512</v>
      </c>
      <c r="AJ9">
        <f t="shared" si="7"/>
        <v>695.12285727405106</v>
      </c>
      <c r="AK9">
        <f t="shared" si="22"/>
        <v>166.0358924048864</v>
      </c>
      <c r="AL9">
        <f t="shared" si="8"/>
        <v>-8799.9747569685132</v>
      </c>
      <c r="AN9">
        <f t="shared" si="9"/>
        <v>0</v>
      </c>
      <c r="AO9">
        <f t="shared" si="9"/>
        <v>0</v>
      </c>
      <c r="AP9">
        <f t="shared" si="9"/>
        <v>-13.229656620803818</v>
      </c>
      <c r="AQ9">
        <f t="shared" si="9"/>
        <v>-5981.1226200849014</v>
      </c>
      <c r="AR9">
        <f t="shared" si="9"/>
        <v>-5994.3522767057048</v>
      </c>
      <c r="AS9">
        <f t="shared" si="9"/>
        <v>431.29631520192339</v>
      </c>
      <c r="AT9">
        <f t="shared" si="9"/>
        <v>103.01872228215068</v>
      </c>
      <c r="AU9">
        <f t="shared" si="9"/>
        <v>-5460.0372392216304</v>
      </c>
      <c r="AW9">
        <v>6</v>
      </c>
      <c r="AX9">
        <f>IF(Z9&gt;0, (R9*SUMPRODUCT(K9:$K$98, X9:$X$98)-K9*$AZ$3)/Z9, 0)</f>
        <v>32180.548142164444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3">
        <v>2.5000000000000001E-3</v>
      </c>
      <c r="G10" s="13"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2.4761703999999999E-2</v>
      </c>
      <c r="Q10" s="4">
        <f t="shared" si="21"/>
        <v>25</v>
      </c>
      <c r="R10">
        <f t="shared" si="0"/>
        <v>500000</v>
      </c>
      <c r="S10">
        <f t="shared" si="1"/>
        <v>31659.514890896611</v>
      </c>
      <c r="U10">
        <f t="shared" si="13"/>
        <v>2.4761703999999999E-2</v>
      </c>
      <c r="V10">
        <f t="shared" si="14"/>
        <v>0.01</v>
      </c>
      <c r="W10">
        <f t="shared" si="15"/>
        <v>0.85289267604359131</v>
      </c>
      <c r="X10">
        <f t="shared" si="16"/>
        <v>2.1119075987959299E-2</v>
      </c>
      <c r="Y10">
        <f t="shared" si="17"/>
        <v>8.5289267604359131E-3</v>
      </c>
      <c r="Z10">
        <f t="shared" si="18"/>
        <v>0.82324467329519613</v>
      </c>
      <c r="AB10">
        <f t="shared" si="19"/>
        <v>27446.553821520254</v>
      </c>
      <c r="AC10">
        <f t="shared" si="2"/>
        <v>26063.526993040578</v>
      </c>
      <c r="AE10">
        <f t="shared" si="3"/>
        <v>0</v>
      </c>
      <c r="AF10">
        <f t="shared" si="4"/>
        <v>0</v>
      </c>
      <c r="AG10">
        <f t="shared" si="4"/>
        <v>-20.581116832379902</v>
      </c>
      <c r="AH10">
        <f t="shared" si="5"/>
        <v>-10559.537993979649</v>
      </c>
      <c r="AI10">
        <f t="shared" si="6"/>
        <v>-10580.119110812029</v>
      </c>
      <c r="AJ10">
        <f t="shared" si="7"/>
        <v>1383.0268284796766</v>
      </c>
      <c r="AK10">
        <f t="shared" si="22"/>
        <v>112.53087066823305</v>
      </c>
      <c r="AL10">
        <f t="shared" si="8"/>
        <v>-9084.5614116641191</v>
      </c>
      <c r="AN10">
        <f t="shared" si="9"/>
        <v>0</v>
      </c>
      <c r="AO10">
        <f t="shared" si="9"/>
        <v>0</v>
      </c>
      <c r="AP10">
        <f t="shared" si="9"/>
        <v>-12.11438308825519</v>
      </c>
      <c r="AQ10">
        <f t="shared" si="9"/>
        <v>-6215.5173373680755</v>
      </c>
      <c r="AR10">
        <f t="shared" si="9"/>
        <v>-6227.6317204563302</v>
      </c>
      <c r="AS10">
        <f t="shared" si="9"/>
        <v>814.07228567780271</v>
      </c>
      <c r="AT10">
        <f t="shared" si="9"/>
        <v>66.237517022648163</v>
      </c>
      <c r="AU10">
        <f t="shared" si="9"/>
        <v>-5347.3219177558794</v>
      </c>
      <c r="AW10">
        <v>7</v>
      </c>
      <c r="AX10">
        <f>IF(Z10&gt;0, (R10*SUMPRODUCT(K10:$K$98, X10:$X$98)-K10*$AZ$3)/Z10, 0)</f>
        <v>31659.514890896611</v>
      </c>
    </row>
    <row r="11" spans="1:52" x14ac:dyDescent="0.25">
      <c r="A11" t="s">
        <v>33</v>
      </c>
      <c r="C11" s="12">
        <f>AU71</f>
        <v>43929.59940812282</v>
      </c>
      <c r="E11">
        <v>2011</v>
      </c>
      <c r="F11" s="13">
        <v>1.5E-3</v>
      </c>
      <c r="G11" s="13"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2.7627288E-2</v>
      </c>
      <c r="Q11" s="4">
        <f t="shared" si="21"/>
        <v>25</v>
      </c>
      <c r="R11">
        <f t="shared" si="0"/>
        <v>500000</v>
      </c>
      <c r="S11">
        <f t="shared" si="1"/>
        <v>30393.581950304571</v>
      </c>
      <c r="U11">
        <f t="shared" si="13"/>
        <v>2.7627288E-2</v>
      </c>
      <c r="V11">
        <f t="shared" si="14"/>
        <v>0.01</v>
      </c>
      <c r="W11">
        <f t="shared" si="15"/>
        <v>0.82324467329519613</v>
      </c>
      <c r="X11">
        <f t="shared" si="16"/>
        <v>2.2744017683592292E-2</v>
      </c>
      <c r="Y11">
        <f t="shared" si="17"/>
        <v>8.2324467329519622E-3</v>
      </c>
      <c r="Z11">
        <f t="shared" si="18"/>
        <v>0.7922682088786519</v>
      </c>
      <c r="AB11">
        <f t="shared" si="19"/>
        <v>26063.526993040578</v>
      </c>
      <c r="AC11">
        <f t="shared" si="2"/>
        <v>24079.868733174328</v>
      </c>
      <c r="AE11">
        <f t="shared" si="3"/>
        <v>0</v>
      </c>
      <c r="AF11">
        <f t="shared" si="4"/>
        <v>0</v>
      </c>
      <c r="AG11">
        <f t="shared" si="4"/>
        <v>-19.806705221966297</v>
      </c>
      <c r="AH11">
        <f t="shared" si="5"/>
        <v>-11372.008841796147</v>
      </c>
      <c r="AI11">
        <f t="shared" si="6"/>
        <v>-11391.815547018114</v>
      </c>
      <c r="AJ11">
        <f t="shared" si="7"/>
        <v>1983.6582598662499</v>
      </c>
      <c r="AK11">
        <f t="shared" si="22"/>
        <v>62.552464783297381</v>
      </c>
      <c r="AL11">
        <f t="shared" si="8"/>
        <v>-9345.6048223685666</v>
      </c>
      <c r="AN11">
        <f t="shared" si="9"/>
        <v>0</v>
      </c>
      <c r="AO11">
        <f t="shared" si="9"/>
        <v>0</v>
      </c>
      <c r="AP11">
        <f t="shared" si="9"/>
        <v>-11.078061294993429</v>
      </c>
      <c r="AQ11">
        <f t="shared" si="9"/>
        <v>-6360.4627617171345</v>
      </c>
      <c r="AR11">
        <f t="shared" si="9"/>
        <v>-6371.5408230121284</v>
      </c>
      <c r="AS11">
        <f t="shared" si="9"/>
        <v>1109.4771969821215</v>
      </c>
      <c r="AT11">
        <f t="shared" si="9"/>
        <v>34.98613379946557</v>
      </c>
      <c r="AU11">
        <f t="shared" si="9"/>
        <v>-5227.0774922305409</v>
      </c>
      <c r="AW11">
        <v>8</v>
      </c>
      <c r="AX11">
        <f>IF(Z11&gt;0, (R11*SUMPRODUCT(K11:$K$98, X11:$X$98)-K11*$AZ$3)/Z11, 0)</f>
        <v>30393.581950304571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3">
        <v>1.9E-3</v>
      </c>
      <c r="G12" s="13"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3.0780427999999999E-2</v>
      </c>
      <c r="Q12" s="4">
        <f t="shared" si="21"/>
        <v>25</v>
      </c>
      <c r="R12">
        <f t="shared" si="0"/>
        <v>500000</v>
      </c>
      <c r="S12">
        <f t="shared" si="1"/>
        <v>28597.936561595685</v>
      </c>
      <c r="U12">
        <f t="shared" si="13"/>
        <v>3.0780427999999999E-2</v>
      </c>
      <c r="V12">
        <f t="shared" si="14"/>
        <v>0.01</v>
      </c>
      <c r="W12">
        <f t="shared" si="15"/>
        <v>0.7922682088786519</v>
      </c>
      <c r="X12">
        <f t="shared" si="16"/>
        <v>2.4386354560078306E-2</v>
      </c>
      <c r="Y12">
        <f t="shared" si="17"/>
        <v>7.9226820887865184E-3</v>
      </c>
      <c r="Z12">
        <f t="shared" si="18"/>
        <v>0.75995917222978704</v>
      </c>
      <c r="AB12">
        <f t="shared" si="19"/>
        <v>24079.868733174328</v>
      </c>
      <c r="AC12">
        <f t="shared" si="2"/>
        <v>21733.26419683022</v>
      </c>
      <c r="AE12">
        <f t="shared" si="3"/>
        <v>0</v>
      </c>
      <c r="AF12">
        <f t="shared" si="4"/>
        <v>0</v>
      </c>
      <c r="AG12">
        <f t="shared" si="4"/>
        <v>-18.998979305744676</v>
      </c>
      <c r="AH12">
        <f t="shared" si="5"/>
        <v>-12193.177280039154</v>
      </c>
      <c r="AI12">
        <f t="shared" si="6"/>
        <v>-12212.176259344898</v>
      </c>
      <c r="AJ12">
        <f t="shared" si="7"/>
        <v>2346.6045363441081</v>
      </c>
      <c r="AK12">
        <f t="shared" si="22"/>
        <v>55.383698086300953</v>
      </c>
      <c r="AL12">
        <f t="shared" si="8"/>
        <v>-9810.1880249144888</v>
      </c>
      <c r="AN12">
        <f t="shared" si="9"/>
        <v>0</v>
      </c>
      <c r="AO12">
        <f t="shared" si="9"/>
        <v>0</v>
      </c>
      <c r="AP12">
        <f t="shared" si="9"/>
        <v>-10.098159473508849</v>
      </c>
      <c r="AQ12">
        <f t="shared" si="9"/>
        <v>-6480.8033463866195</v>
      </c>
      <c r="AR12">
        <f t="shared" si="9"/>
        <v>-6490.901505860129</v>
      </c>
      <c r="AS12">
        <f t="shared" si="9"/>
        <v>1247.2452571226852</v>
      </c>
      <c r="AT12">
        <f t="shared" si="9"/>
        <v>29.437024300512171</v>
      </c>
      <c r="AU12">
        <f t="shared" si="9"/>
        <v>-5214.2192244369307</v>
      </c>
      <c r="AW12">
        <v>9</v>
      </c>
      <c r="AX12">
        <f>IF(Z12&gt;0, (R12*SUMPRODUCT(K12:$K$98, X12:$X$98)-K12*$AZ$3)/Z12, 0)</f>
        <v>28597.936561595685</v>
      </c>
    </row>
    <row r="13" spans="1:52" x14ac:dyDescent="0.25">
      <c r="E13">
        <v>2013</v>
      </c>
      <c r="F13" s="13">
        <v>1.6999999999999999E-3</v>
      </c>
      <c r="G13" s="13"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3.4133669999999998E-2</v>
      </c>
      <c r="Q13" s="4">
        <f t="shared" si="21"/>
        <v>25</v>
      </c>
      <c r="R13">
        <f t="shared" si="0"/>
        <v>500000</v>
      </c>
      <c r="S13">
        <f t="shared" si="1"/>
        <v>26219.054529924484</v>
      </c>
      <c r="U13">
        <f t="shared" si="13"/>
        <v>3.4133669999999998E-2</v>
      </c>
      <c r="V13">
        <f t="shared" si="14"/>
        <v>0.01</v>
      </c>
      <c r="W13">
        <f t="shared" si="15"/>
        <v>0.75995917222978704</v>
      </c>
      <c r="X13">
        <f t="shared" si="16"/>
        <v>2.5940195598364715E-2</v>
      </c>
      <c r="Y13">
        <f t="shared" si="17"/>
        <v>7.599591722297871E-3</v>
      </c>
      <c r="Z13">
        <f t="shared" si="18"/>
        <v>0.7264193849091245</v>
      </c>
      <c r="AB13">
        <f t="shared" si="19"/>
        <v>21733.26419683022</v>
      </c>
      <c r="AC13">
        <f t="shared" si="2"/>
        <v>19046.029464526539</v>
      </c>
      <c r="AE13">
        <f t="shared" si="3"/>
        <v>0</v>
      </c>
      <c r="AF13">
        <f t="shared" si="4"/>
        <v>0</v>
      </c>
      <c r="AG13">
        <f t="shared" si="4"/>
        <v>-18.160484622728113</v>
      </c>
      <c r="AH13">
        <f t="shared" si="5"/>
        <v>-12970.097799182357</v>
      </c>
      <c r="AI13">
        <f t="shared" si="6"/>
        <v>-12988.258283805084</v>
      </c>
      <c r="AJ13">
        <f t="shared" si="7"/>
        <v>2687.2347323036811</v>
      </c>
      <c r="AK13">
        <f t="shared" si="22"/>
        <v>43.46652839366044</v>
      </c>
      <c r="AL13">
        <f t="shared" si="8"/>
        <v>-10257.557023107742</v>
      </c>
      <c r="AN13">
        <f t="shared" si="9"/>
        <v>0</v>
      </c>
      <c r="AO13">
        <f t="shared" si="9"/>
        <v>0</v>
      </c>
      <c r="AP13">
        <f t="shared" si="9"/>
        <v>-9.1753713267087793</v>
      </c>
      <c r="AQ13">
        <f t="shared" si="9"/>
        <v>-6552.989412093626</v>
      </c>
      <c r="AR13">
        <f t="shared" si="9"/>
        <v>-6562.1647834203341</v>
      </c>
      <c r="AS13">
        <f t="shared" si="9"/>
        <v>1357.6937522943258</v>
      </c>
      <c r="AT13">
        <f t="shared" si="9"/>
        <v>21.960952396371294</v>
      </c>
      <c r="AU13">
        <f t="shared" si="9"/>
        <v>-5182.5100787296369</v>
      </c>
      <c r="AW13">
        <v>10</v>
      </c>
      <c r="AX13">
        <f>IF(Z13&gt;0, (R13*SUMPRODUCT(K13:$K$98, X13:$X$98)-K13*$AZ$3)/Z13, 0)</f>
        <v>26219.054529924484</v>
      </c>
    </row>
    <row r="14" spans="1:52" x14ac:dyDescent="0.25">
      <c r="E14">
        <v>2014</v>
      </c>
      <c r="F14" s="13">
        <v>1.4E-3</v>
      </c>
      <c r="G14" s="13">
        <v>1.8E-3</v>
      </c>
      <c r="H14" s="5">
        <f t="shared" si="10"/>
        <v>5.1800000000000006E-2</v>
      </c>
      <c r="I14" s="5">
        <f t="shared" si="11"/>
        <v>1.0518000000000001</v>
      </c>
      <c r="J14">
        <f t="shared" si="12"/>
        <v>0.95075109336375729</v>
      </c>
      <c r="K14">
        <f t="shared" si="20"/>
        <v>0.48035581109819386</v>
      </c>
      <c r="L14" s="2">
        <v>11</v>
      </c>
      <c r="M14" s="6">
        <v>3.7867151000000002E-2</v>
      </c>
      <c r="Q14" s="4">
        <f t="shared" si="21"/>
        <v>25</v>
      </c>
      <c r="R14">
        <f t="shared" si="0"/>
        <v>500000</v>
      </c>
      <c r="S14">
        <f t="shared" si="1"/>
        <v>23257.369501723944</v>
      </c>
      <c r="U14">
        <f t="shared" si="13"/>
        <v>3.7867151000000002E-2</v>
      </c>
      <c r="V14">
        <f t="shared" si="14"/>
        <v>0.01</v>
      </c>
      <c r="W14">
        <f t="shared" si="15"/>
        <v>0.7264193849091245</v>
      </c>
      <c r="X14">
        <f t="shared" si="16"/>
        <v>2.750743253768094E-2</v>
      </c>
      <c r="Y14">
        <f t="shared" si="17"/>
        <v>7.2641938490912447E-3</v>
      </c>
      <c r="Z14">
        <f t="shared" si="18"/>
        <v>0.69164775852235227</v>
      </c>
      <c r="AB14">
        <f t="shared" si="19"/>
        <v>19046.029464526539</v>
      </c>
      <c r="AC14">
        <f t="shared" si="2"/>
        <v>16085.907484993482</v>
      </c>
      <c r="AE14">
        <f t="shared" si="3"/>
        <v>0</v>
      </c>
      <c r="AF14">
        <f t="shared" si="4"/>
        <v>0</v>
      </c>
      <c r="AG14">
        <f t="shared" si="4"/>
        <v>-17.291193963058806</v>
      </c>
      <c r="AH14">
        <f t="shared" si="5"/>
        <v>-13753.71626884047</v>
      </c>
      <c r="AI14">
        <f t="shared" si="6"/>
        <v>-13771.007462803529</v>
      </c>
      <c r="AJ14">
        <f t="shared" si="7"/>
        <v>2960.1219795330562</v>
      </c>
      <c r="AK14">
        <f t="shared" si="22"/>
        <v>34.28285303614777</v>
      </c>
      <c r="AL14">
        <f t="shared" si="8"/>
        <v>-10776.602630234325</v>
      </c>
      <c r="AN14">
        <f t="shared" si="9"/>
        <v>0</v>
      </c>
      <c r="AO14">
        <f t="shared" si="9"/>
        <v>0</v>
      </c>
      <c r="AP14">
        <f t="shared" si="9"/>
        <v>-8.3059255009813064</v>
      </c>
      <c r="AQ14">
        <f t="shared" si="9"/>
        <v>-6606.677533933288</v>
      </c>
      <c r="AR14">
        <f t="shared" si="9"/>
        <v>-6614.9834594342701</v>
      </c>
      <c r="AS14">
        <f t="shared" si="9"/>
        <v>1421.9117944281925</v>
      </c>
      <c r="AT14">
        <f t="shared" si="9"/>
        <v>16.46796767693894</v>
      </c>
      <c r="AU14">
        <f t="shared" si="9"/>
        <v>-5176.6036973291384</v>
      </c>
      <c r="AW14">
        <v>11</v>
      </c>
      <c r="AX14">
        <f>IF(Z14&gt;0, (R14*SUMPRODUCT(K14:$K$98, X14:$X$98)-K14*$AZ$3)/Z14, 0)</f>
        <v>23257.369501723944</v>
      </c>
    </row>
    <row r="15" spans="1:52" x14ac:dyDescent="0.25">
      <c r="E15">
        <v>2015</v>
      </c>
      <c r="F15" s="13">
        <v>1.9E-3</v>
      </c>
      <c r="G15" s="13">
        <v>4.1000000000000003E-3</v>
      </c>
      <c r="H15" s="5">
        <f t="shared" si="10"/>
        <v>5.4100000000000002E-2</v>
      </c>
      <c r="I15" s="5">
        <f t="shared" si="11"/>
        <v>1.0541</v>
      </c>
      <c r="J15">
        <f t="shared" si="12"/>
        <v>0.94867659614837296</v>
      </c>
      <c r="K15">
        <f t="shared" si="20"/>
        <v>0.45570231581272541</v>
      </c>
      <c r="L15" s="2">
        <v>12</v>
      </c>
      <c r="M15" s="6">
        <v>4.2172894000000002E-2</v>
      </c>
      <c r="Q15" s="4">
        <f t="shared" si="21"/>
        <v>25</v>
      </c>
      <c r="R15">
        <f t="shared" si="0"/>
        <v>500000</v>
      </c>
      <c r="S15">
        <f t="shared" si="1"/>
        <v>19889.851278267812</v>
      </c>
      <c r="U15">
        <f t="shared" si="13"/>
        <v>4.2172894000000002E-2</v>
      </c>
      <c r="V15">
        <f t="shared" si="14"/>
        <v>0.01</v>
      </c>
      <c r="W15">
        <f t="shared" si="15"/>
        <v>0.69164775852235227</v>
      </c>
      <c r="X15">
        <f t="shared" si="16"/>
        <v>2.9168787605500762E-2</v>
      </c>
      <c r="Y15">
        <f t="shared" si="17"/>
        <v>6.9164775852235232E-3</v>
      </c>
      <c r="Z15">
        <f t="shared" si="18"/>
        <v>0.65556249333162797</v>
      </c>
      <c r="AB15">
        <f t="shared" si="19"/>
        <v>16085.907484993482</v>
      </c>
      <c r="AC15">
        <f t="shared" si="2"/>
        <v>13039.040495976515</v>
      </c>
      <c r="AE15">
        <f t="shared" si="3"/>
        <v>0</v>
      </c>
      <c r="AF15">
        <f t="shared" si="4"/>
        <v>0</v>
      </c>
      <c r="AG15">
        <f t="shared" si="4"/>
        <v>-16.389062333290699</v>
      </c>
      <c r="AH15">
        <f t="shared" si="5"/>
        <v>-14584.393802750381</v>
      </c>
      <c r="AI15">
        <f t="shared" si="6"/>
        <v>-14600.782865083671</v>
      </c>
      <c r="AJ15">
        <f t="shared" si="7"/>
        <v>3046.8669890169676</v>
      </c>
      <c r="AK15">
        <f t="shared" si="22"/>
        <v>65.95222068847329</v>
      </c>
      <c r="AL15">
        <f t="shared" si="8"/>
        <v>-11487.963655378229</v>
      </c>
      <c r="AN15">
        <f t="shared" si="9"/>
        <v>0</v>
      </c>
      <c r="AO15">
        <f t="shared" si="9"/>
        <v>0</v>
      </c>
      <c r="AP15">
        <f t="shared" si="9"/>
        <v>-7.4685336592796805</v>
      </c>
      <c r="AQ15">
        <f t="shared" si="9"/>
        <v>-6646.1420306381096</v>
      </c>
      <c r="AR15">
        <f t="shared" si="9"/>
        <v>-6653.6105642973889</v>
      </c>
      <c r="AS15">
        <f t="shared" si="9"/>
        <v>1388.464342868378</v>
      </c>
      <c r="AT15">
        <f t="shared" si="9"/>
        <v>30.054579700729217</v>
      </c>
      <c r="AU15">
        <f t="shared" si="9"/>
        <v>-5235.0916417282815</v>
      </c>
      <c r="AW15">
        <v>12</v>
      </c>
      <c r="AX15">
        <f>IF(Z15&gt;0, (R15*SUMPRODUCT(K15:$K$98, X15:$X$98)-K15*$AZ$3)/Z15, 0)</f>
        <v>19889.851278267812</v>
      </c>
    </row>
    <row r="16" spans="1:52" x14ac:dyDescent="0.25">
      <c r="E16">
        <v>2016</v>
      </c>
      <c r="F16" s="13">
        <v>4.7000000000000002E-3</v>
      </c>
      <c r="G16" s="13">
        <v>7.1000000000000004E-3</v>
      </c>
      <c r="H16" s="5">
        <f t="shared" si="10"/>
        <v>5.7100000000000005E-2</v>
      </c>
      <c r="I16" s="5">
        <f t="shared" si="11"/>
        <v>1.0570999999999999</v>
      </c>
      <c r="J16">
        <f t="shared" si="12"/>
        <v>0.94598429666067552</v>
      </c>
      <c r="K16">
        <f t="shared" si="20"/>
        <v>0.43108723471074206</v>
      </c>
      <c r="L16" s="2">
        <v>13</v>
      </c>
      <c r="M16" s="6">
        <v>4.6777600000000003E-2</v>
      </c>
      <c r="Q16" s="4">
        <f t="shared" si="21"/>
        <v>25</v>
      </c>
      <c r="R16">
        <f t="shared" si="0"/>
        <v>500000</v>
      </c>
      <c r="S16">
        <f t="shared" si="1"/>
        <v>16086.849440027112</v>
      </c>
      <c r="U16">
        <f t="shared" si="13"/>
        <v>4.6777600000000003E-2</v>
      </c>
      <c r="V16">
        <f t="shared" si="14"/>
        <v>0.01</v>
      </c>
      <c r="W16">
        <f t="shared" si="15"/>
        <v>0.65556249333162797</v>
      </c>
      <c r="X16">
        <f t="shared" si="16"/>
        <v>3.0665640088069563E-2</v>
      </c>
      <c r="Y16">
        <f t="shared" si="17"/>
        <v>6.5556249333162796E-3</v>
      </c>
      <c r="Z16">
        <f t="shared" si="18"/>
        <v>0.61834122831024207</v>
      </c>
      <c r="AB16">
        <f t="shared" si="19"/>
        <v>13039.040495976515</v>
      </c>
      <c r="AC16">
        <f t="shared" si="2"/>
        <v>9947.1622423882945</v>
      </c>
      <c r="AE16">
        <f t="shared" si="3"/>
        <v>0</v>
      </c>
      <c r="AF16">
        <f t="shared" si="4"/>
        <v>0</v>
      </c>
      <c r="AG16">
        <f t="shared" si="4"/>
        <v>-15.458530707756053</v>
      </c>
      <c r="AH16">
        <f t="shared" si="5"/>
        <v>-15332.820044034781</v>
      </c>
      <c r="AI16">
        <f t="shared" si="6"/>
        <v>-15348.278574742537</v>
      </c>
      <c r="AJ16">
        <f t="shared" si="7"/>
        <v>3091.8782535882201</v>
      </c>
      <c r="AK16">
        <f t="shared" si="22"/>
        <v>92.57718752143326</v>
      </c>
      <c r="AL16">
        <f t="shared" si="8"/>
        <v>-12163.823133632883</v>
      </c>
      <c r="AN16">
        <f t="shared" si="9"/>
        <v>0</v>
      </c>
      <c r="AO16">
        <f t="shared" si="9"/>
        <v>0</v>
      </c>
      <c r="AP16">
        <f t="shared" si="9"/>
        <v>-6.6639752554976468</v>
      </c>
      <c r="AQ16">
        <f t="shared" si="9"/>
        <v>-6609.7829931003916</v>
      </c>
      <c r="AR16">
        <f t="shared" si="9"/>
        <v>-6616.44696835589</v>
      </c>
      <c r="AS16">
        <f t="shared" si="9"/>
        <v>1332.8692464016242</v>
      </c>
      <c r="AT16">
        <f t="shared" si="9"/>
        <v>39.908843765912479</v>
      </c>
      <c r="AU16">
        <f t="shared" si="9"/>
        <v>-5243.6688781883522</v>
      </c>
      <c r="AW16">
        <v>13</v>
      </c>
      <c r="AX16">
        <f>IF(Z16&gt;0, (R16*SUMPRODUCT(K16:$K$98, X16:$X$98)-K16*$AZ$3)/Z16, 0)</f>
        <v>16086.849440027112</v>
      </c>
    </row>
    <row r="17" spans="5:50" x14ac:dyDescent="0.25">
      <c r="E17">
        <v>2017</v>
      </c>
      <c r="F17" s="13">
        <v>1.17E-2</v>
      </c>
      <c r="G17" s="13">
        <v>1.38E-2</v>
      </c>
      <c r="H17" s="5">
        <f t="shared" si="10"/>
        <v>6.3799999999999996E-2</v>
      </c>
      <c r="I17" s="5">
        <f t="shared" si="11"/>
        <v>1.0638000000000001</v>
      </c>
      <c r="J17">
        <f t="shared" si="12"/>
        <v>0.94002632073698056</v>
      </c>
      <c r="K17">
        <f t="shared" si="20"/>
        <v>0.40523334716181802</v>
      </c>
      <c r="L17" s="2">
        <v>14</v>
      </c>
      <c r="M17" s="6">
        <v>5.1668436999999998E-2</v>
      </c>
      <c r="Q17" s="4">
        <f t="shared" si="21"/>
        <v>25</v>
      </c>
      <c r="R17">
        <f t="shared" si="0"/>
        <v>500000</v>
      </c>
      <c r="S17">
        <f t="shared" si="1"/>
        <v>12186.156744380771</v>
      </c>
      <c r="U17">
        <f t="shared" si="13"/>
        <v>5.1668436999999998E-2</v>
      </c>
      <c r="V17">
        <f t="shared" si="14"/>
        <v>0.01</v>
      </c>
      <c r="W17">
        <f t="shared" si="15"/>
        <v>0.61834122831024207</v>
      </c>
      <c r="X17">
        <f t="shared" si="16"/>
        <v>3.1948724799450358E-2</v>
      </c>
      <c r="Y17">
        <f t="shared" si="17"/>
        <v>6.183412283102421E-3</v>
      </c>
      <c r="Z17">
        <f t="shared" si="18"/>
        <v>0.58020909122768938</v>
      </c>
      <c r="AB17">
        <f t="shared" si="19"/>
        <v>9947.1622423882945</v>
      </c>
      <c r="AC17">
        <f t="shared" si="2"/>
        <v>7070.5189302153449</v>
      </c>
      <c r="AE17">
        <f t="shared" si="3"/>
        <v>0</v>
      </c>
      <c r="AF17">
        <f t="shared" si="4"/>
        <v>0</v>
      </c>
      <c r="AG17">
        <f t="shared" si="4"/>
        <v>-14.505227280692235</v>
      </c>
      <c r="AH17">
        <f t="shared" si="5"/>
        <v>-15974.36239972518</v>
      </c>
      <c r="AI17">
        <f t="shared" si="6"/>
        <v>-15988.867627005871</v>
      </c>
      <c r="AJ17">
        <f t="shared" si="7"/>
        <v>2876.6433121729497</v>
      </c>
      <c r="AK17">
        <f t="shared" si="22"/>
        <v>137.27083894495846</v>
      </c>
      <c r="AL17">
        <f t="shared" si="8"/>
        <v>-12974.953475887964</v>
      </c>
      <c r="AN17">
        <f t="shared" si="9"/>
        <v>0</v>
      </c>
      <c r="AO17">
        <f t="shared" si="9"/>
        <v>0</v>
      </c>
      <c r="AP17">
        <f t="shared" si="9"/>
        <v>-5.8780018022978302</v>
      </c>
      <c r="AQ17">
        <f t="shared" si="9"/>
        <v>-6473.3443440165265</v>
      </c>
      <c r="AR17">
        <f t="shared" si="9"/>
        <v>-6479.2223458188237</v>
      </c>
      <c r="AS17">
        <f t="shared" si="9"/>
        <v>1165.711797982503</v>
      </c>
      <c r="AT17">
        <f t="shared" si="9"/>
        <v>55.626721533376362</v>
      </c>
      <c r="AU17">
        <f t="shared" si="9"/>
        <v>-5257.8838263029447</v>
      </c>
      <c r="AW17">
        <v>14</v>
      </c>
      <c r="AX17">
        <f>IF(Z17&gt;0, (R17*SUMPRODUCT(K17:$K$98, X17:$X$98)-K17*$AZ$3)/Z17, 0)</f>
        <v>12186.156744380771</v>
      </c>
    </row>
    <row r="18" spans="5:50" x14ac:dyDescent="0.25">
      <c r="E18">
        <v>2018</v>
      </c>
      <c r="F18" s="13">
        <v>2.01E-2</v>
      </c>
      <c r="G18" s="13">
        <v>2.1600000000000001E-2</v>
      </c>
      <c r="H18" s="5">
        <f t="shared" si="10"/>
        <v>7.1599999999999997E-2</v>
      </c>
      <c r="I18" s="5">
        <f t="shared" si="11"/>
        <v>1.0716000000000001</v>
      </c>
      <c r="J18">
        <f t="shared" si="12"/>
        <v>0.93318402388951094</v>
      </c>
      <c r="K18">
        <f t="shared" si="20"/>
        <v>0.3781572855186805</v>
      </c>
      <c r="L18" s="2">
        <v>15</v>
      </c>
      <c r="M18" s="6">
        <v>5.7177164000000003E-2</v>
      </c>
      <c r="Q18" s="4">
        <f t="shared" si="21"/>
        <v>25</v>
      </c>
      <c r="R18">
        <f t="shared" si="0"/>
        <v>500000</v>
      </c>
      <c r="S18">
        <f t="shared" si="1"/>
        <v>8326.9026016216812</v>
      </c>
      <c r="U18">
        <f t="shared" si="13"/>
        <v>5.7177164000000003E-2</v>
      </c>
      <c r="V18">
        <f t="shared" si="14"/>
        <v>0.01</v>
      </c>
      <c r="W18">
        <f t="shared" si="15"/>
        <v>0.58020909122768938</v>
      </c>
      <c r="X18">
        <f t="shared" si="16"/>
        <v>3.3174710363416557E-2</v>
      </c>
      <c r="Y18">
        <f t="shared" si="17"/>
        <v>5.802090912276894E-3</v>
      </c>
      <c r="Z18">
        <f t="shared" si="18"/>
        <v>0.5412322899519959</v>
      </c>
      <c r="AB18">
        <f t="shared" si="19"/>
        <v>7070.5189302153449</v>
      </c>
      <c r="AC18">
        <f t="shared" si="2"/>
        <v>4506.7885632829348</v>
      </c>
      <c r="AE18">
        <f t="shared" si="3"/>
        <v>0</v>
      </c>
      <c r="AF18">
        <f t="shared" si="4"/>
        <v>0</v>
      </c>
      <c r="AG18">
        <f t="shared" si="4"/>
        <v>-13.530807248799897</v>
      </c>
      <c r="AH18">
        <f t="shared" si="5"/>
        <v>-16587.355181708277</v>
      </c>
      <c r="AI18">
        <f t="shared" si="6"/>
        <v>-16600.885988957078</v>
      </c>
      <c r="AJ18">
        <f t="shared" si="7"/>
        <v>2563.7303669324101</v>
      </c>
      <c r="AK18">
        <f t="shared" si="22"/>
        <v>152.72320889265146</v>
      </c>
      <c r="AL18">
        <f t="shared" si="8"/>
        <v>-13884.432413132015</v>
      </c>
      <c r="AN18">
        <f t="shared" si="9"/>
        <v>0</v>
      </c>
      <c r="AO18">
        <f t="shared" si="9"/>
        <v>0</v>
      </c>
      <c r="AP18">
        <f t="shared" si="9"/>
        <v>-5.1167733400826547</v>
      </c>
      <c r="AQ18">
        <f t="shared" si="9"/>
        <v>-6272.6292094490218</v>
      </c>
      <c r="AR18">
        <f t="shared" si="9"/>
        <v>-6277.7459827891043</v>
      </c>
      <c r="AS18">
        <f t="shared" si="9"/>
        <v>969.49331636097088</v>
      </c>
      <c r="AT18">
        <f t="shared" si="9"/>
        <v>57.753394110547482</v>
      </c>
      <c r="AU18">
        <f t="shared" si="9"/>
        <v>-5250.4992723175856</v>
      </c>
      <c r="AW18">
        <v>15</v>
      </c>
      <c r="AX18">
        <f>IF(Z18&gt;0, (R18*SUMPRODUCT(K18:$K$98, X18:$X$98)-K18*$AZ$3)/Z18, 0)</f>
        <v>8326.9026016216812</v>
      </c>
    </row>
    <row r="19" spans="5:50" x14ac:dyDescent="0.25">
      <c r="E19">
        <v>2019</v>
      </c>
      <c r="F19" s="13">
        <v>2.3400000000000001E-2</v>
      </c>
      <c r="G19" s="13">
        <v>2.23E-2</v>
      </c>
      <c r="H19" s="5">
        <f t="shared" si="10"/>
        <v>7.2300000000000003E-2</v>
      </c>
      <c r="I19" s="5">
        <f t="shared" si="11"/>
        <v>1.0723</v>
      </c>
      <c r="J19">
        <f t="shared" si="12"/>
        <v>0.93257483913084027</v>
      </c>
      <c r="K19">
        <f t="shared" si="20"/>
        <v>0.3526599697087387</v>
      </c>
      <c r="L19" s="2">
        <v>16</v>
      </c>
      <c r="M19" s="6">
        <v>6.3388860000000005E-2</v>
      </c>
      <c r="Q19" s="4">
        <f t="shared" si="21"/>
        <v>25</v>
      </c>
      <c r="R19">
        <f t="shared" si="0"/>
        <v>500000</v>
      </c>
      <c r="S19">
        <f t="shared" si="1"/>
        <v>3820.0737075145848</v>
      </c>
      <c r="U19">
        <f t="shared" si="13"/>
        <v>6.3388860000000005E-2</v>
      </c>
      <c r="V19">
        <f t="shared" si="14"/>
        <v>0.01</v>
      </c>
      <c r="W19">
        <f t="shared" si="15"/>
        <v>0.5412322899519959</v>
      </c>
      <c r="X19">
        <f t="shared" si="16"/>
        <v>3.430809785524648E-2</v>
      </c>
      <c r="Y19">
        <f t="shared" si="17"/>
        <v>5.4123228995199592E-3</v>
      </c>
      <c r="Z19">
        <f t="shared" si="18"/>
        <v>0.50151186919722945</v>
      </c>
      <c r="AB19">
        <f t="shared" si="19"/>
        <v>4506.7885632829348</v>
      </c>
      <c r="AC19">
        <f t="shared" si="2"/>
        <v>1915.8123055268297</v>
      </c>
      <c r="AE19">
        <f t="shared" si="3"/>
        <v>0</v>
      </c>
      <c r="AF19">
        <f t="shared" si="4"/>
        <v>0</v>
      </c>
      <c r="AG19">
        <f t="shared" si="4"/>
        <v>-12.537796729930736</v>
      </c>
      <c r="AH19">
        <f t="shared" si="5"/>
        <v>-17154.04892762324</v>
      </c>
      <c r="AI19">
        <f t="shared" si="6"/>
        <v>-17166.586724353172</v>
      </c>
      <c r="AJ19">
        <f t="shared" si="7"/>
        <v>2590.976257756105</v>
      </c>
      <c r="AK19">
        <f t="shared" si="22"/>
        <v>100.50138496120945</v>
      </c>
      <c r="AL19">
        <f t="shared" si="8"/>
        <v>-14475.109081635857</v>
      </c>
      <c r="AN19">
        <f t="shared" si="9"/>
        <v>0</v>
      </c>
      <c r="AO19">
        <f t="shared" si="9"/>
        <v>0</v>
      </c>
      <c r="AP19">
        <f t="shared" si="9"/>
        <v>-4.4215790149916963</v>
      </c>
      <c r="AQ19">
        <f t="shared" si="9"/>
        <v>-6049.5463751978332</v>
      </c>
      <c r="AR19">
        <f t="shared" si="9"/>
        <v>-6053.9679542128251</v>
      </c>
      <c r="AS19">
        <f t="shared" si="9"/>
        <v>913.73360857632917</v>
      </c>
      <c r="AT19">
        <f t="shared" si="9"/>
        <v>35.44281537610641</v>
      </c>
      <c r="AU19">
        <f t="shared" si="9"/>
        <v>-5104.7915302603897</v>
      </c>
      <c r="AW19">
        <v>16</v>
      </c>
      <c r="AX19">
        <f>IF(Z19&gt;0, (R19*SUMPRODUCT(K19:$K$98, X19:$X$98)-K19*$AZ$3)/Z19, 0)</f>
        <v>3820.0737075145848</v>
      </c>
    </row>
    <row r="20" spans="5:50" x14ac:dyDescent="0.25">
      <c r="E20">
        <v>2020</v>
      </c>
      <c r="F20" s="14">
        <v>4.3E-3</v>
      </c>
      <c r="G20" s="14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0.33449679380512065</v>
      </c>
      <c r="L20" s="2">
        <v>17</v>
      </c>
      <c r="M20" s="6">
        <v>7.0498397000000004E-2</v>
      </c>
      <c r="Q20" s="4">
        <f t="shared" si="21"/>
        <v>25</v>
      </c>
      <c r="R20">
        <f t="shared" si="0"/>
        <v>500000</v>
      </c>
      <c r="S20">
        <f t="shared" si="1"/>
        <v>-3276.8397546939486</v>
      </c>
      <c r="U20">
        <f t="shared" si="13"/>
        <v>7.0498397000000004E-2</v>
      </c>
      <c r="V20">
        <f t="shared" si="14"/>
        <v>0.01</v>
      </c>
      <c r="W20">
        <f t="shared" si="15"/>
        <v>0.50151186919722945</v>
      </c>
      <c r="X20">
        <f t="shared" si="16"/>
        <v>3.5355782854878358E-2</v>
      </c>
      <c r="Y20">
        <f t="shared" si="17"/>
        <v>5.0151186919722944E-3</v>
      </c>
      <c r="Z20">
        <f t="shared" si="18"/>
        <v>0.46114096765037882</v>
      </c>
      <c r="AB20">
        <f t="shared" si="19"/>
        <v>1915.8123055268297</v>
      </c>
      <c r="AC20">
        <f t="shared" si="2"/>
        <v>-1511.0850553147975</v>
      </c>
      <c r="AE20">
        <f t="shared" si="3"/>
        <v>0</v>
      </c>
      <c r="AF20">
        <f t="shared" si="4"/>
        <v>0</v>
      </c>
      <c r="AG20">
        <f t="shared" si="4"/>
        <v>-11.528524191259471</v>
      </c>
      <c r="AH20">
        <f t="shared" si="5"/>
        <v>-17677.891427439179</v>
      </c>
      <c r="AI20">
        <f t="shared" si="6"/>
        <v>-17689.41995163044</v>
      </c>
      <c r="AJ20">
        <f t="shared" si="7"/>
        <v>3426.8973608416272</v>
      </c>
      <c r="AK20">
        <f t="shared" si="22"/>
        <v>8.2379929137653676</v>
      </c>
      <c r="AL20">
        <f t="shared" si="8"/>
        <v>-14254.284597875047</v>
      </c>
      <c r="AN20">
        <f t="shared" si="9"/>
        <v>0</v>
      </c>
      <c r="AO20">
        <f t="shared" si="9"/>
        <v>0</v>
      </c>
      <c r="AP20">
        <f t="shared" si="9"/>
        <v>-3.8562543792810646</v>
      </c>
      <c r="AQ20">
        <f t="shared" si="9"/>
        <v>-5913.1980037134326</v>
      </c>
      <c r="AR20">
        <f t="shared" si="9"/>
        <v>-5917.0542580927149</v>
      </c>
      <c r="AS20">
        <f t="shared" si="9"/>
        <v>1146.286179900754</v>
      </c>
      <c r="AT20">
        <f t="shared" si="9"/>
        <v>2.7555822170438193</v>
      </c>
      <c r="AU20">
        <f t="shared" si="9"/>
        <v>-4768.0124959749164</v>
      </c>
      <c r="AW20">
        <v>17</v>
      </c>
      <c r="AX20">
        <f>IF(Z20&gt;0, (R20*SUMPRODUCT(K20:$K$98, X20:$X$98)-K20*$AZ$3)/Z20, 0)</f>
        <v>-3276.8397546939486</v>
      </c>
    </row>
    <row r="21" spans="5:50" x14ac:dyDescent="0.25">
      <c r="E21">
        <v>2021</v>
      </c>
      <c r="F21" s="15">
        <v>1.2999999999999999E-3</v>
      </c>
      <c r="G21" s="15">
        <v>1.6000000000000001E-3</v>
      </c>
      <c r="H21" s="5">
        <f t="shared" si="10"/>
        <v>5.16E-2</v>
      </c>
      <c r="I21" s="5">
        <f t="shared" si="11"/>
        <v>1.0516000000000001</v>
      </c>
      <c r="J21">
        <f t="shared" si="12"/>
        <v>0.95093191327500948</v>
      </c>
      <c r="K21">
        <f t="shared" si="20"/>
        <v>0.31808367611745975</v>
      </c>
      <c r="L21" s="2">
        <v>18</v>
      </c>
      <c r="M21" s="6">
        <v>7.8701599999999997E-2</v>
      </c>
      <c r="Q21" s="4">
        <f t="shared" si="21"/>
        <v>25</v>
      </c>
      <c r="R21">
        <f t="shared" si="0"/>
        <v>500000</v>
      </c>
      <c r="S21">
        <f t="shared" si="1"/>
        <v>-12027.335037526456</v>
      </c>
      <c r="U21">
        <f t="shared" si="13"/>
        <v>7.8701599999999997E-2</v>
      </c>
      <c r="V21">
        <f t="shared" si="14"/>
        <v>0.01</v>
      </c>
      <c r="W21">
        <f t="shared" si="15"/>
        <v>0.46114096765037882</v>
      </c>
      <c r="X21">
        <f t="shared" si="16"/>
        <v>3.6292531979633051E-2</v>
      </c>
      <c r="Y21">
        <f t="shared" si="17"/>
        <v>4.6114096765037882E-3</v>
      </c>
      <c r="Z21">
        <f t="shared" si="18"/>
        <v>0.42023702599424195</v>
      </c>
      <c r="AB21">
        <f t="shared" si="19"/>
        <v>-1511.0850553147975</v>
      </c>
      <c r="AC21">
        <f t="shared" si="2"/>
        <v>-5054.3315068064621</v>
      </c>
      <c r="AE21">
        <f t="shared" si="3"/>
        <v>0</v>
      </c>
      <c r="AF21">
        <f t="shared" si="4"/>
        <v>0</v>
      </c>
      <c r="AG21">
        <f t="shared" si="4"/>
        <v>-10.505925649856049</v>
      </c>
      <c r="AH21">
        <f t="shared" si="5"/>
        <v>-18146.265989816526</v>
      </c>
      <c r="AI21">
        <f t="shared" si="6"/>
        <v>-18156.771915466383</v>
      </c>
      <c r="AJ21">
        <f t="shared" si="7"/>
        <v>3543.2464514916646</v>
      </c>
      <c r="AK21">
        <f t="shared" si="22"/>
        <v>-2.4177360885036761</v>
      </c>
      <c r="AL21">
        <f t="shared" si="8"/>
        <v>-14615.943200063222</v>
      </c>
      <c r="AN21">
        <f t="shared" si="9"/>
        <v>0</v>
      </c>
      <c r="AO21">
        <f t="shared" si="9"/>
        <v>0</v>
      </c>
      <c r="AP21">
        <f t="shared" si="9"/>
        <v>-3.3417634517229242</v>
      </c>
      <c r="AQ21">
        <f t="shared" si="9"/>
        <v>-5772.030993846075</v>
      </c>
      <c r="AR21">
        <f t="shared" si="9"/>
        <v>-5775.3727572977978</v>
      </c>
      <c r="AS21">
        <f t="shared" si="9"/>
        <v>1127.0488566806132</v>
      </c>
      <c r="AT21">
        <f t="shared" si="9"/>
        <v>-0.76904238291309723</v>
      </c>
      <c r="AU21">
        <f t="shared" si="9"/>
        <v>-4649.0929430000979</v>
      </c>
      <c r="AW21">
        <v>18</v>
      </c>
      <c r="AX21">
        <f>IF(Z21&gt;0, (R21*SUMPRODUCT(K21:$K$98, X21:$X$98)-K21*$AZ$3)/Z21, 0)</f>
        <v>-12027.335037526456</v>
      </c>
    </row>
    <row r="22" spans="5:50" x14ac:dyDescent="0.25">
      <c r="E22">
        <v>2022</v>
      </c>
      <c r="F22" s="15">
        <v>0.02</v>
      </c>
      <c r="G22" s="15">
        <v>2.1000000000000001E-2</v>
      </c>
      <c r="H22" s="5">
        <f t="shared" si="10"/>
        <v>7.1000000000000008E-2</v>
      </c>
      <c r="I22" s="5">
        <f t="shared" si="11"/>
        <v>1.071</v>
      </c>
      <c r="J22">
        <f t="shared" si="12"/>
        <v>0.93370681605975725</v>
      </c>
      <c r="K22">
        <f t="shared" si="20"/>
        <v>0.29699689646821636</v>
      </c>
      <c r="L22" s="2">
        <v>19</v>
      </c>
      <c r="M22" s="6">
        <v>8.8159118999999994E-2</v>
      </c>
      <c r="Q22" s="4">
        <f t="shared" si="21"/>
        <v>25</v>
      </c>
      <c r="R22">
        <f t="shared" si="0"/>
        <v>500000</v>
      </c>
      <c r="S22">
        <f t="shared" si="1"/>
        <v>-20532.537609470026</v>
      </c>
      <c r="U22">
        <f t="shared" si="13"/>
        <v>8.8159118999999994E-2</v>
      </c>
      <c r="V22">
        <f t="shared" si="14"/>
        <v>0.01</v>
      </c>
      <c r="W22">
        <f t="shared" si="15"/>
        <v>0.42023702599424195</v>
      </c>
      <c r="X22">
        <f t="shared" si="16"/>
        <v>3.7047725982832465E-2</v>
      </c>
      <c r="Y22">
        <f t="shared" si="17"/>
        <v>4.2023702599424196E-3</v>
      </c>
      <c r="Z22">
        <f t="shared" si="18"/>
        <v>0.37898692975146708</v>
      </c>
      <c r="AB22">
        <f t="shared" si="19"/>
        <v>-5054.3315068064621</v>
      </c>
      <c r="AC22">
        <f t="shared" si="2"/>
        <v>-7781.5633886195728</v>
      </c>
      <c r="AE22">
        <f t="shared" si="3"/>
        <v>0</v>
      </c>
      <c r="AF22">
        <f t="shared" si="4"/>
        <v>0</v>
      </c>
      <c r="AG22">
        <f t="shared" si="4"/>
        <v>-9.4746732437866772</v>
      </c>
      <c r="AH22">
        <f t="shared" si="5"/>
        <v>-18523.862991416234</v>
      </c>
      <c r="AI22">
        <f t="shared" si="6"/>
        <v>-18533.337664660019</v>
      </c>
      <c r="AJ22">
        <f t="shared" si="7"/>
        <v>2727.2318818131107</v>
      </c>
      <c r="AK22">
        <f t="shared" si="22"/>
        <v>-106.14096164293571</v>
      </c>
      <c r="AL22">
        <f t="shared" si="8"/>
        <v>-15912.246744489845</v>
      </c>
      <c r="AN22">
        <f t="shared" si="9"/>
        <v>0</v>
      </c>
      <c r="AO22">
        <f t="shared" si="9"/>
        <v>0</v>
      </c>
      <c r="AP22">
        <f t="shared" si="9"/>
        <v>-2.8139485484550915</v>
      </c>
      <c r="AQ22">
        <f t="shared" si="9"/>
        <v>-5501.5298190530721</v>
      </c>
      <c r="AR22">
        <f t="shared" si="9"/>
        <v>-5504.3437676015265</v>
      </c>
      <c r="AS22">
        <f t="shared" si="9"/>
        <v>809.9794048476673</v>
      </c>
      <c r="AT22">
        <f t="shared" si="9"/>
        <v>-31.523536196103901</v>
      </c>
      <c r="AU22">
        <f t="shared" si="9"/>
        <v>-4725.8878989499635</v>
      </c>
      <c r="AW22">
        <v>19</v>
      </c>
      <c r="AX22">
        <f>IF(Z22&gt;0, (R22*SUMPRODUCT(K22:$K$98, X22:$X$98)-K22*$AZ$3)/Z22, 0)</f>
        <v>-20532.537609470026</v>
      </c>
    </row>
    <row r="23" spans="5:50" x14ac:dyDescent="0.25">
      <c r="E23">
        <v>2023</v>
      </c>
      <c r="F23" s="15">
        <v>5.3900000000000003E-2</v>
      </c>
      <c r="G23" s="15"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0.26517580041805033</v>
      </c>
      <c r="L23" s="2">
        <v>20</v>
      </c>
      <c r="M23" s="6">
        <v>9.9426106E-2</v>
      </c>
      <c r="Q23" s="4">
        <f t="shared" si="21"/>
        <v>25</v>
      </c>
      <c r="R23">
        <f t="shared" si="0"/>
        <v>500000</v>
      </c>
      <c r="S23">
        <f t="shared" si="1"/>
        <v>-25741.977833545661</v>
      </c>
      <c r="U23">
        <f t="shared" si="13"/>
        <v>9.9426106E-2</v>
      </c>
      <c r="V23">
        <f t="shared" si="14"/>
        <v>0.01</v>
      </c>
      <c r="W23">
        <f t="shared" si="15"/>
        <v>0.37898692975146708</v>
      </c>
      <c r="X23">
        <f t="shared" si="16"/>
        <v>3.7681194650083918E-2</v>
      </c>
      <c r="Y23">
        <f t="shared" si="17"/>
        <v>3.7898692975146708E-3</v>
      </c>
      <c r="Z23">
        <f t="shared" si="18"/>
        <v>0.3375158658038685</v>
      </c>
      <c r="AB23">
        <f t="shared" si="19"/>
        <v>-7781.5633886195728</v>
      </c>
      <c r="AC23">
        <f t="shared" si="2"/>
        <v>-8688.3259359931544</v>
      </c>
      <c r="AE23">
        <f t="shared" si="3"/>
        <v>0</v>
      </c>
      <c r="AF23">
        <f t="shared" si="4"/>
        <v>0</v>
      </c>
      <c r="AG23">
        <f t="shared" si="4"/>
        <v>-8.4378966450967123</v>
      </c>
      <c r="AH23">
        <f t="shared" si="5"/>
        <v>-18840.597325041959</v>
      </c>
      <c r="AI23">
        <f t="shared" si="6"/>
        <v>-18849.035221687056</v>
      </c>
      <c r="AJ23">
        <f t="shared" si="7"/>
        <v>906.76254737358158</v>
      </c>
      <c r="AK23">
        <f t="shared" si="22"/>
        <v>-544.70943720337016</v>
      </c>
      <c r="AL23">
        <f t="shared" si="8"/>
        <v>-18486.982111516845</v>
      </c>
      <c r="AN23">
        <f t="shared" si="9"/>
        <v>0</v>
      </c>
      <c r="AO23">
        <f t="shared" si="9"/>
        <v>0</v>
      </c>
      <c r="AP23">
        <f t="shared" si="9"/>
        <v>-2.2375259967083023</v>
      </c>
      <c r="AQ23">
        <f t="shared" si="9"/>
        <v>-4996.0704760221797</v>
      </c>
      <c r="AR23">
        <f t="shared" si="9"/>
        <v>-4998.3080020188881</v>
      </c>
      <c r="AS23">
        <f t="shared" si="9"/>
        <v>240.45148428889979</v>
      </c>
      <c r="AT23">
        <f t="shared" si="9"/>
        <v>-144.44376100566942</v>
      </c>
      <c r="AU23">
        <f t="shared" si="9"/>
        <v>-4902.3002787356572</v>
      </c>
      <c r="AW23">
        <v>20</v>
      </c>
      <c r="AX23">
        <f>IF(Z23&gt;0, (R23*SUMPRODUCT(K23:$K$98, X23:$X$98)-K23*$AZ$3)/Z23, 0)</f>
        <v>-25741.977833545661</v>
      </c>
    </row>
    <row r="24" spans="5:50" x14ac:dyDescent="0.25">
      <c r="E24">
        <v>2024</v>
      </c>
      <c r="F24" s="5">
        <v>3.5571999999999999E-2</v>
      </c>
      <c r="G24" s="5"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0.23676410751611635</v>
      </c>
      <c r="L24" s="2">
        <v>21</v>
      </c>
      <c r="M24" s="6">
        <v>0.112419382</v>
      </c>
      <c r="Q24" s="4">
        <f t="shared" si="21"/>
        <v>25</v>
      </c>
      <c r="R24">
        <f t="shared" si="0"/>
        <v>500000</v>
      </c>
      <c r="S24">
        <f t="shared" si="1"/>
        <v>-32349.798522504421</v>
      </c>
      <c r="U24">
        <f t="shared" si="13"/>
        <v>0.112419382</v>
      </c>
      <c r="V24">
        <f t="shared" si="14"/>
        <v>0.01</v>
      </c>
      <c r="W24">
        <f t="shared" si="15"/>
        <v>0.3375158658038685</v>
      </c>
      <c r="X24">
        <f t="shared" si="16"/>
        <v>3.7943325048865828E-2</v>
      </c>
      <c r="Y24">
        <f t="shared" si="17"/>
        <v>3.3751586580386852E-3</v>
      </c>
      <c r="Z24">
        <f t="shared" si="18"/>
        <v>0.296197382096964</v>
      </c>
      <c r="AB24">
        <f t="shared" si="19"/>
        <v>-8688.3259359931544</v>
      </c>
      <c r="AC24">
        <f t="shared" si="2"/>
        <v>-9581.925633730043</v>
      </c>
      <c r="AE24">
        <f t="shared" si="3"/>
        <v>0</v>
      </c>
      <c r="AF24">
        <f t="shared" si="4"/>
        <v>0</v>
      </c>
      <c r="AG24">
        <f t="shared" si="4"/>
        <v>-7.4049345524241001</v>
      </c>
      <c r="AH24">
        <f t="shared" si="5"/>
        <v>-18971.662524432915</v>
      </c>
      <c r="AI24">
        <f t="shared" si="6"/>
        <v>-18979.067458985341</v>
      </c>
      <c r="AJ24">
        <f t="shared" si="7"/>
        <v>893.59969773688863</v>
      </c>
      <c r="AK24">
        <f t="shared" si="22"/>
        <v>-608.18281551952089</v>
      </c>
      <c r="AL24">
        <f t="shared" si="8"/>
        <v>-18693.650576767974</v>
      </c>
      <c r="AN24">
        <f t="shared" si="9"/>
        <v>0</v>
      </c>
      <c r="AO24">
        <f t="shared" si="9"/>
        <v>0</v>
      </c>
      <c r="AP24">
        <f t="shared" si="9"/>
        <v>-1.7532227205199444</v>
      </c>
      <c r="AQ24">
        <f t="shared" si="9"/>
        <v>-4491.8087456943103</v>
      </c>
      <c r="AR24">
        <f t="shared" si="9"/>
        <v>-4493.5619684148305</v>
      </c>
      <c r="AS24">
        <f t="shared" si="9"/>
        <v>211.57233491134576</v>
      </c>
      <c r="AT24">
        <f t="shared" si="9"/>
        <v>-143.99586152311821</v>
      </c>
      <c r="AU24">
        <f t="shared" si="9"/>
        <v>-4425.9854950266026</v>
      </c>
      <c r="AW24">
        <v>21</v>
      </c>
      <c r="AX24">
        <f>IF(Z24&gt;0, (R24*SUMPRODUCT(K24:$K$98, X24:$X$98)-K24*$AZ$3)/Z24, 0)</f>
        <v>-32349.798522504421</v>
      </c>
    </row>
    <row r="25" spans="5:50" x14ac:dyDescent="0.25">
      <c r="E25">
        <v>2025</v>
      </c>
      <c r="F25" s="5">
        <v>3.5571999999999999E-2</v>
      </c>
      <c r="G25" s="5"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0.21139652456796101</v>
      </c>
      <c r="L25" s="2">
        <v>22</v>
      </c>
      <c r="M25" s="6">
        <v>0.12734142500000001</v>
      </c>
      <c r="Q25" s="4">
        <f t="shared" si="21"/>
        <v>25</v>
      </c>
      <c r="R25">
        <f t="shared" si="0"/>
        <v>500000</v>
      </c>
      <c r="S25">
        <f t="shared" si="1"/>
        <v>-40744.081301490718</v>
      </c>
      <c r="U25">
        <f t="shared" si="13"/>
        <v>0.12734142500000001</v>
      </c>
      <c r="V25">
        <f t="shared" si="14"/>
        <v>0.01</v>
      </c>
      <c r="W25">
        <f t="shared" si="15"/>
        <v>0.296197382096964</v>
      </c>
      <c r="X25">
        <f t="shared" si="16"/>
        <v>3.7718196717496884E-2</v>
      </c>
      <c r="Y25">
        <f t="shared" si="17"/>
        <v>2.96197382096964E-3</v>
      </c>
      <c r="Z25">
        <f t="shared" si="18"/>
        <v>0.25551721155849749</v>
      </c>
      <c r="AB25">
        <f t="shared" si="19"/>
        <v>-9581.925633730043</v>
      </c>
      <c r="AC25">
        <f t="shared" si="2"/>
        <v>-10410.814041669626</v>
      </c>
      <c r="AE25">
        <f t="shared" si="3"/>
        <v>0</v>
      </c>
      <c r="AF25">
        <f t="shared" si="4"/>
        <v>0</v>
      </c>
      <c r="AG25">
        <f t="shared" si="4"/>
        <v>-6.387930288962437</v>
      </c>
      <c r="AH25">
        <f t="shared" si="5"/>
        <v>-18859.098358748441</v>
      </c>
      <c r="AI25">
        <f t="shared" si="6"/>
        <v>-18865.486289037402</v>
      </c>
      <c r="AJ25">
        <f t="shared" si="7"/>
        <v>828.88840793958298</v>
      </c>
      <c r="AK25">
        <f t="shared" si="22"/>
        <v>-670.73479436110313</v>
      </c>
      <c r="AL25">
        <f t="shared" si="8"/>
        <v>-18707.332675458922</v>
      </c>
      <c r="AN25">
        <f t="shared" si="9"/>
        <v>0</v>
      </c>
      <c r="AO25">
        <f t="shared" si="9"/>
        <v>0</v>
      </c>
      <c r="AP25">
        <f t="shared" si="9"/>
        <v>-1.3503862622690701</v>
      </c>
      <c r="AQ25">
        <f t="shared" si="9"/>
        <v>-3986.7478495247578</v>
      </c>
      <c r="AR25">
        <f t="shared" si="9"/>
        <v>-3988.0982357870271</v>
      </c>
      <c r="AS25">
        <f t="shared" si="9"/>
        <v>175.22412869309815</v>
      </c>
      <c r="AT25">
        <f t="shared" si="9"/>
        <v>-141.79100443474323</v>
      </c>
      <c r="AU25">
        <f t="shared" si="9"/>
        <v>-3954.6651115286718</v>
      </c>
      <c r="AW25">
        <v>22</v>
      </c>
      <c r="AX25">
        <f>IF(Z25&gt;0, (R25*SUMPRODUCT(K25:$K$98, X25:$X$98)-K25*$AZ$3)/Z25, 0)</f>
        <v>-40744.081301490718</v>
      </c>
    </row>
    <row r="26" spans="5:50" x14ac:dyDescent="0.25">
      <c r="E26">
        <v>2026</v>
      </c>
      <c r="F26" s="5">
        <v>3.5571999999999999E-2</v>
      </c>
      <c r="G26" s="5"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0.18874689693567948</v>
      </c>
      <c r="L26" s="2">
        <v>23</v>
      </c>
      <c r="M26" s="6">
        <v>0.14457818</v>
      </c>
      <c r="Q26" s="4">
        <f t="shared" si="21"/>
        <v>25</v>
      </c>
      <c r="R26">
        <f t="shared" si="0"/>
        <v>500000</v>
      </c>
      <c r="S26">
        <f t="shared" si="1"/>
        <v>-51509.611446506111</v>
      </c>
      <c r="U26">
        <f t="shared" si="13"/>
        <v>0.14457818</v>
      </c>
      <c r="V26">
        <f t="shared" si="14"/>
        <v>0.01</v>
      </c>
      <c r="W26">
        <f t="shared" si="15"/>
        <v>0.25551721155849749</v>
      </c>
      <c r="X26">
        <f t="shared" si="16"/>
        <v>3.6942213405802532E-2</v>
      </c>
      <c r="Y26">
        <f t="shared" si="17"/>
        <v>2.5551721155849748E-3</v>
      </c>
      <c r="Z26">
        <f t="shared" si="18"/>
        <v>0.21601982603710998</v>
      </c>
      <c r="AB26">
        <f t="shared" si="19"/>
        <v>-10410.814041669626</v>
      </c>
      <c r="AC26">
        <f t="shared" si="2"/>
        <v>-11127.097303913379</v>
      </c>
      <c r="AE26">
        <f t="shared" si="3"/>
        <v>0</v>
      </c>
      <c r="AF26">
        <f t="shared" si="4"/>
        <v>0</v>
      </c>
      <c r="AG26">
        <f t="shared" si="4"/>
        <v>-5.4004956509277493</v>
      </c>
      <c r="AH26">
        <f t="shared" si="5"/>
        <v>-18471.106702901267</v>
      </c>
      <c r="AI26">
        <f t="shared" si="6"/>
        <v>-18476.507198552194</v>
      </c>
      <c r="AJ26">
        <f t="shared" si="7"/>
        <v>716.28326224375269</v>
      </c>
      <c r="AK26">
        <f t="shared" si="22"/>
        <v>-728.75698291687388</v>
      </c>
      <c r="AL26">
        <f t="shared" si="8"/>
        <v>-18488.980919225316</v>
      </c>
      <c r="AN26">
        <f t="shared" si="9"/>
        <v>0</v>
      </c>
      <c r="AO26">
        <f t="shared" si="9"/>
        <v>0</v>
      </c>
      <c r="AP26">
        <f t="shared" si="9"/>
        <v>-1.0193267960272452</v>
      </c>
      <c r="AQ26">
        <f t="shared" si="9"/>
        <v>-3486.3640731404439</v>
      </c>
      <c r="AR26">
        <f t="shared" si="9"/>
        <v>-3487.3833999364706</v>
      </c>
      <c r="AS26">
        <f t="shared" si="9"/>
        <v>135.19624307547386</v>
      </c>
      <c r="AT26">
        <f t="shared" si="9"/>
        <v>-137.55061914576791</v>
      </c>
      <c r="AU26">
        <f t="shared" si="9"/>
        <v>-3489.7377760067652</v>
      </c>
      <c r="AW26">
        <v>23</v>
      </c>
      <c r="AX26">
        <f>IF(Z26&gt;0, (R26*SUMPRODUCT(K26:$K$98, X26:$X$98)-K26*$AZ$3)/Z26, 0)</f>
        <v>-51509.611446506111</v>
      </c>
    </row>
    <row r="27" spans="5:50" x14ac:dyDescent="0.25">
      <c r="E27">
        <v>2027</v>
      </c>
      <c r="F27" s="5">
        <v>3.5571999999999999E-2</v>
      </c>
      <c r="G27" s="5"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0.16852401512114237</v>
      </c>
      <c r="L27" s="2">
        <v>24</v>
      </c>
      <c r="M27" s="6">
        <v>0.16385111999999999</v>
      </c>
      <c r="Q27" s="4">
        <f t="shared" si="21"/>
        <v>25</v>
      </c>
      <c r="R27">
        <f t="shared" si="0"/>
        <v>500000</v>
      </c>
      <c r="S27">
        <f t="shared" si="1"/>
        <v>-65522.281817081428</v>
      </c>
      <c r="U27">
        <f t="shared" si="13"/>
        <v>0.16385111999999999</v>
      </c>
      <c r="V27">
        <f t="shared" si="14"/>
        <v>0.01</v>
      </c>
      <c r="W27">
        <f t="shared" si="15"/>
        <v>0.21601982603710998</v>
      </c>
      <c r="X27">
        <f t="shared" si="16"/>
        <v>3.539509043838563E-2</v>
      </c>
      <c r="Y27">
        <f t="shared" si="17"/>
        <v>2.1601982603711E-3</v>
      </c>
      <c r="Z27">
        <f t="shared" si="18"/>
        <v>0.17846453733835327</v>
      </c>
      <c r="AB27">
        <f t="shared" si="19"/>
        <v>-11127.097303913379</v>
      </c>
      <c r="AC27">
        <f t="shared" si="2"/>
        <v>-11693.403709838634</v>
      </c>
      <c r="AE27">
        <f t="shared" si="3"/>
        <v>0</v>
      </c>
      <c r="AF27">
        <f t="shared" si="4"/>
        <v>0</v>
      </c>
      <c r="AG27">
        <f t="shared" si="4"/>
        <v>-4.4616134334588313</v>
      </c>
      <c r="AH27">
        <f t="shared" si="5"/>
        <v>-17697.545219192816</v>
      </c>
      <c r="AI27">
        <f t="shared" si="6"/>
        <v>-17702.006832626274</v>
      </c>
      <c r="AJ27">
        <f t="shared" si="7"/>
        <v>566.3064059252556</v>
      </c>
      <c r="AK27">
        <f t="shared" si="22"/>
        <v>-778.89681127393658</v>
      </c>
      <c r="AL27">
        <f t="shared" si="8"/>
        <v>-17914.597237974955</v>
      </c>
      <c r="AN27">
        <f t="shared" si="9"/>
        <v>0</v>
      </c>
      <c r="AO27">
        <f t="shared" si="9"/>
        <v>0</v>
      </c>
      <c r="AP27">
        <f t="shared" si="9"/>
        <v>-0.75188900972490802</v>
      </c>
      <c r="AQ27">
        <f t="shared" si="9"/>
        <v>-2982.4613781263511</v>
      </c>
      <c r="AR27">
        <f t="shared" si="9"/>
        <v>-2983.2132671360755</v>
      </c>
      <c r="AS27">
        <f t="shared" si="9"/>
        <v>95.43622931534756</v>
      </c>
      <c r="AT27">
        <f t="shared" si="9"/>
        <v>-131.26281800093847</v>
      </c>
      <c r="AU27">
        <f t="shared" si="9"/>
        <v>-3019.0398558216666</v>
      </c>
      <c r="AW27">
        <v>24</v>
      </c>
      <c r="AX27">
        <f>IF(Z27&gt;0, (R27*SUMPRODUCT(K27:$K$98, X27:$X$98)-K27*$AZ$3)/Z27, 0)</f>
        <v>-65522.281817081428</v>
      </c>
    </row>
    <row r="28" spans="5:50" x14ac:dyDescent="0.25">
      <c r="E28">
        <v>2028</v>
      </c>
      <c r="F28" s="5">
        <v>3.5571999999999999E-2</v>
      </c>
      <c r="G28" s="5"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0.15046787064387712</v>
      </c>
      <c r="L28" s="2">
        <v>25</v>
      </c>
      <c r="M28" s="6">
        <v>0.185300933</v>
      </c>
      <c r="Q28" s="4">
        <f t="shared" si="21"/>
        <v>25</v>
      </c>
      <c r="R28">
        <f t="shared" si="0"/>
        <v>500000</v>
      </c>
      <c r="S28">
        <f t="shared" si="1"/>
        <v>-84037.671548556493</v>
      </c>
      <c r="U28">
        <f t="shared" si="13"/>
        <v>0.185300933</v>
      </c>
      <c r="V28">
        <f t="shared" si="14"/>
        <v>0.01</v>
      </c>
      <c r="W28">
        <f t="shared" si="15"/>
        <v>0.17846453733835327</v>
      </c>
      <c r="X28">
        <f t="shared" si="16"/>
        <v>3.3069645276210195E-2</v>
      </c>
      <c r="Y28">
        <f t="shared" si="17"/>
        <v>1.7846453733835327E-3</v>
      </c>
      <c r="Z28">
        <f t="shared" si="18"/>
        <v>0.14361024668875955</v>
      </c>
      <c r="AB28">
        <f t="shared" si="19"/>
        <v>-11693.403709838634</v>
      </c>
      <c r="AC28">
        <f t="shared" si="2"/>
        <v>-12068.670742237147</v>
      </c>
      <c r="AE28">
        <f t="shared" si="3"/>
        <v>0</v>
      </c>
      <c r="AF28">
        <f t="shared" si="4"/>
        <v>0</v>
      </c>
      <c r="AG28">
        <f t="shared" si="4"/>
        <v>-3.5902561672189885</v>
      </c>
      <c r="AH28">
        <f t="shared" si="5"/>
        <v>-16534.822638105099</v>
      </c>
      <c r="AI28">
        <f t="shared" si="6"/>
        <v>-16538.412894272318</v>
      </c>
      <c r="AJ28">
        <f t="shared" si="7"/>
        <v>375.26703239851304</v>
      </c>
      <c r="AK28">
        <f t="shared" si="22"/>
        <v>-818.53825968870444</v>
      </c>
      <c r="AL28">
        <f t="shared" si="8"/>
        <v>-16981.68412156251</v>
      </c>
      <c r="AN28">
        <f t="shared" si="9"/>
        <v>0</v>
      </c>
      <c r="AO28">
        <f t="shared" si="9"/>
        <v>0</v>
      </c>
      <c r="AP28">
        <f t="shared" si="9"/>
        <v>-0.54021820054748881</v>
      </c>
      <c r="AQ28">
        <f t="shared" si="9"/>
        <v>-2487.959553829849</v>
      </c>
      <c r="AR28">
        <f t="shared" si="9"/>
        <v>-2488.4997720303968</v>
      </c>
      <c r="AS28">
        <f t="shared" si="9"/>
        <v>56.465631287851103</v>
      </c>
      <c r="AT28">
        <f t="shared" si="9"/>
        <v>-123.16370897590429</v>
      </c>
      <c r="AU28">
        <f t="shared" si="9"/>
        <v>-2555.19784971845</v>
      </c>
      <c r="AW28">
        <v>25</v>
      </c>
      <c r="AX28">
        <f>IF(Z28&gt;0, (R28*SUMPRODUCT(K28:$K$98, X28:$X$98)-K28*$AZ$3)/Z28, 0)</f>
        <v>-84037.671548556493</v>
      </c>
    </row>
    <row r="29" spans="5:50" x14ac:dyDescent="0.25">
      <c r="E29">
        <v>2029</v>
      </c>
      <c r="F29" s="5">
        <v>3.5571999999999999E-2</v>
      </c>
      <c r="G29" s="5"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0.13434631307489028</v>
      </c>
      <c r="L29" s="2">
        <v>26</v>
      </c>
      <c r="M29" s="6">
        <v>0.20871278500000001</v>
      </c>
      <c r="Q29" s="4">
        <f t="shared" si="21"/>
        <v>25</v>
      </c>
      <c r="R29">
        <f t="shared" si="0"/>
        <v>500000</v>
      </c>
      <c r="S29">
        <f t="shared" si="1"/>
        <v>-108990.0676906036</v>
      </c>
      <c r="U29">
        <f t="shared" si="13"/>
        <v>0.20871278500000001</v>
      </c>
      <c r="V29">
        <f t="shared" si="14"/>
        <v>0.01</v>
      </c>
      <c r="W29">
        <f t="shared" si="15"/>
        <v>0.14361024668875955</v>
      </c>
      <c r="X29">
        <f t="shared" si="16"/>
        <v>2.9973294540948034E-2</v>
      </c>
      <c r="Y29">
        <f t="shared" si="17"/>
        <v>1.4361024668875955E-3</v>
      </c>
      <c r="Z29">
        <f t="shared" si="18"/>
        <v>0.11220084968092392</v>
      </c>
      <c r="AB29">
        <f t="shared" si="19"/>
        <v>-12068.670742237147</v>
      </c>
      <c r="AC29">
        <f t="shared" si="2"/>
        <v>-12228.778201667137</v>
      </c>
      <c r="AE29">
        <f t="shared" si="3"/>
        <v>0</v>
      </c>
      <c r="AF29">
        <f t="shared" si="4"/>
        <v>0</v>
      </c>
      <c r="AG29">
        <f t="shared" si="4"/>
        <v>-2.805021242023098</v>
      </c>
      <c r="AH29">
        <f t="shared" si="5"/>
        <v>-14986.647270474017</v>
      </c>
      <c r="AI29">
        <f t="shared" si="6"/>
        <v>-14989.452291716041</v>
      </c>
      <c r="AJ29">
        <f t="shared" si="7"/>
        <v>160.10745942998983</v>
      </c>
      <c r="AK29">
        <f t="shared" si="22"/>
        <v>-844.80695195660041</v>
      </c>
      <c r="AL29">
        <f t="shared" si="8"/>
        <v>-15674.151784242651</v>
      </c>
      <c r="AN29">
        <f t="shared" si="9"/>
        <v>0</v>
      </c>
      <c r="AO29">
        <f t="shared" si="9"/>
        <v>0</v>
      </c>
      <c r="AP29">
        <f t="shared" si="9"/>
        <v>-0.37684426196255272</v>
      </c>
      <c r="AQ29">
        <f t="shared" si="9"/>
        <v>-2013.4008061420523</v>
      </c>
      <c r="AR29">
        <f t="shared" si="9"/>
        <v>-2013.7776504040148</v>
      </c>
      <c r="AS29">
        <f t="shared" si="9"/>
        <v>21.509846870206708</v>
      </c>
      <c r="AT29">
        <f t="shared" si="9"/>
        <v>-113.49669925540523</v>
      </c>
      <c r="AU29">
        <f t="shared" si="9"/>
        <v>-2105.7645027892131</v>
      </c>
      <c r="AW29">
        <v>26</v>
      </c>
      <c r="AX29">
        <f>IF(Z29&gt;0, (R29*SUMPRODUCT(K29:$K$98, X29:$X$98)-K29*$AZ$3)/Z29, 0)</f>
        <v>-108990.0676906036</v>
      </c>
    </row>
    <row r="30" spans="5:50" x14ac:dyDescent="0.25">
      <c r="E30">
        <v>2030</v>
      </c>
      <c r="F30" s="5">
        <v>3.5571999999999999E-2</v>
      </c>
      <c r="G30" s="5"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0.11995206524543775</v>
      </c>
      <c r="L30" s="2">
        <v>27</v>
      </c>
      <c r="M30" s="6">
        <v>0.23444695300000001</v>
      </c>
      <c r="Q30" s="4">
        <f t="shared" si="21"/>
        <v>25</v>
      </c>
      <c r="R30">
        <f t="shared" si="0"/>
        <v>500000</v>
      </c>
      <c r="S30">
        <f t="shared" si="1"/>
        <v>-143484.83692342223</v>
      </c>
      <c r="U30">
        <f t="shared" si="13"/>
        <v>0.23444695300000001</v>
      </c>
      <c r="V30">
        <f t="shared" si="14"/>
        <v>0.01</v>
      </c>
      <c r="W30">
        <f t="shared" si="15"/>
        <v>0.11220084968092392</v>
      </c>
      <c r="X30">
        <f t="shared" si="16"/>
        <v>2.6305147331703638E-2</v>
      </c>
      <c r="Y30">
        <f t="shared" si="17"/>
        <v>1.1220084968092392E-3</v>
      </c>
      <c r="Z30">
        <f t="shared" si="18"/>
        <v>8.4773693852411042E-2</v>
      </c>
      <c r="AB30">
        <f t="shared" si="19"/>
        <v>-12228.778201667137</v>
      </c>
      <c r="AC30">
        <f t="shared" si="2"/>
        <v>-12163.73963780932</v>
      </c>
      <c r="AE30">
        <f t="shared" si="3"/>
        <v>0</v>
      </c>
      <c r="AF30">
        <f t="shared" si="4"/>
        <v>0</v>
      </c>
      <c r="AG30">
        <f t="shared" si="4"/>
        <v>-2.1193423463102761</v>
      </c>
      <c r="AH30">
        <f t="shared" si="5"/>
        <v>-13152.573665851818</v>
      </c>
      <c r="AI30">
        <f t="shared" si="6"/>
        <v>-13154.693008198128</v>
      </c>
      <c r="AJ30">
        <f t="shared" si="7"/>
        <v>-65.03856385781728</v>
      </c>
      <c r="AK30">
        <f t="shared" si="22"/>
        <v>-856.01447411669972</v>
      </c>
      <c r="AL30">
        <f t="shared" si="8"/>
        <v>-14075.746046172646</v>
      </c>
      <c r="AN30">
        <f t="shared" si="9"/>
        <v>0</v>
      </c>
      <c r="AO30">
        <f t="shared" si="9"/>
        <v>0</v>
      </c>
      <c r="AP30">
        <f t="shared" si="9"/>
        <v>-0.25421949140202937</v>
      </c>
      <c r="AQ30">
        <f t="shared" si="9"/>
        <v>-1577.6783745116836</v>
      </c>
      <c r="AR30">
        <f t="shared" si="9"/>
        <v>-1577.9325940030856</v>
      </c>
      <c r="AS30">
        <f t="shared" si="9"/>
        <v>-7.8015100553424679</v>
      </c>
      <c r="AT30">
        <f t="shared" si="9"/>
        <v>-102.68070405028544</v>
      </c>
      <c r="AU30">
        <f t="shared" si="9"/>
        <v>-1688.4148081087137</v>
      </c>
      <c r="AW30">
        <v>27</v>
      </c>
      <c r="AX30">
        <f>IF(Z30&gt;0, (R30*SUMPRODUCT(K30:$K$98, X30:$X$98)-K30*$AZ$3)/Z30, 0)</f>
        <v>-143484.83692342223</v>
      </c>
    </row>
    <row r="31" spans="5:50" x14ac:dyDescent="0.25">
      <c r="E31">
        <v>2031</v>
      </c>
      <c r="F31" s="5">
        <v>3.5571999999999999E-2</v>
      </c>
      <c r="G31" s="5"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0.10710005825485512</v>
      </c>
      <c r="L31" s="2">
        <v>28</v>
      </c>
      <c r="M31" s="6">
        <v>0.26339700100000002</v>
      </c>
      <c r="Q31" s="4">
        <f t="shared" si="21"/>
        <v>25</v>
      </c>
      <c r="R31">
        <f t="shared" si="0"/>
        <v>500000</v>
      </c>
      <c r="S31">
        <f t="shared" si="1"/>
        <v>-192959.12578378562</v>
      </c>
      <c r="U31">
        <f t="shared" si="13"/>
        <v>0.26339700100000002</v>
      </c>
      <c r="V31">
        <f t="shared" si="14"/>
        <v>0.01</v>
      </c>
      <c r="W31">
        <f t="shared" si="15"/>
        <v>8.4773693852411042E-2</v>
      </c>
      <c r="X31">
        <f t="shared" si="16"/>
        <v>2.2329136724417206E-2</v>
      </c>
      <c r="Y31">
        <f t="shared" si="17"/>
        <v>8.477369385241104E-4</v>
      </c>
      <c r="Z31">
        <f t="shared" si="18"/>
        <v>6.1596820189469728E-2</v>
      </c>
      <c r="AB31">
        <f t="shared" si="19"/>
        <v>-12163.73963780932</v>
      </c>
      <c r="AC31">
        <f t="shared" si="2"/>
        <v>-11885.668574821115</v>
      </c>
      <c r="AE31">
        <f t="shared" si="3"/>
        <v>0</v>
      </c>
      <c r="AF31">
        <f t="shared" si="4"/>
        <v>0</v>
      </c>
      <c r="AG31">
        <f t="shared" si="4"/>
        <v>-1.5399205047367432</v>
      </c>
      <c r="AH31">
        <f t="shared" si="5"/>
        <v>-11164.568362208604</v>
      </c>
      <c r="AI31">
        <f t="shared" si="6"/>
        <v>-11166.10828271334</v>
      </c>
      <c r="AJ31">
        <f t="shared" si="7"/>
        <v>-278.07106298820509</v>
      </c>
      <c r="AK31">
        <f t="shared" si="22"/>
        <v>-851.46177464665243</v>
      </c>
      <c r="AL31">
        <f t="shared" si="8"/>
        <v>-12295.641120348197</v>
      </c>
      <c r="AN31">
        <f t="shared" si="9"/>
        <v>0</v>
      </c>
      <c r="AO31">
        <f t="shared" si="9"/>
        <v>0</v>
      </c>
      <c r="AP31">
        <f t="shared" si="9"/>
        <v>-0.1649255757651511</v>
      </c>
      <c r="AQ31">
        <f t="shared" si="9"/>
        <v>-1195.7259219828538</v>
      </c>
      <c r="AR31">
        <f t="shared" si="9"/>
        <v>-1195.890847558619</v>
      </c>
      <c r="AS31">
        <f t="shared" si="9"/>
        <v>-29.781427045026252</v>
      </c>
      <c r="AT31">
        <f t="shared" si="9"/>
        <v>-91.191605666438804</v>
      </c>
      <c r="AU31">
        <f t="shared" si="9"/>
        <v>-1316.8638802700839</v>
      </c>
      <c r="AW31">
        <v>28</v>
      </c>
      <c r="AX31">
        <f>IF(Z31&gt;0, (R31*SUMPRODUCT(K31:$K$98, X31:$X$98)-K31*$AZ$3)/Z31, 0)</f>
        <v>-192959.12578378562</v>
      </c>
    </row>
    <row r="32" spans="5:50" x14ac:dyDescent="0.25">
      <c r="E32">
        <v>2032</v>
      </c>
      <c r="F32" s="5">
        <v>3.5571999999999999E-2</v>
      </c>
      <c r="G32" s="5"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9.562505201326349E-2</v>
      </c>
      <c r="L32" s="2">
        <v>29</v>
      </c>
      <c r="M32" s="6">
        <v>0.29593128600000002</v>
      </c>
      <c r="Q32" s="4">
        <f t="shared" si="21"/>
        <v>25</v>
      </c>
      <c r="R32">
        <f t="shared" si="0"/>
        <v>500000</v>
      </c>
      <c r="S32">
        <f t="shared" si="1"/>
        <v>-267224.02644937759</v>
      </c>
      <c r="U32">
        <f t="shared" si="13"/>
        <v>0.29593128600000002</v>
      </c>
      <c r="V32">
        <f t="shared" si="14"/>
        <v>0.01</v>
      </c>
      <c r="W32">
        <f t="shared" si="15"/>
        <v>6.1596820189469728E-2</v>
      </c>
      <c r="X32">
        <f t="shared" si="16"/>
        <v>1.8228426212180543E-2</v>
      </c>
      <c r="Y32">
        <f t="shared" si="17"/>
        <v>6.159682018946973E-4</v>
      </c>
      <c r="Z32">
        <f t="shared" si="18"/>
        <v>4.2752425775394488E-2</v>
      </c>
      <c r="AB32">
        <f t="shared" si="19"/>
        <v>-11885.668574821115</v>
      </c>
      <c r="AC32">
        <f t="shared" si="2"/>
        <v>-11424.475356179069</v>
      </c>
      <c r="AE32">
        <f t="shared" si="3"/>
        <v>0</v>
      </c>
      <c r="AF32">
        <f t="shared" si="4"/>
        <v>0</v>
      </c>
      <c r="AG32">
        <f t="shared" si="4"/>
        <v>-1.0688106443848622</v>
      </c>
      <c r="AH32">
        <f t="shared" si="5"/>
        <v>-9114.213106090272</v>
      </c>
      <c r="AI32">
        <f t="shared" si="6"/>
        <v>-9115.281916734657</v>
      </c>
      <c r="AJ32">
        <f t="shared" si="7"/>
        <v>-461.19321864204539</v>
      </c>
      <c r="AK32">
        <f t="shared" si="22"/>
        <v>-831.99680023747817</v>
      </c>
      <c r="AL32">
        <f t="shared" si="8"/>
        <v>-10408.471935614181</v>
      </c>
      <c r="AN32">
        <f t="shared" si="9"/>
        <v>0</v>
      </c>
      <c r="AO32">
        <f t="shared" si="9"/>
        <v>0</v>
      </c>
      <c r="AP32">
        <f t="shared" si="9"/>
        <v>-0.10220507346163211</v>
      </c>
      <c r="AQ32">
        <f t="shared" si="9"/>
        <v>-871.54710232985008</v>
      </c>
      <c r="AR32">
        <f t="shared" si="9"/>
        <v>-871.6493074033117</v>
      </c>
      <c r="AS32">
        <f t="shared" si="9"/>
        <v>-44.101625520809989</v>
      </c>
      <c r="AT32">
        <f t="shared" si="9"/>
        <v>-79.559737297577641</v>
      </c>
      <c r="AU32">
        <f t="shared" si="9"/>
        <v>-995.31067022169941</v>
      </c>
      <c r="AW32">
        <v>29</v>
      </c>
      <c r="AX32">
        <f>IF(Z32&gt;0, (R32*SUMPRODUCT(K32:$K$98, X32:$X$98)-K32*$AZ$3)/Z32, 0)</f>
        <v>-267224.02644937759</v>
      </c>
    </row>
    <row r="33" spans="5:50" x14ac:dyDescent="0.25">
      <c r="E33">
        <v>2033</v>
      </c>
      <c r="F33" s="5">
        <v>3.5571999999999999E-2</v>
      </c>
      <c r="G33" s="5"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8.5379510726128108E-2</v>
      </c>
      <c r="L33" s="2">
        <v>30</v>
      </c>
      <c r="M33" s="6">
        <v>0.33262349499999999</v>
      </c>
      <c r="Q33" s="4">
        <f t="shared" si="21"/>
        <v>25</v>
      </c>
      <c r="R33">
        <f t="shared" si="0"/>
        <v>500000</v>
      </c>
      <c r="S33">
        <f t="shared" si="1"/>
        <v>-384872.64921993081</v>
      </c>
      <c r="U33">
        <f t="shared" si="13"/>
        <v>0.33262349499999999</v>
      </c>
      <c r="V33">
        <f t="shared" si="14"/>
        <v>0.01</v>
      </c>
      <c r="W33">
        <f t="shared" si="15"/>
        <v>4.2752425775394488E-2</v>
      </c>
      <c r="X33">
        <f t="shared" si="16"/>
        <v>1.4220461281139799E-2</v>
      </c>
      <c r="Y33">
        <f t="shared" si="17"/>
        <v>4.2752425775394491E-4</v>
      </c>
      <c r="Z33">
        <f t="shared" si="18"/>
        <v>2.8104440236500744E-2</v>
      </c>
      <c r="AB33">
        <f t="shared" si="19"/>
        <v>-11424.475356179069</v>
      </c>
      <c r="AC33">
        <f t="shared" si="2"/>
        <v>-10816.630368665261</v>
      </c>
      <c r="AE33">
        <f t="shared" si="3"/>
        <v>0</v>
      </c>
      <c r="AF33">
        <f t="shared" si="4"/>
        <v>0</v>
      </c>
      <c r="AG33">
        <f t="shared" si="4"/>
        <v>-0.70261100591251857</v>
      </c>
      <c r="AH33">
        <f t="shared" si="5"/>
        <v>-7110.2306405698992</v>
      </c>
      <c r="AI33">
        <f t="shared" si="6"/>
        <v>-7110.9332515758115</v>
      </c>
      <c r="AJ33">
        <f t="shared" si="7"/>
        <v>-607.84498751380852</v>
      </c>
      <c r="AK33">
        <f t="shared" si="22"/>
        <v>-799.71327493253489</v>
      </c>
      <c r="AL33">
        <f t="shared" si="8"/>
        <v>-8518.4915140221547</v>
      </c>
      <c r="AN33">
        <f t="shared" si="9"/>
        <v>0</v>
      </c>
      <c r="AO33">
        <f t="shared" si="9"/>
        <v>0</v>
      </c>
      <c r="AP33">
        <f t="shared" si="9"/>
        <v>-5.9988583915603536E-2</v>
      </c>
      <c r="AQ33">
        <f t="shared" si="9"/>
        <v>-607.06801324178241</v>
      </c>
      <c r="AR33">
        <f t="shared" si="9"/>
        <v>-607.12800182569799</v>
      </c>
      <c r="AS33">
        <f t="shared" si="9"/>
        <v>-51.897507631258421</v>
      </c>
      <c r="AT33">
        <f t="shared" si="9"/>
        <v>-68.279128134929394</v>
      </c>
      <c r="AU33">
        <f t="shared" si="9"/>
        <v>-727.30463759188581</v>
      </c>
      <c r="AW33">
        <v>30</v>
      </c>
      <c r="AX33">
        <f>IF(Z33&gt;0, (R33*SUMPRODUCT(K33:$K$98, X33:$X$98)-K33*$AZ$3)/Z33, 0)</f>
        <v>-384872.64921993081</v>
      </c>
    </row>
    <row r="34" spans="5:50" x14ac:dyDescent="0.25">
      <c r="E34">
        <v>2034</v>
      </c>
      <c r="F34" s="5">
        <v>3.5571999999999999E-2</v>
      </c>
      <c r="G34" s="5"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7.6231706005471522E-2</v>
      </c>
      <c r="L34" s="2">
        <v>31</v>
      </c>
      <c r="M34" s="6">
        <v>0.37225971299999999</v>
      </c>
      <c r="Q34" s="4">
        <f t="shared" si="21"/>
        <v>25</v>
      </c>
      <c r="R34">
        <f t="shared" si="0"/>
        <v>500000</v>
      </c>
      <c r="S34">
        <f t="shared" si="1"/>
        <v>-581917.51803501474</v>
      </c>
      <c r="U34">
        <f t="shared" si="13"/>
        <v>0.37225971299999999</v>
      </c>
      <c r="V34">
        <f t="shared" si="14"/>
        <v>0.01</v>
      </c>
      <c r="W34">
        <f t="shared" si="15"/>
        <v>2.8104440236500744E-2</v>
      </c>
      <c r="X34">
        <f t="shared" si="16"/>
        <v>1.0462150856465419E-2</v>
      </c>
      <c r="Y34">
        <f t="shared" si="17"/>
        <v>2.8104440236500746E-4</v>
      </c>
      <c r="Z34">
        <f t="shared" si="18"/>
        <v>1.7361244977670318E-2</v>
      </c>
      <c r="AB34">
        <f t="shared" si="19"/>
        <v>-10816.630368665261</v>
      </c>
      <c r="AC34">
        <f t="shared" si="2"/>
        <v>-10102.812587403776</v>
      </c>
      <c r="AE34">
        <f t="shared" si="3"/>
        <v>0</v>
      </c>
      <c r="AF34">
        <f t="shared" si="4"/>
        <v>0</v>
      </c>
      <c r="AG34">
        <f t="shared" si="4"/>
        <v>-0.43403112444175795</v>
      </c>
      <c r="AH34">
        <f t="shared" si="5"/>
        <v>-5231.0754282327098</v>
      </c>
      <c r="AI34">
        <f t="shared" si="6"/>
        <v>-5231.5094593571512</v>
      </c>
      <c r="AJ34">
        <f t="shared" si="7"/>
        <v>-713.81778126148492</v>
      </c>
      <c r="AK34">
        <f t="shared" si="22"/>
        <v>-757.16412580656834</v>
      </c>
      <c r="AL34">
        <f t="shared" si="8"/>
        <v>-6702.4913664252044</v>
      </c>
      <c r="AN34">
        <f t="shared" si="9"/>
        <v>0</v>
      </c>
      <c r="AO34">
        <f t="shared" si="9"/>
        <v>0</v>
      </c>
      <c r="AP34">
        <f t="shared" si="9"/>
        <v>-3.3086933075668318E-2</v>
      </c>
      <c r="AQ34">
        <f t="shared" si="9"/>
        <v>-398.77380413748199</v>
      </c>
      <c r="AR34">
        <f t="shared" si="9"/>
        <v>-398.80689107055764</v>
      </c>
      <c r="AS34">
        <f t="shared" si="9"/>
        <v>-54.415547242603495</v>
      </c>
      <c r="AT34">
        <f t="shared" si="9"/>
        <v>-57.71991303637617</v>
      </c>
      <c r="AU34">
        <f t="shared" ref="AU34:AU69" si="23">AL34*$K34</f>
        <v>-510.94235134953726</v>
      </c>
      <c r="AW34">
        <v>31</v>
      </c>
      <c r="AX34">
        <f>IF(Z34&gt;0, (R34*SUMPRODUCT(K34:$K$98, X34:$X$98)-K34*$AZ$3)/Z34, 0)</f>
        <v>-581917.51803501474</v>
      </c>
    </row>
    <row r="35" spans="5:50" x14ac:dyDescent="0.25">
      <c r="E35">
        <v>2035</v>
      </c>
      <c r="F35" s="5">
        <v>3.5571999999999999E-2</v>
      </c>
      <c r="G35" s="5"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6.8064023219171002E-2</v>
      </c>
      <c r="L35" s="2">
        <v>32</v>
      </c>
      <c r="M35" s="6">
        <v>0.41367450300000003</v>
      </c>
      <c r="Q35" s="4">
        <f t="shared" si="21"/>
        <v>25</v>
      </c>
      <c r="R35">
        <f t="shared" si="0"/>
        <v>500000</v>
      </c>
      <c r="S35">
        <f t="shared" si="1"/>
        <v>-931688.72313034977</v>
      </c>
      <c r="U35">
        <f t="shared" si="13"/>
        <v>0.41367450300000003</v>
      </c>
      <c r="V35">
        <f t="shared" si="14"/>
        <v>0.01</v>
      </c>
      <c r="W35">
        <f t="shared" si="15"/>
        <v>1.7361244977670318E-2</v>
      </c>
      <c r="X35">
        <f t="shared" si="16"/>
        <v>7.1819043875990156E-3</v>
      </c>
      <c r="Y35">
        <f t="shared" si="17"/>
        <v>1.7361244977670318E-4</v>
      </c>
      <c r="Z35">
        <f t="shared" si="18"/>
        <v>1.0005728140294599E-2</v>
      </c>
      <c r="AB35">
        <f t="shared" si="19"/>
        <v>-10102.812587403776</v>
      </c>
      <c r="AC35">
        <f t="shared" si="2"/>
        <v>-9322.2240750204837</v>
      </c>
      <c r="AE35">
        <f t="shared" si="3"/>
        <v>0</v>
      </c>
      <c r="AF35">
        <f t="shared" ref="AF35:AG69" si="24">-$Z35*P35</f>
        <v>0</v>
      </c>
      <c r="AG35">
        <f t="shared" si="24"/>
        <v>-0.25014320350736496</v>
      </c>
      <c r="AH35">
        <f t="shared" si="5"/>
        <v>-3590.9521937995078</v>
      </c>
      <c r="AI35">
        <f t="shared" ref="AI35:AI66" si="25">SUM(AE35:AH35)</f>
        <v>-3591.2023370030151</v>
      </c>
      <c r="AJ35">
        <f t="shared" si="7"/>
        <v>-780.58851238329225</v>
      </c>
      <c r="AK35">
        <f t="shared" si="22"/>
        <v>-707.1968811182644</v>
      </c>
      <c r="AL35">
        <f t="shared" si="8"/>
        <v>-5078.9877305045711</v>
      </c>
      <c r="AN35">
        <f t="shared" ref="AN35:AT69" si="26">AE35*$K35</f>
        <v>0</v>
      </c>
      <c r="AO35">
        <f t="shared" si="26"/>
        <v>0</v>
      </c>
      <c r="AP35">
        <f t="shared" si="26"/>
        <v>-1.7025752811643105E-2</v>
      </c>
      <c r="AQ35">
        <f t="shared" si="26"/>
        <v>-244.41465349770274</v>
      </c>
      <c r="AR35">
        <f t="shared" si="26"/>
        <v>-244.43167925051438</v>
      </c>
      <c r="AS35">
        <f t="shared" si="26"/>
        <v>-53.129994631474553</v>
      </c>
      <c r="AT35">
        <f t="shared" si="26"/>
        <v>-48.134664936958863</v>
      </c>
      <c r="AU35">
        <f t="shared" si="23"/>
        <v>-345.69633881894777</v>
      </c>
      <c r="AW35">
        <v>32</v>
      </c>
      <c r="AX35">
        <f>IF(Z35&gt;0, (R35*SUMPRODUCT(K35:$K$98, X35:$X$98)-K35*$AZ$3)/Z35, 0)</f>
        <v>-931688.72313034977</v>
      </c>
    </row>
    <row r="36" spans="5:50" x14ac:dyDescent="0.25">
      <c r="E36">
        <v>2036</v>
      </c>
      <c r="F36" s="5">
        <v>3.5571999999999999E-2</v>
      </c>
      <c r="G36" s="5"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6.0771449302831244E-2</v>
      </c>
      <c r="L36" s="2">
        <v>33</v>
      </c>
      <c r="M36" s="6">
        <v>0.42102545200000002</v>
      </c>
      <c r="Q36" s="4">
        <f t="shared" si="21"/>
        <v>25</v>
      </c>
      <c r="R36">
        <f t="shared" si="0"/>
        <v>500000</v>
      </c>
      <c r="S36">
        <f t="shared" si="1"/>
        <v>-1495455.7723970148</v>
      </c>
      <c r="U36">
        <f t="shared" si="13"/>
        <v>0.42102545200000002</v>
      </c>
      <c r="V36">
        <f t="shared" si="14"/>
        <v>0.01</v>
      </c>
      <c r="W36">
        <f t="shared" si="15"/>
        <v>1.0005728140294599E-2</v>
      </c>
      <c r="X36">
        <f t="shared" si="16"/>
        <v>4.2126662128566528E-3</v>
      </c>
      <c r="Y36">
        <f t="shared" si="17"/>
        <v>1.00057281402946E-4</v>
      </c>
      <c r="Z36">
        <f t="shared" si="18"/>
        <v>5.6930046460350004E-3</v>
      </c>
      <c r="AB36">
        <f t="shared" si="19"/>
        <v>-9322.2240750204837</v>
      </c>
      <c r="AC36">
        <f t="shared" si="2"/>
        <v>-8513.6366601960653</v>
      </c>
      <c r="AE36">
        <f t="shared" si="3"/>
        <v>0</v>
      </c>
      <c r="AF36">
        <f t="shared" si="24"/>
        <v>0</v>
      </c>
      <c r="AG36">
        <f t="shared" si="24"/>
        <v>-0.14232511615087501</v>
      </c>
      <c r="AH36">
        <f t="shared" si="5"/>
        <v>-2106.3331064283266</v>
      </c>
      <c r="AI36">
        <f t="shared" si="25"/>
        <v>-2106.4754315444775</v>
      </c>
      <c r="AJ36">
        <f t="shared" si="7"/>
        <v>-808.58741482441837</v>
      </c>
      <c r="AK36">
        <f t="shared" si="22"/>
        <v>-652.55568525143394</v>
      </c>
      <c r="AL36">
        <f t="shared" si="8"/>
        <v>-3567.61853162033</v>
      </c>
      <c r="AN36">
        <f t="shared" si="26"/>
        <v>0</v>
      </c>
      <c r="AO36">
        <f t="shared" si="26"/>
        <v>0</v>
      </c>
      <c r="AP36">
        <f t="shared" si="26"/>
        <v>-8.6493035806824697E-3</v>
      </c>
      <c r="AQ36">
        <f t="shared" si="26"/>
        <v>-128.00491559218409</v>
      </c>
      <c r="AR36">
        <f t="shared" si="26"/>
        <v>-128.01356489576477</v>
      </c>
      <c r="AS36">
        <f t="shared" si="26"/>
        <v>-49.139029086909517</v>
      </c>
      <c r="AT36">
        <f t="shared" si="26"/>
        <v>-39.65675474353182</v>
      </c>
      <c r="AU36">
        <f t="shared" si="23"/>
        <v>-216.80934872620614</v>
      </c>
      <c r="AW36">
        <v>33</v>
      </c>
      <c r="AX36">
        <f>IF(Z36&gt;0, (R36*SUMPRODUCT(K36:$K$98, X36:$X$98)-K36*$AZ$3)/Z36, 0)</f>
        <v>-1495455.7723970148</v>
      </c>
    </row>
    <row r="37" spans="5:50" x14ac:dyDescent="0.25">
      <c r="E37">
        <v>2037</v>
      </c>
      <c r="F37" s="5">
        <v>3.5571999999999999E-2</v>
      </c>
      <c r="G37" s="5"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5.4260222591813609E-2</v>
      </c>
      <c r="L37" s="2">
        <v>34</v>
      </c>
      <c r="M37" s="6">
        <v>0.42896583300000002</v>
      </c>
      <c r="Q37" s="4">
        <f t="shared" si="21"/>
        <v>25</v>
      </c>
      <c r="R37">
        <f t="shared" si="0"/>
        <v>500000</v>
      </c>
      <c r="S37">
        <f t="shared" si="1"/>
        <v>-2411250.2214937126</v>
      </c>
      <c r="U37">
        <f t="shared" si="13"/>
        <v>0.42896583300000002</v>
      </c>
      <c r="V37">
        <f t="shared" si="14"/>
        <v>0.01</v>
      </c>
      <c r="W37">
        <f t="shared" si="15"/>
        <v>5.6930046460350004E-3</v>
      </c>
      <c r="X37">
        <f t="shared" si="16"/>
        <v>2.4421044802592743E-3</v>
      </c>
      <c r="Y37">
        <f t="shared" si="17"/>
        <v>5.6930046460350004E-5</v>
      </c>
      <c r="Z37">
        <f t="shared" si="18"/>
        <v>3.1939701193153761E-3</v>
      </c>
      <c r="AB37">
        <f t="shared" si="19"/>
        <v>-8513.6366601960653</v>
      </c>
      <c r="AC37">
        <f t="shared" si="2"/>
        <v>-7701.4611576435</v>
      </c>
      <c r="AE37">
        <f t="shared" si="3"/>
        <v>0</v>
      </c>
      <c r="AF37">
        <f t="shared" si="24"/>
        <v>0</v>
      </c>
      <c r="AG37">
        <f t="shared" si="24"/>
        <v>-7.9849252982884408E-2</v>
      </c>
      <c r="AH37">
        <f t="shared" si="5"/>
        <v>-1221.0522401296371</v>
      </c>
      <c r="AI37">
        <f t="shared" si="25"/>
        <v>-1221.1320893826201</v>
      </c>
      <c r="AJ37">
        <f t="shared" si="7"/>
        <v>-812.17550255256538</v>
      </c>
      <c r="AK37">
        <f t="shared" si="22"/>
        <v>-595.95456621372466</v>
      </c>
      <c r="AL37">
        <f t="shared" si="8"/>
        <v>-2629.2621581489102</v>
      </c>
      <c r="AN37">
        <f t="shared" si="26"/>
        <v>0</v>
      </c>
      <c r="AO37">
        <f t="shared" si="26"/>
        <v>0</v>
      </c>
      <c r="AP37">
        <f t="shared" si="26"/>
        <v>-4.3326382406413452E-3</v>
      </c>
      <c r="AQ37">
        <f t="shared" si="26"/>
        <v>-66.254566345666746</v>
      </c>
      <c r="AR37">
        <f t="shared" si="26"/>
        <v>-66.2588989839074</v>
      </c>
      <c r="AS37">
        <f t="shared" si="26"/>
        <v>-44.068823552120278</v>
      </c>
      <c r="AT37">
        <f t="shared" si="26"/>
        <v>-32.336627417364419</v>
      </c>
      <c r="AU37">
        <f t="shared" si="23"/>
        <v>-142.6643499533921</v>
      </c>
      <c r="AW37">
        <v>34</v>
      </c>
      <c r="AX37">
        <f>IF(Z37&gt;0, (R37*SUMPRODUCT(K37:$K$98, X37:$X$98)-K37*$AZ$3)/Z37, 0)</f>
        <v>-2411250.2214937126</v>
      </c>
    </row>
    <row r="38" spans="5:50" x14ac:dyDescent="0.25">
      <c r="E38">
        <v>2038</v>
      </c>
      <c r="F38" s="5">
        <v>3.5571999999999999E-2</v>
      </c>
      <c r="G38" s="5"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4.8446627314119292E-2</v>
      </c>
      <c r="L38" s="2">
        <v>35</v>
      </c>
      <c r="M38" s="6">
        <v>0.43771532000000002</v>
      </c>
      <c r="Q38" s="4">
        <f t="shared" si="21"/>
        <v>25</v>
      </c>
      <c r="R38">
        <f t="shared" si="0"/>
        <v>500000</v>
      </c>
      <c r="S38">
        <f t="shared" si="1"/>
        <v>-3927632.9189403285</v>
      </c>
      <c r="U38">
        <f t="shared" si="13"/>
        <v>0.43771532000000002</v>
      </c>
      <c r="V38">
        <f t="shared" si="14"/>
        <v>0.01</v>
      </c>
      <c r="W38">
        <f t="shared" si="15"/>
        <v>3.1939701193153761E-3</v>
      </c>
      <c r="X38">
        <f t="shared" si="16"/>
        <v>1.3980496528465682E-3</v>
      </c>
      <c r="Y38">
        <f t="shared" si="17"/>
        <v>3.1939701193153759E-5</v>
      </c>
      <c r="Z38">
        <f t="shared" si="18"/>
        <v>1.7639807652756541E-3</v>
      </c>
      <c r="AB38">
        <f t="shared" si="19"/>
        <v>-7701.4611576435</v>
      </c>
      <c r="AC38">
        <f t="shared" si="2"/>
        <v>-6928.2689220742122</v>
      </c>
      <c r="AE38">
        <f t="shared" si="3"/>
        <v>0</v>
      </c>
      <c r="AF38">
        <f t="shared" si="24"/>
        <v>0</v>
      </c>
      <c r="AG38">
        <f t="shared" si="24"/>
        <v>-4.4099519131891356E-2</v>
      </c>
      <c r="AH38">
        <f t="shared" si="5"/>
        <v>-699.02482642328414</v>
      </c>
      <c r="AI38">
        <f t="shared" si="25"/>
        <v>-699.06892594241606</v>
      </c>
      <c r="AJ38">
        <f t="shared" si="7"/>
        <v>-773.19223556928773</v>
      </c>
      <c r="AK38">
        <f t="shared" si="22"/>
        <v>-539.10228103504505</v>
      </c>
      <c r="AL38">
        <f t="shared" si="8"/>
        <v>-2011.363442546749</v>
      </c>
      <c r="AN38">
        <f t="shared" si="26"/>
        <v>0</v>
      </c>
      <c r="AO38">
        <f t="shared" si="26"/>
        <v>0</v>
      </c>
      <c r="AP38">
        <f t="shared" si="26"/>
        <v>-2.136472968114614E-3</v>
      </c>
      <c r="AQ38">
        <f t="shared" si="26"/>
        <v>-33.865395249045775</v>
      </c>
      <c r="AR38">
        <f t="shared" si="26"/>
        <v>-33.867531722013894</v>
      </c>
      <c r="AS38">
        <f t="shared" si="26"/>
        <v>-37.458556078796015</v>
      </c>
      <c r="AT38">
        <f t="shared" si="26"/>
        <v>-26.117687293496427</v>
      </c>
      <c r="AU38">
        <f t="shared" si="23"/>
        <v>-97.443775094306332</v>
      </c>
      <c r="AW38">
        <v>35</v>
      </c>
      <c r="AX38">
        <f>IF(Z38&gt;0, (R38*SUMPRODUCT(K38:$K$98, X38:$X$98)-K38*$AZ$3)/Z38, 0)</f>
        <v>-3927632.9189403285</v>
      </c>
    </row>
    <row r="39" spans="5:50" x14ac:dyDescent="0.25">
      <c r="E39">
        <v>2039</v>
      </c>
      <c r="F39" s="5">
        <v>3.5571999999999999E-2</v>
      </c>
      <c r="G39" s="5"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4.3255917244749365E-2</v>
      </c>
      <c r="L39" s="2">
        <v>36</v>
      </c>
      <c r="M39" s="6">
        <v>0.44739131599999998</v>
      </c>
      <c r="Q39" s="4">
        <f t="shared" si="21"/>
        <v>25</v>
      </c>
      <c r="R39">
        <f t="shared" si="0"/>
        <v>500000</v>
      </c>
      <c r="S39">
        <f t="shared" si="1"/>
        <v>-6490748.4984935364</v>
      </c>
      <c r="U39">
        <f t="shared" si="13"/>
        <v>0.44739131599999998</v>
      </c>
      <c r="V39">
        <f t="shared" si="14"/>
        <v>0.01</v>
      </c>
      <c r="W39">
        <f t="shared" si="15"/>
        <v>1.7639807652756541E-3</v>
      </c>
      <c r="X39">
        <f t="shared" si="16"/>
        <v>7.8918967597536198E-4</v>
      </c>
      <c r="Y39">
        <f t="shared" si="17"/>
        <v>1.7639807652756541E-5</v>
      </c>
      <c r="Z39">
        <f t="shared" si="18"/>
        <v>9.5715128164753553E-4</v>
      </c>
      <c r="AB39">
        <f t="shared" si="19"/>
        <v>-6928.2689220742122</v>
      </c>
      <c r="AC39">
        <f t="shared" si="2"/>
        <v>-6212.6282441849053</v>
      </c>
      <c r="AE39">
        <f t="shared" si="3"/>
        <v>0</v>
      </c>
      <c r="AF39">
        <f t="shared" si="24"/>
        <v>0</v>
      </c>
      <c r="AG39">
        <f t="shared" si="24"/>
        <v>-2.3928782041188389E-2</v>
      </c>
      <c r="AH39">
        <f t="shared" si="5"/>
        <v>-394.59483798768099</v>
      </c>
      <c r="AI39">
        <f t="shared" si="25"/>
        <v>-394.61876676972219</v>
      </c>
      <c r="AJ39">
        <f t="shared" si="7"/>
        <v>-715.64067788930697</v>
      </c>
      <c r="AK39">
        <f t="shared" si="22"/>
        <v>-484.97882454519493</v>
      </c>
      <c r="AL39">
        <f t="shared" si="8"/>
        <v>-1595.2382692042243</v>
      </c>
      <c r="AN39">
        <f t="shared" si="26"/>
        <v>0</v>
      </c>
      <c r="AO39">
        <f t="shared" si="26"/>
        <v>0</v>
      </c>
      <c r="AP39">
        <f t="shared" si="26"/>
        <v>-1.0350614157412898E-3</v>
      </c>
      <c r="AQ39">
        <f t="shared" si="26"/>
        <v>-17.068561657200412</v>
      </c>
      <c r="AR39">
        <f t="shared" si="26"/>
        <v>-17.069596718616154</v>
      </c>
      <c r="AS39">
        <f t="shared" si="26"/>
        <v>-30.955693939756198</v>
      </c>
      <c r="AT39">
        <f t="shared" si="26"/>
        <v>-20.978203899982773</v>
      </c>
      <c r="AU39">
        <f t="shared" si="23"/>
        <v>-69.003494558355129</v>
      </c>
      <c r="AW39">
        <v>36</v>
      </c>
      <c r="AX39">
        <f>IF(Z39&gt;0, (R39*SUMPRODUCT(K39:$K$98, X39:$X$98)-K39*$AZ$3)/Z39, 0)</f>
        <v>-6490748.4984935364</v>
      </c>
    </row>
    <row r="40" spans="5:50" x14ac:dyDescent="0.25">
      <c r="E40">
        <v>2040</v>
      </c>
      <c r="F40" s="5">
        <v>3.5571999999999999E-2</v>
      </c>
      <c r="G40" s="5"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3.8621354682811929E-2</v>
      </c>
      <c r="L40" s="2">
        <v>37</v>
      </c>
      <c r="M40" s="6">
        <v>0.457001349</v>
      </c>
      <c r="Q40" s="4">
        <f t="shared" si="21"/>
        <v>25</v>
      </c>
      <c r="R40">
        <f t="shared" si="0"/>
        <v>500000</v>
      </c>
      <c r="S40">
        <f t="shared" si="1"/>
        <v>-10899504.524179878</v>
      </c>
      <c r="U40">
        <f t="shared" si="13"/>
        <v>0.457001349</v>
      </c>
      <c r="V40">
        <f t="shared" si="14"/>
        <v>0.01</v>
      </c>
      <c r="W40">
        <f t="shared" si="15"/>
        <v>9.5715128164753553E-4</v>
      </c>
      <c r="X40">
        <f t="shared" si="16"/>
        <v>4.3741942691000266E-4</v>
      </c>
      <c r="Y40">
        <f t="shared" si="17"/>
        <v>9.5715128164753554E-6</v>
      </c>
      <c r="Z40">
        <f t="shared" si="18"/>
        <v>5.101603419210575E-4</v>
      </c>
      <c r="AB40">
        <f t="shared" si="19"/>
        <v>-6212.6282441849053</v>
      </c>
      <c r="AC40">
        <f t="shared" si="2"/>
        <v>-5560.49495482572</v>
      </c>
      <c r="AE40">
        <f t="shared" si="3"/>
        <v>0</v>
      </c>
      <c r="AF40">
        <f t="shared" si="24"/>
        <v>0</v>
      </c>
      <c r="AG40">
        <f t="shared" si="24"/>
        <v>-1.2754008548026437E-2</v>
      </c>
      <c r="AH40">
        <f t="shared" si="5"/>
        <v>-218.70971345500132</v>
      </c>
      <c r="AI40">
        <f t="shared" si="25"/>
        <v>-218.72246746354935</v>
      </c>
      <c r="AJ40">
        <f t="shared" si="7"/>
        <v>-652.13328935918526</v>
      </c>
      <c r="AK40">
        <f t="shared" si="22"/>
        <v>-434.88397709294338</v>
      </c>
      <c r="AL40">
        <f t="shared" si="8"/>
        <v>-1305.739733915678</v>
      </c>
      <c r="AN40">
        <f t="shared" si="26"/>
        <v>0</v>
      </c>
      <c r="AO40">
        <f t="shared" si="26"/>
        <v>0</v>
      </c>
      <c r="AP40">
        <f t="shared" si="26"/>
        <v>-4.9257708776094425E-4</v>
      </c>
      <c r="AQ40">
        <f t="shared" si="26"/>
        <v>-8.4468654159217706</v>
      </c>
      <c r="AR40">
        <f t="shared" si="26"/>
        <v>-8.4473579930095308</v>
      </c>
      <c r="AS40">
        <f t="shared" si="26"/>
        <v>-25.186271068809916</v>
      </c>
      <c r="AT40">
        <f t="shared" si="26"/>
        <v>-16.795808325178424</v>
      </c>
      <c r="AU40">
        <f t="shared" si="23"/>
        <v>-50.429437386997876</v>
      </c>
      <c r="AW40">
        <v>37</v>
      </c>
      <c r="AX40">
        <f>IF(Z40&gt;0, (R40*SUMPRODUCT(K40:$K$98, X40:$X$98)-K40*$AZ$3)/Z40, 0)</f>
        <v>-10899504.524179878</v>
      </c>
    </row>
    <row r="41" spans="5:50" x14ac:dyDescent="0.25">
      <c r="E41">
        <v>2041</v>
      </c>
      <c r="F41" s="5">
        <v>3.5571999999999999E-2</v>
      </c>
      <c r="G41" s="5"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3.4483352395367789E-2</v>
      </c>
      <c r="L41" s="2">
        <v>38</v>
      </c>
      <c r="M41" s="6">
        <v>0.46737994300000002</v>
      </c>
      <c r="Q41" s="4">
        <f t="shared" si="21"/>
        <v>25</v>
      </c>
      <c r="R41">
        <f t="shared" si="0"/>
        <v>500000</v>
      </c>
      <c r="S41">
        <f t="shared" si="1"/>
        <v>-18646161.820524767</v>
      </c>
      <c r="U41">
        <f t="shared" si="13"/>
        <v>0.46737994300000002</v>
      </c>
      <c r="V41">
        <f t="shared" si="14"/>
        <v>0.01</v>
      </c>
      <c r="W41">
        <f t="shared" si="15"/>
        <v>5.101603419210575E-4</v>
      </c>
      <c r="X41">
        <f t="shared" si="16"/>
        <v>2.3843871152792439E-4</v>
      </c>
      <c r="Y41">
        <f t="shared" si="17"/>
        <v>5.1016034192105752E-6</v>
      </c>
      <c r="Z41">
        <f t="shared" si="18"/>
        <v>2.6662002697392257E-4</v>
      </c>
      <c r="AB41">
        <f t="shared" si="19"/>
        <v>-5560.49495482572</v>
      </c>
      <c r="AC41">
        <f t="shared" si="2"/>
        <v>-4971.4401675484387</v>
      </c>
      <c r="AE41">
        <f t="shared" si="3"/>
        <v>0</v>
      </c>
      <c r="AF41">
        <f t="shared" si="24"/>
        <v>0</v>
      </c>
      <c r="AG41">
        <f t="shared" si="24"/>
        <v>-6.6655006743480639E-3</v>
      </c>
      <c r="AH41">
        <f t="shared" si="5"/>
        <v>-119.2193557639622</v>
      </c>
      <c r="AI41">
        <f t="shared" si="25"/>
        <v>-119.22602126463654</v>
      </c>
      <c r="AJ41">
        <f t="shared" si="7"/>
        <v>-589.05478727728132</v>
      </c>
      <c r="AK41">
        <f t="shared" si="22"/>
        <v>-389.23464683780043</v>
      </c>
      <c r="AL41">
        <f t="shared" si="8"/>
        <v>-1097.5154553797183</v>
      </c>
      <c r="AN41">
        <f t="shared" si="26"/>
        <v>0</v>
      </c>
      <c r="AO41">
        <f t="shared" si="26"/>
        <v>0</v>
      </c>
      <c r="AP41">
        <f t="shared" si="26"/>
        <v>-2.2984880864510593E-4</v>
      </c>
      <c r="AQ41">
        <f t="shared" si="26"/>
        <v>-4.1110830571574306</v>
      </c>
      <c r="AR41">
        <f t="shared" si="26"/>
        <v>-4.1113129059660753</v>
      </c>
      <c r="AS41">
        <f t="shared" si="26"/>
        <v>-20.312583809860904</v>
      </c>
      <c r="AT41">
        <f t="shared" si="26"/>
        <v>-13.422115491394401</v>
      </c>
      <c r="AU41">
        <f t="shared" si="23"/>
        <v>-37.846012207221378</v>
      </c>
      <c r="AW41">
        <v>38</v>
      </c>
      <c r="AX41">
        <f>IF(Z41&gt;0, (R41*SUMPRODUCT(K41:$K$98, X41:$X$98)-K41*$AZ$3)/Z41, 0)</f>
        <v>-18646161.820524767</v>
      </c>
    </row>
    <row r="42" spans="5:50" x14ac:dyDescent="0.25">
      <c r="E42">
        <v>2042</v>
      </c>
      <c r="F42" s="5">
        <v>3.5571999999999999E-2</v>
      </c>
      <c r="G42" s="5"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3.0788707495864095E-2</v>
      </c>
      <c r="L42" s="2">
        <v>39</v>
      </c>
      <c r="M42" s="6">
        <v>0.47825477199999999</v>
      </c>
      <c r="Q42" s="4">
        <f t="shared" si="21"/>
        <v>25</v>
      </c>
      <c r="R42">
        <f t="shared" si="0"/>
        <v>500000</v>
      </c>
      <c r="S42">
        <f t="shared" si="1"/>
        <v>-32556566.510951389</v>
      </c>
      <c r="U42">
        <f t="shared" si="13"/>
        <v>0.47825477199999999</v>
      </c>
      <c r="V42">
        <f t="shared" si="14"/>
        <v>0.01</v>
      </c>
      <c r="W42">
        <f t="shared" si="15"/>
        <v>2.6662002697392257E-4</v>
      </c>
      <c r="X42">
        <f t="shared" si="16"/>
        <v>1.2751230021104719E-4</v>
      </c>
      <c r="Y42">
        <f t="shared" si="17"/>
        <v>2.6662002697392256E-6</v>
      </c>
      <c r="Z42">
        <f t="shared" si="18"/>
        <v>1.3644152649313615E-4</v>
      </c>
      <c r="AB42">
        <f t="shared" si="19"/>
        <v>-4971.4401675484387</v>
      </c>
      <c r="AC42">
        <f t="shared" si="2"/>
        <v>-4442.0676321295232</v>
      </c>
      <c r="AE42">
        <f t="shared" si="3"/>
        <v>0</v>
      </c>
      <c r="AF42">
        <f t="shared" si="24"/>
        <v>0</v>
      </c>
      <c r="AG42">
        <f t="shared" si="24"/>
        <v>-3.4110381623284037E-3</v>
      </c>
      <c r="AH42">
        <f t="shared" si="5"/>
        <v>-63.756150105523595</v>
      </c>
      <c r="AI42">
        <f t="shared" si="25"/>
        <v>-63.759561143685922</v>
      </c>
      <c r="AJ42">
        <f t="shared" si="7"/>
        <v>-529.3725354189155</v>
      </c>
      <c r="AK42">
        <f t="shared" si="22"/>
        <v>-348.00081172839072</v>
      </c>
      <c r="AL42">
        <f t="shared" si="8"/>
        <v>-941.13290829099219</v>
      </c>
      <c r="AN42">
        <f t="shared" si="26"/>
        <v>0</v>
      </c>
      <c r="AO42">
        <f t="shared" si="26"/>
        <v>0</v>
      </c>
      <c r="AP42">
        <f t="shared" si="26"/>
        <v>-1.0502145623715901E-4</v>
      </c>
      <c r="AQ42">
        <f t="shared" si="26"/>
        <v>-1.9629694566613707</v>
      </c>
      <c r="AR42">
        <f t="shared" si="26"/>
        <v>-1.9630744781176077</v>
      </c>
      <c r="AS42">
        <f t="shared" si="26"/>
        <v>-16.298696149356946</v>
      </c>
      <c r="AT42">
        <f t="shared" si="26"/>
        <v>-10.714495200628694</v>
      </c>
      <c r="AU42">
        <f t="shared" si="23"/>
        <v>-28.976265828103248</v>
      </c>
      <c r="AW42">
        <v>39</v>
      </c>
      <c r="AX42">
        <f>IF(Z42&gt;0, (R42*SUMPRODUCT(K42:$K$98, X42:$X$98)-K42*$AZ$3)/Z42, 0)</f>
        <v>-32556566.510951389</v>
      </c>
    </row>
    <row r="43" spans="5:50" x14ac:dyDescent="0.25">
      <c r="E43">
        <v>2043</v>
      </c>
      <c r="F43" s="5">
        <v>3.5571999999999999E-2</v>
      </c>
      <c r="G43" s="5"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2.7489917407021513E-2</v>
      </c>
      <c r="L43" s="2">
        <v>40</v>
      </c>
      <c r="M43" s="6">
        <v>0.48949088600000001</v>
      </c>
      <c r="Q43" s="4">
        <f t="shared" si="21"/>
        <v>25</v>
      </c>
      <c r="R43">
        <f t="shared" si="0"/>
        <v>500000</v>
      </c>
      <c r="S43">
        <f t="shared" si="1"/>
        <v>-58100640.242138356</v>
      </c>
      <c r="U43">
        <f t="shared" si="13"/>
        <v>0.48949088600000001</v>
      </c>
      <c r="V43">
        <f t="shared" si="14"/>
        <v>0.01</v>
      </c>
      <c r="W43">
        <f t="shared" si="15"/>
        <v>1.3644152649313615E-4</v>
      </c>
      <c r="X43">
        <f t="shared" si="16"/>
        <v>6.6786883690317692E-5</v>
      </c>
      <c r="Y43">
        <f t="shared" si="17"/>
        <v>1.3644152649313615E-6</v>
      </c>
      <c r="Z43">
        <f t="shared" si="18"/>
        <v>6.829022753788709E-5</v>
      </c>
      <c r="AB43">
        <f t="shared" si="19"/>
        <v>-4442.0676321295232</v>
      </c>
      <c r="AC43">
        <f t="shared" si="2"/>
        <v>-3967.7059422325474</v>
      </c>
      <c r="AE43">
        <f t="shared" si="3"/>
        <v>0</v>
      </c>
      <c r="AF43">
        <f t="shared" si="24"/>
        <v>0</v>
      </c>
      <c r="AG43">
        <f t="shared" si="24"/>
        <v>-1.7072556884471773E-3</v>
      </c>
      <c r="AH43">
        <f t="shared" si="5"/>
        <v>-33.393441845158847</v>
      </c>
      <c r="AI43">
        <f t="shared" si="25"/>
        <v>-33.395149100847291</v>
      </c>
      <c r="AJ43">
        <f t="shared" si="7"/>
        <v>-474.3616898969758</v>
      </c>
      <c r="AK43">
        <f t="shared" si="22"/>
        <v>-310.94473424906664</v>
      </c>
      <c r="AL43">
        <f t="shared" si="8"/>
        <v>-818.70157324688967</v>
      </c>
      <c r="AN43">
        <f t="shared" si="26"/>
        <v>0</v>
      </c>
      <c r="AO43">
        <f t="shared" si="26"/>
        <v>0</v>
      </c>
      <c r="AP43">
        <f t="shared" si="26"/>
        <v>-4.6932317868080555E-5</v>
      </c>
      <c r="AQ43">
        <f t="shared" si="26"/>
        <v>-0.91798295825959275</v>
      </c>
      <c r="AR43">
        <f t="shared" si="26"/>
        <v>-0.91802989057746076</v>
      </c>
      <c r="AS43">
        <f t="shared" si="26"/>
        <v>-13.040163676323017</v>
      </c>
      <c r="AT43">
        <f t="shared" si="26"/>
        <v>-8.5478450626550959</v>
      </c>
      <c r="AU43">
        <f t="shared" si="23"/>
        <v>-22.506038629555569</v>
      </c>
      <c r="AW43">
        <v>40</v>
      </c>
      <c r="AX43">
        <f>IF(Z43&gt;0, (R43*SUMPRODUCT(K43:$K$98, X43:$X$98)-K43*$AZ$3)/Z43, 0)</f>
        <v>-58100640.242138356</v>
      </c>
    </row>
    <row r="44" spans="5:50" x14ac:dyDescent="0.25">
      <c r="E44">
        <v>2044</v>
      </c>
      <c r="F44" s="5">
        <v>3.5571999999999999E-2</v>
      </c>
      <c r="G44" s="5"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2.4544569113412063E-2</v>
      </c>
      <c r="L44" s="2">
        <v>41</v>
      </c>
      <c r="M44" s="6">
        <v>0.50154699899999999</v>
      </c>
      <c r="Q44" s="4">
        <f t="shared" si="21"/>
        <v>25</v>
      </c>
      <c r="R44">
        <f t="shared" si="0"/>
        <v>500000</v>
      </c>
      <c r="S44">
        <f t="shared" si="1"/>
        <v>-106225982.29003488</v>
      </c>
      <c r="U44">
        <f t="shared" si="13"/>
        <v>0.50154699899999999</v>
      </c>
      <c r="V44">
        <f t="shared" si="14"/>
        <v>0.01</v>
      </c>
      <c r="W44">
        <f t="shared" si="15"/>
        <v>6.829022753788709E-5</v>
      </c>
      <c r="X44">
        <f t="shared" si="16"/>
        <v>3.4250758682654426E-5</v>
      </c>
      <c r="Y44">
        <f t="shared" si="17"/>
        <v>6.829022753788709E-7</v>
      </c>
      <c r="Z44">
        <f t="shared" si="18"/>
        <v>3.3356566579853791E-5</v>
      </c>
      <c r="AB44">
        <f t="shared" si="19"/>
        <v>-3967.7059422325474</v>
      </c>
      <c r="AC44">
        <f t="shared" si="2"/>
        <v>-3543.3340507679181</v>
      </c>
      <c r="AE44">
        <f t="shared" si="3"/>
        <v>0</v>
      </c>
      <c r="AF44">
        <f t="shared" si="24"/>
        <v>0</v>
      </c>
      <c r="AG44">
        <f t="shared" si="24"/>
        <v>-8.3391416449634477E-4</v>
      </c>
      <c r="AH44">
        <f t="shared" si="5"/>
        <v>-17.125379341327214</v>
      </c>
      <c r="AI44">
        <f t="shared" si="25"/>
        <v>-17.126213255491709</v>
      </c>
      <c r="AJ44">
        <f t="shared" si="7"/>
        <v>-424.37189146462924</v>
      </c>
      <c r="AK44">
        <f t="shared" si="22"/>
        <v>-277.73941595627832</v>
      </c>
      <c r="AL44">
        <f t="shared" si="8"/>
        <v>-719.2375206763993</v>
      </c>
      <c r="AN44">
        <f t="shared" si="26"/>
        <v>0</v>
      </c>
      <c r="AO44">
        <f t="shared" si="26"/>
        <v>0</v>
      </c>
      <c r="AP44">
        <f t="shared" si="26"/>
        <v>-2.0468063845133812E-5</v>
      </c>
      <c r="AQ44">
        <f t="shared" si="26"/>
        <v>-0.42033505683660494</v>
      </c>
      <c r="AR44">
        <f t="shared" si="26"/>
        <v>-0.42035552490045008</v>
      </c>
      <c r="AS44">
        <f t="shared" si="26"/>
        <v>-10.416025219842995</v>
      </c>
      <c r="AT44">
        <f t="shared" si="26"/>
        <v>-6.8169942904575747</v>
      </c>
      <c r="AU44">
        <f t="shared" si="23"/>
        <v>-17.653375035201019</v>
      </c>
      <c r="AW44">
        <v>41</v>
      </c>
      <c r="AX44">
        <f>IF(Z44&gt;0, (R44*SUMPRODUCT(K44:$K$98, X44:$X$98)-K44*$AZ$3)/Z44, 0)</f>
        <v>-106225982.29003488</v>
      </c>
    </row>
    <row r="45" spans="5:50" x14ac:dyDescent="0.25">
      <c r="E45">
        <v>2045</v>
      </c>
      <c r="F45" s="5">
        <v>3.5571999999999999E-2</v>
      </c>
      <c r="G45" s="5"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2.1914793851260769E-2</v>
      </c>
      <c r="L45" s="2">
        <v>42</v>
      </c>
      <c r="M45" s="6">
        <v>0.51394563599999998</v>
      </c>
      <c r="Q45" s="4">
        <f t="shared" si="21"/>
        <v>25</v>
      </c>
      <c r="R45">
        <f t="shared" si="0"/>
        <v>500000</v>
      </c>
      <c r="S45">
        <f t="shared" si="1"/>
        <v>-199252085.72165617</v>
      </c>
      <c r="U45">
        <f t="shared" si="13"/>
        <v>0.51394563599999998</v>
      </c>
      <c r="V45">
        <f t="shared" si="14"/>
        <v>0.01</v>
      </c>
      <c r="W45">
        <f t="shared" si="15"/>
        <v>3.3356566579853791E-5</v>
      </c>
      <c r="X45">
        <f t="shared" si="16"/>
        <v>1.71434618256593E-5</v>
      </c>
      <c r="Y45">
        <f t="shared" si="17"/>
        <v>3.3356566579853792E-7</v>
      </c>
      <c r="Z45">
        <f t="shared" si="18"/>
        <v>1.5879539088395951E-5</v>
      </c>
      <c r="AB45">
        <f t="shared" si="19"/>
        <v>-3543.3340507679181</v>
      </c>
      <c r="AC45">
        <f t="shared" si="2"/>
        <v>-3164.0312836614598</v>
      </c>
      <c r="AE45">
        <f t="shared" si="3"/>
        <v>0</v>
      </c>
      <c r="AF45">
        <f t="shared" si="24"/>
        <v>0</v>
      </c>
      <c r="AG45">
        <f t="shared" si="24"/>
        <v>-3.969884772098988E-4</v>
      </c>
      <c r="AH45">
        <f t="shared" si="5"/>
        <v>-8.5717309128296506</v>
      </c>
      <c r="AI45">
        <f t="shared" si="25"/>
        <v>-8.5721279013068603</v>
      </c>
      <c r="AJ45">
        <f t="shared" si="7"/>
        <v>-379.3027671064583</v>
      </c>
      <c r="AK45">
        <f t="shared" si="22"/>
        <v>-248.03338355375431</v>
      </c>
      <c r="AL45">
        <f t="shared" si="8"/>
        <v>-635.90827856151952</v>
      </c>
      <c r="AN45">
        <f t="shared" si="26"/>
        <v>0</v>
      </c>
      <c r="AO45">
        <f t="shared" si="26"/>
        <v>0</v>
      </c>
      <c r="AP45">
        <f t="shared" si="26"/>
        <v>-8.6999206393808662E-6</v>
      </c>
      <c r="AQ45">
        <f t="shared" si="26"/>
        <v>-0.18784771590314109</v>
      </c>
      <c r="AR45">
        <f t="shared" si="26"/>
        <v>-0.18785641582378046</v>
      </c>
      <c r="AS45">
        <f t="shared" si="26"/>
        <v>-8.3123419483508076</v>
      </c>
      <c r="AT45">
        <f t="shared" si="26"/>
        <v>-5.4356004688112183</v>
      </c>
      <c r="AU45">
        <f t="shared" si="23"/>
        <v>-13.935798832985808</v>
      </c>
      <c r="AW45">
        <v>42</v>
      </c>
      <c r="AX45">
        <f>IF(Z45&gt;0, (R45*SUMPRODUCT(K45:$K$98, X45:$X$98)-K45*$AZ$3)/Z45, 0)</f>
        <v>-199252085.72165617</v>
      </c>
    </row>
    <row r="46" spans="5:50" x14ac:dyDescent="0.25">
      <c r="E46">
        <v>2046</v>
      </c>
      <c r="F46" s="5">
        <v>3.5571999999999999E-2</v>
      </c>
      <c r="G46" s="5"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1.9566780224339969E-2</v>
      </c>
      <c r="L46" s="2">
        <v>43</v>
      </c>
      <c r="M46" s="6">
        <v>0.52707773400000002</v>
      </c>
      <c r="Q46" s="4">
        <f t="shared" si="21"/>
        <v>25</v>
      </c>
      <c r="R46">
        <f t="shared" si="0"/>
        <v>500000</v>
      </c>
      <c r="S46">
        <f t="shared" si="1"/>
        <v>-384326436.97380233</v>
      </c>
      <c r="U46">
        <f t="shared" si="13"/>
        <v>0.52707773400000002</v>
      </c>
      <c r="V46">
        <f t="shared" si="14"/>
        <v>0.01</v>
      </c>
      <c r="W46">
        <f t="shared" si="15"/>
        <v>1.5879539088395951E-5</v>
      </c>
      <c r="X46">
        <f t="shared" si="16"/>
        <v>8.3697514796761641E-6</v>
      </c>
      <c r="Y46">
        <f t="shared" si="17"/>
        <v>1.5879539088395951E-7</v>
      </c>
      <c r="Z46">
        <f t="shared" si="18"/>
        <v>7.3509922178358272E-6</v>
      </c>
      <c r="AB46">
        <f t="shared" si="19"/>
        <v>-3164.0312836614598</v>
      </c>
      <c r="AC46">
        <f t="shared" si="2"/>
        <v>-2825.1806473029924</v>
      </c>
      <c r="AE46">
        <f t="shared" si="3"/>
        <v>0</v>
      </c>
      <c r="AF46">
        <f t="shared" si="24"/>
        <v>0</v>
      </c>
      <c r="AG46">
        <f t="shared" si="24"/>
        <v>-1.8377480544589568E-4</v>
      </c>
      <c r="AH46">
        <f t="shared" si="5"/>
        <v>-4.1848757398380823</v>
      </c>
      <c r="AI46">
        <f t="shared" si="25"/>
        <v>-4.1850595146435285</v>
      </c>
      <c r="AJ46">
        <f t="shared" si="7"/>
        <v>-338.85063635846745</v>
      </c>
      <c r="AK46">
        <f t="shared" si="22"/>
        <v>-221.4821898563022</v>
      </c>
      <c r="AL46">
        <f t="shared" si="8"/>
        <v>-564.51788572941314</v>
      </c>
      <c r="AN46">
        <f t="shared" si="26"/>
        <v>0</v>
      </c>
      <c r="AO46">
        <f t="shared" si="26"/>
        <v>0</v>
      </c>
      <c r="AP46">
        <f t="shared" si="26"/>
        <v>-3.5958812289306769E-6</v>
      </c>
      <c r="AQ46">
        <f t="shared" si="26"/>
        <v>-8.1884543867583884E-2</v>
      </c>
      <c r="AR46">
        <f t="shared" si="26"/>
        <v>-8.188813974881283E-2</v>
      </c>
      <c r="AS46">
        <f t="shared" si="26"/>
        <v>-6.6302159305038755</v>
      </c>
      <c r="AT46">
        <f t="shared" si="26"/>
        <v>-4.3336933325238043</v>
      </c>
      <c r="AU46">
        <f t="shared" si="23"/>
        <v>-11.045797402776492</v>
      </c>
      <c r="AW46">
        <v>43</v>
      </c>
      <c r="AX46">
        <f>IF(Z46&gt;0, (R46*SUMPRODUCT(K46:$K$98, X46:$X$98)-K46*$AZ$3)/Z46, 0)</f>
        <v>-384326436.97380233</v>
      </c>
    </row>
    <row r="47" spans="5:50" x14ac:dyDescent="0.25">
      <c r="E47">
        <v>2047</v>
      </c>
      <c r="F47" s="5">
        <v>3.5571999999999999E-2</v>
      </c>
      <c r="G47" s="5"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1.7470339486017828E-2</v>
      </c>
      <c r="L47" s="2">
        <v>44</v>
      </c>
      <c r="M47" s="6">
        <v>0.54097960300000003</v>
      </c>
      <c r="Q47" s="4">
        <f t="shared" si="21"/>
        <v>25</v>
      </c>
      <c r="R47">
        <f t="shared" si="0"/>
        <v>500000</v>
      </c>
      <c r="S47">
        <f t="shared" si="1"/>
        <v>-764236334.62121534</v>
      </c>
      <c r="U47">
        <f t="shared" si="13"/>
        <v>0.54097960300000003</v>
      </c>
      <c r="V47">
        <f t="shared" si="14"/>
        <v>0.01</v>
      </c>
      <c r="W47">
        <f t="shared" si="15"/>
        <v>7.3509922178358272E-6</v>
      </c>
      <c r="X47">
        <f t="shared" si="16"/>
        <v>3.9767368516609156E-6</v>
      </c>
      <c r="Y47">
        <f t="shared" si="17"/>
        <v>7.3509922178358268E-8</v>
      </c>
      <c r="Z47">
        <f t="shared" si="18"/>
        <v>3.3007454439965531E-6</v>
      </c>
      <c r="AB47">
        <f t="shared" si="19"/>
        <v>-2825.1806473029924</v>
      </c>
      <c r="AC47">
        <f t="shared" si="2"/>
        <v>-2522.5495996376017</v>
      </c>
      <c r="AE47">
        <f t="shared" si="3"/>
        <v>0</v>
      </c>
      <c r="AF47">
        <f t="shared" si="24"/>
        <v>0</v>
      </c>
      <c r="AG47">
        <f t="shared" si="24"/>
        <v>-8.2518636099913829E-5</v>
      </c>
      <c r="AH47">
        <f t="shared" si="5"/>
        <v>-1.9883684258304577</v>
      </c>
      <c r="AI47">
        <f t="shared" si="25"/>
        <v>-1.9884509444665577</v>
      </c>
      <c r="AJ47">
        <f t="shared" si="7"/>
        <v>-302.63104766539072</v>
      </c>
      <c r="AK47">
        <f t="shared" si="22"/>
        <v>-197.7626453112095</v>
      </c>
      <c r="AL47">
        <f t="shared" si="8"/>
        <v>-502.38214392106676</v>
      </c>
      <c r="AN47">
        <f t="shared" si="26"/>
        <v>0</v>
      </c>
      <c r="AO47">
        <f t="shared" si="26"/>
        <v>0</v>
      </c>
      <c r="AP47">
        <f t="shared" si="26"/>
        <v>-1.4416285865886608E-6</v>
      </c>
      <c r="AQ47">
        <f t="shared" si="26"/>
        <v>-3.4737471422536956E-2</v>
      </c>
      <c r="AR47">
        <f t="shared" si="26"/>
        <v>-3.4738913051123546E-2</v>
      </c>
      <c r="AS47">
        <f t="shared" si="26"/>
        <v>-5.287067141723619</v>
      </c>
      <c r="AT47">
        <f t="shared" si="26"/>
        <v>-3.4549805512397618</v>
      </c>
      <c r="AU47">
        <f t="shared" si="23"/>
        <v>-8.7767866060145039</v>
      </c>
      <c r="AW47">
        <v>44</v>
      </c>
      <c r="AX47">
        <f>IF(Z47&gt;0, (R47*SUMPRODUCT(K47:$K$98, X47:$X$98)-K47*$AZ$3)/Z47, 0)</f>
        <v>-764236334.62121534</v>
      </c>
    </row>
    <row r="48" spans="5:50" x14ac:dyDescent="0.25">
      <c r="E48">
        <v>2048</v>
      </c>
      <c r="F48" s="5">
        <v>3.5571999999999999E-2</v>
      </c>
      <c r="G48" s="5"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1.5598517398230203E-2</v>
      </c>
      <c r="L48" s="2">
        <v>45</v>
      </c>
      <c r="M48" s="6">
        <v>0.55513806300000001</v>
      </c>
      <c r="Q48" s="4">
        <f t="shared" si="21"/>
        <v>25</v>
      </c>
      <c r="R48">
        <f t="shared" si="0"/>
        <v>500000</v>
      </c>
      <c r="S48">
        <f t="shared" si="1"/>
        <v>-1569147465.2027035</v>
      </c>
      <c r="U48">
        <f t="shared" si="13"/>
        <v>0.55513806300000001</v>
      </c>
      <c r="V48">
        <f t="shared" si="14"/>
        <v>0.01</v>
      </c>
      <c r="W48">
        <f t="shared" si="15"/>
        <v>3.3007454439965531E-6</v>
      </c>
      <c r="X48">
        <f t="shared" si="16"/>
        <v>1.8323694322363214E-6</v>
      </c>
      <c r="Y48">
        <f t="shared" si="17"/>
        <v>3.3007454439965534E-8</v>
      </c>
      <c r="Z48">
        <f t="shared" si="18"/>
        <v>1.4353685573202661E-6</v>
      </c>
      <c r="AB48">
        <f t="shared" si="19"/>
        <v>-2522.5495996376017</v>
      </c>
      <c r="AC48">
        <f t="shared" si="2"/>
        <v>-2252.304933350757</v>
      </c>
      <c r="AE48">
        <f t="shared" si="3"/>
        <v>0</v>
      </c>
      <c r="AF48">
        <f t="shared" si="24"/>
        <v>0</v>
      </c>
      <c r="AG48">
        <f t="shared" si="24"/>
        <v>-3.5884213933006656E-5</v>
      </c>
      <c r="AH48">
        <f t="shared" si="5"/>
        <v>-0.91618471611816077</v>
      </c>
      <c r="AI48">
        <f t="shared" si="25"/>
        <v>-0.91622060033209374</v>
      </c>
      <c r="AJ48">
        <f t="shared" si="7"/>
        <v>-270.24466628684468</v>
      </c>
      <c r="AK48">
        <f t="shared" si="22"/>
        <v>-176.57847197463212</v>
      </c>
      <c r="AL48">
        <f t="shared" si="8"/>
        <v>-447.73935886180891</v>
      </c>
      <c r="AN48">
        <f t="shared" si="26"/>
        <v>0</v>
      </c>
      <c r="AO48">
        <f t="shared" si="26"/>
        <v>0</v>
      </c>
      <c r="AP48">
        <f t="shared" si="26"/>
        <v>-5.5974053535581894E-7</v>
      </c>
      <c r="AQ48">
        <f t="shared" si="26"/>
        <v>-1.4291123234361731E-2</v>
      </c>
      <c r="AR48">
        <f t="shared" si="26"/>
        <v>-1.4291682974897085E-2</v>
      </c>
      <c r="AS48">
        <f t="shared" si="26"/>
        <v>-4.2154161288542618</v>
      </c>
      <c r="AT48">
        <f t="shared" si="26"/>
        <v>-2.7543623672492035</v>
      </c>
      <c r="AU48">
        <f t="shared" si="23"/>
        <v>-6.9840701790783628</v>
      </c>
      <c r="AW48">
        <v>45</v>
      </c>
      <c r="AX48">
        <f>IF(Z48&gt;0, (R48*SUMPRODUCT(K48:$K$98, X48:$X$98)-K48*$AZ$3)/Z48, 0)</f>
        <v>-1569147465.2027035</v>
      </c>
    </row>
    <row r="49" spans="5:50" x14ac:dyDescent="0.25">
      <c r="E49">
        <v>2049</v>
      </c>
      <c r="F49" s="5">
        <v>3.5571999999999999E-2</v>
      </c>
      <c r="G49" s="5"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1.3927247676991251E-2</v>
      </c>
      <c r="L49" s="2">
        <v>46</v>
      </c>
      <c r="M49" s="6">
        <v>0.569934367</v>
      </c>
      <c r="Q49" s="4">
        <f t="shared" si="21"/>
        <v>25</v>
      </c>
      <c r="R49">
        <f t="shared" si="0"/>
        <v>500000</v>
      </c>
      <c r="S49">
        <f t="shared" si="1"/>
        <v>-3335271014.3997827</v>
      </c>
      <c r="U49">
        <f t="shared" si="13"/>
        <v>0.569934367</v>
      </c>
      <c r="V49">
        <f t="shared" si="14"/>
        <v>0.01</v>
      </c>
      <c r="W49">
        <f t="shared" si="15"/>
        <v>1.4353685573202661E-6</v>
      </c>
      <c r="X49">
        <f t="shared" si="16"/>
        <v>8.1806587012802905E-7</v>
      </c>
      <c r="Y49">
        <f t="shared" si="17"/>
        <v>1.4353685573202662E-8</v>
      </c>
      <c r="Z49">
        <f t="shared" si="18"/>
        <v>6.029490016190344E-7</v>
      </c>
      <c r="AB49">
        <f t="shared" si="19"/>
        <v>-2252.304933350757</v>
      </c>
      <c r="AC49">
        <f t="shared" si="2"/>
        <v>-2010.9983282612532</v>
      </c>
      <c r="AE49">
        <f t="shared" si="3"/>
        <v>0</v>
      </c>
      <c r="AF49">
        <f t="shared" si="24"/>
        <v>0</v>
      </c>
      <c r="AG49">
        <f t="shared" si="24"/>
        <v>-1.507372504047586E-5</v>
      </c>
      <c r="AH49">
        <f t="shared" si="5"/>
        <v>-0.4090329350640145</v>
      </c>
      <c r="AI49">
        <f t="shared" si="25"/>
        <v>-0.40904800878905495</v>
      </c>
      <c r="AJ49">
        <f t="shared" si="7"/>
        <v>-241.30660508950382</v>
      </c>
      <c r="AK49">
        <f t="shared" si="22"/>
        <v>-157.661345334553</v>
      </c>
      <c r="AL49">
        <f t="shared" si="8"/>
        <v>-399.37699843284588</v>
      </c>
      <c r="AN49">
        <f t="shared" si="26"/>
        <v>0</v>
      </c>
      <c r="AO49">
        <f t="shared" si="26"/>
        <v>0</v>
      </c>
      <c r="AP49">
        <f t="shared" si="26"/>
        <v>-2.0993550205357229E-7</v>
      </c>
      <c r="AQ49">
        <f t="shared" si="26"/>
        <v>-5.6967029946832096E-3</v>
      </c>
      <c r="AR49">
        <f t="shared" si="26"/>
        <v>-5.6969129301852623E-3</v>
      </c>
      <c r="AS49">
        <f t="shared" si="26"/>
        <v>-3.3607368551754373</v>
      </c>
      <c r="AT49">
        <f t="shared" si="26"/>
        <v>-2.1957886055619689</v>
      </c>
      <c r="AU49">
        <f t="shared" si="23"/>
        <v>-5.5622223736675913</v>
      </c>
      <c r="AW49">
        <v>46</v>
      </c>
      <c r="AX49">
        <f>IF(Z49&gt;0, (R49*SUMPRODUCT(K49:$K$98, X49:$X$98)-K49*$AZ$3)/Z49, 0)</f>
        <v>-3335271014.3997827</v>
      </c>
    </row>
    <row r="50" spans="5:50" x14ac:dyDescent="0.25">
      <c r="E50">
        <v>2050</v>
      </c>
      <c r="F50" s="5">
        <v>3.5571999999999999E-2</v>
      </c>
      <c r="G50" s="5"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1.2435042568742187E-2</v>
      </c>
      <c r="L50" s="2">
        <v>47</v>
      </c>
      <c r="M50" s="6">
        <v>0.58483052300000005</v>
      </c>
      <c r="Q50" s="4">
        <f t="shared" si="21"/>
        <v>25</v>
      </c>
      <c r="R50">
        <f t="shared" si="0"/>
        <v>500000</v>
      </c>
      <c r="S50">
        <f t="shared" si="1"/>
        <v>-7349833937.3850975</v>
      </c>
      <c r="U50">
        <f t="shared" si="13"/>
        <v>0.58483052300000005</v>
      </c>
      <c r="V50">
        <f t="shared" si="14"/>
        <v>0.01</v>
      </c>
      <c r="W50">
        <f t="shared" si="15"/>
        <v>6.029490016190344E-7</v>
      </c>
      <c r="X50">
        <f t="shared" si="16"/>
        <v>3.5262297995918778E-7</v>
      </c>
      <c r="Y50">
        <f t="shared" si="17"/>
        <v>6.0294900161903445E-9</v>
      </c>
      <c r="Z50">
        <f t="shared" si="18"/>
        <v>2.4429653164365626E-7</v>
      </c>
      <c r="AB50">
        <f t="shared" si="19"/>
        <v>-2010.9983282612532</v>
      </c>
      <c r="AC50">
        <f t="shared" si="2"/>
        <v>-1795.5389390600171</v>
      </c>
      <c r="AE50">
        <f t="shared" si="3"/>
        <v>0</v>
      </c>
      <c r="AF50">
        <f t="shared" si="24"/>
        <v>0</v>
      </c>
      <c r="AG50">
        <f t="shared" si="24"/>
        <v>-6.1074132910914061E-6</v>
      </c>
      <c r="AH50">
        <f t="shared" si="5"/>
        <v>-0.17631148997959389</v>
      </c>
      <c r="AI50">
        <f t="shared" si="25"/>
        <v>-0.17631759739288499</v>
      </c>
      <c r="AJ50">
        <f t="shared" si="7"/>
        <v>-215.45938920123604</v>
      </c>
      <c r="AK50">
        <f t="shared" si="22"/>
        <v>-140.76988297828774</v>
      </c>
      <c r="AL50">
        <f t="shared" si="8"/>
        <v>-356.40558977691666</v>
      </c>
      <c r="AN50">
        <f t="shared" si="26"/>
        <v>0</v>
      </c>
      <c r="AO50">
        <f t="shared" si="26"/>
        <v>0</v>
      </c>
      <c r="AP50">
        <f t="shared" si="26"/>
        <v>-7.5945944259623453E-8</v>
      </c>
      <c r="AQ50">
        <f t="shared" si="26"/>
        <v>-2.1924408832546117E-3</v>
      </c>
      <c r="AR50">
        <f t="shared" si="26"/>
        <v>-2.1925168291988713E-3</v>
      </c>
      <c r="AS50">
        <f t="shared" si="26"/>
        <v>-2.6792466765525607</v>
      </c>
      <c r="AT50">
        <f t="shared" si="26"/>
        <v>-1.7504794872318643</v>
      </c>
      <c r="AU50">
        <f t="shared" si="23"/>
        <v>-4.4319186806136237</v>
      </c>
      <c r="AW50">
        <v>47</v>
      </c>
      <c r="AX50">
        <f>IF(Z50&gt;0, (R50*SUMPRODUCT(K50:$K$98, X50:$X$98)-K50*$AZ$3)/Z50, 0)</f>
        <v>-7349833937.3850975</v>
      </c>
    </row>
    <row r="51" spans="5:50" x14ac:dyDescent="0.25">
      <c r="E51">
        <v>2051</v>
      </c>
      <c r="F51" s="5">
        <v>3.5571999999999999E-2</v>
      </c>
      <c r="G51" s="5"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1.1102716579234095E-2</v>
      </c>
      <c r="L51" s="2">
        <v>48</v>
      </c>
      <c r="M51" s="6">
        <v>0.59948279800000004</v>
      </c>
      <c r="Q51" s="4">
        <f t="shared" si="21"/>
        <v>25</v>
      </c>
      <c r="R51">
        <f t="shared" si="0"/>
        <v>500000</v>
      </c>
      <c r="S51">
        <f t="shared" si="1"/>
        <v>-16804276893.507078</v>
      </c>
      <c r="U51">
        <f t="shared" si="13"/>
        <v>0.59948279800000004</v>
      </c>
      <c r="V51">
        <f t="shared" si="14"/>
        <v>0.01</v>
      </c>
      <c r="W51">
        <f t="shared" si="15"/>
        <v>2.4429653164365626E-7</v>
      </c>
      <c r="X51">
        <f t="shared" si="16"/>
        <v>1.4645156833143461E-7</v>
      </c>
      <c r="Y51">
        <f t="shared" si="17"/>
        <v>2.4429653164365627E-9</v>
      </c>
      <c r="Z51">
        <f t="shared" si="18"/>
        <v>9.5401997995785087E-8</v>
      </c>
      <c r="AB51">
        <f t="shared" si="19"/>
        <v>-1795.5389390600171</v>
      </c>
      <c r="AC51">
        <f t="shared" si="2"/>
        <v>-1603.1615905149799</v>
      </c>
      <c r="AE51">
        <f t="shared" si="3"/>
        <v>0</v>
      </c>
      <c r="AF51">
        <f t="shared" si="24"/>
        <v>0</v>
      </c>
      <c r="AG51">
        <f t="shared" si="24"/>
        <v>-2.3850499498946272E-6</v>
      </c>
      <c r="AH51">
        <f t="shared" si="5"/>
        <v>-7.3225784165717303E-2</v>
      </c>
      <c r="AI51">
        <f t="shared" si="25"/>
        <v>-7.3228169215667202E-2</v>
      </c>
      <c r="AJ51">
        <f t="shared" si="7"/>
        <v>-192.37734854503719</v>
      </c>
      <c r="AK51">
        <f t="shared" si="22"/>
        <v>-125.68772573420121</v>
      </c>
      <c r="AL51">
        <f t="shared" si="8"/>
        <v>-318.13830244845406</v>
      </c>
      <c r="AN51">
        <f t="shared" si="26"/>
        <v>0</v>
      </c>
      <c r="AO51">
        <f t="shared" si="26"/>
        <v>0</v>
      </c>
      <c r="AP51">
        <f t="shared" si="26"/>
        <v>-2.6480533620996525E-8</v>
      </c>
      <c r="AQ51">
        <f t="shared" si="26"/>
        <v>-8.1300512788412701E-4</v>
      </c>
      <c r="AR51">
        <f t="shared" si="26"/>
        <v>-8.1303160841774802E-4</v>
      </c>
      <c r="AS51">
        <f t="shared" si="26"/>
        <v>-2.1359111771600805</v>
      </c>
      <c r="AT51">
        <f t="shared" si="26"/>
        <v>-1.3954751963153436</v>
      </c>
      <c r="AU51">
        <f t="shared" si="23"/>
        <v>-3.5321994050838419</v>
      </c>
      <c r="AW51">
        <v>48</v>
      </c>
      <c r="AX51">
        <f>IF(Z51&gt;0, (R51*SUMPRODUCT(K51:$K$98, X51:$X$98)-K51*$AZ$3)/Z51, 0)</f>
        <v>-16804276893.507078</v>
      </c>
    </row>
    <row r="52" spans="5:50" x14ac:dyDescent="0.25">
      <c r="E52">
        <v>2052</v>
      </c>
      <c r="F52" s="5">
        <v>3.5571999999999999E-2</v>
      </c>
      <c r="G52" s="5"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9.9131398028875842E-3</v>
      </c>
      <c r="L52" s="2">
        <v>49</v>
      </c>
      <c r="M52" s="6">
        <v>0.61448546299999995</v>
      </c>
      <c r="Q52" s="4">
        <f t="shared" si="21"/>
        <v>25</v>
      </c>
      <c r="R52">
        <f t="shared" si="0"/>
        <v>500000</v>
      </c>
      <c r="S52">
        <f t="shared" si="1"/>
        <v>-39955379335.445564</v>
      </c>
      <c r="U52">
        <f t="shared" si="13"/>
        <v>0.61448546299999995</v>
      </c>
      <c r="V52">
        <f t="shared" si="14"/>
        <v>0.01</v>
      </c>
      <c r="W52">
        <f t="shared" si="15"/>
        <v>9.5401997995785087E-8</v>
      </c>
      <c r="X52">
        <f t="shared" si="16"/>
        <v>5.8623140909565068E-8</v>
      </c>
      <c r="Y52">
        <f t="shared" si="17"/>
        <v>9.540199799578509E-10</v>
      </c>
      <c r="Z52">
        <f t="shared" si="18"/>
        <v>3.5824837106262165E-8</v>
      </c>
      <c r="AB52">
        <f t="shared" si="19"/>
        <v>-1603.1615905149799</v>
      </c>
      <c r="AC52">
        <f t="shared" si="2"/>
        <v>-1431.3949562112507</v>
      </c>
      <c r="AE52">
        <f t="shared" si="3"/>
        <v>0</v>
      </c>
      <c r="AF52">
        <f t="shared" si="24"/>
        <v>0</v>
      </c>
      <c r="AG52">
        <f t="shared" si="24"/>
        <v>-8.9562092765655413E-7</v>
      </c>
      <c r="AH52">
        <f t="shared" si="5"/>
        <v>-2.9311570454782533E-2</v>
      </c>
      <c r="AI52">
        <f t="shared" si="25"/>
        <v>-2.931246607571019E-2</v>
      </c>
      <c r="AJ52">
        <f t="shared" si="7"/>
        <v>-171.76663430372923</v>
      </c>
      <c r="AK52">
        <f t="shared" si="22"/>
        <v>-112.2213113360486</v>
      </c>
      <c r="AL52">
        <f t="shared" si="8"/>
        <v>-284.01725810585356</v>
      </c>
      <c r="AN52">
        <f t="shared" si="26"/>
        <v>0</v>
      </c>
      <c r="AO52">
        <f t="shared" si="26"/>
        <v>0</v>
      </c>
      <c r="AP52">
        <f t="shared" si="26"/>
        <v>-8.8784154662512877E-9</v>
      </c>
      <c r="AQ52">
        <f t="shared" si="26"/>
        <v>-2.9056969576044846E-4</v>
      </c>
      <c r="AR52">
        <f t="shared" si="26"/>
        <v>-2.9057857417591471E-4</v>
      </c>
      <c r="AS52">
        <f t="shared" si="26"/>
        <v>-1.7027466593243341</v>
      </c>
      <c r="AT52">
        <f t="shared" si="26"/>
        <v>-1.1124655481376231</v>
      </c>
      <c r="AU52">
        <f t="shared" si="23"/>
        <v>-2.8155027860361335</v>
      </c>
      <c r="AW52">
        <v>49</v>
      </c>
      <c r="AX52">
        <f>IF(Z52&gt;0, (R52*SUMPRODUCT(K52:$K$98, X52:$X$98)-K52*$AZ$3)/Z52, 0)</f>
        <v>-39955379335.445564</v>
      </c>
    </row>
    <row r="53" spans="5:50" x14ac:dyDescent="0.25">
      <c r="E53">
        <v>2053</v>
      </c>
      <c r="F53" s="5">
        <v>3.5571999999999999E-2</v>
      </c>
      <c r="G53" s="5"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8.8510176811496272E-3</v>
      </c>
      <c r="L53" s="2">
        <v>50</v>
      </c>
      <c r="M53" s="6">
        <v>0.62975077099999999</v>
      </c>
      <c r="Q53" s="4">
        <f t="shared" si="21"/>
        <v>25</v>
      </c>
      <c r="R53">
        <f t="shared" si="0"/>
        <v>500000</v>
      </c>
      <c r="S53">
        <f t="shared" si="1"/>
        <v>-99027144999.195953</v>
      </c>
      <c r="U53">
        <f t="shared" si="13"/>
        <v>0.62975077099999999</v>
      </c>
      <c r="V53">
        <f t="shared" si="14"/>
        <v>0.01</v>
      </c>
      <c r="W53">
        <f t="shared" si="15"/>
        <v>3.5824837106262165E-8</v>
      </c>
      <c r="X53">
        <f t="shared" si="16"/>
        <v>2.2560718788618007E-8</v>
      </c>
      <c r="Y53">
        <f t="shared" si="17"/>
        <v>3.5824837106262166E-10</v>
      </c>
      <c r="Z53">
        <f t="shared" si="18"/>
        <v>1.2905869946581536E-8</v>
      </c>
      <c r="AB53">
        <f t="shared" si="19"/>
        <v>-1431.3949562112507</v>
      </c>
      <c r="AC53">
        <f t="shared" si="2"/>
        <v>-1278.0314545408951</v>
      </c>
      <c r="AE53">
        <f t="shared" si="3"/>
        <v>0</v>
      </c>
      <c r="AF53">
        <f t="shared" si="24"/>
        <v>0</v>
      </c>
      <c r="AG53">
        <f t="shared" si="24"/>
        <v>-3.2264674866453838E-7</v>
      </c>
      <c r="AH53">
        <f t="shared" si="5"/>
        <v>-1.1280359394309004E-2</v>
      </c>
      <c r="AI53">
        <f t="shared" si="25"/>
        <v>-1.1280682041057668E-2</v>
      </c>
      <c r="AJ53">
        <f t="shared" si="7"/>
        <v>-153.36350167035562</v>
      </c>
      <c r="AK53">
        <f t="shared" si="22"/>
        <v>-100.19764693478756</v>
      </c>
      <c r="AL53">
        <f t="shared" si="8"/>
        <v>-253.57242928718421</v>
      </c>
      <c r="AN53">
        <f t="shared" si="26"/>
        <v>0</v>
      </c>
      <c r="AO53">
        <f t="shared" si="26"/>
        <v>0</v>
      </c>
      <c r="AP53">
        <f t="shared" si="26"/>
        <v>-2.8557520771952691E-9</v>
      </c>
      <c r="AQ53">
        <f t="shared" si="26"/>
        <v>-9.9842660448751295E-5</v>
      </c>
      <c r="AR53">
        <f t="shared" si="26"/>
        <v>-9.9845516200828478E-5</v>
      </c>
      <c r="AS53">
        <f t="shared" si="26"/>
        <v>-1.357423064927338</v>
      </c>
      <c r="AT53">
        <f t="shared" si="26"/>
        <v>-0.88685114462939241</v>
      </c>
      <c r="AU53">
        <f t="shared" si="23"/>
        <v>-2.2443740550729312</v>
      </c>
      <c r="AW53">
        <v>50</v>
      </c>
      <c r="AX53">
        <f>IF(Z53&gt;0, (R53*SUMPRODUCT(K53:$K$98, X53:$X$98)-K53*$AZ$3)/Z53, 0)</f>
        <v>-99027144999.195953</v>
      </c>
    </row>
    <row r="54" spans="5:50" x14ac:dyDescent="0.25">
      <c r="E54">
        <v>2054</v>
      </c>
      <c r="F54" s="5">
        <v>3.5571999999999999E-2</v>
      </c>
      <c r="G54" s="5"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7.9026943581693102E-3</v>
      </c>
      <c r="L54" s="2">
        <v>51</v>
      </c>
      <c r="M54" s="6">
        <v>0.64518007799999999</v>
      </c>
      <c r="Q54" s="4">
        <f t="shared" si="21"/>
        <v>25</v>
      </c>
      <c r="R54">
        <f t="shared" si="0"/>
        <v>500000</v>
      </c>
      <c r="S54">
        <f t="shared" si="1"/>
        <v>-256415289895.32422</v>
      </c>
      <c r="U54">
        <f t="shared" si="13"/>
        <v>0.64518007799999999</v>
      </c>
      <c r="V54">
        <f t="shared" si="14"/>
        <v>0.01</v>
      </c>
      <c r="W54">
        <f t="shared" si="15"/>
        <v>1.2905869946581536E-8</v>
      </c>
      <c r="X54">
        <f t="shared" si="16"/>
        <v>8.3266101787933313E-9</v>
      </c>
      <c r="Y54">
        <f t="shared" si="17"/>
        <v>1.2905869946581536E-10</v>
      </c>
      <c r="Z54">
        <f t="shared" si="18"/>
        <v>4.4502010683223894E-9</v>
      </c>
      <c r="AB54">
        <f t="shared" si="19"/>
        <v>-1278.0314545408951</v>
      </c>
      <c r="AC54">
        <f t="shared" si="2"/>
        <v>-1141.0995970263671</v>
      </c>
      <c r="AE54">
        <f t="shared" si="3"/>
        <v>0</v>
      </c>
      <c r="AF54">
        <f t="shared" si="24"/>
        <v>0</v>
      </c>
      <c r="AG54">
        <f t="shared" si="24"/>
        <v>-1.1125502670805974E-7</v>
      </c>
      <c r="AH54">
        <f t="shared" si="5"/>
        <v>-4.1633050893966654E-3</v>
      </c>
      <c r="AI54">
        <f t="shared" si="25"/>
        <v>-4.1634163444233731E-3</v>
      </c>
      <c r="AJ54">
        <f t="shared" si="7"/>
        <v>-136.93185751452802</v>
      </c>
      <c r="AK54">
        <f t="shared" si="22"/>
        <v>-89.462201817862663</v>
      </c>
      <c r="AL54">
        <f t="shared" si="8"/>
        <v>-226.39822274873512</v>
      </c>
      <c r="AN54">
        <f t="shared" si="26"/>
        <v>0</v>
      </c>
      <c r="AO54">
        <f t="shared" si="26"/>
        <v>0</v>
      </c>
      <c r="AP54">
        <f t="shared" si="26"/>
        <v>-8.7921447188375957E-10</v>
      </c>
      <c r="AQ54">
        <f t="shared" si="26"/>
        <v>-3.2901327641312602E-5</v>
      </c>
      <c r="AR54">
        <f t="shared" si="26"/>
        <v>-3.2902206855784486E-5</v>
      </c>
      <c r="AS54">
        <f t="shared" si="26"/>
        <v>-1.0821306178337045</v>
      </c>
      <c r="AT54">
        <f t="shared" si="26"/>
        <v>-0.70699243757542751</v>
      </c>
      <c r="AU54">
        <f t="shared" si="23"/>
        <v>-1.7891559576159879</v>
      </c>
      <c r="AW54">
        <v>51</v>
      </c>
      <c r="AX54">
        <f>IF(Z54&gt;0, (R54*SUMPRODUCT(K54:$K$98, X54:$X$98)-K54*$AZ$3)/Z54, 0)</f>
        <v>-256415289895.32422</v>
      </c>
    </row>
    <row r="55" spans="5:50" x14ac:dyDescent="0.25">
      <c r="E55">
        <v>2055</v>
      </c>
      <c r="F55" s="5">
        <v>3.5571999999999999E-2</v>
      </c>
      <c r="G55" s="5"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7.0559771055083119E-3</v>
      </c>
      <c r="L55" s="2">
        <v>52</v>
      </c>
      <c r="M55" s="6">
        <v>0.66067595400000001</v>
      </c>
      <c r="Q55" s="4">
        <f t="shared" si="21"/>
        <v>25</v>
      </c>
      <c r="R55">
        <f t="shared" si="0"/>
        <v>500000</v>
      </c>
      <c r="S55">
        <f t="shared" si="1"/>
        <v>-695188317246.7345</v>
      </c>
      <c r="U55">
        <f t="shared" si="13"/>
        <v>0.66067595400000001</v>
      </c>
      <c r="V55">
        <f t="shared" si="14"/>
        <v>0.01</v>
      </c>
      <c r="W55">
        <f t="shared" si="15"/>
        <v>4.4502010683223894E-9</v>
      </c>
      <c r="X55">
        <f t="shared" si="16"/>
        <v>2.9401408363057139E-9</v>
      </c>
      <c r="Y55">
        <f t="shared" si="17"/>
        <v>4.4502010683223894E-11</v>
      </c>
      <c r="Z55">
        <f t="shared" si="18"/>
        <v>1.4655582213334515E-9</v>
      </c>
      <c r="AB55">
        <f t="shared" si="19"/>
        <v>-1141.0995970263671</v>
      </c>
      <c r="AC55">
        <f t="shared" si="2"/>
        <v>-1018.8389537159194</v>
      </c>
      <c r="AE55">
        <f t="shared" si="3"/>
        <v>0</v>
      </c>
      <c r="AF55">
        <f t="shared" si="24"/>
        <v>0</v>
      </c>
      <c r="AG55">
        <f t="shared" si="24"/>
        <v>-3.6638955533336291E-8</v>
      </c>
      <c r="AH55">
        <f t="shared" si="5"/>
        <v>-1.4700704181528569E-3</v>
      </c>
      <c r="AI55">
        <f t="shared" si="25"/>
        <v>-1.4701070571083903E-3</v>
      </c>
      <c r="AJ55">
        <f t="shared" si="7"/>
        <v>-122.26064331044768</v>
      </c>
      <c r="AK55">
        <f t="shared" si="22"/>
        <v>-79.876971791845705</v>
      </c>
      <c r="AL55">
        <f t="shared" si="8"/>
        <v>-202.13908520935047</v>
      </c>
      <c r="AN55">
        <f t="shared" si="26"/>
        <v>0</v>
      </c>
      <c r="AO55">
        <f t="shared" si="26"/>
        <v>0</v>
      </c>
      <c r="AP55">
        <f t="shared" si="26"/>
        <v>-2.5852363141295796E-10</v>
      </c>
      <c r="AQ55">
        <f t="shared" si="26"/>
        <v>-1.0372783213971588E-5</v>
      </c>
      <c r="AR55">
        <f t="shared" si="26"/>
        <v>-1.0373041737603002E-5</v>
      </c>
      <c r="AS55">
        <f t="shared" si="26"/>
        <v>-0.8626683001032367</v>
      </c>
      <c r="AT55">
        <f t="shared" si="26"/>
        <v>-0.56361008422059655</v>
      </c>
      <c r="AU55">
        <f t="shared" si="23"/>
        <v>-1.4262887573655707</v>
      </c>
      <c r="AW55">
        <v>52</v>
      </c>
      <c r="AX55">
        <f>IF(Z55&gt;0, (R55*SUMPRODUCT(K55:$K$98, X55:$X$98)-K55*$AZ$3)/Z55, 0)</f>
        <v>-695188317246.7345</v>
      </c>
    </row>
    <row r="56" spans="5:50" x14ac:dyDescent="0.25">
      <c r="E56">
        <v>2056</v>
      </c>
      <c r="F56" s="5">
        <v>3.5571999999999999E-2</v>
      </c>
      <c r="G56" s="5"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6.2999795584895634E-3</v>
      </c>
      <c r="L56" s="2">
        <v>53</v>
      </c>
      <c r="M56" s="6">
        <v>0.67625413199999995</v>
      </c>
      <c r="Q56" s="4">
        <f t="shared" si="21"/>
        <v>25</v>
      </c>
      <c r="R56">
        <f t="shared" si="0"/>
        <v>500000</v>
      </c>
      <c r="S56">
        <f t="shared" si="1"/>
        <v>-1978365052719.908</v>
      </c>
      <c r="U56">
        <f t="shared" si="13"/>
        <v>0.67625413199999995</v>
      </c>
      <c r="V56">
        <f t="shared" si="14"/>
        <v>0.01</v>
      </c>
      <c r="W56">
        <f t="shared" si="15"/>
        <v>1.4655582213334515E-9</v>
      </c>
      <c r="X56">
        <f t="shared" si="16"/>
        <v>9.9108980286331699E-10</v>
      </c>
      <c r="Y56">
        <f t="shared" si="17"/>
        <v>1.4655582213334517E-11</v>
      </c>
      <c r="Z56">
        <f t="shared" si="18"/>
        <v>4.5981283625680003E-10</v>
      </c>
      <c r="AB56">
        <f t="shared" si="19"/>
        <v>-1018.8389537159194</v>
      </c>
      <c r="AC56">
        <f t="shared" si="2"/>
        <v>-909.67764604247463</v>
      </c>
      <c r="AE56">
        <f t="shared" si="3"/>
        <v>0</v>
      </c>
      <c r="AF56">
        <f t="shared" si="24"/>
        <v>0</v>
      </c>
      <c r="AG56">
        <f t="shared" si="24"/>
        <v>-1.1495320906420001E-8</v>
      </c>
      <c r="AH56">
        <f t="shared" si="5"/>
        <v>-4.9554490143165848E-4</v>
      </c>
      <c r="AI56">
        <f t="shared" si="25"/>
        <v>-4.9555639675256491E-4</v>
      </c>
      <c r="AJ56">
        <f t="shared" si="7"/>
        <v>-109.16130767344475</v>
      </c>
      <c r="AK56">
        <f t="shared" si="22"/>
        <v>-71.318726760114359</v>
      </c>
      <c r="AL56">
        <f t="shared" si="8"/>
        <v>-180.48052998995587</v>
      </c>
      <c r="AN56">
        <f t="shared" si="26"/>
        <v>0</v>
      </c>
      <c r="AO56">
        <f t="shared" si="26"/>
        <v>0</v>
      </c>
      <c r="AP56">
        <f t="shared" si="26"/>
        <v>-7.2420286728723725E-11</v>
      </c>
      <c r="AQ56">
        <f t="shared" si="26"/>
        <v>-3.121922749333174E-6</v>
      </c>
      <c r="AR56">
        <f t="shared" si="26"/>
        <v>-3.1219951696199028E-6</v>
      </c>
      <c r="AS56">
        <f t="shared" si="26"/>
        <v>-0.68771400692069184</v>
      </c>
      <c r="AT56">
        <f t="shared" si="26"/>
        <v>-0.44930652072622307</v>
      </c>
      <c r="AU56">
        <f t="shared" si="23"/>
        <v>-1.1370236496420847</v>
      </c>
      <c r="AW56">
        <v>53</v>
      </c>
      <c r="AX56">
        <f>IF(Z56&gt;0, (R56*SUMPRODUCT(K56:$K$98, X56:$X$98)-K56*$AZ$3)/Z56, 0)</f>
        <v>-1978365052719.908</v>
      </c>
    </row>
    <row r="57" spans="5:50" x14ac:dyDescent="0.25">
      <c r="E57">
        <v>2057</v>
      </c>
      <c r="F57" s="5">
        <v>3.5571999999999999E-2</v>
      </c>
      <c r="G57" s="5"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5.6249817486513955E-3</v>
      </c>
      <c r="L57" s="2">
        <v>54</v>
      </c>
      <c r="M57" s="6">
        <v>0.69194305599999995</v>
      </c>
      <c r="Q57" s="4">
        <f t="shared" si="21"/>
        <v>25</v>
      </c>
      <c r="R57">
        <f t="shared" si="0"/>
        <v>500000</v>
      </c>
      <c r="S57">
        <f t="shared" si="1"/>
        <v>-5926375512585.0859</v>
      </c>
      <c r="U57">
        <f t="shared" si="13"/>
        <v>0.69194305599999995</v>
      </c>
      <c r="V57">
        <f t="shared" si="14"/>
        <v>0.01</v>
      </c>
      <c r="W57">
        <f t="shared" si="15"/>
        <v>4.5981283625680003E-10</v>
      </c>
      <c r="X57">
        <f t="shared" si="16"/>
        <v>3.1816429910755777E-10</v>
      </c>
      <c r="Y57">
        <f t="shared" si="17"/>
        <v>4.5981283625680006E-12</v>
      </c>
      <c r="Z57">
        <f t="shared" si="18"/>
        <v>1.3705040878667426E-10</v>
      </c>
      <c r="AB57">
        <f t="shared" si="19"/>
        <v>-909.67764604247463</v>
      </c>
      <c r="AC57">
        <f t="shared" si="2"/>
        <v>-812.21218662312219</v>
      </c>
      <c r="AE57">
        <f t="shared" si="3"/>
        <v>0</v>
      </c>
      <c r="AF57">
        <f t="shared" si="24"/>
        <v>0</v>
      </c>
      <c r="AG57">
        <f t="shared" si="24"/>
        <v>-3.4262602196668566E-9</v>
      </c>
      <c r="AH57">
        <f t="shared" si="5"/>
        <v>-1.590821495537789E-4</v>
      </c>
      <c r="AI57">
        <f t="shared" si="25"/>
        <v>-1.5908557581399856E-4</v>
      </c>
      <c r="AJ57">
        <f t="shared" si="7"/>
        <v>-97.465459419352442</v>
      </c>
      <c r="AK57">
        <f t="shared" si="22"/>
        <v>-63.67743522297323</v>
      </c>
      <c r="AL57">
        <f t="shared" si="8"/>
        <v>-161.14305372790147</v>
      </c>
      <c r="AN57">
        <f t="shared" si="26"/>
        <v>0</v>
      </c>
      <c r="AO57">
        <f t="shared" si="26"/>
        <v>0</v>
      </c>
      <c r="AP57">
        <f t="shared" si="26"/>
        <v>-1.9272651201756389E-11</v>
      </c>
      <c r="AQ57">
        <f t="shared" si="26"/>
        <v>-8.9483418777623806E-7</v>
      </c>
      <c r="AR57">
        <f t="shared" si="26"/>
        <v>-8.9485346042743977E-7</v>
      </c>
      <c r="AS57">
        <f t="shared" si="26"/>
        <v>-0.54824143035778072</v>
      </c>
      <c r="AT57">
        <f t="shared" si="26"/>
        <v>-0.35818441093015591</v>
      </c>
      <c r="AU57">
        <f t="shared" si="23"/>
        <v>-0.90642673614139702</v>
      </c>
      <c r="AW57">
        <v>54</v>
      </c>
      <c r="AX57">
        <f>IF(Z57&gt;0, (R57*SUMPRODUCT(K57:$K$98, X57:$X$98)-K57*$AZ$3)/Z57, 0)</f>
        <v>-5926375512585.0859</v>
      </c>
    </row>
    <row r="58" spans="5:50" x14ac:dyDescent="0.25">
      <c r="E58">
        <v>2058</v>
      </c>
      <c r="F58" s="5">
        <v>3.5571999999999999E-2</v>
      </c>
      <c r="G58" s="5"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5.0223051327244602E-3</v>
      </c>
      <c r="L58" s="2">
        <v>55</v>
      </c>
      <c r="M58" s="6">
        <v>0.70765376499999999</v>
      </c>
      <c r="Q58" s="4">
        <f t="shared" si="21"/>
        <v>25</v>
      </c>
      <c r="R58">
        <f t="shared" si="0"/>
        <v>500000</v>
      </c>
      <c r="S58">
        <f t="shared" si="1"/>
        <v>-18740843890622.688</v>
      </c>
      <c r="U58">
        <f t="shared" si="13"/>
        <v>0.70765376499999999</v>
      </c>
      <c r="V58">
        <f t="shared" si="14"/>
        <v>0.01</v>
      </c>
      <c r="W58">
        <f t="shared" si="15"/>
        <v>1.3705040878667426E-10</v>
      </c>
      <c r="X58">
        <f t="shared" si="16"/>
        <v>9.6984237772679124E-11</v>
      </c>
      <c r="Y58">
        <f t="shared" si="17"/>
        <v>1.3705040878667427E-12</v>
      </c>
      <c r="Z58">
        <f t="shared" si="18"/>
        <v>3.8695666926128395E-11</v>
      </c>
      <c r="AB58">
        <f t="shared" si="19"/>
        <v>-812.21218662312219</v>
      </c>
      <c r="AC58">
        <f t="shared" si="2"/>
        <v>-725.18945310610377</v>
      </c>
      <c r="AE58">
        <f t="shared" si="3"/>
        <v>0</v>
      </c>
      <c r="AF58">
        <f t="shared" si="24"/>
        <v>0</v>
      </c>
      <c r="AG58">
        <f t="shared" si="24"/>
        <v>-9.6739167315320991E-10</v>
      </c>
      <c r="AH58">
        <f t="shared" si="5"/>
        <v>-4.8492118886339564E-5</v>
      </c>
      <c r="AI58">
        <f t="shared" si="25"/>
        <v>-4.849308627801272E-5</v>
      </c>
      <c r="AJ58">
        <f t="shared" si="7"/>
        <v>-87.022733517018423</v>
      </c>
      <c r="AK58">
        <f t="shared" si="22"/>
        <v>-56.854853063618556</v>
      </c>
      <c r="AL58">
        <f t="shared" si="8"/>
        <v>-143.87763507372327</v>
      </c>
      <c r="AN58">
        <f t="shared" si="26"/>
        <v>0</v>
      </c>
      <c r="AO58">
        <f t="shared" si="26"/>
        <v>0</v>
      </c>
      <c r="AP58">
        <f t="shared" si="26"/>
        <v>-4.8585361654322699E-12</v>
      </c>
      <c r="AQ58">
        <f t="shared" si="26"/>
        <v>-2.4354221757954795E-7</v>
      </c>
      <c r="AR58">
        <f t="shared" si="26"/>
        <v>-2.435470761157134E-7</v>
      </c>
      <c r="AS58">
        <f t="shared" si="26"/>
        <v>-0.43705472120623456</v>
      </c>
      <c r="AT58">
        <f t="shared" si="26"/>
        <v>-0.28554242036170646</v>
      </c>
      <c r="AU58">
        <f t="shared" si="23"/>
        <v>-0.72259738511501714</v>
      </c>
      <c r="AW58">
        <v>55</v>
      </c>
      <c r="AX58">
        <f>IF(Z58&gt;0, (R58*SUMPRODUCT(K58:$K$98, X58:$X$98)-K58*$AZ$3)/Z58, 0)</f>
        <v>-18740843890622.688</v>
      </c>
    </row>
    <row r="59" spans="5:50" x14ac:dyDescent="0.25">
      <c r="E59">
        <v>2059</v>
      </c>
      <c r="F59" s="5">
        <v>3.5571999999999999E-2</v>
      </c>
      <c r="G59" s="5"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4.4842010113611249E-3</v>
      </c>
      <c r="L59" s="2">
        <v>56</v>
      </c>
      <c r="M59" s="6">
        <v>0.72329488099999995</v>
      </c>
      <c r="Q59" s="4">
        <f t="shared" si="21"/>
        <v>25</v>
      </c>
      <c r="R59">
        <f t="shared" si="0"/>
        <v>500000</v>
      </c>
      <c r="S59">
        <f t="shared" si="1"/>
        <v>-62739314487264.266</v>
      </c>
      <c r="U59">
        <f t="shared" si="13"/>
        <v>0.72329488099999995</v>
      </c>
      <c r="V59">
        <f t="shared" si="14"/>
        <v>0.01</v>
      </c>
      <c r="W59">
        <f t="shared" si="15"/>
        <v>3.8695666926128395E-11</v>
      </c>
      <c r="X59">
        <f t="shared" si="16"/>
        <v>2.798837780454967E-11</v>
      </c>
      <c r="Y59">
        <f t="shared" si="17"/>
        <v>3.8695666926128395E-13</v>
      </c>
      <c r="Z59">
        <f t="shared" si="18"/>
        <v>1.0320332452317441E-11</v>
      </c>
      <c r="AB59">
        <f t="shared" si="19"/>
        <v>-725.18945310610377</v>
      </c>
      <c r="AC59">
        <f t="shared" si="2"/>
        <v>-647.49058333906316</v>
      </c>
      <c r="AE59">
        <f t="shared" si="3"/>
        <v>0</v>
      </c>
      <c r="AF59">
        <f t="shared" si="24"/>
        <v>0</v>
      </c>
      <c r="AG59">
        <f t="shared" si="24"/>
        <v>-2.5800831130793601E-10</v>
      </c>
      <c r="AH59">
        <f t="shared" si="5"/>
        <v>-1.3994188902274835E-5</v>
      </c>
      <c r="AI59">
        <f t="shared" si="25"/>
        <v>-1.3994446910586143E-5</v>
      </c>
      <c r="AJ59">
        <f t="shared" si="7"/>
        <v>-77.698869767040605</v>
      </c>
      <c r="AK59">
        <f t="shared" si="22"/>
        <v>-50.76326171742727</v>
      </c>
      <c r="AL59">
        <f t="shared" si="8"/>
        <v>-128.46214547891481</v>
      </c>
      <c r="AN59">
        <f t="shared" si="26"/>
        <v>0</v>
      </c>
      <c r="AO59">
        <f t="shared" si="26"/>
        <v>0</v>
      </c>
      <c r="AP59">
        <f t="shared" si="26"/>
        <v>-1.1569611305066225E-12</v>
      </c>
      <c r="AQ59">
        <f t="shared" si="26"/>
        <v>-6.275275602875945E-8</v>
      </c>
      <c r="AR59">
        <f t="shared" si="26"/>
        <v>-6.2753912989889956E-8</v>
      </c>
      <c r="AS59">
        <f t="shared" si="26"/>
        <v>-0.34841735039097982</v>
      </c>
      <c r="AT59">
        <f t="shared" si="26"/>
        <v>-0.22763266953327682</v>
      </c>
      <c r="AU59">
        <f t="shared" si="23"/>
        <v>-0.57605008267816971</v>
      </c>
      <c r="AW59">
        <v>56</v>
      </c>
      <c r="AX59">
        <f>IF(Z59&gt;0, (R59*SUMPRODUCT(K59:$K$98, X59:$X$98)-K59*$AZ$3)/Z59, 0)</f>
        <v>-62739314487264.266</v>
      </c>
    </row>
    <row r="60" spans="5:50" x14ac:dyDescent="0.25">
      <c r="E60">
        <v>2060</v>
      </c>
      <c r="F60" s="5">
        <v>3.5571999999999999E-2</v>
      </c>
      <c r="G60" s="5"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4.0037509030010042E-3</v>
      </c>
      <c r="L60" s="2">
        <v>57</v>
      </c>
      <c r="M60" s="6">
        <v>0.74145409100000004</v>
      </c>
      <c r="Q60" s="4">
        <f t="shared" si="21"/>
        <v>25</v>
      </c>
      <c r="R60">
        <f t="shared" si="0"/>
        <v>500000</v>
      </c>
      <c r="S60">
        <f t="shared" si="1"/>
        <v>-225379871704663.41</v>
      </c>
      <c r="U60">
        <f t="shared" si="13"/>
        <v>0.74145409100000004</v>
      </c>
      <c r="V60">
        <f t="shared" si="14"/>
        <v>0.01</v>
      </c>
      <c r="W60">
        <f t="shared" si="15"/>
        <v>1.0320332452317441E-11</v>
      </c>
      <c r="X60">
        <f t="shared" si="16"/>
        <v>7.6520527172508289E-12</v>
      </c>
      <c r="Y60">
        <f t="shared" si="17"/>
        <v>1.0320332452317441E-13</v>
      </c>
      <c r="Z60">
        <f t="shared" si="18"/>
        <v>2.5650764105434377E-12</v>
      </c>
      <c r="AB60">
        <f t="shared" si="19"/>
        <v>-647.49058333906316</v>
      </c>
      <c r="AC60">
        <f t="shared" si="2"/>
        <v>-578.11659232093848</v>
      </c>
      <c r="AE60">
        <f t="shared" si="3"/>
        <v>0</v>
      </c>
      <c r="AF60">
        <f t="shared" si="24"/>
        <v>0</v>
      </c>
      <c r="AG60">
        <f t="shared" si="24"/>
        <v>-6.4126910263585938E-11</v>
      </c>
      <c r="AH60">
        <f t="shared" si="5"/>
        <v>-3.8260263586254148E-6</v>
      </c>
      <c r="AI60">
        <f t="shared" si="25"/>
        <v>-3.8260904855356787E-6</v>
      </c>
      <c r="AJ60">
        <f t="shared" si="7"/>
        <v>-69.373991018124684</v>
      </c>
      <c r="AK60">
        <f t="shared" si="22"/>
        <v>-45.324340833734425</v>
      </c>
      <c r="AL60">
        <f t="shared" si="8"/>
        <v>-114.6983356779496</v>
      </c>
      <c r="AN60">
        <f t="shared" si="26"/>
        <v>0</v>
      </c>
      <c r="AO60">
        <f t="shared" si="26"/>
        <v>0</v>
      </c>
      <c r="AP60">
        <f t="shared" si="26"/>
        <v>-2.5674817487449654E-13</v>
      </c>
      <c r="AQ60">
        <f t="shared" si="26"/>
        <v>-1.531845648825215E-8</v>
      </c>
      <c r="AR60">
        <f t="shared" si="26"/>
        <v>-1.5318713236427023E-8</v>
      </c>
      <c r="AS60">
        <f t="shared" si="26"/>
        <v>-0.27775617918360024</v>
      </c>
      <c r="AT60">
        <f t="shared" si="26"/>
        <v>-0.18146737054098949</v>
      </c>
      <c r="AU60">
        <f t="shared" si="23"/>
        <v>-0.45922356504330303</v>
      </c>
      <c r="AW60">
        <v>57</v>
      </c>
      <c r="AX60">
        <f>IF(Z60&gt;0, (R60*SUMPRODUCT(K60:$K$98, X60:$X$98)-K60*$AZ$3)/Z60, 0)</f>
        <v>-225379871704663.41</v>
      </c>
    </row>
    <row r="61" spans="5:50" x14ac:dyDescent="0.25">
      <c r="E61">
        <v>2061</v>
      </c>
      <c r="F61" s="5">
        <v>3.5571999999999999E-2</v>
      </c>
      <c r="G61" s="5"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3.5747775919651821E-3</v>
      </c>
      <c r="L61" s="2">
        <v>58</v>
      </c>
      <c r="M61" s="6">
        <v>0.75951466000000001</v>
      </c>
      <c r="Q61" s="4">
        <f t="shared" si="21"/>
        <v>25</v>
      </c>
      <c r="R61">
        <f t="shared" si="0"/>
        <v>500000</v>
      </c>
      <c r="S61">
        <f t="shared" si="1"/>
        <v>-873079512618390</v>
      </c>
      <c r="U61">
        <f t="shared" si="13"/>
        <v>0.75951466000000001</v>
      </c>
      <c r="V61">
        <f t="shared" si="14"/>
        <v>0.01</v>
      </c>
      <c r="W61">
        <f t="shared" si="15"/>
        <v>2.5650764105434377E-12</v>
      </c>
      <c r="X61">
        <f t="shared" si="16"/>
        <v>1.9482131378279194E-12</v>
      </c>
      <c r="Y61">
        <f t="shared" si="17"/>
        <v>2.5650764105434379E-14</v>
      </c>
      <c r="Z61">
        <f t="shared" si="18"/>
        <v>5.9121250861008391E-13</v>
      </c>
      <c r="AB61">
        <f t="shared" si="19"/>
        <v>-578.11659232093848</v>
      </c>
      <c r="AC61">
        <f t="shared" si="2"/>
        <v>-516.17552887118779</v>
      </c>
      <c r="AE61">
        <f t="shared" si="3"/>
        <v>0</v>
      </c>
      <c r="AF61">
        <f t="shared" si="24"/>
        <v>0</v>
      </c>
      <c r="AG61">
        <f t="shared" si="24"/>
        <v>-1.4780312715252098E-11</v>
      </c>
      <c r="AH61">
        <f t="shared" si="5"/>
        <v>-9.741065689139598E-7</v>
      </c>
      <c r="AI61">
        <f t="shared" si="25"/>
        <v>-9.7412134922667508E-7</v>
      </c>
      <c r="AJ61">
        <f t="shared" si="7"/>
        <v>-61.941063449750686</v>
      </c>
      <c r="AK61">
        <f t="shared" si="22"/>
        <v>-40.468161462465694</v>
      </c>
      <c r="AL61">
        <f t="shared" si="8"/>
        <v>-102.40922588633774</v>
      </c>
      <c r="AN61">
        <f t="shared" si="26"/>
        <v>0</v>
      </c>
      <c r="AO61">
        <f t="shared" si="26"/>
        <v>0</v>
      </c>
      <c r="AP61">
        <f t="shared" si="26"/>
        <v>-5.2836330696721254E-14</v>
      </c>
      <c r="AQ61">
        <f t="shared" si="26"/>
        <v>-3.4822143347397108E-9</v>
      </c>
      <c r="AR61">
        <f t="shared" si="26"/>
        <v>-3.4822671710704079E-9</v>
      </c>
      <c r="AS61">
        <f t="shared" si="26"/>
        <v>-0.22142552564266232</v>
      </c>
      <c r="AT61">
        <f t="shared" si="26"/>
        <v>-0.14466467678405129</v>
      </c>
      <c r="AU61">
        <f t="shared" si="23"/>
        <v>-0.36609020590898078</v>
      </c>
      <c r="AW61">
        <v>58</v>
      </c>
      <c r="AX61">
        <f>IF(Z61&gt;0, (R61*SUMPRODUCT(K61:$K$98, X61:$X$98)-K61*$AZ$3)/Z61, 0)</f>
        <v>-873079512618390</v>
      </c>
    </row>
    <row r="62" spans="5:50" x14ac:dyDescent="0.25">
      <c r="E62">
        <v>2062</v>
      </c>
      <c r="F62" s="5">
        <v>3.5571999999999999E-2</v>
      </c>
      <c r="G62" s="5"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3.1917657071117694E-3</v>
      </c>
      <c r="L62" s="2">
        <v>59</v>
      </c>
      <c r="M62" s="6">
        <v>0.77745419500000001</v>
      </c>
      <c r="Q62" s="4">
        <f t="shared" si="21"/>
        <v>25</v>
      </c>
      <c r="R62">
        <f t="shared" si="0"/>
        <v>500000</v>
      </c>
      <c r="S62">
        <f t="shared" si="1"/>
        <v>-3667610749262527</v>
      </c>
      <c r="U62">
        <f t="shared" si="13"/>
        <v>0.77745419500000001</v>
      </c>
      <c r="V62">
        <f t="shared" si="14"/>
        <v>0.01</v>
      </c>
      <c r="W62">
        <f t="shared" si="15"/>
        <v>5.9121250861008391E-13</v>
      </c>
      <c r="X62">
        <f t="shared" si="16"/>
        <v>4.5964064495538332E-13</v>
      </c>
      <c r="Y62">
        <f t="shared" si="17"/>
        <v>5.912125086100839E-15</v>
      </c>
      <c r="Z62">
        <f t="shared" si="18"/>
        <v>1.2565973856859976E-13</v>
      </c>
      <c r="AB62">
        <f t="shared" si="19"/>
        <v>-516.17552887118779</v>
      </c>
      <c r="AC62">
        <f t="shared" si="2"/>
        <v>-460.87100792371541</v>
      </c>
      <c r="AE62">
        <f t="shared" si="3"/>
        <v>0</v>
      </c>
      <c r="AF62">
        <f t="shared" si="24"/>
        <v>0</v>
      </c>
      <c r="AG62">
        <f t="shared" si="24"/>
        <v>-3.141493464214994E-12</v>
      </c>
      <c r="AH62">
        <f t="shared" si="5"/>
        <v>-2.2982032247769165E-7</v>
      </c>
      <c r="AI62">
        <f t="shared" si="25"/>
        <v>-2.2982346397115588E-7</v>
      </c>
      <c r="AJ62">
        <f t="shared" si="7"/>
        <v>-55.304520947472383</v>
      </c>
      <c r="AK62">
        <f t="shared" si="22"/>
        <v>-36.132287020983149</v>
      </c>
      <c r="AL62">
        <f t="shared" si="8"/>
        <v>-91.436808198278996</v>
      </c>
      <c r="AN62">
        <f t="shared" si="26"/>
        <v>0</v>
      </c>
      <c r="AO62">
        <f t="shared" si="26"/>
        <v>0</v>
      </c>
      <c r="AP62">
        <f t="shared" si="26"/>
        <v>-1.0026911108197172E-14</v>
      </c>
      <c r="AQ62">
        <f t="shared" si="26"/>
        <v>-7.3353262408166435E-10</v>
      </c>
      <c r="AR62">
        <f t="shared" si="26"/>
        <v>-7.3354265099277261E-10</v>
      </c>
      <c r="AS62">
        <f t="shared" si="26"/>
        <v>-0.17651907340838685</v>
      </c>
      <c r="AT62">
        <f t="shared" si="26"/>
        <v>-0.11532579463309368</v>
      </c>
      <c r="AU62">
        <f t="shared" si="23"/>
        <v>-0.29184486877502319</v>
      </c>
      <c r="AW62">
        <v>59</v>
      </c>
      <c r="AX62">
        <f>IF(Z62&gt;0, (R62*SUMPRODUCT(K62:$K$98, X62:$X$98)-K62*$AZ$3)/Z62, 0)</f>
        <v>-3667610749262527</v>
      </c>
    </row>
    <row r="63" spans="5:50" x14ac:dyDescent="0.25">
      <c r="E63">
        <v>2063</v>
      </c>
      <c r="F63" s="5">
        <v>3.5571999999999999E-2</v>
      </c>
      <c r="G63" s="5"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2.8497908099212226E-3</v>
      </c>
      <c r="L63" s="2">
        <v>60</v>
      </c>
      <c r="M63" s="6">
        <v>0.79525030600000002</v>
      </c>
      <c r="Q63" s="4">
        <f t="shared" si="21"/>
        <v>25</v>
      </c>
      <c r="R63">
        <f t="shared" si="0"/>
        <v>500000</v>
      </c>
      <c r="S63">
        <f t="shared" si="1"/>
        <v>-1.6814673170699568E+16</v>
      </c>
      <c r="U63">
        <f t="shared" si="13"/>
        <v>0.79525030600000002</v>
      </c>
      <c r="V63">
        <f t="shared" si="14"/>
        <v>0.01</v>
      </c>
      <c r="W63">
        <f t="shared" si="15"/>
        <v>1.2565973856859976E-13</v>
      </c>
      <c r="X63">
        <f t="shared" si="16"/>
        <v>9.9930945548558964E-14</v>
      </c>
      <c r="Y63">
        <f t="shared" si="17"/>
        <v>1.2565973856859976E-15</v>
      </c>
      <c r="Z63">
        <f t="shared" si="18"/>
        <v>2.4472195634354796E-14</v>
      </c>
      <c r="AB63">
        <f t="shared" si="19"/>
        <v>-460.87100792371541</v>
      </c>
      <c r="AC63">
        <f t="shared" si="2"/>
        <v>-411.49197136109666</v>
      </c>
      <c r="AE63">
        <f t="shared" si="3"/>
        <v>0</v>
      </c>
      <c r="AF63">
        <f t="shared" si="24"/>
        <v>0</v>
      </c>
      <c r="AG63">
        <f t="shared" si="24"/>
        <v>-6.1180489085886994E-13</v>
      </c>
      <c r="AH63">
        <f t="shared" si="5"/>
        <v>-4.9965472774279483E-8</v>
      </c>
      <c r="AI63">
        <f t="shared" si="25"/>
        <v>-4.9966084579170344E-8</v>
      </c>
      <c r="AJ63">
        <f t="shared" si="7"/>
        <v>-49.379036562618751</v>
      </c>
      <c r="AK63">
        <f t="shared" si="22"/>
        <v>-32.260970554660084</v>
      </c>
      <c r="AL63">
        <f t="shared" si="8"/>
        <v>-81.640007167244917</v>
      </c>
      <c r="AN63">
        <f t="shared" si="26"/>
        <v>0</v>
      </c>
      <c r="AO63">
        <f t="shared" si="26"/>
        <v>0</v>
      </c>
      <c r="AP63">
        <f t="shared" si="26"/>
        <v>-1.7435159554344641E-15</v>
      </c>
      <c r="AQ63">
        <f t="shared" si="26"/>
        <v>-1.4239114512551072E-10</v>
      </c>
      <c r="AR63">
        <f t="shared" si="26"/>
        <v>-1.4239288864146616E-10</v>
      </c>
      <c r="AS63">
        <f t="shared" si="26"/>
        <v>-0.14071992459891494</v>
      </c>
      <c r="AT63">
        <f t="shared" si="26"/>
        <v>-9.1937017405809479E-2</v>
      </c>
      <c r="AU63">
        <f t="shared" si="23"/>
        <v>-0.2326569421471173</v>
      </c>
      <c r="AW63">
        <v>60</v>
      </c>
      <c r="AX63">
        <f>IF(Z63&gt;0, (R63*SUMPRODUCT(K63:$K$98, X63:$X$98)-K63*$AZ$3)/Z63, 0)</f>
        <v>-1.6814673170699568E+16</v>
      </c>
    </row>
    <row r="64" spans="5:50" x14ac:dyDescent="0.25">
      <c r="E64">
        <v>2064</v>
      </c>
      <c r="F64" s="5">
        <v>3.5571999999999999E-2</v>
      </c>
      <c r="G64" s="5"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2.5444560802868059E-3</v>
      </c>
      <c r="L64" s="2">
        <v>61</v>
      </c>
      <c r="M64" s="6">
        <v>0.81288120699999999</v>
      </c>
      <c r="Q64" s="4">
        <f t="shared" si="21"/>
        <v>25</v>
      </c>
      <c r="R64">
        <f t="shared" si="0"/>
        <v>500000</v>
      </c>
      <c r="S64">
        <f t="shared" si="1"/>
        <v>-8.476289156550728E+16</v>
      </c>
      <c r="U64">
        <f t="shared" si="13"/>
        <v>0.81288120699999999</v>
      </c>
      <c r="V64">
        <f t="shared" si="14"/>
        <v>0.01</v>
      </c>
      <c r="W64">
        <f t="shared" si="15"/>
        <v>2.4472195634354796E-14</v>
      </c>
      <c r="X64">
        <f t="shared" si="16"/>
        <v>1.9892987925194456E-14</v>
      </c>
      <c r="Y64">
        <f t="shared" si="17"/>
        <v>2.4472195634354796E-16</v>
      </c>
      <c r="Z64">
        <f t="shared" si="18"/>
        <v>4.3344857528167919E-15</v>
      </c>
      <c r="AB64">
        <f t="shared" si="19"/>
        <v>-411.49197136109666</v>
      </c>
      <c r="AC64">
        <f t="shared" si="2"/>
        <v>-367.40354585824593</v>
      </c>
      <c r="AE64">
        <f t="shared" si="3"/>
        <v>0</v>
      </c>
      <c r="AF64">
        <f t="shared" si="24"/>
        <v>0</v>
      </c>
      <c r="AG64">
        <f t="shared" si="24"/>
        <v>-1.083621438204198E-13</v>
      </c>
      <c r="AH64">
        <f t="shared" si="5"/>
        <v>-9.9464939625972275E-9</v>
      </c>
      <c r="AI64">
        <f t="shared" si="25"/>
        <v>-9.9466023247410485E-9</v>
      </c>
      <c r="AJ64">
        <f t="shared" si="7"/>
        <v>-44.088425502850725</v>
      </c>
      <c r="AK64">
        <f t="shared" si="22"/>
        <v>-28.804437995276768</v>
      </c>
      <c r="AL64">
        <f t="shared" si="8"/>
        <v>-72.8928635080741</v>
      </c>
      <c r="AN64">
        <f t="shared" si="26"/>
        <v>0</v>
      </c>
      <c r="AO64">
        <f t="shared" si="26"/>
        <v>0</v>
      </c>
      <c r="AP64">
        <f t="shared" si="26"/>
        <v>-2.7572271571678049E-16</v>
      </c>
      <c r="AQ64">
        <f t="shared" si="26"/>
        <v>-2.5308417040666521E-11</v>
      </c>
      <c r="AR64">
        <f t="shared" si="26"/>
        <v>-2.5308692763382239E-11</v>
      </c>
      <c r="AS64">
        <f t="shared" si="26"/>
        <v>-0.11218106234100041</v>
      </c>
      <c r="AT64">
        <f t="shared" si="26"/>
        <v>-7.3291627396326262E-2</v>
      </c>
      <c r="AU64">
        <f t="shared" si="23"/>
        <v>-0.18547268976263537</v>
      </c>
      <c r="AW64">
        <v>61</v>
      </c>
      <c r="AX64">
        <f>IF(Z64&gt;0, (R64*SUMPRODUCT(K64:$K$98, X64:$X$98)-K64*$AZ$3)/Z64, 0)</f>
        <v>-8.476289156550728E+16</v>
      </c>
    </row>
    <row r="65" spans="5:50" x14ac:dyDescent="0.25">
      <c r="E65">
        <v>2065</v>
      </c>
      <c r="F65" s="5">
        <v>3.5571999999999999E-2</v>
      </c>
      <c r="G65" s="5"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2.2718357859703624E-3</v>
      </c>
      <c r="L65" s="2">
        <v>62</v>
      </c>
      <c r="M65" s="6">
        <v>0.83042254299999996</v>
      </c>
      <c r="Q65" s="4">
        <f t="shared" si="21"/>
        <v>25</v>
      </c>
      <c r="R65">
        <f t="shared" si="0"/>
        <v>500000</v>
      </c>
      <c r="S65">
        <f t="shared" si="1"/>
        <v>-4.7425967681320864E+17</v>
      </c>
      <c r="U65">
        <f t="shared" si="13"/>
        <v>0.83042254299999996</v>
      </c>
      <c r="V65">
        <f t="shared" si="14"/>
        <v>0.01</v>
      </c>
      <c r="W65">
        <f t="shared" si="15"/>
        <v>4.3344857528167919E-15</v>
      </c>
      <c r="X65">
        <f t="shared" si="16"/>
        <v>3.5994546814513894E-15</v>
      </c>
      <c r="Y65">
        <f t="shared" si="17"/>
        <v>4.3344857528167918E-17</v>
      </c>
      <c r="Z65">
        <f t="shared" si="18"/>
        <v>6.916862138372346E-16</v>
      </c>
      <c r="AB65">
        <f t="shared" si="19"/>
        <v>-367.40354585824593</v>
      </c>
      <c r="AC65">
        <f t="shared" si="2"/>
        <v>-328.03888023059881</v>
      </c>
      <c r="AE65">
        <f t="shared" si="3"/>
        <v>0</v>
      </c>
      <c r="AF65">
        <f t="shared" si="24"/>
        <v>0</v>
      </c>
      <c r="AG65">
        <f t="shared" si="24"/>
        <v>-1.7292155345930866E-14</v>
      </c>
      <c r="AH65">
        <f t="shared" si="5"/>
        <v>-1.7997273407256947E-9</v>
      </c>
      <c r="AI65">
        <f t="shared" si="25"/>
        <v>-1.7997446328810407E-9</v>
      </c>
      <c r="AJ65">
        <f t="shared" si="7"/>
        <v>-39.364665627647128</v>
      </c>
      <c r="AK65">
        <f t="shared" si="22"/>
        <v>-25.718248210077217</v>
      </c>
      <c r="AL65">
        <f t="shared" si="8"/>
        <v>-65.082913839524096</v>
      </c>
      <c r="AN65">
        <f t="shared" si="26"/>
        <v>0</v>
      </c>
      <c r="AO65">
        <f t="shared" si="26"/>
        <v>0</v>
      </c>
      <c r="AP65">
        <f t="shared" si="26"/>
        <v>-3.9284937331444453E-17</v>
      </c>
      <c r="AQ65">
        <f t="shared" si="26"/>
        <v>-4.0886849776499086E-12</v>
      </c>
      <c r="AR65">
        <f t="shared" si="26"/>
        <v>-4.0887242625872405E-12</v>
      </c>
      <c r="AS65">
        <f t="shared" si="26"/>
        <v>-8.9430056075646219E-2</v>
      </c>
      <c r="AT65">
        <f t="shared" si="26"/>
        <v>-5.842763663612164E-2</v>
      </c>
      <c r="AU65">
        <f t="shared" si="23"/>
        <v>-0.14785769271585661</v>
      </c>
      <c r="AW65">
        <v>62</v>
      </c>
      <c r="AX65">
        <f>IF(Z65&gt;0, (R65*SUMPRODUCT(K65:$K$98, X65:$X$98)-K65*$AZ$3)/Z65, 0)</f>
        <v>-4.7425967681320864E+17</v>
      </c>
    </row>
    <row r="66" spans="5:50" x14ac:dyDescent="0.25">
      <c r="E66">
        <v>2066</v>
      </c>
      <c r="F66" s="5">
        <v>3.5571999999999999E-2</v>
      </c>
      <c r="G66" s="5"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2.0284248089021089E-3</v>
      </c>
      <c r="L66" s="2">
        <v>63</v>
      </c>
      <c r="M66" s="6">
        <v>0.84796327400000004</v>
      </c>
      <c r="Q66" s="4">
        <f t="shared" si="21"/>
        <v>25</v>
      </c>
      <c r="R66">
        <f t="shared" si="0"/>
        <v>500000</v>
      </c>
      <c r="S66">
        <f t="shared" si="1"/>
        <v>-2.9812440200275988E+18</v>
      </c>
      <c r="U66">
        <f t="shared" si="13"/>
        <v>0.84796327400000004</v>
      </c>
      <c r="V66">
        <f t="shared" si="14"/>
        <v>0.01</v>
      </c>
      <c r="W66">
        <f t="shared" si="15"/>
        <v>6.916862138372346E-16</v>
      </c>
      <c r="X66">
        <f t="shared" si="16"/>
        <v>5.8652450646608556E-16</v>
      </c>
      <c r="Y66">
        <f t="shared" si="17"/>
        <v>6.9168621383723463E-18</v>
      </c>
      <c r="Z66">
        <f t="shared" si="18"/>
        <v>9.8244845232776692E-17</v>
      </c>
      <c r="AB66">
        <f t="shared" si="19"/>
        <v>-328.03888023059881</v>
      </c>
      <c r="AC66">
        <f t="shared" si="2"/>
        <v>-292.89185734875247</v>
      </c>
      <c r="AE66">
        <f t="shared" si="3"/>
        <v>0</v>
      </c>
      <c r="AF66">
        <f t="shared" si="24"/>
        <v>0</v>
      </c>
      <c r="AG66">
        <f t="shared" si="24"/>
        <v>-2.4561211308194174E-15</v>
      </c>
      <c r="AH66">
        <f t="shared" si="5"/>
        <v>-2.9326225323304279E-10</v>
      </c>
      <c r="AI66">
        <f t="shared" si="25"/>
        <v>-2.9326470935417359E-10</v>
      </c>
      <c r="AJ66">
        <f t="shared" si="7"/>
        <v>-35.14702288184634</v>
      </c>
      <c r="AK66">
        <f t="shared" si="22"/>
        <v>-22.96272161614192</v>
      </c>
      <c r="AL66">
        <f t="shared" si="8"/>
        <v>-58.109744498281522</v>
      </c>
      <c r="AN66">
        <f t="shared" si="26"/>
        <v>0</v>
      </c>
      <c r="AO66">
        <f t="shared" si="26"/>
        <v>0</v>
      </c>
      <c r="AP66">
        <f t="shared" si="26"/>
        <v>-4.9820570354228083E-18</v>
      </c>
      <c r="AQ66">
        <f t="shared" si="26"/>
        <v>-5.9486042997243671E-13</v>
      </c>
      <c r="AR66">
        <f t="shared" si="26"/>
        <v>-5.9486541202947211E-13</v>
      </c>
      <c r="AS66">
        <f t="shared" si="26"/>
        <v>-7.129309317258721E-2</v>
      </c>
      <c r="AT66">
        <f t="shared" si="26"/>
        <v>-4.6578154206094999E-2</v>
      </c>
      <c r="AU66">
        <f t="shared" si="23"/>
        <v>-0.11787124737927707</v>
      </c>
      <c r="AW66">
        <v>63</v>
      </c>
      <c r="AX66">
        <f>IF(Z66&gt;0, (R66*SUMPRODUCT(K66:$K$98, X66:$X$98)-K66*$AZ$3)/Z66, 0)</f>
        <v>-2.9812440200275988E+18</v>
      </c>
    </row>
    <row r="67" spans="5:50" x14ac:dyDescent="0.25">
      <c r="E67">
        <v>2067</v>
      </c>
      <c r="F67" s="5">
        <v>3.5571999999999999E-2</v>
      </c>
      <c r="G67" s="5"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1.8110935793768828E-3</v>
      </c>
      <c r="L67" s="2">
        <v>64</v>
      </c>
      <c r="M67" s="6">
        <v>0.86550461000000001</v>
      </c>
      <c r="Q67" s="4">
        <f t="shared" si="21"/>
        <v>25</v>
      </c>
      <c r="R67">
        <f t="shared" ref="R67:R69" si="27">$C$6</f>
        <v>500000</v>
      </c>
      <c r="S67">
        <f t="shared" ref="S67:S69" si="28">AX67</f>
        <v>-2.1380912320382214E+19</v>
      </c>
      <c r="U67">
        <f t="shared" si="13"/>
        <v>0.86550461000000001</v>
      </c>
      <c r="V67">
        <f t="shared" si="14"/>
        <v>0.01</v>
      </c>
      <c r="W67">
        <f t="shared" si="15"/>
        <v>9.8244845232776692E-17</v>
      </c>
      <c r="X67">
        <f t="shared" si="16"/>
        <v>8.5031366457704745E-17</v>
      </c>
      <c r="Y67">
        <f t="shared" si="17"/>
        <v>9.8244845232776701E-19</v>
      </c>
      <c r="Z67">
        <f t="shared" si="18"/>
        <v>1.2231030322744178E-17</v>
      </c>
      <c r="AB67">
        <f t="shared" si="19"/>
        <v>-292.89185734875247</v>
      </c>
      <c r="AC67">
        <f t="shared" ref="AC67:AC69" si="29">S67*Z67</f>
        <v>-261.51058691852944</v>
      </c>
      <c r="AE67">
        <f t="shared" ref="AE67:AE69" si="30">$Z67*O67</f>
        <v>0</v>
      </c>
      <c r="AF67">
        <f t="shared" si="24"/>
        <v>0</v>
      </c>
      <c r="AG67">
        <f t="shared" si="24"/>
        <v>-3.0577575806860447E-16</v>
      </c>
      <c r="AH67">
        <f t="shared" ref="AH67:AH69" si="31">-X67*R67</f>
        <v>-4.2515683228852371E-11</v>
      </c>
      <c r="AI67">
        <f t="shared" ref="AI67:AI69" si="32">SUM(AE67:AH67)</f>
        <v>-4.2515989004610437E-11</v>
      </c>
      <c r="AJ67">
        <f t="shared" ref="AJ67:AJ69" si="33">AB67-AC67</f>
        <v>-31.381270430223026</v>
      </c>
      <c r="AK67">
        <f t="shared" si="22"/>
        <v>-20.502430014412674</v>
      </c>
      <c r="AL67">
        <f t="shared" ref="AL67:AL69" si="34">SUM(AI67:AK67)</f>
        <v>-51.883700444678212</v>
      </c>
      <c r="AN67">
        <f t="shared" si="26"/>
        <v>0</v>
      </c>
      <c r="AO67">
        <f t="shared" si="26"/>
        <v>0</v>
      </c>
      <c r="AP67">
        <f t="shared" si="26"/>
        <v>-5.5378851216714863E-19</v>
      </c>
      <c r="AQ67">
        <f t="shared" si="26"/>
        <v>-7.6999880918595944E-14</v>
      </c>
      <c r="AR67">
        <f t="shared" si="26"/>
        <v>-7.7000434707108104E-14</v>
      </c>
      <c r="AS67">
        <f t="shared" si="26"/>
        <v>-5.6834417388866548E-2</v>
      </c>
      <c r="AT67">
        <f t="shared" si="26"/>
        <v>-3.7131819360726681E-2</v>
      </c>
      <c r="AU67">
        <f t="shared" si="23"/>
        <v>-9.3966236749670223E-2</v>
      </c>
      <c r="AW67">
        <v>64</v>
      </c>
      <c r="AX67">
        <f>IF(Z67&gt;0, (R67*SUMPRODUCT(K67:$K$98, X67:$X$98)-K67*$AZ$3)/Z67, 0)</f>
        <v>-2.1380912320382214E+19</v>
      </c>
    </row>
    <row r="68" spans="5:50" x14ac:dyDescent="0.25">
      <c r="E68">
        <v>2068</v>
      </c>
      <c r="F68" s="5">
        <v>3.5571999999999999E-2</v>
      </c>
      <c r="G68" s="5">
        <v>7.0000000000000007E-2</v>
      </c>
      <c r="H68" s="5">
        <f t="shared" ref="H68:H69" si="35">G68+$C$9</f>
        <v>0.12000000000000001</v>
      </c>
      <c r="I68" s="5">
        <f t="shared" ref="I68:I69" si="36">1+H68</f>
        <v>1.1200000000000001</v>
      </c>
      <c r="J68">
        <f t="shared" ref="J68:J69" si="37">1/I68</f>
        <v>0.89285714285714279</v>
      </c>
      <c r="K68">
        <f t="shared" si="20"/>
        <v>1.6170478387293595E-3</v>
      </c>
      <c r="L68" s="2">
        <v>65</v>
      </c>
      <c r="M68" s="6">
        <v>0.88304594599999997</v>
      </c>
      <c r="Q68" s="4">
        <f t="shared" si="21"/>
        <v>25</v>
      </c>
      <c r="R68">
        <f t="shared" si="27"/>
        <v>500000</v>
      </c>
      <c r="S68">
        <f t="shared" si="28"/>
        <v>-1.7848879562859338E+20</v>
      </c>
      <c r="U68">
        <f t="shared" ref="U68:U69" si="38">M68</f>
        <v>0.88304594599999997</v>
      </c>
      <c r="V68">
        <f t="shared" ref="V68:V69" si="39">$C$10</f>
        <v>0.01</v>
      </c>
      <c r="W68">
        <f t="shared" ref="W68:W69" si="40">Z67</f>
        <v>1.2231030322744178E-17</v>
      </c>
      <c r="X68">
        <f t="shared" ref="X68:X69" si="41">U68*W68</f>
        <v>1.0800561741902317E-17</v>
      </c>
      <c r="Y68">
        <f t="shared" ref="Y68:Y69" si="42">V68*W68</f>
        <v>1.2231030322744178E-19</v>
      </c>
      <c r="Z68">
        <f t="shared" ref="Z68:Z69" si="43">MAX(0, W68-X68-Y68)</f>
        <v>1.3081582776144193E-18</v>
      </c>
      <c r="AB68">
        <f t="shared" ref="AB68:AB69" si="44">AC67</f>
        <v>-261.51058691852944</v>
      </c>
      <c r="AC68">
        <f t="shared" si="29"/>
        <v>-233.49159546297281</v>
      </c>
      <c r="AE68">
        <f t="shared" si="30"/>
        <v>0</v>
      </c>
      <c r="AF68">
        <f t="shared" si="24"/>
        <v>0</v>
      </c>
      <c r="AG68">
        <f t="shared" si="24"/>
        <v>-3.2703956940360481E-17</v>
      </c>
      <c r="AH68">
        <f t="shared" si="31"/>
        <v>-5.4002808709511587E-12</v>
      </c>
      <c r="AI68">
        <f t="shared" si="32"/>
        <v>-5.4003135749080994E-12</v>
      </c>
      <c r="AJ68">
        <f t="shared" si="33"/>
        <v>-28.01899145555663</v>
      </c>
      <c r="AK68">
        <f t="shared" si="22"/>
        <v>-18.305741084297061</v>
      </c>
      <c r="AL68">
        <f t="shared" si="34"/>
        <v>-46.324732539859092</v>
      </c>
      <c r="AN68">
        <f t="shared" si="26"/>
        <v>0</v>
      </c>
      <c r="AO68">
        <f t="shared" si="26"/>
        <v>0</v>
      </c>
      <c r="AP68">
        <f t="shared" si="26"/>
        <v>-5.2883862888307952E-20</v>
      </c>
      <c r="AQ68">
        <f t="shared" si="26"/>
        <v>-8.7325125109030753E-15</v>
      </c>
      <c r="AR68">
        <f t="shared" si="26"/>
        <v>-8.732565394765963E-15</v>
      </c>
      <c r="AS68">
        <f t="shared" si="26"/>
        <v>-4.5308049576584242E-2</v>
      </c>
      <c r="AT68">
        <f t="shared" si="26"/>
        <v>-2.9601259056701804E-2</v>
      </c>
      <c r="AU68">
        <f t="shared" si="23"/>
        <v>-7.4909308633294786E-2</v>
      </c>
      <c r="AW68">
        <v>65</v>
      </c>
      <c r="AX68">
        <f>IF(Z68&gt;0, (R68*SUMPRODUCT(K68:$K$98, X68:$X$98)-K68*$AZ$3)/Z68, 0)</f>
        <v>-1.7848879562859338E+20</v>
      </c>
    </row>
    <row r="69" spans="5:50" x14ac:dyDescent="0.25">
      <c r="E69">
        <v>2069</v>
      </c>
      <c r="F69" s="5">
        <v>3.5571999999999999E-2</v>
      </c>
      <c r="G69" s="5">
        <v>7.0000000000000007E-2</v>
      </c>
      <c r="H69" s="5">
        <f t="shared" si="35"/>
        <v>0.12000000000000001</v>
      </c>
      <c r="I69" s="5">
        <f t="shared" si="36"/>
        <v>1.1200000000000001</v>
      </c>
      <c r="J69">
        <f t="shared" si="37"/>
        <v>0.89285714285714279</v>
      </c>
      <c r="K69">
        <f t="shared" ref="K69" si="45">K68*J69</f>
        <v>1.4437927131512138E-3</v>
      </c>
      <c r="L69" s="2">
        <v>66</v>
      </c>
      <c r="M69" s="6">
        <v>1</v>
      </c>
      <c r="Q69" s="4">
        <f t="shared" ref="Q69" si="46">$C$8</f>
        <v>25</v>
      </c>
      <c r="R69">
        <f t="shared" si="27"/>
        <v>500000</v>
      </c>
      <c r="S69">
        <f t="shared" si="28"/>
        <v>0</v>
      </c>
      <c r="U69">
        <f t="shared" si="38"/>
        <v>1</v>
      </c>
      <c r="V69">
        <f t="shared" si="39"/>
        <v>0.01</v>
      </c>
      <c r="W69">
        <f t="shared" si="40"/>
        <v>1.3081582776144193E-18</v>
      </c>
      <c r="X69">
        <f t="shared" si="41"/>
        <v>1.3081582776144193E-18</v>
      </c>
      <c r="Y69">
        <f t="shared" si="42"/>
        <v>1.3081582776144193E-20</v>
      </c>
      <c r="Z69">
        <f t="shared" si="43"/>
        <v>0</v>
      </c>
      <c r="AB69">
        <f t="shared" si="44"/>
        <v>-233.49159546297281</v>
      </c>
      <c r="AC69">
        <f t="shared" si="29"/>
        <v>0</v>
      </c>
      <c r="AE69">
        <f t="shared" si="30"/>
        <v>0</v>
      </c>
      <c r="AF69">
        <f t="shared" si="24"/>
        <v>0</v>
      </c>
      <c r="AG69">
        <f t="shared" si="24"/>
        <v>0</v>
      </c>
      <c r="AH69">
        <f t="shared" si="31"/>
        <v>-6.540791388072096E-13</v>
      </c>
      <c r="AI69">
        <f t="shared" si="32"/>
        <v>-6.540791388072096E-13</v>
      </c>
      <c r="AJ69">
        <f t="shared" si="33"/>
        <v>-233.49159546297281</v>
      </c>
      <c r="AK69">
        <f t="shared" si="22"/>
        <v>-16.344411682408097</v>
      </c>
      <c r="AL69">
        <f t="shared" si="34"/>
        <v>-249.83600714538156</v>
      </c>
      <c r="AN69">
        <f t="shared" si="26"/>
        <v>0</v>
      </c>
      <c r="AO69">
        <f t="shared" si="26"/>
        <v>0</v>
      </c>
      <c r="AP69">
        <f t="shared" si="26"/>
        <v>0</v>
      </c>
      <c r="AQ69">
        <f t="shared" si="26"/>
        <v>-9.4435469443407059E-16</v>
      </c>
      <c r="AR69">
        <f t="shared" si="26"/>
        <v>-9.4435469443407059E-16</v>
      </c>
      <c r="AS69">
        <f t="shared" si="26"/>
        <v>-0.33711346411149118</v>
      </c>
      <c r="AT69">
        <f t="shared" si="26"/>
        <v>-2.359794248780438E-2</v>
      </c>
      <c r="AU69">
        <f t="shared" si="23"/>
        <v>-0.36071140659929646</v>
      </c>
      <c r="AW69">
        <v>66</v>
      </c>
      <c r="AX69">
        <f>IF(Z69&gt;0, (R69*SUMPRODUCT(K69:$K$98, X69:$X$98)-K69*$AZ$3)/Z69, 0)</f>
        <v>0</v>
      </c>
    </row>
    <row r="70" spans="5:50" x14ac:dyDescent="0.25">
      <c r="F70" s="5"/>
      <c r="G70" s="5"/>
      <c r="H70" s="5"/>
      <c r="I70" s="5"/>
      <c r="M70" s="6"/>
      <c r="Q70" s="4"/>
      <c r="AX70">
        <f>IF(Z70&gt;0, (R70*SUMPRODUCT(K70:$K$98, X70:$X$98)-K70*$AZ$3)/Z70, 0)</f>
        <v>0</v>
      </c>
    </row>
    <row r="71" spans="5:50" x14ac:dyDescent="0.25">
      <c r="F71" s="5"/>
      <c r="G71" s="5"/>
      <c r="H71" s="5"/>
      <c r="I71" s="5"/>
      <c r="M71" s="6"/>
      <c r="Q71" s="4"/>
      <c r="AN71" s="8">
        <f t="shared" ref="AN71:AU71" si="47">SUM(AN3:AN69)</f>
        <v>217013.26567213668</v>
      </c>
      <c r="AO71" s="8">
        <f t="shared" si="47"/>
        <v>-21701.326567213669</v>
      </c>
      <c r="AP71" s="8">
        <f t="shared" si="47"/>
        <v>-381.02265911640683</v>
      </c>
      <c r="AQ71" s="8">
        <f t="shared" si="47"/>
        <v>-144393.74635103263</v>
      </c>
      <c r="AR71" s="8">
        <f t="shared" si="47"/>
        <v>50537.17009477393</v>
      </c>
      <c r="AS71" s="8">
        <f t="shared" si="47"/>
        <v>-7680.1630364351322</v>
      </c>
      <c r="AT71" s="8">
        <f t="shared" si="47"/>
        <v>1072.5923497841127</v>
      </c>
      <c r="AU71" s="8">
        <f t="shared" si="47"/>
        <v>43929.59940812282</v>
      </c>
      <c r="AX71">
        <f>IF(Z71&gt;0, (R71*SUMPRODUCT(K71:$K$98, X71:$X$98)-K71*$AZ$3)/Z71, 0)</f>
        <v>0</v>
      </c>
    </row>
    <row r="72" spans="5:50" x14ac:dyDescent="0.25">
      <c r="F72" s="5"/>
      <c r="G72" s="5"/>
      <c r="H72" s="5"/>
      <c r="I72" s="5"/>
      <c r="M72" s="6"/>
      <c r="Q72" s="4"/>
      <c r="AX72">
        <f>IF(Z72&gt;0, (R72*SUMPRODUCT(K72:$K$98, X72:$X$98)-K72*$AZ$3)/Z72, 0)</f>
        <v>0</v>
      </c>
    </row>
    <row r="73" spans="5:50" x14ac:dyDescent="0.25">
      <c r="F73" s="5"/>
      <c r="G73" s="5"/>
      <c r="H73" s="5"/>
      <c r="I73" s="5"/>
      <c r="M73" s="6"/>
      <c r="Q73" s="4"/>
      <c r="AX73">
        <f>IF(Z73&gt;0, (R73*SUMPRODUCT(K73:$K$98, X73:$X$98)-K73*$AZ$3)/Z73, 0)</f>
        <v>0</v>
      </c>
    </row>
    <row r="74" spans="5:50" x14ac:dyDescent="0.25">
      <c r="F74" s="5"/>
      <c r="G74" s="5"/>
      <c r="H74" s="5"/>
      <c r="I74" s="5"/>
      <c r="M74" s="6"/>
      <c r="Q74" s="4"/>
      <c r="AX74">
        <f>IF(Z74&gt;0, (R74*SUMPRODUCT(K74:$K$98, X74:$X$98)-K74*$AZ$3)/Z74, 0)</f>
        <v>0</v>
      </c>
    </row>
    <row r="75" spans="5:50" x14ac:dyDescent="0.25">
      <c r="F75" s="5"/>
      <c r="G75" s="5"/>
      <c r="H75" s="5"/>
      <c r="I75" s="5"/>
      <c r="M75" s="6"/>
      <c r="Q75" s="4"/>
      <c r="AX75">
        <f>IF(Z75&gt;0, (R75*SUMPRODUCT(K75:$K$98, X75:$X$98)-K75*$AZ$3)/Z75, 0)</f>
        <v>0</v>
      </c>
    </row>
    <row r="76" spans="5:50" x14ac:dyDescent="0.25">
      <c r="F76" s="5"/>
      <c r="G76" s="5"/>
      <c r="H76" s="5"/>
      <c r="I76" s="5"/>
      <c r="M76" s="6"/>
      <c r="Q76" s="4"/>
      <c r="AX76">
        <f>IF(Z76&gt;0, (R76*SUMPRODUCT(K76:$K$98, X76:$X$98)-K76*$AZ$3)/Z76, 0)</f>
        <v>0</v>
      </c>
    </row>
    <row r="77" spans="5:50" x14ac:dyDescent="0.25">
      <c r="F77" s="5"/>
      <c r="G77" s="5"/>
      <c r="H77" s="5"/>
      <c r="I77" s="5"/>
      <c r="M77" s="6"/>
      <c r="Q77" s="4"/>
      <c r="AX77">
        <f>IF(Z77&gt;0, (R77*SUMPRODUCT(K77:$K$98, X77:$X$98)-K77*$AZ$3)/Z77, 0)</f>
        <v>0</v>
      </c>
    </row>
    <row r="78" spans="5:50" x14ac:dyDescent="0.25">
      <c r="F78" s="5"/>
      <c r="G78" s="5"/>
      <c r="H78" s="5"/>
      <c r="I78" s="5"/>
      <c r="M78" s="6"/>
      <c r="Q78" s="4"/>
      <c r="AX78">
        <f>IF(Z78&gt;0, (R78*SUMPRODUCT(K78:$K$98, X78:$X$98)-K78*$AZ$3)/Z78, 0)</f>
        <v>0</v>
      </c>
    </row>
    <row r="79" spans="5:50" x14ac:dyDescent="0.25">
      <c r="F79" s="5"/>
      <c r="G79" s="5"/>
      <c r="H79" s="5"/>
      <c r="I79" s="5"/>
      <c r="M79" s="6"/>
      <c r="Q79" s="4"/>
      <c r="AX79">
        <f>IF(Z79&gt;0, (R79*SUMPRODUCT(K79:$K$98, X79:$X$98)-K79*$AZ$3)/Z79, 0)</f>
        <v>0</v>
      </c>
    </row>
    <row r="80" spans="5:50" x14ac:dyDescent="0.25">
      <c r="F80" s="5"/>
      <c r="G80" s="5"/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/>
      <c r="G81" s="5"/>
      <c r="H81" s="5"/>
      <c r="I81" s="5"/>
      <c r="M81" s="6"/>
      <c r="Q81" s="4"/>
      <c r="AX81">
        <f>IF(Z81&gt;0, (R81*SUMPRODUCT(K81:$K$98, X81:$X$98)-K81*$AZ$3)/Z81, 0)</f>
        <v>0</v>
      </c>
    </row>
    <row r="82" spans="2:50" x14ac:dyDescent="0.25">
      <c r="F82" s="5"/>
      <c r="G82" s="5"/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/>
      <c r="G83" s="5"/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/>
      <c r="G84" s="5"/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/>
      <c r="G85" s="5"/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/>
      <c r="G86" s="5"/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/>
      <c r="G87" s="5"/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/>
      <c r="G88" s="5"/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/>
      <c r="G89" s="5"/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/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/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/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/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/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/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/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/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/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71:AU71">
    <cfRule type="cellIs" dxfId="56" priority="1" operator="lessThan">
      <formula>0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E81744-B73F-442F-ABB6-CE47575B7E88}">
  <dimension ref="A1:AZ100"/>
  <sheetViews>
    <sheetView workbookViewId="0">
      <selection activeCell="M33" sqref="M33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0</v>
      </c>
      <c r="Q1" t="s">
        <v>1</v>
      </c>
      <c r="W1" t="s">
        <v>2</v>
      </c>
      <c r="AB1" t="s">
        <v>46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v>47963.353330556332</v>
      </c>
      <c r="K3">
        <v>1</v>
      </c>
      <c r="L3" s="2">
        <v>0</v>
      </c>
      <c r="O3">
        <f>$C$3</f>
        <v>47963.353330556332</v>
      </c>
      <c r="P3">
        <f>O3*C5</f>
        <v>4796.3353330556338</v>
      </c>
      <c r="Q3" s="4">
        <f>B8</f>
        <v>200</v>
      </c>
      <c r="R3">
        <f t="shared" ref="R3:R66" si="0">$C$6</f>
        <v>1000000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47963.353330556332</v>
      </c>
      <c r="AF3">
        <f t="shared" ref="AF3:AG34" si="4">-$Z3*P3</f>
        <v>-4796.3353330556338</v>
      </c>
      <c r="AG3">
        <f t="shared" si="4"/>
        <v>-200</v>
      </c>
      <c r="AH3">
        <f t="shared" ref="AH3:AH66" si="5">-X3*R3</f>
        <v>0</v>
      </c>
      <c r="AI3">
        <f t="shared" ref="AI3:AI34" si="6">SUM(AE3:AH3)</f>
        <v>42967.017997500698</v>
      </c>
      <c r="AJ3">
        <f t="shared" ref="AJ3:AJ66" si="7">AB3-AC3</f>
        <v>0</v>
      </c>
      <c r="AL3">
        <f t="shared" ref="AL3:AL66" si="8">SUM(AI3:AK3)</f>
        <v>42967.017997500698</v>
      </c>
      <c r="AN3">
        <f t="shared" ref="AN3:AU34" si="9">AE3*$K3</f>
        <v>47963.353330556332</v>
      </c>
      <c r="AO3">
        <f t="shared" si="9"/>
        <v>-4796.3353330556338</v>
      </c>
      <c r="AP3">
        <f t="shared" si="9"/>
        <v>-200</v>
      </c>
      <c r="AQ3">
        <f t="shared" si="9"/>
        <v>0</v>
      </c>
      <c r="AR3">
        <f t="shared" si="9"/>
        <v>42967.017997500698</v>
      </c>
      <c r="AS3">
        <f t="shared" si="9"/>
        <v>0</v>
      </c>
      <c r="AT3">
        <f t="shared" si="9"/>
        <v>0</v>
      </c>
      <c r="AU3">
        <f t="shared" si="9"/>
        <v>42967.017997500698</v>
      </c>
      <c r="AW3">
        <v>0</v>
      </c>
      <c r="AX3">
        <f>IF(Z3&gt;0, (R3*SUMPRODUCT(K3:$K$98, X3:$X$98)-K3*$AZ$3)/Z3, 0)</f>
        <v>0</v>
      </c>
      <c r="AZ3">
        <f>C6*SUMPRODUCT(X4:X98, K4:K98)/1</f>
        <v>34893.367258399339</v>
      </c>
    </row>
    <row r="4" spans="1:52" x14ac:dyDescent="0.25">
      <c r="A4" t="s">
        <v>14</v>
      </c>
      <c r="C4" t="s">
        <v>37</v>
      </c>
      <c r="E4">
        <v>2004</v>
      </c>
      <c r="F4" s="5">
        <f t="array" ref="F4:F98">EconomicRates!C44:C138</f>
        <v>1.5900000000000001E-2</v>
      </c>
      <c r="G4" s="5">
        <f t="array" ref="G4:G98">EconomicRates!D44:D138</f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98">Mortalities!B2:B96</f>
        <v>1.784809E-3</v>
      </c>
      <c r="R4">
        <f t="shared" si="0"/>
        <v>1000000</v>
      </c>
      <c r="S4">
        <f t="shared" si="1"/>
        <v>2368.4595681227588</v>
      </c>
      <c r="U4">
        <f t="shared" ref="U4:U67" si="13">M4</f>
        <v>1.784809E-3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1.784809E-3</v>
      </c>
      <c r="Y4">
        <f t="shared" ref="Y4:Y67" si="17">V4*W4</f>
        <v>0.01</v>
      </c>
      <c r="Z4">
        <f t="shared" ref="Z4:Z67" si="18">MAX(0, W4-X4-Y4)</f>
        <v>0.98821519099999999</v>
      </c>
      <c r="AB4">
        <f t="shared" ref="AB4:AB67" si="19">AC3</f>
        <v>0</v>
      </c>
      <c r="AC4">
        <f t="shared" si="2"/>
        <v>2340.5477244882095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-1784.809</v>
      </c>
      <c r="AI4">
        <f t="shared" si="6"/>
        <v>-1784.809</v>
      </c>
      <c r="AJ4">
        <f t="shared" si="7"/>
        <v>-2340.5477244882095</v>
      </c>
      <c r="AK4">
        <f>G4*SUM(AB4, AE4:AF4)</f>
        <v>0</v>
      </c>
      <c r="AL4">
        <f t="shared" si="8"/>
        <v>-4125.3567244882097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-1665.0890941319153</v>
      </c>
      <c r="AR4">
        <f t="shared" si="9"/>
        <v>-1665.0890941319153</v>
      </c>
      <c r="AS4">
        <f t="shared" si="9"/>
        <v>-2183.5504473255055</v>
      </c>
      <c r="AT4">
        <f t="shared" si="9"/>
        <v>0</v>
      </c>
      <c r="AU4">
        <f t="shared" si="9"/>
        <v>-3848.6395414574208</v>
      </c>
      <c r="AW4">
        <v>1</v>
      </c>
      <c r="AX4">
        <f>IF(Z4&gt;0, (R4*SUMPRODUCT(K4:$K$98, X4:$X$98)-K4*$AZ$3)/Z4, 0)</f>
        <v>2368.4595681227588</v>
      </c>
    </row>
    <row r="5" spans="1:52" x14ac:dyDescent="0.25">
      <c r="C5" s="2">
        <f>'S.26.04.A'!C5</f>
        <v>0.1</v>
      </c>
      <c r="E5">
        <v>2005</v>
      </c>
      <c r="F5" s="5">
        <v>3.6400000000000002E-2</v>
      </c>
      <c r="G5" s="5"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1.7924099999999999E-3</v>
      </c>
      <c r="Q5" s="4">
        <f t="shared" ref="Q5:Q68" si="21">$C$8</f>
        <v>25</v>
      </c>
      <c r="R5">
        <f t="shared" si="0"/>
        <v>1000000</v>
      </c>
      <c r="S5">
        <f t="shared" si="1"/>
        <v>3472.0590377827175</v>
      </c>
      <c r="U5">
        <f t="shared" si="13"/>
        <v>1.7924099999999999E-3</v>
      </c>
      <c r="V5">
        <f t="shared" si="14"/>
        <v>0.01</v>
      </c>
      <c r="W5">
        <f t="shared" si="15"/>
        <v>0.98821519099999999</v>
      </c>
      <c r="X5">
        <f t="shared" si="16"/>
        <v>1.7712867905003099E-3</v>
      </c>
      <c r="Y5">
        <f t="shared" si="17"/>
        <v>9.8821519099999994E-3</v>
      </c>
      <c r="Z5">
        <f t="shared" si="18"/>
        <v>0.97656175229949971</v>
      </c>
      <c r="AB5">
        <f t="shared" si="19"/>
        <v>2340.5477244882095</v>
      </c>
      <c r="AC5">
        <f t="shared" si="2"/>
        <v>3390.6800580244053</v>
      </c>
      <c r="AE5">
        <f t="shared" si="3"/>
        <v>0</v>
      </c>
      <c r="AF5">
        <f t="shared" si="4"/>
        <v>0</v>
      </c>
      <c r="AG5">
        <f t="shared" si="4"/>
        <v>-24.414043807487491</v>
      </c>
      <c r="AH5">
        <f t="shared" si="5"/>
        <v>-1771.28679050031</v>
      </c>
      <c r="AI5">
        <f t="shared" si="6"/>
        <v>-1795.7008343077975</v>
      </c>
      <c r="AJ5">
        <f t="shared" si="7"/>
        <v>-1050.1323335361958</v>
      </c>
      <c r="AK5">
        <f>G5*SUM(AB5, AE5:AF5)</f>
        <v>95.962456704016589</v>
      </c>
      <c r="AL5">
        <f t="shared" si="8"/>
        <v>-2749.8707111399772</v>
      </c>
      <c r="AN5">
        <f t="shared" si="9"/>
        <v>0</v>
      </c>
      <c r="AO5">
        <f t="shared" si="9"/>
        <v>0</v>
      </c>
      <c r="AP5">
        <f t="shared" si="9"/>
        <v>-20.876644603586456</v>
      </c>
      <c r="AQ5">
        <f t="shared" si="9"/>
        <v>-1514.641536153933</v>
      </c>
      <c r="AR5">
        <f t="shared" si="9"/>
        <v>-1535.5181807575195</v>
      </c>
      <c r="AS5">
        <f t="shared" si="9"/>
        <v>-897.97657802377171</v>
      </c>
      <c r="AT5">
        <f t="shared" si="9"/>
        <v>82.058266123140001</v>
      </c>
      <c r="AU5">
        <f t="shared" si="9"/>
        <v>-2351.4364926581516</v>
      </c>
      <c r="AW5">
        <v>2</v>
      </c>
      <c r="AX5">
        <f>IF(Z5&gt;0, (R5*SUMPRODUCT(K5:$K$98, X5:$X$98)-K5*$AZ$3)/Z5, 0)</f>
        <v>3472.0590377827175</v>
      </c>
    </row>
    <row r="6" spans="1:52" x14ac:dyDescent="0.25">
      <c r="A6" t="s">
        <v>16</v>
      </c>
      <c r="C6" s="2">
        <v>1000000</v>
      </c>
      <c r="E6">
        <v>2006</v>
      </c>
      <c r="F6" s="5">
        <v>5.8799999999999998E-2</v>
      </c>
      <c r="G6" s="5"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1.8014369999999999E-3</v>
      </c>
      <c r="Q6" s="4">
        <f t="shared" si="21"/>
        <v>25</v>
      </c>
      <c r="R6">
        <f t="shared" si="0"/>
        <v>1000000</v>
      </c>
      <c r="S6">
        <f t="shared" si="1"/>
        <v>4970.3208881840083</v>
      </c>
      <c r="U6">
        <f t="shared" si="13"/>
        <v>1.8014369999999999E-3</v>
      </c>
      <c r="V6">
        <f t="shared" si="14"/>
        <v>0.01</v>
      </c>
      <c r="W6">
        <f t="shared" si="15"/>
        <v>0.97656175229949971</v>
      </c>
      <c r="X6">
        <f t="shared" si="16"/>
        <v>1.7592144733771537E-3</v>
      </c>
      <c r="Y6">
        <f t="shared" si="17"/>
        <v>9.765617522994997E-3</v>
      </c>
      <c r="Z6">
        <f t="shared" si="18"/>
        <v>0.9650369203031276</v>
      </c>
      <c r="AB6">
        <f t="shared" si="19"/>
        <v>3390.6800580244053</v>
      </c>
      <c r="AC6">
        <f t="shared" si="2"/>
        <v>4796.5431628514016</v>
      </c>
      <c r="AE6">
        <f t="shared" si="3"/>
        <v>0</v>
      </c>
      <c r="AF6">
        <f t="shared" si="4"/>
        <v>0</v>
      </c>
      <c r="AG6">
        <f t="shared" si="4"/>
        <v>-24.125923007578191</v>
      </c>
      <c r="AH6">
        <f t="shared" si="5"/>
        <v>-1759.2144733771538</v>
      </c>
      <c r="AI6">
        <f t="shared" si="6"/>
        <v>-1783.340396384732</v>
      </c>
      <c r="AJ6">
        <f t="shared" si="7"/>
        <v>-1405.8631048269963</v>
      </c>
      <c r="AK6">
        <f>G6*SUM(AB6, AE6:AF6)</f>
        <v>198.35478339442773</v>
      </c>
      <c r="AL6">
        <f t="shared" si="8"/>
        <v>-2990.8487178173009</v>
      </c>
      <c r="AN6">
        <f t="shared" si="9"/>
        <v>0</v>
      </c>
      <c r="AO6">
        <f t="shared" si="9"/>
        <v>0</v>
      </c>
      <c r="AP6">
        <f t="shared" si="9"/>
        <v>-18.61097897837243</v>
      </c>
      <c r="AQ6">
        <f t="shared" si="9"/>
        <v>-1357.0756887596201</v>
      </c>
      <c r="AR6">
        <f t="shared" si="9"/>
        <v>-1375.6866677379924</v>
      </c>
      <c r="AS6">
        <f t="shared" si="9"/>
        <v>-1084.4968991315318</v>
      </c>
      <c r="AT6">
        <f t="shared" si="9"/>
        <v>153.01286930467907</v>
      </c>
      <c r="AU6">
        <f t="shared" si="9"/>
        <v>-2307.1706975648453</v>
      </c>
      <c r="AW6">
        <v>3</v>
      </c>
      <c r="AX6">
        <f>IF(Z6&gt;0, (R6*SUMPRODUCT(K6:$K$98, X6:$X$98)-K6*$AZ$3)/Z6, 0)</f>
        <v>4970.3208881840083</v>
      </c>
    </row>
    <row r="7" spans="1:52" x14ac:dyDescent="0.25">
      <c r="A7" t="s">
        <v>15</v>
      </c>
      <c r="B7" t="s">
        <v>37</v>
      </c>
      <c r="C7" t="s">
        <v>47</v>
      </c>
      <c r="E7">
        <v>2007</v>
      </c>
      <c r="F7" s="5">
        <v>5.4699999999999999E-2</v>
      </c>
      <c r="G7" s="5"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1.8114139999999999E-3</v>
      </c>
      <c r="Q7" s="4">
        <f t="shared" si="21"/>
        <v>25</v>
      </c>
      <c r="R7">
        <f t="shared" si="0"/>
        <v>1000000</v>
      </c>
      <c r="S7">
        <f t="shared" si="1"/>
        <v>6151.6379471141872</v>
      </c>
      <c r="U7">
        <f t="shared" si="13"/>
        <v>1.8114139999999999E-3</v>
      </c>
      <c r="V7">
        <f t="shared" si="14"/>
        <v>0.01</v>
      </c>
      <c r="W7">
        <f t="shared" si="15"/>
        <v>0.9650369203031276</v>
      </c>
      <c r="X7">
        <f t="shared" si="16"/>
        <v>1.7480813879539696E-3</v>
      </c>
      <c r="Y7">
        <f t="shared" si="17"/>
        <v>9.6503692030312765E-3</v>
      </c>
      <c r="Z7">
        <f t="shared" si="18"/>
        <v>0.95363846971214228</v>
      </c>
      <c r="AB7">
        <f t="shared" si="19"/>
        <v>4796.5431628514016</v>
      </c>
      <c r="AC7">
        <f t="shared" si="2"/>
        <v>5866.4385981091182</v>
      </c>
      <c r="AE7">
        <f t="shared" si="3"/>
        <v>0</v>
      </c>
      <c r="AF7">
        <f t="shared" si="4"/>
        <v>0</v>
      </c>
      <c r="AG7">
        <f t="shared" si="4"/>
        <v>-23.840961742803557</v>
      </c>
      <c r="AH7">
        <f t="shared" si="5"/>
        <v>-1748.0813879539696</v>
      </c>
      <c r="AI7">
        <f t="shared" si="6"/>
        <v>-1771.9223496967732</v>
      </c>
      <c r="AJ7">
        <f t="shared" si="7"/>
        <v>-1069.8954352577166</v>
      </c>
      <c r="AK7">
        <f>G7*SUM(AB7, AE7:AF7)</f>
        <v>235.5102692960038</v>
      </c>
      <c r="AL7">
        <f t="shared" si="8"/>
        <v>-2606.3075156584864</v>
      </c>
      <c r="AN7">
        <f t="shared" si="9"/>
        <v>0</v>
      </c>
      <c r="AO7">
        <f t="shared" si="9"/>
        <v>0</v>
      </c>
      <c r="AP7">
        <f t="shared" si="9"/>
        <v>-16.732924211367099</v>
      </c>
      <c r="AQ7">
        <f t="shared" si="9"/>
        <v>-1226.9015694706404</v>
      </c>
      <c r="AR7">
        <f t="shared" si="9"/>
        <v>-1243.6344936820076</v>
      </c>
      <c r="AS7">
        <f t="shared" si="9"/>
        <v>-750.91262782882006</v>
      </c>
      <c r="AT7">
        <f t="shared" si="9"/>
        <v>165.29431696765414</v>
      </c>
      <c r="AU7">
        <f t="shared" si="9"/>
        <v>-1829.2528045431739</v>
      </c>
      <c r="AW7">
        <v>4</v>
      </c>
      <c r="AX7">
        <f>IF(Z7&gt;0, (R7*SUMPRODUCT(K7:$K$98, X7:$X$98)-K7*$AZ$3)/Z7, 0)</f>
        <v>6151.6379471141872</v>
      </c>
    </row>
    <row r="8" spans="1:52" x14ac:dyDescent="0.25">
      <c r="B8" s="2">
        <f>'S.26.04.A'!B8</f>
        <v>200</v>
      </c>
      <c r="C8" s="2">
        <f>'S.26.04.A'!C8</f>
        <v>25</v>
      </c>
      <c r="E8">
        <v>2008</v>
      </c>
      <c r="F8" s="5">
        <v>2.2499999999999999E-2</v>
      </c>
      <c r="G8" s="5"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1.8237660000000001E-3</v>
      </c>
      <c r="Q8" s="4">
        <f t="shared" si="21"/>
        <v>25</v>
      </c>
      <c r="R8">
        <f t="shared" si="0"/>
        <v>1000000</v>
      </c>
      <c r="S8">
        <f t="shared" si="1"/>
        <v>6652.9240672120159</v>
      </c>
      <c r="U8">
        <f t="shared" si="13"/>
        <v>1.8237660000000001E-3</v>
      </c>
      <c r="V8">
        <f t="shared" si="14"/>
        <v>0.01</v>
      </c>
      <c r="W8">
        <f t="shared" si="15"/>
        <v>0.95363846971214228</v>
      </c>
      <c r="X8">
        <f t="shared" si="16"/>
        <v>1.739213417353035E-3</v>
      </c>
      <c r="Y8">
        <f t="shared" si="17"/>
        <v>9.5363846971214233E-3</v>
      </c>
      <c r="Z8">
        <f t="shared" si="18"/>
        <v>0.94236287159766785</v>
      </c>
      <c r="AB8">
        <f t="shared" si="19"/>
        <v>5866.4385981091182</v>
      </c>
      <c r="AC8">
        <f t="shared" si="2"/>
        <v>6269.4686284991512</v>
      </c>
      <c r="AE8">
        <f t="shared" si="3"/>
        <v>0</v>
      </c>
      <c r="AF8">
        <f t="shared" si="4"/>
        <v>0</v>
      </c>
      <c r="AG8">
        <f t="shared" si="4"/>
        <v>-23.559071789941697</v>
      </c>
      <c r="AH8">
        <f t="shared" si="5"/>
        <v>-1739.2134173530351</v>
      </c>
      <c r="AI8">
        <f t="shared" si="6"/>
        <v>-1762.7724891429768</v>
      </c>
      <c r="AJ8">
        <f t="shared" si="7"/>
        <v>-403.03003039003306</v>
      </c>
      <c r="AK8">
        <f>G8*SUM(AB8, AE8:AF8)</f>
        <v>124.95514213972422</v>
      </c>
      <c r="AL8">
        <f t="shared" si="8"/>
        <v>-2040.847377393286</v>
      </c>
      <c r="AN8">
        <f t="shared" si="9"/>
        <v>0</v>
      </c>
      <c r="AO8">
        <f t="shared" si="9"/>
        <v>0</v>
      </c>
      <c r="AP8">
        <f t="shared" si="9"/>
        <v>-15.434591646594008</v>
      </c>
      <c r="AQ8">
        <f t="shared" si="9"/>
        <v>-1139.4357605626112</v>
      </c>
      <c r="AR8">
        <f t="shared" si="9"/>
        <v>-1154.8703522092051</v>
      </c>
      <c r="AS8">
        <f t="shared" si="9"/>
        <v>-264.04282799632011</v>
      </c>
      <c r="AT8">
        <f t="shared" si="9"/>
        <v>81.863649394377404</v>
      </c>
      <c r="AU8">
        <f t="shared" si="9"/>
        <v>-1337.0495308111481</v>
      </c>
      <c r="AW8">
        <v>5</v>
      </c>
      <c r="AX8">
        <f>IF(Z8&gt;0, (R8*SUMPRODUCT(K8:$K$98, X8:$X$98)-K8*$AZ$3)/Z8, 0)</f>
        <v>6652.9240672120159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1.843244E-3</v>
      </c>
      <c r="Q9" s="4">
        <f t="shared" si="21"/>
        <v>25</v>
      </c>
      <c r="R9">
        <f t="shared" si="0"/>
        <v>1000000</v>
      </c>
      <c r="S9">
        <f t="shared" si="1"/>
        <v>6808.6880217329235</v>
      </c>
      <c r="U9">
        <f t="shared" si="13"/>
        <v>1.843244E-3</v>
      </c>
      <c r="V9">
        <f t="shared" si="14"/>
        <v>0.01</v>
      </c>
      <c r="W9">
        <f t="shared" si="15"/>
        <v>0.94236287159766785</v>
      </c>
      <c r="X9">
        <f t="shared" si="16"/>
        <v>1.7370047088951716E-3</v>
      </c>
      <c r="Y9">
        <f t="shared" si="17"/>
        <v>9.4236287159766789E-3</v>
      </c>
      <c r="Z9">
        <f t="shared" si="18"/>
        <v>0.93120223817279602</v>
      </c>
      <c r="AB9">
        <f t="shared" si="19"/>
        <v>6269.4686284991512</v>
      </c>
      <c r="AC9">
        <f t="shared" si="2"/>
        <v>6340.2655248580049</v>
      </c>
      <c r="AE9">
        <f t="shared" si="3"/>
        <v>0</v>
      </c>
      <c r="AF9">
        <f t="shared" si="4"/>
        <v>0</v>
      </c>
      <c r="AG9">
        <f t="shared" si="4"/>
        <v>-23.280055954319899</v>
      </c>
      <c r="AH9">
        <f t="shared" si="5"/>
        <v>-1737.0047088951717</v>
      </c>
      <c r="AI9">
        <f t="shared" si="6"/>
        <v>-1760.2847648494917</v>
      </c>
      <c r="AJ9">
        <f t="shared" si="7"/>
        <v>-70.796896358853701</v>
      </c>
      <c r="AK9">
        <f t="shared" ref="AK9:AK72" si="22">G9*SUM(AB9:AB9, AE9:AF9)</f>
        <v>36.989864908144995</v>
      </c>
      <c r="AL9">
        <f t="shared" si="8"/>
        <v>-1794.0917963002005</v>
      </c>
      <c r="AN9">
        <f t="shared" si="9"/>
        <v>0</v>
      </c>
      <c r="AO9">
        <f t="shared" si="9"/>
        <v>0</v>
      </c>
      <c r="AP9">
        <f t="shared" si="9"/>
        <v>-14.44435648421539</v>
      </c>
      <c r="AQ9">
        <f t="shared" si="9"/>
        <v>-1077.7429091783131</v>
      </c>
      <c r="AR9">
        <f t="shared" si="9"/>
        <v>-1092.1872656625287</v>
      </c>
      <c r="AS9">
        <f t="shared" si="9"/>
        <v>-43.926681748098403</v>
      </c>
      <c r="AT9">
        <f t="shared" si="9"/>
        <v>22.950752183955579</v>
      </c>
      <c r="AU9">
        <f t="shared" si="9"/>
        <v>-1113.1631952266716</v>
      </c>
      <c r="AW9">
        <v>6</v>
      </c>
      <c r="AX9">
        <f>IF(Z9&gt;0, (R9*SUMPRODUCT(K9:$K$98, X9:$X$98)-K9*$AZ$3)/Z9, 0)</f>
        <v>6808.6880217329235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1.8660479999999999E-3</v>
      </c>
      <c r="Q10" s="4">
        <f t="shared" si="21"/>
        <v>25</v>
      </c>
      <c r="R10">
        <f t="shared" si="0"/>
        <v>1000000</v>
      </c>
      <c r="S10">
        <f t="shared" si="1"/>
        <v>6926.7559750104874</v>
      </c>
      <c r="U10">
        <f t="shared" si="13"/>
        <v>1.8660479999999999E-3</v>
      </c>
      <c r="V10">
        <f t="shared" si="14"/>
        <v>0.01</v>
      </c>
      <c r="W10">
        <f t="shared" si="15"/>
        <v>0.93120223817279602</v>
      </c>
      <c r="X10">
        <f t="shared" si="16"/>
        <v>1.7376680741378696E-3</v>
      </c>
      <c r="Y10">
        <f t="shared" si="17"/>
        <v>9.3120223817279597E-3</v>
      </c>
      <c r="Z10">
        <f t="shared" si="18"/>
        <v>0.92015254771693011</v>
      </c>
      <c r="AB10">
        <f t="shared" si="19"/>
        <v>6340.2655248580049</v>
      </c>
      <c r="AC10">
        <f t="shared" si="2"/>
        <v>6373.6721578193683</v>
      </c>
      <c r="AE10">
        <f t="shared" si="3"/>
        <v>0</v>
      </c>
      <c r="AF10">
        <f t="shared" si="4"/>
        <v>0</v>
      </c>
      <c r="AG10">
        <f t="shared" si="4"/>
        <v>-23.003813692923252</v>
      </c>
      <c r="AH10">
        <f t="shared" si="5"/>
        <v>-1737.6680741378696</v>
      </c>
      <c r="AI10">
        <f t="shared" si="6"/>
        <v>-1760.6718878307929</v>
      </c>
      <c r="AJ10">
        <f t="shared" si="7"/>
        <v>-33.406632961363357</v>
      </c>
      <c r="AK10">
        <f t="shared" si="22"/>
        <v>25.995088651917822</v>
      </c>
      <c r="AL10">
        <f t="shared" si="8"/>
        <v>-1768.0834321402385</v>
      </c>
      <c r="AN10">
        <f t="shared" si="9"/>
        <v>0</v>
      </c>
      <c r="AO10">
        <f t="shared" si="9"/>
        <v>0</v>
      </c>
      <c r="AP10">
        <f t="shared" si="9"/>
        <v>-13.540422215012407</v>
      </c>
      <c r="AQ10">
        <f t="shared" si="9"/>
        <v>-1022.8199422695062</v>
      </c>
      <c r="AR10">
        <f t="shared" si="9"/>
        <v>-1036.3603644845186</v>
      </c>
      <c r="AS10">
        <f t="shared" si="9"/>
        <v>-19.663692338890968</v>
      </c>
      <c r="AT10">
        <f t="shared" si="9"/>
        <v>15.301135740458866</v>
      </c>
      <c r="AU10">
        <f t="shared" si="9"/>
        <v>-1040.7229210829507</v>
      </c>
      <c r="AW10">
        <v>7</v>
      </c>
      <c r="AX10">
        <f>IF(Z10&gt;0, (R10*SUMPRODUCT(K10:$K$98, X10:$X$98)-K10*$AZ$3)/Z10, 0)</f>
        <v>6926.7559750104874</v>
      </c>
    </row>
    <row r="11" spans="1:52" x14ac:dyDescent="0.25">
      <c r="A11" t="s">
        <v>33</v>
      </c>
      <c r="C11" s="12">
        <f>AU100</f>
        <v>4297.2736467355808</v>
      </c>
      <c r="E11">
        <v>2011</v>
      </c>
      <c r="F11" s="5">
        <v>1.5E-3</v>
      </c>
      <c r="G11" s="5"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1.8888519999999999E-3</v>
      </c>
      <c r="Q11" s="4">
        <f t="shared" si="21"/>
        <v>25</v>
      </c>
      <c r="R11">
        <f t="shared" si="0"/>
        <v>1000000</v>
      </c>
      <c r="S11">
        <f t="shared" si="1"/>
        <v>7009.9076403186409</v>
      </c>
      <c r="U11">
        <f t="shared" si="13"/>
        <v>1.8888519999999999E-3</v>
      </c>
      <c r="V11">
        <f t="shared" si="14"/>
        <v>0.01</v>
      </c>
      <c r="W11">
        <f t="shared" si="15"/>
        <v>0.92015254771693011</v>
      </c>
      <c r="X11">
        <f t="shared" si="16"/>
        <v>1.7380319800602189E-3</v>
      </c>
      <c r="Y11">
        <f t="shared" si="17"/>
        <v>9.2015254771693009E-3</v>
      </c>
      <c r="Z11">
        <f t="shared" si="18"/>
        <v>0.90921299025970059</v>
      </c>
      <c r="AB11">
        <f t="shared" si="19"/>
        <v>6373.6721578193683</v>
      </c>
      <c r="AC11">
        <f t="shared" si="2"/>
        <v>6373.4990870984329</v>
      </c>
      <c r="AE11">
        <f t="shared" si="3"/>
        <v>0</v>
      </c>
      <c r="AF11">
        <f t="shared" si="4"/>
        <v>0</v>
      </c>
      <c r="AG11">
        <f t="shared" si="4"/>
        <v>-22.730324756492514</v>
      </c>
      <c r="AH11">
        <f t="shared" si="5"/>
        <v>-1738.0319800602188</v>
      </c>
      <c r="AI11">
        <f t="shared" si="6"/>
        <v>-1760.7623048167113</v>
      </c>
      <c r="AJ11">
        <f t="shared" si="7"/>
        <v>0.1730707209353568</v>
      </c>
      <c r="AK11">
        <f t="shared" si="22"/>
        <v>15.296813178766483</v>
      </c>
      <c r="AL11">
        <f t="shared" si="8"/>
        <v>-1745.2924209170094</v>
      </c>
      <c r="AN11">
        <f t="shared" si="9"/>
        <v>0</v>
      </c>
      <c r="AO11">
        <f t="shared" si="9"/>
        <v>0</v>
      </c>
      <c r="AP11">
        <f t="shared" si="9"/>
        <v>-12.713266951045814</v>
      </c>
      <c r="AQ11">
        <f t="shared" si="9"/>
        <v>-972.09629728888694</v>
      </c>
      <c r="AR11">
        <f t="shared" si="9"/>
        <v>-984.8095642399328</v>
      </c>
      <c r="AS11">
        <f t="shared" si="9"/>
        <v>9.6799948977089267E-2</v>
      </c>
      <c r="AT11">
        <f t="shared" si="9"/>
        <v>8.5556397246980094</v>
      </c>
      <c r="AU11">
        <f t="shared" si="9"/>
        <v>-976.15712456625772</v>
      </c>
      <c r="AW11">
        <v>8</v>
      </c>
      <c r="AX11">
        <f>IF(Z11&gt;0, (R11*SUMPRODUCT(K11:$K$98, X11:$X$98)-K11*$AZ$3)/Z11, 0)</f>
        <v>7009.9076403186409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1.917357E-3</v>
      </c>
      <c r="Q12" s="4">
        <f t="shared" si="21"/>
        <v>25</v>
      </c>
      <c r="R12">
        <f t="shared" si="0"/>
        <v>1000000</v>
      </c>
      <c r="S12">
        <f t="shared" si="1"/>
        <v>7092.0835546357575</v>
      </c>
      <c r="U12">
        <f t="shared" si="13"/>
        <v>1.917357E-3</v>
      </c>
      <c r="V12">
        <f t="shared" si="14"/>
        <v>0.01</v>
      </c>
      <c r="W12">
        <f t="shared" si="15"/>
        <v>0.90921299025970059</v>
      </c>
      <c r="X12">
        <f t="shared" si="16"/>
        <v>1.7432858913653687E-3</v>
      </c>
      <c r="Y12">
        <f t="shared" si="17"/>
        <v>9.0921299025970067E-3</v>
      </c>
      <c r="Z12">
        <f t="shared" si="18"/>
        <v>0.89837757446573818</v>
      </c>
      <c r="AB12">
        <f t="shared" si="19"/>
        <v>6373.4990870984329</v>
      </c>
      <c r="AC12">
        <f t="shared" si="2"/>
        <v>6371.3688217220224</v>
      </c>
      <c r="AE12">
        <f t="shared" si="3"/>
        <v>0</v>
      </c>
      <c r="AF12">
        <f t="shared" si="4"/>
        <v>0</v>
      </c>
      <c r="AG12">
        <f t="shared" si="4"/>
        <v>-22.459439361643454</v>
      </c>
      <c r="AH12">
        <f t="shared" si="5"/>
        <v>-1743.2858913653688</v>
      </c>
      <c r="AI12">
        <f t="shared" si="6"/>
        <v>-1765.7453307270123</v>
      </c>
      <c r="AJ12">
        <f t="shared" si="7"/>
        <v>2.1302653764105344</v>
      </c>
      <c r="AK12">
        <f t="shared" si="22"/>
        <v>14.659047900326396</v>
      </c>
      <c r="AL12">
        <f t="shared" si="8"/>
        <v>-1748.9560174502753</v>
      </c>
      <c r="AN12">
        <f t="shared" si="9"/>
        <v>0</v>
      </c>
      <c r="AO12">
        <f t="shared" si="9"/>
        <v>0</v>
      </c>
      <c r="AP12">
        <f t="shared" si="9"/>
        <v>-11.937430780342011</v>
      </c>
      <c r="AQ12">
        <f t="shared" si="9"/>
        <v>-926.57498361517992</v>
      </c>
      <c r="AR12">
        <f t="shared" si="9"/>
        <v>-938.512414395522</v>
      </c>
      <c r="AS12">
        <f t="shared" si="9"/>
        <v>1.1322586937806427</v>
      </c>
      <c r="AT12">
        <f t="shared" si="9"/>
        <v>7.7914397950073928</v>
      </c>
      <c r="AU12">
        <f t="shared" si="9"/>
        <v>-929.58871590673391</v>
      </c>
      <c r="AW12">
        <v>9</v>
      </c>
      <c r="AX12">
        <f>IF(Z12&gt;0, (R12*SUMPRODUCT(K12:$K$98, X12:$X$98)-K12*$AZ$3)/Z12, 0)</f>
        <v>7092.0835546357575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1.947287E-3</v>
      </c>
      <c r="Q13" s="4">
        <f t="shared" si="21"/>
        <v>25</v>
      </c>
      <c r="R13">
        <f t="shared" si="0"/>
        <v>1000000</v>
      </c>
      <c r="S13">
        <f t="shared" si="1"/>
        <v>7166.750495723405</v>
      </c>
      <c r="U13">
        <f t="shared" si="13"/>
        <v>1.947287E-3</v>
      </c>
      <c r="V13">
        <f t="shared" si="14"/>
        <v>0.01</v>
      </c>
      <c r="W13">
        <f t="shared" si="15"/>
        <v>0.89837757446573818</v>
      </c>
      <c r="X13">
        <f t="shared" si="16"/>
        <v>1.7493989718486639E-3</v>
      </c>
      <c r="Y13">
        <f t="shared" si="17"/>
        <v>8.983775744657382E-3</v>
      </c>
      <c r="Z13">
        <f t="shared" si="18"/>
        <v>0.88764439974923215</v>
      </c>
      <c r="AB13">
        <f t="shared" si="19"/>
        <v>6371.3688217220224</v>
      </c>
      <c r="AC13">
        <f t="shared" si="2"/>
        <v>6361.5259419289141</v>
      </c>
      <c r="AE13">
        <f t="shared" si="3"/>
        <v>0</v>
      </c>
      <c r="AF13">
        <f t="shared" si="4"/>
        <v>0</v>
      </c>
      <c r="AG13">
        <f t="shared" si="4"/>
        <v>-22.191109993730805</v>
      </c>
      <c r="AH13">
        <f t="shared" si="5"/>
        <v>-1749.3989718486639</v>
      </c>
      <c r="AI13">
        <f t="shared" si="6"/>
        <v>-1771.5900818423947</v>
      </c>
      <c r="AJ13">
        <f t="shared" si="7"/>
        <v>9.8428797931082954</v>
      </c>
      <c r="AK13">
        <f t="shared" si="22"/>
        <v>12.742737643444045</v>
      </c>
      <c r="AL13">
        <f t="shared" si="8"/>
        <v>-1749.0044644058423</v>
      </c>
      <c r="AN13">
        <f t="shared" si="9"/>
        <v>0</v>
      </c>
      <c r="AO13">
        <f t="shared" si="9"/>
        <v>0</v>
      </c>
      <c r="AP13">
        <f t="shared" si="9"/>
        <v>-11.211797403770561</v>
      </c>
      <c r="AQ13">
        <f t="shared" si="9"/>
        <v>-883.86326129124905</v>
      </c>
      <c r="AR13">
        <f t="shared" si="9"/>
        <v>-895.07505869501961</v>
      </c>
      <c r="AS13">
        <f t="shared" si="9"/>
        <v>4.9729992840003954</v>
      </c>
      <c r="AT13">
        <f t="shared" si="9"/>
        <v>6.4381183666818451</v>
      </c>
      <c r="AU13">
        <f t="shared" si="9"/>
        <v>-883.66394104433732</v>
      </c>
      <c r="AW13">
        <v>10</v>
      </c>
      <c r="AX13">
        <f>IF(Z13&gt;0, (R13*SUMPRODUCT(K13:$K$98, X13:$X$98)-K13*$AZ$3)/Z13, 0)</f>
        <v>7166.750495723405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10"/>
        <v>5.1800000000000006E-2</v>
      </c>
      <c r="I14" s="5">
        <f t="shared" si="11"/>
        <v>1.0518000000000001</v>
      </c>
      <c r="J14">
        <f t="shared" si="12"/>
        <v>0.95075109336375729</v>
      </c>
      <c r="K14">
        <f t="shared" si="20"/>
        <v>0.48035581109819386</v>
      </c>
      <c r="L14" s="2">
        <v>11</v>
      </c>
      <c r="M14" s="6">
        <v>1.9819680000000002E-3</v>
      </c>
      <c r="Q14" s="4">
        <f t="shared" si="21"/>
        <v>25</v>
      </c>
      <c r="R14">
        <f t="shared" si="0"/>
        <v>1000000</v>
      </c>
      <c r="S14">
        <f t="shared" si="1"/>
        <v>7235.840054959006</v>
      </c>
      <c r="U14">
        <f t="shared" si="13"/>
        <v>1.9819680000000002E-3</v>
      </c>
      <c r="V14">
        <f t="shared" si="14"/>
        <v>0.01</v>
      </c>
      <c r="W14">
        <f t="shared" si="15"/>
        <v>0.88764439974923215</v>
      </c>
      <c r="X14">
        <f t="shared" si="16"/>
        <v>1.7592827956821864E-3</v>
      </c>
      <c r="Y14">
        <f t="shared" si="17"/>
        <v>8.8764439974923209E-3</v>
      </c>
      <c r="Z14">
        <f t="shared" si="18"/>
        <v>0.87700867295605767</v>
      </c>
      <c r="AB14">
        <f t="shared" si="19"/>
        <v>6361.5259419289141</v>
      </c>
      <c r="AC14">
        <f t="shared" si="2"/>
        <v>6345.8944843218851</v>
      </c>
      <c r="AE14">
        <f t="shared" si="3"/>
        <v>0</v>
      </c>
      <c r="AF14">
        <f t="shared" si="4"/>
        <v>0</v>
      </c>
      <c r="AG14">
        <f t="shared" si="4"/>
        <v>-21.92521682390144</v>
      </c>
      <c r="AH14">
        <f t="shared" si="5"/>
        <v>-1759.2827956821864</v>
      </c>
      <c r="AI14">
        <f t="shared" si="6"/>
        <v>-1781.2080125060877</v>
      </c>
      <c r="AJ14">
        <f t="shared" si="7"/>
        <v>15.631457607029006</v>
      </c>
      <c r="AK14">
        <f t="shared" si="22"/>
        <v>11.450746695472045</v>
      </c>
      <c r="AL14">
        <f t="shared" si="8"/>
        <v>-1754.1258082035868</v>
      </c>
      <c r="AN14">
        <f t="shared" si="9"/>
        <v>0</v>
      </c>
      <c r="AO14">
        <f t="shared" si="9"/>
        <v>0</v>
      </c>
      <c r="AP14">
        <f t="shared" si="9"/>
        <v>-10.531905310948943</v>
      </c>
      <c r="AQ14">
        <f t="shared" si="9"/>
        <v>-845.08171427101468</v>
      </c>
      <c r="AR14">
        <f t="shared" si="9"/>
        <v>-855.61361958196358</v>
      </c>
      <c r="AS14">
        <f t="shared" si="9"/>
        <v>7.5086614974714507</v>
      </c>
      <c r="AT14">
        <f t="shared" si="9"/>
        <v>5.500432716583437</v>
      </c>
      <c r="AU14">
        <f t="shared" si="9"/>
        <v>-842.60452536790876</v>
      </c>
      <c r="AW14">
        <v>11</v>
      </c>
      <c r="AX14">
        <f>IF(Z14&gt;0, (R14*SUMPRODUCT(K14:$K$98, X14:$X$98)-K14*$AZ$3)/Z14, 0)</f>
        <v>7235.840054959006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10"/>
        <v>5.4100000000000002E-2</v>
      </c>
      <c r="I15" s="5">
        <f t="shared" si="11"/>
        <v>1.0541</v>
      </c>
      <c r="J15">
        <f t="shared" si="12"/>
        <v>0.94867659614837296</v>
      </c>
      <c r="K15">
        <f t="shared" si="20"/>
        <v>0.45570231581272541</v>
      </c>
      <c r="L15" s="2">
        <v>12</v>
      </c>
      <c r="M15" s="6">
        <v>2.0299509999999999E-3</v>
      </c>
      <c r="Q15" s="4">
        <f t="shared" si="21"/>
        <v>25</v>
      </c>
      <c r="R15">
        <f t="shared" si="0"/>
        <v>1000000</v>
      </c>
      <c r="S15">
        <f t="shared" si="1"/>
        <v>7341.4453108118314</v>
      </c>
      <c r="U15">
        <f t="shared" si="13"/>
        <v>2.0299509999999999E-3</v>
      </c>
      <c r="V15">
        <f t="shared" si="14"/>
        <v>0.01</v>
      </c>
      <c r="W15">
        <f t="shared" si="15"/>
        <v>0.87700867295605767</v>
      </c>
      <c r="X15">
        <f t="shared" si="16"/>
        <v>1.7802846326758221E-3</v>
      </c>
      <c r="Y15">
        <f t="shared" si="17"/>
        <v>8.7700867295605767E-3</v>
      </c>
      <c r="Z15">
        <f t="shared" si="18"/>
        <v>0.8664583015938212</v>
      </c>
      <c r="AB15">
        <f t="shared" si="19"/>
        <v>6345.8944843218851</v>
      </c>
      <c r="AC15">
        <f t="shared" si="2"/>
        <v>6361.0562352499419</v>
      </c>
      <c r="AE15">
        <f t="shared" si="3"/>
        <v>0</v>
      </c>
      <c r="AF15">
        <f t="shared" si="4"/>
        <v>0</v>
      </c>
      <c r="AG15">
        <f t="shared" si="4"/>
        <v>-21.661457539845529</v>
      </c>
      <c r="AH15">
        <f t="shared" si="5"/>
        <v>-1780.2846326758222</v>
      </c>
      <c r="AI15">
        <f t="shared" si="6"/>
        <v>-1801.9460902156677</v>
      </c>
      <c r="AJ15">
        <f t="shared" si="7"/>
        <v>-15.16175092805679</v>
      </c>
      <c r="AK15">
        <f t="shared" si="22"/>
        <v>26.018167385719732</v>
      </c>
      <c r="AL15">
        <f t="shared" si="8"/>
        <v>-1791.0896737580047</v>
      </c>
      <c r="AN15">
        <f t="shared" si="9"/>
        <v>0</v>
      </c>
      <c r="AO15">
        <f t="shared" si="9"/>
        <v>0</v>
      </c>
      <c r="AP15">
        <f t="shared" si="9"/>
        <v>-9.8711763647866295</v>
      </c>
      <c r="AQ15">
        <f t="shared" si="9"/>
        <v>-811.27982991617932</v>
      </c>
      <c r="AR15">
        <f t="shared" si="9"/>
        <v>-821.15100628096604</v>
      </c>
      <c r="AS15">
        <f t="shared" si="9"/>
        <v>-6.9092450096912179</v>
      </c>
      <c r="AT15">
        <f t="shared" si="9"/>
        <v>11.856539130875605</v>
      </c>
      <c r="AU15">
        <f t="shared" si="9"/>
        <v>-816.20371215978162</v>
      </c>
      <c r="AW15">
        <v>12</v>
      </c>
      <c r="AX15">
        <f>IF(Z15&gt;0, (R15*SUMPRODUCT(K15:$K$98, X15:$X$98)-K15*$AZ$3)/Z15, 0)</f>
        <v>7341.4453108118314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10"/>
        <v>5.7100000000000005E-2</v>
      </c>
      <c r="I16" s="5">
        <f t="shared" si="11"/>
        <v>1.0570999999999999</v>
      </c>
      <c r="J16">
        <f t="shared" si="12"/>
        <v>0.94598429666067552</v>
      </c>
      <c r="K16">
        <f t="shared" si="20"/>
        <v>0.43108723471074206</v>
      </c>
      <c r="L16" s="2">
        <v>13</v>
      </c>
      <c r="M16" s="6">
        <v>2.0855349999999999E-3</v>
      </c>
      <c r="Q16" s="4">
        <f t="shared" si="21"/>
        <v>25</v>
      </c>
      <c r="R16">
        <f t="shared" si="0"/>
        <v>1000000</v>
      </c>
      <c r="S16">
        <f t="shared" si="1"/>
        <v>7486.8915010051251</v>
      </c>
      <c r="U16">
        <f t="shared" si="13"/>
        <v>2.0855349999999999E-3</v>
      </c>
      <c r="V16">
        <f t="shared" si="14"/>
        <v>0.01</v>
      </c>
      <c r="W16">
        <f t="shared" si="15"/>
        <v>0.8664583015938212</v>
      </c>
      <c r="X16">
        <f t="shared" si="16"/>
        <v>1.8070291140144699E-3</v>
      </c>
      <c r="Y16">
        <f t="shared" si="17"/>
        <v>8.6645830159382126E-3</v>
      </c>
      <c r="Z16">
        <f t="shared" si="18"/>
        <v>0.85598668946386858</v>
      </c>
      <c r="AB16">
        <f t="shared" si="19"/>
        <v>6361.0562352499419</v>
      </c>
      <c r="AC16">
        <f t="shared" si="2"/>
        <v>6408.6794703205505</v>
      </c>
      <c r="AE16">
        <f t="shared" si="3"/>
        <v>0</v>
      </c>
      <c r="AF16">
        <f t="shared" si="4"/>
        <v>0</v>
      </c>
      <c r="AG16">
        <f t="shared" si="4"/>
        <v>-21.399667236596713</v>
      </c>
      <c r="AH16">
        <f t="shared" si="5"/>
        <v>-1807.02911401447</v>
      </c>
      <c r="AI16">
        <f t="shared" si="6"/>
        <v>-1828.4287812510668</v>
      </c>
      <c r="AJ16">
        <f t="shared" si="7"/>
        <v>-47.623235070608644</v>
      </c>
      <c r="AK16">
        <f t="shared" si="22"/>
        <v>45.163499270274592</v>
      </c>
      <c r="AL16">
        <f t="shared" si="8"/>
        <v>-1830.8885170514009</v>
      </c>
      <c r="AN16">
        <f t="shared" si="9"/>
        <v>0</v>
      </c>
      <c r="AO16">
        <f t="shared" si="9"/>
        <v>0</v>
      </c>
      <c r="AP16">
        <f t="shared" si="9"/>
        <v>-9.2251233727545436</v>
      </c>
      <c r="AQ16">
        <f t="shared" si="9"/>
        <v>-778.98718380230014</v>
      </c>
      <c r="AR16">
        <f t="shared" si="9"/>
        <v>-788.21230717505466</v>
      </c>
      <c r="AS16">
        <f t="shared" si="9"/>
        <v>-20.529768714568313</v>
      </c>
      <c r="AT16">
        <f t="shared" si="9"/>
        <v>19.469408010283292</v>
      </c>
      <c r="AU16">
        <f t="shared" si="9"/>
        <v>-789.27266787933968</v>
      </c>
      <c r="AW16">
        <v>13</v>
      </c>
      <c r="AX16">
        <f>IF(Z16&gt;0, (R16*SUMPRODUCT(K16:$K$98, X16:$X$98)-K16*$AZ$3)/Z16, 0)</f>
        <v>7486.8915010051251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10"/>
        <v>6.3799999999999996E-2</v>
      </c>
      <c r="I17" s="5">
        <f t="shared" si="11"/>
        <v>1.0638000000000001</v>
      </c>
      <c r="J17">
        <f t="shared" si="12"/>
        <v>0.94002632073698056</v>
      </c>
      <c r="K17">
        <f t="shared" si="20"/>
        <v>0.40523334716181802</v>
      </c>
      <c r="L17" s="2">
        <v>14</v>
      </c>
      <c r="M17" s="6">
        <v>2.1420699999999998E-3</v>
      </c>
      <c r="Q17" s="4">
        <f t="shared" si="21"/>
        <v>25</v>
      </c>
      <c r="R17">
        <f t="shared" si="0"/>
        <v>1000000</v>
      </c>
      <c r="S17">
        <f t="shared" si="1"/>
        <v>7724.5431695960096</v>
      </c>
      <c r="U17">
        <f t="shared" si="13"/>
        <v>2.1420699999999998E-3</v>
      </c>
      <c r="V17">
        <f t="shared" si="14"/>
        <v>0.01</v>
      </c>
      <c r="W17">
        <f t="shared" si="15"/>
        <v>0.85598668946386858</v>
      </c>
      <c r="X17">
        <f t="shared" si="16"/>
        <v>1.8335834078998688E-3</v>
      </c>
      <c r="Y17">
        <f t="shared" si="17"/>
        <v>8.5598668946386854E-3</v>
      </c>
      <c r="Z17">
        <f t="shared" si="18"/>
        <v>0.84559323916133</v>
      </c>
      <c r="AB17">
        <f t="shared" si="19"/>
        <v>6408.6794703205505</v>
      </c>
      <c r="AC17">
        <f t="shared" si="2"/>
        <v>6531.8214798202171</v>
      </c>
      <c r="AE17">
        <f t="shared" si="3"/>
        <v>0</v>
      </c>
      <c r="AF17">
        <f t="shared" si="4"/>
        <v>0</v>
      </c>
      <c r="AG17">
        <f t="shared" si="4"/>
        <v>-21.139830979033249</v>
      </c>
      <c r="AH17">
        <f t="shared" si="5"/>
        <v>-1833.5834078998687</v>
      </c>
      <c r="AI17">
        <f t="shared" si="6"/>
        <v>-1854.7232388789018</v>
      </c>
      <c r="AJ17">
        <f t="shared" si="7"/>
        <v>-123.14200949966653</v>
      </c>
      <c r="AK17">
        <f t="shared" si="22"/>
        <v>88.439776690423599</v>
      </c>
      <c r="AL17">
        <f t="shared" si="8"/>
        <v>-1889.4254716881449</v>
      </c>
      <c r="AN17">
        <f t="shared" si="9"/>
        <v>0</v>
      </c>
      <c r="AO17">
        <f t="shared" si="9"/>
        <v>0</v>
      </c>
      <c r="AP17">
        <f t="shared" si="9"/>
        <v>-8.5665644660687352</v>
      </c>
      <c r="AQ17">
        <f t="shared" si="9"/>
        <v>-743.02914168363691</v>
      </c>
      <c r="AR17">
        <f t="shared" si="9"/>
        <v>-751.59570614970562</v>
      </c>
      <c r="AS17">
        <f t="shared" si="9"/>
        <v>-49.901248685782257</v>
      </c>
      <c r="AT17">
        <f t="shared" si="9"/>
        <v>35.838746730504091</v>
      </c>
      <c r="AU17">
        <f t="shared" si="9"/>
        <v>-765.65820810498383</v>
      </c>
      <c r="AW17">
        <v>14</v>
      </c>
      <c r="AX17">
        <f>IF(Z17&gt;0, (R17*SUMPRODUCT(K17:$K$98, X17:$X$98)-K17*$AZ$3)/Z17, 0)</f>
        <v>7724.5431695960096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10"/>
        <v>7.1599999999999997E-2</v>
      </c>
      <c r="I18" s="5">
        <f t="shared" si="11"/>
        <v>1.0716000000000001</v>
      </c>
      <c r="J18">
        <f t="shared" si="12"/>
        <v>0.93318402388951094</v>
      </c>
      <c r="K18">
        <f t="shared" si="20"/>
        <v>0.3781572855186805</v>
      </c>
      <c r="L18" s="2">
        <v>15</v>
      </c>
      <c r="M18" s="6">
        <v>2.2014550000000002E-3</v>
      </c>
      <c r="Q18" s="4">
        <f t="shared" si="21"/>
        <v>25</v>
      </c>
      <c r="R18">
        <f t="shared" si="0"/>
        <v>1000000</v>
      </c>
      <c r="S18">
        <f t="shared" si="1"/>
        <v>8061.4900279439134</v>
      </c>
      <c r="U18">
        <f t="shared" si="13"/>
        <v>2.2014550000000002E-3</v>
      </c>
      <c r="V18">
        <f t="shared" si="14"/>
        <v>0.01</v>
      </c>
      <c r="W18">
        <f t="shared" si="15"/>
        <v>0.84559323916133</v>
      </c>
      <c r="X18">
        <f t="shared" si="16"/>
        <v>1.8615354643179058E-3</v>
      </c>
      <c r="Y18">
        <f t="shared" si="17"/>
        <v>8.4559323916133002E-3</v>
      </c>
      <c r="Z18">
        <f t="shared" si="18"/>
        <v>0.83527577130539876</v>
      </c>
      <c r="AB18">
        <f t="shared" si="19"/>
        <v>6531.8214798202171</v>
      </c>
      <c r="AC18">
        <f t="shared" si="2"/>
        <v>6733.567300961633</v>
      </c>
      <c r="AE18">
        <f t="shared" si="3"/>
        <v>0</v>
      </c>
      <c r="AF18">
        <f t="shared" si="4"/>
        <v>0</v>
      </c>
      <c r="AG18">
        <f t="shared" si="4"/>
        <v>-20.88189428263497</v>
      </c>
      <c r="AH18">
        <f t="shared" si="5"/>
        <v>-1861.5354643179057</v>
      </c>
      <c r="AI18">
        <f t="shared" si="6"/>
        <v>-1882.4173586005406</v>
      </c>
      <c r="AJ18">
        <f t="shared" si="7"/>
        <v>-201.74582114141595</v>
      </c>
      <c r="AK18">
        <f t="shared" si="22"/>
        <v>141.08734396411668</v>
      </c>
      <c r="AL18">
        <f t="shared" si="8"/>
        <v>-1943.0758357778402</v>
      </c>
      <c r="AN18">
        <f t="shared" si="9"/>
        <v>0</v>
      </c>
      <c r="AO18">
        <f t="shared" si="9"/>
        <v>0</v>
      </c>
      <c r="AP18">
        <f t="shared" si="9"/>
        <v>-7.8966404584092942</v>
      </c>
      <c r="AQ18">
        <f t="shared" si="9"/>
        <v>-703.95319808321574</v>
      </c>
      <c r="AR18">
        <f t="shared" si="9"/>
        <v>-711.84983854162499</v>
      </c>
      <c r="AS18">
        <f t="shared" si="9"/>
        <v>-76.291652087575073</v>
      </c>
      <c r="AT18">
        <f t="shared" si="9"/>
        <v>53.353207014510758</v>
      </c>
      <c r="AU18">
        <f t="shared" si="9"/>
        <v>-734.78828361468948</v>
      </c>
      <c r="AW18">
        <v>15</v>
      </c>
      <c r="AX18">
        <f>IF(Z18&gt;0, (R18*SUMPRODUCT(K18:$K$98, X18:$X$98)-K18*$AZ$3)/Z18, 0)</f>
        <v>8061.4900279439134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10"/>
        <v>7.2300000000000003E-2</v>
      </c>
      <c r="I19" s="5">
        <f t="shared" si="11"/>
        <v>1.0723</v>
      </c>
      <c r="J19">
        <f t="shared" si="12"/>
        <v>0.93257483913084027</v>
      </c>
      <c r="K19">
        <f t="shared" si="20"/>
        <v>0.3526599697087387</v>
      </c>
      <c r="L19" s="2">
        <v>16</v>
      </c>
      <c r="M19" s="6">
        <v>2.2708170000000001E-3</v>
      </c>
      <c r="Q19" s="4">
        <f t="shared" si="21"/>
        <v>25</v>
      </c>
      <c r="R19">
        <f t="shared" si="0"/>
        <v>1000000</v>
      </c>
      <c r="S19">
        <f t="shared" si="1"/>
        <v>8386.764983742838</v>
      </c>
      <c r="U19">
        <f t="shared" si="13"/>
        <v>2.2708170000000001E-3</v>
      </c>
      <c r="V19">
        <f t="shared" si="14"/>
        <v>0.01</v>
      </c>
      <c r="W19">
        <f t="shared" si="15"/>
        <v>0.83527577130539876</v>
      </c>
      <c r="X19">
        <f t="shared" si="16"/>
        <v>1.8967584211684117E-3</v>
      </c>
      <c r="Y19">
        <f t="shared" si="17"/>
        <v>8.352757713053988E-3</v>
      </c>
      <c r="Z19">
        <f t="shared" si="18"/>
        <v>0.82502625517117634</v>
      </c>
      <c r="AB19">
        <f t="shared" si="19"/>
        <v>6733.567300961633</v>
      </c>
      <c r="AC19">
        <f t="shared" si="2"/>
        <v>6919.301307538105</v>
      </c>
      <c r="AE19">
        <f t="shared" si="3"/>
        <v>0</v>
      </c>
      <c r="AF19">
        <f t="shared" si="4"/>
        <v>0</v>
      </c>
      <c r="AG19">
        <f t="shared" si="4"/>
        <v>-20.625656379279409</v>
      </c>
      <c r="AH19">
        <f t="shared" si="5"/>
        <v>-1896.7584211684116</v>
      </c>
      <c r="AI19">
        <f t="shared" si="6"/>
        <v>-1917.384077547691</v>
      </c>
      <c r="AJ19">
        <f t="shared" si="7"/>
        <v>-185.73400657647198</v>
      </c>
      <c r="AK19">
        <f t="shared" si="22"/>
        <v>150.15855081144443</v>
      </c>
      <c r="AL19">
        <f t="shared" si="8"/>
        <v>-1952.9595333127186</v>
      </c>
      <c r="AN19">
        <f t="shared" si="9"/>
        <v>0</v>
      </c>
      <c r="AO19">
        <f t="shared" si="9"/>
        <v>0</v>
      </c>
      <c r="AP19">
        <f t="shared" si="9"/>
        <v>-7.2738433539395295</v>
      </c>
      <c r="AQ19">
        <f t="shared" si="9"/>
        <v>-668.91076735404704</v>
      </c>
      <c r="AR19">
        <f t="shared" si="9"/>
        <v>-676.18461070798662</v>
      </c>
      <c r="AS19">
        <f t="shared" si="9"/>
        <v>-65.50094913314129</v>
      </c>
      <c r="AT19">
        <f t="shared" si="9"/>
        <v>52.954909980672092</v>
      </c>
      <c r="AU19">
        <f t="shared" si="9"/>
        <v>-688.73064986045574</v>
      </c>
      <c r="AW19">
        <v>16</v>
      </c>
      <c r="AX19">
        <f>IF(Z19&gt;0, (R19*SUMPRODUCT(K19:$K$98, X19:$X$98)-K19*$AZ$3)/Z19, 0)</f>
        <v>8386.764983742838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0.33449679380512065</v>
      </c>
      <c r="L20" s="2">
        <v>17</v>
      </c>
      <c r="M20" s="6">
        <v>2.3392280000000001E-3</v>
      </c>
      <c r="Q20" s="4">
        <f t="shared" si="21"/>
        <v>25</v>
      </c>
      <c r="R20">
        <f t="shared" si="0"/>
        <v>1000000</v>
      </c>
      <c r="S20">
        <f t="shared" si="1"/>
        <v>8448.4237907629285</v>
      </c>
      <c r="U20">
        <f t="shared" si="13"/>
        <v>2.3392280000000001E-3</v>
      </c>
      <c r="V20">
        <f t="shared" si="14"/>
        <v>0.01</v>
      </c>
      <c r="W20">
        <f t="shared" si="15"/>
        <v>0.82502625517117634</v>
      </c>
      <c r="X20">
        <f t="shared" si="16"/>
        <v>1.9299245168315606E-3</v>
      </c>
      <c r="Y20">
        <f t="shared" si="17"/>
        <v>8.2502625517117643E-3</v>
      </c>
      <c r="Z20">
        <f t="shared" si="18"/>
        <v>0.81484606810263294</v>
      </c>
      <c r="AB20">
        <f t="shared" si="19"/>
        <v>6919.301307538105</v>
      </c>
      <c r="AC20">
        <f t="shared" si="2"/>
        <v>6884.1649075679134</v>
      </c>
      <c r="AE20">
        <f t="shared" si="3"/>
        <v>0</v>
      </c>
      <c r="AF20">
        <f t="shared" si="4"/>
        <v>0</v>
      </c>
      <c r="AG20">
        <f t="shared" si="4"/>
        <v>-20.371151702565822</v>
      </c>
      <c r="AH20">
        <f t="shared" si="5"/>
        <v>-1929.9245168315606</v>
      </c>
      <c r="AI20">
        <f t="shared" si="6"/>
        <v>-1950.2956685341264</v>
      </c>
      <c r="AJ20">
        <f t="shared" si="7"/>
        <v>35.136399970191633</v>
      </c>
      <c r="AK20">
        <f t="shared" si="22"/>
        <v>29.752995622413852</v>
      </c>
      <c r="AL20">
        <f t="shared" si="8"/>
        <v>-1885.4062729415209</v>
      </c>
      <c r="AN20">
        <f t="shared" si="9"/>
        <v>0</v>
      </c>
      <c r="AO20">
        <f t="shared" si="9"/>
        <v>0</v>
      </c>
      <c r="AP20">
        <f t="shared" si="9"/>
        <v>-6.8140849306259925</v>
      </c>
      <c r="AQ20">
        <f t="shared" si="9"/>
        <v>-645.55356316605366</v>
      </c>
      <c r="AR20">
        <f t="shared" si="9"/>
        <v>-652.36764809667966</v>
      </c>
      <c r="AS20">
        <f t="shared" si="9"/>
        <v>11.753013135883437</v>
      </c>
      <c r="AT20">
        <f t="shared" si="9"/>
        <v>9.9522816417952242</v>
      </c>
      <c r="AU20">
        <f t="shared" si="9"/>
        <v>-630.662353319001</v>
      </c>
      <c r="AW20">
        <v>17</v>
      </c>
      <c r="AX20">
        <f>IF(Z20&gt;0, (R20*SUMPRODUCT(K20:$K$98, X20:$X$98)-K20*$AZ$3)/Z20, 0)</f>
        <v>8448.4237907629285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10"/>
        <v>5.16E-2</v>
      </c>
      <c r="I21" s="5">
        <f t="shared" si="11"/>
        <v>1.0516000000000001</v>
      </c>
      <c r="J21">
        <f t="shared" si="12"/>
        <v>0.95093191327500948</v>
      </c>
      <c r="K21">
        <f t="shared" si="20"/>
        <v>0.31808367611745975</v>
      </c>
      <c r="L21" s="2">
        <v>18</v>
      </c>
      <c r="M21" s="6">
        <v>2.4176169999999999E-3</v>
      </c>
      <c r="Q21" s="4">
        <f t="shared" si="21"/>
        <v>25</v>
      </c>
      <c r="R21">
        <f t="shared" si="0"/>
        <v>1000000</v>
      </c>
      <c r="S21">
        <f t="shared" si="1"/>
        <v>8464.1313457302967</v>
      </c>
      <c r="U21">
        <f t="shared" si="13"/>
        <v>2.4176169999999999E-3</v>
      </c>
      <c r="V21">
        <f t="shared" si="14"/>
        <v>0.01</v>
      </c>
      <c r="W21">
        <f t="shared" si="15"/>
        <v>0.81484606810263294</v>
      </c>
      <c r="X21">
        <f t="shared" si="16"/>
        <v>1.9699857066280829E-3</v>
      </c>
      <c r="Y21">
        <f t="shared" si="17"/>
        <v>8.1484606810263288E-3</v>
      </c>
      <c r="Z21">
        <f t="shared" si="18"/>
        <v>0.80472762171497847</v>
      </c>
      <c r="AB21">
        <f t="shared" si="19"/>
        <v>6884.1649075679134</v>
      </c>
      <c r="AC21">
        <f t="shared" si="2"/>
        <v>6811.3202877327421</v>
      </c>
      <c r="AE21">
        <f t="shared" si="3"/>
        <v>0</v>
      </c>
      <c r="AF21">
        <f t="shared" si="4"/>
        <v>0</v>
      </c>
      <c r="AG21">
        <f t="shared" si="4"/>
        <v>-20.118190542874462</v>
      </c>
      <c r="AH21">
        <f t="shared" si="5"/>
        <v>-1969.9857066280829</v>
      </c>
      <c r="AI21">
        <f t="shared" si="6"/>
        <v>-1990.1038971709575</v>
      </c>
      <c r="AJ21">
        <f t="shared" si="7"/>
        <v>72.844619835171216</v>
      </c>
      <c r="AK21">
        <f t="shared" si="22"/>
        <v>11.014663852108662</v>
      </c>
      <c r="AL21">
        <f t="shared" si="8"/>
        <v>-1906.2446134836775</v>
      </c>
      <c r="AN21">
        <f t="shared" si="9"/>
        <v>0</v>
      </c>
      <c r="AO21">
        <f t="shared" si="9"/>
        <v>0</v>
      </c>
      <c r="AP21">
        <f t="shared" si="9"/>
        <v>-6.3992680047090218</v>
      </c>
      <c r="AQ21">
        <f t="shared" si="9"/>
        <v>-626.62029546311214</v>
      </c>
      <c r="AR21">
        <f t="shared" si="9"/>
        <v>-633.01956346782129</v>
      </c>
      <c r="AS21">
        <f t="shared" si="9"/>
        <v>23.170684462550085</v>
      </c>
      <c r="AT21">
        <f t="shared" si="9"/>
        <v>3.5035847692768232</v>
      </c>
      <c r="AU21">
        <f t="shared" si="9"/>
        <v>-606.34529423599429</v>
      </c>
      <c r="AW21">
        <v>18</v>
      </c>
      <c r="AX21">
        <f>IF(Z21&gt;0, (R21*SUMPRODUCT(K21:$K$98, X21:$X$98)-K21*$AZ$3)/Z21, 0)</f>
        <v>8464.1313457302967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10"/>
        <v>7.1000000000000008E-2</v>
      </c>
      <c r="I22" s="5">
        <f t="shared" si="11"/>
        <v>1.071</v>
      </c>
      <c r="J22">
        <f t="shared" si="12"/>
        <v>0.93370681605975725</v>
      </c>
      <c r="K22">
        <f t="shared" si="20"/>
        <v>0.29699689646821636</v>
      </c>
      <c r="L22" s="2">
        <v>19</v>
      </c>
      <c r="M22" s="6">
        <v>2.502181E-3</v>
      </c>
      <c r="Q22" s="4">
        <f t="shared" si="21"/>
        <v>25</v>
      </c>
      <c r="R22">
        <f t="shared" si="0"/>
        <v>1000000</v>
      </c>
      <c r="S22">
        <f t="shared" si="1"/>
        <v>8708.667567995155</v>
      </c>
      <c r="U22">
        <f t="shared" si="13"/>
        <v>2.502181E-3</v>
      </c>
      <c r="V22">
        <f t="shared" si="14"/>
        <v>0.01</v>
      </c>
      <c r="W22">
        <f t="shared" si="15"/>
        <v>0.80472762171497847</v>
      </c>
      <c r="X22">
        <f t="shared" si="16"/>
        <v>2.0135741652304064E-3</v>
      </c>
      <c r="Y22">
        <f t="shared" si="17"/>
        <v>8.047276217149785E-3</v>
      </c>
      <c r="Z22">
        <f t="shared" si="18"/>
        <v>0.79466677133259833</v>
      </c>
      <c r="AB22">
        <f t="shared" si="19"/>
        <v>6811.3202877327421</v>
      </c>
      <c r="AC22">
        <f t="shared" si="2"/>
        <v>6920.4887388676207</v>
      </c>
      <c r="AE22">
        <f t="shared" si="3"/>
        <v>0</v>
      </c>
      <c r="AF22">
        <f t="shared" si="4"/>
        <v>0</v>
      </c>
      <c r="AG22">
        <f t="shared" si="4"/>
        <v>-19.866669283314959</v>
      </c>
      <c r="AH22">
        <f t="shared" si="5"/>
        <v>-2013.5741652304064</v>
      </c>
      <c r="AI22">
        <f t="shared" si="6"/>
        <v>-2033.4408345137213</v>
      </c>
      <c r="AJ22">
        <f t="shared" si="7"/>
        <v>-109.16845113487852</v>
      </c>
      <c r="AK22">
        <f t="shared" si="22"/>
        <v>143.03772604238759</v>
      </c>
      <c r="AL22">
        <f t="shared" si="8"/>
        <v>-1999.5715596062123</v>
      </c>
      <c r="AN22">
        <f t="shared" si="9"/>
        <v>0</v>
      </c>
      <c r="AO22">
        <f t="shared" si="9"/>
        <v>0</v>
      </c>
      <c r="AP22">
        <f t="shared" si="9"/>
        <v>-5.9003391203049871</v>
      </c>
      <c r="AQ22">
        <f t="shared" si="9"/>
        <v>-598.02527788201019</v>
      </c>
      <c r="AR22">
        <f t="shared" si="9"/>
        <v>-603.92561700231511</v>
      </c>
      <c r="AS22">
        <f t="shared" si="9"/>
        <v>-32.422691179301054</v>
      </c>
      <c r="AT22">
        <f t="shared" si="9"/>
        <v>42.48176071246008</v>
      </c>
      <c r="AU22">
        <f t="shared" si="9"/>
        <v>-593.86654746915622</v>
      </c>
      <c r="AW22">
        <v>19</v>
      </c>
      <c r="AX22">
        <f>IF(Z22&gt;0, (R22*SUMPRODUCT(K22:$K$98, X22:$X$98)-K22*$AZ$3)/Z22, 0)</f>
        <v>8708.667567995155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0.26517580041805033</v>
      </c>
      <c r="L23" s="2">
        <v>20</v>
      </c>
      <c r="M23" s="6">
        <v>2.5943469999999999E-3</v>
      </c>
      <c r="Q23" s="4">
        <f t="shared" si="21"/>
        <v>25</v>
      </c>
      <c r="R23">
        <f t="shared" si="0"/>
        <v>1000000</v>
      </c>
      <c r="S23">
        <f t="shared" si="1"/>
        <v>9472.6674208962686</v>
      </c>
      <c r="U23">
        <f t="shared" si="13"/>
        <v>2.5943469999999999E-3</v>
      </c>
      <c r="V23">
        <f t="shared" si="14"/>
        <v>0.01</v>
      </c>
      <c r="W23">
        <f t="shared" si="15"/>
        <v>0.79466677133259833</v>
      </c>
      <c r="X23">
        <f t="shared" si="16"/>
        <v>2.0616413542064124E-3</v>
      </c>
      <c r="Y23">
        <f t="shared" si="17"/>
        <v>7.9466677133259826E-3</v>
      </c>
      <c r="Z23">
        <f t="shared" si="18"/>
        <v>0.78465846226506597</v>
      </c>
      <c r="AB23">
        <f t="shared" si="19"/>
        <v>6920.4887388676207</v>
      </c>
      <c r="AC23">
        <f t="shared" si="2"/>
        <v>7432.8086520288543</v>
      </c>
      <c r="AE23">
        <f t="shared" si="3"/>
        <v>0</v>
      </c>
      <c r="AF23">
        <f t="shared" si="4"/>
        <v>0</v>
      </c>
      <c r="AG23">
        <f t="shared" si="4"/>
        <v>-19.61646155662665</v>
      </c>
      <c r="AH23">
        <f t="shared" si="5"/>
        <v>-2061.6413542064124</v>
      </c>
      <c r="AI23">
        <f t="shared" si="6"/>
        <v>-2081.2578157630392</v>
      </c>
      <c r="AJ23">
        <f t="shared" si="7"/>
        <v>-512.31991316123367</v>
      </c>
      <c r="AK23">
        <f t="shared" si="22"/>
        <v>484.43421172073351</v>
      </c>
      <c r="AL23">
        <f t="shared" si="8"/>
        <v>-2109.1435172035394</v>
      </c>
      <c r="AN23">
        <f t="shared" si="9"/>
        <v>0</v>
      </c>
      <c r="AO23">
        <f t="shared" si="9"/>
        <v>0</v>
      </c>
      <c r="AP23">
        <f t="shared" si="9"/>
        <v>-5.2018108946483856</v>
      </c>
      <c r="AQ23">
        <f t="shared" si="9"/>
        <v>-546.69739627663864</v>
      </c>
      <c r="AR23">
        <f t="shared" si="9"/>
        <v>-551.899207171287</v>
      </c>
      <c r="AS23">
        <f t="shared" si="9"/>
        <v>-135.85484304263619</v>
      </c>
      <c r="AT23">
        <f t="shared" si="9"/>
        <v>128.46022984293276</v>
      </c>
      <c r="AU23">
        <f t="shared" si="9"/>
        <v>-559.29382037099049</v>
      </c>
      <c r="AW23">
        <v>20</v>
      </c>
      <c r="AX23">
        <f>IF(Z23&gt;0, (R23*SUMPRODUCT(K23:$K$98, X23:$X$98)-K23*$AZ$3)/Z23, 0)</f>
        <v>9472.6674208962686</v>
      </c>
    </row>
    <row r="24" spans="5:50" x14ac:dyDescent="0.25">
      <c r="E24">
        <v>2024</v>
      </c>
      <c r="F24" s="5">
        <v>3.5571999999999999E-2</v>
      </c>
      <c r="G24"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0.23676410751611635</v>
      </c>
      <c r="L24" s="2">
        <v>21</v>
      </c>
      <c r="M24" s="6">
        <v>2.6922130000000002E-3</v>
      </c>
      <c r="Q24" s="4">
        <f t="shared" si="21"/>
        <v>25</v>
      </c>
      <c r="R24">
        <f t="shared" si="0"/>
        <v>1000000</v>
      </c>
      <c r="S24">
        <f t="shared" si="1"/>
        <v>10168.448290578463</v>
      </c>
      <c r="U24">
        <f t="shared" si="13"/>
        <v>2.6922130000000002E-3</v>
      </c>
      <c r="V24">
        <f t="shared" si="14"/>
        <v>0.01</v>
      </c>
      <c r="W24">
        <f t="shared" si="15"/>
        <v>0.78465846226506597</v>
      </c>
      <c r="X24">
        <f t="shared" si="16"/>
        <v>2.11246771267002E-3</v>
      </c>
      <c r="Y24">
        <f t="shared" si="17"/>
        <v>7.8465846226506604E-3</v>
      </c>
      <c r="Z24">
        <f t="shared" si="18"/>
        <v>0.77469940992974529</v>
      </c>
      <c r="AB24">
        <f t="shared" si="19"/>
        <v>7432.8086520288543</v>
      </c>
      <c r="AC24">
        <f t="shared" si="2"/>
        <v>7877.4908906122619</v>
      </c>
      <c r="AE24">
        <f t="shared" si="3"/>
        <v>0</v>
      </c>
      <c r="AF24">
        <f t="shared" si="4"/>
        <v>0</v>
      </c>
      <c r="AG24">
        <f t="shared" si="4"/>
        <v>-19.367485248243632</v>
      </c>
      <c r="AH24">
        <f t="shared" si="5"/>
        <v>-2112.4677126700199</v>
      </c>
      <c r="AI24">
        <f t="shared" si="6"/>
        <v>-2131.8351979182635</v>
      </c>
      <c r="AJ24">
        <f t="shared" si="7"/>
        <v>-444.68223858340752</v>
      </c>
      <c r="AK24">
        <f t="shared" si="22"/>
        <v>520.29660564201981</v>
      </c>
      <c r="AL24">
        <f t="shared" si="8"/>
        <v>-2056.220830859651</v>
      </c>
      <c r="AN24">
        <f t="shared" si="9"/>
        <v>0</v>
      </c>
      <c r="AO24">
        <f t="shared" si="9"/>
        <v>0</v>
      </c>
      <c r="AP24">
        <f t="shared" si="9"/>
        <v>-4.5855253596319523</v>
      </c>
      <c r="AQ24">
        <f t="shared" si="9"/>
        <v>-500.15653264692895</v>
      </c>
      <c r="AR24">
        <f t="shared" si="9"/>
        <v>-504.74205800656091</v>
      </c>
      <c r="AS24">
        <f t="shared" si="9"/>
        <v>-105.2847933464692</v>
      </c>
      <c r="AT24">
        <f t="shared" si="9"/>
        <v>123.18756147849757</v>
      </c>
      <c r="AU24">
        <f t="shared" si="9"/>
        <v>-486.83928987453248</v>
      </c>
      <c r="AW24">
        <v>21</v>
      </c>
      <c r="AX24">
        <f>IF(Z24&gt;0, (R24*SUMPRODUCT(K24:$K$98, X24:$X$98)-K24*$AZ$3)/Z24, 0)</f>
        <v>10168.448290578463</v>
      </c>
    </row>
    <row r="25" spans="5:50" x14ac:dyDescent="0.25">
      <c r="E25">
        <v>2025</v>
      </c>
      <c r="F25" s="5">
        <v>3.5571999999999999E-2</v>
      </c>
      <c r="G25"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0.21139652456796101</v>
      </c>
      <c r="L25" s="2">
        <v>22</v>
      </c>
      <c r="M25" s="6">
        <v>2.807183E-3</v>
      </c>
      <c r="Q25" s="4">
        <f t="shared" si="21"/>
        <v>25</v>
      </c>
      <c r="R25">
        <f t="shared" si="0"/>
        <v>1000000</v>
      </c>
      <c r="S25">
        <f t="shared" si="1"/>
        <v>10803.786281738034</v>
      </c>
      <c r="U25">
        <f t="shared" si="13"/>
        <v>2.807183E-3</v>
      </c>
      <c r="V25">
        <f t="shared" si="14"/>
        <v>0.01</v>
      </c>
      <c r="W25">
        <f t="shared" si="15"/>
        <v>0.77469940992974529</v>
      </c>
      <c r="X25">
        <f t="shared" si="16"/>
        <v>2.1747230136648123E-3</v>
      </c>
      <c r="Y25">
        <f t="shared" si="17"/>
        <v>7.7469940992974532E-3</v>
      </c>
      <c r="Z25">
        <f t="shared" si="18"/>
        <v>0.76477769281678298</v>
      </c>
      <c r="AB25">
        <f t="shared" si="19"/>
        <v>7877.4908906122619</v>
      </c>
      <c r="AC25">
        <f t="shared" si="2"/>
        <v>8262.4947462332239</v>
      </c>
      <c r="AE25">
        <f t="shared" si="3"/>
        <v>0</v>
      </c>
      <c r="AF25">
        <f t="shared" si="4"/>
        <v>0</v>
      </c>
      <c r="AG25">
        <f t="shared" si="4"/>
        <v>-19.119442320419573</v>
      </c>
      <c r="AH25">
        <f t="shared" si="5"/>
        <v>-2174.7230136648122</v>
      </c>
      <c r="AI25">
        <f t="shared" si="6"/>
        <v>-2193.8424559852319</v>
      </c>
      <c r="AJ25">
        <f t="shared" si="7"/>
        <v>-385.00385562096199</v>
      </c>
      <c r="AK25">
        <f t="shared" si="22"/>
        <v>551.42436234285833</v>
      </c>
      <c r="AL25">
        <f t="shared" si="8"/>
        <v>-2027.4219492633356</v>
      </c>
      <c r="AN25">
        <f t="shared" si="9"/>
        <v>0</v>
      </c>
      <c r="AO25">
        <f t="shared" si="9"/>
        <v>0</v>
      </c>
      <c r="AP25">
        <f t="shared" si="9"/>
        <v>-4.0417836582142899</v>
      </c>
      <c r="AQ25">
        <f t="shared" si="9"/>
        <v>-459.72888698670369</v>
      </c>
      <c r="AR25">
        <f t="shared" si="9"/>
        <v>-463.77067064491803</v>
      </c>
      <c r="AS25">
        <f t="shared" si="9"/>
        <v>-81.38847702353641</v>
      </c>
      <c r="AT25">
        <f t="shared" si="9"/>
        <v>116.56919376138428</v>
      </c>
      <c r="AU25">
        <f t="shared" si="9"/>
        <v>-428.58995390707014</v>
      </c>
      <c r="AW25">
        <v>22</v>
      </c>
      <c r="AX25">
        <f>IF(Z25&gt;0, (R25*SUMPRODUCT(K25:$K$98, X25:$X$98)-K25*$AZ$3)/Z25, 0)</f>
        <v>10803.786281738034</v>
      </c>
    </row>
    <row r="26" spans="5:50" x14ac:dyDescent="0.25">
      <c r="E26">
        <v>2026</v>
      </c>
      <c r="F26" s="5">
        <v>3.5571999999999999E-2</v>
      </c>
      <c r="G26"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0.18874689693567948</v>
      </c>
      <c r="L26" s="2">
        <v>23</v>
      </c>
      <c r="M26" s="6">
        <v>2.939255E-3</v>
      </c>
      <c r="Q26" s="4">
        <f t="shared" si="21"/>
        <v>25</v>
      </c>
      <c r="R26">
        <f t="shared" si="0"/>
        <v>1000000</v>
      </c>
      <c r="S26">
        <f t="shared" si="1"/>
        <v>11383.351554155684</v>
      </c>
      <c r="U26">
        <f t="shared" si="13"/>
        <v>2.939255E-3</v>
      </c>
      <c r="V26">
        <f t="shared" si="14"/>
        <v>0.01</v>
      </c>
      <c r="W26">
        <f t="shared" si="15"/>
        <v>0.76477769281678298</v>
      </c>
      <c r="X26">
        <f t="shared" si="16"/>
        <v>2.2478766575001934E-3</v>
      </c>
      <c r="Y26">
        <f t="shared" si="17"/>
        <v>7.6477769281678301E-3</v>
      </c>
      <c r="Z26">
        <f t="shared" si="18"/>
        <v>0.75488203923111497</v>
      </c>
      <c r="AB26">
        <f t="shared" si="19"/>
        <v>8262.4947462332239</v>
      </c>
      <c r="AC26">
        <f t="shared" si="2"/>
        <v>8593.0876344857243</v>
      </c>
      <c r="AE26">
        <f t="shared" si="3"/>
        <v>0</v>
      </c>
      <c r="AF26">
        <f t="shared" si="4"/>
        <v>0</v>
      </c>
      <c r="AG26">
        <f t="shared" si="4"/>
        <v>-18.872050980777875</v>
      </c>
      <c r="AH26">
        <f t="shared" si="5"/>
        <v>-2247.8766575001932</v>
      </c>
      <c r="AI26">
        <f t="shared" si="6"/>
        <v>-2266.7487084809709</v>
      </c>
      <c r="AJ26">
        <f t="shared" si="7"/>
        <v>-330.59288825250042</v>
      </c>
      <c r="AK26">
        <f t="shared" si="22"/>
        <v>578.37463223632574</v>
      </c>
      <c r="AL26">
        <f t="shared" si="8"/>
        <v>-2018.9669644971455</v>
      </c>
      <c r="AN26">
        <f t="shared" si="9"/>
        <v>0</v>
      </c>
      <c r="AO26">
        <f t="shared" si="9"/>
        <v>0</v>
      </c>
      <c r="AP26">
        <f t="shared" si="9"/>
        <v>-3.5620410614337703</v>
      </c>
      <c r="AQ26">
        <f t="shared" si="9"/>
        <v>-424.27974379730864</v>
      </c>
      <c r="AR26">
        <f t="shared" si="9"/>
        <v>-427.84178485874236</v>
      </c>
      <c r="AS26">
        <f t="shared" si="9"/>
        <v>-62.398381806663295</v>
      </c>
      <c r="AT26">
        <f t="shared" si="9"/>
        <v>109.16641710092129</v>
      </c>
      <c r="AU26">
        <f t="shared" si="9"/>
        <v>-381.07374956448433</v>
      </c>
      <c r="AW26">
        <v>23</v>
      </c>
      <c r="AX26">
        <f>IF(Z26&gt;0, (R26*SUMPRODUCT(K26:$K$98, X26:$X$98)-K26*$AZ$3)/Z26, 0)</f>
        <v>11383.351554155684</v>
      </c>
    </row>
    <row r="27" spans="5:50" x14ac:dyDescent="0.25">
      <c r="E27">
        <v>2027</v>
      </c>
      <c r="F27" s="5">
        <v>3.5571999999999999E-2</v>
      </c>
      <c r="G27"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0.16852401512114237</v>
      </c>
      <c r="L27" s="2">
        <v>24</v>
      </c>
      <c r="M27" s="6">
        <v>3.7729310000000002E-3</v>
      </c>
      <c r="Q27" s="4">
        <f t="shared" si="21"/>
        <v>25</v>
      </c>
      <c r="R27">
        <f t="shared" si="0"/>
        <v>1000000</v>
      </c>
      <c r="S27">
        <f t="shared" si="1"/>
        <v>11920.255114636404</v>
      </c>
      <c r="U27">
        <f t="shared" si="13"/>
        <v>3.7729310000000002E-3</v>
      </c>
      <c r="V27">
        <f t="shared" si="14"/>
        <v>0.01</v>
      </c>
      <c r="W27">
        <f t="shared" si="15"/>
        <v>0.75488203923111497</v>
      </c>
      <c r="X27">
        <f t="shared" si="16"/>
        <v>2.84811784715829E-3</v>
      </c>
      <c r="Y27">
        <f t="shared" si="17"/>
        <v>7.5488203923111501E-3</v>
      </c>
      <c r="Z27">
        <f t="shared" si="18"/>
        <v>0.74448510099164544</v>
      </c>
      <c r="AB27">
        <f t="shared" si="19"/>
        <v>8593.0876344857243</v>
      </c>
      <c r="AC27">
        <f t="shared" si="2"/>
        <v>8874.4523328662617</v>
      </c>
      <c r="AE27">
        <f t="shared" si="3"/>
        <v>0</v>
      </c>
      <c r="AF27">
        <f t="shared" si="4"/>
        <v>0</v>
      </c>
      <c r="AG27">
        <f t="shared" si="4"/>
        <v>-18.612127524791138</v>
      </c>
      <c r="AH27">
        <f t="shared" si="5"/>
        <v>-2848.1178471582898</v>
      </c>
      <c r="AI27">
        <f t="shared" si="6"/>
        <v>-2866.7299746830809</v>
      </c>
      <c r="AJ27">
        <f t="shared" si="7"/>
        <v>-281.36469838053745</v>
      </c>
      <c r="AK27">
        <f t="shared" si="22"/>
        <v>601.5161344140007</v>
      </c>
      <c r="AL27">
        <f t="shared" si="8"/>
        <v>-2546.5785386496177</v>
      </c>
      <c r="AN27">
        <f t="shared" si="9"/>
        <v>0</v>
      </c>
      <c r="AO27">
        <f t="shared" si="9"/>
        <v>0</v>
      </c>
      <c r="AP27">
        <f t="shared" si="9"/>
        <v>-3.1365904604245318</v>
      </c>
      <c r="AQ27">
        <f t="shared" si="9"/>
        <v>-479.97625514129908</v>
      </c>
      <c r="AR27">
        <f t="shared" si="9"/>
        <v>-483.11284560172362</v>
      </c>
      <c r="AS27">
        <f t="shared" si="9"/>
        <v>-47.416708684437353</v>
      </c>
      <c r="AT27">
        <f t="shared" si="9"/>
        <v>101.36991413159616</v>
      </c>
      <c r="AU27">
        <f t="shared" si="9"/>
        <v>-429.15964015456484</v>
      </c>
      <c r="AW27">
        <v>24</v>
      </c>
      <c r="AX27">
        <f>IF(Z27&gt;0, (R27*SUMPRODUCT(K27:$K$98, X27:$X$98)-K27*$AZ$3)/Z27, 0)</f>
        <v>11920.255114636404</v>
      </c>
    </row>
    <row r="28" spans="5:50" x14ac:dyDescent="0.25">
      <c r="E28">
        <v>2028</v>
      </c>
      <c r="F28" s="5">
        <v>3.5571999999999999E-2</v>
      </c>
      <c r="G28"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0.15046787064387712</v>
      </c>
      <c r="L28" s="2">
        <v>25</v>
      </c>
      <c r="M28" s="6">
        <v>4.6883589999999996E-3</v>
      </c>
      <c r="Q28" s="4">
        <f t="shared" si="21"/>
        <v>25</v>
      </c>
      <c r="R28">
        <f t="shared" si="0"/>
        <v>1000000</v>
      </c>
      <c r="S28">
        <f t="shared" si="1"/>
        <v>12302.525756920082</v>
      </c>
      <c r="U28">
        <f t="shared" si="13"/>
        <v>4.6883589999999996E-3</v>
      </c>
      <c r="V28">
        <f t="shared" si="14"/>
        <v>0.01</v>
      </c>
      <c r="W28">
        <f t="shared" si="15"/>
        <v>0.74448510099164544</v>
      </c>
      <c r="X28">
        <f t="shared" si="16"/>
        <v>3.4904134236000894E-3</v>
      </c>
      <c r="Y28">
        <f t="shared" si="17"/>
        <v>7.4448510099164545E-3</v>
      </c>
      <c r="Z28">
        <f t="shared" si="18"/>
        <v>0.73354983655812889</v>
      </c>
      <c r="AB28">
        <f t="shared" si="19"/>
        <v>8874.4523328662617</v>
      </c>
      <c r="AC28">
        <f t="shared" si="2"/>
        <v>9024.5157582408974</v>
      </c>
      <c r="AE28">
        <f t="shared" si="3"/>
        <v>0</v>
      </c>
      <c r="AF28">
        <f t="shared" si="4"/>
        <v>0</v>
      </c>
      <c r="AG28">
        <f t="shared" si="4"/>
        <v>-18.338745913953222</v>
      </c>
      <c r="AH28">
        <f t="shared" si="5"/>
        <v>-3490.4134236000896</v>
      </c>
      <c r="AI28">
        <f t="shared" si="6"/>
        <v>-3508.7521695140426</v>
      </c>
      <c r="AJ28">
        <f t="shared" si="7"/>
        <v>-150.0634253746357</v>
      </c>
      <c r="AK28">
        <f t="shared" si="22"/>
        <v>621.21166330063841</v>
      </c>
      <c r="AL28">
        <f t="shared" si="8"/>
        <v>-3037.6039315880398</v>
      </c>
      <c r="AN28">
        <f t="shared" si="9"/>
        <v>0</v>
      </c>
      <c r="AO28">
        <f t="shared" si="9"/>
        <v>0</v>
      </c>
      <c r="AP28">
        <f t="shared" si="9"/>
        <v>-2.7593920479516436</v>
      </c>
      <c r="AQ28">
        <f t="shared" si="9"/>
        <v>-525.1950755159105</v>
      </c>
      <c r="AR28">
        <f t="shared" si="9"/>
        <v>-527.95446756386218</v>
      </c>
      <c r="AS28">
        <f t="shared" si="9"/>
        <v>-22.579724077647793</v>
      </c>
      <c r="AT28">
        <f t="shared" si="9"/>
        <v>93.47239619598821</v>
      </c>
      <c r="AU28">
        <f t="shared" si="9"/>
        <v>-457.06179544552174</v>
      </c>
      <c r="AW28">
        <v>25</v>
      </c>
      <c r="AX28">
        <f>IF(Z28&gt;0, (R28*SUMPRODUCT(K28:$K$98, X28:$X$98)-K28*$AZ$3)/Z28, 0)</f>
        <v>12302.525756920082</v>
      </c>
    </row>
    <row r="29" spans="5:50" x14ac:dyDescent="0.25">
      <c r="E29">
        <v>2029</v>
      </c>
      <c r="F29" s="5">
        <v>3.5571999999999999E-2</v>
      </c>
      <c r="G29"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0.13434631307489028</v>
      </c>
      <c r="L29" s="2">
        <v>26</v>
      </c>
      <c r="M29" s="6">
        <v>5.6712799999999999E-3</v>
      </c>
      <c r="Q29" s="4">
        <f t="shared" si="21"/>
        <v>25</v>
      </c>
      <c r="R29">
        <f t="shared" si="0"/>
        <v>1000000</v>
      </c>
      <c r="S29">
        <f t="shared" si="1"/>
        <v>12550.105611507961</v>
      </c>
      <c r="U29">
        <f t="shared" si="13"/>
        <v>5.6712799999999999E-3</v>
      </c>
      <c r="V29">
        <f t="shared" si="14"/>
        <v>0.01</v>
      </c>
      <c r="W29">
        <f t="shared" si="15"/>
        <v>0.73354983655812889</v>
      </c>
      <c r="X29">
        <f t="shared" si="16"/>
        <v>4.160166517075385E-3</v>
      </c>
      <c r="Y29">
        <f t="shared" si="17"/>
        <v>7.3354983655812894E-3</v>
      </c>
      <c r="Z29">
        <f t="shared" si="18"/>
        <v>0.72205417167547215</v>
      </c>
      <c r="AB29">
        <f t="shared" si="19"/>
        <v>9024.5157582408974</v>
      </c>
      <c r="AC29">
        <f t="shared" si="2"/>
        <v>9061.8561117570753</v>
      </c>
      <c r="AE29">
        <f t="shared" si="3"/>
        <v>0</v>
      </c>
      <c r="AF29">
        <f t="shared" si="4"/>
        <v>0</v>
      </c>
      <c r="AG29">
        <f t="shared" si="4"/>
        <v>-18.051354291886803</v>
      </c>
      <c r="AH29">
        <f t="shared" si="5"/>
        <v>-4160.1665170753849</v>
      </c>
      <c r="AI29">
        <f t="shared" si="6"/>
        <v>-4178.217871367272</v>
      </c>
      <c r="AJ29">
        <f t="shared" si="7"/>
        <v>-37.340353516177856</v>
      </c>
      <c r="AK29">
        <f t="shared" si="22"/>
        <v>631.71610307686285</v>
      </c>
      <c r="AL29">
        <f t="shared" si="8"/>
        <v>-3583.8421218065869</v>
      </c>
      <c r="AN29">
        <f t="shared" si="9"/>
        <v>0</v>
      </c>
      <c r="AO29">
        <f t="shared" si="9"/>
        <v>0</v>
      </c>
      <c r="AP29">
        <f t="shared" si="9"/>
        <v>-2.4251328951235886</v>
      </c>
      <c r="AQ29">
        <f t="shared" si="9"/>
        <v>-558.90303334668556</v>
      </c>
      <c r="AR29">
        <f t="shared" si="9"/>
        <v>-561.32816624180919</v>
      </c>
      <c r="AS29">
        <f t="shared" si="9"/>
        <v>-5.0165388238115103</v>
      </c>
      <c r="AT29">
        <f t="shared" si="9"/>
        <v>84.868729358413873</v>
      </c>
      <c r="AU29">
        <f t="shared" si="9"/>
        <v>-481.47597570720677</v>
      </c>
      <c r="AW29">
        <v>26</v>
      </c>
      <c r="AX29">
        <f>IF(Z29&gt;0, (R29*SUMPRODUCT(K29:$K$98, X29:$X$98)-K29*$AZ$3)/Z29, 0)</f>
        <v>12550.105611507961</v>
      </c>
    </row>
    <row r="30" spans="5:50" x14ac:dyDescent="0.25">
      <c r="E30">
        <v>2030</v>
      </c>
      <c r="F30" s="5">
        <v>3.5571999999999999E-2</v>
      </c>
      <c r="G30"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0.11995206524543775</v>
      </c>
      <c r="L30" s="2">
        <v>27</v>
      </c>
      <c r="M30" s="6">
        <v>6.8024940000000001E-3</v>
      </c>
      <c r="Q30" s="4">
        <f t="shared" si="21"/>
        <v>25</v>
      </c>
      <c r="R30">
        <f t="shared" si="0"/>
        <v>1000000</v>
      </c>
      <c r="S30">
        <f t="shared" si="1"/>
        <v>12684.800048745476</v>
      </c>
      <c r="U30">
        <f t="shared" si="13"/>
        <v>6.8024940000000001E-3</v>
      </c>
      <c r="V30">
        <f t="shared" si="14"/>
        <v>0.01</v>
      </c>
      <c r="W30">
        <f t="shared" si="15"/>
        <v>0.72205417167547215</v>
      </c>
      <c r="X30">
        <f t="shared" si="16"/>
        <v>4.9117691704973696E-3</v>
      </c>
      <c r="Y30">
        <f t="shared" si="17"/>
        <v>7.220541716754722E-3</v>
      </c>
      <c r="Z30">
        <f t="shared" si="18"/>
        <v>0.70992186078822006</v>
      </c>
      <c r="AB30">
        <f t="shared" si="19"/>
        <v>9061.8561117570753</v>
      </c>
      <c r="AC30">
        <f t="shared" si="2"/>
        <v>9005.216854331893</v>
      </c>
      <c r="AE30">
        <f t="shared" si="3"/>
        <v>0</v>
      </c>
      <c r="AF30">
        <f t="shared" si="4"/>
        <v>0</v>
      </c>
      <c r="AG30">
        <f t="shared" si="4"/>
        <v>-17.7480465197055</v>
      </c>
      <c r="AH30">
        <f t="shared" si="5"/>
        <v>-4911.7691704973695</v>
      </c>
      <c r="AI30">
        <f t="shared" si="6"/>
        <v>-4929.5172170170754</v>
      </c>
      <c r="AJ30">
        <f t="shared" si="7"/>
        <v>56.639257425182223</v>
      </c>
      <c r="AK30">
        <f t="shared" si="22"/>
        <v>634.32992782299527</v>
      </c>
      <c r="AL30">
        <f t="shared" si="8"/>
        <v>-4238.548031768898</v>
      </c>
      <c r="AN30">
        <f t="shared" si="9"/>
        <v>0</v>
      </c>
      <c r="AO30">
        <f t="shared" si="9"/>
        <v>0</v>
      </c>
      <c r="AP30">
        <f t="shared" si="9"/>
        <v>-2.1289148341107786</v>
      </c>
      <c r="AQ30">
        <f t="shared" si="9"/>
        <v>-589.17685601003006</v>
      </c>
      <c r="AR30">
        <f t="shared" si="9"/>
        <v>-591.30577084414097</v>
      </c>
      <c r="AS30">
        <f t="shared" si="9"/>
        <v>6.7939959021186027</v>
      </c>
      <c r="AT30">
        <f t="shared" si="9"/>
        <v>76.089184889357753</v>
      </c>
      <c r="AU30">
        <f t="shared" si="9"/>
        <v>-508.42259005266459</v>
      </c>
      <c r="AW30">
        <v>27</v>
      </c>
      <c r="AX30">
        <f>IF(Z30&gt;0, (R30*SUMPRODUCT(K30:$K$98, X30:$X$98)-K30*$AZ$3)/Z30, 0)</f>
        <v>12684.800048745476</v>
      </c>
    </row>
    <row r="31" spans="5:50" x14ac:dyDescent="0.25">
      <c r="E31">
        <v>2031</v>
      </c>
      <c r="F31" s="5">
        <v>3.5571999999999999E-2</v>
      </c>
      <c r="G31"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0.10710005825485512</v>
      </c>
      <c r="L31" s="2">
        <v>28</v>
      </c>
      <c r="M31" s="6">
        <v>8.090557E-3</v>
      </c>
      <c r="Q31" s="4">
        <f t="shared" si="21"/>
        <v>25</v>
      </c>
      <c r="R31">
        <f t="shared" si="0"/>
        <v>1000000</v>
      </c>
      <c r="S31">
        <f t="shared" si="1"/>
        <v>12716.6218844226</v>
      </c>
      <c r="U31">
        <f t="shared" si="13"/>
        <v>8.090557E-3</v>
      </c>
      <c r="V31">
        <f t="shared" si="14"/>
        <v>0.01</v>
      </c>
      <c r="W31">
        <f t="shared" si="15"/>
        <v>0.70992186078822006</v>
      </c>
      <c r="X31">
        <f t="shared" si="16"/>
        <v>5.7436632802531596E-3</v>
      </c>
      <c r="Y31">
        <f t="shared" si="17"/>
        <v>7.0992186078822003E-3</v>
      </c>
      <c r="Z31">
        <f t="shared" si="18"/>
        <v>0.69707897890008474</v>
      </c>
      <c r="AB31">
        <f t="shared" si="19"/>
        <v>9005.216854331893</v>
      </c>
      <c r="AC31">
        <f t="shared" si="2"/>
        <v>8864.4897982517778</v>
      </c>
      <c r="AE31">
        <f t="shared" si="3"/>
        <v>0</v>
      </c>
      <c r="AF31">
        <f t="shared" si="4"/>
        <v>0</v>
      </c>
      <c r="AG31">
        <f t="shared" si="4"/>
        <v>-17.426974472502117</v>
      </c>
      <c r="AH31">
        <f t="shared" si="5"/>
        <v>-5743.6632802531594</v>
      </c>
      <c r="AI31">
        <f t="shared" si="6"/>
        <v>-5761.0902547256619</v>
      </c>
      <c r="AJ31">
        <f t="shared" si="7"/>
        <v>140.72705608011529</v>
      </c>
      <c r="AK31">
        <f t="shared" si="22"/>
        <v>630.36517980323254</v>
      </c>
      <c r="AL31">
        <f t="shared" si="8"/>
        <v>-4989.9980188423142</v>
      </c>
      <c r="AN31">
        <f t="shared" si="9"/>
        <v>0</v>
      </c>
      <c r="AO31">
        <f t="shared" si="9"/>
        <v>0</v>
      </c>
      <c r="AP31">
        <f t="shared" si="9"/>
        <v>-1.8664299812108498</v>
      </c>
      <c r="AQ31">
        <f t="shared" si="9"/>
        <v>-615.14667191138562</v>
      </c>
      <c r="AR31">
        <f t="shared" si="9"/>
        <v>-617.01310189259652</v>
      </c>
      <c r="AS31">
        <f t="shared" si="9"/>
        <v>15.071875904214611</v>
      </c>
      <c r="AT31">
        <f t="shared" si="9"/>
        <v>67.512147478758422</v>
      </c>
      <c r="AU31">
        <f t="shared" si="9"/>
        <v>-534.42907850962354</v>
      </c>
      <c r="AW31">
        <v>28</v>
      </c>
      <c r="AX31">
        <f>IF(Z31&gt;0, (R31*SUMPRODUCT(K31:$K$98, X31:$X$98)-K31*$AZ$3)/Z31, 0)</f>
        <v>12716.6218844226</v>
      </c>
    </row>
    <row r="32" spans="5:50" x14ac:dyDescent="0.25">
      <c r="E32">
        <v>2032</v>
      </c>
      <c r="F32" s="5">
        <v>3.5571999999999999E-2</v>
      </c>
      <c r="G32"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9.562505201326349E-2</v>
      </c>
      <c r="L32" s="2">
        <v>29</v>
      </c>
      <c r="M32" s="6">
        <v>9.5159809999999997E-3</v>
      </c>
      <c r="Q32" s="4">
        <f t="shared" si="21"/>
        <v>25</v>
      </c>
      <c r="R32">
        <f t="shared" si="0"/>
        <v>1000000</v>
      </c>
      <c r="S32">
        <f t="shared" si="1"/>
        <v>12655.543040802486</v>
      </c>
      <c r="U32">
        <f t="shared" si="13"/>
        <v>9.5159809999999997E-3</v>
      </c>
      <c r="V32">
        <f t="shared" si="14"/>
        <v>0.01</v>
      </c>
      <c r="W32">
        <f t="shared" si="15"/>
        <v>0.69707897890008474</v>
      </c>
      <c r="X32">
        <f t="shared" si="16"/>
        <v>6.6333903187126069E-3</v>
      </c>
      <c r="Y32">
        <f t="shared" si="17"/>
        <v>6.970789789000848E-3</v>
      </c>
      <c r="Z32">
        <f t="shared" si="18"/>
        <v>0.68347479879237127</v>
      </c>
      <c r="AB32">
        <f t="shared" si="19"/>
        <v>8864.4897982517778</v>
      </c>
      <c r="AC32">
        <f t="shared" si="2"/>
        <v>8649.7447334206736</v>
      </c>
      <c r="AE32">
        <f t="shared" si="3"/>
        <v>0</v>
      </c>
      <c r="AF32">
        <f t="shared" si="4"/>
        <v>0</v>
      </c>
      <c r="AG32">
        <f t="shared" si="4"/>
        <v>-17.086869969809282</v>
      </c>
      <c r="AH32">
        <f t="shared" si="5"/>
        <v>-6633.390318712607</v>
      </c>
      <c r="AI32">
        <f t="shared" si="6"/>
        <v>-6650.4771886824165</v>
      </c>
      <c r="AJ32">
        <f t="shared" si="7"/>
        <v>214.74506483110417</v>
      </c>
      <c r="AK32">
        <f t="shared" si="22"/>
        <v>620.5142858776245</v>
      </c>
      <c r="AL32">
        <f t="shared" si="8"/>
        <v>-5815.2178379736879</v>
      </c>
      <c r="AN32">
        <f t="shared" si="9"/>
        <v>0</v>
      </c>
      <c r="AO32">
        <f t="shared" si="9"/>
        <v>0</v>
      </c>
      <c r="AP32">
        <f t="shared" si="9"/>
        <v>-1.6339328296068825</v>
      </c>
      <c r="AQ32">
        <f t="shared" si="9"/>
        <v>-634.31829425117155</v>
      </c>
      <c r="AR32">
        <f t="shared" si="9"/>
        <v>-635.95222708077847</v>
      </c>
      <c r="AS32">
        <f t="shared" si="9"/>
        <v>20.535007994065978</v>
      </c>
      <c r="AT32">
        <f t="shared" si="9"/>
        <v>59.336710862020894</v>
      </c>
      <c r="AU32">
        <f t="shared" si="9"/>
        <v>-556.08050822469158</v>
      </c>
      <c r="AW32">
        <v>29</v>
      </c>
      <c r="AX32">
        <f>IF(Z32&gt;0, (R32*SUMPRODUCT(K32:$K$98, X32:$X$98)-K32*$AZ$3)/Z32, 0)</f>
        <v>12655.543040802486</v>
      </c>
    </row>
    <row r="33" spans="5:50" x14ac:dyDescent="0.25">
      <c r="E33">
        <v>2033</v>
      </c>
      <c r="F33" s="5">
        <v>3.5571999999999999E-2</v>
      </c>
      <c r="G33"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8.5379510726128108E-2</v>
      </c>
      <c r="L33" s="2">
        <v>30</v>
      </c>
      <c r="M33" s="6">
        <v>1.1135328E-2</v>
      </c>
      <c r="Q33" s="4">
        <f t="shared" si="21"/>
        <v>25</v>
      </c>
      <c r="R33">
        <f t="shared" si="0"/>
        <v>1000000</v>
      </c>
      <c r="S33">
        <f t="shared" si="1"/>
        <v>12515.0384882817</v>
      </c>
      <c r="U33">
        <f t="shared" si="13"/>
        <v>1.1135328E-2</v>
      </c>
      <c r="V33">
        <f t="shared" si="14"/>
        <v>0.01</v>
      </c>
      <c r="W33">
        <f t="shared" si="15"/>
        <v>0.68347479879237127</v>
      </c>
      <c r="X33">
        <f t="shared" si="16"/>
        <v>7.6107160642870583E-3</v>
      </c>
      <c r="Y33">
        <f t="shared" si="17"/>
        <v>6.8347479879237128E-3</v>
      </c>
      <c r="Z33">
        <f t="shared" si="18"/>
        <v>0.66902933474016046</v>
      </c>
      <c r="AB33">
        <f t="shared" si="19"/>
        <v>8649.7447334206736</v>
      </c>
      <c r="AC33">
        <f t="shared" si="2"/>
        <v>8372.9278740626087</v>
      </c>
      <c r="AE33">
        <f t="shared" si="3"/>
        <v>0</v>
      </c>
      <c r="AF33">
        <f t="shared" si="4"/>
        <v>0</v>
      </c>
      <c r="AG33">
        <f t="shared" si="4"/>
        <v>-16.725733368504013</v>
      </c>
      <c r="AH33">
        <f t="shared" si="5"/>
        <v>-7610.7160642870585</v>
      </c>
      <c r="AI33">
        <f t="shared" si="6"/>
        <v>-7627.4417976555624</v>
      </c>
      <c r="AJ33">
        <f t="shared" si="7"/>
        <v>276.8168593580649</v>
      </c>
      <c r="AK33">
        <f t="shared" si="22"/>
        <v>605.48213133944716</v>
      </c>
      <c r="AL33">
        <f t="shared" si="8"/>
        <v>-6745.1428069580506</v>
      </c>
      <c r="AN33">
        <f t="shared" si="9"/>
        <v>0</v>
      </c>
      <c r="AO33">
        <f t="shared" si="9"/>
        <v>0</v>
      </c>
      <c r="AP33">
        <f t="shared" si="9"/>
        <v>-1.4280349315385472</v>
      </c>
      <c r="AQ33">
        <f t="shared" si="9"/>
        <v>-649.79921384431236</v>
      </c>
      <c r="AR33">
        <f t="shared" si="9"/>
        <v>-651.22724877585097</v>
      </c>
      <c r="AS33">
        <f t="shared" si="9"/>
        <v>23.634488012734998</v>
      </c>
      <c r="AT33">
        <f t="shared" si="9"/>
        <v>51.695768127175235</v>
      </c>
      <c r="AU33">
        <f t="shared" si="9"/>
        <v>-575.89699263594071</v>
      </c>
      <c r="AW33">
        <v>30</v>
      </c>
      <c r="AX33">
        <f>IF(Z33&gt;0, (R33*SUMPRODUCT(K33:$K$98, X33:$X$98)-K33*$AZ$3)/Z33, 0)</f>
        <v>12515.0384882817</v>
      </c>
    </row>
    <row r="34" spans="5:50" x14ac:dyDescent="0.25">
      <c r="E34">
        <v>2034</v>
      </c>
      <c r="F34" s="5">
        <v>3.5571999999999999E-2</v>
      </c>
      <c r="G34"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7.6231706005471522E-2</v>
      </c>
      <c r="L34" s="2">
        <v>31</v>
      </c>
      <c r="M34" s="6">
        <v>1.2969985999999999E-2</v>
      </c>
      <c r="Q34" s="4">
        <f t="shared" si="21"/>
        <v>25</v>
      </c>
      <c r="R34">
        <f t="shared" si="0"/>
        <v>1000000</v>
      </c>
      <c r="S34">
        <f t="shared" si="1"/>
        <v>12303.498697056868</v>
      </c>
      <c r="U34">
        <f t="shared" si="13"/>
        <v>1.2969985999999999E-2</v>
      </c>
      <c r="V34">
        <f t="shared" si="14"/>
        <v>0.01</v>
      </c>
      <c r="W34">
        <f t="shared" si="15"/>
        <v>0.66902933474016046</v>
      </c>
      <c r="X34">
        <f t="shared" si="16"/>
        <v>8.6773011051691946E-3</v>
      </c>
      <c r="Y34">
        <f t="shared" si="17"/>
        <v>6.6902933474016048E-3</v>
      </c>
      <c r="Z34">
        <f t="shared" si="18"/>
        <v>0.65366174028758972</v>
      </c>
      <c r="AB34">
        <f t="shared" si="19"/>
        <v>8372.9278740626087</v>
      </c>
      <c r="AC34">
        <f t="shared" si="2"/>
        <v>8042.326369944285</v>
      </c>
      <c r="AE34">
        <f t="shared" si="3"/>
        <v>0</v>
      </c>
      <c r="AF34">
        <f t="shared" si="4"/>
        <v>0</v>
      </c>
      <c r="AG34">
        <f t="shared" si="4"/>
        <v>-16.341543507189744</v>
      </c>
      <c r="AH34">
        <f t="shared" si="5"/>
        <v>-8677.3011051691938</v>
      </c>
      <c r="AI34">
        <f t="shared" si="6"/>
        <v>-8693.642648676383</v>
      </c>
      <c r="AJ34">
        <f t="shared" si="7"/>
        <v>330.60150411832365</v>
      </c>
      <c r="AK34">
        <f t="shared" si="22"/>
        <v>586.10495118438268</v>
      </c>
      <c r="AL34">
        <f t="shared" si="8"/>
        <v>-7776.9361933736764</v>
      </c>
      <c r="AN34">
        <f t="shared" si="9"/>
        <v>0</v>
      </c>
      <c r="AO34">
        <f t="shared" si="9"/>
        <v>0</v>
      </c>
      <c r="AP34">
        <f t="shared" si="9"/>
        <v>-1.2457437403157106</v>
      </c>
      <c r="AQ34">
        <f t="shared" si="9"/>
        <v>-661.48546677021113</v>
      </c>
      <c r="AR34">
        <f t="shared" si="9"/>
        <v>-662.73121051052681</v>
      </c>
      <c r="AS34">
        <f t="shared" si="9"/>
        <v>25.202316666914729</v>
      </c>
      <c r="AT34">
        <f t="shared" si="9"/>
        <v>44.679780327039097</v>
      </c>
      <c r="AU34">
        <f t="shared" ref="AU34:AU97" si="23">AL34*$K34</f>
        <v>-592.84911351657297</v>
      </c>
      <c r="AW34">
        <v>31</v>
      </c>
      <c r="AX34">
        <f>IF(Z34&gt;0, (R34*SUMPRODUCT(K34:$K$98, X34:$X$98)-K34*$AZ$3)/Z34, 0)</f>
        <v>12303.498697056868</v>
      </c>
    </row>
    <row r="35" spans="5:50" x14ac:dyDescent="0.25">
      <c r="E35">
        <v>2035</v>
      </c>
      <c r="F35" s="5">
        <v>3.5571999999999999E-2</v>
      </c>
      <c r="G35"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6.8064023219171002E-2</v>
      </c>
      <c r="L35" s="2">
        <v>32</v>
      </c>
      <c r="M35" s="6">
        <v>1.4883069000000001E-2</v>
      </c>
      <c r="Q35" s="4">
        <f t="shared" si="21"/>
        <v>25</v>
      </c>
      <c r="R35">
        <f t="shared" si="0"/>
        <v>1000000</v>
      </c>
      <c r="S35">
        <f t="shared" si="1"/>
        <v>12026.795399071387</v>
      </c>
      <c r="U35">
        <f t="shared" si="13"/>
        <v>1.4883069000000001E-2</v>
      </c>
      <c r="V35">
        <f t="shared" si="14"/>
        <v>0.01</v>
      </c>
      <c r="W35">
        <f t="shared" si="15"/>
        <v>0.65366174028758972</v>
      </c>
      <c r="X35">
        <f t="shared" si="16"/>
        <v>9.7284927833602777E-3</v>
      </c>
      <c r="Y35">
        <f t="shared" si="17"/>
        <v>6.5366174028758973E-3</v>
      </c>
      <c r="Z35">
        <f t="shared" si="18"/>
        <v>0.6373966301013535</v>
      </c>
      <c r="AB35">
        <f t="shared" si="19"/>
        <v>8042.326369944285</v>
      </c>
      <c r="AC35">
        <f t="shared" si="2"/>
        <v>7665.8388582865646</v>
      </c>
      <c r="AE35">
        <f t="shared" si="3"/>
        <v>0</v>
      </c>
      <c r="AF35">
        <f t="shared" ref="AF35:AG66" si="24">-$Z35*P35</f>
        <v>0</v>
      </c>
      <c r="AG35">
        <f t="shared" si="24"/>
        <v>-15.934915752533838</v>
      </c>
      <c r="AH35">
        <f t="shared" si="5"/>
        <v>-9728.4927833602778</v>
      </c>
      <c r="AI35">
        <f t="shared" ref="AI35:AI66" si="25">SUM(AE35:AH35)</f>
        <v>-9744.4276991128118</v>
      </c>
      <c r="AJ35">
        <f t="shared" si="7"/>
        <v>376.48751165772046</v>
      </c>
      <c r="AK35">
        <f t="shared" si="22"/>
        <v>562.96284589610002</v>
      </c>
      <c r="AL35">
        <f t="shared" si="8"/>
        <v>-8804.9773415589916</v>
      </c>
      <c r="AN35">
        <f t="shared" ref="AN35:AT66" si="26">AE35*$K35</f>
        <v>0</v>
      </c>
      <c r="AO35">
        <f t="shared" si="26"/>
        <v>0</v>
      </c>
      <c r="AP35">
        <f t="shared" si="26"/>
        <v>-1.0845944757759969</v>
      </c>
      <c r="AQ35">
        <f t="shared" si="26"/>
        <v>-662.16035869417146</v>
      </c>
      <c r="AR35">
        <f t="shared" si="26"/>
        <v>-663.24495316994751</v>
      </c>
      <c r="AS35">
        <f t="shared" si="26"/>
        <v>25.625254735199</v>
      </c>
      <c r="AT35">
        <f t="shared" si="26"/>
        <v>38.31751621460274</v>
      </c>
      <c r="AU35">
        <f t="shared" si="23"/>
        <v>-599.30218222014582</v>
      </c>
      <c r="AW35">
        <v>32</v>
      </c>
      <c r="AX35">
        <f>IF(Z35&gt;0, (R35*SUMPRODUCT(K35:$K$98, X35:$X$98)-K35*$AZ$3)/Z35, 0)</f>
        <v>12026.795399071387</v>
      </c>
    </row>
    <row r="36" spans="5:50" x14ac:dyDescent="0.25">
      <c r="E36">
        <v>2036</v>
      </c>
      <c r="F36" s="5">
        <v>3.5571999999999999E-2</v>
      </c>
      <c r="G36"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6.0771449302831244E-2</v>
      </c>
      <c r="L36" s="2">
        <v>33</v>
      </c>
      <c r="M36" s="6">
        <v>1.6930661E-2</v>
      </c>
      <c r="Q36" s="4">
        <f t="shared" si="21"/>
        <v>25</v>
      </c>
      <c r="R36">
        <f t="shared" si="0"/>
        <v>1000000</v>
      </c>
      <c r="S36">
        <f t="shared" si="1"/>
        <v>11702.31669184452</v>
      </c>
      <c r="U36">
        <f t="shared" si="13"/>
        <v>1.6930661E-2</v>
      </c>
      <c r="V36">
        <f t="shared" si="14"/>
        <v>0.01</v>
      </c>
      <c r="W36">
        <f t="shared" si="15"/>
        <v>0.6373966301013535</v>
      </c>
      <c r="X36">
        <f t="shared" si="16"/>
        <v>1.0791546266788412E-2</v>
      </c>
      <c r="Y36">
        <f t="shared" si="17"/>
        <v>6.3739663010135353E-3</v>
      </c>
      <c r="Z36">
        <f t="shared" si="18"/>
        <v>0.62023111753355153</v>
      </c>
      <c r="AB36">
        <f t="shared" si="19"/>
        <v>7665.8388582865646</v>
      </c>
      <c r="AC36">
        <f t="shared" si="2"/>
        <v>7258.1409595142604</v>
      </c>
      <c r="AE36">
        <f t="shared" si="3"/>
        <v>0</v>
      </c>
      <c r="AF36">
        <f t="shared" si="24"/>
        <v>0</v>
      </c>
      <c r="AG36">
        <f t="shared" si="24"/>
        <v>-15.505777938338788</v>
      </c>
      <c r="AH36">
        <f t="shared" si="5"/>
        <v>-10791.546266788411</v>
      </c>
      <c r="AI36">
        <f t="shared" si="25"/>
        <v>-10807.05204472675</v>
      </c>
      <c r="AJ36">
        <f t="shared" si="7"/>
        <v>407.69789877230414</v>
      </c>
      <c r="AK36">
        <f t="shared" si="22"/>
        <v>536.60872008005958</v>
      </c>
      <c r="AL36">
        <f t="shared" si="8"/>
        <v>-9862.7454258743874</v>
      </c>
      <c r="AN36">
        <f t="shared" si="26"/>
        <v>0</v>
      </c>
      <c r="AO36">
        <f t="shared" si="26"/>
        <v>0</v>
      </c>
      <c r="AP36">
        <f t="shared" si="26"/>
        <v>-0.94230859788071486</v>
      </c>
      <c r="AQ36">
        <f t="shared" si="26"/>
        <v>-655.81790685128976</v>
      </c>
      <c r="AR36">
        <f t="shared" si="26"/>
        <v>-656.76021544917046</v>
      </c>
      <c r="AS36">
        <f t="shared" si="26"/>
        <v>24.776392186111906</v>
      </c>
      <c r="AT36">
        <f t="shared" si="26"/>
        <v>32.610489627802501</v>
      </c>
      <c r="AU36">
        <f t="shared" si="23"/>
        <v>-599.37333363525613</v>
      </c>
      <c r="AW36">
        <v>33</v>
      </c>
      <c r="AX36">
        <f>IF(Z36&gt;0, (R36*SUMPRODUCT(K36:$K$98, X36:$X$98)-K36*$AZ$3)/Z36, 0)</f>
        <v>11702.31669184452</v>
      </c>
    </row>
    <row r="37" spans="5:50" x14ac:dyDescent="0.25">
      <c r="E37">
        <v>2037</v>
      </c>
      <c r="F37" s="5">
        <v>3.5571999999999999E-2</v>
      </c>
      <c r="G37"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5.4260222591813609E-2</v>
      </c>
      <c r="L37" s="2">
        <v>34</v>
      </c>
      <c r="M37" s="6">
        <v>1.9185959999999998E-2</v>
      </c>
      <c r="Q37" s="4">
        <f t="shared" si="21"/>
        <v>25</v>
      </c>
      <c r="R37">
        <f t="shared" si="0"/>
        <v>1000000</v>
      </c>
      <c r="S37">
        <f t="shared" si="1"/>
        <v>11342.288454540871</v>
      </c>
      <c r="U37">
        <f t="shared" si="13"/>
        <v>1.9185959999999998E-2</v>
      </c>
      <c r="V37">
        <f t="shared" si="14"/>
        <v>0.01</v>
      </c>
      <c r="W37">
        <f t="shared" si="15"/>
        <v>0.62023111753355153</v>
      </c>
      <c r="X37">
        <f t="shared" si="16"/>
        <v>1.1899729411754018E-2</v>
      </c>
      <c r="Y37">
        <f t="shared" si="17"/>
        <v>6.2023111753355155E-3</v>
      </c>
      <c r="Z37">
        <f t="shared" si="18"/>
        <v>0.60212907694646201</v>
      </c>
      <c r="AB37">
        <f t="shared" si="19"/>
        <v>7258.1409595142604</v>
      </c>
      <c r="AC37">
        <f t="shared" si="2"/>
        <v>6829.5216775932076</v>
      </c>
      <c r="AE37">
        <f t="shared" si="3"/>
        <v>0</v>
      </c>
      <c r="AF37">
        <f t="shared" si="24"/>
        <v>0</v>
      </c>
      <c r="AG37">
        <f t="shared" si="24"/>
        <v>-15.053226923661549</v>
      </c>
      <c r="AH37">
        <f t="shared" si="5"/>
        <v>-11899.729411754017</v>
      </c>
      <c r="AI37">
        <f t="shared" si="25"/>
        <v>-11914.782638677678</v>
      </c>
      <c r="AJ37">
        <f t="shared" si="7"/>
        <v>428.61928192105279</v>
      </c>
      <c r="AK37">
        <f t="shared" si="22"/>
        <v>508.06986716599829</v>
      </c>
      <c r="AL37">
        <f t="shared" si="8"/>
        <v>-10978.093489590627</v>
      </c>
      <c r="AN37">
        <f t="shared" si="26"/>
        <v>0</v>
      </c>
      <c r="AO37">
        <f t="shared" si="26"/>
        <v>0</v>
      </c>
      <c r="AP37">
        <f t="shared" si="26"/>
        <v>-0.8167914436029573</v>
      </c>
      <c r="AQ37">
        <f t="shared" si="26"/>
        <v>-645.68196666412416</v>
      </c>
      <c r="AR37">
        <f t="shared" si="26"/>
        <v>-646.4987581077271</v>
      </c>
      <c r="AS37">
        <f t="shared" si="26"/>
        <v>23.256977644179635</v>
      </c>
      <c r="AT37">
        <f t="shared" si="26"/>
        <v>27.567984084620239</v>
      </c>
      <c r="AU37">
        <f t="shared" si="23"/>
        <v>-595.67379637892725</v>
      </c>
      <c r="AW37">
        <v>34</v>
      </c>
      <c r="AX37">
        <f>IF(Z37&gt;0, (R37*SUMPRODUCT(K37:$K$98, X37:$X$98)-K37*$AZ$3)/Z37, 0)</f>
        <v>11342.288454540871</v>
      </c>
    </row>
    <row r="38" spans="5:50" x14ac:dyDescent="0.25">
      <c r="E38">
        <v>2038</v>
      </c>
      <c r="F38" s="5">
        <v>3.5571999999999999E-2</v>
      </c>
      <c r="G38"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4.8446627314119292E-2</v>
      </c>
      <c r="L38" s="2">
        <v>35</v>
      </c>
      <c r="M38" s="6">
        <v>2.1884238E-2</v>
      </c>
      <c r="Q38" s="4">
        <f t="shared" si="21"/>
        <v>25</v>
      </c>
      <c r="R38">
        <f t="shared" si="0"/>
        <v>1000000</v>
      </c>
      <c r="S38">
        <f t="shared" si="1"/>
        <v>10956.184280922214</v>
      </c>
      <c r="U38">
        <f t="shared" si="13"/>
        <v>2.1884238E-2</v>
      </c>
      <c r="V38">
        <f t="shared" si="14"/>
        <v>0.01</v>
      </c>
      <c r="W38">
        <f t="shared" si="15"/>
        <v>0.60212907694646201</v>
      </c>
      <c r="X38">
        <f t="shared" si="16"/>
        <v>1.3177136026616689E-2</v>
      </c>
      <c r="Y38">
        <f t="shared" si="17"/>
        <v>6.0212907694646199E-3</v>
      </c>
      <c r="Z38">
        <f t="shared" si="18"/>
        <v>0.58293065015038059</v>
      </c>
      <c r="AB38">
        <f t="shared" si="19"/>
        <v>6829.5216775932076</v>
      </c>
      <c r="AC38">
        <f t="shared" si="2"/>
        <v>6386.6956260453662</v>
      </c>
      <c r="AE38">
        <f t="shared" si="3"/>
        <v>0</v>
      </c>
      <c r="AF38">
        <f t="shared" si="24"/>
        <v>0</v>
      </c>
      <c r="AG38">
        <f t="shared" si="24"/>
        <v>-14.573266253759515</v>
      </c>
      <c r="AH38">
        <f t="shared" si="5"/>
        <v>-13177.136026616688</v>
      </c>
      <c r="AI38">
        <f t="shared" si="25"/>
        <v>-13191.709292870448</v>
      </c>
      <c r="AJ38">
        <f t="shared" si="7"/>
        <v>442.82605154784142</v>
      </c>
      <c r="AK38">
        <f t="shared" si="22"/>
        <v>478.06651743152457</v>
      </c>
      <c r="AL38">
        <f t="shared" si="8"/>
        <v>-12270.816723891081</v>
      </c>
      <c r="AN38">
        <f t="shared" si="26"/>
        <v>0</v>
      </c>
      <c r="AO38">
        <f t="shared" si="26"/>
        <v>0</v>
      </c>
      <c r="AP38">
        <f t="shared" si="26"/>
        <v>-0.70602559894531869</v>
      </c>
      <c r="AQ38">
        <f t="shared" si="26"/>
        <v>-638.38779814895338</v>
      </c>
      <c r="AR38">
        <f t="shared" si="26"/>
        <v>-639.09382374789868</v>
      </c>
      <c r="AS38">
        <f t="shared" si="26"/>
        <v>21.453428684321253</v>
      </c>
      <c r="AT38">
        <f t="shared" si="26"/>
        <v>23.160710401363986</v>
      </c>
      <c r="AU38">
        <f t="shared" si="23"/>
        <v>-594.47968466221346</v>
      </c>
      <c r="AW38">
        <v>35</v>
      </c>
      <c r="AX38">
        <f>IF(Z38&gt;0, (R38*SUMPRODUCT(K38:$K$98, X38:$X$98)-K38*$AZ$3)/Z38, 0)</f>
        <v>10956.184280922214</v>
      </c>
    </row>
    <row r="39" spans="5:50" x14ac:dyDescent="0.25">
      <c r="E39">
        <v>2039</v>
      </c>
      <c r="F39" s="5">
        <v>3.5571999999999999E-2</v>
      </c>
      <c r="G39"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4.3255917244749365E-2</v>
      </c>
      <c r="L39" s="2">
        <v>36</v>
      </c>
      <c r="M39" s="6">
        <v>2.4761703999999999E-2</v>
      </c>
      <c r="Q39" s="4">
        <f t="shared" si="21"/>
        <v>25</v>
      </c>
      <c r="R39">
        <f t="shared" si="0"/>
        <v>1000000</v>
      </c>
      <c r="S39">
        <f t="shared" si="1"/>
        <v>10538.079029097598</v>
      </c>
      <c r="U39">
        <f t="shared" si="13"/>
        <v>2.4761703999999999E-2</v>
      </c>
      <c r="V39">
        <f t="shared" si="14"/>
        <v>0.01</v>
      </c>
      <c r="W39">
        <f t="shared" si="15"/>
        <v>0.58293065015038059</v>
      </c>
      <c r="X39">
        <f t="shared" si="16"/>
        <v>1.4434356211551279E-2</v>
      </c>
      <c r="Y39">
        <f t="shared" si="17"/>
        <v>5.8293065015038057E-3</v>
      </c>
      <c r="Z39">
        <f t="shared" si="18"/>
        <v>0.56266698743732546</v>
      </c>
      <c r="AB39">
        <f t="shared" si="19"/>
        <v>6386.6956260453662</v>
      </c>
      <c r="AC39">
        <f t="shared" si="2"/>
        <v>5929.4291806788015</v>
      </c>
      <c r="AE39">
        <f t="shared" si="3"/>
        <v>0</v>
      </c>
      <c r="AF39">
        <f t="shared" si="24"/>
        <v>0</v>
      </c>
      <c r="AG39">
        <f t="shared" si="24"/>
        <v>-14.066674685933137</v>
      </c>
      <c r="AH39">
        <f t="shared" si="5"/>
        <v>-14434.35621155128</v>
      </c>
      <c r="AI39">
        <f t="shared" si="25"/>
        <v>-14448.422886237213</v>
      </c>
      <c r="AJ39">
        <f t="shared" si="7"/>
        <v>457.26644536656477</v>
      </c>
      <c r="AK39">
        <f t="shared" si="22"/>
        <v>447.06869382317569</v>
      </c>
      <c r="AL39">
        <f t="shared" si="8"/>
        <v>-13544.087747047472</v>
      </c>
      <c r="AN39">
        <f t="shared" si="26"/>
        <v>0</v>
      </c>
      <c r="AO39">
        <f t="shared" si="26"/>
        <v>0</v>
      </c>
      <c r="AP39">
        <f t="shared" si="26"/>
        <v>-0.60846691612353454</v>
      </c>
      <c r="AQ39">
        <f t="shared" si="26"/>
        <v>-624.37131776809611</v>
      </c>
      <c r="AR39">
        <f t="shared" si="26"/>
        <v>-624.97978468421968</v>
      </c>
      <c r="AS39">
        <f t="shared" si="26"/>
        <v>19.779479519576832</v>
      </c>
      <c r="AT39">
        <f t="shared" si="26"/>
        <v>19.338366422733479</v>
      </c>
      <c r="AU39">
        <f t="shared" si="23"/>
        <v>-585.86193874190928</v>
      </c>
      <c r="AW39">
        <v>36</v>
      </c>
      <c r="AX39">
        <f>IF(Z39&gt;0, (R39*SUMPRODUCT(K39:$K$98, X39:$X$98)-K39*$AZ$3)/Z39, 0)</f>
        <v>10538.079029097598</v>
      </c>
    </row>
    <row r="40" spans="5:50" x14ac:dyDescent="0.25">
      <c r="E40">
        <v>2040</v>
      </c>
      <c r="F40" s="5">
        <v>3.5571999999999999E-2</v>
      </c>
      <c r="G40"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3.8621354682811929E-2</v>
      </c>
      <c r="L40" s="2">
        <v>37</v>
      </c>
      <c r="M40" s="6">
        <v>2.7627288E-2</v>
      </c>
      <c r="Q40" s="4">
        <f t="shared" si="21"/>
        <v>25</v>
      </c>
      <c r="R40">
        <f t="shared" si="0"/>
        <v>1000000</v>
      </c>
      <c r="S40">
        <f t="shared" si="1"/>
        <v>10095.697607545204</v>
      </c>
      <c r="U40">
        <f t="shared" si="13"/>
        <v>2.7627288E-2</v>
      </c>
      <c r="V40">
        <f t="shared" si="14"/>
        <v>0.01</v>
      </c>
      <c r="W40">
        <f t="shared" si="15"/>
        <v>0.56266698743732546</v>
      </c>
      <c r="X40">
        <f t="shared" si="16"/>
        <v>1.5544962910023372E-2</v>
      </c>
      <c r="Y40">
        <f t="shared" si="17"/>
        <v>5.6266698743732543E-3</v>
      </c>
      <c r="Z40">
        <f t="shared" si="18"/>
        <v>0.54149535465292886</v>
      </c>
      <c r="AB40">
        <f t="shared" si="19"/>
        <v>5929.4291806788015</v>
      </c>
      <c r="AC40">
        <f t="shared" si="2"/>
        <v>5466.7733564664159</v>
      </c>
      <c r="AE40">
        <f t="shared" si="3"/>
        <v>0</v>
      </c>
      <c r="AF40">
        <f t="shared" si="24"/>
        <v>0</v>
      </c>
      <c r="AG40">
        <f t="shared" si="24"/>
        <v>-13.537383866323221</v>
      </c>
      <c r="AH40">
        <f t="shared" si="5"/>
        <v>-15544.962910023372</v>
      </c>
      <c r="AI40">
        <f t="shared" si="25"/>
        <v>-15558.500293889696</v>
      </c>
      <c r="AJ40">
        <f t="shared" si="7"/>
        <v>462.6558242123856</v>
      </c>
      <c r="AK40">
        <f t="shared" si="22"/>
        <v>415.06004264751613</v>
      </c>
      <c r="AL40">
        <f t="shared" si="8"/>
        <v>-14680.784427029796</v>
      </c>
      <c r="AN40">
        <f t="shared" si="26"/>
        <v>0</v>
      </c>
      <c r="AO40">
        <f t="shared" si="26"/>
        <v>0</v>
      </c>
      <c r="AP40">
        <f t="shared" si="26"/>
        <v>-0.52283210377864497</v>
      </c>
      <c r="AQ40">
        <f t="shared" si="26"/>
        <v>-600.3675260791689</v>
      </c>
      <c r="AR40">
        <f t="shared" si="26"/>
        <v>-600.89035818294758</v>
      </c>
      <c r="AS40">
        <f t="shared" si="26"/>
        <v>17.868394682975232</v>
      </c>
      <c r="AT40">
        <f t="shared" si="26"/>
        <v>16.030181121752765</v>
      </c>
      <c r="AU40">
        <f t="shared" si="23"/>
        <v>-566.99178237821968</v>
      </c>
      <c r="AW40">
        <v>37</v>
      </c>
      <c r="AX40">
        <f>IF(Z40&gt;0, (R40*SUMPRODUCT(K40:$K$98, X40:$X$98)-K40*$AZ$3)/Z40, 0)</f>
        <v>10095.697607545204</v>
      </c>
    </row>
    <row r="41" spans="5:50" x14ac:dyDescent="0.25">
      <c r="E41">
        <v>2041</v>
      </c>
      <c r="F41" s="5">
        <v>3.5571999999999999E-2</v>
      </c>
      <c r="G41"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3.4483352395367789E-2</v>
      </c>
      <c r="L41" s="2">
        <v>38</v>
      </c>
      <c r="M41" s="6">
        <v>3.0780427999999999E-2</v>
      </c>
      <c r="Q41" s="4">
        <f t="shared" si="21"/>
        <v>25</v>
      </c>
      <c r="R41">
        <f t="shared" si="0"/>
        <v>1000000</v>
      </c>
      <c r="S41">
        <f t="shared" si="1"/>
        <v>9647.0346723358434</v>
      </c>
      <c r="U41">
        <f t="shared" si="13"/>
        <v>3.0780427999999999E-2</v>
      </c>
      <c r="V41">
        <f t="shared" si="14"/>
        <v>0.01</v>
      </c>
      <c r="W41">
        <f t="shared" si="15"/>
        <v>0.54149535465292886</v>
      </c>
      <c r="X41">
        <f t="shared" si="16"/>
        <v>1.6667458776228942E-2</v>
      </c>
      <c r="Y41">
        <f t="shared" si="17"/>
        <v>5.414953546529289E-3</v>
      </c>
      <c r="Z41">
        <f t="shared" si="18"/>
        <v>0.51941294233017055</v>
      </c>
      <c r="AB41">
        <f t="shared" si="19"/>
        <v>5466.7733564664159</v>
      </c>
      <c r="AC41">
        <f t="shared" si="2"/>
        <v>5010.7946639191332</v>
      </c>
      <c r="AE41">
        <f t="shared" si="3"/>
        <v>0</v>
      </c>
      <c r="AF41">
        <f t="shared" si="24"/>
        <v>0</v>
      </c>
      <c r="AG41">
        <f t="shared" si="24"/>
        <v>-12.985323558254263</v>
      </c>
      <c r="AH41">
        <f t="shared" si="5"/>
        <v>-16667.458776228941</v>
      </c>
      <c r="AI41">
        <f t="shared" si="25"/>
        <v>-16680.444099787197</v>
      </c>
      <c r="AJ41">
        <f t="shared" si="7"/>
        <v>455.97869254728266</v>
      </c>
      <c r="AK41">
        <f t="shared" si="22"/>
        <v>382.67413495264913</v>
      </c>
      <c r="AL41">
        <f t="shared" si="8"/>
        <v>-15841.791272287264</v>
      </c>
      <c r="AN41">
        <f t="shared" si="26"/>
        <v>0</v>
      </c>
      <c r="AO41">
        <f t="shared" si="26"/>
        <v>0</v>
      </c>
      <c r="AP41">
        <f t="shared" si="26"/>
        <v>-0.44777748822715291</v>
      </c>
      <c r="AQ41">
        <f t="shared" si="26"/>
        <v>-574.74985451596808</v>
      </c>
      <c r="AR41">
        <f t="shared" si="26"/>
        <v>-575.19763200419538</v>
      </c>
      <c r="AS41">
        <f t="shared" si="26"/>
        <v>15.723673939887012</v>
      </c>
      <c r="AT41">
        <f t="shared" si="26"/>
        <v>13.19588704816473</v>
      </c>
      <c r="AU41">
        <f t="shared" si="23"/>
        <v>-546.2780710161436</v>
      </c>
      <c r="AW41">
        <v>38</v>
      </c>
      <c r="AX41">
        <f>IF(Z41&gt;0, (R41*SUMPRODUCT(K41:$K$98, X41:$X$98)-K41*$AZ$3)/Z41, 0)</f>
        <v>9647.0346723358434</v>
      </c>
    </row>
    <row r="42" spans="5:50" x14ac:dyDescent="0.25">
      <c r="E42">
        <v>2042</v>
      </c>
      <c r="F42" s="5">
        <v>3.5571999999999999E-2</v>
      </c>
      <c r="G42"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3.0788707495864095E-2</v>
      </c>
      <c r="L42" s="2">
        <v>39</v>
      </c>
      <c r="M42" s="6">
        <v>3.4133669999999998E-2</v>
      </c>
      <c r="Q42" s="4">
        <f t="shared" si="21"/>
        <v>25</v>
      </c>
      <c r="R42">
        <f t="shared" si="0"/>
        <v>1000000</v>
      </c>
      <c r="S42">
        <f t="shared" si="1"/>
        <v>9194.4841831698322</v>
      </c>
      <c r="U42">
        <f t="shared" si="13"/>
        <v>3.4133669999999998E-2</v>
      </c>
      <c r="V42">
        <f t="shared" si="14"/>
        <v>0.01</v>
      </c>
      <c r="W42">
        <f t="shared" si="15"/>
        <v>0.51941294233017055</v>
      </c>
      <c r="X42">
        <f t="shared" si="16"/>
        <v>1.772946996722707E-2</v>
      </c>
      <c r="Y42">
        <f t="shared" si="17"/>
        <v>5.1941294233017058E-3</v>
      </c>
      <c r="Z42">
        <f t="shared" si="18"/>
        <v>0.49648934293964181</v>
      </c>
      <c r="AB42">
        <f t="shared" si="19"/>
        <v>5010.7946639191332</v>
      </c>
      <c r="AC42">
        <f t="shared" si="2"/>
        <v>4564.9634107709189</v>
      </c>
      <c r="AE42">
        <f t="shared" si="3"/>
        <v>0</v>
      </c>
      <c r="AF42">
        <f t="shared" si="24"/>
        <v>0</v>
      </c>
      <c r="AG42">
        <f t="shared" si="24"/>
        <v>-12.412233573491045</v>
      </c>
      <c r="AH42">
        <f t="shared" si="5"/>
        <v>-17729.469967227069</v>
      </c>
      <c r="AI42">
        <f t="shared" si="25"/>
        <v>-17741.882200800559</v>
      </c>
      <c r="AJ42">
        <f t="shared" si="7"/>
        <v>445.83125314821427</v>
      </c>
      <c r="AK42">
        <f t="shared" si="22"/>
        <v>350.75562647433935</v>
      </c>
      <c r="AL42">
        <f t="shared" si="8"/>
        <v>-16945.295321178004</v>
      </c>
      <c r="AN42">
        <f t="shared" si="26"/>
        <v>0</v>
      </c>
      <c r="AO42">
        <f t="shared" si="26"/>
        <v>0</v>
      </c>
      <c r="AP42">
        <f t="shared" si="26"/>
        <v>-0.38215662886455976</v>
      </c>
      <c r="AQ42">
        <f t="shared" si="26"/>
        <v>-545.8674648776614</v>
      </c>
      <c r="AR42">
        <f t="shared" si="26"/>
        <v>-546.24962150652595</v>
      </c>
      <c r="AS42">
        <f t="shared" si="26"/>
        <v>13.726568045694908</v>
      </c>
      <c r="AT42">
        <f t="shared" si="26"/>
        <v>10.799312386046999</v>
      </c>
      <c r="AU42">
        <f t="shared" si="23"/>
        <v>-521.72374107478402</v>
      </c>
      <c r="AW42">
        <v>39</v>
      </c>
      <c r="AX42">
        <f>IF(Z42&gt;0, (R42*SUMPRODUCT(K42:$K$98, X42:$X$98)-K42*$AZ$3)/Z42, 0)</f>
        <v>9194.4841831698322</v>
      </c>
    </row>
    <row r="43" spans="5:50" x14ac:dyDescent="0.25">
      <c r="E43">
        <v>2043</v>
      </c>
      <c r="F43" s="5">
        <v>3.5571999999999999E-2</v>
      </c>
      <c r="G43"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2.7489917407021513E-2</v>
      </c>
      <c r="L43" s="2">
        <v>40</v>
      </c>
      <c r="M43" s="6">
        <v>3.7867151000000002E-2</v>
      </c>
      <c r="Q43" s="4">
        <f t="shared" si="21"/>
        <v>25</v>
      </c>
      <c r="R43">
        <f t="shared" si="0"/>
        <v>1000000</v>
      </c>
      <c r="S43">
        <f t="shared" si="1"/>
        <v>8745.4909819536606</v>
      </c>
      <c r="U43">
        <f t="shared" si="13"/>
        <v>3.7867151000000002E-2</v>
      </c>
      <c r="V43">
        <f t="shared" si="14"/>
        <v>0.01</v>
      </c>
      <c r="W43">
        <f t="shared" si="15"/>
        <v>0.49648934293964181</v>
      </c>
      <c r="X43">
        <f t="shared" si="16"/>
        <v>1.8800636918986202E-2</v>
      </c>
      <c r="Y43">
        <f t="shared" si="17"/>
        <v>4.9648934293964183E-3</v>
      </c>
      <c r="Z43">
        <f t="shared" si="18"/>
        <v>0.47272381259125917</v>
      </c>
      <c r="AB43">
        <f t="shared" si="19"/>
        <v>4564.9634107709189</v>
      </c>
      <c r="AC43">
        <f t="shared" si="2"/>
        <v>4134.2018399716098</v>
      </c>
      <c r="AE43">
        <f t="shared" si="3"/>
        <v>0</v>
      </c>
      <c r="AF43">
        <f t="shared" si="24"/>
        <v>0</v>
      </c>
      <c r="AG43">
        <f t="shared" si="24"/>
        <v>-11.818095314781479</v>
      </c>
      <c r="AH43">
        <f t="shared" si="5"/>
        <v>-18800.636918986202</v>
      </c>
      <c r="AI43">
        <f t="shared" si="25"/>
        <v>-18812.455014300984</v>
      </c>
      <c r="AJ43">
        <f t="shared" si="7"/>
        <v>430.76157079930908</v>
      </c>
      <c r="AK43">
        <f t="shared" si="22"/>
        <v>319.54743875396434</v>
      </c>
      <c r="AL43">
        <f t="shared" si="8"/>
        <v>-18062.146004747709</v>
      </c>
      <c r="AN43">
        <f t="shared" si="26"/>
        <v>0</v>
      </c>
      <c r="AO43">
        <f t="shared" si="26"/>
        <v>0</v>
      </c>
      <c r="AP43">
        <f t="shared" si="26"/>
        <v>-0.32487846411165078</v>
      </c>
      <c r="AQ43">
        <f t="shared" si="26"/>
        <v>-516.82795610233006</v>
      </c>
      <c r="AR43">
        <f t="shared" si="26"/>
        <v>-517.15283456644181</v>
      </c>
      <c r="AS43">
        <f t="shared" si="26"/>
        <v>11.841600003391857</v>
      </c>
      <c r="AT43">
        <f t="shared" si="26"/>
        <v>8.7843326989717454</v>
      </c>
      <c r="AU43">
        <f t="shared" si="23"/>
        <v>-496.52690186407813</v>
      </c>
      <c r="AW43">
        <v>40</v>
      </c>
      <c r="AX43">
        <f>IF(Z43&gt;0, (R43*SUMPRODUCT(K43:$K$98, X43:$X$98)-K43*$AZ$3)/Z43, 0)</f>
        <v>8745.4909819536606</v>
      </c>
    </row>
    <row r="44" spans="5:50" x14ac:dyDescent="0.25">
      <c r="E44">
        <v>2044</v>
      </c>
      <c r="F44" s="5">
        <v>3.5571999999999999E-2</v>
      </c>
      <c r="G44"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2.4544569113412063E-2</v>
      </c>
      <c r="L44" s="2">
        <v>41</v>
      </c>
      <c r="M44" s="6">
        <v>4.2172894000000002E-2</v>
      </c>
      <c r="Q44" s="4">
        <f t="shared" si="21"/>
        <v>25</v>
      </c>
      <c r="R44">
        <f t="shared" si="0"/>
        <v>1000000</v>
      </c>
      <c r="S44">
        <f t="shared" si="1"/>
        <v>8302.779367890982</v>
      </c>
      <c r="U44">
        <f t="shared" si="13"/>
        <v>4.2172894000000002E-2</v>
      </c>
      <c r="V44">
        <f t="shared" si="14"/>
        <v>0.01</v>
      </c>
      <c r="W44">
        <f t="shared" si="15"/>
        <v>0.47272381259125917</v>
      </c>
      <c r="X44">
        <f t="shared" si="16"/>
        <v>1.993613123968704E-2</v>
      </c>
      <c r="Y44">
        <f t="shared" si="17"/>
        <v>4.7272381259125919E-3</v>
      </c>
      <c r="Z44">
        <f t="shared" si="18"/>
        <v>0.44806044322565958</v>
      </c>
      <c r="AB44">
        <f t="shared" si="19"/>
        <v>4134.2018399716098</v>
      </c>
      <c r="AC44">
        <f t="shared" si="2"/>
        <v>3720.1470035820948</v>
      </c>
      <c r="AE44">
        <f t="shared" si="3"/>
        <v>0</v>
      </c>
      <c r="AF44">
        <f t="shared" si="24"/>
        <v>0</v>
      </c>
      <c r="AG44">
        <f t="shared" si="24"/>
        <v>-11.20151108064149</v>
      </c>
      <c r="AH44">
        <f t="shared" si="5"/>
        <v>-19936.131239687042</v>
      </c>
      <c r="AI44">
        <f t="shared" si="25"/>
        <v>-19947.332750767684</v>
      </c>
      <c r="AJ44">
        <f t="shared" si="7"/>
        <v>414.054836389515</v>
      </c>
      <c r="AK44">
        <f t="shared" si="22"/>
        <v>289.39412879801273</v>
      </c>
      <c r="AL44">
        <f t="shared" si="8"/>
        <v>-19243.883785580158</v>
      </c>
      <c r="AN44">
        <f t="shared" si="26"/>
        <v>0</v>
      </c>
      <c r="AO44">
        <f t="shared" si="26"/>
        <v>0</v>
      </c>
      <c r="AP44">
        <f t="shared" si="26"/>
        <v>-0.27493626289345607</v>
      </c>
      <c r="AQ44">
        <f t="shared" si="26"/>
        <v>-489.32375106655189</v>
      </c>
      <c r="AR44">
        <f t="shared" si="26"/>
        <v>-489.5986873294454</v>
      </c>
      <c r="AS44">
        <f t="shared" si="26"/>
        <v>10.162797548504976</v>
      </c>
      <c r="AT44">
        <f t="shared" si="26"/>
        <v>7.1030541952984958</v>
      </c>
      <c r="AU44">
        <f t="shared" si="23"/>
        <v>-472.33283558564193</v>
      </c>
      <c r="AW44">
        <v>41</v>
      </c>
      <c r="AX44">
        <f>IF(Z44&gt;0, (R44*SUMPRODUCT(K44:$K$98, X44:$X$98)-K44*$AZ$3)/Z44, 0)</f>
        <v>8302.779367890982</v>
      </c>
    </row>
    <row r="45" spans="5:50" x14ac:dyDescent="0.25">
      <c r="E45">
        <v>2045</v>
      </c>
      <c r="F45" s="5">
        <v>3.5571999999999999E-2</v>
      </c>
      <c r="G45"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2.1914793851260769E-2</v>
      </c>
      <c r="L45" s="2">
        <v>42</v>
      </c>
      <c r="M45" s="6">
        <v>4.6777600000000003E-2</v>
      </c>
      <c r="Q45" s="4">
        <f t="shared" si="21"/>
        <v>25</v>
      </c>
      <c r="R45">
        <f t="shared" si="0"/>
        <v>1000000</v>
      </c>
      <c r="S45">
        <f t="shared" si="1"/>
        <v>7861.8614429768386</v>
      </c>
      <c r="U45">
        <f t="shared" si="13"/>
        <v>4.6777600000000003E-2</v>
      </c>
      <c r="V45">
        <f t="shared" si="14"/>
        <v>0.01</v>
      </c>
      <c r="W45">
        <f t="shared" si="15"/>
        <v>0.44806044322565958</v>
      </c>
      <c r="X45">
        <f t="shared" si="16"/>
        <v>2.0959192189032614E-2</v>
      </c>
      <c r="Y45">
        <f t="shared" si="17"/>
        <v>4.480604432256596E-3</v>
      </c>
      <c r="Z45">
        <f t="shared" si="18"/>
        <v>0.42262064660437032</v>
      </c>
      <c r="AB45">
        <f t="shared" si="19"/>
        <v>3720.1470035820948</v>
      </c>
      <c r="AC45">
        <f t="shared" si="2"/>
        <v>3322.5849665448395</v>
      </c>
      <c r="AE45">
        <f t="shared" si="3"/>
        <v>0</v>
      </c>
      <c r="AF45">
        <f t="shared" si="24"/>
        <v>0</v>
      </c>
      <c r="AG45">
        <f t="shared" si="24"/>
        <v>-10.565516165109258</v>
      </c>
      <c r="AH45">
        <f t="shared" si="5"/>
        <v>-20959.192189032616</v>
      </c>
      <c r="AI45">
        <f t="shared" si="25"/>
        <v>-20969.757705197724</v>
      </c>
      <c r="AJ45">
        <f t="shared" si="7"/>
        <v>397.56203703725532</v>
      </c>
      <c r="AK45">
        <f t="shared" si="22"/>
        <v>260.41029025074664</v>
      </c>
      <c r="AL45">
        <f t="shared" si="8"/>
        <v>-20311.78537790972</v>
      </c>
      <c r="AN45">
        <f t="shared" si="26"/>
        <v>0</v>
      </c>
      <c r="AO45">
        <f t="shared" si="26"/>
        <v>0</v>
      </c>
      <c r="AP45">
        <f t="shared" si="26"/>
        <v>-0.23154110869053263</v>
      </c>
      <c r="AQ45">
        <f t="shared" si="26"/>
        <v>-459.31637611160471</v>
      </c>
      <c r="AR45">
        <f t="shared" si="26"/>
        <v>-459.54791722029523</v>
      </c>
      <c r="AS45">
        <f t="shared" si="26"/>
        <v>8.7124900847587483</v>
      </c>
      <c r="AT45">
        <f t="shared" si="26"/>
        <v>5.7068378275920946</v>
      </c>
      <c r="AU45">
        <f t="shared" si="23"/>
        <v>-445.12858930794431</v>
      </c>
      <c r="AW45">
        <v>42</v>
      </c>
      <c r="AX45">
        <f>IF(Z45&gt;0, (R45*SUMPRODUCT(K45:$K$98, X45:$X$98)-K45*$AZ$3)/Z45, 0)</f>
        <v>7861.8614429768386</v>
      </c>
    </row>
    <row r="46" spans="5:50" x14ac:dyDescent="0.25">
      <c r="E46">
        <v>2046</v>
      </c>
      <c r="F46" s="5">
        <v>3.5571999999999999E-2</v>
      </c>
      <c r="G46"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1.9566780224339969E-2</v>
      </c>
      <c r="L46" s="2">
        <v>43</v>
      </c>
      <c r="M46" s="6">
        <v>5.1668436999999998E-2</v>
      </c>
      <c r="Q46" s="4">
        <f t="shared" si="21"/>
        <v>25</v>
      </c>
      <c r="R46">
        <f t="shared" si="0"/>
        <v>1000000</v>
      </c>
      <c r="S46">
        <f t="shared" si="1"/>
        <v>7426.8997837625211</v>
      </c>
      <c r="U46">
        <f t="shared" si="13"/>
        <v>5.1668436999999998E-2</v>
      </c>
      <c r="V46">
        <f t="shared" si="14"/>
        <v>0.01</v>
      </c>
      <c r="W46">
        <f t="shared" si="15"/>
        <v>0.42262064660437032</v>
      </c>
      <c r="X46">
        <f t="shared" si="16"/>
        <v>2.1836148253977172E-2</v>
      </c>
      <c r="Y46">
        <f t="shared" si="17"/>
        <v>4.2262064660437033E-3</v>
      </c>
      <c r="Z46">
        <f t="shared" si="18"/>
        <v>0.39655829188434943</v>
      </c>
      <c r="AB46">
        <f t="shared" si="19"/>
        <v>3322.5849665448395</v>
      </c>
      <c r="AC46">
        <f t="shared" si="2"/>
        <v>2945.1986922451097</v>
      </c>
      <c r="AE46">
        <f t="shared" si="3"/>
        <v>0</v>
      </c>
      <c r="AF46">
        <f t="shared" si="24"/>
        <v>0</v>
      </c>
      <c r="AG46">
        <f t="shared" si="24"/>
        <v>-9.9139572971087357</v>
      </c>
      <c r="AH46">
        <f t="shared" si="5"/>
        <v>-21836.148253977171</v>
      </c>
      <c r="AI46">
        <f t="shared" si="25"/>
        <v>-21846.062211274279</v>
      </c>
      <c r="AJ46">
        <f t="shared" si="7"/>
        <v>377.38627429972985</v>
      </c>
      <c r="AK46">
        <f t="shared" si="22"/>
        <v>232.5809476581388</v>
      </c>
      <c r="AL46">
        <f t="shared" si="8"/>
        <v>-21236.094989316411</v>
      </c>
      <c r="AN46">
        <f t="shared" si="26"/>
        <v>0</v>
      </c>
      <c r="AO46">
        <f t="shared" si="26"/>
        <v>0</v>
      </c>
      <c r="AP46">
        <f t="shared" si="26"/>
        <v>-0.19398422358601813</v>
      </c>
      <c r="AQ46">
        <f t="shared" si="26"/>
        <v>-427.26311383167626</v>
      </c>
      <c r="AR46">
        <f t="shared" si="26"/>
        <v>-427.45709805526224</v>
      </c>
      <c r="AS46">
        <f t="shared" si="26"/>
        <v>7.3842342889052928</v>
      </c>
      <c r="AT46">
        <f t="shared" si="26"/>
        <v>4.5508602871955199</v>
      </c>
      <c r="AU46">
        <f t="shared" si="23"/>
        <v>-415.52200347916147</v>
      </c>
      <c r="AW46">
        <v>43</v>
      </c>
      <c r="AX46">
        <f>IF(Z46&gt;0, (R46*SUMPRODUCT(K46:$K$98, X46:$X$98)-K46*$AZ$3)/Z46, 0)</f>
        <v>7426.8997837625211</v>
      </c>
    </row>
    <row r="47" spans="5:50" x14ac:dyDescent="0.25">
      <c r="E47">
        <v>2047</v>
      </c>
      <c r="F47" s="5">
        <v>3.5571999999999999E-2</v>
      </c>
      <c r="G47"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1.7470339486017828E-2</v>
      </c>
      <c r="L47" s="2">
        <v>44</v>
      </c>
      <c r="M47" s="6">
        <v>5.7177164000000003E-2</v>
      </c>
      <c r="Q47" s="4">
        <f t="shared" si="21"/>
        <v>25</v>
      </c>
      <c r="R47">
        <f t="shared" si="0"/>
        <v>1000000</v>
      </c>
      <c r="S47">
        <f t="shared" si="1"/>
        <v>7004.4794762159654</v>
      </c>
      <c r="U47">
        <f t="shared" si="13"/>
        <v>5.7177164000000003E-2</v>
      </c>
      <c r="V47">
        <f t="shared" si="14"/>
        <v>0.01</v>
      </c>
      <c r="W47">
        <f t="shared" si="15"/>
        <v>0.39655829188434943</v>
      </c>
      <c r="X47">
        <f t="shared" si="16"/>
        <v>2.2674078490631317E-2</v>
      </c>
      <c r="Y47">
        <f t="shared" si="17"/>
        <v>3.9655829188434948E-3</v>
      </c>
      <c r="Z47">
        <f t="shared" si="18"/>
        <v>0.36991863047487467</v>
      </c>
      <c r="AB47">
        <f t="shared" si="19"/>
        <v>2945.1986922451097</v>
      </c>
      <c r="AC47">
        <f t="shared" si="2"/>
        <v>2591.0874550311773</v>
      </c>
      <c r="AE47">
        <f t="shared" si="3"/>
        <v>0</v>
      </c>
      <c r="AF47">
        <f t="shared" si="24"/>
        <v>0</v>
      </c>
      <c r="AG47">
        <f t="shared" si="24"/>
        <v>-9.2479657618718658</v>
      </c>
      <c r="AH47">
        <f t="shared" si="5"/>
        <v>-22674.078490631317</v>
      </c>
      <c r="AI47">
        <f t="shared" si="25"/>
        <v>-22683.326456393188</v>
      </c>
      <c r="AJ47">
        <f t="shared" si="7"/>
        <v>354.11123721393233</v>
      </c>
      <c r="AK47">
        <f t="shared" si="22"/>
        <v>206.1639084571577</v>
      </c>
      <c r="AL47">
        <f t="shared" si="8"/>
        <v>-22123.051310722098</v>
      </c>
      <c r="AN47">
        <f t="shared" si="26"/>
        <v>0</v>
      </c>
      <c r="AO47">
        <f t="shared" si="26"/>
        <v>0</v>
      </c>
      <c r="AP47">
        <f t="shared" si="26"/>
        <v>-0.16156510141497099</v>
      </c>
      <c r="AQ47">
        <f t="shared" si="26"/>
        <v>-396.12384876394378</v>
      </c>
      <c r="AR47">
        <f t="shared" si="26"/>
        <v>-396.28541386535875</v>
      </c>
      <c r="AS47">
        <f t="shared" si="26"/>
        <v>6.1864435299411875</v>
      </c>
      <c r="AT47">
        <f t="shared" si="26"/>
        <v>3.6017534705108472</v>
      </c>
      <c r="AU47">
        <f t="shared" si="23"/>
        <v>-386.4972168649067</v>
      </c>
      <c r="AW47">
        <v>44</v>
      </c>
      <c r="AX47">
        <f>IF(Z47&gt;0, (R47*SUMPRODUCT(K47:$K$98, X47:$X$98)-K47*$AZ$3)/Z47, 0)</f>
        <v>7004.4794762159654</v>
      </c>
    </row>
    <row r="48" spans="5:50" x14ac:dyDescent="0.25">
      <c r="E48">
        <v>2048</v>
      </c>
      <c r="F48" s="5">
        <v>3.5571999999999999E-2</v>
      </c>
      <c r="G48"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1.5598517398230203E-2</v>
      </c>
      <c r="L48" s="2">
        <v>45</v>
      </c>
      <c r="M48" s="6">
        <v>6.3388860000000005E-2</v>
      </c>
      <c r="Q48" s="4">
        <f t="shared" si="21"/>
        <v>25</v>
      </c>
      <c r="R48">
        <f t="shared" si="0"/>
        <v>1000000</v>
      </c>
      <c r="S48">
        <f t="shared" si="1"/>
        <v>6594.1389514171115</v>
      </c>
      <c r="U48">
        <f t="shared" si="13"/>
        <v>6.3388860000000005E-2</v>
      </c>
      <c r="V48">
        <f t="shared" si="14"/>
        <v>0.01</v>
      </c>
      <c r="W48">
        <f t="shared" si="15"/>
        <v>0.36991863047487467</v>
      </c>
      <c r="X48">
        <f t="shared" si="16"/>
        <v>2.3448720278563567E-2</v>
      </c>
      <c r="Y48">
        <f t="shared" si="17"/>
        <v>3.6991863047487468E-3</v>
      </c>
      <c r="Z48">
        <f t="shared" si="18"/>
        <v>0.34277072389156238</v>
      </c>
      <c r="AB48">
        <f t="shared" si="19"/>
        <v>2591.0874550311773</v>
      </c>
      <c r="AC48">
        <f t="shared" si="2"/>
        <v>2260.2777818187915</v>
      </c>
      <c r="AE48">
        <f t="shared" si="3"/>
        <v>0</v>
      </c>
      <c r="AF48">
        <f t="shared" si="24"/>
        <v>0</v>
      </c>
      <c r="AG48">
        <f t="shared" si="24"/>
        <v>-8.5692680972890596</v>
      </c>
      <c r="AH48">
        <f t="shared" si="5"/>
        <v>-23448.720278563567</v>
      </c>
      <c r="AI48">
        <f t="shared" si="25"/>
        <v>-23457.289546660857</v>
      </c>
      <c r="AJ48">
        <f t="shared" si="7"/>
        <v>330.80967321238586</v>
      </c>
      <c r="AK48">
        <f t="shared" si="22"/>
        <v>181.37612185218242</v>
      </c>
      <c r="AL48">
        <f t="shared" si="8"/>
        <v>-22945.103751596289</v>
      </c>
      <c r="AN48">
        <f t="shared" si="26"/>
        <v>0</v>
      </c>
      <c r="AO48">
        <f t="shared" si="26"/>
        <v>0</v>
      </c>
      <c r="AP48">
        <f t="shared" si="26"/>
        <v>-0.13366787750566242</v>
      </c>
      <c r="AQ48">
        <f t="shared" si="26"/>
        <v>-365.76527123140716</v>
      </c>
      <c r="AR48">
        <f t="shared" si="26"/>
        <v>-365.89893910891283</v>
      </c>
      <c r="AS48">
        <f t="shared" si="26"/>
        <v>5.1601404431062488</v>
      </c>
      <c r="AT48">
        <f t="shared" si="26"/>
        <v>2.8291985923347887</v>
      </c>
      <c r="AU48">
        <f t="shared" si="23"/>
        <v>-357.90960007347184</v>
      </c>
      <c r="AW48">
        <v>45</v>
      </c>
      <c r="AX48">
        <f>IF(Z48&gt;0, (R48*SUMPRODUCT(K48:$K$98, X48:$X$98)-K48*$AZ$3)/Z48, 0)</f>
        <v>6594.1389514171115</v>
      </c>
    </row>
    <row r="49" spans="5:50" x14ac:dyDescent="0.25">
      <c r="E49">
        <v>2049</v>
      </c>
      <c r="F49" s="5">
        <v>3.5571999999999999E-2</v>
      </c>
      <c r="G49"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1.3927247676991251E-2</v>
      </c>
      <c r="L49" s="2">
        <v>46</v>
      </c>
      <c r="M49" s="6">
        <v>7.0498397000000004E-2</v>
      </c>
      <c r="Q49" s="4">
        <f t="shared" si="21"/>
        <v>25</v>
      </c>
      <c r="R49">
        <f t="shared" si="0"/>
        <v>1000000</v>
      </c>
      <c r="S49">
        <f t="shared" si="1"/>
        <v>6195.9505841003565</v>
      </c>
      <c r="U49">
        <f t="shared" si="13"/>
        <v>7.0498397000000004E-2</v>
      </c>
      <c r="V49">
        <f t="shared" si="14"/>
        <v>0.01</v>
      </c>
      <c r="W49">
        <f t="shared" si="15"/>
        <v>0.34277072389156238</v>
      </c>
      <c r="X49">
        <f t="shared" si="16"/>
        <v>2.4164786572884751E-2</v>
      </c>
      <c r="Y49">
        <f t="shared" si="17"/>
        <v>3.4277072389156237E-3</v>
      </c>
      <c r="Z49">
        <f t="shared" si="18"/>
        <v>0.31517823007976203</v>
      </c>
      <c r="AB49">
        <f t="shared" si="19"/>
        <v>2260.2777818187915</v>
      </c>
      <c r="AC49">
        <f t="shared" si="2"/>
        <v>1952.8287387584182</v>
      </c>
      <c r="AE49">
        <f t="shared" si="3"/>
        <v>0</v>
      </c>
      <c r="AF49">
        <f t="shared" si="24"/>
        <v>0</v>
      </c>
      <c r="AG49">
        <f t="shared" si="24"/>
        <v>-7.8794557519940511</v>
      </c>
      <c r="AH49">
        <f t="shared" si="5"/>
        <v>-24164.78657288475</v>
      </c>
      <c r="AI49">
        <f t="shared" si="25"/>
        <v>-24172.666028636744</v>
      </c>
      <c r="AJ49">
        <f t="shared" si="7"/>
        <v>307.44904306037324</v>
      </c>
      <c r="AK49">
        <f t="shared" si="22"/>
        <v>158.21944472731542</v>
      </c>
      <c r="AL49">
        <f t="shared" si="8"/>
        <v>-23706.997540849057</v>
      </c>
      <c r="AN49">
        <f t="shared" si="26"/>
        <v>0</v>
      </c>
      <c r="AO49">
        <f t="shared" si="26"/>
        <v>0</v>
      </c>
      <c r="AP49">
        <f t="shared" si="26"/>
        <v>-0.1097391318179145</v>
      </c>
      <c r="AQ49">
        <f t="shared" si="26"/>
        <v>-336.54896766219849</v>
      </c>
      <c r="AR49">
        <f t="shared" si="26"/>
        <v>-336.65870679401644</v>
      </c>
      <c r="AS49">
        <f t="shared" si="26"/>
        <v>4.2819189707557666</v>
      </c>
      <c r="AT49">
        <f t="shared" si="26"/>
        <v>2.2035613940333496</v>
      </c>
      <c r="AU49">
        <f t="shared" si="23"/>
        <v>-330.17322642922733</v>
      </c>
      <c r="AW49">
        <v>46</v>
      </c>
      <c r="AX49">
        <f>IF(Z49&gt;0, (R49*SUMPRODUCT(K49:$K$98, X49:$X$98)-K49*$AZ$3)/Z49, 0)</f>
        <v>6195.9505841003565</v>
      </c>
    </row>
    <row r="50" spans="5:50" x14ac:dyDescent="0.25">
      <c r="E50">
        <v>2050</v>
      </c>
      <c r="F50" s="5">
        <v>3.5571999999999999E-2</v>
      </c>
      <c r="G50"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1.2435042568742187E-2</v>
      </c>
      <c r="L50" s="2">
        <v>47</v>
      </c>
      <c r="M50" s="6">
        <v>7.8701599999999997E-2</v>
      </c>
      <c r="Q50" s="4">
        <f t="shared" si="21"/>
        <v>25</v>
      </c>
      <c r="R50">
        <f t="shared" si="0"/>
        <v>1000000</v>
      </c>
      <c r="S50">
        <f t="shared" si="1"/>
        <v>5808.5774056439332</v>
      </c>
      <c r="U50">
        <f t="shared" si="13"/>
        <v>7.8701599999999997E-2</v>
      </c>
      <c r="V50">
        <f t="shared" si="14"/>
        <v>0.01</v>
      </c>
      <c r="W50">
        <f t="shared" si="15"/>
        <v>0.31517823007976203</v>
      </c>
      <c r="X50">
        <f t="shared" si="16"/>
        <v>2.4805030992445399E-2</v>
      </c>
      <c r="Y50">
        <f t="shared" si="17"/>
        <v>3.1517823007976204E-3</v>
      </c>
      <c r="Z50">
        <f t="shared" si="18"/>
        <v>0.28722141678651902</v>
      </c>
      <c r="AB50">
        <f t="shared" si="19"/>
        <v>1952.8287387584182</v>
      </c>
      <c r="AC50">
        <f t="shared" si="2"/>
        <v>1668.3478319632136</v>
      </c>
      <c r="AE50">
        <f t="shared" si="3"/>
        <v>0</v>
      </c>
      <c r="AF50">
        <f t="shared" si="24"/>
        <v>0</v>
      </c>
      <c r="AG50">
        <f t="shared" si="24"/>
        <v>-7.1805354196629754</v>
      </c>
      <c r="AH50">
        <f t="shared" si="5"/>
        <v>-24805.030992445398</v>
      </c>
      <c r="AI50">
        <f t="shared" si="25"/>
        <v>-24812.21152786506</v>
      </c>
      <c r="AJ50">
        <f t="shared" si="7"/>
        <v>284.48090679520465</v>
      </c>
      <c r="AK50">
        <f t="shared" si="22"/>
        <v>136.6980117130893</v>
      </c>
      <c r="AL50">
        <f t="shared" si="8"/>
        <v>-24391.032609356767</v>
      </c>
      <c r="AN50">
        <f t="shared" si="26"/>
        <v>0</v>
      </c>
      <c r="AO50">
        <f t="shared" si="26"/>
        <v>0</v>
      </c>
      <c r="AP50">
        <f t="shared" si="26"/>
        <v>-8.9290263609870149E-2</v>
      </c>
      <c r="AQ50">
        <f t="shared" si="26"/>
        <v>-308.45161631002776</v>
      </c>
      <c r="AR50">
        <f t="shared" si="26"/>
        <v>-308.54090657363764</v>
      </c>
      <c r="AS50">
        <f t="shared" si="26"/>
        <v>3.5375321859927484</v>
      </c>
      <c r="AT50">
        <f t="shared" si="26"/>
        <v>1.6998455947146835</v>
      </c>
      <c r="AU50">
        <f t="shared" si="23"/>
        <v>-303.30352879293025</v>
      </c>
      <c r="AW50">
        <v>47</v>
      </c>
      <c r="AX50">
        <f>IF(Z50&gt;0, (R50*SUMPRODUCT(K50:$K$98, X50:$X$98)-K50*$AZ$3)/Z50, 0)</f>
        <v>5808.5774056439332</v>
      </c>
    </row>
    <row r="51" spans="5:50" x14ac:dyDescent="0.25">
      <c r="E51">
        <v>2051</v>
      </c>
      <c r="F51" s="5">
        <v>3.5571999999999999E-2</v>
      </c>
      <c r="G51"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1.1102716579234095E-2</v>
      </c>
      <c r="L51" s="2">
        <v>48</v>
      </c>
      <c r="M51" s="6">
        <v>8.8159118999999994E-2</v>
      </c>
      <c r="Q51" s="4">
        <f t="shared" si="21"/>
        <v>25</v>
      </c>
      <c r="R51">
        <f t="shared" si="0"/>
        <v>1000000</v>
      </c>
      <c r="S51">
        <f t="shared" si="1"/>
        <v>5429.4727645183521</v>
      </c>
      <c r="U51">
        <f t="shared" si="13"/>
        <v>8.8159118999999994E-2</v>
      </c>
      <c r="V51">
        <f t="shared" si="14"/>
        <v>0.01</v>
      </c>
      <c r="W51">
        <f t="shared" si="15"/>
        <v>0.28722141678651902</v>
      </c>
      <c r="X51">
        <f t="shared" si="16"/>
        <v>2.5321187061831327E-2</v>
      </c>
      <c r="Y51">
        <f t="shared" si="17"/>
        <v>2.8722141678651902E-3</v>
      </c>
      <c r="Z51">
        <f t="shared" si="18"/>
        <v>0.25902801555682248</v>
      </c>
      <c r="AB51">
        <f t="shared" si="19"/>
        <v>1668.3478319632136</v>
      </c>
      <c r="AC51">
        <f t="shared" si="2"/>
        <v>1406.3855557130037</v>
      </c>
      <c r="AE51">
        <f t="shared" si="3"/>
        <v>0</v>
      </c>
      <c r="AF51">
        <f t="shared" si="24"/>
        <v>0</v>
      </c>
      <c r="AG51">
        <f t="shared" si="24"/>
        <v>-6.4757003889205622</v>
      </c>
      <c r="AH51">
        <f t="shared" si="5"/>
        <v>-25321.187061831326</v>
      </c>
      <c r="AI51">
        <f t="shared" si="25"/>
        <v>-25327.662762220247</v>
      </c>
      <c r="AJ51">
        <f t="shared" si="7"/>
        <v>261.96227625020992</v>
      </c>
      <c r="AK51">
        <f t="shared" si="22"/>
        <v>116.78434823742496</v>
      </c>
      <c r="AL51">
        <f t="shared" si="8"/>
        <v>-24948.916137732609</v>
      </c>
      <c r="AN51">
        <f t="shared" si="26"/>
        <v>0</v>
      </c>
      <c r="AO51">
        <f t="shared" si="26"/>
        <v>0</v>
      </c>
      <c r="AP51">
        <f t="shared" si="26"/>
        <v>-7.1897866070221E-2</v>
      </c>
      <c r="AQ51">
        <f t="shared" si="26"/>
        <v>-281.13396339728251</v>
      </c>
      <c r="AR51">
        <f t="shared" si="26"/>
        <v>-281.20586126335274</v>
      </c>
      <c r="AS51">
        <f t="shared" si="26"/>
        <v>2.9084929076571076</v>
      </c>
      <c r="AT51">
        <f t="shared" si="26"/>
        <v>1.2966235193707063</v>
      </c>
      <c r="AU51">
        <f t="shared" si="23"/>
        <v>-277.00074483632488</v>
      </c>
      <c r="AW51">
        <v>48</v>
      </c>
      <c r="AX51">
        <f>IF(Z51&gt;0, (R51*SUMPRODUCT(K51:$K$98, X51:$X$98)-K51*$AZ$3)/Z51, 0)</f>
        <v>5429.4727645183521</v>
      </c>
    </row>
    <row r="52" spans="5:50" x14ac:dyDescent="0.25">
      <c r="E52">
        <v>2052</v>
      </c>
      <c r="F52" s="5">
        <v>3.5571999999999999E-2</v>
      </c>
      <c r="G52"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9.9131398028875842E-3</v>
      </c>
      <c r="L52" s="2">
        <v>49</v>
      </c>
      <c r="M52" s="6">
        <v>9.9426106E-2</v>
      </c>
      <c r="Q52" s="4">
        <f t="shared" si="21"/>
        <v>25</v>
      </c>
      <c r="R52">
        <f t="shared" si="0"/>
        <v>1000000</v>
      </c>
      <c r="S52">
        <f t="shared" si="1"/>
        <v>5057.836751178098</v>
      </c>
      <c r="U52">
        <f t="shared" si="13"/>
        <v>9.9426106E-2</v>
      </c>
      <c r="V52">
        <f t="shared" si="14"/>
        <v>0.01</v>
      </c>
      <c r="W52">
        <f t="shared" si="15"/>
        <v>0.25902801555682248</v>
      </c>
      <c r="X52">
        <f t="shared" si="16"/>
        <v>2.5754146931722281E-2</v>
      </c>
      <c r="Y52">
        <f t="shared" si="17"/>
        <v>2.5902801555682249E-3</v>
      </c>
      <c r="Z52">
        <f t="shared" si="18"/>
        <v>0.23068358846953196</v>
      </c>
      <c r="AB52">
        <f t="shared" si="19"/>
        <v>1406.3855557130037</v>
      </c>
      <c r="AC52">
        <f t="shared" si="2"/>
        <v>1166.7599316548428</v>
      </c>
      <c r="AE52">
        <f t="shared" si="3"/>
        <v>0</v>
      </c>
      <c r="AF52">
        <f t="shared" si="24"/>
        <v>0</v>
      </c>
      <c r="AG52">
        <f t="shared" si="24"/>
        <v>-5.7670897117382989</v>
      </c>
      <c r="AH52">
        <f t="shared" si="5"/>
        <v>-25754.14693172228</v>
      </c>
      <c r="AI52">
        <f t="shared" si="25"/>
        <v>-25759.914021434019</v>
      </c>
      <c r="AJ52">
        <f t="shared" si="7"/>
        <v>239.62562405816084</v>
      </c>
      <c r="AK52">
        <f t="shared" si="22"/>
        <v>98.446988899910266</v>
      </c>
      <c r="AL52">
        <f t="shared" si="8"/>
        <v>-25421.841408475946</v>
      </c>
      <c r="AN52">
        <f t="shared" si="26"/>
        <v>0</v>
      </c>
      <c r="AO52">
        <f t="shared" si="26"/>
        <v>0</v>
      </c>
      <c r="AP52">
        <f t="shared" si="26"/>
        <v>-5.7169966568256417E-2</v>
      </c>
      <c r="AQ52">
        <f t="shared" si="26"/>
        <v>-255.30445903827129</v>
      </c>
      <c r="AR52">
        <f t="shared" si="26"/>
        <v>-255.36162900483956</v>
      </c>
      <c r="AS52">
        <f t="shared" si="26"/>
        <v>2.3754423116427308</v>
      </c>
      <c r="AT52">
        <f t="shared" si="26"/>
        <v>0.97591876413813261</v>
      </c>
      <c r="AU52">
        <f t="shared" si="23"/>
        <v>-252.01026792905867</v>
      </c>
      <c r="AW52">
        <v>49</v>
      </c>
      <c r="AX52">
        <f>IF(Z52&gt;0, (R52*SUMPRODUCT(K52:$K$98, X52:$X$98)-K52*$AZ$3)/Z52, 0)</f>
        <v>5057.836751178098</v>
      </c>
    </row>
    <row r="53" spans="5:50" x14ac:dyDescent="0.25">
      <c r="E53">
        <v>2053</v>
      </c>
      <c r="F53" s="5">
        <v>3.5571999999999999E-2</v>
      </c>
      <c r="G53"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8.8510176811496272E-3</v>
      </c>
      <c r="L53" s="2">
        <v>50</v>
      </c>
      <c r="M53" s="6">
        <v>0.112419382</v>
      </c>
      <c r="Q53" s="4">
        <f t="shared" si="21"/>
        <v>25</v>
      </c>
      <c r="R53">
        <f t="shared" si="0"/>
        <v>1000000</v>
      </c>
      <c r="S53">
        <f t="shared" si="1"/>
        <v>4685.3405630493471</v>
      </c>
      <c r="U53">
        <f t="shared" si="13"/>
        <v>0.112419382</v>
      </c>
      <c r="V53">
        <f t="shared" si="14"/>
        <v>0.01</v>
      </c>
      <c r="W53">
        <f t="shared" si="15"/>
        <v>0.23068358846953196</v>
      </c>
      <c r="X53">
        <f t="shared" si="16"/>
        <v>2.5933306453287109E-2</v>
      </c>
      <c r="Y53">
        <f t="shared" si="17"/>
        <v>2.3068358846953197E-3</v>
      </c>
      <c r="Z53">
        <f t="shared" si="18"/>
        <v>0.20244344613154952</v>
      </c>
      <c r="AB53">
        <f t="shared" si="19"/>
        <v>1166.7599316548428</v>
      </c>
      <c r="AC53">
        <f t="shared" si="2"/>
        <v>948.51648988364445</v>
      </c>
      <c r="AE53">
        <f t="shared" si="3"/>
        <v>0</v>
      </c>
      <c r="AF53">
        <f t="shared" si="24"/>
        <v>0</v>
      </c>
      <c r="AG53">
        <f t="shared" si="24"/>
        <v>-5.0610861532887377</v>
      </c>
      <c r="AH53">
        <f t="shared" si="5"/>
        <v>-25933.30645328711</v>
      </c>
      <c r="AI53">
        <f t="shared" si="25"/>
        <v>-25938.367539440398</v>
      </c>
      <c r="AJ53">
        <f t="shared" si="7"/>
        <v>218.24344177119838</v>
      </c>
      <c r="AK53">
        <f t="shared" si="22"/>
        <v>81.673195215839002</v>
      </c>
      <c r="AL53">
        <f t="shared" si="8"/>
        <v>-25638.450902453358</v>
      </c>
      <c r="AN53">
        <f t="shared" si="26"/>
        <v>0</v>
      </c>
      <c r="AO53">
        <f t="shared" si="26"/>
        <v>0</v>
      </c>
      <c r="AP53">
        <f t="shared" si="26"/>
        <v>-4.4795763028580168E-2</v>
      </c>
      <c r="AQ53">
        <f t="shared" si="26"/>
        <v>-229.53615394871593</v>
      </c>
      <c r="AR53">
        <f t="shared" si="26"/>
        <v>-229.58094971174452</v>
      </c>
      <c r="AS53">
        <f t="shared" si="26"/>
        <v>1.9316765619118259</v>
      </c>
      <c r="AT53">
        <f t="shared" si="26"/>
        <v>0.72289089493137615</v>
      </c>
      <c r="AU53">
        <f t="shared" si="23"/>
        <v>-226.92638225490128</v>
      </c>
      <c r="AW53">
        <v>50</v>
      </c>
      <c r="AX53">
        <f>IF(Z53&gt;0, (R53*SUMPRODUCT(K53:$K$98, X53:$X$98)-K53*$AZ$3)/Z53, 0)</f>
        <v>4685.3405630493471</v>
      </c>
    </row>
    <row r="54" spans="5:50" x14ac:dyDescent="0.25">
      <c r="E54">
        <v>2054</v>
      </c>
      <c r="F54" s="5">
        <v>3.5571999999999999E-2</v>
      </c>
      <c r="G54"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7.9026943581693102E-3</v>
      </c>
      <c r="L54" s="2">
        <v>51</v>
      </c>
      <c r="M54" s="6">
        <v>0.12734142500000001</v>
      </c>
      <c r="Q54" s="4">
        <f t="shared" si="21"/>
        <v>25</v>
      </c>
      <c r="R54">
        <f t="shared" si="0"/>
        <v>1000000</v>
      </c>
      <c r="S54">
        <f t="shared" si="1"/>
        <v>4306.4152610645824</v>
      </c>
      <c r="U54">
        <f t="shared" si="13"/>
        <v>0.12734142500000001</v>
      </c>
      <c r="V54">
        <f t="shared" si="14"/>
        <v>0.01</v>
      </c>
      <c r="W54">
        <f t="shared" si="15"/>
        <v>0.20244344613154952</v>
      </c>
      <c r="X54">
        <f t="shared" si="16"/>
        <v>2.5779436912302254E-2</v>
      </c>
      <c r="Y54">
        <f t="shared" si="17"/>
        <v>2.0244344613154952E-3</v>
      </c>
      <c r="Z54">
        <f t="shared" si="18"/>
        <v>0.17463957475793176</v>
      </c>
      <c r="AB54">
        <f t="shared" si="19"/>
        <v>948.51648988364445</v>
      </c>
      <c r="AC54">
        <f t="shared" si="2"/>
        <v>752.0705299233864</v>
      </c>
      <c r="AE54">
        <f t="shared" si="3"/>
        <v>0</v>
      </c>
      <c r="AF54">
        <f t="shared" si="24"/>
        <v>0</v>
      </c>
      <c r="AG54">
        <f t="shared" si="24"/>
        <v>-4.365989368948294</v>
      </c>
      <c r="AH54">
        <f t="shared" si="5"/>
        <v>-25779.436912302255</v>
      </c>
      <c r="AI54">
        <f t="shared" si="25"/>
        <v>-25783.802901671203</v>
      </c>
      <c r="AJ54">
        <f t="shared" si="7"/>
        <v>196.44595996025805</v>
      </c>
      <c r="AK54">
        <f t="shared" si="22"/>
        <v>66.396154291855112</v>
      </c>
      <c r="AL54">
        <f t="shared" si="8"/>
        <v>-25520.960787419088</v>
      </c>
      <c r="AN54">
        <f t="shared" si="26"/>
        <v>0</v>
      </c>
      <c r="AO54">
        <f t="shared" si="26"/>
        <v>0</v>
      </c>
      <c r="AP54">
        <f t="shared" si="26"/>
        <v>-3.4503079553814868E-2</v>
      </c>
      <c r="AQ54">
        <f t="shared" si="26"/>
        <v>-203.7270106436327</v>
      </c>
      <c r="AR54">
        <f t="shared" si="26"/>
        <v>-203.76151372318651</v>
      </c>
      <c r="AS54">
        <f t="shared" si="26"/>
        <v>1.5524523794630856</v>
      </c>
      <c r="AT54">
        <f t="shared" si="26"/>
        <v>0.5247085139263824</v>
      </c>
      <c r="AU54">
        <f t="shared" si="23"/>
        <v>-201.68435282979704</v>
      </c>
      <c r="AW54">
        <v>51</v>
      </c>
      <c r="AX54">
        <f>IF(Z54&gt;0, (R54*SUMPRODUCT(K54:$K$98, X54:$X$98)-K54*$AZ$3)/Z54, 0)</f>
        <v>4306.4152610645824</v>
      </c>
    </row>
    <row r="55" spans="5:50" x14ac:dyDescent="0.25">
      <c r="E55">
        <v>2055</v>
      </c>
      <c r="F55" s="5">
        <v>3.5571999999999999E-2</v>
      </c>
      <c r="G55"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7.0559771055083119E-3</v>
      </c>
      <c r="L55" s="2">
        <v>52</v>
      </c>
      <c r="M55" s="6">
        <v>0.14457818</v>
      </c>
      <c r="Q55" s="4">
        <f t="shared" si="21"/>
        <v>25</v>
      </c>
      <c r="R55">
        <f t="shared" si="0"/>
        <v>1000000</v>
      </c>
      <c r="S55">
        <f t="shared" si="1"/>
        <v>3914.0629893819341</v>
      </c>
      <c r="U55">
        <f t="shared" si="13"/>
        <v>0.14457818</v>
      </c>
      <c r="V55">
        <f t="shared" si="14"/>
        <v>0.01</v>
      </c>
      <c r="W55">
        <f t="shared" si="15"/>
        <v>0.17463957475793176</v>
      </c>
      <c r="X55">
        <f t="shared" si="16"/>
        <v>2.5249071874475715E-2</v>
      </c>
      <c r="Y55">
        <f t="shared" si="17"/>
        <v>1.7463957475793177E-3</v>
      </c>
      <c r="Z55">
        <f t="shared" si="18"/>
        <v>0.14764410713587672</v>
      </c>
      <c r="AB55">
        <f t="shared" si="19"/>
        <v>752.0705299233864</v>
      </c>
      <c r="AC55">
        <f t="shared" si="2"/>
        <v>577.88833534087621</v>
      </c>
      <c r="AE55">
        <f t="shared" si="3"/>
        <v>0</v>
      </c>
      <c r="AF55">
        <f t="shared" si="24"/>
        <v>0</v>
      </c>
      <c r="AG55">
        <f t="shared" si="24"/>
        <v>-3.6911026783969181</v>
      </c>
      <c r="AH55">
        <f t="shared" si="5"/>
        <v>-25249.071874475714</v>
      </c>
      <c r="AI55">
        <f t="shared" si="25"/>
        <v>-25252.762977154111</v>
      </c>
      <c r="AJ55">
        <f t="shared" si="7"/>
        <v>174.18219458251019</v>
      </c>
      <c r="AK55">
        <f t="shared" si="22"/>
        <v>52.644937094637051</v>
      </c>
      <c r="AL55">
        <f t="shared" si="8"/>
        <v>-25025.935845476964</v>
      </c>
      <c r="AN55">
        <f t="shared" si="26"/>
        <v>0</v>
      </c>
      <c r="AO55">
        <f t="shared" si="26"/>
        <v>0</v>
      </c>
      <c r="AP55">
        <f t="shared" si="26"/>
        <v>-2.6044335992849065E-2</v>
      </c>
      <c r="AQ55">
        <f t="shared" si="26"/>
        <v>-178.15687308163447</v>
      </c>
      <c r="AR55">
        <f t="shared" si="26"/>
        <v>-178.18291741762732</v>
      </c>
      <c r="AS55">
        <f t="shared" si="26"/>
        <v>1.2290255771613858</v>
      </c>
      <c r="AT55">
        <f t="shared" si="26"/>
        <v>0.37146147086068432</v>
      </c>
      <c r="AU55">
        <f t="shared" si="23"/>
        <v>-176.58243036960525</v>
      </c>
      <c r="AW55">
        <v>52</v>
      </c>
      <c r="AX55">
        <f>IF(Z55&gt;0, (R55*SUMPRODUCT(K55:$K$98, X55:$X$98)-K55*$AZ$3)/Z55, 0)</f>
        <v>3914.0629893819341</v>
      </c>
    </row>
    <row r="56" spans="5:50" x14ac:dyDescent="0.25">
      <c r="E56">
        <v>2056</v>
      </c>
      <c r="F56" s="5">
        <v>3.5571999999999999E-2</v>
      </c>
      <c r="G56"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6.2999795584895634E-3</v>
      </c>
      <c r="L56" s="2">
        <v>53</v>
      </c>
      <c r="M56" s="6">
        <v>0.16385111999999999</v>
      </c>
      <c r="Q56" s="4">
        <f t="shared" si="21"/>
        <v>25</v>
      </c>
      <c r="R56">
        <f t="shared" si="0"/>
        <v>1000000</v>
      </c>
      <c r="S56">
        <f t="shared" si="1"/>
        <v>3493.3979986507202</v>
      </c>
      <c r="U56">
        <f t="shared" si="13"/>
        <v>0.16385111999999999</v>
      </c>
      <c r="V56">
        <f t="shared" si="14"/>
        <v>0.01</v>
      </c>
      <c r="W56">
        <f t="shared" si="15"/>
        <v>0.14764410713587672</v>
      </c>
      <c r="X56">
        <f t="shared" si="16"/>
        <v>2.4191652315613391E-2</v>
      </c>
      <c r="Y56">
        <f t="shared" si="17"/>
        <v>1.4764410713587672E-3</v>
      </c>
      <c r="Z56">
        <f t="shared" si="18"/>
        <v>0.12197601374890457</v>
      </c>
      <c r="AB56">
        <f t="shared" si="19"/>
        <v>577.88833534087621</v>
      </c>
      <c r="AC56">
        <f t="shared" si="2"/>
        <v>426.11076231381594</v>
      </c>
      <c r="AE56">
        <f t="shared" si="3"/>
        <v>0</v>
      </c>
      <c r="AF56">
        <f t="shared" si="24"/>
        <v>0</v>
      </c>
      <c r="AG56">
        <f t="shared" si="24"/>
        <v>-3.0494003437226143</v>
      </c>
      <c r="AH56">
        <f t="shared" si="5"/>
        <v>-24191.652315613392</v>
      </c>
      <c r="AI56">
        <f t="shared" si="25"/>
        <v>-24194.701715957115</v>
      </c>
      <c r="AJ56">
        <f t="shared" si="7"/>
        <v>151.77757302706027</v>
      </c>
      <c r="AK56">
        <f t="shared" si="22"/>
        <v>40.452183473861339</v>
      </c>
      <c r="AL56">
        <f t="shared" si="8"/>
        <v>-24002.471959456194</v>
      </c>
      <c r="AN56">
        <f t="shared" si="26"/>
        <v>0</v>
      </c>
      <c r="AO56">
        <f t="shared" si="26"/>
        <v>0</v>
      </c>
      <c r="AP56">
        <f t="shared" si="26"/>
        <v>-1.9211159831103518E-2</v>
      </c>
      <c r="AQ56">
        <f t="shared" si="26"/>
        <v>-152.40691507445109</v>
      </c>
      <c r="AR56">
        <f t="shared" si="26"/>
        <v>-152.42612623428218</v>
      </c>
      <c r="AS56">
        <f t="shared" si="26"/>
        <v>0.95619560750763666</v>
      </c>
      <c r="AT56">
        <f t="shared" si="26"/>
        <v>0.25484792898159575</v>
      </c>
      <c r="AU56">
        <f t="shared" si="23"/>
        <v>-151.21508269779295</v>
      </c>
      <c r="AW56">
        <v>53</v>
      </c>
      <c r="AX56">
        <f>IF(Z56&gt;0, (R56*SUMPRODUCT(K56:$K$98, X56:$X$98)-K56*$AZ$3)/Z56, 0)</f>
        <v>3493.3979986507202</v>
      </c>
    </row>
    <row r="57" spans="5:50" x14ac:dyDescent="0.25">
      <c r="E57">
        <v>2057</v>
      </c>
      <c r="F57" s="5">
        <v>3.5571999999999999E-2</v>
      </c>
      <c r="G57"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5.6249817486513955E-3</v>
      </c>
      <c r="L57" s="2">
        <v>54</v>
      </c>
      <c r="M57" s="6">
        <v>0.185300933</v>
      </c>
      <c r="Q57" s="4">
        <f t="shared" si="21"/>
        <v>25</v>
      </c>
      <c r="R57">
        <f t="shared" si="0"/>
        <v>1000000</v>
      </c>
      <c r="S57">
        <f t="shared" si="1"/>
        <v>3028.4740385392174</v>
      </c>
      <c r="U57">
        <f t="shared" si="13"/>
        <v>0.185300933</v>
      </c>
      <c r="V57">
        <f t="shared" si="14"/>
        <v>0.01</v>
      </c>
      <c r="W57">
        <f t="shared" si="15"/>
        <v>0.12197601374890457</v>
      </c>
      <c r="X57">
        <f t="shared" si="16"/>
        <v>2.2602269151292844E-2</v>
      </c>
      <c r="Y57">
        <f t="shared" si="17"/>
        <v>1.2197601374890458E-3</v>
      </c>
      <c r="Z57">
        <f t="shared" si="18"/>
        <v>9.8153984460122676E-2</v>
      </c>
      <c r="AB57">
        <f t="shared" si="19"/>
        <v>426.11076231381594</v>
      </c>
      <c r="AC57">
        <f t="shared" si="2"/>
        <v>297.25679371666331</v>
      </c>
      <c r="AE57">
        <f t="shared" si="3"/>
        <v>0</v>
      </c>
      <c r="AF57">
        <f t="shared" si="24"/>
        <v>0</v>
      </c>
      <c r="AG57">
        <f t="shared" si="24"/>
        <v>-2.4538496115030668</v>
      </c>
      <c r="AH57">
        <f t="shared" si="5"/>
        <v>-22602.269151292843</v>
      </c>
      <c r="AI57">
        <f t="shared" si="25"/>
        <v>-22604.723000904345</v>
      </c>
      <c r="AJ57">
        <f t="shared" si="7"/>
        <v>128.85396859715263</v>
      </c>
      <c r="AK57">
        <f t="shared" si="22"/>
        <v>29.827753361967119</v>
      </c>
      <c r="AL57">
        <f t="shared" si="8"/>
        <v>-22446.041278945228</v>
      </c>
      <c r="AN57">
        <f t="shared" si="26"/>
        <v>0</v>
      </c>
      <c r="AO57">
        <f t="shared" si="26"/>
        <v>0</v>
      </c>
      <c r="AP57">
        <f t="shared" si="26"/>
        <v>-1.3802859278640068E-2</v>
      </c>
      <c r="AQ57">
        <f t="shared" si="26"/>
        <v>-127.13735145412871</v>
      </c>
      <c r="AR57">
        <f t="shared" si="26"/>
        <v>-127.15115431340735</v>
      </c>
      <c r="AS57">
        <f t="shared" si="26"/>
        <v>0.7248012216002836</v>
      </c>
      <c r="AT57">
        <f t="shared" si="26"/>
        <v>0.16778056826434035</v>
      </c>
      <c r="AU57">
        <f t="shared" si="23"/>
        <v>-126.25857252354272</v>
      </c>
      <c r="AW57">
        <v>54</v>
      </c>
      <c r="AX57">
        <f>IF(Z57&gt;0, (R57*SUMPRODUCT(K57:$K$98, X57:$X$98)-K57*$AZ$3)/Z57, 0)</f>
        <v>3028.4740385392174</v>
      </c>
    </row>
    <row r="58" spans="5:50" x14ac:dyDescent="0.25">
      <c r="E58">
        <v>2058</v>
      </c>
      <c r="F58" s="5">
        <v>3.5571999999999999E-2</v>
      </c>
      <c r="G58"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5.0223051327244602E-3</v>
      </c>
      <c r="L58" s="2">
        <v>55</v>
      </c>
      <c r="M58" s="6">
        <v>0.20871278500000001</v>
      </c>
      <c r="Q58" s="4">
        <f t="shared" si="21"/>
        <v>25</v>
      </c>
      <c r="R58">
        <f t="shared" si="0"/>
        <v>1000000</v>
      </c>
      <c r="S58">
        <f t="shared" si="1"/>
        <v>2492.602681223239</v>
      </c>
      <c r="U58">
        <f t="shared" si="13"/>
        <v>0.20871278500000001</v>
      </c>
      <c r="V58">
        <f t="shared" si="14"/>
        <v>0.01</v>
      </c>
      <c r="W58">
        <f t="shared" si="15"/>
        <v>9.8153984460122676E-2</v>
      </c>
      <c r="X58">
        <f t="shared" si="16"/>
        <v>2.0485991455518927E-2</v>
      </c>
      <c r="Y58">
        <f t="shared" si="17"/>
        <v>9.8153984460122687E-4</v>
      </c>
      <c r="Z58">
        <f t="shared" si="18"/>
        <v>7.6686453160002527E-2</v>
      </c>
      <c r="AB58">
        <f t="shared" si="19"/>
        <v>297.25679371666331</v>
      </c>
      <c r="AC58">
        <f t="shared" si="2"/>
        <v>191.14885876012264</v>
      </c>
      <c r="AE58">
        <f t="shared" si="3"/>
        <v>0</v>
      </c>
      <c r="AF58">
        <f t="shared" si="24"/>
        <v>0</v>
      </c>
      <c r="AG58">
        <f t="shared" si="24"/>
        <v>-1.9171613290000631</v>
      </c>
      <c r="AH58">
        <f t="shared" si="5"/>
        <v>-20485.991455518928</v>
      </c>
      <c r="AI58">
        <f t="shared" si="25"/>
        <v>-20487.90861684793</v>
      </c>
      <c r="AJ58">
        <f t="shared" si="7"/>
        <v>106.10793495654067</v>
      </c>
      <c r="AK58">
        <f t="shared" si="22"/>
        <v>20.807975560166433</v>
      </c>
      <c r="AL58">
        <f t="shared" si="8"/>
        <v>-20360.992706331224</v>
      </c>
      <c r="AN58">
        <f t="shared" si="26"/>
        <v>0</v>
      </c>
      <c r="AO58">
        <f t="shared" si="26"/>
        <v>0</v>
      </c>
      <c r="AP58">
        <f t="shared" si="26"/>
        <v>-9.6285691828978653E-3</v>
      </c>
      <c r="AQ58">
        <f t="shared" si="26"/>
        <v>-102.88690003600215</v>
      </c>
      <c r="AR58">
        <f t="shared" si="26"/>
        <v>-102.89652860518505</v>
      </c>
      <c r="AS58">
        <f t="shared" si="26"/>
        <v>0.53290642635502739</v>
      </c>
      <c r="AT58">
        <f t="shared" si="26"/>
        <v>0.104504002457429</v>
      </c>
      <c r="AU58">
        <f t="shared" si="23"/>
        <v>-102.25911817637261</v>
      </c>
      <c r="AW58">
        <v>55</v>
      </c>
      <c r="AX58">
        <f>IF(Z58&gt;0, (R58*SUMPRODUCT(K58:$K$98, X58:$X$98)-K58*$AZ$3)/Z58, 0)</f>
        <v>2492.602681223239</v>
      </c>
    </row>
    <row r="59" spans="5:50" x14ac:dyDescent="0.25">
      <c r="E59">
        <v>2059</v>
      </c>
      <c r="F59" s="5">
        <v>3.5571999999999999E-2</v>
      </c>
      <c r="G59"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4.4842010113611249E-3</v>
      </c>
      <c r="L59" s="2">
        <v>56</v>
      </c>
      <c r="M59" s="6">
        <v>0.23444695300000001</v>
      </c>
      <c r="Q59" s="4">
        <f t="shared" si="21"/>
        <v>25</v>
      </c>
      <c r="R59">
        <f t="shared" si="0"/>
        <v>1000000</v>
      </c>
      <c r="S59">
        <f t="shared" si="1"/>
        <v>1847.3759242706644</v>
      </c>
      <c r="U59">
        <f t="shared" si="13"/>
        <v>0.23444695300000001</v>
      </c>
      <c r="V59">
        <f t="shared" si="14"/>
        <v>0.01</v>
      </c>
      <c r="W59">
        <f t="shared" si="15"/>
        <v>7.6686453160002527E-2</v>
      </c>
      <c r="X59">
        <f t="shared" si="16"/>
        <v>1.7978905279739815E-2</v>
      </c>
      <c r="Y59">
        <f t="shared" si="17"/>
        <v>7.6686453160002531E-4</v>
      </c>
      <c r="Z59">
        <f t="shared" si="18"/>
        <v>5.7940683348662682E-2</v>
      </c>
      <c r="AB59">
        <f t="shared" si="19"/>
        <v>191.14885876012264</v>
      </c>
      <c r="AC59">
        <f t="shared" si="2"/>
        <v>107.03822345410961</v>
      </c>
      <c r="AE59">
        <f t="shared" si="3"/>
        <v>0</v>
      </c>
      <c r="AF59">
        <f t="shared" si="24"/>
        <v>0</v>
      </c>
      <c r="AG59">
        <f t="shared" si="24"/>
        <v>-1.4485170837165671</v>
      </c>
      <c r="AH59">
        <f t="shared" si="5"/>
        <v>-17978.905279739814</v>
      </c>
      <c r="AI59">
        <f t="shared" si="25"/>
        <v>-17980.353796823532</v>
      </c>
      <c r="AJ59">
        <f t="shared" si="7"/>
        <v>84.110635306013023</v>
      </c>
      <c r="AK59">
        <f t="shared" si="22"/>
        <v>13.380420113208586</v>
      </c>
      <c r="AL59">
        <f t="shared" si="8"/>
        <v>-17882.862741404311</v>
      </c>
      <c r="AN59">
        <f t="shared" si="26"/>
        <v>0</v>
      </c>
      <c r="AO59">
        <f t="shared" si="26"/>
        <v>0</v>
      </c>
      <c r="AP59">
        <f t="shared" si="26"/>
        <v>-6.4954417717756974E-3</v>
      </c>
      <c r="AQ59">
        <f t="shared" si="26"/>
        <v>-80.621025238575143</v>
      </c>
      <c r="AR59">
        <f t="shared" si="26"/>
        <v>-80.627520680346919</v>
      </c>
      <c r="AS59">
        <f t="shared" si="26"/>
        <v>0.37716899590545033</v>
      </c>
      <c r="AT59">
        <f t="shared" si="26"/>
        <v>6.0000493404086683E-2</v>
      </c>
      <c r="AU59">
        <f t="shared" si="23"/>
        <v>-80.190351191037394</v>
      </c>
      <c r="AW59">
        <v>56</v>
      </c>
      <c r="AX59">
        <f>IF(Z59&gt;0, (R59*SUMPRODUCT(K59:$K$98, X59:$X$98)-K59*$AZ$3)/Z59, 0)</f>
        <v>1847.3759242706644</v>
      </c>
    </row>
    <row r="60" spans="5:50" x14ac:dyDescent="0.25">
      <c r="E60">
        <v>2060</v>
      </c>
      <c r="F60" s="5">
        <v>3.5571999999999999E-2</v>
      </c>
      <c r="G60"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4.0037509030010042E-3</v>
      </c>
      <c r="L60" s="2">
        <v>57</v>
      </c>
      <c r="M60" s="6">
        <v>0.26339700100000002</v>
      </c>
      <c r="Q60" s="4">
        <f t="shared" si="21"/>
        <v>25</v>
      </c>
      <c r="R60">
        <f t="shared" si="0"/>
        <v>1000000</v>
      </c>
      <c r="S60">
        <f t="shared" si="1"/>
        <v>1025.6971316185907</v>
      </c>
      <c r="U60">
        <f t="shared" si="13"/>
        <v>0.26339700100000002</v>
      </c>
      <c r="V60">
        <f t="shared" si="14"/>
        <v>0.01</v>
      </c>
      <c r="W60">
        <f t="shared" si="15"/>
        <v>5.7940683348662682E-2</v>
      </c>
      <c r="X60">
        <f t="shared" si="16"/>
        <v>1.5261402229928389E-2</v>
      </c>
      <c r="Y60">
        <f t="shared" si="17"/>
        <v>5.7940683348662681E-4</v>
      </c>
      <c r="Z60">
        <f t="shared" si="18"/>
        <v>4.2099874285247668E-2</v>
      </c>
      <c r="AB60">
        <f t="shared" si="19"/>
        <v>107.03822345410961</v>
      </c>
      <c r="AC60">
        <f t="shared" si="2"/>
        <v>43.181720295881796</v>
      </c>
      <c r="AE60">
        <f t="shared" si="3"/>
        <v>0</v>
      </c>
      <c r="AF60">
        <f t="shared" si="24"/>
        <v>0</v>
      </c>
      <c r="AG60">
        <f t="shared" si="24"/>
        <v>-1.0524968571311917</v>
      </c>
      <c r="AH60">
        <f t="shared" si="5"/>
        <v>-15261.40222992839</v>
      </c>
      <c r="AI60">
        <f t="shared" si="25"/>
        <v>-15262.454726785521</v>
      </c>
      <c r="AJ60">
        <f t="shared" si="7"/>
        <v>63.856503158227817</v>
      </c>
      <c r="AK60">
        <f t="shared" si="22"/>
        <v>7.4926756417876739</v>
      </c>
      <c r="AL60">
        <f t="shared" si="8"/>
        <v>-15191.105547985506</v>
      </c>
      <c r="AN60">
        <f t="shared" si="26"/>
        <v>0</v>
      </c>
      <c r="AO60">
        <f t="shared" si="26"/>
        <v>0</v>
      </c>
      <c r="AP60">
        <f t="shared" si="26"/>
        <v>-4.2139352421447273E-3</v>
      </c>
      <c r="AQ60">
        <f t="shared" si="26"/>
        <v>-61.10285295913733</v>
      </c>
      <c r="AR60">
        <f t="shared" si="26"/>
        <v>-61.107066894379479</v>
      </c>
      <c r="AS60">
        <f t="shared" si="26"/>
        <v>0.25566553218224108</v>
      </c>
      <c r="AT60">
        <f t="shared" si="26"/>
        <v>2.9998806866701026E-2</v>
      </c>
      <c r="AU60">
        <f t="shared" si="23"/>
        <v>-60.821402555330536</v>
      </c>
      <c r="AW60">
        <v>57</v>
      </c>
      <c r="AX60">
        <f>IF(Z60&gt;0, (R60*SUMPRODUCT(K60:$K$98, X60:$X$98)-K60*$AZ$3)/Z60, 0)</f>
        <v>1025.6971316185907</v>
      </c>
    </row>
    <row r="61" spans="5:50" x14ac:dyDescent="0.25">
      <c r="E61">
        <v>2061</v>
      </c>
      <c r="F61" s="5">
        <v>3.5571999999999999E-2</v>
      </c>
      <c r="G61"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3.5747775919651821E-3</v>
      </c>
      <c r="L61" s="2">
        <v>58</v>
      </c>
      <c r="M61" s="6">
        <v>0.29593128600000002</v>
      </c>
      <c r="Q61" s="4">
        <f t="shared" si="21"/>
        <v>25</v>
      </c>
      <c r="R61">
        <f t="shared" si="0"/>
        <v>1000000</v>
      </c>
      <c r="S61">
        <f t="shared" si="1"/>
        <v>-101.05368241329818</v>
      </c>
      <c r="U61">
        <f t="shared" si="13"/>
        <v>0.29593128600000002</v>
      </c>
      <c r="V61">
        <f t="shared" si="14"/>
        <v>0.01</v>
      </c>
      <c r="W61">
        <f t="shared" si="15"/>
        <v>4.2099874285247668E-2</v>
      </c>
      <c r="X61">
        <f t="shared" si="16"/>
        <v>1.2458669937671673E-2</v>
      </c>
      <c r="Y61">
        <f t="shared" si="17"/>
        <v>4.209987428524767E-4</v>
      </c>
      <c r="Z61">
        <f t="shared" si="18"/>
        <v>2.9220205604723517E-2</v>
      </c>
      <c r="AB61">
        <f t="shared" si="19"/>
        <v>43.181720295881796</v>
      </c>
      <c r="AC61">
        <f t="shared" si="2"/>
        <v>-2.9528093772310058</v>
      </c>
      <c r="AE61">
        <f t="shared" si="3"/>
        <v>0</v>
      </c>
      <c r="AF61">
        <f t="shared" si="24"/>
        <v>0</v>
      </c>
      <c r="AG61">
        <f t="shared" si="24"/>
        <v>-0.73050514011808787</v>
      </c>
      <c r="AH61">
        <f t="shared" si="5"/>
        <v>-12458.669937671673</v>
      </c>
      <c r="AI61">
        <f t="shared" si="25"/>
        <v>-12459.400442811791</v>
      </c>
      <c r="AJ61">
        <f t="shared" si="7"/>
        <v>46.134529673112802</v>
      </c>
      <c r="AK61">
        <f t="shared" si="22"/>
        <v>3.022720420711726</v>
      </c>
      <c r="AL61">
        <f t="shared" si="8"/>
        <v>-12410.243192717968</v>
      </c>
      <c r="AN61">
        <f t="shared" si="26"/>
        <v>0</v>
      </c>
      <c r="AO61">
        <f t="shared" si="26"/>
        <v>0</v>
      </c>
      <c r="AP61">
        <f t="shared" si="26"/>
        <v>-2.6113934057095259E-3</v>
      </c>
      <c r="AQ61">
        <f t="shared" si="26"/>
        <v>-44.536974118878952</v>
      </c>
      <c r="AR61">
        <f t="shared" si="26"/>
        <v>-44.53958551228466</v>
      </c>
      <c r="AS61">
        <f t="shared" si="26"/>
        <v>0.16492068289129641</v>
      </c>
      <c r="AT61">
        <f t="shared" si="26"/>
        <v>1.0805553226735846E-2</v>
      </c>
      <c r="AU61">
        <f t="shared" si="23"/>
        <v>-44.363859276166629</v>
      </c>
      <c r="AW61">
        <v>58</v>
      </c>
      <c r="AX61">
        <f>IF(Z61&gt;0, (R61*SUMPRODUCT(K61:$K$98, X61:$X$98)-K61*$AZ$3)/Z61, 0)</f>
        <v>-101.05368241329818</v>
      </c>
    </row>
    <row r="62" spans="5:50" x14ac:dyDescent="0.25">
      <c r="E62">
        <v>2062</v>
      </c>
      <c r="F62" s="5">
        <v>3.5571999999999999E-2</v>
      </c>
      <c r="G62"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3.1917657071117694E-3</v>
      </c>
      <c r="L62" s="2">
        <v>59</v>
      </c>
      <c r="M62" s="6">
        <v>0.33262349499999999</v>
      </c>
      <c r="Q62" s="4">
        <f t="shared" si="21"/>
        <v>25</v>
      </c>
      <c r="R62">
        <f t="shared" si="0"/>
        <v>1000000</v>
      </c>
      <c r="S62">
        <f t="shared" si="1"/>
        <v>-1776.5518041967375</v>
      </c>
      <c r="U62">
        <f t="shared" si="13"/>
        <v>0.33262349499999999</v>
      </c>
      <c r="V62">
        <f t="shared" si="14"/>
        <v>0.01</v>
      </c>
      <c r="W62">
        <f t="shared" si="15"/>
        <v>2.9220205604723517E-2</v>
      </c>
      <c r="X62">
        <f t="shared" si="16"/>
        <v>9.7193269128617241E-3</v>
      </c>
      <c r="Y62">
        <f t="shared" si="17"/>
        <v>2.9220205604723519E-4</v>
      </c>
      <c r="Z62">
        <f t="shared" si="18"/>
        <v>1.9208676635814558E-2</v>
      </c>
      <c r="AB62">
        <f t="shared" si="19"/>
        <v>-2.9528093772310058</v>
      </c>
      <c r="AC62">
        <f t="shared" si="2"/>
        <v>-34.125209133588072</v>
      </c>
      <c r="AE62">
        <f t="shared" si="3"/>
        <v>0</v>
      </c>
      <c r="AF62">
        <f t="shared" si="24"/>
        <v>0</v>
      </c>
      <c r="AG62">
        <f t="shared" si="24"/>
        <v>-0.48021691589536397</v>
      </c>
      <c r="AH62">
        <f t="shared" si="5"/>
        <v>-9719.3269128617248</v>
      </c>
      <c r="AI62">
        <f t="shared" si="25"/>
        <v>-9719.8071297776205</v>
      </c>
      <c r="AJ62">
        <f t="shared" si="7"/>
        <v>31.172399756357066</v>
      </c>
      <c r="AK62">
        <f t="shared" si="22"/>
        <v>-0.20669665640617044</v>
      </c>
      <c r="AL62">
        <f t="shared" si="8"/>
        <v>-9688.8414266776708</v>
      </c>
      <c r="AN62">
        <f t="shared" si="26"/>
        <v>0</v>
      </c>
      <c r="AO62">
        <f t="shared" si="26"/>
        <v>0</v>
      </c>
      <c r="AP62">
        <f t="shared" si="26"/>
        <v>-1.5327398841297995E-3</v>
      </c>
      <c r="AQ62">
        <f t="shared" si="26"/>
        <v>-31.021814336680553</v>
      </c>
      <c r="AR62">
        <f t="shared" si="26"/>
        <v>-31.023347076564683</v>
      </c>
      <c r="AS62">
        <f t="shared" si="26"/>
        <v>9.9494996550719764E-2</v>
      </c>
      <c r="AT62">
        <f t="shared" si="26"/>
        <v>-6.5972729969187899E-4</v>
      </c>
      <c r="AU62">
        <f t="shared" si="23"/>
        <v>-30.92451180731366</v>
      </c>
      <c r="AW62">
        <v>59</v>
      </c>
      <c r="AX62">
        <f>IF(Z62&gt;0, (R62*SUMPRODUCT(K62:$K$98, X62:$X$98)-K62*$AZ$3)/Z62, 0)</f>
        <v>-1776.5518041967375</v>
      </c>
    </row>
    <row r="63" spans="5:50" x14ac:dyDescent="0.25">
      <c r="E63">
        <v>2063</v>
      </c>
      <c r="F63" s="5">
        <v>3.5571999999999999E-2</v>
      </c>
      <c r="G63"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2.8497908099212226E-3</v>
      </c>
      <c r="L63" s="2">
        <v>60</v>
      </c>
      <c r="M63" s="6">
        <v>0.37225971299999999</v>
      </c>
      <c r="Q63" s="4">
        <f t="shared" si="21"/>
        <v>25</v>
      </c>
      <c r="R63">
        <f t="shared" si="0"/>
        <v>1000000</v>
      </c>
      <c r="S63">
        <f t="shared" si="1"/>
        <v>-4484.6188269037011</v>
      </c>
      <c r="U63">
        <f t="shared" si="13"/>
        <v>0.37225971299999999</v>
      </c>
      <c r="V63">
        <f t="shared" si="14"/>
        <v>0.01</v>
      </c>
      <c r="W63">
        <f t="shared" si="15"/>
        <v>1.9208676635814558E-2</v>
      </c>
      <c r="X63">
        <f t="shared" si="16"/>
        <v>7.1506164515581332E-3</v>
      </c>
      <c r="Y63">
        <f t="shared" si="17"/>
        <v>1.9208676635814559E-4</v>
      </c>
      <c r="Z63">
        <f t="shared" si="18"/>
        <v>1.1865973417898279E-2</v>
      </c>
      <c r="AB63">
        <f t="shared" si="19"/>
        <v>-34.125209133588072</v>
      </c>
      <c r="AC63">
        <f t="shared" si="2"/>
        <v>-53.214367789445483</v>
      </c>
      <c r="AE63">
        <f t="shared" si="3"/>
        <v>0</v>
      </c>
      <c r="AF63">
        <f t="shared" si="24"/>
        <v>0</v>
      </c>
      <c r="AG63">
        <f t="shared" si="24"/>
        <v>-0.29664933544745697</v>
      </c>
      <c r="AH63">
        <f t="shared" si="5"/>
        <v>-7150.6164515581331</v>
      </c>
      <c r="AI63">
        <f t="shared" si="25"/>
        <v>-7150.913100893581</v>
      </c>
      <c r="AJ63">
        <f t="shared" si="7"/>
        <v>19.08915865585741</v>
      </c>
      <c r="AK63">
        <f t="shared" si="22"/>
        <v>-2.3887646393511655</v>
      </c>
      <c r="AL63">
        <f t="shared" si="8"/>
        <v>-7134.2127068770751</v>
      </c>
      <c r="AN63">
        <f t="shared" si="26"/>
        <v>0</v>
      </c>
      <c r="AO63">
        <f t="shared" si="26"/>
        <v>0</v>
      </c>
      <c r="AP63">
        <f t="shared" si="26"/>
        <v>-8.453885499274009E-4</v>
      </c>
      <c r="AQ63">
        <f t="shared" si="26"/>
        <v>-20.377761048921872</v>
      </c>
      <c r="AR63">
        <f t="shared" si="26"/>
        <v>-20.378606437471799</v>
      </c>
      <c r="AS63">
        <f t="shared" si="26"/>
        <v>5.4400108906590604E-2</v>
      </c>
      <c r="AT63">
        <f t="shared" si="26"/>
        <v>-6.8074795162877347E-3</v>
      </c>
      <c r="AU63">
        <f t="shared" si="23"/>
        <v>-20.331013808081497</v>
      </c>
      <c r="AW63">
        <v>60</v>
      </c>
      <c r="AX63">
        <f>IF(Z63&gt;0, (R63*SUMPRODUCT(K63:$K$98, X63:$X$98)-K63*$AZ$3)/Z63, 0)</f>
        <v>-4484.6188269037011</v>
      </c>
    </row>
    <row r="64" spans="5:50" x14ac:dyDescent="0.25">
      <c r="E64">
        <v>2064</v>
      </c>
      <c r="F64" s="5">
        <v>3.5571999999999999E-2</v>
      </c>
      <c r="G64"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2.5444560802868059E-3</v>
      </c>
      <c r="L64" s="2">
        <v>61</v>
      </c>
      <c r="M64" s="6">
        <v>0.41367450300000003</v>
      </c>
      <c r="Q64" s="4">
        <f t="shared" si="21"/>
        <v>25</v>
      </c>
      <c r="R64">
        <f t="shared" si="0"/>
        <v>1000000</v>
      </c>
      <c r="S64">
        <f t="shared" si="1"/>
        <v>-9203.2567956305556</v>
      </c>
      <c r="U64">
        <f t="shared" si="13"/>
        <v>0.41367450300000003</v>
      </c>
      <c r="V64">
        <f t="shared" si="14"/>
        <v>0.01</v>
      </c>
      <c r="W64">
        <f t="shared" si="15"/>
        <v>1.1865973417898279E-2</v>
      </c>
      <c r="X64">
        <f t="shared" si="16"/>
        <v>4.9086506562602819E-3</v>
      </c>
      <c r="Y64">
        <f t="shared" si="17"/>
        <v>1.1865973417898279E-4</v>
      </c>
      <c r="Z64">
        <f t="shared" si="18"/>
        <v>6.8386630274590143E-3</v>
      </c>
      <c r="AB64">
        <f t="shared" si="19"/>
        <v>-53.214367789445483</v>
      </c>
      <c r="AC64">
        <f t="shared" si="2"/>
        <v>-62.9379719804896</v>
      </c>
      <c r="AE64">
        <f t="shared" si="3"/>
        <v>0</v>
      </c>
      <c r="AF64">
        <f t="shared" si="24"/>
        <v>0</v>
      </c>
      <c r="AG64">
        <f t="shared" si="24"/>
        <v>-0.17096657568647536</v>
      </c>
      <c r="AH64">
        <f t="shared" si="5"/>
        <v>-4908.6506562602817</v>
      </c>
      <c r="AI64">
        <f t="shared" si="25"/>
        <v>-4908.8216228359679</v>
      </c>
      <c r="AJ64">
        <f t="shared" si="7"/>
        <v>9.7236041910441173</v>
      </c>
      <c r="AK64">
        <f t="shared" si="22"/>
        <v>-3.7250057452611842</v>
      </c>
      <c r="AL64">
        <f t="shared" si="8"/>
        <v>-4902.8230243901853</v>
      </c>
      <c r="AN64">
        <f t="shared" si="26"/>
        <v>0</v>
      </c>
      <c r="AO64">
        <f t="shared" si="26"/>
        <v>0</v>
      </c>
      <c r="AP64">
        <f t="shared" si="26"/>
        <v>-4.3501694303126661E-4</v>
      </c>
      <c r="AQ64">
        <f t="shared" si="26"/>
        <v>-12.489846008325294</v>
      </c>
      <c r="AR64">
        <f t="shared" si="26"/>
        <v>-12.490281025268324</v>
      </c>
      <c r="AS64">
        <f t="shared" si="26"/>
        <v>2.4741283806204474E-2</v>
      </c>
      <c r="AT64">
        <f t="shared" si="26"/>
        <v>-9.4781135176331046E-3</v>
      </c>
      <c r="AU64">
        <f t="shared" si="23"/>
        <v>-12.475017854979754</v>
      </c>
      <c r="AW64">
        <v>61</v>
      </c>
      <c r="AX64">
        <f>IF(Z64&gt;0, (R64*SUMPRODUCT(K64:$K$98, X64:$X$98)-K64*$AZ$3)/Z64, 0)</f>
        <v>-9203.2567956305556</v>
      </c>
    </row>
    <row r="65" spans="5:50" x14ac:dyDescent="0.25">
      <c r="E65">
        <v>2065</v>
      </c>
      <c r="F65" s="5">
        <v>3.5571999999999999E-2</v>
      </c>
      <c r="G65"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2.2718357859703624E-3</v>
      </c>
      <c r="L65" s="2">
        <v>62</v>
      </c>
      <c r="M65" s="6">
        <v>0.42102545200000002</v>
      </c>
      <c r="Q65" s="4">
        <f t="shared" si="21"/>
        <v>25</v>
      </c>
      <c r="R65">
        <f t="shared" si="0"/>
        <v>1000000</v>
      </c>
      <c r="S65">
        <f t="shared" si="1"/>
        <v>-16940.311220008927</v>
      </c>
      <c r="U65">
        <f t="shared" si="13"/>
        <v>0.42102545200000002</v>
      </c>
      <c r="V65">
        <f t="shared" si="14"/>
        <v>0.01</v>
      </c>
      <c r="W65">
        <f t="shared" si="15"/>
        <v>6.8386630274590143E-3</v>
      </c>
      <c r="X65">
        <f t="shared" si="16"/>
        <v>2.8792511922116201E-3</v>
      </c>
      <c r="Y65">
        <f t="shared" si="17"/>
        <v>6.8386630274590147E-5</v>
      </c>
      <c r="Z65">
        <f t="shared" si="18"/>
        <v>3.8910252049728041E-3</v>
      </c>
      <c r="AB65">
        <f t="shared" si="19"/>
        <v>-62.9379719804896</v>
      </c>
      <c r="AC65">
        <f t="shared" si="2"/>
        <v>-65.915177937138324</v>
      </c>
      <c r="AE65">
        <f t="shared" si="3"/>
        <v>0</v>
      </c>
      <c r="AF65">
        <f t="shared" si="24"/>
        <v>0</v>
      </c>
      <c r="AG65">
        <f t="shared" si="24"/>
        <v>-9.7275630124320098E-2</v>
      </c>
      <c r="AH65">
        <f t="shared" si="5"/>
        <v>-2879.25119221162</v>
      </c>
      <c r="AI65">
        <f t="shared" si="25"/>
        <v>-2879.3484678417444</v>
      </c>
      <c r="AJ65">
        <f t="shared" si="7"/>
        <v>2.9772059566487243</v>
      </c>
      <c r="AK65">
        <f t="shared" si="22"/>
        <v>-4.4056580386342725</v>
      </c>
      <c r="AL65">
        <f t="shared" si="8"/>
        <v>-2880.77691992373</v>
      </c>
      <c r="AN65">
        <f t="shared" si="26"/>
        <v>0</v>
      </c>
      <c r="AO65">
        <f t="shared" si="26"/>
        <v>0</v>
      </c>
      <c r="AP65">
        <f t="shared" si="26"/>
        <v>-2.20994257619247E-4</v>
      </c>
      <c r="AQ65">
        <f t="shared" si="26"/>
        <v>-6.5411858952641886</v>
      </c>
      <c r="AR65">
        <f t="shared" si="26"/>
        <v>-6.5414068895218085</v>
      </c>
      <c r="AS65">
        <f t="shared" si="26"/>
        <v>6.7637230345186997E-3</v>
      </c>
      <c r="AT65">
        <f t="shared" si="26"/>
        <v>-1.0008931592917337E-2</v>
      </c>
      <c r="AU65">
        <f t="shared" si="23"/>
        <v>-6.5446520980802072</v>
      </c>
      <c r="AW65">
        <v>62</v>
      </c>
      <c r="AX65">
        <f>IF(Z65&gt;0, (R65*SUMPRODUCT(K65:$K$98, X65:$X$98)-K65*$AZ$3)/Z65, 0)</f>
        <v>-16940.311220008927</v>
      </c>
    </row>
    <row r="66" spans="5:50" x14ac:dyDescent="0.25">
      <c r="E66">
        <v>2066</v>
      </c>
      <c r="F66" s="5">
        <v>3.5571999999999999E-2</v>
      </c>
      <c r="G66"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2.0284248089021089E-3</v>
      </c>
      <c r="L66" s="2">
        <v>63</v>
      </c>
      <c r="M66" s="6">
        <v>0.42896583300000002</v>
      </c>
      <c r="Q66" s="4">
        <f t="shared" si="21"/>
        <v>25</v>
      </c>
      <c r="R66">
        <f t="shared" si="0"/>
        <v>1000000</v>
      </c>
      <c r="S66">
        <f t="shared" si="1"/>
        <v>-29300.49992469425</v>
      </c>
      <c r="U66">
        <f t="shared" si="13"/>
        <v>0.42896583300000002</v>
      </c>
      <c r="V66">
        <f t="shared" si="14"/>
        <v>0.01</v>
      </c>
      <c r="W66">
        <f t="shared" si="15"/>
        <v>3.8910252049728041E-3</v>
      </c>
      <c r="X66">
        <f t="shared" si="16"/>
        <v>1.6691168682751547E-3</v>
      </c>
      <c r="Y66">
        <f t="shared" si="17"/>
        <v>3.8910252049728045E-5</v>
      </c>
      <c r="Z66">
        <f t="shared" si="18"/>
        <v>2.1829980846479217E-3</v>
      </c>
      <c r="AB66">
        <f t="shared" si="19"/>
        <v>-65.915177937138324</v>
      </c>
      <c r="AC66">
        <f t="shared" si="2"/>
        <v>-63.962935214834118</v>
      </c>
      <c r="AE66">
        <f t="shared" si="3"/>
        <v>0</v>
      </c>
      <c r="AF66">
        <f t="shared" si="24"/>
        <v>0</v>
      </c>
      <c r="AG66">
        <f t="shared" si="24"/>
        <v>-5.457495211619804E-2</v>
      </c>
      <c r="AH66">
        <f t="shared" si="5"/>
        <v>-1669.1168682751547</v>
      </c>
      <c r="AI66">
        <f t="shared" si="25"/>
        <v>-1669.1714432272709</v>
      </c>
      <c r="AJ66">
        <f t="shared" si="7"/>
        <v>-1.9522427223042058</v>
      </c>
      <c r="AK66">
        <f t="shared" si="22"/>
        <v>-4.614062455599683</v>
      </c>
      <c r="AL66">
        <f t="shared" si="8"/>
        <v>-1675.7377484051747</v>
      </c>
      <c r="AN66">
        <f t="shared" si="26"/>
        <v>0</v>
      </c>
      <c r="AO66">
        <f t="shared" si="26"/>
        <v>0</v>
      </c>
      <c r="AP66">
        <f t="shared" si="26"/>
        <v>-1.1070118681714076E-4</v>
      </c>
      <c r="AQ66">
        <f t="shared" si="26"/>
        <v>-3.3856780645663171</v>
      </c>
      <c r="AR66">
        <f t="shared" si="26"/>
        <v>-3.3857887657531345</v>
      </c>
      <c r="AS66">
        <f t="shared" si="26"/>
        <v>-3.9599775709204419E-3</v>
      </c>
      <c r="AT66">
        <f t="shared" si="26"/>
        <v>-9.359278754762182E-3</v>
      </c>
      <c r="AU66">
        <f t="shared" si="23"/>
        <v>-3.3991080220788166</v>
      </c>
      <c r="AW66">
        <v>63</v>
      </c>
      <c r="AX66">
        <f>IF(Z66&gt;0, (R66*SUMPRODUCT(K66:$K$98, X66:$X$98)-K66*$AZ$3)/Z66, 0)</f>
        <v>-29300.49992469425</v>
      </c>
    </row>
    <row r="67" spans="5:50" x14ac:dyDescent="0.25">
      <c r="E67">
        <v>2067</v>
      </c>
      <c r="F67" s="5">
        <v>3.5571999999999999E-2</v>
      </c>
      <c r="G67"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1.8110935793768828E-3</v>
      </c>
      <c r="L67" s="2">
        <v>64</v>
      </c>
      <c r="M67" s="6">
        <v>0.43771532000000002</v>
      </c>
      <c r="Q67" s="4">
        <f t="shared" si="21"/>
        <v>25</v>
      </c>
      <c r="R67">
        <f t="shared" ref="R67:R98" si="27">$C$6</f>
        <v>1000000</v>
      </c>
      <c r="S67">
        <f t="shared" ref="S67:S98" si="28">AX67</f>
        <v>-49571.491818965107</v>
      </c>
      <c r="U67">
        <f t="shared" si="13"/>
        <v>0.43771532000000002</v>
      </c>
      <c r="V67">
        <f t="shared" si="14"/>
        <v>0.01</v>
      </c>
      <c r="W67">
        <f t="shared" si="15"/>
        <v>2.1829980846479217E-3</v>
      </c>
      <c r="X67">
        <f t="shared" si="16"/>
        <v>9.5553170518105214E-4</v>
      </c>
      <c r="Y67">
        <f t="shared" si="17"/>
        <v>2.1829980846479216E-5</v>
      </c>
      <c r="Z67">
        <f t="shared" si="18"/>
        <v>1.2056363986203903E-3</v>
      </c>
      <c r="AB67">
        <f t="shared" si="19"/>
        <v>-63.962935214834118</v>
      </c>
      <c r="AC67">
        <f t="shared" ref="AC67:AC98" si="29">S67*Z67</f>
        <v>-59.765194870857236</v>
      </c>
      <c r="AE67">
        <f t="shared" ref="AE67:AE98" si="30">$Z67*O67</f>
        <v>0</v>
      </c>
      <c r="AF67">
        <f t="shared" ref="AF67:AG98" si="31">-$Z67*P67</f>
        <v>0</v>
      </c>
      <c r="AG67">
        <f t="shared" si="31"/>
        <v>-3.0140909965509759E-2</v>
      </c>
      <c r="AH67">
        <f t="shared" ref="AH67:AH98" si="32">-X67*R67</f>
        <v>-955.53170518105219</v>
      </c>
      <c r="AI67">
        <f t="shared" ref="AI67:AI98" si="33">SUM(AE67:AH67)</f>
        <v>-955.56184609101774</v>
      </c>
      <c r="AJ67">
        <f t="shared" ref="AJ67:AJ98" si="34">AB67-AC67</f>
        <v>-4.1977403439768821</v>
      </c>
      <c r="AK67">
        <f t="shared" si="22"/>
        <v>-4.4774054650383883</v>
      </c>
      <c r="AL67">
        <f t="shared" ref="AL67:AL98" si="35">SUM(AI67:AK67)</f>
        <v>-964.23699190003299</v>
      </c>
      <c r="AN67">
        <f t="shared" ref="AN67:AU98" si="36">AE67*$K67</f>
        <v>0</v>
      </c>
      <c r="AO67">
        <f t="shared" si="36"/>
        <v>0</v>
      </c>
      <c r="AP67">
        <f t="shared" si="36"/>
        <v>-5.4588008515111427E-5</v>
      </c>
      <c r="AQ67">
        <f t="shared" si="36"/>
        <v>-1.7305573361444482</v>
      </c>
      <c r="AR67">
        <f t="shared" si="36"/>
        <v>-1.7306119241529634</v>
      </c>
      <c r="AS67">
        <f t="shared" si="36"/>
        <v>-7.6025005848678389E-3</v>
      </c>
      <c r="AT67">
        <f t="shared" si="36"/>
        <v>-8.1090002899979908E-3</v>
      </c>
      <c r="AU67">
        <f t="shared" si="23"/>
        <v>-1.746323425027829</v>
      </c>
      <c r="AW67">
        <v>64</v>
      </c>
      <c r="AX67">
        <f>IF(Z67&gt;0, (R67*SUMPRODUCT(K67:$K$98, X67:$X$98)-K67*$AZ$3)/Z67, 0)</f>
        <v>-49571.491818965107</v>
      </c>
    </row>
    <row r="68" spans="5:50" x14ac:dyDescent="0.25">
      <c r="E68">
        <v>2068</v>
      </c>
      <c r="F68" s="5">
        <v>3.5571999999999999E-2</v>
      </c>
      <c r="G68">
        <v>7.0000000000000007E-2</v>
      </c>
      <c r="H68" s="5">
        <f t="shared" ref="H68:H98" si="37">G68+$C$9</f>
        <v>0.12000000000000001</v>
      </c>
      <c r="I68" s="5">
        <f t="shared" ref="I68:I98" si="38">1+H68</f>
        <v>1.1200000000000001</v>
      </c>
      <c r="J68">
        <f t="shared" ref="J68:J98" si="39">1/I68</f>
        <v>0.89285714285714279</v>
      </c>
      <c r="K68">
        <f t="shared" si="20"/>
        <v>1.6170478387293595E-3</v>
      </c>
      <c r="L68" s="2">
        <v>65</v>
      </c>
      <c r="M68" s="6">
        <v>0.44739131599999998</v>
      </c>
      <c r="Q68" s="4">
        <f t="shared" si="21"/>
        <v>25</v>
      </c>
      <c r="R68">
        <f t="shared" si="27"/>
        <v>1000000</v>
      </c>
      <c r="S68">
        <f t="shared" si="28"/>
        <v>-83652.98307921071</v>
      </c>
      <c r="U68">
        <f t="shared" ref="U68:U98" si="40">M68</f>
        <v>0.44739131599999998</v>
      </c>
      <c r="V68">
        <f t="shared" ref="V68:V98" si="41">$C$10</f>
        <v>0.01</v>
      </c>
      <c r="W68">
        <f t="shared" ref="W68:W98" si="42">Z67</f>
        <v>1.2056363986203903E-3</v>
      </c>
      <c r="X68">
        <f t="shared" ref="X68:X98" si="43">U68*W68</f>
        <v>5.3939125499627698E-4</v>
      </c>
      <c r="Y68">
        <f t="shared" ref="Y68:Y98" si="44">V68*W68</f>
        <v>1.2056363986203904E-5</v>
      </c>
      <c r="Z68">
        <f t="shared" ref="Z68:Z98" si="45">MAX(0, W68-X68-Y68)</f>
        <v>6.5418877963790945E-4</v>
      </c>
      <c r="AB68">
        <f t="shared" ref="AB68:AB98" si="46">AC67</f>
        <v>-59.765194870857236</v>
      </c>
      <c r="AC68">
        <f t="shared" si="29"/>
        <v>-54.724842913659543</v>
      </c>
      <c r="AE68">
        <f t="shared" si="30"/>
        <v>0</v>
      </c>
      <c r="AF68">
        <f t="shared" si="31"/>
        <v>0</v>
      </c>
      <c r="AG68">
        <f t="shared" si="31"/>
        <v>-1.6354719490947738E-2</v>
      </c>
      <c r="AH68">
        <f t="shared" si="32"/>
        <v>-539.39125499627698</v>
      </c>
      <c r="AI68">
        <f t="shared" si="33"/>
        <v>-539.40760971576788</v>
      </c>
      <c r="AJ68">
        <f t="shared" si="34"/>
        <v>-5.0403519571976929</v>
      </c>
      <c r="AK68">
        <f t="shared" si="22"/>
        <v>-4.1835636409600072</v>
      </c>
      <c r="AL68">
        <f t="shared" si="35"/>
        <v>-548.63152531392552</v>
      </c>
      <c r="AN68">
        <f t="shared" si="36"/>
        <v>0</v>
      </c>
      <c r="AO68">
        <f t="shared" si="36"/>
        <v>0</v>
      </c>
      <c r="AP68">
        <f t="shared" si="36"/>
        <v>-2.6446363805861969E-5</v>
      </c>
      <c r="AQ68">
        <f t="shared" si="36"/>
        <v>-0.8722214631212466</v>
      </c>
      <c r="AR68">
        <f t="shared" si="36"/>
        <v>-0.87224790948505238</v>
      </c>
      <c r="AS68">
        <f t="shared" si="36"/>
        <v>-8.1504902388218267E-3</v>
      </c>
      <c r="AT68">
        <f t="shared" si="36"/>
        <v>-6.7650225438011099E-3</v>
      </c>
      <c r="AU68">
        <f t="shared" si="23"/>
        <v>-0.88716342226767519</v>
      </c>
      <c r="AW68">
        <v>65</v>
      </c>
      <c r="AX68">
        <f>IF(Z68&gt;0, (R68*SUMPRODUCT(K68:$K$98, X68:$X$98)-K68*$AZ$3)/Z68, 0)</f>
        <v>-83652.98307921071</v>
      </c>
    </row>
    <row r="69" spans="5:50" x14ac:dyDescent="0.25">
      <c r="E69">
        <v>2069</v>
      </c>
      <c r="F69" s="5">
        <v>3.5571999999999999E-2</v>
      </c>
      <c r="G69"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98" si="47">K68*J69</f>
        <v>1.4437927131512138E-3</v>
      </c>
      <c r="L69" s="2">
        <v>66</v>
      </c>
      <c r="M69" s="6">
        <v>0.457001349</v>
      </c>
      <c r="Q69" s="4">
        <f t="shared" ref="Q69:Q98" si="48">$C$8</f>
        <v>25</v>
      </c>
      <c r="R69">
        <f t="shared" si="27"/>
        <v>1000000</v>
      </c>
      <c r="S69">
        <f t="shared" si="28"/>
        <v>-142111.2848362251</v>
      </c>
      <c r="U69">
        <f t="shared" si="40"/>
        <v>0.457001349</v>
      </c>
      <c r="V69">
        <f t="shared" si="41"/>
        <v>0.01</v>
      </c>
      <c r="W69">
        <f t="shared" si="42"/>
        <v>6.5418877963790945E-4</v>
      </c>
      <c r="X69">
        <f t="shared" si="43"/>
        <v>2.9896515479518833E-4</v>
      </c>
      <c r="Y69">
        <f t="shared" si="44"/>
        <v>6.5418877963790949E-6</v>
      </c>
      <c r="Z69">
        <f t="shared" si="45"/>
        <v>3.4868173704634203E-4</v>
      </c>
      <c r="AB69">
        <f t="shared" si="46"/>
        <v>-54.724842913659543</v>
      </c>
      <c r="AC69">
        <f t="shared" si="29"/>
        <v>-49.551609650582449</v>
      </c>
      <c r="AE69">
        <f t="shared" si="30"/>
        <v>0</v>
      </c>
      <c r="AF69">
        <f t="shared" si="31"/>
        <v>0</v>
      </c>
      <c r="AG69">
        <f t="shared" si="31"/>
        <v>-8.7170434261585501E-3</v>
      </c>
      <c r="AH69">
        <f t="shared" si="32"/>
        <v>-298.96515479518831</v>
      </c>
      <c r="AI69">
        <f t="shared" si="33"/>
        <v>-298.97387183861446</v>
      </c>
      <c r="AJ69">
        <f t="shared" si="34"/>
        <v>-5.1732332630770941</v>
      </c>
      <c r="AK69">
        <f t="shared" si="22"/>
        <v>-3.8307390039561686</v>
      </c>
      <c r="AL69">
        <f t="shared" si="35"/>
        <v>-307.9778441056477</v>
      </c>
      <c r="AN69">
        <f t="shared" si="36"/>
        <v>0</v>
      </c>
      <c r="AO69">
        <f t="shared" si="36"/>
        <v>0</v>
      </c>
      <c r="AP69">
        <f t="shared" si="36"/>
        <v>-1.2585603778910406E-5</v>
      </c>
      <c r="AQ69">
        <f t="shared" si="36"/>
        <v>-0.43164371197941753</v>
      </c>
      <c r="AR69">
        <f t="shared" si="36"/>
        <v>-0.43165629758319646</v>
      </c>
      <c r="AS69">
        <f t="shared" si="36"/>
        <v>-7.4690764886621843E-3</v>
      </c>
      <c r="AT69">
        <f t="shared" si="36"/>
        <v>-5.5307930598960551E-3</v>
      </c>
      <c r="AU69">
        <f t="shared" si="23"/>
        <v>-0.44465616713175465</v>
      </c>
      <c r="AW69">
        <v>66</v>
      </c>
      <c r="AX69">
        <f>IF(Z69&gt;0, (R69*SUMPRODUCT(K69:$K$98, X69:$X$98)-K69*$AZ$3)/Z69, 0)</f>
        <v>-142111.2848362251</v>
      </c>
    </row>
    <row r="70" spans="5:50" x14ac:dyDescent="0.25">
      <c r="E70">
        <v>2070</v>
      </c>
      <c r="F70" s="5">
        <v>3.5571999999999999E-2</v>
      </c>
      <c r="G70"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1.2891006367421552E-3</v>
      </c>
      <c r="L70" s="2">
        <v>67</v>
      </c>
      <c r="M70" s="6">
        <v>0.46737994300000002</v>
      </c>
      <c r="Q70" s="4">
        <f t="shared" si="48"/>
        <v>25</v>
      </c>
      <c r="R70">
        <f t="shared" si="27"/>
        <v>1000000</v>
      </c>
      <c r="S70">
        <f t="shared" si="28"/>
        <v>-244668.81585348846</v>
      </c>
      <c r="U70">
        <f t="shared" si="40"/>
        <v>0.46737994300000002</v>
      </c>
      <c r="V70">
        <f t="shared" si="41"/>
        <v>0.01</v>
      </c>
      <c r="W70">
        <f t="shared" si="42"/>
        <v>3.4868173704634203E-4</v>
      </c>
      <c r="X70">
        <f t="shared" si="43"/>
        <v>1.6296685038586032E-4</v>
      </c>
      <c r="Y70">
        <f t="shared" si="44"/>
        <v>3.4868173704634205E-6</v>
      </c>
      <c r="Z70">
        <f t="shared" si="45"/>
        <v>1.8222806929001829E-4</v>
      </c>
      <c r="AB70">
        <f t="shared" si="46"/>
        <v>-49.551609650582449</v>
      </c>
      <c r="AC70">
        <f t="shared" si="29"/>
        <v>-44.585525928456221</v>
      </c>
      <c r="AE70">
        <f t="shared" si="30"/>
        <v>0</v>
      </c>
      <c r="AF70">
        <f t="shared" si="31"/>
        <v>0</v>
      </c>
      <c r="AG70">
        <f t="shared" si="31"/>
        <v>-4.555701732250457E-3</v>
      </c>
      <c r="AH70">
        <f t="shared" si="32"/>
        <v>-162.96685038586031</v>
      </c>
      <c r="AI70">
        <f t="shared" si="33"/>
        <v>-162.97140608759256</v>
      </c>
      <c r="AJ70">
        <f t="shared" si="34"/>
        <v>-4.9660837221262284</v>
      </c>
      <c r="AK70">
        <f t="shared" si="22"/>
        <v>-3.4686126755407716</v>
      </c>
      <c r="AL70">
        <f t="shared" si="35"/>
        <v>-171.40610248525957</v>
      </c>
      <c r="AN70">
        <f t="shared" si="36"/>
        <v>0</v>
      </c>
      <c r="AO70">
        <f t="shared" si="36"/>
        <v>0</v>
      </c>
      <c r="AP70">
        <f t="shared" si="36"/>
        <v>-5.8727580038514029E-6</v>
      </c>
      <c r="AQ70">
        <f t="shared" si="36"/>
        <v>-0.21008067060027605</v>
      </c>
      <c r="AR70">
        <f t="shared" si="36"/>
        <v>-0.21008654335827989</v>
      </c>
      <c r="AS70">
        <f t="shared" si="36"/>
        <v>-6.4017816883077732E-3</v>
      </c>
      <c r="AT70">
        <f t="shared" si="36"/>
        <v>-4.4713908086515194E-3</v>
      </c>
      <c r="AU70">
        <f t="shared" si="23"/>
        <v>-0.22095971585523921</v>
      </c>
      <c r="AW70">
        <v>67</v>
      </c>
      <c r="AX70">
        <f>IF(Z70&gt;0, (R70*SUMPRODUCT(K70:$K$98, X70:$X$98)-K70*$AZ$3)/Z70, 0)</f>
        <v>-244668.81585348846</v>
      </c>
    </row>
    <row r="71" spans="5:50" x14ac:dyDescent="0.25">
      <c r="E71">
        <v>2071</v>
      </c>
      <c r="F71" s="5">
        <v>3.5571999999999999E-2</v>
      </c>
      <c r="G71"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1.1509827113769242E-3</v>
      </c>
      <c r="L71" s="2">
        <v>68</v>
      </c>
      <c r="M71" s="6">
        <v>0.47825477199999999</v>
      </c>
      <c r="Q71" s="4">
        <f t="shared" si="48"/>
        <v>25</v>
      </c>
      <c r="R71">
        <f t="shared" si="27"/>
        <v>1000000</v>
      </c>
      <c r="S71">
        <f t="shared" si="28"/>
        <v>-428679.29812182713</v>
      </c>
      <c r="U71">
        <f t="shared" si="40"/>
        <v>0.47825477199999999</v>
      </c>
      <c r="V71">
        <f t="shared" si="41"/>
        <v>0.01</v>
      </c>
      <c r="W71">
        <f t="shared" si="42"/>
        <v>1.8222806929001829E-4</v>
      </c>
      <c r="X71">
        <f t="shared" si="43"/>
        <v>8.71514437302979E-5</v>
      </c>
      <c r="Y71">
        <f t="shared" si="44"/>
        <v>1.8222806929001829E-6</v>
      </c>
      <c r="Z71">
        <f t="shared" si="45"/>
        <v>9.3254344866820212E-5</v>
      </c>
      <c r="AB71">
        <f t="shared" si="46"/>
        <v>-44.585525928456221</v>
      </c>
      <c r="AC71">
        <f t="shared" si="29"/>
        <v>-39.9762071043193</v>
      </c>
      <c r="AE71">
        <f t="shared" si="30"/>
        <v>0</v>
      </c>
      <c r="AF71">
        <f t="shared" si="31"/>
        <v>0</v>
      </c>
      <c r="AG71">
        <f t="shared" si="31"/>
        <v>-2.3313586216705054E-3</v>
      </c>
      <c r="AH71">
        <f t="shared" si="32"/>
        <v>-87.151443730297899</v>
      </c>
      <c r="AI71">
        <f t="shared" si="33"/>
        <v>-87.153775088919573</v>
      </c>
      <c r="AJ71">
        <f t="shared" si="34"/>
        <v>-4.6093188241369205</v>
      </c>
      <c r="AK71">
        <f t="shared" si="22"/>
        <v>-3.120986814991936</v>
      </c>
      <c r="AL71">
        <f t="shared" si="35"/>
        <v>-94.884080728048431</v>
      </c>
      <c r="AN71">
        <f t="shared" si="36"/>
        <v>0</v>
      </c>
      <c r="AO71">
        <f t="shared" si="36"/>
        <v>0</v>
      </c>
      <c r="AP71">
        <f t="shared" si="36"/>
        <v>-2.683353467562287E-6</v>
      </c>
      <c r="AQ71">
        <f t="shared" si="36"/>
        <v>-0.10030980500511172</v>
      </c>
      <c r="AR71">
        <f t="shared" si="36"/>
        <v>-0.10031248835857928</v>
      </c>
      <c r="AS71">
        <f t="shared" si="36"/>
        <v>-5.3052462778058092E-3</v>
      </c>
      <c r="AT71">
        <f t="shared" si="36"/>
        <v>-3.5922018664910492E-3</v>
      </c>
      <c r="AU71">
        <f t="shared" si="23"/>
        <v>-0.10920993650287615</v>
      </c>
      <c r="AW71">
        <v>68</v>
      </c>
      <c r="AX71">
        <f>IF(Z71&gt;0, (R71*SUMPRODUCT(K71:$K$98, X71:$X$98)-K71*$AZ$3)/Z71, 0)</f>
        <v>-428679.29812182713</v>
      </c>
    </row>
    <row r="72" spans="5:50" x14ac:dyDescent="0.25">
      <c r="E72">
        <v>2072</v>
      </c>
      <c r="F72" s="5">
        <v>3.5571999999999999E-2</v>
      </c>
      <c r="G72"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1.027663135157968E-3</v>
      </c>
      <c r="L72" s="2">
        <v>69</v>
      </c>
      <c r="M72" s="6">
        <v>0.48949088600000001</v>
      </c>
      <c r="Q72" s="4">
        <f t="shared" si="48"/>
        <v>25</v>
      </c>
      <c r="R72">
        <f t="shared" si="27"/>
        <v>1000000</v>
      </c>
      <c r="S72">
        <f t="shared" si="28"/>
        <v>-766443.49790527392</v>
      </c>
      <c r="U72">
        <f t="shared" si="40"/>
        <v>0.48949088600000001</v>
      </c>
      <c r="V72">
        <f t="shared" si="41"/>
        <v>0.01</v>
      </c>
      <c r="W72">
        <f t="shared" si="42"/>
        <v>9.3254344866820212E-5</v>
      </c>
      <c r="X72">
        <f t="shared" si="43"/>
        <v>4.564715189220938E-5</v>
      </c>
      <c r="Y72">
        <f t="shared" si="44"/>
        <v>9.3254344866820219E-7</v>
      </c>
      <c r="Z72">
        <f t="shared" si="45"/>
        <v>4.6674649525942628E-5</v>
      </c>
      <c r="AB72">
        <f t="shared" si="46"/>
        <v>-39.9762071043193</v>
      </c>
      <c r="AC72">
        <f t="shared" si="29"/>
        <v>-35.773481646166204</v>
      </c>
      <c r="AE72">
        <f t="shared" si="30"/>
        <v>0</v>
      </c>
      <c r="AF72">
        <f t="shared" si="31"/>
        <v>0</v>
      </c>
      <c r="AG72">
        <f t="shared" si="31"/>
        <v>-1.1668662381485657E-3</v>
      </c>
      <c r="AH72">
        <f t="shared" si="32"/>
        <v>-45.647151892209379</v>
      </c>
      <c r="AI72">
        <f t="shared" si="33"/>
        <v>-45.64831875844753</v>
      </c>
      <c r="AJ72">
        <f t="shared" si="34"/>
        <v>-4.2027254581530968</v>
      </c>
      <c r="AK72">
        <f t="shared" si="22"/>
        <v>-2.7983344973023514</v>
      </c>
      <c r="AL72">
        <f t="shared" si="35"/>
        <v>-52.649378713902976</v>
      </c>
      <c r="AN72">
        <f t="shared" si="36"/>
        <v>0</v>
      </c>
      <c r="AO72">
        <f t="shared" si="36"/>
        <v>0</v>
      </c>
      <c r="AP72">
        <f t="shared" si="36"/>
        <v>-1.1991454166057392E-6</v>
      </c>
      <c r="AQ72">
        <f t="shared" si="36"/>
        <v>-4.6909895224579862E-2</v>
      </c>
      <c r="AR72">
        <f t="shared" si="36"/>
        <v>-4.6911094369996471E-2</v>
      </c>
      <c r="AS72">
        <f t="shared" si="36"/>
        <v>-4.3189860205338189E-3</v>
      </c>
      <c r="AT72">
        <f t="shared" si="36"/>
        <v>-2.8757452027184309E-3</v>
      </c>
      <c r="AU72">
        <f t="shared" si="23"/>
        <v>-5.4105825593248717E-2</v>
      </c>
      <c r="AW72">
        <v>69</v>
      </c>
      <c r="AX72">
        <f>IF(Z72&gt;0, (R72*SUMPRODUCT(K72:$K$98, X72:$X$98)-K72*$AZ$3)/Z72, 0)</f>
        <v>-766443.49790527392</v>
      </c>
    </row>
    <row r="73" spans="5:50" x14ac:dyDescent="0.25">
      <c r="E73">
        <v>2073</v>
      </c>
      <c r="F73" s="5">
        <v>3.5571999999999999E-2</v>
      </c>
      <c r="G73"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9.1755637067675712E-4</v>
      </c>
      <c r="L73" s="2">
        <v>70</v>
      </c>
      <c r="M73" s="6">
        <v>0.50154699899999999</v>
      </c>
      <c r="Q73" s="4">
        <f t="shared" si="48"/>
        <v>25</v>
      </c>
      <c r="R73">
        <f t="shared" si="27"/>
        <v>1000000</v>
      </c>
      <c r="S73">
        <f t="shared" si="28"/>
        <v>-1402661.3341003091</v>
      </c>
      <c r="U73">
        <f t="shared" si="40"/>
        <v>0.50154699899999999</v>
      </c>
      <c r="V73">
        <f t="shared" si="41"/>
        <v>0.01</v>
      </c>
      <c r="W73">
        <f t="shared" si="42"/>
        <v>4.6674649525942628E-5</v>
      </c>
      <c r="X73">
        <f t="shared" si="43"/>
        <v>2.3409530399113297E-5</v>
      </c>
      <c r="Y73">
        <f t="shared" si="44"/>
        <v>4.667464952594263E-7</v>
      </c>
      <c r="Z73">
        <f t="shared" si="45"/>
        <v>2.2798372631569905E-5</v>
      </c>
      <c r="AB73">
        <f t="shared" si="46"/>
        <v>-35.773481646166204</v>
      </c>
      <c r="AC73">
        <f t="shared" si="29"/>
        <v>-31.978395770713817</v>
      </c>
      <c r="AE73">
        <f t="shared" si="30"/>
        <v>0</v>
      </c>
      <c r="AF73">
        <f t="shared" si="31"/>
        <v>0</v>
      </c>
      <c r="AG73">
        <f t="shared" si="31"/>
        <v>-5.699593157892476E-4</v>
      </c>
      <c r="AH73">
        <f t="shared" si="32"/>
        <v>-23.409530399113297</v>
      </c>
      <c r="AI73">
        <f t="shared" si="33"/>
        <v>-23.410100358429087</v>
      </c>
      <c r="AJ73">
        <f t="shared" si="34"/>
        <v>-3.7950858754523864</v>
      </c>
      <c r="AK73">
        <f t="shared" ref="AK73:AK98" si="49">G73*SUM(AB73:AB73, AE73:AF73)</f>
        <v>-2.5041437152316344</v>
      </c>
      <c r="AL73">
        <f t="shared" si="35"/>
        <v>-29.709329949113108</v>
      </c>
      <c r="AN73">
        <f t="shared" si="36"/>
        <v>0</v>
      </c>
      <c r="AO73">
        <f t="shared" si="36"/>
        <v>0</v>
      </c>
      <c r="AP73">
        <f t="shared" si="36"/>
        <v>-5.2296980122898969E-7</v>
      </c>
      <c r="AQ73">
        <f t="shared" si="36"/>
        <v>-2.1479563752257614E-2</v>
      </c>
      <c r="AR73">
        <f t="shared" si="36"/>
        <v>-2.1480086722058846E-2</v>
      </c>
      <c r="AS73">
        <f t="shared" si="36"/>
        <v>-3.482205222286715E-3</v>
      </c>
      <c r="AT73">
        <f t="shared" si="36"/>
        <v>-2.2976930190009492E-3</v>
      </c>
      <c r="AU73">
        <f t="shared" si="23"/>
        <v>-2.7259984963346508E-2</v>
      </c>
      <c r="AW73">
        <v>70</v>
      </c>
      <c r="AX73">
        <f>IF(Z73&gt;0, (R73*SUMPRODUCT(K73:$K$98, X73:$X$98)-K73*$AZ$3)/Z73, 0)</f>
        <v>-1402661.3341003091</v>
      </c>
    </row>
    <row r="74" spans="5:50" x14ac:dyDescent="0.25">
      <c r="E74">
        <v>2074</v>
      </c>
      <c r="F74" s="5">
        <v>3.5571999999999999E-2</v>
      </c>
      <c r="G74"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8.1924675953281884E-4</v>
      </c>
      <c r="L74" s="2">
        <v>71</v>
      </c>
      <c r="M74" s="6">
        <v>0.51394563599999998</v>
      </c>
      <c r="Q74" s="4">
        <f t="shared" si="48"/>
        <v>25</v>
      </c>
      <c r="R74">
        <f t="shared" si="27"/>
        <v>1000000</v>
      </c>
      <c r="S74">
        <f t="shared" si="28"/>
        <v>-2632343.5885946732</v>
      </c>
      <c r="U74">
        <f t="shared" si="40"/>
        <v>0.51394563599999998</v>
      </c>
      <c r="V74">
        <f t="shared" si="41"/>
        <v>0.01</v>
      </c>
      <c r="W74">
        <f t="shared" si="42"/>
        <v>2.2798372631569905E-5</v>
      </c>
      <c r="X74">
        <f t="shared" si="43"/>
        <v>1.1717124121897188E-5</v>
      </c>
      <c r="Y74">
        <f t="shared" si="44"/>
        <v>2.2798372631569905E-7</v>
      </c>
      <c r="Z74">
        <f t="shared" si="45"/>
        <v>1.0853264783357018E-5</v>
      </c>
      <c r="AB74">
        <f t="shared" si="46"/>
        <v>-31.978395770713817</v>
      </c>
      <c r="AC74">
        <f t="shared" si="29"/>
        <v>-28.569521967790202</v>
      </c>
      <c r="AE74">
        <f t="shared" si="30"/>
        <v>0</v>
      </c>
      <c r="AF74">
        <f t="shared" si="31"/>
        <v>0</v>
      </c>
      <c r="AG74">
        <f t="shared" si="31"/>
        <v>-2.7133161958392543E-4</v>
      </c>
      <c r="AH74">
        <f t="shared" si="32"/>
        <v>-11.717124121897188</v>
      </c>
      <c r="AI74">
        <f t="shared" si="33"/>
        <v>-11.717395453516772</v>
      </c>
      <c r="AJ74">
        <f t="shared" si="34"/>
        <v>-3.4088738029236154</v>
      </c>
      <c r="AK74">
        <f t="shared" si="49"/>
        <v>-2.2384877039499673</v>
      </c>
      <c r="AL74">
        <f t="shared" si="35"/>
        <v>-17.364756960390356</v>
      </c>
      <c r="AN74">
        <f t="shared" si="36"/>
        <v>0</v>
      </c>
      <c r="AO74">
        <f t="shared" si="36"/>
        <v>0</v>
      </c>
      <c r="AP74">
        <f t="shared" si="36"/>
        <v>-2.2228755010292244E-7</v>
      </c>
      <c r="AQ74">
        <f t="shared" si="36"/>
        <v>-9.5992159679080969E-3</v>
      </c>
      <c r="AR74">
        <f t="shared" si="36"/>
        <v>-9.5994382554581998E-3</v>
      </c>
      <c r="AS74">
        <f t="shared" si="36"/>
        <v>-2.7927088167014886E-3</v>
      </c>
      <c r="AT74">
        <f t="shared" si="36"/>
        <v>-1.8338737977150706E-3</v>
      </c>
      <c r="AU74">
        <f t="shared" si="23"/>
        <v>-1.422602086987476E-2</v>
      </c>
      <c r="AW74">
        <v>71</v>
      </c>
      <c r="AX74">
        <f>IF(Z74&gt;0, (R74*SUMPRODUCT(K74:$K$98, X74:$X$98)-K74*$AZ$3)/Z74, 0)</f>
        <v>-2632343.5885946732</v>
      </c>
    </row>
    <row r="75" spans="5:50" x14ac:dyDescent="0.25">
      <c r="E75">
        <v>2075</v>
      </c>
      <c r="F75" s="5">
        <v>3.5571999999999999E-2</v>
      </c>
      <c r="G75"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7.3147032101144531E-4</v>
      </c>
      <c r="L75" s="2">
        <v>72</v>
      </c>
      <c r="M75" s="6">
        <v>0.52707773400000002</v>
      </c>
      <c r="Q75" s="4">
        <f t="shared" si="48"/>
        <v>25</v>
      </c>
      <c r="R75">
        <f t="shared" si="27"/>
        <v>1000000</v>
      </c>
      <c r="S75">
        <f t="shared" si="28"/>
        <v>-5078662.201459202</v>
      </c>
      <c r="U75">
        <f t="shared" si="40"/>
        <v>0.52707773400000002</v>
      </c>
      <c r="V75">
        <f t="shared" si="41"/>
        <v>0.01</v>
      </c>
      <c r="W75">
        <f t="shared" si="42"/>
        <v>1.0853264783357018E-5</v>
      </c>
      <c r="X75">
        <f t="shared" si="43"/>
        <v>5.7205142085138182E-6</v>
      </c>
      <c r="Y75">
        <f t="shared" si="44"/>
        <v>1.0853264783357018E-7</v>
      </c>
      <c r="Z75">
        <f t="shared" si="45"/>
        <v>5.0242179270096295E-6</v>
      </c>
      <c r="AB75">
        <f t="shared" si="46"/>
        <v>-28.569521967790202</v>
      </c>
      <c r="AC75">
        <f t="shared" si="29"/>
        <v>-25.516305677797511</v>
      </c>
      <c r="AE75">
        <f t="shared" si="30"/>
        <v>0</v>
      </c>
      <c r="AF75">
        <f t="shared" si="31"/>
        <v>0</v>
      </c>
      <c r="AG75">
        <f t="shared" si="31"/>
        <v>-1.2560544817524075E-4</v>
      </c>
      <c r="AH75">
        <f t="shared" si="32"/>
        <v>-5.7205142085138183</v>
      </c>
      <c r="AI75">
        <f t="shared" si="33"/>
        <v>-5.7206398139619932</v>
      </c>
      <c r="AJ75">
        <f t="shared" si="34"/>
        <v>-3.0532162899926902</v>
      </c>
      <c r="AK75">
        <f t="shared" si="49"/>
        <v>-1.9998665377453142</v>
      </c>
      <c r="AL75">
        <f t="shared" si="35"/>
        <v>-10.773722641699997</v>
      </c>
      <c r="AN75">
        <f t="shared" si="36"/>
        <v>0</v>
      </c>
      <c r="AO75">
        <f t="shared" si="36"/>
        <v>0</v>
      </c>
      <c r="AP75">
        <f t="shared" si="36"/>
        <v>-9.1876657497529811E-8</v>
      </c>
      <c r="AQ75">
        <f t="shared" si="36"/>
        <v>-4.1843863644521369E-3</v>
      </c>
      <c r="AR75">
        <f t="shared" si="36"/>
        <v>-4.1844782411096342E-3</v>
      </c>
      <c r="AS75">
        <f t="shared" si="36"/>
        <v>-2.2333370997583272E-3</v>
      </c>
      <c r="AT75">
        <f t="shared" si="36"/>
        <v>-1.4628430183446126E-3</v>
      </c>
      <c r="AU75">
        <f t="shared" si="23"/>
        <v>-7.8806583592125733E-3</v>
      </c>
      <c r="AW75">
        <v>72</v>
      </c>
      <c r="AX75">
        <f>IF(Z75&gt;0, (R75*SUMPRODUCT(K75:$K$98, X75:$X$98)-K75*$AZ$3)/Z75, 0)</f>
        <v>-5078662.201459202</v>
      </c>
    </row>
    <row r="76" spans="5:50" x14ac:dyDescent="0.25">
      <c r="E76">
        <v>2076</v>
      </c>
      <c r="F76" s="5">
        <v>3.5571999999999999E-2</v>
      </c>
      <c r="G76"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6.5309850090307614E-4</v>
      </c>
      <c r="L76" s="2">
        <v>73</v>
      </c>
      <c r="M76" s="6">
        <v>0.54097960300000003</v>
      </c>
      <c r="Q76" s="4">
        <f t="shared" si="48"/>
        <v>25</v>
      </c>
      <c r="R76">
        <f t="shared" si="27"/>
        <v>1000000</v>
      </c>
      <c r="S76">
        <f t="shared" si="28"/>
        <v>-10100209.42045432</v>
      </c>
      <c r="U76">
        <f t="shared" si="40"/>
        <v>0.54097960300000003</v>
      </c>
      <c r="V76">
        <f t="shared" si="41"/>
        <v>0.01</v>
      </c>
      <c r="W76">
        <f t="shared" si="42"/>
        <v>5.0242179270096295E-6</v>
      </c>
      <c r="X76">
        <f t="shared" si="43"/>
        <v>2.7179994195391523E-6</v>
      </c>
      <c r="Y76">
        <f t="shared" si="44"/>
        <v>5.0242179270096296E-8</v>
      </c>
      <c r="Z76">
        <f t="shared" si="45"/>
        <v>2.2559763282003811E-6</v>
      </c>
      <c r="AB76">
        <f t="shared" si="46"/>
        <v>-25.516305677797511</v>
      </c>
      <c r="AC76">
        <f t="shared" si="29"/>
        <v>-22.785833362411434</v>
      </c>
      <c r="AE76">
        <f t="shared" si="30"/>
        <v>0</v>
      </c>
      <c r="AF76">
        <f t="shared" si="31"/>
        <v>0</v>
      </c>
      <c r="AG76">
        <f t="shared" si="31"/>
        <v>-5.6399408205009528E-5</v>
      </c>
      <c r="AH76">
        <f t="shared" si="32"/>
        <v>-2.7179994195391521</v>
      </c>
      <c r="AI76">
        <f t="shared" si="33"/>
        <v>-2.7180558189473571</v>
      </c>
      <c r="AJ76">
        <f t="shared" si="34"/>
        <v>-2.730472315386077</v>
      </c>
      <c r="AK76">
        <f t="shared" si="49"/>
        <v>-1.786141397445826</v>
      </c>
      <c r="AL76">
        <f t="shared" si="35"/>
        <v>-7.2346695317792609</v>
      </c>
      <c r="AN76">
        <f t="shared" si="36"/>
        <v>0</v>
      </c>
      <c r="AO76">
        <f t="shared" si="36"/>
        <v>0</v>
      </c>
      <c r="AP76">
        <f t="shared" si="36"/>
        <v>-3.6834368950512377E-8</v>
      </c>
      <c r="AQ76">
        <f t="shared" si="36"/>
        <v>-1.7751213463564513E-3</v>
      </c>
      <c r="AR76">
        <f t="shared" si="36"/>
        <v>-1.7751581807254019E-3</v>
      </c>
      <c r="AS76">
        <f t="shared" si="36"/>
        <v>-1.7832673759359983E-3</v>
      </c>
      <c r="AT76">
        <f t="shared" si="36"/>
        <v>-1.1665262690727944E-3</v>
      </c>
      <c r="AU76">
        <f t="shared" si="23"/>
        <v>-4.7249518257341952E-3</v>
      </c>
      <c r="AW76">
        <v>73</v>
      </c>
      <c r="AX76">
        <f>IF(Z76&gt;0, (R76*SUMPRODUCT(K76:$K$98, X76:$X$98)-K76*$AZ$3)/Z76, 0)</f>
        <v>-10100209.42045432</v>
      </c>
    </row>
    <row r="77" spans="5:50" x14ac:dyDescent="0.25">
      <c r="E77">
        <v>2077</v>
      </c>
      <c r="F77" s="5">
        <v>3.5571999999999999E-2</v>
      </c>
      <c r="G77"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5.8312366152060366E-4</v>
      </c>
      <c r="L77" s="2">
        <v>74</v>
      </c>
      <c r="M77" s="6">
        <v>0.55513806300000001</v>
      </c>
      <c r="Q77" s="4">
        <f t="shared" si="48"/>
        <v>25</v>
      </c>
      <c r="R77">
        <f t="shared" si="27"/>
        <v>1000000</v>
      </c>
      <c r="S77">
        <f t="shared" si="28"/>
        <v>-20739202.581150815</v>
      </c>
      <c r="U77">
        <f t="shared" si="40"/>
        <v>0.55513806300000001</v>
      </c>
      <c r="V77">
        <f t="shared" si="41"/>
        <v>0.01</v>
      </c>
      <c r="W77">
        <f t="shared" si="42"/>
        <v>2.2559763282003811E-6</v>
      </c>
      <c r="X77">
        <f t="shared" si="43"/>
        <v>1.2523783290110118E-6</v>
      </c>
      <c r="Y77">
        <f t="shared" si="44"/>
        <v>2.2559763282003813E-8</v>
      </c>
      <c r="Z77">
        <f t="shared" si="45"/>
        <v>9.8103823590736552E-7</v>
      </c>
      <c r="AB77">
        <f t="shared" si="46"/>
        <v>-22.785833362411434</v>
      </c>
      <c r="AC77">
        <f t="shared" si="29"/>
        <v>-20.345950714337675</v>
      </c>
      <c r="AE77">
        <f t="shared" si="30"/>
        <v>0</v>
      </c>
      <c r="AF77">
        <f t="shared" si="31"/>
        <v>0</v>
      </c>
      <c r="AG77">
        <f t="shared" si="31"/>
        <v>-2.4525955897684137E-5</v>
      </c>
      <c r="AH77">
        <f t="shared" si="32"/>
        <v>-1.2523783290110118</v>
      </c>
      <c r="AI77">
        <f t="shared" si="33"/>
        <v>-1.2524028549669095</v>
      </c>
      <c r="AJ77">
        <f t="shared" si="34"/>
        <v>-2.439882648073759</v>
      </c>
      <c r="AK77">
        <f t="shared" si="49"/>
        <v>-1.5950083353688005</v>
      </c>
      <c r="AL77">
        <f t="shared" si="35"/>
        <v>-5.287293838409469</v>
      </c>
      <c r="AN77">
        <f t="shared" si="36"/>
        <v>0</v>
      </c>
      <c r="AO77">
        <f t="shared" si="36"/>
        <v>0</v>
      </c>
      <c r="AP77">
        <f t="shared" si="36"/>
        <v>-1.4301665205350418E-8</v>
      </c>
      <c r="AQ77">
        <f t="shared" si="36"/>
        <v>-7.3029143682195642E-4</v>
      </c>
      <c r="AR77">
        <f t="shared" si="36"/>
        <v>-7.3030573848716183E-4</v>
      </c>
      <c r="AS77">
        <f t="shared" si="36"/>
        <v>-1.4227533034253568E-3</v>
      </c>
      <c r="AT77">
        <f t="shared" si="36"/>
        <v>-9.3008710067613791E-4</v>
      </c>
      <c r="AU77">
        <f t="shared" si="23"/>
        <v>-3.0831461425886563E-3</v>
      </c>
      <c r="AW77">
        <v>74</v>
      </c>
      <c r="AX77">
        <f>IF(Z77&gt;0, (R77*SUMPRODUCT(K77:$K$98, X77:$X$98)-K77*$AZ$3)/Z77, 0)</f>
        <v>-20739202.581150815</v>
      </c>
    </row>
    <row r="78" spans="5:50" x14ac:dyDescent="0.25">
      <c r="E78">
        <v>2078</v>
      </c>
      <c r="F78" s="5">
        <v>3.5571999999999999E-2</v>
      </c>
      <c r="G78"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5.2064612635768185E-4</v>
      </c>
      <c r="L78" s="2">
        <v>75</v>
      </c>
      <c r="M78" s="6">
        <v>0.569934367</v>
      </c>
      <c r="Q78" s="4">
        <f t="shared" si="48"/>
        <v>25</v>
      </c>
      <c r="R78">
        <f t="shared" si="27"/>
        <v>1000000</v>
      </c>
      <c r="S78">
        <f t="shared" si="28"/>
        <v>-44083013.093864858</v>
      </c>
      <c r="U78">
        <f t="shared" si="40"/>
        <v>0.569934367</v>
      </c>
      <c r="V78">
        <f t="shared" si="41"/>
        <v>0.01</v>
      </c>
      <c r="W78">
        <f t="shared" si="42"/>
        <v>9.8103823590736552E-7</v>
      </c>
      <c r="X78">
        <f t="shared" si="43"/>
        <v>5.5912740598466105E-7</v>
      </c>
      <c r="Y78">
        <f t="shared" si="44"/>
        <v>9.8103823590736553E-9</v>
      </c>
      <c r="Z78">
        <f t="shared" si="45"/>
        <v>4.1210044756363084E-7</v>
      </c>
      <c r="AB78">
        <f t="shared" si="46"/>
        <v>-20.345950714337675</v>
      </c>
      <c r="AC78">
        <f t="shared" si="29"/>
        <v>-18.166629425935106</v>
      </c>
      <c r="AE78">
        <f t="shared" si="30"/>
        <v>0</v>
      </c>
      <c r="AF78">
        <f t="shared" si="31"/>
        <v>0</v>
      </c>
      <c r="AG78">
        <f t="shared" si="31"/>
        <v>-1.0302511189090771E-5</v>
      </c>
      <c r="AH78">
        <f t="shared" si="32"/>
        <v>-0.55912740598466104</v>
      </c>
      <c r="AI78">
        <f t="shared" si="33"/>
        <v>-0.55913770849585009</v>
      </c>
      <c r="AJ78">
        <f t="shared" si="34"/>
        <v>-2.1793212884025692</v>
      </c>
      <c r="AK78">
        <f t="shared" si="49"/>
        <v>-1.4242165500036374</v>
      </c>
      <c r="AL78">
        <f t="shared" si="35"/>
        <v>-4.1626755469020571</v>
      </c>
      <c r="AN78">
        <f t="shared" si="36"/>
        <v>0</v>
      </c>
      <c r="AO78">
        <f t="shared" si="36"/>
        <v>0</v>
      </c>
      <c r="AP78">
        <f t="shared" si="36"/>
        <v>-5.3639625423567847E-9</v>
      </c>
      <c r="AQ78">
        <f t="shared" si="36"/>
        <v>-2.911075180663327E-4</v>
      </c>
      <c r="AR78">
        <f t="shared" si="36"/>
        <v>-2.9111288202887507E-4</v>
      </c>
      <c r="AS78">
        <f t="shared" si="36"/>
        <v>-1.1346551868956301E-3</v>
      </c>
      <c r="AT78">
        <f t="shared" si="36"/>
        <v>-7.4151282985389551E-4</v>
      </c>
      <c r="AU78">
        <f t="shared" si="23"/>
        <v>-2.1672808987784008E-3</v>
      </c>
      <c r="AW78">
        <v>75</v>
      </c>
      <c r="AX78">
        <f>IF(Z78&gt;0, (R78*SUMPRODUCT(K78:$K$98, X78:$X$98)-K78*$AZ$3)/Z78, 0)</f>
        <v>-44083013.093864858</v>
      </c>
    </row>
    <row r="79" spans="5:50" x14ac:dyDescent="0.25">
      <c r="E79">
        <v>2079</v>
      </c>
      <c r="F79" s="5">
        <v>3.5571999999999999E-2</v>
      </c>
      <c r="G79"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4.6486261281935876E-4</v>
      </c>
      <c r="L79" s="2">
        <v>76</v>
      </c>
      <c r="M79" s="6">
        <v>0.58483052300000005</v>
      </c>
      <c r="Q79" s="4">
        <f t="shared" si="48"/>
        <v>25</v>
      </c>
      <c r="R79">
        <f t="shared" si="27"/>
        <v>1000000</v>
      </c>
      <c r="S79">
        <f t="shared" si="28"/>
        <v>-97145565.789324135</v>
      </c>
      <c r="U79">
        <f t="shared" si="40"/>
        <v>0.58483052300000005</v>
      </c>
      <c r="V79">
        <f t="shared" si="41"/>
        <v>0.01</v>
      </c>
      <c r="W79">
        <f t="shared" si="42"/>
        <v>4.1210044756363084E-7</v>
      </c>
      <c r="X79">
        <f t="shared" si="43"/>
        <v>2.4100892027717233E-7</v>
      </c>
      <c r="Y79">
        <f t="shared" si="44"/>
        <v>4.1210044756363082E-9</v>
      </c>
      <c r="Z79">
        <f t="shared" si="45"/>
        <v>1.6697052281082219E-7</v>
      </c>
      <c r="AB79">
        <f t="shared" si="46"/>
        <v>-18.166629425935106</v>
      </c>
      <c r="AC79">
        <f t="shared" si="29"/>
        <v>-16.220445908596574</v>
      </c>
      <c r="AE79">
        <f t="shared" si="30"/>
        <v>0</v>
      </c>
      <c r="AF79">
        <f t="shared" si="31"/>
        <v>0</v>
      </c>
      <c r="AG79">
        <f t="shared" si="31"/>
        <v>-4.1742630702705551E-6</v>
      </c>
      <c r="AH79">
        <f t="shared" si="32"/>
        <v>-0.24100892027717233</v>
      </c>
      <c r="AI79">
        <f t="shared" si="33"/>
        <v>-0.24101309454024261</v>
      </c>
      <c r="AJ79">
        <f t="shared" si="34"/>
        <v>-1.9461835173385325</v>
      </c>
      <c r="AK79">
        <f t="shared" si="49"/>
        <v>-1.2716640598154576</v>
      </c>
      <c r="AL79">
        <f t="shared" si="35"/>
        <v>-3.4588606716942323</v>
      </c>
      <c r="AN79">
        <f t="shared" si="36"/>
        <v>0</v>
      </c>
      <c r="AO79">
        <f t="shared" si="36"/>
        <v>0</v>
      </c>
      <c r="AP79">
        <f t="shared" si="36"/>
        <v>-1.9404588374413289E-9</v>
      </c>
      <c r="AQ79">
        <f t="shared" si="36"/>
        <v>-1.1203603639281886E-4</v>
      </c>
      <c r="AR79">
        <f t="shared" si="36"/>
        <v>-1.1203797685165631E-4</v>
      </c>
      <c r="AS79">
        <f t="shared" si="36"/>
        <v>-9.0470795489595998E-4</v>
      </c>
      <c r="AT79">
        <f t="shared" si="36"/>
        <v>-5.9114907747428698E-4</v>
      </c>
      <c r="AU79">
        <f t="shared" si="23"/>
        <v>-1.607895009221903E-3</v>
      </c>
      <c r="AW79">
        <v>76</v>
      </c>
      <c r="AX79">
        <f>IF(Z79&gt;0, (R79*SUMPRODUCT(K79:$K$98, X79:$X$98)-K79*$AZ$3)/Z79, 0)</f>
        <v>-97145565.789324135</v>
      </c>
    </row>
    <row r="80" spans="5:50" x14ac:dyDescent="0.25">
      <c r="E80">
        <v>2080</v>
      </c>
      <c r="F80" s="5">
        <v>3.5571999999999999E-2</v>
      </c>
      <c r="G80">
        <v>7.0000000000000007E-2</v>
      </c>
      <c r="H80" s="5">
        <f t="shared" si="37"/>
        <v>0.12000000000000001</v>
      </c>
      <c r="I80" s="5">
        <f t="shared" si="38"/>
        <v>1.1200000000000001</v>
      </c>
      <c r="J80">
        <f t="shared" si="39"/>
        <v>0.89285714285714279</v>
      </c>
      <c r="K80">
        <f t="shared" si="47"/>
        <v>4.1505590430299886E-4</v>
      </c>
      <c r="L80" s="2">
        <v>77</v>
      </c>
      <c r="M80" s="6">
        <v>0.59948279800000004</v>
      </c>
      <c r="Q80" s="4">
        <f t="shared" si="48"/>
        <v>25</v>
      </c>
      <c r="R80">
        <f t="shared" si="27"/>
        <v>1000000</v>
      </c>
      <c r="S80">
        <f t="shared" si="28"/>
        <v>-222109730.23966998</v>
      </c>
      <c r="U80">
        <f t="shared" si="40"/>
        <v>0.59948279800000004</v>
      </c>
      <c r="V80">
        <f t="shared" si="41"/>
        <v>0.01</v>
      </c>
      <c r="W80">
        <f t="shared" si="42"/>
        <v>1.6697052281082219E-7</v>
      </c>
      <c r="X80">
        <f t="shared" si="43"/>
        <v>1.0009595619815451E-7</v>
      </c>
      <c r="Y80">
        <f t="shared" si="44"/>
        <v>1.6697052281082219E-9</v>
      </c>
      <c r="Z80">
        <f t="shared" si="45"/>
        <v>6.5204861384559449E-8</v>
      </c>
      <c r="AB80">
        <f t="shared" si="46"/>
        <v>-16.220445908596574</v>
      </c>
      <c r="AC80">
        <f t="shared" si="29"/>
        <v>-14.482634172439573</v>
      </c>
      <c r="AE80">
        <f t="shared" si="30"/>
        <v>0</v>
      </c>
      <c r="AF80">
        <f t="shared" si="31"/>
        <v>0</v>
      </c>
      <c r="AG80">
        <f t="shared" si="31"/>
        <v>-1.6301215346139863E-6</v>
      </c>
      <c r="AH80">
        <f t="shared" si="32"/>
        <v>-0.10009595619815452</v>
      </c>
      <c r="AI80">
        <f t="shared" si="33"/>
        <v>-0.10009758631968914</v>
      </c>
      <c r="AJ80">
        <f t="shared" si="34"/>
        <v>-1.7378117361570009</v>
      </c>
      <c r="AK80">
        <f t="shared" si="49"/>
        <v>-1.1354312136017604</v>
      </c>
      <c r="AL80">
        <f t="shared" si="35"/>
        <v>-2.9733405360784504</v>
      </c>
      <c r="AN80">
        <f t="shared" si="36"/>
        <v>0</v>
      </c>
      <c r="AO80">
        <f t="shared" si="36"/>
        <v>0</v>
      </c>
      <c r="AP80">
        <f t="shared" si="36"/>
        <v>-6.7659156767300032E-10</v>
      </c>
      <c r="AQ80">
        <f t="shared" si="36"/>
        <v>-4.1545417616898388E-5</v>
      </c>
      <c r="AR80">
        <f t="shared" si="36"/>
        <v>-4.1546094208466066E-5</v>
      </c>
      <c r="AS80">
        <f t="shared" si="36"/>
        <v>-7.2128902165900842E-4</v>
      </c>
      <c r="AT80">
        <f t="shared" si="36"/>
        <v>-4.7126742913533012E-4</v>
      </c>
      <c r="AU80">
        <f t="shared" si="23"/>
        <v>-1.2341025450028045E-3</v>
      </c>
      <c r="AW80">
        <v>77</v>
      </c>
      <c r="AX80">
        <f>IF(Z80&gt;0, (R80*SUMPRODUCT(K80:$K$98, X80:$X$98)-K80*$AZ$3)/Z80, 0)</f>
        <v>-222109730.23966998</v>
      </c>
    </row>
    <row r="81" spans="5:50" x14ac:dyDescent="0.25">
      <c r="E81">
        <v>2081</v>
      </c>
      <c r="F81" s="5">
        <v>3.5571999999999999E-2</v>
      </c>
      <c r="G81">
        <v>7.0000000000000007E-2</v>
      </c>
      <c r="H81" s="5">
        <f t="shared" si="37"/>
        <v>0.12000000000000001</v>
      </c>
      <c r="I81" s="5">
        <f t="shared" si="38"/>
        <v>1.1200000000000001</v>
      </c>
      <c r="J81">
        <f t="shared" si="39"/>
        <v>0.89285714285714279</v>
      </c>
      <c r="K81">
        <f t="shared" si="47"/>
        <v>3.7058562884196325E-4</v>
      </c>
      <c r="L81" s="2">
        <v>78</v>
      </c>
      <c r="M81" s="6">
        <v>0.61448546299999995</v>
      </c>
      <c r="Q81" s="4">
        <f t="shared" si="48"/>
        <v>25</v>
      </c>
      <c r="R81">
        <f t="shared" si="27"/>
        <v>1000000</v>
      </c>
      <c r="S81">
        <f t="shared" si="28"/>
        <v>-528109491.66538751</v>
      </c>
      <c r="U81">
        <f t="shared" si="40"/>
        <v>0.61448546299999995</v>
      </c>
      <c r="V81">
        <f t="shared" si="41"/>
        <v>0.01</v>
      </c>
      <c r="W81">
        <f t="shared" si="42"/>
        <v>6.5204861384559449E-8</v>
      </c>
      <c r="X81">
        <f t="shared" si="43"/>
        <v>4.0067439437741831E-8</v>
      </c>
      <c r="Y81">
        <f t="shared" si="44"/>
        <v>6.5204861384559446E-10</v>
      </c>
      <c r="Z81">
        <f t="shared" si="45"/>
        <v>2.4485373332972023E-8</v>
      </c>
      <c r="AB81">
        <f t="shared" si="46"/>
        <v>-14.482634172439573</v>
      </c>
      <c r="AC81">
        <f t="shared" si="29"/>
        <v>-12.93095806411309</v>
      </c>
      <c r="AE81">
        <f t="shared" si="30"/>
        <v>0</v>
      </c>
      <c r="AF81">
        <f t="shared" si="31"/>
        <v>0</v>
      </c>
      <c r="AG81">
        <f t="shared" si="31"/>
        <v>-6.121343333243006E-7</v>
      </c>
      <c r="AH81">
        <f t="shared" si="32"/>
        <v>-4.0067439437741832E-2</v>
      </c>
      <c r="AI81">
        <f t="shared" si="33"/>
        <v>-4.0068051572075158E-2</v>
      </c>
      <c r="AJ81">
        <f t="shared" si="34"/>
        <v>-1.5516761083264825</v>
      </c>
      <c r="AK81">
        <f t="shared" si="49"/>
        <v>-1.0137843920707701</v>
      </c>
      <c r="AL81">
        <f t="shared" si="35"/>
        <v>-2.6055285519693276</v>
      </c>
      <c r="AN81">
        <f t="shared" si="36"/>
        <v>0</v>
      </c>
      <c r="AO81">
        <f t="shared" si="36"/>
        <v>0</v>
      </c>
      <c r="AP81">
        <f t="shared" si="36"/>
        <v>-2.2684818685074187E-10</v>
      </c>
      <c r="AQ81">
        <f t="shared" si="36"/>
        <v>-1.4848417240122836E-5</v>
      </c>
      <c r="AR81">
        <f t="shared" si="36"/>
        <v>-1.4848644088309687E-5</v>
      </c>
      <c r="AS81">
        <f t="shared" si="36"/>
        <v>-5.7502886636321977E-4</v>
      </c>
      <c r="AT81">
        <f t="shared" si="36"/>
        <v>-3.7569392644571373E-4</v>
      </c>
      <c r="AU81">
        <f t="shared" si="23"/>
        <v>-9.6557143689724324E-4</v>
      </c>
      <c r="AW81">
        <v>78</v>
      </c>
      <c r="AX81">
        <f>IF(Z81&gt;0, (R81*SUMPRODUCT(K81:$K$98, X81:$X$98)-K81*$AZ$3)/Z81, 0)</f>
        <v>-528109491.66538751</v>
      </c>
    </row>
    <row r="82" spans="5:50" x14ac:dyDescent="0.25">
      <c r="E82">
        <v>2082</v>
      </c>
      <c r="F82" s="5">
        <v>3.5571999999999999E-2</v>
      </c>
      <c r="G82">
        <v>7.0000000000000007E-2</v>
      </c>
      <c r="H82" s="5">
        <f t="shared" si="37"/>
        <v>0.12000000000000001</v>
      </c>
      <c r="I82" s="5">
        <f t="shared" si="38"/>
        <v>1.1200000000000001</v>
      </c>
      <c r="J82">
        <f t="shared" si="39"/>
        <v>0.89285714285714279</v>
      </c>
      <c r="K82">
        <f t="shared" si="47"/>
        <v>3.3088002575175287E-4</v>
      </c>
      <c r="L82" s="2">
        <v>79</v>
      </c>
      <c r="M82" s="6">
        <v>0.62975077099999999</v>
      </c>
      <c r="Q82" s="4">
        <f t="shared" si="48"/>
        <v>25</v>
      </c>
      <c r="R82">
        <f t="shared" si="27"/>
        <v>1000000</v>
      </c>
      <c r="S82">
        <f t="shared" si="28"/>
        <v>-1308890630.0403652</v>
      </c>
      <c r="U82">
        <f t="shared" si="40"/>
        <v>0.62975077099999999</v>
      </c>
      <c r="V82">
        <f t="shared" si="41"/>
        <v>0.01</v>
      </c>
      <c r="W82">
        <f t="shared" si="42"/>
        <v>2.4485373332972023E-8</v>
      </c>
      <c r="X82">
        <f t="shared" si="43"/>
        <v>1.5419682734661973E-8</v>
      </c>
      <c r="Y82">
        <f t="shared" si="44"/>
        <v>2.4485373332972023E-10</v>
      </c>
      <c r="Z82">
        <f t="shared" si="45"/>
        <v>8.8208368649803304E-9</v>
      </c>
      <c r="AB82">
        <f t="shared" si="46"/>
        <v>-12.93095806411309</v>
      </c>
      <c r="AC82">
        <f t="shared" si="29"/>
        <v>-11.545510721687384</v>
      </c>
      <c r="AE82">
        <f t="shared" si="30"/>
        <v>0</v>
      </c>
      <c r="AF82">
        <f t="shared" si="31"/>
        <v>0</v>
      </c>
      <c r="AG82">
        <f t="shared" si="31"/>
        <v>-2.2052092162450826E-7</v>
      </c>
      <c r="AH82">
        <f t="shared" si="32"/>
        <v>-1.5419682734661972E-2</v>
      </c>
      <c r="AI82">
        <f t="shared" si="33"/>
        <v>-1.5419903255583596E-2</v>
      </c>
      <c r="AJ82">
        <f t="shared" si="34"/>
        <v>-1.3854473424257066</v>
      </c>
      <c r="AK82">
        <f t="shared" si="49"/>
        <v>-0.9051670644879164</v>
      </c>
      <c r="AL82">
        <f t="shared" si="35"/>
        <v>-2.3060343101692062</v>
      </c>
      <c r="AN82">
        <f t="shared" si="36"/>
        <v>0</v>
      </c>
      <c r="AO82">
        <f t="shared" si="36"/>
        <v>0</v>
      </c>
      <c r="AP82">
        <f t="shared" si="36"/>
        <v>-7.2965968225917572E-11</v>
      </c>
      <c r="AQ82">
        <f t="shared" si="36"/>
        <v>-5.1020650203288127E-6</v>
      </c>
      <c r="AR82">
        <f t="shared" si="36"/>
        <v>-5.1021379862970385E-6</v>
      </c>
      <c r="AS82">
        <f t="shared" si="36"/>
        <v>-4.5841685233951533E-4</v>
      </c>
      <c r="AT82">
        <f t="shared" si="36"/>
        <v>-2.995017016074003E-4</v>
      </c>
      <c r="AU82">
        <f t="shared" si="23"/>
        <v>-7.6302069193321265E-4</v>
      </c>
      <c r="AW82">
        <v>79</v>
      </c>
      <c r="AX82">
        <f>IF(Z82&gt;0, (R82*SUMPRODUCT(K82:$K$98, X82:$X$98)-K82*$AZ$3)/Z82, 0)</f>
        <v>-1308890630.0403652</v>
      </c>
    </row>
    <row r="83" spans="5:50" x14ac:dyDescent="0.25">
      <c r="E83">
        <v>2083</v>
      </c>
      <c r="F83" s="5">
        <v>3.5571999999999999E-2</v>
      </c>
      <c r="G83">
        <v>7.0000000000000007E-2</v>
      </c>
      <c r="H83" s="5">
        <f t="shared" si="37"/>
        <v>0.12000000000000001</v>
      </c>
      <c r="I83" s="5">
        <f t="shared" si="38"/>
        <v>1.1200000000000001</v>
      </c>
      <c r="J83">
        <f t="shared" si="39"/>
        <v>0.89285714285714279</v>
      </c>
      <c r="K83">
        <f t="shared" si="47"/>
        <v>2.9542859442120787E-4</v>
      </c>
      <c r="L83" s="2">
        <v>80</v>
      </c>
      <c r="M83" s="6">
        <v>0.64518007799999999</v>
      </c>
      <c r="Q83" s="4">
        <f t="shared" si="48"/>
        <v>25</v>
      </c>
      <c r="R83">
        <f t="shared" si="27"/>
        <v>1000000</v>
      </c>
      <c r="S83">
        <f t="shared" si="28"/>
        <v>-3389168550.2220302</v>
      </c>
      <c r="U83">
        <f t="shared" si="40"/>
        <v>0.64518007799999999</v>
      </c>
      <c r="V83">
        <f t="shared" si="41"/>
        <v>0.01</v>
      </c>
      <c r="W83">
        <f t="shared" si="42"/>
        <v>8.8208368649803304E-9</v>
      </c>
      <c r="X83">
        <f t="shared" si="43"/>
        <v>5.6910282165732851E-9</v>
      </c>
      <c r="Y83">
        <f t="shared" si="44"/>
        <v>8.820836864980331E-11</v>
      </c>
      <c r="Z83">
        <f t="shared" si="45"/>
        <v>3.0416002797572419E-9</v>
      </c>
      <c r="AB83">
        <f t="shared" si="46"/>
        <v>-11.545510721687384</v>
      </c>
      <c r="AC83">
        <f t="shared" si="29"/>
        <v>-10.308496010499773</v>
      </c>
      <c r="AE83">
        <f t="shared" si="30"/>
        <v>0</v>
      </c>
      <c r="AF83">
        <f t="shared" si="31"/>
        <v>0</v>
      </c>
      <c r="AG83">
        <f t="shared" si="31"/>
        <v>-7.6040006993931046E-8</v>
      </c>
      <c r="AH83">
        <f t="shared" si="32"/>
        <v>-5.6910282165732852E-3</v>
      </c>
      <c r="AI83">
        <f t="shared" si="33"/>
        <v>-5.6911042565802794E-3</v>
      </c>
      <c r="AJ83">
        <f t="shared" si="34"/>
        <v>-1.2370147111876104</v>
      </c>
      <c r="AK83">
        <f t="shared" si="49"/>
        <v>-0.80818575051811692</v>
      </c>
      <c r="AL83">
        <f t="shared" si="35"/>
        <v>-2.0508915659623077</v>
      </c>
      <c r="AN83">
        <f t="shared" si="36"/>
        <v>0</v>
      </c>
      <c r="AO83">
        <f t="shared" si="36"/>
        <v>0</v>
      </c>
      <c r="AP83">
        <f t="shared" si="36"/>
        <v>-2.2464392385995866E-11</v>
      </c>
      <c r="AQ83">
        <f t="shared" si="36"/>
        <v>-1.6812924668336789E-6</v>
      </c>
      <c r="AR83">
        <f t="shared" si="36"/>
        <v>-1.681314931226065E-6</v>
      </c>
      <c r="AS83">
        <f t="shared" si="36"/>
        <v>-3.6544951740451214E-4</v>
      </c>
      <c r="AT83">
        <f t="shared" si="36"/>
        <v>-2.3876118030681626E-4</v>
      </c>
      <c r="AU83">
        <f t="shared" si="23"/>
        <v>-6.0589201264255445E-4</v>
      </c>
      <c r="AW83">
        <v>80</v>
      </c>
      <c r="AX83">
        <f>IF(Z83&gt;0, (R83*SUMPRODUCT(K83:$K$98, X83:$X$98)-K83*$AZ$3)/Z83, 0)</f>
        <v>-3389168550.2220302</v>
      </c>
    </row>
    <row r="84" spans="5:50" x14ac:dyDescent="0.25">
      <c r="E84">
        <v>2084</v>
      </c>
      <c r="F84" s="5">
        <v>3.5571999999999999E-2</v>
      </c>
      <c r="G84">
        <v>7.0000000000000007E-2</v>
      </c>
      <c r="H84" s="5">
        <f t="shared" si="37"/>
        <v>0.12000000000000001</v>
      </c>
      <c r="I84" s="5">
        <f t="shared" si="38"/>
        <v>1.1200000000000001</v>
      </c>
      <c r="J84">
        <f t="shared" si="39"/>
        <v>0.89285714285714279</v>
      </c>
      <c r="K84">
        <f t="shared" si="47"/>
        <v>2.6377553073322132E-4</v>
      </c>
      <c r="L84" s="2">
        <v>81</v>
      </c>
      <c r="M84" s="6">
        <v>0.66067595400000001</v>
      </c>
      <c r="Q84" s="4">
        <f t="shared" si="48"/>
        <v>25</v>
      </c>
      <c r="R84">
        <f t="shared" si="27"/>
        <v>1000000</v>
      </c>
      <c r="S84">
        <f t="shared" si="28"/>
        <v>-9188651275.9055538</v>
      </c>
      <c r="U84">
        <f t="shared" si="40"/>
        <v>0.66067595400000001</v>
      </c>
      <c r="V84">
        <f t="shared" si="41"/>
        <v>0.01</v>
      </c>
      <c r="W84">
        <f t="shared" si="42"/>
        <v>3.0416002797572419E-9</v>
      </c>
      <c r="X84">
        <f t="shared" si="43"/>
        <v>2.0095121665152829E-9</v>
      </c>
      <c r="Y84">
        <f t="shared" si="44"/>
        <v>3.0416002797572422E-11</v>
      </c>
      <c r="Z84">
        <f t="shared" si="45"/>
        <v>1.0016721104443867E-9</v>
      </c>
      <c r="AB84">
        <f t="shared" si="46"/>
        <v>-10.308496010499773</v>
      </c>
      <c r="AC84">
        <f t="shared" si="29"/>
        <v>-9.2040157156738225</v>
      </c>
      <c r="AE84">
        <f t="shared" si="30"/>
        <v>0</v>
      </c>
      <c r="AF84">
        <f t="shared" si="31"/>
        <v>0</v>
      </c>
      <c r="AG84">
        <f t="shared" si="31"/>
        <v>-2.5041802761109667E-8</v>
      </c>
      <c r="AH84">
        <f t="shared" si="32"/>
        <v>-2.0095121665152827E-3</v>
      </c>
      <c r="AI84">
        <f t="shared" si="33"/>
        <v>-2.0095372083180438E-3</v>
      </c>
      <c r="AJ84">
        <f t="shared" si="34"/>
        <v>-1.1044802948259509</v>
      </c>
      <c r="AK84">
        <f t="shared" si="49"/>
        <v>-0.72159472073498421</v>
      </c>
      <c r="AL84">
        <f t="shared" si="35"/>
        <v>-1.8280845527692531</v>
      </c>
      <c r="AN84">
        <f t="shared" si="36"/>
        <v>0</v>
      </c>
      <c r="AO84">
        <f t="shared" si="36"/>
        <v>0</v>
      </c>
      <c r="AP84">
        <f t="shared" si="36"/>
        <v>-6.6054148138283496E-12</v>
      </c>
      <c r="AQ84">
        <f t="shared" si="36"/>
        <v>-5.3006013823743408E-7</v>
      </c>
      <c r="AR84">
        <f t="shared" si="36"/>
        <v>-5.3006674365224795E-7</v>
      </c>
      <c r="AS84">
        <f t="shared" si="36"/>
        <v>-2.9133487595209994E-4</v>
      </c>
      <c r="AT84">
        <f t="shared" si="36"/>
        <v>-1.9033903043616109E-4</v>
      </c>
      <c r="AU84">
        <f t="shared" si="23"/>
        <v>-4.8220397313191327E-4</v>
      </c>
      <c r="AW84">
        <v>81</v>
      </c>
      <c r="AX84">
        <f>IF(Z84&gt;0, (R84*SUMPRODUCT(K84:$K$98, X84:$X$98)-K84*$AZ$3)/Z84, 0)</f>
        <v>-9188651275.9055538</v>
      </c>
    </row>
    <row r="85" spans="5:50" x14ac:dyDescent="0.25">
      <c r="E85">
        <v>2085</v>
      </c>
      <c r="F85" s="5">
        <v>3.5571999999999999E-2</v>
      </c>
      <c r="G85">
        <v>7.0000000000000007E-2</v>
      </c>
      <c r="H85" s="5">
        <f t="shared" si="37"/>
        <v>0.12000000000000001</v>
      </c>
      <c r="I85" s="5">
        <f t="shared" si="38"/>
        <v>1.1200000000000001</v>
      </c>
      <c r="J85">
        <f t="shared" si="39"/>
        <v>0.89285714285714279</v>
      </c>
      <c r="K85">
        <f t="shared" si="47"/>
        <v>2.3551386672609044E-4</v>
      </c>
      <c r="L85" s="2">
        <v>82</v>
      </c>
      <c r="M85" s="6">
        <v>0.67625413199999995</v>
      </c>
      <c r="Q85" s="4">
        <f t="shared" si="48"/>
        <v>25</v>
      </c>
      <c r="R85">
        <f t="shared" si="27"/>
        <v>1000000</v>
      </c>
      <c r="S85">
        <f t="shared" si="28"/>
        <v>-26149040387.22261</v>
      </c>
      <c r="U85">
        <f t="shared" si="40"/>
        <v>0.67625413199999995</v>
      </c>
      <c r="V85">
        <f t="shared" si="41"/>
        <v>0.01</v>
      </c>
      <c r="W85">
        <f t="shared" si="42"/>
        <v>1.0016721104443867E-9</v>
      </c>
      <c r="X85">
        <f t="shared" si="43"/>
        <v>6.7738490359717677E-10</v>
      </c>
      <c r="Y85">
        <f t="shared" si="44"/>
        <v>1.0016721104443867E-11</v>
      </c>
      <c r="Z85">
        <f t="shared" si="45"/>
        <v>3.1427048574276604E-10</v>
      </c>
      <c r="AB85">
        <f t="shared" si="46"/>
        <v>-9.2040157156738225</v>
      </c>
      <c r="AC85">
        <f t="shared" si="29"/>
        <v>-8.2178716241996561</v>
      </c>
      <c r="AE85">
        <f t="shared" si="30"/>
        <v>0</v>
      </c>
      <c r="AF85">
        <f t="shared" si="31"/>
        <v>0</v>
      </c>
      <c r="AG85">
        <f t="shared" si="31"/>
        <v>-7.8567621435691504E-9</v>
      </c>
      <c r="AH85">
        <f t="shared" si="32"/>
        <v>-6.7738490359717674E-4</v>
      </c>
      <c r="AI85">
        <f t="shared" si="33"/>
        <v>-6.7739276035932029E-4</v>
      </c>
      <c r="AJ85">
        <f t="shared" si="34"/>
        <v>-0.98614409147416637</v>
      </c>
      <c r="AK85">
        <f t="shared" si="49"/>
        <v>-0.64428110009716766</v>
      </c>
      <c r="AL85">
        <f t="shared" si="35"/>
        <v>-1.6311025843316933</v>
      </c>
      <c r="AN85">
        <f t="shared" si="36"/>
        <v>0</v>
      </c>
      <c r="AO85">
        <f t="shared" si="36"/>
        <v>0</v>
      </c>
      <c r="AP85">
        <f t="shared" si="36"/>
        <v>-1.8503764323791377E-12</v>
      </c>
      <c r="AQ85">
        <f t="shared" si="36"/>
        <v>-1.595335379080511E-7</v>
      </c>
      <c r="AR85">
        <f t="shared" si="36"/>
        <v>-1.5953538828448349E-7</v>
      </c>
      <c r="AS85">
        <f t="shared" si="36"/>
        <v>-2.3225060813216836E-4</v>
      </c>
      <c r="AT85">
        <f t="shared" si="36"/>
        <v>-1.5173713314242329E-4</v>
      </c>
      <c r="AU85">
        <f t="shared" si="23"/>
        <v>-3.8414727666287609E-4</v>
      </c>
      <c r="AW85">
        <v>82</v>
      </c>
      <c r="AX85">
        <f>IF(Z85&gt;0, (R85*SUMPRODUCT(K85:$K$98, X85:$X$98)-K85*$AZ$3)/Z85, 0)</f>
        <v>-26149040387.22261</v>
      </c>
    </row>
    <row r="86" spans="5:50" x14ac:dyDescent="0.25">
      <c r="E86">
        <v>2086</v>
      </c>
      <c r="F86" s="5">
        <v>3.5571999999999999E-2</v>
      </c>
      <c r="G86">
        <v>7.0000000000000007E-2</v>
      </c>
      <c r="H86" s="5">
        <f t="shared" si="37"/>
        <v>0.12000000000000001</v>
      </c>
      <c r="I86" s="5">
        <f t="shared" si="38"/>
        <v>1.1200000000000001</v>
      </c>
      <c r="J86">
        <f t="shared" si="39"/>
        <v>0.89285714285714279</v>
      </c>
      <c r="K86">
        <f t="shared" si="47"/>
        <v>2.1028023814829503E-4</v>
      </c>
      <c r="L86" s="2">
        <v>83</v>
      </c>
      <c r="M86" s="6">
        <v>0.69194305599999995</v>
      </c>
      <c r="Q86" s="4">
        <f t="shared" si="48"/>
        <v>25</v>
      </c>
      <c r="R86">
        <f t="shared" si="27"/>
        <v>1000000</v>
      </c>
      <c r="S86">
        <f t="shared" si="28"/>
        <v>-78331870438.035706</v>
      </c>
      <c r="U86">
        <f t="shared" si="40"/>
        <v>0.69194305599999995</v>
      </c>
      <c r="V86">
        <f t="shared" si="41"/>
        <v>0.01</v>
      </c>
      <c r="W86">
        <f t="shared" si="42"/>
        <v>3.1427048574276604E-10</v>
      </c>
      <c r="X86">
        <f t="shared" si="43"/>
        <v>2.1745728031545393E-10</v>
      </c>
      <c r="Y86">
        <f t="shared" si="44"/>
        <v>3.1427048574276605E-12</v>
      </c>
      <c r="Z86">
        <f t="shared" si="45"/>
        <v>9.3670500569884444E-11</v>
      </c>
      <c r="AB86">
        <f t="shared" si="46"/>
        <v>-8.2178716241996561</v>
      </c>
      <c r="AC86">
        <f t="shared" si="29"/>
        <v>-7.3373855145061384</v>
      </c>
      <c r="AE86">
        <f t="shared" si="30"/>
        <v>0</v>
      </c>
      <c r="AF86">
        <f t="shared" si="31"/>
        <v>0</v>
      </c>
      <c r="AG86">
        <f t="shared" si="31"/>
        <v>-2.3417625142471111E-9</v>
      </c>
      <c r="AH86">
        <f t="shared" si="32"/>
        <v>-2.1745728031545393E-4</v>
      </c>
      <c r="AI86">
        <f t="shared" si="33"/>
        <v>-2.1745962207796816E-4</v>
      </c>
      <c r="AJ86">
        <f t="shared" si="34"/>
        <v>-0.8804861096935177</v>
      </c>
      <c r="AK86">
        <f t="shared" si="49"/>
        <v>-0.57525101369397602</v>
      </c>
      <c r="AL86">
        <f t="shared" si="35"/>
        <v>-1.4559545830095717</v>
      </c>
      <c r="AN86">
        <f t="shared" si="36"/>
        <v>0</v>
      </c>
      <c r="AO86">
        <f t="shared" si="36"/>
        <v>0</v>
      </c>
      <c r="AP86">
        <f t="shared" si="36"/>
        <v>-4.9242637918263269E-13</v>
      </c>
      <c r="AQ86">
        <f t="shared" si="36"/>
        <v>-4.5726968691814199E-8</v>
      </c>
      <c r="AR86">
        <f t="shared" si="36"/>
        <v>-4.5727461118193384E-8</v>
      </c>
      <c r="AS86">
        <f t="shared" si="36"/>
        <v>-1.8514882883261872E-4</v>
      </c>
      <c r="AT86">
        <f t="shared" si="36"/>
        <v>-1.209639201546174E-4</v>
      </c>
      <c r="AU86">
        <f t="shared" si="23"/>
        <v>-3.061584764483543E-4</v>
      </c>
      <c r="AW86">
        <v>83</v>
      </c>
      <c r="AX86">
        <f>IF(Z86&gt;0, (R86*SUMPRODUCT(K86:$K$98, X86:$X$98)-K86*$AZ$3)/Z86, 0)</f>
        <v>-78331870438.035706</v>
      </c>
    </row>
    <row r="87" spans="5:50" x14ac:dyDescent="0.25">
      <c r="E87">
        <v>2087</v>
      </c>
      <c r="F87" s="5">
        <v>3.5571999999999999E-2</v>
      </c>
      <c r="G87">
        <v>7.0000000000000007E-2</v>
      </c>
      <c r="H87" s="5">
        <f t="shared" si="37"/>
        <v>0.12000000000000001</v>
      </c>
      <c r="I87" s="5">
        <f t="shared" si="38"/>
        <v>1.1200000000000001</v>
      </c>
      <c r="J87">
        <f t="shared" si="39"/>
        <v>0.89285714285714279</v>
      </c>
      <c r="K87">
        <f t="shared" si="47"/>
        <v>1.8775021263240627E-4</v>
      </c>
      <c r="L87" s="2">
        <v>84</v>
      </c>
      <c r="M87" s="6">
        <v>0.70765376499999999</v>
      </c>
      <c r="Q87" s="4">
        <f t="shared" si="48"/>
        <v>25</v>
      </c>
      <c r="R87">
        <f t="shared" si="27"/>
        <v>1000000</v>
      </c>
      <c r="S87">
        <f t="shared" si="28"/>
        <v>-247707111981.74805</v>
      </c>
      <c r="U87">
        <f t="shared" si="40"/>
        <v>0.70765376499999999</v>
      </c>
      <c r="V87">
        <f t="shared" si="41"/>
        <v>0.01</v>
      </c>
      <c r="W87">
        <f t="shared" si="42"/>
        <v>9.3670500569884444E-11</v>
      </c>
      <c r="X87">
        <f t="shared" si="43"/>
        <v>6.6286282397713373E-11</v>
      </c>
      <c r="Y87">
        <f t="shared" si="44"/>
        <v>9.3670500569884437E-13</v>
      </c>
      <c r="Z87">
        <f t="shared" si="45"/>
        <v>2.6447513166472226E-11</v>
      </c>
      <c r="AB87">
        <f t="shared" si="46"/>
        <v>-7.3373855145061384</v>
      </c>
      <c r="AC87">
        <f t="shared" si="29"/>
        <v>-6.5512371055660914</v>
      </c>
      <c r="AE87">
        <f t="shared" si="30"/>
        <v>0</v>
      </c>
      <c r="AF87">
        <f t="shared" si="31"/>
        <v>0</v>
      </c>
      <c r="AG87">
        <f t="shared" si="31"/>
        <v>-6.611878291618057E-10</v>
      </c>
      <c r="AH87">
        <f t="shared" si="32"/>
        <v>-6.6286282397713377E-5</v>
      </c>
      <c r="AI87">
        <f t="shared" si="33"/>
        <v>-6.6286943585542541E-5</v>
      </c>
      <c r="AJ87">
        <f t="shared" si="34"/>
        <v>-0.78614840894004701</v>
      </c>
      <c r="AK87">
        <f t="shared" si="49"/>
        <v>-0.51361698601542971</v>
      </c>
      <c r="AL87">
        <f t="shared" si="35"/>
        <v>-1.2998316818990623</v>
      </c>
      <c r="AN87">
        <f t="shared" si="36"/>
        <v>0</v>
      </c>
      <c r="AO87">
        <f t="shared" si="36"/>
        <v>0</v>
      </c>
      <c r="AP87">
        <f t="shared" si="36"/>
        <v>-1.2413815551508813E-13</v>
      </c>
      <c r="AQ87">
        <f t="shared" si="36"/>
        <v>-1.2445263614782415E-8</v>
      </c>
      <c r="AR87">
        <f t="shared" si="36"/>
        <v>-1.2445387752937931E-8</v>
      </c>
      <c r="AS87">
        <f t="shared" si="36"/>
        <v>-1.4759953093912171E-4</v>
      </c>
      <c r="AT87">
        <f t="shared" si="36"/>
        <v>-9.6431698336012564E-5</v>
      </c>
      <c r="AU87">
        <f t="shared" si="23"/>
        <v>-2.4404367466288721E-4</v>
      </c>
      <c r="AW87">
        <v>84</v>
      </c>
      <c r="AX87">
        <f>IF(Z87&gt;0, (R87*SUMPRODUCT(K87:$K$98, X87:$X$98)-K87*$AZ$3)/Z87, 0)</f>
        <v>-247707111981.74805</v>
      </c>
    </row>
    <row r="88" spans="5:50" x14ac:dyDescent="0.25">
      <c r="E88">
        <v>2088</v>
      </c>
      <c r="F88" s="5">
        <v>3.5571999999999999E-2</v>
      </c>
      <c r="G88">
        <v>7.0000000000000007E-2</v>
      </c>
      <c r="H88" s="5">
        <f t="shared" si="37"/>
        <v>0.12000000000000001</v>
      </c>
      <c r="I88" s="5">
        <f t="shared" si="38"/>
        <v>1.1200000000000001</v>
      </c>
      <c r="J88">
        <f t="shared" si="39"/>
        <v>0.89285714285714279</v>
      </c>
      <c r="K88">
        <f t="shared" si="47"/>
        <v>1.6763411842179131E-4</v>
      </c>
      <c r="L88" s="2">
        <v>85</v>
      </c>
      <c r="M88" s="6">
        <v>0.72329488099999995</v>
      </c>
      <c r="Q88" s="4">
        <f t="shared" si="48"/>
        <v>25</v>
      </c>
      <c r="R88">
        <f t="shared" si="27"/>
        <v>1000000</v>
      </c>
      <c r="S88">
        <f t="shared" si="28"/>
        <v>-829256916784.16663</v>
      </c>
      <c r="U88">
        <f t="shared" si="40"/>
        <v>0.72329488099999995</v>
      </c>
      <c r="V88">
        <f t="shared" si="41"/>
        <v>0.01</v>
      </c>
      <c r="W88">
        <f t="shared" si="42"/>
        <v>2.6447513166472226E-11</v>
      </c>
      <c r="X88">
        <f t="shared" si="43"/>
        <v>1.9129350888489461E-11</v>
      </c>
      <c r="Y88">
        <f t="shared" si="44"/>
        <v>2.6447513166472229E-13</v>
      </c>
      <c r="Z88">
        <f t="shared" si="45"/>
        <v>7.053687146318043E-12</v>
      </c>
      <c r="AB88">
        <f t="shared" si="46"/>
        <v>-6.5512371055660914</v>
      </c>
      <c r="AC88">
        <f t="shared" si="29"/>
        <v>-5.8493188549158068</v>
      </c>
      <c r="AE88">
        <f t="shared" si="30"/>
        <v>0</v>
      </c>
      <c r="AF88">
        <f t="shared" si="31"/>
        <v>0</v>
      </c>
      <c r="AG88">
        <f t="shared" si="31"/>
        <v>-1.7634217865795108E-10</v>
      </c>
      <c r="AH88">
        <f t="shared" si="32"/>
        <v>-1.912935088848946E-5</v>
      </c>
      <c r="AI88">
        <f t="shared" si="33"/>
        <v>-1.912952723066812E-5</v>
      </c>
      <c r="AJ88">
        <f t="shared" si="34"/>
        <v>-0.70191825065028457</v>
      </c>
      <c r="AK88">
        <f t="shared" si="49"/>
        <v>-0.45858659738962643</v>
      </c>
      <c r="AL88">
        <f t="shared" si="35"/>
        <v>-1.1605239775671417</v>
      </c>
      <c r="AN88">
        <f t="shared" si="36"/>
        <v>0</v>
      </c>
      <c r="AO88">
        <f t="shared" si="36"/>
        <v>0</v>
      </c>
      <c r="AP88">
        <f t="shared" si="36"/>
        <v>-2.9560965659903654E-14</v>
      </c>
      <c r="AQ88">
        <f t="shared" si="36"/>
        <v>-3.2067318721730411E-9</v>
      </c>
      <c r="AR88">
        <f t="shared" si="36"/>
        <v>-3.206761433138701E-9</v>
      </c>
      <c r="AS88">
        <f t="shared" si="36"/>
        <v>-1.176654471519264E-4</v>
      </c>
      <c r="AT88">
        <f t="shared" si="36"/>
        <v>-7.687475997345897E-5</v>
      </c>
      <c r="AU88">
        <f t="shared" si="23"/>
        <v>-1.9454341388681849E-4</v>
      </c>
      <c r="AW88">
        <v>85</v>
      </c>
      <c r="AX88">
        <f>IF(Z88&gt;0, (R88*SUMPRODUCT(K88:$K$98, X88:$X$98)-K88*$AZ$3)/Z88, 0)</f>
        <v>-829256916784.16663</v>
      </c>
    </row>
    <row r="89" spans="5:50" x14ac:dyDescent="0.25">
      <c r="E89">
        <v>2089</v>
      </c>
      <c r="F89" s="5">
        <v>3.5571999999999999E-2</v>
      </c>
      <c r="G89">
        <v>7.0000000000000007E-2</v>
      </c>
      <c r="H89" s="5">
        <f t="shared" si="37"/>
        <v>0.12000000000000001</v>
      </c>
      <c r="I89" s="5">
        <f t="shared" si="38"/>
        <v>1.1200000000000001</v>
      </c>
      <c r="J89">
        <f t="shared" si="39"/>
        <v>0.89285714285714279</v>
      </c>
      <c r="K89">
        <f t="shared" si="47"/>
        <v>1.4967332001945651E-4</v>
      </c>
      <c r="L89" s="2">
        <v>86</v>
      </c>
      <c r="M89" s="6">
        <v>0.74145409100000004</v>
      </c>
      <c r="Q89" s="4">
        <f t="shared" si="48"/>
        <v>25</v>
      </c>
      <c r="R89">
        <f t="shared" si="27"/>
        <v>1000000</v>
      </c>
      <c r="S89">
        <f t="shared" si="28"/>
        <v>-2978958554514.1553</v>
      </c>
      <c r="U89">
        <f t="shared" si="40"/>
        <v>0.74145409100000004</v>
      </c>
      <c r="V89">
        <f t="shared" si="41"/>
        <v>0.01</v>
      </c>
      <c r="W89">
        <f t="shared" si="42"/>
        <v>7.053687146318043E-12</v>
      </c>
      <c r="X89">
        <f t="shared" si="43"/>
        <v>5.2299851912716286E-12</v>
      </c>
      <c r="Y89">
        <f t="shared" si="44"/>
        <v>7.0536871463180435E-14</v>
      </c>
      <c r="Z89">
        <f t="shared" si="45"/>
        <v>1.7531650835832338E-12</v>
      </c>
      <c r="AB89">
        <f t="shared" si="46"/>
        <v>-5.8493188549158068</v>
      </c>
      <c r="AC89">
        <f t="shared" si="29"/>
        <v>-5.2226061232157983</v>
      </c>
      <c r="AE89">
        <f t="shared" si="30"/>
        <v>0</v>
      </c>
      <c r="AF89">
        <f t="shared" si="31"/>
        <v>0</v>
      </c>
      <c r="AG89">
        <f t="shared" si="31"/>
        <v>-4.3829127089580848E-11</v>
      </c>
      <c r="AH89">
        <f t="shared" si="32"/>
        <v>-5.2299851912716283E-6</v>
      </c>
      <c r="AI89">
        <f t="shared" si="33"/>
        <v>-5.2300290203987176E-6</v>
      </c>
      <c r="AJ89">
        <f t="shared" si="34"/>
        <v>-0.62671273170000852</v>
      </c>
      <c r="AK89">
        <f t="shared" si="49"/>
        <v>-0.40945231984410652</v>
      </c>
      <c r="AL89">
        <f t="shared" si="35"/>
        <v>-1.0361702815731355</v>
      </c>
      <c r="AN89">
        <f t="shared" si="36"/>
        <v>0</v>
      </c>
      <c r="AO89">
        <f t="shared" si="36"/>
        <v>0</v>
      </c>
      <c r="AP89">
        <f t="shared" si="36"/>
        <v>-6.5600509650522648E-15</v>
      </c>
      <c r="AQ89">
        <f t="shared" si="36"/>
        <v>-7.8278924723021685E-10</v>
      </c>
      <c r="AR89">
        <f t="shared" si="36"/>
        <v>-7.8279580728118189E-10</v>
      </c>
      <c r="AS89">
        <f t="shared" si="36"/>
        <v>-9.3802175252003157E-5</v>
      </c>
      <c r="AT89">
        <f t="shared" si="36"/>
        <v>-6.1284088100735818E-5</v>
      </c>
      <c r="AU89">
        <f t="shared" si="23"/>
        <v>-1.5508704614854626E-4</v>
      </c>
      <c r="AW89">
        <v>86</v>
      </c>
      <c r="AX89">
        <f>IF(Z89&gt;0, (R89*SUMPRODUCT(K89:$K$98, X89:$X$98)-K89*$AZ$3)/Z89, 0)</f>
        <v>-2978958554514.1553</v>
      </c>
    </row>
    <row r="90" spans="5:50" x14ac:dyDescent="0.25">
      <c r="E90">
        <v>2090</v>
      </c>
      <c r="F90" s="5">
        <v>3.5571999999999999E-2</v>
      </c>
      <c r="G90">
        <v>7.0000000000000007E-2</v>
      </c>
      <c r="H90" s="5">
        <f t="shared" si="37"/>
        <v>0.12000000000000001</v>
      </c>
      <c r="I90" s="5">
        <f t="shared" si="38"/>
        <v>1.1200000000000001</v>
      </c>
      <c r="J90">
        <f t="shared" si="39"/>
        <v>0.89285714285714279</v>
      </c>
      <c r="K90">
        <f t="shared" si="47"/>
        <v>1.3363689287451474E-4</v>
      </c>
      <c r="L90" s="2">
        <v>87</v>
      </c>
      <c r="M90">
        <v>0.75951466000000001</v>
      </c>
      <c r="Q90" s="4">
        <f t="shared" si="48"/>
        <v>25</v>
      </c>
      <c r="R90">
        <f t="shared" si="27"/>
        <v>1000000</v>
      </c>
      <c r="S90">
        <f t="shared" si="28"/>
        <v>-11539928847788.367</v>
      </c>
      <c r="U90">
        <f t="shared" si="40"/>
        <v>0.75951466000000001</v>
      </c>
      <c r="V90">
        <f t="shared" si="41"/>
        <v>0.01</v>
      </c>
      <c r="W90">
        <f t="shared" si="42"/>
        <v>1.7531650835832338E-12</v>
      </c>
      <c r="X90">
        <f t="shared" si="43"/>
        <v>1.3315545823815915E-12</v>
      </c>
      <c r="Y90">
        <f t="shared" si="44"/>
        <v>1.7531650835832339E-14</v>
      </c>
      <c r="Z90">
        <f t="shared" si="45"/>
        <v>4.0407885036581E-13</v>
      </c>
      <c r="AB90">
        <f t="shared" si="46"/>
        <v>-5.2226061232157983</v>
      </c>
      <c r="AC90">
        <f t="shared" si="29"/>
        <v>-4.6630411821175697</v>
      </c>
      <c r="AE90">
        <f t="shared" si="30"/>
        <v>0</v>
      </c>
      <c r="AF90">
        <f t="shared" si="31"/>
        <v>0</v>
      </c>
      <c r="AG90">
        <f t="shared" si="31"/>
        <v>-1.0101971259145251E-11</v>
      </c>
      <c r="AH90">
        <f t="shared" si="32"/>
        <v>-1.3315545823815914E-6</v>
      </c>
      <c r="AI90">
        <f t="shared" si="33"/>
        <v>-1.3315646843528505E-6</v>
      </c>
      <c r="AJ90">
        <f t="shared" si="34"/>
        <v>-0.55956494109822863</v>
      </c>
      <c r="AK90">
        <f t="shared" si="49"/>
        <v>-0.36558242862510593</v>
      </c>
      <c r="AL90">
        <f t="shared" si="35"/>
        <v>-0.92514870128801896</v>
      </c>
      <c r="AN90">
        <f t="shared" si="36"/>
        <v>0</v>
      </c>
      <c r="AO90">
        <f t="shared" si="36"/>
        <v>0</v>
      </c>
      <c r="AP90">
        <f t="shared" si="36"/>
        <v>-1.3499960509798206E-15</v>
      </c>
      <c r="AQ90">
        <f t="shared" si="36"/>
        <v>-1.7794481708229795E-10</v>
      </c>
      <c r="AR90">
        <f t="shared" si="36"/>
        <v>-1.7794616707834893E-10</v>
      </c>
      <c r="AS90">
        <f t="shared" si="36"/>
        <v>-7.4778520089878128E-5</v>
      </c>
      <c r="AT90">
        <f t="shared" si="36"/>
        <v>-4.8855299850978213E-5</v>
      </c>
      <c r="AU90">
        <f t="shared" si="23"/>
        <v>-1.2363399788702342E-4</v>
      </c>
      <c r="AW90">
        <v>87</v>
      </c>
      <c r="AX90">
        <f>IF(Z90&gt;0, (R90*SUMPRODUCT(K90:$K$98, X90:$X$98)-K90*$AZ$3)/Z90, 0)</f>
        <v>-11539928847788.367</v>
      </c>
    </row>
    <row r="91" spans="5:50" x14ac:dyDescent="0.25">
      <c r="E91">
        <v>2091</v>
      </c>
      <c r="F91" s="5">
        <v>3.5571999999999999E-2</v>
      </c>
      <c r="G91">
        <v>7.0000000000000007E-2</v>
      </c>
      <c r="H91" s="5">
        <f t="shared" si="37"/>
        <v>0.12000000000000001</v>
      </c>
      <c r="I91" s="5">
        <f t="shared" si="38"/>
        <v>1.1200000000000001</v>
      </c>
      <c r="J91">
        <f t="shared" si="39"/>
        <v>0.89285714285714279</v>
      </c>
      <c r="K91">
        <f t="shared" si="47"/>
        <v>1.1931865435224529E-4</v>
      </c>
      <c r="L91" s="2">
        <v>88</v>
      </c>
      <c r="M91">
        <v>0.77745419500000001</v>
      </c>
      <c r="Q91" s="4">
        <f t="shared" si="48"/>
        <v>25</v>
      </c>
      <c r="R91">
        <f t="shared" si="27"/>
        <v>1000000</v>
      </c>
      <c r="S91">
        <f t="shared" si="28"/>
        <v>-48476646717125.07</v>
      </c>
      <c r="U91">
        <f t="shared" si="40"/>
        <v>0.77745419500000001</v>
      </c>
      <c r="V91">
        <f t="shared" si="41"/>
        <v>0.01</v>
      </c>
      <c r="W91">
        <f t="shared" si="42"/>
        <v>4.0407885036581E-13</v>
      </c>
      <c r="X91">
        <f t="shared" si="43"/>
        <v>3.1415279732767628E-13</v>
      </c>
      <c r="Y91">
        <f t="shared" si="44"/>
        <v>4.0407885036580997E-15</v>
      </c>
      <c r="Z91">
        <f t="shared" si="45"/>
        <v>8.5885264534475611E-14</v>
      </c>
      <c r="AB91">
        <f t="shared" si="46"/>
        <v>-4.6630411821175697</v>
      </c>
      <c r="AC91">
        <f t="shared" si="29"/>
        <v>-4.1634296270446054</v>
      </c>
      <c r="AE91">
        <f t="shared" si="30"/>
        <v>0</v>
      </c>
      <c r="AF91">
        <f t="shared" si="31"/>
        <v>0</v>
      </c>
      <c r="AG91">
        <f t="shared" si="31"/>
        <v>-2.1471316133618904E-12</v>
      </c>
      <c r="AH91">
        <f t="shared" si="32"/>
        <v>-3.1415279732767631E-7</v>
      </c>
      <c r="AI91">
        <f t="shared" si="33"/>
        <v>-3.1415494445928967E-7</v>
      </c>
      <c r="AJ91">
        <f t="shared" si="34"/>
        <v>-0.49961155507296429</v>
      </c>
      <c r="AK91">
        <f t="shared" si="49"/>
        <v>-0.32641288274822988</v>
      </c>
      <c r="AL91">
        <f t="shared" si="35"/>
        <v>-0.82602475197613856</v>
      </c>
      <c r="AN91">
        <f t="shared" si="36"/>
        <v>0</v>
      </c>
      <c r="AO91">
        <f t="shared" si="36"/>
        <v>0</v>
      </c>
      <c r="AP91">
        <f t="shared" si="36"/>
        <v>-2.5619285482350618E-16</v>
      </c>
      <c r="AQ91">
        <f t="shared" si="36"/>
        <v>-3.7484289038131976E-11</v>
      </c>
      <c r="AR91">
        <f t="shared" si="36"/>
        <v>-3.7484545230986802E-11</v>
      </c>
      <c r="AS91">
        <f t="shared" si="36"/>
        <v>-5.9612978450138787E-5</v>
      </c>
      <c r="AT91">
        <f t="shared" si="36"/>
        <v>-3.894714593275601E-5</v>
      </c>
      <c r="AU91">
        <f t="shared" si="23"/>
        <v>-9.856016186744003E-5</v>
      </c>
      <c r="AW91">
        <v>88</v>
      </c>
      <c r="AX91">
        <f>IF(Z91&gt;0, (R91*SUMPRODUCT(K91:$K$98, X91:$X$98)-K91*$AZ$3)/Z91, 0)</f>
        <v>-48476646717125.07</v>
      </c>
    </row>
    <row r="92" spans="5:50" x14ac:dyDescent="0.25">
      <c r="E92">
        <v>2092</v>
      </c>
      <c r="F92" s="5">
        <v>3.5571999999999999E-2</v>
      </c>
      <c r="G92">
        <v>7.0000000000000007E-2</v>
      </c>
      <c r="H92" s="5">
        <f t="shared" si="37"/>
        <v>0.12000000000000001</v>
      </c>
      <c r="I92" s="5">
        <f t="shared" si="38"/>
        <v>1.1200000000000001</v>
      </c>
      <c r="J92">
        <f t="shared" si="39"/>
        <v>0.89285714285714279</v>
      </c>
      <c r="K92">
        <f t="shared" si="47"/>
        <v>1.0653451281450472E-4</v>
      </c>
      <c r="L92" s="2">
        <v>89</v>
      </c>
      <c r="M92">
        <v>0.79525030600000002</v>
      </c>
      <c r="Q92" s="4">
        <f t="shared" si="48"/>
        <v>25</v>
      </c>
      <c r="R92">
        <f t="shared" si="27"/>
        <v>1000000</v>
      </c>
      <c r="S92">
        <f t="shared" si="28"/>
        <v>-222247950148389.34</v>
      </c>
      <c r="U92">
        <f t="shared" si="40"/>
        <v>0.79525030600000002</v>
      </c>
      <c r="V92">
        <f t="shared" si="41"/>
        <v>0.01</v>
      </c>
      <c r="W92">
        <f t="shared" si="42"/>
        <v>8.5885264534475611E-14</v>
      </c>
      <c r="X92">
        <f t="shared" si="43"/>
        <v>6.8300282901932677E-14</v>
      </c>
      <c r="Y92">
        <f t="shared" si="44"/>
        <v>8.5885264534475614E-16</v>
      </c>
      <c r="Z92">
        <f t="shared" si="45"/>
        <v>1.6726128987198177E-14</v>
      </c>
      <c r="AB92">
        <f t="shared" si="46"/>
        <v>-4.1634296270446054</v>
      </c>
      <c r="AC92">
        <f t="shared" si="29"/>
        <v>-3.7173478813223504</v>
      </c>
      <c r="AE92">
        <f t="shared" si="30"/>
        <v>0</v>
      </c>
      <c r="AF92">
        <f t="shared" si="31"/>
        <v>0</v>
      </c>
      <c r="AG92">
        <f t="shared" si="31"/>
        <v>-4.1815322467995444E-13</v>
      </c>
      <c r="AH92">
        <f t="shared" si="32"/>
        <v>-6.8300282901932673E-8</v>
      </c>
      <c r="AI92">
        <f t="shared" si="33"/>
        <v>-6.8300701055157354E-8</v>
      </c>
      <c r="AJ92">
        <f t="shared" si="34"/>
        <v>-0.44608174572225501</v>
      </c>
      <c r="AK92">
        <f t="shared" si="49"/>
        <v>-0.29144007389312243</v>
      </c>
      <c r="AL92">
        <f t="shared" si="35"/>
        <v>-0.73752188791607853</v>
      </c>
      <c r="AN92">
        <f t="shared" si="36"/>
        <v>0</v>
      </c>
      <c r="AO92">
        <f t="shared" si="36"/>
        <v>0</v>
      </c>
      <c r="AP92">
        <f t="shared" si="36"/>
        <v>-4.4547750073093081E-17</v>
      </c>
      <c r="AQ92">
        <f t="shared" si="36"/>
        <v>-7.2763373640502445E-12</v>
      </c>
      <c r="AR92">
        <f t="shared" si="36"/>
        <v>-7.2763819118003179E-12</v>
      </c>
      <c r="AS92">
        <f t="shared" si="36"/>
        <v>-4.7523101455964214E-5</v>
      </c>
      <c r="AT92">
        <f t="shared" si="36"/>
        <v>-3.1048426286827057E-5</v>
      </c>
      <c r="AU92">
        <f t="shared" si="23"/>
        <v>-7.8571535019173188E-5</v>
      </c>
      <c r="AW92">
        <v>89</v>
      </c>
      <c r="AX92">
        <f>IF(Z92&gt;0, (R92*SUMPRODUCT(K92:$K$98, X92:$X$98)-K92*$AZ$3)/Z92, 0)</f>
        <v>-222247950148389.34</v>
      </c>
    </row>
    <row r="93" spans="5:50" x14ac:dyDescent="0.25">
      <c r="E93">
        <v>2093</v>
      </c>
      <c r="F93" s="5">
        <v>3.5571999999999999E-2</v>
      </c>
      <c r="G93">
        <v>7.0000000000000007E-2</v>
      </c>
      <c r="H93" s="5">
        <f t="shared" si="37"/>
        <v>0.12000000000000001</v>
      </c>
      <c r="I93" s="5">
        <f t="shared" si="38"/>
        <v>1.1200000000000001</v>
      </c>
      <c r="J93">
        <f t="shared" si="39"/>
        <v>0.89285714285714279</v>
      </c>
      <c r="K93">
        <f t="shared" si="47"/>
        <v>9.512010072723635E-5</v>
      </c>
      <c r="L93" s="2">
        <v>90</v>
      </c>
      <c r="M93">
        <v>0.81288120699999999</v>
      </c>
      <c r="Q93" s="4">
        <f t="shared" si="48"/>
        <v>25</v>
      </c>
      <c r="R93">
        <f t="shared" si="27"/>
        <v>1000000</v>
      </c>
      <c r="S93">
        <f t="shared" si="28"/>
        <v>-1120353557150348</v>
      </c>
      <c r="U93">
        <f t="shared" si="40"/>
        <v>0.81288120699999999</v>
      </c>
      <c r="V93">
        <f t="shared" si="41"/>
        <v>0.01</v>
      </c>
      <c r="W93">
        <f t="shared" si="42"/>
        <v>1.6726128987198177E-14</v>
      </c>
      <c r="X93">
        <f t="shared" si="43"/>
        <v>1.3596355919551342E-14</v>
      </c>
      <c r="Y93">
        <f t="shared" si="44"/>
        <v>1.6726128987198177E-16</v>
      </c>
      <c r="Z93">
        <f t="shared" si="45"/>
        <v>2.9625117777748539E-15</v>
      </c>
      <c r="AB93">
        <f t="shared" si="46"/>
        <v>-3.7173478813223504</v>
      </c>
      <c r="AC93">
        <f t="shared" si="29"/>
        <v>-3.3190606083298588</v>
      </c>
      <c r="AE93">
        <f t="shared" si="30"/>
        <v>0</v>
      </c>
      <c r="AF93">
        <f t="shared" si="31"/>
        <v>0</v>
      </c>
      <c r="AG93">
        <f t="shared" si="31"/>
        <v>-7.4062794444371347E-14</v>
      </c>
      <c r="AH93">
        <f t="shared" si="32"/>
        <v>-1.3596355919551341E-8</v>
      </c>
      <c r="AI93">
        <f t="shared" si="33"/>
        <v>-1.3596429982345785E-8</v>
      </c>
      <c r="AJ93">
        <f t="shared" si="34"/>
        <v>-0.39828727299249156</v>
      </c>
      <c r="AK93">
        <f t="shared" si="49"/>
        <v>-0.26021435169256457</v>
      </c>
      <c r="AL93">
        <f t="shared" si="35"/>
        <v>-0.65850163828148611</v>
      </c>
      <c r="AN93">
        <f t="shared" si="36"/>
        <v>0</v>
      </c>
      <c r="AO93">
        <f t="shared" si="36"/>
        <v>0</v>
      </c>
      <c r="AP93">
        <f t="shared" si="36"/>
        <v>-7.0448604676892035E-18</v>
      </c>
      <c r="AQ93">
        <f t="shared" si="36"/>
        <v>-1.2932867445910797E-12</v>
      </c>
      <c r="AR93">
        <f t="shared" si="36"/>
        <v>-1.2932937894515475E-12</v>
      </c>
      <c r="AS93">
        <f t="shared" si="36"/>
        <v>-3.7885125525422082E-5</v>
      </c>
      <c r="AT93">
        <f t="shared" si="36"/>
        <v>-2.4751615343669246E-5</v>
      </c>
      <c r="AU93">
        <f t="shared" si="23"/>
        <v>-6.2636742162385111E-5</v>
      </c>
      <c r="AW93">
        <v>90</v>
      </c>
      <c r="AX93">
        <f>IF(Z93&gt;0, (R93*SUMPRODUCT(K93:$K$98, X93:$X$98)-K93*$AZ$3)/Z93, 0)</f>
        <v>-1120353557150348</v>
      </c>
    </row>
    <row r="94" spans="5:50" x14ac:dyDescent="0.25">
      <c r="E94">
        <v>2094</v>
      </c>
      <c r="F94" s="5">
        <v>3.5571999999999999E-2</v>
      </c>
      <c r="G94">
        <v>7.0000000000000007E-2</v>
      </c>
      <c r="H94" s="5">
        <f t="shared" si="37"/>
        <v>0.12000000000000001</v>
      </c>
      <c r="I94" s="5">
        <f t="shared" si="38"/>
        <v>1.1200000000000001</v>
      </c>
      <c r="J94">
        <f t="shared" si="39"/>
        <v>0.89285714285714279</v>
      </c>
      <c r="K94">
        <f t="shared" si="47"/>
        <v>8.4928661363603881E-5</v>
      </c>
      <c r="L94" s="2">
        <v>91</v>
      </c>
      <c r="M94">
        <v>0.83042254299999996</v>
      </c>
      <c r="Q94" s="4">
        <f t="shared" si="48"/>
        <v>25</v>
      </c>
      <c r="R94">
        <f t="shared" si="27"/>
        <v>1000000</v>
      </c>
      <c r="S94">
        <f t="shared" si="28"/>
        <v>-6268527490242416</v>
      </c>
      <c r="U94">
        <f t="shared" si="40"/>
        <v>0.83042254299999996</v>
      </c>
      <c r="V94">
        <f t="shared" si="41"/>
        <v>0.01</v>
      </c>
      <c r="W94">
        <f t="shared" si="42"/>
        <v>2.9625117777748539E-15</v>
      </c>
      <c r="X94">
        <f t="shared" si="43"/>
        <v>2.4601365641672449E-15</v>
      </c>
      <c r="Y94">
        <f t="shared" si="44"/>
        <v>2.9625117777748537E-17</v>
      </c>
      <c r="Z94">
        <f t="shared" si="45"/>
        <v>4.7275009582986049E-16</v>
      </c>
      <c r="AB94">
        <f t="shared" si="46"/>
        <v>-3.3190606083298588</v>
      </c>
      <c r="AC94">
        <f t="shared" si="29"/>
        <v>-2.9634469717242169</v>
      </c>
      <c r="AE94">
        <f t="shared" si="30"/>
        <v>0</v>
      </c>
      <c r="AF94">
        <f t="shared" si="31"/>
        <v>0</v>
      </c>
      <c r="AG94">
        <f t="shared" si="31"/>
        <v>-1.1818752395746512E-14</v>
      </c>
      <c r="AH94">
        <f t="shared" si="32"/>
        <v>-2.4601365641672451E-9</v>
      </c>
      <c r="AI94">
        <f t="shared" si="33"/>
        <v>-2.4601483829196409E-9</v>
      </c>
      <c r="AJ94">
        <f t="shared" si="34"/>
        <v>-0.35561363660564194</v>
      </c>
      <c r="AK94">
        <f t="shared" si="49"/>
        <v>-0.23233424258309013</v>
      </c>
      <c r="AL94">
        <f t="shared" si="35"/>
        <v>-0.58794788164888045</v>
      </c>
      <c r="AN94">
        <f t="shared" si="36"/>
        <v>0</v>
      </c>
      <c r="AO94">
        <f t="shared" si="36"/>
        <v>0</v>
      </c>
      <c r="AP94">
        <f t="shared" si="36"/>
        <v>-1.0037508199586375E-18</v>
      </c>
      <c r="AQ94">
        <f t="shared" si="36"/>
        <v>-2.0893610516637991E-13</v>
      </c>
      <c r="AR94">
        <f t="shared" si="36"/>
        <v>-2.0893710891719987E-13</v>
      </c>
      <c r="AS94">
        <f t="shared" si="36"/>
        <v>-3.0201790119560254E-5</v>
      </c>
      <c r="AT94">
        <f t="shared" si="36"/>
        <v>-1.9731836211508658E-5</v>
      </c>
      <c r="AU94">
        <f t="shared" si="23"/>
        <v>-4.9933626540006018E-5</v>
      </c>
      <c r="AW94">
        <v>91</v>
      </c>
      <c r="AX94">
        <f>IF(Z94&gt;0, (R94*SUMPRODUCT(K94:$K$98, X94:$X$98)-K94*$AZ$3)/Z94, 0)</f>
        <v>-6268527490242416</v>
      </c>
    </row>
    <row r="95" spans="5:50" x14ac:dyDescent="0.25">
      <c r="E95">
        <v>2095</v>
      </c>
      <c r="F95" s="5">
        <v>3.5571999999999999E-2</v>
      </c>
      <c r="G95">
        <v>7.0000000000000007E-2</v>
      </c>
      <c r="H95" s="5">
        <f t="shared" si="37"/>
        <v>0.12000000000000001</v>
      </c>
      <c r="I95" s="5">
        <f t="shared" si="38"/>
        <v>1.1200000000000001</v>
      </c>
      <c r="J95">
        <f t="shared" si="39"/>
        <v>0.89285714285714279</v>
      </c>
      <c r="K95">
        <f t="shared" si="47"/>
        <v>7.5829161931789167E-5</v>
      </c>
      <c r="L95" s="2">
        <v>92</v>
      </c>
      <c r="M95">
        <v>0.84796327400000004</v>
      </c>
      <c r="Q95" s="4">
        <f t="shared" si="48"/>
        <v>25</v>
      </c>
      <c r="R95">
        <f t="shared" si="27"/>
        <v>1000000</v>
      </c>
      <c r="S95">
        <f t="shared" si="28"/>
        <v>-3.9404594167142984E+16</v>
      </c>
      <c r="U95">
        <f t="shared" si="40"/>
        <v>0.84796327400000004</v>
      </c>
      <c r="V95">
        <f t="shared" si="41"/>
        <v>0.01</v>
      </c>
      <c r="W95">
        <f t="shared" si="42"/>
        <v>4.7275009582986049E-16</v>
      </c>
      <c r="X95">
        <f t="shared" si="43"/>
        <v>4.0087471904370227E-16</v>
      </c>
      <c r="Y95">
        <f t="shared" si="44"/>
        <v>4.7275009582986054E-18</v>
      </c>
      <c r="Z95">
        <f t="shared" si="45"/>
        <v>6.7147875827859629E-17</v>
      </c>
      <c r="AB95">
        <f t="shared" si="46"/>
        <v>-2.9634469717242169</v>
      </c>
      <c r="AC95">
        <f t="shared" si="29"/>
        <v>-2.645934796182519</v>
      </c>
      <c r="AE95">
        <f t="shared" si="30"/>
        <v>0</v>
      </c>
      <c r="AF95">
        <f t="shared" si="31"/>
        <v>0</v>
      </c>
      <c r="AG95">
        <f t="shared" si="31"/>
        <v>-1.6786968956964908E-15</v>
      </c>
      <c r="AH95">
        <f t="shared" si="32"/>
        <v>-4.0087471904370225E-10</v>
      </c>
      <c r="AI95">
        <f t="shared" si="33"/>
        <v>-4.0087639774059793E-10</v>
      </c>
      <c r="AJ95">
        <f t="shared" si="34"/>
        <v>-0.31751217554169786</v>
      </c>
      <c r="AK95">
        <f t="shared" si="49"/>
        <v>-0.2074412880206952</v>
      </c>
      <c r="AL95">
        <f t="shared" si="35"/>
        <v>-0.52495346396326947</v>
      </c>
      <c r="AN95">
        <f t="shared" si="36"/>
        <v>0</v>
      </c>
      <c r="AO95">
        <f t="shared" si="36"/>
        <v>0</v>
      </c>
      <c r="AP95">
        <f t="shared" si="36"/>
        <v>-1.2729417873816098E-19</v>
      </c>
      <c r="AQ95">
        <f t="shared" si="36"/>
        <v>-3.0397993984725384E-14</v>
      </c>
      <c r="AR95">
        <f t="shared" si="36"/>
        <v>-3.039812127890412E-14</v>
      </c>
      <c r="AS95">
        <f t="shared" si="36"/>
        <v>-2.4076682174466073E-5</v>
      </c>
      <c r="AT95">
        <f t="shared" si="36"/>
        <v>-1.5730099020660212E-5</v>
      </c>
      <c r="AU95">
        <f t="shared" si="23"/>
        <v>-3.9806781225524407E-5</v>
      </c>
      <c r="AW95">
        <v>92</v>
      </c>
      <c r="AX95">
        <f>IF(Z95&gt;0, (R95*SUMPRODUCT(K95:$K$98, X95:$X$98)-K95*$AZ$3)/Z95, 0)</f>
        <v>-3.9404594167142984E+16</v>
      </c>
    </row>
    <row r="96" spans="5:50" x14ac:dyDescent="0.25">
      <c r="E96">
        <v>2096</v>
      </c>
      <c r="F96" s="5">
        <v>3.5571999999999999E-2</v>
      </c>
      <c r="G96">
        <v>7.0000000000000007E-2</v>
      </c>
      <c r="H96" s="5">
        <f t="shared" si="37"/>
        <v>0.12000000000000001</v>
      </c>
      <c r="I96" s="5">
        <f t="shared" si="38"/>
        <v>1.1200000000000001</v>
      </c>
      <c r="J96">
        <f t="shared" si="39"/>
        <v>0.89285714285714279</v>
      </c>
      <c r="K96">
        <f t="shared" si="47"/>
        <v>6.770460886766889E-5</v>
      </c>
      <c r="L96" s="2">
        <v>93</v>
      </c>
      <c r="M96">
        <v>0.86550461000000001</v>
      </c>
      <c r="Q96" s="4">
        <f t="shared" si="48"/>
        <v>25</v>
      </c>
      <c r="R96">
        <f t="shared" si="27"/>
        <v>1000000</v>
      </c>
      <c r="S96">
        <f t="shared" si="28"/>
        <v>-2.8260221815057523E+17</v>
      </c>
      <c r="U96">
        <f t="shared" si="40"/>
        <v>0.86550461000000001</v>
      </c>
      <c r="V96">
        <f t="shared" si="41"/>
        <v>0.01</v>
      </c>
      <c r="W96">
        <f t="shared" si="42"/>
        <v>6.7147875827859629E-17</v>
      </c>
      <c r="X96">
        <f t="shared" si="43"/>
        <v>5.8116796080720082E-17</v>
      </c>
      <c r="Y96">
        <f t="shared" si="44"/>
        <v>6.7147875827859631E-19</v>
      </c>
      <c r="Z96">
        <f t="shared" si="45"/>
        <v>8.3596009888609505E-18</v>
      </c>
      <c r="AB96">
        <f t="shared" si="46"/>
        <v>-2.645934796182519</v>
      </c>
      <c r="AC96">
        <f t="shared" si="29"/>
        <v>-2.3624417823058468</v>
      </c>
      <c r="AE96">
        <f t="shared" si="30"/>
        <v>0</v>
      </c>
      <c r="AF96">
        <f t="shared" si="31"/>
        <v>0</v>
      </c>
      <c r="AG96">
        <f t="shared" si="31"/>
        <v>-2.0899002472152376E-16</v>
      </c>
      <c r="AH96">
        <f t="shared" si="32"/>
        <v>-5.8116796080720085E-11</v>
      </c>
      <c r="AI96">
        <f t="shared" si="33"/>
        <v>-5.8117005070744808E-11</v>
      </c>
      <c r="AJ96">
        <f t="shared" si="34"/>
        <v>-0.28349301387667225</v>
      </c>
      <c r="AK96">
        <f t="shared" si="49"/>
        <v>-0.18521543573277635</v>
      </c>
      <c r="AL96">
        <f t="shared" si="35"/>
        <v>-0.46870844966756564</v>
      </c>
      <c r="AN96">
        <f t="shared" si="36"/>
        <v>0</v>
      </c>
      <c r="AO96">
        <f t="shared" si="36"/>
        <v>0</v>
      </c>
      <c r="AP96">
        <f t="shared" si="36"/>
        <v>-1.4149587881015217E-20</v>
      </c>
      <c r="AQ96">
        <f t="shared" si="36"/>
        <v>-3.9347749472872254E-15</v>
      </c>
      <c r="AR96">
        <f t="shared" si="36"/>
        <v>-3.9347890968751069E-15</v>
      </c>
      <c r="AS96">
        <f t="shared" si="36"/>
        <v>-1.9193783621236724E-5</v>
      </c>
      <c r="AT96">
        <f t="shared" si="36"/>
        <v>-1.2539938632542488E-5</v>
      </c>
      <c r="AU96">
        <f t="shared" si="23"/>
        <v>-3.1733722257714E-5</v>
      </c>
      <c r="AW96">
        <v>93</v>
      </c>
      <c r="AX96">
        <f>IF(Z96&gt;0, (R96*SUMPRODUCT(K96:$K$98, X96:$X$98)-K96*$AZ$3)/Z96, 0)</f>
        <v>-2.8260221815057523E+17</v>
      </c>
    </row>
    <row r="97" spans="5:50" x14ac:dyDescent="0.25">
      <c r="E97">
        <v>2097</v>
      </c>
      <c r="F97" s="5">
        <v>3.5571999999999999E-2</v>
      </c>
      <c r="G97">
        <v>7.0000000000000007E-2</v>
      </c>
      <c r="H97" s="5">
        <f t="shared" si="37"/>
        <v>0.12000000000000001</v>
      </c>
      <c r="I97" s="5">
        <f t="shared" si="38"/>
        <v>1.1200000000000001</v>
      </c>
      <c r="J97">
        <f t="shared" si="39"/>
        <v>0.89285714285714279</v>
      </c>
      <c r="K97">
        <f t="shared" si="47"/>
        <v>6.045054363184722E-5</v>
      </c>
      <c r="L97" s="2">
        <v>94</v>
      </c>
      <c r="M97">
        <v>0.88304594599999997</v>
      </c>
      <c r="Q97" s="4">
        <f t="shared" si="48"/>
        <v>25</v>
      </c>
      <c r="R97">
        <f t="shared" si="27"/>
        <v>1000000</v>
      </c>
      <c r="S97">
        <f t="shared" si="28"/>
        <v>-2.3591757359942062E+18</v>
      </c>
      <c r="U97">
        <f t="shared" si="40"/>
        <v>0.88304594599999997</v>
      </c>
      <c r="V97">
        <f t="shared" si="41"/>
        <v>0.01</v>
      </c>
      <c r="W97">
        <f t="shared" si="42"/>
        <v>8.3596009888609505E-18</v>
      </c>
      <c r="X97">
        <f t="shared" si="43"/>
        <v>7.3819117633912536E-18</v>
      </c>
      <c r="Y97">
        <f t="shared" si="44"/>
        <v>8.3596009888609501E-20</v>
      </c>
      <c r="Z97">
        <f t="shared" si="45"/>
        <v>8.940932155810873E-19</v>
      </c>
      <c r="AB97">
        <f t="shared" si="46"/>
        <v>-2.3624417823058468</v>
      </c>
      <c r="AC97">
        <f t="shared" si="29"/>
        <v>-2.1093230199159381</v>
      </c>
      <c r="AE97">
        <f t="shared" si="30"/>
        <v>0</v>
      </c>
      <c r="AF97">
        <f t="shared" si="31"/>
        <v>0</v>
      </c>
      <c r="AG97">
        <f t="shared" si="31"/>
        <v>-2.2352330389527181E-17</v>
      </c>
      <c r="AH97">
        <f t="shared" si="32"/>
        <v>-7.3819117633912542E-12</v>
      </c>
      <c r="AI97">
        <f t="shared" si="33"/>
        <v>-7.3819341157216433E-12</v>
      </c>
      <c r="AJ97">
        <f t="shared" si="34"/>
        <v>-0.25311876238990871</v>
      </c>
      <c r="AK97">
        <f t="shared" si="49"/>
        <v>-0.1653709247614093</v>
      </c>
      <c r="AL97">
        <f t="shared" si="35"/>
        <v>-0.41848968715869994</v>
      </c>
      <c r="AN97">
        <f t="shared" si="36"/>
        <v>0</v>
      </c>
      <c r="AO97">
        <f t="shared" si="36"/>
        <v>0</v>
      </c>
      <c r="AP97">
        <f t="shared" si="36"/>
        <v>-1.3512105234855774E-21</v>
      </c>
      <c r="AQ97">
        <f t="shared" si="36"/>
        <v>-4.4624057913932931E-16</v>
      </c>
      <c r="AR97">
        <f t="shared" si="36"/>
        <v>-4.4624193034985269E-16</v>
      </c>
      <c r="AS97">
        <f t="shared" si="36"/>
        <v>-1.5301166789890345E-5</v>
      </c>
      <c r="AT97">
        <f t="shared" si="36"/>
        <v>-9.9967623027284962E-6</v>
      </c>
      <c r="AU97">
        <f t="shared" si="23"/>
        <v>-2.5297929093065085E-5</v>
      </c>
      <c r="AW97">
        <v>94</v>
      </c>
      <c r="AX97">
        <f>IF(Z97&gt;0, (R97*SUMPRODUCT(K97:$K$98, X97:$X$98)-K97*$AZ$3)/Z97, 0)</f>
        <v>-2.3591757359942062E+18</v>
      </c>
    </row>
    <row r="98" spans="5:50" x14ac:dyDescent="0.25">
      <c r="E98">
        <v>2098</v>
      </c>
      <c r="F98" s="5">
        <v>3.5571999999999999E-2</v>
      </c>
      <c r="G98">
        <v>7.0000000000000007E-2</v>
      </c>
      <c r="H98" s="5">
        <f t="shared" si="37"/>
        <v>0.12000000000000001</v>
      </c>
      <c r="I98" s="5">
        <f t="shared" si="38"/>
        <v>1.1200000000000001</v>
      </c>
      <c r="J98">
        <f t="shared" si="39"/>
        <v>0.89285714285714279</v>
      </c>
      <c r="K98">
        <f t="shared" si="47"/>
        <v>5.3973699671292156E-5</v>
      </c>
      <c r="L98" s="2">
        <v>95</v>
      </c>
      <c r="M98">
        <v>1</v>
      </c>
      <c r="Q98" s="4">
        <f t="shared" si="48"/>
        <v>25</v>
      </c>
      <c r="R98">
        <f t="shared" si="27"/>
        <v>1000000</v>
      </c>
      <c r="S98">
        <f t="shared" si="28"/>
        <v>0</v>
      </c>
      <c r="U98">
        <f t="shared" si="40"/>
        <v>1</v>
      </c>
      <c r="V98">
        <f t="shared" si="41"/>
        <v>0.01</v>
      </c>
      <c r="W98">
        <f t="shared" si="42"/>
        <v>8.940932155810873E-19</v>
      </c>
      <c r="X98">
        <f t="shared" si="43"/>
        <v>8.940932155810873E-19</v>
      </c>
      <c r="Y98">
        <f t="shared" si="44"/>
        <v>8.9409321558108731E-21</v>
      </c>
      <c r="Z98">
        <f t="shared" si="45"/>
        <v>0</v>
      </c>
      <c r="AB98">
        <f t="shared" si="46"/>
        <v>-2.1093230199159381</v>
      </c>
      <c r="AC98">
        <f t="shared" si="29"/>
        <v>0</v>
      </c>
      <c r="AE98">
        <f t="shared" si="30"/>
        <v>0</v>
      </c>
      <c r="AF98">
        <f t="shared" si="31"/>
        <v>0</v>
      </c>
      <c r="AG98">
        <f t="shared" si="31"/>
        <v>0</v>
      </c>
      <c r="AH98">
        <f t="shared" si="32"/>
        <v>-8.9409321558108735E-13</v>
      </c>
      <c r="AI98">
        <f t="shared" si="33"/>
        <v>-8.9409321558108735E-13</v>
      </c>
      <c r="AJ98">
        <f t="shared" si="34"/>
        <v>-2.1093230199159381</v>
      </c>
      <c r="AK98">
        <f t="shared" si="49"/>
        <v>-0.14765261139411567</v>
      </c>
      <c r="AL98">
        <f t="shared" si="35"/>
        <v>-2.2569756313109477</v>
      </c>
      <c r="AN98">
        <f t="shared" si="36"/>
        <v>0</v>
      </c>
      <c r="AO98">
        <f t="shared" si="36"/>
        <v>0</v>
      </c>
      <c r="AP98">
        <f t="shared" si="36"/>
        <v>0</v>
      </c>
      <c r="AQ98">
        <f t="shared" si="36"/>
        <v>-4.8257518695913481E-17</v>
      </c>
      <c r="AR98">
        <f t="shared" si="36"/>
        <v>-4.8257518695913481E-17</v>
      </c>
      <c r="AS98">
        <f t="shared" si="36"/>
        <v>-1.1384796718668584E-4</v>
      </c>
      <c r="AT98">
        <f t="shared" si="36"/>
        <v>-7.9693577030680098E-6</v>
      </c>
      <c r="AU98">
        <f t="shared" si="36"/>
        <v>-1.218173248898021E-4</v>
      </c>
      <c r="AW98">
        <v>95</v>
      </c>
    </row>
    <row r="100" spans="5:50" x14ac:dyDescent="0.25">
      <c r="AN100" s="8">
        <f t="shared" ref="AN100:AU100" si="50">SUM(AN3:AN98)</f>
        <v>47963.353330556332</v>
      </c>
      <c r="AO100" s="8">
        <f t="shared" si="50"/>
        <v>-4796.3353330556338</v>
      </c>
      <c r="AP100" s="8">
        <f t="shared" si="50"/>
        <v>-449.32087052045648</v>
      </c>
      <c r="AQ100" s="8">
        <f t="shared" si="50"/>
        <v>-34893.36725839931</v>
      </c>
      <c r="AR100" s="8">
        <f t="shared" si="50"/>
        <v>7824.3298685809177</v>
      </c>
      <c r="AS100" s="8">
        <f t="shared" si="50"/>
        <v>-5583.5817717962764</v>
      </c>
      <c r="AT100" s="8">
        <f t="shared" si="50"/>
        <v>2056.5255499509512</v>
      </c>
      <c r="AU100" s="8">
        <f t="shared" si="50"/>
        <v>4297.2736467355808</v>
      </c>
    </row>
  </sheetData>
  <conditionalFormatting sqref="AN100:AU100">
    <cfRule type="cellIs" dxfId="55" priority="1" operator="lessThan">
      <formula>0</formula>
    </cfRule>
  </conditionalFormatting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D1FDD9-09E3-4A7B-8F99-07ABBCCC1745}">
  <dimension ref="A1:AZ164"/>
  <sheetViews>
    <sheetView workbookViewId="0">
      <selection activeCell="M33" sqref="M33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41</v>
      </c>
      <c r="Q1" t="s">
        <v>1</v>
      </c>
      <c r="W1" t="s">
        <v>2</v>
      </c>
      <c r="AB1" t="s">
        <v>46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48</v>
      </c>
    </row>
    <row r="3" spans="1:52" x14ac:dyDescent="0.25">
      <c r="A3" t="s">
        <v>36</v>
      </c>
      <c r="C3" s="2">
        <v>105761.48854929605</v>
      </c>
      <c r="K3">
        <v>1</v>
      </c>
      <c r="L3" s="2">
        <v>0</v>
      </c>
      <c r="O3">
        <f>$C$3</f>
        <v>105761.48854929605</v>
      </c>
      <c r="P3">
        <f>O3*C5</f>
        <v>10576.148854929605</v>
      </c>
      <c r="Q3" s="4">
        <f>B8</f>
        <v>200</v>
      </c>
      <c r="R3">
        <f t="shared" ref="R3:R66" si="0">$C$6</f>
        <v>1000000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105761.48854929605</v>
      </c>
      <c r="AF3">
        <f t="shared" ref="AF3:AG34" si="4">-$Z3*P3</f>
        <v>-10576.148854929605</v>
      </c>
      <c r="AG3">
        <f t="shared" si="4"/>
        <v>-200</v>
      </c>
      <c r="AH3">
        <f t="shared" ref="AH3:AH66" si="5">-X3*R3</f>
        <v>0</v>
      </c>
      <c r="AI3">
        <f t="shared" ref="AI3:AI34" si="6">SUM(AE3:AH3)</f>
        <v>94985.339694366441</v>
      </c>
      <c r="AJ3">
        <f t="shared" ref="AJ3:AJ66" si="7">AB3-AC3</f>
        <v>0</v>
      </c>
      <c r="AL3">
        <f t="shared" ref="AL3:AL66" si="8">SUM(AI3:AK3)</f>
        <v>94985.339694366441</v>
      </c>
      <c r="AN3">
        <f t="shared" ref="AN3:AU34" si="9">AE3*$K3</f>
        <v>105761.48854929605</v>
      </c>
      <c r="AO3">
        <f t="shared" si="9"/>
        <v>-10576.148854929605</v>
      </c>
      <c r="AP3">
        <f t="shared" si="9"/>
        <v>-200</v>
      </c>
      <c r="AQ3">
        <f t="shared" si="9"/>
        <v>0</v>
      </c>
      <c r="AR3">
        <f t="shared" si="9"/>
        <v>94985.339694366441</v>
      </c>
      <c r="AS3">
        <f t="shared" si="9"/>
        <v>0</v>
      </c>
      <c r="AT3">
        <f t="shared" si="9"/>
        <v>0</v>
      </c>
      <c r="AU3">
        <f t="shared" si="9"/>
        <v>94985.339694366441</v>
      </c>
      <c r="AW3">
        <v>0</v>
      </c>
      <c r="AX3">
        <f>IF(Z3&gt;0, (R3*SUMPRODUCT(K3:$K$98, X3:$X$98)-K3*$AZ$3)/Z3, 0)</f>
        <v>0</v>
      </c>
      <c r="AZ3">
        <f>C6*SUMPRODUCT(X4:X89, K4:K89)/1</f>
        <v>62783.195624513079</v>
      </c>
    </row>
    <row r="4" spans="1:52" x14ac:dyDescent="0.25">
      <c r="A4" t="s">
        <v>14</v>
      </c>
      <c r="C4" t="s">
        <v>37</v>
      </c>
      <c r="E4">
        <v>2004</v>
      </c>
      <c r="F4" s="13">
        <f t="array" ref="F4:G89">EconomicRates!C44:D129</f>
        <v>1.5900000000000001E-2</v>
      </c>
      <c r="G4" s="13"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89">Mortalities!B11:B96</f>
        <v>1.947287E-3</v>
      </c>
      <c r="R4">
        <f t="shared" si="0"/>
        <v>1000000</v>
      </c>
      <c r="S4">
        <f t="shared" si="1"/>
        <v>4262.240208151562</v>
      </c>
      <c r="U4">
        <f t="shared" ref="U4:U67" si="13">M4</f>
        <v>1.947287E-3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1.947287E-3</v>
      </c>
      <c r="Y4">
        <f t="shared" ref="Y4:Y67" si="17">V4*W4</f>
        <v>0.01</v>
      </c>
      <c r="Z4">
        <f t="shared" ref="Z4:Z67" si="18">MAX(0, W4-X4-Y4)</f>
        <v>0.98805271299999997</v>
      </c>
      <c r="AB4">
        <f t="shared" ref="AB4:AB67" si="19">AC3</f>
        <v>0</v>
      </c>
      <c r="AC4">
        <f t="shared" si="2"/>
        <v>4211.3180011218356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-1947.287</v>
      </c>
      <c r="AI4">
        <f t="shared" si="6"/>
        <v>-1947.287</v>
      </c>
      <c r="AJ4">
        <f t="shared" si="7"/>
        <v>-4211.3180011218356</v>
      </c>
      <c r="AK4">
        <f>G4*SUM(AB4, AE4:AF4)</f>
        <v>0</v>
      </c>
      <c r="AL4">
        <f t="shared" si="8"/>
        <v>-6158.6050011218358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-1816.6685325123613</v>
      </c>
      <c r="AR4">
        <f t="shared" si="9"/>
        <v>-1816.6685325123613</v>
      </c>
      <c r="AS4">
        <f t="shared" si="9"/>
        <v>-3928.8347804103323</v>
      </c>
      <c r="AT4">
        <f t="shared" si="9"/>
        <v>0</v>
      </c>
      <c r="AU4">
        <f t="shared" si="9"/>
        <v>-5745.503312922694</v>
      </c>
      <c r="AW4">
        <v>1</v>
      </c>
      <c r="AX4">
        <f>IF(Z4&gt;0, (R4*SUMPRODUCT(K4:$K$98, X4:$X$98)-K4*$AZ$3)/Z4, 0)</f>
        <v>4262.240208151562</v>
      </c>
    </row>
    <row r="5" spans="1:52" x14ac:dyDescent="0.25">
      <c r="C5" s="2">
        <f>'S.26.04.A'!C5</f>
        <v>0.1</v>
      </c>
      <c r="E5">
        <v>2005</v>
      </c>
      <c r="F5" s="13">
        <v>3.6400000000000002E-2</v>
      </c>
      <c r="G5" s="13"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1.9819680000000002E-3</v>
      </c>
      <c r="Q5" s="4">
        <f t="shared" ref="Q5:Q68" si="21">$C$8</f>
        <v>25</v>
      </c>
      <c r="R5">
        <f t="shared" si="0"/>
        <v>1000000</v>
      </c>
      <c r="S5">
        <f t="shared" si="1"/>
        <v>7457.4979527358655</v>
      </c>
      <c r="U5">
        <f t="shared" si="13"/>
        <v>1.9819680000000002E-3</v>
      </c>
      <c r="V5">
        <f t="shared" si="14"/>
        <v>0.01</v>
      </c>
      <c r="W5">
        <f t="shared" si="15"/>
        <v>0.98805271299999997</v>
      </c>
      <c r="X5">
        <f t="shared" si="16"/>
        <v>1.9582888594791843E-3</v>
      </c>
      <c r="Y5">
        <f t="shared" si="17"/>
        <v>9.8805271300000004E-3</v>
      </c>
      <c r="Z5">
        <f t="shared" si="18"/>
        <v>0.97621389701052086</v>
      </c>
      <c r="AB5">
        <f t="shared" si="19"/>
        <v>4211.3180011218356</v>
      </c>
      <c r="AC5">
        <f t="shared" si="2"/>
        <v>7280.1131383882603</v>
      </c>
      <c r="AE5">
        <f t="shared" si="3"/>
        <v>0</v>
      </c>
      <c r="AF5">
        <f t="shared" si="4"/>
        <v>0</v>
      </c>
      <c r="AG5">
        <f t="shared" si="4"/>
        <v>-24.40534742526302</v>
      </c>
      <c r="AH5">
        <f t="shared" si="5"/>
        <v>-1958.2888594791843</v>
      </c>
      <c r="AI5">
        <f t="shared" si="6"/>
        <v>-1982.6942069044474</v>
      </c>
      <c r="AJ5">
        <f t="shared" si="7"/>
        <v>-3068.7951372664247</v>
      </c>
      <c r="AK5">
        <f>G5*SUM(AB5, AE5:AF5)</f>
        <v>172.66403804599526</v>
      </c>
      <c r="AL5">
        <f t="shared" si="8"/>
        <v>-4878.825306124877</v>
      </c>
      <c r="AN5">
        <f t="shared" si="9"/>
        <v>0</v>
      </c>
      <c r="AO5">
        <f t="shared" si="9"/>
        <v>0</v>
      </c>
      <c r="AP5">
        <f t="shared" si="9"/>
        <v>-20.869208257421565</v>
      </c>
      <c r="AQ5">
        <f t="shared" si="9"/>
        <v>-1674.5485046590854</v>
      </c>
      <c r="AR5">
        <f t="shared" si="9"/>
        <v>-1695.4177129165071</v>
      </c>
      <c r="AS5">
        <f t="shared" si="9"/>
        <v>-2624.1513264704286</v>
      </c>
      <c r="AT5">
        <f t="shared" si="9"/>
        <v>147.64640329681362</v>
      </c>
      <c r="AU5">
        <f t="shared" si="9"/>
        <v>-4171.9226360901221</v>
      </c>
      <c r="AW5">
        <v>2</v>
      </c>
      <c r="AX5">
        <f>IF(Z5&gt;0, (R5*SUMPRODUCT(K5:$K$98, X5:$X$98)-K5*$AZ$3)/Z5, 0)</f>
        <v>7457.4979527358655</v>
      </c>
    </row>
    <row r="6" spans="1:52" x14ac:dyDescent="0.25">
      <c r="A6" t="s">
        <v>16</v>
      </c>
      <c r="C6" s="2">
        <f>'S.26.04.E'!C6</f>
        <v>1000000</v>
      </c>
      <c r="E6">
        <v>2006</v>
      </c>
      <c r="F6" s="13">
        <v>5.8799999999999998E-2</v>
      </c>
      <c r="G6" s="13"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2.0299509999999999E-3</v>
      </c>
      <c r="Q6" s="4">
        <f t="shared" si="21"/>
        <v>25</v>
      </c>
      <c r="R6">
        <f t="shared" si="0"/>
        <v>1000000</v>
      </c>
      <c r="S6">
        <f t="shared" si="1"/>
        <v>11260.475461093325</v>
      </c>
      <c r="U6">
        <f t="shared" si="13"/>
        <v>2.0299509999999999E-3</v>
      </c>
      <c r="V6">
        <f t="shared" si="14"/>
        <v>0.01</v>
      </c>
      <c r="W6">
        <f t="shared" si="15"/>
        <v>0.97621389701052086</v>
      </c>
      <c r="X6">
        <f t="shared" si="16"/>
        <v>1.9816663764504038E-3</v>
      </c>
      <c r="Y6">
        <f t="shared" si="17"/>
        <v>9.762138970105208E-3</v>
      </c>
      <c r="Z6">
        <f t="shared" si="18"/>
        <v>0.96447009166396525</v>
      </c>
      <c r="AB6">
        <f t="shared" si="19"/>
        <v>7280.1131383882603</v>
      </c>
      <c r="AC6">
        <f t="shared" si="2"/>
        <v>10860.391800140511</v>
      </c>
      <c r="AE6">
        <f t="shared" si="3"/>
        <v>0</v>
      </c>
      <c r="AF6">
        <f t="shared" si="4"/>
        <v>0</v>
      </c>
      <c r="AG6">
        <f t="shared" si="4"/>
        <v>-24.111752291599132</v>
      </c>
      <c r="AH6">
        <f t="shared" si="5"/>
        <v>-1981.6663764504037</v>
      </c>
      <c r="AI6">
        <f t="shared" si="6"/>
        <v>-2005.7781287420028</v>
      </c>
      <c r="AJ6">
        <f t="shared" si="7"/>
        <v>-3580.2786617522506</v>
      </c>
      <c r="AK6">
        <f>G6*SUM(AB6, AE6:AF6)</f>
        <v>425.88661859571323</v>
      </c>
      <c r="AL6">
        <f t="shared" si="8"/>
        <v>-5160.1701718985405</v>
      </c>
      <c r="AN6">
        <f t="shared" si="9"/>
        <v>0</v>
      </c>
      <c r="AO6">
        <f t="shared" si="9"/>
        <v>0</v>
      </c>
      <c r="AP6">
        <f t="shared" si="9"/>
        <v>-18.600047545941351</v>
      </c>
      <c r="AQ6">
        <f t="shared" si="9"/>
        <v>-1528.6773178659869</v>
      </c>
      <c r="AR6">
        <f t="shared" si="9"/>
        <v>-1547.2773654119283</v>
      </c>
      <c r="AS6">
        <f t="shared" si="9"/>
        <v>-2761.8628679887852</v>
      </c>
      <c r="AT6">
        <f t="shared" si="9"/>
        <v>328.53320900366168</v>
      </c>
      <c r="AU6">
        <f t="shared" si="9"/>
        <v>-3980.6070243970516</v>
      </c>
      <c r="AW6">
        <v>3</v>
      </c>
      <c r="AX6">
        <f>IF(Z6&gt;0, (R6*SUMPRODUCT(K6:$K$98, X6:$X$98)-K6*$AZ$3)/Z6, 0)</f>
        <v>11260.475461093325</v>
      </c>
    </row>
    <row r="7" spans="1:52" x14ac:dyDescent="0.25">
      <c r="A7" t="s">
        <v>15</v>
      </c>
      <c r="B7" t="s">
        <v>37</v>
      </c>
      <c r="C7" t="s">
        <v>47</v>
      </c>
      <c r="E7">
        <v>2007</v>
      </c>
      <c r="F7" s="13">
        <v>5.4699999999999999E-2</v>
      </c>
      <c r="G7" s="13"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2.0855349999999999E-3</v>
      </c>
      <c r="Q7" s="4">
        <f t="shared" si="21"/>
        <v>25</v>
      </c>
      <c r="R7">
        <f t="shared" si="0"/>
        <v>1000000</v>
      </c>
      <c r="S7">
        <f t="shared" si="1"/>
        <v>14376.923165148006</v>
      </c>
      <c r="U7">
        <f t="shared" si="13"/>
        <v>2.0855349999999999E-3</v>
      </c>
      <c r="V7">
        <f t="shared" si="14"/>
        <v>0.01</v>
      </c>
      <c r="W7">
        <f t="shared" si="15"/>
        <v>0.96447009166396525</v>
      </c>
      <c r="X7">
        <f t="shared" si="16"/>
        <v>2.0114361326184077E-3</v>
      </c>
      <c r="Y7">
        <f t="shared" si="17"/>
        <v>9.6447009166396522E-3</v>
      </c>
      <c r="Z7">
        <f t="shared" si="18"/>
        <v>0.95281395461470719</v>
      </c>
      <c r="AB7">
        <f t="shared" si="19"/>
        <v>10860.391800140511</v>
      </c>
      <c r="AC7">
        <f t="shared" si="2"/>
        <v>13698.533016176465</v>
      </c>
      <c r="AE7">
        <f t="shared" si="3"/>
        <v>0</v>
      </c>
      <c r="AF7">
        <f t="shared" si="4"/>
        <v>0</v>
      </c>
      <c r="AG7">
        <f t="shared" si="4"/>
        <v>-23.820348865367681</v>
      </c>
      <c r="AH7">
        <f t="shared" si="5"/>
        <v>-2011.4361326184078</v>
      </c>
      <c r="AI7">
        <f t="shared" si="6"/>
        <v>-2035.2564814837754</v>
      </c>
      <c r="AJ7">
        <f t="shared" si="7"/>
        <v>-2838.1412160359541</v>
      </c>
      <c r="AK7">
        <f>G7*SUM(AB7, AE7:AF7)</f>
        <v>533.24523738689902</v>
      </c>
      <c r="AL7">
        <f t="shared" si="8"/>
        <v>-4340.1524601328301</v>
      </c>
      <c r="AN7">
        <f t="shared" si="9"/>
        <v>0</v>
      </c>
      <c r="AO7">
        <f t="shared" si="9"/>
        <v>0</v>
      </c>
      <c r="AP7">
        <f t="shared" si="9"/>
        <v>-16.718456937788385</v>
      </c>
      <c r="AQ7">
        <f t="shared" si="9"/>
        <v>-1411.7387010726886</v>
      </c>
      <c r="AR7">
        <f t="shared" si="9"/>
        <v>-1428.4571580104769</v>
      </c>
      <c r="AS7">
        <f t="shared" si="9"/>
        <v>-1991.9666992218529</v>
      </c>
      <c r="AT7">
        <f t="shared" si="9"/>
        <v>374.26141778700639</v>
      </c>
      <c r="AU7">
        <f t="shared" si="9"/>
        <v>-3046.1624394453233</v>
      </c>
      <c r="AW7">
        <v>4</v>
      </c>
      <c r="AX7">
        <f>IF(Z7&gt;0, (R7*SUMPRODUCT(K7:$K$98, X7:$X$98)-K7*$AZ$3)/Z7, 0)</f>
        <v>14376.923165148006</v>
      </c>
    </row>
    <row r="8" spans="1:52" x14ac:dyDescent="0.25">
      <c r="B8" s="2">
        <f>'S.26.04.A'!B8</f>
        <v>200</v>
      </c>
      <c r="C8" s="2">
        <f>'S.26.04.A'!C8</f>
        <v>25</v>
      </c>
      <c r="E8">
        <v>2008</v>
      </c>
      <c r="F8" s="13">
        <v>2.2499999999999999E-2</v>
      </c>
      <c r="G8" s="13"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2.1420699999999998E-3</v>
      </c>
      <c r="Q8" s="4">
        <f t="shared" si="21"/>
        <v>25</v>
      </c>
      <c r="R8">
        <f t="shared" si="0"/>
        <v>1000000</v>
      </c>
      <c r="S8">
        <f t="shared" si="1"/>
        <v>16169.554772585454</v>
      </c>
      <c r="U8">
        <f t="shared" si="13"/>
        <v>2.1420699999999998E-3</v>
      </c>
      <c r="V8">
        <f t="shared" si="14"/>
        <v>0.01</v>
      </c>
      <c r="W8">
        <f t="shared" si="15"/>
        <v>0.95281395461470719</v>
      </c>
      <c r="X8">
        <f t="shared" si="16"/>
        <v>2.0409941877615255E-3</v>
      </c>
      <c r="Y8">
        <f t="shared" si="17"/>
        <v>9.5281395461470717E-3</v>
      </c>
      <c r="Z8">
        <f t="shared" si="18"/>
        <v>0.94124482088079864</v>
      </c>
      <c r="AB8">
        <f t="shared" si="19"/>
        <v>13698.533016176465</v>
      </c>
      <c r="AC8">
        <f t="shared" si="2"/>
        <v>15219.509685644458</v>
      </c>
      <c r="AE8">
        <f t="shared" si="3"/>
        <v>0</v>
      </c>
      <c r="AF8">
        <f t="shared" si="4"/>
        <v>0</v>
      </c>
      <c r="AG8">
        <f t="shared" si="4"/>
        <v>-23.531120522019965</v>
      </c>
      <c r="AH8">
        <f t="shared" si="5"/>
        <v>-2040.9941877615254</v>
      </c>
      <c r="AI8">
        <f t="shared" si="6"/>
        <v>-2064.5253082835452</v>
      </c>
      <c r="AJ8">
        <f t="shared" si="7"/>
        <v>-1520.9766694679929</v>
      </c>
      <c r="AK8">
        <f t="shared" ref="AK8:AK71" si="22">G8*SUM(AB8:AB8, AE8:AF8)</f>
        <v>291.77875324455869</v>
      </c>
      <c r="AL8">
        <f t="shared" si="8"/>
        <v>-3293.7232245069795</v>
      </c>
      <c r="AN8">
        <f t="shared" si="9"/>
        <v>0</v>
      </c>
      <c r="AO8">
        <f t="shared" si="9"/>
        <v>0</v>
      </c>
      <c r="AP8">
        <f t="shared" si="9"/>
        <v>-15.416279532677844</v>
      </c>
      <c r="AQ8">
        <f t="shared" si="9"/>
        <v>-1337.1457127873934</v>
      </c>
      <c r="AR8">
        <f t="shared" si="9"/>
        <v>-1352.5619923200711</v>
      </c>
      <c r="AS8">
        <f t="shared" si="9"/>
        <v>-996.45919867088094</v>
      </c>
      <c r="AT8">
        <f t="shared" si="9"/>
        <v>191.1571876700506</v>
      </c>
      <c r="AU8">
        <f t="shared" si="9"/>
        <v>-2157.8640033209012</v>
      </c>
      <c r="AW8">
        <v>5</v>
      </c>
      <c r="AX8">
        <f>IF(Z8&gt;0, (R8*SUMPRODUCT(K8:$K$98, X8:$X$98)-K8*$AZ$3)/Z8, 0)</f>
        <v>16169.554772585454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3">
        <v>2.2000000000000001E-3</v>
      </c>
      <c r="G9" s="13"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2.2014550000000002E-3</v>
      </c>
      <c r="Q9" s="4">
        <f t="shared" si="21"/>
        <v>25</v>
      </c>
      <c r="R9">
        <f t="shared" si="0"/>
        <v>1000000</v>
      </c>
      <c r="S9">
        <f t="shared" si="1"/>
        <v>17273.184218515074</v>
      </c>
      <c r="U9">
        <f t="shared" si="13"/>
        <v>2.2014550000000002E-3</v>
      </c>
      <c r="V9">
        <f t="shared" si="14"/>
        <v>0.01</v>
      </c>
      <c r="W9">
        <f t="shared" si="15"/>
        <v>0.94124482088079864</v>
      </c>
      <c r="X9">
        <f t="shared" si="16"/>
        <v>2.0721081171521387E-3</v>
      </c>
      <c r="Y9">
        <f t="shared" si="17"/>
        <v>9.4124482088079869E-3</v>
      </c>
      <c r="Z9">
        <f t="shared" si="18"/>
        <v>0.92976026455483851</v>
      </c>
      <c r="AB9">
        <f t="shared" si="19"/>
        <v>15219.509685644458</v>
      </c>
      <c r="AC9">
        <f t="shared" si="2"/>
        <v>16059.920328711038</v>
      </c>
      <c r="AE9">
        <f t="shared" si="3"/>
        <v>0</v>
      </c>
      <c r="AF9">
        <f t="shared" si="4"/>
        <v>0</v>
      </c>
      <c r="AG9">
        <f t="shared" si="4"/>
        <v>-23.244006613870962</v>
      </c>
      <c r="AH9">
        <f t="shared" si="5"/>
        <v>-2072.1081171521387</v>
      </c>
      <c r="AI9">
        <f t="shared" si="6"/>
        <v>-2095.3521237660098</v>
      </c>
      <c r="AJ9">
        <f t="shared" si="7"/>
        <v>-840.41064306657972</v>
      </c>
      <c r="AK9">
        <f t="shared" si="22"/>
        <v>89.795107145302296</v>
      </c>
      <c r="AL9">
        <f t="shared" si="8"/>
        <v>-2845.9676596872873</v>
      </c>
      <c r="AN9">
        <f t="shared" si="9"/>
        <v>0</v>
      </c>
      <c r="AO9">
        <f t="shared" si="9"/>
        <v>0</v>
      </c>
      <c r="AP9">
        <f t="shared" si="9"/>
        <v>-14.421989290361259</v>
      </c>
      <c r="AQ9">
        <f t="shared" si="9"/>
        <v>-1285.6613565152497</v>
      </c>
      <c r="AR9">
        <f t="shared" si="9"/>
        <v>-1300.0833458056111</v>
      </c>
      <c r="AS9">
        <f t="shared" si="9"/>
        <v>-521.44165569884728</v>
      </c>
      <c r="AT9">
        <f t="shared" si="9"/>
        <v>55.71432219450412</v>
      </c>
      <c r="AU9">
        <f t="shared" si="9"/>
        <v>-1765.8106793099544</v>
      </c>
      <c r="AW9">
        <v>6</v>
      </c>
      <c r="AX9">
        <f>IF(Z9&gt;0, (R9*SUMPRODUCT(K9:$K$98, X9:$X$98)-K9*$AZ$3)/Z9, 0)</f>
        <v>17273.184218515074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3">
        <v>2.5000000000000001E-3</v>
      </c>
      <c r="G10" s="13"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2.2708170000000001E-3</v>
      </c>
      <c r="Q10" s="4">
        <f t="shared" si="21"/>
        <v>25</v>
      </c>
      <c r="R10">
        <f t="shared" si="0"/>
        <v>1000000</v>
      </c>
      <c r="S10">
        <f t="shared" si="1"/>
        <v>18264.835559187879</v>
      </c>
      <c r="U10">
        <f t="shared" si="13"/>
        <v>2.2708170000000001E-3</v>
      </c>
      <c r="V10">
        <f t="shared" si="14"/>
        <v>0.01</v>
      </c>
      <c r="W10">
        <f t="shared" si="15"/>
        <v>0.92976026455483851</v>
      </c>
      <c r="X10">
        <f t="shared" si="16"/>
        <v>2.1113154146756249E-3</v>
      </c>
      <c r="Y10">
        <f t="shared" si="17"/>
        <v>9.2976026455483859E-3</v>
      </c>
      <c r="Z10">
        <f t="shared" si="18"/>
        <v>0.91835134649461458</v>
      </c>
      <c r="AB10">
        <f t="shared" si="19"/>
        <v>16059.920328711038</v>
      </c>
      <c r="AC10">
        <f t="shared" si="2"/>
        <v>16773.536329282906</v>
      </c>
      <c r="AE10">
        <f t="shared" si="3"/>
        <v>0</v>
      </c>
      <c r="AF10">
        <f t="shared" si="4"/>
        <v>0</v>
      </c>
      <c r="AG10">
        <f t="shared" si="4"/>
        <v>-22.958783662365363</v>
      </c>
      <c r="AH10">
        <f t="shared" si="5"/>
        <v>-2111.3154146756251</v>
      </c>
      <c r="AI10">
        <f t="shared" si="6"/>
        <v>-2134.2741983379906</v>
      </c>
      <c r="AJ10">
        <f t="shared" si="7"/>
        <v>-713.61600057186843</v>
      </c>
      <c r="AK10">
        <f t="shared" si="22"/>
        <v>65.845673347715262</v>
      </c>
      <c r="AL10">
        <f t="shared" si="8"/>
        <v>-2782.0445255621439</v>
      </c>
      <c r="AN10">
        <f t="shared" si="9"/>
        <v>0</v>
      </c>
      <c r="AO10">
        <f t="shared" si="9"/>
        <v>0</v>
      </c>
      <c r="AP10">
        <f t="shared" si="9"/>
        <v>-13.513916800116951</v>
      </c>
      <c r="AQ10">
        <f t="shared" si="9"/>
        <v>-1242.7548981831055</v>
      </c>
      <c r="AR10">
        <f t="shared" si="9"/>
        <v>-1256.2688149832227</v>
      </c>
      <c r="AS10">
        <f t="shared" si="9"/>
        <v>-420.04608784082592</v>
      </c>
      <c r="AT10">
        <f t="shared" si="9"/>
        <v>38.75784381066056</v>
      </c>
      <c r="AU10">
        <f t="shared" si="9"/>
        <v>-1637.5570590133882</v>
      </c>
      <c r="AW10">
        <v>7</v>
      </c>
      <c r="AX10">
        <f>IF(Z10&gt;0, (R10*SUMPRODUCT(K10:$K$98, X10:$X$98)-K10*$AZ$3)/Z10, 0)</f>
        <v>18264.835559187879</v>
      </c>
    </row>
    <row r="11" spans="1:52" x14ac:dyDescent="0.25">
      <c r="A11" t="s">
        <v>33</v>
      </c>
      <c r="C11" s="12">
        <f>AU91</f>
        <v>23052.889656647778</v>
      </c>
      <c r="E11">
        <v>2011</v>
      </c>
      <c r="F11" s="13">
        <v>1.5E-3</v>
      </c>
      <c r="G11" s="13"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2.3392280000000001E-3</v>
      </c>
      <c r="Q11" s="4">
        <f t="shared" si="21"/>
        <v>25</v>
      </c>
      <c r="R11">
        <f t="shared" si="0"/>
        <v>1000000</v>
      </c>
      <c r="S11">
        <f t="shared" si="1"/>
        <v>19151.534379363486</v>
      </c>
      <c r="U11">
        <f t="shared" si="13"/>
        <v>2.3392280000000001E-3</v>
      </c>
      <c r="V11">
        <f t="shared" si="14"/>
        <v>0.01</v>
      </c>
      <c r="W11">
        <f t="shared" si="15"/>
        <v>0.91835134649461458</v>
      </c>
      <c r="X11">
        <f t="shared" si="16"/>
        <v>2.1482331835579044E-3</v>
      </c>
      <c r="Y11">
        <f t="shared" si="17"/>
        <v>9.1835134649461466E-3</v>
      </c>
      <c r="Z11">
        <f t="shared" si="18"/>
        <v>0.90701959984611047</v>
      </c>
      <c r="AB11">
        <f t="shared" si="19"/>
        <v>16773.536329282906</v>
      </c>
      <c r="AC11">
        <f t="shared" si="2"/>
        <v>17370.817049209298</v>
      </c>
      <c r="AE11">
        <f t="shared" si="3"/>
        <v>0</v>
      </c>
      <c r="AF11">
        <f t="shared" si="4"/>
        <v>0</v>
      </c>
      <c r="AG11">
        <f t="shared" si="4"/>
        <v>-22.675489996152763</v>
      </c>
      <c r="AH11">
        <f t="shared" si="5"/>
        <v>-2148.2331835579043</v>
      </c>
      <c r="AI11">
        <f t="shared" si="6"/>
        <v>-2170.9086735540573</v>
      </c>
      <c r="AJ11">
        <f t="shared" si="7"/>
        <v>-597.28071992639161</v>
      </c>
      <c r="AK11">
        <f t="shared" si="22"/>
        <v>40.256487190278968</v>
      </c>
      <c r="AL11">
        <f t="shared" si="8"/>
        <v>-2727.9329062901697</v>
      </c>
      <c r="AN11">
        <f t="shared" si="9"/>
        <v>0</v>
      </c>
      <c r="AO11">
        <f t="shared" si="9"/>
        <v>0</v>
      </c>
      <c r="AP11">
        <f t="shared" si="9"/>
        <v>-12.682597395997034</v>
      </c>
      <c r="AQ11">
        <f t="shared" si="9"/>
        <v>-1201.525373185252</v>
      </c>
      <c r="AR11">
        <f t="shared" si="9"/>
        <v>-1214.2079705812491</v>
      </c>
      <c r="AS11">
        <f t="shared" si="9"/>
        <v>-334.06426518249054</v>
      </c>
      <c r="AT11">
        <f t="shared" si="9"/>
        <v>22.515800968272067</v>
      </c>
      <c r="AU11">
        <f t="shared" si="9"/>
        <v>-1525.7564347954674</v>
      </c>
      <c r="AW11">
        <v>8</v>
      </c>
      <c r="AX11">
        <f>IF(Z11&gt;0, (R11*SUMPRODUCT(K11:$K$98, X11:$X$98)-K11*$AZ$3)/Z11, 0)</f>
        <v>19151.534379363486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3">
        <v>1.9E-3</v>
      </c>
      <c r="G12" s="13"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2.4176169999999999E-3</v>
      </c>
      <c r="Q12" s="4">
        <f t="shared" si="21"/>
        <v>25</v>
      </c>
      <c r="R12">
        <f t="shared" si="0"/>
        <v>1000000</v>
      </c>
      <c r="S12">
        <f t="shared" si="1"/>
        <v>19999.338845966071</v>
      </c>
      <c r="U12">
        <f t="shared" si="13"/>
        <v>2.4176169999999999E-3</v>
      </c>
      <c r="V12">
        <f t="shared" si="14"/>
        <v>0.01</v>
      </c>
      <c r="W12">
        <f t="shared" si="15"/>
        <v>0.90701959984611047</v>
      </c>
      <c r="X12">
        <f t="shared" si="16"/>
        <v>2.1928260039211539E-3</v>
      </c>
      <c r="Y12">
        <f t="shared" si="17"/>
        <v>9.0701959984611051E-3</v>
      </c>
      <c r="Z12">
        <f t="shared" si="18"/>
        <v>0.8957565778437282</v>
      </c>
      <c r="AB12">
        <f t="shared" si="19"/>
        <v>17370.817049209298</v>
      </c>
      <c r="AC12">
        <f t="shared" si="2"/>
        <v>17914.539323799705</v>
      </c>
      <c r="AE12">
        <f t="shared" si="3"/>
        <v>0</v>
      </c>
      <c r="AF12">
        <f t="shared" si="4"/>
        <v>0</v>
      </c>
      <c r="AG12">
        <f t="shared" si="4"/>
        <v>-22.393914446093206</v>
      </c>
      <c r="AH12">
        <f t="shared" si="5"/>
        <v>-2192.8260039211541</v>
      </c>
      <c r="AI12">
        <f t="shared" si="6"/>
        <v>-2215.2199183672474</v>
      </c>
      <c r="AJ12">
        <f t="shared" si="7"/>
        <v>-543.72227459040732</v>
      </c>
      <c r="AK12">
        <f t="shared" si="22"/>
        <v>39.952879213181383</v>
      </c>
      <c r="AL12">
        <f t="shared" si="8"/>
        <v>-2718.9893137444733</v>
      </c>
      <c r="AN12">
        <f t="shared" si="9"/>
        <v>0</v>
      </c>
      <c r="AO12">
        <f t="shared" si="9"/>
        <v>0</v>
      </c>
      <c r="AP12">
        <f t="shared" si="9"/>
        <v>-11.90260359115114</v>
      </c>
      <c r="AQ12">
        <f t="shared" si="9"/>
        <v>-1165.5103323659853</v>
      </c>
      <c r="AR12">
        <f t="shared" si="9"/>
        <v>-1177.4129359571364</v>
      </c>
      <c r="AS12">
        <f t="shared" si="9"/>
        <v>-288.99416909479572</v>
      </c>
      <c r="AT12">
        <f t="shared" si="9"/>
        <v>21.235380028997241</v>
      </c>
      <c r="AU12">
        <f t="shared" si="9"/>
        <v>-1445.1717250229349</v>
      </c>
      <c r="AW12">
        <v>9</v>
      </c>
      <c r="AX12">
        <f>IF(Z12&gt;0, (R12*SUMPRODUCT(K12:$K$98, X12:$X$98)-K12*$AZ$3)/Z12, 0)</f>
        <v>19999.338845966071</v>
      </c>
    </row>
    <row r="13" spans="1:52" x14ac:dyDescent="0.25">
      <c r="E13">
        <v>2013</v>
      </c>
      <c r="F13" s="13">
        <v>1.6999999999999999E-3</v>
      </c>
      <c r="G13" s="13"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2.502181E-3</v>
      </c>
      <c r="Q13" s="4">
        <f t="shared" si="21"/>
        <v>25</v>
      </c>
      <c r="R13">
        <f t="shared" si="0"/>
        <v>1000000</v>
      </c>
      <c r="S13">
        <f t="shared" si="1"/>
        <v>20799.654099095864</v>
      </c>
      <c r="U13">
        <f t="shared" si="13"/>
        <v>2.502181E-3</v>
      </c>
      <c r="V13">
        <f t="shared" si="14"/>
        <v>0.01</v>
      </c>
      <c r="W13">
        <f t="shared" si="15"/>
        <v>0.8957565778437282</v>
      </c>
      <c r="X13">
        <f t="shared" si="16"/>
        <v>2.2413450897055976E-3</v>
      </c>
      <c r="Y13">
        <f t="shared" si="17"/>
        <v>8.9575657784372823E-3</v>
      </c>
      <c r="Z13">
        <f t="shared" si="18"/>
        <v>0.88455766697558524</v>
      </c>
      <c r="AB13">
        <f t="shared" si="19"/>
        <v>17914.539323799705</v>
      </c>
      <c r="AC13">
        <f t="shared" si="2"/>
        <v>18398.493503795406</v>
      </c>
      <c r="AE13">
        <f t="shared" si="3"/>
        <v>0</v>
      </c>
      <c r="AF13">
        <f t="shared" si="4"/>
        <v>0</v>
      </c>
      <c r="AG13">
        <f t="shared" si="4"/>
        <v>-22.113941674389633</v>
      </c>
      <c r="AH13">
        <f t="shared" si="5"/>
        <v>-2241.3450897055977</v>
      </c>
      <c r="AI13">
        <f t="shared" si="6"/>
        <v>-2263.4590313799872</v>
      </c>
      <c r="AJ13">
        <f t="shared" si="7"/>
        <v>-483.95417999570054</v>
      </c>
      <c r="AK13">
        <f t="shared" si="22"/>
        <v>35.82907864759941</v>
      </c>
      <c r="AL13">
        <f t="shared" si="8"/>
        <v>-2711.5841327280882</v>
      </c>
      <c r="AN13">
        <f t="shared" si="9"/>
        <v>0</v>
      </c>
      <c r="AO13">
        <f t="shared" si="9"/>
        <v>0</v>
      </c>
      <c r="AP13">
        <f t="shared" si="9"/>
        <v>-11.172809017759807</v>
      </c>
      <c r="AQ13">
        <f t="shared" si="9"/>
        <v>-1132.4132530916406</v>
      </c>
      <c r="AR13">
        <f t="shared" si="9"/>
        <v>-1143.5860621094002</v>
      </c>
      <c r="AS13">
        <f t="shared" si="9"/>
        <v>-244.51215916430502</v>
      </c>
      <c r="AT13">
        <f t="shared" si="9"/>
        <v>18.102220712444428</v>
      </c>
      <c r="AU13">
        <f t="shared" si="9"/>
        <v>-1369.9960005612609</v>
      </c>
      <c r="AW13">
        <v>10</v>
      </c>
      <c r="AX13">
        <f>IF(Z13&gt;0, (R13*SUMPRODUCT(K13:$K$98, X13:$X$98)-K13*$AZ$3)/Z13, 0)</f>
        <v>20799.654099095864</v>
      </c>
    </row>
    <row r="14" spans="1:52" x14ac:dyDescent="0.25">
      <c r="E14">
        <v>2014</v>
      </c>
      <c r="F14" s="13">
        <v>1.4E-3</v>
      </c>
      <c r="G14" s="13">
        <v>1.8E-3</v>
      </c>
      <c r="H14" s="5">
        <f t="shared" si="10"/>
        <v>5.1800000000000006E-2</v>
      </c>
      <c r="I14" s="5">
        <f t="shared" si="11"/>
        <v>1.0518000000000001</v>
      </c>
      <c r="J14">
        <f t="shared" si="12"/>
        <v>0.95075109336375729</v>
      </c>
      <c r="K14">
        <f t="shared" si="20"/>
        <v>0.48035581109819386</v>
      </c>
      <c r="L14" s="2">
        <v>11</v>
      </c>
      <c r="M14" s="6">
        <v>2.5943469999999999E-3</v>
      </c>
      <c r="Q14" s="4">
        <f t="shared" si="21"/>
        <v>25</v>
      </c>
      <c r="R14">
        <f t="shared" si="0"/>
        <v>1000000</v>
      </c>
      <c r="S14">
        <f t="shared" si="1"/>
        <v>21557.02670580741</v>
      </c>
      <c r="U14">
        <f t="shared" si="13"/>
        <v>2.5943469999999999E-3</v>
      </c>
      <c r="V14">
        <f t="shared" si="14"/>
        <v>0.01</v>
      </c>
      <c r="W14">
        <f t="shared" si="15"/>
        <v>0.88455766697558524</v>
      </c>
      <c r="X14">
        <f t="shared" si="16"/>
        <v>2.2948495296451084E-3</v>
      </c>
      <c r="Y14">
        <f t="shared" si="17"/>
        <v>8.8455766697558523E-3</v>
      </c>
      <c r="Z14">
        <f t="shared" si="18"/>
        <v>0.87341724077618432</v>
      </c>
      <c r="AB14">
        <f t="shared" si="19"/>
        <v>18398.493503795406</v>
      </c>
      <c r="AC14">
        <f t="shared" si="2"/>
        <v>18828.278784724826</v>
      </c>
      <c r="AE14">
        <f t="shared" si="3"/>
        <v>0</v>
      </c>
      <c r="AF14">
        <f t="shared" si="4"/>
        <v>0</v>
      </c>
      <c r="AG14">
        <f t="shared" si="4"/>
        <v>-21.835431019404609</v>
      </c>
      <c r="AH14">
        <f t="shared" si="5"/>
        <v>-2294.8495296451083</v>
      </c>
      <c r="AI14">
        <f t="shared" si="6"/>
        <v>-2316.6849606645128</v>
      </c>
      <c r="AJ14">
        <f t="shared" si="7"/>
        <v>-429.78528092941997</v>
      </c>
      <c r="AK14">
        <f t="shared" si="22"/>
        <v>33.117288306831732</v>
      </c>
      <c r="AL14">
        <f t="shared" si="8"/>
        <v>-2713.3529532871012</v>
      </c>
      <c r="AN14">
        <f t="shared" si="9"/>
        <v>0</v>
      </c>
      <c r="AO14">
        <f t="shared" si="9"/>
        <v>0</v>
      </c>
      <c r="AP14">
        <f t="shared" si="9"/>
        <v>-10.488776178004763</v>
      </c>
      <c r="AQ14">
        <f t="shared" si="9"/>
        <v>-1102.3443071609847</v>
      </c>
      <c r="AR14">
        <f t="shared" si="9"/>
        <v>-1112.8330833389894</v>
      </c>
      <c r="AS14">
        <f t="shared" si="9"/>
        <v>-206.44985721891663</v>
      </c>
      <c r="AT14">
        <f t="shared" si="9"/>
        <v>15.908081886000888</v>
      </c>
      <c r="AU14">
        <f t="shared" si="9"/>
        <v>-1303.3748586719053</v>
      </c>
      <c r="AW14">
        <v>11</v>
      </c>
      <c r="AX14">
        <f>IF(Z14&gt;0, (R14*SUMPRODUCT(K14:$K$98, X14:$X$98)-K14*$AZ$3)/Z14, 0)</f>
        <v>21557.02670580741</v>
      </c>
    </row>
    <row r="15" spans="1:52" x14ac:dyDescent="0.25">
      <c r="E15">
        <v>2015</v>
      </c>
      <c r="F15" s="13">
        <v>1.9E-3</v>
      </c>
      <c r="G15" s="13">
        <v>4.1000000000000003E-3</v>
      </c>
      <c r="H15" s="5">
        <f t="shared" si="10"/>
        <v>5.4100000000000002E-2</v>
      </c>
      <c r="I15" s="5">
        <f t="shared" si="11"/>
        <v>1.0541</v>
      </c>
      <c r="J15">
        <f t="shared" si="12"/>
        <v>0.94867659614837296</v>
      </c>
      <c r="K15">
        <f t="shared" si="20"/>
        <v>0.45570231581272541</v>
      </c>
      <c r="L15" s="2">
        <v>12</v>
      </c>
      <c r="M15" s="6">
        <v>2.6922130000000002E-3</v>
      </c>
      <c r="Q15" s="4">
        <f t="shared" si="21"/>
        <v>25</v>
      </c>
      <c r="R15">
        <f t="shared" si="0"/>
        <v>1000000</v>
      </c>
      <c r="S15">
        <f t="shared" si="1"/>
        <v>22350.750837811382</v>
      </c>
      <c r="U15">
        <f t="shared" si="13"/>
        <v>2.6922130000000002E-3</v>
      </c>
      <c r="V15">
        <f t="shared" si="14"/>
        <v>0.01</v>
      </c>
      <c r="W15">
        <f t="shared" si="15"/>
        <v>0.87341724077618432</v>
      </c>
      <c r="X15">
        <f t="shared" si="16"/>
        <v>2.3514252500417736E-3</v>
      </c>
      <c r="Y15">
        <f t="shared" si="17"/>
        <v>8.7341724077618435E-3</v>
      </c>
      <c r="Z15">
        <f t="shared" si="18"/>
        <v>0.86233164311838073</v>
      </c>
      <c r="AB15">
        <f t="shared" si="19"/>
        <v>18828.278784724826</v>
      </c>
      <c r="AC15">
        <f t="shared" si="2"/>
        <v>19273.759694899414</v>
      </c>
      <c r="AE15">
        <f t="shared" si="3"/>
        <v>0</v>
      </c>
      <c r="AF15">
        <f t="shared" si="4"/>
        <v>0</v>
      </c>
      <c r="AG15">
        <f t="shared" si="4"/>
        <v>-21.558291077959517</v>
      </c>
      <c r="AH15">
        <f t="shared" si="5"/>
        <v>-2351.4252500417738</v>
      </c>
      <c r="AI15">
        <f t="shared" si="6"/>
        <v>-2372.9835411197332</v>
      </c>
      <c r="AJ15">
        <f t="shared" si="7"/>
        <v>-445.48091017458864</v>
      </c>
      <c r="AK15">
        <f t="shared" si="22"/>
        <v>77.195943017371789</v>
      </c>
      <c r="AL15">
        <f t="shared" si="8"/>
        <v>-2741.2685082769499</v>
      </c>
      <c r="AN15">
        <f t="shared" si="9"/>
        <v>0</v>
      </c>
      <c r="AO15">
        <f t="shared" si="9"/>
        <v>0</v>
      </c>
      <c r="AP15">
        <f t="shared" si="9"/>
        <v>-9.8241631691909674</v>
      </c>
      <c r="AQ15">
        <f t="shared" si="9"/>
        <v>-1071.5499319045532</v>
      </c>
      <c r="AR15">
        <f t="shared" si="9"/>
        <v>-1081.3740950737442</v>
      </c>
      <c r="AS15">
        <f t="shared" si="9"/>
        <v>-203.00668241692077</v>
      </c>
      <c r="AT15">
        <f t="shared" si="9"/>
        <v>35.178370004363515</v>
      </c>
      <c r="AU15">
        <f t="shared" si="9"/>
        <v>-1249.2024074863014</v>
      </c>
      <c r="AW15">
        <v>12</v>
      </c>
      <c r="AX15">
        <f>IF(Z15&gt;0, (R15*SUMPRODUCT(K15:$K$98, X15:$X$98)-K15*$AZ$3)/Z15, 0)</f>
        <v>22350.750837811382</v>
      </c>
    </row>
    <row r="16" spans="1:52" x14ac:dyDescent="0.25">
      <c r="E16">
        <v>2016</v>
      </c>
      <c r="F16" s="13">
        <v>4.7000000000000002E-3</v>
      </c>
      <c r="G16" s="13">
        <v>7.1000000000000004E-3</v>
      </c>
      <c r="H16" s="5">
        <f t="shared" si="10"/>
        <v>5.7100000000000005E-2</v>
      </c>
      <c r="I16" s="5">
        <f t="shared" si="11"/>
        <v>1.0570999999999999</v>
      </c>
      <c r="J16">
        <f t="shared" si="12"/>
        <v>0.94598429666067552</v>
      </c>
      <c r="K16">
        <f t="shared" si="20"/>
        <v>0.43108723471074206</v>
      </c>
      <c r="L16" s="2">
        <v>13</v>
      </c>
      <c r="M16" s="6">
        <v>2.807183E-3</v>
      </c>
      <c r="Q16" s="4">
        <f t="shared" si="21"/>
        <v>25</v>
      </c>
      <c r="R16">
        <f t="shared" si="0"/>
        <v>1000000</v>
      </c>
      <c r="S16">
        <f t="shared" si="1"/>
        <v>23197.357888582501</v>
      </c>
      <c r="U16">
        <f t="shared" si="13"/>
        <v>2.807183E-3</v>
      </c>
      <c r="V16">
        <f t="shared" si="14"/>
        <v>0.01</v>
      </c>
      <c r="W16">
        <f t="shared" si="15"/>
        <v>0.86233164311838073</v>
      </c>
      <c r="X16">
        <f t="shared" si="16"/>
        <v>2.4207227289239856E-3</v>
      </c>
      <c r="Y16">
        <f t="shared" si="17"/>
        <v>8.6233164311838081E-3</v>
      </c>
      <c r="Z16">
        <f t="shared" si="18"/>
        <v>0.85128760395827285</v>
      </c>
      <c r="AB16">
        <f t="shared" si="19"/>
        <v>19273.759694899414</v>
      </c>
      <c r="AC16">
        <f t="shared" si="2"/>
        <v>19747.623215133935</v>
      </c>
      <c r="AE16">
        <f t="shared" si="3"/>
        <v>0</v>
      </c>
      <c r="AF16">
        <f t="shared" si="4"/>
        <v>0</v>
      </c>
      <c r="AG16">
        <f t="shared" si="4"/>
        <v>-21.282190098956821</v>
      </c>
      <c r="AH16">
        <f t="shared" si="5"/>
        <v>-2420.7227289239854</v>
      </c>
      <c r="AI16">
        <f t="shared" si="6"/>
        <v>-2442.0049190229424</v>
      </c>
      <c r="AJ16">
        <f t="shared" si="7"/>
        <v>-473.86352023452127</v>
      </c>
      <c r="AK16">
        <f t="shared" si="22"/>
        <v>136.84369383378584</v>
      </c>
      <c r="AL16">
        <f t="shared" si="8"/>
        <v>-2779.0247454236778</v>
      </c>
      <c r="AN16">
        <f t="shared" si="9"/>
        <v>0</v>
      </c>
      <c r="AO16">
        <f t="shared" si="9"/>
        <v>0</v>
      </c>
      <c r="AP16">
        <f t="shared" si="9"/>
        <v>-9.1744804783476308</v>
      </c>
      <c r="AQ16">
        <f t="shared" si="9"/>
        <v>-1043.5426672132821</v>
      </c>
      <c r="AR16">
        <f t="shared" si="9"/>
        <v>-1052.7171476916299</v>
      </c>
      <c r="AS16">
        <f t="shared" si="9"/>
        <v>-204.27651456819754</v>
      </c>
      <c r="AT16">
        <f t="shared" si="9"/>
        <v>58.991569562410163</v>
      </c>
      <c r="AU16">
        <f t="shared" si="9"/>
        <v>-1198.0020926974173</v>
      </c>
      <c r="AW16">
        <v>13</v>
      </c>
      <c r="AX16">
        <f>IF(Z16&gt;0, (R16*SUMPRODUCT(K16:$K$98, X16:$X$98)-K16*$AZ$3)/Z16, 0)</f>
        <v>23197.357888582501</v>
      </c>
    </row>
    <row r="17" spans="5:50" x14ac:dyDescent="0.25">
      <c r="E17">
        <v>2017</v>
      </c>
      <c r="F17" s="13">
        <v>1.17E-2</v>
      </c>
      <c r="G17" s="13">
        <v>1.38E-2</v>
      </c>
      <c r="H17" s="5">
        <f t="shared" si="10"/>
        <v>6.3799999999999996E-2</v>
      </c>
      <c r="I17" s="5">
        <f t="shared" si="11"/>
        <v>1.0638000000000001</v>
      </c>
      <c r="J17">
        <f t="shared" si="12"/>
        <v>0.94002632073698056</v>
      </c>
      <c r="K17">
        <f t="shared" si="20"/>
        <v>0.40523334716181802</v>
      </c>
      <c r="L17" s="2">
        <v>14</v>
      </c>
      <c r="M17" s="6">
        <v>2.939255E-3</v>
      </c>
      <c r="Q17" s="4">
        <f t="shared" si="21"/>
        <v>25</v>
      </c>
      <c r="R17">
        <f t="shared" si="0"/>
        <v>1000000</v>
      </c>
      <c r="S17">
        <f t="shared" si="1"/>
        <v>24191.281251232722</v>
      </c>
      <c r="U17">
        <f t="shared" si="13"/>
        <v>2.939255E-3</v>
      </c>
      <c r="V17">
        <f t="shared" si="14"/>
        <v>0.01</v>
      </c>
      <c r="W17">
        <f t="shared" si="15"/>
        <v>0.85128760395827285</v>
      </c>
      <c r="X17">
        <f t="shared" si="16"/>
        <v>2.5021513463723733E-3</v>
      </c>
      <c r="Y17">
        <f t="shared" si="17"/>
        <v>8.5128760395827285E-3</v>
      </c>
      <c r="Z17">
        <f t="shared" si="18"/>
        <v>0.8402725765723178</v>
      </c>
      <c r="AB17">
        <f t="shared" si="19"/>
        <v>19747.623215133935</v>
      </c>
      <c r="AC17">
        <f t="shared" si="2"/>
        <v>20327.270227558922</v>
      </c>
      <c r="AE17">
        <f t="shared" si="3"/>
        <v>0</v>
      </c>
      <c r="AF17">
        <f t="shared" si="4"/>
        <v>0</v>
      </c>
      <c r="AG17">
        <f t="shared" si="4"/>
        <v>-21.006814414307946</v>
      </c>
      <c r="AH17">
        <f t="shared" si="5"/>
        <v>-2502.1513463723732</v>
      </c>
      <c r="AI17">
        <f t="shared" si="6"/>
        <v>-2523.158160786681</v>
      </c>
      <c r="AJ17">
        <f t="shared" si="7"/>
        <v>-579.64701242498631</v>
      </c>
      <c r="AK17">
        <f t="shared" si="22"/>
        <v>272.51720036884831</v>
      </c>
      <c r="AL17">
        <f t="shared" si="8"/>
        <v>-2830.2879728428188</v>
      </c>
      <c r="AN17">
        <f t="shared" si="9"/>
        <v>0</v>
      </c>
      <c r="AO17">
        <f t="shared" si="9"/>
        <v>0</v>
      </c>
      <c r="AP17">
        <f t="shared" si="9"/>
        <v>-8.5126617183171351</v>
      </c>
      <c r="AQ17">
        <f t="shared" si="9"/>
        <v>-1013.9551651959263</v>
      </c>
      <c r="AR17">
        <f t="shared" si="9"/>
        <v>-1022.4678269142433</v>
      </c>
      <c r="AS17">
        <f t="shared" si="9"/>
        <v>-234.89229901732512</v>
      </c>
      <c r="AT17">
        <f t="shared" si="9"/>
        <v>110.43305726463623</v>
      </c>
      <c r="AU17">
        <f t="shared" si="9"/>
        <v>-1146.9270686669322</v>
      </c>
      <c r="AW17">
        <v>14</v>
      </c>
      <c r="AX17">
        <f>IF(Z17&gt;0, (R17*SUMPRODUCT(K17:$K$98, X17:$X$98)-K17*$AZ$3)/Z17, 0)</f>
        <v>24191.281251232722</v>
      </c>
    </row>
    <row r="18" spans="5:50" x14ac:dyDescent="0.25">
      <c r="E18">
        <v>2018</v>
      </c>
      <c r="F18" s="13">
        <v>2.01E-2</v>
      </c>
      <c r="G18" s="13">
        <v>2.1600000000000001E-2</v>
      </c>
      <c r="H18" s="5">
        <f t="shared" si="10"/>
        <v>7.1599999999999997E-2</v>
      </c>
      <c r="I18" s="5">
        <f t="shared" si="11"/>
        <v>1.0716000000000001</v>
      </c>
      <c r="J18">
        <f t="shared" si="12"/>
        <v>0.93318402388951094</v>
      </c>
      <c r="K18">
        <f t="shared" si="20"/>
        <v>0.3781572855186805</v>
      </c>
      <c r="L18" s="2">
        <v>15</v>
      </c>
      <c r="M18" s="6">
        <v>3.7729310000000002E-3</v>
      </c>
      <c r="Q18" s="4">
        <f t="shared" si="21"/>
        <v>25</v>
      </c>
      <c r="R18">
        <f t="shared" si="0"/>
        <v>1000000</v>
      </c>
      <c r="S18">
        <f t="shared" si="1"/>
        <v>25356.88172474625</v>
      </c>
      <c r="U18">
        <f t="shared" si="13"/>
        <v>3.7729310000000002E-3</v>
      </c>
      <c r="V18">
        <f t="shared" si="14"/>
        <v>0.01</v>
      </c>
      <c r="W18">
        <f t="shared" si="15"/>
        <v>0.8402725765723178</v>
      </c>
      <c r="X18">
        <f t="shared" si="16"/>
        <v>3.1702904525995716E-3</v>
      </c>
      <c r="Y18">
        <f t="shared" si="17"/>
        <v>8.4027257657231774E-3</v>
      </c>
      <c r="Z18">
        <f t="shared" si="18"/>
        <v>0.82869956035399506</v>
      </c>
      <c r="AB18">
        <f t="shared" si="19"/>
        <v>20327.270227558922</v>
      </c>
      <c r="AC18">
        <f t="shared" si="2"/>
        <v>21013.236737245468</v>
      </c>
      <c r="AE18">
        <f t="shared" si="3"/>
        <v>0</v>
      </c>
      <c r="AF18">
        <f t="shared" si="4"/>
        <v>0</v>
      </c>
      <c r="AG18">
        <f t="shared" si="4"/>
        <v>-20.717489008849878</v>
      </c>
      <c r="AH18">
        <f t="shared" si="5"/>
        <v>-3170.2904525995718</v>
      </c>
      <c r="AI18">
        <f t="shared" si="6"/>
        <v>-3191.0079416084218</v>
      </c>
      <c r="AJ18">
        <f t="shared" si="7"/>
        <v>-685.96650968654649</v>
      </c>
      <c r="AK18">
        <f t="shared" si="22"/>
        <v>439.06903691527276</v>
      </c>
      <c r="AL18">
        <f t="shared" si="8"/>
        <v>-3437.9054143796957</v>
      </c>
      <c r="AN18">
        <f t="shared" si="9"/>
        <v>0</v>
      </c>
      <c r="AO18">
        <f t="shared" si="9"/>
        <v>0</v>
      </c>
      <c r="AP18">
        <f t="shared" si="9"/>
        <v>-7.8344694063497684</v>
      </c>
      <c r="AQ18">
        <f t="shared" si="9"/>
        <v>-1198.8684318608432</v>
      </c>
      <c r="AR18">
        <f t="shared" si="9"/>
        <v>-1206.7029012671928</v>
      </c>
      <c r="AS18">
        <f t="shared" si="9"/>
        <v>-259.40323325978807</v>
      </c>
      <c r="AT18">
        <f t="shared" si="9"/>
        <v>166.03715515518087</v>
      </c>
      <c r="AU18">
        <f t="shared" si="9"/>
        <v>-1300.0689793718002</v>
      </c>
      <c r="AW18">
        <v>15</v>
      </c>
      <c r="AX18">
        <f>IF(Z18&gt;0, (R18*SUMPRODUCT(K18:$K$98, X18:$X$98)-K18*$AZ$3)/Z18, 0)</f>
        <v>25356.88172474625</v>
      </c>
    </row>
    <row r="19" spans="5:50" x14ac:dyDescent="0.25">
      <c r="E19">
        <v>2019</v>
      </c>
      <c r="F19" s="13">
        <v>2.3400000000000001E-2</v>
      </c>
      <c r="G19" s="13">
        <v>2.23E-2</v>
      </c>
      <c r="H19" s="5">
        <f t="shared" si="10"/>
        <v>7.2300000000000003E-2</v>
      </c>
      <c r="I19" s="5">
        <f t="shared" si="11"/>
        <v>1.0723</v>
      </c>
      <c r="J19">
        <f t="shared" si="12"/>
        <v>0.93257483913084027</v>
      </c>
      <c r="K19">
        <f t="shared" si="20"/>
        <v>0.3526599697087387</v>
      </c>
      <c r="L19" s="2">
        <v>16</v>
      </c>
      <c r="M19" s="6">
        <v>4.6883589999999996E-3</v>
      </c>
      <c r="Q19" s="4">
        <f t="shared" si="21"/>
        <v>25</v>
      </c>
      <c r="R19">
        <f t="shared" si="0"/>
        <v>1000000</v>
      </c>
      <c r="S19">
        <f t="shared" si="1"/>
        <v>26227.133679397502</v>
      </c>
      <c r="U19">
        <f t="shared" si="13"/>
        <v>4.6883589999999996E-3</v>
      </c>
      <c r="V19">
        <f t="shared" si="14"/>
        <v>0.01</v>
      </c>
      <c r="W19">
        <f t="shared" si="15"/>
        <v>0.82869956035399506</v>
      </c>
      <c r="X19">
        <f t="shared" si="16"/>
        <v>3.8852410420816955E-3</v>
      </c>
      <c r="Y19">
        <f t="shared" si="17"/>
        <v>8.2869956035399508E-3</v>
      </c>
      <c r="Z19">
        <f t="shared" si="18"/>
        <v>0.81652732370837344</v>
      </c>
      <c r="AB19">
        <f t="shared" si="19"/>
        <v>21013.236737245468</v>
      </c>
      <c r="AC19">
        <f t="shared" si="2"/>
        <v>21415.171271780189</v>
      </c>
      <c r="AE19">
        <f t="shared" si="3"/>
        <v>0</v>
      </c>
      <c r="AF19">
        <f t="shared" si="4"/>
        <v>0</v>
      </c>
      <c r="AG19">
        <f t="shared" si="4"/>
        <v>-20.413183092709335</v>
      </c>
      <c r="AH19">
        <f t="shared" si="5"/>
        <v>-3885.2410420816955</v>
      </c>
      <c r="AI19">
        <f t="shared" si="6"/>
        <v>-3905.6542251744049</v>
      </c>
      <c r="AJ19">
        <f t="shared" si="7"/>
        <v>-401.93453453472102</v>
      </c>
      <c r="AK19">
        <f t="shared" si="22"/>
        <v>468.59517924057394</v>
      </c>
      <c r="AL19">
        <f t="shared" si="8"/>
        <v>-3838.993580468552</v>
      </c>
      <c r="AN19">
        <f t="shared" si="9"/>
        <v>0</v>
      </c>
      <c r="AO19">
        <f t="shared" si="9"/>
        <v>0</v>
      </c>
      <c r="AP19">
        <f t="shared" si="9"/>
        <v>-7.1989125311338107</v>
      </c>
      <c r="AQ19">
        <f t="shared" si="9"/>
        <v>-1370.1689882116791</v>
      </c>
      <c r="AR19">
        <f t="shared" si="9"/>
        <v>-1377.3679007428129</v>
      </c>
      <c r="AS19">
        <f t="shared" si="9"/>
        <v>-141.74622077391069</v>
      </c>
      <c r="AT19">
        <f t="shared" si="9"/>
        <v>165.25476171664178</v>
      </c>
      <c r="AU19">
        <f t="shared" si="9"/>
        <v>-1353.8593598000818</v>
      </c>
      <c r="AW19">
        <v>16</v>
      </c>
      <c r="AX19">
        <f>IF(Z19&gt;0, (R19*SUMPRODUCT(K19:$K$98, X19:$X$98)-K19*$AZ$3)/Z19, 0)</f>
        <v>26227.133679397502</v>
      </c>
    </row>
    <row r="20" spans="5:50" x14ac:dyDescent="0.25">
      <c r="E20">
        <v>2020</v>
      </c>
      <c r="F20" s="14">
        <v>4.3E-3</v>
      </c>
      <c r="G20" s="14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0.33449679380512065</v>
      </c>
      <c r="L20" s="2">
        <v>17</v>
      </c>
      <c r="M20" s="6">
        <v>5.6712799999999999E-3</v>
      </c>
      <c r="Q20" s="4">
        <f t="shared" si="21"/>
        <v>25</v>
      </c>
      <c r="R20">
        <f t="shared" si="0"/>
        <v>1000000</v>
      </c>
      <c r="S20">
        <f t="shared" si="1"/>
        <v>26358.740328985772</v>
      </c>
      <c r="U20">
        <f t="shared" si="13"/>
        <v>5.6712799999999999E-3</v>
      </c>
      <c r="V20">
        <f t="shared" si="14"/>
        <v>0.01</v>
      </c>
      <c r="W20">
        <f t="shared" si="15"/>
        <v>0.81652732370837344</v>
      </c>
      <c r="X20">
        <f t="shared" si="16"/>
        <v>4.6307550804008243E-3</v>
      </c>
      <c r="Y20">
        <f t="shared" si="17"/>
        <v>8.1652732370837353E-3</v>
      </c>
      <c r="Z20">
        <f t="shared" si="18"/>
        <v>0.80373129539088894</v>
      </c>
      <c r="AB20">
        <f t="shared" si="19"/>
        <v>21415.171271780189</v>
      </c>
      <c r="AC20">
        <f t="shared" si="2"/>
        <v>21185.344509487801</v>
      </c>
      <c r="AE20">
        <f t="shared" si="3"/>
        <v>0</v>
      </c>
      <c r="AF20">
        <f t="shared" si="4"/>
        <v>0</v>
      </c>
      <c r="AG20">
        <f t="shared" si="4"/>
        <v>-20.093282384772223</v>
      </c>
      <c r="AH20">
        <f t="shared" si="5"/>
        <v>-4630.7550804008242</v>
      </c>
      <c r="AI20">
        <f t="shared" si="6"/>
        <v>-4650.8483627855967</v>
      </c>
      <c r="AJ20">
        <f t="shared" si="7"/>
        <v>229.82676229238859</v>
      </c>
      <c r="AK20">
        <f t="shared" si="22"/>
        <v>92.085236468654813</v>
      </c>
      <c r="AL20">
        <f t="shared" si="8"/>
        <v>-4328.9363640245529</v>
      </c>
      <c r="AN20">
        <f t="shared" si="9"/>
        <v>0</v>
      </c>
      <c r="AO20">
        <f t="shared" si="9"/>
        <v>0</v>
      </c>
      <c r="AP20">
        <f t="shared" si="9"/>
        <v>-6.721138534727217</v>
      </c>
      <c r="AQ20">
        <f t="shared" si="9"/>
        <v>-1548.9727272908494</v>
      </c>
      <c r="AR20">
        <f t="shared" si="9"/>
        <v>-1555.6938658255767</v>
      </c>
      <c r="AS20">
        <f t="shared" si="9"/>
        <v>76.876315117415587</v>
      </c>
      <c r="AT20">
        <f t="shared" si="9"/>
        <v>30.802216355551405</v>
      </c>
      <c r="AU20">
        <f t="shared" si="9"/>
        <v>-1448.0153343526097</v>
      </c>
      <c r="AW20">
        <v>17</v>
      </c>
      <c r="AX20">
        <f>IF(Z20&gt;0, (R20*SUMPRODUCT(K20:$K$98, X20:$X$98)-K20*$AZ$3)/Z20, 0)</f>
        <v>26358.740328985772</v>
      </c>
    </row>
    <row r="21" spans="5:50" x14ac:dyDescent="0.25">
      <c r="E21">
        <v>2021</v>
      </c>
      <c r="F21" s="15">
        <v>1.2999999999999999E-3</v>
      </c>
      <c r="G21" s="15">
        <v>1.6000000000000001E-3</v>
      </c>
      <c r="H21" s="5">
        <f t="shared" si="10"/>
        <v>5.16E-2</v>
      </c>
      <c r="I21" s="5">
        <f t="shared" si="11"/>
        <v>1.0516000000000001</v>
      </c>
      <c r="J21">
        <f t="shared" si="12"/>
        <v>0.95093191327500948</v>
      </c>
      <c r="K21">
        <f t="shared" si="20"/>
        <v>0.31808367611745975</v>
      </c>
      <c r="L21" s="2">
        <v>18</v>
      </c>
      <c r="M21" s="6">
        <v>6.8024940000000001E-3</v>
      </c>
      <c r="Q21" s="4">
        <f t="shared" si="21"/>
        <v>25</v>
      </c>
      <c r="R21">
        <f t="shared" si="0"/>
        <v>1000000</v>
      </c>
      <c r="S21">
        <f t="shared" si="1"/>
        <v>26153.054866567698</v>
      </c>
      <c r="U21">
        <f t="shared" si="13"/>
        <v>6.8024940000000001E-3</v>
      </c>
      <c r="V21">
        <f t="shared" si="14"/>
        <v>0.01</v>
      </c>
      <c r="W21">
        <f t="shared" si="15"/>
        <v>0.80373129539088894</v>
      </c>
      <c r="X21">
        <f t="shared" si="16"/>
        <v>5.4673773145087496E-3</v>
      </c>
      <c r="Y21">
        <f t="shared" si="17"/>
        <v>8.037312953908889E-3</v>
      </c>
      <c r="Z21">
        <f t="shared" si="18"/>
        <v>0.79022660512247134</v>
      </c>
      <c r="AB21">
        <f t="shared" si="19"/>
        <v>21185.344509487801</v>
      </c>
      <c r="AC21">
        <f t="shared" si="2"/>
        <v>20666.83976078952</v>
      </c>
      <c r="AE21">
        <f t="shared" si="3"/>
        <v>0</v>
      </c>
      <c r="AF21">
        <f t="shared" si="4"/>
        <v>0</v>
      </c>
      <c r="AG21">
        <f t="shared" si="4"/>
        <v>-19.755665128061782</v>
      </c>
      <c r="AH21">
        <f t="shared" si="5"/>
        <v>-5467.3773145087498</v>
      </c>
      <c r="AI21">
        <f t="shared" si="6"/>
        <v>-5487.1329796368118</v>
      </c>
      <c r="AJ21">
        <f t="shared" si="7"/>
        <v>518.50474869828031</v>
      </c>
      <c r="AK21">
        <f t="shared" si="22"/>
        <v>33.89655121518048</v>
      </c>
      <c r="AL21">
        <f t="shared" si="8"/>
        <v>-4934.7316797233507</v>
      </c>
      <c r="AN21">
        <f t="shared" si="9"/>
        <v>0</v>
      </c>
      <c r="AO21">
        <f t="shared" si="9"/>
        <v>0</v>
      </c>
      <c r="AP21">
        <f t="shared" si="9"/>
        <v>-6.2839545880793981</v>
      </c>
      <c r="AQ21">
        <f t="shared" si="9"/>
        <v>-1739.0834749201481</v>
      </c>
      <c r="AR21">
        <f t="shared" si="9"/>
        <v>-1745.3674295082276</v>
      </c>
      <c r="AS21">
        <f t="shared" si="9"/>
        <v>164.92789655030865</v>
      </c>
      <c r="AT21">
        <f t="shared" si="9"/>
        <v>10.781939618228355</v>
      </c>
      <c r="AU21">
        <f t="shared" si="9"/>
        <v>-1569.6575933396903</v>
      </c>
      <c r="AW21">
        <v>18</v>
      </c>
      <c r="AX21">
        <f>IF(Z21&gt;0, (R21*SUMPRODUCT(K21:$K$98, X21:$X$98)-K21*$AZ$3)/Z21, 0)</f>
        <v>26153.054866567698</v>
      </c>
    </row>
    <row r="22" spans="5:50" x14ac:dyDescent="0.25">
      <c r="E22">
        <v>2022</v>
      </c>
      <c r="F22" s="15">
        <v>0.02</v>
      </c>
      <c r="G22" s="15">
        <v>2.1000000000000001E-2</v>
      </c>
      <c r="H22" s="5">
        <f t="shared" si="10"/>
        <v>7.1000000000000008E-2</v>
      </c>
      <c r="I22" s="5">
        <f t="shared" si="11"/>
        <v>1.071</v>
      </c>
      <c r="J22">
        <f t="shared" si="12"/>
        <v>0.93370681605975725</v>
      </c>
      <c r="K22">
        <f t="shared" si="20"/>
        <v>0.29699689646821636</v>
      </c>
      <c r="L22" s="2">
        <v>19</v>
      </c>
      <c r="M22" s="6">
        <v>8.090557E-3</v>
      </c>
      <c r="Q22" s="4">
        <f t="shared" si="21"/>
        <v>25</v>
      </c>
      <c r="R22">
        <f t="shared" si="0"/>
        <v>1000000</v>
      </c>
      <c r="S22">
        <f t="shared" si="1"/>
        <v>26099.811186091451</v>
      </c>
      <c r="U22">
        <f t="shared" si="13"/>
        <v>8.090557E-3</v>
      </c>
      <c r="V22">
        <f t="shared" si="14"/>
        <v>0.01</v>
      </c>
      <c r="W22">
        <f t="shared" si="15"/>
        <v>0.79022660512247134</v>
      </c>
      <c r="X22">
        <f t="shared" si="16"/>
        <v>6.393373391659846E-3</v>
      </c>
      <c r="Y22">
        <f t="shared" si="17"/>
        <v>7.9022660512247135E-3</v>
      </c>
      <c r="Z22">
        <f t="shared" si="18"/>
        <v>0.77593096567958686</v>
      </c>
      <c r="AB22">
        <f t="shared" si="19"/>
        <v>20666.83976078952</v>
      </c>
      <c r="AC22">
        <f t="shared" si="2"/>
        <v>20251.651697678823</v>
      </c>
      <c r="AE22">
        <f t="shared" si="3"/>
        <v>0</v>
      </c>
      <c r="AF22">
        <f t="shared" si="4"/>
        <v>0</v>
      </c>
      <c r="AG22">
        <f t="shared" si="4"/>
        <v>-19.39827414198967</v>
      </c>
      <c r="AH22">
        <f t="shared" si="5"/>
        <v>-6393.3733916598458</v>
      </c>
      <c r="AI22">
        <f t="shared" si="6"/>
        <v>-6412.7716658018353</v>
      </c>
      <c r="AJ22">
        <f t="shared" si="7"/>
        <v>415.18806311069784</v>
      </c>
      <c r="AK22">
        <f t="shared" si="22"/>
        <v>434.00363497657997</v>
      </c>
      <c r="AL22">
        <f t="shared" si="8"/>
        <v>-5563.5799677145578</v>
      </c>
      <c r="AN22">
        <f t="shared" si="9"/>
        <v>0</v>
      </c>
      <c r="AO22">
        <f t="shared" si="9"/>
        <v>0</v>
      </c>
      <c r="AP22">
        <f t="shared" si="9"/>
        <v>-5.7612272170105845</v>
      </c>
      <c r="AQ22">
        <f t="shared" si="9"/>
        <v>-1898.8120552854484</v>
      </c>
      <c r="AR22">
        <f t="shared" si="9"/>
        <v>-1904.5732825024591</v>
      </c>
      <c r="AS22">
        <f t="shared" si="9"/>
        <v>123.30956619452721</v>
      </c>
      <c r="AT22">
        <f t="shared" si="9"/>
        <v>128.89773264396888</v>
      </c>
      <c r="AU22">
        <f t="shared" si="9"/>
        <v>-1652.3659836639631</v>
      </c>
      <c r="AW22">
        <v>19</v>
      </c>
      <c r="AX22">
        <f>IF(Z22&gt;0, (R22*SUMPRODUCT(K22:$K$98, X22:$X$98)-K22*$AZ$3)/Z22, 0)</f>
        <v>26099.811186091451</v>
      </c>
    </row>
    <row r="23" spans="5:50" x14ac:dyDescent="0.25">
      <c r="E23">
        <v>2023</v>
      </c>
      <c r="F23" s="15">
        <v>5.3900000000000003E-2</v>
      </c>
      <c r="G23" s="15"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0.26517580041805033</v>
      </c>
      <c r="L23" s="2">
        <v>20</v>
      </c>
      <c r="M23" s="6">
        <v>9.5159809999999997E-3</v>
      </c>
      <c r="Q23" s="4">
        <f t="shared" si="21"/>
        <v>25</v>
      </c>
      <c r="R23">
        <f t="shared" si="0"/>
        <v>1000000</v>
      </c>
      <c r="S23">
        <f t="shared" si="1"/>
        <v>26749.465163462348</v>
      </c>
      <c r="U23">
        <f t="shared" si="13"/>
        <v>9.5159809999999997E-3</v>
      </c>
      <c r="V23">
        <f t="shared" si="14"/>
        <v>0.01</v>
      </c>
      <c r="W23">
        <f t="shared" si="15"/>
        <v>0.77593096567958686</v>
      </c>
      <c r="X23">
        <f t="shared" si="16"/>
        <v>7.3837443267186003E-3</v>
      </c>
      <c r="Y23">
        <f t="shared" si="17"/>
        <v>7.7593096567958684E-3</v>
      </c>
      <c r="Z23">
        <f t="shared" si="18"/>
        <v>0.76078791169607241</v>
      </c>
      <c r="AB23">
        <f t="shared" si="19"/>
        <v>20251.651697678823</v>
      </c>
      <c r="AC23">
        <f t="shared" si="2"/>
        <v>20350.669740697358</v>
      </c>
      <c r="AE23">
        <f t="shared" si="3"/>
        <v>0</v>
      </c>
      <c r="AF23">
        <f t="shared" si="4"/>
        <v>0</v>
      </c>
      <c r="AG23">
        <f t="shared" si="4"/>
        <v>-19.019697792401811</v>
      </c>
      <c r="AH23">
        <f t="shared" si="5"/>
        <v>-7383.7443267186</v>
      </c>
      <c r="AI23">
        <f t="shared" si="6"/>
        <v>-7402.7640245110015</v>
      </c>
      <c r="AJ23">
        <f t="shared" si="7"/>
        <v>-99.018043018535536</v>
      </c>
      <c r="AK23">
        <f t="shared" si="22"/>
        <v>1417.6156188375178</v>
      </c>
      <c r="AL23">
        <f t="shared" si="8"/>
        <v>-6084.166448692019</v>
      </c>
      <c r="AN23">
        <f t="shared" si="9"/>
        <v>0</v>
      </c>
      <c r="AO23">
        <f t="shared" si="9"/>
        <v>0</v>
      </c>
      <c r="AP23">
        <f t="shared" si="9"/>
        <v>-5.0435635858095749</v>
      </c>
      <c r="AQ23">
        <f t="shared" si="9"/>
        <v>-1957.990311919843</v>
      </c>
      <c r="AR23">
        <f t="shared" si="9"/>
        <v>-1963.0338755056523</v>
      </c>
      <c r="AS23">
        <f t="shared" si="9"/>
        <v>-26.257188813269103</v>
      </c>
      <c r="AT23">
        <f t="shared" si="9"/>
        <v>375.91735641036854</v>
      </c>
      <c r="AU23">
        <f t="shared" si="9"/>
        <v>-1613.3737079085529</v>
      </c>
      <c r="AW23">
        <v>20</v>
      </c>
      <c r="AX23">
        <f>IF(Z23&gt;0, (R23*SUMPRODUCT(K23:$K$98, X23:$X$98)-K23*$AZ$3)/Z23, 0)</f>
        <v>26749.465163462348</v>
      </c>
    </row>
    <row r="24" spans="5:50" x14ac:dyDescent="0.25">
      <c r="E24">
        <v>2024</v>
      </c>
      <c r="F24" s="5">
        <v>3.5571999999999999E-2</v>
      </c>
      <c r="G24" s="5"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0.23676410751611635</v>
      </c>
      <c r="L24" s="2">
        <v>21</v>
      </c>
      <c r="M24" s="6">
        <v>1.1135328E-2</v>
      </c>
      <c r="Q24" s="4">
        <f t="shared" si="21"/>
        <v>25</v>
      </c>
      <c r="R24">
        <f t="shared" si="0"/>
        <v>1000000</v>
      </c>
      <c r="S24">
        <f t="shared" si="1"/>
        <v>27093.095822444076</v>
      </c>
      <c r="U24">
        <f t="shared" si="13"/>
        <v>1.1135328E-2</v>
      </c>
      <c r="V24">
        <f t="shared" si="14"/>
        <v>0.01</v>
      </c>
      <c r="W24">
        <f t="shared" si="15"/>
        <v>0.76078791169607241</v>
      </c>
      <c r="X24">
        <f t="shared" si="16"/>
        <v>8.4716229351708017E-3</v>
      </c>
      <c r="Y24">
        <f t="shared" si="17"/>
        <v>7.6078791169607246E-3</v>
      </c>
      <c r="Z24">
        <f t="shared" si="18"/>
        <v>0.74470840964394092</v>
      </c>
      <c r="AB24">
        <f t="shared" si="19"/>
        <v>20350.669740697358</v>
      </c>
      <c r="AC24">
        <f t="shared" si="2"/>
        <v>20176.456302263228</v>
      </c>
      <c r="AE24">
        <f t="shared" si="3"/>
        <v>0</v>
      </c>
      <c r="AF24">
        <f t="shared" si="4"/>
        <v>0</v>
      </c>
      <c r="AG24">
        <f t="shared" si="4"/>
        <v>-18.617710241098521</v>
      </c>
      <c r="AH24">
        <f t="shared" si="5"/>
        <v>-8471.6229351708025</v>
      </c>
      <c r="AI24">
        <f t="shared" si="6"/>
        <v>-8490.2406454119009</v>
      </c>
      <c r="AJ24">
        <f t="shared" si="7"/>
        <v>174.21343843412978</v>
      </c>
      <c r="AK24">
        <f t="shared" si="22"/>
        <v>1424.5468818488152</v>
      </c>
      <c r="AL24">
        <f t="shared" si="8"/>
        <v>-6891.4803251289559</v>
      </c>
      <c r="AN24">
        <f t="shared" si="9"/>
        <v>0</v>
      </c>
      <c r="AO24">
        <f t="shared" si="9"/>
        <v>0</v>
      </c>
      <c r="AP24">
        <f t="shared" si="9"/>
        <v>-4.4080055492273509</v>
      </c>
      <c r="AQ24">
        <f t="shared" si="9"/>
        <v>-2005.7762434587771</v>
      </c>
      <c r="AR24">
        <f t="shared" si="9"/>
        <v>-2010.1842490080044</v>
      </c>
      <c r="AS24">
        <f t="shared" si="9"/>
        <v>41.247489268170618</v>
      </c>
      <c r="AT24">
        <f t="shared" si="9"/>
        <v>337.28157109580116</v>
      </c>
      <c r="AU24">
        <f t="shared" si="9"/>
        <v>-1631.6551886440325</v>
      </c>
      <c r="AW24">
        <v>21</v>
      </c>
      <c r="AX24">
        <f>IF(Z24&gt;0, (R24*SUMPRODUCT(K24:$K$98, X24:$X$98)-K24*$AZ$3)/Z24, 0)</f>
        <v>27093.095822444076</v>
      </c>
    </row>
    <row r="25" spans="5:50" x14ac:dyDescent="0.25">
      <c r="E25">
        <v>2025</v>
      </c>
      <c r="F25" s="5">
        <v>3.5571999999999999E-2</v>
      </c>
      <c r="G25" s="5"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0.21139652456796101</v>
      </c>
      <c r="L25" s="2">
        <v>22</v>
      </c>
      <c r="M25" s="6">
        <v>1.2969985999999999E-2</v>
      </c>
      <c r="Q25" s="4">
        <f t="shared" si="21"/>
        <v>25</v>
      </c>
      <c r="R25">
        <f t="shared" si="0"/>
        <v>1000000</v>
      </c>
      <c r="S25">
        <f t="shared" si="1"/>
        <v>27162.274529649647</v>
      </c>
      <c r="U25">
        <f t="shared" si="13"/>
        <v>1.2969985999999999E-2</v>
      </c>
      <c r="V25">
        <f t="shared" si="14"/>
        <v>0.01</v>
      </c>
      <c r="W25">
        <f t="shared" si="15"/>
        <v>0.74470840964394092</v>
      </c>
      <c r="X25">
        <f t="shared" si="16"/>
        <v>9.658857647164178E-3</v>
      </c>
      <c r="Y25">
        <f t="shared" si="17"/>
        <v>7.4470840964394091E-3</v>
      </c>
      <c r="Z25">
        <f t="shared" si="18"/>
        <v>0.72760246790033722</v>
      </c>
      <c r="AB25">
        <f t="shared" si="19"/>
        <v>20176.456302263228</v>
      </c>
      <c r="AC25">
        <f t="shared" si="2"/>
        <v>19763.337981559554</v>
      </c>
      <c r="AE25">
        <f t="shared" si="3"/>
        <v>0</v>
      </c>
      <c r="AF25">
        <f t="shared" si="4"/>
        <v>0</v>
      </c>
      <c r="AG25">
        <f t="shared" si="4"/>
        <v>-18.19006169750843</v>
      </c>
      <c r="AH25">
        <f t="shared" si="5"/>
        <v>-9658.8576471641773</v>
      </c>
      <c r="AI25">
        <f t="shared" si="6"/>
        <v>-9677.0477088616863</v>
      </c>
      <c r="AJ25">
        <f t="shared" si="7"/>
        <v>413.11832070367382</v>
      </c>
      <c r="AK25">
        <f t="shared" si="22"/>
        <v>1412.3519411584261</v>
      </c>
      <c r="AL25">
        <f t="shared" si="8"/>
        <v>-7851.5774469995868</v>
      </c>
      <c r="AN25">
        <f t="shared" si="9"/>
        <v>0</v>
      </c>
      <c r="AO25">
        <f t="shared" si="9"/>
        <v>0</v>
      </c>
      <c r="AP25">
        <f t="shared" si="9"/>
        <v>-3.8453158245300676</v>
      </c>
      <c r="AQ25">
        <f t="shared" si="9"/>
        <v>-2041.84893790718</v>
      </c>
      <c r="AR25">
        <f t="shared" si="9"/>
        <v>-2045.6942537317102</v>
      </c>
      <c r="AS25">
        <f t="shared" si="9"/>
        <v>87.331777232108976</v>
      </c>
      <c r="AT25">
        <f t="shared" si="9"/>
        <v>298.56629182770467</v>
      </c>
      <c r="AU25">
        <f t="shared" si="9"/>
        <v>-1659.7961846718968</v>
      </c>
      <c r="AW25">
        <v>22</v>
      </c>
      <c r="AX25">
        <f>IF(Z25&gt;0, (R25*SUMPRODUCT(K25:$K$98, X25:$X$98)-K25*$AZ$3)/Z25, 0)</f>
        <v>27162.274529649647</v>
      </c>
    </row>
    <row r="26" spans="5:50" x14ac:dyDescent="0.25">
      <c r="E26">
        <v>2026</v>
      </c>
      <c r="F26" s="5">
        <v>3.5571999999999999E-2</v>
      </c>
      <c r="G26" s="5"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0.18874689693567948</v>
      </c>
      <c r="L26" s="2">
        <v>23</v>
      </c>
      <c r="M26" s="6">
        <v>1.4883069000000001E-2</v>
      </c>
      <c r="Q26" s="4">
        <f t="shared" si="21"/>
        <v>25</v>
      </c>
      <c r="R26">
        <f t="shared" si="0"/>
        <v>1000000</v>
      </c>
      <c r="S26">
        <f t="shared" si="1"/>
        <v>26981.779974839603</v>
      </c>
      <c r="U26">
        <f t="shared" si="13"/>
        <v>1.4883069000000001E-2</v>
      </c>
      <c r="V26">
        <f t="shared" si="14"/>
        <v>0.01</v>
      </c>
      <c r="W26">
        <f t="shared" si="15"/>
        <v>0.72760246790033722</v>
      </c>
      <c r="X26">
        <f t="shared" si="16"/>
        <v>1.0828957734331004E-2</v>
      </c>
      <c r="Y26">
        <f t="shared" si="17"/>
        <v>7.2760246790033725E-3</v>
      </c>
      <c r="Z26">
        <f t="shared" si="18"/>
        <v>0.70949748548700287</v>
      </c>
      <c r="AB26">
        <f t="shared" si="19"/>
        <v>19763.337981559554</v>
      </c>
      <c r="AC26">
        <f t="shared" si="2"/>
        <v>19143.505046112266</v>
      </c>
      <c r="AE26">
        <f t="shared" si="3"/>
        <v>0</v>
      </c>
      <c r="AF26">
        <f t="shared" si="4"/>
        <v>0</v>
      </c>
      <c r="AG26">
        <f t="shared" si="4"/>
        <v>-17.737437137175071</v>
      </c>
      <c r="AH26">
        <f t="shared" si="5"/>
        <v>-10828.957734331005</v>
      </c>
      <c r="AI26">
        <f t="shared" si="6"/>
        <v>-10846.69517146818</v>
      </c>
      <c r="AJ26">
        <f t="shared" si="7"/>
        <v>619.83293544728804</v>
      </c>
      <c r="AK26">
        <f t="shared" si="22"/>
        <v>1383.4336587091689</v>
      </c>
      <c r="AL26">
        <f t="shared" si="8"/>
        <v>-8843.4285773117226</v>
      </c>
      <c r="AN26">
        <f t="shared" si="9"/>
        <v>0</v>
      </c>
      <c r="AO26">
        <f t="shared" si="9"/>
        <v>0</v>
      </c>
      <c r="AP26">
        <f t="shared" si="9"/>
        <v>-3.3478862192334766</v>
      </c>
      <c r="AQ26">
        <f t="shared" si="9"/>
        <v>-2043.9321694026032</v>
      </c>
      <c r="AR26">
        <f t="shared" si="9"/>
        <v>-2047.2800556218367</v>
      </c>
      <c r="AS26">
        <f t="shared" si="9"/>
        <v>116.99154318420895</v>
      </c>
      <c r="AT26">
        <f t="shared" si="9"/>
        <v>261.11881019772949</v>
      </c>
      <c r="AU26">
        <f t="shared" si="9"/>
        <v>-1669.1697022398982</v>
      </c>
      <c r="AW26">
        <v>23</v>
      </c>
      <c r="AX26">
        <f>IF(Z26&gt;0, (R26*SUMPRODUCT(K26:$K$98, X26:$X$98)-K26*$AZ$3)/Z26, 0)</f>
        <v>26981.779974839603</v>
      </c>
    </row>
    <row r="27" spans="5:50" x14ac:dyDescent="0.25">
      <c r="E27">
        <v>2027</v>
      </c>
      <c r="F27" s="5">
        <v>3.5571999999999999E-2</v>
      </c>
      <c r="G27" s="5"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0.16852401512114237</v>
      </c>
      <c r="L27" s="2">
        <v>24</v>
      </c>
      <c r="M27" s="6">
        <v>1.6930661E-2</v>
      </c>
      <c r="Q27" s="4">
        <f t="shared" si="21"/>
        <v>25</v>
      </c>
      <c r="R27">
        <f t="shared" si="0"/>
        <v>1000000</v>
      </c>
      <c r="S27">
        <f t="shared" si="1"/>
        <v>26607.024132197115</v>
      </c>
      <c r="U27">
        <f t="shared" si="13"/>
        <v>1.6930661E-2</v>
      </c>
      <c r="V27">
        <f t="shared" si="14"/>
        <v>0.01</v>
      </c>
      <c r="W27">
        <f t="shared" si="15"/>
        <v>0.70949748548700287</v>
      </c>
      <c r="X27">
        <f t="shared" si="16"/>
        <v>1.2012261407132865E-2</v>
      </c>
      <c r="Y27">
        <f t="shared" si="17"/>
        <v>7.0949748548700285E-3</v>
      </c>
      <c r="Z27">
        <f t="shared" si="18"/>
        <v>0.69039024922500003</v>
      </c>
      <c r="AB27">
        <f t="shared" si="19"/>
        <v>19143.505046112266</v>
      </c>
      <c r="AC27">
        <f t="shared" si="2"/>
        <v>18369.230021763156</v>
      </c>
      <c r="AE27">
        <f t="shared" si="3"/>
        <v>0</v>
      </c>
      <c r="AF27">
        <f t="shared" si="4"/>
        <v>0</v>
      </c>
      <c r="AG27">
        <f t="shared" si="4"/>
        <v>-17.259756230625001</v>
      </c>
      <c r="AH27">
        <f t="shared" si="5"/>
        <v>-12012.261407132866</v>
      </c>
      <c r="AI27">
        <f t="shared" si="6"/>
        <v>-12029.521163363492</v>
      </c>
      <c r="AJ27">
        <f t="shared" si="7"/>
        <v>774.27502434911003</v>
      </c>
      <c r="AK27">
        <f t="shared" si="22"/>
        <v>1340.0453532278589</v>
      </c>
      <c r="AL27">
        <f t="shared" si="8"/>
        <v>-9915.2007857865228</v>
      </c>
      <c r="AN27">
        <f t="shared" si="9"/>
        <v>0</v>
      </c>
      <c r="AO27">
        <f t="shared" si="9"/>
        <v>0</v>
      </c>
      <c r="AP27">
        <f t="shared" si="9"/>
        <v>-2.9086834199970788</v>
      </c>
      <c r="AQ27">
        <f t="shared" si="9"/>
        <v>-2024.354523014774</v>
      </c>
      <c r="AR27">
        <f t="shared" si="9"/>
        <v>-2027.2632064347713</v>
      </c>
      <c r="AS27">
        <f t="shared" si="9"/>
        <v>130.48393591133231</v>
      </c>
      <c r="AT27">
        <f t="shared" si="9"/>
        <v>225.82982337038825</v>
      </c>
      <c r="AU27">
        <f t="shared" si="9"/>
        <v>-1670.9494471530506</v>
      </c>
      <c r="AW27">
        <v>24</v>
      </c>
      <c r="AX27">
        <f>IF(Z27&gt;0, (R27*SUMPRODUCT(K27:$K$98, X27:$X$98)-K27*$AZ$3)/Z27, 0)</f>
        <v>26607.024132197115</v>
      </c>
    </row>
    <row r="28" spans="5:50" x14ac:dyDescent="0.25">
      <c r="E28">
        <v>2028</v>
      </c>
      <c r="F28" s="5">
        <v>3.5571999999999999E-2</v>
      </c>
      <c r="G28" s="5"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0.15046787064387712</v>
      </c>
      <c r="L28" s="2">
        <v>25</v>
      </c>
      <c r="M28" s="6">
        <v>1.9185959999999998E-2</v>
      </c>
      <c r="Q28" s="4">
        <f t="shared" si="21"/>
        <v>25</v>
      </c>
      <c r="R28">
        <f t="shared" si="0"/>
        <v>1000000</v>
      </c>
      <c r="S28">
        <f t="shared" si="1"/>
        <v>26077.947726716618</v>
      </c>
      <c r="U28">
        <f t="shared" si="13"/>
        <v>1.9185959999999998E-2</v>
      </c>
      <c r="V28">
        <f t="shared" si="14"/>
        <v>0.01</v>
      </c>
      <c r="W28">
        <f t="shared" si="15"/>
        <v>0.69039024922500003</v>
      </c>
      <c r="X28">
        <f t="shared" si="16"/>
        <v>1.324579970602088E-2</v>
      </c>
      <c r="Y28">
        <f t="shared" si="17"/>
        <v>6.9039024922500003E-3</v>
      </c>
      <c r="Z28">
        <f t="shared" si="18"/>
        <v>0.67024054702672908</v>
      </c>
      <c r="AB28">
        <f t="shared" si="19"/>
        <v>18369.230021763156</v>
      </c>
      <c r="AC28">
        <f t="shared" si="2"/>
        <v>17478.497949688994</v>
      </c>
      <c r="AE28">
        <f t="shared" si="3"/>
        <v>0</v>
      </c>
      <c r="AF28">
        <f t="shared" si="4"/>
        <v>0</v>
      </c>
      <c r="AG28">
        <f t="shared" si="4"/>
        <v>-16.756013675668228</v>
      </c>
      <c r="AH28">
        <f t="shared" si="5"/>
        <v>-13245.79970602088</v>
      </c>
      <c r="AI28">
        <f t="shared" si="6"/>
        <v>-13262.555719696547</v>
      </c>
      <c r="AJ28">
        <f t="shared" si="7"/>
        <v>890.73207207416272</v>
      </c>
      <c r="AK28">
        <f t="shared" si="22"/>
        <v>1285.8461015234211</v>
      </c>
      <c r="AL28">
        <f t="shared" si="8"/>
        <v>-11085.977546098964</v>
      </c>
      <c r="AN28">
        <f t="shared" si="9"/>
        <v>0</v>
      </c>
      <c r="AO28">
        <f t="shared" si="9"/>
        <v>0</v>
      </c>
      <c r="AP28">
        <f t="shared" si="9"/>
        <v>-2.5212416982574828</v>
      </c>
      <c r="AQ28">
        <f t="shared" si="9"/>
        <v>-1993.0672767402555</v>
      </c>
      <c r="AR28">
        <f t="shared" si="9"/>
        <v>-1995.5885184385127</v>
      </c>
      <c r="AS28">
        <f t="shared" si="9"/>
        <v>134.02655819920776</v>
      </c>
      <c r="AT28">
        <f t="shared" si="9"/>
        <v>193.47852487195982</v>
      </c>
      <c r="AU28">
        <f t="shared" si="9"/>
        <v>-1668.0834353673451</v>
      </c>
      <c r="AW28">
        <v>25</v>
      </c>
      <c r="AX28">
        <f>IF(Z28&gt;0, (R28*SUMPRODUCT(K28:$K$98, X28:$X$98)-K28*$AZ$3)/Z28, 0)</f>
        <v>26077.947726716618</v>
      </c>
    </row>
    <row r="29" spans="5:50" x14ac:dyDescent="0.25">
      <c r="E29">
        <v>2029</v>
      </c>
      <c r="F29" s="5">
        <v>3.5571999999999999E-2</v>
      </c>
      <c r="G29" s="5"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0.13434631307489028</v>
      </c>
      <c r="L29" s="2">
        <v>26</v>
      </c>
      <c r="M29" s="6">
        <v>2.1884238E-2</v>
      </c>
      <c r="Q29" s="4">
        <f t="shared" si="21"/>
        <v>25</v>
      </c>
      <c r="R29">
        <f t="shared" si="0"/>
        <v>1000000</v>
      </c>
      <c r="S29">
        <f t="shared" si="1"/>
        <v>25425.096616763109</v>
      </c>
      <c r="U29">
        <f t="shared" si="13"/>
        <v>2.1884238E-2</v>
      </c>
      <c r="V29">
        <f t="shared" si="14"/>
        <v>0.01</v>
      </c>
      <c r="W29">
        <f t="shared" si="15"/>
        <v>0.67024054702672908</v>
      </c>
      <c r="X29">
        <f t="shared" si="16"/>
        <v>1.4667703648383133E-2</v>
      </c>
      <c r="Y29">
        <f t="shared" si="17"/>
        <v>6.7024054702672911E-3</v>
      </c>
      <c r="Z29">
        <f t="shared" si="18"/>
        <v>0.64887043790807875</v>
      </c>
      <c r="AB29">
        <f t="shared" si="19"/>
        <v>17478.497949688994</v>
      </c>
      <c r="AC29">
        <f t="shared" si="2"/>
        <v>16497.59357557429</v>
      </c>
      <c r="AE29">
        <f t="shared" si="3"/>
        <v>0</v>
      </c>
      <c r="AF29">
        <f t="shared" si="4"/>
        <v>0</v>
      </c>
      <c r="AG29">
        <f t="shared" si="4"/>
        <v>-16.22176094770197</v>
      </c>
      <c r="AH29">
        <f t="shared" si="5"/>
        <v>-14667.703648383133</v>
      </c>
      <c r="AI29">
        <f t="shared" si="6"/>
        <v>-14683.925409330834</v>
      </c>
      <c r="AJ29">
        <f t="shared" si="7"/>
        <v>980.90437411470339</v>
      </c>
      <c r="AK29">
        <f t="shared" si="22"/>
        <v>1223.4948564782296</v>
      </c>
      <c r="AL29">
        <f t="shared" si="8"/>
        <v>-12479.5261787379</v>
      </c>
      <c r="AN29">
        <f t="shared" si="9"/>
        <v>0</v>
      </c>
      <c r="AO29">
        <f t="shared" si="9"/>
        <v>0</v>
      </c>
      <c r="AP29">
        <f t="shared" si="9"/>
        <v>-2.1793337749059978</v>
      </c>
      <c r="AQ29">
        <f t="shared" si="9"/>
        <v>-1970.5519064353907</v>
      </c>
      <c r="AR29">
        <f t="shared" si="9"/>
        <v>-1972.7312402102966</v>
      </c>
      <c r="AS29">
        <f t="shared" si="9"/>
        <v>131.78088614134325</v>
      </c>
      <c r="AT29">
        <f t="shared" si="9"/>
        <v>164.37202303394218</v>
      </c>
      <c r="AU29">
        <f t="shared" si="9"/>
        <v>-1676.5783310350112</v>
      </c>
      <c r="AW29">
        <v>26</v>
      </c>
      <c r="AX29">
        <f>IF(Z29&gt;0, (R29*SUMPRODUCT(K29:$K$98, X29:$X$98)-K29*$AZ$3)/Z29, 0)</f>
        <v>25425.096616763109</v>
      </c>
    </row>
    <row r="30" spans="5:50" x14ac:dyDescent="0.25">
      <c r="E30">
        <v>2030</v>
      </c>
      <c r="F30" s="5">
        <v>3.5571999999999999E-2</v>
      </c>
      <c r="G30" s="5"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0.11995206524543775</v>
      </c>
      <c r="L30" s="2">
        <v>27</v>
      </c>
      <c r="M30" s="6">
        <v>2.4761703999999999E-2</v>
      </c>
      <c r="Q30" s="4">
        <f t="shared" si="21"/>
        <v>25</v>
      </c>
      <c r="R30">
        <f t="shared" si="0"/>
        <v>1000000</v>
      </c>
      <c r="S30">
        <f t="shared" si="1"/>
        <v>24637.392533536735</v>
      </c>
      <c r="U30">
        <f t="shared" si="13"/>
        <v>2.4761703999999999E-2</v>
      </c>
      <c r="V30">
        <f t="shared" si="14"/>
        <v>0.01</v>
      </c>
      <c r="W30">
        <f t="shared" si="15"/>
        <v>0.64887043790807875</v>
      </c>
      <c r="X30">
        <f t="shared" si="16"/>
        <v>1.6067137717830225E-2</v>
      </c>
      <c r="Y30">
        <f t="shared" si="17"/>
        <v>6.4887043790807872E-3</v>
      </c>
      <c r="Z30">
        <f t="shared" si="18"/>
        <v>0.62631459581116777</v>
      </c>
      <c r="AB30">
        <f t="shared" si="19"/>
        <v>16497.59357557429</v>
      </c>
      <c r="AC30">
        <f t="shared" si="2"/>
        <v>15430.758546483143</v>
      </c>
      <c r="AE30">
        <f t="shared" si="3"/>
        <v>0</v>
      </c>
      <c r="AF30">
        <f t="shared" si="4"/>
        <v>0</v>
      </c>
      <c r="AG30">
        <f t="shared" si="4"/>
        <v>-15.657864895279195</v>
      </c>
      <c r="AH30">
        <f t="shared" si="5"/>
        <v>-16067.137717830225</v>
      </c>
      <c r="AI30">
        <f t="shared" si="6"/>
        <v>-16082.795582725505</v>
      </c>
      <c r="AJ30">
        <f t="shared" si="7"/>
        <v>1066.8350290911476</v>
      </c>
      <c r="AK30">
        <f t="shared" si="22"/>
        <v>1154.8315502902005</v>
      </c>
      <c r="AL30">
        <f t="shared" si="8"/>
        <v>-13861.129003344156</v>
      </c>
      <c r="AN30">
        <f t="shared" si="9"/>
        <v>0</v>
      </c>
      <c r="AO30">
        <f t="shared" si="9"/>
        <v>0</v>
      </c>
      <c r="AP30">
        <f t="shared" si="9"/>
        <v>-1.8781932315227794</v>
      </c>
      <c r="AQ30">
        <f t="shared" si="9"/>
        <v>-1927.2863518366048</v>
      </c>
      <c r="AR30">
        <f t="shared" si="9"/>
        <v>-1929.1645450681278</v>
      </c>
      <c r="AS30">
        <f t="shared" si="9"/>
        <v>127.96906501565982</v>
      </c>
      <c r="AT30">
        <f t="shared" si="9"/>
        <v>138.52442946790015</v>
      </c>
      <c r="AU30">
        <f t="shared" si="9"/>
        <v>-1662.6710505845679</v>
      </c>
      <c r="AW30">
        <v>27</v>
      </c>
      <c r="AX30">
        <f>IF(Z30&gt;0, (R30*SUMPRODUCT(K30:$K$98, X30:$X$98)-K30*$AZ$3)/Z30, 0)</f>
        <v>24637.392533536735</v>
      </c>
    </row>
    <row r="31" spans="5:50" x14ac:dyDescent="0.25">
      <c r="E31">
        <v>2031</v>
      </c>
      <c r="F31" s="5">
        <v>3.5571999999999999E-2</v>
      </c>
      <c r="G31" s="5"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0.10710005825485512</v>
      </c>
      <c r="L31" s="2">
        <v>28</v>
      </c>
      <c r="M31" s="6">
        <v>2.7627288E-2</v>
      </c>
      <c r="Q31" s="4">
        <f t="shared" si="21"/>
        <v>25</v>
      </c>
      <c r="R31">
        <f t="shared" si="0"/>
        <v>1000000</v>
      </c>
      <c r="S31">
        <f t="shared" si="1"/>
        <v>23741.863027490672</v>
      </c>
      <c r="U31">
        <f t="shared" si="13"/>
        <v>2.7627288E-2</v>
      </c>
      <c r="V31">
        <f t="shared" si="14"/>
        <v>0.01</v>
      </c>
      <c r="W31">
        <f t="shared" si="15"/>
        <v>0.62631459581116777</v>
      </c>
      <c r="X31">
        <f t="shared" si="16"/>
        <v>1.7303373717078727E-2</v>
      </c>
      <c r="Y31">
        <f t="shared" si="17"/>
        <v>6.263145958111678E-3</v>
      </c>
      <c r="Z31">
        <f t="shared" si="18"/>
        <v>0.60274807613597736</v>
      </c>
      <c r="AB31">
        <f t="shared" si="19"/>
        <v>15430.758546483143</v>
      </c>
      <c r="AC31">
        <f t="shared" si="2"/>
        <v>14310.362263703893</v>
      </c>
      <c r="AE31">
        <f t="shared" si="3"/>
        <v>0</v>
      </c>
      <c r="AF31">
        <f t="shared" si="4"/>
        <v>0</v>
      </c>
      <c r="AG31">
        <f t="shared" si="4"/>
        <v>-15.068701903399434</v>
      </c>
      <c r="AH31">
        <f t="shared" si="5"/>
        <v>-17303.373717078728</v>
      </c>
      <c r="AI31">
        <f t="shared" si="6"/>
        <v>-17318.442418982129</v>
      </c>
      <c r="AJ31">
        <f t="shared" si="7"/>
        <v>1120.3962827792493</v>
      </c>
      <c r="AK31">
        <f t="shared" si="22"/>
        <v>1080.1530982538202</v>
      </c>
      <c r="AL31">
        <f t="shared" si="8"/>
        <v>-15117.893037949059</v>
      </c>
      <c r="AN31">
        <f t="shared" si="9"/>
        <v>0</v>
      </c>
      <c r="AO31">
        <f t="shared" si="9"/>
        <v>0</v>
      </c>
      <c r="AP31">
        <f t="shared" si="9"/>
        <v>-1.6138588516791257</v>
      </c>
      <c r="AQ31">
        <f t="shared" si="9"/>
        <v>-1853.1923331046607</v>
      </c>
      <c r="AR31">
        <f t="shared" si="9"/>
        <v>-1854.8061919563402</v>
      </c>
      <c r="AS31">
        <f t="shared" si="9"/>
        <v>119.99450715418074</v>
      </c>
      <c r="AT31">
        <f t="shared" si="9"/>
        <v>115.68445974714639</v>
      </c>
      <c r="AU31">
        <f t="shared" si="9"/>
        <v>-1619.127225055013</v>
      </c>
      <c r="AW31">
        <v>28</v>
      </c>
      <c r="AX31">
        <f>IF(Z31&gt;0, (R31*SUMPRODUCT(K31:$K$98, X31:$X$98)-K31*$AZ$3)/Z31, 0)</f>
        <v>23741.863027490672</v>
      </c>
    </row>
    <row r="32" spans="5:50" x14ac:dyDescent="0.25">
      <c r="E32">
        <v>2032</v>
      </c>
      <c r="F32" s="5">
        <v>3.5571999999999999E-2</v>
      </c>
      <c r="G32" s="5"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9.562505201326349E-2</v>
      </c>
      <c r="L32" s="2">
        <v>29</v>
      </c>
      <c r="M32" s="6">
        <v>3.0780427999999999E-2</v>
      </c>
      <c r="Q32" s="4">
        <f t="shared" si="21"/>
        <v>25</v>
      </c>
      <c r="R32">
        <f t="shared" si="0"/>
        <v>1000000</v>
      </c>
      <c r="S32">
        <f t="shared" si="1"/>
        <v>22792.014005362704</v>
      </c>
      <c r="U32">
        <f t="shared" si="13"/>
        <v>3.0780427999999999E-2</v>
      </c>
      <c r="V32">
        <f t="shared" si="14"/>
        <v>0.01</v>
      </c>
      <c r="W32">
        <f t="shared" si="15"/>
        <v>0.60274807613597736</v>
      </c>
      <c r="X32">
        <f t="shared" si="16"/>
        <v>1.8552843759641967E-2</v>
      </c>
      <c r="Y32">
        <f t="shared" si="17"/>
        <v>6.0274807613597738E-3</v>
      </c>
      <c r="Z32">
        <f t="shared" si="18"/>
        <v>0.57816775161497569</v>
      </c>
      <c r="AB32">
        <f t="shared" si="19"/>
        <v>14310.362263703893</v>
      </c>
      <c r="AC32">
        <f t="shared" si="2"/>
        <v>13177.607492257592</v>
      </c>
      <c r="AE32">
        <f t="shared" si="3"/>
        <v>0</v>
      </c>
      <c r="AF32">
        <f t="shared" si="4"/>
        <v>0</v>
      </c>
      <c r="AG32">
        <f t="shared" si="4"/>
        <v>-14.454193790374392</v>
      </c>
      <c r="AH32">
        <f t="shared" si="5"/>
        <v>-18552.843759641968</v>
      </c>
      <c r="AI32">
        <f t="shared" si="6"/>
        <v>-18567.297953432342</v>
      </c>
      <c r="AJ32">
        <f t="shared" si="7"/>
        <v>1132.7547714463017</v>
      </c>
      <c r="AK32">
        <f t="shared" si="22"/>
        <v>1001.7253584592727</v>
      </c>
      <c r="AL32">
        <f t="shared" si="8"/>
        <v>-16432.817823526766</v>
      </c>
      <c r="AN32">
        <f t="shared" si="9"/>
        <v>0</v>
      </c>
      <c r="AO32">
        <f t="shared" si="9"/>
        <v>0</v>
      </c>
      <c r="AP32">
        <f t="shared" si="9"/>
        <v>-1.3821830330143414</v>
      </c>
      <c r="AQ32">
        <f t="shared" si="9"/>
        <v>-1774.1166495097141</v>
      </c>
      <c r="AR32">
        <f t="shared" si="9"/>
        <v>-1775.4988325427285</v>
      </c>
      <c r="AS32">
        <f t="shared" si="9"/>
        <v>108.31973393782499</v>
      </c>
      <c r="AT32">
        <f t="shared" si="9"/>
        <v>95.790039505672965</v>
      </c>
      <c r="AU32">
        <f t="shared" si="9"/>
        <v>-1571.3890590992303</v>
      </c>
      <c r="AW32">
        <v>29</v>
      </c>
      <c r="AX32">
        <f>IF(Z32&gt;0, (R32*SUMPRODUCT(K32:$K$98, X32:$X$98)-K32*$AZ$3)/Z32, 0)</f>
        <v>22792.014005362704</v>
      </c>
    </row>
    <row r="33" spans="5:50" x14ac:dyDescent="0.25">
      <c r="E33">
        <v>2033</v>
      </c>
      <c r="F33" s="5">
        <v>3.5571999999999999E-2</v>
      </c>
      <c r="G33" s="5"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8.5379510726128108E-2</v>
      </c>
      <c r="L33" s="2">
        <v>30</v>
      </c>
      <c r="M33" s="6">
        <v>3.4133669999999998E-2</v>
      </c>
      <c r="Q33" s="4">
        <f t="shared" si="21"/>
        <v>25</v>
      </c>
      <c r="R33">
        <f t="shared" si="0"/>
        <v>1000000</v>
      </c>
      <c r="S33">
        <f t="shared" si="1"/>
        <v>21798.090969278561</v>
      </c>
      <c r="U33">
        <f t="shared" si="13"/>
        <v>3.4133669999999998E-2</v>
      </c>
      <c r="V33">
        <f t="shared" si="14"/>
        <v>0.01</v>
      </c>
      <c r="W33">
        <f t="shared" si="15"/>
        <v>0.57816775161497569</v>
      </c>
      <c r="X33">
        <f t="shared" si="16"/>
        <v>1.9734987238267547E-2</v>
      </c>
      <c r="Y33">
        <f t="shared" si="17"/>
        <v>5.7816775161497573E-3</v>
      </c>
      <c r="Z33">
        <f t="shared" si="18"/>
        <v>0.55265108686055842</v>
      </c>
      <c r="AB33">
        <f t="shared" si="19"/>
        <v>13177.607492257592</v>
      </c>
      <c r="AC33">
        <f t="shared" si="2"/>
        <v>12046.73866565712</v>
      </c>
      <c r="AE33">
        <f t="shared" si="3"/>
        <v>0</v>
      </c>
      <c r="AF33">
        <f t="shared" si="4"/>
        <v>0</v>
      </c>
      <c r="AG33">
        <f t="shared" si="4"/>
        <v>-13.81627717151396</v>
      </c>
      <c r="AH33">
        <f t="shared" si="5"/>
        <v>-19734.987238267546</v>
      </c>
      <c r="AI33">
        <f t="shared" si="6"/>
        <v>-19748.80351543906</v>
      </c>
      <c r="AJ33">
        <f t="shared" si="7"/>
        <v>1130.8688266004719</v>
      </c>
      <c r="AK33">
        <f t="shared" si="22"/>
        <v>922.43252445803148</v>
      </c>
      <c r="AL33">
        <f t="shared" si="8"/>
        <v>-17695.502164380556</v>
      </c>
      <c r="AN33">
        <f t="shared" si="9"/>
        <v>0</v>
      </c>
      <c r="AO33">
        <f t="shared" si="9"/>
        <v>0</v>
      </c>
      <c r="AP33">
        <f t="shared" si="9"/>
        <v>-1.1796269849604351</v>
      </c>
      <c r="AQ33">
        <f t="shared" si="9"/>
        <v>-1684.9635545896651</v>
      </c>
      <c r="AR33">
        <f t="shared" si="9"/>
        <v>-1686.1431815746257</v>
      </c>
      <c r="AS33">
        <f t="shared" si="9"/>
        <v>96.553027110578896</v>
      </c>
      <c r="AT33">
        <f t="shared" si="9"/>
        <v>78.756837616093932</v>
      </c>
      <c r="AU33">
        <f t="shared" si="9"/>
        <v>-1510.8333168479528</v>
      </c>
      <c r="AW33">
        <v>30</v>
      </c>
      <c r="AX33">
        <f>IF(Z33&gt;0, (R33*SUMPRODUCT(K33:$K$98, X33:$X$98)-K33*$AZ$3)/Z33, 0)</f>
        <v>21798.090969278561</v>
      </c>
    </row>
    <row r="34" spans="5:50" x14ac:dyDescent="0.25">
      <c r="E34">
        <v>2034</v>
      </c>
      <c r="F34" s="5">
        <v>3.5571999999999999E-2</v>
      </c>
      <c r="G34" s="5"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7.6231706005471522E-2</v>
      </c>
      <c r="L34" s="2">
        <v>31</v>
      </c>
      <c r="M34" s="6">
        <v>3.7867151000000002E-2</v>
      </c>
      <c r="Q34" s="4">
        <f t="shared" si="21"/>
        <v>25</v>
      </c>
      <c r="R34">
        <f t="shared" si="0"/>
        <v>1000000</v>
      </c>
      <c r="S34">
        <f t="shared" si="1"/>
        <v>20783.277458529526</v>
      </c>
      <c r="U34">
        <f t="shared" si="13"/>
        <v>3.7867151000000002E-2</v>
      </c>
      <c r="V34">
        <f t="shared" si="14"/>
        <v>0.01</v>
      </c>
      <c r="W34">
        <f t="shared" si="15"/>
        <v>0.55265108686055842</v>
      </c>
      <c r="X34">
        <f t="shared" si="16"/>
        <v>2.0927322156462883E-2</v>
      </c>
      <c r="Y34">
        <f t="shared" si="17"/>
        <v>5.5265108686055843E-3</v>
      </c>
      <c r="Z34">
        <f t="shared" si="18"/>
        <v>0.52619725383548999</v>
      </c>
      <c r="AB34">
        <f t="shared" si="19"/>
        <v>12046.73866565712</v>
      </c>
      <c r="AC34">
        <f t="shared" si="2"/>
        <v>10936.103524379278</v>
      </c>
      <c r="AE34">
        <f t="shared" si="3"/>
        <v>0</v>
      </c>
      <c r="AF34">
        <f t="shared" si="4"/>
        <v>0</v>
      </c>
      <c r="AG34">
        <f t="shared" si="4"/>
        <v>-13.154931345887249</v>
      </c>
      <c r="AH34">
        <f t="shared" si="5"/>
        <v>-20927.322156462884</v>
      </c>
      <c r="AI34">
        <f t="shared" si="6"/>
        <v>-20940.477087808773</v>
      </c>
      <c r="AJ34">
        <f t="shared" si="7"/>
        <v>1110.6351412778422</v>
      </c>
      <c r="AK34">
        <f t="shared" si="22"/>
        <v>843.27170659599847</v>
      </c>
      <c r="AL34">
        <f t="shared" si="8"/>
        <v>-18986.570239934932</v>
      </c>
      <c r="AN34">
        <f t="shared" si="9"/>
        <v>0</v>
      </c>
      <c r="AO34">
        <f t="shared" si="9"/>
        <v>0</v>
      </c>
      <c r="AP34">
        <f t="shared" si="9"/>
        <v>-1.0028228588818386</v>
      </c>
      <c r="AQ34">
        <f t="shared" si="9"/>
        <v>-1595.3254701132689</v>
      </c>
      <c r="AR34">
        <f t="shared" si="9"/>
        <v>-1596.3282929721508</v>
      </c>
      <c r="AS34">
        <f t="shared" si="9"/>
        <v>84.665611569237797</v>
      </c>
      <c r="AT34">
        <f t="shared" si="9"/>
        <v>64.284040819958392</v>
      </c>
      <c r="AU34">
        <f t="shared" ref="AU34:AU89" si="23">AL34*$K34</f>
        <v>-1447.3786405829546</v>
      </c>
      <c r="AW34">
        <v>31</v>
      </c>
      <c r="AX34">
        <f>IF(Z34&gt;0, (R34*SUMPRODUCT(K34:$K$98, X34:$X$98)-K34*$AZ$3)/Z34, 0)</f>
        <v>20783.277458529526</v>
      </c>
    </row>
    <row r="35" spans="5:50" x14ac:dyDescent="0.25">
      <c r="E35">
        <v>2035</v>
      </c>
      <c r="F35" s="5">
        <v>3.5571999999999999E-2</v>
      </c>
      <c r="G35" s="5"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6.8064023219171002E-2</v>
      </c>
      <c r="L35" s="2">
        <v>32</v>
      </c>
      <c r="M35" s="6">
        <v>4.2172894000000002E-2</v>
      </c>
      <c r="Q35" s="4">
        <f t="shared" si="21"/>
        <v>25</v>
      </c>
      <c r="R35">
        <f t="shared" si="0"/>
        <v>1000000</v>
      </c>
      <c r="S35">
        <f t="shared" si="1"/>
        <v>19756.770767389949</v>
      </c>
      <c r="U35">
        <f t="shared" si="13"/>
        <v>4.2172894000000002E-2</v>
      </c>
      <c r="V35">
        <f t="shared" si="14"/>
        <v>0.01</v>
      </c>
      <c r="W35">
        <f t="shared" si="15"/>
        <v>0.52619725383548999</v>
      </c>
      <c r="X35">
        <f t="shared" si="16"/>
        <v>2.2191261009095214E-2</v>
      </c>
      <c r="Y35">
        <f t="shared" si="17"/>
        <v>5.2619725383548999E-3</v>
      </c>
      <c r="Z35">
        <f t="shared" si="18"/>
        <v>0.49874402028803988</v>
      </c>
      <c r="AB35">
        <f t="shared" si="19"/>
        <v>10936.103524379278</v>
      </c>
      <c r="AC35">
        <f t="shared" si="2"/>
        <v>9853.571280437287</v>
      </c>
      <c r="AE35">
        <f t="shared" si="3"/>
        <v>0</v>
      </c>
      <c r="AF35">
        <f t="shared" ref="AF35:AG66" si="24">-$Z35*P35</f>
        <v>0</v>
      </c>
      <c r="AG35">
        <f t="shared" si="24"/>
        <v>-12.468600507200996</v>
      </c>
      <c r="AH35">
        <f t="shared" si="5"/>
        <v>-22191.261009095215</v>
      </c>
      <c r="AI35">
        <f t="shared" ref="AI35:AI66" si="25">SUM(AE35:AH35)</f>
        <v>-22203.729609602415</v>
      </c>
      <c r="AJ35">
        <f t="shared" si="7"/>
        <v>1082.5322439419906</v>
      </c>
      <c r="AK35">
        <f t="shared" si="22"/>
        <v>765.52724670654948</v>
      </c>
      <c r="AL35">
        <f t="shared" si="8"/>
        <v>-20355.670118953876</v>
      </c>
      <c r="AN35">
        <f t="shared" ref="AN35:AT66" si="26">AE35*$K35</f>
        <v>0</v>
      </c>
      <c r="AO35">
        <f t="shared" si="26"/>
        <v>0</v>
      </c>
      <c r="AP35">
        <f t="shared" si="26"/>
        <v>-0.84866311443269593</v>
      </c>
      <c r="AQ35">
        <f t="shared" si="26"/>
        <v>-1510.4265045857408</v>
      </c>
      <c r="AR35">
        <f t="shared" si="26"/>
        <v>-1511.2751677001734</v>
      </c>
      <c r="AS35">
        <f t="shared" si="26"/>
        <v>73.681499787168931</v>
      </c>
      <c r="AT35">
        <f t="shared" si="26"/>
        <v>52.104864294742633</v>
      </c>
      <c r="AU35">
        <f t="shared" si="23"/>
        <v>-1385.488803618262</v>
      </c>
      <c r="AW35">
        <v>32</v>
      </c>
      <c r="AX35">
        <f>IF(Z35&gt;0, (R35*SUMPRODUCT(K35:$K$98, X35:$X$98)-K35*$AZ$3)/Z35, 0)</f>
        <v>19756.770767389949</v>
      </c>
    </row>
    <row r="36" spans="5:50" x14ac:dyDescent="0.25">
      <c r="E36">
        <v>2036</v>
      </c>
      <c r="F36" s="5">
        <v>3.5571999999999999E-2</v>
      </c>
      <c r="G36" s="5"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6.0771449302831244E-2</v>
      </c>
      <c r="L36" s="2">
        <v>33</v>
      </c>
      <c r="M36" s="6">
        <v>4.6777600000000003E-2</v>
      </c>
      <c r="Q36" s="4">
        <f t="shared" si="21"/>
        <v>25</v>
      </c>
      <c r="R36">
        <f t="shared" si="0"/>
        <v>1000000</v>
      </c>
      <c r="S36">
        <f t="shared" si="1"/>
        <v>18708.544853836171</v>
      </c>
      <c r="U36">
        <f t="shared" si="13"/>
        <v>4.6777600000000003E-2</v>
      </c>
      <c r="V36">
        <f t="shared" si="14"/>
        <v>0.01</v>
      </c>
      <c r="W36">
        <f t="shared" si="15"/>
        <v>0.49874402028803988</v>
      </c>
      <c r="X36">
        <f t="shared" si="16"/>
        <v>2.3330048283425817E-2</v>
      </c>
      <c r="Y36">
        <f t="shared" si="17"/>
        <v>4.9874402028803992E-3</v>
      </c>
      <c r="Z36">
        <f t="shared" si="18"/>
        <v>0.47042653180173366</v>
      </c>
      <c r="AB36">
        <f t="shared" si="19"/>
        <v>9853.571280437287</v>
      </c>
      <c r="AC36">
        <f t="shared" si="2"/>
        <v>8800.9958706473226</v>
      </c>
      <c r="AE36">
        <f t="shared" si="3"/>
        <v>0</v>
      </c>
      <c r="AF36">
        <f t="shared" si="24"/>
        <v>0</v>
      </c>
      <c r="AG36">
        <f t="shared" si="24"/>
        <v>-11.760663295043342</v>
      </c>
      <c r="AH36">
        <f t="shared" si="5"/>
        <v>-23330.048283425818</v>
      </c>
      <c r="AI36">
        <f t="shared" si="25"/>
        <v>-23341.808946720863</v>
      </c>
      <c r="AJ36">
        <f t="shared" si="7"/>
        <v>1052.5754097899644</v>
      </c>
      <c r="AK36">
        <f t="shared" si="22"/>
        <v>689.74998963061012</v>
      </c>
      <c r="AL36">
        <f t="shared" si="8"/>
        <v>-21599.48354730029</v>
      </c>
      <c r="AN36">
        <f t="shared" si="26"/>
        <v>0</v>
      </c>
      <c r="AO36">
        <f t="shared" si="26"/>
        <v>0</v>
      </c>
      <c r="AP36">
        <f t="shared" si="26"/>
        <v>-0.71471255320239468</v>
      </c>
      <c r="AQ36">
        <f t="shared" si="26"/>
        <v>-1417.8008464888171</v>
      </c>
      <c r="AR36">
        <f t="shared" si="26"/>
        <v>-1418.5155590420197</v>
      </c>
      <c r="AS36">
        <f t="shared" si="26"/>
        <v>63.966533153457647</v>
      </c>
      <c r="AT36">
        <f t="shared" si="26"/>
        <v>41.917106526464998</v>
      </c>
      <c r="AU36">
        <f t="shared" si="23"/>
        <v>-1312.6319193620971</v>
      </c>
      <c r="AW36">
        <v>33</v>
      </c>
      <c r="AX36">
        <f>IF(Z36&gt;0, (R36*SUMPRODUCT(K36:$K$98, X36:$X$98)-K36*$AZ$3)/Z36, 0)</f>
        <v>18708.544853836171</v>
      </c>
    </row>
    <row r="37" spans="5:50" x14ac:dyDescent="0.25">
      <c r="E37">
        <v>2037</v>
      </c>
      <c r="F37" s="5">
        <v>3.5571999999999999E-2</v>
      </c>
      <c r="G37" s="5"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5.4260222591813609E-2</v>
      </c>
      <c r="L37" s="2">
        <v>34</v>
      </c>
      <c r="M37" s="6">
        <v>5.1668436999999998E-2</v>
      </c>
      <c r="Q37" s="4">
        <f t="shared" si="21"/>
        <v>25</v>
      </c>
      <c r="R37">
        <f t="shared" si="0"/>
        <v>1000000</v>
      </c>
      <c r="S37">
        <f t="shared" si="1"/>
        <v>17652.258945874706</v>
      </c>
      <c r="U37">
        <f t="shared" si="13"/>
        <v>5.1668436999999998E-2</v>
      </c>
      <c r="V37">
        <f t="shared" si="14"/>
        <v>0.01</v>
      </c>
      <c r="W37">
        <f t="shared" si="15"/>
        <v>0.47042653180173366</v>
      </c>
      <c r="X37">
        <f t="shared" si="16"/>
        <v>2.430620362152637E-2</v>
      </c>
      <c r="Y37">
        <f t="shared" si="17"/>
        <v>4.7042653180173364E-3</v>
      </c>
      <c r="Z37">
        <f t="shared" si="18"/>
        <v>0.44141606286218998</v>
      </c>
      <c r="AB37">
        <f t="shared" si="19"/>
        <v>8800.9958706473226</v>
      </c>
      <c r="AC37">
        <f t="shared" si="2"/>
        <v>7791.990644511885</v>
      </c>
      <c r="AE37">
        <f t="shared" si="3"/>
        <v>0</v>
      </c>
      <c r="AF37">
        <f t="shared" si="24"/>
        <v>0</v>
      </c>
      <c r="AG37">
        <f t="shared" si="24"/>
        <v>-11.03540157155475</v>
      </c>
      <c r="AH37">
        <f t="shared" si="5"/>
        <v>-24306.203621526369</v>
      </c>
      <c r="AI37">
        <f t="shared" si="25"/>
        <v>-24317.239023097922</v>
      </c>
      <c r="AJ37">
        <f t="shared" si="7"/>
        <v>1009.0052261354376</v>
      </c>
      <c r="AK37">
        <f t="shared" si="22"/>
        <v>616.06971094531264</v>
      </c>
      <c r="AL37">
        <f t="shared" si="8"/>
        <v>-22692.164086017172</v>
      </c>
      <c r="AN37">
        <f t="shared" si="26"/>
        <v>0</v>
      </c>
      <c r="AO37">
        <f t="shared" si="26"/>
        <v>0</v>
      </c>
      <c r="AP37">
        <f t="shared" si="26"/>
        <v>-0.59878334566261049</v>
      </c>
      <c r="AQ37">
        <f t="shared" si="26"/>
        <v>-1318.8600188659668</v>
      </c>
      <c r="AR37">
        <f t="shared" si="26"/>
        <v>-1319.4588022116293</v>
      </c>
      <c r="AS37">
        <f t="shared" si="26"/>
        <v>54.748848166412074</v>
      </c>
      <c r="AT37">
        <f t="shared" si="26"/>
        <v>33.428079647966932</v>
      </c>
      <c r="AU37">
        <f t="shared" si="23"/>
        <v>-1231.2818743972505</v>
      </c>
      <c r="AW37">
        <v>34</v>
      </c>
      <c r="AX37">
        <f>IF(Z37&gt;0, (R37*SUMPRODUCT(K37:$K$98, X37:$X$98)-K37*$AZ$3)/Z37, 0)</f>
        <v>17652.258945874706</v>
      </c>
    </row>
    <row r="38" spans="5:50" x14ac:dyDescent="0.25">
      <c r="E38">
        <v>2038</v>
      </c>
      <c r="F38" s="5">
        <v>3.5571999999999999E-2</v>
      </c>
      <c r="G38" s="5"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4.8446627314119292E-2</v>
      </c>
      <c r="L38" s="2">
        <v>35</v>
      </c>
      <c r="M38" s="6">
        <v>5.7177164000000003E-2</v>
      </c>
      <c r="Q38" s="4">
        <f t="shared" si="21"/>
        <v>25</v>
      </c>
      <c r="R38">
        <f t="shared" si="0"/>
        <v>1000000</v>
      </c>
      <c r="S38">
        <f t="shared" si="1"/>
        <v>16606.9486266395</v>
      </c>
      <c r="U38">
        <f t="shared" si="13"/>
        <v>5.7177164000000003E-2</v>
      </c>
      <c r="V38">
        <f t="shared" si="14"/>
        <v>0.01</v>
      </c>
      <c r="W38">
        <f t="shared" si="15"/>
        <v>0.44141606286218998</v>
      </c>
      <c r="X38">
        <f t="shared" si="16"/>
        <v>2.5238918618505746E-2</v>
      </c>
      <c r="Y38">
        <f t="shared" si="17"/>
        <v>4.4141606286218996E-3</v>
      </c>
      <c r="Z38">
        <f t="shared" si="18"/>
        <v>0.41176298361506236</v>
      </c>
      <c r="AB38">
        <f t="shared" si="19"/>
        <v>7791.990644511885</v>
      </c>
      <c r="AC38">
        <f t="shared" si="2"/>
        <v>6838.1267152471428</v>
      </c>
      <c r="AE38">
        <f t="shared" si="3"/>
        <v>0</v>
      </c>
      <c r="AF38">
        <f t="shared" si="24"/>
        <v>0</v>
      </c>
      <c r="AG38">
        <f t="shared" si="24"/>
        <v>-10.294074590376558</v>
      </c>
      <c r="AH38">
        <f t="shared" si="5"/>
        <v>-25238.918618505744</v>
      </c>
      <c r="AI38">
        <f t="shared" si="25"/>
        <v>-25249.21269309612</v>
      </c>
      <c r="AJ38">
        <f t="shared" si="7"/>
        <v>953.86392926474218</v>
      </c>
      <c r="AK38">
        <f t="shared" si="22"/>
        <v>545.439345115832</v>
      </c>
      <c r="AL38">
        <f t="shared" si="8"/>
        <v>-23749.909418715546</v>
      </c>
      <c r="AN38">
        <f t="shared" si="26"/>
        <v>0</v>
      </c>
      <c r="AO38">
        <f t="shared" si="26"/>
        <v>0</v>
      </c>
      <c r="AP38">
        <f t="shared" si="26"/>
        <v>-0.49871319522371832</v>
      </c>
      <c r="AQ38">
        <f t="shared" si="26"/>
        <v>-1222.7404841221344</v>
      </c>
      <c r="AR38">
        <f t="shared" si="26"/>
        <v>-1223.239197317358</v>
      </c>
      <c r="AS38">
        <f t="shared" si="26"/>
        <v>46.211490289470412</v>
      </c>
      <c r="AT38">
        <f t="shared" si="26"/>
        <v>26.424696675284007</v>
      </c>
      <c r="AU38">
        <f t="shared" si="23"/>
        <v>-1150.6030103526036</v>
      </c>
      <c r="AW38">
        <v>35</v>
      </c>
      <c r="AX38">
        <f>IF(Z38&gt;0, (R38*SUMPRODUCT(K38:$K$98, X38:$X$98)-K38*$AZ$3)/Z38, 0)</f>
        <v>16606.9486266395</v>
      </c>
    </row>
    <row r="39" spans="5:50" x14ac:dyDescent="0.25">
      <c r="E39">
        <v>2039</v>
      </c>
      <c r="F39" s="5">
        <v>3.5571999999999999E-2</v>
      </c>
      <c r="G39" s="5"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4.3255917244749365E-2</v>
      </c>
      <c r="L39" s="2">
        <v>36</v>
      </c>
      <c r="M39" s="6">
        <v>6.3388860000000005E-2</v>
      </c>
      <c r="Q39" s="4">
        <f t="shared" si="21"/>
        <v>25</v>
      </c>
      <c r="R39">
        <f t="shared" si="0"/>
        <v>1000000</v>
      </c>
      <c r="S39">
        <f t="shared" si="1"/>
        <v>15571.658802490078</v>
      </c>
      <c r="U39">
        <f t="shared" si="13"/>
        <v>6.3388860000000005E-2</v>
      </c>
      <c r="V39">
        <f t="shared" si="14"/>
        <v>0.01</v>
      </c>
      <c r="W39">
        <f t="shared" si="15"/>
        <v>0.41176298361506236</v>
      </c>
      <c r="X39">
        <f t="shared" si="16"/>
        <v>2.6101186121557485E-2</v>
      </c>
      <c r="Y39">
        <f t="shared" si="17"/>
        <v>4.1176298361506238E-3</v>
      </c>
      <c r="Z39">
        <f t="shared" si="18"/>
        <v>0.38154416765735427</v>
      </c>
      <c r="AB39">
        <f t="shared" si="19"/>
        <v>6838.1267152471428</v>
      </c>
      <c r="AC39">
        <f t="shared" si="2"/>
        <v>5941.2755968403908</v>
      </c>
      <c r="AE39">
        <f t="shared" si="3"/>
        <v>0</v>
      </c>
      <c r="AF39">
        <f t="shared" si="24"/>
        <v>0</v>
      </c>
      <c r="AG39">
        <f t="shared" si="24"/>
        <v>-9.5386041914338566</v>
      </c>
      <c r="AH39">
        <f t="shared" si="5"/>
        <v>-26101.186121557486</v>
      </c>
      <c r="AI39">
        <f t="shared" si="25"/>
        <v>-26110.724725748922</v>
      </c>
      <c r="AJ39">
        <f t="shared" si="7"/>
        <v>896.85111840675199</v>
      </c>
      <c r="AK39">
        <f t="shared" si="22"/>
        <v>478.66887006730002</v>
      </c>
      <c r="AL39">
        <f t="shared" si="8"/>
        <v>-24735.204737274868</v>
      </c>
      <c r="AN39">
        <f t="shared" si="26"/>
        <v>0</v>
      </c>
      <c r="AO39">
        <f t="shared" si="26"/>
        <v>0</v>
      </c>
      <c r="AP39">
        <f t="shared" si="26"/>
        <v>-0.41260107353508235</v>
      </c>
      <c r="AQ39">
        <f t="shared" si="26"/>
        <v>-1129.0307468638912</v>
      </c>
      <c r="AR39">
        <f t="shared" si="26"/>
        <v>-1129.4433479374263</v>
      </c>
      <c r="AS39">
        <f t="shared" si="26"/>
        <v>38.794117758663376</v>
      </c>
      <c r="AT39">
        <f t="shared" si="26"/>
        <v>20.705261031268815</v>
      </c>
      <c r="AU39">
        <f t="shared" si="23"/>
        <v>-1069.943969147494</v>
      </c>
      <c r="AW39">
        <v>36</v>
      </c>
      <c r="AX39">
        <f>IF(Z39&gt;0, (R39*SUMPRODUCT(K39:$K$98, X39:$X$98)-K39*$AZ$3)/Z39, 0)</f>
        <v>15571.658802490078</v>
      </c>
    </row>
    <row r="40" spans="5:50" x14ac:dyDescent="0.25">
      <c r="E40">
        <v>2040</v>
      </c>
      <c r="F40" s="5">
        <v>3.5571999999999999E-2</v>
      </c>
      <c r="G40" s="5"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3.8621354682811929E-2</v>
      </c>
      <c r="L40" s="2">
        <v>37</v>
      </c>
      <c r="M40" s="6">
        <v>7.0498397000000004E-2</v>
      </c>
      <c r="Q40" s="4">
        <f t="shared" si="21"/>
        <v>25</v>
      </c>
      <c r="R40">
        <f t="shared" si="0"/>
        <v>1000000</v>
      </c>
      <c r="S40">
        <f t="shared" si="1"/>
        <v>14546.106679408729</v>
      </c>
      <c r="U40">
        <f t="shared" si="13"/>
        <v>7.0498397000000004E-2</v>
      </c>
      <c r="V40">
        <f t="shared" si="14"/>
        <v>0.01</v>
      </c>
      <c r="W40">
        <f t="shared" si="15"/>
        <v>0.38154416765735427</v>
      </c>
      <c r="X40">
        <f t="shared" si="16"/>
        <v>2.6898252204542724E-2</v>
      </c>
      <c r="Y40">
        <f t="shared" si="17"/>
        <v>3.815441676573543E-3</v>
      </c>
      <c r="Z40">
        <f t="shared" si="18"/>
        <v>0.35083047377623799</v>
      </c>
      <c r="AB40">
        <f t="shared" si="19"/>
        <v>5941.2755968403908</v>
      </c>
      <c r="AC40">
        <f t="shared" si="2"/>
        <v>5103.2174979366646</v>
      </c>
      <c r="AE40">
        <f t="shared" si="3"/>
        <v>0</v>
      </c>
      <c r="AF40">
        <f t="shared" si="24"/>
        <v>0</v>
      </c>
      <c r="AG40">
        <f t="shared" si="24"/>
        <v>-8.7707618444059499</v>
      </c>
      <c r="AH40">
        <f t="shared" si="5"/>
        <v>-26898.252204542725</v>
      </c>
      <c r="AI40">
        <f t="shared" si="25"/>
        <v>-26907.022966387132</v>
      </c>
      <c r="AJ40">
        <f t="shared" si="7"/>
        <v>838.0580989037262</v>
      </c>
      <c r="AK40">
        <f t="shared" si="22"/>
        <v>415.88929177882738</v>
      </c>
      <c r="AL40">
        <f t="shared" si="8"/>
        <v>-25653.075575704577</v>
      </c>
      <c r="AN40">
        <f t="shared" si="26"/>
        <v>0</v>
      </c>
      <c r="AO40">
        <f t="shared" si="26"/>
        <v>0</v>
      </c>
      <c r="AP40">
        <f t="shared" si="26"/>
        <v>-0.33873870403127593</v>
      </c>
      <c r="AQ40">
        <f t="shared" si="26"/>
        <v>-1038.8469387393725</v>
      </c>
      <c r="AR40">
        <f t="shared" si="26"/>
        <v>-1039.1856774434038</v>
      </c>
      <c r="AS40">
        <f t="shared" si="26"/>
        <v>32.366939082563889</v>
      </c>
      <c r="AT40">
        <f t="shared" si="26"/>
        <v>16.06220784657355</v>
      </c>
      <c r="AU40">
        <f t="shared" si="23"/>
        <v>-990.75653051426627</v>
      </c>
      <c r="AW40">
        <v>37</v>
      </c>
      <c r="AX40">
        <f>IF(Z40&gt;0, (R40*SUMPRODUCT(K40:$K$98, X40:$X$98)-K40*$AZ$3)/Z40, 0)</f>
        <v>14546.106679408729</v>
      </c>
    </row>
    <row r="41" spans="5:50" x14ac:dyDescent="0.25">
      <c r="E41">
        <v>2041</v>
      </c>
      <c r="F41" s="5">
        <v>3.5571999999999999E-2</v>
      </c>
      <c r="G41" s="5"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3.4483352395367789E-2</v>
      </c>
      <c r="L41" s="2">
        <v>38</v>
      </c>
      <c r="M41" s="6">
        <v>7.8701599999999997E-2</v>
      </c>
      <c r="Q41" s="4">
        <f t="shared" si="21"/>
        <v>25</v>
      </c>
      <c r="R41">
        <f t="shared" si="0"/>
        <v>1000000</v>
      </c>
      <c r="S41">
        <f t="shared" si="1"/>
        <v>13525.228074087163</v>
      </c>
      <c r="U41">
        <f t="shared" si="13"/>
        <v>7.8701599999999997E-2</v>
      </c>
      <c r="V41">
        <f t="shared" si="14"/>
        <v>0.01</v>
      </c>
      <c r="W41">
        <f t="shared" si="15"/>
        <v>0.35083047377623799</v>
      </c>
      <c r="X41">
        <f t="shared" si="16"/>
        <v>2.7610919614947972E-2</v>
      </c>
      <c r="Y41">
        <f t="shared" si="17"/>
        <v>3.5083047377623801E-3</v>
      </c>
      <c r="Z41">
        <f t="shared" si="18"/>
        <v>0.31971124942352763</v>
      </c>
      <c r="AB41">
        <f t="shared" si="19"/>
        <v>5103.2174979366646</v>
      </c>
      <c r="AC41">
        <f t="shared" si="2"/>
        <v>4324.1675663045789</v>
      </c>
      <c r="AE41">
        <f t="shared" si="3"/>
        <v>0</v>
      </c>
      <c r="AF41">
        <f t="shared" si="24"/>
        <v>0</v>
      </c>
      <c r="AG41">
        <f t="shared" si="24"/>
        <v>-7.9927812355881906</v>
      </c>
      <c r="AH41">
        <f t="shared" si="5"/>
        <v>-27610.919614947972</v>
      </c>
      <c r="AI41">
        <f t="shared" si="25"/>
        <v>-27618.912396183561</v>
      </c>
      <c r="AJ41">
        <f t="shared" si="7"/>
        <v>779.04993163208565</v>
      </c>
      <c r="AK41">
        <f t="shared" si="22"/>
        <v>357.22522485556658</v>
      </c>
      <c r="AL41">
        <f t="shared" si="8"/>
        <v>-26482.637239695909</v>
      </c>
      <c r="AN41">
        <f t="shared" si="26"/>
        <v>0</v>
      </c>
      <c r="AO41">
        <f t="shared" si="26"/>
        <v>0</v>
      </c>
      <c r="AP41">
        <f t="shared" si="26"/>
        <v>-0.27561789196587078</v>
      </c>
      <c r="AQ41">
        <f t="shared" si="26"/>
        <v>-952.11707104242362</v>
      </c>
      <c r="AR41">
        <f t="shared" si="26"/>
        <v>-952.39268893438953</v>
      </c>
      <c r="AS41">
        <f t="shared" si="26"/>
        <v>26.864253326056392</v>
      </c>
      <c r="AT41">
        <f t="shared" si="26"/>
        <v>12.318323313209</v>
      </c>
      <c r="AU41">
        <f t="shared" si="23"/>
        <v>-913.21011229512408</v>
      </c>
      <c r="AW41">
        <v>38</v>
      </c>
      <c r="AX41">
        <f>IF(Z41&gt;0, (R41*SUMPRODUCT(K41:$K$98, X41:$X$98)-K41*$AZ$3)/Z41, 0)</f>
        <v>13525.228074087163</v>
      </c>
    </row>
    <row r="42" spans="5:50" x14ac:dyDescent="0.25">
      <c r="E42">
        <v>2042</v>
      </c>
      <c r="F42" s="5">
        <v>3.5571999999999999E-2</v>
      </c>
      <c r="G42" s="5"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3.0788707495864095E-2</v>
      </c>
      <c r="L42" s="2">
        <v>39</v>
      </c>
      <c r="M42" s="6">
        <v>8.8159118999999994E-2</v>
      </c>
      <c r="Q42" s="4">
        <f t="shared" si="21"/>
        <v>25</v>
      </c>
      <c r="R42">
        <f t="shared" si="0"/>
        <v>1000000</v>
      </c>
      <c r="S42">
        <f t="shared" si="1"/>
        <v>12499.665913143028</v>
      </c>
      <c r="U42">
        <f t="shared" si="13"/>
        <v>8.8159118999999994E-2</v>
      </c>
      <c r="V42">
        <f t="shared" si="14"/>
        <v>0.01</v>
      </c>
      <c r="W42">
        <f t="shared" si="15"/>
        <v>0.31971124942352763</v>
      </c>
      <c r="X42">
        <f t="shared" si="16"/>
        <v>2.8185462083567453E-2</v>
      </c>
      <c r="Y42">
        <f t="shared" si="17"/>
        <v>3.1971124942352762E-3</v>
      </c>
      <c r="Z42">
        <f t="shared" si="18"/>
        <v>0.28832867484572489</v>
      </c>
      <c r="AB42">
        <f t="shared" si="19"/>
        <v>4324.1675663045789</v>
      </c>
      <c r="AC42">
        <f t="shared" si="2"/>
        <v>3604.0121087508069</v>
      </c>
      <c r="AE42">
        <f t="shared" si="3"/>
        <v>0</v>
      </c>
      <c r="AF42">
        <f t="shared" si="24"/>
        <v>0</v>
      </c>
      <c r="AG42">
        <f t="shared" si="24"/>
        <v>-7.2082168711431223</v>
      </c>
      <c r="AH42">
        <f t="shared" si="5"/>
        <v>-28185.462083567454</v>
      </c>
      <c r="AI42">
        <f t="shared" si="25"/>
        <v>-28192.670300438596</v>
      </c>
      <c r="AJ42">
        <f t="shared" si="7"/>
        <v>720.15545755377207</v>
      </c>
      <c r="AK42">
        <f t="shared" si="22"/>
        <v>302.69172964132053</v>
      </c>
      <c r="AL42">
        <f t="shared" si="8"/>
        <v>-27169.823113243507</v>
      </c>
      <c r="AN42">
        <f t="shared" si="26"/>
        <v>0</v>
      </c>
      <c r="AO42">
        <f t="shared" si="26"/>
        <v>0</v>
      </c>
      <c r="AP42">
        <f t="shared" si="26"/>
        <v>-0.22193168081237827</v>
      </c>
      <c r="AQ42">
        <f t="shared" si="26"/>
        <v>-867.79394772672651</v>
      </c>
      <c r="AR42">
        <f t="shared" si="26"/>
        <v>-868.01587940753882</v>
      </c>
      <c r="AS42">
        <f t="shared" si="26"/>
        <v>22.172655734173258</v>
      </c>
      <c r="AT42">
        <f t="shared" si="26"/>
        <v>9.3194871253437928</v>
      </c>
      <c r="AU42">
        <f t="shared" si="23"/>
        <v>-836.52373654802193</v>
      </c>
      <c r="AW42">
        <v>39</v>
      </c>
      <c r="AX42">
        <f>IF(Z42&gt;0, (R42*SUMPRODUCT(K42:$K$98, X42:$X$98)-K42*$AZ$3)/Z42, 0)</f>
        <v>12499.665913143028</v>
      </c>
    </row>
    <row r="43" spans="5:50" x14ac:dyDescent="0.25">
      <c r="E43">
        <v>2043</v>
      </c>
      <c r="F43" s="5">
        <v>3.5571999999999999E-2</v>
      </c>
      <c r="G43" s="5"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2.7489917407021513E-2</v>
      </c>
      <c r="L43" s="2">
        <v>40</v>
      </c>
      <c r="M43" s="6">
        <v>9.9426106E-2</v>
      </c>
      <c r="Q43" s="4">
        <f t="shared" si="21"/>
        <v>25</v>
      </c>
      <c r="R43">
        <f t="shared" si="0"/>
        <v>1000000</v>
      </c>
      <c r="S43">
        <f t="shared" si="1"/>
        <v>11462.535150955358</v>
      </c>
      <c r="U43">
        <f t="shared" si="13"/>
        <v>9.9426106E-2</v>
      </c>
      <c r="V43">
        <f t="shared" si="14"/>
        <v>0.01</v>
      </c>
      <c r="W43">
        <f t="shared" si="15"/>
        <v>0.28832867484572489</v>
      </c>
      <c r="X43">
        <f t="shared" si="16"/>
        <v>2.8667397388050575E-2</v>
      </c>
      <c r="Y43">
        <f t="shared" si="17"/>
        <v>2.883286748457249E-3</v>
      </c>
      <c r="Z43">
        <f t="shared" si="18"/>
        <v>0.25677799070921709</v>
      </c>
      <c r="AB43">
        <f t="shared" si="19"/>
        <v>3604.0121087508069</v>
      </c>
      <c r="AC43">
        <f t="shared" si="2"/>
        <v>2943.3267444960893</v>
      </c>
      <c r="AE43">
        <f t="shared" si="3"/>
        <v>0</v>
      </c>
      <c r="AF43">
        <f t="shared" si="24"/>
        <v>0</v>
      </c>
      <c r="AG43">
        <f t="shared" si="24"/>
        <v>-6.419449767730427</v>
      </c>
      <c r="AH43">
        <f t="shared" si="5"/>
        <v>-28667.397388050576</v>
      </c>
      <c r="AI43">
        <f t="shared" si="25"/>
        <v>-28673.816837818307</v>
      </c>
      <c r="AJ43">
        <f t="shared" si="7"/>
        <v>660.68536425471757</v>
      </c>
      <c r="AK43">
        <f t="shared" si="22"/>
        <v>252.2808476125565</v>
      </c>
      <c r="AL43">
        <f t="shared" si="8"/>
        <v>-27760.850625951032</v>
      </c>
      <c r="AN43">
        <f t="shared" si="26"/>
        <v>0</v>
      </c>
      <c r="AO43">
        <f t="shared" si="26"/>
        <v>0</v>
      </c>
      <c r="AP43">
        <f t="shared" si="26"/>
        <v>-0.17647014391343288</v>
      </c>
      <c r="AQ43">
        <f t="shared" si="26"/>
        <v>-788.06438647177458</v>
      </c>
      <c r="AR43">
        <f t="shared" si="26"/>
        <v>-788.24085661568802</v>
      </c>
      <c r="AS43">
        <f t="shared" si="26"/>
        <v>18.162186095390108</v>
      </c>
      <c r="AT43">
        <f t="shared" si="26"/>
        <v>6.9351796642425585</v>
      </c>
      <c r="AU43">
        <f t="shared" si="23"/>
        <v>-763.14349085605534</v>
      </c>
      <c r="AW43">
        <v>40</v>
      </c>
      <c r="AX43">
        <f>IF(Z43&gt;0, (R43*SUMPRODUCT(K43:$K$98, X43:$X$98)-K43*$AZ$3)/Z43, 0)</f>
        <v>11462.535150955358</v>
      </c>
    </row>
    <row r="44" spans="5:50" x14ac:dyDescent="0.25">
      <c r="E44">
        <v>2044</v>
      </c>
      <c r="F44" s="5">
        <v>3.5571999999999999E-2</v>
      </c>
      <c r="G44" s="5"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2.4544569113412063E-2</v>
      </c>
      <c r="L44" s="2">
        <v>41</v>
      </c>
      <c r="M44" s="6">
        <v>0.112419382</v>
      </c>
      <c r="Q44" s="4">
        <f t="shared" si="21"/>
        <v>25</v>
      </c>
      <c r="R44">
        <f t="shared" si="0"/>
        <v>1000000</v>
      </c>
      <c r="S44">
        <f t="shared" si="1"/>
        <v>10384.954088188528</v>
      </c>
      <c r="U44">
        <f t="shared" si="13"/>
        <v>0.112419382</v>
      </c>
      <c r="V44">
        <f t="shared" si="14"/>
        <v>0.01</v>
      </c>
      <c r="W44">
        <f t="shared" si="15"/>
        <v>0.25677799070921709</v>
      </c>
      <c r="X44">
        <f t="shared" si="16"/>
        <v>2.8866823026731925E-2</v>
      </c>
      <c r="Y44">
        <f t="shared" si="17"/>
        <v>2.567779907092171E-3</v>
      </c>
      <c r="Z44">
        <f t="shared" si="18"/>
        <v>0.22534338777539298</v>
      </c>
      <c r="AB44">
        <f t="shared" si="19"/>
        <v>2943.3267444960893</v>
      </c>
      <c r="AC44">
        <f t="shared" si="2"/>
        <v>2340.18073612432</v>
      </c>
      <c r="AE44">
        <f t="shared" si="3"/>
        <v>0</v>
      </c>
      <c r="AF44">
        <f t="shared" si="24"/>
        <v>0</v>
      </c>
      <c r="AG44">
        <f t="shared" si="24"/>
        <v>-5.6335846943848242</v>
      </c>
      <c r="AH44">
        <f t="shared" si="5"/>
        <v>-28866.823026731927</v>
      </c>
      <c r="AI44">
        <f t="shared" si="25"/>
        <v>-28872.456611426311</v>
      </c>
      <c r="AJ44">
        <f t="shared" si="7"/>
        <v>603.14600837176931</v>
      </c>
      <c r="AK44">
        <f t="shared" si="22"/>
        <v>206.03287211472627</v>
      </c>
      <c r="AL44">
        <f t="shared" si="8"/>
        <v>-28063.277730939815</v>
      </c>
      <c r="AN44">
        <f t="shared" si="26"/>
        <v>0</v>
      </c>
      <c r="AO44">
        <f t="shared" si="26"/>
        <v>0</v>
      </c>
      <c r="AP44">
        <f t="shared" si="26"/>
        <v>-0.1382739088875887</v>
      </c>
      <c r="AQ44">
        <f t="shared" si="26"/>
        <v>-708.52373286425654</v>
      </c>
      <c r="AR44">
        <f t="shared" si="26"/>
        <v>-708.66200677314418</v>
      </c>
      <c r="AS44">
        <f t="shared" si="26"/>
        <v>14.803958887959503</v>
      </c>
      <c r="AT44">
        <f t="shared" si="26"/>
        <v>5.0569880692546878</v>
      </c>
      <c r="AU44">
        <f t="shared" si="23"/>
        <v>-688.80105981592999</v>
      </c>
      <c r="AW44">
        <v>41</v>
      </c>
      <c r="AX44">
        <f>IF(Z44&gt;0, (R44*SUMPRODUCT(K44:$K$98, X44:$X$98)-K44*$AZ$3)/Z44, 0)</f>
        <v>10384.954088188528</v>
      </c>
    </row>
    <row r="45" spans="5:50" x14ac:dyDescent="0.25">
      <c r="E45">
        <v>2045</v>
      </c>
      <c r="F45" s="5">
        <v>3.5571999999999999E-2</v>
      </c>
      <c r="G45" s="5"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2.1914793851260769E-2</v>
      </c>
      <c r="L45" s="2">
        <v>42</v>
      </c>
      <c r="M45" s="6">
        <v>0.12734142500000001</v>
      </c>
      <c r="Q45" s="4">
        <f t="shared" si="21"/>
        <v>25</v>
      </c>
      <c r="R45">
        <f t="shared" si="0"/>
        <v>1000000</v>
      </c>
      <c r="S45">
        <f t="shared" si="1"/>
        <v>9242.8724517347455</v>
      </c>
      <c r="U45">
        <f t="shared" si="13"/>
        <v>0.12734142500000001</v>
      </c>
      <c r="V45">
        <f t="shared" si="14"/>
        <v>0.01</v>
      </c>
      <c r="W45">
        <f t="shared" si="15"/>
        <v>0.22534338777539298</v>
      </c>
      <c r="X45">
        <f t="shared" si="16"/>
        <v>2.8695548113646125E-2</v>
      </c>
      <c r="Y45">
        <f t="shared" si="17"/>
        <v>2.2534338777539299E-3</v>
      </c>
      <c r="Z45">
        <f t="shared" si="18"/>
        <v>0.19439440578399292</v>
      </c>
      <c r="AB45">
        <f t="shared" si="19"/>
        <v>2340.18073612432</v>
      </c>
      <c r="AC45">
        <f t="shared" si="2"/>
        <v>1796.7626979922136</v>
      </c>
      <c r="AE45">
        <f t="shared" si="3"/>
        <v>0</v>
      </c>
      <c r="AF45">
        <f t="shared" si="24"/>
        <v>0</v>
      </c>
      <c r="AG45">
        <f t="shared" si="24"/>
        <v>-4.8598601445998231</v>
      </c>
      <c r="AH45">
        <f t="shared" si="5"/>
        <v>-28695.548113646124</v>
      </c>
      <c r="AI45">
        <f t="shared" si="25"/>
        <v>-28700.407973790723</v>
      </c>
      <c r="AJ45">
        <f t="shared" si="7"/>
        <v>543.4180381321064</v>
      </c>
      <c r="AK45">
        <f t="shared" si="22"/>
        <v>163.81265152870242</v>
      </c>
      <c r="AL45">
        <f t="shared" si="8"/>
        <v>-27993.177284129913</v>
      </c>
      <c r="AN45">
        <f t="shared" si="26"/>
        <v>0</v>
      </c>
      <c r="AO45">
        <f t="shared" si="26"/>
        <v>0</v>
      </c>
      <c r="AP45">
        <f t="shared" si="26"/>
        <v>-0.10650283321486348</v>
      </c>
      <c r="AQ45">
        <f t="shared" si="26"/>
        <v>-628.85702135948964</v>
      </c>
      <c r="AR45">
        <f t="shared" si="26"/>
        <v>-628.96352419270443</v>
      </c>
      <c r="AS45">
        <f t="shared" si="26"/>
        <v>11.908894280721675</v>
      </c>
      <c r="AT45">
        <f t="shared" si="26"/>
        <v>3.5899204884799305</v>
      </c>
      <c r="AU45">
        <f t="shared" si="23"/>
        <v>-613.46470942350288</v>
      </c>
      <c r="AW45">
        <v>42</v>
      </c>
      <c r="AX45">
        <f>IF(Z45&gt;0, (R45*SUMPRODUCT(K45:$K$98, X45:$X$98)-K45*$AZ$3)/Z45, 0)</f>
        <v>9242.8724517347455</v>
      </c>
    </row>
    <row r="46" spans="5:50" x14ac:dyDescent="0.25">
      <c r="E46">
        <v>2046</v>
      </c>
      <c r="F46" s="5">
        <v>3.5571999999999999E-2</v>
      </c>
      <c r="G46" s="5"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1.9566780224339969E-2</v>
      </c>
      <c r="L46" s="2">
        <v>43</v>
      </c>
      <c r="M46" s="6">
        <v>0.14457818</v>
      </c>
      <c r="Q46" s="4">
        <f t="shared" si="21"/>
        <v>25</v>
      </c>
      <c r="R46">
        <f t="shared" si="0"/>
        <v>1000000</v>
      </c>
      <c r="S46">
        <f t="shared" si="1"/>
        <v>8003.4031816491688</v>
      </c>
      <c r="U46">
        <f t="shared" si="13"/>
        <v>0.14457818</v>
      </c>
      <c r="V46">
        <f t="shared" si="14"/>
        <v>0.01</v>
      </c>
      <c r="W46">
        <f t="shared" si="15"/>
        <v>0.19439440578399292</v>
      </c>
      <c r="X46">
        <f t="shared" si="16"/>
        <v>2.8105189390431169E-2</v>
      </c>
      <c r="Y46">
        <f t="shared" si="17"/>
        <v>1.9439440578399292E-3</v>
      </c>
      <c r="Z46">
        <f t="shared" si="18"/>
        <v>0.16434527233572183</v>
      </c>
      <c r="AB46">
        <f t="shared" si="19"/>
        <v>1796.7626979922136</v>
      </c>
      <c r="AC46">
        <f t="shared" si="2"/>
        <v>1315.3214755007152</v>
      </c>
      <c r="AE46">
        <f t="shared" si="3"/>
        <v>0</v>
      </c>
      <c r="AF46">
        <f t="shared" si="24"/>
        <v>0</v>
      </c>
      <c r="AG46">
        <f t="shared" si="24"/>
        <v>-4.1086318083930458</v>
      </c>
      <c r="AH46">
        <f t="shared" si="5"/>
        <v>-28105.189390431169</v>
      </c>
      <c r="AI46">
        <f t="shared" si="25"/>
        <v>-28109.298022239564</v>
      </c>
      <c r="AJ46">
        <f t="shared" si="7"/>
        <v>481.44122249149837</v>
      </c>
      <c r="AK46">
        <f t="shared" si="22"/>
        <v>125.77338885945497</v>
      </c>
      <c r="AL46">
        <f t="shared" si="8"/>
        <v>-27502.083410888608</v>
      </c>
      <c r="AN46">
        <f t="shared" si="26"/>
        <v>0</v>
      </c>
      <c r="AO46">
        <f t="shared" si="26"/>
        <v>0</v>
      </c>
      <c r="AP46">
        <f t="shared" si="26"/>
        <v>-8.0392695617559212E-2</v>
      </c>
      <c r="AQ46">
        <f t="shared" si="26"/>
        <v>-549.92806396601816</v>
      </c>
      <c r="AR46">
        <f t="shared" si="26"/>
        <v>-550.00845666163571</v>
      </c>
      <c r="AS46">
        <f t="shared" si="26"/>
        <v>9.4202545914287086</v>
      </c>
      <c r="AT46">
        <f t="shared" si="26"/>
        <v>2.4609802578834046</v>
      </c>
      <c r="AU46">
        <f t="shared" si="23"/>
        <v>-538.12722181232357</v>
      </c>
      <c r="AW46">
        <v>43</v>
      </c>
      <c r="AX46">
        <f>IF(Z46&gt;0, (R46*SUMPRODUCT(K46:$K$98, X46:$X$98)-K46*$AZ$3)/Z46, 0)</f>
        <v>8003.4031816491688</v>
      </c>
    </row>
    <row r="47" spans="5:50" x14ac:dyDescent="0.25">
      <c r="E47">
        <v>2047</v>
      </c>
      <c r="F47" s="5">
        <v>3.5571999999999999E-2</v>
      </c>
      <c r="G47" s="5"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1.7470339486017828E-2</v>
      </c>
      <c r="L47" s="2">
        <v>44</v>
      </c>
      <c r="M47" s="6">
        <v>0.16385111999999999</v>
      </c>
      <c r="Q47" s="4">
        <f t="shared" si="21"/>
        <v>25</v>
      </c>
      <c r="R47">
        <f t="shared" si="0"/>
        <v>1000000</v>
      </c>
      <c r="S47">
        <f t="shared" si="1"/>
        <v>6606.6911863560699</v>
      </c>
      <c r="U47">
        <f t="shared" si="13"/>
        <v>0.16385111999999999</v>
      </c>
      <c r="V47">
        <f t="shared" si="14"/>
        <v>0.01</v>
      </c>
      <c r="W47">
        <f t="shared" si="15"/>
        <v>0.16434527233572183</v>
      </c>
      <c r="X47">
        <f t="shared" si="16"/>
        <v>2.6928156938913036E-2</v>
      </c>
      <c r="Y47">
        <f t="shared" si="17"/>
        <v>1.6434527233572182E-3</v>
      </c>
      <c r="Z47">
        <f t="shared" si="18"/>
        <v>0.13577366267345156</v>
      </c>
      <c r="AB47">
        <f t="shared" si="19"/>
        <v>1315.3214755007152</v>
      </c>
      <c r="AC47">
        <f t="shared" si="2"/>
        <v>897.0146605239745</v>
      </c>
      <c r="AE47">
        <f t="shared" si="3"/>
        <v>0</v>
      </c>
      <c r="AF47">
        <f t="shared" si="24"/>
        <v>0</v>
      </c>
      <c r="AG47">
        <f t="shared" si="24"/>
        <v>-3.3943415668362888</v>
      </c>
      <c r="AH47">
        <f t="shared" si="5"/>
        <v>-26928.156938913035</v>
      </c>
      <c r="AI47">
        <f t="shared" si="25"/>
        <v>-26931.551280479871</v>
      </c>
      <c r="AJ47">
        <f t="shared" si="7"/>
        <v>418.30681497674072</v>
      </c>
      <c r="AK47">
        <f t="shared" si="22"/>
        <v>92.072503285050075</v>
      </c>
      <c r="AL47">
        <f t="shared" si="8"/>
        <v>-26421.171962218079</v>
      </c>
      <c r="AN47">
        <f t="shared" si="26"/>
        <v>0</v>
      </c>
      <c r="AO47">
        <f t="shared" si="26"/>
        <v>0</v>
      </c>
      <c r="AP47">
        <f t="shared" si="26"/>
        <v>-5.930029950413164E-2</v>
      </c>
      <c r="AQ47">
        <f t="shared" si="26"/>
        <v>-470.44404345557734</v>
      </c>
      <c r="AR47">
        <f t="shared" si="26"/>
        <v>-470.50334375508146</v>
      </c>
      <c r="AS47">
        <f t="shared" si="26"/>
        <v>7.307962066958507</v>
      </c>
      <c r="AT47">
        <f t="shared" si="26"/>
        <v>1.6085378897173166</v>
      </c>
      <c r="AU47">
        <f t="shared" si="23"/>
        <v>-461.58684379840565</v>
      </c>
      <c r="AW47">
        <v>44</v>
      </c>
      <c r="AX47">
        <f>IF(Z47&gt;0, (R47*SUMPRODUCT(K47:$K$98, X47:$X$98)-K47*$AZ$3)/Z47, 0)</f>
        <v>6606.6911863560699</v>
      </c>
    </row>
    <row r="48" spans="5:50" x14ac:dyDescent="0.25">
      <c r="E48">
        <v>2048</v>
      </c>
      <c r="F48" s="5">
        <v>3.5571999999999999E-2</v>
      </c>
      <c r="G48" s="5"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1.5598517398230203E-2</v>
      </c>
      <c r="L48" s="2">
        <v>45</v>
      </c>
      <c r="M48" s="6">
        <v>0.185300933</v>
      </c>
      <c r="Q48" s="4">
        <f t="shared" si="21"/>
        <v>25</v>
      </c>
      <c r="R48">
        <f t="shared" si="0"/>
        <v>1000000</v>
      </c>
      <c r="S48">
        <f t="shared" si="1"/>
        <v>4979.9087453049488</v>
      </c>
      <c r="U48">
        <f t="shared" si="13"/>
        <v>0.185300933</v>
      </c>
      <c r="V48">
        <f t="shared" si="14"/>
        <v>0.01</v>
      </c>
      <c r="W48">
        <f t="shared" si="15"/>
        <v>0.13577366267345156</v>
      </c>
      <c r="X48">
        <f t="shared" si="16"/>
        <v>2.5158986370217847E-2</v>
      </c>
      <c r="Y48">
        <f t="shared" si="17"/>
        <v>1.3577366267345156E-3</v>
      </c>
      <c r="Z48">
        <f t="shared" si="18"/>
        <v>0.1092569396764992</v>
      </c>
      <c r="AB48">
        <f t="shared" si="19"/>
        <v>897.0146605239745</v>
      </c>
      <c r="AC48">
        <f t="shared" si="2"/>
        <v>544.08958938025364</v>
      </c>
      <c r="AE48">
        <f t="shared" si="3"/>
        <v>0</v>
      </c>
      <c r="AF48">
        <f t="shared" si="24"/>
        <v>0</v>
      </c>
      <c r="AG48">
        <f t="shared" si="24"/>
        <v>-2.73142349191248</v>
      </c>
      <c r="AH48">
        <f t="shared" si="5"/>
        <v>-25158.986370217848</v>
      </c>
      <c r="AI48">
        <f t="shared" si="25"/>
        <v>-25161.717793709762</v>
      </c>
      <c r="AJ48">
        <f t="shared" si="7"/>
        <v>352.92507114372086</v>
      </c>
      <c r="AK48">
        <f t="shared" si="22"/>
        <v>62.791026236678221</v>
      </c>
      <c r="AL48">
        <f t="shared" si="8"/>
        <v>-24746.001696329364</v>
      </c>
      <c r="AN48">
        <f t="shared" si="26"/>
        <v>0</v>
      </c>
      <c r="AO48">
        <f t="shared" si="26"/>
        <v>0</v>
      </c>
      <c r="AP48">
        <f t="shared" si="26"/>
        <v>-4.2606156860531513E-2</v>
      </c>
      <c r="AQ48">
        <f t="shared" si="26"/>
        <v>-392.44288661767968</v>
      </c>
      <c r="AR48">
        <f t="shared" si="26"/>
        <v>-392.48549277454021</v>
      </c>
      <c r="AS48">
        <f t="shared" si="26"/>
        <v>5.5051078625069616</v>
      </c>
      <c r="AT48">
        <f t="shared" si="26"/>
        <v>0.97944691520555438</v>
      </c>
      <c r="AU48">
        <f t="shared" si="23"/>
        <v>-386.0009379968277</v>
      </c>
      <c r="AW48">
        <v>45</v>
      </c>
      <c r="AX48">
        <f>IF(Z48&gt;0, (R48*SUMPRODUCT(K48:$K$98, X48:$X$98)-K48*$AZ$3)/Z48, 0)</f>
        <v>4979.9087453049488</v>
      </c>
    </row>
    <row r="49" spans="5:50" x14ac:dyDescent="0.25">
      <c r="E49">
        <v>2049</v>
      </c>
      <c r="F49" s="5">
        <v>3.5571999999999999E-2</v>
      </c>
      <c r="G49" s="5"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1.3927247676991251E-2</v>
      </c>
      <c r="L49" s="2">
        <v>46</v>
      </c>
      <c r="M49" s="6">
        <v>0.20871278500000001</v>
      </c>
      <c r="Q49" s="4">
        <f t="shared" si="21"/>
        <v>25</v>
      </c>
      <c r="R49">
        <f t="shared" si="0"/>
        <v>1000000</v>
      </c>
      <c r="S49">
        <f t="shared" si="1"/>
        <v>3005.7544542145752</v>
      </c>
      <c r="U49">
        <f t="shared" si="13"/>
        <v>0.20871278500000001</v>
      </c>
      <c r="V49">
        <f t="shared" si="14"/>
        <v>0.01</v>
      </c>
      <c r="W49">
        <f t="shared" si="15"/>
        <v>0.1092569396764992</v>
      </c>
      <c r="X49">
        <f t="shared" si="16"/>
        <v>2.2803320160459148E-2</v>
      </c>
      <c r="Y49">
        <f t="shared" si="17"/>
        <v>1.092569396764992E-3</v>
      </c>
      <c r="Z49">
        <f t="shared" si="18"/>
        <v>8.5361050119275056E-2</v>
      </c>
      <c r="AB49">
        <f t="shared" si="19"/>
        <v>544.08958938025364</v>
      </c>
      <c r="AC49">
        <f t="shared" si="2"/>
        <v>256.5743566124446</v>
      </c>
      <c r="AE49">
        <f t="shared" si="3"/>
        <v>0</v>
      </c>
      <c r="AF49">
        <f t="shared" si="24"/>
        <v>0</v>
      </c>
      <c r="AG49">
        <f t="shared" si="24"/>
        <v>-2.1340262529818763</v>
      </c>
      <c r="AH49">
        <f t="shared" si="5"/>
        <v>-22803.320160459149</v>
      </c>
      <c r="AI49">
        <f t="shared" si="25"/>
        <v>-22805.45418671213</v>
      </c>
      <c r="AJ49">
        <f t="shared" si="7"/>
        <v>287.51523276780904</v>
      </c>
      <c r="AK49">
        <f t="shared" si="22"/>
        <v>38.086271256617756</v>
      </c>
      <c r="AL49">
        <f t="shared" si="8"/>
        <v>-22479.852682687702</v>
      </c>
      <c r="AN49">
        <f t="shared" si="26"/>
        <v>0</v>
      </c>
      <c r="AO49">
        <f t="shared" si="26"/>
        <v>0</v>
      </c>
      <c r="AP49">
        <f t="shared" si="26"/>
        <v>-2.9721112174480181E-2</v>
      </c>
      <c r="AQ49">
        <f t="shared" si="26"/>
        <v>-317.58748773244247</v>
      </c>
      <c r="AR49">
        <f t="shared" si="26"/>
        <v>-317.61720884461693</v>
      </c>
      <c r="AS49">
        <f t="shared" si="26"/>
        <v>4.0042958576650678</v>
      </c>
      <c r="AT49">
        <f t="shared" si="26"/>
        <v>0.5304369328839883</v>
      </c>
      <c r="AU49">
        <f t="shared" si="23"/>
        <v>-313.08247605406785</v>
      </c>
      <c r="AW49">
        <v>46</v>
      </c>
      <c r="AX49">
        <f>IF(Z49&gt;0, (R49*SUMPRODUCT(K49:$K$98, X49:$X$98)-K49*$AZ$3)/Z49, 0)</f>
        <v>3005.7544542145752</v>
      </c>
    </row>
    <row r="50" spans="5:50" x14ac:dyDescent="0.25">
      <c r="E50">
        <v>2050</v>
      </c>
      <c r="F50" s="5">
        <v>3.5571999999999999E-2</v>
      </c>
      <c r="G50" s="5"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1.2435042568742187E-2</v>
      </c>
      <c r="L50" s="2">
        <v>47</v>
      </c>
      <c r="M50" s="6">
        <v>0.23444695300000001</v>
      </c>
      <c r="Q50" s="4">
        <f t="shared" si="21"/>
        <v>25</v>
      </c>
      <c r="R50">
        <f t="shared" si="0"/>
        <v>1000000</v>
      </c>
      <c r="S50">
        <f t="shared" si="1"/>
        <v>506.58771461832538</v>
      </c>
      <c r="U50">
        <f t="shared" si="13"/>
        <v>0.23444695300000001</v>
      </c>
      <c r="V50">
        <f t="shared" si="14"/>
        <v>0.01</v>
      </c>
      <c r="W50">
        <f t="shared" si="15"/>
        <v>8.5361050119275056E-2</v>
      </c>
      <c r="X50">
        <f t="shared" si="16"/>
        <v>2.0012638105344326E-2</v>
      </c>
      <c r="Y50">
        <f t="shared" si="17"/>
        <v>8.5361050119275059E-4</v>
      </c>
      <c r="Z50">
        <f t="shared" si="18"/>
        <v>6.4494801512737981E-2</v>
      </c>
      <c r="AB50">
        <f t="shared" si="19"/>
        <v>256.5743566124446</v>
      </c>
      <c r="AC50">
        <f t="shared" si="2"/>
        <v>32.672274103100449</v>
      </c>
      <c r="AE50">
        <f t="shared" si="3"/>
        <v>0</v>
      </c>
      <c r="AF50">
        <f t="shared" si="24"/>
        <v>0</v>
      </c>
      <c r="AG50">
        <f t="shared" si="24"/>
        <v>-1.6123700378184496</v>
      </c>
      <c r="AH50">
        <f t="shared" si="5"/>
        <v>-20012.638105344326</v>
      </c>
      <c r="AI50">
        <f t="shared" si="25"/>
        <v>-20014.250475382145</v>
      </c>
      <c r="AJ50">
        <f t="shared" si="7"/>
        <v>223.90208250934415</v>
      </c>
      <c r="AK50">
        <f t="shared" si="22"/>
        <v>17.960204962871124</v>
      </c>
      <c r="AL50">
        <f t="shared" si="8"/>
        <v>-19772.388187909932</v>
      </c>
      <c r="AN50">
        <f t="shared" si="26"/>
        <v>0</v>
      </c>
      <c r="AO50">
        <f t="shared" si="26"/>
        <v>0</v>
      </c>
      <c r="AP50">
        <f t="shared" si="26"/>
        <v>-2.0049890056836869E-2</v>
      </c>
      <c r="AQ50">
        <f t="shared" si="26"/>
        <v>-248.8580067527887</v>
      </c>
      <c r="AR50">
        <f t="shared" si="26"/>
        <v>-248.87805664284554</v>
      </c>
      <c r="AS50">
        <f t="shared" si="26"/>
        <v>2.7842319272337201</v>
      </c>
      <c r="AT50">
        <f t="shared" si="26"/>
        <v>0.22333591325663713</v>
      </c>
      <c r="AU50">
        <f t="shared" si="23"/>
        <v>-245.8704888023552</v>
      </c>
      <c r="AW50">
        <v>47</v>
      </c>
      <c r="AX50">
        <f>IF(Z50&gt;0, (R50*SUMPRODUCT(K50:$K$98, X50:$X$98)-K50*$AZ$3)/Z50, 0)</f>
        <v>506.58771461832538</v>
      </c>
    </row>
    <row r="51" spans="5:50" x14ac:dyDescent="0.25">
      <c r="E51">
        <v>2051</v>
      </c>
      <c r="F51" s="5">
        <v>3.5571999999999999E-2</v>
      </c>
      <c r="G51" s="5"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1.1102716579234095E-2</v>
      </c>
      <c r="L51" s="2">
        <v>48</v>
      </c>
      <c r="M51" s="6">
        <v>0.26339700100000002</v>
      </c>
      <c r="Q51" s="4">
        <f t="shared" si="21"/>
        <v>25</v>
      </c>
      <c r="R51">
        <f t="shared" si="0"/>
        <v>1000000</v>
      </c>
      <c r="S51">
        <f t="shared" si="1"/>
        <v>-2828.2557461078291</v>
      </c>
      <c r="U51">
        <f t="shared" si="13"/>
        <v>0.26339700100000002</v>
      </c>
      <c r="V51">
        <f t="shared" si="14"/>
        <v>0.01</v>
      </c>
      <c r="W51">
        <f t="shared" si="15"/>
        <v>6.4494801512737981E-2</v>
      </c>
      <c r="X51">
        <f t="shared" si="16"/>
        <v>1.6987737298545448E-2</v>
      </c>
      <c r="Y51">
        <f t="shared" si="17"/>
        <v>6.4494801512737982E-4</v>
      </c>
      <c r="Z51">
        <f t="shared" si="18"/>
        <v>4.6862116199065156E-2</v>
      </c>
      <c r="AB51">
        <f t="shared" si="19"/>
        <v>32.672274103100449</v>
      </c>
      <c r="AC51">
        <f t="shared" si="2"/>
        <v>-132.53804941477881</v>
      </c>
      <c r="AE51">
        <f t="shared" si="3"/>
        <v>0</v>
      </c>
      <c r="AF51">
        <f t="shared" si="24"/>
        <v>0</v>
      </c>
      <c r="AG51">
        <f t="shared" si="24"/>
        <v>-1.1715529049766289</v>
      </c>
      <c r="AH51">
        <f t="shared" si="5"/>
        <v>-16987.737298545449</v>
      </c>
      <c r="AI51">
        <f t="shared" si="25"/>
        <v>-16988.908851450426</v>
      </c>
      <c r="AJ51">
        <f t="shared" si="7"/>
        <v>165.21032351787926</v>
      </c>
      <c r="AK51">
        <f t="shared" si="22"/>
        <v>2.2870591872170318</v>
      </c>
      <c r="AL51">
        <f t="shared" si="8"/>
        <v>-16821.411468745329</v>
      </c>
      <c r="AN51">
        <f t="shared" si="26"/>
        <v>0</v>
      </c>
      <c r="AO51">
        <f t="shared" si="26"/>
        <v>0</v>
      </c>
      <c r="AP51">
        <f t="shared" si="26"/>
        <v>-1.3007419861533883E-2</v>
      </c>
      <c r="AQ51">
        <f t="shared" si="26"/>
        <v>-188.61003254823399</v>
      </c>
      <c r="AR51">
        <f t="shared" si="26"/>
        <v>-188.6230399680955</v>
      </c>
      <c r="AS51">
        <f t="shared" si="26"/>
        <v>1.8342833979825865</v>
      </c>
      <c r="AT51">
        <f t="shared" si="26"/>
        <v>2.5392569955604193E-2</v>
      </c>
      <c r="AU51">
        <f t="shared" si="23"/>
        <v>-186.76336400015731</v>
      </c>
      <c r="AW51">
        <v>48</v>
      </c>
      <c r="AX51">
        <f>IF(Z51&gt;0, (R51*SUMPRODUCT(K51:$K$98, X51:$X$98)-K51*$AZ$3)/Z51, 0)</f>
        <v>-2828.2557461078291</v>
      </c>
    </row>
    <row r="52" spans="5:50" x14ac:dyDescent="0.25">
      <c r="E52">
        <v>2052</v>
      </c>
      <c r="F52" s="5">
        <v>3.5571999999999999E-2</v>
      </c>
      <c r="G52" s="5"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9.9131398028875842E-3</v>
      </c>
      <c r="L52" s="2">
        <v>49</v>
      </c>
      <c r="M52" s="6">
        <v>0.29593128600000002</v>
      </c>
      <c r="Q52" s="4">
        <f t="shared" si="21"/>
        <v>25</v>
      </c>
      <c r="R52">
        <f t="shared" si="0"/>
        <v>1000000</v>
      </c>
      <c r="S52">
        <f t="shared" si="1"/>
        <v>-7577.5140377428897</v>
      </c>
      <c r="U52">
        <f t="shared" si="13"/>
        <v>0.29593128600000002</v>
      </c>
      <c r="V52">
        <f t="shared" si="14"/>
        <v>0.01</v>
      </c>
      <c r="W52">
        <f t="shared" si="15"/>
        <v>4.6862116199065156E-2</v>
      </c>
      <c r="X52">
        <f t="shared" si="16"/>
        <v>1.3867966311470784E-2</v>
      </c>
      <c r="Y52">
        <f t="shared" si="17"/>
        <v>4.6862116199065159E-4</v>
      </c>
      <c r="Z52">
        <f t="shared" si="18"/>
        <v>3.2525528725603721E-2</v>
      </c>
      <c r="AB52">
        <f t="shared" si="19"/>
        <v>-132.53804941477881</v>
      </c>
      <c r="AC52">
        <f t="shared" si="2"/>
        <v>-246.46265050327179</v>
      </c>
      <c r="AE52">
        <f t="shared" si="3"/>
        <v>0</v>
      </c>
      <c r="AF52">
        <f t="shared" si="24"/>
        <v>0</v>
      </c>
      <c r="AG52">
        <f t="shared" si="24"/>
        <v>-0.81313821814009302</v>
      </c>
      <c r="AH52">
        <f t="shared" si="5"/>
        <v>-13867.966311470784</v>
      </c>
      <c r="AI52">
        <f t="shared" si="25"/>
        <v>-13868.779449688924</v>
      </c>
      <c r="AJ52">
        <f t="shared" si="7"/>
        <v>113.92460108849298</v>
      </c>
      <c r="AK52">
        <f t="shared" si="22"/>
        <v>-9.2776634590345175</v>
      </c>
      <c r="AL52">
        <f t="shared" si="8"/>
        <v>-13764.132512059465</v>
      </c>
      <c r="AN52">
        <f t="shared" si="26"/>
        <v>0</v>
      </c>
      <c r="AO52">
        <f t="shared" si="26"/>
        <v>0</v>
      </c>
      <c r="AP52">
        <f t="shared" si="26"/>
        <v>-8.0607528354936439E-3</v>
      </c>
      <c r="AQ52">
        <f t="shared" si="26"/>
        <v>-137.47508882734513</v>
      </c>
      <c r="AR52">
        <f t="shared" si="26"/>
        <v>-137.48314958018062</v>
      </c>
      <c r="AS52">
        <f t="shared" si="26"/>
        <v>1.1293504975784299</v>
      </c>
      <c r="AT52">
        <f t="shared" si="26"/>
        <v>-9.1970774913550782E-2</v>
      </c>
      <c r="AU52">
        <f t="shared" si="23"/>
        <v>-136.44576985751576</v>
      </c>
      <c r="AW52">
        <v>49</v>
      </c>
      <c r="AX52">
        <f>IF(Z52&gt;0, (R52*SUMPRODUCT(K52:$K$98, X52:$X$98)-K52*$AZ$3)/Z52, 0)</f>
        <v>-7577.5140377428897</v>
      </c>
    </row>
    <row r="53" spans="5:50" x14ac:dyDescent="0.25">
      <c r="E53">
        <v>2053</v>
      </c>
      <c r="F53" s="5">
        <v>3.5571999999999999E-2</v>
      </c>
      <c r="G53" s="5"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8.8510176811496272E-3</v>
      </c>
      <c r="L53" s="2">
        <v>50</v>
      </c>
      <c r="M53" s="6">
        <v>0.33262349499999999</v>
      </c>
      <c r="Q53" s="4">
        <f t="shared" si="21"/>
        <v>25</v>
      </c>
      <c r="R53">
        <f t="shared" si="0"/>
        <v>1000000</v>
      </c>
      <c r="S53">
        <f t="shared" si="1"/>
        <v>-14837.782448144661</v>
      </c>
      <c r="U53">
        <f t="shared" si="13"/>
        <v>0.33262349499999999</v>
      </c>
      <c r="V53">
        <f t="shared" si="14"/>
        <v>0.01</v>
      </c>
      <c r="W53">
        <f t="shared" si="15"/>
        <v>3.2525528725603721E-2</v>
      </c>
      <c r="X53">
        <f t="shared" si="16"/>
        <v>1.0818755041433205E-2</v>
      </c>
      <c r="Y53">
        <f t="shared" si="17"/>
        <v>3.252552872560372E-4</v>
      </c>
      <c r="Z53">
        <f t="shared" si="18"/>
        <v>2.1381518396914479E-2</v>
      </c>
      <c r="AB53">
        <f t="shared" si="19"/>
        <v>-246.46265050327179</v>
      </c>
      <c r="AC53">
        <f t="shared" si="2"/>
        <v>-317.25431838441983</v>
      </c>
      <c r="AE53">
        <f t="shared" si="3"/>
        <v>0</v>
      </c>
      <c r="AF53">
        <f t="shared" si="24"/>
        <v>0</v>
      </c>
      <c r="AG53">
        <f t="shared" si="24"/>
        <v>-0.53453795992286202</v>
      </c>
      <c r="AH53">
        <f t="shared" si="5"/>
        <v>-10818.755041433205</v>
      </c>
      <c r="AI53">
        <f t="shared" si="25"/>
        <v>-10819.289579393127</v>
      </c>
      <c r="AJ53">
        <f t="shared" si="7"/>
        <v>70.791667881148044</v>
      </c>
      <c r="AK53">
        <f t="shared" si="22"/>
        <v>-17.252385535229028</v>
      </c>
      <c r="AL53">
        <f t="shared" si="8"/>
        <v>-10765.750297047207</v>
      </c>
      <c r="AN53">
        <f t="shared" si="26"/>
        <v>0</v>
      </c>
      <c r="AO53">
        <f t="shared" si="26"/>
        <v>0</v>
      </c>
      <c r="AP53">
        <f t="shared" si="26"/>
        <v>-4.7312049345229028E-3</v>
      </c>
      <c r="AQ53">
        <f t="shared" si="26"/>
        <v>-95.756992159751974</v>
      </c>
      <c r="AR53">
        <f t="shared" si="26"/>
        <v>-95.761723364686489</v>
      </c>
      <c r="AS53">
        <f t="shared" si="26"/>
        <v>0.62657830409411353</v>
      </c>
      <c r="AT53">
        <f t="shared" si="26"/>
        <v>-0.15270116941432219</v>
      </c>
      <c r="AU53">
        <f t="shared" si="23"/>
        <v>-95.287846230006679</v>
      </c>
      <c r="AW53">
        <v>50</v>
      </c>
      <c r="AX53">
        <f>IF(Z53&gt;0, (R53*SUMPRODUCT(K53:$K$98, X53:$X$98)-K53*$AZ$3)/Z53, 0)</f>
        <v>-14837.782448144661</v>
      </c>
    </row>
    <row r="54" spans="5:50" x14ac:dyDescent="0.25">
      <c r="E54">
        <v>2054</v>
      </c>
      <c r="F54" s="5">
        <v>3.5571999999999999E-2</v>
      </c>
      <c r="G54" s="5"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7.9026943581693102E-3</v>
      </c>
      <c r="L54" s="2">
        <v>51</v>
      </c>
      <c r="M54" s="6">
        <v>0.37225971299999999</v>
      </c>
      <c r="Q54" s="4">
        <f t="shared" si="21"/>
        <v>25</v>
      </c>
      <c r="R54">
        <f t="shared" si="0"/>
        <v>1000000</v>
      </c>
      <c r="S54">
        <f t="shared" si="1"/>
        <v>-26761.546954205867</v>
      </c>
      <c r="U54">
        <f t="shared" si="13"/>
        <v>0.37225971299999999</v>
      </c>
      <c r="V54">
        <f t="shared" si="14"/>
        <v>0.01</v>
      </c>
      <c r="W54">
        <f t="shared" si="15"/>
        <v>2.1381518396914479E-2</v>
      </c>
      <c r="X54">
        <f t="shared" si="16"/>
        <v>7.9594779019396041E-3</v>
      </c>
      <c r="Y54">
        <f t="shared" si="17"/>
        <v>2.1381518396914481E-4</v>
      </c>
      <c r="Z54">
        <f t="shared" si="18"/>
        <v>1.320822531100573E-2</v>
      </c>
      <c r="AB54">
        <f t="shared" si="19"/>
        <v>-317.25431838441983</v>
      </c>
      <c r="AC54">
        <f t="shared" si="2"/>
        <v>-353.47254184221026</v>
      </c>
      <c r="AE54">
        <f t="shared" si="3"/>
        <v>0</v>
      </c>
      <c r="AF54">
        <f t="shared" si="24"/>
        <v>0</v>
      </c>
      <c r="AG54">
        <f t="shared" si="24"/>
        <v>-0.33020563277514325</v>
      </c>
      <c r="AH54">
        <f t="shared" si="5"/>
        <v>-7959.4779019396037</v>
      </c>
      <c r="AI54">
        <f t="shared" si="25"/>
        <v>-7959.8081075723785</v>
      </c>
      <c r="AJ54">
        <f t="shared" si="7"/>
        <v>36.21822345779043</v>
      </c>
      <c r="AK54">
        <f t="shared" si="22"/>
        <v>-22.207802286909391</v>
      </c>
      <c r="AL54">
        <f t="shared" si="8"/>
        <v>-7945.7976864014972</v>
      </c>
      <c r="AN54">
        <f t="shared" si="26"/>
        <v>0</v>
      </c>
      <c r="AO54">
        <f t="shared" si="26"/>
        <v>0</v>
      </c>
      <c r="AP54">
        <f t="shared" si="26"/>
        <v>-2.6095141911678518E-3</v>
      </c>
      <c r="AQ54">
        <f t="shared" si="26"/>
        <v>-62.901321109631404</v>
      </c>
      <c r="AR54">
        <f t="shared" si="26"/>
        <v>-62.903930623822568</v>
      </c>
      <c r="AS54">
        <f t="shared" si="26"/>
        <v>0.28622155018279577</v>
      </c>
      <c r="AT54">
        <f t="shared" si="26"/>
        <v>-0.17550147384009834</v>
      </c>
      <c r="AU54">
        <f t="shared" si="23"/>
        <v>-62.793210547479873</v>
      </c>
      <c r="AW54">
        <v>51</v>
      </c>
      <c r="AX54">
        <f>IF(Z54&gt;0, (R54*SUMPRODUCT(K54:$K$98, X54:$X$98)-K54*$AZ$3)/Z54, 0)</f>
        <v>-26761.546954205867</v>
      </c>
    </row>
    <row r="55" spans="5:50" x14ac:dyDescent="0.25">
      <c r="E55">
        <v>2055</v>
      </c>
      <c r="F55" s="5">
        <v>3.5571999999999999E-2</v>
      </c>
      <c r="G55" s="5"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7.0559771055083119E-3</v>
      </c>
      <c r="L55" s="2">
        <v>52</v>
      </c>
      <c r="M55" s="6">
        <v>0.41367450300000003</v>
      </c>
      <c r="Q55" s="4">
        <f t="shared" si="21"/>
        <v>25</v>
      </c>
      <c r="R55">
        <f t="shared" si="0"/>
        <v>1000000</v>
      </c>
      <c r="S55">
        <f t="shared" si="1"/>
        <v>-47714.521662321626</v>
      </c>
      <c r="U55">
        <f t="shared" si="13"/>
        <v>0.41367450300000003</v>
      </c>
      <c r="V55">
        <f t="shared" si="14"/>
        <v>0.01</v>
      </c>
      <c r="W55">
        <f t="shared" si="15"/>
        <v>1.320822531100573E-2</v>
      </c>
      <c r="X55">
        <f t="shared" si="16"/>
        <v>5.4639060410423164E-3</v>
      </c>
      <c r="Y55">
        <f t="shared" si="17"/>
        <v>1.320822531100573E-4</v>
      </c>
      <c r="Z55">
        <f t="shared" si="18"/>
        <v>7.6122370168533564E-3</v>
      </c>
      <c r="AB55">
        <f t="shared" si="19"/>
        <v>-353.47254184221026</v>
      </c>
      <c r="AC55">
        <f t="shared" si="2"/>
        <v>-363.214248039376</v>
      </c>
      <c r="AE55">
        <f t="shared" si="3"/>
        <v>0</v>
      </c>
      <c r="AF55">
        <f t="shared" si="24"/>
        <v>0</v>
      </c>
      <c r="AG55">
        <f t="shared" si="24"/>
        <v>-0.1903059254213339</v>
      </c>
      <c r="AH55">
        <f t="shared" si="5"/>
        <v>-5463.9060410423162</v>
      </c>
      <c r="AI55">
        <f t="shared" si="25"/>
        <v>-5464.0963469677372</v>
      </c>
      <c r="AJ55">
        <f t="shared" si="7"/>
        <v>9.7417061971657404</v>
      </c>
      <c r="AK55">
        <f t="shared" si="22"/>
        <v>-24.743077928954722</v>
      </c>
      <c r="AL55">
        <f t="shared" si="8"/>
        <v>-5479.097718699526</v>
      </c>
      <c r="AN55">
        <f t="shared" si="26"/>
        <v>0</v>
      </c>
      <c r="AO55">
        <f t="shared" si="26"/>
        <v>0</v>
      </c>
      <c r="AP55">
        <f t="shared" si="26"/>
        <v>-1.3427942528155042E-3</v>
      </c>
      <c r="AQ55">
        <f t="shared" si="26"/>
        <v>-38.553195932243142</v>
      </c>
      <c r="AR55">
        <f t="shared" si="26"/>
        <v>-38.554538726495956</v>
      </c>
      <c r="AS55">
        <f t="shared" si="26"/>
        <v>6.8737255895789912E-2</v>
      </c>
      <c r="AT55">
        <f t="shared" si="26"/>
        <v>-0.17458659138651253</v>
      </c>
      <c r="AU55">
        <f t="shared" si="23"/>
        <v>-38.66038806198668</v>
      </c>
      <c r="AW55">
        <v>52</v>
      </c>
      <c r="AX55">
        <f>IF(Z55&gt;0, (R55*SUMPRODUCT(K55:$K$98, X55:$X$98)-K55*$AZ$3)/Z55, 0)</f>
        <v>-47714.521662321626</v>
      </c>
    </row>
    <row r="56" spans="5:50" x14ac:dyDescent="0.25">
      <c r="E56">
        <v>2056</v>
      </c>
      <c r="F56" s="5">
        <v>3.5571999999999999E-2</v>
      </c>
      <c r="G56" s="5"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6.2999795584895634E-3</v>
      </c>
      <c r="L56" s="2">
        <v>53</v>
      </c>
      <c r="M56" s="6">
        <v>0.42102545200000002</v>
      </c>
      <c r="Q56" s="4">
        <f t="shared" si="21"/>
        <v>25</v>
      </c>
      <c r="R56">
        <f t="shared" si="0"/>
        <v>1000000</v>
      </c>
      <c r="S56">
        <f t="shared" si="1"/>
        <v>-81803.201999690602</v>
      </c>
      <c r="U56">
        <f t="shared" si="13"/>
        <v>0.42102545200000002</v>
      </c>
      <c r="V56">
        <f t="shared" si="14"/>
        <v>0.01</v>
      </c>
      <c r="W56">
        <f t="shared" si="15"/>
        <v>7.6122370168533564E-3</v>
      </c>
      <c r="X56">
        <f t="shared" si="16"/>
        <v>3.204945530751816E-3</v>
      </c>
      <c r="Y56">
        <f t="shared" si="17"/>
        <v>7.6122370168533562E-5</v>
      </c>
      <c r="Z56">
        <f t="shared" si="18"/>
        <v>4.3311691159330064E-3</v>
      </c>
      <c r="AB56">
        <f t="shared" si="19"/>
        <v>-363.214248039376</v>
      </c>
      <c r="AC56">
        <f t="shared" si="2"/>
        <v>-354.30350208548907</v>
      </c>
      <c r="AE56">
        <f t="shared" si="3"/>
        <v>0</v>
      </c>
      <c r="AF56">
        <f t="shared" si="24"/>
        <v>0</v>
      </c>
      <c r="AG56">
        <f t="shared" si="24"/>
        <v>-0.10827922789832516</v>
      </c>
      <c r="AH56">
        <f t="shared" si="5"/>
        <v>-3204.945530751816</v>
      </c>
      <c r="AI56">
        <f t="shared" si="25"/>
        <v>-3205.0538099797145</v>
      </c>
      <c r="AJ56">
        <f t="shared" si="7"/>
        <v>-8.9107459538869307</v>
      </c>
      <c r="AK56">
        <f t="shared" si="22"/>
        <v>-25.424997362756322</v>
      </c>
      <c r="AL56">
        <f t="shared" si="8"/>
        <v>-3239.3895532963575</v>
      </c>
      <c r="AN56">
        <f t="shared" si="26"/>
        <v>0</v>
      </c>
      <c r="AO56">
        <f t="shared" si="26"/>
        <v>0</v>
      </c>
      <c r="AP56">
        <f t="shared" si="26"/>
        <v>-6.8215692236848135E-4</v>
      </c>
      <c r="AQ56">
        <f t="shared" si="26"/>
        <v>-20.191091329808927</v>
      </c>
      <c r="AR56">
        <f t="shared" si="26"/>
        <v>-20.191773486731297</v>
      </c>
      <c r="AS56">
        <f t="shared" si="26"/>
        <v>-5.6137517360381251E-2</v>
      </c>
      <c r="AT56">
        <f t="shared" si="26"/>
        <v>-0.16017696366001588</v>
      </c>
      <c r="AU56">
        <f t="shared" si="23"/>
        <v>-20.40808796775169</v>
      </c>
      <c r="AW56">
        <v>53</v>
      </c>
      <c r="AX56">
        <f>IF(Z56&gt;0, (R56*SUMPRODUCT(K56:$K$98, X56:$X$98)-K56*$AZ$3)/Z56, 0)</f>
        <v>-81803.201999690602</v>
      </c>
    </row>
    <row r="57" spans="5:50" x14ac:dyDescent="0.25">
      <c r="E57">
        <v>2057</v>
      </c>
      <c r="F57" s="5">
        <v>3.5571999999999999E-2</v>
      </c>
      <c r="G57" s="5"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5.6249817486513955E-3</v>
      </c>
      <c r="L57" s="2">
        <v>54</v>
      </c>
      <c r="M57" s="6">
        <v>0.42896583300000002</v>
      </c>
      <c r="Q57" s="4">
        <f t="shared" si="21"/>
        <v>25</v>
      </c>
      <c r="R57">
        <f t="shared" si="0"/>
        <v>1000000</v>
      </c>
      <c r="S57">
        <f t="shared" si="1"/>
        <v>-136677.00168240315</v>
      </c>
      <c r="U57">
        <f t="shared" si="13"/>
        <v>0.42896583300000002</v>
      </c>
      <c r="V57">
        <f t="shared" si="14"/>
        <v>0.01</v>
      </c>
      <c r="W57">
        <f t="shared" si="15"/>
        <v>4.3311691159330064E-3</v>
      </c>
      <c r="X57">
        <f t="shared" si="16"/>
        <v>1.8579235676800757E-3</v>
      </c>
      <c r="Y57">
        <f t="shared" si="17"/>
        <v>4.3311691159330065E-5</v>
      </c>
      <c r="Z57">
        <f t="shared" si="18"/>
        <v>2.4299338570936005E-3</v>
      </c>
      <c r="AB57">
        <f t="shared" si="19"/>
        <v>-354.30350208548907</v>
      </c>
      <c r="AC57">
        <f t="shared" si="2"/>
        <v>-332.11607387411038</v>
      </c>
      <c r="AE57">
        <f t="shared" si="3"/>
        <v>0</v>
      </c>
      <c r="AF57">
        <f t="shared" si="24"/>
        <v>0</v>
      </c>
      <c r="AG57">
        <f t="shared" si="24"/>
        <v>-6.0748346427340012E-2</v>
      </c>
      <c r="AH57">
        <f t="shared" si="5"/>
        <v>-1857.9235676800756</v>
      </c>
      <c r="AI57">
        <f t="shared" si="25"/>
        <v>-1857.9843160265029</v>
      </c>
      <c r="AJ57">
        <f t="shared" si="7"/>
        <v>-22.187428211378688</v>
      </c>
      <c r="AK57">
        <f t="shared" si="22"/>
        <v>-24.801245145984236</v>
      </c>
      <c r="AL57">
        <f t="shared" si="8"/>
        <v>-1904.972989383866</v>
      </c>
      <c r="AN57">
        <f t="shared" si="26"/>
        <v>0</v>
      </c>
      <c r="AO57">
        <f t="shared" si="26"/>
        <v>0</v>
      </c>
      <c r="AP57">
        <f t="shared" si="26"/>
        <v>-3.417083399145398E-4</v>
      </c>
      <c r="AQ57">
        <f t="shared" si="26"/>
        <v>-10.450786158589711</v>
      </c>
      <c r="AR57">
        <f t="shared" si="26"/>
        <v>-10.451127866929626</v>
      </c>
      <c r="AS57">
        <f t="shared" si="26"/>
        <v>-0.1248038787385182</v>
      </c>
      <c r="AT57">
        <f t="shared" si="26"/>
        <v>-0.13950655128999034</v>
      </c>
      <c r="AU57">
        <f t="shared" si="23"/>
        <v>-10.715438296958135</v>
      </c>
      <c r="AW57">
        <v>54</v>
      </c>
      <c r="AX57">
        <f>IF(Z57&gt;0, (R57*SUMPRODUCT(K57:$K$98, X57:$X$98)-K57*$AZ$3)/Z57, 0)</f>
        <v>-136677.00168240315</v>
      </c>
    </row>
    <row r="58" spans="5:50" x14ac:dyDescent="0.25">
      <c r="E58">
        <v>2058</v>
      </c>
      <c r="F58" s="5">
        <v>3.5571999999999999E-2</v>
      </c>
      <c r="G58" s="5"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5.0223051327244602E-3</v>
      </c>
      <c r="L58" s="2">
        <v>55</v>
      </c>
      <c r="M58" s="6">
        <v>0.43771532000000002</v>
      </c>
      <c r="Q58" s="4">
        <f t="shared" si="21"/>
        <v>25</v>
      </c>
      <c r="R58">
        <f t="shared" si="0"/>
        <v>1000000</v>
      </c>
      <c r="S58">
        <f t="shared" si="1"/>
        <v>-227068.1334041415</v>
      </c>
      <c r="U58">
        <f t="shared" si="13"/>
        <v>0.43771532000000002</v>
      </c>
      <c r="V58">
        <f t="shared" si="14"/>
        <v>0.01</v>
      </c>
      <c r="W58">
        <f t="shared" si="15"/>
        <v>2.4299338570936005E-3</v>
      </c>
      <c r="X58">
        <f t="shared" si="16"/>
        <v>1.0636192758365596E-3</v>
      </c>
      <c r="Y58">
        <f t="shared" si="17"/>
        <v>2.4299338570936006E-5</v>
      </c>
      <c r="Z58">
        <f t="shared" si="18"/>
        <v>1.3420152426861049E-3</v>
      </c>
      <c r="AB58">
        <f t="shared" si="19"/>
        <v>-332.11607387411038</v>
      </c>
      <c r="AC58">
        <f t="shared" si="2"/>
        <v>-304.72889615663979</v>
      </c>
      <c r="AE58">
        <f t="shared" si="3"/>
        <v>0</v>
      </c>
      <c r="AF58">
        <f t="shared" si="24"/>
        <v>0</v>
      </c>
      <c r="AG58">
        <f t="shared" si="24"/>
        <v>-3.3550381067152621E-2</v>
      </c>
      <c r="AH58">
        <f t="shared" si="5"/>
        <v>-1063.6192758365596</v>
      </c>
      <c r="AI58">
        <f t="shared" si="25"/>
        <v>-1063.6528262176269</v>
      </c>
      <c r="AJ58">
        <f t="shared" si="7"/>
        <v>-27.387177717470593</v>
      </c>
      <c r="AK58">
        <f t="shared" si="22"/>
        <v>-23.248125171187731</v>
      </c>
      <c r="AL58">
        <f t="shared" si="8"/>
        <v>-1114.2881291062852</v>
      </c>
      <c r="AN58">
        <f t="shared" si="26"/>
        <v>0</v>
      </c>
      <c r="AO58">
        <f t="shared" si="26"/>
        <v>0</v>
      </c>
      <c r="AP58">
        <f t="shared" si="26"/>
        <v>-1.6850025103842215E-4</v>
      </c>
      <c r="AQ58">
        <f t="shared" si="26"/>
        <v>-5.3418205482986272</v>
      </c>
      <c r="AR58">
        <f t="shared" si="26"/>
        <v>-5.3419890485496655</v>
      </c>
      <c r="AS58">
        <f t="shared" si="26"/>
        <v>-0.13754676322128953</v>
      </c>
      <c r="AT58">
        <f t="shared" si="26"/>
        <v>-0.11675917837347687</v>
      </c>
      <c r="AU58">
        <f t="shared" si="23"/>
        <v>-5.5962949901444317</v>
      </c>
      <c r="AW58">
        <v>55</v>
      </c>
      <c r="AX58">
        <f>IF(Z58&gt;0, (R58*SUMPRODUCT(K58:$K$98, X58:$X$98)-K58*$AZ$3)/Z58, 0)</f>
        <v>-227068.1334041415</v>
      </c>
    </row>
    <row r="59" spans="5:50" x14ac:dyDescent="0.25">
      <c r="E59">
        <v>2059</v>
      </c>
      <c r="F59" s="5">
        <v>3.5571999999999999E-2</v>
      </c>
      <c r="G59" s="5"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4.4842010113611249E-3</v>
      </c>
      <c r="L59" s="2">
        <v>56</v>
      </c>
      <c r="M59" s="6">
        <v>0.44739131599999998</v>
      </c>
      <c r="Q59" s="4">
        <f t="shared" si="21"/>
        <v>25</v>
      </c>
      <c r="R59">
        <f t="shared" si="0"/>
        <v>1000000</v>
      </c>
      <c r="S59">
        <f t="shared" si="1"/>
        <v>-379416.29584893142</v>
      </c>
      <c r="U59">
        <f t="shared" si="13"/>
        <v>0.44739131599999998</v>
      </c>
      <c r="V59">
        <f t="shared" si="14"/>
        <v>0.01</v>
      </c>
      <c r="W59">
        <f t="shared" si="15"/>
        <v>1.3420152426861049E-3</v>
      </c>
      <c r="X59">
        <f t="shared" si="16"/>
        <v>6.0040596551739589E-4</v>
      </c>
      <c r="Y59">
        <f t="shared" si="17"/>
        <v>1.342015242686105E-5</v>
      </c>
      <c r="Z59">
        <f t="shared" si="18"/>
        <v>7.28189124741848E-4</v>
      </c>
      <c r="AB59">
        <f t="shared" si="19"/>
        <v>-304.72889615663979</v>
      </c>
      <c r="AC59">
        <f t="shared" si="2"/>
        <v>-276.28682038702743</v>
      </c>
      <c r="AE59">
        <f t="shared" si="3"/>
        <v>0</v>
      </c>
      <c r="AF59">
        <f t="shared" si="24"/>
        <v>0</v>
      </c>
      <c r="AG59">
        <f t="shared" si="24"/>
        <v>-1.8204728118546201E-2</v>
      </c>
      <c r="AH59">
        <f t="shared" si="5"/>
        <v>-600.40596551739588</v>
      </c>
      <c r="AI59">
        <f t="shared" si="25"/>
        <v>-600.42417024551446</v>
      </c>
      <c r="AJ59">
        <f t="shared" si="7"/>
        <v>-28.442075769612359</v>
      </c>
      <c r="AK59">
        <f t="shared" si="22"/>
        <v>-21.331022730964786</v>
      </c>
      <c r="AL59">
        <f t="shared" si="8"/>
        <v>-650.19726874609159</v>
      </c>
      <c r="AN59">
        <f t="shared" si="26"/>
        <v>0</v>
      </c>
      <c r="AO59">
        <f t="shared" si="26"/>
        <v>0</v>
      </c>
      <c r="AP59">
        <f t="shared" si="26"/>
        <v>-8.1633660240739179E-5</v>
      </c>
      <c r="AQ59">
        <f t="shared" si="26"/>
        <v>-2.6923410378003592</v>
      </c>
      <c r="AR59">
        <f t="shared" si="26"/>
        <v>-2.6924226714606001</v>
      </c>
      <c r="AS59">
        <f t="shared" si="26"/>
        <v>-0.12753998493130547</v>
      </c>
      <c r="AT59">
        <f t="shared" si="26"/>
        <v>-9.5652593703559441E-2</v>
      </c>
      <c r="AU59">
        <f t="shared" si="23"/>
        <v>-2.9156152500954651</v>
      </c>
      <c r="AW59">
        <v>56</v>
      </c>
      <c r="AX59">
        <f>IF(Z59&gt;0, (R59*SUMPRODUCT(K59:$K$98, X59:$X$98)-K59*$AZ$3)/Z59, 0)</f>
        <v>-379416.29584893142</v>
      </c>
    </row>
    <row r="60" spans="5:50" x14ac:dyDescent="0.25">
      <c r="E60">
        <v>2060</v>
      </c>
      <c r="F60" s="5">
        <v>3.5571999999999999E-2</v>
      </c>
      <c r="G60" s="5"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4.0037509030010042E-3</v>
      </c>
      <c r="L60" s="2">
        <v>57</v>
      </c>
      <c r="M60" s="6">
        <v>0.457001349</v>
      </c>
      <c r="Q60" s="4">
        <f t="shared" si="21"/>
        <v>25</v>
      </c>
      <c r="R60">
        <f t="shared" si="0"/>
        <v>1000000</v>
      </c>
      <c r="S60">
        <f t="shared" si="1"/>
        <v>-641071.10854473338</v>
      </c>
      <c r="U60">
        <f t="shared" si="13"/>
        <v>0.457001349</v>
      </c>
      <c r="V60">
        <f t="shared" si="14"/>
        <v>0.01</v>
      </c>
      <c r="W60">
        <f t="shared" si="15"/>
        <v>7.28189124741848E-4</v>
      </c>
      <c r="X60">
        <f t="shared" si="16"/>
        <v>3.3278341233415382E-4</v>
      </c>
      <c r="Y60">
        <f t="shared" si="17"/>
        <v>7.2818912474184798E-6</v>
      </c>
      <c r="Z60">
        <f t="shared" si="18"/>
        <v>3.8812382116027572E-4</v>
      </c>
      <c r="AB60">
        <f t="shared" si="19"/>
        <v>-276.28682038702743</v>
      </c>
      <c r="AC60">
        <f t="shared" si="2"/>
        <v>-248.81496828383581</v>
      </c>
      <c r="AE60">
        <f t="shared" si="3"/>
        <v>0</v>
      </c>
      <c r="AF60">
        <f t="shared" si="24"/>
        <v>0</v>
      </c>
      <c r="AG60">
        <f t="shared" si="24"/>
        <v>-9.7030955290068922E-3</v>
      </c>
      <c r="AH60">
        <f t="shared" si="5"/>
        <v>-332.78341233415381</v>
      </c>
      <c r="AI60">
        <f t="shared" si="25"/>
        <v>-332.79311542968281</v>
      </c>
      <c r="AJ60">
        <f t="shared" si="7"/>
        <v>-27.471852103191623</v>
      </c>
      <c r="AK60">
        <f t="shared" si="22"/>
        <v>-19.340077427091924</v>
      </c>
      <c r="AL60">
        <f t="shared" si="8"/>
        <v>-379.60504495996634</v>
      </c>
      <c r="AN60">
        <f t="shared" si="26"/>
        <v>0</v>
      </c>
      <c r="AO60">
        <f t="shared" si="26"/>
        <v>0</v>
      </c>
      <c r="AP60">
        <f t="shared" si="26"/>
        <v>-3.8848777486166354E-5</v>
      </c>
      <c r="AQ60">
        <f t="shared" si="26"/>
        <v>-1.3323818876366238</v>
      </c>
      <c r="AR60">
        <f t="shared" si="26"/>
        <v>-1.3324207364141101</v>
      </c>
      <c r="AS60">
        <f t="shared" si="26"/>
        <v>-0.1099904526652635</v>
      </c>
      <c r="AT60">
        <f t="shared" si="26"/>
        <v>-7.7432852462828633E-2</v>
      </c>
      <c r="AU60">
        <f t="shared" si="23"/>
        <v>-1.5198440415422021</v>
      </c>
      <c r="AW60">
        <v>57</v>
      </c>
      <c r="AX60">
        <f>IF(Z60&gt;0, (R60*SUMPRODUCT(K60:$K$98, X60:$X$98)-K60*$AZ$3)/Z60, 0)</f>
        <v>-641071.10854473338</v>
      </c>
    </row>
    <row r="61" spans="5:50" x14ac:dyDescent="0.25">
      <c r="E61">
        <v>2061</v>
      </c>
      <c r="F61" s="5">
        <v>3.5571999999999999E-2</v>
      </c>
      <c r="G61" s="5"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3.5747775919651821E-3</v>
      </c>
      <c r="L61" s="2">
        <v>58</v>
      </c>
      <c r="M61" s="6">
        <v>0.46737994300000002</v>
      </c>
      <c r="Q61" s="4">
        <f t="shared" si="21"/>
        <v>25</v>
      </c>
      <c r="R61">
        <f t="shared" si="0"/>
        <v>1000000</v>
      </c>
      <c r="S61">
        <f t="shared" si="1"/>
        <v>-1100441.7836912156</v>
      </c>
      <c r="U61">
        <f t="shared" si="13"/>
        <v>0.46737994300000002</v>
      </c>
      <c r="V61">
        <f t="shared" si="14"/>
        <v>0.01</v>
      </c>
      <c r="W61">
        <f t="shared" si="15"/>
        <v>3.8812382116027572E-4</v>
      </c>
      <c r="X61">
        <f t="shared" si="16"/>
        <v>1.8140128941083187E-4</v>
      </c>
      <c r="Y61">
        <f t="shared" si="17"/>
        <v>3.8812382116027571E-6</v>
      </c>
      <c r="Z61">
        <f t="shared" si="18"/>
        <v>2.0284129353784111E-4</v>
      </c>
      <c r="AB61">
        <f t="shared" si="19"/>
        <v>-248.81496828383581</v>
      </c>
      <c r="AC61">
        <f t="shared" si="2"/>
        <v>-223.21503486701531</v>
      </c>
      <c r="AE61">
        <f t="shared" si="3"/>
        <v>0</v>
      </c>
      <c r="AF61">
        <f t="shared" si="24"/>
        <v>0</v>
      </c>
      <c r="AG61">
        <f t="shared" si="24"/>
        <v>-5.0710323384460278E-3</v>
      </c>
      <c r="AH61">
        <f t="shared" si="5"/>
        <v>-181.40128941083188</v>
      </c>
      <c r="AI61">
        <f t="shared" si="25"/>
        <v>-181.40636044317031</v>
      </c>
      <c r="AJ61">
        <f t="shared" si="7"/>
        <v>-25.599933416820505</v>
      </c>
      <c r="AK61">
        <f t="shared" si="22"/>
        <v>-17.417047779868508</v>
      </c>
      <c r="AL61">
        <f t="shared" si="8"/>
        <v>-224.42334163985933</v>
      </c>
      <c r="AN61">
        <f t="shared" si="26"/>
        <v>0</v>
      </c>
      <c r="AO61">
        <f t="shared" si="26"/>
        <v>0</v>
      </c>
      <c r="AP61">
        <f t="shared" si="26"/>
        <v>-1.8127812771607657E-5</v>
      </c>
      <c r="AQ61">
        <f t="shared" si="26"/>
        <v>-0.64846926453943265</v>
      </c>
      <c r="AR61">
        <f t="shared" si="26"/>
        <v>-0.64848739235220421</v>
      </c>
      <c r="AS61">
        <f t="shared" si="26"/>
        <v>-9.1514068334250603E-2</v>
      </c>
      <c r="AT61">
        <f t="shared" si="26"/>
        <v>-6.2262072121660864E-2</v>
      </c>
      <c r="AU61">
        <f t="shared" si="23"/>
        <v>-0.80226353280811569</v>
      </c>
      <c r="AW61">
        <v>58</v>
      </c>
      <c r="AX61">
        <f>IF(Z61&gt;0, (R61*SUMPRODUCT(K61:$K$98, X61:$X$98)-K61*$AZ$3)/Z61, 0)</f>
        <v>-1100441.7836912156</v>
      </c>
    </row>
    <row r="62" spans="5:50" x14ac:dyDescent="0.25">
      <c r="E62">
        <v>2062</v>
      </c>
      <c r="F62" s="5">
        <v>3.5571999999999999E-2</v>
      </c>
      <c r="G62" s="5"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3.1917657071117694E-3</v>
      </c>
      <c r="L62" s="2">
        <v>59</v>
      </c>
      <c r="M62" s="6">
        <v>0.47825477199999999</v>
      </c>
      <c r="Q62" s="4">
        <f t="shared" si="21"/>
        <v>25</v>
      </c>
      <c r="R62">
        <f t="shared" si="0"/>
        <v>1000000</v>
      </c>
      <c r="S62">
        <f t="shared" si="1"/>
        <v>-1924960.4618637774</v>
      </c>
      <c r="U62">
        <f t="shared" si="13"/>
        <v>0.47825477199999999</v>
      </c>
      <c r="V62">
        <f t="shared" si="14"/>
        <v>0.01</v>
      </c>
      <c r="W62">
        <f t="shared" si="15"/>
        <v>2.0284129353784111E-4</v>
      </c>
      <c r="X62">
        <f t="shared" si="16"/>
        <v>9.7009816593125265E-5</v>
      </c>
      <c r="Y62">
        <f t="shared" si="17"/>
        <v>2.0284129353784111E-6</v>
      </c>
      <c r="Z62">
        <f t="shared" si="18"/>
        <v>1.0380306400933743E-4</v>
      </c>
      <c r="AB62">
        <f t="shared" si="19"/>
        <v>-223.21503486701531</v>
      </c>
      <c r="AC62">
        <f t="shared" si="2"/>
        <v>-199.81679403828943</v>
      </c>
      <c r="AE62">
        <f t="shared" si="3"/>
        <v>0</v>
      </c>
      <c r="AF62">
        <f t="shared" si="24"/>
        <v>0</v>
      </c>
      <c r="AG62">
        <f t="shared" si="24"/>
        <v>-2.5950766002334359E-3</v>
      </c>
      <c r="AH62">
        <f t="shared" si="5"/>
        <v>-97.009816593125265</v>
      </c>
      <c r="AI62">
        <f t="shared" si="25"/>
        <v>-97.012411669725495</v>
      </c>
      <c r="AJ62">
        <f t="shared" si="7"/>
        <v>-23.398240828725875</v>
      </c>
      <c r="AK62">
        <f t="shared" si="22"/>
        <v>-15.625052440691073</v>
      </c>
      <c r="AL62">
        <f t="shared" si="8"/>
        <v>-136.03570493914245</v>
      </c>
      <c r="AN62">
        <f t="shared" si="26"/>
        <v>0</v>
      </c>
      <c r="AO62">
        <f t="shared" si="26"/>
        <v>0</v>
      </c>
      <c r="AP62">
        <f t="shared" si="26"/>
        <v>-8.2828764999532783E-6</v>
      </c>
      <c r="AQ62">
        <f t="shared" si="26"/>
        <v>-0.30963260585513952</v>
      </c>
      <c r="AR62">
        <f t="shared" si="26"/>
        <v>-0.30964088873163947</v>
      </c>
      <c r="AS62">
        <f t="shared" si="26"/>
        <v>-7.4681702683869713E-2</v>
      </c>
      <c r="AT62">
        <f t="shared" si="26"/>
        <v>-4.9871506552020821E-2</v>
      </c>
      <c r="AU62">
        <f t="shared" si="23"/>
        <v>-0.43419409796753</v>
      </c>
      <c r="AW62">
        <v>59</v>
      </c>
      <c r="AX62">
        <f>IF(Z62&gt;0, (R62*SUMPRODUCT(K62:$K$98, X62:$X$98)-K62*$AZ$3)/Z62, 0)</f>
        <v>-1924960.4618637774</v>
      </c>
    </row>
    <row r="63" spans="5:50" x14ac:dyDescent="0.25">
      <c r="E63">
        <v>2063</v>
      </c>
      <c r="F63" s="5">
        <v>3.5571999999999999E-2</v>
      </c>
      <c r="G63" s="5"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2.8497908099212226E-3</v>
      </c>
      <c r="L63" s="2">
        <v>60</v>
      </c>
      <c r="M63" s="6">
        <v>0.48949088600000001</v>
      </c>
      <c r="Q63" s="4">
        <f t="shared" si="21"/>
        <v>25</v>
      </c>
      <c r="R63">
        <f t="shared" si="0"/>
        <v>1000000</v>
      </c>
      <c r="S63">
        <f t="shared" si="1"/>
        <v>-3438712.0230904873</v>
      </c>
      <c r="U63">
        <f t="shared" si="13"/>
        <v>0.48949088600000001</v>
      </c>
      <c r="V63">
        <f t="shared" si="14"/>
        <v>0.01</v>
      </c>
      <c r="W63">
        <f t="shared" si="15"/>
        <v>1.0380306400933743E-4</v>
      </c>
      <c r="X63">
        <f t="shared" si="16"/>
        <v>5.0810653771445295E-5</v>
      </c>
      <c r="Y63">
        <f t="shared" si="17"/>
        <v>1.0380306400933744E-6</v>
      </c>
      <c r="Z63">
        <f t="shared" si="18"/>
        <v>5.1954379597798762E-5</v>
      </c>
      <c r="AB63">
        <f t="shared" si="19"/>
        <v>-199.81679403828943</v>
      </c>
      <c r="AC63">
        <f t="shared" si="2"/>
        <v>-178.65614977515773</v>
      </c>
      <c r="AE63">
        <f t="shared" si="3"/>
        <v>0</v>
      </c>
      <c r="AF63">
        <f t="shared" si="24"/>
        <v>0</v>
      </c>
      <c r="AG63">
        <f t="shared" si="24"/>
        <v>-1.298859489944969E-3</v>
      </c>
      <c r="AH63">
        <f t="shared" si="5"/>
        <v>-50.810653771445295</v>
      </c>
      <c r="AI63">
        <f t="shared" si="25"/>
        <v>-50.811952630935238</v>
      </c>
      <c r="AJ63">
        <f t="shared" si="7"/>
        <v>-21.160644263131701</v>
      </c>
      <c r="AK63">
        <f t="shared" si="22"/>
        <v>-13.987175582680262</v>
      </c>
      <c r="AL63">
        <f t="shared" si="8"/>
        <v>-85.959772476747204</v>
      </c>
      <c r="AN63">
        <f t="shared" si="26"/>
        <v>0</v>
      </c>
      <c r="AO63">
        <f t="shared" si="26"/>
        <v>0</v>
      </c>
      <c r="AP63">
        <f t="shared" si="26"/>
        <v>-3.7014778378241394E-6</v>
      </c>
      <c r="AQ63">
        <f t="shared" si="26"/>
        <v>-0.14479973416395392</v>
      </c>
      <c r="AR63">
        <f t="shared" si="26"/>
        <v>-0.14480343564179174</v>
      </c>
      <c r="AS63">
        <f t="shared" si="26"/>
        <v>-6.0303409553084962E-2</v>
      </c>
      <c r="AT63">
        <f t="shared" si="26"/>
        <v>-3.986052443227673E-2</v>
      </c>
      <c r="AU63">
        <f t="shared" si="23"/>
        <v>-0.24496736962715343</v>
      </c>
      <c r="AW63">
        <v>60</v>
      </c>
      <c r="AX63">
        <f>IF(Z63&gt;0, (R63*SUMPRODUCT(K63:$K$98, X63:$X$98)-K63*$AZ$3)/Z63, 0)</f>
        <v>-3438712.0230904873</v>
      </c>
    </row>
    <row r="64" spans="5:50" x14ac:dyDescent="0.25">
      <c r="E64">
        <v>2064</v>
      </c>
      <c r="F64" s="5">
        <v>3.5571999999999999E-2</v>
      </c>
      <c r="G64" s="5"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2.5444560802868059E-3</v>
      </c>
      <c r="L64" s="2">
        <v>61</v>
      </c>
      <c r="M64" s="6">
        <v>0.50154699899999999</v>
      </c>
      <c r="Q64" s="4">
        <f t="shared" si="21"/>
        <v>25</v>
      </c>
      <c r="R64">
        <f t="shared" si="0"/>
        <v>1000000</v>
      </c>
      <c r="S64">
        <f t="shared" si="1"/>
        <v>-6290315.8183079949</v>
      </c>
      <c r="U64">
        <f t="shared" si="13"/>
        <v>0.50154699899999999</v>
      </c>
      <c r="V64">
        <f t="shared" si="14"/>
        <v>0.01</v>
      </c>
      <c r="W64">
        <f t="shared" si="15"/>
        <v>5.1954379597798762E-5</v>
      </c>
      <c r="X64">
        <f t="shared" si="16"/>
        <v>2.6057563172182796E-5</v>
      </c>
      <c r="Y64">
        <f t="shared" si="17"/>
        <v>5.1954379597798764E-7</v>
      </c>
      <c r="Z64">
        <f t="shared" si="18"/>
        <v>2.5377272629637979E-5</v>
      </c>
      <c r="AB64">
        <f t="shared" si="19"/>
        <v>-178.65614977515773</v>
      </c>
      <c r="AC64">
        <f t="shared" si="2"/>
        <v>-159.6310594477263</v>
      </c>
      <c r="AE64">
        <f t="shared" si="3"/>
        <v>0</v>
      </c>
      <c r="AF64">
        <f t="shared" si="24"/>
        <v>0</v>
      </c>
      <c r="AG64">
        <f t="shared" si="24"/>
        <v>-6.3443181574094948E-4</v>
      </c>
      <c r="AH64">
        <f t="shared" si="5"/>
        <v>-26.057563172182796</v>
      </c>
      <c r="AI64">
        <f t="shared" si="25"/>
        <v>-26.058197603998536</v>
      </c>
      <c r="AJ64">
        <f t="shared" si="7"/>
        <v>-19.025090327431428</v>
      </c>
      <c r="AK64">
        <f t="shared" si="22"/>
        <v>-12.505930484261043</v>
      </c>
      <c r="AL64">
        <f t="shared" si="8"/>
        <v>-57.589218415691008</v>
      </c>
      <c r="AN64">
        <f t="shared" si="26"/>
        <v>0</v>
      </c>
      <c r="AO64">
        <f t="shared" si="26"/>
        <v>0</v>
      </c>
      <c r="AP64">
        <f t="shared" si="26"/>
        <v>-1.6142838910894573E-6</v>
      </c>
      <c r="AQ64">
        <f t="shared" si="26"/>
        <v>-6.6302325050918071E-2</v>
      </c>
      <c r="AR64">
        <f t="shared" si="26"/>
        <v>-6.6303939334809159E-2</v>
      </c>
      <c r="AS64">
        <f t="shared" si="26"/>
        <v>-4.8408506761638596E-2</v>
      </c>
      <c r="AT64">
        <f t="shared" si="26"/>
        <v>-3.1820790860322128E-2</v>
      </c>
      <c r="AU64">
        <f t="shared" si="23"/>
        <v>-0.14653323695676987</v>
      </c>
      <c r="AW64">
        <v>61</v>
      </c>
      <c r="AX64">
        <f>IF(Z64&gt;0, (R64*SUMPRODUCT(K64:$K$98, X64:$X$98)-K64*$AZ$3)/Z64, 0)</f>
        <v>-6290315.8183079949</v>
      </c>
    </row>
    <row r="65" spans="5:50" x14ac:dyDescent="0.25">
      <c r="E65">
        <v>2065</v>
      </c>
      <c r="F65" s="5">
        <v>3.5571999999999999E-2</v>
      </c>
      <c r="G65" s="5"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2.2718357859703624E-3</v>
      </c>
      <c r="L65" s="2">
        <v>62</v>
      </c>
      <c r="M65" s="6">
        <v>0.51394563599999998</v>
      </c>
      <c r="Q65" s="4">
        <f t="shared" si="21"/>
        <v>25</v>
      </c>
      <c r="R65">
        <f t="shared" si="0"/>
        <v>1000000</v>
      </c>
      <c r="S65">
        <f t="shared" si="1"/>
        <v>-11802155.805150023</v>
      </c>
      <c r="U65">
        <f t="shared" si="13"/>
        <v>0.51394563599999998</v>
      </c>
      <c r="V65">
        <f t="shared" si="14"/>
        <v>0.01</v>
      </c>
      <c r="W65">
        <f t="shared" si="15"/>
        <v>2.5377272629637979E-5</v>
      </c>
      <c r="X65">
        <f t="shared" si="16"/>
        <v>1.3042538521584683E-5</v>
      </c>
      <c r="Y65">
        <f t="shared" si="17"/>
        <v>2.5377272629637981E-7</v>
      </c>
      <c r="Z65">
        <f t="shared" si="18"/>
        <v>1.2080961381756916E-5</v>
      </c>
      <c r="AB65">
        <f t="shared" si="19"/>
        <v>-159.6310594477263</v>
      </c>
      <c r="AC65">
        <f t="shared" si="2"/>
        <v>-142.58138850349562</v>
      </c>
      <c r="AE65">
        <f t="shared" si="3"/>
        <v>0</v>
      </c>
      <c r="AF65">
        <f t="shared" si="24"/>
        <v>0</v>
      </c>
      <c r="AG65">
        <f t="shared" si="24"/>
        <v>-3.0202403454392292E-4</v>
      </c>
      <c r="AH65">
        <f t="shared" si="5"/>
        <v>-13.042538521584683</v>
      </c>
      <c r="AI65">
        <f t="shared" si="25"/>
        <v>-13.042840545619228</v>
      </c>
      <c r="AJ65">
        <f t="shared" si="7"/>
        <v>-17.049670944230684</v>
      </c>
      <c r="AK65">
        <f t="shared" si="22"/>
        <v>-11.174174161340842</v>
      </c>
      <c r="AL65">
        <f t="shared" si="8"/>
        <v>-41.266685651190755</v>
      </c>
      <c r="AN65">
        <f t="shared" si="26"/>
        <v>0</v>
      </c>
      <c r="AO65">
        <f t="shared" si="26"/>
        <v>0</v>
      </c>
      <c r="AP65">
        <f t="shared" si="26"/>
        <v>-6.8614900990003306E-7</v>
      </c>
      <c r="AQ65">
        <f t="shared" si="26"/>
        <v>-2.9630505753233068E-2</v>
      </c>
      <c r="AR65">
        <f t="shared" si="26"/>
        <v>-2.9631191902242969E-2</v>
      </c>
      <c r="AS65">
        <f t="shared" si="26"/>
        <v>-3.8734052590122366E-2</v>
      </c>
      <c r="AT65">
        <f t="shared" si="26"/>
        <v>-2.5385888738399486E-2</v>
      </c>
      <c r="AU65">
        <f t="shared" si="23"/>
        <v>-9.3751133230764824E-2</v>
      </c>
      <c r="AW65">
        <v>62</v>
      </c>
      <c r="AX65">
        <f>IF(Z65&gt;0, (R65*SUMPRODUCT(K65:$K$98, X65:$X$98)-K65*$AZ$3)/Z65, 0)</f>
        <v>-11802155.805150023</v>
      </c>
    </row>
    <row r="66" spans="5:50" x14ac:dyDescent="0.25">
      <c r="E66">
        <v>2066</v>
      </c>
      <c r="F66" s="5">
        <v>3.5571999999999999E-2</v>
      </c>
      <c r="G66" s="5"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2.0284248089021089E-3</v>
      </c>
      <c r="L66" s="2">
        <v>63</v>
      </c>
      <c r="M66" s="6">
        <v>0.52707773400000002</v>
      </c>
      <c r="Q66" s="4">
        <f t="shared" si="21"/>
        <v>25</v>
      </c>
      <c r="R66">
        <f t="shared" si="0"/>
        <v>1000000</v>
      </c>
      <c r="S66">
        <f t="shared" si="1"/>
        <v>-22767608.813971255</v>
      </c>
      <c r="U66">
        <f t="shared" si="13"/>
        <v>0.52707773400000002</v>
      </c>
      <c r="V66">
        <f t="shared" si="14"/>
        <v>0.01</v>
      </c>
      <c r="W66">
        <f t="shared" si="15"/>
        <v>1.2080961381756916E-5</v>
      </c>
      <c r="X66">
        <f t="shared" si="16"/>
        <v>6.3676057496379448E-6</v>
      </c>
      <c r="Y66">
        <f t="shared" si="17"/>
        <v>1.2080961381756915E-7</v>
      </c>
      <c r="Z66">
        <f t="shared" si="18"/>
        <v>5.5925460183014015E-6</v>
      </c>
      <c r="AB66">
        <f t="shared" si="19"/>
        <v>-142.58138850349562</v>
      </c>
      <c r="AC66">
        <f t="shared" si="2"/>
        <v>-127.32890001881884</v>
      </c>
      <c r="AE66">
        <f t="shared" si="3"/>
        <v>0</v>
      </c>
      <c r="AF66">
        <f t="shared" si="24"/>
        <v>0</v>
      </c>
      <c r="AG66">
        <f t="shared" si="24"/>
        <v>-1.3981365045753503E-4</v>
      </c>
      <c r="AH66">
        <f t="shared" si="5"/>
        <v>-6.3676057496379448</v>
      </c>
      <c r="AI66">
        <f t="shared" si="25"/>
        <v>-6.3677455632884019</v>
      </c>
      <c r="AJ66">
        <f t="shared" si="7"/>
        <v>-15.252488484676775</v>
      </c>
      <c r="AK66">
        <f t="shared" si="22"/>
        <v>-9.9806971952446943</v>
      </c>
      <c r="AL66">
        <f t="shared" si="8"/>
        <v>-31.600931243209871</v>
      </c>
      <c r="AN66">
        <f t="shared" si="26"/>
        <v>0</v>
      </c>
      <c r="AO66">
        <f t="shared" si="26"/>
        <v>0</v>
      </c>
      <c r="AP66">
        <f t="shared" si="26"/>
        <v>-2.8360147721123174E-7</v>
      </c>
      <c r="AQ66">
        <f t="shared" si="26"/>
        <v>-1.2916209475873318E-2</v>
      </c>
      <c r="AR66">
        <f t="shared" si="26"/>
        <v>-1.2916493077350528E-2</v>
      </c>
      <c r="AS66">
        <f t="shared" si="26"/>
        <v>-3.0938526039812102E-2</v>
      </c>
      <c r="AT66">
        <f t="shared" si="26"/>
        <v>-2.0245093800974032E-2</v>
      </c>
      <c r="AU66">
        <f t="shared" si="23"/>
        <v>-6.4100112918136665E-2</v>
      </c>
      <c r="AW66">
        <v>63</v>
      </c>
      <c r="AX66">
        <f>IF(Z66&gt;0, (R66*SUMPRODUCT(K66:$K$98, X66:$X$98)-K66*$AZ$3)/Z66, 0)</f>
        <v>-22767608.813971255</v>
      </c>
    </row>
    <row r="67" spans="5:50" x14ac:dyDescent="0.25">
      <c r="E67">
        <v>2067</v>
      </c>
      <c r="F67" s="5">
        <v>3.5571999999999999E-2</v>
      </c>
      <c r="G67" s="5"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1.8110935793768828E-3</v>
      </c>
      <c r="L67" s="2">
        <v>64</v>
      </c>
      <c r="M67" s="6">
        <v>0.54097960300000003</v>
      </c>
      <c r="Q67" s="4">
        <f t="shared" si="21"/>
        <v>25</v>
      </c>
      <c r="R67">
        <f t="shared" ref="R67:R89" si="27">$C$6</f>
        <v>1000000</v>
      </c>
      <c r="S67">
        <f t="shared" ref="S67:S89" si="28">AX67</f>
        <v>-45276581.192376889</v>
      </c>
      <c r="U67">
        <f t="shared" si="13"/>
        <v>0.54097960300000003</v>
      </c>
      <c r="V67">
        <f t="shared" si="14"/>
        <v>0.01</v>
      </c>
      <c r="W67">
        <f t="shared" si="15"/>
        <v>5.5925460183014015E-6</v>
      </c>
      <c r="X67">
        <f t="shared" si="16"/>
        <v>3.0254533247399233E-6</v>
      </c>
      <c r="Y67">
        <f t="shared" si="17"/>
        <v>5.5925460183014015E-8</v>
      </c>
      <c r="Z67">
        <f t="shared" si="18"/>
        <v>2.5111672333784643E-6</v>
      </c>
      <c r="AB67">
        <f t="shared" si="19"/>
        <v>-127.32890001881884</v>
      </c>
      <c r="AC67">
        <f t="shared" ref="AC67:AC89" si="29">S67*Z67</f>
        <v>-113.69706712969648</v>
      </c>
      <c r="AE67">
        <f t="shared" ref="AE67:AE89" si="30">$Z67*O67</f>
        <v>0</v>
      </c>
      <c r="AF67">
        <f t="shared" ref="AF67:AG89" si="31">-$Z67*P67</f>
        <v>0</v>
      </c>
      <c r="AG67">
        <f t="shared" si="31"/>
        <v>-6.2779180834461612E-5</v>
      </c>
      <c r="AH67">
        <f t="shared" ref="AH67:AH89" si="32">-X67*R67</f>
        <v>-3.0254533247399231</v>
      </c>
      <c r="AI67">
        <f t="shared" ref="AI67:AI89" si="33">SUM(AE67:AH67)</f>
        <v>-3.0255161039207574</v>
      </c>
      <c r="AJ67">
        <f t="shared" ref="AJ67:AJ89" si="34">AB67-AC67</f>
        <v>-13.631832889122364</v>
      </c>
      <c r="AK67">
        <f t="shared" si="22"/>
        <v>-8.9130230013173204</v>
      </c>
      <c r="AL67">
        <f t="shared" ref="AL67:AL89" si="35">SUM(AI67:AK67)</f>
        <v>-25.570371994360443</v>
      </c>
      <c r="AN67">
        <f t="shared" ref="AN67:AT89" si="36">AE67*$K67</f>
        <v>0</v>
      </c>
      <c r="AO67">
        <f t="shared" si="36"/>
        <v>0</v>
      </c>
      <c r="AP67">
        <f t="shared" si="36"/>
        <v>-1.1369897132783368E-7</v>
      </c>
      <c r="AQ67">
        <f t="shared" si="36"/>
        <v>-5.4793790911409181E-3</v>
      </c>
      <c r="AR67">
        <f t="shared" si="36"/>
        <v>-5.4794927901122455E-3</v>
      </c>
      <c r="AS67">
        <f t="shared" si="36"/>
        <v>-2.4688525020628137E-2</v>
      </c>
      <c r="AT67">
        <f t="shared" si="36"/>
        <v>-1.6142318730524272E-2</v>
      </c>
      <c r="AU67">
        <f t="shared" si="23"/>
        <v>-4.6310336541264652E-2</v>
      </c>
      <c r="AW67">
        <v>64</v>
      </c>
      <c r="AX67">
        <f>IF(Z67&gt;0, (R67*SUMPRODUCT(K67:$K$98, X67:$X$98)-K67*$AZ$3)/Z67, 0)</f>
        <v>-45276581.192376889</v>
      </c>
    </row>
    <row r="68" spans="5:50" x14ac:dyDescent="0.25">
      <c r="E68">
        <v>2068</v>
      </c>
      <c r="F68" s="5">
        <v>3.5571999999999999E-2</v>
      </c>
      <c r="G68" s="5">
        <v>7.0000000000000007E-2</v>
      </c>
      <c r="H68" s="5">
        <f t="shared" ref="H68:H89" si="37">G68+$C$9</f>
        <v>0.12000000000000001</v>
      </c>
      <c r="I68" s="5">
        <f t="shared" ref="I68:I89" si="38">1+H68</f>
        <v>1.1200000000000001</v>
      </c>
      <c r="J68">
        <f t="shared" ref="J68:J89" si="39">1/I68</f>
        <v>0.89285714285714279</v>
      </c>
      <c r="K68">
        <f t="shared" si="20"/>
        <v>1.6170478387293595E-3</v>
      </c>
      <c r="L68" s="2">
        <v>65</v>
      </c>
      <c r="M68" s="6">
        <v>0.55513806300000001</v>
      </c>
      <c r="Q68" s="4">
        <f t="shared" si="21"/>
        <v>25</v>
      </c>
      <c r="R68">
        <f t="shared" si="27"/>
        <v>1000000</v>
      </c>
      <c r="S68">
        <f t="shared" si="28"/>
        <v>-92965849.631642967</v>
      </c>
      <c r="U68">
        <f t="shared" ref="U68:U89" si="40">M68</f>
        <v>0.55513806300000001</v>
      </c>
      <c r="V68">
        <f t="shared" ref="V68:V89" si="41">$C$10</f>
        <v>0.01</v>
      </c>
      <c r="W68">
        <f t="shared" ref="W68:W89" si="42">Z67</f>
        <v>2.5111672333784643E-6</v>
      </c>
      <c r="X68">
        <f t="shared" ref="X68:X89" si="43">U68*W68</f>
        <v>1.3940445138067897E-6</v>
      </c>
      <c r="Y68">
        <f t="shared" ref="Y68:Y89" si="44">V68*W68</f>
        <v>2.5111672333784644E-8</v>
      </c>
      <c r="Z68">
        <f t="shared" ref="Z68:Z89" si="45">MAX(0, W68-X68-Y68)</f>
        <v>1.0920110472378899E-6</v>
      </c>
      <c r="AB68">
        <f t="shared" ref="AB68:AB89" si="46">AC67</f>
        <v>-113.69706712969648</v>
      </c>
      <c r="AC68">
        <f t="shared" si="29"/>
        <v>-101.51973481361064</v>
      </c>
      <c r="AE68">
        <f t="shared" si="30"/>
        <v>0</v>
      </c>
      <c r="AF68">
        <f t="shared" si="31"/>
        <v>0</v>
      </c>
      <c r="AG68">
        <f t="shared" si="31"/>
        <v>-2.7300276180947245E-5</v>
      </c>
      <c r="AH68">
        <f t="shared" si="32"/>
        <v>-1.3940445138067896</v>
      </c>
      <c r="AI68">
        <f t="shared" si="33"/>
        <v>-1.3940718140829707</v>
      </c>
      <c r="AJ68">
        <f t="shared" si="34"/>
        <v>-12.177332316085838</v>
      </c>
      <c r="AK68">
        <f t="shared" si="22"/>
        <v>-7.9587946990787541</v>
      </c>
      <c r="AL68">
        <f t="shared" si="35"/>
        <v>-21.530198829247563</v>
      </c>
      <c r="AN68">
        <f t="shared" si="36"/>
        <v>0</v>
      </c>
      <c r="AO68">
        <f t="shared" si="36"/>
        <v>0</v>
      </c>
      <c r="AP68">
        <f t="shared" si="36"/>
        <v>-4.4145852595115359E-8</v>
      </c>
      <c r="AQ68">
        <f t="shared" si="36"/>
        <v>-2.25423666814379E-3</v>
      </c>
      <c r="AR68">
        <f t="shared" si="36"/>
        <v>-2.2542808139963851E-3</v>
      </c>
      <c r="AS68">
        <f t="shared" si="36"/>
        <v>-1.9691328903215791E-2</v>
      </c>
      <c r="AT68">
        <f t="shared" si="36"/>
        <v>-1.2869751767035982E-2</v>
      </c>
      <c r="AU68">
        <f t="shared" si="23"/>
        <v>-3.4815361484248158E-2</v>
      </c>
      <c r="AW68">
        <v>65</v>
      </c>
      <c r="AX68">
        <f>IF(Z68&gt;0, (R68*SUMPRODUCT(K68:$K$98, X68:$X$98)-K68*$AZ$3)/Z68, 0)</f>
        <v>-92965849.631642967</v>
      </c>
    </row>
    <row r="69" spans="5:50" x14ac:dyDescent="0.25">
      <c r="E69">
        <v>2069</v>
      </c>
      <c r="F69" s="5">
        <v>3.5571999999999999E-2</v>
      </c>
      <c r="G69" s="5"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89" si="47">K68*J69</f>
        <v>1.4437927131512138E-3</v>
      </c>
      <c r="L69" s="2">
        <v>66</v>
      </c>
      <c r="M69" s="6">
        <v>0.569934367</v>
      </c>
      <c r="Q69" s="4">
        <f t="shared" ref="Q69:Q89" si="48">$C$8</f>
        <v>25</v>
      </c>
      <c r="R69">
        <f t="shared" si="27"/>
        <v>1000000</v>
      </c>
      <c r="S69">
        <f t="shared" si="28"/>
        <v>-197604655.15663707</v>
      </c>
      <c r="U69">
        <f t="shared" si="40"/>
        <v>0.569934367</v>
      </c>
      <c r="V69">
        <f t="shared" si="41"/>
        <v>0.01</v>
      </c>
      <c r="W69">
        <f t="shared" si="42"/>
        <v>1.0920110472378899E-6</v>
      </c>
      <c r="X69">
        <f t="shared" si="43"/>
        <v>6.2237462496453391E-7</v>
      </c>
      <c r="Y69">
        <f t="shared" si="44"/>
        <v>1.0920110472378899E-8</v>
      </c>
      <c r="Z69">
        <f t="shared" si="45"/>
        <v>4.5871631180097705E-7</v>
      </c>
      <c r="AB69">
        <f t="shared" si="46"/>
        <v>-101.51973481361064</v>
      </c>
      <c r="AC69">
        <f t="shared" si="29"/>
        <v>-90.644478608156476</v>
      </c>
      <c r="AE69">
        <f t="shared" si="30"/>
        <v>0</v>
      </c>
      <c r="AF69">
        <f t="shared" si="31"/>
        <v>0</v>
      </c>
      <c r="AG69">
        <f t="shared" si="31"/>
        <v>-1.1467907795024426E-5</v>
      </c>
      <c r="AH69">
        <f t="shared" si="32"/>
        <v>-0.62237462496453388</v>
      </c>
      <c r="AI69">
        <f t="shared" si="33"/>
        <v>-0.62238609287232893</v>
      </c>
      <c r="AJ69">
        <f t="shared" si="34"/>
        <v>-10.875256205454164</v>
      </c>
      <c r="AK69">
        <f t="shared" si="22"/>
        <v>-7.1063814369527458</v>
      </c>
      <c r="AL69">
        <f t="shared" si="35"/>
        <v>-18.604023735279238</v>
      </c>
      <c r="AN69">
        <f t="shared" si="36"/>
        <v>0</v>
      </c>
      <c r="AO69">
        <f t="shared" si="36"/>
        <v>0</v>
      </c>
      <c r="AP69">
        <f t="shared" si="36"/>
        <v>-1.6557281709546269E-8</v>
      </c>
      <c r="AQ69">
        <f t="shared" si="36"/>
        <v>-8.9857994837401359E-4</v>
      </c>
      <c r="AR69">
        <f t="shared" si="36"/>
        <v>-8.9859650565572312E-4</v>
      </c>
      <c r="AS69">
        <f t="shared" si="36"/>
        <v>-1.5701615663087243E-2</v>
      </c>
      <c r="AT69">
        <f t="shared" si="36"/>
        <v>-1.0260141735545427E-2</v>
      </c>
      <c r="AU69">
        <f t="shared" si="23"/>
        <v>-2.6860353904288391E-2</v>
      </c>
      <c r="AW69">
        <v>66</v>
      </c>
      <c r="AX69">
        <f>IF(Z69&gt;0, (R69*SUMPRODUCT(K69:$K$98, X69:$X$98)-K69*$AZ$3)/Z69, 0)</f>
        <v>-197604655.15663707</v>
      </c>
    </row>
    <row r="70" spans="5:50" x14ac:dyDescent="0.25">
      <c r="E70">
        <v>2070</v>
      </c>
      <c r="F70" s="5">
        <v>3.5571999999999999E-2</v>
      </c>
      <c r="G70" s="5"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1.2891006367421552E-3</v>
      </c>
      <c r="L70" s="2">
        <v>67</v>
      </c>
      <c r="M70" s="6">
        <v>0.58483052300000005</v>
      </c>
      <c r="Q70" s="4">
        <f t="shared" si="48"/>
        <v>25</v>
      </c>
      <c r="R70">
        <f t="shared" si="27"/>
        <v>1000000</v>
      </c>
      <c r="S70">
        <f t="shared" si="28"/>
        <v>-435458147.72775513</v>
      </c>
      <c r="U70">
        <f t="shared" si="40"/>
        <v>0.58483052300000005</v>
      </c>
      <c r="V70">
        <f t="shared" si="41"/>
        <v>0.01</v>
      </c>
      <c r="W70">
        <f t="shared" si="42"/>
        <v>4.5871631180097705E-7</v>
      </c>
      <c r="X70">
        <f t="shared" si="43"/>
        <v>2.6827130053919651E-7</v>
      </c>
      <c r="Y70">
        <f t="shared" si="44"/>
        <v>4.5871631180097707E-9</v>
      </c>
      <c r="Z70">
        <f t="shared" si="45"/>
        <v>1.8585784814377077E-7</v>
      </c>
      <c r="AB70">
        <f t="shared" si="46"/>
        <v>-90.644478608156476</v>
      </c>
      <c r="AC70">
        <f t="shared" si="29"/>
        <v>-80.933314293352808</v>
      </c>
      <c r="AE70">
        <f t="shared" si="30"/>
        <v>0</v>
      </c>
      <c r="AF70">
        <f t="shared" si="31"/>
        <v>0</v>
      </c>
      <c r="AG70">
        <f t="shared" si="31"/>
        <v>-4.6464462035942691E-6</v>
      </c>
      <c r="AH70">
        <f t="shared" si="32"/>
        <v>-0.26827130053919651</v>
      </c>
      <c r="AI70">
        <f t="shared" si="33"/>
        <v>-0.26827594698540008</v>
      </c>
      <c r="AJ70">
        <f t="shared" si="34"/>
        <v>-9.7111643148036677</v>
      </c>
      <c r="AK70">
        <f t="shared" si="22"/>
        <v>-6.3451135025709542</v>
      </c>
      <c r="AL70">
        <f t="shared" si="35"/>
        <v>-16.324553764360022</v>
      </c>
      <c r="AN70">
        <f t="shared" si="36"/>
        <v>0</v>
      </c>
      <c r="AO70">
        <f t="shared" si="36"/>
        <v>0</v>
      </c>
      <c r="AP70">
        <f t="shared" si="36"/>
        <v>-5.9897367596415418E-9</v>
      </c>
      <c r="AQ70">
        <f t="shared" si="36"/>
        <v>-3.4582870434472432E-4</v>
      </c>
      <c r="AR70">
        <f t="shared" si="36"/>
        <v>-3.4583469408148391E-4</v>
      </c>
      <c r="AS70">
        <f t="shared" si="36"/>
        <v>-1.2518668101721102E-2</v>
      </c>
      <c r="AT70">
        <f t="shared" si="36"/>
        <v>-8.1794898563654628E-3</v>
      </c>
      <c r="AU70">
        <f t="shared" si="23"/>
        <v>-2.104399265216805E-2</v>
      </c>
      <c r="AW70">
        <v>67</v>
      </c>
      <c r="AX70">
        <f>IF(Z70&gt;0, (R70*SUMPRODUCT(K70:$K$98, X70:$X$98)-K70*$AZ$3)/Z70, 0)</f>
        <v>-435458147.72775513</v>
      </c>
    </row>
    <row r="71" spans="5:50" x14ac:dyDescent="0.25">
      <c r="E71">
        <v>2071</v>
      </c>
      <c r="F71" s="5">
        <v>3.5571999999999999E-2</v>
      </c>
      <c r="G71" s="5"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1.1509827113769242E-3</v>
      </c>
      <c r="L71" s="2">
        <v>68</v>
      </c>
      <c r="M71" s="6">
        <v>0.59948279800000004</v>
      </c>
      <c r="Q71" s="4">
        <f t="shared" si="48"/>
        <v>25</v>
      </c>
      <c r="R71">
        <f t="shared" si="27"/>
        <v>1000000</v>
      </c>
      <c r="S71">
        <f t="shared" si="28"/>
        <v>-995611622.78601515</v>
      </c>
      <c r="U71">
        <f t="shared" si="40"/>
        <v>0.59948279800000004</v>
      </c>
      <c r="V71">
        <f t="shared" si="41"/>
        <v>0.01</v>
      </c>
      <c r="W71">
        <f t="shared" si="42"/>
        <v>1.8585784814377077E-7</v>
      </c>
      <c r="X71">
        <f t="shared" si="43"/>
        <v>1.1141858283548681E-7</v>
      </c>
      <c r="Y71">
        <f t="shared" si="44"/>
        <v>1.8585784814377078E-9</v>
      </c>
      <c r="Z71">
        <f t="shared" si="45"/>
        <v>7.2580686826846252E-8</v>
      </c>
      <c r="AB71">
        <f t="shared" si="46"/>
        <v>-80.933314293352808</v>
      </c>
      <c r="AC71">
        <f t="shared" si="29"/>
        <v>-72.26217539459995</v>
      </c>
      <c r="AE71">
        <f t="shared" si="30"/>
        <v>0</v>
      </c>
      <c r="AF71">
        <f t="shared" si="31"/>
        <v>0</v>
      </c>
      <c r="AG71">
        <f t="shared" si="31"/>
        <v>-1.8145171706711563E-6</v>
      </c>
      <c r="AH71">
        <f t="shared" si="32"/>
        <v>-0.11141858283548681</v>
      </c>
      <c r="AI71">
        <f t="shared" si="33"/>
        <v>-0.11142039735265748</v>
      </c>
      <c r="AJ71">
        <f t="shared" si="34"/>
        <v>-8.6711388987528579</v>
      </c>
      <c r="AK71">
        <f t="shared" si="22"/>
        <v>-5.665332000534697</v>
      </c>
      <c r="AL71">
        <f t="shared" si="35"/>
        <v>-14.447891296640213</v>
      </c>
      <c r="AN71">
        <f t="shared" si="36"/>
        <v>0</v>
      </c>
      <c r="AO71">
        <f t="shared" si="36"/>
        <v>0</v>
      </c>
      <c r="AP71">
        <f t="shared" si="36"/>
        <v>-2.0884778929390725E-9</v>
      </c>
      <c r="AQ71">
        <f t="shared" si="36"/>
        <v>-1.2824086256976304E-4</v>
      </c>
      <c r="AR71">
        <f t="shared" si="36"/>
        <v>-1.2824295104765598E-4</v>
      </c>
      <c r="AS71">
        <f t="shared" si="36"/>
        <v>-9.9803309604124812E-3</v>
      </c>
      <c r="AT71">
        <f t="shared" si="36"/>
        <v>-6.5206991868258799E-3</v>
      </c>
      <c r="AU71">
        <f t="shared" si="23"/>
        <v>-1.6629273098286018E-2</v>
      </c>
      <c r="AW71">
        <v>68</v>
      </c>
      <c r="AX71">
        <f>IF(Z71&gt;0, (R71*SUMPRODUCT(K71:$K$98, X71:$X$98)-K71*$AZ$3)/Z71, 0)</f>
        <v>-995611622.78601515</v>
      </c>
    </row>
    <row r="72" spans="5:50" x14ac:dyDescent="0.25">
      <c r="E72">
        <v>2072</v>
      </c>
      <c r="F72" s="5">
        <v>3.5571999999999999E-2</v>
      </c>
      <c r="G72" s="5"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1.027663135157968E-3</v>
      </c>
      <c r="L72" s="2">
        <v>69</v>
      </c>
      <c r="M72" s="6">
        <v>0.61448546299999995</v>
      </c>
      <c r="Q72" s="4">
        <f t="shared" si="48"/>
        <v>25</v>
      </c>
      <c r="R72">
        <f t="shared" si="27"/>
        <v>1000000</v>
      </c>
      <c r="S72">
        <f t="shared" si="28"/>
        <v>-2367259684.7734361</v>
      </c>
      <c r="U72">
        <f t="shared" si="40"/>
        <v>0.61448546299999995</v>
      </c>
      <c r="V72">
        <f t="shared" si="41"/>
        <v>0.01</v>
      </c>
      <c r="W72">
        <f t="shared" si="42"/>
        <v>7.2580686826846252E-8</v>
      </c>
      <c r="X72">
        <f t="shared" si="43"/>
        <v>4.4599776949652614E-8</v>
      </c>
      <c r="Y72">
        <f t="shared" si="44"/>
        <v>7.2580686826846253E-10</v>
      </c>
      <c r="Z72">
        <f t="shared" si="45"/>
        <v>2.7255103008925174E-8</v>
      </c>
      <c r="AB72">
        <f t="shared" si="46"/>
        <v>-72.26217539459995</v>
      </c>
      <c r="AC72">
        <f t="shared" si="29"/>
        <v>-64.519906557375734</v>
      </c>
      <c r="AE72">
        <f t="shared" si="30"/>
        <v>0</v>
      </c>
      <c r="AF72">
        <f t="shared" si="31"/>
        <v>0</v>
      </c>
      <c r="AG72">
        <f t="shared" si="31"/>
        <v>-6.8137757522312936E-7</v>
      </c>
      <c r="AH72">
        <f t="shared" si="32"/>
        <v>-4.4599776949652614E-2</v>
      </c>
      <c r="AI72">
        <f t="shared" si="33"/>
        <v>-4.4600458327227838E-2</v>
      </c>
      <c r="AJ72">
        <f t="shared" si="34"/>
        <v>-7.7422688372242163</v>
      </c>
      <c r="AK72">
        <f t="shared" ref="AK72:AK89" si="49">G72*SUM(AB72:AB72, AE72:AF72)</f>
        <v>-5.0583522776219967</v>
      </c>
      <c r="AL72">
        <f t="shared" si="35"/>
        <v>-12.84522157317344</v>
      </c>
      <c r="AN72">
        <f t="shared" si="36"/>
        <v>0</v>
      </c>
      <c r="AO72">
        <f t="shared" si="36"/>
        <v>0</v>
      </c>
      <c r="AP72">
        <f t="shared" si="36"/>
        <v>-7.0022661518013532E-10</v>
      </c>
      <c r="AQ72">
        <f t="shared" si="36"/>
        <v>-4.5833546607426083E-5</v>
      </c>
      <c r="AR72">
        <f t="shared" si="36"/>
        <v>-4.5834246834041259E-5</v>
      </c>
      <c r="AS72">
        <f t="shared" si="36"/>
        <v>-7.9564442664976729E-3</v>
      </c>
      <c r="AT72">
        <f t="shared" si="36"/>
        <v>-5.1982821603544695E-3</v>
      </c>
      <c r="AU72">
        <f t="shared" si="23"/>
        <v>-1.3200560673686183E-2</v>
      </c>
      <c r="AW72">
        <v>69</v>
      </c>
      <c r="AX72">
        <f>IF(Z72&gt;0, (R72*SUMPRODUCT(K72:$K$98, X72:$X$98)-K72*$AZ$3)/Z72, 0)</f>
        <v>-2367259684.7734361</v>
      </c>
    </row>
    <row r="73" spans="5:50" x14ac:dyDescent="0.25">
      <c r="E73">
        <v>2073</v>
      </c>
      <c r="F73" s="5">
        <v>3.5571999999999999E-2</v>
      </c>
      <c r="G73" s="5"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9.1755637067675712E-4</v>
      </c>
      <c r="L73" s="2">
        <v>70</v>
      </c>
      <c r="M73" s="6">
        <v>0.62975077099999999</v>
      </c>
      <c r="Q73" s="4">
        <f t="shared" si="48"/>
        <v>25</v>
      </c>
      <c r="R73">
        <f t="shared" si="27"/>
        <v>1000000</v>
      </c>
      <c r="S73">
        <f t="shared" si="28"/>
        <v>-5867121865.7462673</v>
      </c>
      <c r="U73">
        <f t="shared" si="40"/>
        <v>0.62975077099999999</v>
      </c>
      <c r="V73">
        <f t="shared" si="41"/>
        <v>0.01</v>
      </c>
      <c r="W73">
        <f t="shared" si="42"/>
        <v>2.7255103008925174E-8</v>
      </c>
      <c r="X73">
        <f t="shared" si="43"/>
        <v>1.7163922133555049E-8</v>
      </c>
      <c r="Y73">
        <f t="shared" si="44"/>
        <v>2.7255103008925175E-10</v>
      </c>
      <c r="Z73">
        <f t="shared" si="45"/>
        <v>9.8186298452808738E-9</v>
      </c>
      <c r="AB73">
        <f t="shared" si="46"/>
        <v>-64.519906557375734</v>
      </c>
      <c r="AC73">
        <f t="shared" si="29"/>
        <v>-57.607097856916305</v>
      </c>
      <c r="AE73">
        <f t="shared" si="30"/>
        <v>0</v>
      </c>
      <c r="AF73">
        <f t="shared" si="31"/>
        <v>0</v>
      </c>
      <c r="AG73">
        <f t="shared" si="31"/>
        <v>-2.4546574613202185E-7</v>
      </c>
      <c r="AH73">
        <f t="shared" si="32"/>
        <v>-1.7163922133555047E-2</v>
      </c>
      <c r="AI73">
        <f t="shared" si="33"/>
        <v>-1.7164167599301179E-2</v>
      </c>
      <c r="AJ73">
        <f t="shared" si="34"/>
        <v>-6.9128087004594292</v>
      </c>
      <c r="AK73">
        <f t="shared" si="49"/>
        <v>-4.5163934590163022</v>
      </c>
      <c r="AL73">
        <f t="shared" si="35"/>
        <v>-11.446366327075033</v>
      </c>
      <c r="AN73">
        <f t="shared" si="36"/>
        <v>0</v>
      </c>
      <c r="AO73">
        <f t="shared" si="36"/>
        <v>0</v>
      </c>
      <c r="AP73">
        <f t="shared" si="36"/>
        <v>-2.2522865914636022E-10</v>
      </c>
      <c r="AQ73">
        <f t="shared" si="36"/>
        <v>-1.5748866099443231E-5</v>
      </c>
      <c r="AR73">
        <f t="shared" si="36"/>
        <v>-1.5749091328102376E-5</v>
      </c>
      <c r="AS73">
        <f t="shared" si="36"/>
        <v>-6.3428916623762639E-3</v>
      </c>
      <c r="AT73">
        <f t="shared" si="36"/>
        <v>-4.1440455908032438E-3</v>
      </c>
      <c r="AU73">
        <f t="shared" si="23"/>
        <v>-1.0502686344507611E-2</v>
      </c>
      <c r="AW73">
        <v>70</v>
      </c>
      <c r="AX73">
        <f>IF(Z73&gt;0, (R73*SUMPRODUCT(K73:$K$98, X73:$X$98)-K73*$AZ$3)/Z73, 0)</f>
        <v>-5867121865.7462673</v>
      </c>
    </row>
    <row r="74" spans="5:50" x14ac:dyDescent="0.25">
      <c r="E74">
        <v>2074</v>
      </c>
      <c r="F74" s="5">
        <v>3.5571999999999999E-2</v>
      </c>
      <c r="G74" s="5"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8.1924675953281884E-4</v>
      </c>
      <c r="L74" s="2">
        <v>71</v>
      </c>
      <c r="M74" s="6">
        <v>0.64518007799999999</v>
      </c>
      <c r="Q74" s="4">
        <f t="shared" si="48"/>
        <v>25</v>
      </c>
      <c r="R74">
        <f t="shared" si="27"/>
        <v>1000000</v>
      </c>
      <c r="S74">
        <f t="shared" si="28"/>
        <v>-15191996406.771578</v>
      </c>
      <c r="U74">
        <f t="shared" si="40"/>
        <v>0.64518007799999999</v>
      </c>
      <c r="V74">
        <f t="shared" si="41"/>
        <v>0.01</v>
      </c>
      <c r="W74">
        <f t="shared" si="42"/>
        <v>9.8186298452808738E-9</v>
      </c>
      <c r="X74">
        <f t="shared" si="43"/>
        <v>6.3347843694314421E-9</v>
      </c>
      <c r="Y74">
        <f t="shared" si="44"/>
        <v>9.8186298452808743E-11</v>
      </c>
      <c r="Z74">
        <f t="shared" si="45"/>
        <v>3.3856591773966229E-9</v>
      </c>
      <c r="AB74">
        <f t="shared" si="46"/>
        <v>-57.607097856916305</v>
      </c>
      <c r="AC74">
        <f t="shared" si="29"/>
        <v>-51.434922057562709</v>
      </c>
      <c r="AE74">
        <f t="shared" si="30"/>
        <v>0</v>
      </c>
      <c r="AF74">
        <f t="shared" si="31"/>
        <v>0</v>
      </c>
      <c r="AG74">
        <f t="shared" si="31"/>
        <v>-8.4641479434915566E-8</v>
      </c>
      <c r="AH74">
        <f t="shared" si="32"/>
        <v>-6.3347843694314425E-3</v>
      </c>
      <c r="AI74">
        <f t="shared" si="33"/>
        <v>-6.3348690109108772E-3</v>
      </c>
      <c r="AJ74">
        <f t="shared" si="34"/>
        <v>-6.1721757993535959</v>
      </c>
      <c r="AK74">
        <f t="shared" si="49"/>
        <v>-4.0324968499841418</v>
      </c>
      <c r="AL74">
        <f t="shared" si="35"/>
        <v>-10.211007518348648</v>
      </c>
      <c r="AN74">
        <f t="shared" si="36"/>
        <v>0</v>
      </c>
      <c r="AO74">
        <f t="shared" si="36"/>
        <v>0</v>
      </c>
      <c r="AP74">
        <f t="shared" si="36"/>
        <v>-6.9342257749118306E-11</v>
      </c>
      <c r="AQ74">
        <f t="shared" si="36"/>
        <v>-5.1897515669958606E-6</v>
      </c>
      <c r="AR74">
        <f t="shared" si="36"/>
        <v>-5.1898209092536095E-6</v>
      </c>
      <c r="AS74">
        <f t="shared" si="36"/>
        <v>-5.0565350228873197E-3</v>
      </c>
      <c r="AT74">
        <f t="shared" si="36"/>
        <v>-3.3036099771758076E-3</v>
      </c>
      <c r="AU74">
        <f t="shared" si="23"/>
        <v>-8.3653348209723807E-3</v>
      </c>
      <c r="AW74">
        <v>71</v>
      </c>
      <c r="AX74">
        <f>IF(Z74&gt;0, (R74*SUMPRODUCT(K74:$K$98, X74:$X$98)-K74*$AZ$3)/Z74, 0)</f>
        <v>-15191996406.771578</v>
      </c>
    </row>
    <row r="75" spans="5:50" x14ac:dyDescent="0.25">
      <c r="E75">
        <v>2075</v>
      </c>
      <c r="F75" s="5">
        <v>3.5571999999999999E-2</v>
      </c>
      <c r="G75" s="5"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7.3147032101144531E-4</v>
      </c>
      <c r="L75" s="2">
        <v>72</v>
      </c>
      <c r="M75" s="6">
        <v>0.66067595400000001</v>
      </c>
      <c r="Q75" s="4">
        <f t="shared" si="48"/>
        <v>25</v>
      </c>
      <c r="R75">
        <f t="shared" si="27"/>
        <v>1000000</v>
      </c>
      <c r="S75">
        <f t="shared" si="28"/>
        <v>-41188258087.954323</v>
      </c>
      <c r="U75">
        <f t="shared" si="40"/>
        <v>0.66067595400000001</v>
      </c>
      <c r="V75">
        <f t="shared" si="41"/>
        <v>0.01</v>
      </c>
      <c r="W75">
        <f t="shared" si="42"/>
        <v>3.3856591773966229E-9</v>
      </c>
      <c r="X75">
        <f t="shared" si="43"/>
        <v>2.2368236069453691E-9</v>
      </c>
      <c r="Y75">
        <f t="shared" si="44"/>
        <v>3.3856591773966232E-11</v>
      </c>
      <c r="Z75">
        <f t="shared" si="45"/>
        <v>1.1149789786772876E-9</v>
      </c>
      <c r="AB75">
        <f t="shared" si="46"/>
        <v>-51.434922057562709</v>
      </c>
      <c r="AC75">
        <f t="shared" si="29"/>
        <v>-45.924041936403839</v>
      </c>
      <c r="AE75">
        <f t="shared" si="30"/>
        <v>0</v>
      </c>
      <c r="AF75">
        <f t="shared" si="31"/>
        <v>0</v>
      </c>
      <c r="AG75">
        <f t="shared" si="31"/>
        <v>-2.7874474466932187E-8</v>
      </c>
      <c r="AH75">
        <f t="shared" si="32"/>
        <v>-2.2368236069453692E-3</v>
      </c>
      <c r="AI75">
        <f t="shared" si="33"/>
        <v>-2.2368514814198361E-3</v>
      </c>
      <c r="AJ75">
        <f t="shared" si="34"/>
        <v>-5.5108801211588698</v>
      </c>
      <c r="AK75">
        <f t="shared" si="49"/>
        <v>-3.60044454402939</v>
      </c>
      <c r="AL75">
        <f t="shared" si="35"/>
        <v>-9.1135615166696802</v>
      </c>
      <c r="AN75">
        <f t="shared" si="36"/>
        <v>0</v>
      </c>
      <c r="AO75">
        <f t="shared" si="36"/>
        <v>0</v>
      </c>
      <c r="AP75">
        <f t="shared" si="36"/>
        <v>-2.0389350786352221E-11</v>
      </c>
      <c r="AQ75">
        <f t="shared" si="36"/>
        <v>-1.636170081818308E-6</v>
      </c>
      <c r="AR75">
        <f t="shared" si="36"/>
        <v>-1.6361904711690944E-6</v>
      </c>
      <c r="AS75">
        <f t="shared" si="36"/>
        <v>-4.0310452512796711E-3</v>
      </c>
      <c r="AT75">
        <f t="shared" si="36"/>
        <v>-2.6336183264050847E-3</v>
      </c>
      <c r="AU75">
        <f t="shared" si="23"/>
        <v>-6.6662997681559257E-3</v>
      </c>
      <c r="AW75">
        <v>72</v>
      </c>
      <c r="AX75">
        <f>IF(Z75&gt;0, (R75*SUMPRODUCT(K75:$K$98, X75:$X$98)-K75*$AZ$3)/Z75, 0)</f>
        <v>-41188258087.954323</v>
      </c>
    </row>
    <row r="76" spans="5:50" x14ac:dyDescent="0.25">
      <c r="E76">
        <v>2076</v>
      </c>
      <c r="F76" s="5">
        <v>3.5571999999999999E-2</v>
      </c>
      <c r="G76" s="5"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6.5309850090307614E-4</v>
      </c>
      <c r="L76" s="2">
        <v>73</v>
      </c>
      <c r="M76" s="6">
        <v>0.67625413199999995</v>
      </c>
      <c r="Q76" s="4">
        <f t="shared" si="48"/>
        <v>25</v>
      </c>
      <c r="R76">
        <f t="shared" si="27"/>
        <v>1000000</v>
      </c>
      <c r="S76">
        <f t="shared" si="28"/>
        <v>-117213437469.2908</v>
      </c>
      <c r="U76">
        <f t="shared" si="40"/>
        <v>0.67625413199999995</v>
      </c>
      <c r="V76">
        <f t="shared" si="41"/>
        <v>0.01</v>
      </c>
      <c r="W76">
        <f t="shared" si="42"/>
        <v>1.1149789786772876E-9</v>
      </c>
      <c r="X76">
        <f t="shared" si="43"/>
        <v>7.5400914142365555E-10</v>
      </c>
      <c r="Y76">
        <f t="shared" si="44"/>
        <v>1.1149789786772876E-11</v>
      </c>
      <c r="Z76">
        <f t="shared" si="45"/>
        <v>3.498200474668591E-10</v>
      </c>
      <c r="AB76">
        <f t="shared" si="46"/>
        <v>-45.924041936403839</v>
      </c>
      <c r="AC76">
        <f t="shared" si="29"/>
        <v>-41.003610259261031</v>
      </c>
      <c r="AE76">
        <f t="shared" si="30"/>
        <v>0</v>
      </c>
      <c r="AF76">
        <f t="shared" si="31"/>
        <v>0</v>
      </c>
      <c r="AG76">
        <f t="shared" si="31"/>
        <v>-8.7455011866714775E-9</v>
      </c>
      <c r="AH76">
        <f t="shared" si="32"/>
        <v>-7.5400914142365559E-4</v>
      </c>
      <c r="AI76">
        <f t="shared" si="33"/>
        <v>-7.5401788692484222E-4</v>
      </c>
      <c r="AJ76">
        <f t="shared" si="34"/>
        <v>-4.9204316771428083</v>
      </c>
      <c r="AK76">
        <f t="shared" si="49"/>
        <v>-3.2146829355482689</v>
      </c>
      <c r="AL76">
        <f t="shared" si="35"/>
        <v>-8.1358686305780026</v>
      </c>
      <c r="AN76">
        <f t="shared" si="36"/>
        <v>0</v>
      </c>
      <c r="AO76">
        <f t="shared" si="36"/>
        <v>0</v>
      </c>
      <c r="AP76">
        <f t="shared" si="36"/>
        <v>-5.7116737146612155E-12</v>
      </c>
      <c r="AQ76">
        <f t="shared" si="36"/>
        <v>-4.9244223993100499E-7</v>
      </c>
      <c r="AR76">
        <f t="shared" si="36"/>
        <v>-4.9244795160471961E-7</v>
      </c>
      <c r="AS76">
        <f t="shared" si="36"/>
        <v>-3.2135265521379768E-3</v>
      </c>
      <c r="AT76">
        <f t="shared" si="36"/>
        <v>-2.0995046060852747E-3</v>
      </c>
      <c r="AU76">
        <f t="shared" si="23"/>
        <v>-5.3135236061748565E-3</v>
      </c>
      <c r="AW76">
        <v>73</v>
      </c>
      <c r="AX76">
        <f>IF(Z76&gt;0, (R76*SUMPRODUCT(K76:$K$98, X76:$X$98)-K76*$AZ$3)/Z76, 0)</f>
        <v>-117213437469.2908</v>
      </c>
    </row>
    <row r="77" spans="5:50" x14ac:dyDescent="0.25">
      <c r="E77">
        <v>2077</v>
      </c>
      <c r="F77" s="5">
        <v>3.5571999999999999E-2</v>
      </c>
      <c r="G77" s="5"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5.8312366152060366E-4</v>
      </c>
      <c r="L77" s="2">
        <v>74</v>
      </c>
      <c r="M77" s="6">
        <v>0.69194305599999995</v>
      </c>
      <c r="Q77" s="4">
        <f t="shared" si="48"/>
        <v>25</v>
      </c>
      <c r="R77">
        <f t="shared" si="27"/>
        <v>1000000</v>
      </c>
      <c r="S77">
        <f t="shared" si="28"/>
        <v>-351123696957.69</v>
      </c>
      <c r="U77">
        <f t="shared" si="40"/>
        <v>0.69194305599999995</v>
      </c>
      <c r="V77">
        <f t="shared" si="41"/>
        <v>0.01</v>
      </c>
      <c r="W77">
        <f t="shared" si="42"/>
        <v>3.498200474668591E-10</v>
      </c>
      <c r="X77">
        <f t="shared" si="43"/>
        <v>2.4205555269428351E-10</v>
      </c>
      <c r="Y77">
        <f t="shared" si="44"/>
        <v>3.498200474668591E-12</v>
      </c>
      <c r="Z77">
        <f t="shared" si="45"/>
        <v>1.04266294297907E-10</v>
      </c>
      <c r="AB77">
        <f t="shared" si="46"/>
        <v>-41.003610259261031</v>
      </c>
      <c r="AC77">
        <f t="shared" si="29"/>
        <v>-36.610366721959622</v>
      </c>
      <c r="AE77">
        <f t="shared" si="30"/>
        <v>0</v>
      </c>
      <c r="AF77">
        <f t="shared" si="31"/>
        <v>0</v>
      </c>
      <c r="AG77">
        <f t="shared" si="31"/>
        <v>-2.6066573574476751E-9</v>
      </c>
      <c r="AH77">
        <f t="shared" si="32"/>
        <v>-2.4205555269428351E-4</v>
      </c>
      <c r="AI77">
        <f t="shared" si="33"/>
        <v>-2.4205815935164095E-4</v>
      </c>
      <c r="AJ77">
        <f t="shared" si="34"/>
        <v>-4.3932435373014087</v>
      </c>
      <c r="AK77">
        <f t="shared" si="49"/>
        <v>-2.8702527181482722</v>
      </c>
      <c r="AL77">
        <f t="shared" si="35"/>
        <v>-7.263738313609033</v>
      </c>
      <c r="AN77">
        <f t="shared" si="36"/>
        <v>0</v>
      </c>
      <c r="AO77">
        <f t="shared" si="36"/>
        <v>0</v>
      </c>
      <c r="AP77">
        <f t="shared" si="36"/>
        <v>-1.5200035826045093E-12</v>
      </c>
      <c r="AQ77">
        <f t="shared" si="36"/>
        <v>-1.4114832017848401E-7</v>
      </c>
      <c r="AR77">
        <f t="shared" si="36"/>
        <v>-1.4114984018206663E-7</v>
      </c>
      <c r="AS77">
        <f t="shared" si="36"/>
        <v>-2.5618042574229263E-3</v>
      </c>
      <c r="AT77">
        <f t="shared" si="36"/>
        <v>-1.6737122744960857E-3</v>
      </c>
      <c r="AU77">
        <f t="shared" si="23"/>
        <v>-4.2356576817591945E-3</v>
      </c>
      <c r="AW77">
        <v>74</v>
      </c>
      <c r="AX77">
        <f>IF(Z77&gt;0, (R77*SUMPRODUCT(K77:$K$98, X77:$X$98)-K77*$AZ$3)/Z77, 0)</f>
        <v>-351123696957.69</v>
      </c>
    </row>
    <row r="78" spans="5:50" x14ac:dyDescent="0.25">
      <c r="E78">
        <v>2078</v>
      </c>
      <c r="F78" s="5">
        <v>3.5571999999999999E-2</v>
      </c>
      <c r="G78" s="5"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5.2064612635768185E-4</v>
      </c>
      <c r="L78" s="2">
        <v>75</v>
      </c>
      <c r="M78" s="6">
        <v>0.70765376499999999</v>
      </c>
      <c r="Q78" s="4">
        <f t="shared" si="48"/>
        <v>25</v>
      </c>
      <c r="R78">
        <f t="shared" si="27"/>
        <v>1000000</v>
      </c>
      <c r="S78">
        <f t="shared" si="28"/>
        <v>-1110350566604.6013</v>
      </c>
      <c r="U78">
        <f t="shared" si="40"/>
        <v>0.70765376499999999</v>
      </c>
      <c r="V78">
        <f t="shared" si="41"/>
        <v>0.01</v>
      </c>
      <c r="W78">
        <f t="shared" si="42"/>
        <v>1.04266294297907E-10</v>
      </c>
      <c r="X78">
        <f t="shared" si="43"/>
        <v>7.3784435722511915E-11</v>
      </c>
      <c r="Y78">
        <f t="shared" si="44"/>
        <v>1.0426629429790701E-12</v>
      </c>
      <c r="Z78">
        <f t="shared" si="45"/>
        <v>2.9439195632416017E-11</v>
      </c>
      <c r="AB78">
        <f t="shared" si="46"/>
        <v>-36.610366721959622</v>
      </c>
      <c r="AC78">
        <f t="shared" si="29"/>
        <v>-32.687827550836829</v>
      </c>
      <c r="AE78">
        <f t="shared" si="30"/>
        <v>0</v>
      </c>
      <c r="AF78">
        <f t="shared" si="31"/>
        <v>0</v>
      </c>
      <c r="AG78">
        <f t="shared" si="31"/>
        <v>-7.3597989081040043E-10</v>
      </c>
      <c r="AH78">
        <f t="shared" si="32"/>
        <v>-7.3784435722511915E-5</v>
      </c>
      <c r="AI78">
        <f t="shared" si="33"/>
        <v>-7.3785171702402729E-5</v>
      </c>
      <c r="AJ78">
        <f t="shared" si="34"/>
        <v>-3.9225391711227928</v>
      </c>
      <c r="AK78">
        <f t="shared" si="49"/>
        <v>-2.5627256705371737</v>
      </c>
      <c r="AL78">
        <f t="shared" si="35"/>
        <v>-6.4853386268316688</v>
      </c>
      <c r="AN78">
        <f t="shared" si="36"/>
        <v>0</v>
      </c>
      <c r="AO78">
        <f t="shared" si="36"/>
        <v>0</v>
      </c>
      <c r="AP78">
        <f t="shared" si="36"/>
        <v>-3.8318507922758464E-13</v>
      </c>
      <c r="AQ78">
        <f t="shared" si="36"/>
        <v>-3.8415580644413193E-8</v>
      </c>
      <c r="AR78">
        <f t="shared" si="36"/>
        <v>-3.841596382949242E-8</v>
      </c>
      <c r="AS78">
        <f t="shared" si="36"/>
        <v>-2.0422548249313544E-3</v>
      </c>
      <c r="AT78">
        <f t="shared" si="36"/>
        <v>-1.3342731932825722E-3</v>
      </c>
      <c r="AU78">
        <f t="shared" si="23"/>
        <v>-3.3765664341777559E-3</v>
      </c>
      <c r="AW78">
        <v>75</v>
      </c>
      <c r="AX78">
        <f>IF(Z78&gt;0, (R78*SUMPRODUCT(K78:$K$98, X78:$X$98)-K78*$AZ$3)/Z78, 0)</f>
        <v>-1110350566604.6013</v>
      </c>
    </row>
    <row r="79" spans="5:50" x14ac:dyDescent="0.25">
      <c r="E79">
        <v>2079</v>
      </c>
      <c r="F79" s="5">
        <v>3.5571999999999999E-2</v>
      </c>
      <c r="G79" s="5"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4.6486261281935876E-4</v>
      </c>
      <c r="L79" s="2">
        <v>76</v>
      </c>
      <c r="M79" s="6">
        <v>0.72329488099999995</v>
      </c>
      <c r="Q79" s="4">
        <f t="shared" si="48"/>
        <v>25</v>
      </c>
      <c r="R79">
        <f t="shared" si="27"/>
        <v>1000000</v>
      </c>
      <c r="S79">
        <f t="shared" si="28"/>
        <v>-3717155633545.0615</v>
      </c>
      <c r="U79">
        <f t="shared" si="40"/>
        <v>0.72329488099999995</v>
      </c>
      <c r="V79">
        <f t="shared" si="41"/>
        <v>0.01</v>
      </c>
      <c r="W79">
        <f t="shared" si="42"/>
        <v>2.9439195632416017E-11</v>
      </c>
      <c r="X79">
        <f t="shared" si="43"/>
        <v>2.1293219501684061E-11</v>
      </c>
      <c r="Y79">
        <f t="shared" si="44"/>
        <v>2.9439195632416018E-13</v>
      </c>
      <c r="Z79">
        <f t="shared" si="45"/>
        <v>7.8515841744077968E-12</v>
      </c>
      <c r="AB79">
        <f t="shared" si="46"/>
        <v>-32.687827550836829</v>
      </c>
      <c r="AC79">
        <f t="shared" si="29"/>
        <v>-29.185560346153192</v>
      </c>
      <c r="AE79">
        <f t="shared" si="30"/>
        <v>0</v>
      </c>
      <c r="AF79">
        <f t="shared" si="31"/>
        <v>0</v>
      </c>
      <c r="AG79">
        <f t="shared" si="31"/>
        <v>-1.9628960436019492E-10</v>
      </c>
      <c r="AH79">
        <f t="shared" si="32"/>
        <v>-2.1293219501684062E-5</v>
      </c>
      <c r="AI79">
        <f t="shared" si="33"/>
        <v>-2.1293415791288421E-5</v>
      </c>
      <c r="AJ79">
        <f t="shared" si="34"/>
        <v>-3.5022672046836369</v>
      </c>
      <c r="AK79">
        <f t="shared" si="49"/>
        <v>-2.2881479285585784</v>
      </c>
      <c r="AL79">
        <f t="shared" si="35"/>
        <v>-5.7904364266580064</v>
      </c>
      <c r="AN79">
        <f t="shared" si="36"/>
        <v>0</v>
      </c>
      <c r="AO79">
        <f t="shared" si="36"/>
        <v>0</v>
      </c>
      <c r="AP79">
        <f t="shared" si="36"/>
        <v>-9.1247698352158414E-14</v>
      </c>
      <c r="AQ79">
        <f t="shared" si="36"/>
        <v>-9.8984216528889779E-9</v>
      </c>
      <c r="AR79">
        <f t="shared" si="36"/>
        <v>-9.8985129005873297E-9</v>
      </c>
      <c r="AS79">
        <f t="shared" si="36"/>
        <v>-1.6280730835607875E-3</v>
      </c>
      <c r="AT79">
        <f t="shared" si="36"/>
        <v>-1.0636744245869443E-3</v>
      </c>
      <c r="AU79">
        <f t="shared" si="23"/>
        <v>-2.6917574066606322E-3</v>
      </c>
      <c r="AW79">
        <v>76</v>
      </c>
      <c r="AX79">
        <f>IF(Z79&gt;0, (R79*SUMPRODUCT(K79:$K$98, X79:$X$98)-K79*$AZ$3)/Z79, 0)</f>
        <v>-3717155633545.0615</v>
      </c>
    </row>
    <row r="80" spans="5:50" x14ac:dyDescent="0.25">
      <c r="E80">
        <v>2080</v>
      </c>
      <c r="F80" s="5">
        <v>3.5571999999999999E-2</v>
      </c>
      <c r="G80" s="5">
        <v>7.0000000000000007E-2</v>
      </c>
      <c r="H80" s="5">
        <f t="shared" si="37"/>
        <v>0.12000000000000001</v>
      </c>
      <c r="I80" s="5">
        <f t="shared" si="38"/>
        <v>1.1200000000000001</v>
      </c>
      <c r="J80">
        <f t="shared" si="39"/>
        <v>0.89285714285714279</v>
      </c>
      <c r="K80">
        <f t="shared" si="47"/>
        <v>4.1505590430299886E-4</v>
      </c>
      <c r="L80" s="2">
        <v>77</v>
      </c>
      <c r="M80" s="6">
        <v>0.74145409100000004</v>
      </c>
      <c r="Q80" s="4">
        <f t="shared" si="48"/>
        <v>25</v>
      </c>
      <c r="R80">
        <f t="shared" si="27"/>
        <v>1000000</v>
      </c>
      <c r="S80">
        <f t="shared" si="28"/>
        <v>-13353223044220.676</v>
      </c>
      <c r="U80">
        <f t="shared" si="40"/>
        <v>0.74145409100000004</v>
      </c>
      <c r="V80">
        <f t="shared" si="41"/>
        <v>0.01</v>
      </c>
      <c r="W80">
        <f t="shared" si="42"/>
        <v>7.8515841744077968E-12</v>
      </c>
      <c r="X80">
        <f t="shared" si="43"/>
        <v>5.8215892069455185E-12</v>
      </c>
      <c r="Y80">
        <f t="shared" si="44"/>
        <v>7.8515841744077966E-14</v>
      </c>
      <c r="Z80">
        <f t="shared" si="45"/>
        <v>1.9514791257182004E-12</v>
      </c>
      <c r="AB80">
        <f t="shared" si="46"/>
        <v>-29.185560346153192</v>
      </c>
      <c r="AC80">
        <f t="shared" si="29"/>
        <v>-26.058536031855891</v>
      </c>
      <c r="AE80">
        <f t="shared" si="30"/>
        <v>0</v>
      </c>
      <c r="AF80">
        <f t="shared" si="31"/>
        <v>0</v>
      </c>
      <c r="AG80">
        <f t="shared" si="31"/>
        <v>-4.8786978142955008E-11</v>
      </c>
      <c r="AH80">
        <f t="shared" si="32"/>
        <v>-5.8215892069455186E-6</v>
      </c>
      <c r="AI80">
        <f t="shared" si="33"/>
        <v>-5.8216379939236618E-6</v>
      </c>
      <c r="AJ80">
        <f t="shared" si="34"/>
        <v>-3.1270243142973015</v>
      </c>
      <c r="AK80">
        <f t="shared" si="49"/>
        <v>-2.0429892242307237</v>
      </c>
      <c r="AL80">
        <f t="shared" si="35"/>
        <v>-5.1700193601660196</v>
      </c>
      <c r="AN80">
        <f t="shared" si="36"/>
        <v>0</v>
      </c>
      <c r="AO80">
        <f t="shared" si="36"/>
        <v>0</v>
      </c>
      <c r="AP80">
        <f t="shared" si="36"/>
        <v>-2.0249323331334831E-14</v>
      </c>
      <c r="AQ80">
        <f t="shared" si="36"/>
        <v>-2.4162849727693501E-9</v>
      </c>
      <c r="AR80">
        <f t="shared" si="36"/>
        <v>-2.4163052220926814E-9</v>
      </c>
      <c r="AS80">
        <f t="shared" si="36"/>
        <v>-1.2978899045481315E-3</v>
      </c>
      <c r="AT80">
        <f t="shared" si="36"/>
        <v>-8.4795473994436516E-4</v>
      </c>
      <c r="AU80">
        <f t="shared" si="23"/>
        <v>-2.1458470607977186E-3</v>
      </c>
      <c r="AW80">
        <v>77</v>
      </c>
      <c r="AX80">
        <f>IF(Z80&gt;0, (R80*SUMPRODUCT(K80:$K$98, X80:$X$98)-K80*$AZ$3)/Z80, 0)</f>
        <v>-13353223044220.676</v>
      </c>
    </row>
    <row r="81" spans="2:50" x14ac:dyDescent="0.25">
      <c r="E81">
        <v>2081</v>
      </c>
      <c r="F81" s="5">
        <v>3.5571999999999999E-2</v>
      </c>
      <c r="G81" s="5">
        <v>7.0000000000000007E-2</v>
      </c>
      <c r="H81" s="5">
        <f t="shared" si="37"/>
        <v>0.12000000000000001</v>
      </c>
      <c r="I81" s="5">
        <f t="shared" si="38"/>
        <v>1.1200000000000001</v>
      </c>
      <c r="J81">
        <f t="shared" si="39"/>
        <v>0.89285714285714279</v>
      </c>
      <c r="K81">
        <f t="shared" si="47"/>
        <v>3.7058562884196325E-4</v>
      </c>
      <c r="L81" s="2">
        <v>78</v>
      </c>
      <c r="M81" s="6">
        <v>0.75951466000000001</v>
      </c>
      <c r="Q81" s="4">
        <f t="shared" si="48"/>
        <v>25</v>
      </c>
      <c r="R81">
        <f t="shared" si="27"/>
        <v>1000000</v>
      </c>
      <c r="S81">
        <f t="shared" si="28"/>
        <v>-51727891137304.203</v>
      </c>
      <c r="U81">
        <f t="shared" si="40"/>
        <v>0.75951466000000001</v>
      </c>
      <c r="V81">
        <f t="shared" si="41"/>
        <v>0.01</v>
      </c>
      <c r="W81">
        <f t="shared" si="42"/>
        <v>1.9514791257182004E-12</v>
      </c>
      <c r="X81">
        <f t="shared" si="43"/>
        <v>1.4821770046669562E-12</v>
      </c>
      <c r="Y81">
        <f t="shared" si="44"/>
        <v>1.9514791257182005E-14</v>
      </c>
      <c r="Z81">
        <f t="shared" si="45"/>
        <v>4.4978732979406218E-13</v>
      </c>
      <c r="AB81">
        <f t="shared" si="46"/>
        <v>-26.058536031855891</v>
      </c>
      <c r="AC81">
        <f t="shared" si="29"/>
        <v>-23.266550030525991</v>
      </c>
      <c r="AE81">
        <f t="shared" si="30"/>
        <v>0</v>
      </c>
      <c r="AF81">
        <f t="shared" si="31"/>
        <v>0</v>
      </c>
      <c r="AG81">
        <f t="shared" si="31"/>
        <v>-1.1244683244851554E-11</v>
      </c>
      <c r="AH81">
        <f t="shared" si="32"/>
        <v>-1.4821770046669563E-6</v>
      </c>
      <c r="AI81">
        <f t="shared" si="33"/>
        <v>-1.4821882493502011E-6</v>
      </c>
      <c r="AJ81">
        <f t="shared" si="34"/>
        <v>-2.7919860013298994</v>
      </c>
      <c r="AK81">
        <f t="shared" si="49"/>
        <v>-1.8240975222299125</v>
      </c>
      <c r="AL81">
        <f t="shared" si="35"/>
        <v>-4.6160850057480616</v>
      </c>
      <c r="AN81">
        <f t="shared" si="36"/>
        <v>0</v>
      </c>
      <c r="AO81">
        <f t="shared" si="36"/>
        <v>0</v>
      </c>
      <c r="AP81">
        <f t="shared" si="36"/>
        <v>-4.1671180114220008E-15</v>
      </c>
      <c r="AQ81">
        <f t="shared" si="36"/>
        <v>-5.4927349732960144E-10</v>
      </c>
      <c r="AR81">
        <f t="shared" si="36"/>
        <v>-5.4927766444761295E-10</v>
      </c>
      <c r="AS81">
        <f t="shared" si="36"/>
        <v>-1.0346698880207993E-3</v>
      </c>
      <c r="AT81">
        <f t="shared" si="36"/>
        <v>-6.7598432734463916E-4</v>
      </c>
      <c r="AU81">
        <f t="shared" si="23"/>
        <v>-1.710654764643103E-3</v>
      </c>
      <c r="AW81">
        <v>78</v>
      </c>
      <c r="AX81">
        <f>IF(Z81&gt;0, (R81*SUMPRODUCT(K81:$K$98, X81:$X$98)-K81*$AZ$3)/Z81, 0)</f>
        <v>-51727891137304.203</v>
      </c>
    </row>
    <row r="82" spans="2:50" x14ac:dyDescent="0.25">
      <c r="E82">
        <v>2082</v>
      </c>
      <c r="F82" s="5">
        <v>3.5571999999999999E-2</v>
      </c>
      <c r="G82" s="5">
        <v>7.0000000000000007E-2</v>
      </c>
      <c r="H82" s="5">
        <f t="shared" si="37"/>
        <v>0.12000000000000001</v>
      </c>
      <c r="I82" s="5">
        <f t="shared" si="38"/>
        <v>1.1200000000000001</v>
      </c>
      <c r="J82">
        <f t="shared" si="39"/>
        <v>0.89285714285714279</v>
      </c>
      <c r="K82">
        <f t="shared" si="47"/>
        <v>3.3088002575175287E-4</v>
      </c>
      <c r="L82" s="2">
        <v>79</v>
      </c>
      <c r="M82" s="6">
        <v>0.77745419500000001</v>
      </c>
      <c r="Q82" s="4">
        <f t="shared" si="48"/>
        <v>25</v>
      </c>
      <c r="R82">
        <f t="shared" si="27"/>
        <v>1000000</v>
      </c>
      <c r="S82">
        <f t="shared" si="28"/>
        <v>-217297241354328.56</v>
      </c>
      <c r="U82">
        <f t="shared" si="40"/>
        <v>0.77745419500000001</v>
      </c>
      <c r="V82">
        <f t="shared" si="41"/>
        <v>0.01</v>
      </c>
      <c r="W82">
        <f t="shared" si="42"/>
        <v>4.4978732979406218E-13</v>
      </c>
      <c r="X82">
        <f t="shared" si="43"/>
        <v>3.4968904640624214E-13</v>
      </c>
      <c r="Y82">
        <f t="shared" si="44"/>
        <v>4.4978732979406219E-15</v>
      </c>
      <c r="Z82">
        <f t="shared" si="45"/>
        <v>9.560041008987941E-14</v>
      </c>
      <c r="AB82">
        <f t="shared" si="46"/>
        <v>-23.266550030525991</v>
      </c>
      <c r="AC82">
        <f t="shared" si="29"/>
        <v>-20.773705384873313</v>
      </c>
      <c r="AE82">
        <f t="shared" si="30"/>
        <v>0</v>
      </c>
      <c r="AF82">
        <f t="shared" si="31"/>
        <v>0</v>
      </c>
      <c r="AG82">
        <f t="shared" si="31"/>
        <v>-2.3900102522469852E-12</v>
      </c>
      <c r="AH82">
        <f t="shared" si="32"/>
        <v>-3.4968904640624212E-7</v>
      </c>
      <c r="AI82">
        <f t="shared" si="33"/>
        <v>-3.4969143641649438E-7</v>
      </c>
      <c r="AJ82">
        <f t="shared" si="34"/>
        <v>-2.4928446456526778</v>
      </c>
      <c r="AK82">
        <f t="shared" si="49"/>
        <v>-1.6286585021368196</v>
      </c>
      <c r="AL82">
        <f t="shared" si="35"/>
        <v>-4.1215034974809335</v>
      </c>
      <c r="AN82">
        <f t="shared" si="36"/>
        <v>0</v>
      </c>
      <c r="AO82">
        <f t="shared" si="36"/>
        <v>0</v>
      </c>
      <c r="AP82">
        <f t="shared" si="36"/>
        <v>-7.9080665381043585E-16</v>
      </c>
      <c r="AQ82">
        <f t="shared" si="36"/>
        <v>-1.1570512068000329E-10</v>
      </c>
      <c r="AR82">
        <f t="shared" si="36"/>
        <v>-1.1570591148665711E-10</v>
      </c>
      <c r="AS82">
        <f t="shared" si="36"/>
        <v>-8.2483250054867733E-4</v>
      </c>
      <c r="AT82">
        <f t="shared" si="36"/>
        <v>-5.3889056712784218E-4</v>
      </c>
      <c r="AU82">
        <f t="shared" si="23"/>
        <v>-1.3637231833824308E-3</v>
      </c>
      <c r="AW82">
        <v>79</v>
      </c>
      <c r="AX82">
        <f>IF(Z82&gt;0, (R82*SUMPRODUCT(K82:$K$98, X82:$X$98)-K82*$AZ$3)/Z82, 0)</f>
        <v>-217297241354328.56</v>
      </c>
    </row>
    <row r="83" spans="2:50" x14ac:dyDescent="0.25">
      <c r="E83">
        <v>2083</v>
      </c>
      <c r="F83" s="5">
        <v>3.5571999999999999E-2</v>
      </c>
      <c r="G83" s="5">
        <v>7.0000000000000007E-2</v>
      </c>
      <c r="H83" s="5">
        <f t="shared" si="37"/>
        <v>0.12000000000000001</v>
      </c>
      <c r="I83" s="5">
        <f t="shared" si="38"/>
        <v>1.1200000000000001</v>
      </c>
      <c r="J83">
        <f t="shared" si="39"/>
        <v>0.89285714285714279</v>
      </c>
      <c r="K83">
        <f t="shared" si="47"/>
        <v>2.9542859442120787E-4</v>
      </c>
      <c r="L83" s="2">
        <v>80</v>
      </c>
      <c r="M83" s="6">
        <v>0.79525030600000002</v>
      </c>
      <c r="Q83" s="4">
        <f t="shared" si="48"/>
        <v>25</v>
      </c>
      <c r="R83">
        <f t="shared" si="27"/>
        <v>1000000</v>
      </c>
      <c r="S83">
        <f t="shared" si="28"/>
        <v>-996229519453904.38</v>
      </c>
      <c r="U83">
        <f t="shared" si="40"/>
        <v>0.79525030600000002</v>
      </c>
      <c r="V83">
        <f t="shared" si="41"/>
        <v>0.01</v>
      </c>
      <c r="W83">
        <f t="shared" si="42"/>
        <v>9.560041008987941E-14</v>
      </c>
      <c r="X83">
        <f t="shared" si="43"/>
        <v>7.6026255377702087E-14</v>
      </c>
      <c r="Y83">
        <f t="shared" si="44"/>
        <v>9.560041008987942E-16</v>
      </c>
      <c r="Z83">
        <f t="shared" si="45"/>
        <v>1.8618150611278529E-14</v>
      </c>
      <c r="AB83">
        <f t="shared" si="46"/>
        <v>-20.773705384873313</v>
      </c>
      <c r="AC83">
        <f t="shared" si="29"/>
        <v>-18.547951236594425</v>
      </c>
      <c r="AE83">
        <f t="shared" si="30"/>
        <v>0</v>
      </c>
      <c r="AF83">
        <f t="shared" si="31"/>
        <v>0</v>
      </c>
      <c r="AG83">
        <f t="shared" si="31"/>
        <v>-4.6545376528196325E-13</v>
      </c>
      <c r="AH83">
        <f t="shared" si="32"/>
        <v>-7.6026255377702083E-8</v>
      </c>
      <c r="AI83">
        <f t="shared" si="33"/>
        <v>-7.6026720831467367E-8</v>
      </c>
      <c r="AJ83">
        <f t="shared" si="34"/>
        <v>-2.2257541482788881</v>
      </c>
      <c r="AK83">
        <f t="shared" si="49"/>
        <v>-1.4541593769411321</v>
      </c>
      <c r="AL83">
        <f t="shared" si="35"/>
        <v>-3.6799136012467413</v>
      </c>
      <c r="AN83">
        <f t="shared" si="36"/>
        <v>0</v>
      </c>
      <c r="AO83">
        <f t="shared" si="36"/>
        <v>0</v>
      </c>
      <c r="AP83">
        <f t="shared" si="36"/>
        <v>-1.3750835164530921E-16</v>
      </c>
      <c r="AQ83">
        <f t="shared" si="36"/>
        <v>-2.2460329765342324E-11</v>
      </c>
      <c r="AR83">
        <f t="shared" si="36"/>
        <v>-2.2460467273693967E-11</v>
      </c>
      <c r="AS83">
        <f t="shared" si="36"/>
        <v>-6.575514195532046E-4</v>
      </c>
      <c r="AT83">
        <f t="shared" si="36"/>
        <v>-4.2960026079413806E-4</v>
      </c>
      <c r="AU83">
        <f t="shared" si="23"/>
        <v>-1.08715170280781E-3</v>
      </c>
      <c r="AW83">
        <v>80</v>
      </c>
      <c r="AX83">
        <f>IF(Z83&gt;0, (R83*SUMPRODUCT(K83:$K$98, X83:$X$98)-K83*$AZ$3)/Z83, 0)</f>
        <v>-996229519453904.38</v>
      </c>
    </row>
    <row r="84" spans="2:50" x14ac:dyDescent="0.25">
      <c r="E84">
        <v>2084</v>
      </c>
      <c r="F84" s="5">
        <v>3.5571999999999999E-2</v>
      </c>
      <c r="G84" s="5">
        <v>7.0000000000000007E-2</v>
      </c>
      <c r="H84" s="5">
        <f t="shared" si="37"/>
        <v>0.12000000000000001</v>
      </c>
      <c r="I84" s="5">
        <f t="shared" si="38"/>
        <v>1.1200000000000001</v>
      </c>
      <c r="J84">
        <f t="shared" si="39"/>
        <v>0.89285714285714279</v>
      </c>
      <c r="K84">
        <f t="shared" si="47"/>
        <v>2.6377553073322132E-4</v>
      </c>
      <c r="L84" s="2">
        <v>81</v>
      </c>
      <c r="M84" s="6">
        <v>0.81288120699999999</v>
      </c>
      <c r="Q84" s="4">
        <f t="shared" si="48"/>
        <v>25</v>
      </c>
      <c r="R84">
        <f t="shared" si="27"/>
        <v>1000000</v>
      </c>
      <c r="S84">
        <f t="shared" si="28"/>
        <v>-5022000360913745</v>
      </c>
      <c r="U84">
        <f t="shared" si="40"/>
        <v>0.81288120699999999</v>
      </c>
      <c r="V84">
        <f t="shared" si="41"/>
        <v>0.01</v>
      </c>
      <c r="W84">
        <f t="shared" si="42"/>
        <v>1.8618150611278529E-14</v>
      </c>
      <c r="X84">
        <f t="shared" si="43"/>
        <v>1.5134344741003877E-14</v>
      </c>
      <c r="Y84">
        <f t="shared" si="44"/>
        <v>1.8618150611278529E-16</v>
      </c>
      <c r="Z84">
        <f t="shared" si="45"/>
        <v>3.297624364161867E-15</v>
      </c>
      <c r="AB84">
        <f t="shared" si="46"/>
        <v>-18.547951236594425</v>
      </c>
      <c r="AC84">
        <f t="shared" si="29"/>
        <v>-16.560670746978854</v>
      </c>
      <c r="AE84">
        <f t="shared" si="30"/>
        <v>0</v>
      </c>
      <c r="AF84">
        <f t="shared" si="31"/>
        <v>0</v>
      </c>
      <c r="AG84">
        <f t="shared" si="31"/>
        <v>-8.2440609104046674E-14</v>
      </c>
      <c r="AH84">
        <f t="shared" si="32"/>
        <v>-1.5134344741003876E-8</v>
      </c>
      <c r="AI84">
        <f t="shared" si="33"/>
        <v>-1.5134427181612982E-8</v>
      </c>
      <c r="AJ84">
        <f t="shared" si="34"/>
        <v>-1.9872804896155714</v>
      </c>
      <c r="AK84">
        <f t="shared" si="49"/>
        <v>-1.2983565865616098</v>
      </c>
      <c r="AL84">
        <f t="shared" si="35"/>
        <v>-3.2856370913116084</v>
      </c>
      <c r="AN84">
        <f t="shared" si="36"/>
        <v>0</v>
      </c>
      <c r="AO84">
        <f t="shared" si="36"/>
        <v>0</v>
      </c>
      <c r="AP84">
        <f t="shared" si="36"/>
        <v>-2.1745815420389949E-17</v>
      </c>
      <c r="AQ84">
        <f t="shared" si="36"/>
        <v>-3.9920698163578341E-12</v>
      </c>
      <c r="AR84">
        <f t="shared" si="36"/>
        <v>-3.9920915621732555E-12</v>
      </c>
      <c r="AS84">
        <f t="shared" si="36"/>
        <v>-5.2419596586412325E-4</v>
      </c>
      <c r="AT84">
        <f t="shared" si="36"/>
        <v>-3.4247469770126222E-4</v>
      </c>
      <c r="AU84">
        <f t="shared" si="23"/>
        <v>-8.6667066755747701E-4</v>
      </c>
      <c r="AW84">
        <v>81</v>
      </c>
      <c r="AX84">
        <f>IF(Z84&gt;0, (R84*SUMPRODUCT(K84:$K$98, X84:$X$98)-K84*$AZ$3)/Z84, 0)</f>
        <v>-5022000360913745</v>
      </c>
    </row>
    <row r="85" spans="2:50" x14ac:dyDescent="0.25">
      <c r="E85">
        <v>2085</v>
      </c>
      <c r="F85" s="5">
        <v>3.5571999999999999E-2</v>
      </c>
      <c r="G85" s="5">
        <v>7.0000000000000007E-2</v>
      </c>
      <c r="H85" s="5">
        <f t="shared" si="37"/>
        <v>0.12000000000000001</v>
      </c>
      <c r="I85" s="5">
        <f t="shared" si="38"/>
        <v>1.1200000000000001</v>
      </c>
      <c r="J85">
        <f t="shared" si="39"/>
        <v>0.89285714285714279</v>
      </c>
      <c r="K85">
        <f t="shared" si="47"/>
        <v>2.3551386672609044E-4</v>
      </c>
      <c r="L85" s="2">
        <v>82</v>
      </c>
      <c r="M85" s="6">
        <v>0.83042254299999996</v>
      </c>
      <c r="Q85" s="4">
        <f t="shared" si="48"/>
        <v>25</v>
      </c>
      <c r="R85">
        <f t="shared" si="27"/>
        <v>1000000</v>
      </c>
      <c r="S85">
        <f t="shared" si="28"/>
        <v>-2.8098761428903092E+16</v>
      </c>
      <c r="U85">
        <f t="shared" si="40"/>
        <v>0.83042254299999996</v>
      </c>
      <c r="V85">
        <f t="shared" si="41"/>
        <v>0.01</v>
      </c>
      <c r="W85">
        <f t="shared" si="42"/>
        <v>3.297624364161867E-15</v>
      </c>
      <c r="X85">
        <f t="shared" si="43"/>
        <v>2.7384216103460557E-15</v>
      </c>
      <c r="Y85">
        <f t="shared" si="44"/>
        <v>3.2976243641618671E-17</v>
      </c>
      <c r="Z85">
        <f t="shared" si="45"/>
        <v>5.2622651017419263E-16</v>
      </c>
      <c r="AB85">
        <f t="shared" si="46"/>
        <v>-16.560670746978854</v>
      </c>
      <c r="AC85">
        <f t="shared" si="29"/>
        <v>-14.786313166948885</v>
      </c>
      <c r="AE85">
        <f t="shared" si="30"/>
        <v>0</v>
      </c>
      <c r="AF85">
        <f t="shared" si="31"/>
        <v>0</v>
      </c>
      <c r="AG85">
        <f t="shared" si="31"/>
        <v>-1.3155662754354816E-14</v>
      </c>
      <c r="AH85">
        <f t="shared" si="32"/>
        <v>-2.7384216103460556E-9</v>
      </c>
      <c r="AI85">
        <f t="shared" si="33"/>
        <v>-2.7384347660088101E-9</v>
      </c>
      <c r="AJ85">
        <f t="shared" si="34"/>
        <v>-1.7743575800299691</v>
      </c>
      <c r="AK85">
        <f t="shared" si="49"/>
        <v>-1.1592469522885198</v>
      </c>
      <c r="AL85">
        <f t="shared" si="35"/>
        <v>-2.933604535056924</v>
      </c>
      <c r="AN85">
        <f t="shared" si="36"/>
        <v>0</v>
      </c>
      <c r="AO85">
        <f t="shared" si="36"/>
        <v>0</v>
      </c>
      <c r="AP85">
        <f t="shared" si="36"/>
        <v>-3.0983410046225118E-18</v>
      </c>
      <c r="AQ85">
        <f t="shared" si="36"/>
        <v>-6.4493626217888695E-13</v>
      </c>
      <c r="AR85">
        <f t="shared" si="36"/>
        <v>-6.4493936051989159E-13</v>
      </c>
      <c r="AS85">
        <f t="shared" si="36"/>
        <v>-4.1788581462760653E-4</v>
      </c>
      <c r="AT85">
        <f t="shared" si="36"/>
        <v>-2.7301873222390497E-4</v>
      </c>
      <c r="AU85">
        <f t="shared" si="23"/>
        <v>-6.9090454749645095E-4</v>
      </c>
      <c r="AW85">
        <v>82</v>
      </c>
      <c r="AX85">
        <f>IF(Z85&gt;0, (R85*SUMPRODUCT(K85:$K$98, X85:$X$98)-K85*$AZ$3)/Z85, 0)</f>
        <v>-2.8098761428903092E+16</v>
      </c>
    </row>
    <row r="86" spans="2:50" x14ac:dyDescent="0.25">
      <c r="E86">
        <v>2086</v>
      </c>
      <c r="F86" s="5">
        <v>3.5571999999999999E-2</v>
      </c>
      <c r="G86" s="5">
        <v>7.0000000000000007E-2</v>
      </c>
      <c r="H86" s="5">
        <f t="shared" si="37"/>
        <v>0.12000000000000001</v>
      </c>
      <c r="I86" s="5">
        <f t="shared" si="38"/>
        <v>1.1200000000000001</v>
      </c>
      <c r="J86">
        <f t="shared" si="39"/>
        <v>0.89285714285714279</v>
      </c>
      <c r="K86">
        <f t="shared" si="47"/>
        <v>2.1028023814829503E-4</v>
      </c>
      <c r="L86" s="2">
        <v>83</v>
      </c>
      <c r="M86" s="6">
        <v>0.84796327400000004</v>
      </c>
      <c r="Q86" s="4">
        <f t="shared" si="48"/>
        <v>25</v>
      </c>
      <c r="R86">
        <f t="shared" si="27"/>
        <v>1000000</v>
      </c>
      <c r="S86">
        <f t="shared" si="28"/>
        <v>-1.7663163995511971E+17</v>
      </c>
      <c r="U86">
        <f t="shared" si="40"/>
        <v>0.84796327400000004</v>
      </c>
      <c r="V86">
        <f t="shared" si="41"/>
        <v>0.01</v>
      </c>
      <c r="W86">
        <f t="shared" si="42"/>
        <v>5.2622651017419263E-16</v>
      </c>
      <c r="X86">
        <f t="shared" si="43"/>
        <v>4.4622075443290273E-16</v>
      </c>
      <c r="Y86">
        <f t="shared" si="44"/>
        <v>5.2622651017419265E-18</v>
      </c>
      <c r="Z86">
        <f t="shared" si="45"/>
        <v>7.4743490639547971E-17</v>
      </c>
      <c r="AB86">
        <f t="shared" si="46"/>
        <v>-14.786313166948885</v>
      </c>
      <c r="AC86">
        <f t="shared" si="29"/>
        <v>-13.202065327633498</v>
      </c>
      <c r="AE86">
        <f t="shared" si="30"/>
        <v>0</v>
      </c>
      <c r="AF86">
        <f t="shared" si="31"/>
        <v>0</v>
      </c>
      <c r="AG86">
        <f t="shared" si="31"/>
        <v>-1.8685872659886994E-15</v>
      </c>
      <c r="AH86">
        <f t="shared" si="32"/>
        <v>-4.4622075443290274E-10</v>
      </c>
      <c r="AI86">
        <f t="shared" si="33"/>
        <v>-4.4622262302016874E-10</v>
      </c>
      <c r="AJ86">
        <f t="shared" si="34"/>
        <v>-1.5842478393153865</v>
      </c>
      <c r="AK86">
        <f t="shared" si="49"/>
        <v>-1.035041921686422</v>
      </c>
      <c r="AL86">
        <f t="shared" si="35"/>
        <v>-2.6192897614480311</v>
      </c>
      <c r="AN86">
        <f t="shared" si="36"/>
        <v>0</v>
      </c>
      <c r="AO86">
        <f t="shared" si="36"/>
        <v>0</v>
      </c>
      <c r="AP86">
        <f t="shared" si="36"/>
        <v>-3.9292697529297521E-19</v>
      </c>
      <c r="AQ86">
        <f t="shared" si="36"/>
        <v>-9.3831406508862668E-14</v>
      </c>
      <c r="AR86">
        <f t="shared" si="36"/>
        <v>-9.3831799435837964E-14</v>
      </c>
      <c r="AS86">
        <f t="shared" si="36"/>
        <v>-3.3313601293716131E-4</v>
      </c>
      <c r="AT86">
        <f t="shared" si="36"/>
        <v>-2.1764886178568974E-4</v>
      </c>
      <c r="AU86">
        <f t="shared" si="23"/>
        <v>-5.5078487481668287E-4</v>
      </c>
      <c r="AW86">
        <v>83</v>
      </c>
      <c r="AX86">
        <f>IF(Z86&gt;0, (R86*SUMPRODUCT(K86:$K$98, X86:$X$98)-K86*$AZ$3)/Z86, 0)</f>
        <v>-1.7663163995511971E+17</v>
      </c>
    </row>
    <row r="87" spans="2:50" x14ac:dyDescent="0.25">
      <c r="E87">
        <v>2087</v>
      </c>
      <c r="F87" s="5">
        <v>3.5571999999999999E-2</v>
      </c>
      <c r="G87" s="5">
        <v>7.0000000000000007E-2</v>
      </c>
      <c r="H87" s="5">
        <f t="shared" si="37"/>
        <v>0.12000000000000001</v>
      </c>
      <c r="I87" s="5">
        <f t="shared" si="38"/>
        <v>1.1200000000000001</v>
      </c>
      <c r="J87">
        <f t="shared" si="39"/>
        <v>0.89285714285714279</v>
      </c>
      <c r="K87">
        <f t="shared" si="47"/>
        <v>1.8775021263240627E-4</v>
      </c>
      <c r="L87" s="2">
        <v>84</v>
      </c>
      <c r="M87" s="6">
        <v>0.86550461000000001</v>
      </c>
      <c r="Q87" s="4">
        <f t="shared" si="48"/>
        <v>25</v>
      </c>
      <c r="R87">
        <f t="shared" si="27"/>
        <v>1000000</v>
      </c>
      <c r="S87">
        <f t="shared" si="28"/>
        <v>-1.2667683629771412E+18</v>
      </c>
      <c r="U87">
        <f t="shared" si="40"/>
        <v>0.86550461000000001</v>
      </c>
      <c r="V87">
        <f t="shared" si="41"/>
        <v>0.01</v>
      </c>
      <c r="W87">
        <f t="shared" si="42"/>
        <v>7.4743490639547971E-17</v>
      </c>
      <c r="X87">
        <f t="shared" si="43"/>
        <v>6.4690835716020615E-17</v>
      </c>
      <c r="Y87">
        <f t="shared" si="44"/>
        <v>7.4743490639547976E-19</v>
      </c>
      <c r="Z87">
        <f t="shared" si="45"/>
        <v>9.305220017131877E-18</v>
      </c>
      <c r="AB87">
        <f t="shared" si="46"/>
        <v>-13.202065327633498</v>
      </c>
      <c r="AC87">
        <f t="shared" si="29"/>
        <v>-11.787558328244273</v>
      </c>
      <c r="AE87">
        <f t="shared" si="30"/>
        <v>0</v>
      </c>
      <c r="AF87">
        <f t="shared" si="31"/>
        <v>0</v>
      </c>
      <c r="AG87">
        <f t="shared" si="31"/>
        <v>-2.3263050042829695E-16</v>
      </c>
      <c r="AH87">
        <f t="shared" si="32"/>
        <v>-6.4690835716020614E-11</v>
      </c>
      <c r="AI87">
        <f t="shared" si="33"/>
        <v>-6.4691068346521036E-11</v>
      </c>
      <c r="AJ87">
        <f t="shared" si="34"/>
        <v>-1.414506999389225</v>
      </c>
      <c r="AK87">
        <f t="shared" si="49"/>
        <v>-0.92414457293434493</v>
      </c>
      <c r="AL87">
        <f t="shared" si="35"/>
        <v>-2.3386515723882608</v>
      </c>
      <c r="AN87">
        <f t="shared" si="36"/>
        <v>0</v>
      </c>
      <c r="AO87">
        <f t="shared" si="36"/>
        <v>0</v>
      </c>
      <c r="AP87">
        <f t="shared" si="36"/>
        <v>-4.3676425920195826E-20</v>
      </c>
      <c r="AQ87">
        <f t="shared" si="36"/>
        <v>-1.2145718161050932E-14</v>
      </c>
      <c r="AR87">
        <f t="shared" si="36"/>
        <v>-1.2145761837476851E-14</v>
      </c>
      <c r="AS87">
        <f t="shared" si="36"/>
        <v>-2.6557398990535394E-4</v>
      </c>
      <c r="AT87">
        <f t="shared" si="36"/>
        <v>-1.7350834007150755E-4</v>
      </c>
      <c r="AU87">
        <f t="shared" si="23"/>
        <v>-4.3908232998900724E-4</v>
      </c>
      <c r="AW87">
        <v>84</v>
      </c>
      <c r="AX87">
        <f>IF(Z87&gt;0, (R87*SUMPRODUCT(K87:$K$98, X87:$X$98)-K87*$AZ$3)/Z87, 0)</f>
        <v>-1.2667683629771412E+18</v>
      </c>
    </row>
    <row r="88" spans="2:50" x14ac:dyDescent="0.25">
      <c r="B88" s="6"/>
      <c r="E88">
        <v>2088</v>
      </c>
      <c r="F88" s="5">
        <v>3.5571999999999999E-2</v>
      </c>
      <c r="G88" s="5">
        <v>7.0000000000000007E-2</v>
      </c>
      <c r="H88" s="5">
        <f t="shared" si="37"/>
        <v>0.12000000000000001</v>
      </c>
      <c r="I88" s="5">
        <f t="shared" si="38"/>
        <v>1.1200000000000001</v>
      </c>
      <c r="J88">
        <f t="shared" si="39"/>
        <v>0.89285714285714279</v>
      </c>
      <c r="K88">
        <f t="shared" si="47"/>
        <v>1.6763411842179131E-4</v>
      </c>
      <c r="L88" s="2">
        <v>85</v>
      </c>
      <c r="M88" s="6">
        <v>0.88304594599999997</v>
      </c>
      <c r="Q88" s="4">
        <f t="shared" si="48"/>
        <v>25</v>
      </c>
      <c r="R88">
        <f t="shared" si="27"/>
        <v>1000000</v>
      </c>
      <c r="S88">
        <f t="shared" si="28"/>
        <v>-1.0575037961904568E+19</v>
      </c>
      <c r="U88">
        <f t="shared" si="40"/>
        <v>0.88304594599999997</v>
      </c>
      <c r="V88">
        <f t="shared" si="41"/>
        <v>0.01</v>
      </c>
      <c r="W88">
        <f t="shared" si="42"/>
        <v>9.305220017131877E-18</v>
      </c>
      <c r="X88">
        <f t="shared" si="43"/>
        <v>8.2169368127663542E-18</v>
      </c>
      <c r="Y88">
        <f t="shared" si="44"/>
        <v>9.3052200171318777E-20</v>
      </c>
      <c r="Z88">
        <f t="shared" si="45"/>
        <v>9.9523100419420414E-19</v>
      </c>
      <c r="AB88">
        <f t="shared" si="46"/>
        <v>-11.787558328244273</v>
      </c>
      <c r="AC88">
        <f t="shared" si="29"/>
        <v>-10.524605650218113</v>
      </c>
      <c r="AE88">
        <f t="shared" si="30"/>
        <v>0</v>
      </c>
      <c r="AF88">
        <f t="shared" si="31"/>
        <v>0</v>
      </c>
      <c r="AG88">
        <f t="shared" si="31"/>
        <v>-2.4880775104855104E-17</v>
      </c>
      <c r="AH88">
        <f t="shared" si="32"/>
        <v>-8.2169368127663543E-12</v>
      </c>
      <c r="AI88">
        <f t="shared" si="33"/>
        <v>-8.2169616935414585E-12</v>
      </c>
      <c r="AJ88">
        <f t="shared" si="34"/>
        <v>-1.26295267802616</v>
      </c>
      <c r="AK88">
        <f t="shared" si="49"/>
        <v>-0.82512908297709919</v>
      </c>
      <c r="AL88">
        <f t="shared" si="35"/>
        <v>-2.0880817610114759</v>
      </c>
      <c r="AN88">
        <f t="shared" si="36"/>
        <v>0</v>
      </c>
      <c r="AO88">
        <f t="shared" si="36"/>
        <v>0</v>
      </c>
      <c r="AP88">
        <f t="shared" si="36"/>
        <v>-4.1708668003532377E-21</v>
      </c>
      <c r="AQ88">
        <f t="shared" si="36"/>
        <v>-1.3774389587356516E-15</v>
      </c>
      <c r="AR88">
        <f t="shared" si="36"/>
        <v>-1.3774431296024518E-15</v>
      </c>
      <c r="AS88">
        <f t="shared" si="36"/>
        <v>-2.1171395878935578E-4</v>
      </c>
      <c r="AT88">
        <f t="shared" si="36"/>
        <v>-1.3831978640904712E-4</v>
      </c>
      <c r="AU88">
        <f t="shared" si="23"/>
        <v>-3.5003374519978028E-4</v>
      </c>
      <c r="AW88">
        <v>85</v>
      </c>
      <c r="AX88">
        <f>IF(Z88&gt;0, (R88*SUMPRODUCT(K88:$K$98, X88:$X$98)-K88*$AZ$3)/Z88, 0)</f>
        <v>-1.0575037961904568E+19</v>
      </c>
    </row>
    <row r="89" spans="2:50" x14ac:dyDescent="0.25">
      <c r="B89" s="6"/>
      <c r="E89">
        <v>2089</v>
      </c>
      <c r="F89" s="5">
        <v>3.5571999999999999E-2</v>
      </c>
      <c r="G89" s="5">
        <v>7.0000000000000007E-2</v>
      </c>
      <c r="H89" s="5">
        <f t="shared" si="37"/>
        <v>0.12000000000000001</v>
      </c>
      <c r="I89" s="5">
        <f t="shared" si="38"/>
        <v>1.1200000000000001</v>
      </c>
      <c r="J89">
        <f t="shared" si="39"/>
        <v>0.89285714285714279</v>
      </c>
      <c r="K89">
        <f t="shared" si="47"/>
        <v>1.4967332001945651E-4</v>
      </c>
      <c r="L89" s="2">
        <v>86</v>
      </c>
      <c r="M89" s="6">
        <v>1</v>
      </c>
      <c r="Q89" s="4">
        <f t="shared" si="48"/>
        <v>25</v>
      </c>
      <c r="R89">
        <f t="shared" si="27"/>
        <v>1000000</v>
      </c>
      <c r="S89">
        <f t="shared" si="28"/>
        <v>0</v>
      </c>
      <c r="U89">
        <f t="shared" si="40"/>
        <v>1</v>
      </c>
      <c r="V89">
        <f t="shared" si="41"/>
        <v>0.01</v>
      </c>
      <c r="W89">
        <f t="shared" si="42"/>
        <v>9.9523100419420414E-19</v>
      </c>
      <c r="X89">
        <f t="shared" si="43"/>
        <v>9.9523100419420414E-19</v>
      </c>
      <c r="Y89">
        <f t="shared" si="44"/>
        <v>9.9523100419420416E-21</v>
      </c>
      <c r="Z89">
        <f t="shared" si="45"/>
        <v>0</v>
      </c>
      <c r="AB89">
        <f t="shared" si="46"/>
        <v>-10.524605650218113</v>
      </c>
      <c r="AC89">
        <f t="shared" si="29"/>
        <v>0</v>
      </c>
      <c r="AE89">
        <f t="shared" si="30"/>
        <v>0</v>
      </c>
      <c r="AF89">
        <f t="shared" si="31"/>
        <v>0</v>
      </c>
      <c r="AG89">
        <f t="shared" si="31"/>
        <v>0</v>
      </c>
      <c r="AH89">
        <f t="shared" si="32"/>
        <v>-9.9523100419420411E-13</v>
      </c>
      <c r="AI89">
        <f t="shared" si="33"/>
        <v>-9.9523100419420411E-13</v>
      </c>
      <c r="AJ89">
        <f t="shared" si="34"/>
        <v>-10.524605650218113</v>
      </c>
      <c r="AK89">
        <f t="shared" si="49"/>
        <v>-0.73672239551526797</v>
      </c>
      <c r="AL89">
        <f t="shared" si="35"/>
        <v>-11.261328045734377</v>
      </c>
      <c r="AN89">
        <f t="shared" si="36"/>
        <v>0</v>
      </c>
      <c r="AO89">
        <f t="shared" si="36"/>
        <v>0</v>
      </c>
      <c r="AP89">
        <f t="shared" si="36"/>
        <v>0</v>
      </c>
      <c r="AQ89">
        <f t="shared" si="36"/>
        <v>-1.4895952858404417E-16</v>
      </c>
      <c r="AR89">
        <f t="shared" si="36"/>
        <v>-1.4895952858404417E-16</v>
      </c>
      <c r="AS89">
        <f t="shared" si="36"/>
        <v>-1.5752526695636758E-3</v>
      </c>
      <c r="AT89">
        <f t="shared" si="36"/>
        <v>-1.1026768686945731E-4</v>
      </c>
      <c r="AU89">
        <f t="shared" si="23"/>
        <v>-1.6855203564332822E-3</v>
      </c>
      <c r="AW89">
        <v>86</v>
      </c>
      <c r="AX89">
        <f>IF(Z89&gt;0, (R89*SUMPRODUCT(K89:$K$98, X89:$X$98)-K89*$AZ$3)/Z89, 0)</f>
        <v>0</v>
      </c>
    </row>
    <row r="90" spans="2:50" x14ac:dyDescent="0.25">
      <c r="B90" s="6"/>
      <c r="F90" s="5"/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/>
      <c r="H91" s="5"/>
      <c r="I91" s="5"/>
      <c r="Q91" s="4"/>
      <c r="AN91" s="8">
        <f t="shared" ref="AN91:AU91" si="50">SUM(AN3:AN89)</f>
        <v>105761.48854929605</v>
      </c>
      <c r="AO91" s="8">
        <f t="shared" si="50"/>
        <v>-10576.148854929605</v>
      </c>
      <c r="AP91" s="8">
        <f t="shared" si="50"/>
        <v>-443.0025832352228</v>
      </c>
      <c r="AQ91" s="8">
        <f t="shared" si="50"/>
        <v>-62783.195624513144</v>
      </c>
      <c r="AR91" s="8">
        <f t="shared" si="50"/>
        <v>31959.141486618097</v>
      </c>
      <c r="AS91" s="8">
        <f t="shared" si="50"/>
        <v>-13408.262047960774</v>
      </c>
      <c r="AT91" s="8">
        <f t="shared" si="50"/>
        <v>4502.0102179904134</v>
      </c>
      <c r="AU91" s="8">
        <f t="shared" si="50"/>
        <v>23052.889656647778</v>
      </c>
      <c r="AX91">
        <f>IF(Z91&gt;0, (R91*SUMPRODUCT(K91:$K$98, X91:$X$98)-K91*$AZ$3)/Z91, 0)</f>
        <v>0</v>
      </c>
    </row>
    <row r="92" spans="2:50" x14ac:dyDescent="0.25">
      <c r="B92" s="6"/>
      <c r="F92" s="5"/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/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/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/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/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/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/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91:AU91">
    <cfRule type="cellIs" dxfId="54" priority="1" operator="lessThan">
      <formula>0</formula>
    </cfRule>
  </conditionalFormatting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766E04-EA03-499B-9BBA-570E87EF7E25}">
  <dimension ref="A1:AZ164"/>
  <sheetViews>
    <sheetView workbookViewId="0">
      <selection activeCell="M33" sqref="M33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t="s">
        <v>1</v>
      </c>
      <c r="W1" t="s">
        <v>2</v>
      </c>
      <c r="AB1" t="s">
        <v>46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48</v>
      </c>
    </row>
    <row r="3" spans="1:52" x14ac:dyDescent="0.25">
      <c r="A3" t="s">
        <v>36</v>
      </c>
      <c r="C3" s="2">
        <v>243728.37727713957</v>
      </c>
      <c r="K3">
        <v>1</v>
      </c>
      <c r="L3" s="2">
        <v>0</v>
      </c>
      <c r="O3">
        <f>$C$3</f>
        <v>243728.37727713957</v>
      </c>
      <c r="P3">
        <f>O3*C5</f>
        <v>24372.837727713959</v>
      </c>
      <c r="Q3" s="4">
        <f>B8</f>
        <v>200</v>
      </c>
      <c r="R3">
        <f t="shared" ref="R3:R66" si="0">$C$6</f>
        <v>1000000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243728.37727713957</v>
      </c>
      <c r="AF3">
        <f t="shared" ref="AF3:AG34" si="4">-$Z3*P3</f>
        <v>-24372.837727713959</v>
      </c>
      <c r="AG3">
        <f t="shared" si="4"/>
        <v>-200</v>
      </c>
      <c r="AH3">
        <f t="shared" ref="AH3:AH66" si="5">-X3*R3</f>
        <v>0</v>
      </c>
      <c r="AI3">
        <f t="shared" ref="AI3:AI34" si="6">SUM(AE3:AH3)</f>
        <v>219155.53954942562</v>
      </c>
      <c r="AJ3">
        <f t="shared" ref="AJ3:AJ66" si="7">AB3-AC3</f>
        <v>0</v>
      </c>
      <c r="AL3">
        <f t="shared" ref="AL3:AL66" si="8">SUM(AI3:AK3)</f>
        <v>219155.53954942562</v>
      </c>
      <c r="AN3">
        <f t="shared" ref="AN3:AU34" si="9">AE3*$K3</f>
        <v>243728.37727713957</v>
      </c>
      <c r="AO3">
        <f t="shared" si="9"/>
        <v>-24372.837727713959</v>
      </c>
      <c r="AP3">
        <f t="shared" si="9"/>
        <v>-200</v>
      </c>
      <c r="AQ3">
        <f t="shared" si="9"/>
        <v>0</v>
      </c>
      <c r="AR3">
        <f t="shared" si="9"/>
        <v>219155.53954942562</v>
      </c>
      <c r="AS3">
        <f t="shared" si="9"/>
        <v>0</v>
      </c>
      <c r="AT3">
        <f t="shared" si="9"/>
        <v>0</v>
      </c>
      <c r="AU3">
        <f t="shared" si="9"/>
        <v>219155.53954942562</v>
      </c>
      <c r="AW3">
        <v>0</v>
      </c>
      <c r="AX3">
        <f>IF(Z3&gt;0, (R3*SUMPRODUCT(K3:$K$98, X3:$X$98)-K3*$AZ$3)/Z3, 0)</f>
        <v>0</v>
      </c>
      <c r="AZ3">
        <f>C6*ABS(SUMPRODUCT(X4:X79, K4:K79))/1</f>
        <v>139975.307036037</v>
      </c>
    </row>
    <row r="4" spans="1:52" x14ac:dyDescent="0.25">
      <c r="A4" t="s">
        <v>14</v>
      </c>
      <c r="C4" t="s">
        <v>37</v>
      </c>
      <c r="E4">
        <v>2004</v>
      </c>
      <c r="F4" s="13">
        <f t="array" ref="F4:G79">EconomicRates!C44:D119</f>
        <v>1.5900000000000001E-2</v>
      </c>
      <c r="G4" s="13"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79">Mortalities!B21:B96</f>
        <v>2.5943469999999999E-3</v>
      </c>
      <c r="R4">
        <f t="shared" si="0"/>
        <v>1000000</v>
      </c>
      <c r="S4">
        <f t="shared" si="1"/>
        <v>9508.9034769896862</v>
      </c>
      <c r="U4">
        <f t="shared" ref="U4:U67" si="13">M4</f>
        <v>2.5943469999999999E-3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2.5943469999999999E-3</v>
      </c>
      <c r="Y4">
        <f t="shared" ref="Y4:Y67" si="17">V4*W4</f>
        <v>0.01</v>
      </c>
      <c r="Z4">
        <f t="shared" ref="Z4:Z67" si="18">MAX(0, W4-X4-Y4)</f>
        <v>0.98740565299999994</v>
      </c>
      <c r="AB4">
        <f t="shared" ref="AB4:AB67" si="19">AC3</f>
        <v>0</v>
      </c>
      <c r="AC4">
        <f t="shared" si="2"/>
        <v>9389.1450470109703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-2594.3469999999998</v>
      </c>
      <c r="AI4">
        <f t="shared" si="6"/>
        <v>-2594.3469999999998</v>
      </c>
      <c r="AJ4">
        <f t="shared" si="7"/>
        <v>-9389.1450470109703</v>
      </c>
      <c r="AK4">
        <f>G4*SUM(AB4, AE4:AF4)</f>
        <v>0</v>
      </c>
      <c r="AL4">
        <f t="shared" si="8"/>
        <v>-11983.49204701097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-2420.3255900737008</v>
      </c>
      <c r="AR4">
        <f t="shared" si="9"/>
        <v>-2420.3255900737008</v>
      </c>
      <c r="AS4">
        <f t="shared" si="9"/>
        <v>-8759.3479307873586</v>
      </c>
      <c r="AT4">
        <f t="shared" si="9"/>
        <v>0</v>
      </c>
      <c r="AU4">
        <f t="shared" si="9"/>
        <v>-11179.673520861059</v>
      </c>
      <c r="AW4">
        <v>1</v>
      </c>
      <c r="AX4">
        <f>IF(Z4&gt;0, (R4*SUMPRODUCT(K4:$K$98, X4:$X$98)-K4*$AZ$3)/Z4, 0)</f>
        <v>9508.9034769896862</v>
      </c>
    </row>
    <row r="5" spans="1:52" x14ac:dyDescent="0.25">
      <c r="C5" s="2">
        <f>'S.26.04.A'!C5</f>
        <v>0.1</v>
      </c>
      <c r="E5">
        <v>2005</v>
      </c>
      <c r="F5" s="13">
        <v>3.6400000000000002E-2</v>
      </c>
      <c r="G5" s="13"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2.6922130000000002E-3</v>
      </c>
      <c r="Q5" s="4">
        <f t="shared" ref="Q5:Q68" si="21">$C$8</f>
        <v>25</v>
      </c>
      <c r="R5">
        <f t="shared" si="0"/>
        <v>1000000</v>
      </c>
      <c r="S5">
        <f t="shared" si="1"/>
        <v>18321.328837341927</v>
      </c>
      <c r="U5">
        <f t="shared" si="13"/>
        <v>2.6922130000000002E-3</v>
      </c>
      <c r="V5">
        <f t="shared" si="14"/>
        <v>0.01</v>
      </c>
      <c r="W5">
        <f t="shared" si="15"/>
        <v>0.98740565299999994</v>
      </c>
      <c r="X5">
        <f t="shared" si="16"/>
        <v>2.6583063352800889E-3</v>
      </c>
      <c r="Y5">
        <f t="shared" si="17"/>
        <v>9.8740565299999996E-3</v>
      </c>
      <c r="Z5">
        <f t="shared" si="18"/>
        <v>0.97487329013471991</v>
      </c>
      <c r="AB5">
        <f t="shared" si="19"/>
        <v>9389.1450470109703</v>
      </c>
      <c r="AC5">
        <f t="shared" si="2"/>
        <v>17860.974123299646</v>
      </c>
      <c r="AE5">
        <f t="shared" si="3"/>
        <v>0</v>
      </c>
      <c r="AF5">
        <f t="shared" si="4"/>
        <v>0</v>
      </c>
      <c r="AG5">
        <f t="shared" si="4"/>
        <v>-24.371832253367998</v>
      </c>
      <c r="AH5">
        <f t="shared" si="5"/>
        <v>-2658.3063352800887</v>
      </c>
      <c r="AI5">
        <f t="shared" si="6"/>
        <v>-2682.6781675334569</v>
      </c>
      <c r="AJ5">
        <f t="shared" si="7"/>
        <v>-8471.8290762886754</v>
      </c>
      <c r="AK5">
        <f>G5*SUM(AB5, AE5:AF5)</f>
        <v>384.95494692744978</v>
      </c>
      <c r="AL5">
        <f t="shared" si="8"/>
        <v>-10769.552296894683</v>
      </c>
      <c r="AN5">
        <f t="shared" si="9"/>
        <v>0</v>
      </c>
      <c r="AO5">
        <f t="shared" si="9"/>
        <v>0</v>
      </c>
      <c r="AP5">
        <f t="shared" si="9"/>
        <v>-20.840549165220466</v>
      </c>
      <c r="AQ5">
        <f t="shared" si="9"/>
        <v>-2273.1390607271965</v>
      </c>
      <c r="AR5">
        <f t="shared" si="9"/>
        <v>-2293.9796098924171</v>
      </c>
      <c r="AS5">
        <f t="shared" si="9"/>
        <v>-7244.3289674841553</v>
      </c>
      <c r="AT5">
        <f t="shared" si="9"/>
        <v>329.17806156029491</v>
      </c>
      <c r="AU5">
        <f t="shared" si="9"/>
        <v>-9209.1305158162777</v>
      </c>
      <c r="AW5">
        <v>2</v>
      </c>
      <c r="AX5">
        <f>IF(Z5&gt;0, (R5*SUMPRODUCT(K5:$K$98, X5:$X$98)-K5*$AZ$3)/Z5, 0)</f>
        <v>18321.328837341927</v>
      </c>
    </row>
    <row r="6" spans="1:52" x14ac:dyDescent="0.25">
      <c r="A6" t="s">
        <v>16</v>
      </c>
      <c r="C6" s="2">
        <f>'S.26.04.E'!C6</f>
        <v>1000000</v>
      </c>
      <c r="E6">
        <v>2006</v>
      </c>
      <c r="F6" s="13">
        <v>5.8799999999999998E-2</v>
      </c>
      <c r="G6" s="13"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2.807183E-3</v>
      </c>
      <c r="Q6" s="4">
        <f t="shared" si="21"/>
        <v>25</v>
      </c>
      <c r="R6">
        <f t="shared" si="0"/>
        <v>1000000</v>
      </c>
      <c r="S6">
        <f t="shared" si="1"/>
        <v>28370.562835616463</v>
      </c>
      <c r="U6">
        <f t="shared" si="13"/>
        <v>2.807183E-3</v>
      </c>
      <c r="V6">
        <f t="shared" si="14"/>
        <v>0.01</v>
      </c>
      <c r="W6">
        <f t="shared" si="15"/>
        <v>0.97487329013471991</v>
      </c>
      <c r="X6">
        <f t="shared" si="16"/>
        <v>2.7366477272202532E-3</v>
      </c>
      <c r="Y6">
        <f t="shared" si="17"/>
        <v>9.7487329013471995E-3</v>
      </c>
      <c r="Z6">
        <f t="shared" si="18"/>
        <v>0.96238790950615249</v>
      </c>
      <c r="AB6">
        <f t="shared" si="19"/>
        <v>17860.974123299646</v>
      </c>
      <c r="AC6">
        <f t="shared" si="2"/>
        <v>27303.48665888187</v>
      </c>
      <c r="AE6">
        <f t="shared" si="3"/>
        <v>0</v>
      </c>
      <c r="AF6">
        <f t="shared" si="4"/>
        <v>0</v>
      </c>
      <c r="AG6">
        <f t="shared" si="4"/>
        <v>-24.059697737653813</v>
      </c>
      <c r="AH6">
        <f t="shared" si="5"/>
        <v>-2736.6477272202533</v>
      </c>
      <c r="AI6">
        <f t="shared" si="6"/>
        <v>-2760.7074249579073</v>
      </c>
      <c r="AJ6">
        <f t="shared" si="7"/>
        <v>-9442.5125355822238</v>
      </c>
      <c r="AK6">
        <f>G6*SUM(AB6, AE6:AF6)</f>
        <v>1044.8669862130293</v>
      </c>
      <c r="AL6">
        <f t="shared" si="8"/>
        <v>-11158.352974327101</v>
      </c>
      <c r="AN6">
        <f t="shared" si="9"/>
        <v>0</v>
      </c>
      <c r="AO6">
        <f t="shared" si="9"/>
        <v>0</v>
      </c>
      <c r="AP6">
        <f t="shared" si="9"/>
        <v>-18.559892140948119</v>
      </c>
      <c r="AQ6">
        <f t="shared" si="9"/>
        <v>-2111.0775039159612</v>
      </c>
      <c r="AR6">
        <f t="shared" si="9"/>
        <v>-2129.6373960569094</v>
      </c>
      <c r="AS6">
        <f t="shared" si="9"/>
        <v>-7284.0488733856528</v>
      </c>
      <c r="AT6">
        <f t="shared" si="9"/>
        <v>806.02087263139595</v>
      </c>
      <c r="AU6">
        <f t="shared" si="9"/>
        <v>-8607.6653968111659</v>
      </c>
      <c r="AW6">
        <v>3</v>
      </c>
      <c r="AX6">
        <f>IF(Z6&gt;0, (R6*SUMPRODUCT(K6:$K$98, X6:$X$98)-K6*$AZ$3)/Z6, 0)</f>
        <v>28370.562835616463</v>
      </c>
    </row>
    <row r="7" spans="1:52" x14ac:dyDescent="0.25">
      <c r="A7" t="s">
        <v>15</v>
      </c>
      <c r="B7" t="s">
        <v>37</v>
      </c>
      <c r="C7" t="s">
        <v>47</v>
      </c>
      <c r="E7">
        <v>2007</v>
      </c>
      <c r="F7" s="13">
        <v>5.4699999999999999E-2</v>
      </c>
      <c r="G7" s="13"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2.939255E-3</v>
      </c>
      <c r="Q7" s="4">
        <f t="shared" si="21"/>
        <v>25</v>
      </c>
      <c r="R7">
        <f t="shared" si="0"/>
        <v>1000000</v>
      </c>
      <c r="S7">
        <f t="shared" si="1"/>
        <v>36769.074774218199</v>
      </c>
      <c r="U7">
        <f t="shared" si="13"/>
        <v>2.939255E-3</v>
      </c>
      <c r="V7">
        <f t="shared" si="14"/>
        <v>0.01</v>
      </c>
      <c r="W7">
        <f t="shared" si="15"/>
        <v>0.96238790950615249</v>
      </c>
      <c r="X7">
        <f t="shared" si="16"/>
        <v>2.828703474955506E-3</v>
      </c>
      <c r="Y7">
        <f t="shared" si="17"/>
        <v>9.6238790950615247E-3</v>
      </c>
      <c r="Z7">
        <f t="shared" si="18"/>
        <v>0.94993532693613547</v>
      </c>
      <c r="AB7">
        <f t="shared" si="19"/>
        <v>27303.48665888187</v>
      </c>
      <c r="AC7">
        <f t="shared" si="2"/>
        <v>34928.243066786177</v>
      </c>
      <c r="AE7">
        <f t="shared" si="3"/>
        <v>0</v>
      </c>
      <c r="AF7">
        <f t="shared" si="4"/>
        <v>0</v>
      </c>
      <c r="AG7">
        <f t="shared" si="4"/>
        <v>-23.748383173403386</v>
      </c>
      <c r="AH7">
        <f t="shared" si="5"/>
        <v>-2828.703474955506</v>
      </c>
      <c r="AI7">
        <f t="shared" si="6"/>
        <v>-2852.4518581289094</v>
      </c>
      <c r="AJ7">
        <f t="shared" si="7"/>
        <v>-7624.7564079043077</v>
      </c>
      <c r="AK7">
        <f>G7*SUM(AB7, AE7:AF7)</f>
        <v>1340.6011949510998</v>
      </c>
      <c r="AL7">
        <f t="shared" si="8"/>
        <v>-9136.6070710821168</v>
      </c>
      <c r="AN7">
        <f t="shared" si="9"/>
        <v>0</v>
      </c>
      <c r="AO7">
        <f t="shared" si="9"/>
        <v>0</v>
      </c>
      <c r="AP7">
        <f t="shared" si="9"/>
        <v>-16.667947378549627</v>
      </c>
      <c r="AQ7">
        <f t="shared" si="9"/>
        <v>-1985.3427631604934</v>
      </c>
      <c r="AR7">
        <f t="shared" si="9"/>
        <v>-2002.0107105390432</v>
      </c>
      <c r="AS7">
        <f t="shared" si="9"/>
        <v>-5351.4817262818706</v>
      </c>
      <c r="AT7">
        <f t="shared" si="9"/>
        <v>940.90911410300464</v>
      </c>
      <c r="AU7">
        <f t="shared" si="9"/>
        <v>-6412.5833227179091</v>
      </c>
      <c r="AW7">
        <v>4</v>
      </c>
      <c r="AX7">
        <f>IF(Z7&gt;0, (R7*SUMPRODUCT(K7:$K$98, X7:$X$98)-K7*$AZ$3)/Z7, 0)</f>
        <v>36769.074774218199</v>
      </c>
    </row>
    <row r="8" spans="1:52" x14ac:dyDescent="0.25">
      <c r="B8" s="2">
        <f>'S.26.04.A'!B8</f>
        <v>200</v>
      </c>
      <c r="C8" s="2">
        <f>'S.26.04.A'!C8</f>
        <v>25</v>
      </c>
      <c r="E8">
        <v>2008</v>
      </c>
      <c r="F8" s="13">
        <v>2.2499999999999999E-2</v>
      </c>
      <c r="G8" s="13"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3.7729310000000002E-3</v>
      </c>
      <c r="Q8" s="4">
        <f t="shared" si="21"/>
        <v>25</v>
      </c>
      <c r="R8">
        <f t="shared" si="0"/>
        <v>1000000</v>
      </c>
      <c r="S8">
        <f t="shared" si="1"/>
        <v>42142.622408952222</v>
      </c>
      <c r="U8">
        <f t="shared" si="13"/>
        <v>3.7729310000000002E-3</v>
      </c>
      <c r="V8">
        <f t="shared" si="14"/>
        <v>0.01</v>
      </c>
      <c r="W8">
        <f t="shared" si="15"/>
        <v>0.94993532693613547</v>
      </c>
      <c r="X8">
        <f t="shared" si="16"/>
        <v>3.5840404429924805E-3</v>
      </c>
      <c r="Y8">
        <f t="shared" si="17"/>
        <v>9.4993532693613547E-3</v>
      </c>
      <c r="Z8">
        <f t="shared" si="18"/>
        <v>0.93685193322378169</v>
      </c>
      <c r="AB8">
        <f t="shared" si="19"/>
        <v>34928.243066786177</v>
      </c>
      <c r="AC8">
        <f t="shared" si="2"/>
        <v>39481.39727494675</v>
      </c>
      <c r="AE8">
        <f t="shared" si="3"/>
        <v>0</v>
      </c>
      <c r="AF8">
        <f t="shared" si="4"/>
        <v>0</v>
      </c>
      <c r="AG8">
        <f t="shared" si="4"/>
        <v>-23.421298330594542</v>
      </c>
      <c r="AH8">
        <f t="shared" si="5"/>
        <v>-3584.0404429924806</v>
      </c>
      <c r="AI8">
        <f t="shared" si="6"/>
        <v>-3607.4617413230753</v>
      </c>
      <c r="AJ8">
        <f t="shared" si="7"/>
        <v>-4553.154208160573</v>
      </c>
      <c r="AK8">
        <f t="shared" ref="AK8:AK71" si="22">G8*SUM(AB8:AB8, AE8:AF8)</f>
        <v>743.97157732254561</v>
      </c>
      <c r="AL8">
        <f t="shared" si="8"/>
        <v>-7416.6443721611031</v>
      </c>
      <c r="AN8">
        <f t="shared" si="9"/>
        <v>0</v>
      </c>
      <c r="AO8">
        <f t="shared" si="9"/>
        <v>0</v>
      </c>
      <c r="AP8">
        <f t="shared" si="9"/>
        <v>-15.344330149718319</v>
      </c>
      <c r="AQ8">
        <f t="shared" si="9"/>
        <v>-2348.0636748211941</v>
      </c>
      <c r="AR8">
        <f t="shared" si="9"/>
        <v>-2363.4080049709128</v>
      </c>
      <c r="AS8">
        <f t="shared" si="9"/>
        <v>-2982.9730361844386</v>
      </c>
      <c r="AT8">
        <f t="shared" si="9"/>
        <v>487.40873982770557</v>
      </c>
      <c r="AU8">
        <f t="shared" si="9"/>
        <v>-4858.9723013276453</v>
      </c>
      <c r="AW8">
        <v>5</v>
      </c>
      <c r="AX8">
        <f>IF(Z8&gt;0, (R8*SUMPRODUCT(K8:$K$98, X8:$X$98)-K8*$AZ$3)/Z8, 0)</f>
        <v>42142.622408952222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3">
        <v>2.2000000000000001E-3</v>
      </c>
      <c r="G9" s="13"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4.6883589999999996E-3</v>
      </c>
      <c r="Q9" s="4">
        <f t="shared" si="21"/>
        <v>25</v>
      </c>
      <c r="R9">
        <f t="shared" si="0"/>
        <v>1000000</v>
      </c>
      <c r="S9">
        <f t="shared" si="1"/>
        <v>45486.518893522611</v>
      </c>
      <c r="U9">
        <f t="shared" si="13"/>
        <v>4.6883589999999996E-3</v>
      </c>
      <c r="V9">
        <f t="shared" si="14"/>
        <v>0.01</v>
      </c>
      <c r="W9">
        <f t="shared" si="15"/>
        <v>0.93685193322378169</v>
      </c>
      <c r="X9">
        <f t="shared" si="16"/>
        <v>4.3922981927971153E-3</v>
      </c>
      <c r="Y9">
        <f t="shared" si="17"/>
        <v>9.3685193322378176E-3</v>
      </c>
      <c r="Z9">
        <f t="shared" si="18"/>
        <v>0.9230911156987468</v>
      </c>
      <c r="AB9">
        <f t="shared" si="19"/>
        <v>39481.39727494675</v>
      </c>
      <c r="AC9">
        <f t="shared" si="2"/>
        <v>41988.201474673915</v>
      </c>
      <c r="AE9">
        <f t="shared" si="3"/>
        <v>0</v>
      </c>
      <c r="AF9">
        <f t="shared" si="4"/>
        <v>0</v>
      </c>
      <c r="AG9">
        <f t="shared" si="4"/>
        <v>-23.077277892468668</v>
      </c>
      <c r="AH9">
        <f t="shared" si="5"/>
        <v>-4392.298192797115</v>
      </c>
      <c r="AI9">
        <f t="shared" si="6"/>
        <v>-4415.3754706895834</v>
      </c>
      <c r="AJ9">
        <f t="shared" si="7"/>
        <v>-2506.8041997271648</v>
      </c>
      <c r="AK9">
        <f t="shared" si="22"/>
        <v>232.94024392218583</v>
      </c>
      <c r="AL9">
        <f t="shared" si="8"/>
        <v>-6689.2394264945624</v>
      </c>
      <c r="AN9">
        <f t="shared" si="9"/>
        <v>0</v>
      </c>
      <c r="AO9">
        <f t="shared" si="9"/>
        <v>0</v>
      </c>
      <c r="AP9">
        <f t="shared" si="9"/>
        <v>-14.318540695013478</v>
      </c>
      <c r="AQ9">
        <f t="shared" si="9"/>
        <v>-2725.2477831765586</v>
      </c>
      <c r="AR9">
        <f t="shared" si="9"/>
        <v>-2739.566323871572</v>
      </c>
      <c r="AS9">
        <f t="shared" si="9"/>
        <v>-1555.3731300318627</v>
      </c>
      <c r="AT9">
        <f t="shared" si="9"/>
        <v>144.53023348974313</v>
      </c>
      <c r="AU9">
        <f t="shared" si="9"/>
        <v>-4150.4092204136914</v>
      </c>
      <c r="AW9">
        <v>6</v>
      </c>
      <c r="AX9">
        <f>IF(Z9&gt;0, (R9*SUMPRODUCT(K9:$K$98, X9:$X$98)-K9*$AZ$3)/Z9, 0)</f>
        <v>45486.518893522611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3">
        <v>2.5000000000000001E-3</v>
      </c>
      <c r="G10" s="13"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5.6712799999999999E-3</v>
      </c>
      <c r="Q10" s="4">
        <f t="shared" si="21"/>
        <v>25</v>
      </c>
      <c r="R10">
        <f t="shared" si="0"/>
        <v>1000000</v>
      </c>
      <c r="S10">
        <f t="shared" si="1"/>
        <v>48117.03773532324</v>
      </c>
      <c r="U10">
        <f t="shared" si="13"/>
        <v>5.6712799999999999E-3</v>
      </c>
      <c r="V10">
        <f t="shared" si="14"/>
        <v>0.01</v>
      </c>
      <c r="W10">
        <f t="shared" si="15"/>
        <v>0.9230911156987468</v>
      </c>
      <c r="X10">
        <f t="shared" si="16"/>
        <v>5.2351081826399887E-3</v>
      </c>
      <c r="Y10">
        <f t="shared" si="17"/>
        <v>9.2309111569874678E-3</v>
      </c>
      <c r="Z10">
        <f t="shared" si="18"/>
        <v>0.90862509635911937</v>
      </c>
      <c r="AB10">
        <f t="shared" si="19"/>
        <v>41988.201474673915</v>
      </c>
      <c r="AC10">
        <f t="shared" si="2"/>
        <v>43720.348048773463</v>
      </c>
      <c r="AE10">
        <f t="shared" si="3"/>
        <v>0</v>
      </c>
      <c r="AF10">
        <f t="shared" si="4"/>
        <v>0</v>
      </c>
      <c r="AG10">
        <f t="shared" si="4"/>
        <v>-22.715627408977983</v>
      </c>
      <c r="AH10">
        <f t="shared" si="5"/>
        <v>-5235.1081826399886</v>
      </c>
      <c r="AI10">
        <f t="shared" si="6"/>
        <v>-5257.8238100489671</v>
      </c>
      <c r="AJ10">
        <f t="shared" si="7"/>
        <v>-1732.1465740995482</v>
      </c>
      <c r="AK10">
        <f t="shared" si="22"/>
        <v>172.15162604616307</v>
      </c>
      <c r="AL10">
        <f t="shared" si="8"/>
        <v>-6817.8187581023521</v>
      </c>
      <c r="AN10">
        <f t="shared" si="9"/>
        <v>0</v>
      </c>
      <c r="AO10">
        <f t="shared" si="9"/>
        <v>0</v>
      </c>
      <c r="AP10">
        <f t="shared" si="9"/>
        <v>-13.370791039361093</v>
      </c>
      <c r="AQ10">
        <f t="shared" si="9"/>
        <v>-3081.4705805072017</v>
      </c>
      <c r="AR10">
        <f t="shared" si="9"/>
        <v>-3094.8413715465631</v>
      </c>
      <c r="AS10">
        <f t="shared" si="9"/>
        <v>-1019.5698967432689</v>
      </c>
      <c r="AT10">
        <f t="shared" si="9"/>
        <v>101.33127197005038</v>
      </c>
      <c r="AU10">
        <f t="shared" si="9"/>
        <v>-4013.0799963197819</v>
      </c>
      <c r="AW10">
        <v>7</v>
      </c>
      <c r="AX10">
        <f>IF(Z10&gt;0, (R10*SUMPRODUCT(K10:$K$98, X10:$X$98)-K10*$AZ$3)/Z10, 0)</f>
        <v>48117.03773532324</v>
      </c>
    </row>
    <row r="11" spans="1:52" x14ac:dyDescent="0.25">
      <c r="A11" t="s">
        <v>33</v>
      </c>
      <c r="C11" s="12">
        <f>AU81</f>
        <v>61317.998195985216</v>
      </c>
      <c r="E11">
        <v>2011</v>
      </c>
      <c r="F11" s="13">
        <v>1.5E-3</v>
      </c>
      <c r="G11" s="13"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6.8024940000000001E-3</v>
      </c>
      <c r="Q11" s="4">
        <f t="shared" si="21"/>
        <v>25</v>
      </c>
      <c r="R11">
        <f t="shared" si="0"/>
        <v>1000000</v>
      </c>
      <c r="S11">
        <f t="shared" si="1"/>
        <v>50082.100910987268</v>
      </c>
      <c r="U11">
        <f t="shared" si="13"/>
        <v>6.8024940000000001E-3</v>
      </c>
      <c r="V11">
        <f t="shared" si="14"/>
        <v>0.01</v>
      </c>
      <c r="W11">
        <f t="shared" si="15"/>
        <v>0.90862509635911937</v>
      </c>
      <c r="X11">
        <f t="shared" si="16"/>
        <v>6.1809167662323318E-3</v>
      </c>
      <c r="Y11">
        <f t="shared" si="17"/>
        <v>9.0862509635911935E-3</v>
      </c>
      <c r="Z11">
        <f t="shared" si="18"/>
        <v>0.89335792862929586</v>
      </c>
      <c r="AB11">
        <f t="shared" si="19"/>
        <v>43720.348048773463</v>
      </c>
      <c r="AC11">
        <f t="shared" si="2"/>
        <v>44741.241931242956</v>
      </c>
      <c r="AE11">
        <f t="shared" si="3"/>
        <v>0</v>
      </c>
      <c r="AF11">
        <f t="shared" si="4"/>
        <v>0</v>
      </c>
      <c r="AG11">
        <f t="shared" si="4"/>
        <v>-22.333948215732395</v>
      </c>
      <c r="AH11">
        <f t="shared" si="5"/>
        <v>-6180.9167662323316</v>
      </c>
      <c r="AI11">
        <f t="shared" si="6"/>
        <v>-6203.2507144480642</v>
      </c>
      <c r="AJ11">
        <f t="shared" si="7"/>
        <v>-1020.8938824694924</v>
      </c>
      <c r="AK11">
        <f t="shared" si="22"/>
        <v>104.9288353170563</v>
      </c>
      <c r="AL11">
        <f t="shared" si="8"/>
        <v>-7119.2157616005006</v>
      </c>
      <c r="AN11">
        <f t="shared" si="9"/>
        <v>0</v>
      </c>
      <c r="AO11">
        <f t="shared" si="9"/>
        <v>0</v>
      </c>
      <c r="AP11">
        <f t="shared" si="9"/>
        <v>-12.491570128417878</v>
      </c>
      <c r="AQ11">
        <f t="shared" si="9"/>
        <v>-3457.0401300078906</v>
      </c>
      <c r="AR11">
        <f t="shared" si="9"/>
        <v>-3469.5317001363087</v>
      </c>
      <c r="AS11">
        <f t="shared" si="9"/>
        <v>-570.99476560787173</v>
      </c>
      <c r="AT11">
        <f t="shared" si="9"/>
        <v>58.68760383051854</v>
      </c>
      <c r="AU11">
        <f t="shared" si="9"/>
        <v>-3981.8388619136622</v>
      </c>
      <c r="AW11">
        <v>8</v>
      </c>
      <c r="AX11">
        <f>IF(Z11&gt;0, (R11*SUMPRODUCT(K11:$K$98, X11:$X$98)-K11*$AZ$3)/Z11, 0)</f>
        <v>50082.100910987268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3">
        <v>1.9E-3</v>
      </c>
      <c r="G12" s="13"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8.090557E-3</v>
      </c>
      <c r="Q12" s="4">
        <f t="shared" si="21"/>
        <v>25</v>
      </c>
      <c r="R12">
        <f t="shared" si="0"/>
        <v>1000000</v>
      </c>
      <c r="S12">
        <f t="shared" si="1"/>
        <v>51499.557727338033</v>
      </c>
      <c r="U12">
        <f t="shared" si="13"/>
        <v>8.090557E-3</v>
      </c>
      <c r="V12">
        <f t="shared" si="14"/>
        <v>0.01</v>
      </c>
      <c r="W12">
        <f t="shared" si="15"/>
        <v>0.89335792862929586</v>
      </c>
      <c r="X12">
        <f t="shared" si="16"/>
        <v>7.2277632429772502E-3</v>
      </c>
      <c r="Y12">
        <f t="shared" si="17"/>
        <v>8.9335792862929586E-3</v>
      </c>
      <c r="Z12">
        <f t="shared" si="18"/>
        <v>0.87719658610002571</v>
      </c>
      <c r="AB12">
        <f t="shared" si="19"/>
        <v>44741.241931242956</v>
      </c>
      <c r="AC12">
        <f t="shared" si="2"/>
        <v>45175.236224082124</v>
      </c>
      <c r="AE12">
        <f t="shared" si="3"/>
        <v>0</v>
      </c>
      <c r="AF12">
        <f t="shared" si="4"/>
        <v>0</v>
      </c>
      <c r="AG12">
        <f t="shared" si="4"/>
        <v>-21.929914652500642</v>
      </c>
      <c r="AH12">
        <f t="shared" si="5"/>
        <v>-7227.7632429772502</v>
      </c>
      <c r="AI12">
        <f t="shared" si="6"/>
        <v>-7249.6931576297511</v>
      </c>
      <c r="AJ12">
        <f t="shared" si="7"/>
        <v>-433.99429283916834</v>
      </c>
      <c r="AK12">
        <f t="shared" si="22"/>
        <v>102.9048564418588</v>
      </c>
      <c r="AL12">
        <f t="shared" si="8"/>
        <v>-7580.7825940270604</v>
      </c>
      <c r="AN12">
        <f t="shared" si="9"/>
        <v>0</v>
      </c>
      <c r="AO12">
        <f t="shared" si="9"/>
        <v>0</v>
      </c>
      <c r="AP12">
        <f t="shared" si="9"/>
        <v>-11.655982768212713</v>
      </c>
      <c r="AQ12">
        <f t="shared" si="9"/>
        <v>-3841.6329998465139</v>
      </c>
      <c r="AR12">
        <f t="shared" si="9"/>
        <v>-3853.2889826147266</v>
      </c>
      <c r="AS12">
        <f t="shared" si="9"/>
        <v>-230.67258030843172</v>
      </c>
      <c r="AT12">
        <f t="shared" si="9"/>
        <v>54.695025149809986</v>
      </c>
      <c r="AU12">
        <f t="shared" si="9"/>
        <v>-4029.2665377733483</v>
      </c>
      <c r="AW12">
        <v>9</v>
      </c>
      <c r="AX12">
        <f>IF(Z12&gt;0, (R12*SUMPRODUCT(K12:$K$98, X12:$X$98)-K12*$AZ$3)/Z12, 0)</f>
        <v>51499.557727338033</v>
      </c>
    </row>
    <row r="13" spans="1:52" x14ac:dyDescent="0.25">
      <c r="E13">
        <v>2013</v>
      </c>
      <c r="F13" s="13">
        <v>1.6999999999999999E-3</v>
      </c>
      <c r="G13" s="13"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9.5159809999999997E-3</v>
      </c>
      <c r="Q13" s="4">
        <f t="shared" si="21"/>
        <v>25</v>
      </c>
      <c r="R13">
        <f t="shared" si="0"/>
        <v>1000000</v>
      </c>
      <c r="S13">
        <f t="shared" si="1"/>
        <v>52333.775496263668</v>
      </c>
      <c r="U13">
        <f t="shared" si="13"/>
        <v>9.5159809999999997E-3</v>
      </c>
      <c r="V13">
        <f t="shared" si="14"/>
        <v>0.01</v>
      </c>
      <c r="W13">
        <f t="shared" si="15"/>
        <v>0.87719658610002571</v>
      </c>
      <c r="X13">
        <f t="shared" si="16"/>
        <v>8.3473860465927089E-3</v>
      </c>
      <c r="Y13">
        <f t="shared" si="17"/>
        <v>8.7719658610002568E-3</v>
      </c>
      <c r="Z13">
        <f t="shared" si="18"/>
        <v>0.86007723419243276</v>
      </c>
      <c r="AB13">
        <f t="shared" si="19"/>
        <v>45175.236224082124</v>
      </c>
      <c r="AC13">
        <f t="shared" si="2"/>
        <v>45011.088883674165</v>
      </c>
      <c r="AE13">
        <f t="shared" si="3"/>
        <v>0</v>
      </c>
      <c r="AF13">
        <f t="shared" si="4"/>
        <v>0</v>
      </c>
      <c r="AG13">
        <f t="shared" si="4"/>
        <v>-21.501930854810819</v>
      </c>
      <c r="AH13">
        <f t="shared" si="5"/>
        <v>-8347.3860465927082</v>
      </c>
      <c r="AI13">
        <f t="shared" si="6"/>
        <v>-8368.887977447519</v>
      </c>
      <c r="AJ13">
        <f t="shared" si="7"/>
        <v>164.14734040795884</v>
      </c>
      <c r="AK13">
        <f t="shared" si="22"/>
        <v>90.350472448164254</v>
      </c>
      <c r="AL13">
        <f t="shared" si="8"/>
        <v>-8114.3901645913957</v>
      </c>
      <c r="AN13">
        <f t="shared" si="9"/>
        <v>0</v>
      </c>
      <c r="AO13">
        <f t="shared" si="9"/>
        <v>0</v>
      </c>
      <c r="AP13">
        <f t="shared" si="9"/>
        <v>-10.86359774712162</v>
      </c>
      <c r="AQ13">
        <f t="shared" si="9"/>
        <v>-4217.4186524197548</v>
      </c>
      <c r="AR13">
        <f t="shared" si="9"/>
        <v>-4228.282250166877</v>
      </c>
      <c r="AS13">
        <f t="shared" si="9"/>
        <v>82.93351371525452</v>
      </c>
      <c r="AT13">
        <f t="shared" si="9"/>
        <v>45.648513873796801</v>
      </c>
      <c r="AU13">
        <f t="shared" si="9"/>
        <v>-4099.7002225778251</v>
      </c>
      <c r="AW13">
        <v>10</v>
      </c>
      <c r="AX13">
        <f>IF(Z13&gt;0, (R13*SUMPRODUCT(K13:$K$98, X13:$X$98)-K13*$AZ$3)/Z13, 0)</f>
        <v>52333.775496263668</v>
      </c>
    </row>
    <row r="14" spans="1:52" x14ac:dyDescent="0.25">
      <c r="E14">
        <v>2014</v>
      </c>
      <c r="F14" s="13">
        <v>1.4E-3</v>
      </c>
      <c r="G14" s="13">
        <v>1.8E-3</v>
      </c>
      <c r="H14" s="5">
        <f t="shared" si="10"/>
        <v>5.1800000000000006E-2</v>
      </c>
      <c r="I14" s="5">
        <f t="shared" si="11"/>
        <v>1.0518000000000001</v>
      </c>
      <c r="J14">
        <f t="shared" si="12"/>
        <v>0.95075109336375729</v>
      </c>
      <c r="K14">
        <f t="shared" si="20"/>
        <v>0.48035581109819386</v>
      </c>
      <c r="L14" s="2">
        <v>11</v>
      </c>
      <c r="M14" s="6">
        <v>1.1135328E-2</v>
      </c>
      <c r="Q14" s="4">
        <f t="shared" si="21"/>
        <v>25</v>
      </c>
      <c r="R14">
        <f t="shared" si="0"/>
        <v>1000000</v>
      </c>
      <c r="S14">
        <f t="shared" si="1"/>
        <v>52591.325795397963</v>
      </c>
      <c r="U14">
        <f t="shared" si="13"/>
        <v>1.1135328E-2</v>
      </c>
      <c r="V14">
        <f t="shared" si="14"/>
        <v>0.01</v>
      </c>
      <c r="W14">
        <f t="shared" si="15"/>
        <v>0.86007723419243276</v>
      </c>
      <c r="X14">
        <f t="shared" si="16"/>
        <v>9.5772421080655545E-3</v>
      </c>
      <c r="Y14">
        <f t="shared" si="17"/>
        <v>8.600772341924327E-3</v>
      </c>
      <c r="Z14">
        <f t="shared" si="18"/>
        <v>0.84189921974244286</v>
      </c>
      <c r="AB14">
        <f t="shared" si="19"/>
        <v>45011.088883674165</v>
      </c>
      <c r="AC14">
        <f t="shared" si="2"/>
        <v>44276.596152366154</v>
      </c>
      <c r="AE14">
        <f t="shared" si="3"/>
        <v>0</v>
      </c>
      <c r="AF14">
        <f t="shared" si="4"/>
        <v>0</v>
      </c>
      <c r="AG14">
        <f t="shared" si="4"/>
        <v>-21.047480493561071</v>
      </c>
      <c r="AH14">
        <f t="shared" si="5"/>
        <v>-9577.2421080655549</v>
      </c>
      <c r="AI14">
        <f t="shared" si="6"/>
        <v>-9598.2895885591151</v>
      </c>
      <c r="AJ14">
        <f t="shared" si="7"/>
        <v>734.49273130801157</v>
      </c>
      <c r="AK14">
        <f t="shared" si="22"/>
        <v>81.019959990613501</v>
      </c>
      <c r="AL14">
        <f t="shared" si="8"/>
        <v>-8782.7768972604899</v>
      </c>
      <c r="AN14">
        <f t="shared" si="9"/>
        <v>0</v>
      </c>
      <c r="AO14">
        <f t="shared" si="9"/>
        <v>0</v>
      </c>
      <c r="AP14">
        <f t="shared" si="9"/>
        <v>-10.110279564057942</v>
      </c>
      <c r="AQ14">
        <f t="shared" si="9"/>
        <v>-4600.4839009036059</v>
      </c>
      <c r="AR14">
        <f t="shared" si="9"/>
        <v>-4610.5941804676631</v>
      </c>
      <c r="AS14">
        <f t="shared" si="9"/>
        <v>352.81785169318766</v>
      </c>
      <c r="AT14">
        <f t="shared" si="9"/>
        <v>38.918408596434361</v>
      </c>
      <c r="AU14">
        <f t="shared" si="9"/>
        <v>-4218.8579201780412</v>
      </c>
      <c r="AW14">
        <v>11</v>
      </c>
      <c r="AX14">
        <f>IF(Z14&gt;0, (R14*SUMPRODUCT(K14:$K$98, X14:$X$98)-K14*$AZ$3)/Z14, 0)</f>
        <v>52591.325795397963</v>
      </c>
    </row>
    <row r="15" spans="1:52" x14ac:dyDescent="0.25">
      <c r="E15">
        <v>2015</v>
      </c>
      <c r="F15" s="13">
        <v>1.9E-3</v>
      </c>
      <c r="G15" s="13">
        <v>4.1000000000000003E-3</v>
      </c>
      <c r="H15" s="5">
        <f t="shared" si="10"/>
        <v>5.4100000000000002E-2</v>
      </c>
      <c r="I15" s="5">
        <f t="shared" si="11"/>
        <v>1.0541</v>
      </c>
      <c r="J15">
        <f t="shared" si="12"/>
        <v>0.94867659614837296</v>
      </c>
      <c r="K15">
        <f t="shared" si="20"/>
        <v>0.45570231581272541</v>
      </c>
      <c r="L15" s="2">
        <v>12</v>
      </c>
      <c r="M15" s="6">
        <v>1.2969985999999999E-2</v>
      </c>
      <c r="Q15" s="4">
        <f t="shared" si="21"/>
        <v>25</v>
      </c>
      <c r="R15">
        <f t="shared" si="0"/>
        <v>1000000</v>
      </c>
      <c r="S15">
        <f t="shared" si="1"/>
        <v>52430.157728525104</v>
      </c>
      <c r="U15">
        <f t="shared" si="13"/>
        <v>1.2969985999999999E-2</v>
      </c>
      <c r="V15">
        <f t="shared" si="14"/>
        <v>0.01</v>
      </c>
      <c r="W15">
        <f t="shared" si="15"/>
        <v>0.84189921974244286</v>
      </c>
      <c r="X15">
        <f t="shared" si="16"/>
        <v>1.0919421093470407E-2</v>
      </c>
      <c r="Y15">
        <f t="shared" si="17"/>
        <v>8.4189921974244294E-3</v>
      </c>
      <c r="Z15">
        <f t="shared" si="18"/>
        <v>0.82256080645154794</v>
      </c>
      <c r="AB15">
        <f t="shared" si="19"/>
        <v>44276.596152366154</v>
      </c>
      <c r="AC15">
        <f t="shared" si="2"/>
        <v>43126.99282355747</v>
      </c>
      <c r="AE15">
        <f t="shared" si="3"/>
        <v>0</v>
      </c>
      <c r="AF15">
        <f t="shared" si="4"/>
        <v>0</v>
      </c>
      <c r="AG15">
        <f t="shared" si="4"/>
        <v>-20.564020161288699</v>
      </c>
      <c r="AH15">
        <f t="shared" si="5"/>
        <v>-10919.421093470408</v>
      </c>
      <c r="AI15">
        <f t="shared" si="6"/>
        <v>-10939.985113631697</v>
      </c>
      <c r="AJ15">
        <f t="shared" si="7"/>
        <v>1149.6033288086837</v>
      </c>
      <c r="AK15">
        <f t="shared" si="22"/>
        <v>181.53404422470123</v>
      </c>
      <c r="AL15">
        <f t="shared" si="8"/>
        <v>-9608.8477405983122</v>
      </c>
      <c r="AN15">
        <f t="shared" si="9"/>
        <v>0</v>
      </c>
      <c r="AO15">
        <f t="shared" si="9"/>
        <v>0</v>
      </c>
      <c r="AP15">
        <f t="shared" si="9"/>
        <v>-9.371071609918836</v>
      </c>
      <c r="AQ15">
        <f t="shared" si="9"/>
        <v>-4976.0054796287868</v>
      </c>
      <c r="AR15">
        <f t="shared" si="9"/>
        <v>-4985.3765512387063</v>
      </c>
      <c r="AS15">
        <f t="shared" si="9"/>
        <v>523.87689920413516</v>
      </c>
      <c r="AT15">
        <f t="shared" si="9"/>
        <v>82.725484352046067</v>
      </c>
      <c r="AU15">
        <f t="shared" si="9"/>
        <v>-4378.7741676825253</v>
      </c>
      <c r="AW15">
        <v>12</v>
      </c>
      <c r="AX15">
        <f>IF(Z15&gt;0, (R15*SUMPRODUCT(K15:$K$98, X15:$X$98)-K15*$AZ$3)/Z15, 0)</f>
        <v>52430.157728525104</v>
      </c>
    </row>
    <row r="16" spans="1:52" x14ac:dyDescent="0.25">
      <c r="E16">
        <v>2016</v>
      </c>
      <c r="F16" s="13">
        <v>4.7000000000000002E-3</v>
      </c>
      <c r="G16" s="13">
        <v>7.1000000000000004E-3</v>
      </c>
      <c r="H16" s="5">
        <f t="shared" si="10"/>
        <v>5.7100000000000005E-2</v>
      </c>
      <c r="I16" s="5">
        <f t="shared" si="11"/>
        <v>1.0570999999999999</v>
      </c>
      <c r="J16">
        <f t="shared" si="12"/>
        <v>0.94598429666067552</v>
      </c>
      <c r="K16">
        <f t="shared" si="20"/>
        <v>0.43108723471074206</v>
      </c>
      <c r="L16" s="2">
        <v>13</v>
      </c>
      <c r="M16" s="6">
        <v>1.4883069000000001E-2</v>
      </c>
      <c r="Q16" s="4">
        <f t="shared" si="21"/>
        <v>25</v>
      </c>
      <c r="R16">
        <f t="shared" si="0"/>
        <v>1000000</v>
      </c>
      <c r="S16">
        <f t="shared" si="1"/>
        <v>51859.937038326963</v>
      </c>
      <c r="U16">
        <f t="shared" si="13"/>
        <v>1.4883069000000001E-2</v>
      </c>
      <c r="V16">
        <f t="shared" si="14"/>
        <v>0.01</v>
      </c>
      <c r="W16">
        <f t="shared" si="15"/>
        <v>0.82256080645154794</v>
      </c>
      <c r="X16">
        <f t="shared" si="16"/>
        <v>1.2242229239114034E-2</v>
      </c>
      <c r="Y16">
        <f t="shared" si="17"/>
        <v>8.2256080645154803E-3</v>
      </c>
      <c r="Z16">
        <f t="shared" si="18"/>
        <v>0.8020929691479185</v>
      </c>
      <c r="AB16">
        <f t="shared" si="19"/>
        <v>43126.99282355747</v>
      </c>
      <c r="AC16">
        <f t="shared" si="2"/>
        <v>41596.490878895784</v>
      </c>
      <c r="AE16">
        <f t="shared" si="3"/>
        <v>0</v>
      </c>
      <c r="AF16">
        <f t="shared" si="4"/>
        <v>0</v>
      </c>
      <c r="AG16">
        <f t="shared" si="4"/>
        <v>-20.052324228697962</v>
      </c>
      <c r="AH16">
        <f t="shared" si="5"/>
        <v>-12242.229239114034</v>
      </c>
      <c r="AI16">
        <f t="shared" si="6"/>
        <v>-12262.281563342733</v>
      </c>
      <c r="AJ16">
        <f t="shared" si="7"/>
        <v>1530.5019446616861</v>
      </c>
      <c r="AK16">
        <f t="shared" si="22"/>
        <v>306.20164904725806</v>
      </c>
      <c r="AL16">
        <f t="shared" si="8"/>
        <v>-10425.577969633789</v>
      </c>
      <c r="AN16">
        <f t="shared" si="9"/>
        <v>0</v>
      </c>
      <c r="AO16">
        <f t="shared" si="9"/>
        <v>0</v>
      </c>
      <c r="AP16">
        <f t="shared" si="9"/>
        <v>-8.644301001272618</v>
      </c>
      <c r="AQ16">
        <f t="shared" si="9"/>
        <v>-5277.4687493846614</v>
      </c>
      <c r="AR16">
        <f t="shared" si="9"/>
        <v>-5286.113050385934</v>
      </c>
      <c r="AS16">
        <f t="shared" si="9"/>
        <v>659.77985104361949</v>
      </c>
      <c r="AT16">
        <f t="shared" si="9"/>
        <v>131.99962215165161</v>
      </c>
      <c r="AU16">
        <f t="shared" si="9"/>
        <v>-4494.3335771906623</v>
      </c>
      <c r="AW16">
        <v>13</v>
      </c>
      <c r="AX16">
        <f>IF(Z16&gt;0, (R16*SUMPRODUCT(K16:$K$98, X16:$X$98)-K16*$AZ$3)/Z16, 0)</f>
        <v>51859.937038326963</v>
      </c>
    </row>
    <row r="17" spans="5:50" x14ac:dyDescent="0.25">
      <c r="E17">
        <v>2017</v>
      </c>
      <c r="F17" s="13">
        <v>1.17E-2</v>
      </c>
      <c r="G17" s="13">
        <v>1.38E-2</v>
      </c>
      <c r="H17" s="5">
        <f t="shared" si="10"/>
        <v>6.3799999999999996E-2</v>
      </c>
      <c r="I17" s="5">
        <f t="shared" si="11"/>
        <v>1.0638000000000001</v>
      </c>
      <c r="J17">
        <f t="shared" si="12"/>
        <v>0.94002632073698056</v>
      </c>
      <c r="K17">
        <f t="shared" si="20"/>
        <v>0.40523334716181802</v>
      </c>
      <c r="L17" s="2">
        <v>14</v>
      </c>
      <c r="M17" s="6">
        <v>1.6930661E-2</v>
      </c>
      <c r="Q17" s="4">
        <f t="shared" si="21"/>
        <v>25</v>
      </c>
      <c r="R17">
        <f t="shared" si="0"/>
        <v>1000000</v>
      </c>
      <c r="S17">
        <f t="shared" si="1"/>
        <v>51170.190243922771</v>
      </c>
      <c r="U17">
        <f t="shared" si="13"/>
        <v>1.6930661E-2</v>
      </c>
      <c r="V17">
        <f t="shared" si="14"/>
        <v>0.01</v>
      </c>
      <c r="W17">
        <f t="shared" si="15"/>
        <v>0.8020929691479185</v>
      </c>
      <c r="X17">
        <f t="shared" si="16"/>
        <v>1.3579964151126866E-2</v>
      </c>
      <c r="Y17">
        <f t="shared" si="17"/>
        <v>8.020929691479186E-3</v>
      </c>
      <c r="Z17">
        <f t="shared" si="18"/>
        <v>0.7804920753053125</v>
      </c>
      <c r="AB17">
        <f t="shared" si="19"/>
        <v>41596.490878895784</v>
      </c>
      <c r="AC17">
        <f t="shared" si="2"/>
        <v>39937.927977246938</v>
      </c>
      <c r="AE17">
        <f t="shared" si="3"/>
        <v>0</v>
      </c>
      <c r="AF17">
        <f t="shared" si="4"/>
        <v>0</v>
      </c>
      <c r="AG17">
        <f t="shared" si="4"/>
        <v>-19.512301882632812</v>
      </c>
      <c r="AH17">
        <f t="shared" si="5"/>
        <v>-13579.964151126866</v>
      </c>
      <c r="AI17">
        <f t="shared" si="6"/>
        <v>-13599.476453009498</v>
      </c>
      <c r="AJ17">
        <f t="shared" si="7"/>
        <v>1658.5629016488456</v>
      </c>
      <c r="AK17">
        <f t="shared" si="22"/>
        <v>574.0315741287618</v>
      </c>
      <c r="AL17">
        <f t="shared" si="8"/>
        <v>-11366.881977231891</v>
      </c>
      <c r="AN17">
        <f t="shared" si="9"/>
        <v>0</v>
      </c>
      <c r="AO17">
        <f t="shared" si="9"/>
        <v>0</v>
      </c>
      <c r="AP17">
        <f t="shared" si="9"/>
        <v>-7.9070354027311378</v>
      </c>
      <c r="AQ17">
        <f t="shared" si="9"/>
        <v>-5503.054327298637</v>
      </c>
      <c r="AR17">
        <f t="shared" si="9"/>
        <v>-5510.9613627013678</v>
      </c>
      <c r="AS17">
        <f t="shared" si="9"/>
        <v>672.10499611357886</v>
      </c>
      <c r="AT17">
        <f t="shared" si="9"/>
        <v>232.61673616076541</v>
      </c>
      <c r="AU17">
        <f t="shared" si="9"/>
        <v>-4606.2396304270233</v>
      </c>
      <c r="AW17">
        <v>14</v>
      </c>
      <c r="AX17">
        <f>IF(Z17&gt;0, (R17*SUMPRODUCT(K17:$K$98, X17:$X$98)-K17*$AZ$3)/Z17, 0)</f>
        <v>51170.190243922771</v>
      </c>
    </row>
    <row r="18" spans="5:50" x14ac:dyDescent="0.25">
      <c r="E18">
        <v>2018</v>
      </c>
      <c r="F18" s="13">
        <v>2.01E-2</v>
      </c>
      <c r="G18" s="13">
        <v>2.1600000000000001E-2</v>
      </c>
      <c r="H18" s="5">
        <f t="shared" si="10"/>
        <v>7.1599999999999997E-2</v>
      </c>
      <c r="I18" s="5">
        <f t="shared" si="11"/>
        <v>1.0716000000000001</v>
      </c>
      <c r="J18">
        <f t="shared" si="12"/>
        <v>0.93318402388951094</v>
      </c>
      <c r="K18">
        <f t="shared" si="20"/>
        <v>0.3781572855186805</v>
      </c>
      <c r="L18" s="2">
        <v>15</v>
      </c>
      <c r="M18" s="6">
        <v>1.9185959999999998E-2</v>
      </c>
      <c r="Q18" s="4">
        <f t="shared" si="21"/>
        <v>25</v>
      </c>
      <c r="R18">
        <f t="shared" si="0"/>
        <v>1000000</v>
      </c>
      <c r="S18">
        <f t="shared" si="1"/>
        <v>50447.690089882781</v>
      </c>
      <c r="U18">
        <f t="shared" si="13"/>
        <v>1.9185959999999998E-2</v>
      </c>
      <c r="V18">
        <f t="shared" si="14"/>
        <v>0.01</v>
      </c>
      <c r="W18">
        <f t="shared" si="15"/>
        <v>0.7804920753053125</v>
      </c>
      <c r="X18">
        <f t="shared" si="16"/>
        <v>1.4974489737124713E-2</v>
      </c>
      <c r="Y18">
        <f t="shared" si="17"/>
        <v>7.804920753053125E-3</v>
      </c>
      <c r="Z18">
        <f t="shared" si="18"/>
        <v>0.75771266481513466</v>
      </c>
      <c r="AB18">
        <f t="shared" si="19"/>
        <v>39937.927977246938</v>
      </c>
      <c r="AC18">
        <f t="shared" si="2"/>
        <v>38224.85369177314</v>
      </c>
      <c r="AE18">
        <f t="shared" si="3"/>
        <v>0</v>
      </c>
      <c r="AF18">
        <f t="shared" si="4"/>
        <v>0</v>
      </c>
      <c r="AG18">
        <f t="shared" si="4"/>
        <v>-18.942816620378366</v>
      </c>
      <c r="AH18">
        <f t="shared" si="5"/>
        <v>-14974.489737124712</v>
      </c>
      <c r="AI18">
        <f t="shared" si="6"/>
        <v>-14993.43255374509</v>
      </c>
      <c r="AJ18">
        <f t="shared" si="7"/>
        <v>1713.0742854737982</v>
      </c>
      <c r="AK18">
        <f t="shared" si="22"/>
        <v>862.65924430853386</v>
      </c>
      <c r="AL18">
        <f t="shared" si="8"/>
        <v>-12417.699023962758</v>
      </c>
      <c r="AN18">
        <f t="shared" si="9"/>
        <v>0</v>
      </c>
      <c r="AO18">
        <f t="shared" si="9"/>
        <v>0</v>
      </c>
      <c r="AP18">
        <f t="shared" si="9"/>
        <v>-7.1633641132404282</v>
      </c>
      <c r="AQ18">
        <f t="shared" si="9"/>
        <v>-5662.71239101842</v>
      </c>
      <c r="AR18">
        <f t="shared" si="9"/>
        <v>-5669.8757551316603</v>
      </c>
      <c r="AS18">
        <f t="shared" si="9"/>
        <v>647.8115216866247</v>
      </c>
      <c r="AT18">
        <f t="shared" si="9"/>
        <v>326.22087815531137</v>
      </c>
      <c r="AU18">
        <f t="shared" si="9"/>
        <v>-4695.843355289725</v>
      </c>
      <c r="AW18">
        <v>15</v>
      </c>
      <c r="AX18">
        <f>IF(Z18&gt;0, (R18*SUMPRODUCT(K18:$K$98, X18:$X$98)-K18*$AZ$3)/Z18, 0)</f>
        <v>50447.690089882781</v>
      </c>
    </row>
    <row r="19" spans="5:50" x14ac:dyDescent="0.25">
      <c r="E19">
        <v>2019</v>
      </c>
      <c r="F19" s="13">
        <v>2.3400000000000001E-2</v>
      </c>
      <c r="G19" s="13">
        <v>2.23E-2</v>
      </c>
      <c r="H19" s="5">
        <f t="shared" si="10"/>
        <v>7.2300000000000003E-2</v>
      </c>
      <c r="I19" s="5">
        <f t="shared" si="11"/>
        <v>1.0723</v>
      </c>
      <c r="J19">
        <f t="shared" si="12"/>
        <v>0.93257483913084027</v>
      </c>
      <c r="K19">
        <f t="shared" si="20"/>
        <v>0.3526599697087387</v>
      </c>
      <c r="L19" s="2">
        <v>16</v>
      </c>
      <c r="M19" s="6">
        <v>2.1884238E-2</v>
      </c>
      <c r="Q19" s="4">
        <f t="shared" si="21"/>
        <v>25</v>
      </c>
      <c r="R19">
        <f t="shared" si="0"/>
        <v>1000000</v>
      </c>
      <c r="S19">
        <f t="shared" si="1"/>
        <v>49254.938148559704</v>
      </c>
      <c r="U19">
        <f t="shared" si="13"/>
        <v>2.1884238E-2</v>
      </c>
      <c r="V19">
        <f t="shared" si="14"/>
        <v>0.01</v>
      </c>
      <c r="W19">
        <f t="shared" si="15"/>
        <v>0.75771266481513466</v>
      </c>
      <c r="X19">
        <f t="shared" si="16"/>
        <v>1.6581964292428635E-2</v>
      </c>
      <c r="Y19">
        <f t="shared" si="17"/>
        <v>7.5771266481513468E-3</v>
      </c>
      <c r="Z19">
        <f t="shared" si="18"/>
        <v>0.73355357387455467</v>
      </c>
      <c r="AB19">
        <f t="shared" si="19"/>
        <v>38224.85369177314</v>
      </c>
      <c r="AC19">
        <f t="shared" si="2"/>
        <v>36131.135909846111</v>
      </c>
      <c r="AE19">
        <f t="shared" si="3"/>
        <v>0</v>
      </c>
      <c r="AF19">
        <f t="shared" si="4"/>
        <v>0</v>
      </c>
      <c r="AG19">
        <f t="shared" si="4"/>
        <v>-18.338839346863868</v>
      </c>
      <c r="AH19">
        <f t="shared" si="5"/>
        <v>-16581.964292428635</v>
      </c>
      <c r="AI19">
        <f t="shared" si="6"/>
        <v>-16600.303131775498</v>
      </c>
      <c r="AJ19">
        <f t="shared" si="7"/>
        <v>2093.7177819270291</v>
      </c>
      <c r="AK19">
        <f t="shared" si="22"/>
        <v>852.41423732654107</v>
      </c>
      <c r="AL19">
        <f t="shared" si="8"/>
        <v>-13654.171112521928</v>
      </c>
      <c r="AN19">
        <f t="shared" si="9"/>
        <v>0</v>
      </c>
      <c r="AO19">
        <f t="shared" si="9"/>
        <v>0</v>
      </c>
      <c r="AP19">
        <f t="shared" si="9"/>
        <v>-6.4673745285584365</v>
      </c>
      <c r="AQ19">
        <f t="shared" si="9"/>
        <v>-5847.7950250792692</v>
      </c>
      <c r="AR19">
        <f t="shared" si="9"/>
        <v>-5854.2623996078273</v>
      </c>
      <c r="AS19">
        <f t="shared" si="9"/>
        <v>738.37044955303372</v>
      </c>
      <c r="AT19">
        <f t="shared" si="9"/>
        <v>300.61237911487558</v>
      </c>
      <c r="AU19">
        <f t="shared" si="9"/>
        <v>-4815.2795709399179</v>
      </c>
      <c r="AW19">
        <v>16</v>
      </c>
      <c r="AX19">
        <f>IF(Z19&gt;0, (R19*SUMPRODUCT(K19:$K$98, X19:$X$98)-K19*$AZ$3)/Z19, 0)</f>
        <v>49254.938148559704</v>
      </c>
    </row>
    <row r="20" spans="5:50" x14ac:dyDescent="0.25">
      <c r="E20">
        <v>2020</v>
      </c>
      <c r="F20" s="14">
        <v>4.3E-3</v>
      </c>
      <c r="G20" s="14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0.33449679380512065</v>
      </c>
      <c r="L20" s="2">
        <v>17</v>
      </c>
      <c r="M20" s="6">
        <v>2.4761703999999999E-2</v>
      </c>
      <c r="Q20" s="4">
        <f t="shared" si="21"/>
        <v>25</v>
      </c>
      <c r="R20">
        <f t="shared" si="0"/>
        <v>1000000</v>
      </c>
      <c r="S20">
        <f t="shared" si="1"/>
        <v>46360.499243192018</v>
      </c>
      <c r="U20">
        <f t="shared" si="13"/>
        <v>2.4761703999999999E-2</v>
      </c>
      <c r="V20">
        <f t="shared" si="14"/>
        <v>0.01</v>
      </c>
      <c r="W20">
        <f t="shared" si="15"/>
        <v>0.73355357387455467</v>
      </c>
      <c r="X20">
        <f t="shared" si="16"/>
        <v>1.8164036464423855E-2</v>
      </c>
      <c r="Y20">
        <f t="shared" si="17"/>
        <v>7.3355357387455472E-3</v>
      </c>
      <c r="Z20">
        <f t="shared" si="18"/>
        <v>0.70805400167138521</v>
      </c>
      <c r="AB20">
        <f t="shared" si="19"/>
        <v>36131.135909846111</v>
      </c>
      <c r="AC20">
        <f t="shared" si="2"/>
        <v>32825.737008625336</v>
      </c>
      <c r="AE20">
        <f t="shared" si="3"/>
        <v>0</v>
      </c>
      <c r="AF20">
        <f t="shared" si="4"/>
        <v>0</v>
      </c>
      <c r="AG20">
        <f t="shared" si="4"/>
        <v>-17.701350041784629</v>
      </c>
      <c r="AH20">
        <f t="shared" si="5"/>
        <v>-18164.036464423854</v>
      </c>
      <c r="AI20">
        <f t="shared" si="6"/>
        <v>-18181.73781446564</v>
      </c>
      <c r="AJ20">
        <f t="shared" si="7"/>
        <v>3305.3989012207749</v>
      </c>
      <c r="AK20">
        <f t="shared" si="22"/>
        <v>155.36388441233828</v>
      </c>
      <c r="AL20">
        <f t="shared" si="8"/>
        <v>-14720.975028832527</v>
      </c>
      <c r="AN20">
        <f t="shared" si="9"/>
        <v>0</v>
      </c>
      <c r="AO20">
        <f t="shared" si="9"/>
        <v>0</v>
      </c>
      <c r="AP20">
        <f t="shared" si="9"/>
        <v>-5.9210448349990967</v>
      </c>
      <c r="AQ20">
        <f t="shared" si="9"/>
        <v>-6075.8119599090787</v>
      </c>
      <c r="AR20">
        <f t="shared" si="9"/>
        <v>-6081.7330047440782</v>
      </c>
      <c r="AS20">
        <f t="shared" si="9"/>
        <v>1105.645334705318</v>
      </c>
      <c r="AT20">
        <f t="shared" si="9"/>
        <v>51.968721209036516</v>
      </c>
      <c r="AU20">
        <f t="shared" si="9"/>
        <v>-4924.1189488297241</v>
      </c>
      <c r="AW20">
        <v>17</v>
      </c>
      <c r="AX20">
        <f>IF(Z20&gt;0, (R20*SUMPRODUCT(K20:$K$98, X20:$X$98)-K20*$AZ$3)/Z20, 0)</f>
        <v>46360.499243192018</v>
      </c>
    </row>
    <row r="21" spans="5:50" x14ac:dyDescent="0.25">
      <c r="E21">
        <v>2021</v>
      </c>
      <c r="F21" s="15">
        <v>1.2999999999999999E-3</v>
      </c>
      <c r="G21" s="15">
        <v>1.6000000000000001E-3</v>
      </c>
      <c r="H21" s="5">
        <f t="shared" si="10"/>
        <v>5.16E-2</v>
      </c>
      <c r="I21" s="5">
        <f t="shared" si="11"/>
        <v>1.0516000000000001</v>
      </c>
      <c r="J21">
        <f t="shared" si="12"/>
        <v>0.95093191327500948</v>
      </c>
      <c r="K21">
        <f t="shared" si="20"/>
        <v>0.31808367611745975</v>
      </c>
      <c r="L21" s="2">
        <v>18</v>
      </c>
      <c r="M21" s="6">
        <v>2.7627288E-2</v>
      </c>
      <c r="Q21" s="4">
        <f t="shared" si="21"/>
        <v>25</v>
      </c>
      <c r="R21">
        <f t="shared" si="0"/>
        <v>1000000</v>
      </c>
      <c r="S21">
        <f t="shared" si="1"/>
        <v>42628.193571438162</v>
      </c>
      <c r="U21">
        <f t="shared" si="13"/>
        <v>2.7627288E-2</v>
      </c>
      <c r="V21">
        <f t="shared" si="14"/>
        <v>0.01</v>
      </c>
      <c r="W21">
        <f t="shared" si="15"/>
        <v>0.70805400167138521</v>
      </c>
      <c r="X21">
        <f t="shared" si="16"/>
        <v>1.9561611823727839E-2</v>
      </c>
      <c r="Y21">
        <f t="shared" si="17"/>
        <v>7.0805400167138523E-3</v>
      </c>
      <c r="Z21">
        <f t="shared" si="18"/>
        <v>0.68141184983094349</v>
      </c>
      <c r="AB21">
        <f t="shared" si="19"/>
        <v>32825.737008625336</v>
      </c>
      <c r="AC21">
        <f t="shared" si="2"/>
        <v>29047.35623646521</v>
      </c>
      <c r="AE21">
        <f t="shared" si="3"/>
        <v>0</v>
      </c>
      <c r="AF21">
        <f t="shared" si="4"/>
        <v>0</v>
      </c>
      <c r="AG21">
        <f t="shared" si="4"/>
        <v>-17.035296245773587</v>
      </c>
      <c r="AH21">
        <f t="shared" si="5"/>
        <v>-19561.611823727839</v>
      </c>
      <c r="AI21">
        <f t="shared" si="6"/>
        <v>-19578.647119973612</v>
      </c>
      <c r="AJ21">
        <f t="shared" si="7"/>
        <v>3778.3807721601261</v>
      </c>
      <c r="AK21">
        <f t="shared" si="22"/>
        <v>52.521179213800536</v>
      </c>
      <c r="AL21">
        <f t="shared" si="8"/>
        <v>-15747.745168599686</v>
      </c>
      <c r="AN21">
        <f t="shared" si="9"/>
        <v>0</v>
      </c>
      <c r="AO21">
        <f t="shared" si="9"/>
        <v>0</v>
      </c>
      <c r="AP21">
        <f t="shared" si="9"/>
        <v>-5.4186496536056232</v>
      </c>
      <c r="AQ21">
        <f t="shared" si="9"/>
        <v>-6222.2293996741173</v>
      </c>
      <c r="AR21">
        <f t="shared" si="9"/>
        <v>-6227.6480493277222</v>
      </c>
      <c r="AS21">
        <f t="shared" si="9"/>
        <v>1201.841245780219</v>
      </c>
      <c r="AT21">
        <f t="shared" si="9"/>
        <v>16.70612975834959</v>
      </c>
      <c r="AU21">
        <f t="shared" si="9"/>
        <v>-5009.1006737891539</v>
      </c>
      <c r="AW21">
        <v>18</v>
      </c>
      <c r="AX21">
        <f>IF(Z21&gt;0, (R21*SUMPRODUCT(K21:$K$98, X21:$X$98)-K21*$AZ$3)/Z21, 0)</f>
        <v>42628.193571438162</v>
      </c>
    </row>
    <row r="22" spans="5:50" x14ac:dyDescent="0.25">
      <c r="E22">
        <v>2022</v>
      </c>
      <c r="F22" s="15">
        <v>0.02</v>
      </c>
      <c r="G22" s="15">
        <v>2.1000000000000001E-2</v>
      </c>
      <c r="H22" s="5">
        <f t="shared" si="10"/>
        <v>7.1000000000000008E-2</v>
      </c>
      <c r="I22" s="5">
        <f t="shared" si="11"/>
        <v>1.071</v>
      </c>
      <c r="J22">
        <f t="shared" si="12"/>
        <v>0.93370681605975725</v>
      </c>
      <c r="K22">
        <f t="shared" si="20"/>
        <v>0.29699689646821636</v>
      </c>
      <c r="L22" s="2">
        <v>19</v>
      </c>
      <c r="M22" s="6">
        <v>3.0780427999999999E-2</v>
      </c>
      <c r="Q22" s="4">
        <f t="shared" si="21"/>
        <v>25</v>
      </c>
      <c r="R22">
        <f t="shared" si="0"/>
        <v>1000000</v>
      </c>
      <c r="S22">
        <f t="shared" si="1"/>
        <v>39436.697152563909</v>
      </c>
      <c r="U22">
        <f t="shared" si="13"/>
        <v>3.0780427999999999E-2</v>
      </c>
      <c r="V22">
        <f t="shared" si="14"/>
        <v>0.01</v>
      </c>
      <c r="W22">
        <f t="shared" si="15"/>
        <v>0.68141184983094349</v>
      </c>
      <c r="X22">
        <f t="shared" si="16"/>
        <v>2.0974148382068167E-2</v>
      </c>
      <c r="Y22">
        <f t="shared" si="17"/>
        <v>6.8141184983094355E-3</v>
      </c>
      <c r="Z22">
        <f t="shared" si="18"/>
        <v>0.65362358295056588</v>
      </c>
      <c r="AB22">
        <f t="shared" si="19"/>
        <v>29047.35623646521</v>
      </c>
      <c r="AC22">
        <f t="shared" si="2"/>
        <v>25776.7552925952</v>
      </c>
      <c r="AE22">
        <f t="shared" si="3"/>
        <v>0</v>
      </c>
      <c r="AF22">
        <f t="shared" si="4"/>
        <v>0</v>
      </c>
      <c r="AG22">
        <f t="shared" si="4"/>
        <v>-16.340589573764149</v>
      </c>
      <c r="AH22">
        <f t="shared" si="5"/>
        <v>-20974.148382068168</v>
      </c>
      <c r="AI22">
        <f t="shared" si="6"/>
        <v>-20990.488971641931</v>
      </c>
      <c r="AJ22">
        <f t="shared" si="7"/>
        <v>3270.6009438700094</v>
      </c>
      <c r="AK22">
        <f t="shared" si="22"/>
        <v>609.99448096576941</v>
      </c>
      <c r="AL22">
        <f t="shared" si="8"/>
        <v>-17109.893546806154</v>
      </c>
      <c r="AN22">
        <f t="shared" si="9"/>
        <v>0</v>
      </c>
      <c r="AO22">
        <f t="shared" si="9"/>
        <v>0</v>
      </c>
      <c r="AP22">
        <f t="shared" si="9"/>
        <v>-4.8531043898688466</v>
      </c>
      <c r="AQ22">
        <f t="shared" si="9"/>
        <v>-6229.2569755381073</v>
      </c>
      <c r="AR22">
        <f t="shared" si="9"/>
        <v>-6234.1100799279757</v>
      </c>
      <c r="AS22">
        <f t="shared" si="9"/>
        <v>971.3583299154119</v>
      </c>
      <c r="AT22">
        <f t="shared" si="9"/>
        <v>181.16646770957399</v>
      </c>
      <c r="AU22">
        <f t="shared" si="9"/>
        <v>-5081.5852823029909</v>
      </c>
      <c r="AW22">
        <v>19</v>
      </c>
      <c r="AX22">
        <f>IF(Z22&gt;0, (R22*SUMPRODUCT(K22:$K$98, X22:$X$98)-K22*$AZ$3)/Z22, 0)</f>
        <v>39436.697152563909</v>
      </c>
    </row>
    <row r="23" spans="5:50" x14ac:dyDescent="0.25">
      <c r="E23">
        <v>2023</v>
      </c>
      <c r="F23" s="15">
        <v>5.3900000000000003E-2</v>
      </c>
      <c r="G23" s="15"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0.26517580041805033</v>
      </c>
      <c r="L23" s="2">
        <v>20</v>
      </c>
      <c r="M23" s="6">
        <v>3.4133669999999998E-2</v>
      </c>
      <c r="Q23" s="4">
        <f t="shared" si="21"/>
        <v>25</v>
      </c>
      <c r="R23">
        <f t="shared" si="0"/>
        <v>1000000</v>
      </c>
      <c r="S23">
        <f t="shared" si="1"/>
        <v>38416.386380779113</v>
      </c>
      <c r="U23">
        <f t="shared" si="13"/>
        <v>3.4133669999999998E-2</v>
      </c>
      <c r="V23">
        <f t="shared" si="14"/>
        <v>0.01</v>
      </c>
      <c r="W23">
        <f t="shared" si="15"/>
        <v>0.65362358295056588</v>
      </c>
      <c r="X23">
        <f t="shared" si="16"/>
        <v>2.2310571684652242E-2</v>
      </c>
      <c r="Y23">
        <f t="shared" si="17"/>
        <v>6.5362358295056591E-3</v>
      </c>
      <c r="Z23">
        <f t="shared" si="18"/>
        <v>0.62477677543640797</v>
      </c>
      <c r="AB23">
        <f t="shared" si="19"/>
        <v>25776.7552925952</v>
      </c>
      <c r="AC23">
        <f t="shared" si="2"/>
        <v>24001.666006902313</v>
      </c>
      <c r="AE23">
        <f t="shared" si="3"/>
        <v>0</v>
      </c>
      <c r="AF23">
        <f t="shared" si="4"/>
        <v>0</v>
      </c>
      <c r="AG23">
        <f t="shared" si="4"/>
        <v>-15.619419385910199</v>
      </c>
      <c r="AH23">
        <f t="shared" si="5"/>
        <v>-22310.571684652241</v>
      </c>
      <c r="AI23">
        <f t="shared" si="6"/>
        <v>-22326.191104038153</v>
      </c>
      <c r="AJ23">
        <f t="shared" si="7"/>
        <v>1775.0892856928876</v>
      </c>
      <c r="AK23">
        <f t="shared" si="22"/>
        <v>1804.3728704816642</v>
      </c>
      <c r="AL23">
        <f t="shared" si="8"/>
        <v>-18746.728947863601</v>
      </c>
      <c r="AN23">
        <f t="shared" si="9"/>
        <v>0</v>
      </c>
      <c r="AO23">
        <f t="shared" si="9"/>
        <v>0</v>
      </c>
      <c r="AP23">
        <f t="shared" si="9"/>
        <v>-4.1418920377239488</v>
      </c>
      <c r="AQ23">
        <f t="shared" si="9"/>
        <v>-5916.2237042619472</v>
      </c>
      <c r="AR23">
        <f t="shared" si="9"/>
        <v>-5920.3655962996718</v>
      </c>
      <c r="AS23">
        <f t="shared" si="9"/>
        <v>470.71072214711671</v>
      </c>
      <c r="AT23">
        <f t="shared" si="9"/>
        <v>478.47602018259039</v>
      </c>
      <c r="AU23">
        <f t="shared" si="9"/>
        <v>-4971.1788539699646</v>
      </c>
      <c r="AW23">
        <v>20</v>
      </c>
      <c r="AX23">
        <f>IF(Z23&gt;0, (R23*SUMPRODUCT(K23:$K$98, X23:$X$98)-K23*$AZ$3)/Z23, 0)</f>
        <v>38416.386380779113</v>
      </c>
    </row>
    <row r="24" spans="5:50" x14ac:dyDescent="0.25">
      <c r="E24">
        <v>2024</v>
      </c>
      <c r="F24" s="5">
        <v>3.5571999999999999E-2</v>
      </c>
      <c r="G24" s="5"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0.23676410751611635</v>
      </c>
      <c r="L24" s="2">
        <v>21</v>
      </c>
      <c r="M24" s="6">
        <v>3.7867151000000002E-2</v>
      </c>
      <c r="Q24" s="4">
        <f t="shared" si="21"/>
        <v>25</v>
      </c>
      <c r="R24">
        <f t="shared" si="0"/>
        <v>1000000</v>
      </c>
      <c r="S24">
        <f t="shared" si="1"/>
        <v>37087.69903183818</v>
      </c>
      <c r="U24">
        <f t="shared" si="13"/>
        <v>3.7867151000000002E-2</v>
      </c>
      <c r="V24">
        <f t="shared" si="14"/>
        <v>0.01</v>
      </c>
      <c r="W24">
        <f t="shared" si="15"/>
        <v>0.62477677543640797</v>
      </c>
      <c r="X24">
        <f t="shared" si="16"/>
        <v>2.3658516496743554E-2</v>
      </c>
      <c r="Y24">
        <f t="shared" si="17"/>
        <v>6.2477677543640794E-3</v>
      </c>
      <c r="Z24">
        <f t="shared" si="18"/>
        <v>0.59487049118530033</v>
      </c>
      <c r="AB24">
        <f t="shared" si="19"/>
        <v>24001.666006902313</v>
      </c>
      <c r="AC24">
        <f t="shared" si="2"/>
        <v>22062.377740002165</v>
      </c>
      <c r="AE24">
        <f t="shared" si="3"/>
        <v>0</v>
      </c>
      <c r="AF24">
        <f t="shared" si="4"/>
        <v>0</v>
      </c>
      <c r="AG24">
        <f t="shared" si="4"/>
        <v>-14.871762279632508</v>
      </c>
      <c r="AH24">
        <f t="shared" si="5"/>
        <v>-23658.516496743552</v>
      </c>
      <c r="AI24">
        <f t="shared" si="6"/>
        <v>-23673.388259023184</v>
      </c>
      <c r="AJ24">
        <f t="shared" si="7"/>
        <v>1939.2882669001483</v>
      </c>
      <c r="AK24">
        <f t="shared" si="22"/>
        <v>1680.116620483162</v>
      </c>
      <c r="AL24">
        <f t="shared" si="8"/>
        <v>-20053.983371639875</v>
      </c>
      <c r="AN24">
        <f t="shared" si="9"/>
        <v>0</v>
      </c>
      <c r="AO24">
        <f t="shared" si="9"/>
        <v>0</v>
      </c>
      <c r="AP24">
        <f t="shared" si="9"/>
        <v>-3.5210995233290348</v>
      </c>
      <c r="AQ24">
        <f t="shared" si="9"/>
        <v>-5601.4875435068025</v>
      </c>
      <c r="AR24">
        <f t="shared" si="9"/>
        <v>-5605.0086430301317</v>
      </c>
      <c r="AS24">
        <f t="shared" si="9"/>
        <v>459.15385572908963</v>
      </c>
      <c r="AT24">
        <f t="shared" si="9"/>
        <v>397.79131217168941</v>
      </c>
      <c r="AU24">
        <f t="shared" si="9"/>
        <v>-4748.0634751293528</v>
      </c>
      <c r="AW24">
        <v>21</v>
      </c>
      <c r="AX24">
        <f>IF(Z24&gt;0, (R24*SUMPRODUCT(K24:$K$98, X24:$X$98)-K24*$AZ$3)/Z24, 0)</f>
        <v>37087.69903183818</v>
      </c>
    </row>
    <row r="25" spans="5:50" x14ac:dyDescent="0.25">
      <c r="E25">
        <v>2025</v>
      </c>
      <c r="F25" s="5">
        <v>3.5571999999999999E-2</v>
      </c>
      <c r="G25" s="5"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0.21139652456796101</v>
      </c>
      <c r="L25" s="2">
        <v>22</v>
      </c>
      <c r="M25" s="6">
        <v>4.2172894000000002E-2</v>
      </c>
      <c r="Q25" s="4">
        <f t="shared" si="21"/>
        <v>25</v>
      </c>
      <c r="R25">
        <f t="shared" si="0"/>
        <v>1000000</v>
      </c>
      <c r="S25">
        <f t="shared" si="1"/>
        <v>35492.205258340327</v>
      </c>
      <c r="U25">
        <f t="shared" si="13"/>
        <v>4.2172894000000002E-2</v>
      </c>
      <c r="V25">
        <f t="shared" si="14"/>
        <v>0.01</v>
      </c>
      <c r="W25">
        <f t="shared" si="15"/>
        <v>0.59487049118530033</v>
      </c>
      <c r="X25">
        <f t="shared" si="16"/>
        <v>2.5087410168485608E-2</v>
      </c>
      <c r="Y25">
        <f t="shared" si="17"/>
        <v>5.9487049118530037E-3</v>
      </c>
      <c r="Z25">
        <f t="shared" si="18"/>
        <v>0.56383437610496179</v>
      </c>
      <c r="AB25">
        <f t="shared" si="19"/>
        <v>22062.377740002165</v>
      </c>
      <c r="AC25">
        <f t="shared" si="2"/>
        <v>20011.725408425562</v>
      </c>
      <c r="AE25">
        <f t="shared" si="3"/>
        <v>0</v>
      </c>
      <c r="AF25">
        <f t="shared" si="4"/>
        <v>0</v>
      </c>
      <c r="AG25">
        <f t="shared" si="4"/>
        <v>-14.095859402624045</v>
      </c>
      <c r="AH25">
        <f t="shared" si="5"/>
        <v>-25087.410168485607</v>
      </c>
      <c r="AI25">
        <f t="shared" si="6"/>
        <v>-25101.50602788823</v>
      </c>
      <c r="AJ25">
        <f t="shared" si="7"/>
        <v>2050.6523315766026</v>
      </c>
      <c r="AK25">
        <f t="shared" si="22"/>
        <v>1544.3664418001517</v>
      </c>
      <c r="AL25">
        <f t="shared" si="8"/>
        <v>-21506.487254511478</v>
      </c>
      <c r="AN25">
        <f t="shared" si="9"/>
        <v>0</v>
      </c>
      <c r="AO25">
        <f t="shared" si="9"/>
        <v>0</v>
      </c>
      <c r="AP25">
        <f t="shared" si="9"/>
        <v>-2.9798156885133382</v>
      </c>
      <c r="AQ25">
        <f t="shared" si="9"/>
        <v>-5303.3913200287825</v>
      </c>
      <c r="AR25">
        <f t="shared" si="9"/>
        <v>-5306.3711357172961</v>
      </c>
      <c r="AS25">
        <f t="shared" si="9"/>
        <v>433.50077599247982</v>
      </c>
      <c r="AT25">
        <f t="shared" si="9"/>
        <v>326.47369845594034</v>
      </c>
      <c r="AU25">
        <f t="shared" si="9"/>
        <v>-4546.3966612688764</v>
      </c>
      <c r="AW25">
        <v>22</v>
      </c>
      <c r="AX25">
        <f>IF(Z25&gt;0, (R25*SUMPRODUCT(K25:$K$98, X25:$X$98)-K25*$AZ$3)/Z25, 0)</f>
        <v>35492.205258340327</v>
      </c>
    </row>
    <row r="26" spans="5:50" x14ac:dyDescent="0.25">
      <c r="E26">
        <v>2026</v>
      </c>
      <c r="F26" s="5">
        <v>3.5571999999999999E-2</v>
      </c>
      <c r="G26" s="5"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0.18874689693567948</v>
      </c>
      <c r="L26" s="2">
        <v>23</v>
      </c>
      <c r="M26" s="6">
        <v>4.6777600000000003E-2</v>
      </c>
      <c r="Q26" s="4">
        <f t="shared" si="21"/>
        <v>25</v>
      </c>
      <c r="R26">
        <f t="shared" si="0"/>
        <v>1000000</v>
      </c>
      <c r="S26">
        <f t="shared" si="1"/>
        <v>33617.919366346898</v>
      </c>
      <c r="U26">
        <f t="shared" si="13"/>
        <v>4.6777600000000003E-2</v>
      </c>
      <c r="V26">
        <f t="shared" si="14"/>
        <v>0.01</v>
      </c>
      <c r="W26">
        <f t="shared" si="15"/>
        <v>0.56383437610496179</v>
      </c>
      <c r="X26">
        <f t="shared" si="16"/>
        <v>2.6374818911687463E-2</v>
      </c>
      <c r="Y26">
        <f t="shared" si="17"/>
        <v>5.6383437610496179E-3</v>
      </c>
      <c r="Z26">
        <f t="shared" si="18"/>
        <v>0.53182121343222466</v>
      </c>
      <c r="AB26">
        <f t="shared" si="19"/>
        <v>20011.725408425562</v>
      </c>
      <c r="AC26">
        <f t="shared" si="2"/>
        <v>17878.722670477291</v>
      </c>
      <c r="AE26">
        <f t="shared" si="3"/>
        <v>0</v>
      </c>
      <c r="AF26">
        <f t="shared" si="4"/>
        <v>0</v>
      </c>
      <c r="AG26">
        <f t="shared" si="4"/>
        <v>-13.295530335805616</v>
      </c>
      <c r="AH26">
        <f t="shared" si="5"/>
        <v>-26374.818911687464</v>
      </c>
      <c r="AI26">
        <f t="shared" si="6"/>
        <v>-26388.11444202327</v>
      </c>
      <c r="AJ26">
        <f t="shared" si="7"/>
        <v>2133.0027379482708</v>
      </c>
      <c r="AK26">
        <f t="shared" si="22"/>
        <v>1400.8207785897894</v>
      </c>
      <c r="AL26">
        <f t="shared" si="8"/>
        <v>-22854.290925485209</v>
      </c>
      <c r="AN26">
        <f t="shared" si="9"/>
        <v>0</v>
      </c>
      <c r="AO26">
        <f t="shared" si="9"/>
        <v>0</v>
      </c>
      <c r="AP26">
        <f t="shared" si="9"/>
        <v>-2.5094900939975027</v>
      </c>
      <c r="AQ26">
        <f t="shared" si="9"/>
        <v>-4978.1652268214839</v>
      </c>
      <c r="AR26">
        <f t="shared" si="9"/>
        <v>-4980.6747169154814</v>
      </c>
      <c r="AS26">
        <f t="shared" si="9"/>
        <v>402.59764794304442</v>
      </c>
      <c r="AT26">
        <f t="shared" si="9"/>
        <v>264.40057512184524</v>
      </c>
      <c r="AU26">
        <f t="shared" si="9"/>
        <v>-4313.6764938505912</v>
      </c>
      <c r="AW26">
        <v>23</v>
      </c>
      <c r="AX26">
        <f>IF(Z26&gt;0, (R26*SUMPRODUCT(K26:$K$98, X26:$X$98)-K26*$AZ$3)/Z26, 0)</f>
        <v>33617.919366346898</v>
      </c>
    </row>
    <row r="27" spans="5:50" x14ac:dyDescent="0.25">
      <c r="E27">
        <v>2027</v>
      </c>
      <c r="F27" s="5">
        <v>3.5571999999999999E-2</v>
      </c>
      <c r="G27" s="5"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0.16852401512114237</v>
      </c>
      <c r="L27" s="2">
        <v>24</v>
      </c>
      <c r="M27" s="6">
        <v>5.1668436999999998E-2</v>
      </c>
      <c r="Q27" s="4">
        <f t="shared" si="21"/>
        <v>25</v>
      </c>
      <c r="R27">
        <f t="shared" si="0"/>
        <v>1000000</v>
      </c>
      <c r="S27">
        <f t="shared" si="1"/>
        <v>31524.018205356973</v>
      </c>
      <c r="U27">
        <f t="shared" si="13"/>
        <v>5.1668436999999998E-2</v>
      </c>
      <c r="V27">
        <f t="shared" si="14"/>
        <v>0.01</v>
      </c>
      <c r="W27">
        <f t="shared" si="15"/>
        <v>0.53182121343222466</v>
      </c>
      <c r="X27">
        <f t="shared" si="16"/>
        <v>2.7478370861486454E-2</v>
      </c>
      <c r="Y27">
        <f t="shared" si="17"/>
        <v>5.318212134322247E-3</v>
      </c>
      <c r="Z27">
        <f t="shared" si="18"/>
        <v>0.49902463043641598</v>
      </c>
      <c r="AB27">
        <f t="shared" si="19"/>
        <v>17878.722670477291</v>
      </c>
      <c r="AC27">
        <f t="shared" si="2"/>
        <v>15731.261534799112</v>
      </c>
      <c r="AE27">
        <f t="shared" si="3"/>
        <v>0</v>
      </c>
      <c r="AF27">
        <f t="shared" si="4"/>
        <v>0</v>
      </c>
      <c r="AG27">
        <f t="shared" si="4"/>
        <v>-12.475615760910399</v>
      </c>
      <c r="AH27">
        <f t="shared" si="5"/>
        <v>-27478.370861486455</v>
      </c>
      <c r="AI27">
        <f t="shared" si="6"/>
        <v>-27490.846477247367</v>
      </c>
      <c r="AJ27">
        <f t="shared" si="7"/>
        <v>2147.4611356781788</v>
      </c>
      <c r="AK27">
        <f t="shared" si="22"/>
        <v>1251.5105869334104</v>
      </c>
      <c r="AL27">
        <f t="shared" si="8"/>
        <v>-24091.874754635777</v>
      </c>
      <c r="AN27">
        <f t="shared" si="9"/>
        <v>0</v>
      </c>
      <c r="AO27">
        <f t="shared" si="9"/>
        <v>0</v>
      </c>
      <c r="AP27">
        <f t="shared" si="9"/>
        <v>-2.1024408591372263</v>
      </c>
      <c r="AQ27">
        <f t="shared" si="9"/>
        <v>-4630.7653865655011</v>
      </c>
      <c r="AR27">
        <f t="shared" si="9"/>
        <v>-4632.8678274246386</v>
      </c>
      <c r="AS27">
        <f t="shared" si="9"/>
        <v>361.89877290109496</v>
      </c>
      <c r="AT27">
        <f t="shared" si="9"/>
        <v>210.90958907663583</v>
      </c>
      <c r="AU27">
        <f t="shared" si="9"/>
        <v>-4060.0594654469078</v>
      </c>
      <c r="AW27">
        <v>24</v>
      </c>
      <c r="AX27">
        <f>IF(Z27&gt;0, (R27*SUMPRODUCT(K27:$K$98, X27:$X$98)-K27*$AZ$3)/Z27, 0)</f>
        <v>31524.018205356973</v>
      </c>
    </row>
    <row r="28" spans="5:50" x14ac:dyDescent="0.25">
      <c r="E28">
        <v>2028</v>
      </c>
      <c r="F28" s="5">
        <v>3.5571999999999999E-2</v>
      </c>
      <c r="G28" s="5"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0.15046787064387712</v>
      </c>
      <c r="L28" s="2">
        <v>25</v>
      </c>
      <c r="M28" s="6">
        <v>5.7177164000000003E-2</v>
      </c>
      <c r="Q28" s="4">
        <f t="shared" si="21"/>
        <v>25</v>
      </c>
      <c r="R28">
        <f t="shared" si="0"/>
        <v>1000000</v>
      </c>
      <c r="S28">
        <f t="shared" si="1"/>
        <v>29275.756225960427</v>
      </c>
      <c r="U28">
        <f t="shared" si="13"/>
        <v>5.7177164000000003E-2</v>
      </c>
      <c r="V28">
        <f t="shared" si="14"/>
        <v>0.01</v>
      </c>
      <c r="W28">
        <f t="shared" si="15"/>
        <v>0.49902463043641598</v>
      </c>
      <c r="X28">
        <f t="shared" si="16"/>
        <v>2.8532813134502351E-2</v>
      </c>
      <c r="Y28">
        <f t="shared" si="17"/>
        <v>4.99024630436416E-3</v>
      </c>
      <c r="Z28">
        <f t="shared" si="18"/>
        <v>0.46550157099754946</v>
      </c>
      <c r="AB28">
        <f t="shared" si="19"/>
        <v>15731.261534799112</v>
      </c>
      <c r="AC28">
        <f t="shared" si="2"/>
        <v>13627.910515325868</v>
      </c>
      <c r="AE28">
        <f t="shared" si="3"/>
        <v>0</v>
      </c>
      <c r="AF28">
        <f t="shared" si="4"/>
        <v>0</v>
      </c>
      <c r="AG28">
        <f t="shared" si="4"/>
        <v>-11.637539274938737</v>
      </c>
      <c r="AH28">
        <f t="shared" si="5"/>
        <v>-28532.81313450235</v>
      </c>
      <c r="AI28">
        <f t="shared" si="6"/>
        <v>-28544.45067377729</v>
      </c>
      <c r="AJ28">
        <f t="shared" si="7"/>
        <v>2103.3510194732444</v>
      </c>
      <c r="AK28">
        <f t="shared" si="22"/>
        <v>1101.188307435938</v>
      </c>
      <c r="AL28">
        <f t="shared" si="8"/>
        <v>-25339.911346868106</v>
      </c>
      <c r="AN28">
        <f t="shared" si="9"/>
        <v>0</v>
      </c>
      <c r="AO28">
        <f t="shared" si="9"/>
        <v>0</v>
      </c>
      <c r="AP28">
        <f t="shared" si="9"/>
        <v>-1.7510757542345214</v>
      </c>
      <c r="AQ28">
        <f t="shared" si="9"/>
        <v>-4293.2716358282178</v>
      </c>
      <c r="AR28">
        <f t="shared" si="9"/>
        <v>-4295.0227115824528</v>
      </c>
      <c r="AS28">
        <f t="shared" si="9"/>
        <v>316.48674911676721</v>
      </c>
      <c r="AT28">
        <f t="shared" si="9"/>
        <v>165.69345979782071</v>
      </c>
      <c r="AU28">
        <f t="shared" si="9"/>
        <v>-3812.8425026678642</v>
      </c>
      <c r="AW28">
        <v>25</v>
      </c>
      <c r="AX28">
        <f>IF(Z28&gt;0, (R28*SUMPRODUCT(K28:$K$98, X28:$X$98)-K28*$AZ$3)/Z28, 0)</f>
        <v>29275.756225960427</v>
      </c>
    </row>
    <row r="29" spans="5:50" x14ac:dyDescent="0.25">
      <c r="E29">
        <v>2029</v>
      </c>
      <c r="F29" s="5">
        <v>3.5571999999999999E-2</v>
      </c>
      <c r="G29" s="5"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0.13434631307489028</v>
      </c>
      <c r="L29" s="2">
        <v>26</v>
      </c>
      <c r="M29" s="6">
        <v>6.3388860000000005E-2</v>
      </c>
      <c r="Q29" s="4">
        <f t="shared" si="21"/>
        <v>25</v>
      </c>
      <c r="R29">
        <f t="shared" si="0"/>
        <v>1000000</v>
      </c>
      <c r="S29">
        <f t="shared" si="1"/>
        <v>26872.739134558924</v>
      </c>
      <c r="U29">
        <f t="shared" si="13"/>
        <v>6.3388860000000005E-2</v>
      </c>
      <c r="V29">
        <f t="shared" si="14"/>
        <v>0.01</v>
      </c>
      <c r="W29">
        <f t="shared" si="15"/>
        <v>0.46550157099754946</v>
      </c>
      <c r="X29">
        <f t="shared" si="16"/>
        <v>2.9507613913743725E-2</v>
      </c>
      <c r="Y29">
        <f t="shared" si="17"/>
        <v>4.6550157099754944E-3</v>
      </c>
      <c r="Z29">
        <f t="shared" si="18"/>
        <v>0.43133894137383022</v>
      </c>
      <c r="AB29">
        <f t="shared" si="19"/>
        <v>13627.910515325868</v>
      </c>
      <c r="AC29">
        <f t="shared" si="2"/>
        <v>11591.258850115744</v>
      </c>
      <c r="AE29">
        <f t="shared" si="3"/>
        <v>0</v>
      </c>
      <c r="AF29">
        <f t="shared" si="4"/>
        <v>0</v>
      </c>
      <c r="AG29">
        <f t="shared" si="4"/>
        <v>-10.783473534345756</v>
      </c>
      <c r="AH29">
        <f t="shared" si="5"/>
        <v>-29507.613913743724</v>
      </c>
      <c r="AI29">
        <f t="shared" si="6"/>
        <v>-29518.39738727807</v>
      </c>
      <c r="AJ29">
        <f t="shared" si="7"/>
        <v>2036.6516652101236</v>
      </c>
      <c r="AK29">
        <f t="shared" si="22"/>
        <v>953.9537360728109</v>
      </c>
      <c r="AL29">
        <f t="shared" si="8"/>
        <v>-26527.791985995136</v>
      </c>
      <c r="AN29">
        <f t="shared" si="9"/>
        <v>0</v>
      </c>
      <c r="AO29">
        <f t="shared" si="9"/>
        <v>0</v>
      </c>
      <c r="AP29">
        <f t="shared" si="9"/>
        <v>-1.4487199114800087</v>
      </c>
      <c r="AQ29">
        <f t="shared" si="9"/>
        <v>-3964.2391369488028</v>
      </c>
      <c r="AR29">
        <f t="shared" si="9"/>
        <v>-3965.6878568602829</v>
      </c>
      <c r="AS29">
        <f t="shared" si="9"/>
        <v>273.61664223881587</v>
      </c>
      <c r="AT29">
        <f t="shared" si="9"/>
        <v>128.1601672853991</v>
      </c>
      <c r="AU29">
        <f t="shared" si="9"/>
        <v>-3563.9110473360679</v>
      </c>
      <c r="AW29">
        <v>26</v>
      </c>
      <c r="AX29">
        <f>IF(Z29&gt;0, (R29*SUMPRODUCT(K29:$K$98, X29:$X$98)-K29*$AZ$3)/Z29, 0)</f>
        <v>26872.739134558924</v>
      </c>
    </row>
    <row r="30" spans="5:50" x14ac:dyDescent="0.25">
      <c r="E30">
        <v>2030</v>
      </c>
      <c r="F30" s="5">
        <v>3.5571999999999999E-2</v>
      </c>
      <c r="G30" s="5"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0.11995206524543775</v>
      </c>
      <c r="L30" s="2">
        <v>27</v>
      </c>
      <c r="M30" s="6">
        <v>7.0498397000000004E-2</v>
      </c>
      <c r="Q30" s="4">
        <f t="shared" si="21"/>
        <v>25</v>
      </c>
      <c r="R30">
        <f t="shared" si="0"/>
        <v>1000000</v>
      </c>
      <c r="S30">
        <f t="shared" si="1"/>
        <v>24310.260697570673</v>
      </c>
      <c r="U30">
        <f t="shared" si="13"/>
        <v>7.0498397000000004E-2</v>
      </c>
      <c r="V30">
        <f t="shared" si="14"/>
        <v>0.01</v>
      </c>
      <c r="W30">
        <f t="shared" si="15"/>
        <v>0.43133894137383022</v>
      </c>
      <c r="X30">
        <f t="shared" si="16"/>
        <v>3.0408703930532011E-2</v>
      </c>
      <c r="Y30">
        <f t="shared" si="17"/>
        <v>4.3133894137383022E-3</v>
      </c>
      <c r="Z30">
        <f t="shared" si="18"/>
        <v>0.39661684802955988</v>
      </c>
      <c r="AB30">
        <f t="shared" si="19"/>
        <v>11591.258850115744</v>
      </c>
      <c r="AC30">
        <f t="shared" si="2"/>
        <v>9641.8589726473692</v>
      </c>
      <c r="AE30">
        <f t="shared" si="3"/>
        <v>0</v>
      </c>
      <c r="AF30">
        <f t="shared" si="4"/>
        <v>0</v>
      </c>
      <c r="AG30">
        <f t="shared" si="4"/>
        <v>-9.9154212007389972</v>
      </c>
      <c r="AH30">
        <f t="shared" si="5"/>
        <v>-30408.70393053201</v>
      </c>
      <c r="AI30">
        <f t="shared" si="6"/>
        <v>-30418.619351732748</v>
      </c>
      <c r="AJ30">
        <f t="shared" si="7"/>
        <v>1949.3998774683751</v>
      </c>
      <c r="AK30">
        <f t="shared" si="22"/>
        <v>811.38811950810214</v>
      </c>
      <c r="AL30">
        <f t="shared" si="8"/>
        <v>-27657.831354756272</v>
      </c>
      <c r="AN30">
        <f t="shared" si="9"/>
        <v>0</v>
      </c>
      <c r="AO30">
        <f t="shared" si="9"/>
        <v>0</v>
      </c>
      <c r="AP30">
        <f t="shared" si="9"/>
        <v>-1.189375250807041</v>
      </c>
      <c r="AQ30">
        <f t="shared" si="9"/>
        <v>-3647.586837904375</v>
      </c>
      <c r="AR30">
        <f t="shared" si="9"/>
        <v>-3648.7762131551822</v>
      </c>
      <c r="AS30">
        <f t="shared" si="9"/>
        <v>233.83454129153489</v>
      </c>
      <c r="AT30">
        <f t="shared" si="9"/>
        <v>97.327680650608912</v>
      </c>
      <c r="AU30">
        <f t="shared" si="9"/>
        <v>-3317.6139912130384</v>
      </c>
      <c r="AW30">
        <v>27</v>
      </c>
      <c r="AX30">
        <f>IF(Z30&gt;0, (R30*SUMPRODUCT(K30:$K$98, X30:$X$98)-K30*$AZ$3)/Z30, 0)</f>
        <v>24310.260697570673</v>
      </c>
    </row>
    <row r="31" spans="5:50" x14ac:dyDescent="0.25">
      <c r="E31">
        <v>2031</v>
      </c>
      <c r="F31" s="5">
        <v>3.5571999999999999E-2</v>
      </c>
      <c r="G31" s="5"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0.10710005825485512</v>
      </c>
      <c r="L31" s="2">
        <v>28</v>
      </c>
      <c r="M31" s="6">
        <v>7.8701599999999997E-2</v>
      </c>
      <c r="Q31" s="4">
        <f t="shared" si="21"/>
        <v>25</v>
      </c>
      <c r="R31">
        <f t="shared" si="0"/>
        <v>1000000</v>
      </c>
      <c r="S31">
        <f t="shared" si="1"/>
        <v>21561.85137009859</v>
      </c>
      <c r="U31">
        <f t="shared" si="13"/>
        <v>7.8701599999999997E-2</v>
      </c>
      <c r="V31">
        <f t="shared" si="14"/>
        <v>0.01</v>
      </c>
      <c r="W31">
        <f t="shared" si="15"/>
        <v>0.39661684802955988</v>
      </c>
      <c r="X31">
        <f t="shared" si="16"/>
        <v>3.1214380526883207E-2</v>
      </c>
      <c r="Y31">
        <f t="shared" si="17"/>
        <v>3.9661684802955992E-3</v>
      </c>
      <c r="Z31">
        <f t="shared" si="18"/>
        <v>0.36143629902238111</v>
      </c>
      <c r="AB31">
        <f t="shared" si="19"/>
        <v>9641.8589726473692</v>
      </c>
      <c r="AC31">
        <f t="shared" si="2"/>
        <v>7793.2357592790913</v>
      </c>
      <c r="AE31">
        <f t="shared" si="3"/>
        <v>0</v>
      </c>
      <c r="AF31">
        <f t="shared" si="4"/>
        <v>0</v>
      </c>
      <c r="AG31">
        <f t="shared" si="4"/>
        <v>-9.0359074755595277</v>
      </c>
      <c r="AH31">
        <f t="shared" si="5"/>
        <v>-31214.380526883207</v>
      </c>
      <c r="AI31">
        <f t="shared" si="6"/>
        <v>-31223.416434358765</v>
      </c>
      <c r="AJ31">
        <f t="shared" si="7"/>
        <v>1848.6232133682779</v>
      </c>
      <c r="AK31">
        <f t="shared" si="22"/>
        <v>674.93012808531591</v>
      </c>
      <c r="AL31">
        <f t="shared" si="8"/>
        <v>-28699.863092905172</v>
      </c>
      <c r="AN31">
        <f t="shared" si="9"/>
        <v>0</v>
      </c>
      <c r="AO31">
        <f t="shared" si="9"/>
        <v>0</v>
      </c>
      <c r="AP31">
        <f t="shared" si="9"/>
        <v>-0.96774621701790631</v>
      </c>
      <c r="AQ31">
        <f t="shared" si="9"/>
        <v>-3343.061972818407</v>
      </c>
      <c r="AR31">
        <f t="shared" si="9"/>
        <v>-3344.0297190354245</v>
      </c>
      <c r="AS31">
        <f t="shared" si="9"/>
        <v>197.98765384302004</v>
      </c>
      <c r="AT31">
        <f t="shared" si="9"/>
        <v>72.285056035894158</v>
      </c>
      <c r="AU31">
        <f t="shared" si="9"/>
        <v>-3073.7570091565103</v>
      </c>
      <c r="AW31">
        <v>28</v>
      </c>
      <c r="AX31">
        <f>IF(Z31&gt;0, (R31*SUMPRODUCT(K31:$K$98, X31:$X$98)-K31*$AZ$3)/Z31, 0)</f>
        <v>21561.85137009859</v>
      </c>
    </row>
    <row r="32" spans="5:50" x14ac:dyDescent="0.25">
      <c r="E32">
        <v>2032</v>
      </c>
      <c r="F32" s="5">
        <v>3.5571999999999999E-2</v>
      </c>
      <c r="G32" s="5"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9.562505201326349E-2</v>
      </c>
      <c r="L32" s="2">
        <v>29</v>
      </c>
      <c r="M32" s="6">
        <v>8.8159118999999994E-2</v>
      </c>
      <c r="Q32" s="4">
        <f t="shared" si="21"/>
        <v>25</v>
      </c>
      <c r="R32">
        <f t="shared" si="0"/>
        <v>1000000</v>
      </c>
      <c r="S32">
        <f t="shared" si="1"/>
        <v>18580.279498345451</v>
      </c>
      <c r="U32">
        <f t="shared" si="13"/>
        <v>8.8159118999999994E-2</v>
      </c>
      <c r="V32">
        <f t="shared" si="14"/>
        <v>0.01</v>
      </c>
      <c r="W32">
        <f t="shared" si="15"/>
        <v>0.36143629902238111</v>
      </c>
      <c r="X32">
        <f t="shared" si="16"/>
        <v>3.1863905696433679E-2</v>
      </c>
      <c r="Y32">
        <f t="shared" si="17"/>
        <v>3.6143629902238112E-3</v>
      </c>
      <c r="Z32">
        <f t="shared" si="18"/>
        <v>0.32595803033572363</v>
      </c>
      <c r="AB32">
        <f t="shared" si="19"/>
        <v>7793.2357592790913</v>
      </c>
      <c r="AC32">
        <f t="shared" si="2"/>
        <v>6056.3913083679108</v>
      </c>
      <c r="AE32">
        <f t="shared" si="3"/>
        <v>0</v>
      </c>
      <c r="AF32">
        <f t="shared" si="4"/>
        <v>0</v>
      </c>
      <c r="AG32">
        <f t="shared" si="4"/>
        <v>-8.1489507583930898</v>
      </c>
      <c r="AH32">
        <f t="shared" si="5"/>
        <v>-31863.905696433678</v>
      </c>
      <c r="AI32">
        <f t="shared" si="6"/>
        <v>-31872.054647192072</v>
      </c>
      <c r="AJ32">
        <f t="shared" si="7"/>
        <v>1736.8444509111805</v>
      </c>
      <c r="AK32">
        <f t="shared" si="22"/>
        <v>545.52650314953644</v>
      </c>
      <c r="AL32">
        <f t="shared" si="8"/>
        <v>-29589.683693131356</v>
      </c>
      <c r="AN32">
        <f t="shared" si="9"/>
        <v>0</v>
      </c>
      <c r="AO32">
        <f t="shared" si="9"/>
        <v>0</v>
      </c>
      <c r="AP32">
        <f t="shared" si="9"/>
        <v>-0.77924384012486214</v>
      </c>
      <c r="AQ32">
        <f t="shared" si="9"/>
        <v>-3046.9876395671931</v>
      </c>
      <c r="AR32">
        <f t="shared" si="9"/>
        <v>-3047.7668834073183</v>
      </c>
      <c r="AS32">
        <f t="shared" si="9"/>
        <v>166.08584095732971</v>
      </c>
      <c r="AT32">
        <f t="shared" si="9"/>
        <v>52.16600023828817</v>
      </c>
      <c r="AU32">
        <f t="shared" si="9"/>
        <v>-2829.5150422117003</v>
      </c>
      <c r="AW32">
        <v>29</v>
      </c>
      <c r="AX32">
        <f>IF(Z32&gt;0, (R32*SUMPRODUCT(K32:$K$98, X32:$X$98)-K32*$AZ$3)/Z32, 0)</f>
        <v>18580.279498345451</v>
      </c>
    </row>
    <row r="33" spans="5:50" x14ac:dyDescent="0.25">
      <c r="E33">
        <v>2033</v>
      </c>
      <c r="F33" s="5">
        <v>3.5571999999999999E-2</v>
      </c>
      <c r="G33" s="5"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8.5379510726128108E-2</v>
      </c>
      <c r="L33" s="2">
        <v>30</v>
      </c>
      <c r="M33" s="6">
        <v>9.9426106E-2</v>
      </c>
      <c r="Q33" s="4">
        <f t="shared" si="21"/>
        <v>25</v>
      </c>
      <c r="R33">
        <f t="shared" si="0"/>
        <v>1000000</v>
      </c>
      <c r="S33">
        <f t="shared" si="1"/>
        <v>15307.212991270189</v>
      </c>
      <c r="U33">
        <f t="shared" si="13"/>
        <v>9.9426106E-2</v>
      </c>
      <c r="V33">
        <f t="shared" si="14"/>
        <v>0.01</v>
      </c>
      <c r="W33">
        <f t="shared" si="15"/>
        <v>0.32595803033572363</v>
      </c>
      <c r="X33">
        <f t="shared" si="16"/>
        <v>3.2408737675710876E-2</v>
      </c>
      <c r="Y33">
        <f t="shared" si="17"/>
        <v>3.2595803033572362E-3</v>
      </c>
      <c r="Z33">
        <f t="shared" si="18"/>
        <v>0.29028971235665552</v>
      </c>
      <c r="AB33">
        <f t="shared" si="19"/>
        <v>6056.3913083679108</v>
      </c>
      <c r="AC33">
        <f t="shared" si="2"/>
        <v>4443.5264562178836</v>
      </c>
      <c r="AE33">
        <f t="shared" si="3"/>
        <v>0</v>
      </c>
      <c r="AF33">
        <f t="shared" si="4"/>
        <v>0</v>
      </c>
      <c r="AG33">
        <f t="shared" si="4"/>
        <v>-7.2572428089163878</v>
      </c>
      <c r="AH33">
        <f t="shared" si="5"/>
        <v>-32408.737675710876</v>
      </c>
      <c r="AI33">
        <f t="shared" si="6"/>
        <v>-32415.994918519791</v>
      </c>
      <c r="AJ33">
        <f t="shared" si="7"/>
        <v>1612.8648521500272</v>
      </c>
      <c r="AK33">
        <f t="shared" si="22"/>
        <v>423.94739158575379</v>
      </c>
      <c r="AL33">
        <f t="shared" si="8"/>
        <v>-30379.18267478401</v>
      </c>
      <c r="AN33">
        <f t="shared" si="9"/>
        <v>0</v>
      </c>
      <c r="AO33">
        <f t="shared" si="9"/>
        <v>0</v>
      </c>
      <c r="AP33">
        <f t="shared" si="9"/>
        <v>-0.61961984024599281</v>
      </c>
      <c r="AQ33">
        <f t="shared" si="9"/>
        <v>-2767.0421660036291</v>
      </c>
      <c r="AR33">
        <f t="shared" si="9"/>
        <v>-2767.6617858438749</v>
      </c>
      <c r="AS33">
        <f t="shared" si="9"/>
        <v>137.70561194393827</v>
      </c>
      <c r="AT33">
        <f t="shared" si="9"/>
        <v>36.196420867209902</v>
      </c>
      <c r="AU33">
        <f t="shared" si="9"/>
        <v>-2593.7597530327266</v>
      </c>
      <c r="AW33">
        <v>30</v>
      </c>
      <c r="AX33">
        <f>IF(Z33&gt;0, (R33*SUMPRODUCT(K33:$K$98, X33:$X$98)-K33*$AZ$3)/Z33, 0)</f>
        <v>15307.212991270189</v>
      </c>
    </row>
    <row r="34" spans="5:50" x14ac:dyDescent="0.25">
      <c r="E34">
        <v>2034</v>
      </c>
      <c r="F34" s="5">
        <v>3.5571999999999999E-2</v>
      </c>
      <c r="G34" s="5"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7.6231706005471522E-2</v>
      </c>
      <c r="L34" s="2">
        <v>31</v>
      </c>
      <c r="M34" s="6">
        <v>0.112419382</v>
      </c>
      <c r="Q34" s="4">
        <f t="shared" si="21"/>
        <v>25</v>
      </c>
      <c r="R34">
        <f t="shared" si="0"/>
        <v>1000000</v>
      </c>
      <c r="S34">
        <f t="shared" si="1"/>
        <v>11607.146590667327</v>
      </c>
      <c r="U34">
        <f t="shared" si="13"/>
        <v>0.112419382</v>
      </c>
      <c r="V34">
        <f t="shared" si="14"/>
        <v>0.01</v>
      </c>
      <c r="W34">
        <f t="shared" si="15"/>
        <v>0.29028971235665552</v>
      </c>
      <c r="X34">
        <f t="shared" si="16"/>
        <v>3.2634190064092974E-2</v>
      </c>
      <c r="Y34">
        <f t="shared" si="17"/>
        <v>2.9028971235665552E-3</v>
      </c>
      <c r="Z34">
        <f t="shared" si="18"/>
        <v>0.25475262516899599</v>
      </c>
      <c r="AB34">
        <f t="shared" si="19"/>
        <v>4443.5264562178836</v>
      </c>
      <c r="AC34">
        <f t="shared" si="2"/>
        <v>2956.9510646938634</v>
      </c>
      <c r="AE34">
        <f t="shared" si="3"/>
        <v>0</v>
      </c>
      <c r="AF34">
        <f t="shared" si="4"/>
        <v>0</v>
      </c>
      <c r="AG34">
        <f t="shared" si="4"/>
        <v>-6.3688156292248994</v>
      </c>
      <c r="AH34">
        <f t="shared" si="5"/>
        <v>-32634.190064092974</v>
      </c>
      <c r="AI34">
        <f t="shared" si="6"/>
        <v>-32640.558879722201</v>
      </c>
      <c r="AJ34">
        <f t="shared" si="7"/>
        <v>1486.5753915240202</v>
      </c>
      <c r="AK34">
        <f t="shared" si="22"/>
        <v>311.04685193525188</v>
      </c>
      <c r="AL34">
        <f t="shared" si="8"/>
        <v>-30842.93663626293</v>
      </c>
      <c r="AN34">
        <f t="shared" si="9"/>
        <v>0</v>
      </c>
      <c r="AO34">
        <f t="shared" si="9"/>
        <v>0</v>
      </c>
      <c r="AP34">
        <f t="shared" si="9"/>
        <v>-0.48550568065012467</v>
      </c>
      <c r="AQ34">
        <f t="shared" si="9"/>
        <v>-2487.7599826926153</v>
      </c>
      <c r="AR34">
        <f t="shared" si="9"/>
        <v>-2488.2454883732657</v>
      </c>
      <c r="AS34">
        <f t="shared" si="9"/>
        <v>113.32417820162783</v>
      </c>
      <c r="AT34">
        <f t="shared" si="9"/>
        <v>23.711632170655552</v>
      </c>
      <c r="AU34">
        <f t="shared" ref="AU34:AU79" si="23">AL34*$K34</f>
        <v>-2351.2096780009824</v>
      </c>
      <c r="AW34">
        <v>31</v>
      </c>
      <c r="AX34">
        <f>IF(Z34&gt;0, (R34*SUMPRODUCT(K34:$K$98, X34:$X$98)-K34*$AZ$3)/Z34, 0)</f>
        <v>11607.146590667327</v>
      </c>
    </row>
    <row r="35" spans="5:50" x14ac:dyDescent="0.25">
      <c r="E35">
        <v>2035</v>
      </c>
      <c r="F35" s="5">
        <v>3.5571999999999999E-2</v>
      </c>
      <c r="G35" s="5"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6.8064023219171002E-2</v>
      </c>
      <c r="L35" s="2">
        <v>32</v>
      </c>
      <c r="M35" s="6">
        <v>0.12734142500000001</v>
      </c>
      <c r="Q35" s="4">
        <f t="shared" si="21"/>
        <v>25</v>
      </c>
      <c r="R35">
        <f t="shared" si="0"/>
        <v>1000000</v>
      </c>
      <c r="S35">
        <f t="shared" si="1"/>
        <v>7337.2392684038414</v>
      </c>
      <c r="U35">
        <f t="shared" si="13"/>
        <v>0.12734142500000001</v>
      </c>
      <c r="V35">
        <f t="shared" si="14"/>
        <v>0.01</v>
      </c>
      <c r="W35">
        <f t="shared" si="15"/>
        <v>0.25475262516899599</v>
      </c>
      <c r="X35">
        <f t="shared" si="16"/>
        <v>3.2440562311510816E-2</v>
      </c>
      <c r="Y35">
        <f t="shared" si="17"/>
        <v>2.5475262516899602E-3</v>
      </c>
      <c r="Z35">
        <f t="shared" si="18"/>
        <v>0.2197645366057952</v>
      </c>
      <c r="AB35">
        <f t="shared" si="19"/>
        <v>2956.9510646938634</v>
      </c>
      <c r="AC35">
        <f t="shared" si="2"/>
        <v>1612.4649877866141</v>
      </c>
      <c r="AE35">
        <f t="shared" si="3"/>
        <v>0</v>
      </c>
      <c r="AF35">
        <f t="shared" ref="AF35:AG66" si="24">-$Z35*P35</f>
        <v>0</v>
      </c>
      <c r="AG35">
        <f t="shared" si="24"/>
        <v>-5.4941134151448798</v>
      </c>
      <c r="AH35">
        <f t="shared" si="5"/>
        <v>-32440.562311510817</v>
      </c>
      <c r="AI35">
        <f t="shared" ref="AI35:AI66" si="25">SUM(AE35:AH35)</f>
        <v>-32446.056424925962</v>
      </c>
      <c r="AJ35">
        <f t="shared" si="7"/>
        <v>1344.4860769072493</v>
      </c>
      <c r="AK35">
        <f t="shared" si="22"/>
        <v>206.98657452857046</v>
      </c>
      <c r="AL35">
        <f t="shared" si="8"/>
        <v>-30894.583773490143</v>
      </c>
      <c r="AN35">
        <f t="shared" ref="AN35:AT66" si="26">AE35*$K35</f>
        <v>0</v>
      </c>
      <c r="AO35">
        <f t="shared" si="26"/>
        <v>0</v>
      </c>
      <c r="AP35">
        <f t="shared" si="26"/>
        <v>-0.37395146305717997</v>
      </c>
      <c r="AQ35">
        <f t="shared" si="26"/>
        <v>-2208.035186413636</v>
      </c>
      <c r="AR35">
        <f t="shared" si="26"/>
        <v>-2208.409137876693</v>
      </c>
      <c r="AS35">
        <f t="shared" si="26"/>
        <v>91.511131556467149</v>
      </c>
      <c r="AT35">
        <f t="shared" si="26"/>
        <v>14.088339014769289</v>
      </c>
      <c r="AU35">
        <f t="shared" si="23"/>
        <v>-2102.809667305457</v>
      </c>
      <c r="AW35">
        <v>32</v>
      </c>
      <c r="AX35">
        <f>IF(Z35&gt;0, (R35*SUMPRODUCT(K35:$K$98, X35:$X$98)-K35*$AZ$3)/Z35, 0)</f>
        <v>7337.2392684038414</v>
      </c>
    </row>
    <row r="36" spans="5:50" x14ac:dyDescent="0.25">
      <c r="E36">
        <v>2036</v>
      </c>
      <c r="F36" s="5">
        <v>3.5571999999999999E-2</v>
      </c>
      <c r="G36" s="5"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6.0771449302831244E-2</v>
      </c>
      <c r="L36" s="2">
        <v>33</v>
      </c>
      <c r="M36" s="6">
        <v>0.14457818</v>
      </c>
      <c r="Q36" s="4">
        <f t="shared" si="21"/>
        <v>25</v>
      </c>
      <c r="R36">
        <f t="shared" si="0"/>
        <v>1000000</v>
      </c>
      <c r="S36">
        <f t="shared" si="1"/>
        <v>2288.6136366221526</v>
      </c>
      <c r="U36">
        <f t="shared" si="13"/>
        <v>0.14457818</v>
      </c>
      <c r="V36">
        <f t="shared" si="14"/>
        <v>0.01</v>
      </c>
      <c r="W36">
        <f t="shared" si="15"/>
        <v>0.2197645366057952</v>
      </c>
      <c r="X36">
        <f t="shared" si="16"/>
        <v>3.177315673100925E-2</v>
      </c>
      <c r="Y36">
        <f t="shared" si="17"/>
        <v>2.197645366057952E-3</v>
      </c>
      <c r="Z36">
        <f t="shared" si="18"/>
        <v>0.18579373450872799</v>
      </c>
      <c r="AB36">
        <f t="shared" si="19"/>
        <v>1612.4649877866141</v>
      </c>
      <c r="AC36">
        <f t="shared" si="2"/>
        <v>425.21007439563073</v>
      </c>
      <c r="AE36">
        <f t="shared" si="3"/>
        <v>0</v>
      </c>
      <c r="AF36">
        <f t="shared" si="24"/>
        <v>0</v>
      </c>
      <c r="AG36">
        <f t="shared" si="24"/>
        <v>-4.6448433627182002</v>
      </c>
      <c r="AH36">
        <f t="shared" si="5"/>
        <v>-31773.156731009251</v>
      </c>
      <c r="AI36">
        <f t="shared" si="25"/>
        <v>-31777.80157437197</v>
      </c>
      <c r="AJ36">
        <f t="shared" si="7"/>
        <v>1187.2549133909833</v>
      </c>
      <c r="AK36">
        <f t="shared" si="22"/>
        <v>112.87254914506299</v>
      </c>
      <c r="AL36">
        <f t="shared" si="8"/>
        <v>-30477.674111835924</v>
      </c>
      <c r="AN36">
        <f t="shared" si="26"/>
        <v>0</v>
      </c>
      <c r="AO36">
        <f t="shared" si="26"/>
        <v>0</v>
      </c>
      <c r="AP36">
        <f t="shared" si="26"/>
        <v>-0.28227386293702128</v>
      </c>
      <c r="AQ36">
        <f t="shared" si="26"/>
        <v>-1930.9007834694401</v>
      </c>
      <c r="AR36">
        <f t="shared" si="26"/>
        <v>-1931.1830573323771</v>
      </c>
      <c r="AS36">
        <f t="shared" si="26"/>
        <v>72.151201778677446</v>
      </c>
      <c r="AT36">
        <f t="shared" si="26"/>
        <v>6.8594283980505235</v>
      </c>
      <c r="AU36">
        <f t="shared" si="23"/>
        <v>-1852.1724271556491</v>
      </c>
      <c r="AW36">
        <v>33</v>
      </c>
      <c r="AX36">
        <f>IF(Z36&gt;0, (R36*SUMPRODUCT(K36:$K$98, X36:$X$98)-K36*$AZ$3)/Z36, 0)</f>
        <v>2288.6136366221526</v>
      </c>
    </row>
    <row r="37" spans="5:50" x14ac:dyDescent="0.25">
      <c r="E37">
        <v>2037</v>
      </c>
      <c r="F37" s="5">
        <v>3.5571999999999999E-2</v>
      </c>
      <c r="G37" s="5"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5.4260222591813609E-2</v>
      </c>
      <c r="L37" s="2">
        <v>34</v>
      </c>
      <c r="M37" s="6">
        <v>0.16385111999999999</v>
      </c>
      <c r="Q37" s="4">
        <f t="shared" si="21"/>
        <v>25</v>
      </c>
      <c r="R37">
        <f t="shared" si="0"/>
        <v>1000000</v>
      </c>
      <c r="S37">
        <f t="shared" si="1"/>
        <v>-3871.6986766092805</v>
      </c>
      <c r="U37">
        <f t="shared" si="13"/>
        <v>0.16385111999999999</v>
      </c>
      <c r="V37">
        <f t="shared" si="14"/>
        <v>0.01</v>
      </c>
      <c r="W37">
        <f t="shared" si="15"/>
        <v>0.18579373450872799</v>
      </c>
      <c r="X37">
        <f t="shared" si="16"/>
        <v>3.044251148823773E-2</v>
      </c>
      <c r="Y37">
        <f t="shared" si="17"/>
        <v>1.85793734508728E-3</v>
      </c>
      <c r="Z37">
        <f t="shared" si="18"/>
        <v>0.15349328567540299</v>
      </c>
      <c r="AB37">
        <f t="shared" si="19"/>
        <v>425.21007439563073</v>
      </c>
      <c r="AC37">
        <f t="shared" si="2"/>
        <v>-594.27975101786797</v>
      </c>
      <c r="AE37">
        <f t="shared" si="3"/>
        <v>0</v>
      </c>
      <c r="AF37">
        <f t="shared" si="24"/>
        <v>0</v>
      </c>
      <c r="AG37">
        <f t="shared" si="24"/>
        <v>-3.8373321418850748</v>
      </c>
      <c r="AH37">
        <f t="shared" si="5"/>
        <v>-30442.511488237731</v>
      </c>
      <c r="AI37">
        <f t="shared" si="25"/>
        <v>-30446.348820379615</v>
      </c>
      <c r="AJ37">
        <f t="shared" si="7"/>
        <v>1019.4898254134987</v>
      </c>
      <c r="AK37">
        <f t="shared" si="22"/>
        <v>29.764705207694153</v>
      </c>
      <c r="AL37">
        <f t="shared" si="8"/>
        <v>-29397.094289758425</v>
      </c>
      <c r="AN37">
        <f t="shared" si="26"/>
        <v>0</v>
      </c>
      <c r="AO37">
        <f t="shared" si="26"/>
        <v>0</v>
      </c>
      <c r="AP37">
        <f t="shared" si="26"/>
        <v>-0.20821449617740503</v>
      </c>
      <c r="AQ37">
        <f t="shared" si="26"/>
        <v>-1651.8174496056222</v>
      </c>
      <c r="AR37">
        <f t="shared" si="26"/>
        <v>-1652.0256641017995</v>
      </c>
      <c r="AS37">
        <f t="shared" si="26"/>
        <v>55.31774485702563</v>
      </c>
      <c r="AT37">
        <f t="shared" si="26"/>
        <v>1.6150395299491984</v>
      </c>
      <c r="AU37">
        <f t="shared" si="23"/>
        <v>-1595.0928797148249</v>
      </c>
      <c r="AW37">
        <v>34</v>
      </c>
      <c r="AX37">
        <f>IF(Z37&gt;0, (R37*SUMPRODUCT(K37:$K$98, X37:$X$98)-K37*$AZ$3)/Z37, 0)</f>
        <v>-3871.6986766092805</v>
      </c>
    </row>
    <row r="38" spans="5:50" x14ac:dyDescent="0.25">
      <c r="E38">
        <v>2038</v>
      </c>
      <c r="F38" s="5">
        <v>3.5571999999999999E-2</v>
      </c>
      <c r="G38" s="5"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4.8446627314119292E-2</v>
      </c>
      <c r="L38" s="2">
        <v>35</v>
      </c>
      <c r="M38" s="6">
        <v>0.185300933</v>
      </c>
      <c r="Q38" s="4">
        <f t="shared" si="21"/>
        <v>25</v>
      </c>
      <c r="R38">
        <f t="shared" si="0"/>
        <v>1000000</v>
      </c>
      <c r="S38">
        <f t="shared" si="1"/>
        <v>-11596.380489337831</v>
      </c>
      <c r="U38">
        <f t="shared" si="13"/>
        <v>0.185300933</v>
      </c>
      <c r="V38">
        <f t="shared" si="14"/>
        <v>0.01</v>
      </c>
      <c r="W38">
        <f t="shared" si="15"/>
        <v>0.15349328567540299</v>
      </c>
      <c r="X38">
        <f t="shared" si="16"/>
        <v>2.844244904488771E-2</v>
      </c>
      <c r="Y38">
        <f t="shared" si="17"/>
        <v>1.5349328567540298E-3</v>
      </c>
      <c r="Z38">
        <f t="shared" si="18"/>
        <v>0.12351590377376125</v>
      </c>
      <c r="AB38">
        <f t="shared" si="19"/>
        <v>-594.27975101786797</v>
      </c>
      <c r="AC38">
        <f t="shared" si="2"/>
        <v>-1432.3374166449739</v>
      </c>
      <c r="AE38">
        <f t="shared" si="3"/>
        <v>0</v>
      </c>
      <c r="AF38">
        <f t="shared" si="24"/>
        <v>0</v>
      </c>
      <c r="AG38">
        <f t="shared" si="24"/>
        <v>-3.0878975943440312</v>
      </c>
      <c r="AH38">
        <f t="shared" si="5"/>
        <v>-28442.449044887711</v>
      </c>
      <c r="AI38">
        <f t="shared" si="25"/>
        <v>-28445.536942482056</v>
      </c>
      <c r="AJ38">
        <f t="shared" si="7"/>
        <v>838.05766562710596</v>
      </c>
      <c r="AK38">
        <f t="shared" si="22"/>
        <v>-41.599582571250764</v>
      </c>
      <c r="AL38">
        <f t="shared" si="8"/>
        <v>-27649.078859426205</v>
      </c>
      <c r="AN38">
        <f t="shared" si="26"/>
        <v>0</v>
      </c>
      <c r="AO38">
        <f t="shared" si="26"/>
        <v>0</v>
      </c>
      <c r="AP38">
        <f t="shared" si="26"/>
        <v>-0.14959822393735078</v>
      </c>
      <c r="AQ38">
        <f t="shared" si="26"/>
        <v>-1377.9407287785032</v>
      </c>
      <c r="AR38">
        <f t="shared" si="26"/>
        <v>-1378.0903270024405</v>
      </c>
      <c r="AS38">
        <f t="shared" si="26"/>
        <v>40.601067394377203</v>
      </c>
      <c r="AT38">
        <f t="shared" si="26"/>
        <v>-2.0153594732523179</v>
      </c>
      <c r="AU38">
        <f t="shared" si="23"/>
        <v>-1339.5046190813159</v>
      </c>
      <c r="AW38">
        <v>35</v>
      </c>
      <c r="AX38">
        <f>IF(Z38&gt;0, (R38*SUMPRODUCT(K38:$K$98, X38:$X$98)-K38*$AZ$3)/Z38, 0)</f>
        <v>-11596.380489337831</v>
      </c>
    </row>
    <row r="39" spans="5:50" x14ac:dyDescent="0.25">
      <c r="E39">
        <v>2039</v>
      </c>
      <c r="F39" s="5">
        <v>3.5571999999999999E-2</v>
      </c>
      <c r="G39" s="5"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4.3255917244749365E-2</v>
      </c>
      <c r="L39" s="2">
        <v>36</v>
      </c>
      <c r="M39" s="6">
        <v>0.20871278500000001</v>
      </c>
      <c r="Q39" s="4">
        <f t="shared" si="21"/>
        <v>25</v>
      </c>
      <c r="R39">
        <f t="shared" si="0"/>
        <v>1000000</v>
      </c>
      <c r="S39">
        <f t="shared" si="1"/>
        <v>-21592.505248644298</v>
      </c>
      <c r="U39">
        <f t="shared" si="13"/>
        <v>0.20871278500000001</v>
      </c>
      <c r="V39">
        <f t="shared" si="14"/>
        <v>0.01</v>
      </c>
      <c r="W39">
        <f t="shared" si="15"/>
        <v>0.12351590377376125</v>
      </c>
      <c r="X39">
        <f t="shared" si="16"/>
        <v>2.5779348268413722E-2</v>
      </c>
      <c r="Y39">
        <f t="shared" si="17"/>
        <v>1.2351590377376125E-3</v>
      </c>
      <c r="Z39">
        <f t="shared" si="18"/>
        <v>9.6501396467609898E-2</v>
      </c>
      <c r="AB39">
        <f t="shared" si="19"/>
        <v>-1432.3374166449739</v>
      </c>
      <c r="AC39">
        <f t="shared" si="2"/>
        <v>-2083.7069097283711</v>
      </c>
      <c r="AE39">
        <f t="shared" si="3"/>
        <v>0</v>
      </c>
      <c r="AF39">
        <f t="shared" si="24"/>
        <v>0</v>
      </c>
      <c r="AG39">
        <f t="shared" si="24"/>
        <v>-2.4125349116902473</v>
      </c>
      <c r="AH39">
        <f t="shared" si="5"/>
        <v>-25779.348268413723</v>
      </c>
      <c r="AI39">
        <f t="shared" si="25"/>
        <v>-25781.760803325415</v>
      </c>
      <c r="AJ39">
        <f t="shared" si="7"/>
        <v>651.36949308339717</v>
      </c>
      <c r="AK39">
        <f t="shared" si="22"/>
        <v>-100.26361916514819</v>
      </c>
      <c r="AL39">
        <f t="shared" si="8"/>
        <v>-25230.654929407166</v>
      </c>
      <c r="AN39">
        <f t="shared" si="26"/>
        <v>0</v>
      </c>
      <c r="AO39">
        <f t="shared" si="26"/>
        <v>0</v>
      </c>
      <c r="AP39">
        <f t="shared" si="26"/>
        <v>-0.10435641049014205</v>
      </c>
      <c r="AQ39">
        <f t="shared" si="26"/>
        <v>-1115.1093553220769</v>
      </c>
      <c r="AR39">
        <f t="shared" si="26"/>
        <v>-1115.2137117325669</v>
      </c>
      <c r="AS39">
        <f t="shared" si="26"/>
        <v>28.175584888569773</v>
      </c>
      <c r="AT39">
        <f t="shared" si="26"/>
        <v>-4.336994813266716</v>
      </c>
      <c r="AU39">
        <f t="shared" si="23"/>
        <v>-1091.3751216572641</v>
      </c>
      <c r="AW39">
        <v>36</v>
      </c>
      <c r="AX39">
        <f>IF(Z39&gt;0, (R39*SUMPRODUCT(K39:$K$98, X39:$X$98)-K39*$AZ$3)/Z39, 0)</f>
        <v>-21592.505248644298</v>
      </c>
    </row>
    <row r="40" spans="5:50" x14ac:dyDescent="0.25">
      <c r="E40">
        <v>2040</v>
      </c>
      <c r="F40" s="5">
        <v>3.5571999999999999E-2</v>
      </c>
      <c r="G40" s="5"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3.8621354682811929E-2</v>
      </c>
      <c r="L40" s="2">
        <v>37</v>
      </c>
      <c r="M40" s="6">
        <v>0.23444695300000001</v>
      </c>
      <c r="Q40" s="4">
        <f t="shared" si="21"/>
        <v>25</v>
      </c>
      <c r="R40">
        <f t="shared" si="0"/>
        <v>1000000</v>
      </c>
      <c r="S40">
        <f t="shared" si="1"/>
        <v>-34974.96434930234</v>
      </c>
      <c r="U40">
        <f t="shared" si="13"/>
        <v>0.23444695300000001</v>
      </c>
      <c r="V40">
        <f t="shared" si="14"/>
        <v>0.01</v>
      </c>
      <c r="W40">
        <f t="shared" si="15"/>
        <v>9.6501396467609898E-2</v>
      </c>
      <c r="X40">
        <f t="shared" si="16"/>
        <v>2.2624458362076105E-2</v>
      </c>
      <c r="Y40">
        <f t="shared" si="17"/>
        <v>9.6501396467609901E-4</v>
      </c>
      <c r="Z40">
        <f t="shared" si="18"/>
        <v>7.291192414085769E-2</v>
      </c>
      <c r="AB40">
        <f t="shared" si="19"/>
        <v>-2083.7069097283711</v>
      </c>
      <c r="AC40">
        <f t="shared" si="2"/>
        <v>-2550.0919474655343</v>
      </c>
      <c r="AE40">
        <f t="shared" si="3"/>
        <v>0</v>
      </c>
      <c r="AF40">
        <f t="shared" si="24"/>
        <v>0</v>
      </c>
      <c r="AG40">
        <f t="shared" si="24"/>
        <v>-1.8227981035214422</v>
      </c>
      <c r="AH40">
        <f t="shared" si="5"/>
        <v>-22624.458362076104</v>
      </c>
      <c r="AI40">
        <f t="shared" si="25"/>
        <v>-22626.281160179624</v>
      </c>
      <c r="AJ40">
        <f t="shared" si="7"/>
        <v>466.3850377371632</v>
      </c>
      <c r="AK40">
        <f t="shared" si="22"/>
        <v>-145.85948368098599</v>
      </c>
      <c r="AL40">
        <f t="shared" si="8"/>
        <v>-22305.755606123446</v>
      </c>
      <c r="AN40">
        <f t="shared" si="26"/>
        <v>0</v>
      </c>
      <c r="AO40">
        <f t="shared" si="26"/>
        <v>0</v>
      </c>
      <c r="AP40">
        <f t="shared" si="26"/>
        <v>-7.0398932071258552E-2</v>
      </c>
      <c r="AQ40">
        <f t="shared" si="26"/>
        <v>-873.78723090825144</v>
      </c>
      <c r="AR40">
        <f t="shared" si="26"/>
        <v>-873.8576298403226</v>
      </c>
      <c r="AS40">
        <f t="shared" si="26"/>
        <v>18.012421961203607</v>
      </c>
      <c r="AT40">
        <f t="shared" si="26"/>
        <v>-5.6332908530951782</v>
      </c>
      <c r="AU40">
        <f t="shared" si="23"/>
        <v>-861.47849873221423</v>
      </c>
      <c r="AW40">
        <v>37</v>
      </c>
      <c r="AX40">
        <f>IF(Z40&gt;0, (R40*SUMPRODUCT(K40:$K$98, X40:$X$98)-K40*$AZ$3)/Z40, 0)</f>
        <v>-34974.96434930234</v>
      </c>
    </row>
    <row r="41" spans="5:50" x14ac:dyDescent="0.25">
      <c r="E41">
        <v>2041</v>
      </c>
      <c r="F41" s="5">
        <v>3.5571999999999999E-2</v>
      </c>
      <c r="G41" s="5"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3.4483352395367789E-2</v>
      </c>
      <c r="L41" s="2">
        <v>38</v>
      </c>
      <c r="M41" s="6">
        <v>0.26339700100000002</v>
      </c>
      <c r="Q41" s="4">
        <f t="shared" si="21"/>
        <v>25</v>
      </c>
      <c r="R41">
        <f t="shared" si="0"/>
        <v>1000000</v>
      </c>
      <c r="S41">
        <f t="shared" si="1"/>
        <v>-53695.115263927139</v>
      </c>
      <c r="U41">
        <f t="shared" si="13"/>
        <v>0.26339700100000002</v>
      </c>
      <c r="V41">
        <f t="shared" si="14"/>
        <v>0.01</v>
      </c>
      <c r="W41">
        <f t="shared" si="15"/>
        <v>7.291192414085769E-2</v>
      </c>
      <c r="X41">
        <f t="shared" si="16"/>
        <v>1.920478215584142E-2</v>
      </c>
      <c r="Y41">
        <f t="shared" si="17"/>
        <v>7.2911924140857691E-4</v>
      </c>
      <c r="Z41">
        <f t="shared" si="18"/>
        <v>5.2978022743607696E-2</v>
      </c>
      <c r="AB41">
        <f t="shared" si="19"/>
        <v>-2550.0919474655343</v>
      </c>
      <c r="AC41">
        <f t="shared" si="2"/>
        <v>-2844.6610376729686</v>
      </c>
      <c r="AE41">
        <f t="shared" si="3"/>
        <v>0</v>
      </c>
      <c r="AF41">
        <f t="shared" si="24"/>
        <v>0</v>
      </c>
      <c r="AG41">
        <f t="shared" si="24"/>
        <v>-1.3244505685901924</v>
      </c>
      <c r="AH41">
        <f t="shared" si="5"/>
        <v>-19204.782155841418</v>
      </c>
      <c r="AI41">
        <f t="shared" si="25"/>
        <v>-19206.106606410009</v>
      </c>
      <c r="AJ41">
        <f t="shared" si="7"/>
        <v>294.56909020743433</v>
      </c>
      <c r="AK41">
        <f t="shared" si="22"/>
        <v>-178.5064363225874</v>
      </c>
      <c r="AL41">
        <f t="shared" si="8"/>
        <v>-19090.04395252516</v>
      </c>
      <c r="AN41">
        <f t="shared" si="26"/>
        <v>0</v>
      </c>
      <c r="AO41">
        <f t="shared" si="26"/>
        <v>0</v>
      </c>
      <c r="AP41">
        <f t="shared" si="26"/>
        <v>-4.5671495686940844E-2</v>
      </c>
      <c r="AQ41">
        <f t="shared" si="26"/>
        <v>-662.24527075615072</v>
      </c>
      <c r="AR41">
        <f t="shared" si="26"/>
        <v>-662.29094225183769</v>
      </c>
      <c r="AS41">
        <f t="shared" si="26"/>
        <v>10.157729742405841</v>
      </c>
      <c r="AT41">
        <f t="shared" si="26"/>
        <v>-6.1555003485530619</v>
      </c>
      <c r="AU41">
        <f t="shared" si="23"/>
        <v>-658.28871285798482</v>
      </c>
      <c r="AW41">
        <v>38</v>
      </c>
      <c r="AX41">
        <f>IF(Z41&gt;0, (R41*SUMPRODUCT(K41:$K$98, X41:$X$98)-K41*$AZ$3)/Z41, 0)</f>
        <v>-53695.115263927139</v>
      </c>
    </row>
    <row r="42" spans="5:50" x14ac:dyDescent="0.25">
      <c r="E42">
        <v>2042</v>
      </c>
      <c r="F42" s="5">
        <v>3.5571999999999999E-2</v>
      </c>
      <c r="G42" s="5"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3.0788707495864095E-2</v>
      </c>
      <c r="L42" s="2">
        <v>39</v>
      </c>
      <c r="M42" s="6">
        <v>0.29593128600000002</v>
      </c>
      <c r="Q42" s="4">
        <f t="shared" si="21"/>
        <v>25</v>
      </c>
      <c r="R42">
        <f t="shared" si="0"/>
        <v>1000000</v>
      </c>
      <c r="S42">
        <f t="shared" si="1"/>
        <v>-81308.558528313399</v>
      </c>
      <c r="U42">
        <f t="shared" si="13"/>
        <v>0.29593128600000002</v>
      </c>
      <c r="V42">
        <f t="shared" si="14"/>
        <v>0.01</v>
      </c>
      <c r="W42">
        <f t="shared" si="15"/>
        <v>5.2978022743607696E-2</v>
      </c>
      <c r="X42">
        <f t="shared" si="16"/>
        <v>1.5677854400253075E-2</v>
      </c>
      <c r="Y42">
        <f t="shared" si="17"/>
        <v>5.2978022743607701E-4</v>
      </c>
      <c r="Z42">
        <f t="shared" si="18"/>
        <v>3.677038811591854E-2</v>
      </c>
      <c r="AB42">
        <f t="shared" si="19"/>
        <v>-2844.6610376729686</v>
      </c>
      <c r="AC42">
        <f t="shared" si="2"/>
        <v>-2989.747254231962</v>
      </c>
      <c r="AE42">
        <f t="shared" si="3"/>
        <v>0</v>
      </c>
      <c r="AF42">
        <f t="shared" si="24"/>
        <v>0</v>
      </c>
      <c r="AG42">
        <f t="shared" si="24"/>
        <v>-0.91925970289796344</v>
      </c>
      <c r="AH42">
        <f t="shared" si="5"/>
        <v>-15677.854400253074</v>
      </c>
      <c r="AI42">
        <f t="shared" si="25"/>
        <v>-15678.773659955972</v>
      </c>
      <c r="AJ42">
        <f t="shared" si="7"/>
        <v>145.08621655899333</v>
      </c>
      <c r="AK42">
        <f t="shared" si="22"/>
        <v>-199.12627263710783</v>
      </c>
      <c r="AL42">
        <f t="shared" si="8"/>
        <v>-15732.813716034087</v>
      </c>
      <c r="AN42">
        <f t="shared" si="26"/>
        <v>0</v>
      </c>
      <c r="AO42">
        <f t="shared" si="26"/>
        <v>0</v>
      </c>
      <c r="AP42">
        <f t="shared" si="26"/>
        <v>-2.8302818105260329E-2</v>
      </c>
      <c r="AQ42">
        <f t="shared" si="26"/>
        <v>-482.70087329213771</v>
      </c>
      <c r="AR42">
        <f t="shared" si="26"/>
        <v>-482.72917611024297</v>
      </c>
      <c r="AS42">
        <f t="shared" si="26"/>
        <v>4.4670170833164393</v>
      </c>
      <c r="AT42">
        <f t="shared" si="26"/>
        <v>-6.1308405629655995</v>
      </c>
      <c r="AU42">
        <f t="shared" si="23"/>
        <v>-484.3929995898921</v>
      </c>
      <c r="AW42">
        <v>39</v>
      </c>
      <c r="AX42">
        <f>IF(Z42&gt;0, (R42*SUMPRODUCT(K42:$K$98, X42:$X$98)-K42*$AZ$3)/Z42, 0)</f>
        <v>-81308.558528313399</v>
      </c>
    </row>
    <row r="43" spans="5:50" x14ac:dyDescent="0.25">
      <c r="E43">
        <v>2043</v>
      </c>
      <c r="F43" s="5">
        <v>3.5571999999999999E-2</v>
      </c>
      <c r="G43" s="5"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2.7489917407021513E-2</v>
      </c>
      <c r="L43" s="2">
        <v>40</v>
      </c>
      <c r="M43" s="6">
        <v>0.33262349499999999</v>
      </c>
      <c r="Q43" s="4">
        <f t="shared" si="21"/>
        <v>25</v>
      </c>
      <c r="R43">
        <f t="shared" si="0"/>
        <v>1000000</v>
      </c>
      <c r="S43">
        <f t="shared" si="1"/>
        <v>-124553.21503333453</v>
      </c>
      <c r="U43">
        <f t="shared" si="13"/>
        <v>0.33262349499999999</v>
      </c>
      <c r="V43">
        <f t="shared" si="14"/>
        <v>0.01</v>
      </c>
      <c r="W43">
        <f t="shared" si="15"/>
        <v>3.677038811591854E-2</v>
      </c>
      <c r="X43">
        <f t="shared" si="16"/>
        <v>1.2230695007623289E-2</v>
      </c>
      <c r="Y43">
        <f t="shared" si="17"/>
        <v>3.6770388115918543E-4</v>
      </c>
      <c r="Z43">
        <f t="shared" si="18"/>
        <v>2.4171989227136065E-2</v>
      </c>
      <c r="AB43">
        <f t="shared" si="19"/>
        <v>-2989.747254231962</v>
      </c>
      <c r="AC43">
        <f t="shared" si="2"/>
        <v>-3010.6989719909243</v>
      </c>
      <c r="AE43">
        <f t="shared" si="3"/>
        <v>0</v>
      </c>
      <c r="AF43">
        <f t="shared" si="24"/>
        <v>0</v>
      </c>
      <c r="AG43">
        <f t="shared" si="24"/>
        <v>-0.60429973067840159</v>
      </c>
      <c r="AH43">
        <f t="shared" si="5"/>
        <v>-12230.69500762329</v>
      </c>
      <c r="AI43">
        <f t="shared" si="25"/>
        <v>-12231.299307353967</v>
      </c>
      <c r="AJ43">
        <f t="shared" si="7"/>
        <v>20.951717758962332</v>
      </c>
      <c r="AK43">
        <f t="shared" si="22"/>
        <v>-209.28230779623735</v>
      </c>
      <c r="AL43">
        <f t="shared" si="8"/>
        <v>-12419.629897391242</v>
      </c>
      <c r="AN43">
        <f t="shared" si="26"/>
        <v>0</v>
      </c>
      <c r="AO43">
        <f t="shared" si="26"/>
        <v>0</v>
      </c>
      <c r="AP43">
        <f t="shared" si="26"/>
        <v>-1.6612149685434605E-2</v>
      </c>
      <c r="AQ43">
        <f t="shared" si="26"/>
        <v>-336.22079559003458</v>
      </c>
      <c r="AR43">
        <f t="shared" si="26"/>
        <v>-336.23740773972003</v>
      </c>
      <c r="AS43">
        <f t="shared" si="26"/>
        <v>0.57596099072910034</v>
      </c>
      <c r="AT43">
        <f t="shared" si="26"/>
        <v>-5.7531533560694195</v>
      </c>
      <c r="AU43">
        <f t="shared" si="23"/>
        <v>-341.41460010506029</v>
      </c>
      <c r="AW43">
        <v>40</v>
      </c>
      <c r="AX43">
        <f>IF(Z43&gt;0, (R43*SUMPRODUCT(K43:$K$98, X43:$X$98)-K43*$AZ$3)/Z43, 0)</f>
        <v>-124553.21503333453</v>
      </c>
    </row>
    <row r="44" spans="5:50" x14ac:dyDescent="0.25">
      <c r="E44">
        <v>2044</v>
      </c>
      <c r="F44" s="5">
        <v>3.5571999999999999E-2</v>
      </c>
      <c r="G44" s="5"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2.4544569113412063E-2</v>
      </c>
      <c r="L44" s="2">
        <v>41</v>
      </c>
      <c r="M44" s="6">
        <v>0.37225971299999999</v>
      </c>
      <c r="Q44" s="4">
        <f t="shared" si="21"/>
        <v>25</v>
      </c>
      <c r="R44">
        <f t="shared" si="0"/>
        <v>1000000</v>
      </c>
      <c r="S44">
        <f t="shared" si="1"/>
        <v>-196533.71707926111</v>
      </c>
      <c r="U44">
        <f t="shared" si="13"/>
        <v>0.37225971299999999</v>
      </c>
      <c r="V44">
        <f t="shared" si="14"/>
        <v>0.01</v>
      </c>
      <c r="W44">
        <f t="shared" si="15"/>
        <v>2.4171989227136065E-2</v>
      </c>
      <c r="X44">
        <f t="shared" si="16"/>
        <v>8.9982577723327628E-3</v>
      </c>
      <c r="Y44">
        <f t="shared" si="17"/>
        <v>2.4171989227136066E-4</v>
      </c>
      <c r="Z44">
        <f t="shared" si="18"/>
        <v>1.4932011562531941E-2</v>
      </c>
      <c r="AB44">
        <f t="shared" si="19"/>
        <v>-3010.6989719909243</v>
      </c>
      <c r="AC44">
        <f t="shared" si="2"/>
        <v>-2934.6437358549083</v>
      </c>
      <c r="AE44">
        <f t="shared" si="3"/>
        <v>0</v>
      </c>
      <c r="AF44">
        <f t="shared" si="24"/>
        <v>0</v>
      </c>
      <c r="AG44">
        <f t="shared" si="24"/>
        <v>-0.37330028906329854</v>
      </c>
      <c r="AH44">
        <f t="shared" si="5"/>
        <v>-8998.2577723327631</v>
      </c>
      <c r="AI44">
        <f t="shared" si="25"/>
        <v>-8998.6310726218271</v>
      </c>
      <c r="AJ44">
        <f t="shared" si="7"/>
        <v>-76.055236136015992</v>
      </c>
      <c r="AK44">
        <f t="shared" si="22"/>
        <v>-210.74892803936473</v>
      </c>
      <c r="AL44">
        <f t="shared" si="8"/>
        <v>-9285.435236797206</v>
      </c>
      <c r="AN44">
        <f t="shared" si="26"/>
        <v>0</v>
      </c>
      <c r="AO44">
        <f t="shared" si="26"/>
        <v>0</v>
      </c>
      <c r="AP44">
        <f t="shared" si="26"/>
        <v>-9.1624947449708317E-3</v>
      </c>
      <c r="AQ44">
        <f t="shared" si="26"/>
        <v>-220.85835979331878</v>
      </c>
      <c r="AR44">
        <f t="shared" si="26"/>
        <v>-220.86752228806375</v>
      </c>
      <c r="AS44">
        <f t="shared" si="26"/>
        <v>-1.8667429997773191</v>
      </c>
      <c r="AT44">
        <f t="shared" si="26"/>
        <v>-5.1727416298396927</v>
      </c>
      <c r="AU44">
        <f t="shared" si="23"/>
        <v>-227.90700691768072</v>
      </c>
      <c r="AW44">
        <v>41</v>
      </c>
      <c r="AX44">
        <f>IF(Z44&gt;0, (R44*SUMPRODUCT(K44:$K$98, X44:$X$98)-K44*$AZ$3)/Z44, 0)</f>
        <v>-196533.71707926111</v>
      </c>
    </row>
    <row r="45" spans="5:50" x14ac:dyDescent="0.25">
      <c r="E45">
        <v>2045</v>
      </c>
      <c r="F45" s="5">
        <v>3.5571999999999999E-2</v>
      </c>
      <c r="G45" s="5"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2.1914793851260769E-2</v>
      </c>
      <c r="L45" s="2">
        <v>42</v>
      </c>
      <c r="M45" s="6">
        <v>0.41367450300000003</v>
      </c>
      <c r="Q45" s="4">
        <f t="shared" si="21"/>
        <v>25</v>
      </c>
      <c r="R45">
        <f t="shared" si="0"/>
        <v>1000000</v>
      </c>
      <c r="S45">
        <f t="shared" si="1"/>
        <v>-323901.46352503059</v>
      </c>
      <c r="U45">
        <f t="shared" si="13"/>
        <v>0.41367450300000003</v>
      </c>
      <c r="V45">
        <f t="shared" si="14"/>
        <v>0.01</v>
      </c>
      <c r="W45">
        <f t="shared" si="15"/>
        <v>1.4932011562531941E-2</v>
      </c>
      <c r="X45">
        <f t="shared" si="16"/>
        <v>6.1769924619206546E-3</v>
      </c>
      <c r="Y45">
        <f t="shared" si="17"/>
        <v>1.4932011562531942E-4</v>
      </c>
      <c r="Z45">
        <f t="shared" si="18"/>
        <v>8.6056989849859662E-3</v>
      </c>
      <c r="AB45">
        <f t="shared" si="19"/>
        <v>-2934.6437358549083</v>
      </c>
      <c r="AC45">
        <f t="shared" si="2"/>
        <v>-2787.3984958928245</v>
      </c>
      <c r="AE45">
        <f t="shared" si="3"/>
        <v>0</v>
      </c>
      <c r="AF45">
        <f t="shared" si="24"/>
        <v>0</v>
      </c>
      <c r="AG45">
        <f t="shared" si="24"/>
        <v>-0.21514247462464917</v>
      </c>
      <c r="AH45">
        <f t="shared" si="5"/>
        <v>-6176.9924619206549</v>
      </c>
      <c r="AI45">
        <f t="shared" si="25"/>
        <v>-6177.2076043952793</v>
      </c>
      <c r="AJ45">
        <f t="shared" si="7"/>
        <v>-147.24523996208382</v>
      </c>
      <c r="AK45">
        <f t="shared" si="22"/>
        <v>-205.4250615098436</v>
      </c>
      <c r="AL45">
        <f t="shared" si="8"/>
        <v>-6529.8779058672071</v>
      </c>
      <c r="AN45">
        <f t="shared" si="26"/>
        <v>0</v>
      </c>
      <c r="AO45">
        <f t="shared" si="26"/>
        <v>0</v>
      </c>
      <c r="AP45">
        <f t="shared" si="26"/>
        <v>-4.7148029800492871E-3</v>
      </c>
      <c r="AQ45">
        <f t="shared" si="26"/>
        <v>-135.36751642378289</v>
      </c>
      <c r="AR45">
        <f t="shared" si="26"/>
        <v>-135.37223122676292</v>
      </c>
      <c r="AS45">
        <f t="shared" si="26"/>
        <v>-3.226849079348491</v>
      </c>
      <c r="AT45">
        <f t="shared" si="26"/>
        <v>-4.5018478748707853</v>
      </c>
      <c r="AU45">
        <f t="shared" si="23"/>
        <v>-143.10092818098221</v>
      </c>
      <c r="AW45">
        <v>42</v>
      </c>
      <c r="AX45">
        <f>IF(Z45&gt;0, (R45*SUMPRODUCT(K45:$K$98, X45:$X$98)-K45*$AZ$3)/Z45, 0)</f>
        <v>-323901.46352503059</v>
      </c>
    </row>
    <row r="46" spans="5:50" x14ac:dyDescent="0.25">
      <c r="E46">
        <v>2046</v>
      </c>
      <c r="F46" s="5">
        <v>3.5571999999999999E-2</v>
      </c>
      <c r="G46" s="5"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1.9566780224339969E-2</v>
      </c>
      <c r="L46" s="2">
        <v>43</v>
      </c>
      <c r="M46" s="6">
        <v>0.42102545200000002</v>
      </c>
      <c r="Q46" s="4">
        <f t="shared" si="21"/>
        <v>25</v>
      </c>
      <c r="R46">
        <f t="shared" si="0"/>
        <v>1000000</v>
      </c>
      <c r="S46">
        <f t="shared" si="1"/>
        <v>-529795.26448092028</v>
      </c>
      <c r="U46">
        <f t="shared" si="13"/>
        <v>0.42102545200000002</v>
      </c>
      <c r="V46">
        <f t="shared" si="14"/>
        <v>0.01</v>
      </c>
      <c r="W46">
        <f t="shared" si="15"/>
        <v>8.6056989849859662E-3</v>
      </c>
      <c r="X46">
        <f t="shared" si="16"/>
        <v>3.623218304929658E-3</v>
      </c>
      <c r="Y46">
        <f t="shared" si="17"/>
        <v>8.6056989849859662E-5</v>
      </c>
      <c r="Z46">
        <f t="shared" si="18"/>
        <v>4.8964236902064489E-3</v>
      </c>
      <c r="AB46">
        <f t="shared" si="19"/>
        <v>-2787.3984958928245</v>
      </c>
      <c r="AC46">
        <f t="shared" si="2"/>
        <v>-2594.1020839635694</v>
      </c>
      <c r="AE46">
        <f t="shared" si="3"/>
        <v>0</v>
      </c>
      <c r="AF46">
        <f t="shared" si="24"/>
        <v>0</v>
      </c>
      <c r="AG46">
        <f t="shared" si="24"/>
        <v>-0.12241059225516122</v>
      </c>
      <c r="AH46">
        <f t="shared" si="5"/>
        <v>-3623.2183049296582</v>
      </c>
      <c r="AI46">
        <f t="shared" si="25"/>
        <v>-3623.3407155219134</v>
      </c>
      <c r="AJ46">
        <f t="shared" si="7"/>
        <v>-193.2964119292551</v>
      </c>
      <c r="AK46">
        <f t="shared" si="22"/>
        <v>-195.11789471249773</v>
      </c>
      <c r="AL46">
        <f t="shared" si="8"/>
        <v>-4011.7550221636661</v>
      </c>
      <c r="AN46">
        <f t="shared" si="26"/>
        <v>0</v>
      </c>
      <c r="AO46">
        <f t="shared" si="26"/>
        <v>0</v>
      </c>
      <c r="AP46">
        <f t="shared" si="26"/>
        <v>-2.3951811557880319E-3</v>
      </c>
      <c r="AQ46">
        <f t="shared" si="26"/>
        <v>-70.894716277364225</v>
      </c>
      <c r="AR46">
        <f t="shared" si="26"/>
        <v>-70.897111458520001</v>
      </c>
      <c r="AS46">
        <f t="shared" si="26"/>
        <v>-3.7821884103732213</v>
      </c>
      <c r="AT46">
        <f t="shared" si="26"/>
        <v>-3.8178289636753489</v>
      </c>
      <c r="AU46">
        <f t="shared" si="23"/>
        <v>-78.497128832568578</v>
      </c>
      <c r="AW46">
        <v>43</v>
      </c>
      <c r="AX46">
        <f>IF(Z46&gt;0, (R46*SUMPRODUCT(K46:$K$98, X46:$X$98)-K46*$AZ$3)/Z46, 0)</f>
        <v>-529795.26448092028</v>
      </c>
    </row>
    <row r="47" spans="5:50" x14ac:dyDescent="0.25">
      <c r="E47">
        <v>2047</v>
      </c>
      <c r="F47" s="5">
        <v>3.5571999999999999E-2</v>
      </c>
      <c r="G47" s="5"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1.7470339486017828E-2</v>
      </c>
      <c r="L47" s="2">
        <v>44</v>
      </c>
      <c r="M47" s="6">
        <v>0.42896583300000002</v>
      </c>
      <c r="Q47" s="4">
        <f t="shared" si="21"/>
        <v>25</v>
      </c>
      <c r="R47">
        <f t="shared" si="0"/>
        <v>1000000</v>
      </c>
      <c r="S47">
        <f t="shared" si="1"/>
        <v>-863303.31799205404</v>
      </c>
      <c r="U47">
        <f t="shared" si="13"/>
        <v>0.42896583300000002</v>
      </c>
      <c r="V47">
        <f t="shared" si="14"/>
        <v>0.01</v>
      </c>
      <c r="W47">
        <f t="shared" si="15"/>
        <v>4.8964236902064489E-3</v>
      </c>
      <c r="X47">
        <f t="shared" si="16"/>
        <v>2.1003984669903434E-3</v>
      </c>
      <c r="Y47">
        <f t="shared" si="17"/>
        <v>4.8964236902064488E-5</v>
      </c>
      <c r="Z47">
        <f t="shared" si="18"/>
        <v>2.7470609863140408E-3</v>
      </c>
      <c r="AB47">
        <f t="shared" si="19"/>
        <v>-2594.1020839635694</v>
      </c>
      <c r="AC47">
        <f t="shared" si="2"/>
        <v>-2371.5468642114361</v>
      </c>
      <c r="AE47">
        <f t="shared" si="3"/>
        <v>0</v>
      </c>
      <c r="AF47">
        <f t="shared" si="24"/>
        <v>0</v>
      </c>
      <c r="AG47">
        <f t="shared" si="24"/>
        <v>-6.8676524657851026E-2</v>
      </c>
      <c r="AH47">
        <f t="shared" si="5"/>
        <v>-2100.3984669903434</v>
      </c>
      <c r="AI47">
        <f t="shared" si="25"/>
        <v>-2100.4671435150012</v>
      </c>
      <c r="AJ47">
        <f t="shared" si="7"/>
        <v>-222.55521975213333</v>
      </c>
      <c r="AK47">
        <f t="shared" si="22"/>
        <v>-181.58714587744987</v>
      </c>
      <c r="AL47">
        <f t="shared" si="8"/>
        <v>-2504.6095091445845</v>
      </c>
      <c r="AN47">
        <f t="shared" si="26"/>
        <v>0</v>
      </c>
      <c r="AO47">
        <f t="shared" si="26"/>
        <v>0</v>
      </c>
      <c r="AP47">
        <f t="shared" si="26"/>
        <v>-1.1998022004925319E-3</v>
      </c>
      <c r="AQ47">
        <f t="shared" si="26"/>
        <v>-36.69467427423271</v>
      </c>
      <c r="AR47">
        <f t="shared" si="26"/>
        <v>-36.695874076433199</v>
      </c>
      <c r="AS47">
        <f t="shared" si="26"/>
        <v>-3.8881152434550699</v>
      </c>
      <c r="AT47">
        <f t="shared" si="26"/>
        <v>-3.1723890847760918</v>
      </c>
      <c r="AU47">
        <f t="shared" si="23"/>
        <v>-43.756378404664368</v>
      </c>
      <c r="AW47">
        <v>44</v>
      </c>
      <c r="AX47">
        <f>IF(Z47&gt;0, (R47*SUMPRODUCT(K47:$K$98, X47:$X$98)-K47*$AZ$3)/Z47, 0)</f>
        <v>-863303.31799205404</v>
      </c>
    </row>
    <row r="48" spans="5:50" x14ac:dyDescent="0.25">
      <c r="E48">
        <v>2048</v>
      </c>
      <c r="F48" s="5">
        <v>3.5571999999999999E-2</v>
      </c>
      <c r="G48" s="5"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1.5598517398230203E-2</v>
      </c>
      <c r="L48" s="2">
        <v>45</v>
      </c>
      <c r="M48" s="6">
        <v>0.43771532000000002</v>
      </c>
      <c r="Q48" s="4">
        <f t="shared" si="21"/>
        <v>25</v>
      </c>
      <c r="R48">
        <f t="shared" si="0"/>
        <v>1000000</v>
      </c>
      <c r="S48">
        <f t="shared" si="1"/>
        <v>-1414638.5974988269</v>
      </c>
      <c r="U48">
        <f t="shared" si="13"/>
        <v>0.43771532000000002</v>
      </c>
      <c r="V48">
        <f t="shared" si="14"/>
        <v>0.01</v>
      </c>
      <c r="W48">
        <f t="shared" si="15"/>
        <v>2.7470609863140408E-3</v>
      </c>
      <c r="X48">
        <f t="shared" si="16"/>
        <v>1.202430678683966E-3</v>
      </c>
      <c r="Y48">
        <f t="shared" si="17"/>
        <v>2.7470609863140409E-5</v>
      </c>
      <c r="Z48">
        <f t="shared" si="18"/>
        <v>1.5171596977669344E-3</v>
      </c>
      <c r="AB48">
        <f t="shared" si="19"/>
        <v>-2371.5468642114361</v>
      </c>
      <c r="AC48">
        <f t="shared" si="2"/>
        <v>-2146.2326670307602</v>
      </c>
      <c r="AE48">
        <f t="shared" si="3"/>
        <v>0</v>
      </c>
      <c r="AF48">
        <f t="shared" si="24"/>
        <v>0</v>
      </c>
      <c r="AG48">
        <f t="shared" si="24"/>
        <v>-3.7928992444173359E-2</v>
      </c>
      <c r="AH48">
        <f t="shared" si="5"/>
        <v>-1202.4306786839661</v>
      </c>
      <c r="AI48">
        <f t="shared" si="25"/>
        <v>-1202.4686076764103</v>
      </c>
      <c r="AJ48">
        <f t="shared" si="7"/>
        <v>-225.31419718067582</v>
      </c>
      <c r="AK48">
        <f t="shared" si="22"/>
        <v>-166.00828049480054</v>
      </c>
      <c r="AL48">
        <f t="shared" si="8"/>
        <v>-1593.7910853518867</v>
      </c>
      <c r="AN48">
        <f t="shared" si="26"/>
        <v>0</v>
      </c>
      <c r="AO48">
        <f t="shared" si="26"/>
        <v>0</v>
      </c>
      <c r="AP48">
        <f t="shared" si="26"/>
        <v>-5.9163604853778012E-4</v>
      </c>
      <c r="AQ48">
        <f t="shared" si="26"/>
        <v>-18.756135861617597</v>
      </c>
      <c r="AR48">
        <f t="shared" si="26"/>
        <v>-18.756727497666134</v>
      </c>
      <c r="AS48">
        <f t="shared" si="26"/>
        <v>-3.5145674247910423</v>
      </c>
      <c r="AT48">
        <f t="shared" si="26"/>
        <v>-2.589483051548426</v>
      </c>
      <c r="AU48">
        <f t="shared" si="23"/>
        <v>-24.860777974005604</v>
      </c>
      <c r="AW48">
        <v>45</v>
      </c>
      <c r="AX48">
        <f>IF(Z48&gt;0, (R48*SUMPRODUCT(K48:$K$98, X48:$X$98)-K48*$AZ$3)/Z48, 0)</f>
        <v>-1414638.5974988269</v>
      </c>
    </row>
    <row r="49" spans="5:50" x14ac:dyDescent="0.25">
      <c r="E49">
        <v>2049</v>
      </c>
      <c r="F49" s="5">
        <v>3.5571999999999999E-2</v>
      </c>
      <c r="G49" s="5"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1.3927247676991251E-2</v>
      </c>
      <c r="L49" s="2">
        <v>46</v>
      </c>
      <c r="M49" s="6">
        <v>0.44739131599999998</v>
      </c>
      <c r="Q49" s="4">
        <f t="shared" si="21"/>
        <v>25</v>
      </c>
      <c r="R49">
        <f t="shared" si="0"/>
        <v>1000000</v>
      </c>
      <c r="S49">
        <f t="shared" si="1"/>
        <v>-2345719.0839105705</v>
      </c>
      <c r="U49">
        <f t="shared" si="13"/>
        <v>0.44739131599999998</v>
      </c>
      <c r="V49">
        <f t="shared" si="14"/>
        <v>0.01</v>
      </c>
      <c r="W49">
        <f t="shared" si="15"/>
        <v>1.5171596977669344E-3</v>
      </c>
      <c r="X49">
        <f t="shared" si="16"/>
        <v>6.7876407376611105E-4</v>
      </c>
      <c r="Y49">
        <f t="shared" si="17"/>
        <v>1.5171596977669344E-5</v>
      </c>
      <c r="Z49">
        <f t="shared" si="18"/>
        <v>8.2322402702315401E-4</v>
      </c>
      <c r="AB49">
        <f t="shared" si="19"/>
        <v>-2146.2326670307602</v>
      </c>
      <c r="AC49">
        <f t="shared" si="2"/>
        <v>-1931.0523105219236</v>
      </c>
      <c r="AE49">
        <f t="shared" si="3"/>
        <v>0</v>
      </c>
      <c r="AF49">
        <f t="shared" si="24"/>
        <v>0</v>
      </c>
      <c r="AG49">
        <f t="shared" si="24"/>
        <v>-2.0580600675578851E-2</v>
      </c>
      <c r="AH49">
        <f t="shared" si="5"/>
        <v>-678.7640737661111</v>
      </c>
      <c r="AI49">
        <f t="shared" si="25"/>
        <v>-678.78465436678664</v>
      </c>
      <c r="AJ49">
        <f t="shared" si="7"/>
        <v>-215.18035650883667</v>
      </c>
      <c r="AK49">
        <f t="shared" si="22"/>
        <v>-150.23628669215324</v>
      </c>
      <c r="AL49">
        <f t="shared" si="8"/>
        <v>-1044.2012975677765</v>
      </c>
      <c r="AN49">
        <f t="shared" si="26"/>
        <v>0</v>
      </c>
      <c r="AO49">
        <f t="shared" si="26"/>
        <v>0</v>
      </c>
      <c r="AP49">
        <f t="shared" si="26"/>
        <v>-2.8663112295004015E-4</v>
      </c>
      <c r="AQ49">
        <f t="shared" si="26"/>
        <v>-9.4533153695841889</v>
      </c>
      <c r="AR49">
        <f t="shared" si="26"/>
        <v>-9.4536020007071393</v>
      </c>
      <c r="AS49">
        <f t="shared" si="26"/>
        <v>-2.9968701203218449</v>
      </c>
      <c r="AT49">
        <f t="shared" si="26"/>
        <v>-2.0923779748330831</v>
      </c>
      <c r="AU49">
        <f t="shared" si="23"/>
        <v>-14.542850095862065</v>
      </c>
      <c r="AW49">
        <v>46</v>
      </c>
      <c r="AX49">
        <f>IF(Z49&gt;0, (R49*SUMPRODUCT(K49:$K$98, X49:$X$98)-K49*$AZ$3)/Z49, 0)</f>
        <v>-2345719.0839105705</v>
      </c>
    </row>
    <row r="50" spans="5:50" x14ac:dyDescent="0.25">
      <c r="E50">
        <v>2050</v>
      </c>
      <c r="F50" s="5">
        <v>3.5571999999999999E-2</v>
      </c>
      <c r="G50" s="5"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1.2435042568742187E-2</v>
      </c>
      <c r="L50" s="2">
        <v>47</v>
      </c>
      <c r="M50" s="6">
        <v>0.457001349</v>
      </c>
      <c r="Q50" s="4">
        <f t="shared" si="21"/>
        <v>25</v>
      </c>
      <c r="R50">
        <f t="shared" si="0"/>
        <v>1000000</v>
      </c>
      <c r="S50">
        <f t="shared" si="1"/>
        <v>-3946498.0845325082</v>
      </c>
      <c r="U50">
        <f t="shared" si="13"/>
        <v>0.457001349</v>
      </c>
      <c r="V50">
        <f t="shared" si="14"/>
        <v>0.01</v>
      </c>
      <c r="W50">
        <f t="shared" si="15"/>
        <v>8.2322402702315401E-4</v>
      </c>
      <c r="X50">
        <f t="shared" si="16"/>
        <v>3.7621449087879382E-4</v>
      </c>
      <c r="Y50">
        <f t="shared" si="17"/>
        <v>8.2322402702315402E-6</v>
      </c>
      <c r="Z50">
        <f t="shared" si="18"/>
        <v>4.3877729587412864E-4</v>
      </c>
      <c r="AB50">
        <f t="shared" si="19"/>
        <v>-1931.0523105219236</v>
      </c>
      <c r="AC50">
        <f t="shared" si="2"/>
        <v>-1731.6337577036022</v>
      </c>
      <c r="AE50">
        <f t="shared" si="3"/>
        <v>0</v>
      </c>
      <c r="AF50">
        <f t="shared" si="24"/>
        <v>0</v>
      </c>
      <c r="AG50">
        <f t="shared" si="24"/>
        <v>-1.0969432396853216E-2</v>
      </c>
      <c r="AH50">
        <f t="shared" si="5"/>
        <v>-376.21449087879381</v>
      </c>
      <c r="AI50">
        <f t="shared" si="25"/>
        <v>-376.22546031119066</v>
      </c>
      <c r="AJ50">
        <f t="shared" si="7"/>
        <v>-199.41855281832136</v>
      </c>
      <c r="AK50">
        <f t="shared" si="22"/>
        <v>-135.17366173653465</v>
      </c>
      <c r="AL50">
        <f t="shared" si="8"/>
        <v>-710.81767486604667</v>
      </c>
      <c r="AN50">
        <f t="shared" si="26"/>
        <v>0</v>
      </c>
      <c r="AO50">
        <f t="shared" si="26"/>
        <v>0</v>
      </c>
      <c r="AP50">
        <f t="shared" si="26"/>
        <v>-1.364053588098094E-4</v>
      </c>
      <c r="AQ50">
        <f t="shared" si="26"/>
        <v>-4.67824320905547</v>
      </c>
      <c r="AR50">
        <f t="shared" si="26"/>
        <v>-4.67837961441428</v>
      </c>
      <c r="AS50">
        <f t="shared" si="26"/>
        <v>-2.4797781932927885</v>
      </c>
      <c r="AT50">
        <f t="shared" si="26"/>
        <v>-1.6808902378665653</v>
      </c>
      <c r="AU50">
        <f t="shared" si="23"/>
        <v>-8.8390480455736338</v>
      </c>
      <c r="AW50">
        <v>47</v>
      </c>
      <c r="AX50">
        <f>IF(Z50&gt;0, (R50*SUMPRODUCT(K50:$K$98, X50:$X$98)-K50*$AZ$3)/Z50, 0)</f>
        <v>-3946498.0845325082</v>
      </c>
    </row>
    <row r="51" spans="5:50" x14ac:dyDescent="0.25">
      <c r="E51">
        <v>2051</v>
      </c>
      <c r="F51" s="5">
        <v>3.5571999999999999E-2</v>
      </c>
      <c r="G51" s="5"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1.1102716579234095E-2</v>
      </c>
      <c r="L51" s="2">
        <v>48</v>
      </c>
      <c r="M51" s="6">
        <v>0.46737994300000002</v>
      </c>
      <c r="Q51" s="4">
        <f t="shared" si="21"/>
        <v>25</v>
      </c>
      <c r="R51">
        <f t="shared" si="0"/>
        <v>1000000</v>
      </c>
      <c r="S51">
        <f t="shared" si="1"/>
        <v>-6758508.0248682238</v>
      </c>
      <c r="U51">
        <f t="shared" si="13"/>
        <v>0.46737994300000002</v>
      </c>
      <c r="V51">
        <f t="shared" si="14"/>
        <v>0.01</v>
      </c>
      <c r="W51">
        <f t="shared" si="15"/>
        <v>4.3877729587412864E-4</v>
      </c>
      <c r="X51">
        <f t="shared" si="16"/>
        <v>2.050757075353444E-4</v>
      </c>
      <c r="Y51">
        <f t="shared" si="17"/>
        <v>4.3877729587412869E-6</v>
      </c>
      <c r="Z51">
        <f t="shared" si="18"/>
        <v>2.2931381538004295E-4</v>
      </c>
      <c r="AB51">
        <f t="shared" si="19"/>
        <v>-1731.6337577036022</v>
      </c>
      <c r="AC51">
        <f t="shared" si="2"/>
        <v>-1549.8192614591705</v>
      </c>
      <c r="AE51">
        <f t="shared" si="3"/>
        <v>0</v>
      </c>
      <c r="AF51">
        <f t="shared" si="24"/>
        <v>0</v>
      </c>
      <c r="AG51">
        <f t="shared" si="24"/>
        <v>-5.7328453845010736E-3</v>
      </c>
      <c r="AH51">
        <f t="shared" si="5"/>
        <v>-205.07570753534441</v>
      </c>
      <c r="AI51">
        <f t="shared" si="25"/>
        <v>-205.08144038072891</v>
      </c>
      <c r="AJ51">
        <f t="shared" si="7"/>
        <v>-181.81449624443167</v>
      </c>
      <c r="AK51">
        <f t="shared" si="22"/>
        <v>-121.21436303925216</v>
      </c>
      <c r="AL51">
        <f t="shared" si="8"/>
        <v>-508.11029966441276</v>
      </c>
      <c r="AN51">
        <f t="shared" si="26"/>
        <v>0</v>
      </c>
      <c r="AO51">
        <f t="shared" si="26"/>
        <v>0</v>
      </c>
      <c r="AP51">
        <f t="shared" si="26"/>
        <v>-6.3650157496685726E-5</v>
      </c>
      <c r="AQ51">
        <f t="shared" si="26"/>
        <v>-2.276897458050831</v>
      </c>
      <c r="AR51">
        <f t="shared" si="26"/>
        <v>-2.2769611082083276</v>
      </c>
      <c r="AS51">
        <f t="shared" si="26"/>
        <v>-2.0186348217981465</v>
      </c>
      <c r="AT51">
        <f t="shared" si="26"/>
        <v>-1.3458087181572056</v>
      </c>
      <c r="AU51">
        <f t="shared" si="23"/>
        <v>-5.6414046481636797</v>
      </c>
      <c r="AW51">
        <v>48</v>
      </c>
      <c r="AX51">
        <f>IF(Z51&gt;0, (R51*SUMPRODUCT(K51:$K$98, X51:$X$98)-K51*$AZ$3)/Z51, 0)</f>
        <v>-6758508.0248682238</v>
      </c>
    </row>
    <row r="52" spans="5:50" x14ac:dyDescent="0.25">
      <c r="E52">
        <v>2052</v>
      </c>
      <c r="F52" s="5">
        <v>3.5571999999999999E-2</v>
      </c>
      <c r="G52" s="5"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9.9131398028875842E-3</v>
      </c>
      <c r="L52" s="2">
        <v>49</v>
      </c>
      <c r="M52" s="6">
        <v>0.47825477199999999</v>
      </c>
      <c r="Q52" s="4">
        <f t="shared" si="21"/>
        <v>25</v>
      </c>
      <c r="R52">
        <f t="shared" si="0"/>
        <v>1000000</v>
      </c>
      <c r="S52">
        <f t="shared" si="1"/>
        <v>-11807258.831782335</v>
      </c>
      <c r="U52">
        <f t="shared" si="13"/>
        <v>0.47825477199999999</v>
      </c>
      <c r="V52">
        <f t="shared" si="14"/>
        <v>0.01</v>
      </c>
      <c r="W52">
        <f t="shared" si="15"/>
        <v>2.2931381538004295E-4</v>
      </c>
      <c r="X52">
        <f t="shared" si="16"/>
        <v>1.0967042649103254E-4</v>
      </c>
      <c r="Y52">
        <f t="shared" si="17"/>
        <v>2.2931381538004295E-6</v>
      </c>
      <c r="Z52">
        <f t="shared" si="18"/>
        <v>1.1735025073520999E-4</v>
      </c>
      <c r="AB52">
        <f t="shared" si="19"/>
        <v>-1549.8192614591705</v>
      </c>
      <c r="AC52">
        <f t="shared" si="2"/>
        <v>-1385.5847844051796</v>
      </c>
      <c r="AE52">
        <f t="shared" si="3"/>
        <v>0</v>
      </c>
      <c r="AF52">
        <f t="shared" si="24"/>
        <v>0</v>
      </c>
      <c r="AG52">
        <f t="shared" si="24"/>
        <v>-2.9337562683802495E-3</v>
      </c>
      <c r="AH52">
        <f t="shared" si="5"/>
        <v>-109.67042649103254</v>
      </c>
      <c r="AI52">
        <f t="shared" si="25"/>
        <v>-109.67336024730092</v>
      </c>
      <c r="AJ52">
        <f t="shared" si="7"/>
        <v>-164.23447705399099</v>
      </c>
      <c r="AK52">
        <f t="shared" si="22"/>
        <v>-108.48734830214195</v>
      </c>
      <c r="AL52">
        <f t="shared" si="8"/>
        <v>-382.3951856034339</v>
      </c>
      <c r="AN52">
        <f t="shared" si="26"/>
        <v>0</v>
      </c>
      <c r="AO52">
        <f t="shared" si="26"/>
        <v>0</v>
      </c>
      <c r="AP52">
        <f t="shared" si="26"/>
        <v>-2.90827360360512E-5</v>
      </c>
      <c r="AQ52">
        <f t="shared" si="26"/>
        <v>-1.0871782700479116</v>
      </c>
      <c r="AR52">
        <f t="shared" si="26"/>
        <v>-1.0872073527839476</v>
      </c>
      <c r="AS52">
        <f t="shared" si="26"/>
        <v>-1.6280793314903457</v>
      </c>
      <c r="AT52">
        <f t="shared" si="26"/>
        <v>-1.0754502505636923</v>
      </c>
      <c r="AU52">
        <f t="shared" si="23"/>
        <v>-3.790736934837986</v>
      </c>
      <c r="AW52">
        <v>49</v>
      </c>
      <c r="AX52">
        <f>IF(Z52&gt;0, (R52*SUMPRODUCT(K52:$K$98, X52:$X$98)-K52*$AZ$3)/Z52, 0)</f>
        <v>-11807258.831782335</v>
      </c>
    </row>
    <row r="53" spans="5:50" x14ac:dyDescent="0.25">
      <c r="E53">
        <v>2053</v>
      </c>
      <c r="F53" s="5">
        <v>3.5571999999999999E-2</v>
      </c>
      <c r="G53" s="5"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8.8510176811496272E-3</v>
      </c>
      <c r="L53" s="2">
        <v>50</v>
      </c>
      <c r="M53" s="6">
        <v>0.48949088600000001</v>
      </c>
      <c r="Q53" s="4">
        <f t="shared" si="21"/>
        <v>25</v>
      </c>
      <c r="R53">
        <f t="shared" si="0"/>
        <v>1000000</v>
      </c>
      <c r="S53">
        <f t="shared" si="1"/>
        <v>-21077787.217151832</v>
      </c>
      <c r="U53">
        <f t="shared" si="13"/>
        <v>0.48949088600000001</v>
      </c>
      <c r="V53">
        <f t="shared" si="14"/>
        <v>0.01</v>
      </c>
      <c r="W53">
        <f t="shared" si="15"/>
        <v>1.1735025073520999E-4</v>
      </c>
      <c r="X53">
        <f t="shared" si="16"/>
        <v>5.744187820470009E-5</v>
      </c>
      <c r="Y53">
        <f t="shared" si="17"/>
        <v>1.1735025073520999E-6</v>
      </c>
      <c r="Z53">
        <f t="shared" si="18"/>
        <v>5.8734870023157796E-5</v>
      </c>
      <c r="AB53">
        <f t="shared" si="19"/>
        <v>-1385.5847844051796</v>
      </c>
      <c r="AC53">
        <f t="shared" si="2"/>
        <v>-1238.0010925751897</v>
      </c>
      <c r="AE53">
        <f t="shared" si="3"/>
        <v>0</v>
      </c>
      <c r="AF53">
        <f t="shared" si="24"/>
        <v>0</v>
      </c>
      <c r="AG53">
        <f t="shared" si="24"/>
        <v>-1.4683717505789449E-3</v>
      </c>
      <c r="AH53">
        <f t="shared" si="5"/>
        <v>-57.441878204700089</v>
      </c>
      <c r="AI53">
        <f t="shared" si="25"/>
        <v>-57.443346576450665</v>
      </c>
      <c r="AJ53">
        <f t="shared" si="7"/>
        <v>-147.5836918299899</v>
      </c>
      <c r="AK53">
        <f t="shared" si="22"/>
        <v>-96.990934908362576</v>
      </c>
      <c r="AL53">
        <f t="shared" si="8"/>
        <v>-302.01797331480316</v>
      </c>
      <c r="AN53">
        <f t="shared" si="26"/>
        <v>0</v>
      </c>
      <c r="AO53">
        <f t="shared" si="26"/>
        <v>0</v>
      </c>
      <c r="AP53">
        <f t="shared" si="26"/>
        <v>-1.2996584326874871E-5</v>
      </c>
      <c r="AQ53">
        <f t="shared" si="26"/>
        <v>-0.50841907962824384</v>
      </c>
      <c r="AR53">
        <f t="shared" si="26"/>
        <v>-0.50843207621257069</v>
      </c>
      <c r="AS53">
        <f t="shared" si="26"/>
        <v>-1.3062658658365784</v>
      </c>
      <c r="AT53">
        <f t="shared" si="26"/>
        <v>-0.85846847978514973</v>
      </c>
      <c r="AU53">
        <f t="shared" si="23"/>
        <v>-2.6731664218342992</v>
      </c>
      <c r="AW53">
        <v>50</v>
      </c>
      <c r="AX53">
        <f>IF(Z53&gt;0, (R53*SUMPRODUCT(K53:$K$98, X53:$X$98)-K53*$AZ$3)/Z53, 0)</f>
        <v>-21077787.217151832</v>
      </c>
    </row>
    <row r="54" spans="5:50" x14ac:dyDescent="0.25">
      <c r="E54">
        <v>2054</v>
      </c>
      <c r="F54" s="5">
        <v>3.5571999999999999E-2</v>
      </c>
      <c r="G54" s="5"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7.9026943581693102E-3</v>
      </c>
      <c r="L54" s="2">
        <v>51</v>
      </c>
      <c r="M54" s="6">
        <v>0.50154699899999999</v>
      </c>
      <c r="Q54" s="4">
        <f t="shared" si="21"/>
        <v>25</v>
      </c>
      <c r="R54">
        <f t="shared" si="0"/>
        <v>1000000</v>
      </c>
      <c r="S54">
        <f t="shared" si="1"/>
        <v>-38542962.389451548</v>
      </c>
      <c r="U54">
        <f t="shared" si="13"/>
        <v>0.50154699899999999</v>
      </c>
      <c r="V54">
        <f t="shared" si="14"/>
        <v>0.01</v>
      </c>
      <c r="W54">
        <f t="shared" si="15"/>
        <v>5.8734870023157796E-5</v>
      </c>
      <c r="X54">
        <f t="shared" si="16"/>
        <v>2.9458297796769854E-5</v>
      </c>
      <c r="Y54">
        <f t="shared" si="17"/>
        <v>5.8734870023157798E-7</v>
      </c>
      <c r="Z54">
        <f t="shared" si="18"/>
        <v>2.8689223526156365E-5</v>
      </c>
      <c r="AB54">
        <f t="shared" si="19"/>
        <v>-1238.0010925751897</v>
      </c>
      <c r="AC54">
        <f t="shared" si="2"/>
        <v>-1105.7676633512133</v>
      </c>
      <c r="AE54">
        <f t="shared" si="3"/>
        <v>0</v>
      </c>
      <c r="AF54">
        <f t="shared" si="24"/>
        <v>0</v>
      </c>
      <c r="AG54">
        <f t="shared" si="24"/>
        <v>-7.1723058815390916E-4</v>
      </c>
      <c r="AH54">
        <f t="shared" si="5"/>
        <v>-29.458297796769852</v>
      </c>
      <c r="AI54">
        <f t="shared" si="25"/>
        <v>-29.459015027358006</v>
      </c>
      <c r="AJ54">
        <f t="shared" si="7"/>
        <v>-132.23342922397637</v>
      </c>
      <c r="AK54">
        <f t="shared" si="22"/>
        <v>-86.660076480263285</v>
      </c>
      <c r="AL54">
        <f t="shared" si="8"/>
        <v>-248.35252073159768</v>
      </c>
      <c r="AN54">
        <f t="shared" si="26"/>
        <v>0</v>
      </c>
      <c r="AO54">
        <f t="shared" si="26"/>
        <v>0</v>
      </c>
      <c r="AP54">
        <f t="shared" si="26"/>
        <v>-5.6680541225103537E-6</v>
      </c>
      <c r="AQ54">
        <f t="shared" si="26"/>
        <v>-0.23279992379980452</v>
      </c>
      <c r="AR54">
        <f t="shared" si="26"/>
        <v>-0.23280559185392705</v>
      </c>
      <c r="AS54">
        <f t="shared" si="26"/>
        <v>-1.0450003750896988</v>
      </c>
      <c r="AT54">
        <f t="shared" si="26"/>
        <v>-0.68484809747909758</v>
      </c>
      <c r="AU54">
        <f t="shared" si="23"/>
        <v>-1.9626540644227237</v>
      </c>
      <c r="AW54">
        <v>51</v>
      </c>
      <c r="AX54">
        <f>IF(Z54&gt;0, (R54*SUMPRODUCT(K54:$K$98, X54:$X$98)-K54*$AZ$3)/Z54, 0)</f>
        <v>-38542962.389451548</v>
      </c>
    </row>
    <row r="55" spans="5:50" x14ac:dyDescent="0.25">
      <c r="E55">
        <v>2055</v>
      </c>
      <c r="F55" s="5">
        <v>3.5571999999999999E-2</v>
      </c>
      <c r="G55" s="5"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7.0559771055083119E-3</v>
      </c>
      <c r="L55" s="2">
        <v>52</v>
      </c>
      <c r="M55" s="6">
        <v>0.51394563599999998</v>
      </c>
      <c r="Q55" s="4">
        <f t="shared" si="21"/>
        <v>25</v>
      </c>
      <c r="R55">
        <f t="shared" si="0"/>
        <v>1000000</v>
      </c>
      <c r="S55">
        <f t="shared" si="1"/>
        <v>-72302511.60460788</v>
      </c>
      <c r="U55">
        <f t="shared" si="13"/>
        <v>0.51394563599999998</v>
      </c>
      <c r="V55">
        <f t="shared" si="14"/>
        <v>0.01</v>
      </c>
      <c r="W55">
        <f t="shared" si="15"/>
        <v>2.8689223526156365E-5</v>
      </c>
      <c r="X55">
        <f t="shared" si="16"/>
        <v>1.4744701231496595E-5</v>
      </c>
      <c r="Y55">
        <f t="shared" si="17"/>
        <v>2.8689223526156367E-7</v>
      </c>
      <c r="Z55">
        <f t="shared" si="18"/>
        <v>1.3657630059398206E-5</v>
      </c>
      <c r="AB55">
        <f t="shared" si="19"/>
        <v>-1105.7676633512133</v>
      </c>
      <c r="AC55">
        <f t="shared" si="2"/>
        <v>-987.48095586108013</v>
      </c>
      <c r="AE55">
        <f t="shared" si="3"/>
        <v>0</v>
      </c>
      <c r="AF55">
        <f t="shared" si="24"/>
        <v>0</v>
      </c>
      <c r="AG55">
        <f t="shared" si="24"/>
        <v>-3.4144075148495514E-4</v>
      </c>
      <c r="AH55">
        <f t="shared" si="5"/>
        <v>-14.744701231496595</v>
      </c>
      <c r="AI55">
        <f t="shared" si="25"/>
        <v>-14.745042672248081</v>
      </c>
      <c r="AJ55">
        <f t="shared" si="7"/>
        <v>-118.28670749013315</v>
      </c>
      <c r="AK55">
        <f t="shared" si="22"/>
        <v>-77.403736434584943</v>
      </c>
      <c r="AL55">
        <f t="shared" si="8"/>
        <v>-210.43548659696617</v>
      </c>
      <c r="AN55">
        <f t="shared" si="26"/>
        <v>0</v>
      </c>
      <c r="AO55">
        <f t="shared" si="26"/>
        <v>0</v>
      </c>
      <c r="AP55">
        <f t="shared" si="26"/>
        <v>-2.4091981253653965E-6</v>
      </c>
      <c r="AQ55">
        <f t="shared" si="26"/>
        <v>-0.10403827431700019</v>
      </c>
      <c r="AR55">
        <f t="shared" si="26"/>
        <v>-0.10404068351512556</v>
      </c>
      <c r="AS55">
        <f t="shared" si="26"/>
        <v>-0.83462829993633814</v>
      </c>
      <c r="AT55">
        <f t="shared" si="26"/>
        <v>-0.54615899216323094</v>
      </c>
      <c r="AU55">
        <f t="shared" si="23"/>
        <v>-1.4848279756146945</v>
      </c>
      <c r="AW55">
        <v>52</v>
      </c>
      <c r="AX55">
        <f>IF(Z55&gt;0, (R55*SUMPRODUCT(K55:$K$98, X55:$X$98)-K55*$AZ$3)/Z55, 0)</f>
        <v>-72302511.60460788</v>
      </c>
    </row>
    <row r="56" spans="5:50" x14ac:dyDescent="0.25">
      <c r="E56">
        <v>2056</v>
      </c>
      <c r="F56" s="5">
        <v>3.5571999999999999E-2</v>
      </c>
      <c r="G56" s="5"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6.2999795584895634E-3</v>
      </c>
      <c r="L56" s="2">
        <v>53</v>
      </c>
      <c r="M56" s="6">
        <v>0.52707773400000002</v>
      </c>
      <c r="Q56" s="4">
        <f t="shared" si="21"/>
        <v>25</v>
      </c>
      <c r="R56">
        <f t="shared" si="0"/>
        <v>1000000</v>
      </c>
      <c r="S56">
        <f t="shared" si="1"/>
        <v>-139466194.62107676</v>
      </c>
      <c r="U56">
        <f t="shared" si="13"/>
        <v>0.52707773400000002</v>
      </c>
      <c r="V56">
        <f t="shared" si="14"/>
        <v>0.01</v>
      </c>
      <c r="W56">
        <f t="shared" si="15"/>
        <v>1.3657630059398206E-5</v>
      </c>
      <c r="X56">
        <f t="shared" si="16"/>
        <v>7.1986327035178918E-6</v>
      </c>
      <c r="Y56">
        <f t="shared" si="17"/>
        <v>1.3657630059398206E-7</v>
      </c>
      <c r="Z56">
        <f t="shared" si="18"/>
        <v>6.3224210552863315E-6</v>
      </c>
      <c r="AB56">
        <f t="shared" si="19"/>
        <v>-987.48095586108013</v>
      </c>
      <c r="AC56">
        <f t="shared" si="2"/>
        <v>-881.76400537295706</v>
      </c>
      <c r="AE56">
        <f t="shared" si="3"/>
        <v>0</v>
      </c>
      <c r="AF56">
        <f t="shared" si="24"/>
        <v>0</v>
      </c>
      <c r="AG56">
        <f t="shared" si="24"/>
        <v>-1.5806052638215828E-4</v>
      </c>
      <c r="AH56">
        <f t="shared" si="5"/>
        <v>-7.1986327035178919</v>
      </c>
      <c r="AI56">
        <f t="shared" si="25"/>
        <v>-7.1987907640442739</v>
      </c>
      <c r="AJ56">
        <f t="shared" si="7"/>
        <v>-105.71695048812308</v>
      </c>
      <c r="AK56">
        <f t="shared" si="22"/>
        <v>-69.123666910275617</v>
      </c>
      <c r="AL56">
        <f t="shared" si="8"/>
        <v>-182.03940816244295</v>
      </c>
      <c r="AN56">
        <f t="shared" si="26"/>
        <v>0</v>
      </c>
      <c r="AO56">
        <f t="shared" si="26"/>
        <v>0</v>
      </c>
      <c r="AP56">
        <f t="shared" si="26"/>
        <v>-9.9577808521169754E-7</v>
      </c>
      <c r="AQ56">
        <f t="shared" si="26"/>
        <v>-4.5351238881237182E-2</v>
      </c>
      <c r="AR56">
        <f t="shared" si="26"/>
        <v>-4.5352234659322394E-2</v>
      </c>
      <c r="AS56">
        <f t="shared" si="26"/>
        <v>-0.66601462706102865</v>
      </c>
      <c r="AT56">
        <f t="shared" si="26"/>
        <v>-0.43547768854257785</v>
      </c>
      <c r="AU56">
        <f t="shared" si="23"/>
        <v>-1.1468445502629288</v>
      </c>
      <c r="AW56">
        <v>53</v>
      </c>
      <c r="AX56">
        <f>IF(Z56&gt;0, (R56*SUMPRODUCT(K56:$K$98, X56:$X$98)-K56*$AZ$3)/Z56, 0)</f>
        <v>-139466194.62107676</v>
      </c>
    </row>
    <row r="57" spans="5:50" x14ac:dyDescent="0.25">
      <c r="E57">
        <v>2057</v>
      </c>
      <c r="F57" s="5">
        <v>3.5571999999999999E-2</v>
      </c>
      <c r="G57" s="5"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5.6249817486513955E-3</v>
      </c>
      <c r="L57" s="2">
        <v>54</v>
      </c>
      <c r="M57" s="6">
        <v>0.54097960300000003</v>
      </c>
      <c r="Q57" s="4">
        <f t="shared" si="21"/>
        <v>25</v>
      </c>
      <c r="R57">
        <f t="shared" si="0"/>
        <v>1000000</v>
      </c>
      <c r="S57">
        <f t="shared" si="1"/>
        <v>-277335389.36786938</v>
      </c>
      <c r="U57">
        <f t="shared" si="13"/>
        <v>0.54097960300000003</v>
      </c>
      <c r="V57">
        <f t="shared" si="14"/>
        <v>0.01</v>
      </c>
      <c r="W57">
        <f t="shared" si="15"/>
        <v>6.3224210552863315E-6</v>
      </c>
      <c r="X57">
        <f t="shared" si="16"/>
        <v>3.4203008324876408E-6</v>
      </c>
      <c r="Y57">
        <f t="shared" si="17"/>
        <v>6.322421055286332E-8</v>
      </c>
      <c r="Z57">
        <f t="shared" si="18"/>
        <v>2.8388960122458271E-6</v>
      </c>
      <c r="AB57">
        <f t="shared" si="19"/>
        <v>-881.76400537295706</v>
      </c>
      <c r="AC57">
        <f t="shared" si="2"/>
        <v>-787.32633093108814</v>
      </c>
      <c r="AE57">
        <f t="shared" si="3"/>
        <v>0</v>
      </c>
      <c r="AF57">
        <f t="shared" si="24"/>
        <v>0</v>
      </c>
      <c r="AG57">
        <f t="shared" si="24"/>
        <v>-7.0972400306145678E-5</v>
      </c>
      <c r="AH57">
        <f t="shared" si="5"/>
        <v>-3.4203008324876407</v>
      </c>
      <c r="AI57">
        <f t="shared" si="25"/>
        <v>-3.4203718048879468</v>
      </c>
      <c r="AJ57">
        <f t="shared" si="7"/>
        <v>-94.437674441868921</v>
      </c>
      <c r="AK57">
        <f t="shared" si="22"/>
        <v>-61.723480376106998</v>
      </c>
      <c r="AL57">
        <f t="shared" si="8"/>
        <v>-159.58152662286386</v>
      </c>
      <c r="AN57">
        <f t="shared" si="26"/>
        <v>0</v>
      </c>
      <c r="AO57">
        <f t="shared" si="26"/>
        <v>0</v>
      </c>
      <c r="AP57">
        <f t="shared" si="26"/>
        <v>-3.9921845638005014E-7</v>
      </c>
      <c r="AQ57">
        <f t="shared" si="26"/>
        <v>-1.9239129757640153E-2</v>
      </c>
      <c r="AR57">
        <f t="shared" si="26"/>
        <v>-1.9239528976096532E-2</v>
      </c>
      <c r="AS57">
        <f t="shared" si="26"/>
        <v>-0.53121019512059509</v>
      </c>
      <c r="AT57">
        <f t="shared" si="26"/>
        <v>-0.34719345057884443</v>
      </c>
      <c r="AU57">
        <f t="shared" si="23"/>
        <v>-0.897643174675536</v>
      </c>
      <c r="AW57">
        <v>54</v>
      </c>
      <c r="AX57">
        <f>IF(Z57&gt;0, (R57*SUMPRODUCT(K57:$K$98, X57:$X$98)-K57*$AZ$3)/Z57, 0)</f>
        <v>-277335389.36786938</v>
      </c>
    </row>
    <row r="58" spans="5:50" x14ac:dyDescent="0.25">
      <c r="E58">
        <v>2058</v>
      </c>
      <c r="F58" s="5">
        <v>3.5571999999999999E-2</v>
      </c>
      <c r="G58" s="5"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5.0223051327244602E-3</v>
      </c>
      <c r="L58" s="2">
        <v>55</v>
      </c>
      <c r="M58" s="6">
        <v>0.55513806300000001</v>
      </c>
      <c r="Q58" s="4">
        <f t="shared" si="21"/>
        <v>25</v>
      </c>
      <c r="R58">
        <f t="shared" si="0"/>
        <v>1000000</v>
      </c>
      <c r="S58">
        <f t="shared" si="1"/>
        <v>-569436925.5859288</v>
      </c>
      <c r="U58">
        <f t="shared" si="13"/>
        <v>0.55513806300000001</v>
      </c>
      <c r="V58">
        <f t="shared" si="14"/>
        <v>0.01</v>
      </c>
      <c r="W58">
        <f t="shared" si="15"/>
        <v>2.8388960122458271E-6</v>
      </c>
      <c r="X58">
        <f t="shared" si="16"/>
        <v>1.5759792332965729E-6</v>
      </c>
      <c r="Y58">
        <f t="shared" si="17"/>
        <v>2.838896012245827E-8</v>
      </c>
      <c r="Z58">
        <f t="shared" si="18"/>
        <v>1.234527818826796E-6</v>
      </c>
      <c r="AB58">
        <f t="shared" si="19"/>
        <v>-787.32633093108814</v>
      </c>
      <c r="AC58">
        <f t="shared" si="2"/>
        <v>-702.98572570303315</v>
      </c>
      <c r="AE58">
        <f t="shared" si="3"/>
        <v>0</v>
      </c>
      <c r="AF58">
        <f t="shared" si="24"/>
        <v>0</v>
      </c>
      <c r="AG58">
        <f t="shared" si="24"/>
        <v>-3.0863195470669896E-5</v>
      </c>
      <c r="AH58">
        <f t="shared" si="5"/>
        <v>-1.575979233296573</v>
      </c>
      <c r="AI58">
        <f t="shared" si="25"/>
        <v>-1.5760100964920436</v>
      </c>
      <c r="AJ58">
        <f t="shared" si="7"/>
        <v>-84.340605228054983</v>
      </c>
      <c r="AK58">
        <f t="shared" si="22"/>
        <v>-55.112843165176173</v>
      </c>
      <c r="AL58">
        <f t="shared" si="8"/>
        <v>-141.0294584897232</v>
      </c>
      <c r="AN58">
        <f t="shared" si="26"/>
        <v>0</v>
      </c>
      <c r="AO58">
        <f t="shared" si="26"/>
        <v>0</v>
      </c>
      <c r="AP58">
        <f t="shared" si="26"/>
        <v>-1.5500438502462372E-7</v>
      </c>
      <c r="AQ58">
        <f t="shared" si="26"/>
        <v>-7.9150485924525376E-3</v>
      </c>
      <c r="AR58">
        <f t="shared" si="26"/>
        <v>-7.9152035968375629E-3</v>
      </c>
      <c r="AS58">
        <f t="shared" si="26"/>
        <v>-0.42358425453394799</v>
      </c>
      <c r="AT58">
        <f t="shared" si="26"/>
        <v>-0.2767935151075025</v>
      </c>
      <c r="AU58">
        <f t="shared" si="23"/>
        <v>-0.70829297323828799</v>
      </c>
      <c r="AW58">
        <v>55</v>
      </c>
      <c r="AX58">
        <f>IF(Z58&gt;0, (R58*SUMPRODUCT(K58:$K$98, X58:$X$98)-K58*$AZ$3)/Z58, 0)</f>
        <v>-569436925.5859288</v>
      </c>
    </row>
    <row r="59" spans="5:50" x14ac:dyDescent="0.25">
      <c r="E59">
        <v>2059</v>
      </c>
      <c r="F59" s="5">
        <v>3.5571999999999999E-2</v>
      </c>
      <c r="G59" s="5"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4.4842010113611249E-3</v>
      </c>
      <c r="L59" s="2">
        <v>56</v>
      </c>
      <c r="M59" s="6">
        <v>0.569934367</v>
      </c>
      <c r="Q59" s="4">
        <f t="shared" si="21"/>
        <v>25</v>
      </c>
      <c r="R59">
        <f t="shared" si="0"/>
        <v>1000000</v>
      </c>
      <c r="S59">
        <f t="shared" si="1"/>
        <v>-1210361123.5784044</v>
      </c>
      <c r="U59">
        <f t="shared" si="13"/>
        <v>0.569934367</v>
      </c>
      <c r="V59">
        <f t="shared" si="14"/>
        <v>0.01</v>
      </c>
      <c r="W59">
        <f t="shared" si="15"/>
        <v>1.234527818826796E-6</v>
      </c>
      <c r="X59">
        <f t="shared" si="16"/>
        <v>7.0359983096694067E-7</v>
      </c>
      <c r="Y59">
        <f t="shared" si="17"/>
        <v>1.234527818826796E-8</v>
      </c>
      <c r="Z59">
        <f t="shared" si="18"/>
        <v>5.1858270967158729E-7</v>
      </c>
      <c r="AB59">
        <f t="shared" si="19"/>
        <v>-702.98572570303315</v>
      </c>
      <c r="AC59">
        <f t="shared" si="2"/>
        <v>-627.67235114643586</v>
      </c>
      <c r="AE59">
        <f t="shared" si="3"/>
        <v>0</v>
      </c>
      <c r="AF59">
        <f t="shared" si="24"/>
        <v>0</v>
      </c>
      <c r="AG59">
        <f t="shared" si="24"/>
        <v>-1.2964567741789682E-5</v>
      </c>
      <c r="AH59">
        <f t="shared" si="5"/>
        <v>-0.70359983096694068</v>
      </c>
      <c r="AI59">
        <f t="shared" si="25"/>
        <v>-0.70361279553468248</v>
      </c>
      <c r="AJ59">
        <f t="shared" si="7"/>
        <v>-75.313374556597296</v>
      </c>
      <c r="AK59">
        <f t="shared" si="22"/>
        <v>-49.209000799212326</v>
      </c>
      <c r="AL59">
        <f t="shared" si="8"/>
        <v>-125.2259881513443</v>
      </c>
      <c r="AN59">
        <f t="shared" si="26"/>
        <v>0</v>
      </c>
      <c r="AO59">
        <f t="shared" si="26"/>
        <v>0</v>
      </c>
      <c r="AP59">
        <f t="shared" si="26"/>
        <v>-5.8135727779593105E-8</v>
      </c>
      <c r="AQ59">
        <f t="shared" si="26"/>
        <v>-3.1550830736154717E-3</v>
      </c>
      <c r="AR59">
        <f t="shared" si="26"/>
        <v>-3.1551412093432517E-3</v>
      </c>
      <c r="AS59">
        <f t="shared" si="26"/>
        <v>-0.33772031035571282</v>
      </c>
      <c r="AT59">
        <f t="shared" si="26"/>
        <v>-0.22066305115189833</v>
      </c>
      <c r="AU59">
        <f t="shared" si="23"/>
        <v>-0.56153850271695438</v>
      </c>
      <c r="AW59">
        <v>56</v>
      </c>
      <c r="AX59">
        <f>IF(Z59&gt;0, (R59*SUMPRODUCT(K59:$K$98, X59:$X$98)-K59*$AZ$3)/Z59, 0)</f>
        <v>-1210361123.5784044</v>
      </c>
    </row>
    <row r="60" spans="5:50" x14ac:dyDescent="0.25">
      <c r="E60">
        <v>2060</v>
      </c>
      <c r="F60" s="5">
        <v>3.5571999999999999E-2</v>
      </c>
      <c r="G60" s="5"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4.0037509030010042E-3</v>
      </c>
      <c r="L60" s="2">
        <v>57</v>
      </c>
      <c r="M60" s="6">
        <v>0.58483052300000005</v>
      </c>
      <c r="Q60" s="4">
        <f t="shared" si="21"/>
        <v>25</v>
      </c>
      <c r="R60">
        <f t="shared" si="0"/>
        <v>1000000</v>
      </c>
      <c r="S60">
        <f t="shared" si="1"/>
        <v>-2667240930.3450341</v>
      </c>
      <c r="U60">
        <f t="shared" si="13"/>
        <v>0.58483052300000005</v>
      </c>
      <c r="V60">
        <f t="shared" si="14"/>
        <v>0.01</v>
      </c>
      <c r="W60">
        <f t="shared" si="15"/>
        <v>5.1858270967158729E-7</v>
      </c>
      <c r="X60">
        <f t="shared" si="16"/>
        <v>3.0328299731599159E-7</v>
      </c>
      <c r="Y60">
        <f t="shared" si="17"/>
        <v>5.1858270967158733E-9</v>
      </c>
      <c r="Z60">
        <f t="shared" si="18"/>
        <v>2.1011388525887982E-7</v>
      </c>
      <c r="AB60">
        <f t="shared" si="19"/>
        <v>-627.67235114643586</v>
      </c>
      <c r="AC60">
        <f t="shared" si="2"/>
        <v>-560.42435479630433</v>
      </c>
      <c r="AE60">
        <f t="shared" si="3"/>
        <v>0</v>
      </c>
      <c r="AF60">
        <f t="shared" si="24"/>
        <v>0</v>
      </c>
      <c r="AG60">
        <f t="shared" si="24"/>
        <v>-5.2528471314719954E-6</v>
      </c>
      <c r="AH60">
        <f t="shared" si="5"/>
        <v>-0.30328299731599156</v>
      </c>
      <c r="AI60">
        <f t="shared" si="25"/>
        <v>-0.30328825016312305</v>
      </c>
      <c r="AJ60">
        <f t="shared" si="7"/>
        <v>-67.24799635013153</v>
      </c>
      <c r="AK60">
        <f t="shared" si="22"/>
        <v>-43.937064580250514</v>
      </c>
      <c r="AL60">
        <f t="shared" si="8"/>
        <v>-111.48834918054516</v>
      </c>
      <c r="AN60">
        <f t="shared" si="26"/>
        <v>0</v>
      </c>
      <c r="AO60">
        <f t="shared" si="26"/>
        <v>0</v>
      </c>
      <c r="AP60">
        <f t="shared" si="26"/>
        <v>-2.1031091445957236E-8</v>
      </c>
      <c r="AQ60">
        <f t="shared" si="26"/>
        <v>-1.2142695743687525E-3</v>
      </c>
      <c r="AR60">
        <f t="shared" si="26"/>
        <v>-1.2142906054601983E-3</v>
      </c>
      <c r="AS60">
        <f t="shared" si="26"/>
        <v>-0.26924422611184734</v>
      </c>
      <c r="AT60">
        <f t="shared" si="26"/>
        <v>-0.17591306198839143</v>
      </c>
      <c r="AU60">
        <f t="shared" si="23"/>
        <v>-0.44637157870569893</v>
      </c>
      <c r="AW60">
        <v>57</v>
      </c>
      <c r="AX60">
        <f>IF(Z60&gt;0, (R60*SUMPRODUCT(K60:$K$98, X60:$X$98)-K60*$AZ$3)/Z60, 0)</f>
        <v>-2667240930.3450341</v>
      </c>
    </row>
    <row r="61" spans="5:50" x14ac:dyDescent="0.25">
      <c r="E61">
        <v>2061</v>
      </c>
      <c r="F61" s="5">
        <v>3.5571999999999999E-2</v>
      </c>
      <c r="G61" s="5"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3.5747775919651821E-3</v>
      </c>
      <c r="L61" s="2">
        <v>58</v>
      </c>
      <c r="M61" s="6">
        <v>0.59948279800000004</v>
      </c>
      <c r="Q61" s="4">
        <f t="shared" si="21"/>
        <v>25</v>
      </c>
      <c r="R61">
        <f t="shared" si="0"/>
        <v>1000000</v>
      </c>
      <c r="S61">
        <f t="shared" si="1"/>
        <v>-6098245892.314559</v>
      </c>
      <c r="U61">
        <f t="shared" si="13"/>
        <v>0.59948279800000004</v>
      </c>
      <c r="V61">
        <f t="shared" si="14"/>
        <v>0.01</v>
      </c>
      <c r="W61">
        <f t="shared" si="15"/>
        <v>2.1011388525887982E-7</v>
      </c>
      <c r="X61">
        <f t="shared" si="16"/>
        <v>1.2595965983364425E-7</v>
      </c>
      <c r="Y61">
        <f t="shared" si="17"/>
        <v>2.1011388525887983E-9</v>
      </c>
      <c r="Z61">
        <f t="shared" si="18"/>
        <v>8.2053086572646783E-8</v>
      </c>
      <c r="AB61">
        <f t="shared" si="19"/>
        <v>-560.42435479630433</v>
      </c>
      <c r="AC61">
        <f t="shared" si="2"/>
        <v>-500.37989814337413</v>
      </c>
      <c r="AE61">
        <f t="shared" si="3"/>
        <v>0</v>
      </c>
      <c r="AF61">
        <f t="shared" si="24"/>
        <v>0</v>
      </c>
      <c r="AG61">
        <f t="shared" si="24"/>
        <v>-2.0513271643161695E-6</v>
      </c>
      <c r="AH61">
        <f t="shared" si="5"/>
        <v>-0.12595965983364424</v>
      </c>
      <c r="AI61">
        <f t="shared" si="25"/>
        <v>-0.12596171116080856</v>
      </c>
      <c r="AJ61">
        <f t="shared" si="7"/>
        <v>-60.044456652930194</v>
      </c>
      <c r="AK61">
        <f t="shared" si="22"/>
        <v>-39.229704835741309</v>
      </c>
      <c r="AL61">
        <f t="shared" si="8"/>
        <v>-99.400123199832308</v>
      </c>
      <c r="AN61">
        <f t="shared" si="26"/>
        <v>0</v>
      </c>
      <c r="AO61">
        <f t="shared" si="26"/>
        <v>0</v>
      </c>
      <c r="AP61">
        <f t="shared" si="26"/>
        <v>-7.3330383807869213E-9</v>
      </c>
      <c r="AQ61">
        <f t="shared" si="26"/>
        <v>-4.5027776946486819E-4</v>
      </c>
      <c r="AR61">
        <f t="shared" si="26"/>
        <v>-4.5028510250324903E-4</v>
      </c>
      <c r="AS61">
        <f t="shared" si="26"/>
        <v>-0.21464557816461954</v>
      </c>
      <c r="AT61">
        <f t="shared" si="26"/>
        <v>-0.14023746978621618</v>
      </c>
      <c r="AU61">
        <f t="shared" si="23"/>
        <v>-0.35533333305333897</v>
      </c>
      <c r="AW61">
        <v>58</v>
      </c>
      <c r="AX61">
        <f>IF(Z61&gt;0, (R61*SUMPRODUCT(K61:$K$98, X61:$X$98)-K61*$AZ$3)/Z61, 0)</f>
        <v>-6098245892.314559</v>
      </c>
    </row>
    <row r="62" spans="5:50" x14ac:dyDescent="0.25">
      <c r="E62">
        <v>2062</v>
      </c>
      <c r="F62" s="5">
        <v>3.5571999999999999E-2</v>
      </c>
      <c r="G62" s="5"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3.1917657071117694E-3</v>
      </c>
      <c r="L62" s="2">
        <v>59</v>
      </c>
      <c r="M62" s="6">
        <v>0.61448546299999995</v>
      </c>
      <c r="Q62" s="4">
        <f t="shared" si="21"/>
        <v>25</v>
      </c>
      <c r="R62">
        <f t="shared" si="0"/>
        <v>1000000</v>
      </c>
      <c r="S62">
        <f t="shared" si="1"/>
        <v>-14499750210.069494</v>
      </c>
      <c r="U62">
        <f t="shared" si="13"/>
        <v>0.61448546299999995</v>
      </c>
      <c r="V62">
        <f t="shared" si="14"/>
        <v>0.01</v>
      </c>
      <c r="W62">
        <f t="shared" si="15"/>
        <v>8.2053086572646783E-8</v>
      </c>
      <c r="X62">
        <f t="shared" si="16"/>
        <v>5.0420428893171939E-8</v>
      </c>
      <c r="Y62">
        <f t="shared" si="17"/>
        <v>8.2053086572646784E-10</v>
      </c>
      <c r="Z62">
        <f t="shared" si="18"/>
        <v>3.0812126813748376E-8</v>
      </c>
      <c r="AB62">
        <f t="shared" si="19"/>
        <v>-500.37989814337413</v>
      </c>
      <c r="AC62">
        <f t="shared" si="2"/>
        <v>-446.76814224033592</v>
      </c>
      <c r="AE62">
        <f t="shared" si="3"/>
        <v>0</v>
      </c>
      <c r="AF62">
        <f t="shared" si="24"/>
        <v>0</v>
      </c>
      <c r="AG62">
        <f t="shared" si="24"/>
        <v>-7.7030317034370937E-7</v>
      </c>
      <c r="AH62">
        <f t="shared" si="5"/>
        <v>-5.0420428893171935E-2</v>
      </c>
      <c r="AI62">
        <f t="shared" si="25"/>
        <v>-5.0421199196342283E-2</v>
      </c>
      <c r="AJ62">
        <f t="shared" si="7"/>
        <v>-53.611755903038215</v>
      </c>
      <c r="AK62">
        <f t="shared" si="22"/>
        <v>-35.02659287003619</v>
      </c>
      <c r="AL62">
        <f t="shared" si="8"/>
        <v>-88.688769972270748</v>
      </c>
      <c r="AN62">
        <f t="shared" si="26"/>
        <v>0</v>
      </c>
      <c r="AO62">
        <f t="shared" si="26"/>
        <v>0</v>
      </c>
      <c r="AP62">
        <f t="shared" si="26"/>
        <v>-2.4586272431825273E-9</v>
      </c>
      <c r="AQ62">
        <f t="shared" si="26"/>
        <v>-1.6093019587909362E-4</v>
      </c>
      <c r="AR62">
        <f t="shared" si="26"/>
        <v>-1.6093265450633679E-4</v>
      </c>
      <c r="AS62">
        <f t="shared" si="26"/>
        <v>-0.17111616398936436</v>
      </c>
      <c r="AT62">
        <f t="shared" si="26"/>
        <v>-0.11179667795954712</v>
      </c>
      <c r="AU62">
        <f t="shared" si="23"/>
        <v>-0.28307377460341782</v>
      </c>
      <c r="AW62">
        <v>59</v>
      </c>
      <c r="AX62">
        <f>IF(Z62&gt;0, (R62*SUMPRODUCT(K62:$K$98, X62:$X$98)-K62*$AZ$3)/Z62, 0)</f>
        <v>-14499750210.069494</v>
      </c>
    </row>
    <row r="63" spans="5:50" x14ac:dyDescent="0.25">
      <c r="E63">
        <v>2063</v>
      </c>
      <c r="F63" s="5">
        <v>3.5571999999999999E-2</v>
      </c>
      <c r="G63" s="5"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2.8497908099212226E-3</v>
      </c>
      <c r="L63" s="2">
        <v>60</v>
      </c>
      <c r="M63" s="6">
        <v>0.62975077099999999</v>
      </c>
      <c r="Q63" s="4">
        <f t="shared" si="21"/>
        <v>25</v>
      </c>
      <c r="R63">
        <f t="shared" si="0"/>
        <v>1000000</v>
      </c>
      <c r="S63">
        <f t="shared" si="1"/>
        <v>-35936815076.6091</v>
      </c>
      <c r="U63">
        <f t="shared" si="13"/>
        <v>0.62975077099999999</v>
      </c>
      <c r="V63">
        <f t="shared" si="14"/>
        <v>0.01</v>
      </c>
      <c r="W63">
        <f t="shared" si="15"/>
        <v>3.0812126813748376E-8</v>
      </c>
      <c r="X63">
        <f t="shared" si="16"/>
        <v>1.9403960617107813E-8</v>
      </c>
      <c r="Y63">
        <f t="shared" si="17"/>
        <v>3.0812126813748378E-10</v>
      </c>
      <c r="Z63">
        <f t="shared" si="18"/>
        <v>1.110004492850308E-8</v>
      </c>
      <c r="AB63">
        <f t="shared" si="19"/>
        <v>-446.76814224033592</v>
      </c>
      <c r="AC63">
        <f t="shared" si="2"/>
        <v>-398.90026193766789</v>
      </c>
      <c r="AE63">
        <f t="shared" si="3"/>
        <v>0</v>
      </c>
      <c r="AF63">
        <f t="shared" si="24"/>
        <v>0</v>
      </c>
      <c r="AG63">
        <f t="shared" si="24"/>
        <v>-2.7750112321257699E-7</v>
      </c>
      <c r="AH63">
        <f t="shared" si="5"/>
        <v>-1.9403960617107814E-2</v>
      </c>
      <c r="AI63">
        <f t="shared" si="25"/>
        <v>-1.9404238118231026E-2</v>
      </c>
      <c r="AJ63">
        <f t="shared" si="7"/>
        <v>-47.867880302668027</v>
      </c>
      <c r="AK63">
        <f t="shared" si="22"/>
        <v>-31.273769956823518</v>
      </c>
      <c r="AL63">
        <f t="shared" si="8"/>
        <v>-79.161054497609783</v>
      </c>
      <c r="AN63">
        <f t="shared" si="26"/>
        <v>0</v>
      </c>
      <c r="AO63">
        <f t="shared" si="26"/>
        <v>0</v>
      </c>
      <c r="AP63">
        <f t="shared" si="26"/>
        <v>-7.9082015067401872E-10</v>
      </c>
      <c r="AQ63">
        <f t="shared" si="26"/>
        <v>-5.529722864270718E-5</v>
      </c>
      <c r="AR63">
        <f t="shared" si="26"/>
        <v>-5.5298019462857857E-5</v>
      </c>
      <c r="AS63">
        <f t="shared" si="26"/>
        <v>-0.13641344537695246</v>
      </c>
      <c r="AT63">
        <f t="shared" si="26"/>
        <v>-8.9123702214546088E-2</v>
      </c>
      <c r="AU63">
        <f t="shared" si="23"/>
        <v>-0.22559244561096142</v>
      </c>
      <c r="AW63">
        <v>60</v>
      </c>
      <c r="AX63">
        <f>IF(Z63&gt;0, (R63*SUMPRODUCT(K63:$K$98, X63:$X$98)-K63*$AZ$3)/Z63, 0)</f>
        <v>-35936815076.6091</v>
      </c>
    </row>
    <row r="64" spans="5:50" x14ac:dyDescent="0.25">
      <c r="E64">
        <v>2064</v>
      </c>
      <c r="F64" s="5">
        <v>3.5571999999999999E-2</v>
      </c>
      <c r="G64" s="5"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2.5444560802868059E-3</v>
      </c>
      <c r="L64" s="2">
        <v>61</v>
      </c>
      <c r="M64" s="6">
        <v>0.64518007799999999</v>
      </c>
      <c r="Q64" s="4">
        <f t="shared" si="21"/>
        <v>25</v>
      </c>
      <c r="R64">
        <f t="shared" si="0"/>
        <v>1000000</v>
      </c>
      <c r="S64">
        <f t="shared" si="1"/>
        <v>-93052762264.9543</v>
      </c>
      <c r="U64">
        <f t="shared" si="13"/>
        <v>0.64518007799999999</v>
      </c>
      <c r="V64">
        <f t="shared" si="14"/>
        <v>0.01</v>
      </c>
      <c r="W64">
        <f t="shared" si="15"/>
        <v>1.110004492850308E-8</v>
      </c>
      <c r="X64">
        <f t="shared" si="16"/>
        <v>7.1615278527751214E-9</v>
      </c>
      <c r="Y64">
        <f t="shared" si="17"/>
        <v>1.110004492850308E-10</v>
      </c>
      <c r="Z64">
        <f t="shared" si="18"/>
        <v>3.8275166264429279E-9</v>
      </c>
      <c r="AB64">
        <f t="shared" si="19"/>
        <v>-398.90026193766789</v>
      </c>
      <c r="AC64">
        <f t="shared" si="2"/>
        <v>-356.16099470555366</v>
      </c>
      <c r="AE64">
        <f t="shared" si="3"/>
        <v>0</v>
      </c>
      <c r="AF64">
        <f t="shared" si="24"/>
        <v>0</v>
      </c>
      <c r="AG64">
        <f t="shared" si="24"/>
        <v>-9.5687915661073202E-8</v>
      </c>
      <c r="AH64">
        <f t="shared" si="5"/>
        <v>-7.1615278527751213E-3</v>
      </c>
      <c r="AI64">
        <f t="shared" si="25"/>
        <v>-7.1616235406907827E-3</v>
      </c>
      <c r="AJ64">
        <f t="shared" si="7"/>
        <v>-42.73926723211423</v>
      </c>
      <c r="AK64">
        <f t="shared" si="22"/>
        <v>-27.923018335636755</v>
      </c>
      <c r="AL64">
        <f t="shared" si="8"/>
        <v>-70.669447191291681</v>
      </c>
      <c r="AN64">
        <f t="shared" si="26"/>
        <v>0</v>
      </c>
      <c r="AO64">
        <f t="shared" si="26"/>
        <v>0</v>
      </c>
      <c r="AP64">
        <f t="shared" si="26"/>
        <v>-2.4347369881378881E-10</v>
      </c>
      <c r="AQ64">
        <f t="shared" si="26"/>
        <v>-1.8222193089136971E-5</v>
      </c>
      <c r="AR64">
        <f t="shared" si="26"/>
        <v>-1.8222436562835784E-5</v>
      </c>
      <c r="AS64">
        <f t="shared" si="26"/>
        <v>-0.1087481883757557</v>
      </c>
      <c r="AT64">
        <f t="shared" si="26"/>
        <v>-7.1048893784070907E-2</v>
      </c>
      <c r="AU64">
        <f t="shared" si="23"/>
        <v>-0.17981530459638945</v>
      </c>
      <c r="AW64">
        <v>61</v>
      </c>
      <c r="AX64">
        <f>IF(Z64&gt;0, (R64*SUMPRODUCT(K64:$K$98, X64:$X$98)-K64*$AZ$3)/Z64, 0)</f>
        <v>-93052762264.9543</v>
      </c>
    </row>
    <row r="65" spans="5:50" x14ac:dyDescent="0.25">
      <c r="E65">
        <v>2065</v>
      </c>
      <c r="F65" s="5">
        <v>3.5571999999999999E-2</v>
      </c>
      <c r="G65" s="5"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2.2718357859703624E-3</v>
      </c>
      <c r="L65" s="2">
        <v>62</v>
      </c>
      <c r="M65" s="6">
        <v>0.66067595400000001</v>
      </c>
      <c r="Q65" s="4">
        <f t="shared" si="21"/>
        <v>25</v>
      </c>
      <c r="R65">
        <f t="shared" si="0"/>
        <v>1000000</v>
      </c>
      <c r="S65">
        <f t="shared" si="1"/>
        <v>-252282906403.55328</v>
      </c>
      <c r="U65">
        <f t="shared" si="13"/>
        <v>0.66067595400000001</v>
      </c>
      <c r="V65">
        <f t="shared" si="14"/>
        <v>0.01</v>
      </c>
      <c r="W65">
        <f t="shared" si="15"/>
        <v>3.8275166264429279E-9</v>
      </c>
      <c r="X65">
        <f t="shared" si="16"/>
        <v>2.5287481986260429E-9</v>
      </c>
      <c r="Y65">
        <f t="shared" si="17"/>
        <v>3.8275166264429276E-11</v>
      </c>
      <c r="Z65">
        <f t="shared" si="18"/>
        <v>1.2604932615524558E-9</v>
      </c>
      <c r="AB65">
        <f t="shared" si="19"/>
        <v>-356.16099470555366</v>
      </c>
      <c r="AC65">
        <f t="shared" si="2"/>
        <v>-318.0009035265478</v>
      </c>
      <c r="AE65">
        <f t="shared" si="3"/>
        <v>0</v>
      </c>
      <c r="AF65">
        <f t="shared" si="24"/>
        <v>0</v>
      </c>
      <c r="AG65">
        <f t="shared" si="24"/>
        <v>-3.1512331538811396E-8</v>
      </c>
      <c r="AH65">
        <f t="shared" si="5"/>
        <v>-2.5287481986260431E-3</v>
      </c>
      <c r="AI65">
        <f t="shared" si="25"/>
        <v>-2.528779710957582E-3</v>
      </c>
      <c r="AJ65">
        <f t="shared" si="7"/>
        <v>-38.16009117900586</v>
      </c>
      <c r="AK65">
        <f t="shared" si="22"/>
        <v>-24.931269629388758</v>
      </c>
      <c r="AL65">
        <f t="shared" si="8"/>
        <v>-63.093889588105576</v>
      </c>
      <c r="AN65">
        <f t="shared" si="26"/>
        <v>0</v>
      </c>
      <c r="AO65">
        <f t="shared" si="26"/>
        <v>0</v>
      </c>
      <c r="AP65">
        <f t="shared" si="26"/>
        <v>-7.1590842489234232E-11</v>
      </c>
      <c r="AQ65">
        <f t="shared" si="26"/>
        <v>-5.7449006513467344E-6</v>
      </c>
      <c r="AR65">
        <f t="shared" si="26"/>
        <v>-5.7449722421892237E-6</v>
      </c>
      <c r="AS65">
        <f t="shared" si="26"/>
        <v>-8.6693460736357475E-2</v>
      </c>
      <c r="AT65">
        <f t="shared" si="26"/>
        <v>-5.6639750533721438E-2</v>
      </c>
      <c r="AU65">
        <f t="shared" si="23"/>
        <v>-0.1433389562423211</v>
      </c>
      <c r="AW65">
        <v>62</v>
      </c>
      <c r="AX65">
        <f>IF(Z65&gt;0, (R65*SUMPRODUCT(K65:$K$98, X65:$X$98)-K65*$AZ$3)/Z65, 0)</f>
        <v>-252282906403.55328</v>
      </c>
    </row>
    <row r="66" spans="5:50" x14ac:dyDescent="0.25">
      <c r="E66">
        <v>2066</v>
      </c>
      <c r="F66" s="5">
        <v>3.5571999999999999E-2</v>
      </c>
      <c r="G66" s="5"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2.0284248089021089E-3</v>
      </c>
      <c r="L66" s="2">
        <v>63</v>
      </c>
      <c r="M66" s="6">
        <v>0.67625413199999995</v>
      </c>
      <c r="Q66" s="4">
        <f t="shared" si="21"/>
        <v>25</v>
      </c>
      <c r="R66">
        <f t="shared" si="0"/>
        <v>1000000</v>
      </c>
      <c r="S66">
        <f t="shared" si="1"/>
        <v>-717946025246.35583</v>
      </c>
      <c r="U66">
        <f t="shared" si="13"/>
        <v>0.67625413199999995</v>
      </c>
      <c r="V66">
        <f t="shared" si="14"/>
        <v>0.01</v>
      </c>
      <c r="W66">
        <f t="shared" si="15"/>
        <v>1.2604932615524558E-9</v>
      </c>
      <c r="X66">
        <f t="shared" si="16"/>
        <v>8.5241377648300489E-10</v>
      </c>
      <c r="Y66">
        <f t="shared" si="17"/>
        <v>1.2604932615524558E-11</v>
      </c>
      <c r="Z66">
        <f t="shared" si="18"/>
        <v>3.9547455245392634E-10</v>
      </c>
      <c r="AB66">
        <f t="shared" si="19"/>
        <v>-318.0009035265478</v>
      </c>
      <c r="AC66">
        <f t="shared" si="2"/>
        <v>-283.92938302037788</v>
      </c>
      <c r="AE66">
        <f t="shared" si="3"/>
        <v>0</v>
      </c>
      <c r="AF66">
        <f t="shared" si="24"/>
        <v>0</v>
      </c>
      <c r="AG66">
        <f t="shared" si="24"/>
        <v>-9.8868638113481594E-9</v>
      </c>
      <c r="AH66">
        <f t="shared" si="5"/>
        <v>-8.5241377648300485E-4</v>
      </c>
      <c r="AI66">
        <f t="shared" si="25"/>
        <v>-8.5242366334681622E-4</v>
      </c>
      <c r="AJ66">
        <f t="shared" si="7"/>
        <v>-34.071520506169918</v>
      </c>
      <c r="AK66">
        <f t="shared" si="22"/>
        <v>-22.260063246858348</v>
      </c>
      <c r="AL66">
        <f t="shared" si="8"/>
        <v>-56.332436176691616</v>
      </c>
      <c r="AN66">
        <f t="shared" si="26"/>
        <v>0</v>
      </c>
      <c r="AO66">
        <f t="shared" si="26"/>
        <v>0</v>
      </c>
      <c r="AP66">
        <f t="shared" si="26"/>
        <v>-2.0054759837175066E-11</v>
      </c>
      <c r="AQ66">
        <f t="shared" si="26"/>
        <v>-1.7290572516680641E-6</v>
      </c>
      <c r="AR66">
        <f t="shared" si="26"/>
        <v>-1.7290773064279013E-6</v>
      </c>
      <c r="AS66">
        <f t="shared" si="26"/>
        <v>-6.9111517471731998E-2</v>
      </c>
      <c r="AT66">
        <f t="shared" si="26"/>
        <v>-4.5152864537657503E-2</v>
      </c>
      <c r="AU66">
        <f t="shared" si="23"/>
        <v>-0.11426611108669595</v>
      </c>
      <c r="AW66">
        <v>63</v>
      </c>
      <c r="AX66">
        <f>IF(Z66&gt;0, (R66*SUMPRODUCT(K66:$K$98, X66:$X$98)-K66*$AZ$3)/Z66, 0)</f>
        <v>-717946025246.35583</v>
      </c>
    </row>
    <row r="67" spans="5:50" x14ac:dyDescent="0.25">
      <c r="E67">
        <v>2067</v>
      </c>
      <c r="F67" s="5">
        <v>3.5571999999999999E-2</v>
      </c>
      <c r="G67" s="5"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1.8110935793768828E-3</v>
      </c>
      <c r="L67" s="2">
        <v>64</v>
      </c>
      <c r="M67" s="6">
        <v>0.69194305599999995</v>
      </c>
      <c r="Q67" s="4">
        <f t="shared" si="21"/>
        <v>25</v>
      </c>
      <c r="R67">
        <f t="shared" ref="R67:R79" si="27">$C$6</f>
        <v>1000000</v>
      </c>
      <c r="S67">
        <f t="shared" ref="S67:S79" si="28">AX67</f>
        <v>-2150673733498.3411</v>
      </c>
      <c r="U67">
        <f t="shared" si="13"/>
        <v>0.69194305599999995</v>
      </c>
      <c r="V67">
        <f t="shared" si="14"/>
        <v>0.01</v>
      </c>
      <c r="W67">
        <f t="shared" si="15"/>
        <v>3.9547455245392634E-10</v>
      </c>
      <c r="X67">
        <f t="shared" si="16"/>
        <v>2.7364587039520207E-10</v>
      </c>
      <c r="Y67">
        <f t="shared" si="17"/>
        <v>3.9547455245392638E-12</v>
      </c>
      <c r="Z67">
        <f t="shared" si="18"/>
        <v>1.1787393653418502E-10</v>
      </c>
      <c r="AB67">
        <f t="shared" si="19"/>
        <v>-283.92938302037788</v>
      </c>
      <c r="AC67">
        <f t="shared" ref="AC67:AC79" si="29">S67*Z67</f>
        <v>-253.50837916812219</v>
      </c>
      <c r="AE67">
        <f t="shared" ref="AE67:AE79" si="30">$Z67*O67</f>
        <v>0</v>
      </c>
      <c r="AF67">
        <f t="shared" ref="AF67:AG79" si="31">-$Z67*P67</f>
        <v>0</v>
      </c>
      <c r="AG67">
        <f t="shared" si="31"/>
        <v>-2.9468484133546254E-9</v>
      </c>
      <c r="AH67">
        <f t="shared" ref="AH67:AH79" si="32">-X67*R67</f>
        <v>-2.7364587039520208E-4</v>
      </c>
      <c r="AI67">
        <f t="shared" ref="AI67:AI79" si="33">SUM(AE67:AH67)</f>
        <v>-2.7364881724361543E-4</v>
      </c>
      <c r="AJ67">
        <f t="shared" ref="AJ67:AJ79" si="34">AB67-AC67</f>
        <v>-30.421003852255694</v>
      </c>
      <c r="AK67">
        <f t="shared" si="22"/>
        <v>-19.875056811426454</v>
      </c>
      <c r="AL67">
        <f t="shared" ref="AL67:AL79" si="35">SUM(AI67:AK67)</f>
        <v>-50.296334312499397</v>
      </c>
      <c r="AN67">
        <f t="shared" ref="AN67:AT79" si="36">AE67*$K67</f>
        <v>0</v>
      </c>
      <c r="AO67">
        <f t="shared" si="36"/>
        <v>0</v>
      </c>
      <c r="AP67">
        <f t="shared" si="36"/>
        <v>-5.3370182408235164E-12</v>
      </c>
      <c r="AQ67">
        <f t="shared" si="36"/>
        <v>-4.9559827889574906E-7</v>
      </c>
      <c r="AR67">
        <f t="shared" si="36"/>
        <v>-4.956036159139899E-7</v>
      </c>
      <c r="AS67">
        <f t="shared" si="36"/>
        <v>-5.5095284755019708E-2</v>
      </c>
      <c r="AT67">
        <f t="shared" si="36"/>
        <v>-3.599558778092523E-2</v>
      </c>
      <c r="AU67">
        <f t="shared" si="23"/>
        <v>-9.1091368139560855E-2</v>
      </c>
      <c r="AW67">
        <v>64</v>
      </c>
      <c r="AX67">
        <f>IF(Z67&gt;0, (R67*SUMPRODUCT(K67:$K$98, X67:$X$98)-K67*$AZ$3)/Z67, 0)</f>
        <v>-2150673733498.3411</v>
      </c>
    </row>
    <row r="68" spans="5:50" x14ac:dyDescent="0.25">
      <c r="E68">
        <v>2068</v>
      </c>
      <c r="F68" s="5">
        <v>3.5571999999999999E-2</v>
      </c>
      <c r="G68" s="5">
        <v>7.0000000000000007E-2</v>
      </c>
      <c r="H68" s="5">
        <f t="shared" ref="H68:H79" si="37">G68+$C$9</f>
        <v>0.12000000000000001</v>
      </c>
      <c r="I68" s="5">
        <f t="shared" ref="I68:I79" si="38">1+H68</f>
        <v>1.1200000000000001</v>
      </c>
      <c r="J68">
        <f t="shared" ref="J68:J79" si="39">1/I68</f>
        <v>0.89285714285714279</v>
      </c>
      <c r="K68">
        <f t="shared" si="20"/>
        <v>1.6170478387293595E-3</v>
      </c>
      <c r="L68" s="2">
        <v>65</v>
      </c>
      <c r="M68" s="6">
        <v>0.70765376499999999</v>
      </c>
      <c r="Q68" s="4">
        <f t="shared" si="21"/>
        <v>25</v>
      </c>
      <c r="R68">
        <f t="shared" si="27"/>
        <v>1000000</v>
      </c>
      <c r="S68">
        <f t="shared" si="28"/>
        <v>-6801027144913.4561</v>
      </c>
      <c r="U68">
        <f t="shared" ref="U68:U79" si="40">M68</f>
        <v>0.70765376499999999</v>
      </c>
      <c r="V68">
        <f t="shared" ref="V68:V79" si="41">$C$10</f>
        <v>0.01</v>
      </c>
      <c r="W68">
        <f t="shared" ref="W68:W79" si="42">Z67</f>
        <v>1.1787393653418502E-10</v>
      </c>
      <c r="X68">
        <f t="shared" ref="X68:X79" si="43">U68*W68</f>
        <v>8.3413934983787082E-11</v>
      </c>
      <c r="Y68">
        <f t="shared" ref="Y68:Y79" si="44">V68*W68</f>
        <v>1.1787393653418502E-12</v>
      </c>
      <c r="Z68">
        <f t="shared" ref="Z68:Z79" si="45">MAX(0, W68-X68-Y68)</f>
        <v>3.3281262185056089E-11</v>
      </c>
      <c r="AB68">
        <f t="shared" ref="AB68:AB79" si="46">AC67</f>
        <v>-253.50837916812219</v>
      </c>
      <c r="AC68">
        <f t="shared" si="29"/>
        <v>-226.34676753754817</v>
      </c>
      <c r="AE68">
        <f t="shared" si="30"/>
        <v>0</v>
      </c>
      <c r="AF68">
        <f t="shared" si="31"/>
        <v>0</v>
      </c>
      <c r="AG68">
        <f t="shared" si="31"/>
        <v>-8.3203155462640219E-10</v>
      </c>
      <c r="AH68">
        <f t="shared" si="32"/>
        <v>-8.3413934983787085E-5</v>
      </c>
      <c r="AI68">
        <f t="shared" si="33"/>
        <v>-8.3414767015341714E-5</v>
      </c>
      <c r="AJ68">
        <f t="shared" si="34"/>
        <v>-27.161611630574015</v>
      </c>
      <c r="AK68">
        <f t="shared" si="22"/>
        <v>-17.745586541768557</v>
      </c>
      <c r="AL68">
        <f t="shared" si="35"/>
        <v>-44.907281587109587</v>
      </c>
      <c r="AN68">
        <f t="shared" si="36"/>
        <v>0</v>
      </c>
      <c r="AO68">
        <f t="shared" si="36"/>
        <v>0</v>
      </c>
      <c r="AP68">
        <f t="shared" si="36"/>
        <v>-1.3454348271632528E-12</v>
      </c>
      <c r="AQ68">
        <f t="shared" si="36"/>
        <v>-1.3488432328544421E-7</v>
      </c>
      <c r="AR68">
        <f t="shared" si="36"/>
        <v>-1.3488566872027139E-7</v>
      </c>
      <c r="AS68">
        <f t="shared" si="36"/>
        <v>-4.3921625383625949E-2</v>
      </c>
      <c r="AT68">
        <f t="shared" si="36"/>
        <v>-2.8695462364351654E-2</v>
      </c>
      <c r="AU68">
        <f t="shared" si="23"/>
        <v>-7.2617222633646325E-2</v>
      </c>
      <c r="AW68">
        <v>65</v>
      </c>
      <c r="AX68">
        <f>IF(Z68&gt;0, (R68*SUMPRODUCT(K68:$K$98, X68:$X$98)-K68*$AZ$3)/Z68, 0)</f>
        <v>-6801027144913.4561</v>
      </c>
    </row>
    <row r="69" spans="5:50" x14ac:dyDescent="0.25">
      <c r="E69">
        <v>2069</v>
      </c>
      <c r="F69" s="5">
        <v>3.5571999999999999E-2</v>
      </c>
      <c r="G69" s="5"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79" si="47">K68*J69</f>
        <v>1.4437927131512138E-3</v>
      </c>
      <c r="L69" s="2">
        <v>66</v>
      </c>
      <c r="M69" s="6">
        <v>0.72329488099999995</v>
      </c>
      <c r="Q69" s="4">
        <f t="shared" ref="Q69:Q79" si="48">$C$8</f>
        <v>25</v>
      </c>
      <c r="R69">
        <f t="shared" si="27"/>
        <v>1000000</v>
      </c>
      <c r="S69">
        <f t="shared" si="28"/>
        <v>-22768013195025.707</v>
      </c>
      <c r="U69">
        <f t="shared" si="40"/>
        <v>0.72329488099999995</v>
      </c>
      <c r="V69">
        <f t="shared" si="41"/>
        <v>0.01</v>
      </c>
      <c r="W69">
        <f t="shared" si="42"/>
        <v>3.3281262185056089E-11</v>
      </c>
      <c r="X69">
        <f t="shared" si="43"/>
        <v>2.4072166571669944E-11</v>
      </c>
      <c r="Y69">
        <f t="shared" si="44"/>
        <v>3.3281262185056088E-13</v>
      </c>
      <c r="Z69">
        <f t="shared" si="45"/>
        <v>8.8762829915355843E-12</v>
      </c>
      <c r="AB69">
        <f t="shared" si="46"/>
        <v>-226.34676753754817</v>
      </c>
      <c r="AC69">
        <f t="shared" si="29"/>
        <v>-202.09532827406443</v>
      </c>
      <c r="AE69">
        <f t="shared" si="30"/>
        <v>0</v>
      </c>
      <c r="AF69">
        <f t="shared" si="31"/>
        <v>0</v>
      </c>
      <c r="AG69">
        <f t="shared" si="31"/>
        <v>-2.2190707478838961E-10</v>
      </c>
      <c r="AH69">
        <f t="shared" si="32"/>
        <v>-2.4072166571669943E-5</v>
      </c>
      <c r="AI69">
        <f t="shared" si="33"/>
        <v>-2.407238847874473E-5</v>
      </c>
      <c r="AJ69">
        <f t="shared" si="34"/>
        <v>-24.251439263483746</v>
      </c>
      <c r="AK69">
        <f t="shared" si="22"/>
        <v>-15.844273727628373</v>
      </c>
      <c r="AL69">
        <f t="shared" si="35"/>
        <v>-40.095737063500593</v>
      </c>
      <c r="AN69">
        <f t="shared" si="36"/>
        <v>0</v>
      </c>
      <c r="AO69">
        <f t="shared" si="36"/>
        <v>0</v>
      </c>
      <c r="AP69">
        <f t="shared" si="36"/>
        <v>-3.2038781757617837E-13</v>
      </c>
      <c r="AQ69">
        <f t="shared" si="36"/>
        <v>-3.4755218685939297E-8</v>
      </c>
      <c r="AR69">
        <f t="shared" si="36"/>
        <v>-3.4755539073756875E-8</v>
      </c>
      <c r="AS69">
        <f t="shared" si="36"/>
        <v>-3.5014051292047071E-2</v>
      </c>
      <c r="AT69">
        <f t="shared" si="36"/>
        <v>-2.2875846953123065E-2</v>
      </c>
      <c r="AU69">
        <f t="shared" si="23"/>
        <v>-5.7889933000709201E-2</v>
      </c>
      <c r="AW69">
        <v>66</v>
      </c>
      <c r="AX69">
        <f>IF(Z69&gt;0, (R69*SUMPRODUCT(K69:$K$98, X69:$X$98)-K69*$AZ$3)/Z69, 0)</f>
        <v>-22768013195025.707</v>
      </c>
    </row>
    <row r="70" spans="5:50" x14ac:dyDescent="0.25">
      <c r="E70">
        <v>2070</v>
      </c>
      <c r="F70" s="5">
        <v>3.5571999999999999E-2</v>
      </c>
      <c r="G70" s="5"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1.2891006367421552E-3</v>
      </c>
      <c r="L70" s="2">
        <v>67</v>
      </c>
      <c r="M70" s="6">
        <v>0.74145409100000004</v>
      </c>
      <c r="Q70" s="4">
        <f t="shared" si="48"/>
        <v>25</v>
      </c>
      <c r="R70">
        <f t="shared" si="27"/>
        <v>1000000</v>
      </c>
      <c r="S70">
        <f t="shared" si="28"/>
        <v>-81790053576012.094</v>
      </c>
      <c r="U70">
        <f t="shared" si="40"/>
        <v>0.74145409100000004</v>
      </c>
      <c r="V70">
        <f t="shared" si="41"/>
        <v>0.01</v>
      </c>
      <c r="W70">
        <f t="shared" si="42"/>
        <v>8.8762829915355843E-12</v>
      </c>
      <c r="X70">
        <f t="shared" si="43"/>
        <v>6.5813563369477774E-12</v>
      </c>
      <c r="Y70">
        <f t="shared" si="44"/>
        <v>8.8762829915355844E-14</v>
      </c>
      <c r="Z70">
        <f t="shared" si="45"/>
        <v>2.2061638246724512E-12</v>
      </c>
      <c r="AB70">
        <f t="shared" si="46"/>
        <v>-202.09532827406443</v>
      </c>
      <c r="AC70">
        <f t="shared" si="29"/>
        <v>-180.44225741741954</v>
      </c>
      <c r="AE70">
        <f t="shared" si="30"/>
        <v>0</v>
      </c>
      <c r="AF70">
        <f t="shared" si="31"/>
        <v>0</v>
      </c>
      <c r="AG70">
        <f t="shared" si="31"/>
        <v>-5.515409561681128E-11</v>
      </c>
      <c r="AH70">
        <f t="shared" si="32"/>
        <v>-6.5813563369477776E-6</v>
      </c>
      <c r="AI70">
        <f t="shared" si="33"/>
        <v>-6.581411491043394E-6</v>
      </c>
      <c r="AJ70">
        <f t="shared" si="34"/>
        <v>-21.653070856644888</v>
      </c>
      <c r="AK70">
        <f t="shared" si="22"/>
        <v>-14.146672979184512</v>
      </c>
      <c r="AL70">
        <f t="shared" si="35"/>
        <v>-35.799750417240887</v>
      </c>
      <c r="AN70">
        <f t="shared" si="36"/>
        <v>0</v>
      </c>
      <c r="AO70">
        <f t="shared" si="36"/>
        <v>0</v>
      </c>
      <c r="AP70">
        <f t="shared" si="36"/>
        <v>-7.1099179778569133E-14</v>
      </c>
      <c r="AQ70">
        <f t="shared" si="36"/>
        <v>-8.4840306445863981E-9</v>
      </c>
      <c r="AR70">
        <f t="shared" si="36"/>
        <v>-8.4841017437661752E-9</v>
      </c>
      <c r="AS70">
        <f t="shared" si="36"/>
        <v>-2.7912987428723928E-2</v>
      </c>
      <c r="AT70">
        <f t="shared" si="36"/>
        <v>-1.8236485145249795E-2</v>
      </c>
      <c r="AU70">
        <f t="shared" si="23"/>
        <v>-4.614948105807546E-2</v>
      </c>
      <c r="AW70">
        <v>67</v>
      </c>
      <c r="AX70">
        <f>IF(Z70&gt;0, (R70*SUMPRODUCT(K70:$K$98, X70:$X$98)-K70*$AZ$3)/Z70, 0)</f>
        <v>-81790053576012.094</v>
      </c>
    </row>
    <row r="71" spans="5:50" x14ac:dyDescent="0.25">
      <c r="E71">
        <v>2071</v>
      </c>
      <c r="F71" s="5">
        <v>3.5571999999999999E-2</v>
      </c>
      <c r="G71" s="5"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1.1509827113769242E-3</v>
      </c>
      <c r="L71" s="2">
        <v>68</v>
      </c>
      <c r="M71" s="6">
        <v>0.75951466000000001</v>
      </c>
      <c r="Q71" s="4">
        <f t="shared" si="48"/>
        <v>25</v>
      </c>
      <c r="R71">
        <f t="shared" si="27"/>
        <v>1000000</v>
      </c>
      <c r="S71">
        <f t="shared" si="28"/>
        <v>-316839385764519.13</v>
      </c>
      <c r="U71">
        <f t="shared" si="40"/>
        <v>0.75951466000000001</v>
      </c>
      <c r="V71">
        <f t="shared" si="41"/>
        <v>0.01</v>
      </c>
      <c r="W71">
        <f t="shared" si="42"/>
        <v>2.2061638246724512E-12</v>
      </c>
      <c r="X71">
        <f t="shared" si="43"/>
        <v>1.6756137672003964E-12</v>
      </c>
      <c r="Y71">
        <f t="shared" si="44"/>
        <v>2.2061638246724513E-14</v>
      </c>
      <c r="Z71">
        <f t="shared" si="45"/>
        <v>5.0848841922533025E-13</v>
      </c>
      <c r="AB71">
        <f t="shared" si="46"/>
        <v>-180.44225741741954</v>
      </c>
      <c r="AC71">
        <f t="shared" si="29"/>
        <v>-161.10915841572495</v>
      </c>
      <c r="AE71">
        <f t="shared" si="30"/>
        <v>0</v>
      </c>
      <c r="AF71">
        <f t="shared" si="31"/>
        <v>0</v>
      </c>
      <c r="AG71">
        <f t="shared" si="31"/>
        <v>-1.2712210480633256E-11</v>
      </c>
      <c r="AH71">
        <f t="shared" si="32"/>
        <v>-1.6756137672003963E-6</v>
      </c>
      <c r="AI71">
        <f t="shared" si="33"/>
        <v>-1.675626479410877E-6</v>
      </c>
      <c r="AJ71">
        <f t="shared" si="34"/>
        <v>-19.333099001694592</v>
      </c>
      <c r="AK71">
        <f t="shared" si="22"/>
        <v>-12.630958019219369</v>
      </c>
      <c r="AL71">
        <f t="shared" si="35"/>
        <v>-31.964058696540441</v>
      </c>
      <c r="AN71">
        <f t="shared" si="36"/>
        <v>0</v>
      </c>
      <c r="AO71">
        <f t="shared" si="36"/>
        <v>0</v>
      </c>
      <c r="AP71">
        <f t="shared" si="36"/>
        <v>-1.4631534486593417E-14</v>
      </c>
      <c r="AQ71">
        <f t="shared" si="36"/>
        <v>-1.9286024769928143E-9</v>
      </c>
      <c r="AR71">
        <f t="shared" si="36"/>
        <v>-1.9286171085273009E-9</v>
      </c>
      <c r="AS71">
        <f t="shared" si="36"/>
        <v>-2.2252062708288948E-2</v>
      </c>
      <c r="AT71">
        <f t="shared" si="36"/>
        <v>-1.4538014308249213E-2</v>
      </c>
      <c r="AU71">
        <f t="shared" si="23"/>
        <v>-3.679007894515527E-2</v>
      </c>
      <c r="AW71">
        <v>68</v>
      </c>
      <c r="AX71">
        <f>IF(Z71&gt;0, (R71*SUMPRODUCT(K71:$K$98, X71:$X$98)-K71*$AZ$3)/Z71, 0)</f>
        <v>-316839385764519.13</v>
      </c>
    </row>
    <row r="72" spans="5:50" x14ac:dyDescent="0.25">
      <c r="E72">
        <v>2072</v>
      </c>
      <c r="F72" s="5">
        <v>3.5571999999999999E-2</v>
      </c>
      <c r="G72" s="5"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1.027663135157968E-3</v>
      </c>
      <c r="L72" s="2">
        <v>69</v>
      </c>
      <c r="M72" s="6">
        <v>0.77745419500000001</v>
      </c>
      <c r="Q72" s="4">
        <f t="shared" si="48"/>
        <v>25</v>
      </c>
      <c r="R72">
        <f t="shared" si="27"/>
        <v>1000000</v>
      </c>
      <c r="S72">
        <f t="shared" si="28"/>
        <v>-1330971028675919.5</v>
      </c>
      <c r="U72">
        <f t="shared" si="40"/>
        <v>0.77745419500000001</v>
      </c>
      <c r="V72">
        <f t="shared" si="41"/>
        <v>0.01</v>
      </c>
      <c r="W72">
        <f t="shared" si="42"/>
        <v>5.0848841922533025E-13</v>
      </c>
      <c r="X72">
        <f t="shared" si="43"/>
        <v>3.9532645463565168E-13</v>
      </c>
      <c r="Y72">
        <f t="shared" si="44"/>
        <v>5.084884192253303E-15</v>
      </c>
      <c r="Z72">
        <f t="shared" si="45"/>
        <v>1.0807708039742527E-13</v>
      </c>
      <c r="AB72">
        <f t="shared" si="46"/>
        <v>-161.10915841572495</v>
      </c>
      <c r="AC72">
        <f t="shared" si="29"/>
        <v>-143.84746287285117</v>
      </c>
      <c r="AE72">
        <f t="shared" si="30"/>
        <v>0</v>
      </c>
      <c r="AF72">
        <f t="shared" si="31"/>
        <v>0</v>
      </c>
      <c r="AG72">
        <f t="shared" si="31"/>
        <v>-2.7019270099356317E-12</v>
      </c>
      <c r="AH72">
        <f t="shared" si="32"/>
        <v>-3.9532645463565167E-7</v>
      </c>
      <c r="AI72">
        <f t="shared" si="33"/>
        <v>-3.9532915656266164E-7</v>
      </c>
      <c r="AJ72">
        <f t="shared" si="34"/>
        <v>-17.261695542873781</v>
      </c>
      <c r="AK72">
        <f t="shared" ref="AK72:AK79" si="49">G72*SUM(AB72:AB72, AE72:AF72)</f>
        <v>-11.277641089100747</v>
      </c>
      <c r="AL72">
        <f t="shared" si="35"/>
        <v>-28.539337027303684</v>
      </c>
      <c r="AN72">
        <f t="shared" si="36"/>
        <v>0</v>
      </c>
      <c r="AO72">
        <f t="shared" si="36"/>
        <v>0</v>
      </c>
      <c r="AP72">
        <f t="shared" si="36"/>
        <v>-2.7766707819984455E-15</v>
      </c>
      <c r="AQ72">
        <f t="shared" si="36"/>
        <v>-4.0626242378175802E-10</v>
      </c>
      <c r="AR72">
        <f t="shared" si="36"/>
        <v>-4.0626520045254002E-10</v>
      </c>
      <c r="AS72">
        <f t="shared" si="36"/>
        <v>-1.7739208159731991E-2</v>
      </c>
      <c r="AT72">
        <f t="shared" si="36"/>
        <v>-1.1589615998811595E-2</v>
      </c>
      <c r="AU72">
        <f t="shared" si="23"/>
        <v>-2.9328824564808786E-2</v>
      </c>
      <c r="AW72">
        <v>69</v>
      </c>
      <c r="AX72">
        <f>IF(Z72&gt;0, (R72*SUMPRODUCT(K72:$K$98, X72:$X$98)-K72*$AZ$3)/Z72, 0)</f>
        <v>-1330971028675919.5</v>
      </c>
    </row>
    <row r="73" spans="5:50" x14ac:dyDescent="0.25">
      <c r="E73">
        <v>2073</v>
      </c>
      <c r="F73" s="5">
        <v>3.5571999999999999E-2</v>
      </c>
      <c r="G73" s="5"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9.1755637067675712E-4</v>
      </c>
      <c r="L73" s="2">
        <v>70</v>
      </c>
      <c r="M73" s="6">
        <v>0.79525030600000002</v>
      </c>
      <c r="Q73" s="4">
        <f t="shared" si="48"/>
        <v>25</v>
      </c>
      <c r="R73">
        <f t="shared" si="27"/>
        <v>1000000</v>
      </c>
      <c r="S73">
        <f t="shared" si="28"/>
        <v>-6102022372843757</v>
      </c>
      <c r="U73">
        <f t="shared" si="40"/>
        <v>0.79525030600000002</v>
      </c>
      <c r="V73">
        <f t="shared" si="41"/>
        <v>0.01</v>
      </c>
      <c r="W73">
        <f t="shared" si="42"/>
        <v>1.0807708039742527E-13</v>
      </c>
      <c r="X73">
        <f t="shared" si="43"/>
        <v>8.594833125763905E-14</v>
      </c>
      <c r="Y73">
        <f t="shared" si="44"/>
        <v>1.0807708039742527E-15</v>
      </c>
      <c r="Z73">
        <f t="shared" si="45"/>
        <v>2.1047978335811969E-14</v>
      </c>
      <c r="AB73">
        <f t="shared" si="46"/>
        <v>-143.84746287285117</v>
      </c>
      <c r="AC73">
        <f t="shared" si="29"/>
        <v>-128.43523470825534</v>
      </c>
      <c r="AE73">
        <f t="shared" si="30"/>
        <v>0</v>
      </c>
      <c r="AF73">
        <f t="shared" si="31"/>
        <v>0</v>
      </c>
      <c r="AG73">
        <f t="shared" si="31"/>
        <v>-5.2619945839529919E-13</v>
      </c>
      <c r="AH73">
        <f t="shared" si="32"/>
        <v>-8.5948331257639053E-8</v>
      </c>
      <c r="AI73">
        <f t="shared" si="33"/>
        <v>-8.5948857457097447E-8</v>
      </c>
      <c r="AJ73">
        <f t="shared" si="34"/>
        <v>-15.412228164595831</v>
      </c>
      <c r="AK73">
        <f t="shared" si="49"/>
        <v>-10.069322401099583</v>
      </c>
      <c r="AL73">
        <f t="shared" si="35"/>
        <v>-25.48155065164427</v>
      </c>
      <c r="AN73">
        <f t="shared" si="36"/>
        <v>0</v>
      </c>
      <c r="AO73">
        <f t="shared" si="36"/>
        <v>0</v>
      </c>
      <c r="AP73">
        <f t="shared" si="36"/>
        <v>-4.8281766529726601E-16</v>
      </c>
      <c r="AQ73">
        <f t="shared" si="36"/>
        <v>-7.8862438894482972E-11</v>
      </c>
      <c r="AR73">
        <f t="shared" si="36"/>
        <v>-7.8862921712148262E-11</v>
      </c>
      <c r="AS73">
        <f t="shared" si="36"/>
        <v>-1.4141588138748648E-2</v>
      </c>
      <c r="AT73">
        <f t="shared" si="36"/>
        <v>-9.2391709175271026E-3</v>
      </c>
      <c r="AU73">
        <f t="shared" si="23"/>
        <v>-2.3380759135138672E-2</v>
      </c>
      <c r="AW73">
        <v>70</v>
      </c>
      <c r="AX73">
        <f>IF(Z73&gt;0, (R73*SUMPRODUCT(K73:$K$98, X73:$X$98)-K73*$AZ$3)/Z73, 0)</f>
        <v>-6102022372843757</v>
      </c>
    </row>
    <row r="74" spans="5:50" x14ac:dyDescent="0.25">
      <c r="E74">
        <v>2074</v>
      </c>
      <c r="F74" s="5">
        <v>3.5571999999999999E-2</v>
      </c>
      <c r="G74" s="5"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8.1924675953281884E-4</v>
      </c>
      <c r="L74" s="2">
        <v>71</v>
      </c>
      <c r="M74" s="6">
        <v>0.81288120699999999</v>
      </c>
      <c r="Q74" s="4">
        <f t="shared" si="48"/>
        <v>25</v>
      </c>
      <c r="R74">
        <f t="shared" si="27"/>
        <v>1000000</v>
      </c>
      <c r="S74">
        <f t="shared" si="28"/>
        <v>-3.076033982159588E+16</v>
      </c>
      <c r="U74">
        <f t="shared" si="40"/>
        <v>0.81288120699999999</v>
      </c>
      <c r="V74">
        <f t="shared" si="41"/>
        <v>0.01</v>
      </c>
      <c r="W74">
        <f t="shared" si="42"/>
        <v>2.1047978335811969E-14</v>
      </c>
      <c r="X74">
        <f t="shared" si="43"/>
        <v>1.7109506034524683E-14</v>
      </c>
      <c r="Y74">
        <f t="shared" si="44"/>
        <v>2.104797833581197E-16</v>
      </c>
      <c r="Z74">
        <f t="shared" si="45"/>
        <v>3.7279925179291664E-15</v>
      </c>
      <c r="AB74">
        <f t="shared" si="46"/>
        <v>-128.43523470825534</v>
      </c>
      <c r="AC74">
        <f t="shared" si="29"/>
        <v>-114.67431670386803</v>
      </c>
      <c r="AE74">
        <f t="shared" si="30"/>
        <v>0</v>
      </c>
      <c r="AF74">
        <f t="shared" si="31"/>
        <v>0</v>
      </c>
      <c r="AG74">
        <f t="shared" si="31"/>
        <v>-9.3199812948229165E-14</v>
      </c>
      <c r="AH74">
        <f t="shared" si="32"/>
        <v>-1.7109506034524683E-8</v>
      </c>
      <c r="AI74">
        <f t="shared" si="33"/>
        <v>-1.7109599234337631E-8</v>
      </c>
      <c r="AJ74">
        <f t="shared" si="34"/>
        <v>-13.760918004387307</v>
      </c>
      <c r="AK74">
        <f t="shared" si="49"/>
        <v>-8.9904664295778751</v>
      </c>
      <c r="AL74">
        <f t="shared" si="35"/>
        <v>-22.751384451074781</v>
      </c>
      <c r="AN74">
        <f t="shared" si="36"/>
        <v>0</v>
      </c>
      <c r="AO74">
        <f t="shared" si="36"/>
        <v>0</v>
      </c>
      <c r="AP74">
        <f t="shared" si="36"/>
        <v>-7.6353644746901591E-17</v>
      </c>
      <c r="AQ74">
        <f t="shared" si="36"/>
        <v>-1.4016907375991555E-11</v>
      </c>
      <c r="AR74">
        <f t="shared" si="36"/>
        <v>-1.4016983729636302E-11</v>
      </c>
      <c r="AS74">
        <f t="shared" si="36"/>
        <v>-1.1273587483291126E-2</v>
      </c>
      <c r="AT74">
        <f t="shared" si="36"/>
        <v>-7.3654104891202662E-3</v>
      </c>
      <c r="AU74">
        <f t="shared" si="23"/>
        <v>-1.8638997986428374E-2</v>
      </c>
      <c r="AW74">
        <v>71</v>
      </c>
      <c r="AX74">
        <f>IF(Z74&gt;0, (R74*SUMPRODUCT(K74:$K$98, X74:$X$98)-K74*$AZ$3)/Z74, 0)</f>
        <v>-3.076033982159588E+16</v>
      </c>
    </row>
    <row r="75" spans="5:50" x14ac:dyDescent="0.25">
      <c r="E75">
        <v>2075</v>
      </c>
      <c r="F75" s="5">
        <v>3.5571999999999999E-2</v>
      </c>
      <c r="G75" s="5"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7.3147032101144531E-4</v>
      </c>
      <c r="L75" s="2">
        <v>72</v>
      </c>
      <c r="M75" s="6">
        <v>0.83042254299999996</v>
      </c>
      <c r="Q75" s="4">
        <f t="shared" si="48"/>
        <v>25</v>
      </c>
      <c r="R75">
        <f t="shared" si="27"/>
        <v>1000000</v>
      </c>
      <c r="S75">
        <f t="shared" si="28"/>
        <v>-1.7210820151387776E+17</v>
      </c>
      <c r="U75">
        <f t="shared" si="40"/>
        <v>0.83042254299999996</v>
      </c>
      <c r="V75">
        <f t="shared" si="41"/>
        <v>0.01</v>
      </c>
      <c r="W75">
        <f t="shared" si="42"/>
        <v>3.7279925179291664E-15</v>
      </c>
      <c r="X75">
        <f t="shared" si="43"/>
        <v>3.0958090270237113E-15</v>
      </c>
      <c r="Y75">
        <f t="shared" si="44"/>
        <v>3.7279925179291666E-17</v>
      </c>
      <c r="Z75">
        <f t="shared" si="45"/>
        <v>5.9490356572616344E-16</v>
      </c>
      <c r="AB75">
        <f t="shared" si="46"/>
        <v>-114.67431670386803</v>
      </c>
      <c r="AC75">
        <f t="shared" si="29"/>
        <v>-102.38778277132296</v>
      </c>
      <c r="AE75">
        <f t="shared" si="30"/>
        <v>0</v>
      </c>
      <c r="AF75">
        <f t="shared" si="31"/>
        <v>0</v>
      </c>
      <c r="AG75">
        <f t="shared" si="31"/>
        <v>-1.4872589143154085E-14</v>
      </c>
      <c r="AH75">
        <f t="shared" si="32"/>
        <v>-3.0958090270237114E-9</v>
      </c>
      <c r="AI75">
        <f t="shared" si="33"/>
        <v>-3.0958238996128544E-9</v>
      </c>
      <c r="AJ75">
        <f t="shared" si="34"/>
        <v>-12.286533932545069</v>
      </c>
      <c r="AK75">
        <f t="shared" si="49"/>
        <v>-8.0272021692707636</v>
      </c>
      <c r="AL75">
        <f t="shared" si="35"/>
        <v>-20.313736104911655</v>
      </c>
      <c r="AN75">
        <f t="shared" si="36"/>
        <v>0</v>
      </c>
      <c r="AO75">
        <f t="shared" si="36"/>
        <v>0</v>
      </c>
      <c r="AP75">
        <f t="shared" si="36"/>
        <v>-1.0878857554814256E-17</v>
      </c>
      <c r="AQ75">
        <f t="shared" si="36"/>
        <v>-2.2644924227871642E-12</v>
      </c>
      <c r="AR75">
        <f t="shared" si="36"/>
        <v>-2.2645033016447192E-12</v>
      </c>
      <c r="AS75">
        <f t="shared" si="36"/>
        <v>-8.9872349197567571E-3</v>
      </c>
      <c r="AT75">
        <f t="shared" si="36"/>
        <v>-5.8716601475802552E-3</v>
      </c>
      <c r="AU75">
        <f t="shared" si="23"/>
        <v>-1.4858895069601514E-2</v>
      </c>
      <c r="AW75">
        <v>72</v>
      </c>
      <c r="AX75">
        <f>IF(Z75&gt;0, (R75*SUMPRODUCT(K75:$K$98, X75:$X$98)-K75*$AZ$3)/Z75, 0)</f>
        <v>-1.7210820151387776E+17</v>
      </c>
    </row>
    <row r="76" spans="5:50" x14ac:dyDescent="0.25">
      <c r="E76">
        <v>2076</v>
      </c>
      <c r="F76" s="5">
        <v>3.5571999999999999E-2</v>
      </c>
      <c r="G76" s="5"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6.5309850090307614E-4</v>
      </c>
      <c r="L76" s="2">
        <v>73</v>
      </c>
      <c r="M76" s="6">
        <v>0.84796327400000004</v>
      </c>
      <c r="Q76" s="4">
        <f t="shared" si="48"/>
        <v>25</v>
      </c>
      <c r="R76">
        <f t="shared" si="27"/>
        <v>1000000</v>
      </c>
      <c r="S76">
        <f t="shared" si="28"/>
        <v>-1.0818894619266689E+18</v>
      </c>
      <c r="U76">
        <f t="shared" si="40"/>
        <v>0.84796327400000004</v>
      </c>
      <c r="V76">
        <f t="shared" si="41"/>
        <v>0.01</v>
      </c>
      <c r="W76">
        <f t="shared" si="42"/>
        <v>5.9490356572616344E-16</v>
      </c>
      <c r="X76">
        <f t="shared" si="43"/>
        <v>5.0445637530743179E-16</v>
      </c>
      <c r="Y76">
        <f t="shared" si="44"/>
        <v>5.9490356572616348E-18</v>
      </c>
      <c r="Z76">
        <f t="shared" si="45"/>
        <v>8.4498154761470012E-17</v>
      </c>
      <c r="AB76">
        <f t="shared" si="46"/>
        <v>-102.38778277132296</v>
      </c>
      <c r="AC76">
        <f t="shared" si="29"/>
        <v>-91.417663188683193</v>
      </c>
      <c r="AE76">
        <f t="shared" si="30"/>
        <v>0</v>
      </c>
      <c r="AF76">
        <f t="shared" si="31"/>
        <v>0</v>
      </c>
      <c r="AG76">
        <f t="shared" si="31"/>
        <v>-2.1124538690367503E-15</v>
      </c>
      <c r="AH76">
        <f t="shared" si="32"/>
        <v>-5.0445637530743182E-10</v>
      </c>
      <c r="AI76">
        <f t="shared" si="33"/>
        <v>-5.0445848776130084E-10</v>
      </c>
      <c r="AJ76">
        <f t="shared" si="34"/>
        <v>-10.970119582639768</v>
      </c>
      <c r="AK76">
        <f t="shared" si="49"/>
        <v>-7.1671447939926081</v>
      </c>
      <c r="AL76">
        <f t="shared" si="35"/>
        <v>-18.137264377136834</v>
      </c>
      <c r="AN76">
        <f t="shared" si="36"/>
        <v>0</v>
      </c>
      <c r="AO76">
        <f t="shared" si="36"/>
        <v>0</v>
      </c>
      <c r="AP76">
        <f t="shared" si="36"/>
        <v>-1.3796404550948048E-18</v>
      </c>
      <c r="AQ76">
        <f t="shared" si="36"/>
        <v>-3.2945970248428326E-13</v>
      </c>
      <c r="AR76">
        <f t="shared" si="36"/>
        <v>-3.2946108212473836E-13</v>
      </c>
      <c r="AS76">
        <f t="shared" si="36"/>
        <v>-7.164568654149512E-3</v>
      </c>
      <c r="AT76">
        <f t="shared" si="36"/>
        <v>-4.6808515207118588E-3</v>
      </c>
      <c r="AU76">
        <f t="shared" si="23"/>
        <v>-1.1845420175190831E-2</v>
      </c>
      <c r="AW76">
        <v>73</v>
      </c>
      <c r="AX76">
        <f>IF(Z76&gt;0, (R76*SUMPRODUCT(K76:$K$98, X76:$X$98)-K76*$AZ$3)/Z76, 0)</f>
        <v>-1.0818894619266689E+18</v>
      </c>
    </row>
    <row r="77" spans="5:50" x14ac:dyDescent="0.25">
      <c r="E77">
        <v>2077</v>
      </c>
      <c r="F77" s="5">
        <v>3.5571999999999999E-2</v>
      </c>
      <c r="G77" s="5"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5.8312366152060366E-4</v>
      </c>
      <c r="L77" s="2">
        <v>74</v>
      </c>
      <c r="M77" s="6">
        <v>0.86550461000000001</v>
      </c>
      <c r="Q77" s="4">
        <f t="shared" si="48"/>
        <v>25</v>
      </c>
      <c r="R77">
        <f t="shared" si="27"/>
        <v>1000000</v>
      </c>
      <c r="S77">
        <f t="shared" si="28"/>
        <v>-7.7591044444545341E+18</v>
      </c>
      <c r="U77">
        <f t="shared" si="40"/>
        <v>0.86550461000000001</v>
      </c>
      <c r="V77">
        <f t="shared" si="41"/>
        <v>0.01</v>
      </c>
      <c r="W77">
        <f t="shared" si="42"/>
        <v>8.4498154761470012E-17</v>
      </c>
      <c r="X77">
        <f t="shared" si="43"/>
        <v>7.3133542482545745E-17</v>
      </c>
      <c r="Y77">
        <f t="shared" si="44"/>
        <v>8.4498154761470016E-19</v>
      </c>
      <c r="Z77">
        <f t="shared" si="45"/>
        <v>1.0519630731309567E-17</v>
      </c>
      <c r="AB77">
        <f t="shared" si="46"/>
        <v>-91.417663188683193</v>
      </c>
      <c r="AC77">
        <f t="shared" si="29"/>
        <v>-81.622913561324566</v>
      </c>
      <c r="AE77">
        <f t="shared" si="30"/>
        <v>0</v>
      </c>
      <c r="AF77">
        <f t="shared" si="31"/>
        <v>0</v>
      </c>
      <c r="AG77">
        <f t="shared" si="31"/>
        <v>-2.6299076828273917E-16</v>
      </c>
      <c r="AH77">
        <f t="shared" si="32"/>
        <v>-7.3133542482545749E-11</v>
      </c>
      <c r="AI77">
        <f t="shared" si="33"/>
        <v>-7.3133805473314029E-11</v>
      </c>
      <c r="AJ77">
        <f t="shared" si="34"/>
        <v>-9.7947496273586268</v>
      </c>
      <c r="AK77">
        <f t="shared" si="49"/>
        <v>-6.3992364232078245</v>
      </c>
      <c r="AL77">
        <f t="shared" si="35"/>
        <v>-16.193986050639587</v>
      </c>
      <c r="AN77">
        <f t="shared" si="36"/>
        <v>0</v>
      </c>
      <c r="AO77">
        <f t="shared" si="36"/>
        <v>0</v>
      </c>
      <c r="AP77">
        <f t="shared" si="36"/>
        <v>-1.533561397471475E-19</v>
      </c>
      <c r="AQ77">
        <f t="shared" si="36"/>
        <v>-4.2645899072394693E-14</v>
      </c>
      <c r="AR77">
        <f t="shared" si="36"/>
        <v>-4.2646052428534441E-14</v>
      </c>
      <c r="AS77">
        <f t="shared" si="36"/>
        <v>-5.7115502663829306E-3</v>
      </c>
      <c r="AT77">
        <f t="shared" si="36"/>
        <v>-3.7315461740369577E-3</v>
      </c>
      <c r="AU77">
        <f t="shared" si="23"/>
        <v>-9.443096440462536E-3</v>
      </c>
      <c r="AW77">
        <v>74</v>
      </c>
      <c r="AX77">
        <f>IF(Z77&gt;0, (R77*SUMPRODUCT(K77:$K$98, X77:$X$98)-K77*$AZ$3)/Z77, 0)</f>
        <v>-7.7591044444545341E+18</v>
      </c>
    </row>
    <row r="78" spans="5:50" x14ac:dyDescent="0.25">
      <c r="E78">
        <v>2078</v>
      </c>
      <c r="F78" s="5">
        <v>3.5571999999999999E-2</v>
      </c>
      <c r="G78" s="5"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5.2064612635768185E-4</v>
      </c>
      <c r="L78" s="2">
        <v>75</v>
      </c>
      <c r="M78" s="6">
        <v>0.88304594599999997</v>
      </c>
      <c r="Q78" s="4">
        <f t="shared" si="48"/>
        <v>25</v>
      </c>
      <c r="R78">
        <f t="shared" si="27"/>
        <v>1000000</v>
      </c>
      <c r="S78">
        <f t="shared" si="28"/>
        <v>-6.4773344873919709E+19</v>
      </c>
      <c r="U78">
        <f t="shared" si="40"/>
        <v>0.88304594599999997</v>
      </c>
      <c r="V78">
        <f t="shared" si="41"/>
        <v>0.01</v>
      </c>
      <c r="W78">
        <f t="shared" si="42"/>
        <v>1.0519630731309567E-17</v>
      </c>
      <c r="X78">
        <f t="shared" si="43"/>
        <v>9.2893172706999274E-18</v>
      </c>
      <c r="Y78">
        <f t="shared" si="44"/>
        <v>1.0519630731309568E-19</v>
      </c>
      <c r="Z78">
        <f t="shared" si="45"/>
        <v>1.1251171532965439E-18</v>
      </c>
      <c r="AB78">
        <f t="shared" si="46"/>
        <v>-81.622913561324566</v>
      </c>
      <c r="AC78">
        <f t="shared" si="29"/>
        <v>-72.877601394039829</v>
      </c>
      <c r="AE78">
        <f t="shared" si="30"/>
        <v>0</v>
      </c>
      <c r="AF78">
        <f t="shared" si="31"/>
        <v>0</v>
      </c>
      <c r="AG78">
        <f t="shared" si="31"/>
        <v>-2.8127928832413597E-17</v>
      </c>
      <c r="AH78">
        <f t="shared" si="32"/>
        <v>-9.2893172706999277E-12</v>
      </c>
      <c r="AI78">
        <f t="shared" si="33"/>
        <v>-9.2893453986287603E-12</v>
      </c>
      <c r="AJ78">
        <f t="shared" si="34"/>
        <v>-8.7453121672847374</v>
      </c>
      <c r="AK78">
        <f t="shared" si="49"/>
        <v>-5.71360394929272</v>
      </c>
      <c r="AL78">
        <f t="shared" si="35"/>
        <v>-14.458916116586746</v>
      </c>
      <c r="AN78">
        <f t="shared" si="36"/>
        <v>0</v>
      </c>
      <c r="AO78">
        <f t="shared" si="36"/>
        <v>0</v>
      </c>
      <c r="AP78">
        <f t="shared" si="36"/>
        <v>-1.4644697189060693E-20</v>
      </c>
      <c r="AQ78">
        <f t="shared" si="36"/>
        <v>-4.8364470534974311E-15</v>
      </c>
      <c r="AR78">
        <f t="shared" si="36"/>
        <v>-4.8364616981946202E-15</v>
      </c>
      <c r="AS78">
        <f t="shared" si="36"/>
        <v>-4.5532129036855015E-3</v>
      </c>
      <c r="AT78">
        <f t="shared" si="36"/>
        <v>-2.9747657637412073E-3</v>
      </c>
      <c r="AU78">
        <f t="shared" si="23"/>
        <v>-7.5279786674315452E-3</v>
      </c>
      <c r="AW78">
        <v>75</v>
      </c>
      <c r="AX78">
        <f>IF(Z78&gt;0, (R78*SUMPRODUCT(K78:$K$98, X78:$X$98)-K78*$AZ$3)/Z78, 0)</f>
        <v>-6.4773344873919709E+19</v>
      </c>
    </row>
    <row r="79" spans="5:50" x14ac:dyDescent="0.25">
      <c r="E79">
        <v>2079</v>
      </c>
      <c r="F79" s="5">
        <v>3.5571999999999999E-2</v>
      </c>
      <c r="G79" s="5"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4.6486261281935876E-4</v>
      </c>
      <c r="L79" s="2">
        <v>76</v>
      </c>
      <c r="M79" s="6">
        <v>1</v>
      </c>
      <c r="Q79" s="4">
        <f t="shared" si="48"/>
        <v>25</v>
      </c>
      <c r="R79">
        <f t="shared" si="27"/>
        <v>1000000</v>
      </c>
      <c r="S79">
        <f t="shared" si="28"/>
        <v>0</v>
      </c>
      <c r="U79">
        <f t="shared" si="40"/>
        <v>1</v>
      </c>
      <c r="V79">
        <f t="shared" si="41"/>
        <v>0.01</v>
      </c>
      <c r="W79">
        <f t="shared" si="42"/>
        <v>1.1251171532965439E-18</v>
      </c>
      <c r="X79">
        <f t="shared" si="43"/>
        <v>1.1251171532965439E-18</v>
      </c>
      <c r="Y79">
        <f t="shared" si="44"/>
        <v>1.1251171532965439E-20</v>
      </c>
      <c r="Z79">
        <f t="shared" si="45"/>
        <v>0</v>
      </c>
      <c r="AB79">
        <f t="shared" si="46"/>
        <v>-72.877601394039829</v>
      </c>
      <c r="AC79">
        <f t="shared" si="29"/>
        <v>0</v>
      </c>
      <c r="AE79">
        <f t="shared" si="30"/>
        <v>0</v>
      </c>
      <c r="AF79">
        <f t="shared" si="31"/>
        <v>0</v>
      </c>
      <c r="AG79">
        <f t="shared" si="31"/>
        <v>0</v>
      </c>
      <c r="AH79">
        <f t="shared" si="32"/>
        <v>-1.1251171532965439E-12</v>
      </c>
      <c r="AI79">
        <f t="shared" si="33"/>
        <v>-1.1251171532965439E-12</v>
      </c>
      <c r="AJ79">
        <f t="shared" si="34"/>
        <v>-72.877601394039829</v>
      </c>
      <c r="AK79">
        <f t="shared" si="49"/>
        <v>-5.1014320975827889</v>
      </c>
      <c r="AL79">
        <f t="shared" si="35"/>
        <v>-77.979033491623738</v>
      </c>
      <c r="AN79">
        <f t="shared" si="36"/>
        <v>0</v>
      </c>
      <c r="AO79">
        <f t="shared" si="36"/>
        <v>0</v>
      </c>
      <c r="AP79">
        <f t="shared" si="36"/>
        <v>0</v>
      </c>
      <c r="AQ79">
        <f t="shared" si="36"/>
        <v>-5.230248996093104E-16</v>
      </c>
      <c r="AR79">
        <f t="shared" si="36"/>
        <v>-5.230248996093104E-16</v>
      </c>
      <c r="AS79">
        <f t="shared" si="36"/>
        <v>-3.3878072200041097E-2</v>
      </c>
      <c r="AT79">
        <f t="shared" si="36"/>
        <v>-2.3714650540028774E-3</v>
      </c>
      <c r="AU79">
        <f t="shared" si="23"/>
        <v>-3.6249537254044492E-2</v>
      </c>
      <c r="AW79">
        <v>76</v>
      </c>
      <c r="AX79">
        <f>IF(Z79&gt;0, (R79*SUMPRODUCT(K79:$K$98, X79:$X$98)-K79*$AZ$3)/Z79, 0)</f>
        <v>0</v>
      </c>
    </row>
    <row r="80" spans="5:50" x14ac:dyDescent="0.25">
      <c r="F80" s="5"/>
      <c r="G80" s="5"/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/>
      <c r="G81" s="5"/>
      <c r="H81" s="5"/>
      <c r="I81" s="5"/>
      <c r="M81" s="6"/>
      <c r="Q81" s="4"/>
      <c r="AN81" s="8">
        <f t="shared" ref="AN81:AU81" si="50">SUM(AN3:AN79)</f>
        <v>243728.37727713957</v>
      </c>
      <c r="AO81" s="8">
        <f t="shared" si="50"/>
        <v>-24372.837727713959</v>
      </c>
      <c r="AP81" s="8">
        <f t="shared" si="50"/>
        <v>-423.76343326065995</v>
      </c>
      <c r="AQ81" s="8">
        <f t="shared" si="50"/>
        <v>-139975.30703603697</v>
      </c>
      <c r="AR81" s="8">
        <f t="shared" si="50"/>
        <v>78956.469080128067</v>
      </c>
      <c r="AS81" s="8">
        <f t="shared" si="50"/>
        <v>-24186.267928013014</v>
      </c>
      <c r="AT81" s="8">
        <f t="shared" si="50"/>
        <v>6547.7970438701477</v>
      </c>
      <c r="AU81" s="8">
        <f t="shared" si="50"/>
        <v>61317.998195985216</v>
      </c>
      <c r="AX81">
        <f>IF(Z81&gt;0, (R81*SUMPRODUCT(K81:$K$98, X81:$X$98)-K81*$AZ$3)/Z81, 0)</f>
        <v>0</v>
      </c>
    </row>
    <row r="82" spans="2:50" x14ac:dyDescent="0.25">
      <c r="F82" s="5"/>
      <c r="G82" s="5"/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/>
      <c r="G83" s="5"/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/>
      <c r="G84" s="5"/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/>
      <c r="G85" s="5"/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/>
      <c r="G86" s="5"/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/>
      <c r="G87" s="5"/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/>
      <c r="G88" s="5"/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/>
      <c r="G89" s="5"/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/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/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/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/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/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/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/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/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/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81:AU81">
    <cfRule type="cellIs" dxfId="53" priority="1" operator="lessThan">
      <formula>0</formula>
    </cfRule>
  </conditionalFormatting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67E28D-084F-4E84-B0C3-4977728DA45D}">
  <dimension ref="A1:AZ164"/>
  <sheetViews>
    <sheetView workbookViewId="0">
      <selection activeCell="M33" sqref="M33"/>
    </sheetView>
  </sheetViews>
  <sheetFormatPr defaultRowHeight="15" x14ac:dyDescent="0.25"/>
  <cols>
    <col min="3" max="3" width="10.7109375" customWidth="1"/>
    <col min="4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5" width="9.140625" bestFit="1" customWidth="1"/>
    <col min="36" max="36" width="10.42578125" customWidth="1"/>
    <col min="37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44</v>
      </c>
      <c r="Q1" t="s">
        <v>1</v>
      </c>
      <c r="W1" t="s">
        <v>2</v>
      </c>
      <c r="AB1" t="s">
        <v>46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v>433638.12596470088</v>
      </c>
      <c r="K3">
        <v>1</v>
      </c>
      <c r="L3" s="2">
        <v>0</v>
      </c>
      <c r="O3">
        <f>$C$3</f>
        <v>433638.12596470088</v>
      </c>
      <c r="P3" s="2">
        <f>O3*C5</f>
        <v>43363.812596470088</v>
      </c>
      <c r="Q3" s="4">
        <f>B8</f>
        <v>200</v>
      </c>
      <c r="R3">
        <f t="shared" ref="R3:R66" si="0">$C$6</f>
        <v>1000000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433638.12596470088</v>
      </c>
      <c r="AF3">
        <f t="shared" ref="AF3:AG34" si="4">-$Z3*P3</f>
        <v>-43363.812596470088</v>
      </c>
      <c r="AG3">
        <f t="shared" si="4"/>
        <v>-200</v>
      </c>
      <c r="AH3">
        <f t="shared" ref="AH3:AH66" si="5">-X3*R3</f>
        <v>0</v>
      </c>
      <c r="AI3">
        <f t="shared" ref="AI3:AI34" si="6">SUM(AE3:AH3)</f>
        <v>390074.31336823083</v>
      </c>
      <c r="AJ3">
        <f t="shared" ref="AJ3:AJ66" si="7">AB3-AC3</f>
        <v>0</v>
      </c>
      <c r="AL3">
        <f t="shared" ref="AL3:AL66" si="8">SUM(AI3:AK3)</f>
        <v>390074.31336823083</v>
      </c>
      <c r="AN3">
        <f t="shared" ref="AN3:AU34" si="9">AE3*$K3</f>
        <v>433638.12596470088</v>
      </c>
      <c r="AO3">
        <f t="shared" si="9"/>
        <v>-43363.812596470088</v>
      </c>
      <c r="AP3">
        <f t="shared" si="9"/>
        <v>-200</v>
      </c>
      <c r="AQ3">
        <f t="shared" si="9"/>
        <v>0</v>
      </c>
      <c r="AR3">
        <f t="shared" si="9"/>
        <v>390074.31336823083</v>
      </c>
      <c r="AS3">
        <f t="shared" si="9"/>
        <v>0</v>
      </c>
      <c r="AT3">
        <f t="shared" si="9"/>
        <v>0</v>
      </c>
      <c r="AU3">
        <f t="shared" si="9"/>
        <v>390074.31336823083</v>
      </c>
      <c r="AW3">
        <v>0</v>
      </c>
      <c r="AX3">
        <f>IF(Z3&gt;0, (R3*SUMPRODUCT(K3:$K$98, X3:$X$98)-K3*$AZ$3)/Z3, 0)</f>
        <v>0</v>
      </c>
      <c r="AZ3">
        <f>C6*ABS(SUMPRODUCT(X4:X69, K4:K69))/1</f>
        <v>288787.49270206544</v>
      </c>
    </row>
    <row r="4" spans="1:52" x14ac:dyDescent="0.25">
      <c r="A4" t="s">
        <v>14</v>
      </c>
      <c r="C4" t="s">
        <v>37</v>
      </c>
      <c r="E4">
        <v>2004</v>
      </c>
      <c r="F4" s="13">
        <f t="array" ref="F4:G69">EconomicRates!C44:D109</f>
        <v>1.5900000000000001E-2</v>
      </c>
      <c r="G4" s="13"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69">Mortalities!B31:B96</f>
        <v>1.1135328E-2</v>
      </c>
      <c r="R4">
        <f t="shared" si="0"/>
        <v>1000000</v>
      </c>
      <c r="S4">
        <f t="shared" si="1"/>
        <v>19789.296013585557</v>
      </c>
      <c r="U4">
        <f t="shared" ref="U4:U67" si="13">M4</f>
        <v>1.1135328E-2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1.1135328E-2</v>
      </c>
      <c r="Y4">
        <f t="shared" ref="Y4:Y67" si="17">V4*W4</f>
        <v>0.01</v>
      </c>
      <c r="Z4">
        <f t="shared" ref="Z4:Z67" si="18">MAX(0, W4-X4-Y4)</f>
        <v>0.97886467200000005</v>
      </c>
      <c r="AB4">
        <f t="shared" ref="AB4:AB67" si="19">AC3</f>
        <v>0</v>
      </c>
      <c r="AC4">
        <f t="shared" si="2"/>
        <v>19371.042751449335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-11135.328</v>
      </c>
      <c r="AI4">
        <f t="shared" si="6"/>
        <v>-11135.328</v>
      </c>
      <c r="AJ4">
        <f t="shared" si="7"/>
        <v>-19371.042751449335</v>
      </c>
      <c r="AK4">
        <f>G4*SUM(AB4, AE4:AF4)</f>
        <v>0</v>
      </c>
      <c r="AL4">
        <f t="shared" si="8"/>
        <v>-30506.370751449336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-10388.401903162609</v>
      </c>
      <c r="AR4">
        <f t="shared" si="9"/>
        <v>-10388.401903162609</v>
      </c>
      <c r="AS4">
        <f t="shared" si="9"/>
        <v>-18071.688358474985</v>
      </c>
      <c r="AT4">
        <f t="shared" si="9"/>
        <v>0</v>
      </c>
      <c r="AU4">
        <f t="shared" si="9"/>
        <v>-28460.090261637593</v>
      </c>
      <c r="AW4">
        <v>1</v>
      </c>
      <c r="AX4">
        <f>IF(Z4&gt;0, (R4*SUMPRODUCT(K4:$K$98, X4:$X$98)-K4*$AZ$3)/Z4, 0)</f>
        <v>19789.296013585557</v>
      </c>
    </row>
    <row r="5" spans="1:52" x14ac:dyDescent="0.25">
      <c r="C5" s="2">
        <f>'S.26.04.A'!C5</f>
        <v>0.1</v>
      </c>
      <c r="E5">
        <v>2005</v>
      </c>
      <c r="F5" s="13">
        <v>3.6400000000000002E-2</v>
      </c>
      <c r="G5" s="13"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1.2969985999999999E-2</v>
      </c>
      <c r="Q5" s="4">
        <f t="shared" ref="Q5:Q68" si="21">$C$8</f>
        <v>25</v>
      </c>
      <c r="R5">
        <f t="shared" si="0"/>
        <v>1000000</v>
      </c>
      <c r="S5">
        <f t="shared" si="1"/>
        <v>32889.212432139655</v>
      </c>
      <c r="U5">
        <f t="shared" si="13"/>
        <v>1.2969985999999999E-2</v>
      </c>
      <c r="V5">
        <f t="shared" si="14"/>
        <v>0.01</v>
      </c>
      <c r="W5">
        <f t="shared" si="15"/>
        <v>0.97886467200000005</v>
      </c>
      <c r="X5">
        <f t="shared" si="16"/>
        <v>1.2695861091734591E-2</v>
      </c>
      <c r="Y5">
        <f t="shared" si="17"/>
        <v>9.7886467200000004E-3</v>
      </c>
      <c r="Z5">
        <f t="shared" si="18"/>
        <v>0.95638016418826544</v>
      </c>
      <c r="AB5">
        <f t="shared" si="19"/>
        <v>19371.042751449335</v>
      </c>
      <c r="AC5">
        <f t="shared" si="2"/>
        <v>31454.590385872463</v>
      </c>
      <c r="AE5">
        <f t="shared" si="3"/>
        <v>0</v>
      </c>
      <c r="AF5">
        <f t="shared" si="4"/>
        <v>0</v>
      </c>
      <c r="AG5">
        <f t="shared" si="4"/>
        <v>-23.909504104706635</v>
      </c>
      <c r="AH5">
        <f t="shared" si="5"/>
        <v>-12695.861091734592</v>
      </c>
      <c r="AI5">
        <f t="shared" si="6"/>
        <v>-12719.770595839298</v>
      </c>
      <c r="AJ5">
        <f t="shared" si="7"/>
        <v>-12083.547634423128</v>
      </c>
      <c r="AK5">
        <f>G5*SUM(AB5, AE5:AF5)</f>
        <v>794.2127528094228</v>
      </c>
      <c r="AL5">
        <f t="shared" si="8"/>
        <v>-24009.105477453002</v>
      </c>
      <c r="AN5">
        <f t="shared" si="9"/>
        <v>0</v>
      </c>
      <c r="AO5">
        <f t="shared" si="9"/>
        <v>0</v>
      </c>
      <c r="AP5">
        <f t="shared" si="9"/>
        <v>-20.445208658504519</v>
      </c>
      <c r="AQ5">
        <f t="shared" si="9"/>
        <v>-10856.332610796639</v>
      </c>
      <c r="AR5">
        <f t="shared" si="9"/>
        <v>-10876.777819455143</v>
      </c>
      <c r="AS5">
        <f t="shared" si="9"/>
        <v>-10332.738464120932</v>
      </c>
      <c r="AT5">
        <f t="shared" si="9"/>
        <v>679.13769266496286</v>
      </c>
      <c r="AU5">
        <f t="shared" si="9"/>
        <v>-20530.37859091111</v>
      </c>
      <c r="AW5">
        <v>2</v>
      </c>
      <c r="AX5">
        <f>IF(Z5&gt;0, (R5*SUMPRODUCT(K5:$K$98, X5:$X$98)-K5*$AZ$3)/Z5, 0)</f>
        <v>32889.212432139655</v>
      </c>
    </row>
    <row r="6" spans="1:52" x14ac:dyDescent="0.25">
      <c r="A6" t="s">
        <v>16</v>
      </c>
      <c r="C6" s="2">
        <f>'S.26.04.E'!C6</f>
        <v>1000000</v>
      </c>
      <c r="E6">
        <v>2006</v>
      </c>
      <c r="F6" s="13">
        <v>5.8799999999999998E-2</v>
      </c>
      <c r="G6" s="13"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1.4883069000000001E-2</v>
      </c>
      <c r="Q6" s="4">
        <f t="shared" si="21"/>
        <v>25</v>
      </c>
      <c r="R6">
        <f t="shared" si="0"/>
        <v>1000000</v>
      </c>
      <c r="S6">
        <f t="shared" si="1"/>
        <v>48005.60849420361</v>
      </c>
      <c r="U6">
        <f t="shared" si="13"/>
        <v>1.4883069000000001E-2</v>
      </c>
      <c r="V6">
        <f t="shared" si="14"/>
        <v>0.01</v>
      </c>
      <c r="W6">
        <f t="shared" si="15"/>
        <v>0.95638016418826544</v>
      </c>
      <c r="X6">
        <f t="shared" si="16"/>
        <v>1.4233871973845284E-2</v>
      </c>
      <c r="Y6">
        <f t="shared" si="17"/>
        <v>9.5638016418826549E-3</v>
      </c>
      <c r="Z6">
        <f t="shared" si="18"/>
        <v>0.9325824905725375</v>
      </c>
      <c r="AB6">
        <f t="shared" si="19"/>
        <v>31454.590385872463</v>
      </c>
      <c r="AC6">
        <f t="shared" si="2"/>
        <v>44769.189930974564</v>
      </c>
      <c r="AE6">
        <f t="shared" si="3"/>
        <v>0</v>
      </c>
      <c r="AF6">
        <f t="shared" si="4"/>
        <v>0</v>
      </c>
      <c r="AG6">
        <f t="shared" si="4"/>
        <v>-23.314562264313437</v>
      </c>
      <c r="AH6">
        <f t="shared" si="5"/>
        <v>-14233.871973845284</v>
      </c>
      <c r="AI6">
        <f t="shared" si="6"/>
        <v>-14257.186536109597</v>
      </c>
      <c r="AJ6">
        <f t="shared" si="7"/>
        <v>-13314.599545102101</v>
      </c>
      <c r="AK6">
        <f>G6*SUM(AB6, AE6:AF6)</f>
        <v>1840.0935375735392</v>
      </c>
      <c r="AL6">
        <f t="shared" si="8"/>
        <v>-25731.692543638161</v>
      </c>
      <c r="AN6">
        <f t="shared" si="9"/>
        <v>0</v>
      </c>
      <c r="AO6">
        <f t="shared" si="9"/>
        <v>0</v>
      </c>
      <c r="AP6">
        <f t="shared" si="9"/>
        <v>-17.985087163496214</v>
      </c>
      <c r="AQ6">
        <f t="shared" si="9"/>
        <v>-10980.151598878492</v>
      </c>
      <c r="AR6">
        <f t="shared" si="9"/>
        <v>-10998.136686041989</v>
      </c>
      <c r="AS6">
        <f t="shared" si="9"/>
        <v>-10271.015627526733</v>
      </c>
      <c r="AT6">
        <f t="shared" si="9"/>
        <v>1419.4666100552136</v>
      </c>
      <c r="AU6">
        <f t="shared" si="9"/>
        <v>-19849.685703513507</v>
      </c>
      <c r="AW6">
        <v>3</v>
      </c>
      <c r="AX6">
        <f>IF(Z6&gt;0, (R6*SUMPRODUCT(K6:$K$98, X6:$X$98)-K6*$AZ$3)/Z6, 0)</f>
        <v>48005.60849420361</v>
      </c>
    </row>
    <row r="7" spans="1:52" x14ac:dyDescent="0.25">
      <c r="A7" t="s">
        <v>15</v>
      </c>
      <c r="B7" t="s">
        <v>37</v>
      </c>
      <c r="C7" t="s">
        <v>47</v>
      </c>
      <c r="E7">
        <v>2007</v>
      </c>
      <c r="F7" s="13">
        <v>5.4699999999999999E-2</v>
      </c>
      <c r="G7" s="13"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1.6930661E-2</v>
      </c>
      <c r="Q7" s="4">
        <f t="shared" si="21"/>
        <v>25</v>
      </c>
      <c r="R7">
        <f t="shared" si="0"/>
        <v>1000000</v>
      </c>
      <c r="S7">
        <f t="shared" si="1"/>
        <v>59368.903199193264</v>
      </c>
      <c r="U7">
        <f t="shared" si="13"/>
        <v>1.6930661E-2</v>
      </c>
      <c r="V7">
        <f t="shared" si="14"/>
        <v>0.01</v>
      </c>
      <c r="W7">
        <f t="shared" si="15"/>
        <v>0.9325824905725375</v>
      </c>
      <c r="X7">
        <f t="shared" si="16"/>
        <v>1.5789238002419329E-2</v>
      </c>
      <c r="Y7">
        <f t="shared" si="17"/>
        <v>9.3258249057253748E-3</v>
      </c>
      <c r="Z7">
        <f t="shared" si="18"/>
        <v>0.9074674276643927</v>
      </c>
      <c r="AB7">
        <f t="shared" si="19"/>
        <v>44769.189930974564</v>
      </c>
      <c r="AC7">
        <f t="shared" si="2"/>
        <v>53875.345869428245</v>
      </c>
      <c r="AE7">
        <f t="shared" si="3"/>
        <v>0</v>
      </c>
      <c r="AF7">
        <f t="shared" si="4"/>
        <v>0</v>
      </c>
      <c r="AG7">
        <f t="shared" si="4"/>
        <v>-22.686685691609817</v>
      </c>
      <c r="AH7">
        <f t="shared" si="5"/>
        <v>-15789.23800241933</v>
      </c>
      <c r="AI7">
        <f t="shared" si="6"/>
        <v>-15811.924688110939</v>
      </c>
      <c r="AJ7">
        <f t="shared" si="7"/>
        <v>-9106.1559384536813</v>
      </c>
      <c r="AK7">
        <f>G7*SUM(AB7, AE7:AF7)</f>
        <v>2198.1672256108509</v>
      </c>
      <c r="AL7">
        <f t="shared" si="8"/>
        <v>-22719.91340095377</v>
      </c>
      <c r="AN7">
        <f t="shared" si="9"/>
        <v>0</v>
      </c>
      <c r="AO7">
        <f t="shared" si="9"/>
        <v>0</v>
      </c>
      <c r="AP7">
        <f t="shared" si="9"/>
        <v>-15.922788534292282</v>
      </c>
      <c r="AQ7">
        <f t="shared" si="9"/>
        <v>-11081.772862182006</v>
      </c>
      <c r="AR7">
        <f t="shared" si="9"/>
        <v>-11097.695650716298</v>
      </c>
      <c r="AS7">
        <f t="shared" si="9"/>
        <v>-6391.2110098087742</v>
      </c>
      <c r="AT7">
        <f t="shared" si="9"/>
        <v>1542.7970560441045</v>
      </c>
      <c r="AU7">
        <f t="shared" si="9"/>
        <v>-15946.109604480967</v>
      </c>
      <c r="AW7">
        <v>4</v>
      </c>
      <c r="AX7">
        <f>IF(Z7&gt;0, (R7*SUMPRODUCT(K7:$K$98, X7:$X$98)-K7*$AZ$3)/Z7, 0)</f>
        <v>59368.903199193264</v>
      </c>
    </row>
    <row r="8" spans="1:52" x14ac:dyDescent="0.25">
      <c r="B8" s="2">
        <f>'S.26.04.A'!B8</f>
        <v>200</v>
      </c>
      <c r="C8" s="2">
        <f>'S.26.04.A'!C8</f>
        <v>25</v>
      </c>
      <c r="E8">
        <v>2008</v>
      </c>
      <c r="F8" s="13">
        <v>2.2499999999999999E-2</v>
      </c>
      <c r="G8" s="13"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1.9185959999999998E-2</v>
      </c>
      <c r="Q8" s="4">
        <f t="shared" si="21"/>
        <v>25</v>
      </c>
      <c r="R8">
        <f t="shared" si="0"/>
        <v>1000000</v>
      </c>
      <c r="S8">
        <f t="shared" si="1"/>
        <v>63887.055258183776</v>
      </c>
      <c r="U8">
        <f t="shared" si="13"/>
        <v>1.9185959999999998E-2</v>
      </c>
      <c r="V8">
        <f t="shared" si="14"/>
        <v>0.01</v>
      </c>
      <c r="W8">
        <f t="shared" si="15"/>
        <v>0.9074674276643927</v>
      </c>
      <c r="X8">
        <f t="shared" si="16"/>
        <v>1.741063376847193E-2</v>
      </c>
      <c r="Y8">
        <f t="shared" si="17"/>
        <v>9.0746742766439278E-3</v>
      </c>
      <c r="Z8">
        <f t="shared" si="18"/>
        <v>0.88098211961927686</v>
      </c>
      <c r="AB8">
        <f t="shared" si="19"/>
        <v>53875.345869428245</v>
      </c>
      <c r="AC8">
        <f t="shared" si="2"/>
        <v>56283.35335758861</v>
      </c>
      <c r="AE8">
        <f t="shared" si="3"/>
        <v>0</v>
      </c>
      <c r="AF8">
        <f t="shared" si="4"/>
        <v>0</v>
      </c>
      <c r="AG8">
        <f t="shared" si="4"/>
        <v>-22.024552990481922</v>
      </c>
      <c r="AH8">
        <f t="shared" si="5"/>
        <v>-17410.633768471929</v>
      </c>
      <c r="AI8">
        <f t="shared" si="6"/>
        <v>-17432.658321462412</v>
      </c>
      <c r="AJ8">
        <f t="shared" si="7"/>
        <v>-2408.007488160365</v>
      </c>
      <c r="AK8">
        <f t="shared" ref="AK8:AK69" si="22">G8*SUM(AB8:AB8, AE8:AF8)</f>
        <v>1147.5448670188216</v>
      </c>
      <c r="AL8">
        <f t="shared" si="8"/>
        <v>-18693.120942603957</v>
      </c>
      <c r="AN8">
        <f t="shared" si="9"/>
        <v>0</v>
      </c>
      <c r="AO8">
        <f t="shared" si="9"/>
        <v>0</v>
      </c>
      <c r="AP8">
        <f t="shared" si="9"/>
        <v>-14.429260398620341</v>
      </c>
      <c r="AQ8">
        <f t="shared" si="9"/>
        <v>-11406.477509843753</v>
      </c>
      <c r="AR8">
        <f t="shared" si="9"/>
        <v>-11420.906770242374</v>
      </c>
      <c r="AS8">
        <f t="shared" si="9"/>
        <v>-1577.592385348717</v>
      </c>
      <c r="AT8">
        <f t="shared" si="9"/>
        <v>751.80748106308852</v>
      </c>
      <c r="AU8">
        <f t="shared" si="9"/>
        <v>-12246.691674528003</v>
      </c>
      <c r="AW8">
        <v>5</v>
      </c>
      <c r="AX8">
        <f>IF(Z8&gt;0, (R8*SUMPRODUCT(K8:$K$98, X8:$X$98)-K8*$AZ$3)/Z8, 0)</f>
        <v>63887.055258183776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3">
        <v>2.2000000000000001E-3</v>
      </c>
      <c r="G9" s="13"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2.1884238E-2</v>
      </c>
      <c r="Q9" s="4">
        <f t="shared" si="21"/>
        <v>25</v>
      </c>
      <c r="R9">
        <f t="shared" si="0"/>
        <v>1000000</v>
      </c>
      <c r="S9">
        <f t="shared" si="1"/>
        <v>64361.096284328887</v>
      </c>
      <c r="U9">
        <f t="shared" si="13"/>
        <v>2.1884238E-2</v>
      </c>
      <c r="V9">
        <f t="shared" si="14"/>
        <v>0.01</v>
      </c>
      <c r="W9">
        <f t="shared" si="15"/>
        <v>0.88098211961927686</v>
      </c>
      <c r="X9">
        <f t="shared" si="16"/>
        <v>1.9279622379492725E-2</v>
      </c>
      <c r="Y9">
        <f t="shared" si="17"/>
        <v>8.8098211961927693E-3</v>
      </c>
      <c r="Z9">
        <f t="shared" si="18"/>
        <v>0.85289267604359131</v>
      </c>
      <c r="AB9">
        <f t="shared" si="19"/>
        <v>56283.35335758861</v>
      </c>
      <c r="AC9">
        <f t="shared" si="2"/>
        <v>54893.107643040508</v>
      </c>
      <c r="AE9">
        <f t="shared" si="3"/>
        <v>0</v>
      </c>
      <c r="AF9">
        <f t="shared" si="4"/>
        <v>0</v>
      </c>
      <c r="AG9">
        <f t="shared" si="4"/>
        <v>-21.322316901089781</v>
      </c>
      <c r="AH9">
        <f t="shared" si="5"/>
        <v>-19279.622379492725</v>
      </c>
      <c r="AI9">
        <f t="shared" si="6"/>
        <v>-19300.944696393814</v>
      </c>
      <c r="AJ9">
        <f t="shared" si="7"/>
        <v>1390.2457145481021</v>
      </c>
      <c r="AK9">
        <f t="shared" si="22"/>
        <v>332.07178480977279</v>
      </c>
      <c r="AL9">
        <f t="shared" si="8"/>
        <v>-17578.627197035938</v>
      </c>
      <c r="AN9">
        <f t="shared" si="9"/>
        <v>0</v>
      </c>
      <c r="AO9">
        <f t="shared" si="9"/>
        <v>0</v>
      </c>
      <c r="AP9">
        <f t="shared" si="9"/>
        <v>-13.229656620803818</v>
      </c>
      <c r="AQ9">
        <f t="shared" si="9"/>
        <v>-11962.245240169803</v>
      </c>
      <c r="AR9">
        <f t="shared" si="9"/>
        <v>-11975.474896790607</v>
      </c>
      <c r="AS9">
        <f t="shared" si="9"/>
        <v>862.59263040384678</v>
      </c>
      <c r="AT9">
        <f t="shared" si="9"/>
        <v>206.03744456430135</v>
      </c>
      <c r="AU9">
        <f t="shared" si="9"/>
        <v>-10906.844821822458</v>
      </c>
      <c r="AW9">
        <v>6</v>
      </c>
      <c r="AX9">
        <f>IF(Z9&gt;0, (R9*SUMPRODUCT(K9:$K$98, X9:$X$98)-K9*$AZ$3)/Z9, 0)</f>
        <v>64361.096284328887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3">
        <v>2.5000000000000001E-3</v>
      </c>
      <c r="G10" s="13"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2.4761703999999999E-2</v>
      </c>
      <c r="Q10" s="4">
        <f t="shared" si="21"/>
        <v>25</v>
      </c>
      <c r="R10">
        <f t="shared" si="0"/>
        <v>1000000</v>
      </c>
      <c r="S10">
        <f t="shared" si="1"/>
        <v>63319.029781793222</v>
      </c>
      <c r="U10">
        <f t="shared" si="13"/>
        <v>2.4761703999999999E-2</v>
      </c>
      <c r="V10">
        <f t="shared" si="14"/>
        <v>0.01</v>
      </c>
      <c r="W10">
        <f t="shared" si="15"/>
        <v>0.85289267604359131</v>
      </c>
      <c r="X10">
        <f t="shared" si="16"/>
        <v>2.1119075987959299E-2</v>
      </c>
      <c r="Y10">
        <f t="shared" si="17"/>
        <v>8.5289267604359131E-3</v>
      </c>
      <c r="Z10">
        <f t="shared" si="18"/>
        <v>0.82324467329519613</v>
      </c>
      <c r="AB10">
        <f t="shared" si="19"/>
        <v>54893.107643040508</v>
      </c>
      <c r="AC10">
        <f t="shared" si="2"/>
        <v>52127.053986081155</v>
      </c>
      <c r="AE10">
        <f t="shared" si="3"/>
        <v>0</v>
      </c>
      <c r="AF10">
        <f t="shared" si="4"/>
        <v>0</v>
      </c>
      <c r="AG10">
        <f t="shared" si="4"/>
        <v>-20.581116832379902</v>
      </c>
      <c r="AH10">
        <f t="shared" si="5"/>
        <v>-21119.075987959299</v>
      </c>
      <c r="AI10">
        <f t="shared" si="6"/>
        <v>-21139.65710479168</v>
      </c>
      <c r="AJ10">
        <f t="shared" si="7"/>
        <v>2766.0536569593532</v>
      </c>
      <c r="AK10">
        <f t="shared" si="22"/>
        <v>225.0617413364661</v>
      </c>
      <c r="AL10">
        <f t="shared" si="8"/>
        <v>-18148.54170649586</v>
      </c>
      <c r="AN10">
        <f t="shared" si="9"/>
        <v>0</v>
      </c>
      <c r="AO10">
        <f t="shared" si="9"/>
        <v>0</v>
      </c>
      <c r="AP10">
        <f t="shared" si="9"/>
        <v>-12.11438308825519</v>
      </c>
      <c r="AQ10">
        <f t="shared" si="9"/>
        <v>-12431.034674736151</v>
      </c>
      <c r="AR10">
        <f t="shared" si="9"/>
        <v>-12443.149057824407</v>
      </c>
      <c r="AS10">
        <f t="shared" si="9"/>
        <v>1628.1445713556054</v>
      </c>
      <c r="AT10">
        <f t="shared" si="9"/>
        <v>132.47503404529633</v>
      </c>
      <c r="AU10">
        <f t="shared" si="9"/>
        <v>-10682.529452423503</v>
      </c>
      <c r="AW10">
        <v>7</v>
      </c>
      <c r="AX10">
        <f>IF(Z10&gt;0, (R10*SUMPRODUCT(K10:$K$98, X10:$X$98)-K10*$AZ$3)/Z10, 0)</f>
        <v>63319.029781793222</v>
      </c>
    </row>
    <row r="11" spans="1:52" x14ac:dyDescent="0.25">
      <c r="A11" t="s">
        <v>33</v>
      </c>
      <c r="C11" s="12">
        <f>AU71</f>
        <v>87890.656633746898</v>
      </c>
      <c r="E11">
        <v>2011</v>
      </c>
      <c r="F11" s="13">
        <v>1.5E-3</v>
      </c>
      <c r="G11" s="13"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2.7627288E-2</v>
      </c>
      <c r="Q11" s="4">
        <f t="shared" si="21"/>
        <v>25</v>
      </c>
      <c r="R11">
        <f t="shared" si="0"/>
        <v>1000000</v>
      </c>
      <c r="S11">
        <f t="shared" si="1"/>
        <v>60787.163900609143</v>
      </c>
      <c r="U11">
        <f t="shared" si="13"/>
        <v>2.7627288E-2</v>
      </c>
      <c r="V11">
        <f t="shared" si="14"/>
        <v>0.01</v>
      </c>
      <c r="W11">
        <f t="shared" si="15"/>
        <v>0.82324467329519613</v>
      </c>
      <c r="X11">
        <f t="shared" si="16"/>
        <v>2.2744017683592292E-2</v>
      </c>
      <c r="Y11">
        <f t="shared" si="17"/>
        <v>8.2324467329519622E-3</v>
      </c>
      <c r="Z11">
        <f t="shared" si="18"/>
        <v>0.7922682088786519</v>
      </c>
      <c r="AB11">
        <f t="shared" si="19"/>
        <v>52127.053986081155</v>
      </c>
      <c r="AC11">
        <f t="shared" si="2"/>
        <v>48159.737466348655</v>
      </c>
      <c r="AE11">
        <f t="shared" si="3"/>
        <v>0</v>
      </c>
      <c r="AF11">
        <f t="shared" si="4"/>
        <v>0</v>
      </c>
      <c r="AG11">
        <f t="shared" si="4"/>
        <v>-19.806705221966297</v>
      </c>
      <c r="AH11">
        <f t="shared" si="5"/>
        <v>-22744.017683592294</v>
      </c>
      <c r="AI11">
        <f t="shared" si="6"/>
        <v>-22763.824388814261</v>
      </c>
      <c r="AJ11">
        <f t="shared" si="7"/>
        <v>3967.3165197324997</v>
      </c>
      <c r="AK11">
        <f t="shared" si="22"/>
        <v>125.10492956659476</v>
      </c>
      <c r="AL11">
        <f t="shared" si="8"/>
        <v>-18671.402939515167</v>
      </c>
      <c r="AN11">
        <f t="shared" si="9"/>
        <v>0</v>
      </c>
      <c r="AO11">
        <f t="shared" si="9"/>
        <v>0</v>
      </c>
      <c r="AP11">
        <f t="shared" si="9"/>
        <v>-11.078061294993429</v>
      </c>
      <c r="AQ11">
        <f t="shared" si="9"/>
        <v>-12720.925523434269</v>
      </c>
      <c r="AR11">
        <f t="shared" si="9"/>
        <v>-12732.003584729262</v>
      </c>
      <c r="AS11">
        <f t="shared" si="9"/>
        <v>2218.9543939642431</v>
      </c>
      <c r="AT11">
        <f t="shared" si="9"/>
        <v>69.97226759893114</v>
      </c>
      <c r="AU11">
        <f t="shared" si="9"/>
        <v>-10443.076923166089</v>
      </c>
      <c r="AW11">
        <v>8</v>
      </c>
      <c r="AX11">
        <f>IF(Z11&gt;0, (R11*SUMPRODUCT(K11:$K$98, X11:$X$98)-K11*$AZ$3)/Z11, 0)</f>
        <v>60787.163900609143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3">
        <v>1.9E-3</v>
      </c>
      <c r="G12" s="13"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3.0780427999999999E-2</v>
      </c>
      <c r="Q12" s="4">
        <f t="shared" si="21"/>
        <v>25</v>
      </c>
      <c r="R12">
        <f t="shared" si="0"/>
        <v>1000000</v>
      </c>
      <c r="S12">
        <f t="shared" si="1"/>
        <v>57195.87312319137</v>
      </c>
      <c r="U12">
        <f t="shared" si="13"/>
        <v>3.0780427999999999E-2</v>
      </c>
      <c r="V12">
        <f t="shared" si="14"/>
        <v>0.01</v>
      </c>
      <c r="W12">
        <f t="shared" si="15"/>
        <v>0.7922682088786519</v>
      </c>
      <c r="X12">
        <f t="shared" si="16"/>
        <v>2.4386354560078306E-2</v>
      </c>
      <c r="Y12">
        <f t="shared" si="17"/>
        <v>7.9226820887865184E-3</v>
      </c>
      <c r="Z12">
        <f t="shared" si="18"/>
        <v>0.75995917222978704</v>
      </c>
      <c r="AB12">
        <f t="shared" si="19"/>
        <v>48159.737466348655</v>
      </c>
      <c r="AC12">
        <f t="shared" si="2"/>
        <v>43466.528393660439</v>
      </c>
      <c r="AE12">
        <f t="shared" si="3"/>
        <v>0</v>
      </c>
      <c r="AF12">
        <f t="shared" si="4"/>
        <v>0</v>
      </c>
      <c r="AG12">
        <f t="shared" si="4"/>
        <v>-18.998979305744676</v>
      </c>
      <c r="AH12">
        <f t="shared" si="5"/>
        <v>-24386.354560078307</v>
      </c>
      <c r="AI12">
        <f t="shared" si="6"/>
        <v>-24405.35353938405</v>
      </c>
      <c r="AJ12">
        <f t="shared" si="7"/>
        <v>4693.2090726882161</v>
      </c>
      <c r="AK12">
        <f t="shared" si="22"/>
        <v>110.76739617260191</v>
      </c>
      <c r="AL12">
        <f t="shared" si="8"/>
        <v>-19601.377070523231</v>
      </c>
      <c r="AN12">
        <f t="shared" si="9"/>
        <v>0</v>
      </c>
      <c r="AO12">
        <f t="shared" si="9"/>
        <v>0</v>
      </c>
      <c r="AP12">
        <f t="shared" si="9"/>
        <v>-10.098159473508849</v>
      </c>
      <c r="AQ12">
        <f t="shared" si="9"/>
        <v>-12961.606692773239</v>
      </c>
      <c r="AR12">
        <f t="shared" si="9"/>
        <v>-12971.704852246747</v>
      </c>
      <c r="AS12">
        <f t="shared" si="9"/>
        <v>2494.4905142453704</v>
      </c>
      <c r="AT12">
        <f t="shared" si="9"/>
        <v>58.874048601024342</v>
      </c>
      <c r="AU12">
        <f t="shared" si="9"/>
        <v>-10418.340289400352</v>
      </c>
      <c r="AW12">
        <v>9</v>
      </c>
      <c r="AX12">
        <f>IF(Z12&gt;0, (R12*SUMPRODUCT(K12:$K$98, X12:$X$98)-K12*$AZ$3)/Z12, 0)</f>
        <v>57195.87312319137</v>
      </c>
    </row>
    <row r="13" spans="1:52" x14ac:dyDescent="0.25">
      <c r="E13">
        <v>2013</v>
      </c>
      <c r="F13" s="13">
        <v>1.6999999999999999E-3</v>
      </c>
      <c r="G13" s="13"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3.4133669999999998E-2</v>
      </c>
      <c r="Q13" s="4">
        <f t="shared" si="21"/>
        <v>25</v>
      </c>
      <c r="R13">
        <f t="shared" si="0"/>
        <v>1000000</v>
      </c>
      <c r="S13">
        <f t="shared" si="1"/>
        <v>52438.109059848968</v>
      </c>
      <c r="U13">
        <f t="shared" si="13"/>
        <v>3.4133669999999998E-2</v>
      </c>
      <c r="V13">
        <f t="shared" si="14"/>
        <v>0.01</v>
      </c>
      <c r="W13">
        <f t="shared" si="15"/>
        <v>0.75995917222978704</v>
      </c>
      <c r="X13">
        <f t="shared" si="16"/>
        <v>2.5940195598364715E-2</v>
      </c>
      <c r="Y13">
        <f t="shared" si="17"/>
        <v>7.599591722297871E-3</v>
      </c>
      <c r="Z13">
        <f t="shared" si="18"/>
        <v>0.7264193849091245</v>
      </c>
      <c r="AB13">
        <f t="shared" si="19"/>
        <v>43466.528393660439</v>
      </c>
      <c r="AC13">
        <f t="shared" si="2"/>
        <v>38092.058929053077</v>
      </c>
      <c r="AE13">
        <f t="shared" si="3"/>
        <v>0</v>
      </c>
      <c r="AF13">
        <f t="shared" si="4"/>
        <v>0</v>
      </c>
      <c r="AG13">
        <f t="shared" si="4"/>
        <v>-18.160484622728113</v>
      </c>
      <c r="AH13">
        <f t="shared" si="5"/>
        <v>-25940.195598364713</v>
      </c>
      <c r="AI13">
        <f t="shared" si="6"/>
        <v>-25958.35608298744</v>
      </c>
      <c r="AJ13">
        <f t="shared" si="7"/>
        <v>5374.4694646073622</v>
      </c>
      <c r="AK13">
        <f t="shared" si="22"/>
        <v>86.933056787320879</v>
      </c>
      <c r="AL13">
        <f t="shared" si="8"/>
        <v>-20496.953561592756</v>
      </c>
      <c r="AN13">
        <f t="shared" si="9"/>
        <v>0</v>
      </c>
      <c r="AO13">
        <f t="shared" si="9"/>
        <v>0</v>
      </c>
      <c r="AP13">
        <f t="shared" si="9"/>
        <v>-9.1753713267087793</v>
      </c>
      <c r="AQ13">
        <f t="shared" si="9"/>
        <v>-13105.978824187252</v>
      </c>
      <c r="AR13">
        <f t="shared" si="9"/>
        <v>-13115.15419551396</v>
      </c>
      <c r="AS13">
        <f t="shared" si="9"/>
        <v>2715.3875045886516</v>
      </c>
      <c r="AT13">
        <f t="shared" si="9"/>
        <v>43.921904792742588</v>
      </c>
      <c r="AU13">
        <f t="shared" si="9"/>
        <v>-10355.844786132566</v>
      </c>
      <c r="AW13">
        <v>10</v>
      </c>
      <c r="AX13">
        <f>IF(Z13&gt;0, (R13*SUMPRODUCT(K13:$K$98, X13:$X$98)-K13*$AZ$3)/Z13, 0)</f>
        <v>52438.109059848968</v>
      </c>
    </row>
    <row r="14" spans="1:52" x14ac:dyDescent="0.25">
      <c r="E14">
        <v>2014</v>
      </c>
      <c r="F14" s="13">
        <v>1.4E-3</v>
      </c>
      <c r="G14" s="13">
        <v>1.8E-3</v>
      </c>
      <c r="H14" s="5">
        <f t="shared" si="10"/>
        <v>5.1800000000000006E-2</v>
      </c>
      <c r="I14" s="5">
        <f t="shared" si="11"/>
        <v>1.0518000000000001</v>
      </c>
      <c r="J14">
        <f t="shared" si="12"/>
        <v>0.95075109336375729</v>
      </c>
      <c r="K14">
        <f t="shared" si="20"/>
        <v>0.48035581109819386</v>
      </c>
      <c r="L14" s="2">
        <v>11</v>
      </c>
      <c r="M14" s="6">
        <v>3.7867151000000002E-2</v>
      </c>
      <c r="Q14" s="4">
        <f t="shared" si="21"/>
        <v>25</v>
      </c>
      <c r="R14">
        <f t="shared" si="0"/>
        <v>1000000</v>
      </c>
      <c r="S14">
        <f t="shared" si="1"/>
        <v>46514.739003447889</v>
      </c>
      <c r="U14">
        <f t="shared" si="13"/>
        <v>3.7867151000000002E-2</v>
      </c>
      <c r="V14">
        <f t="shared" si="14"/>
        <v>0.01</v>
      </c>
      <c r="W14">
        <f t="shared" si="15"/>
        <v>0.7264193849091245</v>
      </c>
      <c r="X14">
        <f t="shared" si="16"/>
        <v>2.750743253768094E-2</v>
      </c>
      <c r="Y14">
        <f t="shared" si="17"/>
        <v>7.2641938490912447E-3</v>
      </c>
      <c r="Z14">
        <f t="shared" si="18"/>
        <v>0.69164775852235227</v>
      </c>
      <c r="AB14">
        <f t="shared" si="19"/>
        <v>38092.058929053077</v>
      </c>
      <c r="AC14">
        <f t="shared" si="2"/>
        <v>32171.814969986965</v>
      </c>
      <c r="AE14">
        <f t="shared" si="3"/>
        <v>0</v>
      </c>
      <c r="AF14">
        <f t="shared" si="4"/>
        <v>0</v>
      </c>
      <c r="AG14">
        <f t="shared" si="4"/>
        <v>-17.291193963058806</v>
      </c>
      <c r="AH14">
        <f t="shared" si="5"/>
        <v>-27507.432537680939</v>
      </c>
      <c r="AI14">
        <f t="shared" si="6"/>
        <v>-27524.723731643997</v>
      </c>
      <c r="AJ14">
        <f t="shared" si="7"/>
        <v>5920.2439590661124</v>
      </c>
      <c r="AK14">
        <f t="shared" si="22"/>
        <v>68.565706072295541</v>
      </c>
      <c r="AL14">
        <f t="shared" si="8"/>
        <v>-21535.914066505589</v>
      </c>
      <c r="AN14">
        <f t="shared" si="9"/>
        <v>0</v>
      </c>
      <c r="AO14">
        <f t="shared" si="9"/>
        <v>0</v>
      </c>
      <c r="AP14">
        <f t="shared" si="9"/>
        <v>-8.3059255009813064</v>
      </c>
      <c r="AQ14">
        <f t="shared" si="9"/>
        <v>-13213.355067866576</v>
      </c>
      <c r="AR14">
        <f t="shared" si="9"/>
        <v>-13221.660993367557</v>
      </c>
      <c r="AS14">
        <f t="shared" si="9"/>
        <v>2843.823588856385</v>
      </c>
      <c r="AT14">
        <f t="shared" si="9"/>
        <v>32.935935353877881</v>
      </c>
      <c r="AU14">
        <f t="shared" si="9"/>
        <v>-10344.901469157296</v>
      </c>
      <c r="AW14">
        <v>11</v>
      </c>
      <c r="AX14">
        <f>IF(Z14&gt;0, (R14*SUMPRODUCT(K14:$K$98, X14:$X$98)-K14*$AZ$3)/Z14, 0)</f>
        <v>46514.739003447889</v>
      </c>
    </row>
    <row r="15" spans="1:52" x14ac:dyDescent="0.25">
      <c r="E15">
        <v>2015</v>
      </c>
      <c r="F15" s="13">
        <v>1.9E-3</v>
      </c>
      <c r="G15" s="13">
        <v>4.1000000000000003E-3</v>
      </c>
      <c r="H15" s="5">
        <f t="shared" si="10"/>
        <v>5.4100000000000002E-2</v>
      </c>
      <c r="I15" s="5">
        <f t="shared" si="11"/>
        <v>1.0541</v>
      </c>
      <c r="J15">
        <f t="shared" si="12"/>
        <v>0.94867659614837296</v>
      </c>
      <c r="K15">
        <f t="shared" si="20"/>
        <v>0.45570231581272541</v>
      </c>
      <c r="L15" s="2">
        <v>12</v>
      </c>
      <c r="M15" s="6">
        <v>4.2172894000000002E-2</v>
      </c>
      <c r="Q15" s="4">
        <f t="shared" si="21"/>
        <v>25</v>
      </c>
      <c r="R15">
        <f t="shared" si="0"/>
        <v>1000000</v>
      </c>
      <c r="S15">
        <f t="shared" si="1"/>
        <v>39779.702556535623</v>
      </c>
      <c r="U15">
        <f t="shared" si="13"/>
        <v>4.2172894000000002E-2</v>
      </c>
      <c r="V15">
        <f t="shared" si="14"/>
        <v>0.01</v>
      </c>
      <c r="W15">
        <f t="shared" si="15"/>
        <v>0.69164775852235227</v>
      </c>
      <c r="X15">
        <f t="shared" si="16"/>
        <v>2.9168787605500762E-2</v>
      </c>
      <c r="Y15">
        <f t="shared" si="17"/>
        <v>6.9164775852235232E-3</v>
      </c>
      <c r="Z15">
        <f t="shared" si="18"/>
        <v>0.65556249333162797</v>
      </c>
      <c r="AB15">
        <f t="shared" si="19"/>
        <v>32171.814969986965</v>
      </c>
      <c r="AC15">
        <f t="shared" si="2"/>
        <v>26078.080991953029</v>
      </c>
      <c r="AE15">
        <f t="shared" si="3"/>
        <v>0</v>
      </c>
      <c r="AF15">
        <f t="shared" si="4"/>
        <v>0</v>
      </c>
      <c r="AG15">
        <f t="shared" si="4"/>
        <v>-16.389062333290699</v>
      </c>
      <c r="AH15">
        <f t="shared" si="5"/>
        <v>-29168.787605500762</v>
      </c>
      <c r="AI15">
        <f t="shared" si="6"/>
        <v>-29185.176667834054</v>
      </c>
      <c r="AJ15">
        <f t="shared" si="7"/>
        <v>6093.7339780339353</v>
      </c>
      <c r="AK15">
        <f t="shared" si="22"/>
        <v>131.90444137694658</v>
      </c>
      <c r="AL15">
        <f t="shared" si="8"/>
        <v>-22959.53824842317</v>
      </c>
      <c r="AN15">
        <f t="shared" si="9"/>
        <v>0</v>
      </c>
      <c r="AO15">
        <f t="shared" si="9"/>
        <v>0</v>
      </c>
      <c r="AP15">
        <f t="shared" si="9"/>
        <v>-7.4685336592796805</v>
      </c>
      <c r="AQ15">
        <f t="shared" si="9"/>
        <v>-13292.284061276219</v>
      </c>
      <c r="AR15">
        <f t="shared" si="9"/>
        <v>-13299.752594935499</v>
      </c>
      <c r="AS15">
        <f t="shared" si="9"/>
        <v>2776.9286857367561</v>
      </c>
      <c r="AT15">
        <f t="shared" si="9"/>
        <v>60.109159401458435</v>
      </c>
      <c r="AU15">
        <f t="shared" si="9"/>
        <v>-10462.714749797284</v>
      </c>
      <c r="AW15">
        <v>12</v>
      </c>
      <c r="AX15">
        <f>IF(Z15&gt;0, (R15*SUMPRODUCT(K15:$K$98, X15:$X$98)-K15*$AZ$3)/Z15, 0)</f>
        <v>39779.702556535623</v>
      </c>
    </row>
    <row r="16" spans="1:52" x14ac:dyDescent="0.25">
      <c r="E16">
        <v>2016</v>
      </c>
      <c r="F16" s="13">
        <v>4.7000000000000002E-3</v>
      </c>
      <c r="G16" s="13">
        <v>7.1000000000000004E-3</v>
      </c>
      <c r="H16" s="5">
        <f t="shared" si="10"/>
        <v>5.7100000000000005E-2</v>
      </c>
      <c r="I16" s="5">
        <f t="shared" si="11"/>
        <v>1.0570999999999999</v>
      </c>
      <c r="J16">
        <f t="shared" si="12"/>
        <v>0.94598429666067552</v>
      </c>
      <c r="K16">
        <f t="shared" si="20"/>
        <v>0.43108723471074206</v>
      </c>
      <c r="L16" s="2">
        <v>13</v>
      </c>
      <c r="M16" s="6">
        <v>4.6777600000000003E-2</v>
      </c>
      <c r="Q16" s="4">
        <f t="shared" si="21"/>
        <v>25</v>
      </c>
      <c r="R16">
        <f t="shared" si="0"/>
        <v>1000000</v>
      </c>
      <c r="S16">
        <f t="shared" si="1"/>
        <v>32173.698880054224</v>
      </c>
      <c r="U16">
        <f t="shared" si="13"/>
        <v>4.6777600000000003E-2</v>
      </c>
      <c r="V16">
        <f t="shared" si="14"/>
        <v>0.01</v>
      </c>
      <c r="W16">
        <f t="shared" si="15"/>
        <v>0.65556249333162797</v>
      </c>
      <c r="X16">
        <f t="shared" si="16"/>
        <v>3.0665640088069563E-2</v>
      </c>
      <c r="Y16">
        <f t="shared" si="17"/>
        <v>6.5556249333162796E-3</v>
      </c>
      <c r="Z16">
        <f t="shared" si="18"/>
        <v>0.61834122831024207</v>
      </c>
      <c r="AB16">
        <f t="shared" si="19"/>
        <v>26078.080991953029</v>
      </c>
      <c r="AC16">
        <f t="shared" si="2"/>
        <v>19894.324484776589</v>
      </c>
      <c r="AE16">
        <f t="shared" si="3"/>
        <v>0</v>
      </c>
      <c r="AF16">
        <f t="shared" si="4"/>
        <v>0</v>
      </c>
      <c r="AG16">
        <f t="shared" si="4"/>
        <v>-15.458530707756053</v>
      </c>
      <c r="AH16">
        <f t="shared" si="5"/>
        <v>-30665.640088069562</v>
      </c>
      <c r="AI16">
        <f t="shared" si="6"/>
        <v>-30681.09861877732</v>
      </c>
      <c r="AJ16">
        <f t="shared" si="7"/>
        <v>6183.7565071764402</v>
      </c>
      <c r="AK16">
        <f t="shared" si="22"/>
        <v>185.15437504286652</v>
      </c>
      <c r="AL16">
        <f t="shared" si="8"/>
        <v>-24312.187736558011</v>
      </c>
      <c r="AN16">
        <f t="shared" si="9"/>
        <v>0</v>
      </c>
      <c r="AO16">
        <f t="shared" si="9"/>
        <v>0</v>
      </c>
      <c r="AP16">
        <f t="shared" si="9"/>
        <v>-6.6639752554976468</v>
      </c>
      <c r="AQ16">
        <f t="shared" si="9"/>
        <v>-13219.565986200783</v>
      </c>
      <c r="AR16">
        <f t="shared" si="9"/>
        <v>-13226.229961456282</v>
      </c>
      <c r="AS16">
        <f t="shared" si="9"/>
        <v>2665.7384928032484</v>
      </c>
      <c r="AT16">
        <f t="shared" si="9"/>
        <v>79.817687531824959</v>
      </c>
      <c r="AU16">
        <f t="shared" si="9"/>
        <v>-10480.673781121208</v>
      </c>
      <c r="AW16">
        <v>13</v>
      </c>
      <c r="AX16">
        <f>IF(Z16&gt;0, (R16*SUMPRODUCT(K16:$K$98, X16:$X$98)-K16*$AZ$3)/Z16, 0)</f>
        <v>32173.698880054224</v>
      </c>
    </row>
    <row r="17" spans="5:50" x14ac:dyDescent="0.25">
      <c r="E17">
        <v>2017</v>
      </c>
      <c r="F17" s="13">
        <v>1.17E-2</v>
      </c>
      <c r="G17" s="13">
        <v>1.38E-2</v>
      </c>
      <c r="H17" s="5">
        <f t="shared" si="10"/>
        <v>6.3799999999999996E-2</v>
      </c>
      <c r="I17" s="5">
        <f t="shared" si="11"/>
        <v>1.0638000000000001</v>
      </c>
      <c r="J17">
        <f t="shared" si="12"/>
        <v>0.94002632073698056</v>
      </c>
      <c r="K17">
        <f t="shared" si="20"/>
        <v>0.40523334716181802</v>
      </c>
      <c r="L17" s="2">
        <v>14</v>
      </c>
      <c r="M17" s="6">
        <v>5.1668436999999998E-2</v>
      </c>
      <c r="Q17" s="4">
        <f t="shared" si="21"/>
        <v>25</v>
      </c>
      <c r="R17">
        <f t="shared" si="0"/>
        <v>1000000</v>
      </c>
      <c r="S17">
        <f t="shared" si="1"/>
        <v>24372.313488761542</v>
      </c>
      <c r="U17">
        <f t="shared" si="13"/>
        <v>5.1668436999999998E-2</v>
      </c>
      <c r="V17">
        <f t="shared" si="14"/>
        <v>0.01</v>
      </c>
      <c r="W17">
        <f t="shared" si="15"/>
        <v>0.61834122831024207</v>
      </c>
      <c r="X17">
        <f t="shared" si="16"/>
        <v>3.1948724799450358E-2</v>
      </c>
      <c r="Y17">
        <f t="shared" si="17"/>
        <v>6.183412283102421E-3</v>
      </c>
      <c r="Z17">
        <f t="shared" si="18"/>
        <v>0.58020909122768938</v>
      </c>
      <c r="AB17">
        <f t="shared" si="19"/>
        <v>19894.324484776589</v>
      </c>
      <c r="AC17">
        <f t="shared" si="2"/>
        <v>14141.03786043069</v>
      </c>
      <c r="AE17">
        <f t="shared" si="3"/>
        <v>0</v>
      </c>
      <c r="AF17">
        <f t="shared" si="4"/>
        <v>0</v>
      </c>
      <c r="AG17">
        <f t="shared" si="4"/>
        <v>-14.505227280692235</v>
      </c>
      <c r="AH17">
        <f t="shared" si="5"/>
        <v>-31948.72479945036</v>
      </c>
      <c r="AI17">
        <f t="shared" si="6"/>
        <v>-31963.230026731053</v>
      </c>
      <c r="AJ17">
        <f t="shared" si="7"/>
        <v>5753.2866243458993</v>
      </c>
      <c r="AK17">
        <f t="shared" si="22"/>
        <v>274.54167788991691</v>
      </c>
      <c r="AL17">
        <f t="shared" si="8"/>
        <v>-25935.401724495237</v>
      </c>
      <c r="AN17">
        <f t="shared" si="9"/>
        <v>0</v>
      </c>
      <c r="AO17">
        <f t="shared" si="9"/>
        <v>0</v>
      </c>
      <c r="AP17">
        <f t="shared" si="9"/>
        <v>-5.8780018022978302</v>
      </c>
      <c r="AQ17">
        <f t="shared" si="9"/>
        <v>-12946.688688033053</v>
      </c>
      <c r="AR17">
        <f t="shared" si="9"/>
        <v>-12952.56668983535</v>
      </c>
      <c r="AS17">
        <f t="shared" si="9"/>
        <v>2331.4235959650059</v>
      </c>
      <c r="AT17">
        <f t="shared" si="9"/>
        <v>111.25344306675272</v>
      </c>
      <c r="AU17">
        <f t="shared" si="9"/>
        <v>-10509.889650803592</v>
      </c>
      <c r="AW17">
        <v>14</v>
      </c>
      <c r="AX17">
        <f>IF(Z17&gt;0, (R17*SUMPRODUCT(K17:$K$98, X17:$X$98)-K17*$AZ$3)/Z17, 0)</f>
        <v>24372.313488761542</v>
      </c>
    </row>
    <row r="18" spans="5:50" x14ac:dyDescent="0.25">
      <c r="E18">
        <v>2018</v>
      </c>
      <c r="F18" s="13">
        <v>2.01E-2</v>
      </c>
      <c r="G18" s="13">
        <v>2.1600000000000001E-2</v>
      </c>
      <c r="H18" s="5">
        <f t="shared" si="10"/>
        <v>7.1599999999999997E-2</v>
      </c>
      <c r="I18" s="5">
        <f t="shared" si="11"/>
        <v>1.0716000000000001</v>
      </c>
      <c r="J18">
        <f t="shared" si="12"/>
        <v>0.93318402388951094</v>
      </c>
      <c r="K18">
        <f t="shared" si="20"/>
        <v>0.3781572855186805</v>
      </c>
      <c r="L18" s="2">
        <v>15</v>
      </c>
      <c r="M18" s="6">
        <v>5.7177164000000003E-2</v>
      </c>
      <c r="Q18" s="4">
        <f t="shared" si="21"/>
        <v>25</v>
      </c>
      <c r="R18">
        <f t="shared" si="0"/>
        <v>1000000</v>
      </c>
      <c r="S18">
        <f t="shared" si="1"/>
        <v>16653.805203243362</v>
      </c>
      <c r="U18">
        <f t="shared" si="13"/>
        <v>5.7177164000000003E-2</v>
      </c>
      <c r="V18">
        <f t="shared" si="14"/>
        <v>0.01</v>
      </c>
      <c r="W18">
        <f t="shared" si="15"/>
        <v>0.58020909122768938</v>
      </c>
      <c r="X18">
        <f t="shared" si="16"/>
        <v>3.3174710363416557E-2</v>
      </c>
      <c r="Y18">
        <f t="shared" si="17"/>
        <v>5.802090912276894E-3</v>
      </c>
      <c r="Z18">
        <f t="shared" si="18"/>
        <v>0.5412322899519959</v>
      </c>
      <c r="AB18">
        <f t="shared" si="19"/>
        <v>14141.03786043069</v>
      </c>
      <c r="AC18">
        <f t="shared" si="2"/>
        <v>9013.5771265658695</v>
      </c>
      <c r="AE18">
        <f t="shared" si="3"/>
        <v>0</v>
      </c>
      <c r="AF18">
        <f t="shared" si="4"/>
        <v>0</v>
      </c>
      <c r="AG18">
        <f t="shared" si="4"/>
        <v>-13.530807248799897</v>
      </c>
      <c r="AH18">
        <f t="shared" si="5"/>
        <v>-33174.710363416554</v>
      </c>
      <c r="AI18">
        <f t="shared" si="6"/>
        <v>-33188.241170665351</v>
      </c>
      <c r="AJ18">
        <f t="shared" si="7"/>
        <v>5127.4607338648202</v>
      </c>
      <c r="AK18">
        <f t="shared" si="22"/>
        <v>305.44641778530291</v>
      </c>
      <c r="AL18">
        <f t="shared" si="8"/>
        <v>-27755.334019015227</v>
      </c>
      <c r="AN18">
        <f t="shared" si="9"/>
        <v>0</v>
      </c>
      <c r="AO18">
        <f t="shared" si="9"/>
        <v>0</v>
      </c>
      <c r="AP18">
        <f t="shared" si="9"/>
        <v>-5.1167733400826547</v>
      </c>
      <c r="AQ18">
        <f t="shared" si="9"/>
        <v>-12545.258418898044</v>
      </c>
      <c r="AR18">
        <f t="shared" si="9"/>
        <v>-12550.375192238123</v>
      </c>
      <c r="AS18">
        <f t="shared" si="9"/>
        <v>1938.9866327219418</v>
      </c>
      <c r="AT18">
        <f t="shared" si="9"/>
        <v>115.50678822109496</v>
      </c>
      <c r="AU18">
        <f t="shared" si="9"/>
        <v>-10495.881771295088</v>
      </c>
      <c r="AW18">
        <v>15</v>
      </c>
      <c r="AX18">
        <f>IF(Z18&gt;0, (R18*SUMPRODUCT(K18:$K$98, X18:$X$98)-K18*$AZ$3)/Z18, 0)</f>
        <v>16653.805203243362</v>
      </c>
    </row>
    <row r="19" spans="5:50" x14ac:dyDescent="0.25">
      <c r="E19">
        <v>2019</v>
      </c>
      <c r="F19" s="13">
        <v>2.3400000000000001E-2</v>
      </c>
      <c r="G19" s="13">
        <v>2.23E-2</v>
      </c>
      <c r="H19" s="5">
        <f t="shared" si="10"/>
        <v>7.2300000000000003E-2</v>
      </c>
      <c r="I19" s="5">
        <f t="shared" si="11"/>
        <v>1.0723</v>
      </c>
      <c r="J19">
        <f t="shared" si="12"/>
        <v>0.93257483913084027</v>
      </c>
      <c r="K19">
        <f t="shared" si="20"/>
        <v>0.3526599697087387</v>
      </c>
      <c r="L19" s="2">
        <v>16</v>
      </c>
      <c r="M19" s="6">
        <v>6.3388860000000005E-2</v>
      </c>
      <c r="Q19" s="4">
        <f t="shared" si="21"/>
        <v>25</v>
      </c>
      <c r="R19">
        <f t="shared" si="0"/>
        <v>1000000</v>
      </c>
      <c r="S19">
        <f t="shared" si="1"/>
        <v>7640.1474150291697</v>
      </c>
      <c r="U19">
        <f t="shared" si="13"/>
        <v>6.3388860000000005E-2</v>
      </c>
      <c r="V19">
        <f t="shared" si="14"/>
        <v>0.01</v>
      </c>
      <c r="W19">
        <f t="shared" si="15"/>
        <v>0.5412322899519959</v>
      </c>
      <c r="X19">
        <f t="shared" si="16"/>
        <v>3.430809785524648E-2</v>
      </c>
      <c r="Y19">
        <f t="shared" si="17"/>
        <v>5.4123228995199592E-3</v>
      </c>
      <c r="Z19">
        <f t="shared" si="18"/>
        <v>0.50151186919722945</v>
      </c>
      <c r="AB19">
        <f t="shared" si="19"/>
        <v>9013.5771265658695</v>
      </c>
      <c r="AC19">
        <f t="shared" si="2"/>
        <v>3831.6246110536595</v>
      </c>
      <c r="AE19">
        <f t="shared" si="3"/>
        <v>0</v>
      </c>
      <c r="AF19">
        <f t="shared" si="4"/>
        <v>0</v>
      </c>
      <c r="AG19">
        <f t="shared" si="4"/>
        <v>-12.537796729930736</v>
      </c>
      <c r="AH19">
        <f t="shared" si="5"/>
        <v>-34308.09785524648</v>
      </c>
      <c r="AI19">
        <f t="shared" si="6"/>
        <v>-34320.635651976409</v>
      </c>
      <c r="AJ19">
        <f t="shared" si="7"/>
        <v>5181.9525155122101</v>
      </c>
      <c r="AK19">
        <f t="shared" si="22"/>
        <v>201.00276992241891</v>
      </c>
      <c r="AL19">
        <f t="shared" si="8"/>
        <v>-28937.680366541779</v>
      </c>
      <c r="AN19">
        <f t="shared" si="9"/>
        <v>0</v>
      </c>
      <c r="AO19">
        <f t="shared" si="9"/>
        <v>0</v>
      </c>
      <c r="AP19">
        <f t="shared" si="9"/>
        <v>-4.4215790149916963</v>
      </c>
      <c r="AQ19">
        <f t="shared" si="9"/>
        <v>-12099.092750395666</v>
      </c>
      <c r="AR19">
        <f t="shared" si="9"/>
        <v>-12103.514329410658</v>
      </c>
      <c r="AS19">
        <f t="shared" si="9"/>
        <v>1827.4672171526583</v>
      </c>
      <c r="AT19">
        <f t="shared" si="9"/>
        <v>70.885630752212819</v>
      </c>
      <c r="AU19">
        <f t="shared" si="9"/>
        <v>-10205.161481505786</v>
      </c>
      <c r="AW19">
        <v>16</v>
      </c>
      <c r="AX19">
        <f>IF(Z19&gt;0, (R19*SUMPRODUCT(K19:$K$98, X19:$X$98)-K19*$AZ$3)/Z19, 0)</f>
        <v>7640.1474150291697</v>
      </c>
    </row>
    <row r="20" spans="5:50" x14ac:dyDescent="0.25">
      <c r="E20">
        <v>2020</v>
      </c>
      <c r="F20" s="14">
        <v>4.3E-3</v>
      </c>
      <c r="G20" s="14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0.33449679380512065</v>
      </c>
      <c r="L20" s="2">
        <v>17</v>
      </c>
      <c r="M20" s="6">
        <v>7.0498397000000004E-2</v>
      </c>
      <c r="Q20" s="4">
        <f t="shared" si="21"/>
        <v>25</v>
      </c>
      <c r="R20">
        <f t="shared" si="0"/>
        <v>1000000</v>
      </c>
      <c r="S20">
        <f t="shared" si="1"/>
        <v>-6553.6795093878973</v>
      </c>
      <c r="U20">
        <f t="shared" si="13"/>
        <v>7.0498397000000004E-2</v>
      </c>
      <c r="V20">
        <f t="shared" si="14"/>
        <v>0.01</v>
      </c>
      <c r="W20">
        <f t="shared" si="15"/>
        <v>0.50151186919722945</v>
      </c>
      <c r="X20">
        <f t="shared" si="16"/>
        <v>3.5355782854878358E-2</v>
      </c>
      <c r="Y20">
        <f t="shared" si="17"/>
        <v>5.0151186919722944E-3</v>
      </c>
      <c r="Z20">
        <f t="shared" si="18"/>
        <v>0.46114096765037882</v>
      </c>
      <c r="AB20">
        <f t="shared" si="19"/>
        <v>3831.6246110536595</v>
      </c>
      <c r="AC20">
        <f t="shared" si="2"/>
        <v>-3022.170110629595</v>
      </c>
      <c r="AE20">
        <f t="shared" si="3"/>
        <v>0</v>
      </c>
      <c r="AF20">
        <f t="shared" si="4"/>
        <v>0</v>
      </c>
      <c r="AG20">
        <f t="shared" si="4"/>
        <v>-11.528524191259471</v>
      </c>
      <c r="AH20">
        <f t="shared" si="5"/>
        <v>-35355.782854878358</v>
      </c>
      <c r="AI20">
        <f t="shared" si="6"/>
        <v>-35367.311379069615</v>
      </c>
      <c r="AJ20">
        <f t="shared" si="7"/>
        <v>6853.7947216832545</v>
      </c>
      <c r="AK20">
        <f t="shared" si="22"/>
        <v>16.475985827530735</v>
      </c>
      <c r="AL20">
        <f t="shared" si="8"/>
        <v>-28497.040671558829</v>
      </c>
      <c r="AN20">
        <f t="shared" si="9"/>
        <v>0</v>
      </c>
      <c r="AO20">
        <f t="shared" si="9"/>
        <v>0</v>
      </c>
      <c r="AP20">
        <f t="shared" si="9"/>
        <v>-3.8562543792810646</v>
      </c>
      <c r="AQ20">
        <f t="shared" si="9"/>
        <v>-11826.396007426865</v>
      </c>
      <c r="AR20">
        <f t="shared" si="9"/>
        <v>-11830.252261806147</v>
      </c>
      <c r="AS20">
        <f t="shared" si="9"/>
        <v>2292.5723598015079</v>
      </c>
      <c r="AT20">
        <f t="shared" si="9"/>
        <v>5.5111644340876387</v>
      </c>
      <c r="AU20">
        <f t="shared" si="9"/>
        <v>-9532.1687375705496</v>
      </c>
      <c r="AW20">
        <v>17</v>
      </c>
      <c r="AX20">
        <f>IF(Z20&gt;0, (R20*SUMPRODUCT(K20:$K$98, X20:$X$98)-K20*$AZ$3)/Z20, 0)</f>
        <v>-6553.6795093878973</v>
      </c>
    </row>
    <row r="21" spans="5:50" x14ac:dyDescent="0.25">
      <c r="E21">
        <v>2021</v>
      </c>
      <c r="F21" s="15">
        <v>1.2999999999999999E-3</v>
      </c>
      <c r="G21" s="15">
        <v>1.6000000000000001E-3</v>
      </c>
      <c r="H21" s="5">
        <f t="shared" si="10"/>
        <v>5.16E-2</v>
      </c>
      <c r="I21" s="5">
        <f t="shared" si="11"/>
        <v>1.0516000000000001</v>
      </c>
      <c r="J21">
        <f t="shared" si="12"/>
        <v>0.95093191327500948</v>
      </c>
      <c r="K21">
        <f t="shared" si="20"/>
        <v>0.31808367611745975</v>
      </c>
      <c r="L21" s="2">
        <v>18</v>
      </c>
      <c r="M21" s="6">
        <v>7.8701599999999997E-2</v>
      </c>
      <c r="Q21" s="4">
        <f t="shared" si="21"/>
        <v>25</v>
      </c>
      <c r="R21">
        <f t="shared" si="0"/>
        <v>1000000</v>
      </c>
      <c r="S21">
        <f t="shared" si="1"/>
        <v>-24054.670075052913</v>
      </c>
      <c r="U21">
        <f t="shared" si="13"/>
        <v>7.8701599999999997E-2</v>
      </c>
      <c r="V21">
        <f t="shared" si="14"/>
        <v>0.01</v>
      </c>
      <c r="W21">
        <f t="shared" si="15"/>
        <v>0.46114096765037882</v>
      </c>
      <c r="X21">
        <f t="shared" si="16"/>
        <v>3.6292531979633051E-2</v>
      </c>
      <c r="Y21">
        <f t="shared" si="17"/>
        <v>4.6114096765037882E-3</v>
      </c>
      <c r="Z21">
        <f t="shared" si="18"/>
        <v>0.42023702599424195</v>
      </c>
      <c r="AB21">
        <f t="shared" si="19"/>
        <v>-3022.170110629595</v>
      </c>
      <c r="AC21">
        <f t="shared" si="2"/>
        <v>-10108.663013612924</v>
      </c>
      <c r="AE21">
        <f t="shared" si="3"/>
        <v>0</v>
      </c>
      <c r="AF21">
        <f t="shared" si="4"/>
        <v>0</v>
      </c>
      <c r="AG21">
        <f t="shared" si="4"/>
        <v>-10.505925649856049</v>
      </c>
      <c r="AH21">
        <f t="shared" si="5"/>
        <v>-36292.531979633051</v>
      </c>
      <c r="AI21">
        <f t="shared" si="6"/>
        <v>-36303.037905282908</v>
      </c>
      <c r="AJ21">
        <f t="shared" si="7"/>
        <v>7086.4929029833293</v>
      </c>
      <c r="AK21">
        <f t="shared" si="22"/>
        <v>-4.8354721770073521</v>
      </c>
      <c r="AL21">
        <f t="shared" si="8"/>
        <v>-29221.380474476588</v>
      </c>
      <c r="AN21">
        <f t="shared" si="9"/>
        <v>0</v>
      </c>
      <c r="AO21">
        <f t="shared" si="9"/>
        <v>0</v>
      </c>
      <c r="AP21">
        <f t="shared" si="9"/>
        <v>-3.3417634517229242</v>
      </c>
      <c r="AQ21">
        <f t="shared" si="9"/>
        <v>-11544.06198769215</v>
      </c>
      <c r="AR21">
        <f t="shared" si="9"/>
        <v>-11547.403751143873</v>
      </c>
      <c r="AS21">
        <f t="shared" si="9"/>
        <v>2254.0977133612264</v>
      </c>
      <c r="AT21">
        <f t="shared" si="9"/>
        <v>-1.5380847658261945</v>
      </c>
      <c r="AU21">
        <f t="shared" si="9"/>
        <v>-9294.844122548473</v>
      </c>
      <c r="AW21">
        <v>18</v>
      </c>
      <c r="AX21">
        <f>IF(Z21&gt;0, (R21*SUMPRODUCT(K21:$K$98, X21:$X$98)-K21*$AZ$3)/Z21, 0)</f>
        <v>-24054.670075052913</v>
      </c>
    </row>
    <row r="22" spans="5:50" x14ac:dyDescent="0.25">
      <c r="E22">
        <v>2022</v>
      </c>
      <c r="F22" s="15">
        <v>0.02</v>
      </c>
      <c r="G22" s="15">
        <v>2.1000000000000001E-2</v>
      </c>
      <c r="H22" s="5">
        <f t="shared" si="10"/>
        <v>7.1000000000000008E-2</v>
      </c>
      <c r="I22" s="5">
        <f t="shared" si="11"/>
        <v>1.071</v>
      </c>
      <c r="J22">
        <f t="shared" si="12"/>
        <v>0.93370681605975725</v>
      </c>
      <c r="K22">
        <f t="shared" si="20"/>
        <v>0.29699689646821636</v>
      </c>
      <c r="L22" s="2">
        <v>19</v>
      </c>
      <c r="M22" s="6">
        <v>8.8159118999999994E-2</v>
      </c>
      <c r="Q22" s="4">
        <f t="shared" si="21"/>
        <v>25</v>
      </c>
      <c r="R22">
        <f t="shared" si="0"/>
        <v>1000000</v>
      </c>
      <c r="S22">
        <f t="shared" si="1"/>
        <v>-41065.075218940052</v>
      </c>
      <c r="U22">
        <f t="shared" si="13"/>
        <v>8.8159118999999994E-2</v>
      </c>
      <c r="V22">
        <f t="shared" si="14"/>
        <v>0.01</v>
      </c>
      <c r="W22">
        <f t="shared" si="15"/>
        <v>0.42023702599424195</v>
      </c>
      <c r="X22">
        <f t="shared" si="16"/>
        <v>3.7047725982832465E-2</v>
      </c>
      <c r="Y22">
        <f t="shared" si="17"/>
        <v>4.2023702599424196E-3</v>
      </c>
      <c r="Z22">
        <f t="shared" si="18"/>
        <v>0.37898692975146708</v>
      </c>
      <c r="AB22">
        <f t="shared" si="19"/>
        <v>-10108.663013612924</v>
      </c>
      <c r="AC22">
        <f t="shared" si="2"/>
        <v>-15563.126777239146</v>
      </c>
      <c r="AE22">
        <f t="shared" si="3"/>
        <v>0</v>
      </c>
      <c r="AF22">
        <f t="shared" si="4"/>
        <v>0</v>
      </c>
      <c r="AG22">
        <f t="shared" si="4"/>
        <v>-9.4746732437866772</v>
      </c>
      <c r="AH22">
        <f t="shared" si="5"/>
        <v>-37047.725982832468</v>
      </c>
      <c r="AI22">
        <f t="shared" si="6"/>
        <v>-37057.200656076253</v>
      </c>
      <c r="AJ22">
        <f t="shared" si="7"/>
        <v>5454.4637636262214</v>
      </c>
      <c r="AK22">
        <f t="shared" si="22"/>
        <v>-212.28192328587141</v>
      </c>
      <c r="AL22">
        <f t="shared" si="8"/>
        <v>-31815.018815735904</v>
      </c>
      <c r="AN22">
        <f t="shared" si="9"/>
        <v>0</v>
      </c>
      <c r="AO22">
        <f t="shared" si="9"/>
        <v>0</v>
      </c>
      <c r="AP22">
        <f t="shared" si="9"/>
        <v>-2.8139485484550915</v>
      </c>
      <c r="AQ22">
        <f t="shared" si="9"/>
        <v>-11003.059638106144</v>
      </c>
      <c r="AR22">
        <f t="shared" si="9"/>
        <v>-11005.873586654598</v>
      </c>
      <c r="AS22">
        <f t="shared" si="9"/>
        <v>1619.9588096953346</v>
      </c>
      <c r="AT22">
        <f t="shared" si="9"/>
        <v>-63.047072392207802</v>
      </c>
      <c r="AU22">
        <f t="shared" si="9"/>
        <v>-9448.9618493514718</v>
      </c>
      <c r="AW22">
        <v>19</v>
      </c>
      <c r="AX22">
        <f>IF(Z22&gt;0, (R22*SUMPRODUCT(K22:$K$98, X22:$X$98)-K22*$AZ$3)/Z22, 0)</f>
        <v>-41065.075218940052</v>
      </c>
    </row>
    <row r="23" spans="5:50" x14ac:dyDescent="0.25">
      <c r="E23">
        <v>2023</v>
      </c>
      <c r="F23" s="15">
        <v>5.3900000000000003E-2</v>
      </c>
      <c r="G23" s="15"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0.26517580041805033</v>
      </c>
      <c r="L23" s="2">
        <v>20</v>
      </c>
      <c r="M23" s="6">
        <v>9.9426106E-2</v>
      </c>
      <c r="Q23" s="4">
        <f t="shared" si="21"/>
        <v>25</v>
      </c>
      <c r="R23">
        <f t="shared" si="0"/>
        <v>1000000</v>
      </c>
      <c r="S23">
        <f t="shared" si="1"/>
        <v>-51483.955667091323</v>
      </c>
      <c r="U23">
        <f t="shared" si="13"/>
        <v>9.9426106E-2</v>
      </c>
      <c r="V23">
        <f t="shared" si="14"/>
        <v>0.01</v>
      </c>
      <c r="W23">
        <f t="shared" si="15"/>
        <v>0.37898692975146708</v>
      </c>
      <c r="X23">
        <f t="shared" si="16"/>
        <v>3.7681194650083918E-2</v>
      </c>
      <c r="Y23">
        <f t="shared" si="17"/>
        <v>3.7898692975146708E-3</v>
      </c>
      <c r="Z23">
        <f t="shared" si="18"/>
        <v>0.3375158658038685</v>
      </c>
      <c r="AB23">
        <f t="shared" si="19"/>
        <v>-15563.126777239146</v>
      </c>
      <c r="AC23">
        <f t="shared" si="2"/>
        <v>-17376.651871986309</v>
      </c>
      <c r="AE23">
        <f t="shared" si="3"/>
        <v>0</v>
      </c>
      <c r="AF23">
        <f t="shared" si="4"/>
        <v>0</v>
      </c>
      <c r="AG23">
        <f t="shared" si="4"/>
        <v>-8.4378966450967123</v>
      </c>
      <c r="AH23">
        <f t="shared" si="5"/>
        <v>-37681.194650083919</v>
      </c>
      <c r="AI23">
        <f t="shared" si="6"/>
        <v>-37689.632546729015</v>
      </c>
      <c r="AJ23">
        <f t="shared" si="7"/>
        <v>1813.5250947471632</v>
      </c>
      <c r="AK23">
        <f t="shared" si="22"/>
        <v>-1089.4188744067403</v>
      </c>
      <c r="AL23">
        <f t="shared" si="8"/>
        <v>-36965.526326388594</v>
      </c>
      <c r="AN23">
        <f t="shared" si="9"/>
        <v>0</v>
      </c>
      <c r="AO23">
        <f t="shared" si="9"/>
        <v>0</v>
      </c>
      <c r="AP23">
        <f t="shared" si="9"/>
        <v>-2.2375259967083023</v>
      </c>
      <c r="AQ23">
        <f t="shared" si="9"/>
        <v>-9992.1409520443594</v>
      </c>
      <c r="AR23">
        <f t="shared" si="9"/>
        <v>-9994.3784780410679</v>
      </c>
      <c r="AS23">
        <f t="shared" si="9"/>
        <v>480.90296857779958</v>
      </c>
      <c r="AT23">
        <f t="shared" si="9"/>
        <v>-288.88752201133883</v>
      </c>
      <c r="AU23">
        <f t="shared" si="9"/>
        <v>-9802.3630314746079</v>
      </c>
      <c r="AW23">
        <v>20</v>
      </c>
      <c r="AX23">
        <f>IF(Z23&gt;0, (R23*SUMPRODUCT(K23:$K$98, X23:$X$98)-K23*$AZ$3)/Z23, 0)</f>
        <v>-51483.955667091323</v>
      </c>
    </row>
    <row r="24" spans="5:50" x14ac:dyDescent="0.25">
      <c r="E24">
        <v>2024</v>
      </c>
      <c r="F24" s="5">
        <v>3.5571999999999999E-2</v>
      </c>
      <c r="G24" s="5"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0.23676410751611635</v>
      </c>
      <c r="L24" s="2">
        <v>21</v>
      </c>
      <c r="M24" s="6">
        <v>0.112419382</v>
      </c>
      <c r="Q24" s="4">
        <f t="shared" si="21"/>
        <v>25</v>
      </c>
      <c r="R24">
        <f t="shared" si="0"/>
        <v>1000000</v>
      </c>
      <c r="S24">
        <f t="shared" si="1"/>
        <v>-64699.597045008843</v>
      </c>
      <c r="U24">
        <f t="shared" si="13"/>
        <v>0.112419382</v>
      </c>
      <c r="V24">
        <f t="shared" si="14"/>
        <v>0.01</v>
      </c>
      <c r="W24">
        <f t="shared" si="15"/>
        <v>0.3375158658038685</v>
      </c>
      <c r="X24">
        <f t="shared" si="16"/>
        <v>3.7943325048865828E-2</v>
      </c>
      <c r="Y24">
        <f t="shared" si="17"/>
        <v>3.3751586580386852E-3</v>
      </c>
      <c r="Z24">
        <f t="shared" si="18"/>
        <v>0.296197382096964</v>
      </c>
      <c r="AB24">
        <f t="shared" si="19"/>
        <v>-17376.651871986309</v>
      </c>
      <c r="AC24">
        <f t="shared" si="2"/>
        <v>-19163.851267460086</v>
      </c>
      <c r="AE24">
        <f t="shared" si="3"/>
        <v>0</v>
      </c>
      <c r="AF24">
        <f t="shared" si="4"/>
        <v>0</v>
      </c>
      <c r="AG24">
        <f t="shared" si="4"/>
        <v>-7.4049345524241001</v>
      </c>
      <c r="AH24">
        <f t="shared" si="5"/>
        <v>-37943.32504886583</v>
      </c>
      <c r="AI24">
        <f t="shared" si="6"/>
        <v>-37950.729983418256</v>
      </c>
      <c r="AJ24">
        <f t="shared" si="7"/>
        <v>1787.1993954737773</v>
      </c>
      <c r="AK24">
        <f t="shared" si="22"/>
        <v>-1216.3656310390418</v>
      </c>
      <c r="AL24">
        <f t="shared" si="8"/>
        <v>-37379.896218983522</v>
      </c>
      <c r="AN24">
        <f t="shared" si="9"/>
        <v>0</v>
      </c>
      <c r="AO24">
        <f t="shared" si="9"/>
        <v>0</v>
      </c>
      <c r="AP24">
        <f t="shared" si="9"/>
        <v>-1.7532227205199444</v>
      </c>
      <c r="AQ24">
        <f t="shared" si="9"/>
        <v>-8983.6174913886207</v>
      </c>
      <c r="AR24">
        <f t="shared" si="9"/>
        <v>-8985.37071410914</v>
      </c>
      <c r="AS24">
        <f t="shared" si="9"/>
        <v>423.14466982269153</v>
      </c>
      <c r="AT24">
        <f t="shared" si="9"/>
        <v>-287.99172304623642</v>
      </c>
      <c r="AU24">
        <f t="shared" si="9"/>
        <v>-8850.217767332686</v>
      </c>
      <c r="AW24">
        <v>21</v>
      </c>
      <c r="AX24">
        <f>IF(Z24&gt;0, (R24*SUMPRODUCT(K24:$K$98, X24:$X$98)-K24*$AZ$3)/Z24, 0)</f>
        <v>-64699.597045008843</v>
      </c>
    </row>
    <row r="25" spans="5:50" x14ac:dyDescent="0.25">
      <c r="E25">
        <v>2025</v>
      </c>
      <c r="F25" s="5">
        <v>3.5571999999999999E-2</v>
      </c>
      <c r="G25" s="5"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0.21139652456796101</v>
      </c>
      <c r="L25" s="2">
        <v>22</v>
      </c>
      <c r="M25" s="6">
        <v>0.12734142500000001</v>
      </c>
      <c r="Q25" s="4">
        <f t="shared" si="21"/>
        <v>25</v>
      </c>
      <c r="R25">
        <f t="shared" si="0"/>
        <v>1000000</v>
      </c>
      <c r="S25">
        <f t="shared" si="1"/>
        <v>-81488.162602981436</v>
      </c>
      <c r="U25">
        <f t="shared" si="13"/>
        <v>0.12734142500000001</v>
      </c>
      <c r="V25">
        <f t="shared" si="14"/>
        <v>0.01</v>
      </c>
      <c r="W25">
        <f t="shared" si="15"/>
        <v>0.296197382096964</v>
      </c>
      <c r="X25">
        <f t="shared" si="16"/>
        <v>3.7718196717496884E-2</v>
      </c>
      <c r="Y25">
        <f t="shared" si="17"/>
        <v>2.96197382096964E-3</v>
      </c>
      <c r="Z25">
        <f t="shared" si="18"/>
        <v>0.25551721155849749</v>
      </c>
      <c r="AB25">
        <f t="shared" si="19"/>
        <v>-19163.851267460086</v>
      </c>
      <c r="AC25">
        <f t="shared" si="2"/>
        <v>-20821.628083339252</v>
      </c>
      <c r="AE25">
        <f t="shared" si="3"/>
        <v>0</v>
      </c>
      <c r="AF25">
        <f t="shared" si="4"/>
        <v>0</v>
      </c>
      <c r="AG25">
        <f t="shared" si="4"/>
        <v>-6.387930288962437</v>
      </c>
      <c r="AH25">
        <f t="shared" si="5"/>
        <v>-37718.196717496881</v>
      </c>
      <c r="AI25">
        <f t="shared" si="6"/>
        <v>-37724.584647785843</v>
      </c>
      <c r="AJ25">
        <f t="shared" si="7"/>
        <v>1657.776815879166</v>
      </c>
      <c r="AK25">
        <f t="shared" si="22"/>
        <v>-1341.4695887222063</v>
      </c>
      <c r="AL25">
        <f t="shared" si="8"/>
        <v>-37408.277420628881</v>
      </c>
      <c r="AN25">
        <f t="shared" si="9"/>
        <v>0</v>
      </c>
      <c r="AO25">
        <f t="shared" si="9"/>
        <v>0</v>
      </c>
      <c r="AP25">
        <f t="shared" si="9"/>
        <v>-1.3503862622690701</v>
      </c>
      <c r="AQ25">
        <f t="shared" si="9"/>
        <v>-7973.4956990495157</v>
      </c>
      <c r="AR25">
        <f t="shared" si="9"/>
        <v>-7974.8460853117849</v>
      </c>
      <c r="AS25">
        <f t="shared" si="9"/>
        <v>350.4482573861963</v>
      </c>
      <c r="AT25">
        <f t="shared" si="9"/>
        <v>-283.58200886948646</v>
      </c>
      <c r="AU25">
        <f t="shared" si="9"/>
        <v>-7907.9798367950743</v>
      </c>
      <c r="AW25">
        <v>22</v>
      </c>
      <c r="AX25">
        <f>IF(Z25&gt;0, (R25*SUMPRODUCT(K25:$K$98, X25:$X$98)-K25*$AZ$3)/Z25, 0)</f>
        <v>-81488.162602981436</v>
      </c>
    </row>
    <row r="26" spans="5:50" x14ac:dyDescent="0.25">
      <c r="E26">
        <v>2026</v>
      </c>
      <c r="F26" s="5">
        <v>3.5571999999999999E-2</v>
      </c>
      <c r="G26" s="5"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0.18874689693567948</v>
      </c>
      <c r="L26" s="2">
        <v>23</v>
      </c>
      <c r="M26" s="6">
        <v>0.14457818</v>
      </c>
      <c r="Q26" s="4">
        <f t="shared" si="21"/>
        <v>25</v>
      </c>
      <c r="R26">
        <f t="shared" si="0"/>
        <v>1000000</v>
      </c>
      <c r="S26">
        <f t="shared" si="1"/>
        <v>-103019.22289301222</v>
      </c>
      <c r="U26">
        <f t="shared" si="13"/>
        <v>0.14457818</v>
      </c>
      <c r="V26">
        <f t="shared" si="14"/>
        <v>0.01</v>
      </c>
      <c r="W26">
        <f t="shared" si="15"/>
        <v>0.25551721155849749</v>
      </c>
      <c r="X26">
        <f t="shared" si="16"/>
        <v>3.6942213405802532E-2</v>
      </c>
      <c r="Y26">
        <f t="shared" si="17"/>
        <v>2.5551721155849748E-3</v>
      </c>
      <c r="Z26">
        <f t="shared" si="18"/>
        <v>0.21601982603710998</v>
      </c>
      <c r="AB26">
        <f t="shared" si="19"/>
        <v>-20821.628083339252</v>
      </c>
      <c r="AC26">
        <f t="shared" si="2"/>
        <v>-22254.194607826757</v>
      </c>
      <c r="AE26">
        <f t="shared" si="3"/>
        <v>0</v>
      </c>
      <c r="AF26">
        <f t="shared" si="4"/>
        <v>0</v>
      </c>
      <c r="AG26">
        <f t="shared" si="4"/>
        <v>-5.4004956509277493</v>
      </c>
      <c r="AH26">
        <f t="shared" si="5"/>
        <v>-36942.213405802533</v>
      </c>
      <c r="AI26">
        <f t="shared" si="6"/>
        <v>-36947.613901453464</v>
      </c>
      <c r="AJ26">
        <f t="shared" si="7"/>
        <v>1432.5665244875054</v>
      </c>
      <c r="AK26">
        <f t="shared" si="22"/>
        <v>-1457.5139658337478</v>
      </c>
      <c r="AL26">
        <f t="shared" si="8"/>
        <v>-36972.561342799709</v>
      </c>
      <c r="AN26">
        <f t="shared" si="9"/>
        <v>0</v>
      </c>
      <c r="AO26">
        <f t="shared" si="9"/>
        <v>0</v>
      </c>
      <c r="AP26">
        <f t="shared" si="9"/>
        <v>-1.0193267960272452</v>
      </c>
      <c r="AQ26">
        <f t="shared" si="9"/>
        <v>-6972.7281462808878</v>
      </c>
      <c r="AR26">
        <f t="shared" si="9"/>
        <v>-6973.7474730769154</v>
      </c>
      <c r="AS26">
        <f t="shared" si="9"/>
        <v>270.39248615094772</v>
      </c>
      <c r="AT26">
        <f t="shared" si="9"/>
        <v>-275.10123829153582</v>
      </c>
      <c r="AU26">
        <f t="shared" si="9"/>
        <v>-6978.4562252175037</v>
      </c>
      <c r="AW26">
        <v>23</v>
      </c>
      <c r="AX26">
        <f>IF(Z26&gt;0, (R26*SUMPRODUCT(K26:$K$98, X26:$X$98)-K26*$AZ$3)/Z26, 0)</f>
        <v>-103019.22289301222</v>
      </c>
    </row>
    <row r="27" spans="5:50" x14ac:dyDescent="0.25">
      <c r="E27">
        <v>2027</v>
      </c>
      <c r="F27" s="5">
        <v>3.5571999999999999E-2</v>
      </c>
      <c r="G27" s="5"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0.16852401512114237</v>
      </c>
      <c r="L27" s="2">
        <v>24</v>
      </c>
      <c r="M27" s="6">
        <v>0.16385111999999999</v>
      </c>
      <c r="Q27" s="4">
        <f t="shared" si="21"/>
        <v>25</v>
      </c>
      <c r="R27">
        <f t="shared" si="0"/>
        <v>1000000</v>
      </c>
      <c r="S27">
        <f t="shared" si="1"/>
        <v>-131044.56363416286</v>
      </c>
      <c r="U27">
        <f t="shared" si="13"/>
        <v>0.16385111999999999</v>
      </c>
      <c r="V27">
        <f t="shared" si="14"/>
        <v>0.01</v>
      </c>
      <c r="W27">
        <f t="shared" si="15"/>
        <v>0.21601982603710998</v>
      </c>
      <c r="X27">
        <f t="shared" si="16"/>
        <v>3.539509043838563E-2</v>
      </c>
      <c r="Y27">
        <f t="shared" si="17"/>
        <v>2.1601982603711E-3</v>
      </c>
      <c r="Z27">
        <f t="shared" si="18"/>
        <v>0.17846453733835327</v>
      </c>
      <c r="AB27">
        <f t="shared" si="19"/>
        <v>-22254.194607826757</v>
      </c>
      <c r="AC27">
        <f t="shared" si="2"/>
        <v>-23386.807419677269</v>
      </c>
      <c r="AE27">
        <f t="shared" si="3"/>
        <v>0</v>
      </c>
      <c r="AF27">
        <f t="shared" si="4"/>
        <v>0</v>
      </c>
      <c r="AG27">
        <f t="shared" si="4"/>
        <v>-4.4616134334588313</v>
      </c>
      <c r="AH27">
        <f t="shared" si="5"/>
        <v>-35395.090438385632</v>
      </c>
      <c r="AI27">
        <f t="shared" si="6"/>
        <v>-35399.55205181909</v>
      </c>
      <c r="AJ27">
        <f t="shared" si="7"/>
        <v>1132.6128118505112</v>
      </c>
      <c r="AK27">
        <f t="shared" si="22"/>
        <v>-1557.7936225478732</v>
      </c>
      <c r="AL27">
        <f t="shared" si="8"/>
        <v>-35824.732862516445</v>
      </c>
      <c r="AN27">
        <f t="shared" si="9"/>
        <v>0</v>
      </c>
      <c r="AO27">
        <f t="shared" si="9"/>
        <v>0</v>
      </c>
      <c r="AP27">
        <f t="shared" si="9"/>
        <v>-0.75188900972490802</v>
      </c>
      <c r="AQ27">
        <f t="shared" si="9"/>
        <v>-5964.9227562527021</v>
      </c>
      <c r="AR27">
        <f t="shared" si="9"/>
        <v>-5965.6746452624266</v>
      </c>
      <c r="AS27">
        <f t="shared" si="9"/>
        <v>190.87245863069512</v>
      </c>
      <c r="AT27">
        <f t="shared" si="9"/>
        <v>-262.52563600187693</v>
      </c>
      <c r="AU27">
        <f t="shared" si="9"/>
        <v>-6037.327822633607</v>
      </c>
      <c r="AW27">
        <v>24</v>
      </c>
      <c r="AX27">
        <f>IF(Z27&gt;0, (R27*SUMPRODUCT(K27:$K$98, X27:$X$98)-K27*$AZ$3)/Z27, 0)</f>
        <v>-131044.56363416286</v>
      </c>
    </row>
    <row r="28" spans="5:50" x14ac:dyDescent="0.25">
      <c r="E28">
        <v>2028</v>
      </c>
      <c r="F28" s="5">
        <v>3.5571999999999999E-2</v>
      </c>
      <c r="G28" s="5"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0.15046787064387712</v>
      </c>
      <c r="L28" s="2">
        <v>25</v>
      </c>
      <c r="M28" s="6">
        <v>0.185300933</v>
      </c>
      <c r="Q28" s="4">
        <f t="shared" si="21"/>
        <v>25</v>
      </c>
      <c r="R28">
        <f t="shared" si="0"/>
        <v>1000000</v>
      </c>
      <c r="S28">
        <f t="shared" si="1"/>
        <v>-168075.34309711299</v>
      </c>
      <c r="U28">
        <f t="shared" si="13"/>
        <v>0.185300933</v>
      </c>
      <c r="V28">
        <f t="shared" si="14"/>
        <v>0.01</v>
      </c>
      <c r="W28">
        <f t="shared" si="15"/>
        <v>0.17846453733835327</v>
      </c>
      <c r="X28">
        <f t="shared" si="16"/>
        <v>3.3069645276210195E-2</v>
      </c>
      <c r="Y28">
        <f t="shared" si="17"/>
        <v>1.7846453733835327E-3</v>
      </c>
      <c r="Z28">
        <f t="shared" si="18"/>
        <v>0.14361024668875955</v>
      </c>
      <c r="AB28">
        <f t="shared" si="19"/>
        <v>-23386.807419677269</v>
      </c>
      <c r="AC28">
        <f t="shared" si="2"/>
        <v>-24137.341484474295</v>
      </c>
      <c r="AE28">
        <f t="shared" si="3"/>
        <v>0</v>
      </c>
      <c r="AF28">
        <f t="shared" si="4"/>
        <v>0</v>
      </c>
      <c r="AG28">
        <f t="shared" si="4"/>
        <v>-3.5902561672189885</v>
      </c>
      <c r="AH28">
        <f t="shared" si="5"/>
        <v>-33069.645276210198</v>
      </c>
      <c r="AI28">
        <f t="shared" si="6"/>
        <v>-33073.235532377417</v>
      </c>
      <c r="AJ28">
        <f t="shared" si="7"/>
        <v>750.53406479702608</v>
      </c>
      <c r="AK28">
        <f t="shared" si="22"/>
        <v>-1637.0765193774089</v>
      </c>
      <c r="AL28">
        <f t="shared" si="8"/>
        <v>-33959.777986957801</v>
      </c>
      <c r="AN28">
        <f t="shared" si="9"/>
        <v>0</v>
      </c>
      <c r="AO28">
        <f t="shared" si="9"/>
        <v>0</v>
      </c>
      <c r="AP28">
        <f t="shared" si="9"/>
        <v>-0.54021820054748881</v>
      </c>
      <c r="AQ28">
        <f t="shared" si="9"/>
        <v>-4975.9191076596981</v>
      </c>
      <c r="AR28">
        <f t="shared" si="9"/>
        <v>-4976.4593258602454</v>
      </c>
      <c r="AS28">
        <f t="shared" si="9"/>
        <v>112.93126257570221</v>
      </c>
      <c r="AT28">
        <f t="shared" si="9"/>
        <v>-246.32741795180857</v>
      </c>
      <c r="AU28">
        <f t="shared" si="9"/>
        <v>-5109.8554812363518</v>
      </c>
      <c r="AW28">
        <v>25</v>
      </c>
      <c r="AX28">
        <f>IF(Z28&gt;0, (R28*SUMPRODUCT(K28:$K$98, X28:$X$98)-K28*$AZ$3)/Z28, 0)</f>
        <v>-168075.34309711299</v>
      </c>
    </row>
    <row r="29" spans="5:50" x14ac:dyDescent="0.25">
      <c r="E29">
        <v>2029</v>
      </c>
      <c r="F29" s="5">
        <v>3.5571999999999999E-2</v>
      </c>
      <c r="G29" s="5"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0.13434631307489028</v>
      </c>
      <c r="L29" s="2">
        <v>26</v>
      </c>
      <c r="M29" s="6">
        <v>0.20871278500000001</v>
      </c>
      <c r="Q29" s="4">
        <f t="shared" si="21"/>
        <v>25</v>
      </c>
      <c r="R29">
        <f t="shared" si="0"/>
        <v>1000000</v>
      </c>
      <c r="S29">
        <f t="shared" si="1"/>
        <v>-217980.13538120719</v>
      </c>
      <c r="U29">
        <f t="shared" si="13"/>
        <v>0.20871278500000001</v>
      </c>
      <c r="V29">
        <f t="shared" si="14"/>
        <v>0.01</v>
      </c>
      <c r="W29">
        <f t="shared" si="15"/>
        <v>0.14361024668875955</v>
      </c>
      <c r="X29">
        <f t="shared" si="16"/>
        <v>2.9973294540948034E-2</v>
      </c>
      <c r="Y29">
        <f t="shared" si="17"/>
        <v>1.4361024668875955E-3</v>
      </c>
      <c r="Z29">
        <f t="shared" si="18"/>
        <v>0.11220084968092392</v>
      </c>
      <c r="AB29">
        <f t="shared" si="19"/>
        <v>-24137.341484474295</v>
      </c>
      <c r="AC29">
        <f t="shared" si="2"/>
        <v>-24457.556403334274</v>
      </c>
      <c r="AE29">
        <f t="shared" si="3"/>
        <v>0</v>
      </c>
      <c r="AF29">
        <f t="shared" si="4"/>
        <v>0</v>
      </c>
      <c r="AG29">
        <f t="shared" si="4"/>
        <v>-2.805021242023098</v>
      </c>
      <c r="AH29">
        <f t="shared" si="5"/>
        <v>-29973.294540948034</v>
      </c>
      <c r="AI29">
        <f t="shared" si="6"/>
        <v>-29976.099562190058</v>
      </c>
      <c r="AJ29">
        <f t="shared" si="7"/>
        <v>320.21491885997966</v>
      </c>
      <c r="AK29">
        <f t="shared" si="22"/>
        <v>-1689.6139039132008</v>
      </c>
      <c r="AL29">
        <f t="shared" si="8"/>
        <v>-31345.498547243278</v>
      </c>
      <c r="AN29">
        <f t="shared" si="9"/>
        <v>0</v>
      </c>
      <c r="AO29">
        <f t="shared" si="9"/>
        <v>0</v>
      </c>
      <c r="AP29">
        <f t="shared" si="9"/>
        <v>-0.37684426196255272</v>
      </c>
      <c r="AQ29">
        <f t="shared" si="9"/>
        <v>-4026.8016122841045</v>
      </c>
      <c r="AR29">
        <f t="shared" si="9"/>
        <v>-4027.1784565460671</v>
      </c>
      <c r="AS29">
        <f t="shared" si="9"/>
        <v>43.019693740413416</v>
      </c>
      <c r="AT29">
        <f t="shared" si="9"/>
        <v>-226.99339851081047</v>
      </c>
      <c r="AU29">
        <f t="shared" si="9"/>
        <v>-4211.1521613164641</v>
      </c>
      <c r="AW29">
        <v>26</v>
      </c>
      <c r="AX29">
        <f>IF(Z29&gt;0, (R29*SUMPRODUCT(K29:$K$98, X29:$X$98)-K29*$AZ$3)/Z29, 0)</f>
        <v>-217980.13538120719</v>
      </c>
    </row>
    <row r="30" spans="5:50" x14ac:dyDescent="0.25">
      <c r="E30">
        <v>2030</v>
      </c>
      <c r="F30" s="5">
        <v>3.5571999999999999E-2</v>
      </c>
      <c r="G30" s="5"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0.11995206524543775</v>
      </c>
      <c r="L30" s="2">
        <v>27</v>
      </c>
      <c r="M30" s="6">
        <v>0.23444695300000001</v>
      </c>
      <c r="Q30" s="4">
        <f t="shared" si="21"/>
        <v>25</v>
      </c>
      <c r="R30">
        <f t="shared" si="0"/>
        <v>1000000</v>
      </c>
      <c r="S30">
        <f t="shared" si="1"/>
        <v>-286969.67384684447</v>
      </c>
      <c r="U30">
        <f t="shared" si="13"/>
        <v>0.23444695300000001</v>
      </c>
      <c r="V30">
        <f t="shared" si="14"/>
        <v>0.01</v>
      </c>
      <c r="W30">
        <f t="shared" si="15"/>
        <v>0.11220084968092392</v>
      </c>
      <c r="X30">
        <f t="shared" si="16"/>
        <v>2.6305147331703638E-2</v>
      </c>
      <c r="Y30">
        <f t="shared" si="17"/>
        <v>1.1220084968092392E-3</v>
      </c>
      <c r="Z30">
        <f t="shared" si="18"/>
        <v>8.4773693852411042E-2</v>
      </c>
      <c r="AB30">
        <f t="shared" si="19"/>
        <v>-24457.556403334274</v>
      </c>
      <c r="AC30">
        <f t="shared" si="2"/>
        <v>-24327.47927561864</v>
      </c>
      <c r="AE30">
        <f t="shared" si="3"/>
        <v>0</v>
      </c>
      <c r="AF30">
        <f t="shared" si="4"/>
        <v>0</v>
      </c>
      <c r="AG30">
        <f t="shared" si="4"/>
        <v>-2.1193423463102761</v>
      </c>
      <c r="AH30">
        <f t="shared" si="5"/>
        <v>-26305.147331703636</v>
      </c>
      <c r="AI30">
        <f t="shared" si="6"/>
        <v>-26307.266674049948</v>
      </c>
      <c r="AJ30">
        <f t="shared" si="7"/>
        <v>-130.07712771563456</v>
      </c>
      <c r="AK30">
        <f t="shared" si="22"/>
        <v>-1712.0289482333994</v>
      </c>
      <c r="AL30">
        <f t="shared" si="8"/>
        <v>-28149.372749998984</v>
      </c>
      <c r="AN30">
        <f t="shared" si="9"/>
        <v>0</v>
      </c>
      <c r="AO30">
        <f t="shared" si="9"/>
        <v>0</v>
      </c>
      <c r="AP30">
        <f t="shared" si="9"/>
        <v>-0.25421949140202937</v>
      </c>
      <c r="AQ30">
        <f t="shared" si="9"/>
        <v>-3155.3567490233672</v>
      </c>
      <c r="AR30">
        <f t="shared" si="9"/>
        <v>-3155.6109685147694</v>
      </c>
      <c r="AS30">
        <f t="shared" si="9"/>
        <v>-15.603020110684936</v>
      </c>
      <c r="AT30">
        <f t="shared" si="9"/>
        <v>-205.36140810057088</v>
      </c>
      <c r="AU30">
        <f t="shared" si="9"/>
        <v>-3376.5753967260257</v>
      </c>
      <c r="AW30">
        <v>27</v>
      </c>
      <c r="AX30">
        <f>IF(Z30&gt;0, (R30*SUMPRODUCT(K30:$K$98, X30:$X$98)-K30*$AZ$3)/Z30, 0)</f>
        <v>-286969.67384684447</v>
      </c>
    </row>
    <row r="31" spans="5:50" x14ac:dyDescent="0.25">
      <c r="E31">
        <v>2031</v>
      </c>
      <c r="F31" s="5">
        <v>3.5571999999999999E-2</v>
      </c>
      <c r="G31" s="5"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0.10710005825485512</v>
      </c>
      <c r="L31" s="2">
        <v>28</v>
      </c>
      <c r="M31" s="6">
        <v>0.26339700100000002</v>
      </c>
      <c r="Q31" s="4">
        <f t="shared" si="21"/>
        <v>25</v>
      </c>
      <c r="R31">
        <f t="shared" si="0"/>
        <v>1000000</v>
      </c>
      <c r="S31">
        <f t="shared" si="1"/>
        <v>-385918.25156757125</v>
      </c>
      <c r="U31">
        <f t="shared" si="13"/>
        <v>0.26339700100000002</v>
      </c>
      <c r="V31">
        <f t="shared" si="14"/>
        <v>0.01</v>
      </c>
      <c r="W31">
        <f t="shared" si="15"/>
        <v>8.4773693852411042E-2</v>
      </c>
      <c r="X31">
        <f t="shared" si="16"/>
        <v>2.2329136724417206E-2</v>
      </c>
      <c r="Y31">
        <f t="shared" si="17"/>
        <v>8.477369385241104E-4</v>
      </c>
      <c r="Z31">
        <f t="shared" si="18"/>
        <v>6.1596820189469728E-2</v>
      </c>
      <c r="AB31">
        <f t="shared" si="19"/>
        <v>-24327.47927561864</v>
      </c>
      <c r="AC31">
        <f t="shared" si="2"/>
        <v>-23771.33714964223</v>
      </c>
      <c r="AE31">
        <f t="shared" si="3"/>
        <v>0</v>
      </c>
      <c r="AF31">
        <f t="shared" si="4"/>
        <v>0</v>
      </c>
      <c r="AG31">
        <f t="shared" si="4"/>
        <v>-1.5399205047367432</v>
      </c>
      <c r="AH31">
        <f t="shared" si="5"/>
        <v>-22329.136724417207</v>
      </c>
      <c r="AI31">
        <f t="shared" si="6"/>
        <v>-22330.676644921943</v>
      </c>
      <c r="AJ31">
        <f t="shared" si="7"/>
        <v>-556.14212597641017</v>
      </c>
      <c r="AK31">
        <f t="shared" si="22"/>
        <v>-1702.9235492933049</v>
      </c>
      <c r="AL31">
        <f t="shared" si="8"/>
        <v>-24589.742320191657</v>
      </c>
      <c r="AN31">
        <f t="shared" si="9"/>
        <v>0</v>
      </c>
      <c r="AO31">
        <f t="shared" si="9"/>
        <v>0</v>
      </c>
      <c r="AP31">
        <f t="shared" si="9"/>
        <v>-0.1649255757651511</v>
      </c>
      <c r="AQ31">
        <f t="shared" si="9"/>
        <v>-2391.4518439657077</v>
      </c>
      <c r="AR31">
        <f t="shared" si="9"/>
        <v>-2391.6167695414729</v>
      </c>
      <c r="AS31">
        <f t="shared" si="9"/>
        <v>-59.562854090052504</v>
      </c>
      <c r="AT31">
        <f t="shared" si="9"/>
        <v>-182.38321133287761</v>
      </c>
      <c r="AU31">
        <f t="shared" si="9"/>
        <v>-2633.562834964403</v>
      </c>
      <c r="AW31">
        <v>28</v>
      </c>
      <c r="AX31">
        <f>IF(Z31&gt;0, (R31*SUMPRODUCT(K31:$K$98, X31:$X$98)-K31*$AZ$3)/Z31, 0)</f>
        <v>-385918.25156757125</v>
      </c>
    </row>
    <row r="32" spans="5:50" x14ac:dyDescent="0.25">
      <c r="E32">
        <v>2032</v>
      </c>
      <c r="F32" s="5">
        <v>3.5571999999999999E-2</v>
      </c>
      <c r="G32" s="5"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9.562505201326349E-2</v>
      </c>
      <c r="L32" s="2">
        <v>29</v>
      </c>
      <c r="M32" s="6">
        <v>0.29593128600000002</v>
      </c>
      <c r="Q32" s="4">
        <f t="shared" si="21"/>
        <v>25</v>
      </c>
      <c r="R32">
        <f t="shared" si="0"/>
        <v>1000000</v>
      </c>
      <c r="S32">
        <f t="shared" si="1"/>
        <v>-534448.05289875518</v>
      </c>
      <c r="U32">
        <f t="shared" si="13"/>
        <v>0.29593128600000002</v>
      </c>
      <c r="V32">
        <f t="shared" si="14"/>
        <v>0.01</v>
      </c>
      <c r="W32">
        <f t="shared" si="15"/>
        <v>6.1596820189469728E-2</v>
      </c>
      <c r="X32">
        <f t="shared" si="16"/>
        <v>1.8228426212180543E-2</v>
      </c>
      <c r="Y32">
        <f t="shared" si="17"/>
        <v>6.159682018946973E-4</v>
      </c>
      <c r="Z32">
        <f t="shared" si="18"/>
        <v>4.2752425775394488E-2</v>
      </c>
      <c r="AB32">
        <f t="shared" si="19"/>
        <v>-23771.33714964223</v>
      </c>
      <c r="AC32">
        <f t="shared" si="2"/>
        <v>-22848.950712358139</v>
      </c>
      <c r="AE32">
        <f t="shared" si="3"/>
        <v>0</v>
      </c>
      <c r="AF32">
        <f t="shared" si="4"/>
        <v>0</v>
      </c>
      <c r="AG32">
        <f t="shared" si="4"/>
        <v>-1.0688106443848622</v>
      </c>
      <c r="AH32">
        <f t="shared" si="5"/>
        <v>-18228.426212180544</v>
      </c>
      <c r="AI32">
        <f t="shared" si="6"/>
        <v>-18229.495022824929</v>
      </c>
      <c r="AJ32">
        <f t="shared" si="7"/>
        <v>-922.38643728409079</v>
      </c>
      <c r="AK32">
        <f t="shared" si="22"/>
        <v>-1663.9936004749563</v>
      </c>
      <c r="AL32">
        <f t="shared" si="8"/>
        <v>-20815.875060583978</v>
      </c>
      <c r="AN32">
        <f t="shared" si="9"/>
        <v>0</v>
      </c>
      <c r="AO32">
        <f t="shared" si="9"/>
        <v>0</v>
      </c>
      <c r="AP32">
        <f t="shared" si="9"/>
        <v>-0.10220507346163211</v>
      </c>
      <c r="AQ32">
        <f t="shared" si="9"/>
        <v>-1743.0942046597002</v>
      </c>
      <c r="AR32">
        <f t="shared" si="9"/>
        <v>-1743.1964097331618</v>
      </c>
      <c r="AS32">
        <f t="shared" si="9"/>
        <v>-88.203251041619978</v>
      </c>
      <c r="AT32">
        <f t="shared" si="9"/>
        <v>-159.11947459515528</v>
      </c>
      <c r="AU32">
        <f t="shared" si="9"/>
        <v>-1990.5191353699372</v>
      </c>
      <c r="AW32">
        <v>29</v>
      </c>
      <c r="AX32">
        <f>IF(Z32&gt;0, (R32*SUMPRODUCT(K32:$K$98, X32:$X$98)-K32*$AZ$3)/Z32, 0)</f>
        <v>-534448.05289875518</v>
      </c>
    </row>
    <row r="33" spans="5:50" x14ac:dyDescent="0.25">
      <c r="E33">
        <v>2033</v>
      </c>
      <c r="F33" s="5">
        <v>3.5571999999999999E-2</v>
      </c>
      <c r="G33" s="5"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8.5379510726128108E-2</v>
      </c>
      <c r="L33" s="2">
        <v>30</v>
      </c>
      <c r="M33" s="6">
        <v>0.33262349499999999</v>
      </c>
      <c r="Q33" s="4">
        <f t="shared" si="21"/>
        <v>25</v>
      </c>
      <c r="R33">
        <f t="shared" si="0"/>
        <v>1000000</v>
      </c>
      <c r="S33">
        <f t="shared" si="1"/>
        <v>-769745.29843986162</v>
      </c>
      <c r="U33">
        <f t="shared" si="13"/>
        <v>0.33262349499999999</v>
      </c>
      <c r="V33">
        <f t="shared" si="14"/>
        <v>0.01</v>
      </c>
      <c r="W33">
        <f t="shared" si="15"/>
        <v>4.2752425775394488E-2</v>
      </c>
      <c r="X33">
        <f t="shared" si="16"/>
        <v>1.4220461281139799E-2</v>
      </c>
      <c r="Y33">
        <f t="shared" si="17"/>
        <v>4.2752425775394491E-4</v>
      </c>
      <c r="Z33">
        <f t="shared" si="18"/>
        <v>2.8104440236500744E-2</v>
      </c>
      <c r="AB33">
        <f t="shared" si="19"/>
        <v>-22848.950712358139</v>
      </c>
      <c r="AC33">
        <f t="shared" si="2"/>
        <v>-21633.260737330522</v>
      </c>
      <c r="AE33">
        <f t="shared" si="3"/>
        <v>0</v>
      </c>
      <c r="AF33">
        <f t="shared" si="4"/>
        <v>0</v>
      </c>
      <c r="AG33">
        <f t="shared" si="4"/>
        <v>-0.70261100591251857</v>
      </c>
      <c r="AH33">
        <f t="shared" si="5"/>
        <v>-14220.461281139798</v>
      </c>
      <c r="AI33">
        <f t="shared" si="6"/>
        <v>-14221.163892145711</v>
      </c>
      <c r="AJ33">
        <f t="shared" si="7"/>
        <v>-1215.689975027617</v>
      </c>
      <c r="AK33">
        <f t="shared" si="22"/>
        <v>-1599.4265498650698</v>
      </c>
      <c r="AL33">
        <f t="shared" si="8"/>
        <v>-17036.280417038397</v>
      </c>
      <c r="AN33">
        <f t="shared" si="9"/>
        <v>0</v>
      </c>
      <c r="AO33">
        <f t="shared" si="9"/>
        <v>0</v>
      </c>
      <c r="AP33">
        <f t="shared" si="9"/>
        <v>-5.9988583915603536E-2</v>
      </c>
      <c r="AQ33">
        <f t="shared" si="9"/>
        <v>-1214.1360264835648</v>
      </c>
      <c r="AR33">
        <f t="shared" si="9"/>
        <v>-1214.1960150674804</v>
      </c>
      <c r="AS33">
        <f t="shared" si="9"/>
        <v>-103.79501526251684</v>
      </c>
      <c r="AT33">
        <f t="shared" si="9"/>
        <v>-136.55825626985879</v>
      </c>
      <c r="AU33">
        <f t="shared" si="9"/>
        <v>-1454.549286599856</v>
      </c>
      <c r="AW33">
        <v>30</v>
      </c>
      <c r="AX33">
        <f>IF(Z33&gt;0, (R33*SUMPRODUCT(K33:$K$98, X33:$X$98)-K33*$AZ$3)/Z33, 0)</f>
        <v>-769745.29843986162</v>
      </c>
    </row>
    <row r="34" spans="5:50" x14ac:dyDescent="0.25">
      <c r="E34">
        <v>2034</v>
      </c>
      <c r="F34" s="5">
        <v>3.5571999999999999E-2</v>
      </c>
      <c r="G34" s="5"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7.6231706005471522E-2</v>
      </c>
      <c r="L34" s="2">
        <v>31</v>
      </c>
      <c r="M34" s="6">
        <v>0.37225971299999999</v>
      </c>
      <c r="Q34" s="4">
        <f t="shared" si="21"/>
        <v>25</v>
      </c>
      <c r="R34">
        <f t="shared" si="0"/>
        <v>1000000</v>
      </c>
      <c r="S34">
        <f t="shared" si="1"/>
        <v>-1163835.0360700295</v>
      </c>
      <c r="U34">
        <f t="shared" si="13"/>
        <v>0.37225971299999999</v>
      </c>
      <c r="V34">
        <f t="shared" si="14"/>
        <v>0.01</v>
      </c>
      <c r="W34">
        <f t="shared" si="15"/>
        <v>2.8104440236500744E-2</v>
      </c>
      <c r="X34">
        <f t="shared" si="16"/>
        <v>1.0462150856465419E-2</v>
      </c>
      <c r="Y34">
        <f t="shared" si="17"/>
        <v>2.8104440236500746E-4</v>
      </c>
      <c r="Z34">
        <f t="shared" si="18"/>
        <v>1.7361244977670318E-2</v>
      </c>
      <c r="AB34">
        <f t="shared" si="19"/>
        <v>-21633.260737330522</v>
      </c>
      <c r="AC34">
        <f t="shared" si="2"/>
        <v>-20205.625174807552</v>
      </c>
      <c r="AE34">
        <f t="shared" si="3"/>
        <v>0</v>
      </c>
      <c r="AF34">
        <f t="shared" si="4"/>
        <v>0</v>
      </c>
      <c r="AG34">
        <f t="shared" si="4"/>
        <v>-0.43403112444175795</v>
      </c>
      <c r="AH34">
        <f t="shared" si="5"/>
        <v>-10462.15085646542</v>
      </c>
      <c r="AI34">
        <f t="shared" si="6"/>
        <v>-10462.584887589861</v>
      </c>
      <c r="AJ34">
        <f t="shared" si="7"/>
        <v>-1427.6355625229698</v>
      </c>
      <c r="AK34">
        <f t="shared" si="22"/>
        <v>-1514.3282516131367</v>
      </c>
      <c r="AL34">
        <f t="shared" si="8"/>
        <v>-13404.548701725967</v>
      </c>
      <c r="AN34">
        <f t="shared" si="9"/>
        <v>0</v>
      </c>
      <c r="AO34">
        <f t="shared" si="9"/>
        <v>0</v>
      </c>
      <c r="AP34">
        <f t="shared" si="9"/>
        <v>-3.3086933075668318E-2</v>
      </c>
      <c r="AQ34">
        <f t="shared" si="9"/>
        <v>-797.54760827496398</v>
      </c>
      <c r="AR34">
        <f t="shared" si="9"/>
        <v>-797.58069520803963</v>
      </c>
      <c r="AS34">
        <f t="shared" si="9"/>
        <v>-108.83109448520699</v>
      </c>
      <c r="AT34">
        <f t="shared" si="9"/>
        <v>-115.43982607275234</v>
      </c>
      <c r="AU34">
        <f t="shared" ref="AU34:AU69" si="23">AL34*$K34</f>
        <v>-1021.851615765999</v>
      </c>
      <c r="AW34">
        <v>31</v>
      </c>
      <c r="AX34">
        <f>IF(Z34&gt;0, (R34*SUMPRODUCT(K34:$K$98, X34:$X$98)-K34*$AZ$3)/Z34, 0)</f>
        <v>-1163835.0360700295</v>
      </c>
    </row>
    <row r="35" spans="5:50" x14ac:dyDescent="0.25">
      <c r="E35">
        <v>2035</v>
      </c>
      <c r="F35" s="5">
        <v>3.5571999999999999E-2</v>
      </c>
      <c r="G35" s="5"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6.8064023219171002E-2</v>
      </c>
      <c r="L35" s="2">
        <v>32</v>
      </c>
      <c r="M35" s="6">
        <v>0.41367450300000003</v>
      </c>
      <c r="Q35" s="4">
        <f t="shared" si="21"/>
        <v>25</v>
      </c>
      <c r="R35">
        <f t="shared" si="0"/>
        <v>1000000</v>
      </c>
      <c r="S35">
        <f t="shared" si="1"/>
        <v>-1863377.4462606995</v>
      </c>
      <c r="U35">
        <f t="shared" si="13"/>
        <v>0.41367450300000003</v>
      </c>
      <c r="V35">
        <f t="shared" si="14"/>
        <v>0.01</v>
      </c>
      <c r="W35">
        <f t="shared" si="15"/>
        <v>1.7361244977670318E-2</v>
      </c>
      <c r="X35">
        <f t="shared" si="16"/>
        <v>7.1819043875990156E-3</v>
      </c>
      <c r="Y35">
        <f t="shared" si="17"/>
        <v>1.7361244977670318E-4</v>
      </c>
      <c r="Z35">
        <f t="shared" si="18"/>
        <v>1.0005728140294599E-2</v>
      </c>
      <c r="AB35">
        <f t="shared" si="19"/>
        <v>-20205.625174807552</v>
      </c>
      <c r="AC35">
        <f t="shared" si="2"/>
        <v>-18644.448150040967</v>
      </c>
      <c r="AE35">
        <f t="shared" si="3"/>
        <v>0</v>
      </c>
      <c r="AF35">
        <f t="shared" ref="AF35:AG69" si="24">-$Z35*P35</f>
        <v>0</v>
      </c>
      <c r="AG35">
        <f t="shared" si="24"/>
        <v>-0.25014320350736496</v>
      </c>
      <c r="AH35">
        <f t="shared" si="5"/>
        <v>-7181.9043875990155</v>
      </c>
      <c r="AI35">
        <f t="shared" ref="AI35:AI66" si="25">SUM(AE35:AH35)</f>
        <v>-7182.1545308025225</v>
      </c>
      <c r="AJ35">
        <f t="shared" si="7"/>
        <v>-1561.1770247665845</v>
      </c>
      <c r="AK35">
        <f t="shared" si="22"/>
        <v>-1414.3937622365288</v>
      </c>
      <c r="AL35">
        <f t="shared" si="8"/>
        <v>-10157.725317805636</v>
      </c>
      <c r="AN35">
        <f t="shared" ref="AN35:AT69" si="26">AE35*$K35</f>
        <v>0</v>
      </c>
      <c r="AO35">
        <f t="shared" si="26"/>
        <v>0</v>
      </c>
      <c r="AP35">
        <f t="shared" si="26"/>
        <v>-1.7025752811643105E-2</v>
      </c>
      <c r="AQ35">
        <f t="shared" si="26"/>
        <v>-488.82930699540549</v>
      </c>
      <c r="AR35">
        <f t="shared" si="26"/>
        <v>-488.84633274821709</v>
      </c>
      <c r="AS35">
        <f t="shared" si="26"/>
        <v>-106.25998926294911</v>
      </c>
      <c r="AT35">
        <f t="shared" si="26"/>
        <v>-96.269329873917727</v>
      </c>
      <c r="AU35">
        <f t="shared" si="23"/>
        <v>-691.37565188508393</v>
      </c>
      <c r="AW35">
        <v>32</v>
      </c>
      <c r="AX35">
        <f>IF(Z35&gt;0, (R35*SUMPRODUCT(K35:$K$98, X35:$X$98)-K35*$AZ$3)/Z35, 0)</f>
        <v>-1863377.4462606995</v>
      </c>
    </row>
    <row r="36" spans="5:50" x14ac:dyDescent="0.25">
      <c r="E36">
        <v>2036</v>
      </c>
      <c r="F36" s="5">
        <v>3.5571999999999999E-2</v>
      </c>
      <c r="G36" s="5"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6.0771449302831244E-2</v>
      </c>
      <c r="L36" s="2">
        <v>33</v>
      </c>
      <c r="M36" s="6">
        <v>0.42102545200000002</v>
      </c>
      <c r="Q36" s="4">
        <f t="shared" si="21"/>
        <v>25</v>
      </c>
      <c r="R36">
        <f t="shared" si="0"/>
        <v>1000000</v>
      </c>
      <c r="S36">
        <f t="shared" si="1"/>
        <v>-2990911.5447940296</v>
      </c>
      <c r="U36">
        <f t="shared" si="13"/>
        <v>0.42102545200000002</v>
      </c>
      <c r="V36">
        <f t="shared" si="14"/>
        <v>0.01</v>
      </c>
      <c r="W36">
        <f t="shared" si="15"/>
        <v>1.0005728140294599E-2</v>
      </c>
      <c r="X36">
        <f t="shared" si="16"/>
        <v>4.2126662128566528E-3</v>
      </c>
      <c r="Y36">
        <f t="shared" si="17"/>
        <v>1.00057281402946E-4</v>
      </c>
      <c r="Z36">
        <f t="shared" si="18"/>
        <v>5.6930046460350004E-3</v>
      </c>
      <c r="AB36">
        <f t="shared" si="19"/>
        <v>-18644.448150040967</v>
      </c>
      <c r="AC36">
        <f t="shared" si="2"/>
        <v>-17027.273320392131</v>
      </c>
      <c r="AE36">
        <f t="shared" si="3"/>
        <v>0</v>
      </c>
      <c r="AF36">
        <f t="shared" si="24"/>
        <v>0</v>
      </c>
      <c r="AG36">
        <f t="shared" si="24"/>
        <v>-0.14232511615087501</v>
      </c>
      <c r="AH36">
        <f t="shared" si="5"/>
        <v>-4212.6662128566531</v>
      </c>
      <c r="AI36">
        <f t="shared" si="25"/>
        <v>-4212.8085379728036</v>
      </c>
      <c r="AJ36">
        <f t="shared" si="7"/>
        <v>-1617.1748296488367</v>
      </c>
      <c r="AK36">
        <f t="shared" si="22"/>
        <v>-1305.1113705028679</v>
      </c>
      <c r="AL36">
        <f t="shared" si="8"/>
        <v>-7135.0947381245078</v>
      </c>
      <c r="AN36">
        <f t="shared" si="26"/>
        <v>0</v>
      </c>
      <c r="AO36">
        <f t="shared" si="26"/>
        <v>0</v>
      </c>
      <c r="AP36">
        <f t="shared" si="26"/>
        <v>-8.6493035806824697E-3</v>
      </c>
      <c r="AQ36">
        <f t="shared" si="26"/>
        <v>-256.00983118436818</v>
      </c>
      <c r="AR36">
        <f t="shared" si="26"/>
        <v>-256.01848048794886</v>
      </c>
      <c r="AS36">
        <f t="shared" si="26"/>
        <v>-98.278058173819034</v>
      </c>
      <c r="AT36">
        <f t="shared" si="26"/>
        <v>-79.313509487063641</v>
      </c>
      <c r="AU36">
        <f t="shared" si="23"/>
        <v>-433.61004814883148</v>
      </c>
      <c r="AW36">
        <v>33</v>
      </c>
      <c r="AX36">
        <f>IF(Z36&gt;0, (R36*SUMPRODUCT(K36:$K$98, X36:$X$98)-K36*$AZ$3)/Z36, 0)</f>
        <v>-2990911.5447940296</v>
      </c>
    </row>
    <row r="37" spans="5:50" x14ac:dyDescent="0.25">
      <c r="E37">
        <v>2037</v>
      </c>
      <c r="F37" s="5">
        <v>3.5571999999999999E-2</v>
      </c>
      <c r="G37" s="5"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5.4260222591813609E-2</v>
      </c>
      <c r="L37" s="2">
        <v>34</v>
      </c>
      <c r="M37" s="6">
        <v>0.42896583300000002</v>
      </c>
      <c r="Q37" s="4">
        <f t="shared" si="21"/>
        <v>25</v>
      </c>
      <c r="R37">
        <f t="shared" si="0"/>
        <v>1000000</v>
      </c>
      <c r="S37">
        <f t="shared" si="1"/>
        <v>-4822500.4429874253</v>
      </c>
      <c r="U37">
        <f t="shared" si="13"/>
        <v>0.42896583300000002</v>
      </c>
      <c r="V37">
        <f t="shared" si="14"/>
        <v>0.01</v>
      </c>
      <c r="W37">
        <f t="shared" si="15"/>
        <v>5.6930046460350004E-3</v>
      </c>
      <c r="X37">
        <f t="shared" si="16"/>
        <v>2.4421044802592743E-3</v>
      </c>
      <c r="Y37">
        <f t="shared" si="17"/>
        <v>5.6930046460350004E-5</v>
      </c>
      <c r="Z37">
        <f t="shared" si="18"/>
        <v>3.1939701193153761E-3</v>
      </c>
      <c r="AB37">
        <f t="shared" si="19"/>
        <v>-17027.273320392131</v>
      </c>
      <c r="AC37">
        <f t="shared" si="2"/>
        <v>-15402.922315287</v>
      </c>
      <c r="AE37">
        <f t="shared" si="3"/>
        <v>0</v>
      </c>
      <c r="AF37">
        <f t="shared" si="24"/>
        <v>0</v>
      </c>
      <c r="AG37">
        <f t="shared" si="24"/>
        <v>-7.9849252982884408E-2</v>
      </c>
      <c r="AH37">
        <f t="shared" si="5"/>
        <v>-2442.1044802592742</v>
      </c>
      <c r="AI37">
        <f t="shared" si="25"/>
        <v>-2442.1843295122571</v>
      </c>
      <c r="AJ37">
        <f t="shared" si="7"/>
        <v>-1624.3510051051308</v>
      </c>
      <c r="AK37">
        <f t="shared" si="22"/>
        <v>-1191.9091324274493</v>
      </c>
      <c r="AL37">
        <f t="shared" si="8"/>
        <v>-5258.4444670448374</v>
      </c>
      <c r="AN37">
        <f t="shared" si="26"/>
        <v>0</v>
      </c>
      <c r="AO37">
        <f t="shared" si="26"/>
        <v>0</v>
      </c>
      <c r="AP37">
        <f t="shared" si="26"/>
        <v>-4.3326382406413452E-3</v>
      </c>
      <c r="AQ37">
        <f t="shared" si="26"/>
        <v>-132.50913269133349</v>
      </c>
      <c r="AR37">
        <f t="shared" si="26"/>
        <v>-132.51346532957413</v>
      </c>
      <c r="AS37">
        <f t="shared" si="26"/>
        <v>-88.137647104240557</v>
      </c>
      <c r="AT37">
        <f t="shared" si="26"/>
        <v>-64.673254834728837</v>
      </c>
      <c r="AU37">
        <f t="shared" si="23"/>
        <v>-285.32436726854354</v>
      </c>
      <c r="AW37">
        <v>34</v>
      </c>
      <c r="AX37">
        <f>IF(Z37&gt;0, (R37*SUMPRODUCT(K37:$K$98, X37:$X$98)-K37*$AZ$3)/Z37, 0)</f>
        <v>-4822500.4429874253</v>
      </c>
    </row>
    <row r="38" spans="5:50" x14ac:dyDescent="0.25">
      <c r="E38">
        <v>2038</v>
      </c>
      <c r="F38" s="5">
        <v>3.5571999999999999E-2</v>
      </c>
      <c r="G38" s="5"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4.8446627314119292E-2</v>
      </c>
      <c r="L38" s="2">
        <v>35</v>
      </c>
      <c r="M38" s="6">
        <v>0.43771532000000002</v>
      </c>
      <c r="Q38" s="4">
        <f t="shared" si="21"/>
        <v>25</v>
      </c>
      <c r="R38">
        <f t="shared" si="0"/>
        <v>1000000</v>
      </c>
      <c r="S38">
        <f t="shared" si="1"/>
        <v>-7855265.8378806571</v>
      </c>
      <c r="U38">
        <f t="shared" si="13"/>
        <v>0.43771532000000002</v>
      </c>
      <c r="V38">
        <f t="shared" si="14"/>
        <v>0.01</v>
      </c>
      <c r="W38">
        <f t="shared" si="15"/>
        <v>3.1939701193153761E-3</v>
      </c>
      <c r="X38">
        <f t="shared" si="16"/>
        <v>1.3980496528465682E-3</v>
      </c>
      <c r="Y38">
        <f t="shared" si="17"/>
        <v>3.1939701193153759E-5</v>
      </c>
      <c r="Z38">
        <f t="shared" si="18"/>
        <v>1.7639807652756541E-3</v>
      </c>
      <c r="AB38">
        <f t="shared" si="19"/>
        <v>-15402.922315287</v>
      </c>
      <c r="AC38">
        <f t="shared" si="2"/>
        <v>-13856.537844148424</v>
      </c>
      <c r="AE38">
        <f t="shared" si="3"/>
        <v>0</v>
      </c>
      <c r="AF38">
        <f t="shared" si="24"/>
        <v>0</v>
      </c>
      <c r="AG38">
        <f t="shared" si="24"/>
        <v>-4.4099519131891356E-2</v>
      </c>
      <c r="AH38">
        <f t="shared" si="5"/>
        <v>-1398.0496528465683</v>
      </c>
      <c r="AI38">
        <f t="shared" si="25"/>
        <v>-1398.0937523657001</v>
      </c>
      <c r="AJ38">
        <f t="shared" si="7"/>
        <v>-1546.3844711385755</v>
      </c>
      <c r="AK38">
        <f t="shared" si="22"/>
        <v>-1078.2045620700901</v>
      </c>
      <c r="AL38">
        <f t="shared" si="8"/>
        <v>-4022.6827855743659</v>
      </c>
      <c r="AN38">
        <f t="shared" si="26"/>
        <v>0</v>
      </c>
      <c r="AO38">
        <f t="shared" si="26"/>
        <v>0</v>
      </c>
      <c r="AP38">
        <f t="shared" si="26"/>
        <v>-2.136472968114614E-3</v>
      </c>
      <c r="AQ38">
        <f t="shared" si="26"/>
        <v>-67.730790498091551</v>
      </c>
      <c r="AR38">
        <f t="shared" si="26"/>
        <v>-67.732926971059655</v>
      </c>
      <c r="AS38">
        <f t="shared" si="26"/>
        <v>-74.91711215759203</v>
      </c>
      <c r="AT38">
        <f t="shared" si="26"/>
        <v>-52.235374586992855</v>
      </c>
      <c r="AU38">
        <f t="shared" si="23"/>
        <v>-194.88541371564455</v>
      </c>
      <c r="AW38">
        <v>35</v>
      </c>
      <c r="AX38">
        <f>IF(Z38&gt;0, (R38*SUMPRODUCT(K38:$K$98, X38:$X$98)-K38*$AZ$3)/Z38, 0)</f>
        <v>-7855265.8378806571</v>
      </c>
    </row>
    <row r="39" spans="5:50" x14ac:dyDescent="0.25">
      <c r="E39">
        <v>2039</v>
      </c>
      <c r="F39" s="5">
        <v>3.5571999999999999E-2</v>
      </c>
      <c r="G39" s="5"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4.3255917244749365E-2</v>
      </c>
      <c r="L39" s="2">
        <v>36</v>
      </c>
      <c r="M39" s="6">
        <v>0.44739131599999998</v>
      </c>
      <c r="Q39" s="4">
        <f t="shared" si="21"/>
        <v>25</v>
      </c>
      <c r="R39">
        <f t="shared" si="0"/>
        <v>1000000</v>
      </c>
      <c r="S39">
        <f t="shared" si="1"/>
        <v>-12981496.996987073</v>
      </c>
      <c r="U39">
        <f t="shared" si="13"/>
        <v>0.44739131599999998</v>
      </c>
      <c r="V39">
        <f t="shared" si="14"/>
        <v>0.01</v>
      </c>
      <c r="W39">
        <f t="shared" si="15"/>
        <v>1.7639807652756541E-3</v>
      </c>
      <c r="X39">
        <f t="shared" si="16"/>
        <v>7.8918967597536198E-4</v>
      </c>
      <c r="Y39">
        <f t="shared" si="17"/>
        <v>1.7639807652756541E-5</v>
      </c>
      <c r="Z39">
        <f t="shared" si="18"/>
        <v>9.5715128164753553E-4</v>
      </c>
      <c r="AB39">
        <f t="shared" si="19"/>
        <v>-13856.537844148424</v>
      </c>
      <c r="AC39">
        <f t="shared" si="2"/>
        <v>-12425.256488369811</v>
      </c>
      <c r="AE39">
        <f t="shared" si="3"/>
        <v>0</v>
      </c>
      <c r="AF39">
        <f t="shared" si="24"/>
        <v>0</v>
      </c>
      <c r="AG39">
        <f t="shared" si="24"/>
        <v>-2.3928782041188389E-2</v>
      </c>
      <c r="AH39">
        <f t="shared" si="5"/>
        <v>-789.18967597536198</v>
      </c>
      <c r="AI39">
        <f t="shared" si="25"/>
        <v>-789.21360475740312</v>
      </c>
      <c r="AJ39">
        <f t="shared" si="7"/>
        <v>-1431.2813557786139</v>
      </c>
      <c r="AK39">
        <f t="shared" si="22"/>
        <v>-969.95764909038985</v>
      </c>
      <c r="AL39">
        <f t="shared" si="8"/>
        <v>-3190.4526096264071</v>
      </c>
      <c r="AN39">
        <f t="shared" si="26"/>
        <v>0</v>
      </c>
      <c r="AO39">
        <f t="shared" si="26"/>
        <v>0</v>
      </c>
      <c r="AP39">
        <f t="shared" si="26"/>
        <v>-1.0350614157412898E-3</v>
      </c>
      <c r="AQ39">
        <f t="shared" si="26"/>
        <v>-34.137123314400824</v>
      </c>
      <c r="AR39">
        <f t="shared" si="26"/>
        <v>-34.138158375816566</v>
      </c>
      <c r="AS39">
        <f t="shared" si="26"/>
        <v>-61.911387879512397</v>
      </c>
      <c r="AT39">
        <f t="shared" si="26"/>
        <v>-41.956407799965547</v>
      </c>
      <c r="AU39">
        <f t="shared" si="23"/>
        <v>-138.00595405529452</v>
      </c>
      <c r="AW39">
        <v>36</v>
      </c>
      <c r="AX39">
        <f>IF(Z39&gt;0, (R39*SUMPRODUCT(K39:$K$98, X39:$X$98)-K39*$AZ$3)/Z39, 0)</f>
        <v>-12981496.996987073</v>
      </c>
    </row>
    <row r="40" spans="5:50" x14ac:dyDescent="0.25">
      <c r="E40">
        <v>2040</v>
      </c>
      <c r="F40" s="5">
        <v>3.5571999999999999E-2</v>
      </c>
      <c r="G40" s="5"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3.8621354682811929E-2</v>
      </c>
      <c r="L40" s="2">
        <v>37</v>
      </c>
      <c r="M40" s="6">
        <v>0.457001349</v>
      </c>
      <c r="Q40" s="4">
        <f t="shared" si="21"/>
        <v>25</v>
      </c>
      <c r="R40">
        <f t="shared" si="0"/>
        <v>1000000</v>
      </c>
      <c r="S40">
        <f t="shared" si="1"/>
        <v>-21799009.048359755</v>
      </c>
      <c r="U40">
        <f t="shared" si="13"/>
        <v>0.457001349</v>
      </c>
      <c r="V40">
        <f t="shared" si="14"/>
        <v>0.01</v>
      </c>
      <c r="W40">
        <f t="shared" si="15"/>
        <v>9.5715128164753553E-4</v>
      </c>
      <c r="X40">
        <f t="shared" si="16"/>
        <v>4.3741942691000266E-4</v>
      </c>
      <c r="Y40">
        <f t="shared" si="17"/>
        <v>9.5715128164753554E-6</v>
      </c>
      <c r="Z40">
        <f t="shared" si="18"/>
        <v>5.101603419210575E-4</v>
      </c>
      <c r="AB40">
        <f t="shared" si="19"/>
        <v>-12425.256488369811</v>
      </c>
      <c r="AC40">
        <f t="shared" si="2"/>
        <v>-11120.98990965144</v>
      </c>
      <c r="AE40">
        <f t="shared" si="3"/>
        <v>0</v>
      </c>
      <c r="AF40">
        <f t="shared" si="24"/>
        <v>0</v>
      </c>
      <c r="AG40">
        <f t="shared" si="24"/>
        <v>-1.2754008548026437E-2</v>
      </c>
      <c r="AH40">
        <f t="shared" si="5"/>
        <v>-437.41942691000264</v>
      </c>
      <c r="AI40">
        <f t="shared" si="25"/>
        <v>-437.43218091855067</v>
      </c>
      <c r="AJ40">
        <f t="shared" si="7"/>
        <v>-1304.2665787183705</v>
      </c>
      <c r="AK40">
        <f t="shared" si="22"/>
        <v>-869.76795418588677</v>
      </c>
      <c r="AL40">
        <f t="shared" si="8"/>
        <v>-2611.4667138228078</v>
      </c>
      <c r="AN40">
        <f t="shared" si="26"/>
        <v>0</v>
      </c>
      <c r="AO40">
        <f t="shared" si="26"/>
        <v>0</v>
      </c>
      <c r="AP40">
        <f t="shared" si="26"/>
        <v>-4.9257708776094425E-4</v>
      </c>
      <c r="AQ40">
        <f t="shared" si="26"/>
        <v>-16.893730831843541</v>
      </c>
      <c r="AR40">
        <f t="shared" si="26"/>
        <v>-16.894223408931303</v>
      </c>
      <c r="AS40">
        <f t="shared" si="26"/>
        <v>-50.372542137619831</v>
      </c>
      <c r="AT40">
        <f t="shared" si="26"/>
        <v>-33.591616650356848</v>
      </c>
      <c r="AU40">
        <f t="shared" si="23"/>
        <v>-100.85838219690798</v>
      </c>
      <c r="AW40">
        <v>37</v>
      </c>
      <c r="AX40">
        <f>IF(Z40&gt;0, (R40*SUMPRODUCT(K40:$K$98, X40:$X$98)-K40*$AZ$3)/Z40, 0)</f>
        <v>-21799009.048359755</v>
      </c>
    </row>
    <row r="41" spans="5:50" x14ac:dyDescent="0.25">
      <c r="E41">
        <v>2041</v>
      </c>
      <c r="F41" s="5">
        <v>3.5571999999999999E-2</v>
      </c>
      <c r="G41" s="5"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3.4483352395367789E-2</v>
      </c>
      <c r="L41" s="2">
        <v>38</v>
      </c>
      <c r="M41" s="6">
        <v>0.46737994300000002</v>
      </c>
      <c r="Q41" s="4">
        <f t="shared" si="21"/>
        <v>25</v>
      </c>
      <c r="R41">
        <f t="shared" si="0"/>
        <v>1000000</v>
      </c>
      <c r="S41">
        <f t="shared" si="1"/>
        <v>-37292323.641049534</v>
      </c>
      <c r="U41">
        <f t="shared" si="13"/>
        <v>0.46737994300000002</v>
      </c>
      <c r="V41">
        <f t="shared" si="14"/>
        <v>0.01</v>
      </c>
      <c r="W41">
        <f t="shared" si="15"/>
        <v>5.101603419210575E-4</v>
      </c>
      <c r="X41">
        <f t="shared" si="16"/>
        <v>2.3843871152792439E-4</v>
      </c>
      <c r="Y41">
        <f t="shared" si="17"/>
        <v>5.1016034192105752E-6</v>
      </c>
      <c r="Z41">
        <f t="shared" si="18"/>
        <v>2.6662002697392257E-4</v>
      </c>
      <c r="AB41">
        <f t="shared" si="19"/>
        <v>-11120.98990965144</v>
      </c>
      <c r="AC41">
        <f t="shared" si="2"/>
        <v>-9942.8803350968774</v>
      </c>
      <c r="AE41">
        <f t="shared" si="3"/>
        <v>0</v>
      </c>
      <c r="AF41">
        <f t="shared" si="24"/>
        <v>0</v>
      </c>
      <c r="AG41">
        <f t="shared" si="24"/>
        <v>-6.6655006743480639E-3</v>
      </c>
      <c r="AH41">
        <f t="shared" si="5"/>
        <v>-238.4387115279244</v>
      </c>
      <c r="AI41">
        <f t="shared" si="25"/>
        <v>-238.44537702859876</v>
      </c>
      <c r="AJ41">
        <f t="shared" si="7"/>
        <v>-1178.1095745545626</v>
      </c>
      <c r="AK41">
        <f t="shared" si="22"/>
        <v>-778.46929367560085</v>
      </c>
      <c r="AL41">
        <f t="shared" si="8"/>
        <v>-2195.0242452587622</v>
      </c>
      <c r="AN41">
        <f t="shared" si="26"/>
        <v>0</v>
      </c>
      <c r="AO41">
        <f t="shared" si="26"/>
        <v>0</v>
      </c>
      <c r="AP41">
        <f t="shared" si="26"/>
        <v>-2.2984880864510593E-4</v>
      </c>
      <c r="AQ41">
        <f t="shared" si="26"/>
        <v>-8.2221661143148612</v>
      </c>
      <c r="AR41">
        <f t="shared" si="26"/>
        <v>-8.2223959631235068</v>
      </c>
      <c r="AS41">
        <f t="shared" si="26"/>
        <v>-40.625167619721807</v>
      </c>
      <c r="AT41">
        <f t="shared" si="26"/>
        <v>-26.844230982788801</v>
      </c>
      <c r="AU41">
        <f t="shared" si="23"/>
        <v>-75.691794565634112</v>
      </c>
      <c r="AW41">
        <v>38</v>
      </c>
      <c r="AX41">
        <f>IF(Z41&gt;0, (R41*SUMPRODUCT(K41:$K$98, X41:$X$98)-K41*$AZ$3)/Z41, 0)</f>
        <v>-37292323.641049534</v>
      </c>
    </row>
    <row r="42" spans="5:50" x14ac:dyDescent="0.25">
      <c r="E42">
        <v>2042</v>
      </c>
      <c r="F42" s="5">
        <v>3.5571999999999999E-2</v>
      </c>
      <c r="G42" s="5"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3.0788707495864095E-2</v>
      </c>
      <c r="L42" s="2">
        <v>39</v>
      </c>
      <c r="M42" s="6">
        <v>0.47825477199999999</v>
      </c>
      <c r="Q42" s="4">
        <f t="shared" si="21"/>
        <v>25</v>
      </c>
      <c r="R42">
        <f t="shared" si="0"/>
        <v>1000000</v>
      </c>
      <c r="S42">
        <f t="shared" si="1"/>
        <v>-65113133.021902777</v>
      </c>
      <c r="U42">
        <f t="shared" si="13"/>
        <v>0.47825477199999999</v>
      </c>
      <c r="V42">
        <f t="shared" si="14"/>
        <v>0.01</v>
      </c>
      <c r="W42">
        <f t="shared" si="15"/>
        <v>2.6662002697392257E-4</v>
      </c>
      <c r="X42">
        <f t="shared" si="16"/>
        <v>1.2751230021104719E-4</v>
      </c>
      <c r="Y42">
        <f t="shared" si="17"/>
        <v>2.6662002697392256E-6</v>
      </c>
      <c r="Z42">
        <f t="shared" si="18"/>
        <v>1.3644152649313615E-4</v>
      </c>
      <c r="AB42">
        <f t="shared" si="19"/>
        <v>-9942.8803350968774</v>
      </c>
      <c r="AC42">
        <f t="shared" si="2"/>
        <v>-8884.1352642590464</v>
      </c>
      <c r="AE42">
        <f t="shared" si="3"/>
        <v>0</v>
      </c>
      <c r="AF42">
        <f t="shared" si="24"/>
        <v>0</v>
      </c>
      <c r="AG42">
        <f t="shared" si="24"/>
        <v>-3.4110381623284037E-3</v>
      </c>
      <c r="AH42">
        <f t="shared" si="5"/>
        <v>-127.51230021104719</v>
      </c>
      <c r="AI42">
        <f t="shared" si="25"/>
        <v>-127.51571124920952</v>
      </c>
      <c r="AJ42">
        <f t="shared" si="7"/>
        <v>-1058.745070837831</v>
      </c>
      <c r="AK42">
        <f t="shared" si="22"/>
        <v>-696.00162345678143</v>
      </c>
      <c r="AL42">
        <f t="shared" si="8"/>
        <v>-1882.2624055438218</v>
      </c>
      <c r="AN42">
        <f t="shared" si="26"/>
        <v>0</v>
      </c>
      <c r="AO42">
        <f t="shared" si="26"/>
        <v>0</v>
      </c>
      <c r="AP42">
        <f t="shared" si="26"/>
        <v>-1.0502145623715901E-4</v>
      </c>
      <c r="AQ42">
        <f t="shared" si="26"/>
        <v>-3.9259389133227414</v>
      </c>
      <c r="AR42">
        <f t="shared" si="26"/>
        <v>-3.9260439347789786</v>
      </c>
      <c r="AS42">
        <f t="shared" si="26"/>
        <v>-32.597392298713892</v>
      </c>
      <c r="AT42">
        <f t="shared" si="26"/>
        <v>-21.428990401257387</v>
      </c>
      <c r="AU42">
        <f t="shared" si="23"/>
        <v>-57.952426634750253</v>
      </c>
      <c r="AW42">
        <v>39</v>
      </c>
      <c r="AX42">
        <f>IF(Z42&gt;0, (R42*SUMPRODUCT(K42:$K$98, X42:$X$98)-K42*$AZ$3)/Z42, 0)</f>
        <v>-65113133.021902777</v>
      </c>
    </row>
    <row r="43" spans="5:50" x14ac:dyDescent="0.25">
      <c r="E43">
        <v>2043</v>
      </c>
      <c r="F43" s="5">
        <v>3.5571999999999999E-2</v>
      </c>
      <c r="G43" s="5"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2.7489917407021513E-2</v>
      </c>
      <c r="L43" s="2">
        <v>40</v>
      </c>
      <c r="M43" s="6">
        <v>0.48949088600000001</v>
      </c>
      <c r="Q43" s="4">
        <f t="shared" si="21"/>
        <v>25</v>
      </c>
      <c r="R43">
        <f t="shared" si="0"/>
        <v>1000000</v>
      </c>
      <c r="S43">
        <f t="shared" si="1"/>
        <v>-116201280.48427671</v>
      </c>
      <c r="U43">
        <f t="shared" si="13"/>
        <v>0.48949088600000001</v>
      </c>
      <c r="V43">
        <f t="shared" si="14"/>
        <v>0.01</v>
      </c>
      <c r="W43">
        <f t="shared" si="15"/>
        <v>1.3644152649313615E-4</v>
      </c>
      <c r="X43">
        <f t="shared" si="16"/>
        <v>6.6786883690317692E-5</v>
      </c>
      <c r="Y43">
        <f t="shared" si="17"/>
        <v>1.3644152649313615E-6</v>
      </c>
      <c r="Z43">
        <f t="shared" si="18"/>
        <v>6.829022753788709E-5</v>
      </c>
      <c r="AB43">
        <f t="shared" si="19"/>
        <v>-8884.1352642590464</v>
      </c>
      <c r="AC43">
        <f t="shared" si="2"/>
        <v>-7935.4118844650948</v>
      </c>
      <c r="AE43">
        <f t="shared" si="3"/>
        <v>0</v>
      </c>
      <c r="AF43">
        <f t="shared" si="24"/>
        <v>0</v>
      </c>
      <c r="AG43">
        <f t="shared" si="24"/>
        <v>-1.7072556884471773E-3</v>
      </c>
      <c r="AH43">
        <f t="shared" si="5"/>
        <v>-66.786883690317694</v>
      </c>
      <c r="AI43">
        <f t="shared" si="25"/>
        <v>-66.788590946006138</v>
      </c>
      <c r="AJ43">
        <f t="shared" si="7"/>
        <v>-948.72337979395161</v>
      </c>
      <c r="AK43">
        <f t="shared" si="22"/>
        <v>-621.88946849813328</v>
      </c>
      <c r="AL43">
        <f t="shared" si="8"/>
        <v>-1637.4014392380909</v>
      </c>
      <c r="AN43">
        <f t="shared" si="26"/>
        <v>0</v>
      </c>
      <c r="AO43">
        <f t="shared" si="26"/>
        <v>0</v>
      </c>
      <c r="AP43">
        <f t="shared" si="26"/>
        <v>-4.6932317868080555E-5</v>
      </c>
      <c r="AQ43">
        <f t="shared" si="26"/>
        <v>-1.8359659165191855</v>
      </c>
      <c r="AR43">
        <f t="shared" si="26"/>
        <v>-1.8360128488370535</v>
      </c>
      <c r="AS43">
        <f t="shared" si="26"/>
        <v>-26.080327352646034</v>
      </c>
      <c r="AT43">
        <f t="shared" si="26"/>
        <v>-17.095690125310192</v>
      </c>
      <c r="AU43">
        <f t="shared" si="23"/>
        <v>-45.012030326793273</v>
      </c>
      <c r="AW43">
        <v>40</v>
      </c>
      <c r="AX43">
        <f>IF(Z43&gt;0, (R43*SUMPRODUCT(K43:$K$98, X43:$X$98)-K43*$AZ$3)/Z43, 0)</f>
        <v>-116201280.48427671</v>
      </c>
    </row>
    <row r="44" spans="5:50" x14ac:dyDescent="0.25">
      <c r="E44">
        <v>2044</v>
      </c>
      <c r="F44" s="5">
        <v>3.5571999999999999E-2</v>
      </c>
      <c r="G44" s="5"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2.4544569113412063E-2</v>
      </c>
      <c r="L44" s="2">
        <v>41</v>
      </c>
      <c r="M44" s="6">
        <v>0.50154699899999999</v>
      </c>
      <c r="Q44" s="4">
        <f t="shared" si="21"/>
        <v>25</v>
      </c>
      <c r="R44">
        <f t="shared" si="0"/>
        <v>1000000</v>
      </c>
      <c r="S44">
        <f t="shared" si="1"/>
        <v>-212451964.58006975</v>
      </c>
      <c r="U44">
        <f t="shared" si="13"/>
        <v>0.50154699899999999</v>
      </c>
      <c r="V44">
        <f t="shared" si="14"/>
        <v>0.01</v>
      </c>
      <c r="W44">
        <f t="shared" si="15"/>
        <v>6.829022753788709E-5</v>
      </c>
      <c r="X44">
        <f t="shared" si="16"/>
        <v>3.4250758682654426E-5</v>
      </c>
      <c r="Y44">
        <f t="shared" si="17"/>
        <v>6.829022753788709E-7</v>
      </c>
      <c r="Z44">
        <f t="shared" si="18"/>
        <v>3.3356566579853791E-5</v>
      </c>
      <c r="AB44">
        <f t="shared" si="19"/>
        <v>-7935.4118844650948</v>
      </c>
      <c r="AC44">
        <f t="shared" si="2"/>
        <v>-7086.6681015358363</v>
      </c>
      <c r="AE44">
        <f t="shared" si="3"/>
        <v>0</v>
      </c>
      <c r="AF44">
        <f t="shared" si="24"/>
        <v>0</v>
      </c>
      <c r="AG44">
        <f t="shared" si="24"/>
        <v>-8.3391416449634477E-4</v>
      </c>
      <c r="AH44">
        <f t="shared" si="5"/>
        <v>-34.250758682654428</v>
      </c>
      <c r="AI44">
        <f t="shared" si="25"/>
        <v>-34.251592596818924</v>
      </c>
      <c r="AJ44">
        <f t="shared" si="7"/>
        <v>-848.74378292925849</v>
      </c>
      <c r="AK44">
        <f t="shared" si="22"/>
        <v>-555.47883191255664</v>
      </c>
      <c r="AL44">
        <f t="shared" si="8"/>
        <v>-1438.474207438634</v>
      </c>
      <c r="AN44">
        <f t="shared" si="26"/>
        <v>0</v>
      </c>
      <c r="AO44">
        <f t="shared" si="26"/>
        <v>0</v>
      </c>
      <c r="AP44">
        <f t="shared" si="26"/>
        <v>-2.0468063845133812E-5</v>
      </c>
      <c r="AQ44">
        <f t="shared" si="26"/>
        <v>-0.84067011367320987</v>
      </c>
      <c r="AR44">
        <f t="shared" si="26"/>
        <v>-0.84069058173705502</v>
      </c>
      <c r="AS44">
        <f t="shared" si="26"/>
        <v>-20.83205043968599</v>
      </c>
      <c r="AT44">
        <f t="shared" si="26"/>
        <v>-13.633988580915149</v>
      </c>
      <c r="AU44">
        <f t="shared" si="23"/>
        <v>-35.306729602338194</v>
      </c>
      <c r="AW44">
        <v>41</v>
      </c>
      <c r="AX44">
        <f>IF(Z44&gt;0, (R44*SUMPRODUCT(K44:$K$98, X44:$X$98)-K44*$AZ$3)/Z44, 0)</f>
        <v>-212451964.58006975</v>
      </c>
    </row>
    <row r="45" spans="5:50" x14ac:dyDescent="0.25">
      <c r="E45">
        <v>2045</v>
      </c>
      <c r="F45" s="5">
        <v>3.5571999999999999E-2</v>
      </c>
      <c r="G45" s="5"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2.1914793851260769E-2</v>
      </c>
      <c r="L45" s="2">
        <v>42</v>
      </c>
      <c r="M45" s="6">
        <v>0.51394563599999998</v>
      </c>
      <c r="Q45" s="4">
        <f t="shared" si="21"/>
        <v>25</v>
      </c>
      <c r="R45">
        <f t="shared" si="0"/>
        <v>1000000</v>
      </c>
      <c r="S45">
        <f t="shared" si="1"/>
        <v>-398504171.44331235</v>
      </c>
      <c r="U45">
        <f t="shared" si="13"/>
        <v>0.51394563599999998</v>
      </c>
      <c r="V45">
        <f t="shared" si="14"/>
        <v>0.01</v>
      </c>
      <c r="W45">
        <f t="shared" si="15"/>
        <v>3.3356566579853791E-5</v>
      </c>
      <c r="X45">
        <f t="shared" si="16"/>
        <v>1.71434618256593E-5</v>
      </c>
      <c r="Y45">
        <f t="shared" si="17"/>
        <v>3.3356566579853792E-7</v>
      </c>
      <c r="Z45">
        <f t="shared" si="18"/>
        <v>1.5879539088395951E-5</v>
      </c>
      <c r="AB45">
        <f t="shared" si="19"/>
        <v>-7086.6681015358363</v>
      </c>
      <c r="AC45">
        <f t="shared" si="2"/>
        <v>-6328.0625673229197</v>
      </c>
      <c r="AE45">
        <f t="shared" si="3"/>
        <v>0</v>
      </c>
      <c r="AF45">
        <f t="shared" si="24"/>
        <v>0</v>
      </c>
      <c r="AG45">
        <f t="shared" si="24"/>
        <v>-3.969884772098988E-4</v>
      </c>
      <c r="AH45">
        <f t="shared" si="5"/>
        <v>-17.143461825659301</v>
      </c>
      <c r="AI45">
        <f t="shared" si="25"/>
        <v>-17.143858814136511</v>
      </c>
      <c r="AJ45">
        <f t="shared" si="7"/>
        <v>-758.60553421291661</v>
      </c>
      <c r="AK45">
        <f t="shared" si="22"/>
        <v>-496.06676710750861</v>
      </c>
      <c r="AL45">
        <f t="shared" si="8"/>
        <v>-1271.8161601345616</v>
      </c>
      <c r="AN45">
        <f t="shared" si="26"/>
        <v>0</v>
      </c>
      <c r="AO45">
        <f t="shared" si="26"/>
        <v>0</v>
      </c>
      <c r="AP45">
        <f t="shared" si="26"/>
        <v>-8.6999206393808662E-6</v>
      </c>
      <c r="AQ45">
        <f t="shared" si="26"/>
        <v>-0.37569543180628218</v>
      </c>
      <c r="AR45">
        <f t="shared" si="26"/>
        <v>-0.37570413172692152</v>
      </c>
      <c r="AS45">
        <f t="shared" si="26"/>
        <v>-16.624683896701615</v>
      </c>
      <c r="AT45">
        <f t="shared" si="26"/>
        <v>-10.871200937622437</v>
      </c>
      <c r="AU45">
        <f t="shared" si="23"/>
        <v>-27.871588966050972</v>
      </c>
      <c r="AW45">
        <v>42</v>
      </c>
      <c r="AX45">
        <f>IF(Z45&gt;0, (R45*SUMPRODUCT(K45:$K$98, X45:$X$98)-K45*$AZ$3)/Z45, 0)</f>
        <v>-398504171.44331235</v>
      </c>
    </row>
    <row r="46" spans="5:50" x14ac:dyDescent="0.25">
      <c r="E46">
        <v>2046</v>
      </c>
      <c r="F46" s="5">
        <v>3.5571999999999999E-2</v>
      </c>
      <c r="G46" s="5"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1.9566780224339969E-2</v>
      </c>
      <c r="L46" s="2">
        <v>43</v>
      </c>
      <c r="M46" s="6">
        <v>0.52707773400000002</v>
      </c>
      <c r="Q46" s="4">
        <f t="shared" si="21"/>
        <v>25</v>
      </c>
      <c r="R46">
        <f t="shared" si="0"/>
        <v>1000000</v>
      </c>
      <c r="S46">
        <f t="shared" si="1"/>
        <v>-768652873.94760466</v>
      </c>
      <c r="U46">
        <f t="shared" si="13"/>
        <v>0.52707773400000002</v>
      </c>
      <c r="V46">
        <f t="shared" si="14"/>
        <v>0.01</v>
      </c>
      <c r="W46">
        <f t="shared" si="15"/>
        <v>1.5879539088395951E-5</v>
      </c>
      <c r="X46">
        <f t="shared" si="16"/>
        <v>8.3697514796761641E-6</v>
      </c>
      <c r="Y46">
        <f t="shared" si="17"/>
        <v>1.5879539088395951E-7</v>
      </c>
      <c r="Z46">
        <f t="shared" si="18"/>
        <v>7.3509922178358272E-6</v>
      </c>
      <c r="AB46">
        <f t="shared" si="19"/>
        <v>-6328.0625673229197</v>
      </c>
      <c r="AC46">
        <f t="shared" si="2"/>
        <v>-5650.3612946059848</v>
      </c>
      <c r="AE46">
        <f t="shared" si="3"/>
        <v>0</v>
      </c>
      <c r="AF46">
        <f t="shared" si="24"/>
        <v>0</v>
      </c>
      <c r="AG46">
        <f t="shared" si="24"/>
        <v>-1.8377480544589568E-4</v>
      </c>
      <c r="AH46">
        <f t="shared" si="5"/>
        <v>-8.3697514796761645</v>
      </c>
      <c r="AI46">
        <f t="shared" si="25"/>
        <v>-8.3699352544816108</v>
      </c>
      <c r="AJ46">
        <f t="shared" si="7"/>
        <v>-677.70127271693491</v>
      </c>
      <c r="AK46">
        <f t="shared" si="22"/>
        <v>-442.9643797126044</v>
      </c>
      <c r="AL46">
        <f t="shared" si="8"/>
        <v>-1129.0355876840208</v>
      </c>
      <c r="AN46">
        <f t="shared" si="26"/>
        <v>0</v>
      </c>
      <c r="AO46">
        <f t="shared" si="26"/>
        <v>0</v>
      </c>
      <c r="AP46">
        <f t="shared" si="26"/>
        <v>-3.5958812289306769E-6</v>
      </c>
      <c r="AQ46">
        <f t="shared" si="26"/>
        <v>-0.16376908773516777</v>
      </c>
      <c r="AR46">
        <f t="shared" si="26"/>
        <v>-0.16377268361639671</v>
      </c>
      <c r="AS46">
        <f t="shared" si="26"/>
        <v>-13.260431861007751</v>
      </c>
      <c r="AT46">
        <f t="shared" si="26"/>
        <v>-8.6673866650476086</v>
      </c>
      <c r="AU46">
        <f t="shared" si="23"/>
        <v>-22.091591209671755</v>
      </c>
      <c r="AW46">
        <v>43</v>
      </c>
      <c r="AX46">
        <f>IF(Z46&gt;0, (R46*SUMPRODUCT(K46:$K$98, X46:$X$98)-K46*$AZ$3)/Z46, 0)</f>
        <v>-768652873.94760466</v>
      </c>
    </row>
    <row r="47" spans="5:50" x14ac:dyDescent="0.25">
      <c r="E47">
        <v>2047</v>
      </c>
      <c r="F47" s="5">
        <v>3.5571999999999999E-2</v>
      </c>
      <c r="G47" s="5"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1.7470339486017828E-2</v>
      </c>
      <c r="L47" s="2">
        <v>44</v>
      </c>
      <c r="M47" s="6">
        <v>0.54097960300000003</v>
      </c>
      <c r="Q47" s="4">
        <f t="shared" si="21"/>
        <v>25</v>
      </c>
      <c r="R47">
        <f t="shared" si="0"/>
        <v>1000000</v>
      </c>
      <c r="S47">
        <f t="shared" si="1"/>
        <v>-1528472669.2424307</v>
      </c>
      <c r="U47">
        <f t="shared" si="13"/>
        <v>0.54097960300000003</v>
      </c>
      <c r="V47">
        <f t="shared" si="14"/>
        <v>0.01</v>
      </c>
      <c r="W47">
        <f t="shared" si="15"/>
        <v>7.3509922178358272E-6</v>
      </c>
      <c r="X47">
        <f t="shared" si="16"/>
        <v>3.9767368516609156E-6</v>
      </c>
      <c r="Y47">
        <f t="shared" si="17"/>
        <v>7.3509922178358268E-8</v>
      </c>
      <c r="Z47">
        <f t="shared" si="18"/>
        <v>3.3007454439965531E-6</v>
      </c>
      <c r="AB47">
        <f t="shared" si="19"/>
        <v>-5650.3612946059848</v>
      </c>
      <c r="AC47">
        <f t="shared" si="2"/>
        <v>-5045.0991992752033</v>
      </c>
      <c r="AE47">
        <f t="shared" si="3"/>
        <v>0</v>
      </c>
      <c r="AF47">
        <f t="shared" si="24"/>
        <v>0</v>
      </c>
      <c r="AG47">
        <f t="shared" si="24"/>
        <v>-8.2518636099913829E-5</v>
      </c>
      <c r="AH47">
        <f t="shared" si="5"/>
        <v>-3.9767368516609154</v>
      </c>
      <c r="AI47">
        <f t="shared" si="25"/>
        <v>-3.9768193702970152</v>
      </c>
      <c r="AJ47">
        <f t="shared" si="7"/>
        <v>-605.26209533078145</v>
      </c>
      <c r="AK47">
        <f t="shared" si="22"/>
        <v>-395.52529062241899</v>
      </c>
      <c r="AL47">
        <f t="shared" si="8"/>
        <v>-1004.7642053234974</v>
      </c>
      <c r="AN47">
        <f t="shared" si="26"/>
        <v>0</v>
      </c>
      <c r="AO47">
        <f t="shared" si="26"/>
        <v>0</v>
      </c>
      <c r="AP47">
        <f t="shared" si="26"/>
        <v>-1.4416285865886608E-6</v>
      </c>
      <c r="AQ47">
        <f t="shared" si="26"/>
        <v>-6.9474942845073911E-2</v>
      </c>
      <c r="AR47">
        <f t="shared" si="26"/>
        <v>-6.9476384473660502E-2</v>
      </c>
      <c r="AS47">
        <f t="shared" si="26"/>
        <v>-10.574134283447238</v>
      </c>
      <c r="AT47">
        <f t="shared" si="26"/>
        <v>-6.9099611024795236</v>
      </c>
      <c r="AU47">
        <f t="shared" si="23"/>
        <v>-17.553571770400421</v>
      </c>
      <c r="AW47">
        <v>44</v>
      </c>
      <c r="AX47">
        <f>IF(Z47&gt;0, (R47*SUMPRODUCT(K47:$K$98, X47:$X$98)-K47*$AZ$3)/Z47, 0)</f>
        <v>-1528472669.2424307</v>
      </c>
    </row>
    <row r="48" spans="5:50" x14ac:dyDescent="0.25">
      <c r="E48">
        <v>2048</v>
      </c>
      <c r="F48" s="5">
        <v>3.5571999999999999E-2</v>
      </c>
      <c r="G48" s="5"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1.5598517398230203E-2</v>
      </c>
      <c r="L48" s="2">
        <v>45</v>
      </c>
      <c r="M48" s="6">
        <v>0.55513806300000001</v>
      </c>
      <c r="Q48" s="4">
        <f t="shared" si="21"/>
        <v>25</v>
      </c>
      <c r="R48">
        <f t="shared" si="0"/>
        <v>1000000</v>
      </c>
      <c r="S48">
        <f t="shared" si="1"/>
        <v>-3138294930.405407</v>
      </c>
      <c r="U48">
        <f t="shared" si="13"/>
        <v>0.55513806300000001</v>
      </c>
      <c r="V48">
        <f t="shared" si="14"/>
        <v>0.01</v>
      </c>
      <c r="W48">
        <f t="shared" si="15"/>
        <v>3.3007454439965531E-6</v>
      </c>
      <c r="X48">
        <f t="shared" si="16"/>
        <v>1.8323694322363214E-6</v>
      </c>
      <c r="Y48">
        <f t="shared" si="17"/>
        <v>3.3007454439965534E-8</v>
      </c>
      <c r="Z48">
        <f t="shared" si="18"/>
        <v>1.4353685573202661E-6</v>
      </c>
      <c r="AB48">
        <f t="shared" si="19"/>
        <v>-5045.0991992752033</v>
      </c>
      <c r="AC48">
        <f t="shared" si="2"/>
        <v>-4504.609866701514</v>
      </c>
      <c r="AE48">
        <f t="shared" si="3"/>
        <v>0</v>
      </c>
      <c r="AF48">
        <f t="shared" si="24"/>
        <v>0</v>
      </c>
      <c r="AG48">
        <f t="shared" si="24"/>
        <v>-3.5884213933006656E-5</v>
      </c>
      <c r="AH48">
        <f t="shared" si="5"/>
        <v>-1.8323694322363215</v>
      </c>
      <c r="AI48">
        <f t="shared" si="25"/>
        <v>-1.8324053164502545</v>
      </c>
      <c r="AJ48">
        <f t="shared" si="7"/>
        <v>-540.48933257368935</v>
      </c>
      <c r="AK48">
        <f t="shared" si="22"/>
        <v>-353.15694394926425</v>
      </c>
      <c r="AL48">
        <f t="shared" si="8"/>
        <v>-895.47868183940386</v>
      </c>
      <c r="AN48">
        <f t="shared" si="26"/>
        <v>0</v>
      </c>
      <c r="AO48">
        <f t="shared" si="26"/>
        <v>0</v>
      </c>
      <c r="AP48">
        <f t="shared" si="26"/>
        <v>-5.5974053535581894E-7</v>
      </c>
      <c r="AQ48">
        <f t="shared" si="26"/>
        <v>-2.8582246468723461E-2</v>
      </c>
      <c r="AR48">
        <f t="shared" si="26"/>
        <v>-2.8582806209258817E-2</v>
      </c>
      <c r="AS48">
        <f t="shared" si="26"/>
        <v>-8.4308322577085235</v>
      </c>
      <c r="AT48">
        <f t="shared" si="26"/>
        <v>-5.5087247344984069</v>
      </c>
      <c r="AU48">
        <f t="shared" si="23"/>
        <v>-13.968139798416189</v>
      </c>
      <c r="AW48">
        <v>45</v>
      </c>
      <c r="AX48">
        <f>IF(Z48&gt;0, (R48*SUMPRODUCT(K48:$K$98, X48:$X$98)-K48*$AZ$3)/Z48, 0)</f>
        <v>-3138294930.405407</v>
      </c>
    </row>
    <row r="49" spans="5:50" x14ac:dyDescent="0.25">
      <c r="E49">
        <v>2049</v>
      </c>
      <c r="F49" s="5">
        <v>3.5571999999999999E-2</v>
      </c>
      <c r="G49" s="5"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1.3927247676991251E-2</v>
      </c>
      <c r="L49" s="2">
        <v>46</v>
      </c>
      <c r="M49" s="6">
        <v>0.569934367</v>
      </c>
      <c r="Q49" s="4">
        <f t="shared" si="21"/>
        <v>25</v>
      </c>
      <c r="R49">
        <f t="shared" si="0"/>
        <v>1000000</v>
      </c>
      <c r="S49">
        <f t="shared" si="1"/>
        <v>-6670542028.7995653</v>
      </c>
      <c r="U49">
        <f t="shared" si="13"/>
        <v>0.569934367</v>
      </c>
      <c r="V49">
        <f t="shared" si="14"/>
        <v>0.01</v>
      </c>
      <c r="W49">
        <f t="shared" si="15"/>
        <v>1.4353685573202661E-6</v>
      </c>
      <c r="X49">
        <f t="shared" si="16"/>
        <v>8.1806587012802905E-7</v>
      </c>
      <c r="Y49">
        <f t="shared" si="17"/>
        <v>1.4353685573202662E-8</v>
      </c>
      <c r="Z49">
        <f t="shared" si="18"/>
        <v>6.029490016190344E-7</v>
      </c>
      <c r="AB49">
        <f t="shared" si="19"/>
        <v>-4504.609866701514</v>
      </c>
      <c r="AC49">
        <f t="shared" si="2"/>
        <v>-4021.9966565225063</v>
      </c>
      <c r="AE49">
        <f t="shared" si="3"/>
        <v>0</v>
      </c>
      <c r="AF49">
        <f t="shared" si="24"/>
        <v>0</v>
      </c>
      <c r="AG49">
        <f t="shared" si="24"/>
        <v>-1.507372504047586E-5</v>
      </c>
      <c r="AH49">
        <f t="shared" si="5"/>
        <v>-0.818065870128029</v>
      </c>
      <c r="AI49">
        <f t="shared" si="25"/>
        <v>-0.81808094385306951</v>
      </c>
      <c r="AJ49">
        <f t="shared" si="7"/>
        <v>-482.61321017900764</v>
      </c>
      <c r="AK49">
        <f t="shared" si="22"/>
        <v>-315.32269066910601</v>
      </c>
      <c r="AL49">
        <f t="shared" si="8"/>
        <v>-798.75398179196668</v>
      </c>
      <c r="AN49">
        <f t="shared" si="26"/>
        <v>0</v>
      </c>
      <c r="AO49">
        <f t="shared" si="26"/>
        <v>0</v>
      </c>
      <c r="AP49">
        <f t="shared" si="26"/>
        <v>-2.0993550205357229E-7</v>
      </c>
      <c r="AQ49">
        <f t="shared" si="26"/>
        <v>-1.1393405989366419E-2</v>
      </c>
      <c r="AR49">
        <f t="shared" si="26"/>
        <v>-1.1393615924868473E-2</v>
      </c>
      <c r="AS49">
        <f t="shared" si="26"/>
        <v>-6.7214737103508746</v>
      </c>
      <c r="AT49">
        <f t="shared" si="26"/>
        <v>-4.3915772111239377</v>
      </c>
      <c r="AU49">
        <f t="shared" si="23"/>
        <v>-11.124444537399681</v>
      </c>
      <c r="AW49">
        <v>46</v>
      </c>
      <c r="AX49">
        <f>IF(Z49&gt;0, (R49*SUMPRODUCT(K49:$K$98, X49:$X$98)-K49*$AZ$3)/Z49, 0)</f>
        <v>-6670542028.7995653</v>
      </c>
    </row>
    <row r="50" spans="5:50" x14ac:dyDescent="0.25">
      <c r="E50">
        <v>2050</v>
      </c>
      <c r="F50" s="5">
        <v>3.5571999999999999E-2</v>
      </c>
      <c r="G50" s="5"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1.2435042568742187E-2</v>
      </c>
      <c r="L50" s="2">
        <v>47</v>
      </c>
      <c r="M50" s="6">
        <v>0.58483052300000005</v>
      </c>
      <c r="Q50" s="4">
        <f t="shared" si="21"/>
        <v>25</v>
      </c>
      <c r="R50">
        <f t="shared" si="0"/>
        <v>1000000</v>
      </c>
      <c r="S50">
        <f t="shared" si="1"/>
        <v>-14699667874.770195</v>
      </c>
      <c r="U50">
        <f t="shared" si="13"/>
        <v>0.58483052300000005</v>
      </c>
      <c r="V50">
        <f t="shared" si="14"/>
        <v>0.01</v>
      </c>
      <c r="W50">
        <f t="shared" si="15"/>
        <v>6.029490016190344E-7</v>
      </c>
      <c r="X50">
        <f t="shared" si="16"/>
        <v>3.5262297995918778E-7</v>
      </c>
      <c r="Y50">
        <f t="shared" si="17"/>
        <v>6.0294900161903445E-9</v>
      </c>
      <c r="Z50">
        <f t="shared" si="18"/>
        <v>2.4429653164365626E-7</v>
      </c>
      <c r="AB50">
        <f t="shared" si="19"/>
        <v>-4021.9966565225063</v>
      </c>
      <c r="AC50">
        <f t="shared" si="2"/>
        <v>-3591.0778781200343</v>
      </c>
      <c r="AE50">
        <f t="shared" si="3"/>
        <v>0</v>
      </c>
      <c r="AF50">
        <f t="shared" si="24"/>
        <v>0</v>
      </c>
      <c r="AG50">
        <f t="shared" si="24"/>
        <v>-6.1074132910914061E-6</v>
      </c>
      <c r="AH50">
        <f t="shared" si="5"/>
        <v>-0.35262297995918779</v>
      </c>
      <c r="AI50">
        <f t="shared" si="25"/>
        <v>-0.35262908737247889</v>
      </c>
      <c r="AJ50">
        <f t="shared" si="7"/>
        <v>-430.91877840247207</v>
      </c>
      <c r="AK50">
        <f t="shared" si="22"/>
        <v>-281.53976595657548</v>
      </c>
      <c r="AL50">
        <f t="shared" si="8"/>
        <v>-712.81117344642007</v>
      </c>
      <c r="AN50">
        <f t="shared" si="26"/>
        <v>0</v>
      </c>
      <c r="AO50">
        <f t="shared" si="26"/>
        <v>0</v>
      </c>
      <c r="AP50">
        <f t="shared" si="26"/>
        <v>-7.5945944259623453E-8</v>
      </c>
      <c r="AQ50">
        <f t="shared" si="26"/>
        <v>-4.3848817665092235E-3</v>
      </c>
      <c r="AR50">
        <f t="shared" si="26"/>
        <v>-4.3849577124534835E-3</v>
      </c>
      <c r="AS50">
        <f t="shared" si="26"/>
        <v>-5.3584933531051213</v>
      </c>
      <c r="AT50">
        <f t="shared" si="26"/>
        <v>-3.5009589744637286</v>
      </c>
      <c r="AU50">
        <f t="shared" si="23"/>
        <v>-8.8638372852813045</v>
      </c>
      <c r="AW50">
        <v>47</v>
      </c>
      <c r="AX50">
        <f>IF(Z50&gt;0, (R50*SUMPRODUCT(K50:$K$98, X50:$X$98)-K50*$AZ$3)/Z50, 0)</f>
        <v>-14699667874.770195</v>
      </c>
    </row>
    <row r="51" spans="5:50" x14ac:dyDescent="0.25">
      <c r="E51">
        <v>2051</v>
      </c>
      <c r="F51" s="5">
        <v>3.5571999999999999E-2</v>
      </c>
      <c r="G51" s="5"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1.1102716579234095E-2</v>
      </c>
      <c r="L51" s="2">
        <v>48</v>
      </c>
      <c r="M51" s="6">
        <v>0.59948279800000004</v>
      </c>
      <c r="Q51" s="4">
        <f t="shared" si="21"/>
        <v>25</v>
      </c>
      <c r="R51">
        <f t="shared" si="0"/>
        <v>1000000</v>
      </c>
      <c r="S51">
        <f t="shared" si="1"/>
        <v>-33608553787.014156</v>
      </c>
      <c r="U51">
        <f t="shared" si="13"/>
        <v>0.59948279800000004</v>
      </c>
      <c r="V51">
        <f t="shared" si="14"/>
        <v>0.01</v>
      </c>
      <c r="W51">
        <f t="shared" si="15"/>
        <v>2.4429653164365626E-7</v>
      </c>
      <c r="X51">
        <f t="shared" si="16"/>
        <v>1.4645156833143461E-7</v>
      </c>
      <c r="Y51">
        <f t="shared" si="17"/>
        <v>2.4429653164365627E-9</v>
      </c>
      <c r="Z51">
        <f t="shared" si="18"/>
        <v>9.5401997995785087E-8</v>
      </c>
      <c r="AB51">
        <f t="shared" si="19"/>
        <v>-3591.0778781200343</v>
      </c>
      <c r="AC51">
        <f t="shared" si="2"/>
        <v>-3206.3231810299599</v>
      </c>
      <c r="AE51">
        <f t="shared" si="3"/>
        <v>0</v>
      </c>
      <c r="AF51">
        <f t="shared" si="24"/>
        <v>0</v>
      </c>
      <c r="AG51">
        <f t="shared" si="24"/>
        <v>-2.3850499498946272E-6</v>
      </c>
      <c r="AH51">
        <f t="shared" si="5"/>
        <v>-0.14645156833143461</v>
      </c>
      <c r="AI51">
        <f t="shared" si="25"/>
        <v>-0.14645395338138451</v>
      </c>
      <c r="AJ51">
        <f t="shared" si="7"/>
        <v>-384.75469709007439</v>
      </c>
      <c r="AK51">
        <f t="shared" si="22"/>
        <v>-251.37545146840242</v>
      </c>
      <c r="AL51">
        <f t="shared" si="8"/>
        <v>-636.27660251185819</v>
      </c>
      <c r="AN51">
        <f t="shared" si="26"/>
        <v>0</v>
      </c>
      <c r="AO51">
        <f t="shared" si="26"/>
        <v>0</v>
      </c>
      <c r="AP51">
        <f t="shared" si="26"/>
        <v>-2.6480533620996525E-8</v>
      </c>
      <c r="AQ51">
        <f t="shared" si="26"/>
        <v>-1.626010255768254E-3</v>
      </c>
      <c r="AR51">
        <f t="shared" si="26"/>
        <v>-1.6260367363018749E-3</v>
      </c>
      <c r="AS51">
        <f t="shared" si="26"/>
        <v>-4.271822354320161</v>
      </c>
      <c r="AT51">
        <f t="shared" si="26"/>
        <v>-2.7909503926306871</v>
      </c>
      <c r="AU51">
        <f t="shared" si="23"/>
        <v>-7.0643987836871505</v>
      </c>
      <c r="AW51">
        <v>48</v>
      </c>
      <c r="AX51">
        <f>IF(Z51&gt;0, (R51*SUMPRODUCT(K51:$K$98, X51:$X$98)-K51*$AZ$3)/Z51, 0)</f>
        <v>-33608553787.014156</v>
      </c>
    </row>
    <row r="52" spans="5:50" x14ac:dyDescent="0.25">
      <c r="E52">
        <v>2052</v>
      </c>
      <c r="F52" s="5">
        <v>3.5571999999999999E-2</v>
      </c>
      <c r="G52" s="5"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9.9131398028875842E-3</v>
      </c>
      <c r="L52" s="2">
        <v>49</v>
      </c>
      <c r="M52" s="6">
        <v>0.61448546299999995</v>
      </c>
      <c r="Q52" s="4">
        <f t="shared" si="21"/>
        <v>25</v>
      </c>
      <c r="R52">
        <f t="shared" si="0"/>
        <v>1000000</v>
      </c>
      <c r="S52">
        <f t="shared" si="1"/>
        <v>-79910758670.891129</v>
      </c>
      <c r="U52">
        <f t="shared" si="13"/>
        <v>0.61448546299999995</v>
      </c>
      <c r="V52">
        <f t="shared" si="14"/>
        <v>0.01</v>
      </c>
      <c r="W52">
        <f t="shared" si="15"/>
        <v>9.5401997995785087E-8</v>
      </c>
      <c r="X52">
        <f t="shared" si="16"/>
        <v>5.8623140909565068E-8</v>
      </c>
      <c r="Y52">
        <f t="shared" si="17"/>
        <v>9.540199799578509E-10</v>
      </c>
      <c r="Z52">
        <f t="shared" si="18"/>
        <v>3.5824837106262165E-8</v>
      </c>
      <c r="AB52">
        <f t="shared" si="19"/>
        <v>-3206.3231810299599</v>
      </c>
      <c r="AC52">
        <f t="shared" si="2"/>
        <v>-2862.7899124225014</v>
      </c>
      <c r="AE52">
        <f t="shared" si="3"/>
        <v>0</v>
      </c>
      <c r="AF52">
        <f t="shared" si="24"/>
        <v>0</v>
      </c>
      <c r="AG52">
        <f t="shared" si="24"/>
        <v>-8.9562092765655413E-7</v>
      </c>
      <c r="AH52">
        <f t="shared" si="5"/>
        <v>-5.8623140909565066E-2</v>
      </c>
      <c r="AI52">
        <f t="shared" si="25"/>
        <v>-5.8624036530492724E-2</v>
      </c>
      <c r="AJ52">
        <f t="shared" si="7"/>
        <v>-343.53326860745847</v>
      </c>
      <c r="AK52">
        <f t="shared" si="22"/>
        <v>-224.4426226720972</v>
      </c>
      <c r="AL52">
        <f t="shared" si="8"/>
        <v>-568.03451531608619</v>
      </c>
      <c r="AN52">
        <f t="shared" si="26"/>
        <v>0</v>
      </c>
      <c r="AO52">
        <f t="shared" si="26"/>
        <v>0</v>
      </c>
      <c r="AP52">
        <f t="shared" si="26"/>
        <v>-8.8784154662512877E-9</v>
      </c>
      <c r="AQ52">
        <f t="shared" si="26"/>
        <v>-5.8113939152089691E-4</v>
      </c>
      <c r="AR52">
        <f t="shared" si="26"/>
        <v>-5.8114826993636317E-4</v>
      </c>
      <c r="AS52">
        <f t="shared" si="26"/>
        <v>-3.4054933186486682</v>
      </c>
      <c r="AT52">
        <f t="shared" si="26"/>
        <v>-2.2249310962752462</v>
      </c>
      <c r="AU52">
        <f t="shared" si="23"/>
        <v>-5.6310055631938507</v>
      </c>
      <c r="AW52">
        <v>49</v>
      </c>
      <c r="AX52">
        <f>IF(Z52&gt;0, (R52*SUMPRODUCT(K52:$K$98, X52:$X$98)-K52*$AZ$3)/Z52, 0)</f>
        <v>-79910758670.891129</v>
      </c>
    </row>
    <row r="53" spans="5:50" x14ac:dyDescent="0.25">
      <c r="E53">
        <v>2053</v>
      </c>
      <c r="F53" s="5">
        <v>3.5571999999999999E-2</v>
      </c>
      <c r="G53" s="5"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8.8510176811496272E-3</v>
      </c>
      <c r="L53" s="2">
        <v>50</v>
      </c>
      <c r="M53" s="6">
        <v>0.62975077099999999</v>
      </c>
      <c r="Q53" s="4">
        <f t="shared" si="21"/>
        <v>25</v>
      </c>
      <c r="R53">
        <f t="shared" si="0"/>
        <v>1000000</v>
      </c>
      <c r="S53">
        <f t="shared" si="1"/>
        <v>-198054289998.39191</v>
      </c>
      <c r="U53">
        <f t="shared" si="13"/>
        <v>0.62975077099999999</v>
      </c>
      <c r="V53">
        <f t="shared" si="14"/>
        <v>0.01</v>
      </c>
      <c r="W53">
        <f t="shared" si="15"/>
        <v>3.5824837106262165E-8</v>
      </c>
      <c r="X53">
        <f t="shared" si="16"/>
        <v>2.2560718788618007E-8</v>
      </c>
      <c r="Y53">
        <f t="shared" si="17"/>
        <v>3.5824837106262166E-10</v>
      </c>
      <c r="Z53">
        <f t="shared" si="18"/>
        <v>1.2905869946581536E-8</v>
      </c>
      <c r="AB53">
        <f t="shared" si="19"/>
        <v>-2862.7899124225014</v>
      </c>
      <c r="AC53">
        <f t="shared" si="2"/>
        <v>-2556.0629090817902</v>
      </c>
      <c r="AE53">
        <f t="shared" si="3"/>
        <v>0</v>
      </c>
      <c r="AF53">
        <f t="shared" si="24"/>
        <v>0</v>
      </c>
      <c r="AG53">
        <f t="shared" si="24"/>
        <v>-3.2264674866453838E-7</v>
      </c>
      <c r="AH53">
        <f t="shared" si="5"/>
        <v>-2.2560718788618008E-2</v>
      </c>
      <c r="AI53">
        <f t="shared" si="25"/>
        <v>-2.2561041435366674E-2</v>
      </c>
      <c r="AJ53">
        <f t="shared" si="7"/>
        <v>-306.72700334071124</v>
      </c>
      <c r="AK53">
        <f t="shared" si="22"/>
        <v>-200.39529386957511</v>
      </c>
      <c r="AL53">
        <f t="shared" si="8"/>
        <v>-507.14485825172176</v>
      </c>
      <c r="AN53">
        <f t="shared" si="26"/>
        <v>0</v>
      </c>
      <c r="AO53">
        <f t="shared" si="26"/>
        <v>0</v>
      </c>
      <c r="AP53">
        <f t="shared" si="26"/>
        <v>-2.8557520771952691E-9</v>
      </c>
      <c r="AQ53">
        <f t="shared" si="26"/>
        <v>-1.9968532089750259E-4</v>
      </c>
      <c r="AR53">
        <f t="shared" si="26"/>
        <v>-1.9968817664957979E-4</v>
      </c>
      <c r="AS53">
        <f t="shared" si="26"/>
        <v>-2.714846129854676</v>
      </c>
      <c r="AT53">
        <f t="shared" si="26"/>
        <v>-1.7737022892587848</v>
      </c>
      <c r="AU53">
        <f t="shared" si="23"/>
        <v>-4.4887481072901103</v>
      </c>
      <c r="AW53">
        <v>50</v>
      </c>
      <c r="AX53">
        <f>IF(Z53&gt;0, (R53*SUMPRODUCT(K53:$K$98, X53:$X$98)-K53*$AZ$3)/Z53, 0)</f>
        <v>-198054289998.39191</v>
      </c>
    </row>
    <row r="54" spans="5:50" x14ac:dyDescent="0.25">
      <c r="E54">
        <v>2054</v>
      </c>
      <c r="F54" s="5">
        <v>3.5571999999999999E-2</v>
      </c>
      <c r="G54" s="5"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7.9026943581693102E-3</v>
      </c>
      <c r="L54" s="2">
        <v>51</v>
      </c>
      <c r="M54" s="6">
        <v>0.64518007799999999</v>
      </c>
      <c r="Q54" s="4">
        <f t="shared" si="21"/>
        <v>25</v>
      </c>
      <c r="R54">
        <f t="shared" si="0"/>
        <v>1000000</v>
      </c>
      <c r="S54">
        <f t="shared" si="1"/>
        <v>-512830579790.64844</v>
      </c>
      <c r="U54">
        <f t="shared" si="13"/>
        <v>0.64518007799999999</v>
      </c>
      <c r="V54">
        <f t="shared" si="14"/>
        <v>0.01</v>
      </c>
      <c r="W54">
        <f t="shared" si="15"/>
        <v>1.2905869946581536E-8</v>
      </c>
      <c r="X54">
        <f t="shared" si="16"/>
        <v>8.3266101787933313E-9</v>
      </c>
      <c r="Y54">
        <f t="shared" si="17"/>
        <v>1.2905869946581536E-10</v>
      </c>
      <c r="Z54">
        <f t="shared" si="18"/>
        <v>4.4502010683223894E-9</v>
      </c>
      <c r="AB54">
        <f t="shared" si="19"/>
        <v>-2556.0629090817902</v>
      </c>
      <c r="AC54">
        <f t="shared" si="2"/>
        <v>-2282.1991940527341</v>
      </c>
      <c r="AE54">
        <f t="shared" si="3"/>
        <v>0</v>
      </c>
      <c r="AF54">
        <f t="shared" si="24"/>
        <v>0</v>
      </c>
      <c r="AG54">
        <f t="shared" si="24"/>
        <v>-1.1125502670805974E-7</v>
      </c>
      <c r="AH54">
        <f t="shared" si="5"/>
        <v>-8.3266101787933307E-3</v>
      </c>
      <c r="AI54">
        <f t="shared" si="25"/>
        <v>-8.3267214338200394E-3</v>
      </c>
      <c r="AJ54">
        <f t="shared" si="7"/>
        <v>-273.86371502905604</v>
      </c>
      <c r="AK54">
        <f t="shared" si="22"/>
        <v>-178.92440363572533</v>
      </c>
      <c r="AL54">
        <f t="shared" si="8"/>
        <v>-452.79644538621517</v>
      </c>
      <c r="AN54">
        <f t="shared" si="26"/>
        <v>0</v>
      </c>
      <c r="AO54">
        <f t="shared" si="26"/>
        <v>0</v>
      </c>
      <c r="AP54">
        <f t="shared" si="26"/>
        <v>-8.7921447188375957E-10</v>
      </c>
      <c r="AQ54">
        <f t="shared" si="26"/>
        <v>-6.5802655282625204E-5</v>
      </c>
      <c r="AR54">
        <f t="shared" si="26"/>
        <v>-6.5803534497097088E-5</v>
      </c>
      <c r="AS54">
        <f t="shared" si="26"/>
        <v>-2.1642612356674089</v>
      </c>
      <c r="AT54">
        <f t="shared" si="26"/>
        <v>-1.413984875150855</v>
      </c>
      <c r="AU54">
        <f t="shared" si="23"/>
        <v>-3.5783119143527609</v>
      </c>
      <c r="AW54">
        <v>51</v>
      </c>
      <c r="AX54">
        <f>IF(Z54&gt;0, (R54*SUMPRODUCT(K54:$K$98, X54:$X$98)-K54*$AZ$3)/Z54, 0)</f>
        <v>-512830579790.64844</v>
      </c>
    </row>
    <row r="55" spans="5:50" x14ac:dyDescent="0.25">
      <c r="E55">
        <v>2055</v>
      </c>
      <c r="F55" s="5">
        <v>3.5571999999999999E-2</v>
      </c>
      <c r="G55" s="5"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7.0559771055083119E-3</v>
      </c>
      <c r="L55" s="2">
        <v>52</v>
      </c>
      <c r="M55" s="6">
        <v>0.66067595400000001</v>
      </c>
      <c r="Q55" s="4">
        <f t="shared" si="21"/>
        <v>25</v>
      </c>
      <c r="R55">
        <f t="shared" si="0"/>
        <v>1000000</v>
      </c>
      <c r="S55">
        <f t="shared" si="1"/>
        <v>-1390376634493.469</v>
      </c>
      <c r="U55">
        <f t="shared" si="13"/>
        <v>0.66067595400000001</v>
      </c>
      <c r="V55">
        <f t="shared" si="14"/>
        <v>0.01</v>
      </c>
      <c r="W55">
        <f t="shared" si="15"/>
        <v>4.4502010683223894E-9</v>
      </c>
      <c r="X55">
        <f t="shared" si="16"/>
        <v>2.9401408363057139E-9</v>
      </c>
      <c r="Y55">
        <f t="shared" si="17"/>
        <v>4.4502010683223894E-11</v>
      </c>
      <c r="Z55">
        <f t="shared" si="18"/>
        <v>1.4655582213334515E-9</v>
      </c>
      <c r="AB55">
        <f t="shared" si="19"/>
        <v>-2282.1991940527341</v>
      </c>
      <c r="AC55">
        <f t="shared" si="2"/>
        <v>-2037.6779074318388</v>
      </c>
      <c r="AE55">
        <f t="shared" si="3"/>
        <v>0</v>
      </c>
      <c r="AF55">
        <f t="shared" si="24"/>
        <v>0</v>
      </c>
      <c r="AG55">
        <f t="shared" si="24"/>
        <v>-3.6638955533336291E-8</v>
      </c>
      <c r="AH55">
        <f t="shared" si="5"/>
        <v>-2.9401408363057139E-3</v>
      </c>
      <c r="AI55">
        <f t="shared" si="25"/>
        <v>-2.940177475261247E-3</v>
      </c>
      <c r="AJ55">
        <f t="shared" si="7"/>
        <v>-244.52128662089535</v>
      </c>
      <c r="AK55">
        <f t="shared" si="22"/>
        <v>-159.75394358369141</v>
      </c>
      <c r="AL55">
        <f t="shared" si="8"/>
        <v>-404.27817038206206</v>
      </c>
      <c r="AN55">
        <f t="shared" si="26"/>
        <v>0</v>
      </c>
      <c r="AO55">
        <f t="shared" si="26"/>
        <v>0</v>
      </c>
      <c r="AP55">
        <f t="shared" si="26"/>
        <v>-2.5852363141295796E-10</v>
      </c>
      <c r="AQ55">
        <f t="shared" si="26"/>
        <v>-2.0745566427943177E-5</v>
      </c>
      <c r="AR55">
        <f t="shared" si="26"/>
        <v>-2.074582495157459E-5</v>
      </c>
      <c r="AS55">
        <f t="shared" si="26"/>
        <v>-1.7253366002064734</v>
      </c>
      <c r="AT55">
        <f t="shared" si="26"/>
        <v>-1.1272201684411931</v>
      </c>
      <c r="AU55">
        <f t="shared" si="23"/>
        <v>-2.8525775144726184</v>
      </c>
      <c r="AW55">
        <v>52</v>
      </c>
      <c r="AX55">
        <f>IF(Z55&gt;0, (R55*SUMPRODUCT(K55:$K$98, X55:$X$98)-K55*$AZ$3)/Z55, 0)</f>
        <v>-1390376634493.469</v>
      </c>
    </row>
    <row r="56" spans="5:50" x14ac:dyDescent="0.25">
      <c r="E56">
        <v>2056</v>
      </c>
      <c r="F56" s="5">
        <v>3.5571999999999999E-2</v>
      </c>
      <c r="G56" s="5"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6.2999795584895634E-3</v>
      </c>
      <c r="L56" s="2">
        <v>53</v>
      </c>
      <c r="M56" s="6">
        <v>0.67625413199999995</v>
      </c>
      <c r="Q56" s="4">
        <f t="shared" si="21"/>
        <v>25</v>
      </c>
      <c r="R56">
        <f t="shared" si="0"/>
        <v>1000000</v>
      </c>
      <c r="S56">
        <f t="shared" si="1"/>
        <v>-3956730105439.8159</v>
      </c>
      <c r="U56">
        <f t="shared" si="13"/>
        <v>0.67625413199999995</v>
      </c>
      <c r="V56">
        <f t="shared" si="14"/>
        <v>0.01</v>
      </c>
      <c r="W56">
        <f t="shared" si="15"/>
        <v>1.4655582213334515E-9</v>
      </c>
      <c r="X56">
        <f t="shared" si="16"/>
        <v>9.9108980286331699E-10</v>
      </c>
      <c r="Y56">
        <f t="shared" si="17"/>
        <v>1.4655582213334517E-11</v>
      </c>
      <c r="Z56">
        <f t="shared" si="18"/>
        <v>4.5981283625680003E-10</v>
      </c>
      <c r="AB56">
        <f t="shared" si="19"/>
        <v>-2037.6779074318388</v>
      </c>
      <c r="AC56">
        <f t="shared" si="2"/>
        <v>-1819.3552920849493</v>
      </c>
      <c r="AE56">
        <f t="shared" si="3"/>
        <v>0</v>
      </c>
      <c r="AF56">
        <f t="shared" si="24"/>
        <v>0</v>
      </c>
      <c r="AG56">
        <f t="shared" si="24"/>
        <v>-1.1495320906420001E-8</v>
      </c>
      <c r="AH56">
        <f t="shared" si="5"/>
        <v>-9.9108980286331696E-4</v>
      </c>
      <c r="AI56">
        <f t="shared" si="25"/>
        <v>-9.9110129818422328E-4</v>
      </c>
      <c r="AJ56">
        <f t="shared" si="7"/>
        <v>-218.32261534688951</v>
      </c>
      <c r="AK56">
        <f t="shared" si="22"/>
        <v>-142.63745352022872</v>
      </c>
      <c r="AL56">
        <f t="shared" si="8"/>
        <v>-360.96105996841641</v>
      </c>
      <c r="AN56">
        <f t="shared" si="26"/>
        <v>0</v>
      </c>
      <c r="AO56">
        <f t="shared" si="26"/>
        <v>0</v>
      </c>
      <c r="AP56">
        <f t="shared" si="26"/>
        <v>-7.2420286728723725E-11</v>
      </c>
      <c r="AQ56">
        <f t="shared" si="26"/>
        <v>-6.243845498666348E-6</v>
      </c>
      <c r="AR56">
        <f t="shared" si="26"/>
        <v>-6.243917918953076E-6</v>
      </c>
      <c r="AS56">
        <f t="shared" si="26"/>
        <v>-1.3754280138413837</v>
      </c>
      <c r="AT56">
        <f t="shared" si="26"/>
        <v>-0.89861304145244614</v>
      </c>
      <c r="AU56">
        <f t="shared" si="23"/>
        <v>-2.2740472992117486</v>
      </c>
      <c r="AW56">
        <v>53</v>
      </c>
      <c r="AX56">
        <f>IF(Z56&gt;0, (R56*SUMPRODUCT(K56:$K$98, X56:$X$98)-K56*$AZ$3)/Z56, 0)</f>
        <v>-3956730105439.8159</v>
      </c>
    </row>
    <row r="57" spans="5:50" x14ac:dyDescent="0.25">
      <c r="E57">
        <v>2057</v>
      </c>
      <c r="F57" s="5">
        <v>3.5571999999999999E-2</v>
      </c>
      <c r="G57" s="5"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5.6249817486513955E-3</v>
      </c>
      <c r="L57" s="2">
        <v>54</v>
      </c>
      <c r="M57" s="6">
        <v>0.69194305599999995</v>
      </c>
      <c r="Q57" s="4">
        <f t="shared" si="21"/>
        <v>25</v>
      </c>
      <c r="R57">
        <f t="shared" si="0"/>
        <v>1000000</v>
      </c>
      <c r="S57">
        <f t="shared" si="1"/>
        <v>-11852751025170.172</v>
      </c>
      <c r="U57">
        <f t="shared" si="13"/>
        <v>0.69194305599999995</v>
      </c>
      <c r="V57">
        <f t="shared" si="14"/>
        <v>0.01</v>
      </c>
      <c r="W57">
        <f t="shared" si="15"/>
        <v>4.5981283625680003E-10</v>
      </c>
      <c r="X57">
        <f t="shared" si="16"/>
        <v>3.1816429910755777E-10</v>
      </c>
      <c r="Y57">
        <f t="shared" si="17"/>
        <v>4.5981283625680006E-12</v>
      </c>
      <c r="Z57">
        <f t="shared" si="18"/>
        <v>1.3705040878667426E-10</v>
      </c>
      <c r="AB57">
        <f t="shared" si="19"/>
        <v>-1819.3552920849493</v>
      </c>
      <c r="AC57">
        <f t="shared" si="2"/>
        <v>-1624.4243732462444</v>
      </c>
      <c r="AE57">
        <f t="shared" si="3"/>
        <v>0</v>
      </c>
      <c r="AF57">
        <f t="shared" si="24"/>
        <v>0</v>
      </c>
      <c r="AG57">
        <f t="shared" si="24"/>
        <v>-3.4262602196668566E-9</v>
      </c>
      <c r="AH57">
        <f t="shared" si="5"/>
        <v>-3.181642991075578E-4</v>
      </c>
      <c r="AI57">
        <f t="shared" si="25"/>
        <v>-3.1816772536777746E-4</v>
      </c>
      <c r="AJ57">
        <f t="shared" si="7"/>
        <v>-194.93091883870488</v>
      </c>
      <c r="AK57">
        <f t="shared" si="22"/>
        <v>-127.35487044594646</v>
      </c>
      <c r="AL57">
        <f t="shared" si="8"/>
        <v>-322.28610745237671</v>
      </c>
      <c r="AN57">
        <f t="shared" si="26"/>
        <v>0</v>
      </c>
      <c r="AO57">
        <f t="shared" si="26"/>
        <v>0</v>
      </c>
      <c r="AP57">
        <f t="shared" si="26"/>
        <v>-1.9272651201756389E-11</v>
      </c>
      <c r="AQ57">
        <f t="shared" si="26"/>
        <v>-1.7896683755524761E-6</v>
      </c>
      <c r="AR57">
        <f t="shared" si="26"/>
        <v>-1.7896876482036778E-6</v>
      </c>
      <c r="AS57">
        <f t="shared" si="26"/>
        <v>-1.0964828607155614</v>
      </c>
      <c r="AT57">
        <f t="shared" si="26"/>
        <v>-0.71636882186031181</v>
      </c>
      <c r="AU57">
        <f t="shared" si="23"/>
        <v>-1.8128534722635214</v>
      </c>
      <c r="AW57">
        <v>54</v>
      </c>
      <c r="AX57">
        <f>IF(Z57&gt;0, (R57*SUMPRODUCT(K57:$K$98, X57:$X$98)-K57*$AZ$3)/Z57, 0)</f>
        <v>-11852751025170.172</v>
      </c>
    </row>
    <row r="58" spans="5:50" x14ac:dyDescent="0.25">
      <c r="E58">
        <v>2058</v>
      </c>
      <c r="F58" s="5">
        <v>3.5571999999999999E-2</v>
      </c>
      <c r="G58" s="5"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5.0223051327244602E-3</v>
      </c>
      <c r="L58" s="2">
        <v>55</v>
      </c>
      <c r="M58" s="6">
        <v>0.70765376499999999</v>
      </c>
      <c r="Q58" s="4">
        <f t="shared" si="21"/>
        <v>25</v>
      </c>
      <c r="R58">
        <f t="shared" si="0"/>
        <v>1000000</v>
      </c>
      <c r="S58">
        <f t="shared" si="1"/>
        <v>-37481687781245.375</v>
      </c>
      <c r="U58">
        <f t="shared" si="13"/>
        <v>0.70765376499999999</v>
      </c>
      <c r="V58">
        <f t="shared" si="14"/>
        <v>0.01</v>
      </c>
      <c r="W58">
        <f t="shared" si="15"/>
        <v>1.3705040878667426E-10</v>
      </c>
      <c r="X58">
        <f t="shared" si="16"/>
        <v>9.6984237772679124E-11</v>
      </c>
      <c r="Y58">
        <f t="shared" si="17"/>
        <v>1.3705040878667427E-12</v>
      </c>
      <c r="Z58">
        <f t="shared" si="18"/>
        <v>3.8695666926128395E-11</v>
      </c>
      <c r="AB58">
        <f t="shared" si="19"/>
        <v>-1624.4243732462444</v>
      </c>
      <c r="AC58">
        <f t="shared" si="2"/>
        <v>-1450.3789062122075</v>
      </c>
      <c r="AE58">
        <f t="shared" si="3"/>
        <v>0</v>
      </c>
      <c r="AF58">
        <f t="shared" si="24"/>
        <v>0</v>
      </c>
      <c r="AG58">
        <f t="shared" si="24"/>
        <v>-9.6739167315320991E-10</v>
      </c>
      <c r="AH58">
        <f t="shared" si="5"/>
        <v>-9.6984237772679128E-5</v>
      </c>
      <c r="AI58">
        <f t="shared" si="25"/>
        <v>-9.6985205164352284E-5</v>
      </c>
      <c r="AJ58">
        <f t="shared" si="7"/>
        <v>-174.04546703403685</v>
      </c>
      <c r="AK58">
        <f t="shared" si="22"/>
        <v>-113.70970612723711</v>
      </c>
      <c r="AL58">
        <f t="shared" si="8"/>
        <v>-287.75527014647912</v>
      </c>
      <c r="AN58">
        <f t="shared" si="26"/>
        <v>0</v>
      </c>
      <c r="AO58">
        <f t="shared" si="26"/>
        <v>0</v>
      </c>
      <c r="AP58">
        <f t="shared" si="26"/>
        <v>-4.8585361654322699E-12</v>
      </c>
      <c r="AQ58">
        <f t="shared" si="26"/>
        <v>-4.8708443515909591E-7</v>
      </c>
      <c r="AR58">
        <f t="shared" si="26"/>
        <v>-4.8708929369526135E-7</v>
      </c>
      <c r="AS58">
        <f t="shared" si="26"/>
        <v>-0.87410944241246913</v>
      </c>
      <c r="AT58">
        <f t="shared" si="26"/>
        <v>-0.57108484072341292</v>
      </c>
      <c r="AU58">
        <f t="shared" si="23"/>
        <v>-1.4451947702251757</v>
      </c>
      <c r="AW58">
        <v>55</v>
      </c>
      <c r="AX58">
        <f>IF(Z58&gt;0, (R58*SUMPRODUCT(K58:$K$98, X58:$X$98)-K58*$AZ$3)/Z58, 0)</f>
        <v>-37481687781245.375</v>
      </c>
    </row>
    <row r="59" spans="5:50" x14ac:dyDescent="0.25">
      <c r="E59">
        <v>2059</v>
      </c>
      <c r="F59" s="5">
        <v>3.5571999999999999E-2</v>
      </c>
      <c r="G59" s="5"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4.4842010113611249E-3</v>
      </c>
      <c r="L59" s="2">
        <v>56</v>
      </c>
      <c r="M59" s="6">
        <v>0.72329488099999995</v>
      </c>
      <c r="Q59" s="4">
        <f t="shared" si="21"/>
        <v>25</v>
      </c>
      <c r="R59">
        <f t="shared" si="0"/>
        <v>1000000</v>
      </c>
      <c r="S59">
        <f t="shared" si="1"/>
        <v>-125478628974528.53</v>
      </c>
      <c r="U59">
        <f t="shared" si="13"/>
        <v>0.72329488099999995</v>
      </c>
      <c r="V59">
        <f t="shared" si="14"/>
        <v>0.01</v>
      </c>
      <c r="W59">
        <f t="shared" si="15"/>
        <v>3.8695666926128395E-11</v>
      </c>
      <c r="X59">
        <f t="shared" si="16"/>
        <v>2.798837780454967E-11</v>
      </c>
      <c r="Y59">
        <f t="shared" si="17"/>
        <v>3.8695666926128395E-13</v>
      </c>
      <c r="Z59">
        <f t="shared" si="18"/>
        <v>1.0320332452317441E-11</v>
      </c>
      <c r="AB59">
        <f t="shared" si="19"/>
        <v>-1450.3789062122075</v>
      </c>
      <c r="AC59">
        <f t="shared" si="2"/>
        <v>-1294.9811666781263</v>
      </c>
      <c r="AE59">
        <f t="shared" si="3"/>
        <v>0</v>
      </c>
      <c r="AF59">
        <f t="shared" si="24"/>
        <v>0</v>
      </c>
      <c r="AG59">
        <f t="shared" si="24"/>
        <v>-2.5800831130793601E-10</v>
      </c>
      <c r="AH59">
        <f t="shared" si="5"/>
        <v>-2.7988377804549669E-5</v>
      </c>
      <c r="AI59">
        <f t="shared" si="25"/>
        <v>-2.7988635812860976E-5</v>
      </c>
      <c r="AJ59">
        <f t="shared" si="7"/>
        <v>-155.39773953408121</v>
      </c>
      <c r="AK59">
        <f t="shared" si="22"/>
        <v>-101.52652343485454</v>
      </c>
      <c r="AL59">
        <f t="shared" si="8"/>
        <v>-256.92429095757154</v>
      </c>
      <c r="AN59">
        <f t="shared" si="26"/>
        <v>0</v>
      </c>
      <c r="AO59">
        <f t="shared" si="26"/>
        <v>0</v>
      </c>
      <c r="AP59">
        <f t="shared" si="26"/>
        <v>-1.1569611305066225E-12</v>
      </c>
      <c r="AQ59">
        <f t="shared" si="26"/>
        <v>-1.255055120575189E-7</v>
      </c>
      <c r="AR59">
        <f t="shared" si="26"/>
        <v>-1.2550666901864939E-7</v>
      </c>
      <c r="AS59">
        <f t="shared" si="26"/>
        <v>-0.69683470078195964</v>
      </c>
      <c r="AT59">
        <f t="shared" si="26"/>
        <v>-0.45526533906655364</v>
      </c>
      <c r="AU59">
        <f t="shared" si="23"/>
        <v>-1.1521001653551821</v>
      </c>
      <c r="AW59">
        <v>56</v>
      </c>
      <c r="AX59">
        <f>IF(Z59&gt;0, (R59*SUMPRODUCT(K59:$K$98, X59:$X$98)-K59*$AZ$3)/Z59, 0)</f>
        <v>-125478628974528.53</v>
      </c>
    </row>
    <row r="60" spans="5:50" x14ac:dyDescent="0.25">
      <c r="E60">
        <v>2060</v>
      </c>
      <c r="F60" s="5">
        <v>3.5571999999999999E-2</v>
      </c>
      <c r="G60" s="5"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4.0037509030010042E-3</v>
      </c>
      <c r="L60" s="2">
        <v>57</v>
      </c>
      <c r="M60" s="6">
        <v>0.74145409100000004</v>
      </c>
      <c r="Q60" s="4">
        <f t="shared" si="21"/>
        <v>25</v>
      </c>
      <c r="R60">
        <f t="shared" si="0"/>
        <v>1000000</v>
      </c>
      <c r="S60">
        <f t="shared" si="1"/>
        <v>-450759743409326.81</v>
      </c>
      <c r="U60">
        <f t="shared" si="13"/>
        <v>0.74145409100000004</v>
      </c>
      <c r="V60">
        <f t="shared" si="14"/>
        <v>0.01</v>
      </c>
      <c r="W60">
        <f t="shared" si="15"/>
        <v>1.0320332452317441E-11</v>
      </c>
      <c r="X60">
        <f t="shared" si="16"/>
        <v>7.6520527172508289E-12</v>
      </c>
      <c r="Y60">
        <f t="shared" si="17"/>
        <v>1.0320332452317441E-13</v>
      </c>
      <c r="Z60">
        <f t="shared" si="18"/>
        <v>2.5650764105434377E-12</v>
      </c>
      <c r="AB60">
        <f t="shared" si="19"/>
        <v>-1294.9811666781263</v>
      </c>
      <c r="AC60">
        <f t="shared" si="2"/>
        <v>-1156.233184641877</v>
      </c>
      <c r="AE60">
        <f t="shared" si="3"/>
        <v>0</v>
      </c>
      <c r="AF60">
        <f t="shared" si="24"/>
        <v>0</v>
      </c>
      <c r="AG60">
        <f t="shared" si="24"/>
        <v>-6.4126910263585938E-11</v>
      </c>
      <c r="AH60">
        <f t="shared" si="5"/>
        <v>-7.6520527172508296E-6</v>
      </c>
      <c r="AI60">
        <f t="shared" si="25"/>
        <v>-7.6521168441610935E-6</v>
      </c>
      <c r="AJ60">
        <f t="shared" si="7"/>
        <v>-138.74798203624937</v>
      </c>
      <c r="AK60">
        <f t="shared" si="22"/>
        <v>-90.64868166746885</v>
      </c>
      <c r="AL60">
        <f t="shared" si="8"/>
        <v>-229.39667135583505</v>
      </c>
      <c r="AN60">
        <f t="shared" si="26"/>
        <v>0</v>
      </c>
      <c r="AO60">
        <f t="shared" si="26"/>
        <v>0</v>
      </c>
      <c r="AP60">
        <f t="shared" si="26"/>
        <v>-2.5674817487449654E-13</v>
      </c>
      <c r="AQ60">
        <f t="shared" si="26"/>
        <v>-3.0636912976504299E-8</v>
      </c>
      <c r="AR60">
        <f t="shared" si="26"/>
        <v>-3.0637169724679173E-8</v>
      </c>
      <c r="AS60">
        <f t="shared" si="26"/>
        <v>-0.55551235836720048</v>
      </c>
      <c r="AT60">
        <f t="shared" si="26"/>
        <v>-0.36293474108197898</v>
      </c>
      <c r="AU60">
        <f t="shared" si="23"/>
        <v>-0.91844713008634915</v>
      </c>
      <c r="AW60">
        <v>57</v>
      </c>
      <c r="AX60">
        <f>IF(Z60&gt;0, (R60*SUMPRODUCT(K60:$K$98, X60:$X$98)-K60*$AZ$3)/Z60, 0)</f>
        <v>-450759743409326.81</v>
      </c>
    </row>
    <row r="61" spans="5:50" x14ac:dyDescent="0.25">
      <c r="E61">
        <v>2061</v>
      </c>
      <c r="F61" s="5">
        <v>3.5571999999999999E-2</v>
      </c>
      <c r="G61" s="5"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3.5747775919651821E-3</v>
      </c>
      <c r="L61" s="2">
        <v>58</v>
      </c>
      <c r="M61" s="6">
        <v>0.75951466000000001</v>
      </c>
      <c r="Q61" s="4">
        <f t="shared" si="21"/>
        <v>25</v>
      </c>
      <c r="R61">
        <f t="shared" si="0"/>
        <v>1000000</v>
      </c>
      <c r="S61">
        <f t="shared" si="1"/>
        <v>-1746159025236780</v>
      </c>
      <c r="U61">
        <f t="shared" si="13"/>
        <v>0.75951466000000001</v>
      </c>
      <c r="V61">
        <f t="shared" si="14"/>
        <v>0.01</v>
      </c>
      <c r="W61">
        <f t="shared" si="15"/>
        <v>2.5650764105434377E-12</v>
      </c>
      <c r="X61">
        <f t="shared" si="16"/>
        <v>1.9482131378279194E-12</v>
      </c>
      <c r="Y61">
        <f t="shared" si="17"/>
        <v>2.5650764105434379E-14</v>
      </c>
      <c r="Z61">
        <f t="shared" si="18"/>
        <v>5.9121250861008391E-13</v>
      </c>
      <c r="AB61">
        <f t="shared" si="19"/>
        <v>-1156.233184641877</v>
      </c>
      <c r="AC61">
        <f t="shared" si="2"/>
        <v>-1032.3510577423756</v>
      </c>
      <c r="AE61">
        <f t="shared" si="3"/>
        <v>0</v>
      </c>
      <c r="AF61">
        <f t="shared" si="24"/>
        <v>0</v>
      </c>
      <c r="AG61">
        <f t="shared" si="24"/>
        <v>-1.4780312715252098E-11</v>
      </c>
      <c r="AH61">
        <f t="shared" si="5"/>
        <v>-1.9482131378279196E-6</v>
      </c>
      <c r="AI61">
        <f t="shared" si="25"/>
        <v>-1.9482279181406347E-6</v>
      </c>
      <c r="AJ61">
        <f t="shared" si="7"/>
        <v>-123.88212689950137</v>
      </c>
      <c r="AK61">
        <f t="shared" si="22"/>
        <v>-80.936322924931389</v>
      </c>
      <c r="AL61">
        <f t="shared" si="8"/>
        <v>-204.81845177266069</v>
      </c>
      <c r="AN61">
        <f t="shared" si="26"/>
        <v>0</v>
      </c>
      <c r="AO61">
        <f t="shared" si="26"/>
        <v>0</v>
      </c>
      <c r="AP61">
        <f t="shared" si="26"/>
        <v>-5.2836330696721254E-14</v>
      </c>
      <c r="AQ61">
        <f t="shared" si="26"/>
        <v>-6.9644286694794215E-9</v>
      </c>
      <c r="AR61">
        <f t="shared" si="26"/>
        <v>-6.9644815058101183E-9</v>
      </c>
      <c r="AS61">
        <f t="shared" si="26"/>
        <v>-0.44285105128532465</v>
      </c>
      <c r="AT61">
        <f t="shared" si="26"/>
        <v>-0.28932935356810258</v>
      </c>
      <c r="AU61">
        <f t="shared" si="23"/>
        <v>-0.73218041181790883</v>
      </c>
      <c r="AW61">
        <v>58</v>
      </c>
      <c r="AX61">
        <f>IF(Z61&gt;0, (R61*SUMPRODUCT(K61:$K$98, X61:$X$98)-K61*$AZ$3)/Z61, 0)</f>
        <v>-1746159025236780</v>
      </c>
    </row>
    <row r="62" spans="5:50" x14ac:dyDescent="0.25">
      <c r="E62">
        <v>2062</v>
      </c>
      <c r="F62" s="5">
        <v>3.5571999999999999E-2</v>
      </c>
      <c r="G62" s="5"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3.1917657071117694E-3</v>
      </c>
      <c r="L62" s="2">
        <v>59</v>
      </c>
      <c r="M62" s="6">
        <v>0.77745419500000001</v>
      </c>
      <c r="Q62" s="4">
        <f t="shared" si="21"/>
        <v>25</v>
      </c>
      <c r="R62">
        <f t="shared" si="0"/>
        <v>1000000</v>
      </c>
      <c r="S62">
        <f t="shared" si="1"/>
        <v>-7335221498525054</v>
      </c>
      <c r="U62">
        <f t="shared" si="13"/>
        <v>0.77745419500000001</v>
      </c>
      <c r="V62">
        <f t="shared" si="14"/>
        <v>0.01</v>
      </c>
      <c r="W62">
        <f t="shared" si="15"/>
        <v>5.9121250861008391E-13</v>
      </c>
      <c r="X62">
        <f t="shared" si="16"/>
        <v>4.5964064495538332E-13</v>
      </c>
      <c r="Y62">
        <f t="shared" si="17"/>
        <v>5.912125086100839E-15</v>
      </c>
      <c r="Z62">
        <f t="shared" si="18"/>
        <v>1.2565973856859976E-13</v>
      </c>
      <c r="AB62">
        <f t="shared" si="19"/>
        <v>-1032.3510577423756</v>
      </c>
      <c r="AC62">
        <f t="shared" si="2"/>
        <v>-921.74201584743082</v>
      </c>
      <c r="AE62">
        <f t="shared" si="3"/>
        <v>0</v>
      </c>
      <c r="AF62">
        <f t="shared" si="24"/>
        <v>0</v>
      </c>
      <c r="AG62">
        <f t="shared" si="24"/>
        <v>-3.141493464214994E-12</v>
      </c>
      <c r="AH62">
        <f t="shared" si="5"/>
        <v>-4.596406449553833E-7</v>
      </c>
      <c r="AI62">
        <f t="shared" si="25"/>
        <v>-4.596437864488475E-7</v>
      </c>
      <c r="AJ62">
        <f t="shared" si="7"/>
        <v>-110.60904189494477</v>
      </c>
      <c r="AK62">
        <f t="shared" si="22"/>
        <v>-72.264574041966299</v>
      </c>
      <c r="AL62">
        <f t="shared" si="8"/>
        <v>-182.87361639655484</v>
      </c>
      <c r="AN62">
        <f t="shared" si="26"/>
        <v>0</v>
      </c>
      <c r="AO62">
        <f t="shared" si="26"/>
        <v>0</v>
      </c>
      <c r="AP62">
        <f t="shared" si="26"/>
        <v>-1.0026911108197172E-14</v>
      </c>
      <c r="AQ62">
        <f t="shared" si="26"/>
        <v>-1.4670652481633287E-9</v>
      </c>
      <c r="AR62">
        <f t="shared" si="26"/>
        <v>-1.4670752750744368E-9</v>
      </c>
      <c r="AS62">
        <f t="shared" si="26"/>
        <v>-0.3530381468167737</v>
      </c>
      <c r="AT62">
        <f t="shared" si="26"/>
        <v>-0.23065158926618737</v>
      </c>
      <c r="AU62">
        <f t="shared" si="23"/>
        <v>-0.58368973755003628</v>
      </c>
      <c r="AW62">
        <v>59</v>
      </c>
      <c r="AX62">
        <f>IF(Z62&gt;0, (R62*SUMPRODUCT(K62:$K$98, X62:$X$98)-K62*$AZ$3)/Z62, 0)</f>
        <v>-7335221498525054</v>
      </c>
    </row>
    <row r="63" spans="5:50" x14ac:dyDescent="0.25">
      <c r="E63">
        <v>2063</v>
      </c>
      <c r="F63" s="5">
        <v>3.5571999999999999E-2</v>
      </c>
      <c r="G63" s="5"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2.8497908099212226E-3</v>
      </c>
      <c r="L63" s="2">
        <v>60</v>
      </c>
      <c r="M63" s="6">
        <v>0.79525030600000002</v>
      </c>
      <c r="Q63" s="4">
        <f t="shared" si="21"/>
        <v>25</v>
      </c>
      <c r="R63">
        <f t="shared" si="0"/>
        <v>1000000</v>
      </c>
      <c r="S63">
        <f t="shared" si="1"/>
        <v>-3.3629346341399136E+16</v>
      </c>
      <c r="U63">
        <f t="shared" si="13"/>
        <v>0.79525030600000002</v>
      </c>
      <c r="V63">
        <f t="shared" si="14"/>
        <v>0.01</v>
      </c>
      <c r="W63">
        <f t="shared" si="15"/>
        <v>1.2565973856859976E-13</v>
      </c>
      <c r="X63">
        <f t="shared" si="16"/>
        <v>9.9930945548558964E-14</v>
      </c>
      <c r="Y63">
        <f t="shared" si="17"/>
        <v>1.2565973856859976E-15</v>
      </c>
      <c r="Z63">
        <f t="shared" si="18"/>
        <v>2.4472195634354796E-14</v>
      </c>
      <c r="AB63">
        <f t="shared" si="19"/>
        <v>-921.74201584743082</v>
      </c>
      <c r="AC63">
        <f t="shared" si="2"/>
        <v>-822.98394272219332</v>
      </c>
      <c r="AE63">
        <f t="shared" si="3"/>
        <v>0</v>
      </c>
      <c r="AF63">
        <f t="shared" si="24"/>
        <v>0</v>
      </c>
      <c r="AG63">
        <f t="shared" si="24"/>
        <v>-6.1180489085886994E-13</v>
      </c>
      <c r="AH63">
        <f t="shared" si="5"/>
        <v>-9.9930945548558967E-8</v>
      </c>
      <c r="AI63">
        <f t="shared" si="25"/>
        <v>-9.9931557353449821E-8</v>
      </c>
      <c r="AJ63">
        <f t="shared" si="7"/>
        <v>-98.758073125237502</v>
      </c>
      <c r="AK63">
        <f t="shared" si="22"/>
        <v>-64.521941109320167</v>
      </c>
      <c r="AL63">
        <f t="shared" si="8"/>
        <v>-163.28001433448924</v>
      </c>
      <c r="AN63">
        <f t="shared" si="26"/>
        <v>0</v>
      </c>
      <c r="AO63">
        <f t="shared" si="26"/>
        <v>0</v>
      </c>
      <c r="AP63">
        <f t="shared" si="26"/>
        <v>-1.7435159554344641E-15</v>
      </c>
      <c r="AQ63">
        <f t="shared" si="26"/>
        <v>-2.8478229025102144E-10</v>
      </c>
      <c r="AR63">
        <f t="shared" si="26"/>
        <v>-2.8478403376697688E-10</v>
      </c>
      <c r="AS63">
        <f t="shared" si="26"/>
        <v>-0.28143984919782988</v>
      </c>
      <c r="AT63">
        <f t="shared" si="26"/>
        <v>-0.18387403481161896</v>
      </c>
      <c r="AU63">
        <f t="shared" si="23"/>
        <v>-0.46531388429423293</v>
      </c>
      <c r="AW63">
        <v>60</v>
      </c>
      <c r="AX63">
        <f>IF(Z63&gt;0, (R63*SUMPRODUCT(K63:$K$98, X63:$X$98)-K63*$AZ$3)/Z63, 0)</f>
        <v>-3.3629346341399136E+16</v>
      </c>
    </row>
    <row r="64" spans="5:50" x14ac:dyDescent="0.25">
      <c r="E64">
        <v>2064</v>
      </c>
      <c r="F64" s="5">
        <v>3.5571999999999999E-2</v>
      </c>
      <c r="G64" s="5"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2.5444560802868059E-3</v>
      </c>
      <c r="L64" s="2">
        <v>61</v>
      </c>
      <c r="M64" s="6">
        <v>0.81288120699999999</v>
      </c>
      <c r="Q64" s="4">
        <f t="shared" si="21"/>
        <v>25</v>
      </c>
      <c r="R64">
        <f t="shared" si="0"/>
        <v>1000000</v>
      </c>
      <c r="S64">
        <f t="shared" si="1"/>
        <v>-1.6952578313101456E+17</v>
      </c>
      <c r="U64">
        <f t="shared" si="13"/>
        <v>0.81288120699999999</v>
      </c>
      <c r="V64">
        <f t="shared" si="14"/>
        <v>0.01</v>
      </c>
      <c r="W64">
        <f t="shared" si="15"/>
        <v>2.4472195634354796E-14</v>
      </c>
      <c r="X64">
        <f t="shared" si="16"/>
        <v>1.9892987925194456E-14</v>
      </c>
      <c r="Y64">
        <f t="shared" si="17"/>
        <v>2.4472195634354796E-16</v>
      </c>
      <c r="Z64">
        <f t="shared" si="18"/>
        <v>4.3344857528167919E-15</v>
      </c>
      <c r="AB64">
        <f t="shared" si="19"/>
        <v>-822.98394272219332</v>
      </c>
      <c r="AC64">
        <f t="shared" si="2"/>
        <v>-734.80709171649187</v>
      </c>
      <c r="AE64">
        <f t="shared" si="3"/>
        <v>0</v>
      </c>
      <c r="AF64">
        <f t="shared" si="24"/>
        <v>0</v>
      </c>
      <c r="AG64">
        <f t="shared" si="24"/>
        <v>-1.083621438204198E-13</v>
      </c>
      <c r="AH64">
        <f t="shared" si="5"/>
        <v>-1.9892987925194455E-8</v>
      </c>
      <c r="AI64">
        <f t="shared" si="25"/>
        <v>-1.9893096287338274E-8</v>
      </c>
      <c r="AJ64">
        <f t="shared" si="7"/>
        <v>-88.176851005701451</v>
      </c>
      <c r="AK64">
        <f t="shared" si="22"/>
        <v>-57.608875990553535</v>
      </c>
      <c r="AL64">
        <f t="shared" si="8"/>
        <v>-145.78572701614809</v>
      </c>
      <c r="AN64">
        <f t="shared" si="26"/>
        <v>0</v>
      </c>
      <c r="AO64">
        <f t="shared" si="26"/>
        <v>0</v>
      </c>
      <c r="AP64">
        <f t="shared" si="26"/>
        <v>-2.7572271571678049E-16</v>
      </c>
      <c r="AQ64">
        <f t="shared" si="26"/>
        <v>-5.0616834081333041E-11</v>
      </c>
      <c r="AR64">
        <f t="shared" si="26"/>
        <v>-5.0617109804048759E-11</v>
      </c>
      <c r="AS64">
        <f t="shared" si="26"/>
        <v>-0.22436212468200081</v>
      </c>
      <c r="AT64">
        <f t="shared" si="26"/>
        <v>-0.14658325479265252</v>
      </c>
      <c r="AU64">
        <f t="shared" si="23"/>
        <v>-0.37094537952527046</v>
      </c>
      <c r="AW64">
        <v>61</v>
      </c>
      <c r="AX64">
        <f>IF(Z64&gt;0, (R64*SUMPRODUCT(K64:$K$98, X64:$X$98)-K64*$AZ$3)/Z64, 0)</f>
        <v>-1.6952578313101456E+17</v>
      </c>
    </row>
    <row r="65" spans="5:50" x14ac:dyDescent="0.25">
      <c r="E65">
        <v>2065</v>
      </c>
      <c r="F65" s="5">
        <v>3.5571999999999999E-2</v>
      </c>
      <c r="G65" s="5"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2.2718357859703624E-3</v>
      </c>
      <c r="L65" s="2">
        <v>62</v>
      </c>
      <c r="M65" s="6">
        <v>0.83042254299999996</v>
      </c>
      <c r="Q65" s="4">
        <f t="shared" si="21"/>
        <v>25</v>
      </c>
      <c r="R65">
        <f t="shared" si="0"/>
        <v>1000000</v>
      </c>
      <c r="S65">
        <f t="shared" si="1"/>
        <v>-9.4851935362641728E+17</v>
      </c>
      <c r="U65">
        <f t="shared" si="13"/>
        <v>0.83042254299999996</v>
      </c>
      <c r="V65">
        <f t="shared" si="14"/>
        <v>0.01</v>
      </c>
      <c r="W65">
        <f t="shared" si="15"/>
        <v>4.3344857528167919E-15</v>
      </c>
      <c r="X65">
        <f t="shared" si="16"/>
        <v>3.5994546814513894E-15</v>
      </c>
      <c r="Y65">
        <f t="shared" si="17"/>
        <v>4.3344857528167918E-17</v>
      </c>
      <c r="Z65">
        <f t="shared" si="18"/>
        <v>6.916862138372346E-16</v>
      </c>
      <c r="AB65">
        <f t="shared" si="19"/>
        <v>-734.80709171649187</v>
      </c>
      <c r="AC65">
        <f t="shared" si="2"/>
        <v>-656.07776046119761</v>
      </c>
      <c r="AE65">
        <f t="shared" si="3"/>
        <v>0</v>
      </c>
      <c r="AF65">
        <f t="shared" si="24"/>
        <v>0</v>
      </c>
      <c r="AG65">
        <f t="shared" si="24"/>
        <v>-1.7292155345930866E-14</v>
      </c>
      <c r="AH65">
        <f t="shared" si="5"/>
        <v>-3.5994546814513895E-9</v>
      </c>
      <c r="AI65">
        <f t="shared" si="25"/>
        <v>-3.5994719736067354E-9</v>
      </c>
      <c r="AJ65">
        <f t="shared" si="7"/>
        <v>-78.729331255294255</v>
      </c>
      <c r="AK65">
        <f t="shared" si="22"/>
        <v>-51.436496420154434</v>
      </c>
      <c r="AL65">
        <f t="shared" si="8"/>
        <v>-130.16582767904816</v>
      </c>
      <c r="AN65">
        <f t="shared" si="26"/>
        <v>0</v>
      </c>
      <c r="AO65">
        <f t="shared" si="26"/>
        <v>0</v>
      </c>
      <c r="AP65">
        <f t="shared" si="26"/>
        <v>-3.9284937331444453E-17</v>
      </c>
      <c r="AQ65">
        <f t="shared" si="26"/>
        <v>-8.1773699552998172E-12</v>
      </c>
      <c r="AR65">
        <f t="shared" si="26"/>
        <v>-8.1774092402371491E-12</v>
      </c>
      <c r="AS65">
        <f t="shared" si="26"/>
        <v>-0.17886011215129244</v>
      </c>
      <c r="AT65">
        <f t="shared" si="26"/>
        <v>-0.11685527327224328</v>
      </c>
      <c r="AU65">
        <f t="shared" si="23"/>
        <v>-0.29571538543171316</v>
      </c>
      <c r="AW65">
        <v>62</v>
      </c>
      <c r="AX65">
        <f>IF(Z65&gt;0, (R65*SUMPRODUCT(K65:$K$98, X65:$X$98)-K65*$AZ$3)/Z65, 0)</f>
        <v>-9.4851935362641728E+17</v>
      </c>
    </row>
    <row r="66" spans="5:50" x14ac:dyDescent="0.25">
      <c r="E66">
        <v>2066</v>
      </c>
      <c r="F66" s="5">
        <v>3.5571999999999999E-2</v>
      </c>
      <c r="G66" s="5"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2.0284248089021089E-3</v>
      </c>
      <c r="L66" s="2">
        <v>63</v>
      </c>
      <c r="M66" s="6">
        <v>0.84796327400000004</v>
      </c>
      <c r="Q66" s="4">
        <f t="shared" si="21"/>
        <v>25</v>
      </c>
      <c r="R66">
        <f t="shared" si="0"/>
        <v>1000000</v>
      </c>
      <c r="S66">
        <f t="shared" si="1"/>
        <v>-5.9624880400551977E+18</v>
      </c>
      <c r="U66">
        <f t="shared" si="13"/>
        <v>0.84796327400000004</v>
      </c>
      <c r="V66">
        <f t="shared" si="14"/>
        <v>0.01</v>
      </c>
      <c r="W66">
        <f t="shared" si="15"/>
        <v>6.916862138372346E-16</v>
      </c>
      <c r="X66">
        <f t="shared" si="16"/>
        <v>5.8652450646608556E-16</v>
      </c>
      <c r="Y66">
        <f t="shared" si="17"/>
        <v>6.9168621383723463E-18</v>
      </c>
      <c r="Z66">
        <f t="shared" si="18"/>
        <v>9.8244845232776692E-17</v>
      </c>
      <c r="AB66">
        <f t="shared" si="19"/>
        <v>-656.07776046119761</v>
      </c>
      <c r="AC66">
        <f t="shared" si="2"/>
        <v>-585.78371469750493</v>
      </c>
      <c r="AE66">
        <f t="shared" si="3"/>
        <v>0</v>
      </c>
      <c r="AF66">
        <f t="shared" si="24"/>
        <v>0</v>
      </c>
      <c r="AG66">
        <f t="shared" si="24"/>
        <v>-2.4561211308194174E-15</v>
      </c>
      <c r="AH66">
        <f t="shared" si="5"/>
        <v>-5.8652450646608558E-10</v>
      </c>
      <c r="AI66">
        <f t="shared" si="25"/>
        <v>-5.8652696258721638E-10</v>
      </c>
      <c r="AJ66">
        <f t="shared" si="7"/>
        <v>-70.294045763692679</v>
      </c>
      <c r="AK66">
        <f t="shared" si="22"/>
        <v>-45.92544323228384</v>
      </c>
      <c r="AL66">
        <f t="shared" si="8"/>
        <v>-116.21948899656304</v>
      </c>
      <c r="AN66">
        <f t="shared" si="26"/>
        <v>0</v>
      </c>
      <c r="AO66">
        <f t="shared" si="26"/>
        <v>0</v>
      </c>
      <c r="AP66">
        <f t="shared" si="26"/>
        <v>-4.9820570354228083E-18</v>
      </c>
      <c r="AQ66">
        <f t="shared" si="26"/>
        <v>-1.1897208599448734E-12</v>
      </c>
      <c r="AR66">
        <f t="shared" si="26"/>
        <v>-1.1897258420019087E-12</v>
      </c>
      <c r="AS66">
        <f t="shared" si="26"/>
        <v>-0.14258618634517442</v>
      </c>
      <c r="AT66">
        <f t="shared" si="26"/>
        <v>-9.3156308412189998E-2</v>
      </c>
      <c r="AU66">
        <f t="shared" si="23"/>
        <v>-0.23574249475855413</v>
      </c>
      <c r="AW66">
        <v>63</v>
      </c>
      <c r="AX66">
        <f>IF(Z66&gt;0, (R66*SUMPRODUCT(K66:$K$98, X66:$X$98)-K66*$AZ$3)/Z66, 0)</f>
        <v>-5.9624880400551977E+18</v>
      </c>
    </row>
    <row r="67" spans="5:50" x14ac:dyDescent="0.25">
      <c r="E67">
        <v>2067</v>
      </c>
      <c r="F67" s="5">
        <v>3.5571999999999999E-2</v>
      </c>
      <c r="G67" s="5"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1.8110935793768828E-3</v>
      </c>
      <c r="L67" s="2">
        <v>64</v>
      </c>
      <c r="M67" s="6">
        <v>0.86550461000000001</v>
      </c>
      <c r="Q67" s="4">
        <f t="shared" si="21"/>
        <v>25</v>
      </c>
      <c r="R67">
        <f t="shared" ref="R67:R69" si="27">$C$6</f>
        <v>1000000</v>
      </c>
      <c r="S67">
        <f t="shared" ref="S67:S69" si="28">AX67</f>
        <v>-4.2761824640764428E+19</v>
      </c>
      <c r="U67">
        <f t="shared" si="13"/>
        <v>0.86550461000000001</v>
      </c>
      <c r="V67">
        <f t="shared" si="14"/>
        <v>0.01</v>
      </c>
      <c r="W67">
        <f t="shared" si="15"/>
        <v>9.8244845232776692E-17</v>
      </c>
      <c r="X67">
        <f t="shared" si="16"/>
        <v>8.5031366457704745E-17</v>
      </c>
      <c r="Y67">
        <f t="shared" si="17"/>
        <v>9.8244845232776701E-19</v>
      </c>
      <c r="Z67">
        <f t="shared" si="18"/>
        <v>1.2231030322744178E-17</v>
      </c>
      <c r="AB67">
        <f t="shared" si="19"/>
        <v>-585.78371469750493</v>
      </c>
      <c r="AC67">
        <f t="shared" ref="AC67:AC69" si="29">S67*Z67</f>
        <v>-523.02117383705888</v>
      </c>
      <c r="AE67">
        <f t="shared" ref="AE67:AE69" si="30">$Z67*O67</f>
        <v>0</v>
      </c>
      <c r="AF67">
        <f t="shared" si="24"/>
        <v>0</v>
      </c>
      <c r="AG67">
        <f t="shared" si="24"/>
        <v>-3.0577575806860447E-16</v>
      </c>
      <c r="AH67">
        <f t="shared" ref="AH67:AH69" si="31">-X67*R67</f>
        <v>-8.5031366457704743E-11</v>
      </c>
      <c r="AI67">
        <f t="shared" ref="AI67:AI69" si="32">SUM(AE67:AH67)</f>
        <v>-8.5031672233462808E-11</v>
      </c>
      <c r="AJ67">
        <f t="shared" ref="AJ67:AJ69" si="33">AB67-AC67</f>
        <v>-62.762540860446052</v>
      </c>
      <c r="AK67">
        <f t="shared" si="22"/>
        <v>-41.004860028825348</v>
      </c>
      <c r="AL67">
        <f t="shared" ref="AL67:AL69" si="34">SUM(AI67:AK67)</f>
        <v>-103.76740088935642</v>
      </c>
      <c r="AN67">
        <f t="shared" si="26"/>
        <v>0</v>
      </c>
      <c r="AO67">
        <f t="shared" si="26"/>
        <v>0</v>
      </c>
      <c r="AP67">
        <f t="shared" si="26"/>
        <v>-5.5378851216714863E-19</v>
      </c>
      <c r="AQ67">
        <f t="shared" si="26"/>
        <v>-1.5399976183719189E-13</v>
      </c>
      <c r="AR67">
        <f t="shared" si="26"/>
        <v>-1.5400031562570405E-13</v>
      </c>
      <c r="AS67">
        <f t="shared" si="26"/>
        <v>-0.1136688347777331</v>
      </c>
      <c r="AT67">
        <f t="shared" si="26"/>
        <v>-7.4263638721453362E-2</v>
      </c>
      <c r="AU67">
        <f t="shared" si="23"/>
        <v>-0.18793247349934045</v>
      </c>
      <c r="AW67">
        <v>64</v>
      </c>
      <c r="AX67">
        <f>IF(Z67&gt;0, (R67*SUMPRODUCT(K67:$K$98, X67:$X$98)-K67*$AZ$3)/Z67, 0)</f>
        <v>-4.2761824640764428E+19</v>
      </c>
    </row>
    <row r="68" spans="5:50" x14ac:dyDescent="0.25">
      <c r="E68">
        <v>2068</v>
      </c>
      <c r="F68" s="5">
        <v>3.5571999999999999E-2</v>
      </c>
      <c r="G68" s="5">
        <v>7.0000000000000007E-2</v>
      </c>
      <c r="H68" s="5">
        <f t="shared" ref="H68:H69" si="35">G68+$C$9</f>
        <v>0.12000000000000001</v>
      </c>
      <c r="I68" s="5">
        <f t="shared" ref="I68:I69" si="36">1+H68</f>
        <v>1.1200000000000001</v>
      </c>
      <c r="J68">
        <f t="shared" ref="J68:J69" si="37">1/I68</f>
        <v>0.89285714285714279</v>
      </c>
      <c r="K68">
        <f t="shared" si="20"/>
        <v>1.6170478387293595E-3</v>
      </c>
      <c r="L68" s="2">
        <v>65</v>
      </c>
      <c r="M68" s="6">
        <v>0.88304594599999997</v>
      </c>
      <c r="Q68" s="4">
        <f t="shared" si="21"/>
        <v>25</v>
      </c>
      <c r="R68">
        <f t="shared" si="27"/>
        <v>1000000</v>
      </c>
      <c r="S68">
        <f t="shared" si="28"/>
        <v>-3.5697759125718676E+20</v>
      </c>
      <c r="U68">
        <f t="shared" ref="U68:U69" si="38">M68</f>
        <v>0.88304594599999997</v>
      </c>
      <c r="V68">
        <f t="shared" ref="V68:V69" si="39">$C$10</f>
        <v>0.01</v>
      </c>
      <c r="W68">
        <f t="shared" ref="W68:W69" si="40">Z67</f>
        <v>1.2231030322744178E-17</v>
      </c>
      <c r="X68">
        <f t="shared" ref="X68:X69" si="41">U68*W68</f>
        <v>1.0800561741902317E-17</v>
      </c>
      <c r="Y68">
        <f t="shared" ref="Y68:Y69" si="42">V68*W68</f>
        <v>1.2231030322744178E-19</v>
      </c>
      <c r="Z68">
        <f t="shared" ref="Z68:Z69" si="43">MAX(0, W68-X68-Y68)</f>
        <v>1.3081582776144193E-18</v>
      </c>
      <c r="AB68">
        <f t="shared" ref="AB68:AB69" si="44">AC67</f>
        <v>-523.02117383705888</v>
      </c>
      <c r="AC68">
        <f t="shared" si="29"/>
        <v>-466.98319092594562</v>
      </c>
      <c r="AE68">
        <f t="shared" si="30"/>
        <v>0</v>
      </c>
      <c r="AF68">
        <f t="shared" si="24"/>
        <v>0</v>
      </c>
      <c r="AG68">
        <f t="shared" si="24"/>
        <v>-3.2703956940360481E-17</v>
      </c>
      <c r="AH68">
        <f t="shared" si="31"/>
        <v>-1.0800561741902317E-11</v>
      </c>
      <c r="AI68">
        <f t="shared" si="32"/>
        <v>-1.0800594445859258E-11</v>
      </c>
      <c r="AJ68">
        <f t="shared" si="33"/>
        <v>-56.037982911113261</v>
      </c>
      <c r="AK68">
        <f t="shared" si="22"/>
        <v>-36.611482168594122</v>
      </c>
      <c r="AL68">
        <f t="shared" si="34"/>
        <v>-92.649465079718183</v>
      </c>
      <c r="AN68">
        <f t="shared" si="26"/>
        <v>0</v>
      </c>
      <c r="AO68">
        <f t="shared" si="26"/>
        <v>0</v>
      </c>
      <c r="AP68">
        <f t="shared" si="26"/>
        <v>-5.2883862888307952E-20</v>
      </c>
      <c r="AQ68">
        <f t="shared" si="26"/>
        <v>-1.7465025021806151E-14</v>
      </c>
      <c r="AR68">
        <f t="shared" si="26"/>
        <v>-1.7465077905669038E-14</v>
      </c>
      <c r="AS68">
        <f t="shared" si="26"/>
        <v>-9.0616099153168483E-2</v>
      </c>
      <c r="AT68">
        <f t="shared" si="26"/>
        <v>-5.9202518113403609E-2</v>
      </c>
      <c r="AU68">
        <f t="shared" si="23"/>
        <v>-0.14981861726658957</v>
      </c>
      <c r="AW68">
        <v>65</v>
      </c>
      <c r="AX68">
        <f>IF(Z68&gt;0, (R68*SUMPRODUCT(K68:$K$98, X68:$X$98)-K68*$AZ$3)/Z68, 0)</f>
        <v>-3.5697759125718676E+20</v>
      </c>
    </row>
    <row r="69" spans="5:50" x14ac:dyDescent="0.25">
      <c r="E69">
        <v>2069</v>
      </c>
      <c r="F69" s="5">
        <v>3.5571999999999999E-2</v>
      </c>
      <c r="G69" s="5">
        <v>7.0000000000000007E-2</v>
      </c>
      <c r="H69" s="5">
        <f t="shared" si="35"/>
        <v>0.12000000000000001</v>
      </c>
      <c r="I69" s="5">
        <f t="shared" si="36"/>
        <v>1.1200000000000001</v>
      </c>
      <c r="J69">
        <f t="shared" si="37"/>
        <v>0.89285714285714279</v>
      </c>
      <c r="K69">
        <f t="shared" ref="K69" si="45">K68*J69</f>
        <v>1.4437927131512138E-3</v>
      </c>
      <c r="L69" s="2">
        <v>66</v>
      </c>
      <c r="M69" s="6">
        <v>1</v>
      </c>
      <c r="Q69" s="4">
        <f t="shared" ref="Q69" si="46">$C$8</f>
        <v>25</v>
      </c>
      <c r="R69">
        <f t="shared" si="27"/>
        <v>1000000</v>
      </c>
      <c r="S69">
        <f t="shared" si="28"/>
        <v>0</v>
      </c>
      <c r="U69">
        <f t="shared" si="38"/>
        <v>1</v>
      </c>
      <c r="V69">
        <f t="shared" si="39"/>
        <v>0.01</v>
      </c>
      <c r="W69">
        <f t="shared" si="40"/>
        <v>1.3081582776144193E-18</v>
      </c>
      <c r="X69">
        <f t="shared" si="41"/>
        <v>1.3081582776144193E-18</v>
      </c>
      <c r="Y69">
        <f t="shared" si="42"/>
        <v>1.3081582776144193E-20</v>
      </c>
      <c r="Z69">
        <f t="shared" si="43"/>
        <v>0</v>
      </c>
      <c r="AB69">
        <f t="shared" si="44"/>
        <v>-466.98319092594562</v>
      </c>
      <c r="AC69">
        <f t="shared" si="29"/>
        <v>0</v>
      </c>
      <c r="AE69">
        <f t="shared" si="30"/>
        <v>0</v>
      </c>
      <c r="AF69">
        <f t="shared" si="24"/>
        <v>0</v>
      </c>
      <c r="AG69">
        <f t="shared" si="24"/>
        <v>0</v>
      </c>
      <c r="AH69">
        <f t="shared" si="31"/>
        <v>-1.3081582776144192E-12</v>
      </c>
      <c r="AI69">
        <f t="shared" si="32"/>
        <v>-1.3081582776144192E-12</v>
      </c>
      <c r="AJ69">
        <f t="shared" si="33"/>
        <v>-466.98319092594562</v>
      </c>
      <c r="AK69">
        <f t="shared" si="22"/>
        <v>-32.688823364816194</v>
      </c>
      <c r="AL69">
        <f t="shared" si="34"/>
        <v>-499.67201429076312</v>
      </c>
      <c r="AN69">
        <f t="shared" si="26"/>
        <v>0</v>
      </c>
      <c r="AO69">
        <f t="shared" si="26"/>
        <v>0</v>
      </c>
      <c r="AP69">
        <f t="shared" si="26"/>
        <v>0</v>
      </c>
      <c r="AQ69">
        <f t="shared" si="26"/>
        <v>-1.8887093888681412E-15</v>
      </c>
      <c r="AR69">
        <f t="shared" si="26"/>
        <v>-1.8887093888681412E-15</v>
      </c>
      <c r="AS69">
        <f t="shared" si="26"/>
        <v>-0.67422692822298236</v>
      </c>
      <c r="AT69">
        <f t="shared" si="26"/>
        <v>-4.7195884975608761E-2</v>
      </c>
      <c r="AU69">
        <f t="shared" si="23"/>
        <v>-0.72142281319859292</v>
      </c>
      <c r="AW69">
        <v>66</v>
      </c>
      <c r="AX69">
        <f>IF(Z69&gt;0, (R69*SUMPRODUCT(K69:$K$98, X69:$X$98)-K69*$AZ$3)/Z69, 0)</f>
        <v>0</v>
      </c>
    </row>
    <row r="70" spans="5:50" x14ac:dyDescent="0.25">
      <c r="F70" s="5"/>
      <c r="G70" s="5"/>
      <c r="H70" s="5"/>
      <c r="I70" s="5"/>
      <c r="M70" s="6"/>
      <c r="Q70" s="4"/>
      <c r="AX70">
        <f>IF(Z70&gt;0, (R70*SUMPRODUCT(K70:$K$98, X70:$X$98)-K70*$AZ$3)/Z70, 0)</f>
        <v>0</v>
      </c>
    </row>
    <row r="71" spans="5:50" x14ac:dyDescent="0.25">
      <c r="F71" s="5"/>
      <c r="G71" s="5"/>
      <c r="H71" s="5"/>
      <c r="I71" s="5"/>
      <c r="M71" s="6"/>
      <c r="Q71" s="4"/>
      <c r="AN71" s="8">
        <f t="shared" ref="AN71:AU71" si="47">SUM(AN3:AN69)</f>
        <v>433638.12596470088</v>
      </c>
      <c r="AO71" s="8">
        <f t="shared" si="47"/>
        <v>-43363.812596470088</v>
      </c>
      <c r="AP71" s="8">
        <f t="shared" si="47"/>
        <v>-381.02265911640683</v>
      </c>
      <c r="AQ71" s="8">
        <f t="shared" si="47"/>
        <v>-288787.49270206527</v>
      </c>
      <c r="AR71" s="8">
        <f t="shared" si="47"/>
        <v>101105.79800704884</v>
      </c>
      <c r="AS71" s="8">
        <f t="shared" si="47"/>
        <v>-15360.326072870264</v>
      </c>
      <c r="AT71" s="8">
        <f t="shared" si="47"/>
        <v>2145.1846995682254</v>
      </c>
      <c r="AU71" s="8">
        <f t="shared" si="47"/>
        <v>87890.656633746898</v>
      </c>
      <c r="AX71">
        <f>IF(Z71&gt;0, (R71*SUMPRODUCT(K71:$K$98, X71:$X$98)-K71*$AZ$3)/Z71, 0)</f>
        <v>0</v>
      </c>
    </row>
    <row r="72" spans="5:50" x14ac:dyDescent="0.25">
      <c r="F72" s="5"/>
      <c r="G72" s="5"/>
      <c r="H72" s="5"/>
      <c r="I72" s="5"/>
      <c r="M72" s="6"/>
      <c r="Q72" s="4"/>
      <c r="AX72">
        <f>IF(Z72&gt;0, (R72*SUMPRODUCT(K72:$K$98, X72:$X$98)-K72*$AZ$3)/Z72, 0)</f>
        <v>0</v>
      </c>
    </row>
    <row r="73" spans="5:50" x14ac:dyDescent="0.25">
      <c r="F73" s="5"/>
      <c r="G73" s="5"/>
      <c r="H73" s="5"/>
      <c r="I73" s="5"/>
      <c r="M73" s="6"/>
      <c r="Q73" s="4"/>
      <c r="AX73">
        <f>IF(Z73&gt;0, (R73*SUMPRODUCT(K73:$K$98, X73:$X$98)-K73*$AZ$3)/Z73, 0)</f>
        <v>0</v>
      </c>
    </row>
    <row r="74" spans="5:50" x14ac:dyDescent="0.25">
      <c r="F74" s="5"/>
      <c r="G74" s="5"/>
      <c r="H74" s="5"/>
      <c r="I74" s="5"/>
      <c r="M74" s="6"/>
      <c r="Q74" s="4"/>
      <c r="AX74">
        <f>IF(Z74&gt;0, (R74*SUMPRODUCT(K74:$K$98, X74:$X$98)-K74*$AZ$3)/Z74, 0)</f>
        <v>0</v>
      </c>
    </row>
    <row r="75" spans="5:50" x14ac:dyDescent="0.25">
      <c r="F75" s="5"/>
      <c r="G75" s="5"/>
      <c r="H75" s="5"/>
      <c r="I75" s="5"/>
      <c r="M75" s="6"/>
      <c r="Q75" s="4"/>
      <c r="AX75">
        <f>IF(Z75&gt;0, (R75*SUMPRODUCT(K75:$K$98, X75:$X$98)-K75*$AZ$3)/Z75, 0)</f>
        <v>0</v>
      </c>
    </row>
    <row r="76" spans="5:50" x14ac:dyDescent="0.25">
      <c r="F76" s="5"/>
      <c r="G76" s="5"/>
      <c r="H76" s="5"/>
      <c r="I76" s="5"/>
      <c r="M76" s="6"/>
      <c r="Q76" s="4"/>
      <c r="AX76">
        <f>IF(Z76&gt;0, (R76*SUMPRODUCT(K76:$K$98, X76:$X$98)-K76*$AZ$3)/Z76, 0)</f>
        <v>0</v>
      </c>
    </row>
    <row r="77" spans="5:50" x14ac:dyDescent="0.25">
      <c r="F77" s="5"/>
      <c r="G77" s="5"/>
      <c r="H77" s="5"/>
      <c r="I77" s="5"/>
      <c r="M77" s="6"/>
      <c r="Q77" s="4"/>
      <c r="AX77">
        <f>IF(Z77&gt;0, (R77*SUMPRODUCT(K77:$K$98, X77:$X$98)-K77*$AZ$3)/Z77, 0)</f>
        <v>0</v>
      </c>
    </row>
    <row r="78" spans="5:50" x14ac:dyDescent="0.25">
      <c r="F78" s="5"/>
      <c r="G78" s="5"/>
      <c r="H78" s="5"/>
      <c r="I78" s="5"/>
      <c r="M78" s="6"/>
      <c r="Q78" s="4"/>
      <c r="AX78">
        <f>IF(Z78&gt;0, (R78*SUMPRODUCT(K78:$K$98, X78:$X$98)-K78*$AZ$3)/Z78, 0)</f>
        <v>0</v>
      </c>
    </row>
    <row r="79" spans="5:50" x14ac:dyDescent="0.25">
      <c r="F79" s="5"/>
      <c r="G79" s="5"/>
      <c r="H79" s="5"/>
      <c r="I79" s="5"/>
      <c r="M79" s="6"/>
      <c r="Q79" s="4"/>
      <c r="AX79">
        <f>IF(Z79&gt;0, (R79*SUMPRODUCT(K79:$K$98, X79:$X$98)-K79*$AZ$3)/Z79, 0)</f>
        <v>0</v>
      </c>
    </row>
    <row r="80" spans="5:50" x14ac:dyDescent="0.25">
      <c r="F80" s="5"/>
      <c r="G80" s="5"/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/>
      <c r="G81" s="5"/>
      <c r="H81" s="5"/>
      <c r="I81" s="5"/>
      <c r="M81" s="6"/>
      <c r="Q81" s="4"/>
      <c r="AX81">
        <f>IF(Z81&gt;0, (R81*SUMPRODUCT(K81:$K$98, X81:$X$98)-K81*$AZ$3)/Z81, 0)</f>
        <v>0</v>
      </c>
    </row>
    <row r="82" spans="2:50" x14ac:dyDescent="0.25">
      <c r="F82" s="5"/>
      <c r="G82" s="5"/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/>
      <c r="G83" s="5"/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/>
      <c r="G84" s="5"/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/>
      <c r="G85" s="5"/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/>
      <c r="G86" s="5"/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/>
      <c r="G87" s="5"/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/>
      <c r="G88" s="5"/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/>
      <c r="G89" s="5"/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/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/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/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/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/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/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/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/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/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71:AU71">
    <cfRule type="cellIs" dxfId="52" priority="1" operator="lessThan">
      <formula>0</formula>
    </cfRule>
  </conditionalFormatting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C7AD97-648D-4B97-AE5F-1A5338AC7690}">
  <dimension ref="A1:AZ100"/>
  <sheetViews>
    <sheetView workbookViewId="0">
      <selection activeCell="M33" sqref="M33"/>
    </sheetView>
  </sheetViews>
  <sheetFormatPr defaultRowHeight="15" x14ac:dyDescent="0.25"/>
  <cols>
    <col min="3" max="3" width="9.28515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0</v>
      </c>
      <c r="Q1" t="s">
        <v>1</v>
      </c>
      <c r="W1" t="s">
        <v>2</v>
      </c>
      <c r="AB1" t="s">
        <v>46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v>95427.516771576935</v>
      </c>
      <c r="K3">
        <v>1</v>
      </c>
      <c r="L3" s="2">
        <v>0</v>
      </c>
      <c r="O3">
        <f>$C$3</f>
        <v>95427.516771576935</v>
      </c>
      <c r="P3">
        <f>O3*C5</f>
        <v>9542.7516771576938</v>
      </c>
      <c r="Q3" s="4">
        <f>B8</f>
        <v>200</v>
      </c>
      <c r="R3">
        <f t="shared" ref="R3:R66" si="0">$C$6</f>
        <v>2000000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95427.516771576935</v>
      </c>
      <c r="AF3">
        <f t="shared" ref="AF3:AG34" si="4">-$Z3*P3</f>
        <v>-9542.7516771576938</v>
      </c>
      <c r="AG3">
        <f t="shared" si="4"/>
        <v>-200</v>
      </c>
      <c r="AH3">
        <f t="shared" ref="AH3:AH66" si="5">-X3*R3</f>
        <v>0</v>
      </c>
      <c r="AI3">
        <f t="shared" ref="AI3:AI34" si="6">SUM(AE3:AH3)</f>
        <v>85684.765094419243</v>
      </c>
      <c r="AJ3">
        <f t="shared" ref="AJ3:AJ66" si="7">AB3-AC3</f>
        <v>0</v>
      </c>
      <c r="AL3">
        <f t="shared" ref="AL3:AL66" si="8">SUM(AI3:AK3)</f>
        <v>85684.765094419243</v>
      </c>
      <c r="AN3">
        <f t="shared" ref="AN3:AU34" si="9">AE3*$K3</f>
        <v>95427.516771576935</v>
      </c>
      <c r="AO3">
        <f t="shared" si="9"/>
        <v>-9542.7516771576938</v>
      </c>
      <c r="AP3">
        <f t="shared" si="9"/>
        <v>-200</v>
      </c>
      <c r="AQ3">
        <f t="shared" si="9"/>
        <v>0</v>
      </c>
      <c r="AR3">
        <f t="shared" si="9"/>
        <v>85684.765094419243</v>
      </c>
      <c r="AS3">
        <f t="shared" si="9"/>
        <v>0</v>
      </c>
      <c r="AT3">
        <f t="shared" si="9"/>
        <v>0</v>
      </c>
      <c r="AU3">
        <f t="shared" si="9"/>
        <v>85684.765094419243</v>
      </c>
      <c r="AW3">
        <v>0</v>
      </c>
      <c r="AX3">
        <f>IF(Z3&gt;0, (R3*SUMPRODUCT(K3:$K$98, X3:$X$98)-K3*$AZ$3)/Z3, 0)</f>
        <v>0</v>
      </c>
      <c r="AZ3">
        <f>C6*SUMPRODUCT(X4:X98, K4:K98)/1</f>
        <v>69786.734516798679</v>
      </c>
    </row>
    <row r="4" spans="1:52" x14ac:dyDescent="0.25">
      <c r="A4" t="s">
        <v>14</v>
      </c>
      <c r="C4" t="s">
        <v>37</v>
      </c>
      <c r="E4">
        <v>2004</v>
      </c>
      <c r="F4" s="5">
        <f t="array" ref="F4:F98">EconomicRates!C44:C138</f>
        <v>1.5900000000000001E-2</v>
      </c>
      <c r="G4" s="5">
        <f t="array" ref="G4:G98">EconomicRates!D44:D138</f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98">Mortalities!B2:B96</f>
        <v>1.784809E-3</v>
      </c>
      <c r="R4">
        <f t="shared" si="0"/>
        <v>2000000</v>
      </c>
      <c r="S4">
        <f t="shared" si="1"/>
        <v>4736.9191362455176</v>
      </c>
      <c r="U4">
        <f t="shared" ref="U4:U67" si="13">M4</f>
        <v>1.784809E-3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1.784809E-3</v>
      </c>
      <c r="Y4">
        <f t="shared" ref="Y4:Y67" si="17">V4*W4</f>
        <v>0.01</v>
      </c>
      <c r="Z4">
        <f t="shared" ref="Z4:Z67" si="18">MAX(0, W4-X4-Y4)</f>
        <v>0.98821519099999999</v>
      </c>
      <c r="AB4">
        <f t="shared" ref="AB4:AB67" si="19">AC3</f>
        <v>0</v>
      </c>
      <c r="AC4">
        <f t="shared" si="2"/>
        <v>4681.095448976419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-3569.6179999999999</v>
      </c>
      <c r="AI4">
        <f t="shared" si="6"/>
        <v>-3569.6179999999999</v>
      </c>
      <c r="AJ4">
        <f t="shared" si="7"/>
        <v>-4681.095448976419</v>
      </c>
      <c r="AK4">
        <f>G4*SUM(AB4, AE4:AF4)</f>
        <v>0</v>
      </c>
      <c r="AL4">
        <f t="shared" si="8"/>
        <v>-8250.7134489764194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-3330.1781882638306</v>
      </c>
      <c r="AR4">
        <f t="shared" si="9"/>
        <v>-3330.1781882638306</v>
      </c>
      <c r="AS4">
        <f t="shared" si="9"/>
        <v>-4367.100894651011</v>
      </c>
      <c r="AT4">
        <f t="shared" si="9"/>
        <v>0</v>
      </c>
      <c r="AU4">
        <f t="shared" si="9"/>
        <v>-7697.2790829148416</v>
      </c>
      <c r="AW4">
        <v>1</v>
      </c>
      <c r="AX4">
        <f>IF(Z4&gt;0, (R4*SUMPRODUCT(K4:$K$98, X4:$X$98)-K4*$AZ$3)/Z4, 0)</f>
        <v>4736.9191362455176</v>
      </c>
    </row>
    <row r="5" spans="1:52" x14ac:dyDescent="0.25">
      <c r="C5" s="2">
        <f>'S.26.04.A'!C5</f>
        <v>0.1</v>
      </c>
      <c r="E5">
        <v>2005</v>
      </c>
      <c r="F5" s="5">
        <v>3.6400000000000002E-2</v>
      </c>
      <c r="G5" s="5"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1.7924099999999999E-3</v>
      </c>
      <c r="Q5" s="4">
        <f t="shared" ref="Q5:Q68" si="21">$C$8</f>
        <v>25</v>
      </c>
      <c r="R5">
        <f t="shared" si="0"/>
        <v>2000000</v>
      </c>
      <c r="S5">
        <f t="shared" si="1"/>
        <v>6944.118075565435</v>
      </c>
      <c r="U5">
        <f t="shared" si="13"/>
        <v>1.7924099999999999E-3</v>
      </c>
      <c r="V5">
        <f t="shared" si="14"/>
        <v>0.01</v>
      </c>
      <c r="W5">
        <f t="shared" si="15"/>
        <v>0.98821519099999999</v>
      </c>
      <c r="X5">
        <f t="shared" si="16"/>
        <v>1.7712867905003099E-3</v>
      </c>
      <c r="Y5">
        <f t="shared" si="17"/>
        <v>9.8821519099999994E-3</v>
      </c>
      <c r="Z5">
        <f t="shared" si="18"/>
        <v>0.97656175229949971</v>
      </c>
      <c r="AB5">
        <f t="shared" si="19"/>
        <v>4681.095448976419</v>
      </c>
      <c r="AC5">
        <f t="shared" si="2"/>
        <v>6781.3601160488106</v>
      </c>
      <c r="AE5">
        <f t="shared" si="3"/>
        <v>0</v>
      </c>
      <c r="AF5">
        <f t="shared" si="4"/>
        <v>0</v>
      </c>
      <c r="AG5">
        <f t="shared" si="4"/>
        <v>-24.414043807487491</v>
      </c>
      <c r="AH5">
        <f t="shared" si="5"/>
        <v>-3542.5735810006199</v>
      </c>
      <c r="AI5">
        <f t="shared" si="6"/>
        <v>-3566.9876248081073</v>
      </c>
      <c r="AJ5">
        <f t="shared" si="7"/>
        <v>-2100.2646670723916</v>
      </c>
      <c r="AK5">
        <f>G5*SUM(AB5, AE5:AF5)</f>
        <v>191.92491340803318</v>
      </c>
      <c r="AL5">
        <f t="shared" si="8"/>
        <v>-5475.3273784724661</v>
      </c>
      <c r="AN5">
        <f t="shared" si="9"/>
        <v>0</v>
      </c>
      <c r="AO5">
        <f t="shared" si="9"/>
        <v>0</v>
      </c>
      <c r="AP5">
        <f t="shared" si="9"/>
        <v>-20.876644603586456</v>
      </c>
      <c r="AQ5">
        <f t="shared" si="9"/>
        <v>-3029.283072307866</v>
      </c>
      <c r="AR5">
        <f t="shared" si="9"/>
        <v>-3050.1597169114521</v>
      </c>
      <c r="AS5">
        <f t="shared" si="9"/>
        <v>-1795.9531560475434</v>
      </c>
      <c r="AT5">
        <f t="shared" si="9"/>
        <v>164.11653224628</v>
      </c>
      <c r="AU5">
        <f t="shared" si="9"/>
        <v>-4681.9963407127161</v>
      </c>
      <c r="AW5">
        <v>2</v>
      </c>
      <c r="AX5">
        <f>IF(Z5&gt;0, (R5*SUMPRODUCT(K5:$K$98, X5:$X$98)-K5*$AZ$3)/Z5, 0)</f>
        <v>6944.118075565435</v>
      </c>
    </row>
    <row r="6" spans="1:52" x14ac:dyDescent="0.25">
      <c r="A6" t="s">
        <v>16</v>
      </c>
      <c r="C6" s="2">
        <v>2000000</v>
      </c>
      <c r="E6">
        <v>2006</v>
      </c>
      <c r="F6" s="5">
        <v>5.8799999999999998E-2</v>
      </c>
      <c r="G6" s="5"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1.8014369999999999E-3</v>
      </c>
      <c r="Q6" s="4">
        <f t="shared" si="21"/>
        <v>25</v>
      </c>
      <c r="R6">
        <f t="shared" si="0"/>
        <v>2000000</v>
      </c>
      <c r="S6">
        <f t="shared" si="1"/>
        <v>9940.6417763680165</v>
      </c>
      <c r="U6">
        <f t="shared" si="13"/>
        <v>1.8014369999999999E-3</v>
      </c>
      <c r="V6">
        <f t="shared" si="14"/>
        <v>0.01</v>
      </c>
      <c r="W6">
        <f t="shared" si="15"/>
        <v>0.97656175229949971</v>
      </c>
      <c r="X6">
        <f t="shared" si="16"/>
        <v>1.7592144733771537E-3</v>
      </c>
      <c r="Y6">
        <f t="shared" si="17"/>
        <v>9.765617522994997E-3</v>
      </c>
      <c r="Z6">
        <f t="shared" si="18"/>
        <v>0.9650369203031276</v>
      </c>
      <c r="AB6">
        <f t="shared" si="19"/>
        <v>6781.3601160488106</v>
      </c>
      <c r="AC6">
        <f t="shared" si="2"/>
        <v>9593.0863257028032</v>
      </c>
      <c r="AE6">
        <f t="shared" si="3"/>
        <v>0</v>
      </c>
      <c r="AF6">
        <f t="shared" si="4"/>
        <v>0</v>
      </c>
      <c r="AG6">
        <f t="shared" si="4"/>
        <v>-24.125923007578191</v>
      </c>
      <c r="AH6">
        <f t="shared" si="5"/>
        <v>-3518.4289467543076</v>
      </c>
      <c r="AI6">
        <f t="shared" si="6"/>
        <v>-3542.5548697618856</v>
      </c>
      <c r="AJ6">
        <f t="shared" si="7"/>
        <v>-2811.7262096539926</v>
      </c>
      <c r="AK6">
        <f>G6*SUM(AB6, AE6:AF6)</f>
        <v>396.70956678885545</v>
      </c>
      <c r="AL6">
        <f t="shared" si="8"/>
        <v>-5957.5715126270225</v>
      </c>
      <c r="AN6">
        <f t="shared" si="9"/>
        <v>0</v>
      </c>
      <c r="AO6">
        <f t="shared" si="9"/>
        <v>0</v>
      </c>
      <c r="AP6">
        <f t="shared" si="9"/>
        <v>-18.61097897837243</v>
      </c>
      <c r="AQ6">
        <f t="shared" si="9"/>
        <v>-2714.1513775192402</v>
      </c>
      <c r="AR6">
        <f t="shared" si="9"/>
        <v>-2732.7623564976125</v>
      </c>
      <c r="AS6">
        <f t="shared" si="9"/>
        <v>-2168.9937982630636</v>
      </c>
      <c r="AT6">
        <f t="shared" si="9"/>
        <v>306.02573860935814</v>
      </c>
      <c r="AU6">
        <f t="shared" si="9"/>
        <v>-4595.7304161513175</v>
      </c>
      <c r="AW6">
        <v>3</v>
      </c>
      <c r="AX6">
        <f>IF(Z6&gt;0, (R6*SUMPRODUCT(K6:$K$98, X6:$X$98)-K6*$AZ$3)/Z6, 0)</f>
        <v>9940.6417763680165</v>
      </c>
    </row>
    <row r="7" spans="1:52" x14ac:dyDescent="0.25">
      <c r="A7" t="s">
        <v>15</v>
      </c>
      <c r="B7" t="s">
        <v>37</v>
      </c>
      <c r="C7" t="s">
        <v>47</v>
      </c>
      <c r="E7">
        <v>2007</v>
      </c>
      <c r="F7" s="5">
        <v>5.4699999999999999E-2</v>
      </c>
      <c r="G7" s="5"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1.8114139999999999E-3</v>
      </c>
      <c r="Q7" s="4">
        <f t="shared" si="21"/>
        <v>25</v>
      </c>
      <c r="R7">
        <f t="shared" si="0"/>
        <v>2000000</v>
      </c>
      <c r="S7">
        <f t="shared" si="1"/>
        <v>12303.275894228374</v>
      </c>
      <c r="U7">
        <f t="shared" si="13"/>
        <v>1.8114139999999999E-3</v>
      </c>
      <c r="V7">
        <f t="shared" si="14"/>
        <v>0.01</v>
      </c>
      <c r="W7">
        <f t="shared" si="15"/>
        <v>0.9650369203031276</v>
      </c>
      <c r="X7">
        <f t="shared" si="16"/>
        <v>1.7480813879539696E-3</v>
      </c>
      <c r="Y7">
        <f t="shared" si="17"/>
        <v>9.6503692030312765E-3</v>
      </c>
      <c r="Z7">
        <f t="shared" si="18"/>
        <v>0.95363846971214228</v>
      </c>
      <c r="AB7">
        <f t="shared" si="19"/>
        <v>9593.0863257028032</v>
      </c>
      <c r="AC7">
        <f t="shared" si="2"/>
        <v>11732.877196218236</v>
      </c>
      <c r="AE7">
        <f t="shared" si="3"/>
        <v>0</v>
      </c>
      <c r="AF7">
        <f t="shared" si="4"/>
        <v>0</v>
      </c>
      <c r="AG7">
        <f t="shared" si="4"/>
        <v>-23.840961742803557</v>
      </c>
      <c r="AH7">
        <f t="shared" si="5"/>
        <v>-3496.1627759079392</v>
      </c>
      <c r="AI7">
        <f t="shared" si="6"/>
        <v>-3520.003737650743</v>
      </c>
      <c r="AJ7">
        <f t="shared" si="7"/>
        <v>-2139.7908705154332</v>
      </c>
      <c r="AK7">
        <f>G7*SUM(AB7, AE7:AF7)</f>
        <v>471.0205385920076</v>
      </c>
      <c r="AL7">
        <f t="shared" si="8"/>
        <v>-5188.7740695741686</v>
      </c>
      <c r="AN7">
        <f t="shared" si="9"/>
        <v>0</v>
      </c>
      <c r="AO7">
        <f t="shared" si="9"/>
        <v>0</v>
      </c>
      <c r="AP7">
        <f t="shared" si="9"/>
        <v>-16.732924211367099</v>
      </c>
      <c r="AQ7">
        <f t="shared" si="9"/>
        <v>-2453.8031389412808</v>
      </c>
      <c r="AR7">
        <f t="shared" si="9"/>
        <v>-2470.5360631526482</v>
      </c>
      <c r="AS7">
        <f t="shared" si="9"/>
        <v>-1501.8252556576401</v>
      </c>
      <c r="AT7">
        <f t="shared" si="9"/>
        <v>330.58863393530828</v>
      </c>
      <c r="AU7">
        <f t="shared" si="9"/>
        <v>-3641.7726848749799</v>
      </c>
      <c r="AW7">
        <v>4</v>
      </c>
      <c r="AX7">
        <f>IF(Z7&gt;0, (R7*SUMPRODUCT(K7:$K$98, X7:$X$98)-K7*$AZ$3)/Z7, 0)</f>
        <v>12303.275894228374</v>
      </c>
    </row>
    <row r="8" spans="1:52" x14ac:dyDescent="0.25">
      <c r="B8" s="2">
        <f>'S.26.04.A'!B8</f>
        <v>200</v>
      </c>
      <c r="C8" s="2">
        <f>'S.26.04.A'!C8</f>
        <v>25</v>
      </c>
      <c r="E8">
        <v>2008</v>
      </c>
      <c r="F8" s="5">
        <v>2.2499999999999999E-2</v>
      </c>
      <c r="G8" s="5"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1.8237660000000001E-3</v>
      </c>
      <c r="Q8" s="4">
        <f t="shared" si="21"/>
        <v>25</v>
      </c>
      <c r="R8">
        <f t="shared" si="0"/>
        <v>2000000</v>
      </c>
      <c r="S8">
        <f t="shared" si="1"/>
        <v>13305.848134424032</v>
      </c>
      <c r="U8">
        <f t="shared" si="13"/>
        <v>1.8237660000000001E-3</v>
      </c>
      <c r="V8">
        <f t="shared" si="14"/>
        <v>0.01</v>
      </c>
      <c r="W8">
        <f t="shared" si="15"/>
        <v>0.95363846971214228</v>
      </c>
      <c r="X8">
        <f t="shared" si="16"/>
        <v>1.739213417353035E-3</v>
      </c>
      <c r="Y8">
        <f t="shared" si="17"/>
        <v>9.5363846971214233E-3</v>
      </c>
      <c r="Z8">
        <f t="shared" si="18"/>
        <v>0.94236287159766785</v>
      </c>
      <c r="AB8">
        <f t="shared" si="19"/>
        <v>11732.877196218236</v>
      </c>
      <c r="AC8">
        <f t="shared" si="2"/>
        <v>12538.937256998302</v>
      </c>
      <c r="AE8">
        <f t="shared" si="3"/>
        <v>0</v>
      </c>
      <c r="AF8">
        <f t="shared" si="4"/>
        <v>0</v>
      </c>
      <c r="AG8">
        <f t="shared" si="4"/>
        <v>-23.559071789941697</v>
      </c>
      <c r="AH8">
        <f t="shared" si="5"/>
        <v>-3478.4268347060702</v>
      </c>
      <c r="AI8">
        <f t="shared" si="6"/>
        <v>-3501.9859064960119</v>
      </c>
      <c r="AJ8">
        <f t="shared" si="7"/>
        <v>-806.06006078006612</v>
      </c>
      <c r="AK8">
        <f>G8*SUM(AB8, AE8:AF8)</f>
        <v>249.91028427944843</v>
      </c>
      <c r="AL8">
        <f t="shared" si="8"/>
        <v>-4058.1356829966298</v>
      </c>
      <c r="AN8">
        <f t="shared" si="9"/>
        <v>0</v>
      </c>
      <c r="AO8">
        <f t="shared" si="9"/>
        <v>0</v>
      </c>
      <c r="AP8">
        <f t="shared" si="9"/>
        <v>-15.434591646594008</v>
      </c>
      <c r="AQ8">
        <f t="shared" si="9"/>
        <v>-2278.8715211252224</v>
      </c>
      <c r="AR8">
        <f t="shared" si="9"/>
        <v>-2294.3061127718161</v>
      </c>
      <c r="AS8">
        <f t="shared" si="9"/>
        <v>-528.08565599264023</v>
      </c>
      <c r="AT8">
        <f t="shared" si="9"/>
        <v>163.72729878875481</v>
      </c>
      <c r="AU8">
        <f t="shared" si="9"/>
        <v>-2658.6644699757021</v>
      </c>
      <c r="AW8">
        <v>5</v>
      </c>
      <c r="AX8">
        <f>IF(Z8&gt;0, (R8*SUMPRODUCT(K8:$K$98, X8:$X$98)-K8*$AZ$3)/Z8, 0)</f>
        <v>13305.848134424032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1.843244E-3</v>
      </c>
      <c r="Q9" s="4">
        <f t="shared" si="21"/>
        <v>25</v>
      </c>
      <c r="R9">
        <f t="shared" si="0"/>
        <v>2000000</v>
      </c>
      <c r="S9">
        <f t="shared" si="1"/>
        <v>13617.376043465847</v>
      </c>
      <c r="U9">
        <f t="shared" si="13"/>
        <v>1.843244E-3</v>
      </c>
      <c r="V9">
        <f t="shared" si="14"/>
        <v>0.01</v>
      </c>
      <c r="W9">
        <f t="shared" si="15"/>
        <v>0.94236287159766785</v>
      </c>
      <c r="X9">
        <f t="shared" si="16"/>
        <v>1.7370047088951716E-3</v>
      </c>
      <c r="Y9">
        <f t="shared" si="17"/>
        <v>9.4236287159766789E-3</v>
      </c>
      <c r="Z9">
        <f t="shared" si="18"/>
        <v>0.93120223817279602</v>
      </c>
      <c r="AB9">
        <f t="shared" si="19"/>
        <v>12538.937256998302</v>
      </c>
      <c r="AC9">
        <f t="shared" si="2"/>
        <v>12680.53104971601</v>
      </c>
      <c r="AE9">
        <f t="shared" si="3"/>
        <v>0</v>
      </c>
      <c r="AF9">
        <f t="shared" si="4"/>
        <v>0</v>
      </c>
      <c r="AG9">
        <f t="shared" si="4"/>
        <v>-23.280055954319899</v>
      </c>
      <c r="AH9">
        <f t="shared" si="5"/>
        <v>-3474.0094177903434</v>
      </c>
      <c r="AI9">
        <f t="shared" si="6"/>
        <v>-3497.2894737446632</v>
      </c>
      <c r="AJ9">
        <f t="shared" si="7"/>
        <v>-141.5937927177074</v>
      </c>
      <c r="AK9">
        <f t="shared" ref="AK9:AK72" si="22">G9*SUM(AB9:AB9, AE9:AF9)</f>
        <v>73.979729816289989</v>
      </c>
      <c r="AL9">
        <f t="shared" si="8"/>
        <v>-3564.9035366460807</v>
      </c>
      <c r="AN9">
        <f t="shared" si="9"/>
        <v>0</v>
      </c>
      <c r="AO9">
        <f t="shared" si="9"/>
        <v>0</v>
      </c>
      <c r="AP9">
        <f t="shared" si="9"/>
        <v>-14.44435648421539</v>
      </c>
      <c r="AQ9">
        <f t="shared" si="9"/>
        <v>-2155.4858183566262</v>
      </c>
      <c r="AR9">
        <f t="shared" si="9"/>
        <v>-2169.9301748408416</v>
      </c>
      <c r="AS9">
        <f t="shared" si="9"/>
        <v>-87.853363496196806</v>
      </c>
      <c r="AT9">
        <f t="shared" si="9"/>
        <v>45.901504367911159</v>
      </c>
      <c r="AU9">
        <f t="shared" si="9"/>
        <v>-2211.8820339691274</v>
      </c>
      <c r="AW9">
        <v>6</v>
      </c>
      <c r="AX9">
        <f>IF(Z9&gt;0, (R9*SUMPRODUCT(K9:$K$98, X9:$X$98)-K9*$AZ$3)/Z9, 0)</f>
        <v>13617.376043465847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1.8660479999999999E-3</v>
      </c>
      <c r="Q10" s="4">
        <f t="shared" si="21"/>
        <v>25</v>
      </c>
      <c r="R10">
        <f t="shared" si="0"/>
        <v>2000000</v>
      </c>
      <c r="S10">
        <f t="shared" si="1"/>
        <v>13853.511950020975</v>
      </c>
      <c r="U10">
        <f t="shared" si="13"/>
        <v>1.8660479999999999E-3</v>
      </c>
      <c r="V10">
        <f t="shared" si="14"/>
        <v>0.01</v>
      </c>
      <c r="W10">
        <f t="shared" si="15"/>
        <v>0.93120223817279602</v>
      </c>
      <c r="X10">
        <f t="shared" si="16"/>
        <v>1.7376680741378696E-3</v>
      </c>
      <c r="Y10">
        <f t="shared" si="17"/>
        <v>9.3120223817279597E-3</v>
      </c>
      <c r="Z10">
        <f t="shared" si="18"/>
        <v>0.92015254771693011</v>
      </c>
      <c r="AB10">
        <f t="shared" si="19"/>
        <v>12680.53104971601</v>
      </c>
      <c r="AC10">
        <f t="shared" si="2"/>
        <v>12747.344315638737</v>
      </c>
      <c r="AE10">
        <f t="shared" si="3"/>
        <v>0</v>
      </c>
      <c r="AF10">
        <f t="shared" si="4"/>
        <v>0</v>
      </c>
      <c r="AG10">
        <f t="shared" si="4"/>
        <v>-23.003813692923252</v>
      </c>
      <c r="AH10">
        <f t="shared" si="5"/>
        <v>-3475.3361482757391</v>
      </c>
      <c r="AI10">
        <f t="shared" si="6"/>
        <v>-3498.3399619686625</v>
      </c>
      <c r="AJ10">
        <f t="shared" si="7"/>
        <v>-66.813265922726714</v>
      </c>
      <c r="AK10">
        <f t="shared" si="22"/>
        <v>51.990177303835644</v>
      </c>
      <c r="AL10">
        <f t="shared" si="8"/>
        <v>-3513.1630505875537</v>
      </c>
      <c r="AN10">
        <f t="shared" si="9"/>
        <v>0</v>
      </c>
      <c r="AO10">
        <f t="shared" si="9"/>
        <v>0</v>
      </c>
      <c r="AP10">
        <f t="shared" si="9"/>
        <v>-13.540422215012407</v>
      </c>
      <c r="AQ10">
        <f t="shared" si="9"/>
        <v>-2045.6398845390124</v>
      </c>
      <c r="AR10">
        <f t="shared" si="9"/>
        <v>-2059.180306754025</v>
      </c>
      <c r="AS10">
        <f t="shared" si="9"/>
        <v>-39.327384677781936</v>
      </c>
      <c r="AT10">
        <f t="shared" si="9"/>
        <v>30.602271480917732</v>
      </c>
      <c r="AU10">
        <f t="shared" si="9"/>
        <v>-2067.9054199508892</v>
      </c>
      <c r="AW10">
        <v>7</v>
      </c>
      <c r="AX10">
        <f>IF(Z10&gt;0, (R10*SUMPRODUCT(K10:$K$98, X10:$X$98)-K10*$AZ$3)/Z10, 0)</f>
        <v>13853.511950020975</v>
      </c>
    </row>
    <row r="11" spans="1:52" x14ac:dyDescent="0.25">
      <c r="A11" t="s">
        <v>33</v>
      </c>
      <c r="C11" s="12">
        <f>AU100</f>
        <v>8594.5972634094724</v>
      </c>
      <c r="E11">
        <v>2011</v>
      </c>
      <c r="F11" s="5">
        <v>1.5E-3</v>
      </c>
      <c r="G11" s="5"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1.8888519999999999E-3</v>
      </c>
      <c r="Q11" s="4">
        <f t="shared" si="21"/>
        <v>25</v>
      </c>
      <c r="R11">
        <f t="shared" si="0"/>
        <v>2000000</v>
      </c>
      <c r="S11">
        <f t="shared" si="1"/>
        <v>14019.815280637282</v>
      </c>
      <c r="U11">
        <f t="shared" si="13"/>
        <v>1.8888519999999999E-3</v>
      </c>
      <c r="V11">
        <f t="shared" si="14"/>
        <v>0.01</v>
      </c>
      <c r="W11">
        <f t="shared" si="15"/>
        <v>0.92015254771693011</v>
      </c>
      <c r="X11">
        <f t="shared" si="16"/>
        <v>1.7380319800602189E-3</v>
      </c>
      <c r="Y11">
        <f t="shared" si="17"/>
        <v>9.2015254771693009E-3</v>
      </c>
      <c r="Z11">
        <f t="shared" si="18"/>
        <v>0.90921299025970059</v>
      </c>
      <c r="AB11">
        <f t="shared" si="19"/>
        <v>12747.344315638737</v>
      </c>
      <c r="AC11">
        <f t="shared" si="2"/>
        <v>12746.998174196866</v>
      </c>
      <c r="AE11">
        <f t="shared" si="3"/>
        <v>0</v>
      </c>
      <c r="AF11">
        <f t="shared" si="4"/>
        <v>0</v>
      </c>
      <c r="AG11">
        <f t="shared" si="4"/>
        <v>-22.730324756492514</v>
      </c>
      <c r="AH11">
        <f t="shared" si="5"/>
        <v>-3476.0639601204375</v>
      </c>
      <c r="AI11">
        <f t="shared" si="6"/>
        <v>-3498.7942848769299</v>
      </c>
      <c r="AJ11">
        <f t="shared" si="7"/>
        <v>0.34614144187071361</v>
      </c>
      <c r="AK11">
        <f t="shared" si="22"/>
        <v>30.593626357532965</v>
      </c>
      <c r="AL11">
        <f t="shared" si="8"/>
        <v>-3467.854517077526</v>
      </c>
      <c r="AN11">
        <f t="shared" si="9"/>
        <v>0</v>
      </c>
      <c r="AO11">
        <f t="shared" si="9"/>
        <v>0</v>
      </c>
      <c r="AP11">
        <f t="shared" si="9"/>
        <v>-12.713266951045814</v>
      </c>
      <c r="AQ11">
        <f t="shared" si="9"/>
        <v>-1944.1925945777739</v>
      </c>
      <c r="AR11">
        <f t="shared" si="9"/>
        <v>-1956.9058615288197</v>
      </c>
      <c r="AS11">
        <f t="shared" si="9"/>
        <v>0.19359989795417853</v>
      </c>
      <c r="AT11">
        <f t="shared" si="9"/>
        <v>17.111279449396019</v>
      </c>
      <c r="AU11">
        <f t="shared" si="9"/>
        <v>-1939.6009821814694</v>
      </c>
      <c r="AW11">
        <v>8</v>
      </c>
      <c r="AX11">
        <f>IF(Z11&gt;0, (R11*SUMPRODUCT(K11:$K$98, X11:$X$98)-K11*$AZ$3)/Z11, 0)</f>
        <v>14019.815280637282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1.917357E-3</v>
      </c>
      <c r="Q12" s="4">
        <f t="shared" si="21"/>
        <v>25</v>
      </c>
      <c r="R12">
        <f t="shared" si="0"/>
        <v>2000000</v>
      </c>
      <c r="S12">
        <f t="shared" si="1"/>
        <v>14184.167109271515</v>
      </c>
      <c r="U12">
        <f t="shared" si="13"/>
        <v>1.917357E-3</v>
      </c>
      <c r="V12">
        <f t="shared" si="14"/>
        <v>0.01</v>
      </c>
      <c r="W12">
        <f t="shared" si="15"/>
        <v>0.90921299025970059</v>
      </c>
      <c r="X12">
        <f t="shared" si="16"/>
        <v>1.7432858913653687E-3</v>
      </c>
      <c r="Y12">
        <f t="shared" si="17"/>
        <v>9.0921299025970067E-3</v>
      </c>
      <c r="Z12">
        <f t="shared" si="18"/>
        <v>0.89837757446573818</v>
      </c>
      <c r="AB12">
        <f t="shared" si="19"/>
        <v>12746.998174196866</v>
      </c>
      <c r="AC12">
        <f t="shared" si="2"/>
        <v>12742.737643444045</v>
      </c>
      <c r="AE12">
        <f t="shared" si="3"/>
        <v>0</v>
      </c>
      <c r="AF12">
        <f t="shared" si="4"/>
        <v>0</v>
      </c>
      <c r="AG12">
        <f t="shared" si="4"/>
        <v>-22.459439361643454</v>
      </c>
      <c r="AH12">
        <f t="shared" si="5"/>
        <v>-3486.5717827307376</v>
      </c>
      <c r="AI12">
        <f t="shared" si="6"/>
        <v>-3509.0312220923811</v>
      </c>
      <c r="AJ12">
        <f t="shared" si="7"/>
        <v>4.2605307528210687</v>
      </c>
      <c r="AK12">
        <f t="shared" si="22"/>
        <v>29.318095800652792</v>
      </c>
      <c r="AL12">
        <f t="shared" si="8"/>
        <v>-3475.4525955389072</v>
      </c>
      <c r="AN12">
        <f t="shared" si="9"/>
        <v>0</v>
      </c>
      <c r="AO12">
        <f t="shared" si="9"/>
        <v>0</v>
      </c>
      <c r="AP12">
        <f t="shared" si="9"/>
        <v>-11.937430780342011</v>
      </c>
      <c r="AQ12">
        <f t="shared" si="9"/>
        <v>-1853.1499672303598</v>
      </c>
      <c r="AR12">
        <f t="shared" si="9"/>
        <v>-1865.0873980107019</v>
      </c>
      <c r="AS12">
        <f t="shared" si="9"/>
        <v>2.2645173875612854</v>
      </c>
      <c r="AT12">
        <f t="shared" si="9"/>
        <v>15.582879590014786</v>
      </c>
      <c r="AU12">
        <f t="shared" si="9"/>
        <v>-1847.240001033126</v>
      </c>
      <c r="AW12">
        <v>9</v>
      </c>
      <c r="AX12">
        <f>IF(Z12&gt;0, (R12*SUMPRODUCT(K12:$K$98, X12:$X$98)-K12*$AZ$3)/Z12, 0)</f>
        <v>14184.167109271515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1.947287E-3</v>
      </c>
      <c r="Q13" s="4">
        <f t="shared" si="21"/>
        <v>25</v>
      </c>
      <c r="R13">
        <f t="shared" si="0"/>
        <v>2000000</v>
      </c>
      <c r="S13">
        <f t="shared" si="1"/>
        <v>14333.50099144681</v>
      </c>
      <c r="U13">
        <f t="shared" si="13"/>
        <v>1.947287E-3</v>
      </c>
      <c r="V13">
        <f t="shared" si="14"/>
        <v>0.01</v>
      </c>
      <c r="W13">
        <f t="shared" si="15"/>
        <v>0.89837757446573818</v>
      </c>
      <c r="X13">
        <f t="shared" si="16"/>
        <v>1.7493989718486639E-3</v>
      </c>
      <c r="Y13">
        <f t="shared" si="17"/>
        <v>8.983775744657382E-3</v>
      </c>
      <c r="Z13">
        <f t="shared" si="18"/>
        <v>0.88764439974923215</v>
      </c>
      <c r="AB13">
        <f t="shared" si="19"/>
        <v>12742.737643444045</v>
      </c>
      <c r="AC13">
        <f t="shared" si="2"/>
        <v>12723.051883857828</v>
      </c>
      <c r="AE13">
        <f t="shared" si="3"/>
        <v>0</v>
      </c>
      <c r="AF13">
        <f t="shared" si="4"/>
        <v>0</v>
      </c>
      <c r="AG13">
        <f t="shared" si="4"/>
        <v>-22.191109993730805</v>
      </c>
      <c r="AH13">
        <f t="shared" si="5"/>
        <v>-3498.7979436973278</v>
      </c>
      <c r="AI13">
        <f t="shared" si="6"/>
        <v>-3520.9890536910584</v>
      </c>
      <c r="AJ13">
        <f t="shared" si="7"/>
        <v>19.685759586216591</v>
      </c>
      <c r="AK13">
        <f t="shared" si="22"/>
        <v>25.485475286888089</v>
      </c>
      <c r="AL13">
        <f t="shared" si="8"/>
        <v>-3475.8178188179536</v>
      </c>
      <c r="AN13">
        <f t="shared" si="9"/>
        <v>0</v>
      </c>
      <c r="AO13">
        <f t="shared" si="9"/>
        <v>0</v>
      </c>
      <c r="AP13">
        <f t="shared" si="9"/>
        <v>-11.211797403770561</v>
      </c>
      <c r="AQ13">
        <f t="shared" si="9"/>
        <v>-1767.7265225824981</v>
      </c>
      <c r="AR13">
        <f t="shared" si="9"/>
        <v>-1778.9383199862687</v>
      </c>
      <c r="AS13">
        <f t="shared" si="9"/>
        <v>9.9459985680007907</v>
      </c>
      <c r="AT13">
        <f t="shared" si="9"/>
        <v>12.87623673336369</v>
      </c>
      <c r="AU13">
        <f t="shared" si="9"/>
        <v>-1756.1160846849041</v>
      </c>
      <c r="AW13">
        <v>10</v>
      </c>
      <c r="AX13">
        <f>IF(Z13&gt;0, (R13*SUMPRODUCT(K13:$K$98, X13:$X$98)-K13*$AZ$3)/Z13, 0)</f>
        <v>14333.50099144681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10"/>
        <v>5.1800000000000006E-2</v>
      </c>
      <c r="I14" s="5">
        <f t="shared" si="11"/>
        <v>1.0518000000000001</v>
      </c>
      <c r="J14">
        <f t="shared" si="12"/>
        <v>0.95075109336375729</v>
      </c>
      <c r="K14">
        <f t="shared" si="20"/>
        <v>0.48035581109819386</v>
      </c>
      <c r="L14" s="2">
        <v>11</v>
      </c>
      <c r="M14" s="6">
        <v>1.9819680000000002E-3</v>
      </c>
      <c r="Q14" s="4">
        <f t="shared" si="21"/>
        <v>25</v>
      </c>
      <c r="R14">
        <f t="shared" si="0"/>
        <v>2000000</v>
      </c>
      <c r="S14">
        <f t="shared" si="1"/>
        <v>14471.680109918012</v>
      </c>
      <c r="U14">
        <f t="shared" si="13"/>
        <v>1.9819680000000002E-3</v>
      </c>
      <c r="V14">
        <f t="shared" si="14"/>
        <v>0.01</v>
      </c>
      <c r="W14">
        <f t="shared" si="15"/>
        <v>0.88764439974923215</v>
      </c>
      <c r="X14">
        <f t="shared" si="16"/>
        <v>1.7592827956821864E-3</v>
      </c>
      <c r="Y14">
        <f t="shared" si="17"/>
        <v>8.8764439974923209E-3</v>
      </c>
      <c r="Z14">
        <f t="shared" si="18"/>
        <v>0.87700867295605767</v>
      </c>
      <c r="AB14">
        <f t="shared" si="19"/>
        <v>12723.051883857828</v>
      </c>
      <c r="AC14">
        <f t="shared" si="2"/>
        <v>12691.78896864377</v>
      </c>
      <c r="AE14">
        <f t="shared" si="3"/>
        <v>0</v>
      </c>
      <c r="AF14">
        <f t="shared" si="4"/>
        <v>0</v>
      </c>
      <c r="AG14">
        <f t="shared" si="4"/>
        <v>-21.92521682390144</v>
      </c>
      <c r="AH14">
        <f t="shared" si="5"/>
        <v>-3518.5655913643727</v>
      </c>
      <c r="AI14">
        <f t="shared" si="6"/>
        <v>-3540.4908081882741</v>
      </c>
      <c r="AJ14">
        <f t="shared" si="7"/>
        <v>31.262915214058012</v>
      </c>
      <c r="AK14">
        <f t="shared" si="22"/>
        <v>22.90149339094409</v>
      </c>
      <c r="AL14">
        <f t="shared" si="8"/>
        <v>-3486.3263995832722</v>
      </c>
      <c r="AN14">
        <f t="shared" si="9"/>
        <v>0</v>
      </c>
      <c r="AO14">
        <f t="shared" si="9"/>
        <v>0</v>
      </c>
      <c r="AP14">
        <f t="shared" si="9"/>
        <v>-10.531905310948943</v>
      </c>
      <c r="AQ14">
        <f t="shared" si="9"/>
        <v>-1690.1634285420294</v>
      </c>
      <c r="AR14">
        <f t="shared" si="9"/>
        <v>-1700.6953338529784</v>
      </c>
      <c r="AS14">
        <f t="shared" si="9"/>
        <v>15.017322994942901</v>
      </c>
      <c r="AT14">
        <f t="shared" si="9"/>
        <v>11.000865433166874</v>
      </c>
      <c r="AU14">
        <f t="shared" si="9"/>
        <v>-1674.6771454248687</v>
      </c>
      <c r="AW14">
        <v>11</v>
      </c>
      <c r="AX14">
        <f>IF(Z14&gt;0, (R14*SUMPRODUCT(K14:$K$98, X14:$X$98)-K14*$AZ$3)/Z14, 0)</f>
        <v>14471.680109918012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10"/>
        <v>5.4100000000000002E-2</v>
      </c>
      <c r="I15" s="5">
        <f t="shared" si="11"/>
        <v>1.0541</v>
      </c>
      <c r="J15">
        <f t="shared" si="12"/>
        <v>0.94867659614837296</v>
      </c>
      <c r="K15">
        <f t="shared" si="20"/>
        <v>0.45570231581272541</v>
      </c>
      <c r="L15" s="2">
        <v>12</v>
      </c>
      <c r="M15" s="6">
        <v>2.0299509999999999E-3</v>
      </c>
      <c r="Q15" s="4">
        <f t="shared" si="21"/>
        <v>25</v>
      </c>
      <c r="R15">
        <f t="shared" si="0"/>
        <v>2000000</v>
      </c>
      <c r="S15">
        <f t="shared" si="1"/>
        <v>14682.890621623663</v>
      </c>
      <c r="U15">
        <f t="shared" si="13"/>
        <v>2.0299509999999999E-3</v>
      </c>
      <c r="V15">
        <f t="shared" si="14"/>
        <v>0.01</v>
      </c>
      <c r="W15">
        <f t="shared" si="15"/>
        <v>0.87700867295605767</v>
      </c>
      <c r="X15">
        <f t="shared" si="16"/>
        <v>1.7802846326758221E-3</v>
      </c>
      <c r="Y15">
        <f t="shared" si="17"/>
        <v>8.7700867295605767E-3</v>
      </c>
      <c r="Z15">
        <f t="shared" si="18"/>
        <v>0.8664583015938212</v>
      </c>
      <c r="AB15">
        <f t="shared" si="19"/>
        <v>12691.78896864377</v>
      </c>
      <c r="AC15">
        <f t="shared" si="2"/>
        <v>12722.112470499884</v>
      </c>
      <c r="AE15">
        <f t="shared" si="3"/>
        <v>0</v>
      </c>
      <c r="AF15">
        <f t="shared" si="4"/>
        <v>0</v>
      </c>
      <c r="AG15">
        <f t="shared" si="4"/>
        <v>-21.661457539845529</v>
      </c>
      <c r="AH15">
        <f t="shared" si="5"/>
        <v>-3560.5692653516444</v>
      </c>
      <c r="AI15">
        <f t="shared" si="6"/>
        <v>-3582.2307228914901</v>
      </c>
      <c r="AJ15">
        <f t="shared" si="7"/>
        <v>-30.32350185611358</v>
      </c>
      <c r="AK15">
        <f t="shared" si="22"/>
        <v>52.036334771439464</v>
      </c>
      <c r="AL15">
        <f t="shared" si="8"/>
        <v>-3560.517889976164</v>
      </c>
      <c r="AN15">
        <f t="shared" si="9"/>
        <v>0</v>
      </c>
      <c r="AO15">
        <f t="shared" si="9"/>
        <v>0</v>
      </c>
      <c r="AP15">
        <f t="shared" si="9"/>
        <v>-9.8711763647866295</v>
      </c>
      <c r="AQ15">
        <f t="shared" si="9"/>
        <v>-1622.5596598323586</v>
      </c>
      <c r="AR15">
        <f t="shared" si="9"/>
        <v>-1632.4308361971455</v>
      </c>
      <c r="AS15">
        <f t="shared" si="9"/>
        <v>-13.818490019382436</v>
      </c>
      <c r="AT15">
        <f t="shared" si="9"/>
        <v>23.71307826175121</v>
      </c>
      <c r="AU15">
        <f t="shared" si="9"/>
        <v>-1622.5362479547766</v>
      </c>
      <c r="AW15">
        <v>12</v>
      </c>
      <c r="AX15">
        <f>IF(Z15&gt;0, (R15*SUMPRODUCT(K15:$K$98, X15:$X$98)-K15*$AZ$3)/Z15, 0)</f>
        <v>14682.890621623663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10"/>
        <v>5.7100000000000005E-2</v>
      </c>
      <c r="I16" s="5">
        <f t="shared" si="11"/>
        <v>1.0570999999999999</v>
      </c>
      <c r="J16">
        <f t="shared" si="12"/>
        <v>0.94598429666067552</v>
      </c>
      <c r="K16">
        <f t="shared" si="20"/>
        <v>0.43108723471074206</v>
      </c>
      <c r="L16" s="2">
        <v>13</v>
      </c>
      <c r="M16" s="6">
        <v>2.0855349999999999E-3</v>
      </c>
      <c r="Q16" s="4">
        <f t="shared" si="21"/>
        <v>25</v>
      </c>
      <c r="R16">
        <f t="shared" si="0"/>
        <v>2000000</v>
      </c>
      <c r="S16">
        <f t="shared" si="1"/>
        <v>14973.78300201025</v>
      </c>
      <c r="U16">
        <f t="shared" si="13"/>
        <v>2.0855349999999999E-3</v>
      </c>
      <c r="V16">
        <f t="shared" si="14"/>
        <v>0.01</v>
      </c>
      <c r="W16">
        <f t="shared" si="15"/>
        <v>0.8664583015938212</v>
      </c>
      <c r="X16">
        <f t="shared" si="16"/>
        <v>1.8070291140144699E-3</v>
      </c>
      <c r="Y16">
        <f t="shared" si="17"/>
        <v>8.6645830159382126E-3</v>
      </c>
      <c r="Z16">
        <f t="shared" si="18"/>
        <v>0.85598668946386858</v>
      </c>
      <c r="AB16">
        <f t="shared" si="19"/>
        <v>12722.112470499884</v>
      </c>
      <c r="AC16">
        <f t="shared" si="2"/>
        <v>12817.358940641101</v>
      </c>
      <c r="AE16">
        <f t="shared" si="3"/>
        <v>0</v>
      </c>
      <c r="AF16">
        <f t="shared" si="4"/>
        <v>0</v>
      </c>
      <c r="AG16">
        <f t="shared" si="4"/>
        <v>-21.399667236596713</v>
      </c>
      <c r="AH16">
        <f t="shared" si="5"/>
        <v>-3614.05822802894</v>
      </c>
      <c r="AI16">
        <f t="shared" si="6"/>
        <v>-3635.4578952655365</v>
      </c>
      <c r="AJ16">
        <f t="shared" si="7"/>
        <v>-95.246470141217287</v>
      </c>
      <c r="AK16">
        <f t="shared" si="22"/>
        <v>90.326998540549184</v>
      </c>
      <c r="AL16">
        <f t="shared" si="8"/>
        <v>-3640.3773668662047</v>
      </c>
      <c r="AN16">
        <f t="shared" si="9"/>
        <v>0</v>
      </c>
      <c r="AO16">
        <f t="shared" si="9"/>
        <v>0</v>
      </c>
      <c r="AP16">
        <f t="shared" si="9"/>
        <v>-9.2251233727545436</v>
      </c>
      <c r="AQ16">
        <f t="shared" si="9"/>
        <v>-1557.9743676046003</v>
      </c>
      <c r="AR16">
        <f t="shared" si="9"/>
        <v>-1567.1994909773546</v>
      </c>
      <c r="AS16">
        <f t="shared" si="9"/>
        <v>-41.059537429136626</v>
      </c>
      <c r="AT16">
        <f t="shared" si="9"/>
        <v>38.938816020566584</v>
      </c>
      <c r="AU16">
        <f t="shared" si="9"/>
        <v>-1569.3202123859248</v>
      </c>
      <c r="AW16">
        <v>13</v>
      </c>
      <c r="AX16">
        <f>IF(Z16&gt;0, (R16*SUMPRODUCT(K16:$K$98, X16:$X$98)-K16*$AZ$3)/Z16, 0)</f>
        <v>14973.78300201025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10"/>
        <v>6.3799999999999996E-2</v>
      </c>
      <c r="I17" s="5">
        <f t="shared" si="11"/>
        <v>1.0638000000000001</v>
      </c>
      <c r="J17">
        <f t="shared" si="12"/>
        <v>0.94002632073698056</v>
      </c>
      <c r="K17">
        <f t="shared" si="20"/>
        <v>0.40523334716181802</v>
      </c>
      <c r="L17" s="2">
        <v>14</v>
      </c>
      <c r="M17" s="6">
        <v>2.1420699999999998E-3</v>
      </c>
      <c r="Q17" s="4">
        <f t="shared" si="21"/>
        <v>25</v>
      </c>
      <c r="R17">
        <f t="shared" si="0"/>
        <v>2000000</v>
      </c>
      <c r="S17">
        <f t="shared" si="1"/>
        <v>15449.086339192019</v>
      </c>
      <c r="U17">
        <f t="shared" si="13"/>
        <v>2.1420699999999998E-3</v>
      </c>
      <c r="V17">
        <f t="shared" si="14"/>
        <v>0.01</v>
      </c>
      <c r="W17">
        <f t="shared" si="15"/>
        <v>0.85598668946386858</v>
      </c>
      <c r="X17">
        <f t="shared" si="16"/>
        <v>1.8335834078998688E-3</v>
      </c>
      <c r="Y17">
        <f t="shared" si="17"/>
        <v>8.5598668946386854E-3</v>
      </c>
      <c r="Z17">
        <f t="shared" si="18"/>
        <v>0.84559323916133</v>
      </c>
      <c r="AB17">
        <f t="shared" si="19"/>
        <v>12817.358940641101</v>
      </c>
      <c r="AC17">
        <f t="shared" si="2"/>
        <v>13063.642959640434</v>
      </c>
      <c r="AE17">
        <f t="shared" si="3"/>
        <v>0</v>
      </c>
      <c r="AF17">
        <f t="shared" si="4"/>
        <v>0</v>
      </c>
      <c r="AG17">
        <f t="shared" si="4"/>
        <v>-21.139830979033249</v>
      </c>
      <c r="AH17">
        <f t="shared" si="5"/>
        <v>-3667.1668157997374</v>
      </c>
      <c r="AI17">
        <f t="shared" si="6"/>
        <v>-3688.3066467787708</v>
      </c>
      <c r="AJ17">
        <f t="shared" si="7"/>
        <v>-246.28401899933306</v>
      </c>
      <c r="AK17">
        <f t="shared" si="22"/>
        <v>176.8795533808472</v>
      </c>
      <c r="AL17">
        <f t="shared" si="8"/>
        <v>-3757.7111123972568</v>
      </c>
      <c r="AN17">
        <f t="shared" si="9"/>
        <v>0</v>
      </c>
      <c r="AO17">
        <f t="shared" si="9"/>
        <v>0</v>
      </c>
      <c r="AP17">
        <f t="shared" si="9"/>
        <v>-8.5665644660687352</v>
      </c>
      <c r="AQ17">
        <f t="shared" si="9"/>
        <v>-1486.0582833672738</v>
      </c>
      <c r="AR17">
        <f t="shared" si="9"/>
        <v>-1494.6248478333425</v>
      </c>
      <c r="AS17">
        <f t="shared" si="9"/>
        <v>-99.802497371564513</v>
      </c>
      <c r="AT17">
        <f t="shared" si="9"/>
        <v>71.677493461008183</v>
      </c>
      <c r="AU17">
        <f t="shared" si="9"/>
        <v>-1522.7498517438989</v>
      </c>
      <c r="AW17">
        <v>14</v>
      </c>
      <c r="AX17">
        <f>IF(Z17&gt;0, (R17*SUMPRODUCT(K17:$K$98, X17:$X$98)-K17*$AZ$3)/Z17, 0)</f>
        <v>15449.086339192019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10"/>
        <v>7.1599999999999997E-2</v>
      </c>
      <c r="I18" s="5">
        <f t="shared" si="11"/>
        <v>1.0716000000000001</v>
      </c>
      <c r="J18">
        <f t="shared" si="12"/>
        <v>0.93318402388951094</v>
      </c>
      <c r="K18">
        <f t="shared" si="20"/>
        <v>0.3781572855186805</v>
      </c>
      <c r="L18" s="2">
        <v>15</v>
      </c>
      <c r="M18" s="6">
        <v>2.2014550000000002E-3</v>
      </c>
      <c r="Q18" s="4">
        <f t="shared" si="21"/>
        <v>25</v>
      </c>
      <c r="R18">
        <f t="shared" si="0"/>
        <v>2000000</v>
      </c>
      <c r="S18">
        <f t="shared" si="1"/>
        <v>16122.980055887827</v>
      </c>
      <c r="U18">
        <f t="shared" si="13"/>
        <v>2.2014550000000002E-3</v>
      </c>
      <c r="V18">
        <f t="shared" si="14"/>
        <v>0.01</v>
      </c>
      <c r="W18">
        <f t="shared" si="15"/>
        <v>0.84559323916133</v>
      </c>
      <c r="X18">
        <f t="shared" si="16"/>
        <v>1.8615354643179058E-3</v>
      </c>
      <c r="Y18">
        <f t="shared" si="17"/>
        <v>8.4559323916133002E-3</v>
      </c>
      <c r="Z18">
        <f t="shared" si="18"/>
        <v>0.83527577130539876</v>
      </c>
      <c r="AB18">
        <f t="shared" si="19"/>
        <v>13063.642959640434</v>
      </c>
      <c r="AC18">
        <f t="shared" si="2"/>
        <v>13467.134601923266</v>
      </c>
      <c r="AE18">
        <f t="shared" si="3"/>
        <v>0</v>
      </c>
      <c r="AF18">
        <f t="shared" si="4"/>
        <v>0</v>
      </c>
      <c r="AG18">
        <f t="shared" si="4"/>
        <v>-20.88189428263497</v>
      </c>
      <c r="AH18">
        <f t="shared" si="5"/>
        <v>-3723.0709286358115</v>
      </c>
      <c r="AI18">
        <f t="shared" si="6"/>
        <v>-3743.9528229184466</v>
      </c>
      <c r="AJ18">
        <f t="shared" si="7"/>
        <v>-403.49164228283189</v>
      </c>
      <c r="AK18">
        <f t="shared" si="22"/>
        <v>282.17468792823337</v>
      </c>
      <c r="AL18">
        <f t="shared" si="8"/>
        <v>-3865.2697772730457</v>
      </c>
      <c r="AN18">
        <f t="shared" si="9"/>
        <v>0</v>
      </c>
      <c r="AO18">
        <f t="shared" si="9"/>
        <v>0</v>
      </c>
      <c r="AP18">
        <f t="shared" si="9"/>
        <v>-7.8966404584092942</v>
      </c>
      <c r="AQ18">
        <f t="shared" si="9"/>
        <v>-1407.9063961664315</v>
      </c>
      <c r="AR18">
        <f t="shared" si="9"/>
        <v>-1415.8030366248408</v>
      </c>
      <c r="AS18">
        <f t="shared" si="9"/>
        <v>-152.58330417515015</v>
      </c>
      <c r="AT18">
        <f t="shared" si="9"/>
        <v>106.70641402902152</v>
      </c>
      <c r="AU18">
        <f t="shared" si="9"/>
        <v>-1461.6799267709698</v>
      </c>
      <c r="AW18">
        <v>15</v>
      </c>
      <c r="AX18">
        <f>IF(Z18&gt;0, (R18*SUMPRODUCT(K18:$K$98, X18:$X$98)-K18*$AZ$3)/Z18, 0)</f>
        <v>16122.980055887827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10"/>
        <v>7.2300000000000003E-2</v>
      </c>
      <c r="I19" s="5">
        <f t="shared" si="11"/>
        <v>1.0723</v>
      </c>
      <c r="J19">
        <f t="shared" si="12"/>
        <v>0.93257483913084027</v>
      </c>
      <c r="K19">
        <f t="shared" si="20"/>
        <v>0.3526599697087387</v>
      </c>
      <c r="L19" s="2">
        <v>16</v>
      </c>
      <c r="M19" s="6">
        <v>2.2708170000000001E-3</v>
      </c>
      <c r="Q19" s="4">
        <f t="shared" si="21"/>
        <v>25</v>
      </c>
      <c r="R19">
        <f t="shared" si="0"/>
        <v>2000000</v>
      </c>
      <c r="S19">
        <f t="shared" si="1"/>
        <v>16773.529967485676</v>
      </c>
      <c r="U19">
        <f t="shared" si="13"/>
        <v>2.2708170000000001E-3</v>
      </c>
      <c r="V19">
        <f t="shared" si="14"/>
        <v>0.01</v>
      </c>
      <c r="W19">
        <f t="shared" si="15"/>
        <v>0.83527577130539876</v>
      </c>
      <c r="X19">
        <f t="shared" si="16"/>
        <v>1.8967584211684117E-3</v>
      </c>
      <c r="Y19">
        <f t="shared" si="17"/>
        <v>8.352757713053988E-3</v>
      </c>
      <c r="Z19">
        <f t="shared" si="18"/>
        <v>0.82502625517117634</v>
      </c>
      <c r="AB19">
        <f t="shared" si="19"/>
        <v>13467.134601923266</v>
      </c>
      <c r="AC19">
        <f t="shared" si="2"/>
        <v>13838.60261507621</v>
      </c>
      <c r="AE19">
        <f t="shared" si="3"/>
        <v>0</v>
      </c>
      <c r="AF19">
        <f t="shared" si="4"/>
        <v>0</v>
      </c>
      <c r="AG19">
        <f t="shared" si="4"/>
        <v>-20.625656379279409</v>
      </c>
      <c r="AH19">
        <f t="shared" si="5"/>
        <v>-3793.5168423368232</v>
      </c>
      <c r="AI19">
        <f t="shared" si="6"/>
        <v>-3814.1424987161026</v>
      </c>
      <c r="AJ19">
        <f t="shared" si="7"/>
        <v>-371.46801315294397</v>
      </c>
      <c r="AK19">
        <f t="shared" si="22"/>
        <v>300.31710162288886</v>
      </c>
      <c r="AL19">
        <f t="shared" si="8"/>
        <v>-3885.2934102461577</v>
      </c>
      <c r="AN19">
        <f t="shared" si="9"/>
        <v>0</v>
      </c>
      <c r="AO19">
        <f t="shared" si="9"/>
        <v>0</v>
      </c>
      <c r="AP19">
        <f t="shared" si="9"/>
        <v>-7.2738433539395295</v>
      </c>
      <c r="AQ19">
        <f t="shared" si="9"/>
        <v>-1337.8215347080941</v>
      </c>
      <c r="AR19">
        <f t="shared" si="9"/>
        <v>-1345.0953780620337</v>
      </c>
      <c r="AS19">
        <f t="shared" si="9"/>
        <v>-131.00189826628258</v>
      </c>
      <c r="AT19">
        <f t="shared" si="9"/>
        <v>105.90981996134418</v>
      </c>
      <c r="AU19">
        <f t="shared" si="9"/>
        <v>-1370.1874563669721</v>
      </c>
      <c r="AW19">
        <v>16</v>
      </c>
      <c r="AX19">
        <f>IF(Z19&gt;0, (R19*SUMPRODUCT(K19:$K$98, X19:$X$98)-K19*$AZ$3)/Z19, 0)</f>
        <v>16773.529967485676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0.33449679380512065</v>
      </c>
      <c r="L20" s="2">
        <v>17</v>
      </c>
      <c r="M20" s="6">
        <v>2.3392280000000001E-3</v>
      </c>
      <c r="Q20" s="4">
        <f t="shared" si="21"/>
        <v>25</v>
      </c>
      <c r="R20">
        <f t="shared" si="0"/>
        <v>2000000</v>
      </c>
      <c r="S20">
        <f t="shared" si="1"/>
        <v>16896.847581525857</v>
      </c>
      <c r="U20">
        <f t="shared" si="13"/>
        <v>2.3392280000000001E-3</v>
      </c>
      <c r="V20">
        <f t="shared" si="14"/>
        <v>0.01</v>
      </c>
      <c r="W20">
        <f t="shared" si="15"/>
        <v>0.82502625517117634</v>
      </c>
      <c r="X20">
        <f t="shared" si="16"/>
        <v>1.9299245168315606E-3</v>
      </c>
      <c r="Y20">
        <f t="shared" si="17"/>
        <v>8.2502625517117643E-3</v>
      </c>
      <c r="Z20">
        <f t="shared" si="18"/>
        <v>0.81484606810263294</v>
      </c>
      <c r="AB20">
        <f t="shared" si="19"/>
        <v>13838.60261507621</v>
      </c>
      <c r="AC20">
        <f t="shared" si="2"/>
        <v>13768.329815135827</v>
      </c>
      <c r="AE20">
        <f t="shared" si="3"/>
        <v>0</v>
      </c>
      <c r="AF20">
        <f t="shared" si="4"/>
        <v>0</v>
      </c>
      <c r="AG20">
        <f t="shared" si="4"/>
        <v>-20.371151702565822</v>
      </c>
      <c r="AH20">
        <f t="shared" si="5"/>
        <v>-3859.8490336631212</v>
      </c>
      <c r="AI20">
        <f t="shared" si="6"/>
        <v>-3880.220185365687</v>
      </c>
      <c r="AJ20">
        <f t="shared" si="7"/>
        <v>70.272799940383265</v>
      </c>
      <c r="AK20">
        <f t="shared" si="22"/>
        <v>59.505991244827705</v>
      </c>
      <c r="AL20">
        <f t="shared" si="8"/>
        <v>-3750.441394180476</v>
      </c>
      <c r="AN20">
        <f t="shared" si="9"/>
        <v>0</v>
      </c>
      <c r="AO20">
        <f t="shared" si="9"/>
        <v>0</v>
      </c>
      <c r="AP20">
        <f t="shared" si="9"/>
        <v>-6.8140849306259925</v>
      </c>
      <c r="AQ20">
        <f t="shared" si="9"/>
        <v>-1291.1071263321073</v>
      </c>
      <c r="AR20">
        <f t="shared" si="9"/>
        <v>-1297.9212112627333</v>
      </c>
      <c r="AS20">
        <f t="shared" si="9"/>
        <v>23.506026271766874</v>
      </c>
      <c r="AT20">
        <f t="shared" si="9"/>
        <v>19.904563283590448</v>
      </c>
      <c r="AU20">
        <f t="shared" si="9"/>
        <v>-1254.510621707376</v>
      </c>
      <c r="AW20">
        <v>17</v>
      </c>
      <c r="AX20">
        <f>IF(Z20&gt;0, (R20*SUMPRODUCT(K20:$K$98, X20:$X$98)-K20*$AZ$3)/Z20, 0)</f>
        <v>16896.847581525857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10"/>
        <v>5.16E-2</v>
      </c>
      <c r="I21" s="5">
        <f t="shared" si="11"/>
        <v>1.0516000000000001</v>
      </c>
      <c r="J21">
        <f t="shared" si="12"/>
        <v>0.95093191327500948</v>
      </c>
      <c r="K21">
        <f t="shared" si="20"/>
        <v>0.31808367611745975</v>
      </c>
      <c r="L21" s="2">
        <v>18</v>
      </c>
      <c r="M21" s="6">
        <v>2.4176169999999999E-3</v>
      </c>
      <c r="Q21" s="4">
        <f t="shared" si="21"/>
        <v>25</v>
      </c>
      <c r="R21">
        <f t="shared" si="0"/>
        <v>2000000</v>
      </c>
      <c r="S21">
        <f t="shared" si="1"/>
        <v>16928.262691460593</v>
      </c>
      <c r="U21">
        <f t="shared" si="13"/>
        <v>2.4176169999999999E-3</v>
      </c>
      <c r="V21">
        <f t="shared" si="14"/>
        <v>0.01</v>
      </c>
      <c r="W21">
        <f t="shared" si="15"/>
        <v>0.81484606810263294</v>
      </c>
      <c r="X21">
        <f t="shared" si="16"/>
        <v>1.9699857066280829E-3</v>
      </c>
      <c r="Y21">
        <f t="shared" si="17"/>
        <v>8.1484606810263288E-3</v>
      </c>
      <c r="Z21">
        <f t="shared" si="18"/>
        <v>0.80472762171497847</v>
      </c>
      <c r="AB21">
        <f t="shared" si="19"/>
        <v>13768.329815135827</v>
      </c>
      <c r="AC21">
        <f t="shared" si="2"/>
        <v>13622.640575465484</v>
      </c>
      <c r="AE21">
        <f t="shared" si="3"/>
        <v>0</v>
      </c>
      <c r="AF21">
        <f t="shared" si="4"/>
        <v>0</v>
      </c>
      <c r="AG21">
        <f t="shared" si="4"/>
        <v>-20.118190542874462</v>
      </c>
      <c r="AH21">
        <f t="shared" si="5"/>
        <v>-3939.9714132561658</v>
      </c>
      <c r="AI21">
        <f t="shared" si="6"/>
        <v>-3960.0896037990401</v>
      </c>
      <c r="AJ21">
        <f t="shared" si="7"/>
        <v>145.68923967034243</v>
      </c>
      <c r="AK21">
        <f t="shared" si="22"/>
        <v>22.029327704217323</v>
      </c>
      <c r="AL21">
        <f t="shared" si="8"/>
        <v>-3792.3710364244803</v>
      </c>
      <c r="AN21">
        <f t="shared" si="9"/>
        <v>0</v>
      </c>
      <c r="AO21">
        <f t="shared" si="9"/>
        <v>0</v>
      </c>
      <c r="AP21">
        <f t="shared" si="9"/>
        <v>-6.3992680047090218</v>
      </c>
      <c r="AQ21">
        <f t="shared" si="9"/>
        <v>-1253.2405909262243</v>
      </c>
      <c r="AR21">
        <f t="shared" si="9"/>
        <v>-1259.6398589309333</v>
      </c>
      <c r="AS21">
        <f t="shared" si="9"/>
        <v>46.34136892510017</v>
      </c>
      <c r="AT21">
        <f t="shared" si="9"/>
        <v>7.0071695385536463</v>
      </c>
      <c r="AU21">
        <f t="shared" si="9"/>
        <v>-1206.2913204672795</v>
      </c>
      <c r="AW21">
        <v>18</v>
      </c>
      <c r="AX21">
        <f>IF(Z21&gt;0, (R21*SUMPRODUCT(K21:$K$98, X21:$X$98)-K21*$AZ$3)/Z21, 0)</f>
        <v>16928.262691460593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10"/>
        <v>7.1000000000000008E-2</v>
      </c>
      <c r="I22" s="5">
        <f t="shared" si="11"/>
        <v>1.071</v>
      </c>
      <c r="J22">
        <f t="shared" si="12"/>
        <v>0.93370681605975725</v>
      </c>
      <c r="K22">
        <f t="shared" si="20"/>
        <v>0.29699689646821636</v>
      </c>
      <c r="L22" s="2">
        <v>19</v>
      </c>
      <c r="M22" s="6">
        <v>2.502181E-3</v>
      </c>
      <c r="Q22" s="4">
        <f t="shared" si="21"/>
        <v>25</v>
      </c>
      <c r="R22">
        <f t="shared" si="0"/>
        <v>2000000</v>
      </c>
      <c r="S22">
        <f t="shared" si="1"/>
        <v>17417.33513599031</v>
      </c>
      <c r="U22">
        <f t="shared" si="13"/>
        <v>2.502181E-3</v>
      </c>
      <c r="V22">
        <f t="shared" si="14"/>
        <v>0.01</v>
      </c>
      <c r="W22">
        <f t="shared" si="15"/>
        <v>0.80472762171497847</v>
      </c>
      <c r="X22">
        <f t="shared" si="16"/>
        <v>2.0135741652304064E-3</v>
      </c>
      <c r="Y22">
        <f t="shared" si="17"/>
        <v>8.047276217149785E-3</v>
      </c>
      <c r="Z22">
        <f t="shared" si="18"/>
        <v>0.79466677133259833</v>
      </c>
      <c r="AB22">
        <f t="shared" si="19"/>
        <v>13622.640575465484</v>
      </c>
      <c r="AC22">
        <f t="shared" si="2"/>
        <v>13840.977477735241</v>
      </c>
      <c r="AE22">
        <f t="shared" si="3"/>
        <v>0</v>
      </c>
      <c r="AF22">
        <f t="shared" si="4"/>
        <v>0</v>
      </c>
      <c r="AG22">
        <f t="shared" si="4"/>
        <v>-19.866669283314959</v>
      </c>
      <c r="AH22">
        <f t="shared" si="5"/>
        <v>-4027.1483304608128</v>
      </c>
      <c r="AI22">
        <f t="shared" si="6"/>
        <v>-4047.0149997441276</v>
      </c>
      <c r="AJ22">
        <f t="shared" si="7"/>
        <v>-218.33690226975705</v>
      </c>
      <c r="AK22">
        <f t="shared" si="22"/>
        <v>286.07545208477518</v>
      </c>
      <c r="AL22">
        <f t="shared" si="8"/>
        <v>-3979.2764499291097</v>
      </c>
      <c r="AN22">
        <f t="shared" si="9"/>
        <v>0</v>
      </c>
      <c r="AO22">
        <f t="shared" si="9"/>
        <v>0</v>
      </c>
      <c r="AP22">
        <f t="shared" si="9"/>
        <v>-5.9003391203049871</v>
      </c>
      <c r="AQ22">
        <f t="shared" si="9"/>
        <v>-1196.0505557640204</v>
      </c>
      <c r="AR22">
        <f t="shared" si="9"/>
        <v>-1201.9508948843254</v>
      </c>
      <c r="AS22">
        <f t="shared" si="9"/>
        <v>-64.845382358602109</v>
      </c>
      <c r="AT22">
        <f t="shared" si="9"/>
        <v>84.96352142492016</v>
      </c>
      <c r="AU22">
        <f t="shared" si="9"/>
        <v>-1181.8327558180074</v>
      </c>
      <c r="AW22">
        <v>19</v>
      </c>
      <c r="AX22">
        <f>IF(Z22&gt;0, (R22*SUMPRODUCT(K22:$K$98, X22:$X$98)-K22*$AZ$3)/Z22, 0)</f>
        <v>17417.33513599031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0.26517580041805033</v>
      </c>
      <c r="L23" s="2">
        <v>20</v>
      </c>
      <c r="M23" s="6">
        <v>2.5943469999999999E-3</v>
      </c>
      <c r="Q23" s="4">
        <f t="shared" si="21"/>
        <v>25</v>
      </c>
      <c r="R23">
        <f t="shared" si="0"/>
        <v>2000000</v>
      </c>
      <c r="S23">
        <f t="shared" si="1"/>
        <v>18945.334841792537</v>
      </c>
      <c r="U23">
        <f t="shared" si="13"/>
        <v>2.5943469999999999E-3</v>
      </c>
      <c r="V23">
        <f t="shared" si="14"/>
        <v>0.01</v>
      </c>
      <c r="W23">
        <f t="shared" si="15"/>
        <v>0.79466677133259833</v>
      </c>
      <c r="X23">
        <f t="shared" si="16"/>
        <v>2.0616413542064124E-3</v>
      </c>
      <c r="Y23">
        <f t="shared" si="17"/>
        <v>7.9466677133259826E-3</v>
      </c>
      <c r="Z23">
        <f t="shared" si="18"/>
        <v>0.78465846226506597</v>
      </c>
      <c r="AB23">
        <f t="shared" si="19"/>
        <v>13840.977477735241</v>
      </c>
      <c r="AC23">
        <f t="shared" si="2"/>
        <v>14865.617304057709</v>
      </c>
      <c r="AE23">
        <f t="shared" si="3"/>
        <v>0</v>
      </c>
      <c r="AF23">
        <f t="shared" si="4"/>
        <v>0</v>
      </c>
      <c r="AG23">
        <f t="shared" si="4"/>
        <v>-19.61646155662665</v>
      </c>
      <c r="AH23">
        <f t="shared" si="5"/>
        <v>-4123.2827084128248</v>
      </c>
      <c r="AI23">
        <f t="shared" si="6"/>
        <v>-4142.8991699694516</v>
      </c>
      <c r="AJ23">
        <f t="shared" si="7"/>
        <v>-1024.6398263224673</v>
      </c>
      <c r="AK23">
        <f t="shared" si="22"/>
        <v>968.86842344146703</v>
      </c>
      <c r="AL23">
        <f t="shared" si="8"/>
        <v>-4198.6705728504521</v>
      </c>
      <c r="AN23">
        <f t="shared" si="9"/>
        <v>0</v>
      </c>
      <c r="AO23">
        <f t="shared" si="9"/>
        <v>0</v>
      </c>
      <c r="AP23">
        <f t="shared" si="9"/>
        <v>-5.2018108946483856</v>
      </c>
      <c r="AQ23">
        <f t="shared" si="9"/>
        <v>-1093.3947925532773</v>
      </c>
      <c r="AR23">
        <f t="shared" si="9"/>
        <v>-1098.5966034479256</v>
      </c>
      <c r="AS23">
        <f t="shared" si="9"/>
        <v>-271.70968608527238</v>
      </c>
      <c r="AT23">
        <f t="shared" si="9"/>
        <v>256.92045968586552</v>
      </c>
      <c r="AU23">
        <f t="shared" si="9"/>
        <v>-1113.3858298473326</v>
      </c>
      <c r="AW23">
        <v>20</v>
      </c>
      <c r="AX23">
        <f>IF(Z23&gt;0, (R23*SUMPRODUCT(K23:$K$98, X23:$X$98)-K23*$AZ$3)/Z23, 0)</f>
        <v>18945.334841792537</v>
      </c>
    </row>
    <row r="24" spans="5:50" x14ac:dyDescent="0.25">
      <c r="E24">
        <v>2024</v>
      </c>
      <c r="F24" s="5">
        <v>3.5571999999999999E-2</v>
      </c>
      <c r="G24"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0.23676410751611635</v>
      </c>
      <c r="L24" s="2">
        <v>21</v>
      </c>
      <c r="M24" s="6">
        <v>2.6922130000000002E-3</v>
      </c>
      <c r="Q24" s="4">
        <f t="shared" si="21"/>
        <v>25</v>
      </c>
      <c r="R24">
        <f t="shared" si="0"/>
        <v>2000000</v>
      </c>
      <c r="S24">
        <f t="shared" si="1"/>
        <v>20336.896581156925</v>
      </c>
      <c r="U24">
        <f t="shared" si="13"/>
        <v>2.6922130000000002E-3</v>
      </c>
      <c r="V24">
        <f t="shared" si="14"/>
        <v>0.01</v>
      </c>
      <c r="W24">
        <f t="shared" si="15"/>
        <v>0.78465846226506597</v>
      </c>
      <c r="X24">
        <f t="shared" si="16"/>
        <v>2.11246771267002E-3</v>
      </c>
      <c r="Y24">
        <f t="shared" si="17"/>
        <v>7.8465846226506604E-3</v>
      </c>
      <c r="Z24">
        <f t="shared" si="18"/>
        <v>0.77469940992974529</v>
      </c>
      <c r="AB24">
        <f t="shared" si="19"/>
        <v>14865.617304057709</v>
      </c>
      <c r="AC24">
        <f t="shared" si="2"/>
        <v>15754.981781224524</v>
      </c>
      <c r="AE24">
        <f t="shared" si="3"/>
        <v>0</v>
      </c>
      <c r="AF24">
        <f t="shared" si="4"/>
        <v>0</v>
      </c>
      <c r="AG24">
        <f t="shared" si="4"/>
        <v>-19.367485248243632</v>
      </c>
      <c r="AH24">
        <f t="shared" si="5"/>
        <v>-4224.9354253400397</v>
      </c>
      <c r="AI24">
        <f t="shared" si="6"/>
        <v>-4244.3029105882833</v>
      </c>
      <c r="AJ24">
        <f t="shared" si="7"/>
        <v>-889.36447716681505</v>
      </c>
      <c r="AK24">
        <f t="shared" si="22"/>
        <v>1040.5932112840396</v>
      </c>
      <c r="AL24">
        <f t="shared" si="8"/>
        <v>-4093.0741764710588</v>
      </c>
      <c r="AN24">
        <f t="shared" si="9"/>
        <v>0</v>
      </c>
      <c r="AO24">
        <f t="shared" si="9"/>
        <v>0</v>
      </c>
      <c r="AP24">
        <f t="shared" si="9"/>
        <v>-4.5855253596319523</v>
      </c>
      <c r="AQ24">
        <f t="shared" si="9"/>
        <v>-1000.3130652938579</v>
      </c>
      <c r="AR24">
        <f t="shared" si="9"/>
        <v>-1004.8985906534898</v>
      </c>
      <c r="AS24">
        <f t="shared" si="9"/>
        <v>-210.5695866929384</v>
      </c>
      <c r="AT24">
        <f t="shared" si="9"/>
        <v>246.37512295699514</v>
      </c>
      <c r="AU24">
        <f t="shared" si="9"/>
        <v>-969.09305438943318</v>
      </c>
      <c r="AW24">
        <v>21</v>
      </c>
      <c r="AX24">
        <f>IF(Z24&gt;0, (R24*SUMPRODUCT(K24:$K$98, X24:$X$98)-K24*$AZ$3)/Z24, 0)</f>
        <v>20336.896581156925</v>
      </c>
    </row>
    <row r="25" spans="5:50" x14ac:dyDescent="0.25">
      <c r="E25">
        <v>2025</v>
      </c>
      <c r="F25" s="5">
        <v>3.5571999999999999E-2</v>
      </c>
      <c r="G25"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0.21139652456796101</v>
      </c>
      <c r="L25" s="2">
        <v>22</v>
      </c>
      <c r="M25" s="6">
        <v>2.807183E-3</v>
      </c>
      <c r="Q25" s="4">
        <f t="shared" si="21"/>
        <v>25</v>
      </c>
      <c r="R25">
        <f t="shared" si="0"/>
        <v>2000000</v>
      </c>
      <c r="S25">
        <f t="shared" si="1"/>
        <v>21607.572563476067</v>
      </c>
      <c r="U25">
        <f t="shared" si="13"/>
        <v>2.807183E-3</v>
      </c>
      <c r="V25">
        <f t="shared" si="14"/>
        <v>0.01</v>
      </c>
      <c r="W25">
        <f t="shared" si="15"/>
        <v>0.77469940992974529</v>
      </c>
      <c r="X25">
        <f t="shared" si="16"/>
        <v>2.1747230136648123E-3</v>
      </c>
      <c r="Y25">
        <f t="shared" si="17"/>
        <v>7.7469940992974532E-3</v>
      </c>
      <c r="Z25">
        <f t="shared" si="18"/>
        <v>0.76477769281678298</v>
      </c>
      <c r="AB25">
        <f t="shared" si="19"/>
        <v>15754.981781224524</v>
      </c>
      <c r="AC25">
        <f t="shared" si="2"/>
        <v>16524.989492466448</v>
      </c>
      <c r="AE25">
        <f t="shared" si="3"/>
        <v>0</v>
      </c>
      <c r="AF25">
        <f t="shared" si="4"/>
        <v>0</v>
      </c>
      <c r="AG25">
        <f t="shared" si="4"/>
        <v>-19.119442320419573</v>
      </c>
      <c r="AH25">
        <f t="shared" si="5"/>
        <v>-4349.4460273296245</v>
      </c>
      <c r="AI25">
        <f t="shared" si="6"/>
        <v>-4368.5654696500442</v>
      </c>
      <c r="AJ25">
        <f t="shared" si="7"/>
        <v>-770.00771124192397</v>
      </c>
      <c r="AK25">
        <f t="shared" si="22"/>
        <v>1102.8487246857167</v>
      </c>
      <c r="AL25">
        <f t="shared" si="8"/>
        <v>-4035.7244562062515</v>
      </c>
      <c r="AN25">
        <f t="shared" si="9"/>
        <v>0</v>
      </c>
      <c r="AO25">
        <f t="shared" si="9"/>
        <v>0</v>
      </c>
      <c r="AP25">
        <f t="shared" si="9"/>
        <v>-4.0417836582142899</v>
      </c>
      <c r="AQ25">
        <f t="shared" si="9"/>
        <v>-919.45777397340737</v>
      </c>
      <c r="AR25">
        <f t="shared" si="9"/>
        <v>-923.49955763162166</v>
      </c>
      <c r="AS25">
        <f t="shared" si="9"/>
        <v>-162.77695404707282</v>
      </c>
      <c r="AT25">
        <f t="shared" si="9"/>
        <v>233.13838752276857</v>
      </c>
      <c r="AU25">
        <f t="shared" si="9"/>
        <v>-853.13812415592599</v>
      </c>
      <c r="AW25">
        <v>22</v>
      </c>
      <c r="AX25">
        <f>IF(Z25&gt;0, (R25*SUMPRODUCT(K25:$K$98, X25:$X$98)-K25*$AZ$3)/Z25, 0)</f>
        <v>21607.572563476067</v>
      </c>
    </row>
    <row r="26" spans="5:50" x14ac:dyDescent="0.25">
      <c r="E26">
        <v>2026</v>
      </c>
      <c r="F26" s="5">
        <v>3.5571999999999999E-2</v>
      </c>
      <c r="G26"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0.18874689693567948</v>
      </c>
      <c r="L26" s="2">
        <v>23</v>
      </c>
      <c r="M26" s="6">
        <v>2.939255E-3</v>
      </c>
      <c r="Q26" s="4">
        <f t="shared" si="21"/>
        <v>25</v>
      </c>
      <c r="R26">
        <f t="shared" si="0"/>
        <v>2000000</v>
      </c>
      <c r="S26">
        <f t="shared" si="1"/>
        <v>22766.703108311369</v>
      </c>
      <c r="U26">
        <f t="shared" si="13"/>
        <v>2.939255E-3</v>
      </c>
      <c r="V26">
        <f t="shared" si="14"/>
        <v>0.01</v>
      </c>
      <c r="W26">
        <f t="shared" si="15"/>
        <v>0.76477769281678298</v>
      </c>
      <c r="X26">
        <f t="shared" si="16"/>
        <v>2.2478766575001934E-3</v>
      </c>
      <c r="Y26">
        <f t="shared" si="17"/>
        <v>7.6477769281678301E-3</v>
      </c>
      <c r="Z26">
        <f t="shared" si="18"/>
        <v>0.75488203923111497</v>
      </c>
      <c r="AB26">
        <f t="shared" si="19"/>
        <v>16524.989492466448</v>
      </c>
      <c r="AC26">
        <f t="shared" si="2"/>
        <v>17186.175268971449</v>
      </c>
      <c r="AE26">
        <f t="shared" si="3"/>
        <v>0</v>
      </c>
      <c r="AF26">
        <f t="shared" si="4"/>
        <v>0</v>
      </c>
      <c r="AG26">
        <f t="shared" si="4"/>
        <v>-18.872050980777875</v>
      </c>
      <c r="AH26">
        <f t="shared" si="5"/>
        <v>-4495.7533150003865</v>
      </c>
      <c r="AI26">
        <f t="shared" si="6"/>
        <v>-4514.6253659811646</v>
      </c>
      <c r="AJ26">
        <f t="shared" si="7"/>
        <v>-661.18577650500083</v>
      </c>
      <c r="AK26">
        <f t="shared" si="22"/>
        <v>1156.7492644726515</v>
      </c>
      <c r="AL26">
        <f t="shared" si="8"/>
        <v>-4019.0618780135137</v>
      </c>
      <c r="AN26">
        <f t="shared" si="9"/>
        <v>0</v>
      </c>
      <c r="AO26">
        <f t="shared" si="9"/>
        <v>0</v>
      </c>
      <c r="AP26">
        <f t="shared" si="9"/>
        <v>-3.5620410614337703</v>
      </c>
      <c r="AQ26">
        <f t="shared" si="9"/>
        <v>-848.55948759461728</v>
      </c>
      <c r="AR26">
        <f t="shared" si="9"/>
        <v>-852.12152865605105</v>
      </c>
      <c r="AS26">
        <f t="shared" si="9"/>
        <v>-124.79676361332659</v>
      </c>
      <c r="AT26">
        <f t="shared" si="9"/>
        <v>218.33283420184259</v>
      </c>
      <c r="AU26">
        <f t="shared" si="9"/>
        <v>-758.58545806753511</v>
      </c>
      <c r="AW26">
        <v>23</v>
      </c>
      <c r="AX26">
        <f>IF(Z26&gt;0, (R26*SUMPRODUCT(K26:$K$98, X26:$X$98)-K26*$AZ$3)/Z26, 0)</f>
        <v>22766.703108311369</v>
      </c>
    </row>
    <row r="27" spans="5:50" x14ac:dyDescent="0.25">
      <c r="E27">
        <v>2027</v>
      </c>
      <c r="F27" s="5">
        <v>3.5571999999999999E-2</v>
      </c>
      <c r="G27"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0.16852401512114237</v>
      </c>
      <c r="L27" s="2">
        <v>24</v>
      </c>
      <c r="M27" s="6">
        <v>3.7729310000000002E-3</v>
      </c>
      <c r="Q27" s="4">
        <f t="shared" si="21"/>
        <v>25</v>
      </c>
      <c r="R27">
        <f t="shared" si="0"/>
        <v>2000000</v>
      </c>
      <c r="S27">
        <f t="shared" si="1"/>
        <v>23840.510229272808</v>
      </c>
      <c r="U27">
        <f t="shared" si="13"/>
        <v>3.7729310000000002E-3</v>
      </c>
      <c r="V27">
        <f t="shared" si="14"/>
        <v>0.01</v>
      </c>
      <c r="W27">
        <f t="shared" si="15"/>
        <v>0.75488203923111497</v>
      </c>
      <c r="X27">
        <f t="shared" si="16"/>
        <v>2.84811784715829E-3</v>
      </c>
      <c r="Y27">
        <f t="shared" si="17"/>
        <v>7.5488203923111501E-3</v>
      </c>
      <c r="Z27">
        <f t="shared" si="18"/>
        <v>0.74448510099164544</v>
      </c>
      <c r="AB27">
        <f t="shared" si="19"/>
        <v>17186.175268971449</v>
      </c>
      <c r="AC27">
        <f t="shared" si="2"/>
        <v>17748.904665732523</v>
      </c>
      <c r="AE27">
        <f t="shared" si="3"/>
        <v>0</v>
      </c>
      <c r="AF27">
        <f t="shared" si="4"/>
        <v>0</v>
      </c>
      <c r="AG27">
        <f t="shared" si="4"/>
        <v>-18.612127524791138</v>
      </c>
      <c r="AH27">
        <f t="shared" si="5"/>
        <v>-5696.2356943165796</v>
      </c>
      <c r="AI27">
        <f t="shared" si="6"/>
        <v>-5714.8478218413711</v>
      </c>
      <c r="AJ27">
        <f t="shared" si="7"/>
        <v>-562.7293967610749</v>
      </c>
      <c r="AK27">
        <f t="shared" si="22"/>
        <v>1203.0322688280014</v>
      </c>
      <c r="AL27">
        <f t="shared" si="8"/>
        <v>-5074.5449497744448</v>
      </c>
      <c r="AN27">
        <f t="shared" si="9"/>
        <v>0</v>
      </c>
      <c r="AO27">
        <f t="shared" si="9"/>
        <v>0</v>
      </c>
      <c r="AP27">
        <f t="shared" si="9"/>
        <v>-3.1365904604245318</v>
      </c>
      <c r="AQ27">
        <f t="shared" si="9"/>
        <v>-959.95251028259815</v>
      </c>
      <c r="AR27">
        <f t="shared" si="9"/>
        <v>-963.08910074302275</v>
      </c>
      <c r="AS27">
        <f t="shared" si="9"/>
        <v>-94.833417368874706</v>
      </c>
      <c r="AT27">
        <f t="shared" si="9"/>
        <v>202.73982826319232</v>
      </c>
      <c r="AU27">
        <f t="shared" si="9"/>
        <v>-855.18268984870519</v>
      </c>
      <c r="AW27">
        <v>24</v>
      </c>
      <c r="AX27">
        <f>IF(Z27&gt;0, (R27*SUMPRODUCT(K27:$K$98, X27:$X$98)-K27*$AZ$3)/Z27, 0)</f>
        <v>23840.510229272808</v>
      </c>
    </row>
    <row r="28" spans="5:50" x14ac:dyDescent="0.25">
      <c r="E28">
        <v>2028</v>
      </c>
      <c r="F28" s="5">
        <v>3.5571999999999999E-2</v>
      </c>
      <c r="G28"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0.15046787064387712</v>
      </c>
      <c r="L28" s="2">
        <v>25</v>
      </c>
      <c r="M28" s="6">
        <v>4.6883589999999996E-3</v>
      </c>
      <c r="Q28" s="4">
        <f t="shared" si="21"/>
        <v>25</v>
      </c>
      <c r="R28">
        <f t="shared" si="0"/>
        <v>2000000</v>
      </c>
      <c r="S28">
        <f t="shared" si="1"/>
        <v>24605.051513840164</v>
      </c>
      <c r="U28">
        <f t="shared" si="13"/>
        <v>4.6883589999999996E-3</v>
      </c>
      <c r="V28">
        <f t="shared" si="14"/>
        <v>0.01</v>
      </c>
      <c r="W28">
        <f t="shared" si="15"/>
        <v>0.74448510099164544</v>
      </c>
      <c r="X28">
        <f t="shared" si="16"/>
        <v>3.4904134236000894E-3</v>
      </c>
      <c r="Y28">
        <f t="shared" si="17"/>
        <v>7.4448510099164545E-3</v>
      </c>
      <c r="Z28">
        <f t="shared" si="18"/>
        <v>0.73354983655812889</v>
      </c>
      <c r="AB28">
        <f t="shared" si="19"/>
        <v>17748.904665732523</v>
      </c>
      <c r="AC28">
        <f t="shared" si="2"/>
        <v>18049.031516481795</v>
      </c>
      <c r="AE28">
        <f t="shared" si="3"/>
        <v>0</v>
      </c>
      <c r="AF28">
        <f t="shared" si="4"/>
        <v>0</v>
      </c>
      <c r="AG28">
        <f t="shared" si="4"/>
        <v>-18.338745913953222</v>
      </c>
      <c r="AH28">
        <f t="shared" si="5"/>
        <v>-6980.8268472001791</v>
      </c>
      <c r="AI28">
        <f t="shared" si="6"/>
        <v>-6999.1655931141322</v>
      </c>
      <c r="AJ28">
        <f t="shared" si="7"/>
        <v>-300.1268507492714</v>
      </c>
      <c r="AK28">
        <f t="shared" si="22"/>
        <v>1242.4233266012768</v>
      </c>
      <c r="AL28">
        <f t="shared" si="8"/>
        <v>-6056.8691172621266</v>
      </c>
      <c r="AN28">
        <f t="shared" si="9"/>
        <v>0</v>
      </c>
      <c r="AO28">
        <f t="shared" si="9"/>
        <v>0</v>
      </c>
      <c r="AP28">
        <f t="shared" si="9"/>
        <v>-2.7593920479516436</v>
      </c>
      <c r="AQ28">
        <f t="shared" si="9"/>
        <v>-1050.390151031821</v>
      </c>
      <c r="AR28">
        <f t="shared" si="9"/>
        <v>-1053.1495430797727</v>
      </c>
      <c r="AS28">
        <f t="shared" si="9"/>
        <v>-45.159448155295586</v>
      </c>
      <c r="AT28">
        <f t="shared" si="9"/>
        <v>186.94479239197642</v>
      </c>
      <c r="AU28">
        <f t="shared" si="9"/>
        <v>-911.36419884309191</v>
      </c>
      <c r="AW28">
        <v>25</v>
      </c>
      <c r="AX28">
        <f>IF(Z28&gt;0, (R28*SUMPRODUCT(K28:$K$98, X28:$X$98)-K28*$AZ$3)/Z28, 0)</f>
        <v>24605.051513840164</v>
      </c>
    </row>
    <row r="29" spans="5:50" x14ac:dyDescent="0.25">
      <c r="E29">
        <v>2029</v>
      </c>
      <c r="F29" s="5">
        <v>3.5571999999999999E-2</v>
      </c>
      <c r="G29"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0.13434631307489028</v>
      </c>
      <c r="L29" s="2">
        <v>26</v>
      </c>
      <c r="M29" s="6">
        <v>5.6712799999999999E-3</v>
      </c>
      <c r="Q29" s="4">
        <f t="shared" si="21"/>
        <v>25</v>
      </c>
      <c r="R29">
        <f t="shared" si="0"/>
        <v>2000000</v>
      </c>
      <c r="S29">
        <f t="shared" si="1"/>
        <v>25100.211223015922</v>
      </c>
      <c r="U29">
        <f t="shared" si="13"/>
        <v>5.6712799999999999E-3</v>
      </c>
      <c r="V29">
        <f t="shared" si="14"/>
        <v>0.01</v>
      </c>
      <c r="W29">
        <f t="shared" si="15"/>
        <v>0.73354983655812889</v>
      </c>
      <c r="X29">
        <f t="shared" si="16"/>
        <v>4.160166517075385E-3</v>
      </c>
      <c r="Y29">
        <f t="shared" si="17"/>
        <v>7.3354983655812894E-3</v>
      </c>
      <c r="Z29">
        <f t="shared" si="18"/>
        <v>0.72205417167547215</v>
      </c>
      <c r="AB29">
        <f t="shared" si="19"/>
        <v>18049.031516481795</v>
      </c>
      <c r="AC29">
        <f t="shared" si="2"/>
        <v>18123.712223514151</v>
      </c>
      <c r="AE29">
        <f t="shared" si="3"/>
        <v>0</v>
      </c>
      <c r="AF29">
        <f t="shared" si="4"/>
        <v>0</v>
      </c>
      <c r="AG29">
        <f t="shared" si="4"/>
        <v>-18.051354291886803</v>
      </c>
      <c r="AH29">
        <f t="shared" si="5"/>
        <v>-8320.3330341507699</v>
      </c>
      <c r="AI29">
        <f t="shared" si="6"/>
        <v>-8338.3843884426569</v>
      </c>
      <c r="AJ29">
        <f t="shared" si="7"/>
        <v>-74.680707032355713</v>
      </c>
      <c r="AK29">
        <f t="shared" si="22"/>
        <v>1263.4322061537257</v>
      </c>
      <c r="AL29">
        <f t="shared" si="8"/>
        <v>-7149.6328893212867</v>
      </c>
      <c r="AN29">
        <f t="shared" si="9"/>
        <v>0</v>
      </c>
      <c r="AO29">
        <f t="shared" si="9"/>
        <v>0</v>
      </c>
      <c r="AP29">
        <f t="shared" si="9"/>
        <v>-2.4251328951235886</v>
      </c>
      <c r="AQ29">
        <f t="shared" si="9"/>
        <v>-1117.8060666933711</v>
      </c>
      <c r="AR29">
        <f t="shared" si="9"/>
        <v>-1120.2311995884947</v>
      </c>
      <c r="AS29">
        <f t="shared" si="9"/>
        <v>-10.033077647623021</v>
      </c>
      <c r="AT29">
        <f t="shared" si="9"/>
        <v>169.73745871682775</v>
      </c>
      <c r="AU29">
        <f t="shared" si="9"/>
        <v>-960.52681851929003</v>
      </c>
      <c r="AW29">
        <v>26</v>
      </c>
      <c r="AX29">
        <f>IF(Z29&gt;0, (R29*SUMPRODUCT(K29:$K$98, X29:$X$98)-K29*$AZ$3)/Z29, 0)</f>
        <v>25100.211223015922</v>
      </c>
    </row>
    <row r="30" spans="5:50" x14ac:dyDescent="0.25">
      <c r="E30">
        <v>2030</v>
      </c>
      <c r="F30" s="5">
        <v>3.5571999999999999E-2</v>
      </c>
      <c r="G30"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0.11995206524543775</v>
      </c>
      <c r="L30" s="2">
        <v>27</v>
      </c>
      <c r="M30" s="6">
        <v>6.8024940000000001E-3</v>
      </c>
      <c r="Q30" s="4">
        <f t="shared" si="21"/>
        <v>25</v>
      </c>
      <c r="R30">
        <f t="shared" si="0"/>
        <v>2000000</v>
      </c>
      <c r="S30">
        <f t="shared" si="1"/>
        <v>25369.600097490951</v>
      </c>
      <c r="U30">
        <f t="shared" si="13"/>
        <v>6.8024940000000001E-3</v>
      </c>
      <c r="V30">
        <f t="shared" si="14"/>
        <v>0.01</v>
      </c>
      <c r="W30">
        <f t="shared" si="15"/>
        <v>0.72205417167547215</v>
      </c>
      <c r="X30">
        <f t="shared" si="16"/>
        <v>4.9117691704973696E-3</v>
      </c>
      <c r="Y30">
        <f t="shared" si="17"/>
        <v>7.220541716754722E-3</v>
      </c>
      <c r="Z30">
        <f t="shared" si="18"/>
        <v>0.70992186078822006</v>
      </c>
      <c r="AB30">
        <f t="shared" si="19"/>
        <v>18123.712223514151</v>
      </c>
      <c r="AC30">
        <f t="shared" si="2"/>
        <v>18010.433708663786</v>
      </c>
      <c r="AE30">
        <f t="shared" si="3"/>
        <v>0</v>
      </c>
      <c r="AF30">
        <f t="shared" si="4"/>
        <v>0</v>
      </c>
      <c r="AG30">
        <f t="shared" si="4"/>
        <v>-17.7480465197055</v>
      </c>
      <c r="AH30">
        <f t="shared" si="5"/>
        <v>-9823.538340994739</v>
      </c>
      <c r="AI30">
        <f t="shared" si="6"/>
        <v>-9841.2863875144449</v>
      </c>
      <c r="AJ30">
        <f t="shared" si="7"/>
        <v>113.27851485036445</v>
      </c>
      <c r="AK30">
        <f t="shared" si="22"/>
        <v>1268.6598556459905</v>
      </c>
      <c r="AL30">
        <f t="shared" si="8"/>
        <v>-8459.3480170180901</v>
      </c>
      <c r="AN30">
        <f t="shared" si="9"/>
        <v>0</v>
      </c>
      <c r="AO30">
        <f t="shared" si="9"/>
        <v>0</v>
      </c>
      <c r="AP30">
        <f t="shared" si="9"/>
        <v>-2.1289148341107786</v>
      </c>
      <c r="AQ30">
        <f t="shared" si="9"/>
        <v>-1178.3537120200601</v>
      </c>
      <c r="AR30">
        <f t="shared" si="9"/>
        <v>-1180.482626854171</v>
      </c>
      <c r="AS30">
        <f t="shared" si="9"/>
        <v>13.587991804237205</v>
      </c>
      <c r="AT30">
        <f t="shared" si="9"/>
        <v>152.17836977871551</v>
      </c>
      <c r="AU30">
        <f t="shared" si="9"/>
        <v>-1014.7162652712184</v>
      </c>
      <c r="AW30">
        <v>27</v>
      </c>
      <c r="AX30">
        <f>IF(Z30&gt;0, (R30*SUMPRODUCT(K30:$K$98, X30:$X$98)-K30*$AZ$3)/Z30, 0)</f>
        <v>25369.600097490951</v>
      </c>
    </row>
    <row r="31" spans="5:50" x14ac:dyDescent="0.25">
      <c r="E31">
        <v>2031</v>
      </c>
      <c r="F31" s="5">
        <v>3.5571999999999999E-2</v>
      </c>
      <c r="G31"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0.10710005825485512</v>
      </c>
      <c r="L31" s="2">
        <v>28</v>
      </c>
      <c r="M31" s="6">
        <v>8.090557E-3</v>
      </c>
      <c r="Q31" s="4">
        <f t="shared" si="21"/>
        <v>25</v>
      </c>
      <c r="R31">
        <f t="shared" si="0"/>
        <v>2000000</v>
      </c>
      <c r="S31">
        <f t="shared" si="1"/>
        <v>25433.243768845201</v>
      </c>
      <c r="U31">
        <f t="shared" si="13"/>
        <v>8.090557E-3</v>
      </c>
      <c r="V31">
        <f t="shared" si="14"/>
        <v>0.01</v>
      </c>
      <c r="W31">
        <f t="shared" si="15"/>
        <v>0.70992186078822006</v>
      </c>
      <c r="X31">
        <f t="shared" si="16"/>
        <v>5.7436632802531596E-3</v>
      </c>
      <c r="Y31">
        <f t="shared" si="17"/>
        <v>7.0992186078822003E-3</v>
      </c>
      <c r="Z31">
        <f t="shared" si="18"/>
        <v>0.69707897890008474</v>
      </c>
      <c r="AB31">
        <f t="shared" si="19"/>
        <v>18010.433708663786</v>
      </c>
      <c r="AC31">
        <f t="shared" si="2"/>
        <v>17728.979596503556</v>
      </c>
      <c r="AE31">
        <f t="shared" si="3"/>
        <v>0</v>
      </c>
      <c r="AF31">
        <f t="shared" si="4"/>
        <v>0</v>
      </c>
      <c r="AG31">
        <f t="shared" si="4"/>
        <v>-17.426974472502117</v>
      </c>
      <c r="AH31">
        <f t="shared" si="5"/>
        <v>-11487.326560506319</v>
      </c>
      <c r="AI31">
        <f t="shared" si="6"/>
        <v>-11504.753534978821</v>
      </c>
      <c r="AJ31">
        <f t="shared" si="7"/>
        <v>281.45411216023058</v>
      </c>
      <c r="AK31">
        <f t="shared" si="22"/>
        <v>1260.7303596064651</v>
      </c>
      <c r="AL31">
        <f t="shared" si="8"/>
        <v>-9962.5690632121259</v>
      </c>
      <c r="AN31">
        <f t="shared" si="9"/>
        <v>0</v>
      </c>
      <c r="AO31">
        <f t="shared" si="9"/>
        <v>0</v>
      </c>
      <c r="AP31">
        <f t="shared" si="9"/>
        <v>-1.8664299812108498</v>
      </c>
      <c r="AQ31">
        <f t="shared" si="9"/>
        <v>-1230.2933438227712</v>
      </c>
      <c r="AR31">
        <f t="shared" si="9"/>
        <v>-1232.1597738039823</v>
      </c>
      <c r="AS31">
        <f t="shared" si="9"/>
        <v>30.143751808429222</v>
      </c>
      <c r="AT31">
        <f t="shared" si="9"/>
        <v>135.02429495751684</v>
      </c>
      <c r="AU31">
        <f t="shared" si="9"/>
        <v>-1066.9917270380361</v>
      </c>
      <c r="AW31">
        <v>28</v>
      </c>
      <c r="AX31">
        <f>IF(Z31&gt;0, (R31*SUMPRODUCT(K31:$K$98, X31:$X$98)-K31*$AZ$3)/Z31, 0)</f>
        <v>25433.243768845201</v>
      </c>
    </row>
    <row r="32" spans="5:50" x14ac:dyDescent="0.25">
      <c r="E32">
        <v>2032</v>
      </c>
      <c r="F32" s="5">
        <v>3.5571999999999999E-2</v>
      </c>
      <c r="G32"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9.562505201326349E-2</v>
      </c>
      <c r="L32" s="2">
        <v>29</v>
      </c>
      <c r="M32" s="6">
        <v>9.5159809999999997E-3</v>
      </c>
      <c r="Q32" s="4">
        <f t="shared" si="21"/>
        <v>25</v>
      </c>
      <c r="R32">
        <f t="shared" si="0"/>
        <v>2000000</v>
      </c>
      <c r="S32">
        <f t="shared" si="1"/>
        <v>25311.086081604972</v>
      </c>
      <c r="U32">
        <f t="shared" si="13"/>
        <v>9.5159809999999997E-3</v>
      </c>
      <c r="V32">
        <f t="shared" si="14"/>
        <v>0.01</v>
      </c>
      <c r="W32">
        <f t="shared" si="15"/>
        <v>0.69707897890008474</v>
      </c>
      <c r="X32">
        <f t="shared" si="16"/>
        <v>6.6333903187126069E-3</v>
      </c>
      <c r="Y32">
        <f t="shared" si="17"/>
        <v>6.970789789000848E-3</v>
      </c>
      <c r="Z32">
        <f t="shared" si="18"/>
        <v>0.68347479879237127</v>
      </c>
      <c r="AB32">
        <f t="shared" si="19"/>
        <v>17728.979596503556</v>
      </c>
      <c r="AC32">
        <f t="shared" si="2"/>
        <v>17299.489466841347</v>
      </c>
      <c r="AE32">
        <f t="shared" si="3"/>
        <v>0</v>
      </c>
      <c r="AF32">
        <f t="shared" si="4"/>
        <v>0</v>
      </c>
      <c r="AG32">
        <f t="shared" si="4"/>
        <v>-17.086869969809282</v>
      </c>
      <c r="AH32">
        <f t="shared" si="5"/>
        <v>-13266.780637425214</v>
      </c>
      <c r="AI32">
        <f t="shared" si="6"/>
        <v>-13283.867507395023</v>
      </c>
      <c r="AJ32">
        <f t="shared" si="7"/>
        <v>429.49012966220835</v>
      </c>
      <c r="AK32">
        <f t="shared" si="22"/>
        <v>1241.028571755249</v>
      </c>
      <c r="AL32">
        <f t="shared" si="8"/>
        <v>-11613.348805977566</v>
      </c>
      <c r="AN32">
        <f t="shared" si="9"/>
        <v>0</v>
      </c>
      <c r="AO32">
        <f t="shared" si="9"/>
        <v>0</v>
      </c>
      <c r="AP32">
        <f t="shared" si="9"/>
        <v>-1.6339328296068825</v>
      </c>
      <c r="AQ32">
        <f t="shared" si="9"/>
        <v>-1268.6365885023431</v>
      </c>
      <c r="AR32">
        <f t="shared" si="9"/>
        <v>-1270.27052133195</v>
      </c>
      <c r="AS32">
        <f t="shared" si="9"/>
        <v>41.070015988131956</v>
      </c>
      <c r="AT32">
        <f t="shared" si="9"/>
        <v>118.67342172404179</v>
      </c>
      <c r="AU32">
        <f t="shared" si="9"/>
        <v>-1110.5270836197762</v>
      </c>
      <c r="AW32">
        <v>29</v>
      </c>
      <c r="AX32">
        <f>IF(Z32&gt;0, (R32*SUMPRODUCT(K32:$K$98, X32:$X$98)-K32*$AZ$3)/Z32, 0)</f>
        <v>25311.086081604972</v>
      </c>
    </row>
    <row r="33" spans="5:50" x14ac:dyDescent="0.25">
      <c r="E33">
        <v>2033</v>
      </c>
      <c r="F33" s="5">
        <v>3.5571999999999999E-2</v>
      </c>
      <c r="G33"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8.5379510726128108E-2</v>
      </c>
      <c r="L33" s="2">
        <v>30</v>
      </c>
      <c r="M33" s="6">
        <v>1.1135328E-2</v>
      </c>
      <c r="Q33" s="4">
        <f t="shared" si="21"/>
        <v>25</v>
      </c>
      <c r="R33">
        <f t="shared" si="0"/>
        <v>2000000</v>
      </c>
      <c r="S33">
        <f t="shared" si="1"/>
        <v>25030.0769765634</v>
      </c>
      <c r="U33">
        <f t="shared" si="13"/>
        <v>1.1135328E-2</v>
      </c>
      <c r="V33">
        <f t="shared" si="14"/>
        <v>0.01</v>
      </c>
      <c r="W33">
        <f t="shared" si="15"/>
        <v>0.68347479879237127</v>
      </c>
      <c r="X33">
        <f t="shared" si="16"/>
        <v>7.6107160642870583E-3</v>
      </c>
      <c r="Y33">
        <f t="shared" si="17"/>
        <v>6.8347479879237128E-3</v>
      </c>
      <c r="Z33">
        <f t="shared" si="18"/>
        <v>0.66902933474016046</v>
      </c>
      <c r="AB33">
        <f t="shared" si="19"/>
        <v>17299.489466841347</v>
      </c>
      <c r="AC33">
        <f t="shared" si="2"/>
        <v>16745.855748125217</v>
      </c>
      <c r="AE33">
        <f t="shared" si="3"/>
        <v>0</v>
      </c>
      <c r="AF33">
        <f t="shared" si="4"/>
        <v>0</v>
      </c>
      <c r="AG33">
        <f t="shared" si="4"/>
        <v>-16.725733368504013</v>
      </c>
      <c r="AH33">
        <f t="shared" si="5"/>
        <v>-15221.432128574117</v>
      </c>
      <c r="AI33">
        <f t="shared" si="6"/>
        <v>-15238.157861942622</v>
      </c>
      <c r="AJ33">
        <f t="shared" si="7"/>
        <v>553.63371871612981</v>
      </c>
      <c r="AK33">
        <f t="shared" si="22"/>
        <v>1210.9642626788943</v>
      </c>
      <c r="AL33">
        <f t="shared" si="8"/>
        <v>-13473.559880547598</v>
      </c>
      <c r="AN33">
        <f t="shared" si="9"/>
        <v>0</v>
      </c>
      <c r="AO33">
        <f t="shared" si="9"/>
        <v>0</v>
      </c>
      <c r="AP33">
        <f t="shared" si="9"/>
        <v>-1.4280349315385472</v>
      </c>
      <c r="AQ33">
        <f t="shared" si="9"/>
        <v>-1299.5984276886247</v>
      </c>
      <c r="AR33">
        <f t="shared" si="9"/>
        <v>-1301.0264626201633</v>
      </c>
      <c r="AS33">
        <f t="shared" si="9"/>
        <v>47.268976025469996</v>
      </c>
      <c r="AT33">
        <f t="shared" si="9"/>
        <v>103.39153625435047</v>
      </c>
      <c r="AU33">
        <f t="shared" si="9"/>
        <v>-1150.365950340343</v>
      </c>
      <c r="AW33">
        <v>30</v>
      </c>
      <c r="AX33">
        <f>IF(Z33&gt;0, (R33*SUMPRODUCT(K33:$K$98, X33:$X$98)-K33*$AZ$3)/Z33, 0)</f>
        <v>25030.0769765634</v>
      </c>
    </row>
    <row r="34" spans="5:50" x14ac:dyDescent="0.25">
      <c r="E34">
        <v>2034</v>
      </c>
      <c r="F34" s="5">
        <v>3.5571999999999999E-2</v>
      </c>
      <c r="G34"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7.6231706005471522E-2</v>
      </c>
      <c r="L34" s="2">
        <v>31</v>
      </c>
      <c r="M34" s="6">
        <v>1.2969985999999999E-2</v>
      </c>
      <c r="Q34" s="4">
        <f t="shared" si="21"/>
        <v>25</v>
      </c>
      <c r="R34">
        <f t="shared" si="0"/>
        <v>2000000</v>
      </c>
      <c r="S34">
        <f t="shared" si="1"/>
        <v>24606.997394113736</v>
      </c>
      <c r="U34">
        <f t="shared" si="13"/>
        <v>1.2969985999999999E-2</v>
      </c>
      <c r="V34">
        <f t="shared" si="14"/>
        <v>0.01</v>
      </c>
      <c r="W34">
        <f t="shared" si="15"/>
        <v>0.66902933474016046</v>
      </c>
      <c r="X34">
        <f t="shared" si="16"/>
        <v>8.6773011051691946E-3</v>
      </c>
      <c r="Y34">
        <f t="shared" si="17"/>
        <v>6.6902933474016048E-3</v>
      </c>
      <c r="Z34">
        <f t="shared" si="18"/>
        <v>0.65366174028758972</v>
      </c>
      <c r="AB34">
        <f t="shared" si="19"/>
        <v>16745.855748125217</v>
      </c>
      <c r="AC34">
        <f t="shared" si="2"/>
        <v>16084.65273988857</v>
      </c>
      <c r="AE34">
        <f t="shared" si="3"/>
        <v>0</v>
      </c>
      <c r="AF34">
        <f t="shared" si="4"/>
        <v>0</v>
      </c>
      <c r="AG34">
        <f t="shared" si="4"/>
        <v>-16.341543507189744</v>
      </c>
      <c r="AH34">
        <f t="shared" si="5"/>
        <v>-17354.602210338388</v>
      </c>
      <c r="AI34">
        <f t="shared" si="6"/>
        <v>-17370.943753845579</v>
      </c>
      <c r="AJ34">
        <f t="shared" si="7"/>
        <v>661.20300823664729</v>
      </c>
      <c r="AK34">
        <f t="shared" si="22"/>
        <v>1172.2099023687654</v>
      </c>
      <c r="AL34">
        <f t="shared" si="8"/>
        <v>-15537.530843240165</v>
      </c>
      <c r="AN34">
        <f t="shared" si="9"/>
        <v>0</v>
      </c>
      <c r="AO34">
        <f t="shared" si="9"/>
        <v>0</v>
      </c>
      <c r="AP34">
        <f t="shared" si="9"/>
        <v>-1.2457437403157106</v>
      </c>
      <c r="AQ34">
        <f t="shared" si="9"/>
        <v>-1322.9709335404223</v>
      </c>
      <c r="AR34">
        <f t="shared" si="9"/>
        <v>-1324.2166772807379</v>
      </c>
      <c r="AS34">
        <f t="shared" si="9"/>
        <v>50.404633333829459</v>
      </c>
      <c r="AT34">
        <f t="shared" si="9"/>
        <v>89.359560654078194</v>
      </c>
      <c r="AU34">
        <f t="shared" ref="AU34:AU97" si="23">AL34*$K34</f>
        <v>-1184.4524832928303</v>
      </c>
      <c r="AW34">
        <v>31</v>
      </c>
      <c r="AX34">
        <f>IF(Z34&gt;0, (R34*SUMPRODUCT(K34:$K$98, X34:$X$98)-K34*$AZ$3)/Z34, 0)</f>
        <v>24606.997394113736</v>
      </c>
    </row>
    <row r="35" spans="5:50" x14ac:dyDescent="0.25">
      <c r="E35">
        <v>2035</v>
      </c>
      <c r="F35" s="5">
        <v>3.5571999999999999E-2</v>
      </c>
      <c r="G35"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6.8064023219171002E-2</v>
      </c>
      <c r="L35" s="2">
        <v>32</v>
      </c>
      <c r="M35" s="6">
        <v>1.4883069000000001E-2</v>
      </c>
      <c r="Q35" s="4">
        <f t="shared" si="21"/>
        <v>25</v>
      </c>
      <c r="R35">
        <f t="shared" si="0"/>
        <v>2000000</v>
      </c>
      <c r="S35">
        <f t="shared" si="1"/>
        <v>24053.590798142774</v>
      </c>
      <c r="U35">
        <f t="shared" si="13"/>
        <v>1.4883069000000001E-2</v>
      </c>
      <c r="V35">
        <f t="shared" si="14"/>
        <v>0.01</v>
      </c>
      <c r="W35">
        <f t="shared" si="15"/>
        <v>0.65366174028758972</v>
      </c>
      <c r="X35">
        <f t="shared" si="16"/>
        <v>9.7284927833602777E-3</v>
      </c>
      <c r="Y35">
        <f t="shared" si="17"/>
        <v>6.5366174028758973E-3</v>
      </c>
      <c r="Z35">
        <f t="shared" si="18"/>
        <v>0.6373966301013535</v>
      </c>
      <c r="AB35">
        <f t="shared" si="19"/>
        <v>16084.65273988857</v>
      </c>
      <c r="AC35">
        <f t="shared" si="2"/>
        <v>15331.677716573129</v>
      </c>
      <c r="AE35">
        <f t="shared" si="3"/>
        <v>0</v>
      </c>
      <c r="AF35">
        <f t="shared" ref="AF35:AG66" si="24">-$Z35*P35</f>
        <v>0</v>
      </c>
      <c r="AG35">
        <f t="shared" si="24"/>
        <v>-15.934915752533838</v>
      </c>
      <c r="AH35">
        <f t="shared" si="5"/>
        <v>-19456.985566720556</v>
      </c>
      <c r="AI35">
        <f t="shared" ref="AI35:AI66" si="25">SUM(AE35:AH35)</f>
        <v>-19472.920482473088</v>
      </c>
      <c r="AJ35">
        <f t="shared" si="7"/>
        <v>752.97502331544092</v>
      </c>
      <c r="AK35">
        <f t="shared" si="22"/>
        <v>1125.9256917922</v>
      </c>
      <c r="AL35">
        <f t="shared" si="8"/>
        <v>-17594.019767365447</v>
      </c>
      <c r="AN35">
        <f t="shared" ref="AN35:AT66" si="26">AE35*$K35</f>
        <v>0</v>
      </c>
      <c r="AO35">
        <f t="shared" si="26"/>
        <v>0</v>
      </c>
      <c r="AP35">
        <f t="shared" si="26"/>
        <v>-1.0845944757759969</v>
      </c>
      <c r="AQ35">
        <f t="shared" si="26"/>
        <v>-1324.3207173883429</v>
      </c>
      <c r="AR35">
        <f t="shared" si="26"/>
        <v>-1325.4053118641189</v>
      </c>
      <c r="AS35">
        <f t="shared" si="26"/>
        <v>51.250509470398001</v>
      </c>
      <c r="AT35">
        <f t="shared" si="26"/>
        <v>76.635032429205481</v>
      </c>
      <c r="AU35">
        <f t="shared" si="23"/>
        <v>-1197.5197699645155</v>
      </c>
      <c r="AW35">
        <v>32</v>
      </c>
      <c r="AX35">
        <f>IF(Z35&gt;0, (R35*SUMPRODUCT(K35:$K$98, X35:$X$98)-K35*$AZ$3)/Z35, 0)</f>
        <v>24053.590798142774</v>
      </c>
    </row>
    <row r="36" spans="5:50" x14ac:dyDescent="0.25">
      <c r="E36">
        <v>2036</v>
      </c>
      <c r="F36" s="5">
        <v>3.5571999999999999E-2</v>
      </c>
      <c r="G36"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6.0771449302831244E-2</v>
      </c>
      <c r="L36" s="2">
        <v>33</v>
      </c>
      <c r="M36" s="6">
        <v>1.6930661E-2</v>
      </c>
      <c r="Q36" s="4">
        <f t="shared" si="21"/>
        <v>25</v>
      </c>
      <c r="R36">
        <f t="shared" si="0"/>
        <v>2000000</v>
      </c>
      <c r="S36">
        <f t="shared" si="1"/>
        <v>23404.633383689041</v>
      </c>
      <c r="U36">
        <f t="shared" si="13"/>
        <v>1.6930661E-2</v>
      </c>
      <c r="V36">
        <f t="shared" si="14"/>
        <v>0.01</v>
      </c>
      <c r="W36">
        <f t="shared" si="15"/>
        <v>0.6373966301013535</v>
      </c>
      <c r="X36">
        <f t="shared" si="16"/>
        <v>1.0791546266788412E-2</v>
      </c>
      <c r="Y36">
        <f t="shared" si="17"/>
        <v>6.3739663010135353E-3</v>
      </c>
      <c r="Z36">
        <f t="shared" si="18"/>
        <v>0.62023111753355153</v>
      </c>
      <c r="AB36">
        <f t="shared" si="19"/>
        <v>15331.677716573129</v>
      </c>
      <c r="AC36">
        <f t="shared" si="2"/>
        <v>14516.281919028521</v>
      </c>
      <c r="AE36">
        <f t="shared" si="3"/>
        <v>0</v>
      </c>
      <c r="AF36">
        <f t="shared" si="24"/>
        <v>0</v>
      </c>
      <c r="AG36">
        <f t="shared" si="24"/>
        <v>-15.505777938338788</v>
      </c>
      <c r="AH36">
        <f t="shared" si="5"/>
        <v>-21583.092533576822</v>
      </c>
      <c r="AI36">
        <f t="shared" si="25"/>
        <v>-21598.598311515161</v>
      </c>
      <c r="AJ36">
        <f t="shared" si="7"/>
        <v>815.39579754460829</v>
      </c>
      <c r="AK36">
        <f t="shared" si="22"/>
        <v>1073.2174401601192</v>
      </c>
      <c r="AL36">
        <f t="shared" si="8"/>
        <v>-19709.985073810432</v>
      </c>
      <c r="AN36">
        <f t="shared" si="26"/>
        <v>0</v>
      </c>
      <c r="AO36">
        <f t="shared" si="26"/>
        <v>0</v>
      </c>
      <c r="AP36">
        <f t="shared" si="26"/>
        <v>-0.94230859788071486</v>
      </c>
      <c r="AQ36">
        <f t="shared" si="26"/>
        <v>-1311.6358137025795</v>
      </c>
      <c r="AR36">
        <f t="shared" si="26"/>
        <v>-1312.5781223004601</v>
      </c>
      <c r="AS36">
        <f t="shared" si="26"/>
        <v>49.552784372223812</v>
      </c>
      <c r="AT36">
        <f t="shared" si="26"/>
        <v>65.220979255605002</v>
      </c>
      <c r="AU36">
        <f t="shared" si="23"/>
        <v>-1197.8043586726312</v>
      </c>
      <c r="AW36">
        <v>33</v>
      </c>
      <c r="AX36">
        <f>IF(Z36&gt;0, (R36*SUMPRODUCT(K36:$K$98, X36:$X$98)-K36*$AZ$3)/Z36, 0)</f>
        <v>23404.633383689041</v>
      </c>
    </row>
    <row r="37" spans="5:50" x14ac:dyDescent="0.25">
      <c r="E37">
        <v>2037</v>
      </c>
      <c r="F37" s="5">
        <v>3.5571999999999999E-2</v>
      </c>
      <c r="G37"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5.4260222591813609E-2</v>
      </c>
      <c r="L37" s="2">
        <v>34</v>
      </c>
      <c r="M37" s="6">
        <v>1.9185959999999998E-2</v>
      </c>
      <c r="Q37" s="4">
        <f t="shared" si="21"/>
        <v>25</v>
      </c>
      <c r="R37">
        <f t="shared" si="0"/>
        <v>2000000</v>
      </c>
      <c r="S37">
        <f t="shared" si="1"/>
        <v>22684.576909081741</v>
      </c>
      <c r="U37">
        <f t="shared" si="13"/>
        <v>1.9185959999999998E-2</v>
      </c>
      <c r="V37">
        <f t="shared" si="14"/>
        <v>0.01</v>
      </c>
      <c r="W37">
        <f t="shared" si="15"/>
        <v>0.62023111753355153</v>
      </c>
      <c r="X37">
        <f t="shared" si="16"/>
        <v>1.1899729411754018E-2</v>
      </c>
      <c r="Y37">
        <f t="shared" si="17"/>
        <v>6.2023111753355155E-3</v>
      </c>
      <c r="Z37">
        <f t="shared" si="18"/>
        <v>0.60212907694646201</v>
      </c>
      <c r="AB37">
        <f t="shared" si="19"/>
        <v>14516.281919028521</v>
      </c>
      <c r="AC37">
        <f t="shared" si="2"/>
        <v>13659.043355186415</v>
      </c>
      <c r="AE37">
        <f t="shared" si="3"/>
        <v>0</v>
      </c>
      <c r="AF37">
        <f t="shared" si="24"/>
        <v>0</v>
      </c>
      <c r="AG37">
        <f t="shared" si="24"/>
        <v>-15.053226923661549</v>
      </c>
      <c r="AH37">
        <f t="shared" si="5"/>
        <v>-23799.458823508034</v>
      </c>
      <c r="AI37">
        <f t="shared" si="25"/>
        <v>-23814.512050431695</v>
      </c>
      <c r="AJ37">
        <f t="shared" si="7"/>
        <v>857.23856384210558</v>
      </c>
      <c r="AK37">
        <f t="shared" si="22"/>
        <v>1016.1397343319966</v>
      </c>
      <c r="AL37">
        <f t="shared" si="8"/>
        <v>-21941.133752257596</v>
      </c>
      <c r="AN37">
        <f t="shared" si="26"/>
        <v>0</v>
      </c>
      <c r="AO37">
        <f t="shared" si="26"/>
        <v>0</v>
      </c>
      <c r="AP37">
        <f t="shared" si="26"/>
        <v>-0.8167914436029573</v>
      </c>
      <c r="AQ37">
        <f t="shared" si="26"/>
        <v>-1291.3639333282483</v>
      </c>
      <c r="AR37">
        <f t="shared" si="26"/>
        <v>-1292.1807247718514</v>
      </c>
      <c r="AS37">
        <f t="shared" si="26"/>
        <v>46.51395528835927</v>
      </c>
      <c r="AT37">
        <f t="shared" si="26"/>
        <v>55.135968169240478</v>
      </c>
      <c r="AU37">
        <f t="shared" si="23"/>
        <v>-1190.5308013142517</v>
      </c>
      <c r="AW37">
        <v>34</v>
      </c>
      <c r="AX37">
        <f>IF(Z37&gt;0, (R37*SUMPRODUCT(K37:$K$98, X37:$X$98)-K37*$AZ$3)/Z37, 0)</f>
        <v>22684.576909081741</v>
      </c>
    </row>
    <row r="38" spans="5:50" x14ac:dyDescent="0.25">
      <c r="E38">
        <v>2038</v>
      </c>
      <c r="F38" s="5">
        <v>3.5571999999999999E-2</v>
      </c>
      <c r="G38"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4.8446627314119292E-2</v>
      </c>
      <c r="L38" s="2">
        <v>35</v>
      </c>
      <c r="M38" s="6">
        <v>2.1884238E-2</v>
      </c>
      <c r="Q38" s="4">
        <f t="shared" si="21"/>
        <v>25</v>
      </c>
      <c r="R38">
        <f t="shared" si="0"/>
        <v>2000000</v>
      </c>
      <c r="S38">
        <f t="shared" si="1"/>
        <v>21912.368561844429</v>
      </c>
      <c r="U38">
        <f t="shared" si="13"/>
        <v>2.1884238E-2</v>
      </c>
      <c r="V38">
        <f t="shared" si="14"/>
        <v>0.01</v>
      </c>
      <c r="W38">
        <f t="shared" si="15"/>
        <v>0.60212907694646201</v>
      </c>
      <c r="X38">
        <f t="shared" si="16"/>
        <v>1.3177136026616689E-2</v>
      </c>
      <c r="Y38">
        <f t="shared" si="17"/>
        <v>6.0212907694646199E-3</v>
      </c>
      <c r="Z38">
        <f t="shared" si="18"/>
        <v>0.58293065015038059</v>
      </c>
      <c r="AB38">
        <f t="shared" si="19"/>
        <v>13659.043355186415</v>
      </c>
      <c r="AC38">
        <f t="shared" si="2"/>
        <v>12773.391252090732</v>
      </c>
      <c r="AE38">
        <f t="shared" si="3"/>
        <v>0</v>
      </c>
      <c r="AF38">
        <f t="shared" si="24"/>
        <v>0</v>
      </c>
      <c r="AG38">
        <f t="shared" si="24"/>
        <v>-14.573266253759515</v>
      </c>
      <c r="AH38">
        <f t="shared" si="5"/>
        <v>-26354.272053233377</v>
      </c>
      <c r="AI38">
        <f t="shared" si="25"/>
        <v>-26368.845319487136</v>
      </c>
      <c r="AJ38">
        <f t="shared" si="7"/>
        <v>885.65210309568283</v>
      </c>
      <c r="AK38">
        <f t="shared" si="22"/>
        <v>956.13303486304915</v>
      </c>
      <c r="AL38">
        <f t="shared" si="8"/>
        <v>-24527.060181528403</v>
      </c>
      <c r="AN38">
        <f t="shared" si="26"/>
        <v>0</v>
      </c>
      <c r="AO38">
        <f t="shared" si="26"/>
        <v>0</v>
      </c>
      <c r="AP38">
        <f t="shared" si="26"/>
        <v>-0.70602559894531869</v>
      </c>
      <c r="AQ38">
        <f t="shared" si="26"/>
        <v>-1276.7755962979068</v>
      </c>
      <c r="AR38">
        <f t="shared" si="26"/>
        <v>-1277.4816218968522</v>
      </c>
      <c r="AS38">
        <f t="shared" si="26"/>
        <v>42.906857368642505</v>
      </c>
      <c r="AT38">
        <f t="shared" si="26"/>
        <v>46.321420802727971</v>
      </c>
      <c r="AU38">
        <f t="shared" si="23"/>
        <v>-1188.2533437254815</v>
      </c>
      <c r="AW38">
        <v>35</v>
      </c>
      <c r="AX38">
        <f>IF(Z38&gt;0, (R38*SUMPRODUCT(K38:$K$98, X38:$X$98)-K38*$AZ$3)/Z38, 0)</f>
        <v>21912.368561844429</v>
      </c>
    </row>
    <row r="39" spans="5:50" x14ac:dyDescent="0.25">
      <c r="E39">
        <v>2039</v>
      </c>
      <c r="F39" s="5">
        <v>3.5571999999999999E-2</v>
      </c>
      <c r="G39"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4.3255917244749365E-2</v>
      </c>
      <c r="L39" s="2">
        <v>36</v>
      </c>
      <c r="M39" s="6">
        <v>2.4761703999999999E-2</v>
      </c>
      <c r="Q39" s="4">
        <f t="shared" si="21"/>
        <v>25</v>
      </c>
      <c r="R39">
        <f t="shared" si="0"/>
        <v>2000000</v>
      </c>
      <c r="S39">
        <f t="shared" si="1"/>
        <v>21076.158058195197</v>
      </c>
      <c r="U39">
        <f t="shared" si="13"/>
        <v>2.4761703999999999E-2</v>
      </c>
      <c r="V39">
        <f t="shared" si="14"/>
        <v>0.01</v>
      </c>
      <c r="W39">
        <f t="shared" si="15"/>
        <v>0.58293065015038059</v>
      </c>
      <c r="X39">
        <f t="shared" si="16"/>
        <v>1.4434356211551279E-2</v>
      </c>
      <c r="Y39">
        <f t="shared" si="17"/>
        <v>5.8293065015038057E-3</v>
      </c>
      <c r="Z39">
        <f t="shared" si="18"/>
        <v>0.56266698743732546</v>
      </c>
      <c r="AB39">
        <f t="shared" si="19"/>
        <v>12773.391252090732</v>
      </c>
      <c r="AC39">
        <f t="shared" si="2"/>
        <v>11858.858361357603</v>
      </c>
      <c r="AE39">
        <f t="shared" si="3"/>
        <v>0</v>
      </c>
      <c r="AF39">
        <f t="shared" si="24"/>
        <v>0</v>
      </c>
      <c r="AG39">
        <f t="shared" si="24"/>
        <v>-14.066674685933137</v>
      </c>
      <c r="AH39">
        <f t="shared" si="5"/>
        <v>-28868.712423102559</v>
      </c>
      <c r="AI39">
        <f t="shared" si="25"/>
        <v>-28882.779097788491</v>
      </c>
      <c r="AJ39">
        <f t="shared" si="7"/>
        <v>914.53289073312953</v>
      </c>
      <c r="AK39">
        <f t="shared" si="22"/>
        <v>894.13738764635139</v>
      </c>
      <c r="AL39">
        <f t="shared" si="8"/>
        <v>-27074.108819409008</v>
      </c>
      <c r="AN39">
        <f t="shared" si="26"/>
        <v>0</v>
      </c>
      <c r="AO39">
        <f t="shared" si="26"/>
        <v>0</v>
      </c>
      <c r="AP39">
        <f t="shared" si="26"/>
        <v>-0.60846691612353454</v>
      </c>
      <c r="AQ39">
        <f t="shared" si="26"/>
        <v>-1248.7426355361922</v>
      </c>
      <c r="AR39">
        <f t="shared" si="26"/>
        <v>-1249.3511024523157</v>
      </c>
      <c r="AS39">
        <f t="shared" si="26"/>
        <v>39.558959039153663</v>
      </c>
      <c r="AT39">
        <f t="shared" si="26"/>
        <v>38.676732845466958</v>
      </c>
      <c r="AU39">
        <f t="shared" si="23"/>
        <v>-1171.1154105676949</v>
      </c>
      <c r="AW39">
        <v>36</v>
      </c>
      <c r="AX39">
        <f>IF(Z39&gt;0, (R39*SUMPRODUCT(K39:$K$98, X39:$X$98)-K39*$AZ$3)/Z39, 0)</f>
        <v>21076.158058195197</v>
      </c>
    </row>
    <row r="40" spans="5:50" x14ac:dyDescent="0.25">
      <c r="E40">
        <v>2040</v>
      </c>
      <c r="F40" s="5">
        <v>3.5571999999999999E-2</v>
      </c>
      <c r="G40"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3.8621354682811929E-2</v>
      </c>
      <c r="L40" s="2">
        <v>37</v>
      </c>
      <c r="M40" s="6">
        <v>2.7627288E-2</v>
      </c>
      <c r="Q40" s="4">
        <f t="shared" si="21"/>
        <v>25</v>
      </c>
      <c r="R40">
        <f t="shared" si="0"/>
        <v>2000000</v>
      </c>
      <c r="S40">
        <f t="shared" si="1"/>
        <v>20191.395215090408</v>
      </c>
      <c r="U40">
        <f t="shared" si="13"/>
        <v>2.7627288E-2</v>
      </c>
      <c r="V40">
        <f t="shared" si="14"/>
        <v>0.01</v>
      </c>
      <c r="W40">
        <f t="shared" si="15"/>
        <v>0.56266698743732546</v>
      </c>
      <c r="X40">
        <f t="shared" si="16"/>
        <v>1.5544962910023372E-2</v>
      </c>
      <c r="Y40">
        <f t="shared" si="17"/>
        <v>5.6266698743732543E-3</v>
      </c>
      <c r="Z40">
        <f t="shared" si="18"/>
        <v>0.54149535465292886</v>
      </c>
      <c r="AB40">
        <f t="shared" si="19"/>
        <v>11858.858361357603</v>
      </c>
      <c r="AC40">
        <f t="shared" si="2"/>
        <v>10933.546712932832</v>
      </c>
      <c r="AE40">
        <f t="shared" si="3"/>
        <v>0</v>
      </c>
      <c r="AF40">
        <f t="shared" si="24"/>
        <v>0</v>
      </c>
      <c r="AG40">
        <f t="shared" si="24"/>
        <v>-13.537383866323221</v>
      </c>
      <c r="AH40">
        <f t="shared" si="5"/>
        <v>-31089.925820046745</v>
      </c>
      <c r="AI40">
        <f t="shared" si="25"/>
        <v>-31103.463203913067</v>
      </c>
      <c r="AJ40">
        <f t="shared" si="7"/>
        <v>925.31164842477119</v>
      </c>
      <c r="AK40">
        <f t="shared" si="22"/>
        <v>830.12008529503225</v>
      </c>
      <c r="AL40">
        <f t="shared" si="8"/>
        <v>-29348.031470193262</v>
      </c>
      <c r="AN40">
        <f t="shared" si="26"/>
        <v>0</v>
      </c>
      <c r="AO40">
        <f t="shared" si="26"/>
        <v>0</v>
      </c>
      <c r="AP40">
        <f t="shared" si="26"/>
        <v>-0.52283210377864497</v>
      </c>
      <c r="AQ40">
        <f t="shared" si="26"/>
        <v>-1200.7350521583378</v>
      </c>
      <c r="AR40">
        <f t="shared" si="26"/>
        <v>-1201.2578842621165</v>
      </c>
      <c r="AS40">
        <f t="shared" si="26"/>
        <v>35.736789365950465</v>
      </c>
      <c r="AT40">
        <f t="shared" si="26"/>
        <v>32.06036224350553</v>
      </c>
      <c r="AU40">
        <f t="shared" si="23"/>
        <v>-1133.4607326526605</v>
      </c>
      <c r="AW40">
        <v>37</v>
      </c>
      <c r="AX40">
        <f>IF(Z40&gt;0, (R40*SUMPRODUCT(K40:$K$98, X40:$X$98)-K40*$AZ$3)/Z40, 0)</f>
        <v>20191.395215090408</v>
      </c>
    </row>
    <row r="41" spans="5:50" x14ac:dyDescent="0.25">
      <c r="E41">
        <v>2041</v>
      </c>
      <c r="F41" s="5">
        <v>3.5571999999999999E-2</v>
      </c>
      <c r="G41"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3.4483352395367789E-2</v>
      </c>
      <c r="L41" s="2">
        <v>38</v>
      </c>
      <c r="M41" s="6">
        <v>3.0780427999999999E-2</v>
      </c>
      <c r="Q41" s="4">
        <f t="shared" si="21"/>
        <v>25</v>
      </c>
      <c r="R41">
        <f t="shared" si="0"/>
        <v>2000000</v>
      </c>
      <c r="S41">
        <f t="shared" si="1"/>
        <v>19294.069344671687</v>
      </c>
      <c r="U41">
        <f t="shared" si="13"/>
        <v>3.0780427999999999E-2</v>
      </c>
      <c r="V41">
        <f t="shared" si="14"/>
        <v>0.01</v>
      </c>
      <c r="W41">
        <f t="shared" si="15"/>
        <v>0.54149535465292886</v>
      </c>
      <c r="X41">
        <f t="shared" si="16"/>
        <v>1.6667458776228942E-2</v>
      </c>
      <c r="Y41">
        <f t="shared" si="17"/>
        <v>5.414953546529289E-3</v>
      </c>
      <c r="Z41">
        <f t="shared" si="18"/>
        <v>0.51941294233017055</v>
      </c>
      <c r="AB41">
        <f t="shared" si="19"/>
        <v>10933.546712932832</v>
      </c>
      <c r="AC41">
        <f t="shared" si="2"/>
        <v>10021.589327838266</v>
      </c>
      <c r="AE41">
        <f t="shared" si="3"/>
        <v>0</v>
      </c>
      <c r="AF41">
        <f t="shared" si="24"/>
        <v>0</v>
      </c>
      <c r="AG41">
        <f t="shared" si="24"/>
        <v>-12.985323558254263</v>
      </c>
      <c r="AH41">
        <f t="shared" si="5"/>
        <v>-33334.917552457882</v>
      </c>
      <c r="AI41">
        <f t="shared" si="25"/>
        <v>-33347.902876016138</v>
      </c>
      <c r="AJ41">
        <f t="shared" si="7"/>
        <v>911.95738509456532</v>
      </c>
      <c r="AK41">
        <f t="shared" si="22"/>
        <v>765.34826990529825</v>
      </c>
      <c r="AL41">
        <f t="shared" si="8"/>
        <v>-31670.597221016273</v>
      </c>
      <c r="AN41">
        <f t="shared" si="26"/>
        <v>0</v>
      </c>
      <c r="AO41">
        <f t="shared" si="26"/>
        <v>0</v>
      </c>
      <c r="AP41">
        <f t="shared" si="26"/>
        <v>-0.44777748822715291</v>
      </c>
      <c r="AQ41">
        <f t="shared" si="26"/>
        <v>-1149.4997090319362</v>
      </c>
      <c r="AR41">
        <f t="shared" si="26"/>
        <v>-1149.9474865201635</v>
      </c>
      <c r="AS41">
        <f t="shared" si="26"/>
        <v>31.447347879774025</v>
      </c>
      <c r="AT41">
        <f t="shared" si="26"/>
        <v>26.39177409632946</v>
      </c>
      <c r="AU41">
        <f t="shared" si="23"/>
        <v>-1092.1083645440599</v>
      </c>
      <c r="AW41">
        <v>38</v>
      </c>
      <c r="AX41">
        <f>IF(Z41&gt;0, (R41*SUMPRODUCT(K41:$K$98, X41:$X$98)-K41*$AZ$3)/Z41, 0)</f>
        <v>19294.069344671687</v>
      </c>
    </row>
    <row r="42" spans="5:50" x14ac:dyDescent="0.25">
      <c r="E42">
        <v>2042</v>
      </c>
      <c r="F42" s="5">
        <v>3.5571999999999999E-2</v>
      </c>
      <c r="G42"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3.0788707495864095E-2</v>
      </c>
      <c r="L42" s="2">
        <v>39</v>
      </c>
      <c r="M42" s="6">
        <v>3.4133669999999998E-2</v>
      </c>
      <c r="Q42" s="4">
        <f t="shared" si="21"/>
        <v>25</v>
      </c>
      <c r="R42">
        <f t="shared" si="0"/>
        <v>2000000</v>
      </c>
      <c r="S42">
        <f t="shared" si="1"/>
        <v>18388.968366339664</v>
      </c>
      <c r="U42">
        <f t="shared" si="13"/>
        <v>3.4133669999999998E-2</v>
      </c>
      <c r="V42">
        <f t="shared" si="14"/>
        <v>0.01</v>
      </c>
      <c r="W42">
        <f t="shared" si="15"/>
        <v>0.51941294233017055</v>
      </c>
      <c r="X42">
        <f t="shared" si="16"/>
        <v>1.772946996722707E-2</v>
      </c>
      <c r="Y42">
        <f t="shared" si="17"/>
        <v>5.1941294233017058E-3</v>
      </c>
      <c r="Z42">
        <f t="shared" si="18"/>
        <v>0.49648934293964181</v>
      </c>
      <c r="AB42">
        <f t="shared" si="19"/>
        <v>10021.589327838266</v>
      </c>
      <c r="AC42">
        <f t="shared" si="2"/>
        <v>9129.9268215418379</v>
      </c>
      <c r="AE42">
        <f t="shared" si="3"/>
        <v>0</v>
      </c>
      <c r="AF42">
        <f t="shared" si="24"/>
        <v>0</v>
      </c>
      <c r="AG42">
        <f t="shared" si="24"/>
        <v>-12.412233573491045</v>
      </c>
      <c r="AH42">
        <f t="shared" si="5"/>
        <v>-35458.939934454138</v>
      </c>
      <c r="AI42">
        <f t="shared" si="25"/>
        <v>-35471.352168027632</v>
      </c>
      <c r="AJ42">
        <f t="shared" si="7"/>
        <v>891.66250629642855</v>
      </c>
      <c r="AK42">
        <f t="shared" si="22"/>
        <v>701.5112529486787</v>
      </c>
      <c r="AL42">
        <f t="shared" si="8"/>
        <v>-33878.178408782522</v>
      </c>
      <c r="AN42">
        <f t="shared" si="26"/>
        <v>0</v>
      </c>
      <c r="AO42">
        <f t="shared" si="26"/>
        <v>0</v>
      </c>
      <c r="AP42">
        <f t="shared" si="26"/>
        <v>-0.38215662886455976</v>
      </c>
      <c r="AQ42">
        <f t="shared" si="26"/>
        <v>-1091.7349297553228</v>
      </c>
      <c r="AR42">
        <f t="shared" si="26"/>
        <v>-1092.1170863841874</v>
      </c>
      <c r="AS42">
        <f t="shared" si="26"/>
        <v>27.453136091389815</v>
      </c>
      <c r="AT42">
        <f t="shared" si="26"/>
        <v>21.598624772093999</v>
      </c>
      <c r="AU42">
        <f t="shared" si="23"/>
        <v>-1043.0653255207035</v>
      </c>
      <c r="AW42">
        <v>39</v>
      </c>
      <c r="AX42">
        <f>IF(Z42&gt;0, (R42*SUMPRODUCT(K42:$K$98, X42:$X$98)-K42*$AZ$3)/Z42, 0)</f>
        <v>18388.968366339664</v>
      </c>
    </row>
    <row r="43" spans="5:50" x14ac:dyDescent="0.25">
      <c r="E43">
        <v>2043</v>
      </c>
      <c r="F43" s="5">
        <v>3.5571999999999999E-2</v>
      </c>
      <c r="G43"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2.7489917407021513E-2</v>
      </c>
      <c r="L43" s="2">
        <v>40</v>
      </c>
      <c r="M43" s="6">
        <v>3.7867151000000002E-2</v>
      </c>
      <c r="Q43" s="4">
        <f t="shared" si="21"/>
        <v>25</v>
      </c>
      <c r="R43">
        <f t="shared" si="0"/>
        <v>2000000</v>
      </c>
      <c r="S43">
        <f t="shared" si="1"/>
        <v>17490.981963907321</v>
      </c>
      <c r="U43">
        <f t="shared" si="13"/>
        <v>3.7867151000000002E-2</v>
      </c>
      <c r="V43">
        <f t="shared" si="14"/>
        <v>0.01</v>
      </c>
      <c r="W43">
        <f t="shared" si="15"/>
        <v>0.49648934293964181</v>
      </c>
      <c r="X43">
        <f t="shared" si="16"/>
        <v>1.8800636918986202E-2</v>
      </c>
      <c r="Y43">
        <f t="shared" si="17"/>
        <v>4.9648934293964183E-3</v>
      </c>
      <c r="Z43">
        <f t="shared" si="18"/>
        <v>0.47272381259125917</v>
      </c>
      <c r="AB43">
        <f t="shared" si="19"/>
        <v>9129.9268215418379</v>
      </c>
      <c r="AC43">
        <f t="shared" si="2"/>
        <v>8268.4036799432197</v>
      </c>
      <c r="AE43">
        <f t="shared" si="3"/>
        <v>0</v>
      </c>
      <c r="AF43">
        <f t="shared" si="24"/>
        <v>0</v>
      </c>
      <c r="AG43">
        <f t="shared" si="24"/>
        <v>-11.818095314781479</v>
      </c>
      <c r="AH43">
        <f t="shared" si="5"/>
        <v>-37601.273837972403</v>
      </c>
      <c r="AI43">
        <f t="shared" si="25"/>
        <v>-37613.091933287185</v>
      </c>
      <c r="AJ43">
        <f t="shared" si="7"/>
        <v>861.52314159861817</v>
      </c>
      <c r="AK43">
        <f t="shared" si="22"/>
        <v>639.09487750792869</v>
      </c>
      <c r="AL43">
        <f t="shared" si="8"/>
        <v>-36112.473914180635</v>
      </c>
      <c r="AN43">
        <f t="shared" si="26"/>
        <v>0</v>
      </c>
      <c r="AO43">
        <f t="shared" si="26"/>
        <v>0</v>
      </c>
      <c r="AP43">
        <f t="shared" si="26"/>
        <v>-0.32487846411165078</v>
      </c>
      <c r="AQ43">
        <f t="shared" si="26"/>
        <v>-1033.6559122046601</v>
      </c>
      <c r="AR43">
        <f t="shared" si="26"/>
        <v>-1033.9807906687718</v>
      </c>
      <c r="AS43">
        <f t="shared" si="26"/>
        <v>23.683200006783714</v>
      </c>
      <c r="AT43">
        <f t="shared" si="26"/>
        <v>17.568665397943491</v>
      </c>
      <c r="AU43">
        <f t="shared" si="23"/>
        <v>-992.72892526404451</v>
      </c>
      <c r="AW43">
        <v>40</v>
      </c>
      <c r="AX43">
        <f>IF(Z43&gt;0, (R43*SUMPRODUCT(K43:$K$98, X43:$X$98)-K43*$AZ$3)/Z43, 0)</f>
        <v>17490.981963907321</v>
      </c>
    </row>
    <row r="44" spans="5:50" x14ac:dyDescent="0.25">
      <c r="E44">
        <v>2044</v>
      </c>
      <c r="F44" s="5">
        <v>3.5571999999999999E-2</v>
      </c>
      <c r="G44"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2.4544569113412063E-2</v>
      </c>
      <c r="L44" s="2">
        <v>41</v>
      </c>
      <c r="M44" s="6">
        <v>4.2172894000000002E-2</v>
      </c>
      <c r="Q44" s="4">
        <f t="shared" si="21"/>
        <v>25</v>
      </c>
      <c r="R44">
        <f t="shared" si="0"/>
        <v>2000000</v>
      </c>
      <c r="S44">
        <f t="shared" si="1"/>
        <v>16605.558735781964</v>
      </c>
      <c r="U44">
        <f t="shared" si="13"/>
        <v>4.2172894000000002E-2</v>
      </c>
      <c r="V44">
        <f t="shared" si="14"/>
        <v>0.01</v>
      </c>
      <c r="W44">
        <f t="shared" si="15"/>
        <v>0.47272381259125917</v>
      </c>
      <c r="X44">
        <f t="shared" si="16"/>
        <v>1.993613123968704E-2</v>
      </c>
      <c r="Y44">
        <f t="shared" si="17"/>
        <v>4.7272381259125919E-3</v>
      </c>
      <c r="Z44">
        <f t="shared" si="18"/>
        <v>0.44806044322565958</v>
      </c>
      <c r="AB44">
        <f t="shared" si="19"/>
        <v>8268.4036799432197</v>
      </c>
      <c r="AC44">
        <f t="shared" si="2"/>
        <v>7440.2940071641897</v>
      </c>
      <c r="AE44">
        <f t="shared" si="3"/>
        <v>0</v>
      </c>
      <c r="AF44">
        <f t="shared" si="24"/>
        <v>0</v>
      </c>
      <c r="AG44">
        <f t="shared" si="24"/>
        <v>-11.20151108064149</v>
      </c>
      <c r="AH44">
        <f t="shared" si="5"/>
        <v>-39872.262479374083</v>
      </c>
      <c r="AI44">
        <f t="shared" si="25"/>
        <v>-39883.463990454722</v>
      </c>
      <c r="AJ44">
        <f t="shared" si="7"/>
        <v>828.10967277903001</v>
      </c>
      <c r="AK44">
        <f t="shared" si="22"/>
        <v>578.78825759602546</v>
      </c>
      <c r="AL44">
        <f t="shared" si="8"/>
        <v>-38476.566060079669</v>
      </c>
      <c r="AN44">
        <f t="shared" si="26"/>
        <v>0</v>
      </c>
      <c r="AO44">
        <f t="shared" si="26"/>
        <v>0</v>
      </c>
      <c r="AP44">
        <f t="shared" si="26"/>
        <v>-0.27493626289345607</v>
      </c>
      <c r="AQ44">
        <f t="shared" si="26"/>
        <v>-978.64750213310379</v>
      </c>
      <c r="AR44">
        <f t="shared" si="26"/>
        <v>-978.92243839599723</v>
      </c>
      <c r="AS44">
        <f t="shared" si="26"/>
        <v>20.325595097009952</v>
      </c>
      <c r="AT44">
        <f t="shared" si="26"/>
        <v>14.206108390596992</v>
      </c>
      <c r="AU44">
        <f t="shared" si="23"/>
        <v>-944.3907349083903</v>
      </c>
      <c r="AW44">
        <v>41</v>
      </c>
      <c r="AX44">
        <f>IF(Z44&gt;0, (R44*SUMPRODUCT(K44:$K$98, X44:$X$98)-K44*$AZ$3)/Z44, 0)</f>
        <v>16605.558735781964</v>
      </c>
    </row>
    <row r="45" spans="5:50" x14ac:dyDescent="0.25">
      <c r="E45">
        <v>2045</v>
      </c>
      <c r="F45" s="5">
        <v>3.5571999999999999E-2</v>
      </c>
      <c r="G45"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2.1914793851260769E-2</v>
      </c>
      <c r="L45" s="2">
        <v>42</v>
      </c>
      <c r="M45" s="6">
        <v>4.6777600000000003E-2</v>
      </c>
      <c r="Q45" s="4">
        <f t="shared" si="21"/>
        <v>25</v>
      </c>
      <c r="R45">
        <f t="shared" si="0"/>
        <v>2000000</v>
      </c>
      <c r="S45">
        <f t="shared" si="1"/>
        <v>15723.722885953677</v>
      </c>
      <c r="U45">
        <f t="shared" si="13"/>
        <v>4.6777600000000003E-2</v>
      </c>
      <c r="V45">
        <f t="shared" si="14"/>
        <v>0.01</v>
      </c>
      <c r="W45">
        <f t="shared" si="15"/>
        <v>0.44806044322565958</v>
      </c>
      <c r="X45">
        <f t="shared" si="16"/>
        <v>2.0959192189032614E-2</v>
      </c>
      <c r="Y45">
        <f t="shared" si="17"/>
        <v>4.480604432256596E-3</v>
      </c>
      <c r="Z45">
        <f t="shared" si="18"/>
        <v>0.42262064660437032</v>
      </c>
      <c r="AB45">
        <f t="shared" si="19"/>
        <v>7440.2940071641897</v>
      </c>
      <c r="AC45">
        <f t="shared" si="2"/>
        <v>6645.169933089679</v>
      </c>
      <c r="AE45">
        <f t="shared" si="3"/>
        <v>0</v>
      </c>
      <c r="AF45">
        <f t="shared" si="24"/>
        <v>0</v>
      </c>
      <c r="AG45">
        <f t="shared" si="24"/>
        <v>-10.565516165109258</v>
      </c>
      <c r="AH45">
        <f t="shared" si="5"/>
        <v>-41918.384378065231</v>
      </c>
      <c r="AI45">
        <f t="shared" si="25"/>
        <v>-41928.94989423034</v>
      </c>
      <c r="AJ45">
        <f t="shared" si="7"/>
        <v>795.12407407451065</v>
      </c>
      <c r="AK45">
        <f t="shared" si="22"/>
        <v>520.82058050149328</v>
      </c>
      <c r="AL45">
        <f t="shared" si="8"/>
        <v>-40613.005239654332</v>
      </c>
      <c r="AN45">
        <f t="shared" si="26"/>
        <v>0</v>
      </c>
      <c r="AO45">
        <f t="shared" si="26"/>
        <v>0</v>
      </c>
      <c r="AP45">
        <f t="shared" si="26"/>
        <v>-0.23154110869053263</v>
      </c>
      <c r="AQ45">
        <f t="shared" si="26"/>
        <v>-918.63275222320942</v>
      </c>
      <c r="AR45">
        <f t="shared" si="26"/>
        <v>-918.86429333189994</v>
      </c>
      <c r="AS45">
        <f t="shared" si="26"/>
        <v>17.424980169517497</v>
      </c>
      <c r="AT45">
        <f t="shared" si="26"/>
        <v>11.413675655184189</v>
      </c>
      <c r="AU45">
        <f t="shared" si="23"/>
        <v>-890.0256375071981</v>
      </c>
      <c r="AW45">
        <v>42</v>
      </c>
      <c r="AX45">
        <f>IF(Z45&gt;0, (R45*SUMPRODUCT(K45:$K$98, X45:$X$98)-K45*$AZ$3)/Z45, 0)</f>
        <v>15723.722885953677</v>
      </c>
    </row>
    <row r="46" spans="5:50" x14ac:dyDescent="0.25">
      <c r="E46">
        <v>2046</v>
      </c>
      <c r="F46" s="5">
        <v>3.5571999999999999E-2</v>
      </c>
      <c r="G46"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1.9566780224339969E-2</v>
      </c>
      <c r="L46" s="2">
        <v>43</v>
      </c>
      <c r="M46" s="6">
        <v>5.1668436999999998E-2</v>
      </c>
      <c r="Q46" s="4">
        <f t="shared" si="21"/>
        <v>25</v>
      </c>
      <c r="R46">
        <f t="shared" si="0"/>
        <v>2000000</v>
      </c>
      <c r="S46">
        <f t="shared" si="1"/>
        <v>14853.799567525042</v>
      </c>
      <c r="U46">
        <f t="shared" si="13"/>
        <v>5.1668436999999998E-2</v>
      </c>
      <c r="V46">
        <f t="shared" si="14"/>
        <v>0.01</v>
      </c>
      <c r="W46">
        <f t="shared" si="15"/>
        <v>0.42262064660437032</v>
      </c>
      <c r="X46">
        <f t="shared" si="16"/>
        <v>2.1836148253977172E-2</v>
      </c>
      <c r="Y46">
        <f t="shared" si="17"/>
        <v>4.2262064660437033E-3</v>
      </c>
      <c r="Z46">
        <f t="shared" si="18"/>
        <v>0.39655829188434943</v>
      </c>
      <c r="AB46">
        <f t="shared" si="19"/>
        <v>6645.169933089679</v>
      </c>
      <c r="AC46">
        <f t="shared" si="2"/>
        <v>5890.3973844902193</v>
      </c>
      <c r="AE46">
        <f t="shared" si="3"/>
        <v>0</v>
      </c>
      <c r="AF46">
        <f t="shared" si="24"/>
        <v>0</v>
      </c>
      <c r="AG46">
        <f t="shared" si="24"/>
        <v>-9.9139572971087357</v>
      </c>
      <c r="AH46">
        <f t="shared" si="5"/>
        <v>-43672.296507954343</v>
      </c>
      <c r="AI46">
        <f t="shared" si="25"/>
        <v>-43682.210465251454</v>
      </c>
      <c r="AJ46">
        <f t="shared" si="7"/>
        <v>754.7725485994597</v>
      </c>
      <c r="AK46">
        <f t="shared" si="22"/>
        <v>465.16189531627759</v>
      </c>
      <c r="AL46">
        <f t="shared" si="8"/>
        <v>-42462.276021335718</v>
      </c>
      <c r="AN46">
        <f t="shared" si="26"/>
        <v>0</v>
      </c>
      <c r="AO46">
        <f t="shared" si="26"/>
        <v>0</v>
      </c>
      <c r="AP46">
        <f t="shared" si="26"/>
        <v>-0.19398422358601813</v>
      </c>
      <c r="AQ46">
        <f t="shared" si="26"/>
        <v>-854.52622766335253</v>
      </c>
      <c r="AR46">
        <f t="shared" si="26"/>
        <v>-854.72021188693861</v>
      </c>
      <c r="AS46">
        <f t="shared" si="26"/>
        <v>14.768468577810586</v>
      </c>
      <c r="AT46">
        <f t="shared" si="26"/>
        <v>9.1017205743910399</v>
      </c>
      <c r="AU46">
        <f t="shared" si="23"/>
        <v>-830.85002273473697</v>
      </c>
      <c r="AW46">
        <v>43</v>
      </c>
      <c r="AX46">
        <f>IF(Z46&gt;0, (R46*SUMPRODUCT(K46:$K$98, X46:$X$98)-K46*$AZ$3)/Z46, 0)</f>
        <v>14853.799567525042</v>
      </c>
    </row>
    <row r="47" spans="5:50" x14ac:dyDescent="0.25">
      <c r="E47">
        <v>2047</v>
      </c>
      <c r="F47" s="5">
        <v>3.5571999999999999E-2</v>
      </c>
      <c r="G47"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1.7470339486017828E-2</v>
      </c>
      <c r="L47" s="2">
        <v>44</v>
      </c>
      <c r="M47" s="6">
        <v>5.7177164000000003E-2</v>
      </c>
      <c r="Q47" s="4">
        <f t="shared" si="21"/>
        <v>25</v>
      </c>
      <c r="R47">
        <f t="shared" si="0"/>
        <v>2000000</v>
      </c>
      <c r="S47">
        <f t="shared" si="1"/>
        <v>14008.958952431931</v>
      </c>
      <c r="U47">
        <f t="shared" si="13"/>
        <v>5.7177164000000003E-2</v>
      </c>
      <c r="V47">
        <f t="shared" si="14"/>
        <v>0.01</v>
      </c>
      <c r="W47">
        <f t="shared" si="15"/>
        <v>0.39655829188434943</v>
      </c>
      <c r="X47">
        <f t="shared" si="16"/>
        <v>2.2674078490631317E-2</v>
      </c>
      <c r="Y47">
        <f t="shared" si="17"/>
        <v>3.9655829188434948E-3</v>
      </c>
      <c r="Z47">
        <f t="shared" si="18"/>
        <v>0.36991863047487467</v>
      </c>
      <c r="AB47">
        <f t="shared" si="19"/>
        <v>5890.3973844902193</v>
      </c>
      <c r="AC47">
        <f t="shared" si="2"/>
        <v>5182.1749100623547</v>
      </c>
      <c r="AE47">
        <f t="shared" si="3"/>
        <v>0</v>
      </c>
      <c r="AF47">
        <f t="shared" si="24"/>
        <v>0</v>
      </c>
      <c r="AG47">
        <f t="shared" si="24"/>
        <v>-9.2479657618718658</v>
      </c>
      <c r="AH47">
        <f t="shared" si="5"/>
        <v>-45348.156981262633</v>
      </c>
      <c r="AI47">
        <f t="shared" si="25"/>
        <v>-45357.404947024508</v>
      </c>
      <c r="AJ47">
        <f t="shared" si="7"/>
        <v>708.22247442786465</v>
      </c>
      <c r="AK47">
        <f t="shared" si="22"/>
        <v>412.32781691431541</v>
      </c>
      <c r="AL47">
        <f t="shared" si="8"/>
        <v>-44236.854655682328</v>
      </c>
      <c r="AN47">
        <f t="shared" si="26"/>
        <v>0</v>
      </c>
      <c r="AO47">
        <f t="shared" si="26"/>
        <v>0</v>
      </c>
      <c r="AP47">
        <f t="shared" si="26"/>
        <v>-0.16156510141497099</v>
      </c>
      <c r="AQ47">
        <f t="shared" si="26"/>
        <v>-792.24769752788757</v>
      </c>
      <c r="AR47">
        <f t="shared" si="26"/>
        <v>-792.40926262930259</v>
      </c>
      <c r="AS47">
        <f t="shared" si="26"/>
        <v>12.372887059882375</v>
      </c>
      <c r="AT47">
        <f t="shared" si="26"/>
        <v>7.2035069410216943</v>
      </c>
      <c r="AU47">
        <f t="shared" si="23"/>
        <v>-772.83286862839861</v>
      </c>
      <c r="AW47">
        <v>44</v>
      </c>
      <c r="AX47">
        <f>IF(Z47&gt;0, (R47*SUMPRODUCT(K47:$K$98, X47:$X$98)-K47*$AZ$3)/Z47, 0)</f>
        <v>14008.958952431931</v>
      </c>
    </row>
    <row r="48" spans="5:50" x14ac:dyDescent="0.25">
      <c r="E48">
        <v>2048</v>
      </c>
      <c r="F48" s="5">
        <v>3.5571999999999999E-2</v>
      </c>
      <c r="G48"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1.5598517398230203E-2</v>
      </c>
      <c r="L48" s="2">
        <v>45</v>
      </c>
      <c r="M48" s="6">
        <v>6.3388860000000005E-2</v>
      </c>
      <c r="Q48" s="4">
        <f t="shared" si="21"/>
        <v>25</v>
      </c>
      <c r="R48">
        <f t="shared" si="0"/>
        <v>2000000</v>
      </c>
      <c r="S48">
        <f t="shared" si="1"/>
        <v>13188.277902834223</v>
      </c>
      <c r="U48">
        <f t="shared" si="13"/>
        <v>6.3388860000000005E-2</v>
      </c>
      <c r="V48">
        <f t="shared" si="14"/>
        <v>0.01</v>
      </c>
      <c r="W48">
        <f t="shared" si="15"/>
        <v>0.36991863047487467</v>
      </c>
      <c r="X48">
        <f t="shared" si="16"/>
        <v>2.3448720278563567E-2</v>
      </c>
      <c r="Y48">
        <f t="shared" si="17"/>
        <v>3.6991863047487468E-3</v>
      </c>
      <c r="Z48">
        <f t="shared" si="18"/>
        <v>0.34277072389156238</v>
      </c>
      <c r="AB48">
        <f t="shared" si="19"/>
        <v>5182.1749100623547</v>
      </c>
      <c r="AC48">
        <f t="shared" si="2"/>
        <v>4520.555563637583</v>
      </c>
      <c r="AE48">
        <f t="shared" si="3"/>
        <v>0</v>
      </c>
      <c r="AF48">
        <f t="shared" si="24"/>
        <v>0</v>
      </c>
      <c r="AG48">
        <f t="shared" si="24"/>
        <v>-8.5692680972890596</v>
      </c>
      <c r="AH48">
        <f t="shared" si="5"/>
        <v>-46897.440557127135</v>
      </c>
      <c r="AI48">
        <f t="shared" si="25"/>
        <v>-46906.009825224421</v>
      </c>
      <c r="AJ48">
        <f t="shared" si="7"/>
        <v>661.61934642477172</v>
      </c>
      <c r="AK48">
        <f t="shared" si="22"/>
        <v>362.75224370436484</v>
      </c>
      <c r="AL48">
        <f t="shared" si="8"/>
        <v>-45881.638235095284</v>
      </c>
      <c r="AN48">
        <f t="shared" si="26"/>
        <v>0</v>
      </c>
      <c r="AO48">
        <f t="shared" si="26"/>
        <v>0</v>
      </c>
      <c r="AP48">
        <f t="shared" si="26"/>
        <v>-0.13366787750566242</v>
      </c>
      <c r="AQ48">
        <f t="shared" si="26"/>
        <v>-731.53054246281431</v>
      </c>
      <c r="AR48">
        <f t="shared" si="26"/>
        <v>-731.66421034031998</v>
      </c>
      <c r="AS48">
        <f t="shared" si="26"/>
        <v>10.320280886212498</v>
      </c>
      <c r="AT48">
        <f t="shared" si="26"/>
        <v>5.6583971846695773</v>
      </c>
      <c r="AU48">
        <f t="shared" si="23"/>
        <v>-715.68553226943789</v>
      </c>
      <c r="AW48">
        <v>45</v>
      </c>
      <c r="AX48">
        <f>IF(Z48&gt;0, (R48*SUMPRODUCT(K48:$K$98, X48:$X$98)-K48*$AZ$3)/Z48, 0)</f>
        <v>13188.277902834223</v>
      </c>
    </row>
    <row r="49" spans="5:50" x14ac:dyDescent="0.25">
      <c r="E49">
        <v>2049</v>
      </c>
      <c r="F49" s="5">
        <v>3.5571999999999999E-2</v>
      </c>
      <c r="G49"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1.3927247676991251E-2</v>
      </c>
      <c r="L49" s="2">
        <v>46</v>
      </c>
      <c r="M49" s="6">
        <v>7.0498397000000004E-2</v>
      </c>
      <c r="Q49" s="4">
        <f t="shared" si="21"/>
        <v>25</v>
      </c>
      <c r="R49">
        <f t="shared" si="0"/>
        <v>2000000</v>
      </c>
      <c r="S49">
        <f t="shared" si="1"/>
        <v>12391.901168200713</v>
      </c>
      <c r="U49">
        <f t="shared" si="13"/>
        <v>7.0498397000000004E-2</v>
      </c>
      <c r="V49">
        <f t="shared" si="14"/>
        <v>0.01</v>
      </c>
      <c r="W49">
        <f t="shared" si="15"/>
        <v>0.34277072389156238</v>
      </c>
      <c r="X49">
        <f t="shared" si="16"/>
        <v>2.4164786572884751E-2</v>
      </c>
      <c r="Y49">
        <f t="shared" si="17"/>
        <v>3.4277072389156237E-3</v>
      </c>
      <c r="Z49">
        <f t="shared" si="18"/>
        <v>0.31517823007976203</v>
      </c>
      <c r="AB49">
        <f t="shared" si="19"/>
        <v>4520.555563637583</v>
      </c>
      <c r="AC49">
        <f t="shared" si="2"/>
        <v>3905.6574775168365</v>
      </c>
      <c r="AE49">
        <f t="shared" si="3"/>
        <v>0</v>
      </c>
      <c r="AF49">
        <f t="shared" si="24"/>
        <v>0</v>
      </c>
      <c r="AG49">
        <f t="shared" si="24"/>
        <v>-7.8794557519940511</v>
      </c>
      <c r="AH49">
        <f t="shared" si="5"/>
        <v>-48329.5731457695</v>
      </c>
      <c r="AI49">
        <f t="shared" si="25"/>
        <v>-48337.452601521494</v>
      </c>
      <c r="AJ49">
        <f t="shared" si="7"/>
        <v>614.89808612074648</v>
      </c>
      <c r="AK49">
        <f t="shared" si="22"/>
        <v>316.43888945463084</v>
      </c>
      <c r="AL49">
        <f t="shared" si="8"/>
        <v>-47406.11562594612</v>
      </c>
      <c r="AN49">
        <f t="shared" si="26"/>
        <v>0</v>
      </c>
      <c r="AO49">
        <f t="shared" si="26"/>
        <v>0</v>
      </c>
      <c r="AP49">
        <f t="shared" si="26"/>
        <v>-0.1097391318179145</v>
      </c>
      <c r="AQ49">
        <f t="shared" si="26"/>
        <v>-673.09793532439699</v>
      </c>
      <c r="AR49">
        <f t="shared" si="26"/>
        <v>-673.20767445621493</v>
      </c>
      <c r="AS49">
        <f t="shared" si="26"/>
        <v>8.5638379415115331</v>
      </c>
      <c r="AT49">
        <f t="shared" si="26"/>
        <v>4.4071227880666992</v>
      </c>
      <c r="AU49">
        <f t="shared" si="23"/>
        <v>-660.23671372663682</v>
      </c>
      <c r="AW49">
        <v>46</v>
      </c>
      <c r="AX49">
        <f>IF(Z49&gt;0, (R49*SUMPRODUCT(K49:$K$98, X49:$X$98)-K49*$AZ$3)/Z49, 0)</f>
        <v>12391.901168200713</v>
      </c>
    </row>
    <row r="50" spans="5:50" x14ac:dyDescent="0.25">
      <c r="E50">
        <v>2050</v>
      </c>
      <c r="F50" s="5">
        <v>3.5571999999999999E-2</v>
      </c>
      <c r="G50"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1.2435042568742187E-2</v>
      </c>
      <c r="L50" s="2">
        <v>47</v>
      </c>
      <c r="M50" s="6">
        <v>7.8701599999999997E-2</v>
      </c>
      <c r="Q50" s="4">
        <f t="shared" si="21"/>
        <v>25</v>
      </c>
      <c r="R50">
        <f t="shared" si="0"/>
        <v>2000000</v>
      </c>
      <c r="S50">
        <f t="shared" si="1"/>
        <v>11617.154811287866</v>
      </c>
      <c r="U50">
        <f t="shared" si="13"/>
        <v>7.8701599999999997E-2</v>
      </c>
      <c r="V50">
        <f t="shared" si="14"/>
        <v>0.01</v>
      </c>
      <c r="W50">
        <f t="shared" si="15"/>
        <v>0.31517823007976203</v>
      </c>
      <c r="X50">
        <f t="shared" si="16"/>
        <v>2.4805030992445399E-2</v>
      </c>
      <c r="Y50">
        <f t="shared" si="17"/>
        <v>3.1517823007976204E-3</v>
      </c>
      <c r="Z50">
        <f t="shared" si="18"/>
        <v>0.28722141678651902</v>
      </c>
      <c r="AB50">
        <f t="shared" si="19"/>
        <v>3905.6574775168365</v>
      </c>
      <c r="AC50">
        <f t="shared" si="2"/>
        <v>3336.6956639264272</v>
      </c>
      <c r="AE50">
        <f t="shared" si="3"/>
        <v>0</v>
      </c>
      <c r="AF50">
        <f t="shared" si="24"/>
        <v>0</v>
      </c>
      <c r="AG50">
        <f t="shared" si="24"/>
        <v>-7.1805354196629754</v>
      </c>
      <c r="AH50">
        <f t="shared" si="5"/>
        <v>-49610.061984890795</v>
      </c>
      <c r="AI50">
        <f t="shared" si="25"/>
        <v>-49617.242520310458</v>
      </c>
      <c r="AJ50">
        <f t="shared" si="7"/>
        <v>568.96181359040929</v>
      </c>
      <c r="AK50">
        <f t="shared" si="22"/>
        <v>273.3960234261786</v>
      </c>
      <c r="AL50">
        <f t="shared" si="8"/>
        <v>-48774.884683293873</v>
      </c>
      <c r="AN50">
        <f t="shared" si="26"/>
        <v>0</v>
      </c>
      <c r="AO50">
        <f t="shared" si="26"/>
        <v>0</v>
      </c>
      <c r="AP50">
        <f t="shared" si="26"/>
        <v>-8.9290263609870149E-2</v>
      </c>
      <c r="AQ50">
        <f t="shared" si="26"/>
        <v>-616.90323262005552</v>
      </c>
      <c r="AR50">
        <f t="shared" si="26"/>
        <v>-616.9925228836654</v>
      </c>
      <c r="AS50">
        <f t="shared" si="26"/>
        <v>7.0750643719854969</v>
      </c>
      <c r="AT50">
        <f t="shared" si="26"/>
        <v>3.3996911894293671</v>
      </c>
      <c r="AU50">
        <f t="shared" si="23"/>
        <v>-606.51776732225062</v>
      </c>
      <c r="AW50">
        <v>47</v>
      </c>
      <c r="AX50">
        <f>IF(Z50&gt;0, (R50*SUMPRODUCT(K50:$K$98, X50:$X$98)-K50*$AZ$3)/Z50, 0)</f>
        <v>11617.154811287866</v>
      </c>
    </row>
    <row r="51" spans="5:50" x14ac:dyDescent="0.25">
      <c r="E51">
        <v>2051</v>
      </c>
      <c r="F51" s="5">
        <v>3.5571999999999999E-2</v>
      </c>
      <c r="G51"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1.1102716579234095E-2</v>
      </c>
      <c r="L51" s="2">
        <v>48</v>
      </c>
      <c r="M51" s="6">
        <v>8.8159118999999994E-2</v>
      </c>
      <c r="Q51" s="4">
        <f t="shared" si="21"/>
        <v>25</v>
      </c>
      <c r="R51">
        <f t="shared" si="0"/>
        <v>2000000</v>
      </c>
      <c r="S51">
        <f t="shared" si="1"/>
        <v>10858.945529036704</v>
      </c>
      <c r="U51">
        <f t="shared" si="13"/>
        <v>8.8159118999999994E-2</v>
      </c>
      <c r="V51">
        <f t="shared" si="14"/>
        <v>0.01</v>
      </c>
      <c r="W51">
        <f t="shared" si="15"/>
        <v>0.28722141678651902</v>
      </c>
      <c r="X51">
        <f t="shared" si="16"/>
        <v>2.5321187061831327E-2</v>
      </c>
      <c r="Y51">
        <f t="shared" si="17"/>
        <v>2.8722141678651902E-3</v>
      </c>
      <c r="Z51">
        <f t="shared" si="18"/>
        <v>0.25902801555682248</v>
      </c>
      <c r="AB51">
        <f t="shared" si="19"/>
        <v>3336.6956639264272</v>
      </c>
      <c r="AC51">
        <f t="shared" si="2"/>
        <v>2812.7711114260073</v>
      </c>
      <c r="AE51">
        <f t="shared" si="3"/>
        <v>0</v>
      </c>
      <c r="AF51">
        <f t="shared" si="24"/>
        <v>0</v>
      </c>
      <c r="AG51">
        <f t="shared" si="24"/>
        <v>-6.4757003889205622</v>
      </c>
      <c r="AH51">
        <f t="shared" si="5"/>
        <v>-50642.374123662652</v>
      </c>
      <c r="AI51">
        <f t="shared" si="25"/>
        <v>-50648.849824051569</v>
      </c>
      <c r="AJ51">
        <f t="shared" si="7"/>
        <v>523.92455250041985</v>
      </c>
      <c r="AK51">
        <f t="shared" si="22"/>
        <v>233.56869647484993</v>
      </c>
      <c r="AL51">
        <f t="shared" si="8"/>
        <v>-49891.356575076294</v>
      </c>
      <c r="AN51">
        <f t="shared" si="26"/>
        <v>0</v>
      </c>
      <c r="AO51">
        <f t="shared" si="26"/>
        <v>0</v>
      </c>
      <c r="AP51">
        <f t="shared" si="26"/>
        <v>-7.1897866070221E-2</v>
      </c>
      <c r="AQ51">
        <f t="shared" si="26"/>
        <v>-562.26792679456503</v>
      </c>
      <c r="AR51">
        <f t="shared" si="26"/>
        <v>-562.33982466063526</v>
      </c>
      <c r="AS51">
        <f t="shared" si="26"/>
        <v>5.8169858153142151</v>
      </c>
      <c r="AT51">
        <f t="shared" si="26"/>
        <v>2.5932470387414126</v>
      </c>
      <c r="AU51">
        <f t="shared" si="23"/>
        <v>-553.92959180657954</v>
      </c>
      <c r="AW51">
        <v>48</v>
      </c>
      <c r="AX51">
        <f>IF(Z51&gt;0, (R51*SUMPRODUCT(K51:$K$98, X51:$X$98)-K51*$AZ$3)/Z51, 0)</f>
        <v>10858.945529036704</v>
      </c>
    </row>
    <row r="52" spans="5:50" x14ac:dyDescent="0.25">
      <c r="E52">
        <v>2052</v>
      </c>
      <c r="F52" s="5">
        <v>3.5571999999999999E-2</v>
      </c>
      <c r="G52"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9.9131398028875842E-3</v>
      </c>
      <c r="L52" s="2">
        <v>49</v>
      </c>
      <c r="M52" s="6">
        <v>9.9426106E-2</v>
      </c>
      <c r="Q52" s="4">
        <f t="shared" si="21"/>
        <v>25</v>
      </c>
      <c r="R52">
        <f t="shared" si="0"/>
        <v>2000000</v>
      </c>
      <c r="S52">
        <f t="shared" si="1"/>
        <v>10115.673502356196</v>
      </c>
      <c r="U52">
        <f t="shared" si="13"/>
        <v>9.9426106E-2</v>
      </c>
      <c r="V52">
        <f t="shared" si="14"/>
        <v>0.01</v>
      </c>
      <c r="W52">
        <f t="shared" si="15"/>
        <v>0.25902801555682248</v>
      </c>
      <c r="X52">
        <f t="shared" si="16"/>
        <v>2.5754146931722281E-2</v>
      </c>
      <c r="Y52">
        <f t="shared" si="17"/>
        <v>2.5902801555682249E-3</v>
      </c>
      <c r="Z52">
        <f t="shared" si="18"/>
        <v>0.23068358846953196</v>
      </c>
      <c r="AB52">
        <f t="shared" si="19"/>
        <v>2812.7711114260073</v>
      </c>
      <c r="AC52">
        <f t="shared" si="2"/>
        <v>2333.5198633096857</v>
      </c>
      <c r="AE52">
        <f t="shared" si="3"/>
        <v>0</v>
      </c>
      <c r="AF52">
        <f t="shared" si="24"/>
        <v>0</v>
      </c>
      <c r="AG52">
        <f t="shared" si="24"/>
        <v>-5.7670897117382989</v>
      </c>
      <c r="AH52">
        <f t="shared" si="5"/>
        <v>-51508.29386344456</v>
      </c>
      <c r="AI52">
        <f t="shared" si="25"/>
        <v>-51514.060953156295</v>
      </c>
      <c r="AJ52">
        <f t="shared" si="7"/>
        <v>479.25124811632168</v>
      </c>
      <c r="AK52">
        <f t="shared" si="22"/>
        <v>196.89397779982053</v>
      </c>
      <c r="AL52">
        <f t="shared" si="8"/>
        <v>-50837.91572724015</v>
      </c>
      <c r="AN52">
        <f t="shared" si="26"/>
        <v>0</v>
      </c>
      <c r="AO52">
        <f t="shared" si="26"/>
        <v>0</v>
      </c>
      <c r="AP52">
        <f t="shared" si="26"/>
        <v>-5.7169966568256417E-2</v>
      </c>
      <c r="AQ52">
        <f t="shared" si="26"/>
        <v>-510.60891807654258</v>
      </c>
      <c r="AR52">
        <f t="shared" si="26"/>
        <v>-510.66608804311079</v>
      </c>
      <c r="AS52">
        <f t="shared" si="26"/>
        <v>4.7508846232854616</v>
      </c>
      <c r="AT52">
        <f t="shared" si="26"/>
        <v>1.9518375282762652</v>
      </c>
      <c r="AU52">
        <f t="shared" si="23"/>
        <v>-503.96336589154902</v>
      </c>
      <c r="AW52">
        <v>49</v>
      </c>
      <c r="AX52">
        <f>IF(Z52&gt;0, (R52*SUMPRODUCT(K52:$K$98, X52:$X$98)-K52*$AZ$3)/Z52, 0)</f>
        <v>10115.673502356196</v>
      </c>
    </row>
    <row r="53" spans="5:50" x14ac:dyDescent="0.25">
      <c r="E53">
        <v>2053</v>
      </c>
      <c r="F53" s="5">
        <v>3.5571999999999999E-2</v>
      </c>
      <c r="G53"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8.8510176811496272E-3</v>
      </c>
      <c r="L53" s="2">
        <v>50</v>
      </c>
      <c r="M53" s="6">
        <v>0.112419382</v>
      </c>
      <c r="Q53" s="4">
        <f t="shared" si="21"/>
        <v>25</v>
      </c>
      <c r="R53">
        <f t="shared" si="0"/>
        <v>2000000</v>
      </c>
      <c r="S53">
        <f t="shared" si="1"/>
        <v>9370.6811260986942</v>
      </c>
      <c r="U53">
        <f t="shared" si="13"/>
        <v>0.112419382</v>
      </c>
      <c r="V53">
        <f t="shared" si="14"/>
        <v>0.01</v>
      </c>
      <c r="W53">
        <f t="shared" si="15"/>
        <v>0.23068358846953196</v>
      </c>
      <c r="X53">
        <f t="shared" si="16"/>
        <v>2.5933306453287109E-2</v>
      </c>
      <c r="Y53">
        <f t="shared" si="17"/>
        <v>2.3068358846953197E-3</v>
      </c>
      <c r="Z53">
        <f t="shared" si="18"/>
        <v>0.20244344613154952</v>
      </c>
      <c r="AB53">
        <f t="shared" si="19"/>
        <v>2333.5198633096857</v>
      </c>
      <c r="AC53">
        <f t="shared" si="2"/>
        <v>1897.0329797672889</v>
      </c>
      <c r="AE53">
        <f t="shared" si="3"/>
        <v>0</v>
      </c>
      <c r="AF53">
        <f t="shared" si="24"/>
        <v>0</v>
      </c>
      <c r="AG53">
        <f t="shared" si="24"/>
        <v>-5.0610861532887377</v>
      </c>
      <c r="AH53">
        <f t="shared" si="5"/>
        <v>-51866.612906574221</v>
      </c>
      <c r="AI53">
        <f t="shared" si="25"/>
        <v>-51871.673992727512</v>
      </c>
      <c r="AJ53">
        <f t="shared" si="7"/>
        <v>436.48688354239675</v>
      </c>
      <c r="AK53">
        <f t="shared" si="22"/>
        <v>163.346390431678</v>
      </c>
      <c r="AL53">
        <f t="shared" si="8"/>
        <v>-51271.840718753432</v>
      </c>
      <c r="AN53">
        <f t="shared" si="26"/>
        <v>0</v>
      </c>
      <c r="AO53">
        <f t="shared" si="26"/>
        <v>0</v>
      </c>
      <c r="AP53">
        <f t="shared" si="26"/>
        <v>-4.4795763028580168E-2</v>
      </c>
      <c r="AQ53">
        <f t="shared" si="26"/>
        <v>-459.07230789743187</v>
      </c>
      <c r="AR53">
        <f t="shared" si="26"/>
        <v>-459.11710366046049</v>
      </c>
      <c r="AS53">
        <f t="shared" si="26"/>
        <v>3.8633531238236518</v>
      </c>
      <c r="AT53">
        <f t="shared" si="26"/>
        <v>1.4457817898627523</v>
      </c>
      <c r="AU53">
        <f t="shared" si="23"/>
        <v>-453.80796874677407</v>
      </c>
      <c r="AW53">
        <v>50</v>
      </c>
      <c r="AX53">
        <f>IF(Z53&gt;0, (R53*SUMPRODUCT(K53:$K$98, X53:$X$98)-K53*$AZ$3)/Z53, 0)</f>
        <v>9370.6811260986942</v>
      </c>
    </row>
    <row r="54" spans="5:50" x14ac:dyDescent="0.25">
      <c r="E54">
        <v>2054</v>
      </c>
      <c r="F54" s="5">
        <v>3.5571999999999999E-2</v>
      </c>
      <c r="G54"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7.9026943581693102E-3</v>
      </c>
      <c r="L54" s="2">
        <v>51</v>
      </c>
      <c r="M54" s="6">
        <v>0.12734142500000001</v>
      </c>
      <c r="Q54" s="4">
        <f t="shared" si="21"/>
        <v>25</v>
      </c>
      <c r="R54">
        <f t="shared" si="0"/>
        <v>2000000</v>
      </c>
      <c r="S54">
        <f t="shared" si="1"/>
        <v>8612.8305221291648</v>
      </c>
      <c r="U54">
        <f t="shared" si="13"/>
        <v>0.12734142500000001</v>
      </c>
      <c r="V54">
        <f t="shared" si="14"/>
        <v>0.01</v>
      </c>
      <c r="W54">
        <f t="shared" si="15"/>
        <v>0.20244344613154952</v>
      </c>
      <c r="X54">
        <f t="shared" si="16"/>
        <v>2.5779436912302254E-2</v>
      </c>
      <c r="Y54">
        <f t="shared" si="17"/>
        <v>2.0244344613154952E-3</v>
      </c>
      <c r="Z54">
        <f t="shared" si="18"/>
        <v>0.17463957475793176</v>
      </c>
      <c r="AB54">
        <f t="shared" si="19"/>
        <v>1897.0329797672889</v>
      </c>
      <c r="AC54">
        <f t="shared" si="2"/>
        <v>1504.1410598467728</v>
      </c>
      <c r="AE54">
        <f t="shared" si="3"/>
        <v>0</v>
      </c>
      <c r="AF54">
        <f t="shared" si="24"/>
        <v>0</v>
      </c>
      <c r="AG54">
        <f t="shared" si="24"/>
        <v>-4.365989368948294</v>
      </c>
      <c r="AH54">
        <f t="shared" si="5"/>
        <v>-51558.87382460451</v>
      </c>
      <c r="AI54">
        <f t="shared" si="25"/>
        <v>-51563.239813973458</v>
      </c>
      <c r="AJ54">
        <f t="shared" si="7"/>
        <v>392.8919199205161</v>
      </c>
      <c r="AK54">
        <f t="shared" si="22"/>
        <v>132.79230858371022</v>
      </c>
      <c r="AL54">
        <f t="shared" si="8"/>
        <v>-51037.555585469228</v>
      </c>
      <c r="AN54">
        <f t="shared" si="26"/>
        <v>0</v>
      </c>
      <c r="AO54">
        <f t="shared" si="26"/>
        <v>0</v>
      </c>
      <c r="AP54">
        <f t="shared" si="26"/>
        <v>-3.4503079553814868E-2</v>
      </c>
      <c r="AQ54">
        <f t="shared" si="26"/>
        <v>-407.45402128726539</v>
      </c>
      <c r="AR54">
        <f t="shared" si="26"/>
        <v>-407.48852436681921</v>
      </c>
      <c r="AS54">
        <f t="shared" si="26"/>
        <v>3.1049047589261711</v>
      </c>
      <c r="AT54">
        <f t="shared" si="26"/>
        <v>1.0494170278527648</v>
      </c>
      <c r="AU54">
        <f t="shared" si="23"/>
        <v>-403.33420258004026</v>
      </c>
      <c r="AW54">
        <v>51</v>
      </c>
      <c r="AX54">
        <f>IF(Z54&gt;0, (R54*SUMPRODUCT(K54:$K$98, X54:$X$98)-K54*$AZ$3)/Z54, 0)</f>
        <v>8612.8305221291648</v>
      </c>
    </row>
    <row r="55" spans="5:50" x14ac:dyDescent="0.25">
      <c r="E55">
        <v>2055</v>
      </c>
      <c r="F55" s="5">
        <v>3.5571999999999999E-2</v>
      </c>
      <c r="G55"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7.0559771055083119E-3</v>
      </c>
      <c r="L55" s="2">
        <v>52</v>
      </c>
      <c r="M55" s="6">
        <v>0.14457818</v>
      </c>
      <c r="Q55" s="4">
        <f t="shared" si="21"/>
        <v>25</v>
      </c>
      <c r="R55">
        <f t="shared" si="0"/>
        <v>2000000</v>
      </c>
      <c r="S55">
        <f t="shared" si="1"/>
        <v>7828.1259787638683</v>
      </c>
      <c r="U55">
        <f t="shared" si="13"/>
        <v>0.14457818</v>
      </c>
      <c r="V55">
        <f t="shared" si="14"/>
        <v>0.01</v>
      </c>
      <c r="W55">
        <f t="shared" si="15"/>
        <v>0.17463957475793176</v>
      </c>
      <c r="X55">
        <f t="shared" si="16"/>
        <v>2.5249071874475715E-2</v>
      </c>
      <c r="Y55">
        <f t="shared" si="17"/>
        <v>1.7463957475793177E-3</v>
      </c>
      <c r="Z55">
        <f t="shared" si="18"/>
        <v>0.14764410713587672</v>
      </c>
      <c r="AB55">
        <f t="shared" si="19"/>
        <v>1504.1410598467728</v>
      </c>
      <c r="AC55">
        <f t="shared" si="2"/>
        <v>1155.7766706817524</v>
      </c>
      <c r="AE55">
        <f t="shared" si="3"/>
        <v>0</v>
      </c>
      <c r="AF55">
        <f t="shared" si="24"/>
        <v>0</v>
      </c>
      <c r="AG55">
        <f t="shared" si="24"/>
        <v>-3.6911026783969181</v>
      </c>
      <c r="AH55">
        <f t="shared" si="5"/>
        <v>-50498.143748951428</v>
      </c>
      <c r="AI55">
        <f t="shared" si="25"/>
        <v>-50501.834851629828</v>
      </c>
      <c r="AJ55">
        <f t="shared" si="7"/>
        <v>348.36438916502038</v>
      </c>
      <c r="AK55">
        <f t="shared" si="22"/>
        <v>105.2898741892741</v>
      </c>
      <c r="AL55">
        <f t="shared" si="8"/>
        <v>-50048.180588275536</v>
      </c>
      <c r="AN55">
        <f t="shared" si="26"/>
        <v>0</v>
      </c>
      <c r="AO55">
        <f t="shared" si="26"/>
        <v>0</v>
      </c>
      <c r="AP55">
        <f t="shared" si="26"/>
        <v>-2.6044335992849065E-2</v>
      </c>
      <c r="AQ55">
        <f t="shared" si="26"/>
        <v>-356.31374616326895</v>
      </c>
      <c r="AR55">
        <f t="shared" si="26"/>
        <v>-356.33979049926182</v>
      </c>
      <c r="AS55">
        <f t="shared" si="26"/>
        <v>2.4580511543227717</v>
      </c>
      <c r="AT55">
        <f t="shared" si="26"/>
        <v>0.74292294172136863</v>
      </c>
      <c r="AU55">
        <f t="shared" si="23"/>
        <v>-353.13881640321767</v>
      </c>
      <c r="AW55">
        <v>52</v>
      </c>
      <c r="AX55">
        <f>IF(Z55&gt;0, (R55*SUMPRODUCT(K55:$K$98, X55:$X$98)-K55*$AZ$3)/Z55, 0)</f>
        <v>7828.1259787638683</v>
      </c>
    </row>
    <row r="56" spans="5:50" x14ac:dyDescent="0.25">
      <c r="E56">
        <v>2056</v>
      </c>
      <c r="F56" s="5">
        <v>3.5571999999999999E-2</v>
      </c>
      <c r="G56"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6.2999795584895634E-3</v>
      </c>
      <c r="L56" s="2">
        <v>53</v>
      </c>
      <c r="M56" s="6">
        <v>0.16385111999999999</v>
      </c>
      <c r="Q56" s="4">
        <f t="shared" si="21"/>
        <v>25</v>
      </c>
      <c r="R56">
        <f t="shared" si="0"/>
        <v>2000000</v>
      </c>
      <c r="S56">
        <f t="shared" si="1"/>
        <v>6986.7959973014404</v>
      </c>
      <c r="U56">
        <f t="shared" si="13"/>
        <v>0.16385111999999999</v>
      </c>
      <c r="V56">
        <f t="shared" si="14"/>
        <v>0.01</v>
      </c>
      <c r="W56">
        <f t="shared" si="15"/>
        <v>0.14764410713587672</v>
      </c>
      <c r="X56">
        <f t="shared" si="16"/>
        <v>2.4191652315613391E-2</v>
      </c>
      <c r="Y56">
        <f t="shared" si="17"/>
        <v>1.4764410713587672E-3</v>
      </c>
      <c r="Z56">
        <f t="shared" si="18"/>
        <v>0.12197601374890457</v>
      </c>
      <c r="AB56">
        <f t="shared" si="19"/>
        <v>1155.7766706817524</v>
      </c>
      <c r="AC56">
        <f t="shared" si="2"/>
        <v>852.22152462763188</v>
      </c>
      <c r="AE56">
        <f t="shared" si="3"/>
        <v>0</v>
      </c>
      <c r="AF56">
        <f t="shared" si="24"/>
        <v>0</v>
      </c>
      <c r="AG56">
        <f t="shared" si="24"/>
        <v>-3.0494003437226143</v>
      </c>
      <c r="AH56">
        <f t="shared" si="5"/>
        <v>-48383.304631226783</v>
      </c>
      <c r="AI56">
        <f t="shared" si="25"/>
        <v>-48386.354031570503</v>
      </c>
      <c r="AJ56">
        <f t="shared" si="7"/>
        <v>303.55514605412054</v>
      </c>
      <c r="AK56">
        <f t="shared" si="22"/>
        <v>80.904366947722679</v>
      </c>
      <c r="AL56">
        <f t="shared" si="8"/>
        <v>-48001.894518568661</v>
      </c>
      <c r="AN56">
        <f t="shared" si="26"/>
        <v>0</v>
      </c>
      <c r="AO56">
        <f t="shared" si="26"/>
        <v>0</v>
      </c>
      <c r="AP56">
        <f t="shared" si="26"/>
        <v>-1.9211159831103518E-2</v>
      </c>
      <c r="AQ56">
        <f t="shared" si="26"/>
        <v>-304.81383014890218</v>
      </c>
      <c r="AR56">
        <f t="shared" si="26"/>
        <v>-304.83304130873324</v>
      </c>
      <c r="AS56">
        <f t="shared" si="26"/>
        <v>1.9123912150152733</v>
      </c>
      <c r="AT56">
        <f t="shared" si="26"/>
        <v>0.5096958579631915</v>
      </c>
      <c r="AU56">
        <f t="shared" si="23"/>
        <v>-302.41095423575479</v>
      </c>
      <c r="AW56">
        <v>53</v>
      </c>
      <c r="AX56">
        <f>IF(Z56&gt;0, (R56*SUMPRODUCT(K56:$K$98, X56:$X$98)-K56*$AZ$3)/Z56, 0)</f>
        <v>6986.7959973014404</v>
      </c>
    </row>
    <row r="57" spans="5:50" x14ac:dyDescent="0.25">
      <c r="E57">
        <v>2057</v>
      </c>
      <c r="F57" s="5">
        <v>3.5571999999999999E-2</v>
      </c>
      <c r="G57"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5.6249817486513955E-3</v>
      </c>
      <c r="L57" s="2">
        <v>54</v>
      </c>
      <c r="M57" s="6">
        <v>0.185300933</v>
      </c>
      <c r="Q57" s="4">
        <f t="shared" si="21"/>
        <v>25</v>
      </c>
      <c r="R57">
        <f t="shared" si="0"/>
        <v>2000000</v>
      </c>
      <c r="S57">
        <f t="shared" si="1"/>
        <v>6056.9480770784348</v>
      </c>
      <c r="U57">
        <f t="shared" si="13"/>
        <v>0.185300933</v>
      </c>
      <c r="V57">
        <f t="shared" si="14"/>
        <v>0.01</v>
      </c>
      <c r="W57">
        <f t="shared" si="15"/>
        <v>0.12197601374890457</v>
      </c>
      <c r="X57">
        <f t="shared" si="16"/>
        <v>2.2602269151292844E-2</v>
      </c>
      <c r="Y57">
        <f t="shared" si="17"/>
        <v>1.2197601374890458E-3</v>
      </c>
      <c r="Z57">
        <f t="shared" si="18"/>
        <v>9.8153984460122676E-2</v>
      </c>
      <c r="AB57">
        <f t="shared" si="19"/>
        <v>852.22152462763188</v>
      </c>
      <c r="AC57">
        <f t="shared" si="2"/>
        <v>594.51358743332662</v>
      </c>
      <c r="AE57">
        <f t="shared" si="3"/>
        <v>0</v>
      </c>
      <c r="AF57">
        <f t="shared" si="24"/>
        <v>0</v>
      </c>
      <c r="AG57">
        <f t="shared" si="24"/>
        <v>-2.4538496115030668</v>
      </c>
      <c r="AH57">
        <f t="shared" si="5"/>
        <v>-45204.538302585686</v>
      </c>
      <c r="AI57">
        <f t="shared" si="25"/>
        <v>-45206.992152197192</v>
      </c>
      <c r="AJ57">
        <f t="shared" si="7"/>
        <v>257.70793719430526</v>
      </c>
      <c r="AK57">
        <f t="shared" si="22"/>
        <v>59.655506723934238</v>
      </c>
      <c r="AL57">
        <f t="shared" si="8"/>
        <v>-44889.628708278957</v>
      </c>
      <c r="AN57">
        <f t="shared" si="26"/>
        <v>0</v>
      </c>
      <c r="AO57">
        <f t="shared" si="26"/>
        <v>0</v>
      </c>
      <c r="AP57">
        <f t="shared" si="26"/>
        <v>-1.3802859278640068E-2</v>
      </c>
      <c r="AQ57">
        <f t="shared" si="26"/>
        <v>-254.27470290825741</v>
      </c>
      <c r="AR57">
        <f t="shared" si="26"/>
        <v>-254.28850576753607</v>
      </c>
      <c r="AS57">
        <f t="shared" si="26"/>
        <v>1.4496024432005672</v>
      </c>
      <c r="AT57">
        <f t="shared" si="26"/>
        <v>0.33556113652868069</v>
      </c>
      <c r="AU57">
        <f t="shared" si="23"/>
        <v>-252.50334218780685</v>
      </c>
      <c r="AW57">
        <v>54</v>
      </c>
      <c r="AX57">
        <f>IF(Z57&gt;0, (R57*SUMPRODUCT(K57:$K$98, X57:$X$98)-K57*$AZ$3)/Z57, 0)</f>
        <v>6056.9480770784348</v>
      </c>
    </row>
    <row r="58" spans="5:50" x14ac:dyDescent="0.25">
      <c r="E58">
        <v>2058</v>
      </c>
      <c r="F58" s="5">
        <v>3.5571999999999999E-2</v>
      </c>
      <c r="G58"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5.0223051327244602E-3</v>
      </c>
      <c r="L58" s="2">
        <v>55</v>
      </c>
      <c r="M58" s="6">
        <v>0.20871278500000001</v>
      </c>
      <c r="Q58" s="4">
        <f t="shared" si="21"/>
        <v>25</v>
      </c>
      <c r="R58">
        <f t="shared" si="0"/>
        <v>2000000</v>
      </c>
      <c r="S58">
        <f t="shared" si="1"/>
        <v>4985.2053624464779</v>
      </c>
      <c r="U58">
        <f t="shared" si="13"/>
        <v>0.20871278500000001</v>
      </c>
      <c r="V58">
        <f t="shared" si="14"/>
        <v>0.01</v>
      </c>
      <c r="W58">
        <f t="shared" si="15"/>
        <v>9.8153984460122676E-2</v>
      </c>
      <c r="X58">
        <f t="shared" si="16"/>
        <v>2.0485991455518927E-2</v>
      </c>
      <c r="Y58">
        <f t="shared" si="17"/>
        <v>9.8153984460122687E-4</v>
      </c>
      <c r="Z58">
        <f t="shared" si="18"/>
        <v>7.6686453160002527E-2</v>
      </c>
      <c r="AB58">
        <f t="shared" si="19"/>
        <v>594.51358743332662</v>
      </c>
      <c r="AC58">
        <f t="shared" si="2"/>
        <v>382.29771752024527</v>
      </c>
      <c r="AE58">
        <f t="shared" si="3"/>
        <v>0</v>
      </c>
      <c r="AF58">
        <f t="shared" si="24"/>
        <v>0</v>
      </c>
      <c r="AG58">
        <f t="shared" si="24"/>
        <v>-1.9171613290000631</v>
      </c>
      <c r="AH58">
        <f t="shared" si="5"/>
        <v>-40971.982911037856</v>
      </c>
      <c r="AI58">
        <f t="shared" si="25"/>
        <v>-40973.900072366858</v>
      </c>
      <c r="AJ58">
        <f t="shared" si="7"/>
        <v>212.21586991308135</v>
      </c>
      <c r="AK58">
        <f t="shared" si="22"/>
        <v>41.615951120332866</v>
      </c>
      <c r="AL58">
        <f t="shared" si="8"/>
        <v>-40720.068251333447</v>
      </c>
      <c r="AN58">
        <f t="shared" si="26"/>
        <v>0</v>
      </c>
      <c r="AO58">
        <f t="shared" si="26"/>
        <v>0</v>
      </c>
      <c r="AP58">
        <f t="shared" si="26"/>
        <v>-9.6285691828978653E-3</v>
      </c>
      <c r="AQ58">
        <f t="shared" si="26"/>
        <v>-205.77380007200429</v>
      </c>
      <c r="AR58">
        <f t="shared" si="26"/>
        <v>-205.78342864118721</v>
      </c>
      <c r="AS58">
        <f t="shared" si="26"/>
        <v>1.0658128527100548</v>
      </c>
      <c r="AT58">
        <f t="shared" si="26"/>
        <v>0.20900800491485799</v>
      </c>
      <c r="AU58">
        <f t="shared" si="23"/>
        <v>-204.5086077835623</v>
      </c>
      <c r="AW58">
        <v>55</v>
      </c>
      <c r="AX58">
        <f>IF(Z58&gt;0, (R58*SUMPRODUCT(K58:$K$98, X58:$X$98)-K58*$AZ$3)/Z58, 0)</f>
        <v>4985.2053624464779</v>
      </c>
    </row>
    <row r="59" spans="5:50" x14ac:dyDescent="0.25">
      <c r="E59">
        <v>2059</v>
      </c>
      <c r="F59" s="5">
        <v>3.5571999999999999E-2</v>
      </c>
      <c r="G59"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4.4842010113611249E-3</v>
      </c>
      <c r="L59" s="2">
        <v>56</v>
      </c>
      <c r="M59" s="6">
        <v>0.23444695300000001</v>
      </c>
      <c r="Q59" s="4">
        <f t="shared" si="21"/>
        <v>25</v>
      </c>
      <c r="R59">
        <f t="shared" si="0"/>
        <v>2000000</v>
      </c>
      <c r="S59">
        <f t="shared" si="1"/>
        <v>3694.7518485413289</v>
      </c>
      <c r="U59">
        <f t="shared" si="13"/>
        <v>0.23444695300000001</v>
      </c>
      <c r="V59">
        <f t="shared" si="14"/>
        <v>0.01</v>
      </c>
      <c r="W59">
        <f t="shared" si="15"/>
        <v>7.6686453160002527E-2</v>
      </c>
      <c r="X59">
        <f t="shared" si="16"/>
        <v>1.7978905279739815E-2</v>
      </c>
      <c r="Y59">
        <f t="shared" si="17"/>
        <v>7.6686453160002531E-4</v>
      </c>
      <c r="Z59">
        <f t="shared" si="18"/>
        <v>5.7940683348662682E-2</v>
      </c>
      <c r="AB59">
        <f t="shared" si="19"/>
        <v>382.29771752024527</v>
      </c>
      <c r="AC59">
        <f t="shared" si="2"/>
        <v>214.07644690821922</v>
      </c>
      <c r="AE59">
        <f t="shared" si="3"/>
        <v>0</v>
      </c>
      <c r="AF59">
        <f t="shared" si="24"/>
        <v>0</v>
      </c>
      <c r="AG59">
        <f t="shared" si="24"/>
        <v>-1.4485170837165671</v>
      </c>
      <c r="AH59">
        <f t="shared" si="5"/>
        <v>-35957.810559479629</v>
      </c>
      <c r="AI59">
        <f t="shared" si="25"/>
        <v>-35959.259076563343</v>
      </c>
      <c r="AJ59">
        <f t="shared" si="7"/>
        <v>168.22127061202605</v>
      </c>
      <c r="AK59">
        <f t="shared" si="22"/>
        <v>26.760840226417173</v>
      </c>
      <c r="AL59">
        <f t="shared" si="8"/>
        <v>-35764.276965724901</v>
      </c>
      <c r="AN59">
        <f t="shared" si="26"/>
        <v>0</v>
      </c>
      <c r="AO59">
        <f t="shared" si="26"/>
        <v>0</v>
      </c>
      <c r="AP59">
        <f t="shared" si="26"/>
        <v>-6.4954417717756974E-3</v>
      </c>
      <c r="AQ59">
        <f t="shared" si="26"/>
        <v>-161.24205047715029</v>
      </c>
      <c r="AR59">
        <f t="shared" si="26"/>
        <v>-161.24854591892205</v>
      </c>
      <c r="AS59">
        <f t="shared" si="26"/>
        <v>0.75433799181090067</v>
      </c>
      <c r="AT59">
        <f t="shared" si="26"/>
        <v>0.12000098680817337</v>
      </c>
      <c r="AU59">
        <f t="shared" si="23"/>
        <v>-160.374206940303</v>
      </c>
      <c r="AW59">
        <v>56</v>
      </c>
      <c r="AX59">
        <f>IF(Z59&gt;0, (R59*SUMPRODUCT(K59:$K$98, X59:$X$98)-K59*$AZ$3)/Z59, 0)</f>
        <v>3694.7518485413289</v>
      </c>
    </row>
    <row r="60" spans="5:50" x14ac:dyDescent="0.25">
      <c r="E60">
        <v>2060</v>
      </c>
      <c r="F60" s="5">
        <v>3.5571999999999999E-2</v>
      </c>
      <c r="G60"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4.0037509030010042E-3</v>
      </c>
      <c r="L60" s="2">
        <v>57</v>
      </c>
      <c r="M60" s="6">
        <v>0.26339700100000002</v>
      </c>
      <c r="Q60" s="4">
        <f t="shared" si="21"/>
        <v>25</v>
      </c>
      <c r="R60">
        <f t="shared" si="0"/>
        <v>2000000</v>
      </c>
      <c r="S60">
        <f t="shared" si="1"/>
        <v>2051.3942632371813</v>
      </c>
      <c r="U60">
        <f t="shared" si="13"/>
        <v>0.26339700100000002</v>
      </c>
      <c r="V60">
        <f t="shared" si="14"/>
        <v>0.01</v>
      </c>
      <c r="W60">
        <f t="shared" si="15"/>
        <v>5.7940683348662682E-2</v>
      </c>
      <c r="X60">
        <f t="shared" si="16"/>
        <v>1.5261402229928389E-2</v>
      </c>
      <c r="Y60">
        <f t="shared" si="17"/>
        <v>5.7940683348662681E-4</v>
      </c>
      <c r="Z60">
        <f t="shared" si="18"/>
        <v>4.2099874285247668E-2</v>
      </c>
      <c r="AB60">
        <f t="shared" si="19"/>
        <v>214.07644690821922</v>
      </c>
      <c r="AC60">
        <f t="shared" si="2"/>
        <v>86.363440591763592</v>
      </c>
      <c r="AE60">
        <f t="shared" si="3"/>
        <v>0</v>
      </c>
      <c r="AF60">
        <f t="shared" si="24"/>
        <v>0</v>
      </c>
      <c r="AG60">
        <f t="shared" si="24"/>
        <v>-1.0524968571311917</v>
      </c>
      <c r="AH60">
        <f t="shared" si="5"/>
        <v>-30522.804459856779</v>
      </c>
      <c r="AI60">
        <f t="shared" si="25"/>
        <v>-30523.856956713909</v>
      </c>
      <c r="AJ60">
        <f t="shared" si="7"/>
        <v>127.71300631645563</v>
      </c>
      <c r="AK60">
        <f t="shared" si="22"/>
        <v>14.985351283575348</v>
      </c>
      <c r="AL60">
        <f t="shared" si="8"/>
        <v>-30381.158599113878</v>
      </c>
      <c r="AN60">
        <f t="shared" si="26"/>
        <v>0</v>
      </c>
      <c r="AO60">
        <f t="shared" si="26"/>
        <v>0</v>
      </c>
      <c r="AP60">
        <f t="shared" si="26"/>
        <v>-4.2139352421447273E-3</v>
      </c>
      <c r="AQ60">
        <f t="shared" si="26"/>
        <v>-122.20570591827466</v>
      </c>
      <c r="AR60">
        <f t="shared" si="26"/>
        <v>-122.20991985351679</v>
      </c>
      <c r="AS60">
        <f t="shared" si="26"/>
        <v>0.51133106436448217</v>
      </c>
      <c r="AT60">
        <f t="shared" si="26"/>
        <v>5.9997613733402053E-2</v>
      </c>
      <c r="AU60">
        <f t="shared" si="23"/>
        <v>-121.63859117541891</v>
      </c>
      <c r="AW60">
        <v>57</v>
      </c>
      <c r="AX60">
        <f>IF(Z60&gt;0, (R60*SUMPRODUCT(K60:$K$98, X60:$X$98)-K60*$AZ$3)/Z60, 0)</f>
        <v>2051.3942632371813</v>
      </c>
    </row>
    <row r="61" spans="5:50" x14ac:dyDescent="0.25">
      <c r="E61">
        <v>2061</v>
      </c>
      <c r="F61" s="5">
        <v>3.5571999999999999E-2</v>
      </c>
      <c r="G61"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3.5747775919651821E-3</v>
      </c>
      <c r="L61" s="2">
        <v>58</v>
      </c>
      <c r="M61" s="6">
        <v>0.29593128600000002</v>
      </c>
      <c r="Q61" s="4">
        <f t="shared" si="21"/>
        <v>25</v>
      </c>
      <c r="R61">
        <f t="shared" si="0"/>
        <v>2000000</v>
      </c>
      <c r="S61">
        <f t="shared" si="1"/>
        <v>-202.10736482659635</v>
      </c>
      <c r="U61">
        <f t="shared" si="13"/>
        <v>0.29593128600000002</v>
      </c>
      <c r="V61">
        <f t="shared" si="14"/>
        <v>0.01</v>
      </c>
      <c r="W61">
        <f t="shared" si="15"/>
        <v>4.2099874285247668E-2</v>
      </c>
      <c r="X61">
        <f t="shared" si="16"/>
        <v>1.2458669937671673E-2</v>
      </c>
      <c r="Y61">
        <f t="shared" si="17"/>
        <v>4.209987428524767E-4</v>
      </c>
      <c r="Z61">
        <f t="shared" si="18"/>
        <v>2.9220205604723517E-2</v>
      </c>
      <c r="AB61">
        <f t="shared" si="19"/>
        <v>86.363440591763592</v>
      </c>
      <c r="AC61">
        <f t="shared" si="2"/>
        <v>-5.9056187544620116</v>
      </c>
      <c r="AE61">
        <f t="shared" si="3"/>
        <v>0</v>
      </c>
      <c r="AF61">
        <f t="shared" si="24"/>
        <v>0</v>
      </c>
      <c r="AG61">
        <f t="shared" si="24"/>
        <v>-0.73050514011808787</v>
      </c>
      <c r="AH61">
        <f t="shared" si="5"/>
        <v>-24917.339875343347</v>
      </c>
      <c r="AI61">
        <f t="shared" si="25"/>
        <v>-24918.070380483463</v>
      </c>
      <c r="AJ61">
        <f t="shared" si="7"/>
        <v>92.269059346225603</v>
      </c>
      <c r="AK61">
        <f t="shared" si="22"/>
        <v>6.0454408414234519</v>
      </c>
      <c r="AL61">
        <f t="shared" si="8"/>
        <v>-24819.755880295816</v>
      </c>
      <c r="AN61">
        <f t="shared" si="26"/>
        <v>0</v>
      </c>
      <c r="AO61">
        <f t="shared" si="26"/>
        <v>0</v>
      </c>
      <c r="AP61">
        <f t="shared" si="26"/>
        <v>-2.6113934057095259E-3</v>
      </c>
      <c r="AQ61">
        <f t="shared" si="26"/>
        <v>-89.073948237757904</v>
      </c>
      <c r="AR61">
        <f t="shared" si="26"/>
        <v>-89.076559631163605</v>
      </c>
      <c r="AS61">
        <f t="shared" si="26"/>
        <v>0.32984136578259282</v>
      </c>
      <c r="AT61">
        <f t="shared" si="26"/>
        <v>2.1611106453471692E-2</v>
      </c>
      <c r="AU61">
        <f t="shared" si="23"/>
        <v>-88.725107158927543</v>
      </c>
      <c r="AW61">
        <v>58</v>
      </c>
      <c r="AX61">
        <f>IF(Z61&gt;0, (R61*SUMPRODUCT(K61:$K$98, X61:$X$98)-K61*$AZ$3)/Z61, 0)</f>
        <v>-202.10736482659635</v>
      </c>
    </row>
    <row r="62" spans="5:50" x14ac:dyDescent="0.25">
      <c r="E62">
        <v>2062</v>
      </c>
      <c r="F62" s="5">
        <v>3.5571999999999999E-2</v>
      </c>
      <c r="G62"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3.1917657071117694E-3</v>
      </c>
      <c r="L62" s="2">
        <v>59</v>
      </c>
      <c r="M62" s="6">
        <v>0.33262349499999999</v>
      </c>
      <c r="Q62" s="4">
        <f t="shared" si="21"/>
        <v>25</v>
      </c>
      <c r="R62">
        <f t="shared" si="0"/>
        <v>2000000</v>
      </c>
      <c r="S62">
        <f t="shared" si="1"/>
        <v>-3553.103608393475</v>
      </c>
      <c r="U62">
        <f t="shared" si="13"/>
        <v>0.33262349499999999</v>
      </c>
      <c r="V62">
        <f t="shared" si="14"/>
        <v>0.01</v>
      </c>
      <c r="W62">
        <f t="shared" si="15"/>
        <v>2.9220205604723517E-2</v>
      </c>
      <c r="X62">
        <f t="shared" si="16"/>
        <v>9.7193269128617241E-3</v>
      </c>
      <c r="Y62">
        <f t="shared" si="17"/>
        <v>2.9220205604723519E-4</v>
      </c>
      <c r="Z62">
        <f t="shared" si="18"/>
        <v>1.9208676635814558E-2</v>
      </c>
      <c r="AB62">
        <f t="shared" si="19"/>
        <v>-5.9056187544620116</v>
      </c>
      <c r="AC62">
        <f t="shared" si="2"/>
        <v>-68.250418267176144</v>
      </c>
      <c r="AE62">
        <f t="shared" si="3"/>
        <v>0</v>
      </c>
      <c r="AF62">
        <f t="shared" si="24"/>
        <v>0</v>
      </c>
      <c r="AG62">
        <f t="shared" si="24"/>
        <v>-0.48021691589536397</v>
      </c>
      <c r="AH62">
        <f t="shared" si="5"/>
        <v>-19438.65382572345</v>
      </c>
      <c r="AI62">
        <f t="shared" si="25"/>
        <v>-19439.134042639344</v>
      </c>
      <c r="AJ62">
        <f t="shared" si="7"/>
        <v>62.344799512714133</v>
      </c>
      <c r="AK62">
        <f t="shared" si="22"/>
        <v>-0.41339331281234087</v>
      </c>
      <c r="AL62">
        <f t="shared" si="8"/>
        <v>-19377.202636439444</v>
      </c>
      <c r="AN62">
        <f t="shared" si="26"/>
        <v>0</v>
      </c>
      <c r="AO62">
        <f t="shared" si="26"/>
        <v>0</v>
      </c>
      <c r="AP62">
        <f t="shared" si="26"/>
        <v>-1.5327398841297995E-3</v>
      </c>
      <c r="AQ62">
        <f t="shared" si="26"/>
        <v>-62.043628673361106</v>
      </c>
      <c r="AR62">
        <f t="shared" si="26"/>
        <v>-62.045161413245232</v>
      </c>
      <c r="AS62">
        <f t="shared" si="26"/>
        <v>0.19898999310143953</v>
      </c>
      <c r="AT62">
        <f t="shared" si="26"/>
        <v>-1.319454599383758E-3</v>
      </c>
      <c r="AU62">
        <f t="shared" si="23"/>
        <v>-61.847490874743187</v>
      </c>
      <c r="AW62">
        <v>59</v>
      </c>
      <c r="AX62">
        <f>IF(Z62&gt;0, (R62*SUMPRODUCT(K62:$K$98, X62:$X$98)-K62*$AZ$3)/Z62, 0)</f>
        <v>-3553.103608393475</v>
      </c>
    </row>
    <row r="63" spans="5:50" x14ac:dyDescent="0.25">
      <c r="E63">
        <v>2063</v>
      </c>
      <c r="F63" s="5">
        <v>3.5571999999999999E-2</v>
      </c>
      <c r="G63"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2.8497908099212226E-3</v>
      </c>
      <c r="L63" s="2">
        <v>60</v>
      </c>
      <c r="M63" s="6">
        <v>0.37225971299999999</v>
      </c>
      <c r="Q63" s="4">
        <f t="shared" si="21"/>
        <v>25</v>
      </c>
      <c r="R63">
        <f t="shared" si="0"/>
        <v>2000000</v>
      </c>
      <c r="S63">
        <f t="shared" si="1"/>
        <v>-8969.2376538074022</v>
      </c>
      <c r="U63">
        <f t="shared" si="13"/>
        <v>0.37225971299999999</v>
      </c>
      <c r="V63">
        <f t="shared" si="14"/>
        <v>0.01</v>
      </c>
      <c r="W63">
        <f t="shared" si="15"/>
        <v>1.9208676635814558E-2</v>
      </c>
      <c r="X63">
        <f t="shared" si="16"/>
        <v>7.1506164515581332E-3</v>
      </c>
      <c r="Y63">
        <f t="shared" si="17"/>
        <v>1.9208676635814559E-4</v>
      </c>
      <c r="Z63">
        <f t="shared" si="18"/>
        <v>1.1865973417898279E-2</v>
      </c>
      <c r="AB63">
        <f t="shared" si="19"/>
        <v>-68.250418267176144</v>
      </c>
      <c r="AC63">
        <f t="shared" si="2"/>
        <v>-106.42873557889097</v>
      </c>
      <c r="AE63">
        <f t="shared" si="3"/>
        <v>0</v>
      </c>
      <c r="AF63">
        <f t="shared" si="24"/>
        <v>0</v>
      </c>
      <c r="AG63">
        <f t="shared" si="24"/>
        <v>-0.29664933544745697</v>
      </c>
      <c r="AH63">
        <f t="shared" si="5"/>
        <v>-14301.232903116266</v>
      </c>
      <c r="AI63">
        <f t="shared" si="25"/>
        <v>-14301.529552451713</v>
      </c>
      <c r="AJ63">
        <f t="shared" si="7"/>
        <v>38.178317311714821</v>
      </c>
      <c r="AK63">
        <f t="shared" si="22"/>
        <v>-4.7775292787023309</v>
      </c>
      <c r="AL63">
        <f t="shared" si="8"/>
        <v>-14268.128764418701</v>
      </c>
      <c r="AN63">
        <f t="shared" si="26"/>
        <v>0</v>
      </c>
      <c r="AO63">
        <f t="shared" si="26"/>
        <v>0</v>
      </c>
      <c r="AP63">
        <f t="shared" si="26"/>
        <v>-8.453885499274009E-4</v>
      </c>
      <c r="AQ63">
        <f t="shared" si="26"/>
        <v>-40.755522097843745</v>
      </c>
      <c r="AR63">
        <f t="shared" si="26"/>
        <v>-40.756367486393671</v>
      </c>
      <c r="AS63">
        <f t="shared" si="26"/>
        <v>0.10880021781318121</v>
      </c>
      <c r="AT63">
        <f t="shared" si="26"/>
        <v>-1.3614959032575469E-2</v>
      </c>
      <c r="AU63">
        <f t="shared" si="23"/>
        <v>-40.661182227613061</v>
      </c>
      <c r="AW63">
        <v>60</v>
      </c>
      <c r="AX63">
        <f>IF(Z63&gt;0, (R63*SUMPRODUCT(K63:$K$98, X63:$X$98)-K63*$AZ$3)/Z63, 0)</f>
        <v>-8969.2376538074022</v>
      </c>
    </row>
    <row r="64" spans="5:50" x14ac:dyDescent="0.25">
      <c r="E64">
        <v>2064</v>
      </c>
      <c r="F64" s="5">
        <v>3.5571999999999999E-2</v>
      </c>
      <c r="G64"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2.5444560802868059E-3</v>
      </c>
      <c r="L64" s="2">
        <v>61</v>
      </c>
      <c r="M64" s="6">
        <v>0.41367450300000003</v>
      </c>
      <c r="Q64" s="4">
        <f t="shared" si="21"/>
        <v>25</v>
      </c>
      <c r="R64">
        <f t="shared" si="0"/>
        <v>2000000</v>
      </c>
      <c r="S64">
        <f t="shared" si="1"/>
        <v>-18406.513591261111</v>
      </c>
      <c r="U64">
        <f t="shared" si="13"/>
        <v>0.41367450300000003</v>
      </c>
      <c r="V64">
        <f t="shared" si="14"/>
        <v>0.01</v>
      </c>
      <c r="W64">
        <f t="shared" si="15"/>
        <v>1.1865973417898279E-2</v>
      </c>
      <c r="X64">
        <f t="shared" si="16"/>
        <v>4.9086506562602819E-3</v>
      </c>
      <c r="Y64">
        <f t="shared" si="17"/>
        <v>1.1865973417898279E-4</v>
      </c>
      <c r="Z64">
        <f t="shared" si="18"/>
        <v>6.8386630274590143E-3</v>
      </c>
      <c r="AB64">
        <f t="shared" si="19"/>
        <v>-106.42873557889097</v>
      </c>
      <c r="AC64">
        <f t="shared" si="2"/>
        <v>-125.8759439609792</v>
      </c>
      <c r="AE64">
        <f t="shared" si="3"/>
        <v>0</v>
      </c>
      <c r="AF64">
        <f t="shared" si="24"/>
        <v>0</v>
      </c>
      <c r="AG64">
        <f t="shared" si="24"/>
        <v>-0.17096657568647536</v>
      </c>
      <c r="AH64">
        <f t="shared" si="5"/>
        <v>-9817.3013125205634</v>
      </c>
      <c r="AI64">
        <f t="shared" si="25"/>
        <v>-9817.4722790962496</v>
      </c>
      <c r="AJ64">
        <f t="shared" si="7"/>
        <v>19.447208382088235</v>
      </c>
      <c r="AK64">
        <f t="shared" si="22"/>
        <v>-7.4500114905223684</v>
      </c>
      <c r="AL64">
        <f t="shared" si="8"/>
        <v>-9805.4750822046844</v>
      </c>
      <c r="AN64">
        <f t="shared" si="26"/>
        <v>0</v>
      </c>
      <c r="AO64">
        <f t="shared" si="26"/>
        <v>0</v>
      </c>
      <c r="AP64">
        <f t="shared" si="26"/>
        <v>-4.3501694303126661E-4</v>
      </c>
      <c r="AQ64">
        <f t="shared" si="26"/>
        <v>-24.979692016650588</v>
      </c>
      <c r="AR64">
        <f t="shared" si="26"/>
        <v>-24.980127033593618</v>
      </c>
      <c r="AS64">
        <f t="shared" si="26"/>
        <v>4.9482567612408948E-2</v>
      </c>
      <c r="AT64">
        <f t="shared" si="26"/>
        <v>-1.8956227035266209E-2</v>
      </c>
      <c r="AU64">
        <f t="shared" si="23"/>
        <v>-24.949600693016478</v>
      </c>
      <c r="AW64">
        <v>61</v>
      </c>
      <c r="AX64">
        <f>IF(Z64&gt;0, (R64*SUMPRODUCT(K64:$K$98, X64:$X$98)-K64*$AZ$3)/Z64, 0)</f>
        <v>-18406.513591261111</v>
      </c>
    </row>
    <row r="65" spans="5:50" x14ac:dyDescent="0.25">
      <c r="E65">
        <v>2065</v>
      </c>
      <c r="F65" s="5">
        <v>3.5571999999999999E-2</v>
      </c>
      <c r="G65"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2.2718357859703624E-3</v>
      </c>
      <c r="L65" s="2">
        <v>62</v>
      </c>
      <c r="M65" s="6">
        <v>0.42102545200000002</v>
      </c>
      <c r="Q65" s="4">
        <f t="shared" si="21"/>
        <v>25</v>
      </c>
      <c r="R65">
        <f t="shared" si="0"/>
        <v>2000000</v>
      </c>
      <c r="S65">
        <f t="shared" si="1"/>
        <v>-33880.622440017854</v>
      </c>
      <c r="U65">
        <f t="shared" si="13"/>
        <v>0.42102545200000002</v>
      </c>
      <c r="V65">
        <f t="shared" si="14"/>
        <v>0.01</v>
      </c>
      <c r="W65">
        <f t="shared" si="15"/>
        <v>6.8386630274590143E-3</v>
      </c>
      <c r="X65">
        <f t="shared" si="16"/>
        <v>2.8792511922116201E-3</v>
      </c>
      <c r="Y65">
        <f t="shared" si="17"/>
        <v>6.8386630274590147E-5</v>
      </c>
      <c r="Z65">
        <f t="shared" si="18"/>
        <v>3.8910252049728041E-3</v>
      </c>
      <c r="AB65">
        <f t="shared" si="19"/>
        <v>-125.8759439609792</v>
      </c>
      <c r="AC65">
        <f t="shared" si="2"/>
        <v>-131.83035587427665</v>
      </c>
      <c r="AE65">
        <f t="shared" si="3"/>
        <v>0</v>
      </c>
      <c r="AF65">
        <f t="shared" si="24"/>
        <v>0</v>
      </c>
      <c r="AG65">
        <f t="shared" si="24"/>
        <v>-9.7275630124320098E-2</v>
      </c>
      <c r="AH65">
        <f t="shared" si="5"/>
        <v>-5758.5023844232401</v>
      </c>
      <c r="AI65">
        <f t="shared" si="25"/>
        <v>-5758.5996600533645</v>
      </c>
      <c r="AJ65">
        <f t="shared" si="7"/>
        <v>5.9544119132974487</v>
      </c>
      <c r="AK65">
        <f t="shared" si="22"/>
        <v>-8.811316077268545</v>
      </c>
      <c r="AL65">
        <f t="shared" si="8"/>
        <v>-5761.4565642173357</v>
      </c>
      <c r="AN65">
        <f t="shared" si="26"/>
        <v>0</v>
      </c>
      <c r="AO65">
        <f t="shared" si="26"/>
        <v>0</v>
      </c>
      <c r="AP65">
        <f t="shared" si="26"/>
        <v>-2.20994257619247E-4</v>
      </c>
      <c r="AQ65">
        <f t="shared" si="26"/>
        <v>-13.082371790528377</v>
      </c>
      <c r="AR65">
        <f t="shared" si="26"/>
        <v>-13.082592784785996</v>
      </c>
      <c r="AS65">
        <f t="shared" si="26"/>
        <v>1.3527446069037399E-2</v>
      </c>
      <c r="AT65">
        <f t="shared" si="26"/>
        <v>-2.0017863185834674E-2</v>
      </c>
      <c r="AU65">
        <f t="shared" si="23"/>
        <v>-13.089083201902794</v>
      </c>
      <c r="AW65">
        <v>62</v>
      </c>
      <c r="AX65">
        <f>IF(Z65&gt;0, (R65*SUMPRODUCT(K65:$K$98, X65:$X$98)-K65*$AZ$3)/Z65, 0)</f>
        <v>-33880.622440017854</v>
      </c>
    </row>
    <row r="66" spans="5:50" x14ac:dyDescent="0.25">
      <c r="E66">
        <v>2066</v>
      </c>
      <c r="F66" s="5">
        <v>3.5571999999999999E-2</v>
      </c>
      <c r="G66"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2.0284248089021089E-3</v>
      </c>
      <c r="L66" s="2">
        <v>63</v>
      </c>
      <c r="M66" s="6">
        <v>0.42896583300000002</v>
      </c>
      <c r="Q66" s="4">
        <f t="shared" si="21"/>
        <v>25</v>
      </c>
      <c r="R66">
        <f t="shared" si="0"/>
        <v>2000000</v>
      </c>
      <c r="S66">
        <f t="shared" si="1"/>
        <v>-58600.9998493885</v>
      </c>
      <c r="U66">
        <f t="shared" si="13"/>
        <v>0.42896583300000002</v>
      </c>
      <c r="V66">
        <f t="shared" si="14"/>
        <v>0.01</v>
      </c>
      <c r="W66">
        <f t="shared" si="15"/>
        <v>3.8910252049728041E-3</v>
      </c>
      <c r="X66">
        <f t="shared" si="16"/>
        <v>1.6691168682751547E-3</v>
      </c>
      <c r="Y66">
        <f t="shared" si="17"/>
        <v>3.8910252049728045E-5</v>
      </c>
      <c r="Z66">
        <f t="shared" si="18"/>
        <v>2.1829980846479217E-3</v>
      </c>
      <c r="AB66">
        <f t="shared" si="19"/>
        <v>-131.83035587427665</v>
      </c>
      <c r="AC66">
        <f t="shared" si="2"/>
        <v>-127.92587042966824</v>
      </c>
      <c r="AE66">
        <f t="shared" si="3"/>
        <v>0</v>
      </c>
      <c r="AF66">
        <f t="shared" si="24"/>
        <v>0</v>
      </c>
      <c r="AG66">
        <f t="shared" si="24"/>
        <v>-5.457495211619804E-2</v>
      </c>
      <c r="AH66">
        <f t="shared" si="5"/>
        <v>-3338.2337365503095</v>
      </c>
      <c r="AI66">
        <f t="shared" si="25"/>
        <v>-3338.2883115024256</v>
      </c>
      <c r="AJ66">
        <f t="shared" si="7"/>
        <v>-3.9044854446084116</v>
      </c>
      <c r="AK66">
        <f t="shared" si="22"/>
        <v>-9.228124911199366</v>
      </c>
      <c r="AL66">
        <f t="shared" si="8"/>
        <v>-3351.4209218582332</v>
      </c>
      <c r="AN66">
        <f t="shared" si="26"/>
        <v>0</v>
      </c>
      <c r="AO66">
        <f t="shared" si="26"/>
        <v>0</v>
      </c>
      <c r="AP66">
        <f t="shared" si="26"/>
        <v>-1.1070118681714076E-4</v>
      </c>
      <c r="AQ66">
        <f t="shared" si="26"/>
        <v>-6.7713561291326343</v>
      </c>
      <c r="AR66">
        <f t="shared" si="26"/>
        <v>-6.7714668303194516</v>
      </c>
      <c r="AS66">
        <f t="shared" si="26"/>
        <v>-7.9199551418408839E-3</v>
      </c>
      <c r="AT66">
        <f t="shared" si="26"/>
        <v>-1.8718557509524364E-2</v>
      </c>
      <c r="AU66">
        <f t="shared" si="23"/>
        <v>-6.7981053429708167</v>
      </c>
      <c r="AW66">
        <v>63</v>
      </c>
      <c r="AX66">
        <f>IF(Z66&gt;0, (R66*SUMPRODUCT(K66:$K$98, X66:$X$98)-K66*$AZ$3)/Z66, 0)</f>
        <v>-58600.9998493885</v>
      </c>
    </row>
    <row r="67" spans="5:50" x14ac:dyDescent="0.25">
      <c r="E67">
        <v>2067</v>
      </c>
      <c r="F67" s="5">
        <v>3.5571999999999999E-2</v>
      </c>
      <c r="G67"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1.8110935793768828E-3</v>
      </c>
      <c r="L67" s="2">
        <v>64</v>
      </c>
      <c r="M67" s="6">
        <v>0.43771532000000002</v>
      </c>
      <c r="Q67" s="4">
        <f t="shared" si="21"/>
        <v>25</v>
      </c>
      <c r="R67">
        <f t="shared" ref="R67:R98" si="27">$C$6</f>
        <v>2000000</v>
      </c>
      <c r="S67">
        <f t="shared" ref="S67:S98" si="28">AX67</f>
        <v>-99142.983637930214</v>
      </c>
      <c r="U67">
        <f t="shared" si="13"/>
        <v>0.43771532000000002</v>
      </c>
      <c r="V67">
        <f t="shared" si="14"/>
        <v>0.01</v>
      </c>
      <c r="W67">
        <f t="shared" si="15"/>
        <v>2.1829980846479217E-3</v>
      </c>
      <c r="X67">
        <f t="shared" si="16"/>
        <v>9.5553170518105214E-4</v>
      </c>
      <c r="Y67">
        <f t="shared" si="17"/>
        <v>2.1829980846479216E-5</v>
      </c>
      <c r="Z67">
        <f t="shared" si="18"/>
        <v>1.2056363986203903E-3</v>
      </c>
      <c r="AB67">
        <f t="shared" si="19"/>
        <v>-127.92587042966824</v>
      </c>
      <c r="AC67">
        <f t="shared" ref="AC67:AC98" si="29">S67*Z67</f>
        <v>-119.53038974171447</v>
      </c>
      <c r="AE67">
        <f t="shared" ref="AE67:AE98" si="30">$Z67*O67</f>
        <v>0</v>
      </c>
      <c r="AF67">
        <f t="shared" ref="AF67:AG98" si="31">-$Z67*P67</f>
        <v>0</v>
      </c>
      <c r="AG67">
        <f t="shared" si="31"/>
        <v>-3.0140909965509759E-2</v>
      </c>
      <c r="AH67">
        <f t="shared" ref="AH67:AH98" si="32">-X67*R67</f>
        <v>-1911.0634103621044</v>
      </c>
      <c r="AI67">
        <f t="shared" ref="AI67:AI98" si="33">SUM(AE67:AH67)</f>
        <v>-1911.0935512720698</v>
      </c>
      <c r="AJ67">
        <f t="shared" ref="AJ67:AJ98" si="34">AB67-AC67</f>
        <v>-8.3954806879537642</v>
      </c>
      <c r="AK67">
        <f t="shared" si="22"/>
        <v>-8.9548109300767766</v>
      </c>
      <c r="AL67">
        <f t="shared" ref="AL67:AL98" si="35">SUM(AI67:AK67)</f>
        <v>-1928.4438428901003</v>
      </c>
      <c r="AN67">
        <f t="shared" ref="AN67:AU98" si="36">AE67*$K67</f>
        <v>0</v>
      </c>
      <c r="AO67">
        <f t="shared" si="36"/>
        <v>0</v>
      </c>
      <c r="AP67">
        <f t="shared" si="36"/>
        <v>-5.4588008515111427E-5</v>
      </c>
      <c r="AQ67">
        <f t="shared" si="36"/>
        <v>-3.4611146722888964</v>
      </c>
      <c r="AR67">
        <f t="shared" si="36"/>
        <v>-3.4611692602974111</v>
      </c>
      <c r="AS67">
        <f t="shared" si="36"/>
        <v>-1.5205001169735678E-2</v>
      </c>
      <c r="AT67">
        <f t="shared" si="36"/>
        <v>-1.6218000579995982E-2</v>
      </c>
      <c r="AU67">
        <f t="shared" si="23"/>
        <v>-3.4925922620471428</v>
      </c>
      <c r="AW67">
        <v>64</v>
      </c>
      <c r="AX67">
        <f>IF(Z67&gt;0, (R67*SUMPRODUCT(K67:$K$98, X67:$X$98)-K67*$AZ$3)/Z67, 0)</f>
        <v>-99142.983637930214</v>
      </c>
    </row>
    <row r="68" spans="5:50" x14ac:dyDescent="0.25">
      <c r="E68">
        <v>2068</v>
      </c>
      <c r="F68" s="5">
        <v>3.5571999999999999E-2</v>
      </c>
      <c r="G68">
        <v>7.0000000000000007E-2</v>
      </c>
      <c r="H68" s="5">
        <f t="shared" ref="H68:H98" si="37">G68+$C$9</f>
        <v>0.12000000000000001</v>
      </c>
      <c r="I68" s="5">
        <f t="shared" ref="I68:I98" si="38">1+H68</f>
        <v>1.1200000000000001</v>
      </c>
      <c r="J68">
        <f t="shared" ref="J68:J98" si="39">1/I68</f>
        <v>0.89285714285714279</v>
      </c>
      <c r="K68">
        <f t="shared" si="20"/>
        <v>1.6170478387293595E-3</v>
      </c>
      <c r="L68" s="2">
        <v>65</v>
      </c>
      <c r="M68" s="6">
        <v>0.44739131599999998</v>
      </c>
      <c r="Q68" s="4">
        <f t="shared" si="21"/>
        <v>25</v>
      </c>
      <c r="R68">
        <f t="shared" si="27"/>
        <v>2000000</v>
      </c>
      <c r="S68">
        <f t="shared" si="28"/>
        <v>-167305.96615842142</v>
      </c>
      <c r="U68">
        <f t="shared" ref="U68:U98" si="40">M68</f>
        <v>0.44739131599999998</v>
      </c>
      <c r="V68">
        <f t="shared" ref="V68:V98" si="41">$C$10</f>
        <v>0.01</v>
      </c>
      <c r="W68">
        <f t="shared" ref="W68:W98" si="42">Z67</f>
        <v>1.2056363986203903E-3</v>
      </c>
      <c r="X68">
        <f t="shared" ref="X68:X98" si="43">U68*W68</f>
        <v>5.3939125499627698E-4</v>
      </c>
      <c r="Y68">
        <f t="shared" ref="Y68:Y98" si="44">V68*W68</f>
        <v>1.2056363986203904E-5</v>
      </c>
      <c r="Z68">
        <f t="shared" ref="Z68:Z98" si="45">MAX(0, W68-X68-Y68)</f>
        <v>6.5418877963790945E-4</v>
      </c>
      <c r="AB68">
        <f t="shared" ref="AB68:AB98" si="46">AC67</f>
        <v>-119.53038974171447</v>
      </c>
      <c r="AC68">
        <f t="shared" si="29"/>
        <v>-109.44968582731909</v>
      </c>
      <c r="AE68">
        <f t="shared" si="30"/>
        <v>0</v>
      </c>
      <c r="AF68">
        <f t="shared" si="31"/>
        <v>0</v>
      </c>
      <c r="AG68">
        <f t="shared" si="31"/>
        <v>-1.6354719490947738E-2</v>
      </c>
      <c r="AH68">
        <f t="shared" si="32"/>
        <v>-1078.782509992554</v>
      </c>
      <c r="AI68">
        <f t="shared" si="33"/>
        <v>-1078.7988647120449</v>
      </c>
      <c r="AJ68">
        <f t="shared" si="34"/>
        <v>-10.080703914395386</v>
      </c>
      <c r="AK68">
        <f t="shared" si="22"/>
        <v>-8.3671272819200144</v>
      </c>
      <c r="AL68">
        <f t="shared" si="35"/>
        <v>-1097.2466959083602</v>
      </c>
      <c r="AN68">
        <f t="shared" si="36"/>
        <v>0</v>
      </c>
      <c r="AO68">
        <f t="shared" si="36"/>
        <v>0</v>
      </c>
      <c r="AP68">
        <f t="shared" si="36"/>
        <v>-2.6446363805861969E-5</v>
      </c>
      <c r="AQ68">
        <f t="shared" si="36"/>
        <v>-1.7444429262424932</v>
      </c>
      <c r="AR68">
        <f t="shared" si="36"/>
        <v>-1.744469372606299</v>
      </c>
      <c r="AS68">
        <f t="shared" si="36"/>
        <v>-1.6300980477643653E-2</v>
      </c>
      <c r="AT68">
        <f t="shared" si="36"/>
        <v>-1.353004508760222E-2</v>
      </c>
      <c r="AU68">
        <f t="shared" si="23"/>
        <v>-1.7743003981715446</v>
      </c>
      <c r="AW68">
        <v>65</v>
      </c>
      <c r="AX68">
        <f>IF(Z68&gt;0, (R68*SUMPRODUCT(K68:$K$98, X68:$X$98)-K68*$AZ$3)/Z68, 0)</f>
        <v>-167305.96615842142</v>
      </c>
    </row>
    <row r="69" spans="5:50" x14ac:dyDescent="0.25">
      <c r="E69">
        <v>2069</v>
      </c>
      <c r="F69" s="5">
        <v>3.5571999999999999E-2</v>
      </c>
      <c r="G69"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98" si="47">K68*J69</f>
        <v>1.4437927131512138E-3</v>
      </c>
      <c r="L69" s="2">
        <v>66</v>
      </c>
      <c r="M69" s="6">
        <v>0.457001349</v>
      </c>
      <c r="Q69" s="4">
        <f t="shared" ref="Q69:Q98" si="48">$C$8</f>
        <v>25</v>
      </c>
      <c r="R69">
        <f t="shared" si="27"/>
        <v>2000000</v>
      </c>
      <c r="S69">
        <f t="shared" si="28"/>
        <v>-284222.56967245019</v>
      </c>
      <c r="U69">
        <f t="shared" si="40"/>
        <v>0.457001349</v>
      </c>
      <c r="V69">
        <f t="shared" si="41"/>
        <v>0.01</v>
      </c>
      <c r="W69">
        <f t="shared" si="42"/>
        <v>6.5418877963790945E-4</v>
      </c>
      <c r="X69">
        <f t="shared" si="43"/>
        <v>2.9896515479518833E-4</v>
      </c>
      <c r="Y69">
        <f t="shared" si="44"/>
        <v>6.5418877963790949E-6</v>
      </c>
      <c r="Z69">
        <f t="shared" si="45"/>
        <v>3.4868173704634203E-4</v>
      </c>
      <c r="AB69">
        <f t="shared" si="46"/>
        <v>-109.44968582731909</v>
      </c>
      <c r="AC69">
        <f t="shared" si="29"/>
        <v>-99.103219301164899</v>
      </c>
      <c r="AE69">
        <f t="shared" si="30"/>
        <v>0</v>
      </c>
      <c r="AF69">
        <f t="shared" si="31"/>
        <v>0</v>
      </c>
      <c r="AG69">
        <f t="shared" si="31"/>
        <v>-8.7170434261585501E-3</v>
      </c>
      <c r="AH69">
        <f t="shared" si="32"/>
        <v>-597.93030959037662</v>
      </c>
      <c r="AI69">
        <f t="shared" si="33"/>
        <v>-597.93902663380277</v>
      </c>
      <c r="AJ69">
        <f t="shared" si="34"/>
        <v>-10.346466526154188</v>
      </c>
      <c r="AK69">
        <f t="shared" si="22"/>
        <v>-7.6614780079123372</v>
      </c>
      <c r="AL69">
        <f t="shared" si="35"/>
        <v>-615.94697116786938</v>
      </c>
      <c r="AN69">
        <f t="shared" si="36"/>
        <v>0</v>
      </c>
      <c r="AO69">
        <f t="shared" si="36"/>
        <v>0</v>
      </c>
      <c r="AP69">
        <f t="shared" si="36"/>
        <v>-1.2585603778910406E-5</v>
      </c>
      <c r="AQ69">
        <f t="shared" si="36"/>
        <v>-0.86328742395883507</v>
      </c>
      <c r="AR69">
        <f t="shared" si="36"/>
        <v>-0.86330000956261399</v>
      </c>
      <c r="AS69">
        <f t="shared" si="36"/>
        <v>-1.4938152977324369E-2</v>
      </c>
      <c r="AT69">
        <f t="shared" si="36"/>
        <v>-1.106158611979211E-2</v>
      </c>
      <c r="AU69">
        <f t="shared" si="23"/>
        <v>-0.8892997486597306</v>
      </c>
      <c r="AW69">
        <v>66</v>
      </c>
      <c r="AX69">
        <f>IF(Z69&gt;0, (R69*SUMPRODUCT(K69:$K$98, X69:$X$98)-K69*$AZ$3)/Z69, 0)</f>
        <v>-284222.56967245019</v>
      </c>
    </row>
    <row r="70" spans="5:50" x14ac:dyDescent="0.25">
      <c r="E70">
        <v>2070</v>
      </c>
      <c r="F70" s="5">
        <v>3.5571999999999999E-2</v>
      </c>
      <c r="G70"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1.2891006367421552E-3</v>
      </c>
      <c r="L70" s="2">
        <v>67</v>
      </c>
      <c r="M70" s="6">
        <v>0.46737994300000002</v>
      </c>
      <c r="Q70" s="4">
        <f t="shared" si="48"/>
        <v>25</v>
      </c>
      <c r="R70">
        <f t="shared" si="27"/>
        <v>2000000</v>
      </c>
      <c r="S70">
        <f t="shared" si="28"/>
        <v>-489337.63170697691</v>
      </c>
      <c r="U70">
        <f t="shared" si="40"/>
        <v>0.46737994300000002</v>
      </c>
      <c r="V70">
        <f t="shared" si="41"/>
        <v>0.01</v>
      </c>
      <c r="W70">
        <f t="shared" si="42"/>
        <v>3.4868173704634203E-4</v>
      </c>
      <c r="X70">
        <f t="shared" si="43"/>
        <v>1.6296685038586032E-4</v>
      </c>
      <c r="Y70">
        <f t="shared" si="44"/>
        <v>3.4868173704634205E-6</v>
      </c>
      <c r="Z70">
        <f t="shared" si="45"/>
        <v>1.8222806929001829E-4</v>
      </c>
      <c r="AB70">
        <f t="shared" si="46"/>
        <v>-99.103219301164899</v>
      </c>
      <c r="AC70">
        <f t="shared" si="29"/>
        <v>-89.171051856912442</v>
      </c>
      <c r="AE70">
        <f t="shared" si="30"/>
        <v>0</v>
      </c>
      <c r="AF70">
        <f t="shared" si="31"/>
        <v>0</v>
      </c>
      <c r="AG70">
        <f t="shared" si="31"/>
        <v>-4.555701732250457E-3</v>
      </c>
      <c r="AH70">
        <f t="shared" si="32"/>
        <v>-325.93370077172062</v>
      </c>
      <c r="AI70">
        <f t="shared" si="33"/>
        <v>-325.9382564734529</v>
      </c>
      <c r="AJ70">
        <f t="shared" si="34"/>
        <v>-9.9321674442524568</v>
      </c>
      <c r="AK70">
        <f t="shared" si="22"/>
        <v>-6.9372253510815431</v>
      </c>
      <c r="AL70">
        <f t="shared" si="35"/>
        <v>-342.80764926878692</v>
      </c>
      <c r="AN70">
        <f t="shared" si="36"/>
        <v>0</v>
      </c>
      <c r="AO70">
        <f t="shared" si="36"/>
        <v>0</v>
      </c>
      <c r="AP70">
        <f t="shared" si="36"/>
        <v>-5.8727580038514029E-6</v>
      </c>
      <c r="AQ70">
        <f t="shared" si="36"/>
        <v>-0.4201613412005521</v>
      </c>
      <c r="AR70">
        <f t="shared" si="36"/>
        <v>-0.420167213958556</v>
      </c>
      <c r="AS70">
        <f t="shared" si="36"/>
        <v>-1.2803563376615546E-2</v>
      </c>
      <c r="AT70">
        <f t="shared" si="36"/>
        <v>-8.9427816173030389E-3</v>
      </c>
      <c r="AU70">
        <f t="shared" si="23"/>
        <v>-0.44191355895247464</v>
      </c>
      <c r="AW70">
        <v>67</v>
      </c>
      <c r="AX70">
        <f>IF(Z70&gt;0, (R70*SUMPRODUCT(K70:$K$98, X70:$X$98)-K70*$AZ$3)/Z70, 0)</f>
        <v>-489337.63170697691</v>
      </c>
    </row>
    <row r="71" spans="5:50" x14ac:dyDescent="0.25">
      <c r="E71">
        <v>2071</v>
      </c>
      <c r="F71" s="5">
        <v>3.5571999999999999E-2</v>
      </c>
      <c r="G71"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1.1509827113769242E-3</v>
      </c>
      <c r="L71" s="2">
        <v>68</v>
      </c>
      <c r="M71" s="6">
        <v>0.47825477199999999</v>
      </c>
      <c r="Q71" s="4">
        <f t="shared" si="48"/>
        <v>25</v>
      </c>
      <c r="R71">
        <f t="shared" si="27"/>
        <v>2000000</v>
      </c>
      <c r="S71">
        <f t="shared" si="28"/>
        <v>-857358.59624365426</v>
      </c>
      <c r="U71">
        <f t="shared" si="40"/>
        <v>0.47825477199999999</v>
      </c>
      <c r="V71">
        <f t="shared" si="41"/>
        <v>0.01</v>
      </c>
      <c r="W71">
        <f t="shared" si="42"/>
        <v>1.8222806929001829E-4</v>
      </c>
      <c r="X71">
        <f t="shared" si="43"/>
        <v>8.71514437302979E-5</v>
      </c>
      <c r="Y71">
        <f t="shared" si="44"/>
        <v>1.8222806929001829E-6</v>
      </c>
      <c r="Z71">
        <f t="shared" si="45"/>
        <v>9.3254344866820212E-5</v>
      </c>
      <c r="AB71">
        <f t="shared" si="46"/>
        <v>-89.171051856912442</v>
      </c>
      <c r="AC71">
        <f t="shared" si="29"/>
        <v>-79.952414208638601</v>
      </c>
      <c r="AE71">
        <f t="shared" si="30"/>
        <v>0</v>
      </c>
      <c r="AF71">
        <f t="shared" si="31"/>
        <v>0</v>
      </c>
      <c r="AG71">
        <f t="shared" si="31"/>
        <v>-2.3313586216705054E-3</v>
      </c>
      <c r="AH71">
        <f t="shared" si="32"/>
        <v>-174.3028874605958</v>
      </c>
      <c r="AI71">
        <f t="shared" si="33"/>
        <v>-174.30521881921746</v>
      </c>
      <c r="AJ71">
        <f t="shared" si="34"/>
        <v>-9.218637648273841</v>
      </c>
      <c r="AK71">
        <f t="shared" si="22"/>
        <v>-6.241973629983872</v>
      </c>
      <c r="AL71">
        <f t="shared" si="35"/>
        <v>-189.76583009747517</v>
      </c>
      <c r="AN71">
        <f t="shared" si="36"/>
        <v>0</v>
      </c>
      <c r="AO71">
        <f t="shared" si="36"/>
        <v>0</v>
      </c>
      <c r="AP71">
        <f t="shared" si="36"/>
        <v>-2.683353467562287E-6</v>
      </c>
      <c r="AQ71">
        <f t="shared" si="36"/>
        <v>-0.20061961001022344</v>
      </c>
      <c r="AR71">
        <f t="shared" si="36"/>
        <v>-0.20062229336369097</v>
      </c>
      <c r="AS71">
        <f t="shared" si="36"/>
        <v>-1.0610492555611618E-2</v>
      </c>
      <c r="AT71">
        <f t="shared" si="36"/>
        <v>-7.1844037329820984E-3</v>
      </c>
      <c r="AU71">
        <f t="shared" si="23"/>
        <v>-0.21841718965228471</v>
      </c>
      <c r="AW71">
        <v>68</v>
      </c>
      <c r="AX71">
        <f>IF(Z71&gt;0, (R71*SUMPRODUCT(K71:$K$98, X71:$X$98)-K71*$AZ$3)/Z71, 0)</f>
        <v>-857358.59624365426</v>
      </c>
    </row>
    <row r="72" spans="5:50" x14ac:dyDescent="0.25">
      <c r="E72">
        <v>2072</v>
      </c>
      <c r="F72" s="5">
        <v>3.5571999999999999E-2</v>
      </c>
      <c r="G72"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1.027663135157968E-3</v>
      </c>
      <c r="L72" s="2">
        <v>69</v>
      </c>
      <c r="M72" s="6">
        <v>0.48949088600000001</v>
      </c>
      <c r="Q72" s="4">
        <f t="shared" si="48"/>
        <v>25</v>
      </c>
      <c r="R72">
        <f t="shared" si="27"/>
        <v>2000000</v>
      </c>
      <c r="S72">
        <f t="shared" si="28"/>
        <v>-1532886.9958105478</v>
      </c>
      <c r="U72">
        <f t="shared" si="40"/>
        <v>0.48949088600000001</v>
      </c>
      <c r="V72">
        <f t="shared" si="41"/>
        <v>0.01</v>
      </c>
      <c r="W72">
        <f t="shared" si="42"/>
        <v>9.3254344866820212E-5</v>
      </c>
      <c r="X72">
        <f t="shared" si="43"/>
        <v>4.564715189220938E-5</v>
      </c>
      <c r="Y72">
        <f t="shared" si="44"/>
        <v>9.3254344866820219E-7</v>
      </c>
      <c r="Z72">
        <f t="shared" si="45"/>
        <v>4.6674649525942628E-5</v>
      </c>
      <c r="AB72">
        <f t="shared" si="46"/>
        <v>-79.952414208638601</v>
      </c>
      <c r="AC72">
        <f t="shared" si="29"/>
        <v>-71.546963292332407</v>
      </c>
      <c r="AE72">
        <f t="shared" si="30"/>
        <v>0</v>
      </c>
      <c r="AF72">
        <f t="shared" si="31"/>
        <v>0</v>
      </c>
      <c r="AG72">
        <f t="shared" si="31"/>
        <v>-1.1668662381485657E-3</v>
      </c>
      <c r="AH72">
        <f t="shared" si="32"/>
        <v>-91.294303784418759</v>
      </c>
      <c r="AI72">
        <f t="shared" si="33"/>
        <v>-91.29547065065691</v>
      </c>
      <c r="AJ72">
        <f t="shared" si="34"/>
        <v>-8.4054509163061937</v>
      </c>
      <c r="AK72">
        <f t="shared" si="22"/>
        <v>-5.5966689946047028</v>
      </c>
      <c r="AL72">
        <f t="shared" si="35"/>
        <v>-105.2975905615678</v>
      </c>
      <c r="AN72">
        <f t="shared" si="36"/>
        <v>0</v>
      </c>
      <c r="AO72">
        <f t="shared" si="36"/>
        <v>0</v>
      </c>
      <c r="AP72">
        <f t="shared" si="36"/>
        <v>-1.1991454166057392E-6</v>
      </c>
      <c r="AQ72">
        <f t="shared" si="36"/>
        <v>-9.3819790449159723E-2</v>
      </c>
      <c r="AR72">
        <f t="shared" si="36"/>
        <v>-9.3820989594576326E-2</v>
      </c>
      <c r="AS72">
        <f t="shared" si="36"/>
        <v>-8.6379720410676378E-3</v>
      </c>
      <c r="AT72">
        <f t="shared" si="36"/>
        <v>-5.7514904054368618E-3</v>
      </c>
      <c r="AU72">
        <f t="shared" si="23"/>
        <v>-0.10821045204108083</v>
      </c>
      <c r="AW72">
        <v>69</v>
      </c>
      <c r="AX72">
        <f>IF(Z72&gt;0, (R72*SUMPRODUCT(K72:$K$98, X72:$X$98)-K72*$AZ$3)/Z72, 0)</f>
        <v>-1532886.9958105478</v>
      </c>
    </row>
    <row r="73" spans="5:50" x14ac:dyDescent="0.25">
      <c r="E73">
        <v>2073</v>
      </c>
      <c r="F73" s="5">
        <v>3.5571999999999999E-2</v>
      </c>
      <c r="G73"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9.1755637067675712E-4</v>
      </c>
      <c r="L73" s="2">
        <v>70</v>
      </c>
      <c r="M73" s="6">
        <v>0.50154699899999999</v>
      </c>
      <c r="Q73" s="4">
        <f t="shared" si="48"/>
        <v>25</v>
      </c>
      <c r="R73">
        <f t="shared" si="27"/>
        <v>2000000</v>
      </c>
      <c r="S73">
        <f t="shared" si="28"/>
        <v>-2805322.6682006181</v>
      </c>
      <c r="U73">
        <f t="shared" si="40"/>
        <v>0.50154699899999999</v>
      </c>
      <c r="V73">
        <f t="shared" si="41"/>
        <v>0.01</v>
      </c>
      <c r="W73">
        <f t="shared" si="42"/>
        <v>4.6674649525942628E-5</v>
      </c>
      <c r="X73">
        <f t="shared" si="43"/>
        <v>2.3409530399113297E-5</v>
      </c>
      <c r="Y73">
        <f t="shared" si="44"/>
        <v>4.667464952594263E-7</v>
      </c>
      <c r="Z73">
        <f t="shared" si="45"/>
        <v>2.2798372631569905E-5</v>
      </c>
      <c r="AB73">
        <f t="shared" si="46"/>
        <v>-71.546963292332407</v>
      </c>
      <c r="AC73">
        <f t="shared" si="29"/>
        <v>-63.956791541427634</v>
      </c>
      <c r="AE73">
        <f t="shared" si="30"/>
        <v>0</v>
      </c>
      <c r="AF73">
        <f t="shared" si="31"/>
        <v>0</v>
      </c>
      <c r="AG73">
        <f t="shared" si="31"/>
        <v>-5.699593157892476E-4</v>
      </c>
      <c r="AH73">
        <f t="shared" si="32"/>
        <v>-46.819060798226594</v>
      </c>
      <c r="AI73">
        <f t="shared" si="33"/>
        <v>-46.819630757542384</v>
      </c>
      <c r="AJ73">
        <f t="shared" si="34"/>
        <v>-7.5901717509047728</v>
      </c>
      <c r="AK73">
        <f t="shared" ref="AK73:AK98" si="49">G73*SUM(AB73:AB73, AE73:AF73)</f>
        <v>-5.0082874304632687</v>
      </c>
      <c r="AL73">
        <f t="shared" si="35"/>
        <v>-59.418089938910427</v>
      </c>
      <c r="AN73">
        <f t="shared" si="36"/>
        <v>0</v>
      </c>
      <c r="AO73">
        <f t="shared" si="36"/>
        <v>0</v>
      </c>
      <c r="AP73">
        <f t="shared" si="36"/>
        <v>-5.2296980122898969E-7</v>
      </c>
      <c r="AQ73">
        <f t="shared" si="36"/>
        <v>-4.2959127504515228E-2</v>
      </c>
      <c r="AR73">
        <f t="shared" si="36"/>
        <v>-4.2959650474316456E-2</v>
      </c>
      <c r="AS73">
        <f t="shared" si="36"/>
        <v>-6.96441044457343E-3</v>
      </c>
      <c r="AT73">
        <f t="shared" si="36"/>
        <v>-4.5953860380018984E-3</v>
      </c>
      <c r="AU73">
        <f t="shared" si="23"/>
        <v>-5.4519446956891787E-2</v>
      </c>
      <c r="AW73">
        <v>70</v>
      </c>
      <c r="AX73">
        <f>IF(Z73&gt;0, (R73*SUMPRODUCT(K73:$K$98, X73:$X$98)-K73*$AZ$3)/Z73, 0)</f>
        <v>-2805322.6682006181</v>
      </c>
    </row>
    <row r="74" spans="5:50" x14ac:dyDescent="0.25">
      <c r="E74">
        <v>2074</v>
      </c>
      <c r="F74" s="5">
        <v>3.5571999999999999E-2</v>
      </c>
      <c r="G74"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8.1924675953281884E-4</v>
      </c>
      <c r="L74" s="2">
        <v>71</v>
      </c>
      <c r="M74" s="6">
        <v>0.51394563599999998</v>
      </c>
      <c r="Q74" s="4">
        <f t="shared" si="48"/>
        <v>25</v>
      </c>
      <c r="R74">
        <f t="shared" si="27"/>
        <v>2000000</v>
      </c>
      <c r="S74">
        <f t="shared" si="28"/>
        <v>-5264687.1771893464</v>
      </c>
      <c r="U74">
        <f t="shared" si="40"/>
        <v>0.51394563599999998</v>
      </c>
      <c r="V74">
        <f t="shared" si="41"/>
        <v>0.01</v>
      </c>
      <c r="W74">
        <f t="shared" si="42"/>
        <v>2.2798372631569905E-5</v>
      </c>
      <c r="X74">
        <f t="shared" si="43"/>
        <v>1.1717124121897188E-5</v>
      </c>
      <c r="Y74">
        <f t="shared" si="44"/>
        <v>2.2798372631569905E-7</v>
      </c>
      <c r="Z74">
        <f t="shared" si="45"/>
        <v>1.0853264783357018E-5</v>
      </c>
      <c r="AB74">
        <f t="shared" si="46"/>
        <v>-63.956791541427634</v>
      </c>
      <c r="AC74">
        <f t="shared" si="29"/>
        <v>-57.139043935580403</v>
      </c>
      <c r="AE74">
        <f t="shared" si="30"/>
        <v>0</v>
      </c>
      <c r="AF74">
        <f t="shared" si="31"/>
        <v>0</v>
      </c>
      <c r="AG74">
        <f t="shared" si="31"/>
        <v>-2.7133161958392543E-4</v>
      </c>
      <c r="AH74">
        <f t="shared" si="32"/>
        <v>-23.434248243794375</v>
      </c>
      <c r="AI74">
        <f t="shared" si="33"/>
        <v>-23.434519575413958</v>
      </c>
      <c r="AJ74">
        <f t="shared" si="34"/>
        <v>-6.8177476058472308</v>
      </c>
      <c r="AK74">
        <f t="shared" si="49"/>
        <v>-4.4769754078999346</v>
      </c>
      <c r="AL74">
        <f t="shared" si="35"/>
        <v>-34.729242589161124</v>
      </c>
      <c r="AN74">
        <f t="shared" si="36"/>
        <v>0</v>
      </c>
      <c r="AO74">
        <f t="shared" si="36"/>
        <v>0</v>
      </c>
      <c r="AP74">
        <f t="shared" si="36"/>
        <v>-2.2228755010292244E-7</v>
      </c>
      <c r="AQ74">
        <f t="shared" si="36"/>
        <v>-1.9198431935816194E-2</v>
      </c>
      <c r="AR74">
        <f t="shared" si="36"/>
        <v>-1.9198654223366293E-2</v>
      </c>
      <c r="AS74">
        <f t="shared" si="36"/>
        <v>-5.5854176334029773E-3</v>
      </c>
      <c r="AT74">
        <f t="shared" si="36"/>
        <v>-3.6677475954301412E-3</v>
      </c>
      <c r="AU74">
        <f t="shared" si="23"/>
        <v>-2.8451819452199413E-2</v>
      </c>
      <c r="AW74">
        <v>71</v>
      </c>
      <c r="AX74">
        <f>IF(Z74&gt;0, (R74*SUMPRODUCT(K74:$K$98, X74:$X$98)-K74*$AZ$3)/Z74, 0)</f>
        <v>-5264687.1771893464</v>
      </c>
    </row>
    <row r="75" spans="5:50" x14ac:dyDescent="0.25">
      <c r="E75">
        <v>2075</v>
      </c>
      <c r="F75" s="5">
        <v>3.5571999999999999E-2</v>
      </c>
      <c r="G75"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7.3147032101144531E-4</v>
      </c>
      <c r="L75" s="2">
        <v>72</v>
      </c>
      <c r="M75" s="6">
        <v>0.52707773400000002</v>
      </c>
      <c r="Q75" s="4">
        <f t="shared" si="48"/>
        <v>25</v>
      </c>
      <c r="R75">
        <f t="shared" si="27"/>
        <v>2000000</v>
      </c>
      <c r="S75">
        <f t="shared" si="28"/>
        <v>-10157324.402918404</v>
      </c>
      <c r="U75">
        <f t="shared" si="40"/>
        <v>0.52707773400000002</v>
      </c>
      <c r="V75">
        <f t="shared" si="41"/>
        <v>0.01</v>
      </c>
      <c r="W75">
        <f t="shared" si="42"/>
        <v>1.0853264783357018E-5</v>
      </c>
      <c r="X75">
        <f t="shared" si="43"/>
        <v>5.7205142085138182E-6</v>
      </c>
      <c r="Y75">
        <f t="shared" si="44"/>
        <v>1.0853264783357018E-7</v>
      </c>
      <c r="Z75">
        <f t="shared" si="45"/>
        <v>5.0242179270096295E-6</v>
      </c>
      <c r="AB75">
        <f t="shared" si="46"/>
        <v>-57.139043935580403</v>
      </c>
      <c r="AC75">
        <f t="shared" si="29"/>
        <v>-51.032611355595023</v>
      </c>
      <c r="AE75">
        <f t="shared" si="30"/>
        <v>0</v>
      </c>
      <c r="AF75">
        <f t="shared" si="31"/>
        <v>0</v>
      </c>
      <c r="AG75">
        <f t="shared" si="31"/>
        <v>-1.2560544817524075E-4</v>
      </c>
      <c r="AH75">
        <f t="shared" si="32"/>
        <v>-11.441028417027637</v>
      </c>
      <c r="AI75">
        <f t="shared" si="33"/>
        <v>-11.441154022475812</v>
      </c>
      <c r="AJ75">
        <f t="shared" si="34"/>
        <v>-6.1064325799853805</v>
      </c>
      <c r="AK75">
        <f t="shared" si="49"/>
        <v>-3.9997330754906284</v>
      </c>
      <c r="AL75">
        <f t="shared" si="35"/>
        <v>-21.547319677951823</v>
      </c>
      <c r="AN75">
        <f t="shared" si="36"/>
        <v>0</v>
      </c>
      <c r="AO75">
        <f t="shared" si="36"/>
        <v>0</v>
      </c>
      <c r="AP75">
        <f t="shared" si="36"/>
        <v>-9.1876657497529811E-8</v>
      </c>
      <c r="AQ75">
        <f t="shared" si="36"/>
        <v>-8.3687727289042738E-3</v>
      </c>
      <c r="AR75">
        <f t="shared" si="36"/>
        <v>-8.368864605561771E-3</v>
      </c>
      <c r="AS75">
        <f t="shared" si="36"/>
        <v>-4.4666741995166544E-3</v>
      </c>
      <c r="AT75">
        <f t="shared" si="36"/>
        <v>-2.9256860366892253E-3</v>
      </c>
      <c r="AU75">
        <f t="shared" si="23"/>
        <v>-1.5761224841767653E-2</v>
      </c>
      <c r="AW75">
        <v>72</v>
      </c>
      <c r="AX75">
        <f>IF(Z75&gt;0, (R75*SUMPRODUCT(K75:$K$98, X75:$X$98)-K75*$AZ$3)/Z75, 0)</f>
        <v>-10157324.402918404</v>
      </c>
    </row>
    <row r="76" spans="5:50" x14ac:dyDescent="0.25">
      <c r="E76">
        <v>2076</v>
      </c>
      <c r="F76" s="5">
        <v>3.5571999999999999E-2</v>
      </c>
      <c r="G76"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6.5309850090307614E-4</v>
      </c>
      <c r="L76" s="2">
        <v>73</v>
      </c>
      <c r="M76" s="6">
        <v>0.54097960300000003</v>
      </c>
      <c r="Q76" s="4">
        <f t="shared" si="48"/>
        <v>25</v>
      </c>
      <c r="R76">
        <f t="shared" si="27"/>
        <v>2000000</v>
      </c>
      <c r="S76">
        <f t="shared" si="28"/>
        <v>-20200418.840908639</v>
      </c>
      <c r="U76">
        <f t="shared" si="40"/>
        <v>0.54097960300000003</v>
      </c>
      <c r="V76">
        <f t="shared" si="41"/>
        <v>0.01</v>
      </c>
      <c r="W76">
        <f t="shared" si="42"/>
        <v>5.0242179270096295E-6</v>
      </c>
      <c r="X76">
        <f t="shared" si="43"/>
        <v>2.7179994195391523E-6</v>
      </c>
      <c r="Y76">
        <f t="shared" si="44"/>
        <v>5.0242179270096296E-8</v>
      </c>
      <c r="Z76">
        <f t="shared" si="45"/>
        <v>2.2559763282003811E-6</v>
      </c>
      <c r="AB76">
        <f t="shared" si="46"/>
        <v>-51.032611355595023</v>
      </c>
      <c r="AC76">
        <f t="shared" si="29"/>
        <v>-45.571666724822869</v>
      </c>
      <c r="AE76">
        <f t="shared" si="30"/>
        <v>0</v>
      </c>
      <c r="AF76">
        <f t="shared" si="31"/>
        <v>0</v>
      </c>
      <c r="AG76">
        <f t="shared" si="31"/>
        <v>-5.6399408205009528E-5</v>
      </c>
      <c r="AH76">
        <f t="shared" si="32"/>
        <v>-5.4359988390783043</v>
      </c>
      <c r="AI76">
        <f t="shared" si="33"/>
        <v>-5.4360552384865093</v>
      </c>
      <c r="AJ76">
        <f t="shared" si="34"/>
        <v>-5.4609446307721541</v>
      </c>
      <c r="AK76">
        <f t="shared" si="49"/>
        <v>-3.572282794891652</v>
      </c>
      <c r="AL76">
        <f t="shared" si="35"/>
        <v>-14.469282664150317</v>
      </c>
      <c r="AN76">
        <f t="shared" si="36"/>
        <v>0</v>
      </c>
      <c r="AO76">
        <f t="shared" si="36"/>
        <v>0</v>
      </c>
      <c r="AP76">
        <f t="shared" si="36"/>
        <v>-3.6834368950512377E-8</v>
      </c>
      <c r="AQ76">
        <f t="shared" si="36"/>
        <v>-3.5502426927129026E-3</v>
      </c>
      <c r="AR76">
        <f t="shared" si="36"/>
        <v>-3.5502795270818534E-3</v>
      </c>
      <c r="AS76">
        <f t="shared" si="36"/>
        <v>-3.5665347518719966E-3</v>
      </c>
      <c r="AT76">
        <f t="shared" si="36"/>
        <v>-2.3330525381455888E-3</v>
      </c>
      <c r="AU76">
        <f t="shared" si="23"/>
        <v>-9.4498668170994397E-3</v>
      </c>
      <c r="AW76">
        <v>73</v>
      </c>
      <c r="AX76">
        <f>IF(Z76&gt;0, (R76*SUMPRODUCT(K76:$K$98, X76:$X$98)-K76*$AZ$3)/Z76, 0)</f>
        <v>-20200418.840908639</v>
      </c>
    </row>
    <row r="77" spans="5:50" x14ac:dyDescent="0.25">
      <c r="E77">
        <v>2077</v>
      </c>
      <c r="F77" s="5">
        <v>3.5571999999999999E-2</v>
      </c>
      <c r="G77"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5.8312366152060366E-4</v>
      </c>
      <c r="L77" s="2">
        <v>74</v>
      </c>
      <c r="M77" s="6">
        <v>0.55513806300000001</v>
      </c>
      <c r="Q77" s="4">
        <f t="shared" si="48"/>
        <v>25</v>
      </c>
      <c r="R77">
        <f t="shared" si="27"/>
        <v>2000000</v>
      </c>
      <c r="S77">
        <f t="shared" si="28"/>
        <v>-41478405.16230163</v>
      </c>
      <c r="U77">
        <f t="shared" si="40"/>
        <v>0.55513806300000001</v>
      </c>
      <c r="V77">
        <f t="shared" si="41"/>
        <v>0.01</v>
      </c>
      <c r="W77">
        <f t="shared" si="42"/>
        <v>2.2559763282003811E-6</v>
      </c>
      <c r="X77">
        <f t="shared" si="43"/>
        <v>1.2523783290110118E-6</v>
      </c>
      <c r="Y77">
        <f t="shared" si="44"/>
        <v>2.2559763282003813E-8</v>
      </c>
      <c r="Z77">
        <f t="shared" si="45"/>
        <v>9.8103823590736552E-7</v>
      </c>
      <c r="AB77">
        <f t="shared" si="46"/>
        <v>-45.571666724822869</v>
      </c>
      <c r="AC77">
        <f t="shared" si="29"/>
        <v>-40.691901428675351</v>
      </c>
      <c r="AE77">
        <f t="shared" si="30"/>
        <v>0</v>
      </c>
      <c r="AF77">
        <f t="shared" si="31"/>
        <v>0</v>
      </c>
      <c r="AG77">
        <f t="shared" si="31"/>
        <v>-2.4525955897684137E-5</v>
      </c>
      <c r="AH77">
        <f t="shared" si="32"/>
        <v>-2.5047566580220235</v>
      </c>
      <c r="AI77">
        <f t="shared" si="33"/>
        <v>-2.5047811839779213</v>
      </c>
      <c r="AJ77">
        <f t="shared" si="34"/>
        <v>-4.879765296147518</v>
      </c>
      <c r="AK77">
        <f t="shared" si="49"/>
        <v>-3.190016670737601</v>
      </c>
      <c r="AL77">
        <f t="shared" si="35"/>
        <v>-10.574563150863041</v>
      </c>
      <c r="AN77">
        <f t="shared" si="36"/>
        <v>0</v>
      </c>
      <c r="AO77">
        <f t="shared" si="36"/>
        <v>0</v>
      </c>
      <c r="AP77">
        <f t="shared" si="36"/>
        <v>-1.4301665205350418E-8</v>
      </c>
      <c r="AQ77">
        <f t="shared" si="36"/>
        <v>-1.4605828736439128E-3</v>
      </c>
      <c r="AR77">
        <f t="shared" si="36"/>
        <v>-1.4605971753091182E-3</v>
      </c>
      <c r="AS77">
        <f t="shared" si="36"/>
        <v>-2.8455066068507136E-3</v>
      </c>
      <c r="AT77">
        <f t="shared" si="36"/>
        <v>-1.8601742013522758E-3</v>
      </c>
      <c r="AU77">
        <f t="shared" si="23"/>
        <v>-6.1662779835121081E-3</v>
      </c>
      <c r="AW77">
        <v>74</v>
      </c>
      <c r="AX77">
        <f>IF(Z77&gt;0, (R77*SUMPRODUCT(K77:$K$98, X77:$X$98)-K77*$AZ$3)/Z77, 0)</f>
        <v>-41478405.16230163</v>
      </c>
    </row>
    <row r="78" spans="5:50" x14ac:dyDescent="0.25">
      <c r="E78">
        <v>2078</v>
      </c>
      <c r="F78" s="5">
        <v>3.5571999999999999E-2</v>
      </c>
      <c r="G78"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5.2064612635768185E-4</v>
      </c>
      <c r="L78" s="2">
        <v>75</v>
      </c>
      <c r="M78" s="6">
        <v>0.569934367</v>
      </c>
      <c r="Q78" s="4">
        <f t="shared" si="48"/>
        <v>25</v>
      </c>
      <c r="R78">
        <f t="shared" si="27"/>
        <v>2000000</v>
      </c>
      <c r="S78">
        <f t="shared" si="28"/>
        <v>-88166026.187729716</v>
      </c>
      <c r="U78">
        <f t="shared" si="40"/>
        <v>0.569934367</v>
      </c>
      <c r="V78">
        <f t="shared" si="41"/>
        <v>0.01</v>
      </c>
      <c r="W78">
        <f t="shared" si="42"/>
        <v>9.8103823590736552E-7</v>
      </c>
      <c r="X78">
        <f t="shared" si="43"/>
        <v>5.5912740598466105E-7</v>
      </c>
      <c r="Y78">
        <f t="shared" si="44"/>
        <v>9.8103823590736553E-9</v>
      </c>
      <c r="Z78">
        <f t="shared" si="45"/>
        <v>4.1210044756363084E-7</v>
      </c>
      <c r="AB78">
        <f t="shared" si="46"/>
        <v>-40.691901428675351</v>
      </c>
      <c r="AC78">
        <f t="shared" si="29"/>
        <v>-36.333258851870212</v>
      </c>
      <c r="AE78">
        <f t="shared" si="30"/>
        <v>0</v>
      </c>
      <c r="AF78">
        <f t="shared" si="31"/>
        <v>0</v>
      </c>
      <c r="AG78">
        <f t="shared" si="31"/>
        <v>-1.0302511189090771E-5</v>
      </c>
      <c r="AH78">
        <f t="shared" si="32"/>
        <v>-1.1182548119693221</v>
      </c>
      <c r="AI78">
        <f t="shared" si="33"/>
        <v>-1.1182651144805111</v>
      </c>
      <c r="AJ78">
        <f t="shared" si="34"/>
        <v>-4.3586425768051384</v>
      </c>
      <c r="AK78">
        <f t="shared" si="49"/>
        <v>-2.8484331000072749</v>
      </c>
      <c r="AL78">
        <f t="shared" si="35"/>
        <v>-8.3253407912929251</v>
      </c>
      <c r="AN78">
        <f t="shared" si="36"/>
        <v>0</v>
      </c>
      <c r="AO78">
        <f t="shared" si="36"/>
        <v>0</v>
      </c>
      <c r="AP78">
        <f t="shared" si="36"/>
        <v>-5.3639625423567847E-9</v>
      </c>
      <c r="AQ78">
        <f t="shared" si="36"/>
        <v>-5.822150361326654E-4</v>
      </c>
      <c r="AR78">
        <f t="shared" si="36"/>
        <v>-5.8222040009520777E-4</v>
      </c>
      <c r="AS78">
        <f t="shared" si="36"/>
        <v>-2.2693103737912602E-3</v>
      </c>
      <c r="AT78">
        <f t="shared" si="36"/>
        <v>-1.483025659707791E-3</v>
      </c>
      <c r="AU78">
        <f t="shared" si="23"/>
        <v>-4.3345564335942593E-3</v>
      </c>
      <c r="AW78">
        <v>75</v>
      </c>
      <c r="AX78">
        <f>IF(Z78&gt;0, (R78*SUMPRODUCT(K78:$K$98, X78:$X$98)-K78*$AZ$3)/Z78, 0)</f>
        <v>-88166026.187729716</v>
      </c>
    </row>
    <row r="79" spans="5:50" x14ac:dyDescent="0.25">
      <c r="E79">
        <v>2079</v>
      </c>
      <c r="F79" s="5">
        <v>3.5571999999999999E-2</v>
      </c>
      <c r="G79"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4.6486261281935876E-4</v>
      </c>
      <c r="L79" s="2">
        <v>76</v>
      </c>
      <c r="M79" s="6">
        <v>0.58483052300000005</v>
      </c>
      <c r="Q79" s="4">
        <f t="shared" si="48"/>
        <v>25</v>
      </c>
      <c r="R79">
        <f t="shared" si="27"/>
        <v>2000000</v>
      </c>
      <c r="S79">
        <f t="shared" si="28"/>
        <v>-194291131.57864827</v>
      </c>
      <c r="U79">
        <f t="shared" si="40"/>
        <v>0.58483052300000005</v>
      </c>
      <c r="V79">
        <f t="shared" si="41"/>
        <v>0.01</v>
      </c>
      <c r="W79">
        <f t="shared" si="42"/>
        <v>4.1210044756363084E-7</v>
      </c>
      <c r="X79">
        <f t="shared" si="43"/>
        <v>2.4100892027717233E-7</v>
      </c>
      <c r="Y79">
        <f t="shared" si="44"/>
        <v>4.1210044756363082E-9</v>
      </c>
      <c r="Z79">
        <f t="shared" si="45"/>
        <v>1.6697052281082219E-7</v>
      </c>
      <c r="AB79">
        <f t="shared" si="46"/>
        <v>-36.333258851870212</v>
      </c>
      <c r="AC79">
        <f t="shared" si="29"/>
        <v>-32.440891817193148</v>
      </c>
      <c r="AE79">
        <f t="shared" si="30"/>
        <v>0</v>
      </c>
      <c r="AF79">
        <f t="shared" si="31"/>
        <v>0</v>
      </c>
      <c r="AG79">
        <f t="shared" si="31"/>
        <v>-4.1742630702705551E-6</v>
      </c>
      <c r="AH79">
        <f t="shared" si="32"/>
        <v>-0.48201784055434466</v>
      </c>
      <c r="AI79">
        <f t="shared" si="33"/>
        <v>-0.48202201481741491</v>
      </c>
      <c r="AJ79">
        <f t="shared" si="34"/>
        <v>-3.8923670346770649</v>
      </c>
      <c r="AK79">
        <f t="shared" si="49"/>
        <v>-2.5433281196309152</v>
      </c>
      <c r="AL79">
        <f t="shared" si="35"/>
        <v>-6.9177171691253942</v>
      </c>
      <c r="AN79">
        <f t="shared" si="36"/>
        <v>0</v>
      </c>
      <c r="AO79">
        <f t="shared" si="36"/>
        <v>0</v>
      </c>
      <c r="AP79">
        <f t="shared" si="36"/>
        <v>-1.9404588374413289E-9</v>
      </c>
      <c r="AQ79">
        <f t="shared" si="36"/>
        <v>-2.2407207278563772E-4</v>
      </c>
      <c r="AR79">
        <f t="shared" si="36"/>
        <v>-2.2407401324447515E-4</v>
      </c>
      <c r="AS79">
        <f t="shared" si="36"/>
        <v>-1.80941590979192E-3</v>
      </c>
      <c r="AT79">
        <f t="shared" si="36"/>
        <v>-1.182298154948574E-3</v>
      </c>
      <c r="AU79">
        <f t="shared" si="23"/>
        <v>-3.2157880779849685E-3</v>
      </c>
      <c r="AW79">
        <v>76</v>
      </c>
      <c r="AX79">
        <f>IF(Z79&gt;0, (R79*SUMPRODUCT(K79:$K$98, X79:$X$98)-K79*$AZ$3)/Z79, 0)</f>
        <v>-194291131.57864827</v>
      </c>
    </row>
    <row r="80" spans="5:50" x14ac:dyDescent="0.25">
      <c r="E80">
        <v>2080</v>
      </c>
      <c r="F80" s="5">
        <v>3.5571999999999999E-2</v>
      </c>
      <c r="G80">
        <v>7.0000000000000007E-2</v>
      </c>
      <c r="H80" s="5">
        <f t="shared" si="37"/>
        <v>0.12000000000000001</v>
      </c>
      <c r="I80" s="5">
        <f t="shared" si="38"/>
        <v>1.1200000000000001</v>
      </c>
      <c r="J80">
        <f t="shared" si="39"/>
        <v>0.89285714285714279</v>
      </c>
      <c r="K80">
        <f t="shared" si="47"/>
        <v>4.1505590430299886E-4</v>
      </c>
      <c r="L80" s="2">
        <v>77</v>
      </c>
      <c r="M80" s="6">
        <v>0.59948279800000004</v>
      </c>
      <c r="Q80" s="4">
        <f t="shared" si="48"/>
        <v>25</v>
      </c>
      <c r="R80">
        <f t="shared" si="27"/>
        <v>2000000</v>
      </c>
      <c r="S80">
        <f t="shared" si="28"/>
        <v>-444219460.47933996</v>
      </c>
      <c r="U80">
        <f t="shared" si="40"/>
        <v>0.59948279800000004</v>
      </c>
      <c r="V80">
        <f t="shared" si="41"/>
        <v>0.01</v>
      </c>
      <c r="W80">
        <f t="shared" si="42"/>
        <v>1.6697052281082219E-7</v>
      </c>
      <c r="X80">
        <f t="shared" si="43"/>
        <v>1.0009595619815451E-7</v>
      </c>
      <c r="Y80">
        <f t="shared" si="44"/>
        <v>1.6697052281082219E-9</v>
      </c>
      <c r="Z80">
        <f t="shared" si="45"/>
        <v>6.5204861384559449E-8</v>
      </c>
      <c r="AB80">
        <f t="shared" si="46"/>
        <v>-32.440891817193148</v>
      </c>
      <c r="AC80">
        <f t="shared" si="29"/>
        <v>-28.965268344879146</v>
      </c>
      <c r="AE80">
        <f t="shared" si="30"/>
        <v>0</v>
      </c>
      <c r="AF80">
        <f t="shared" si="31"/>
        <v>0</v>
      </c>
      <c r="AG80">
        <f t="shared" si="31"/>
        <v>-1.6301215346139863E-6</v>
      </c>
      <c r="AH80">
        <f t="shared" si="32"/>
        <v>-0.20019191239630904</v>
      </c>
      <c r="AI80">
        <f t="shared" si="33"/>
        <v>-0.20019354251784366</v>
      </c>
      <c r="AJ80">
        <f t="shared" si="34"/>
        <v>-3.4756234723140018</v>
      </c>
      <c r="AK80">
        <f t="shared" si="49"/>
        <v>-2.2708624272035207</v>
      </c>
      <c r="AL80">
        <f t="shared" si="35"/>
        <v>-5.9466794420353661</v>
      </c>
      <c r="AN80">
        <f t="shared" si="36"/>
        <v>0</v>
      </c>
      <c r="AO80">
        <f t="shared" si="36"/>
        <v>0</v>
      </c>
      <c r="AP80">
        <f t="shared" si="36"/>
        <v>-6.7659156767300032E-10</v>
      </c>
      <c r="AQ80">
        <f t="shared" si="36"/>
        <v>-8.3090835233796777E-5</v>
      </c>
      <c r="AR80">
        <f t="shared" si="36"/>
        <v>-8.3091511825364448E-5</v>
      </c>
      <c r="AS80">
        <f t="shared" si="36"/>
        <v>-1.4425780433180168E-3</v>
      </c>
      <c r="AT80">
        <f t="shared" si="36"/>
        <v>-9.4253485827066024E-4</v>
      </c>
      <c r="AU80">
        <f t="shared" si="23"/>
        <v>-2.4682044134140416E-3</v>
      </c>
      <c r="AW80">
        <v>77</v>
      </c>
      <c r="AX80">
        <f>IF(Z80&gt;0, (R80*SUMPRODUCT(K80:$K$98, X80:$X$98)-K80*$AZ$3)/Z80, 0)</f>
        <v>-444219460.47933996</v>
      </c>
    </row>
    <row r="81" spans="5:50" x14ac:dyDescent="0.25">
      <c r="E81">
        <v>2081</v>
      </c>
      <c r="F81" s="5">
        <v>3.5571999999999999E-2</v>
      </c>
      <c r="G81">
        <v>7.0000000000000007E-2</v>
      </c>
      <c r="H81" s="5">
        <f t="shared" si="37"/>
        <v>0.12000000000000001</v>
      </c>
      <c r="I81" s="5">
        <f t="shared" si="38"/>
        <v>1.1200000000000001</v>
      </c>
      <c r="J81">
        <f t="shared" si="39"/>
        <v>0.89285714285714279</v>
      </c>
      <c r="K81">
        <f t="shared" si="47"/>
        <v>3.7058562884196325E-4</v>
      </c>
      <c r="L81" s="2">
        <v>78</v>
      </c>
      <c r="M81" s="6">
        <v>0.61448546299999995</v>
      </c>
      <c r="Q81" s="4">
        <f t="shared" si="48"/>
        <v>25</v>
      </c>
      <c r="R81">
        <f t="shared" si="27"/>
        <v>2000000</v>
      </c>
      <c r="S81">
        <f t="shared" si="28"/>
        <v>-1056218983.330775</v>
      </c>
      <c r="U81">
        <f t="shared" si="40"/>
        <v>0.61448546299999995</v>
      </c>
      <c r="V81">
        <f t="shared" si="41"/>
        <v>0.01</v>
      </c>
      <c r="W81">
        <f t="shared" si="42"/>
        <v>6.5204861384559449E-8</v>
      </c>
      <c r="X81">
        <f t="shared" si="43"/>
        <v>4.0067439437741831E-8</v>
      </c>
      <c r="Y81">
        <f t="shared" si="44"/>
        <v>6.5204861384559446E-10</v>
      </c>
      <c r="Z81">
        <f t="shared" si="45"/>
        <v>2.4485373332972023E-8</v>
      </c>
      <c r="AB81">
        <f t="shared" si="46"/>
        <v>-28.965268344879146</v>
      </c>
      <c r="AC81">
        <f t="shared" si="29"/>
        <v>-25.861916128226181</v>
      </c>
      <c r="AE81">
        <f t="shared" si="30"/>
        <v>0</v>
      </c>
      <c r="AF81">
        <f t="shared" si="31"/>
        <v>0</v>
      </c>
      <c r="AG81">
        <f t="shared" si="31"/>
        <v>-6.121343333243006E-7</v>
      </c>
      <c r="AH81">
        <f t="shared" si="32"/>
        <v>-8.0134878875483664E-2</v>
      </c>
      <c r="AI81">
        <f t="shared" si="33"/>
        <v>-8.0135491009816984E-2</v>
      </c>
      <c r="AJ81">
        <f t="shared" si="34"/>
        <v>-3.103352216652965</v>
      </c>
      <c r="AK81">
        <f t="shared" si="49"/>
        <v>-2.0275687841415402</v>
      </c>
      <c r="AL81">
        <f t="shared" si="35"/>
        <v>-5.2110564918043227</v>
      </c>
      <c r="AN81">
        <f t="shared" si="36"/>
        <v>0</v>
      </c>
      <c r="AO81">
        <f t="shared" si="36"/>
        <v>0</v>
      </c>
      <c r="AP81">
        <f t="shared" si="36"/>
        <v>-2.2684818685074187E-10</v>
      </c>
      <c r="AQ81">
        <f t="shared" si="36"/>
        <v>-2.9696834480245671E-5</v>
      </c>
      <c r="AR81">
        <f t="shared" si="36"/>
        <v>-2.969706132843252E-5</v>
      </c>
      <c r="AS81">
        <f t="shared" si="36"/>
        <v>-1.1500577327264395E-3</v>
      </c>
      <c r="AT81">
        <f t="shared" si="36"/>
        <v>-7.5138785289142747E-4</v>
      </c>
      <c r="AU81">
        <f t="shared" si="23"/>
        <v>-1.9311426469462998E-3</v>
      </c>
      <c r="AW81">
        <v>78</v>
      </c>
      <c r="AX81">
        <f>IF(Z81&gt;0, (R81*SUMPRODUCT(K81:$K$98, X81:$X$98)-K81*$AZ$3)/Z81, 0)</f>
        <v>-1056218983.330775</v>
      </c>
    </row>
    <row r="82" spans="5:50" x14ac:dyDescent="0.25">
      <c r="E82">
        <v>2082</v>
      </c>
      <c r="F82" s="5">
        <v>3.5571999999999999E-2</v>
      </c>
      <c r="G82">
        <v>7.0000000000000007E-2</v>
      </c>
      <c r="H82" s="5">
        <f t="shared" si="37"/>
        <v>0.12000000000000001</v>
      </c>
      <c r="I82" s="5">
        <f t="shared" si="38"/>
        <v>1.1200000000000001</v>
      </c>
      <c r="J82">
        <f t="shared" si="39"/>
        <v>0.89285714285714279</v>
      </c>
      <c r="K82">
        <f t="shared" si="47"/>
        <v>3.3088002575175287E-4</v>
      </c>
      <c r="L82" s="2">
        <v>79</v>
      </c>
      <c r="M82" s="6">
        <v>0.62975077099999999</v>
      </c>
      <c r="Q82" s="4">
        <f t="shared" si="48"/>
        <v>25</v>
      </c>
      <c r="R82">
        <f t="shared" si="27"/>
        <v>2000000</v>
      </c>
      <c r="S82">
        <f t="shared" si="28"/>
        <v>-2617781260.0807304</v>
      </c>
      <c r="U82">
        <f t="shared" si="40"/>
        <v>0.62975077099999999</v>
      </c>
      <c r="V82">
        <f t="shared" si="41"/>
        <v>0.01</v>
      </c>
      <c r="W82">
        <f t="shared" si="42"/>
        <v>2.4485373332972023E-8</v>
      </c>
      <c r="X82">
        <f t="shared" si="43"/>
        <v>1.5419682734661973E-8</v>
      </c>
      <c r="Y82">
        <f t="shared" si="44"/>
        <v>2.4485373332972023E-10</v>
      </c>
      <c r="Z82">
        <f t="shared" si="45"/>
        <v>8.8208368649803304E-9</v>
      </c>
      <c r="AB82">
        <f t="shared" si="46"/>
        <v>-25.861916128226181</v>
      </c>
      <c r="AC82">
        <f t="shared" si="29"/>
        <v>-23.091021443374768</v>
      </c>
      <c r="AE82">
        <f t="shared" si="30"/>
        <v>0</v>
      </c>
      <c r="AF82">
        <f t="shared" si="31"/>
        <v>0</v>
      </c>
      <c r="AG82">
        <f t="shared" si="31"/>
        <v>-2.2052092162450826E-7</v>
      </c>
      <c r="AH82">
        <f t="shared" si="32"/>
        <v>-3.0839365469323945E-2</v>
      </c>
      <c r="AI82">
        <f t="shared" si="33"/>
        <v>-3.0839585990245569E-2</v>
      </c>
      <c r="AJ82">
        <f t="shared" si="34"/>
        <v>-2.7708946848514131</v>
      </c>
      <c r="AK82">
        <f t="shared" si="49"/>
        <v>-1.8103341289758328</v>
      </c>
      <c r="AL82">
        <f t="shared" si="35"/>
        <v>-4.6120683998174918</v>
      </c>
      <c r="AN82">
        <f t="shared" si="36"/>
        <v>0</v>
      </c>
      <c r="AO82">
        <f t="shared" si="36"/>
        <v>0</v>
      </c>
      <c r="AP82">
        <f t="shared" si="36"/>
        <v>-7.2965968225917572E-11</v>
      </c>
      <c r="AQ82">
        <f t="shared" si="36"/>
        <v>-1.0204130040657625E-5</v>
      </c>
      <c r="AR82">
        <f t="shared" si="36"/>
        <v>-1.020420300662585E-5</v>
      </c>
      <c r="AS82">
        <f t="shared" si="36"/>
        <v>-9.1683370467903066E-4</v>
      </c>
      <c r="AT82">
        <f t="shared" si="36"/>
        <v>-5.990034032148006E-4</v>
      </c>
      <c r="AU82">
        <f t="shared" si="23"/>
        <v>-1.5260413109004574E-3</v>
      </c>
      <c r="AW82">
        <v>79</v>
      </c>
      <c r="AX82">
        <f>IF(Z82&gt;0, (R82*SUMPRODUCT(K82:$K$98, X82:$X$98)-K82*$AZ$3)/Z82, 0)</f>
        <v>-2617781260.0807304</v>
      </c>
    </row>
    <row r="83" spans="5:50" x14ac:dyDescent="0.25">
      <c r="E83">
        <v>2083</v>
      </c>
      <c r="F83" s="5">
        <v>3.5571999999999999E-2</v>
      </c>
      <c r="G83">
        <v>7.0000000000000007E-2</v>
      </c>
      <c r="H83" s="5">
        <f t="shared" si="37"/>
        <v>0.12000000000000001</v>
      </c>
      <c r="I83" s="5">
        <f t="shared" si="38"/>
        <v>1.1200000000000001</v>
      </c>
      <c r="J83">
        <f t="shared" si="39"/>
        <v>0.89285714285714279</v>
      </c>
      <c r="K83">
        <f t="shared" si="47"/>
        <v>2.9542859442120787E-4</v>
      </c>
      <c r="L83" s="2">
        <v>80</v>
      </c>
      <c r="M83" s="6">
        <v>0.64518007799999999</v>
      </c>
      <c r="Q83" s="4">
        <f t="shared" si="48"/>
        <v>25</v>
      </c>
      <c r="R83">
        <f t="shared" si="27"/>
        <v>2000000</v>
      </c>
      <c r="S83">
        <f t="shared" si="28"/>
        <v>-6778337100.4440603</v>
      </c>
      <c r="U83">
        <f t="shared" si="40"/>
        <v>0.64518007799999999</v>
      </c>
      <c r="V83">
        <f t="shared" si="41"/>
        <v>0.01</v>
      </c>
      <c r="W83">
        <f t="shared" si="42"/>
        <v>8.8208368649803304E-9</v>
      </c>
      <c r="X83">
        <f t="shared" si="43"/>
        <v>5.6910282165732851E-9</v>
      </c>
      <c r="Y83">
        <f t="shared" si="44"/>
        <v>8.820836864980331E-11</v>
      </c>
      <c r="Z83">
        <f t="shared" si="45"/>
        <v>3.0416002797572419E-9</v>
      </c>
      <c r="AB83">
        <f t="shared" si="46"/>
        <v>-23.091021443374768</v>
      </c>
      <c r="AC83">
        <f t="shared" si="29"/>
        <v>-20.616992020999547</v>
      </c>
      <c r="AE83">
        <f t="shared" si="30"/>
        <v>0</v>
      </c>
      <c r="AF83">
        <f t="shared" si="31"/>
        <v>0</v>
      </c>
      <c r="AG83">
        <f t="shared" si="31"/>
        <v>-7.6040006993931046E-8</v>
      </c>
      <c r="AH83">
        <f t="shared" si="32"/>
        <v>-1.138205643314657E-2</v>
      </c>
      <c r="AI83">
        <f t="shared" si="33"/>
        <v>-1.1382132473153565E-2</v>
      </c>
      <c r="AJ83">
        <f t="shared" si="34"/>
        <v>-2.4740294223752208</v>
      </c>
      <c r="AK83">
        <f t="shared" si="49"/>
        <v>-1.6163715010362338</v>
      </c>
      <c r="AL83">
        <f t="shared" si="35"/>
        <v>-4.1017830558846082</v>
      </c>
      <c r="AN83">
        <f t="shared" si="36"/>
        <v>0</v>
      </c>
      <c r="AO83">
        <f t="shared" si="36"/>
        <v>0</v>
      </c>
      <c r="AP83">
        <f t="shared" si="36"/>
        <v>-2.2464392385995866E-11</v>
      </c>
      <c r="AQ83">
        <f t="shared" si="36"/>
        <v>-3.3625849336673579E-6</v>
      </c>
      <c r="AR83">
        <f t="shared" si="36"/>
        <v>-3.3626073980597439E-6</v>
      </c>
      <c r="AS83">
        <f t="shared" si="36"/>
        <v>-7.3089903480902428E-4</v>
      </c>
      <c r="AT83">
        <f t="shared" si="36"/>
        <v>-4.7752236061363251E-4</v>
      </c>
      <c r="AU83">
        <f t="shared" si="23"/>
        <v>-1.2117840028207166E-3</v>
      </c>
      <c r="AW83">
        <v>80</v>
      </c>
      <c r="AX83">
        <f>IF(Z83&gt;0, (R83*SUMPRODUCT(K83:$K$98, X83:$X$98)-K83*$AZ$3)/Z83, 0)</f>
        <v>-6778337100.4440603</v>
      </c>
    </row>
    <row r="84" spans="5:50" x14ac:dyDescent="0.25">
      <c r="E84">
        <v>2084</v>
      </c>
      <c r="F84" s="5">
        <v>3.5571999999999999E-2</v>
      </c>
      <c r="G84">
        <v>7.0000000000000007E-2</v>
      </c>
      <c r="H84" s="5">
        <f t="shared" si="37"/>
        <v>0.12000000000000001</v>
      </c>
      <c r="I84" s="5">
        <f t="shared" si="38"/>
        <v>1.1200000000000001</v>
      </c>
      <c r="J84">
        <f t="shared" si="39"/>
        <v>0.89285714285714279</v>
      </c>
      <c r="K84">
        <f t="shared" si="47"/>
        <v>2.6377553073322132E-4</v>
      </c>
      <c r="L84" s="2">
        <v>81</v>
      </c>
      <c r="M84" s="6">
        <v>0.66067595400000001</v>
      </c>
      <c r="Q84" s="4">
        <f t="shared" si="48"/>
        <v>25</v>
      </c>
      <c r="R84">
        <f t="shared" si="27"/>
        <v>2000000</v>
      </c>
      <c r="S84">
        <f t="shared" si="28"/>
        <v>-18377302551.811108</v>
      </c>
      <c r="U84">
        <f t="shared" si="40"/>
        <v>0.66067595400000001</v>
      </c>
      <c r="V84">
        <f t="shared" si="41"/>
        <v>0.01</v>
      </c>
      <c r="W84">
        <f t="shared" si="42"/>
        <v>3.0416002797572419E-9</v>
      </c>
      <c r="X84">
        <f t="shared" si="43"/>
        <v>2.0095121665152829E-9</v>
      </c>
      <c r="Y84">
        <f t="shared" si="44"/>
        <v>3.0416002797572422E-11</v>
      </c>
      <c r="Z84">
        <f t="shared" si="45"/>
        <v>1.0016721104443867E-9</v>
      </c>
      <c r="AB84">
        <f t="shared" si="46"/>
        <v>-20.616992020999547</v>
      </c>
      <c r="AC84">
        <f t="shared" si="29"/>
        <v>-18.408031431347645</v>
      </c>
      <c r="AE84">
        <f t="shared" si="30"/>
        <v>0</v>
      </c>
      <c r="AF84">
        <f t="shared" si="31"/>
        <v>0</v>
      </c>
      <c r="AG84">
        <f t="shared" si="31"/>
        <v>-2.5041802761109667E-8</v>
      </c>
      <c r="AH84">
        <f t="shared" si="32"/>
        <v>-4.0190243330305653E-3</v>
      </c>
      <c r="AI84">
        <f t="shared" si="33"/>
        <v>-4.0190493748333261E-3</v>
      </c>
      <c r="AJ84">
        <f t="shared" si="34"/>
        <v>-2.2089605896519018</v>
      </c>
      <c r="AK84">
        <f t="shared" si="49"/>
        <v>-1.4431894414699684</v>
      </c>
      <c r="AL84">
        <f t="shared" si="35"/>
        <v>-3.6561690804967033</v>
      </c>
      <c r="AN84">
        <f t="shared" si="36"/>
        <v>0</v>
      </c>
      <c r="AO84">
        <f t="shared" si="36"/>
        <v>0</v>
      </c>
      <c r="AP84">
        <f t="shared" si="36"/>
        <v>-6.6054148138283496E-12</v>
      </c>
      <c r="AQ84">
        <f t="shared" si="36"/>
        <v>-1.0601202764748682E-6</v>
      </c>
      <c r="AR84">
        <f t="shared" si="36"/>
        <v>-1.0601268818896819E-6</v>
      </c>
      <c r="AS84">
        <f t="shared" si="36"/>
        <v>-5.8266975190419989E-4</v>
      </c>
      <c r="AT84">
        <f t="shared" si="36"/>
        <v>-3.8067806087232217E-4</v>
      </c>
      <c r="AU84">
        <f t="shared" si="23"/>
        <v>-9.6440793965841165E-4</v>
      </c>
      <c r="AW84">
        <v>81</v>
      </c>
      <c r="AX84">
        <f>IF(Z84&gt;0, (R84*SUMPRODUCT(K84:$K$98, X84:$X$98)-K84*$AZ$3)/Z84, 0)</f>
        <v>-18377302551.811108</v>
      </c>
    </row>
    <row r="85" spans="5:50" x14ac:dyDescent="0.25">
      <c r="E85">
        <v>2085</v>
      </c>
      <c r="F85" s="5">
        <v>3.5571999999999999E-2</v>
      </c>
      <c r="G85">
        <v>7.0000000000000007E-2</v>
      </c>
      <c r="H85" s="5">
        <f t="shared" si="37"/>
        <v>0.12000000000000001</v>
      </c>
      <c r="I85" s="5">
        <f t="shared" si="38"/>
        <v>1.1200000000000001</v>
      </c>
      <c r="J85">
        <f t="shared" si="39"/>
        <v>0.89285714285714279</v>
      </c>
      <c r="K85">
        <f t="shared" si="47"/>
        <v>2.3551386672609044E-4</v>
      </c>
      <c r="L85" s="2">
        <v>82</v>
      </c>
      <c r="M85" s="6">
        <v>0.67625413199999995</v>
      </c>
      <c r="Q85" s="4">
        <f t="shared" si="48"/>
        <v>25</v>
      </c>
      <c r="R85">
        <f t="shared" si="27"/>
        <v>2000000</v>
      </c>
      <c r="S85">
        <f t="shared" si="28"/>
        <v>-52298080774.445221</v>
      </c>
      <c r="U85">
        <f t="shared" si="40"/>
        <v>0.67625413199999995</v>
      </c>
      <c r="V85">
        <f t="shared" si="41"/>
        <v>0.01</v>
      </c>
      <c r="W85">
        <f t="shared" si="42"/>
        <v>1.0016721104443867E-9</v>
      </c>
      <c r="X85">
        <f t="shared" si="43"/>
        <v>6.7738490359717677E-10</v>
      </c>
      <c r="Y85">
        <f t="shared" si="44"/>
        <v>1.0016721104443867E-11</v>
      </c>
      <c r="Z85">
        <f t="shared" si="45"/>
        <v>3.1427048574276604E-10</v>
      </c>
      <c r="AB85">
        <f t="shared" si="46"/>
        <v>-18.408031431347645</v>
      </c>
      <c r="AC85">
        <f t="shared" si="29"/>
        <v>-16.435743248399312</v>
      </c>
      <c r="AE85">
        <f t="shared" si="30"/>
        <v>0</v>
      </c>
      <c r="AF85">
        <f t="shared" si="31"/>
        <v>0</v>
      </c>
      <c r="AG85">
        <f t="shared" si="31"/>
        <v>-7.8567621435691504E-9</v>
      </c>
      <c r="AH85">
        <f t="shared" si="32"/>
        <v>-1.3547698071943535E-3</v>
      </c>
      <c r="AI85">
        <f t="shared" si="33"/>
        <v>-1.3547776639564971E-3</v>
      </c>
      <c r="AJ85">
        <f t="shared" si="34"/>
        <v>-1.9722881829483327</v>
      </c>
      <c r="AK85">
        <f t="shared" si="49"/>
        <v>-1.2885622001943353</v>
      </c>
      <c r="AL85">
        <f t="shared" si="35"/>
        <v>-3.2622051608066247</v>
      </c>
      <c r="AN85">
        <f t="shared" si="36"/>
        <v>0</v>
      </c>
      <c r="AO85">
        <f t="shared" si="36"/>
        <v>0</v>
      </c>
      <c r="AP85">
        <f t="shared" si="36"/>
        <v>-1.8503764323791377E-12</v>
      </c>
      <c r="AQ85">
        <f t="shared" si="36"/>
        <v>-3.190670758161022E-7</v>
      </c>
      <c r="AR85">
        <f t="shared" si="36"/>
        <v>-3.1906892619253459E-7</v>
      </c>
      <c r="AS85">
        <f t="shared" si="36"/>
        <v>-4.6450121626433671E-4</v>
      </c>
      <c r="AT85">
        <f t="shared" si="36"/>
        <v>-3.0347426628484658E-4</v>
      </c>
      <c r="AU85">
        <f t="shared" si="23"/>
        <v>-7.6829455147537588E-4</v>
      </c>
      <c r="AW85">
        <v>82</v>
      </c>
      <c r="AX85">
        <f>IF(Z85&gt;0, (R85*SUMPRODUCT(K85:$K$98, X85:$X$98)-K85*$AZ$3)/Z85, 0)</f>
        <v>-52298080774.445221</v>
      </c>
    </row>
    <row r="86" spans="5:50" x14ac:dyDescent="0.25">
      <c r="E86">
        <v>2086</v>
      </c>
      <c r="F86" s="5">
        <v>3.5571999999999999E-2</v>
      </c>
      <c r="G86">
        <v>7.0000000000000007E-2</v>
      </c>
      <c r="H86" s="5">
        <f t="shared" si="37"/>
        <v>0.12000000000000001</v>
      </c>
      <c r="I86" s="5">
        <f t="shared" si="38"/>
        <v>1.1200000000000001</v>
      </c>
      <c r="J86">
        <f t="shared" si="39"/>
        <v>0.89285714285714279</v>
      </c>
      <c r="K86">
        <f t="shared" si="47"/>
        <v>2.1028023814829503E-4</v>
      </c>
      <c r="L86" s="2">
        <v>83</v>
      </c>
      <c r="M86" s="6">
        <v>0.69194305599999995</v>
      </c>
      <c r="Q86" s="4">
        <f t="shared" si="48"/>
        <v>25</v>
      </c>
      <c r="R86">
        <f t="shared" si="27"/>
        <v>2000000</v>
      </c>
      <c r="S86">
        <f t="shared" si="28"/>
        <v>-156663740876.07141</v>
      </c>
      <c r="U86">
        <f t="shared" si="40"/>
        <v>0.69194305599999995</v>
      </c>
      <c r="V86">
        <f t="shared" si="41"/>
        <v>0.01</v>
      </c>
      <c r="W86">
        <f t="shared" si="42"/>
        <v>3.1427048574276604E-10</v>
      </c>
      <c r="X86">
        <f t="shared" si="43"/>
        <v>2.1745728031545393E-10</v>
      </c>
      <c r="Y86">
        <f t="shared" si="44"/>
        <v>3.1427048574276605E-12</v>
      </c>
      <c r="Z86">
        <f t="shared" si="45"/>
        <v>9.3670500569884444E-11</v>
      </c>
      <c r="AB86">
        <f t="shared" si="46"/>
        <v>-16.435743248399312</v>
      </c>
      <c r="AC86">
        <f t="shared" si="29"/>
        <v>-14.674771029012277</v>
      </c>
      <c r="AE86">
        <f t="shared" si="30"/>
        <v>0</v>
      </c>
      <c r="AF86">
        <f t="shared" si="31"/>
        <v>0</v>
      </c>
      <c r="AG86">
        <f t="shared" si="31"/>
        <v>-2.3417625142471111E-9</v>
      </c>
      <c r="AH86">
        <f t="shared" si="32"/>
        <v>-4.3491456063090786E-4</v>
      </c>
      <c r="AI86">
        <f t="shared" si="33"/>
        <v>-4.3491690239342212E-4</v>
      </c>
      <c r="AJ86">
        <f t="shared" si="34"/>
        <v>-1.7609722193870354</v>
      </c>
      <c r="AK86">
        <f t="shared" si="49"/>
        <v>-1.150502027387952</v>
      </c>
      <c r="AL86">
        <f t="shared" si="35"/>
        <v>-2.9119091636773806</v>
      </c>
      <c r="AN86">
        <f t="shared" si="36"/>
        <v>0</v>
      </c>
      <c r="AO86">
        <f t="shared" si="36"/>
        <v>0</v>
      </c>
      <c r="AP86">
        <f t="shared" si="36"/>
        <v>-4.9242637918263269E-13</v>
      </c>
      <c r="AQ86">
        <f t="shared" si="36"/>
        <v>-9.1453937383628398E-8</v>
      </c>
      <c r="AR86">
        <f t="shared" si="36"/>
        <v>-9.1454429810007589E-8</v>
      </c>
      <c r="AS86">
        <f t="shared" si="36"/>
        <v>-3.7029765766523744E-4</v>
      </c>
      <c r="AT86">
        <f t="shared" si="36"/>
        <v>-2.4192784030923481E-4</v>
      </c>
      <c r="AU86">
        <f t="shared" si="23"/>
        <v>-6.1231695240428219E-4</v>
      </c>
      <c r="AW86">
        <v>83</v>
      </c>
      <c r="AX86">
        <f>IF(Z86&gt;0, (R86*SUMPRODUCT(K86:$K$98, X86:$X$98)-K86*$AZ$3)/Z86, 0)</f>
        <v>-156663740876.07141</v>
      </c>
    </row>
    <row r="87" spans="5:50" x14ac:dyDescent="0.25">
      <c r="E87">
        <v>2087</v>
      </c>
      <c r="F87" s="5">
        <v>3.5571999999999999E-2</v>
      </c>
      <c r="G87">
        <v>7.0000000000000007E-2</v>
      </c>
      <c r="H87" s="5">
        <f t="shared" si="37"/>
        <v>0.12000000000000001</v>
      </c>
      <c r="I87" s="5">
        <f t="shared" si="38"/>
        <v>1.1200000000000001</v>
      </c>
      <c r="J87">
        <f t="shared" si="39"/>
        <v>0.89285714285714279</v>
      </c>
      <c r="K87">
        <f t="shared" si="47"/>
        <v>1.8775021263240627E-4</v>
      </c>
      <c r="L87" s="2">
        <v>84</v>
      </c>
      <c r="M87" s="6">
        <v>0.70765376499999999</v>
      </c>
      <c r="Q87" s="4">
        <f t="shared" si="48"/>
        <v>25</v>
      </c>
      <c r="R87">
        <f t="shared" si="27"/>
        <v>2000000</v>
      </c>
      <c r="S87">
        <f t="shared" si="28"/>
        <v>-495414223963.49609</v>
      </c>
      <c r="U87">
        <f t="shared" si="40"/>
        <v>0.70765376499999999</v>
      </c>
      <c r="V87">
        <f t="shared" si="41"/>
        <v>0.01</v>
      </c>
      <c r="W87">
        <f t="shared" si="42"/>
        <v>9.3670500569884444E-11</v>
      </c>
      <c r="X87">
        <f t="shared" si="43"/>
        <v>6.6286282397713373E-11</v>
      </c>
      <c r="Y87">
        <f t="shared" si="44"/>
        <v>9.3670500569884437E-13</v>
      </c>
      <c r="Z87">
        <f t="shared" si="45"/>
        <v>2.6447513166472226E-11</v>
      </c>
      <c r="AB87">
        <f t="shared" si="46"/>
        <v>-14.674771029012277</v>
      </c>
      <c r="AC87">
        <f t="shared" si="29"/>
        <v>-13.102474211132183</v>
      </c>
      <c r="AE87">
        <f t="shared" si="30"/>
        <v>0</v>
      </c>
      <c r="AF87">
        <f t="shared" si="31"/>
        <v>0</v>
      </c>
      <c r="AG87">
        <f t="shared" si="31"/>
        <v>-6.611878291618057E-10</v>
      </c>
      <c r="AH87">
        <f t="shared" si="32"/>
        <v>-1.3257256479542675E-4</v>
      </c>
      <c r="AI87">
        <f t="shared" si="33"/>
        <v>-1.325732259832559E-4</v>
      </c>
      <c r="AJ87">
        <f t="shared" si="34"/>
        <v>-1.572296817880094</v>
      </c>
      <c r="AK87">
        <f t="shared" si="49"/>
        <v>-1.0272339720308594</v>
      </c>
      <c r="AL87">
        <f t="shared" si="35"/>
        <v>-2.5996633631369366</v>
      </c>
      <c r="AN87">
        <f t="shared" si="36"/>
        <v>0</v>
      </c>
      <c r="AO87">
        <f t="shared" si="36"/>
        <v>0</v>
      </c>
      <c r="AP87">
        <f t="shared" si="36"/>
        <v>-1.2413815551508813E-13</v>
      </c>
      <c r="AQ87">
        <f t="shared" si="36"/>
        <v>-2.4890527229564831E-8</v>
      </c>
      <c r="AR87">
        <f t="shared" si="36"/>
        <v>-2.4890651367720344E-8</v>
      </c>
      <c r="AS87">
        <f t="shared" si="36"/>
        <v>-2.9519906187824342E-4</v>
      </c>
      <c r="AT87">
        <f t="shared" si="36"/>
        <v>-1.9286339667202513E-4</v>
      </c>
      <c r="AU87">
        <f t="shared" si="23"/>
        <v>-4.8808734920163625E-4</v>
      </c>
      <c r="AW87">
        <v>84</v>
      </c>
      <c r="AX87">
        <f>IF(Z87&gt;0, (R87*SUMPRODUCT(K87:$K$98, X87:$X$98)-K87*$AZ$3)/Z87, 0)</f>
        <v>-495414223963.49609</v>
      </c>
    </row>
    <row r="88" spans="5:50" x14ac:dyDescent="0.25">
      <c r="E88">
        <v>2088</v>
      </c>
      <c r="F88" s="5">
        <v>3.5571999999999999E-2</v>
      </c>
      <c r="G88">
        <v>7.0000000000000007E-2</v>
      </c>
      <c r="H88" s="5">
        <f t="shared" si="37"/>
        <v>0.12000000000000001</v>
      </c>
      <c r="I88" s="5">
        <f t="shared" si="38"/>
        <v>1.1200000000000001</v>
      </c>
      <c r="J88">
        <f t="shared" si="39"/>
        <v>0.89285714285714279</v>
      </c>
      <c r="K88">
        <f t="shared" si="47"/>
        <v>1.6763411842179131E-4</v>
      </c>
      <c r="L88" s="2">
        <v>85</v>
      </c>
      <c r="M88" s="6">
        <v>0.72329488099999995</v>
      </c>
      <c r="Q88" s="4">
        <f t="shared" si="48"/>
        <v>25</v>
      </c>
      <c r="R88">
        <f t="shared" si="27"/>
        <v>2000000</v>
      </c>
      <c r="S88">
        <f t="shared" si="28"/>
        <v>-1658513833568.3333</v>
      </c>
      <c r="U88">
        <f t="shared" si="40"/>
        <v>0.72329488099999995</v>
      </c>
      <c r="V88">
        <f t="shared" si="41"/>
        <v>0.01</v>
      </c>
      <c r="W88">
        <f t="shared" si="42"/>
        <v>2.6447513166472226E-11</v>
      </c>
      <c r="X88">
        <f t="shared" si="43"/>
        <v>1.9129350888489461E-11</v>
      </c>
      <c r="Y88">
        <f t="shared" si="44"/>
        <v>2.6447513166472229E-13</v>
      </c>
      <c r="Z88">
        <f t="shared" si="45"/>
        <v>7.053687146318043E-12</v>
      </c>
      <c r="AB88">
        <f t="shared" si="46"/>
        <v>-13.102474211132183</v>
      </c>
      <c r="AC88">
        <f t="shared" si="29"/>
        <v>-11.698637709831614</v>
      </c>
      <c r="AE88">
        <f t="shared" si="30"/>
        <v>0</v>
      </c>
      <c r="AF88">
        <f t="shared" si="31"/>
        <v>0</v>
      </c>
      <c r="AG88">
        <f t="shared" si="31"/>
        <v>-1.7634217865795108E-10</v>
      </c>
      <c r="AH88">
        <f t="shared" si="32"/>
        <v>-3.8258701776978921E-5</v>
      </c>
      <c r="AI88">
        <f t="shared" si="33"/>
        <v>-3.825887811915758E-5</v>
      </c>
      <c r="AJ88">
        <f t="shared" si="34"/>
        <v>-1.4038365013005691</v>
      </c>
      <c r="AK88">
        <f t="shared" si="49"/>
        <v>-0.91717319477925285</v>
      </c>
      <c r="AL88">
        <f t="shared" si="35"/>
        <v>-2.3210479549579413</v>
      </c>
      <c r="AN88">
        <f t="shared" si="36"/>
        <v>0</v>
      </c>
      <c r="AO88">
        <f t="shared" si="36"/>
        <v>0</v>
      </c>
      <c r="AP88">
        <f t="shared" si="36"/>
        <v>-2.9560965659903654E-14</v>
      </c>
      <c r="AQ88">
        <f t="shared" si="36"/>
        <v>-6.4134637443460822E-9</v>
      </c>
      <c r="AR88">
        <f t="shared" si="36"/>
        <v>-6.4134933053117421E-9</v>
      </c>
      <c r="AS88">
        <f t="shared" si="36"/>
        <v>-2.353308943038528E-4</v>
      </c>
      <c r="AT88">
        <f t="shared" si="36"/>
        <v>-1.5374951994691794E-4</v>
      </c>
      <c r="AU88">
        <f t="shared" si="23"/>
        <v>-3.8908682774407605E-4</v>
      </c>
      <c r="AW88">
        <v>85</v>
      </c>
      <c r="AX88">
        <f>IF(Z88&gt;0, (R88*SUMPRODUCT(K88:$K$98, X88:$X$98)-K88*$AZ$3)/Z88, 0)</f>
        <v>-1658513833568.3333</v>
      </c>
    </row>
    <row r="89" spans="5:50" x14ac:dyDescent="0.25">
      <c r="E89">
        <v>2089</v>
      </c>
      <c r="F89" s="5">
        <v>3.5571999999999999E-2</v>
      </c>
      <c r="G89">
        <v>7.0000000000000007E-2</v>
      </c>
      <c r="H89" s="5">
        <f t="shared" si="37"/>
        <v>0.12000000000000001</v>
      </c>
      <c r="I89" s="5">
        <f t="shared" si="38"/>
        <v>1.1200000000000001</v>
      </c>
      <c r="J89">
        <f t="shared" si="39"/>
        <v>0.89285714285714279</v>
      </c>
      <c r="K89">
        <f t="shared" si="47"/>
        <v>1.4967332001945651E-4</v>
      </c>
      <c r="L89" s="2">
        <v>86</v>
      </c>
      <c r="M89" s="6">
        <v>0.74145409100000004</v>
      </c>
      <c r="Q89" s="4">
        <f t="shared" si="48"/>
        <v>25</v>
      </c>
      <c r="R89">
        <f t="shared" si="27"/>
        <v>2000000</v>
      </c>
      <c r="S89">
        <f t="shared" si="28"/>
        <v>-5957917109028.3105</v>
      </c>
      <c r="U89">
        <f t="shared" si="40"/>
        <v>0.74145409100000004</v>
      </c>
      <c r="V89">
        <f t="shared" si="41"/>
        <v>0.01</v>
      </c>
      <c r="W89">
        <f t="shared" si="42"/>
        <v>7.053687146318043E-12</v>
      </c>
      <c r="X89">
        <f t="shared" si="43"/>
        <v>5.2299851912716286E-12</v>
      </c>
      <c r="Y89">
        <f t="shared" si="44"/>
        <v>7.0536871463180435E-14</v>
      </c>
      <c r="Z89">
        <f t="shared" si="45"/>
        <v>1.7531650835832338E-12</v>
      </c>
      <c r="AB89">
        <f t="shared" si="46"/>
        <v>-11.698637709831614</v>
      </c>
      <c r="AC89">
        <f t="shared" si="29"/>
        <v>-10.445212246431597</v>
      </c>
      <c r="AE89">
        <f t="shared" si="30"/>
        <v>0</v>
      </c>
      <c r="AF89">
        <f t="shared" si="31"/>
        <v>0</v>
      </c>
      <c r="AG89">
        <f t="shared" si="31"/>
        <v>-4.3829127089580848E-11</v>
      </c>
      <c r="AH89">
        <f t="shared" si="32"/>
        <v>-1.0459970382543257E-5</v>
      </c>
      <c r="AI89">
        <f t="shared" si="33"/>
        <v>-1.0460014211670347E-5</v>
      </c>
      <c r="AJ89">
        <f t="shared" si="34"/>
        <v>-1.253425463400017</v>
      </c>
      <c r="AK89">
        <f t="shared" si="49"/>
        <v>-0.81890463968821303</v>
      </c>
      <c r="AL89">
        <f t="shared" si="35"/>
        <v>-2.0723405631024416</v>
      </c>
      <c r="AN89">
        <f t="shared" si="36"/>
        <v>0</v>
      </c>
      <c r="AO89">
        <f t="shared" si="36"/>
        <v>0</v>
      </c>
      <c r="AP89">
        <f t="shared" si="36"/>
        <v>-6.5600509650522648E-15</v>
      </c>
      <c r="AQ89">
        <f t="shared" si="36"/>
        <v>-1.5655784944604337E-9</v>
      </c>
      <c r="AR89">
        <f t="shared" si="36"/>
        <v>-1.5655850545113989E-9</v>
      </c>
      <c r="AS89">
        <f t="shared" si="36"/>
        <v>-1.8760435050400631E-4</v>
      </c>
      <c r="AT89">
        <f t="shared" si="36"/>
        <v>-1.2256817620147164E-4</v>
      </c>
      <c r="AU89">
        <f t="shared" si="23"/>
        <v>-3.1017409229053245E-4</v>
      </c>
      <c r="AW89">
        <v>86</v>
      </c>
      <c r="AX89">
        <f>IF(Z89&gt;0, (R89*SUMPRODUCT(K89:$K$98, X89:$X$98)-K89*$AZ$3)/Z89, 0)</f>
        <v>-5957917109028.3105</v>
      </c>
    </row>
    <row r="90" spans="5:50" x14ac:dyDescent="0.25">
      <c r="E90">
        <v>2090</v>
      </c>
      <c r="F90" s="5">
        <v>3.5571999999999999E-2</v>
      </c>
      <c r="G90">
        <v>7.0000000000000007E-2</v>
      </c>
      <c r="H90" s="5">
        <f t="shared" si="37"/>
        <v>0.12000000000000001</v>
      </c>
      <c r="I90" s="5">
        <f t="shared" si="38"/>
        <v>1.1200000000000001</v>
      </c>
      <c r="J90">
        <f t="shared" si="39"/>
        <v>0.89285714285714279</v>
      </c>
      <c r="K90">
        <f t="shared" si="47"/>
        <v>1.3363689287451474E-4</v>
      </c>
      <c r="L90" s="2">
        <v>87</v>
      </c>
      <c r="M90">
        <v>0.75951466000000001</v>
      </c>
      <c r="Q90" s="4">
        <f t="shared" si="48"/>
        <v>25</v>
      </c>
      <c r="R90">
        <f t="shared" si="27"/>
        <v>2000000</v>
      </c>
      <c r="S90">
        <f t="shared" si="28"/>
        <v>-23079857695576.734</v>
      </c>
      <c r="U90">
        <f t="shared" si="40"/>
        <v>0.75951466000000001</v>
      </c>
      <c r="V90">
        <f t="shared" si="41"/>
        <v>0.01</v>
      </c>
      <c r="W90">
        <f t="shared" si="42"/>
        <v>1.7531650835832338E-12</v>
      </c>
      <c r="X90">
        <f t="shared" si="43"/>
        <v>1.3315545823815915E-12</v>
      </c>
      <c r="Y90">
        <f t="shared" si="44"/>
        <v>1.7531650835832339E-14</v>
      </c>
      <c r="Z90">
        <f t="shared" si="45"/>
        <v>4.0407885036581E-13</v>
      </c>
      <c r="AB90">
        <f t="shared" si="46"/>
        <v>-10.445212246431597</v>
      </c>
      <c r="AC90">
        <f t="shared" si="29"/>
        <v>-9.3260823642351394</v>
      </c>
      <c r="AE90">
        <f t="shared" si="30"/>
        <v>0</v>
      </c>
      <c r="AF90">
        <f t="shared" si="31"/>
        <v>0</v>
      </c>
      <c r="AG90">
        <f t="shared" si="31"/>
        <v>-1.0101971259145251E-11</v>
      </c>
      <c r="AH90">
        <f t="shared" si="32"/>
        <v>-2.6631091647631828E-6</v>
      </c>
      <c r="AI90">
        <f t="shared" si="33"/>
        <v>-2.6631192667344421E-6</v>
      </c>
      <c r="AJ90">
        <f t="shared" si="34"/>
        <v>-1.1191298821964573</v>
      </c>
      <c r="AK90">
        <f t="shared" si="49"/>
        <v>-0.73116485725021185</v>
      </c>
      <c r="AL90">
        <f t="shared" si="35"/>
        <v>-1.8502974025659358</v>
      </c>
      <c r="AN90">
        <f t="shared" si="36"/>
        <v>0</v>
      </c>
      <c r="AO90">
        <f t="shared" si="36"/>
        <v>0</v>
      </c>
      <c r="AP90">
        <f t="shared" si="36"/>
        <v>-1.3499960509798206E-15</v>
      </c>
      <c r="AQ90">
        <f t="shared" si="36"/>
        <v>-3.5588963416459589E-10</v>
      </c>
      <c r="AR90">
        <f t="shared" si="36"/>
        <v>-3.558909841606469E-10</v>
      </c>
      <c r="AS90">
        <f t="shared" si="36"/>
        <v>-1.4955704017975626E-4</v>
      </c>
      <c r="AT90">
        <f t="shared" si="36"/>
        <v>-9.7710599701956427E-5</v>
      </c>
      <c r="AU90">
        <f t="shared" si="23"/>
        <v>-2.4726799577269685E-4</v>
      </c>
      <c r="AW90">
        <v>87</v>
      </c>
      <c r="AX90">
        <f>IF(Z90&gt;0, (R90*SUMPRODUCT(K90:$K$98, X90:$X$98)-K90*$AZ$3)/Z90, 0)</f>
        <v>-23079857695576.734</v>
      </c>
    </row>
    <row r="91" spans="5:50" x14ac:dyDescent="0.25">
      <c r="E91">
        <v>2091</v>
      </c>
      <c r="F91" s="5">
        <v>3.5571999999999999E-2</v>
      </c>
      <c r="G91">
        <v>7.0000000000000007E-2</v>
      </c>
      <c r="H91" s="5">
        <f t="shared" si="37"/>
        <v>0.12000000000000001</v>
      </c>
      <c r="I91" s="5">
        <f t="shared" si="38"/>
        <v>1.1200000000000001</v>
      </c>
      <c r="J91">
        <f t="shared" si="39"/>
        <v>0.89285714285714279</v>
      </c>
      <c r="K91">
        <f t="shared" si="47"/>
        <v>1.1931865435224529E-4</v>
      </c>
      <c r="L91" s="2">
        <v>88</v>
      </c>
      <c r="M91">
        <v>0.77745419500000001</v>
      </c>
      <c r="Q91" s="4">
        <f t="shared" si="48"/>
        <v>25</v>
      </c>
      <c r="R91">
        <f t="shared" si="27"/>
        <v>2000000</v>
      </c>
      <c r="S91">
        <f t="shared" si="28"/>
        <v>-96953293434250.141</v>
      </c>
      <c r="U91">
        <f t="shared" si="40"/>
        <v>0.77745419500000001</v>
      </c>
      <c r="V91">
        <f t="shared" si="41"/>
        <v>0.01</v>
      </c>
      <c r="W91">
        <f t="shared" si="42"/>
        <v>4.0407885036581E-13</v>
      </c>
      <c r="X91">
        <f t="shared" si="43"/>
        <v>3.1415279732767628E-13</v>
      </c>
      <c r="Y91">
        <f t="shared" si="44"/>
        <v>4.0407885036580997E-15</v>
      </c>
      <c r="Z91">
        <f t="shared" si="45"/>
        <v>8.5885264534475611E-14</v>
      </c>
      <c r="AB91">
        <f t="shared" si="46"/>
        <v>-9.3260823642351394</v>
      </c>
      <c r="AC91">
        <f t="shared" si="29"/>
        <v>-8.3268592540892108</v>
      </c>
      <c r="AE91">
        <f t="shared" si="30"/>
        <v>0</v>
      </c>
      <c r="AF91">
        <f t="shared" si="31"/>
        <v>0</v>
      </c>
      <c r="AG91">
        <f t="shared" si="31"/>
        <v>-2.1471316133618904E-12</v>
      </c>
      <c r="AH91">
        <f t="shared" si="32"/>
        <v>-6.2830559465535262E-7</v>
      </c>
      <c r="AI91">
        <f t="shared" si="33"/>
        <v>-6.2830774178696603E-7</v>
      </c>
      <c r="AJ91">
        <f t="shared" si="34"/>
        <v>-0.99922311014592857</v>
      </c>
      <c r="AK91">
        <f t="shared" si="49"/>
        <v>-0.65282576549645976</v>
      </c>
      <c r="AL91">
        <f t="shared" si="35"/>
        <v>-1.6520495039501302</v>
      </c>
      <c r="AN91">
        <f t="shared" si="36"/>
        <v>0</v>
      </c>
      <c r="AO91">
        <f t="shared" si="36"/>
        <v>0</v>
      </c>
      <c r="AP91">
        <f t="shared" si="36"/>
        <v>-2.5619285482350618E-16</v>
      </c>
      <c r="AQ91">
        <f t="shared" si="36"/>
        <v>-7.4968578076263953E-11</v>
      </c>
      <c r="AR91">
        <f t="shared" si="36"/>
        <v>-7.4968834269118792E-11</v>
      </c>
      <c r="AS91">
        <f t="shared" si="36"/>
        <v>-1.1922595690027757E-4</v>
      </c>
      <c r="AT91">
        <f t="shared" si="36"/>
        <v>-7.7894291865512021E-5</v>
      </c>
      <c r="AU91">
        <f t="shared" si="23"/>
        <v>-1.9712032373462389E-4</v>
      </c>
      <c r="AW91">
        <v>88</v>
      </c>
      <c r="AX91">
        <f>IF(Z91&gt;0, (R91*SUMPRODUCT(K91:$K$98, X91:$X$98)-K91*$AZ$3)/Z91, 0)</f>
        <v>-96953293434250.141</v>
      </c>
    </row>
    <row r="92" spans="5:50" x14ac:dyDescent="0.25">
      <c r="E92">
        <v>2092</v>
      </c>
      <c r="F92" s="5">
        <v>3.5571999999999999E-2</v>
      </c>
      <c r="G92">
        <v>7.0000000000000007E-2</v>
      </c>
      <c r="H92" s="5">
        <f t="shared" si="37"/>
        <v>0.12000000000000001</v>
      </c>
      <c r="I92" s="5">
        <f t="shared" si="38"/>
        <v>1.1200000000000001</v>
      </c>
      <c r="J92">
        <f t="shared" si="39"/>
        <v>0.89285714285714279</v>
      </c>
      <c r="K92">
        <f t="shared" si="47"/>
        <v>1.0653451281450472E-4</v>
      </c>
      <c r="L92" s="2">
        <v>89</v>
      </c>
      <c r="M92">
        <v>0.79525030600000002</v>
      </c>
      <c r="Q92" s="4">
        <f t="shared" si="48"/>
        <v>25</v>
      </c>
      <c r="R92">
        <f t="shared" si="27"/>
        <v>2000000</v>
      </c>
      <c r="S92">
        <f t="shared" si="28"/>
        <v>-444495900296778.69</v>
      </c>
      <c r="U92">
        <f t="shared" si="40"/>
        <v>0.79525030600000002</v>
      </c>
      <c r="V92">
        <f t="shared" si="41"/>
        <v>0.01</v>
      </c>
      <c r="W92">
        <f t="shared" si="42"/>
        <v>8.5885264534475611E-14</v>
      </c>
      <c r="X92">
        <f t="shared" si="43"/>
        <v>6.8300282901932677E-14</v>
      </c>
      <c r="Y92">
        <f t="shared" si="44"/>
        <v>8.5885264534475614E-16</v>
      </c>
      <c r="Z92">
        <f t="shared" si="45"/>
        <v>1.6726128987198177E-14</v>
      </c>
      <c r="AB92">
        <f t="shared" si="46"/>
        <v>-8.3268592540892108</v>
      </c>
      <c r="AC92">
        <f t="shared" si="29"/>
        <v>-7.4346957626447008</v>
      </c>
      <c r="AE92">
        <f t="shared" si="30"/>
        <v>0</v>
      </c>
      <c r="AF92">
        <f t="shared" si="31"/>
        <v>0</v>
      </c>
      <c r="AG92">
        <f t="shared" si="31"/>
        <v>-4.1815322467995444E-13</v>
      </c>
      <c r="AH92">
        <f t="shared" si="32"/>
        <v>-1.3660056580386535E-7</v>
      </c>
      <c r="AI92">
        <f t="shared" si="33"/>
        <v>-1.3660098395709001E-7</v>
      </c>
      <c r="AJ92">
        <f t="shared" si="34"/>
        <v>-0.89216349144451002</v>
      </c>
      <c r="AK92">
        <f t="shared" si="49"/>
        <v>-0.58288014778624486</v>
      </c>
      <c r="AL92">
        <f t="shared" si="35"/>
        <v>-1.4750437758317387</v>
      </c>
      <c r="AN92">
        <f t="shared" si="36"/>
        <v>0</v>
      </c>
      <c r="AO92">
        <f t="shared" si="36"/>
        <v>0</v>
      </c>
      <c r="AP92">
        <f t="shared" si="36"/>
        <v>-4.4547750073093081E-17</v>
      </c>
      <c r="AQ92">
        <f t="shared" si="36"/>
        <v>-1.4552674728100489E-11</v>
      </c>
      <c r="AR92">
        <f t="shared" si="36"/>
        <v>-1.4552719275850559E-11</v>
      </c>
      <c r="AS92">
        <f t="shared" si="36"/>
        <v>-9.5046202911928428E-5</v>
      </c>
      <c r="AT92">
        <f t="shared" si="36"/>
        <v>-6.2096852573654114E-5</v>
      </c>
      <c r="AU92">
        <f t="shared" si="23"/>
        <v>-1.5714307003830179E-4</v>
      </c>
      <c r="AW92">
        <v>89</v>
      </c>
      <c r="AX92">
        <f>IF(Z92&gt;0, (R92*SUMPRODUCT(K92:$K$98, X92:$X$98)-K92*$AZ$3)/Z92, 0)</f>
        <v>-444495900296778.69</v>
      </c>
    </row>
    <row r="93" spans="5:50" x14ac:dyDescent="0.25">
      <c r="E93">
        <v>2093</v>
      </c>
      <c r="F93" s="5">
        <v>3.5571999999999999E-2</v>
      </c>
      <c r="G93">
        <v>7.0000000000000007E-2</v>
      </c>
      <c r="H93" s="5">
        <f t="shared" si="37"/>
        <v>0.12000000000000001</v>
      </c>
      <c r="I93" s="5">
        <f t="shared" si="38"/>
        <v>1.1200000000000001</v>
      </c>
      <c r="J93">
        <f t="shared" si="39"/>
        <v>0.89285714285714279</v>
      </c>
      <c r="K93">
        <f t="shared" si="47"/>
        <v>9.512010072723635E-5</v>
      </c>
      <c r="L93" s="2">
        <v>90</v>
      </c>
      <c r="M93">
        <v>0.81288120699999999</v>
      </c>
      <c r="Q93" s="4">
        <f t="shared" si="48"/>
        <v>25</v>
      </c>
      <c r="R93">
        <f t="shared" si="27"/>
        <v>2000000</v>
      </c>
      <c r="S93">
        <f t="shared" si="28"/>
        <v>-2240707114300696</v>
      </c>
      <c r="U93">
        <f t="shared" si="40"/>
        <v>0.81288120699999999</v>
      </c>
      <c r="V93">
        <f t="shared" si="41"/>
        <v>0.01</v>
      </c>
      <c r="W93">
        <f t="shared" si="42"/>
        <v>1.6726128987198177E-14</v>
      </c>
      <c r="X93">
        <f t="shared" si="43"/>
        <v>1.3596355919551342E-14</v>
      </c>
      <c r="Y93">
        <f t="shared" si="44"/>
        <v>1.6726128987198177E-16</v>
      </c>
      <c r="Z93">
        <f t="shared" si="45"/>
        <v>2.9625117777748539E-15</v>
      </c>
      <c r="AB93">
        <f t="shared" si="46"/>
        <v>-7.4346957626447008</v>
      </c>
      <c r="AC93">
        <f t="shared" si="29"/>
        <v>-6.6381212166597177</v>
      </c>
      <c r="AE93">
        <f t="shared" si="30"/>
        <v>0</v>
      </c>
      <c r="AF93">
        <f t="shared" si="31"/>
        <v>0</v>
      </c>
      <c r="AG93">
        <f t="shared" si="31"/>
        <v>-7.4062794444371347E-14</v>
      </c>
      <c r="AH93">
        <f t="shared" si="32"/>
        <v>-2.7192711839102682E-8</v>
      </c>
      <c r="AI93">
        <f t="shared" si="33"/>
        <v>-2.7192785901897126E-8</v>
      </c>
      <c r="AJ93">
        <f t="shared" si="34"/>
        <v>-0.79657454598498312</v>
      </c>
      <c r="AK93">
        <f t="shared" si="49"/>
        <v>-0.52042870338512914</v>
      </c>
      <c r="AL93">
        <f t="shared" si="35"/>
        <v>-1.3170032765628981</v>
      </c>
      <c r="AN93">
        <f t="shared" si="36"/>
        <v>0</v>
      </c>
      <c r="AO93">
        <f t="shared" si="36"/>
        <v>0</v>
      </c>
      <c r="AP93">
        <f t="shared" si="36"/>
        <v>-7.0448604676892035E-18</v>
      </c>
      <c r="AQ93">
        <f t="shared" si="36"/>
        <v>-2.5865734891821594E-12</v>
      </c>
      <c r="AR93">
        <f t="shared" si="36"/>
        <v>-2.5865805340426274E-12</v>
      </c>
      <c r="AS93">
        <f t="shared" si="36"/>
        <v>-7.5770251050844164E-5</v>
      </c>
      <c r="AT93">
        <f t="shared" si="36"/>
        <v>-4.9503230687338491E-5</v>
      </c>
      <c r="AU93">
        <f t="shared" si="23"/>
        <v>-1.2527348432476317E-4</v>
      </c>
      <c r="AW93">
        <v>90</v>
      </c>
      <c r="AX93">
        <f>IF(Z93&gt;0, (R93*SUMPRODUCT(K93:$K$98, X93:$X$98)-K93*$AZ$3)/Z93, 0)</f>
        <v>-2240707114300696</v>
      </c>
    </row>
    <row r="94" spans="5:50" x14ac:dyDescent="0.25">
      <c r="E94">
        <v>2094</v>
      </c>
      <c r="F94" s="5">
        <v>3.5571999999999999E-2</v>
      </c>
      <c r="G94">
        <v>7.0000000000000007E-2</v>
      </c>
      <c r="H94" s="5">
        <f t="shared" si="37"/>
        <v>0.12000000000000001</v>
      </c>
      <c r="I94" s="5">
        <f t="shared" si="38"/>
        <v>1.1200000000000001</v>
      </c>
      <c r="J94">
        <f t="shared" si="39"/>
        <v>0.89285714285714279</v>
      </c>
      <c r="K94">
        <f t="shared" si="47"/>
        <v>8.4928661363603881E-5</v>
      </c>
      <c r="L94" s="2">
        <v>91</v>
      </c>
      <c r="M94">
        <v>0.83042254299999996</v>
      </c>
      <c r="Q94" s="4">
        <f t="shared" si="48"/>
        <v>25</v>
      </c>
      <c r="R94">
        <f t="shared" si="27"/>
        <v>2000000</v>
      </c>
      <c r="S94">
        <f t="shared" si="28"/>
        <v>-1.2537054980484832E+16</v>
      </c>
      <c r="U94">
        <f t="shared" si="40"/>
        <v>0.83042254299999996</v>
      </c>
      <c r="V94">
        <f t="shared" si="41"/>
        <v>0.01</v>
      </c>
      <c r="W94">
        <f t="shared" si="42"/>
        <v>2.9625117777748539E-15</v>
      </c>
      <c r="X94">
        <f t="shared" si="43"/>
        <v>2.4601365641672449E-15</v>
      </c>
      <c r="Y94">
        <f t="shared" si="44"/>
        <v>2.9625117777748537E-17</v>
      </c>
      <c r="Z94">
        <f t="shared" si="45"/>
        <v>4.7275009582986049E-16</v>
      </c>
      <c r="AB94">
        <f t="shared" si="46"/>
        <v>-6.6381212166597177</v>
      </c>
      <c r="AC94">
        <f t="shared" si="29"/>
        <v>-5.9268939434484338</v>
      </c>
      <c r="AE94">
        <f t="shared" si="30"/>
        <v>0</v>
      </c>
      <c r="AF94">
        <f t="shared" si="31"/>
        <v>0</v>
      </c>
      <c r="AG94">
        <f t="shared" si="31"/>
        <v>-1.1818752395746512E-14</v>
      </c>
      <c r="AH94">
        <f t="shared" si="32"/>
        <v>-4.9202731283344901E-9</v>
      </c>
      <c r="AI94">
        <f t="shared" si="33"/>
        <v>-4.920284947086886E-9</v>
      </c>
      <c r="AJ94">
        <f t="shared" si="34"/>
        <v>-0.71122727321128387</v>
      </c>
      <c r="AK94">
        <f t="shared" si="49"/>
        <v>-0.46466848516618026</v>
      </c>
      <c r="AL94">
        <f t="shared" si="35"/>
        <v>-1.1758957632977491</v>
      </c>
      <c r="AN94">
        <f t="shared" si="36"/>
        <v>0</v>
      </c>
      <c r="AO94">
        <f t="shared" si="36"/>
        <v>0</v>
      </c>
      <c r="AP94">
        <f t="shared" si="36"/>
        <v>-1.0037508199586375E-18</v>
      </c>
      <c r="AQ94">
        <f t="shared" si="36"/>
        <v>-4.1787221033275982E-13</v>
      </c>
      <c r="AR94">
        <f t="shared" si="36"/>
        <v>-4.1787321408357978E-13</v>
      </c>
      <c r="AS94">
        <f t="shared" si="36"/>
        <v>-6.0403580239120509E-5</v>
      </c>
      <c r="AT94">
        <f t="shared" si="36"/>
        <v>-3.9463672423017317E-5</v>
      </c>
      <c r="AU94">
        <f t="shared" si="23"/>
        <v>-9.9867253080011047E-5</v>
      </c>
      <c r="AW94">
        <v>91</v>
      </c>
      <c r="AX94">
        <f>IF(Z94&gt;0, (R94*SUMPRODUCT(K94:$K$98, X94:$X$98)-K94*$AZ$3)/Z94, 0)</f>
        <v>-1.2537054980484832E+16</v>
      </c>
    </row>
    <row r="95" spans="5:50" x14ac:dyDescent="0.25">
      <c r="E95">
        <v>2095</v>
      </c>
      <c r="F95" s="5">
        <v>3.5571999999999999E-2</v>
      </c>
      <c r="G95">
        <v>7.0000000000000007E-2</v>
      </c>
      <c r="H95" s="5">
        <f t="shared" si="37"/>
        <v>0.12000000000000001</v>
      </c>
      <c r="I95" s="5">
        <f t="shared" si="38"/>
        <v>1.1200000000000001</v>
      </c>
      <c r="J95">
        <f t="shared" si="39"/>
        <v>0.89285714285714279</v>
      </c>
      <c r="K95">
        <f t="shared" si="47"/>
        <v>7.5829161931789167E-5</v>
      </c>
      <c r="L95" s="2">
        <v>92</v>
      </c>
      <c r="M95">
        <v>0.84796327400000004</v>
      </c>
      <c r="Q95" s="4">
        <f t="shared" si="48"/>
        <v>25</v>
      </c>
      <c r="R95">
        <f t="shared" si="27"/>
        <v>2000000</v>
      </c>
      <c r="S95">
        <f t="shared" si="28"/>
        <v>-7.8809188334285968E+16</v>
      </c>
      <c r="U95">
        <f t="shared" si="40"/>
        <v>0.84796327400000004</v>
      </c>
      <c r="V95">
        <f t="shared" si="41"/>
        <v>0.01</v>
      </c>
      <c r="W95">
        <f t="shared" si="42"/>
        <v>4.7275009582986049E-16</v>
      </c>
      <c r="X95">
        <f t="shared" si="43"/>
        <v>4.0087471904370227E-16</v>
      </c>
      <c r="Y95">
        <f t="shared" si="44"/>
        <v>4.7275009582986054E-18</v>
      </c>
      <c r="Z95">
        <f t="shared" si="45"/>
        <v>6.7147875827859629E-17</v>
      </c>
      <c r="AB95">
        <f t="shared" si="46"/>
        <v>-5.9268939434484338</v>
      </c>
      <c r="AC95">
        <f t="shared" si="29"/>
        <v>-5.2918695923650381</v>
      </c>
      <c r="AE95">
        <f t="shared" si="30"/>
        <v>0</v>
      </c>
      <c r="AF95">
        <f t="shared" si="31"/>
        <v>0</v>
      </c>
      <c r="AG95">
        <f t="shared" si="31"/>
        <v>-1.6786968956964908E-15</v>
      </c>
      <c r="AH95">
        <f t="shared" si="32"/>
        <v>-8.017494380874045E-10</v>
      </c>
      <c r="AI95">
        <f t="shared" si="33"/>
        <v>-8.0175111678430019E-10</v>
      </c>
      <c r="AJ95">
        <f t="shared" si="34"/>
        <v>-0.63502435108339572</v>
      </c>
      <c r="AK95">
        <f t="shared" si="49"/>
        <v>-0.41488257604139039</v>
      </c>
      <c r="AL95">
        <f t="shared" si="35"/>
        <v>-1.0499069279265372</v>
      </c>
      <c r="AN95">
        <f t="shared" si="36"/>
        <v>0</v>
      </c>
      <c r="AO95">
        <f t="shared" si="36"/>
        <v>0</v>
      </c>
      <c r="AP95">
        <f t="shared" si="36"/>
        <v>-1.2729417873816098E-19</v>
      </c>
      <c r="AQ95">
        <f t="shared" si="36"/>
        <v>-6.0795987969450768E-14</v>
      </c>
      <c r="AR95">
        <f t="shared" si="36"/>
        <v>-6.0796115263629504E-14</v>
      </c>
      <c r="AS95">
        <f t="shared" si="36"/>
        <v>-4.8153364348932147E-5</v>
      </c>
      <c r="AT95">
        <f t="shared" si="36"/>
        <v>-3.1460198041320424E-5</v>
      </c>
      <c r="AU95">
        <f t="shared" si="23"/>
        <v>-7.9613562451048679E-5</v>
      </c>
      <c r="AW95">
        <v>92</v>
      </c>
      <c r="AX95">
        <f>IF(Z95&gt;0, (R95*SUMPRODUCT(K95:$K$98, X95:$X$98)-K95*$AZ$3)/Z95, 0)</f>
        <v>-7.8809188334285968E+16</v>
      </c>
    </row>
    <row r="96" spans="5:50" x14ac:dyDescent="0.25">
      <c r="E96">
        <v>2096</v>
      </c>
      <c r="F96" s="5">
        <v>3.5571999999999999E-2</v>
      </c>
      <c r="G96">
        <v>7.0000000000000007E-2</v>
      </c>
      <c r="H96" s="5">
        <f t="shared" si="37"/>
        <v>0.12000000000000001</v>
      </c>
      <c r="I96" s="5">
        <f t="shared" si="38"/>
        <v>1.1200000000000001</v>
      </c>
      <c r="J96">
        <f t="shared" si="39"/>
        <v>0.89285714285714279</v>
      </c>
      <c r="K96">
        <f t="shared" si="47"/>
        <v>6.770460886766889E-5</v>
      </c>
      <c r="L96" s="2">
        <v>93</v>
      </c>
      <c r="M96">
        <v>0.86550461000000001</v>
      </c>
      <c r="Q96" s="4">
        <f t="shared" si="48"/>
        <v>25</v>
      </c>
      <c r="R96">
        <f t="shared" si="27"/>
        <v>2000000</v>
      </c>
      <c r="S96">
        <f t="shared" si="28"/>
        <v>-5.6520443630115046E+17</v>
      </c>
      <c r="U96">
        <f t="shared" si="40"/>
        <v>0.86550461000000001</v>
      </c>
      <c r="V96">
        <f t="shared" si="41"/>
        <v>0.01</v>
      </c>
      <c r="W96">
        <f t="shared" si="42"/>
        <v>6.7147875827859629E-17</v>
      </c>
      <c r="X96">
        <f t="shared" si="43"/>
        <v>5.8116796080720082E-17</v>
      </c>
      <c r="Y96">
        <f t="shared" si="44"/>
        <v>6.7147875827859631E-19</v>
      </c>
      <c r="Z96">
        <f t="shared" si="45"/>
        <v>8.3596009888609505E-18</v>
      </c>
      <c r="AB96">
        <f t="shared" si="46"/>
        <v>-5.2918695923650381</v>
      </c>
      <c r="AC96">
        <f t="shared" si="29"/>
        <v>-4.7248835646116936</v>
      </c>
      <c r="AE96">
        <f t="shared" si="30"/>
        <v>0</v>
      </c>
      <c r="AF96">
        <f t="shared" si="31"/>
        <v>0</v>
      </c>
      <c r="AG96">
        <f t="shared" si="31"/>
        <v>-2.0899002472152376E-16</v>
      </c>
      <c r="AH96">
        <f t="shared" si="32"/>
        <v>-1.1623359216144017E-10</v>
      </c>
      <c r="AI96">
        <f t="shared" si="33"/>
        <v>-1.1623380115146489E-10</v>
      </c>
      <c r="AJ96">
        <f t="shared" si="34"/>
        <v>-0.5669860277533445</v>
      </c>
      <c r="AK96">
        <f t="shared" si="49"/>
        <v>-0.3704308714655527</v>
      </c>
      <c r="AL96">
        <f t="shared" si="35"/>
        <v>-0.93741689933513106</v>
      </c>
      <c r="AN96">
        <f t="shared" si="36"/>
        <v>0</v>
      </c>
      <c r="AO96">
        <f t="shared" si="36"/>
        <v>0</v>
      </c>
      <c r="AP96">
        <f t="shared" si="36"/>
        <v>-1.4149587881015217E-20</v>
      </c>
      <c r="AQ96">
        <f t="shared" si="36"/>
        <v>-7.8695498945744508E-15</v>
      </c>
      <c r="AR96">
        <f t="shared" si="36"/>
        <v>-7.8695640441623316E-15</v>
      </c>
      <c r="AS96">
        <f t="shared" si="36"/>
        <v>-3.8387567242473448E-5</v>
      </c>
      <c r="AT96">
        <f t="shared" si="36"/>
        <v>-2.5079877265084975E-5</v>
      </c>
      <c r="AU96">
        <f t="shared" si="23"/>
        <v>-6.3467444515427987E-5</v>
      </c>
      <c r="AW96">
        <v>93</v>
      </c>
      <c r="AX96">
        <f>IF(Z96&gt;0, (R96*SUMPRODUCT(K96:$K$98, X96:$X$98)-K96*$AZ$3)/Z96, 0)</f>
        <v>-5.6520443630115046E+17</v>
      </c>
    </row>
    <row r="97" spans="5:50" x14ac:dyDescent="0.25">
      <c r="E97">
        <v>2097</v>
      </c>
      <c r="F97" s="5">
        <v>3.5571999999999999E-2</v>
      </c>
      <c r="G97">
        <v>7.0000000000000007E-2</v>
      </c>
      <c r="H97" s="5">
        <f t="shared" si="37"/>
        <v>0.12000000000000001</v>
      </c>
      <c r="I97" s="5">
        <f t="shared" si="38"/>
        <v>1.1200000000000001</v>
      </c>
      <c r="J97">
        <f t="shared" si="39"/>
        <v>0.89285714285714279</v>
      </c>
      <c r="K97">
        <f t="shared" si="47"/>
        <v>6.045054363184722E-5</v>
      </c>
      <c r="L97" s="2">
        <v>94</v>
      </c>
      <c r="M97">
        <v>0.88304594599999997</v>
      </c>
      <c r="Q97" s="4">
        <f t="shared" si="48"/>
        <v>25</v>
      </c>
      <c r="R97">
        <f t="shared" si="27"/>
        <v>2000000</v>
      </c>
      <c r="S97">
        <f t="shared" si="28"/>
        <v>-4.7183514719884124E+18</v>
      </c>
      <c r="U97">
        <f t="shared" si="40"/>
        <v>0.88304594599999997</v>
      </c>
      <c r="V97">
        <f t="shared" si="41"/>
        <v>0.01</v>
      </c>
      <c r="W97">
        <f t="shared" si="42"/>
        <v>8.3596009888609505E-18</v>
      </c>
      <c r="X97">
        <f t="shared" si="43"/>
        <v>7.3819117633912536E-18</v>
      </c>
      <c r="Y97">
        <f t="shared" si="44"/>
        <v>8.3596009888609501E-20</v>
      </c>
      <c r="Z97">
        <f t="shared" si="45"/>
        <v>8.940932155810873E-19</v>
      </c>
      <c r="AB97">
        <f t="shared" si="46"/>
        <v>-4.7248835646116936</v>
      </c>
      <c r="AC97">
        <f t="shared" si="29"/>
        <v>-4.2186460398318761</v>
      </c>
      <c r="AE97">
        <f t="shared" si="30"/>
        <v>0</v>
      </c>
      <c r="AF97">
        <f t="shared" si="31"/>
        <v>0</v>
      </c>
      <c r="AG97">
        <f t="shared" si="31"/>
        <v>-2.2352330389527181E-17</v>
      </c>
      <c r="AH97">
        <f t="shared" si="32"/>
        <v>-1.4763823526782508E-11</v>
      </c>
      <c r="AI97">
        <f t="shared" si="33"/>
        <v>-1.4763845879112897E-11</v>
      </c>
      <c r="AJ97">
        <f t="shared" si="34"/>
        <v>-0.50623752477981743</v>
      </c>
      <c r="AK97">
        <f t="shared" si="49"/>
        <v>-0.3307418495228186</v>
      </c>
      <c r="AL97">
        <f t="shared" si="35"/>
        <v>-0.83697937431739988</v>
      </c>
      <c r="AN97">
        <f t="shared" si="36"/>
        <v>0</v>
      </c>
      <c r="AO97">
        <f t="shared" si="36"/>
        <v>0</v>
      </c>
      <c r="AP97">
        <f t="shared" si="36"/>
        <v>-1.3512105234855774E-21</v>
      </c>
      <c r="AQ97">
        <f t="shared" si="36"/>
        <v>-8.9248115827865861E-16</v>
      </c>
      <c r="AR97">
        <f t="shared" si="36"/>
        <v>-8.92482509489182E-16</v>
      </c>
      <c r="AS97">
        <f t="shared" si="36"/>
        <v>-3.060233357978069E-5</v>
      </c>
      <c r="AT97">
        <f t="shared" si="36"/>
        <v>-1.9993524605456992E-5</v>
      </c>
      <c r="AU97">
        <f t="shared" si="23"/>
        <v>-5.059585818613017E-5</v>
      </c>
      <c r="AW97">
        <v>94</v>
      </c>
      <c r="AX97">
        <f>IF(Z97&gt;0, (R97*SUMPRODUCT(K97:$K$98, X97:$X$98)-K97*$AZ$3)/Z97, 0)</f>
        <v>-4.7183514719884124E+18</v>
      </c>
    </row>
    <row r="98" spans="5:50" x14ac:dyDescent="0.25">
      <c r="E98">
        <v>2098</v>
      </c>
      <c r="F98" s="5">
        <v>3.5571999999999999E-2</v>
      </c>
      <c r="G98">
        <v>7.0000000000000007E-2</v>
      </c>
      <c r="H98" s="5">
        <f t="shared" si="37"/>
        <v>0.12000000000000001</v>
      </c>
      <c r="I98" s="5">
        <f t="shared" si="38"/>
        <v>1.1200000000000001</v>
      </c>
      <c r="J98">
        <f t="shared" si="39"/>
        <v>0.89285714285714279</v>
      </c>
      <c r="K98">
        <f t="shared" si="47"/>
        <v>5.3973699671292156E-5</v>
      </c>
      <c r="L98" s="2">
        <v>95</v>
      </c>
      <c r="M98">
        <v>1</v>
      </c>
      <c r="Q98" s="4">
        <f t="shared" si="48"/>
        <v>25</v>
      </c>
      <c r="R98">
        <f t="shared" si="27"/>
        <v>2000000</v>
      </c>
      <c r="S98">
        <f t="shared" si="28"/>
        <v>0</v>
      </c>
      <c r="U98">
        <f t="shared" si="40"/>
        <v>1</v>
      </c>
      <c r="V98">
        <f t="shared" si="41"/>
        <v>0.01</v>
      </c>
      <c r="W98">
        <f t="shared" si="42"/>
        <v>8.940932155810873E-19</v>
      </c>
      <c r="X98">
        <f t="shared" si="43"/>
        <v>8.940932155810873E-19</v>
      </c>
      <c r="Y98">
        <f t="shared" si="44"/>
        <v>8.9409321558108731E-21</v>
      </c>
      <c r="Z98">
        <f t="shared" si="45"/>
        <v>0</v>
      </c>
      <c r="AB98">
        <f t="shared" si="46"/>
        <v>-4.2186460398318761</v>
      </c>
      <c r="AC98">
        <f t="shared" si="29"/>
        <v>0</v>
      </c>
      <c r="AE98">
        <f t="shared" si="30"/>
        <v>0</v>
      </c>
      <c r="AF98">
        <f t="shared" si="31"/>
        <v>0</v>
      </c>
      <c r="AG98">
        <f t="shared" si="31"/>
        <v>0</v>
      </c>
      <c r="AH98">
        <f t="shared" si="32"/>
        <v>-1.7881864311621747E-12</v>
      </c>
      <c r="AI98">
        <f t="shared" si="33"/>
        <v>-1.7881864311621747E-12</v>
      </c>
      <c r="AJ98">
        <f t="shared" si="34"/>
        <v>-4.2186460398318761</v>
      </c>
      <c r="AK98">
        <f t="shared" si="49"/>
        <v>-0.29530522278823135</v>
      </c>
      <c r="AL98">
        <f t="shared" si="35"/>
        <v>-4.5139512626218954</v>
      </c>
      <c r="AN98">
        <f t="shared" si="36"/>
        <v>0</v>
      </c>
      <c r="AO98">
        <f t="shared" si="36"/>
        <v>0</v>
      </c>
      <c r="AP98">
        <f t="shared" si="36"/>
        <v>0</v>
      </c>
      <c r="AQ98">
        <f t="shared" si="36"/>
        <v>-9.6515037391826962E-17</v>
      </c>
      <c r="AR98">
        <f t="shared" si="36"/>
        <v>-9.6515037391826962E-17</v>
      </c>
      <c r="AS98">
        <f t="shared" si="36"/>
        <v>-2.2769593437337168E-4</v>
      </c>
      <c r="AT98">
        <f t="shared" si="36"/>
        <v>-1.593871540613602E-5</v>
      </c>
      <c r="AU98">
        <f t="shared" si="36"/>
        <v>-2.4363464977960421E-4</v>
      </c>
      <c r="AW98">
        <v>95</v>
      </c>
    </row>
    <row r="100" spans="5:50" x14ac:dyDescent="0.25">
      <c r="AN100" s="8">
        <f t="shared" ref="AN100:AU100" si="50">SUM(AN3:AN98)</f>
        <v>95427.516771576935</v>
      </c>
      <c r="AO100" s="8">
        <f t="shared" si="50"/>
        <v>-9542.7516771576938</v>
      </c>
      <c r="AP100" s="8">
        <f t="shared" si="50"/>
        <v>-449.32087052045648</v>
      </c>
      <c r="AQ100" s="8">
        <f t="shared" si="50"/>
        <v>-69786.73451679862</v>
      </c>
      <c r="AR100" s="8">
        <f t="shared" si="50"/>
        <v>15648.709707100126</v>
      </c>
      <c r="AS100" s="8">
        <f t="shared" si="50"/>
        <v>-11167.163543592553</v>
      </c>
      <c r="AT100" s="8">
        <f t="shared" si="50"/>
        <v>4113.0510999019025</v>
      </c>
      <c r="AU100" s="8">
        <f t="shared" si="50"/>
        <v>8594.5972634094724</v>
      </c>
    </row>
  </sheetData>
  <conditionalFormatting sqref="AN100:AU100">
    <cfRule type="cellIs" dxfId="51" priority="1" operator="lessThan">
      <formula>0</formula>
    </cfRule>
  </conditionalFormatting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0E5763-9228-48CB-961E-C5FABC576A50}">
  <dimension ref="A1:AZ164"/>
  <sheetViews>
    <sheetView workbookViewId="0">
      <selection activeCell="M33" sqref="M33"/>
    </sheetView>
  </sheetViews>
  <sheetFormatPr defaultRowHeight="15" x14ac:dyDescent="0.25"/>
  <cols>
    <col min="3" max="3" width="9.28515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41</v>
      </c>
      <c r="Q1" t="s">
        <v>1</v>
      </c>
      <c r="W1" t="s">
        <v>2</v>
      </c>
      <c r="AB1" t="s">
        <v>46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48</v>
      </c>
    </row>
    <row r="3" spans="1:52" x14ac:dyDescent="0.25">
      <c r="A3" t="s">
        <v>36</v>
      </c>
      <c r="C3" s="2">
        <v>211034.8983517625</v>
      </c>
      <c r="K3">
        <v>1</v>
      </c>
      <c r="L3" s="2">
        <v>0</v>
      </c>
      <c r="O3">
        <f>$C$3</f>
        <v>211034.8983517625</v>
      </c>
      <c r="P3">
        <f>O3*C5</f>
        <v>21103.489835176253</v>
      </c>
      <c r="Q3" s="4">
        <f>B8</f>
        <v>200</v>
      </c>
      <c r="R3">
        <f t="shared" ref="R3:R66" si="0">$C$6</f>
        <v>2000000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211034.8983517625</v>
      </c>
      <c r="AF3">
        <f t="shared" ref="AF3:AG34" si="4">-$Z3*P3</f>
        <v>-21103.489835176253</v>
      </c>
      <c r="AG3">
        <f t="shared" si="4"/>
        <v>-200</v>
      </c>
      <c r="AH3">
        <f t="shared" ref="AH3:AH66" si="5">-X3*R3</f>
        <v>0</v>
      </c>
      <c r="AI3">
        <f t="shared" ref="AI3:AI34" si="6">SUM(AE3:AH3)</f>
        <v>189731.40851658623</v>
      </c>
      <c r="AJ3">
        <f t="shared" ref="AJ3:AJ66" si="7">AB3-AC3</f>
        <v>0</v>
      </c>
      <c r="AL3">
        <f t="shared" ref="AL3:AL66" si="8">SUM(AI3:AK3)</f>
        <v>189731.40851658623</v>
      </c>
      <c r="AN3">
        <f t="shared" ref="AN3:AU34" si="9">AE3*$K3</f>
        <v>211034.8983517625</v>
      </c>
      <c r="AO3">
        <f t="shared" si="9"/>
        <v>-21103.489835176253</v>
      </c>
      <c r="AP3">
        <f t="shared" si="9"/>
        <v>-200</v>
      </c>
      <c r="AQ3">
        <f t="shared" si="9"/>
        <v>0</v>
      </c>
      <c r="AR3">
        <f t="shared" si="9"/>
        <v>189731.40851658623</v>
      </c>
      <c r="AS3">
        <f t="shared" si="9"/>
        <v>0</v>
      </c>
      <c r="AT3">
        <f t="shared" si="9"/>
        <v>0</v>
      </c>
      <c r="AU3">
        <f t="shared" si="9"/>
        <v>189731.40851658623</v>
      </c>
      <c r="AW3">
        <v>0</v>
      </c>
      <c r="AX3">
        <f>IF(Z3&gt;0, (R3*SUMPRODUCT(K3:$K$98, X3:$X$98)-K3*$AZ$3)/Z3, 0)</f>
        <v>0</v>
      </c>
      <c r="AZ3">
        <f>C6*SUMPRODUCT(X4:X89, K4:K89)/1</f>
        <v>125566.39124902616</v>
      </c>
    </row>
    <row r="4" spans="1:52" x14ac:dyDescent="0.25">
      <c r="A4" t="s">
        <v>14</v>
      </c>
      <c r="C4" t="s">
        <v>37</v>
      </c>
      <c r="E4">
        <v>2004</v>
      </c>
      <c r="F4" s="13">
        <f t="array" ref="F4:G89">EconomicRates!C44:D129</f>
        <v>1.5900000000000001E-2</v>
      </c>
      <c r="G4" s="13"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89">Mortalities!B11:B96</f>
        <v>1.947287E-3</v>
      </c>
      <c r="R4">
        <f t="shared" si="0"/>
        <v>2000000</v>
      </c>
      <c r="S4">
        <f t="shared" si="1"/>
        <v>8524.480416303124</v>
      </c>
      <c r="U4">
        <f t="shared" ref="U4:U67" si="13">M4</f>
        <v>1.947287E-3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1.947287E-3</v>
      </c>
      <c r="Y4">
        <f t="shared" ref="Y4:Y67" si="17">V4*W4</f>
        <v>0.01</v>
      </c>
      <c r="Z4">
        <f t="shared" ref="Z4:Z67" si="18">MAX(0, W4-X4-Y4)</f>
        <v>0.98805271299999997</v>
      </c>
      <c r="AB4">
        <f t="shared" ref="AB4:AB67" si="19">AC3</f>
        <v>0</v>
      </c>
      <c r="AC4">
        <f t="shared" si="2"/>
        <v>8422.6360022436711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-3894.5740000000001</v>
      </c>
      <c r="AI4">
        <f t="shared" si="6"/>
        <v>-3894.5740000000001</v>
      </c>
      <c r="AJ4">
        <f t="shared" si="7"/>
        <v>-8422.6360022436711</v>
      </c>
      <c r="AK4">
        <f>G4*SUM(AB4, AE4:AF4)</f>
        <v>0</v>
      </c>
      <c r="AL4">
        <f t="shared" si="8"/>
        <v>-12317.210002243672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-3633.3370650247225</v>
      </c>
      <c r="AR4">
        <f t="shared" si="9"/>
        <v>-3633.3370650247225</v>
      </c>
      <c r="AS4">
        <f t="shared" si="9"/>
        <v>-7857.6695608206646</v>
      </c>
      <c r="AT4">
        <f t="shared" si="9"/>
        <v>0</v>
      </c>
      <c r="AU4">
        <f t="shared" si="9"/>
        <v>-11491.006625845388</v>
      </c>
      <c r="AW4">
        <v>1</v>
      </c>
      <c r="AX4">
        <f>IF(Z4&gt;0, (R4*SUMPRODUCT(K4:$K$98, X4:$X$98)-K4*$AZ$3)/Z4, 0)</f>
        <v>8524.480416303124</v>
      </c>
    </row>
    <row r="5" spans="1:52" x14ac:dyDescent="0.25">
      <c r="C5" s="2">
        <f>'S.26.04.A'!C5</f>
        <v>0.1</v>
      </c>
      <c r="E5">
        <v>2005</v>
      </c>
      <c r="F5" s="13">
        <v>3.6400000000000002E-2</v>
      </c>
      <c r="G5" s="13"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1.9819680000000002E-3</v>
      </c>
      <c r="Q5" s="4">
        <f t="shared" ref="Q5:Q68" si="21">$C$8</f>
        <v>25</v>
      </c>
      <c r="R5">
        <f t="shared" si="0"/>
        <v>2000000</v>
      </c>
      <c r="S5">
        <f t="shared" si="1"/>
        <v>14914.995905471731</v>
      </c>
      <c r="U5">
        <f t="shared" si="13"/>
        <v>1.9819680000000002E-3</v>
      </c>
      <c r="V5">
        <f t="shared" si="14"/>
        <v>0.01</v>
      </c>
      <c r="W5">
        <f t="shared" si="15"/>
        <v>0.98805271299999997</v>
      </c>
      <c r="X5">
        <f t="shared" si="16"/>
        <v>1.9582888594791843E-3</v>
      </c>
      <c r="Y5">
        <f t="shared" si="17"/>
        <v>9.8805271300000004E-3</v>
      </c>
      <c r="Z5">
        <f t="shared" si="18"/>
        <v>0.97621389701052086</v>
      </c>
      <c r="AB5">
        <f t="shared" si="19"/>
        <v>8422.6360022436711</v>
      </c>
      <c r="AC5">
        <f t="shared" si="2"/>
        <v>14560.226276776521</v>
      </c>
      <c r="AE5">
        <f t="shared" si="3"/>
        <v>0</v>
      </c>
      <c r="AF5">
        <f t="shared" si="4"/>
        <v>0</v>
      </c>
      <c r="AG5">
        <f t="shared" si="4"/>
        <v>-24.40534742526302</v>
      </c>
      <c r="AH5">
        <f t="shared" si="5"/>
        <v>-3916.5777189583687</v>
      </c>
      <c r="AI5">
        <f t="shared" si="6"/>
        <v>-3940.9830663836319</v>
      </c>
      <c r="AJ5">
        <f t="shared" si="7"/>
        <v>-6137.5902745328494</v>
      </c>
      <c r="AK5">
        <f>G5*SUM(AB5, AE5:AF5)</f>
        <v>345.32807609199051</v>
      </c>
      <c r="AL5">
        <f t="shared" si="8"/>
        <v>-9733.2452648244926</v>
      </c>
      <c r="AN5">
        <f t="shared" si="9"/>
        <v>0</v>
      </c>
      <c r="AO5">
        <f t="shared" si="9"/>
        <v>0</v>
      </c>
      <c r="AP5">
        <f t="shared" si="9"/>
        <v>-20.869208257421565</v>
      </c>
      <c r="AQ5">
        <f t="shared" si="9"/>
        <v>-3349.0970093181709</v>
      </c>
      <c r="AR5">
        <f t="shared" si="9"/>
        <v>-3369.966217575593</v>
      </c>
      <c r="AS5">
        <f t="shared" si="9"/>
        <v>-5248.3026529408571</v>
      </c>
      <c r="AT5">
        <f t="shared" si="9"/>
        <v>295.29280659362723</v>
      </c>
      <c r="AU5">
        <f t="shared" si="9"/>
        <v>-8322.9760639228243</v>
      </c>
      <c r="AW5">
        <v>2</v>
      </c>
      <c r="AX5">
        <f>IF(Z5&gt;0, (R5*SUMPRODUCT(K5:$K$98, X5:$X$98)-K5*$AZ$3)/Z5, 0)</f>
        <v>14914.995905471731</v>
      </c>
    </row>
    <row r="6" spans="1:52" x14ac:dyDescent="0.25">
      <c r="A6" t="s">
        <v>16</v>
      </c>
      <c r="C6" s="2">
        <f>'S.26.04.F'!C6</f>
        <v>2000000</v>
      </c>
      <c r="E6">
        <v>2006</v>
      </c>
      <c r="F6" s="13">
        <v>5.8799999999999998E-2</v>
      </c>
      <c r="G6" s="13"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2.0299509999999999E-3</v>
      </c>
      <c r="Q6" s="4">
        <f t="shared" si="21"/>
        <v>25</v>
      </c>
      <c r="R6">
        <f t="shared" si="0"/>
        <v>2000000</v>
      </c>
      <c r="S6">
        <f t="shared" si="1"/>
        <v>22520.95092218665</v>
      </c>
      <c r="U6">
        <f t="shared" si="13"/>
        <v>2.0299509999999999E-3</v>
      </c>
      <c r="V6">
        <f t="shared" si="14"/>
        <v>0.01</v>
      </c>
      <c r="W6">
        <f t="shared" si="15"/>
        <v>0.97621389701052086</v>
      </c>
      <c r="X6">
        <f t="shared" si="16"/>
        <v>1.9816663764504038E-3</v>
      </c>
      <c r="Y6">
        <f t="shared" si="17"/>
        <v>9.762138970105208E-3</v>
      </c>
      <c r="Z6">
        <f t="shared" si="18"/>
        <v>0.96447009166396525</v>
      </c>
      <c r="AB6">
        <f t="shared" si="19"/>
        <v>14560.226276776521</v>
      </c>
      <c r="AC6">
        <f t="shared" si="2"/>
        <v>21720.783600281022</v>
      </c>
      <c r="AE6">
        <f t="shared" si="3"/>
        <v>0</v>
      </c>
      <c r="AF6">
        <f t="shared" si="4"/>
        <v>0</v>
      </c>
      <c r="AG6">
        <f t="shared" si="4"/>
        <v>-24.111752291599132</v>
      </c>
      <c r="AH6">
        <f t="shared" si="5"/>
        <v>-3963.3327529008075</v>
      </c>
      <c r="AI6">
        <f t="shared" si="6"/>
        <v>-3987.4445051924067</v>
      </c>
      <c r="AJ6">
        <f t="shared" si="7"/>
        <v>-7160.5573235045013</v>
      </c>
      <c r="AK6">
        <f>G6*SUM(AB6, AE6:AF6)</f>
        <v>851.77323719142646</v>
      </c>
      <c r="AL6">
        <f t="shared" si="8"/>
        <v>-10296.228591505482</v>
      </c>
      <c r="AN6">
        <f t="shared" si="9"/>
        <v>0</v>
      </c>
      <c r="AO6">
        <f t="shared" si="9"/>
        <v>0</v>
      </c>
      <c r="AP6">
        <f t="shared" si="9"/>
        <v>-18.600047545941351</v>
      </c>
      <c r="AQ6">
        <f t="shared" si="9"/>
        <v>-3057.3546357319738</v>
      </c>
      <c r="AR6">
        <f t="shared" si="9"/>
        <v>-3075.9546832779151</v>
      </c>
      <c r="AS6">
        <f t="shared" si="9"/>
        <v>-5523.7257359775704</v>
      </c>
      <c r="AT6">
        <f t="shared" si="9"/>
        <v>657.06641800732336</v>
      </c>
      <c r="AU6">
        <f t="shared" si="9"/>
        <v>-7942.6140012481619</v>
      </c>
      <c r="AW6">
        <v>3</v>
      </c>
      <c r="AX6">
        <f>IF(Z6&gt;0, (R6*SUMPRODUCT(K6:$K$98, X6:$X$98)-K6*$AZ$3)/Z6, 0)</f>
        <v>22520.95092218665</v>
      </c>
    </row>
    <row r="7" spans="1:52" x14ac:dyDescent="0.25">
      <c r="A7" t="s">
        <v>15</v>
      </c>
      <c r="B7" t="s">
        <v>37</v>
      </c>
      <c r="C7" t="s">
        <v>47</v>
      </c>
      <c r="E7">
        <v>2007</v>
      </c>
      <c r="F7" s="13">
        <v>5.4699999999999999E-2</v>
      </c>
      <c r="G7" s="13"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2.0855349999999999E-3</v>
      </c>
      <c r="Q7" s="4">
        <f t="shared" si="21"/>
        <v>25</v>
      </c>
      <c r="R7">
        <f t="shared" si="0"/>
        <v>2000000</v>
      </c>
      <c r="S7">
        <f t="shared" si="1"/>
        <v>28753.846330296012</v>
      </c>
      <c r="U7">
        <f t="shared" si="13"/>
        <v>2.0855349999999999E-3</v>
      </c>
      <c r="V7">
        <f t="shared" si="14"/>
        <v>0.01</v>
      </c>
      <c r="W7">
        <f t="shared" si="15"/>
        <v>0.96447009166396525</v>
      </c>
      <c r="X7">
        <f t="shared" si="16"/>
        <v>2.0114361326184077E-3</v>
      </c>
      <c r="Y7">
        <f t="shared" si="17"/>
        <v>9.6447009166396522E-3</v>
      </c>
      <c r="Z7">
        <f t="shared" si="18"/>
        <v>0.95281395461470719</v>
      </c>
      <c r="AB7">
        <f t="shared" si="19"/>
        <v>21720.783600281022</v>
      </c>
      <c r="AC7">
        <f t="shared" si="2"/>
        <v>27397.06603235293</v>
      </c>
      <c r="AE7">
        <f t="shared" si="3"/>
        <v>0</v>
      </c>
      <c r="AF7">
        <f t="shared" si="4"/>
        <v>0</v>
      </c>
      <c r="AG7">
        <f t="shared" si="4"/>
        <v>-23.820348865367681</v>
      </c>
      <c r="AH7">
        <f t="shared" si="5"/>
        <v>-4022.8722652368156</v>
      </c>
      <c r="AI7">
        <f t="shared" si="6"/>
        <v>-4046.6926141021831</v>
      </c>
      <c r="AJ7">
        <f t="shared" si="7"/>
        <v>-5676.2824320719083</v>
      </c>
      <c r="AK7">
        <f>G7*SUM(AB7, AE7:AF7)</f>
        <v>1066.490474773798</v>
      </c>
      <c r="AL7">
        <f t="shared" si="8"/>
        <v>-8656.4845714002931</v>
      </c>
      <c r="AN7">
        <f t="shared" si="9"/>
        <v>0</v>
      </c>
      <c r="AO7">
        <f t="shared" si="9"/>
        <v>0</v>
      </c>
      <c r="AP7">
        <f t="shared" si="9"/>
        <v>-16.718456937788385</v>
      </c>
      <c r="AQ7">
        <f t="shared" si="9"/>
        <v>-2823.4774021453773</v>
      </c>
      <c r="AR7">
        <f t="shared" si="9"/>
        <v>-2840.1958590831655</v>
      </c>
      <c r="AS7">
        <f t="shared" si="9"/>
        <v>-3983.9333984437058</v>
      </c>
      <c r="AT7">
        <f t="shared" si="9"/>
        <v>748.52283557401279</v>
      </c>
      <c r="AU7">
        <f t="shared" si="9"/>
        <v>-6075.606421952858</v>
      </c>
      <c r="AW7">
        <v>4</v>
      </c>
      <c r="AX7">
        <f>IF(Z7&gt;0, (R7*SUMPRODUCT(K7:$K$98, X7:$X$98)-K7*$AZ$3)/Z7, 0)</f>
        <v>28753.846330296012</v>
      </c>
    </row>
    <row r="8" spans="1:52" x14ac:dyDescent="0.25">
      <c r="B8" s="2">
        <f>'S.26.04.A'!B8</f>
        <v>200</v>
      </c>
      <c r="C8" s="2">
        <f>'S.26.04.A'!C8</f>
        <v>25</v>
      </c>
      <c r="E8">
        <v>2008</v>
      </c>
      <c r="F8" s="13">
        <v>2.2499999999999999E-2</v>
      </c>
      <c r="G8" s="13"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2.1420699999999998E-3</v>
      </c>
      <c r="Q8" s="4">
        <f t="shared" si="21"/>
        <v>25</v>
      </c>
      <c r="R8">
        <f t="shared" si="0"/>
        <v>2000000</v>
      </c>
      <c r="S8">
        <f t="shared" si="1"/>
        <v>32339.109545170908</v>
      </c>
      <c r="U8">
        <f t="shared" si="13"/>
        <v>2.1420699999999998E-3</v>
      </c>
      <c r="V8">
        <f t="shared" si="14"/>
        <v>0.01</v>
      </c>
      <c r="W8">
        <f t="shared" si="15"/>
        <v>0.95281395461470719</v>
      </c>
      <c r="X8">
        <f t="shared" si="16"/>
        <v>2.0409941877615255E-3</v>
      </c>
      <c r="Y8">
        <f t="shared" si="17"/>
        <v>9.5281395461470717E-3</v>
      </c>
      <c r="Z8">
        <f t="shared" si="18"/>
        <v>0.94124482088079864</v>
      </c>
      <c r="AB8">
        <f t="shared" si="19"/>
        <v>27397.06603235293</v>
      </c>
      <c r="AC8">
        <f t="shared" si="2"/>
        <v>30439.019371288916</v>
      </c>
      <c r="AE8">
        <f t="shared" si="3"/>
        <v>0</v>
      </c>
      <c r="AF8">
        <f t="shared" si="4"/>
        <v>0</v>
      </c>
      <c r="AG8">
        <f t="shared" si="4"/>
        <v>-23.531120522019965</v>
      </c>
      <c r="AH8">
        <f t="shared" si="5"/>
        <v>-4081.9883755230508</v>
      </c>
      <c r="AI8">
        <f t="shared" si="6"/>
        <v>-4105.5194960450708</v>
      </c>
      <c r="AJ8">
        <f t="shared" si="7"/>
        <v>-3041.9533389359858</v>
      </c>
      <c r="AK8">
        <f t="shared" ref="AK8:AK71" si="22">G8*SUM(AB8:AB8, AE8:AF8)</f>
        <v>583.55750648911737</v>
      </c>
      <c r="AL8">
        <f t="shared" si="8"/>
        <v>-6563.9153284919394</v>
      </c>
      <c r="AN8">
        <f t="shared" si="9"/>
        <v>0</v>
      </c>
      <c r="AO8">
        <f t="shared" si="9"/>
        <v>0</v>
      </c>
      <c r="AP8">
        <f t="shared" si="9"/>
        <v>-15.416279532677844</v>
      </c>
      <c r="AQ8">
        <f t="shared" si="9"/>
        <v>-2674.2914255747869</v>
      </c>
      <c r="AR8">
        <f t="shared" si="9"/>
        <v>-2689.7077051074648</v>
      </c>
      <c r="AS8">
        <f t="shared" si="9"/>
        <v>-1992.9183973417619</v>
      </c>
      <c r="AT8">
        <f t="shared" si="9"/>
        <v>382.31437534010121</v>
      </c>
      <c r="AU8">
        <f t="shared" si="9"/>
        <v>-4300.3117271091251</v>
      </c>
      <c r="AW8">
        <v>5</v>
      </c>
      <c r="AX8">
        <f>IF(Z8&gt;0, (R8*SUMPRODUCT(K8:$K$98, X8:$X$98)-K8*$AZ$3)/Z8, 0)</f>
        <v>32339.109545170908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3">
        <v>2.2000000000000001E-3</v>
      </c>
      <c r="G9" s="13"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2.2014550000000002E-3</v>
      </c>
      <c r="Q9" s="4">
        <f t="shared" si="21"/>
        <v>25</v>
      </c>
      <c r="R9">
        <f t="shared" si="0"/>
        <v>2000000</v>
      </c>
      <c r="S9">
        <f t="shared" si="1"/>
        <v>34546.368437030149</v>
      </c>
      <c r="U9">
        <f t="shared" si="13"/>
        <v>2.2014550000000002E-3</v>
      </c>
      <c r="V9">
        <f t="shared" si="14"/>
        <v>0.01</v>
      </c>
      <c r="W9">
        <f t="shared" si="15"/>
        <v>0.94124482088079864</v>
      </c>
      <c r="X9">
        <f t="shared" si="16"/>
        <v>2.0721081171521387E-3</v>
      </c>
      <c r="Y9">
        <f t="shared" si="17"/>
        <v>9.4124482088079869E-3</v>
      </c>
      <c r="Z9">
        <f t="shared" si="18"/>
        <v>0.92976026455483851</v>
      </c>
      <c r="AB9">
        <f t="shared" si="19"/>
        <v>30439.019371288916</v>
      </c>
      <c r="AC9">
        <f t="shared" si="2"/>
        <v>32119.840657422075</v>
      </c>
      <c r="AE9">
        <f t="shared" si="3"/>
        <v>0</v>
      </c>
      <c r="AF9">
        <f t="shared" si="4"/>
        <v>0</v>
      </c>
      <c r="AG9">
        <f t="shared" si="4"/>
        <v>-23.244006613870962</v>
      </c>
      <c r="AH9">
        <f t="shared" si="5"/>
        <v>-4144.2162343042774</v>
      </c>
      <c r="AI9">
        <f t="shared" si="6"/>
        <v>-4167.460240918148</v>
      </c>
      <c r="AJ9">
        <f t="shared" si="7"/>
        <v>-1680.8212861331594</v>
      </c>
      <c r="AK9">
        <f t="shared" si="22"/>
        <v>179.59021429060459</v>
      </c>
      <c r="AL9">
        <f t="shared" si="8"/>
        <v>-5668.6913127607031</v>
      </c>
      <c r="AN9">
        <f t="shared" si="9"/>
        <v>0</v>
      </c>
      <c r="AO9">
        <f t="shared" si="9"/>
        <v>0</v>
      </c>
      <c r="AP9">
        <f t="shared" si="9"/>
        <v>-14.421989290361259</v>
      </c>
      <c r="AQ9">
        <f t="shared" si="9"/>
        <v>-2571.3227130304995</v>
      </c>
      <c r="AR9">
        <f t="shared" si="9"/>
        <v>-2585.7447023208606</v>
      </c>
      <c r="AS9">
        <f t="shared" si="9"/>
        <v>-1042.8833113976946</v>
      </c>
      <c r="AT9">
        <f t="shared" si="9"/>
        <v>111.42864438900824</v>
      </c>
      <c r="AU9">
        <f t="shared" si="9"/>
        <v>-3517.1993693295472</v>
      </c>
      <c r="AW9">
        <v>6</v>
      </c>
      <c r="AX9">
        <f>IF(Z9&gt;0, (R9*SUMPRODUCT(K9:$K$98, X9:$X$98)-K9*$AZ$3)/Z9, 0)</f>
        <v>34546.368437030149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3">
        <v>2.5000000000000001E-3</v>
      </c>
      <c r="G10" s="13"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2.2708170000000001E-3</v>
      </c>
      <c r="Q10" s="4">
        <f t="shared" si="21"/>
        <v>25</v>
      </c>
      <c r="R10">
        <f t="shared" si="0"/>
        <v>2000000</v>
      </c>
      <c r="S10">
        <f t="shared" si="1"/>
        <v>36529.671118375758</v>
      </c>
      <c r="U10">
        <f t="shared" si="13"/>
        <v>2.2708170000000001E-3</v>
      </c>
      <c r="V10">
        <f t="shared" si="14"/>
        <v>0.01</v>
      </c>
      <c r="W10">
        <f t="shared" si="15"/>
        <v>0.92976026455483851</v>
      </c>
      <c r="X10">
        <f t="shared" si="16"/>
        <v>2.1113154146756249E-3</v>
      </c>
      <c r="Y10">
        <f t="shared" si="17"/>
        <v>9.2976026455483859E-3</v>
      </c>
      <c r="Z10">
        <f t="shared" si="18"/>
        <v>0.91835134649461458</v>
      </c>
      <c r="AB10">
        <f t="shared" si="19"/>
        <v>32119.840657422075</v>
      </c>
      <c r="AC10">
        <f t="shared" si="2"/>
        <v>33547.072658565812</v>
      </c>
      <c r="AE10">
        <f t="shared" si="3"/>
        <v>0</v>
      </c>
      <c r="AF10">
        <f t="shared" si="4"/>
        <v>0</v>
      </c>
      <c r="AG10">
        <f t="shared" si="4"/>
        <v>-22.958783662365363</v>
      </c>
      <c r="AH10">
        <f t="shared" si="5"/>
        <v>-4222.6308293512502</v>
      </c>
      <c r="AI10">
        <f t="shared" si="6"/>
        <v>-4245.5896130136152</v>
      </c>
      <c r="AJ10">
        <f t="shared" si="7"/>
        <v>-1427.2320011437369</v>
      </c>
      <c r="AK10">
        <f t="shared" si="22"/>
        <v>131.69134669543052</v>
      </c>
      <c r="AL10">
        <f t="shared" si="8"/>
        <v>-5541.1302674619219</v>
      </c>
      <c r="AN10">
        <f t="shared" si="9"/>
        <v>0</v>
      </c>
      <c r="AO10">
        <f t="shared" si="9"/>
        <v>0</v>
      </c>
      <c r="AP10">
        <f t="shared" si="9"/>
        <v>-13.513916800116951</v>
      </c>
      <c r="AQ10">
        <f t="shared" si="9"/>
        <v>-2485.509796366211</v>
      </c>
      <c r="AR10">
        <f t="shared" si="9"/>
        <v>-2499.023713166328</v>
      </c>
      <c r="AS10">
        <f t="shared" si="9"/>
        <v>-840.09217568165184</v>
      </c>
      <c r="AT10">
        <f t="shared" si="9"/>
        <v>77.515687621321121</v>
      </c>
      <c r="AU10">
        <f t="shared" si="9"/>
        <v>-3261.600201226659</v>
      </c>
      <c r="AW10">
        <v>7</v>
      </c>
      <c r="AX10">
        <f>IF(Z10&gt;0, (R10*SUMPRODUCT(K10:$K$98, X10:$X$98)-K10*$AZ$3)/Z10, 0)</f>
        <v>36529.671118375758</v>
      </c>
    </row>
    <row r="11" spans="1:52" x14ac:dyDescent="0.25">
      <c r="A11" t="s">
        <v>33</v>
      </c>
      <c r="C11" s="12">
        <f>AU91</f>
        <v>46109.511024384061</v>
      </c>
      <c r="E11">
        <v>2011</v>
      </c>
      <c r="F11" s="13">
        <v>1.5E-3</v>
      </c>
      <c r="G11" s="13"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2.3392280000000001E-3</v>
      </c>
      <c r="Q11" s="4">
        <f t="shared" si="21"/>
        <v>25</v>
      </c>
      <c r="R11">
        <f t="shared" si="0"/>
        <v>2000000</v>
      </c>
      <c r="S11">
        <f t="shared" si="1"/>
        <v>38303.068758726971</v>
      </c>
      <c r="U11">
        <f t="shared" si="13"/>
        <v>2.3392280000000001E-3</v>
      </c>
      <c r="V11">
        <f t="shared" si="14"/>
        <v>0.01</v>
      </c>
      <c r="W11">
        <f t="shared" si="15"/>
        <v>0.91835134649461458</v>
      </c>
      <c r="X11">
        <f t="shared" si="16"/>
        <v>2.1482331835579044E-3</v>
      </c>
      <c r="Y11">
        <f t="shared" si="17"/>
        <v>9.1835134649461466E-3</v>
      </c>
      <c r="Z11">
        <f t="shared" si="18"/>
        <v>0.90701959984611047</v>
      </c>
      <c r="AB11">
        <f t="shared" si="19"/>
        <v>33547.072658565812</v>
      </c>
      <c r="AC11">
        <f t="shared" si="2"/>
        <v>34741.634098418595</v>
      </c>
      <c r="AE11">
        <f t="shared" si="3"/>
        <v>0</v>
      </c>
      <c r="AF11">
        <f t="shared" si="4"/>
        <v>0</v>
      </c>
      <c r="AG11">
        <f t="shared" si="4"/>
        <v>-22.675489996152763</v>
      </c>
      <c r="AH11">
        <f t="shared" si="5"/>
        <v>-4296.4663671158087</v>
      </c>
      <c r="AI11">
        <f t="shared" si="6"/>
        <v>-4319.1418571119611</v>
      </c>
      <c r="AJ11">
        <f t="shared" si="7"/>
        <v>-1194.5614398527832</v>
      </c>
      <c r="AK11">
        <f t="shared" si="22"/>
        <v>80.512974380557935</v>
      </c>
      <c r="AL11">
        <f t="shared" si="8"/>
        <v>-5433.1903225841861</v>
      </c>
      <c r="AN11">
        <f t="shared" si="9"/>
        <v>0</v>
      </c>
      <c r="AO11">
        <f t="shared" si="9"/>
        <v>0</v>
      </c>
      <c r="AP11">
        <f t="shared" si="9"/>
        <v>-12.682597395997034</v>
      </c>
      <c r="AQ11">
        <f t="shared" si="9"/>
        <v>-2403.0507463705039</v>
      </c>
      <c r="AR11">
        <f t="shared" si="9"/>
        <v>-2415.7333437665006</v>
      </c>
      <c r="AS11">
        <f t="shared" si="9"/>
        <v>-668.12853036498109</v>
      </c>
      <c r="AT11">
        <f t="shared" si="9"/>
        <v>45.031601936544135</v>
      </c>
      <c r="AU11">
        <f t="shared" si="9"/>
        <v>-3038.8302721949376</v>
      </c>
      <c r="AW11">
        <v>8</v>
      </c>
      <c r="AX11">
        <f>IF(Z11&gt;0, (R11*SUMPRODUCT(K11:$K$98, X11:$X$98)-K11*$AZ$3)/Z11, 0)</f>
        <v>38303.068758726971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3">
        <v>1.9E-3</v>
      </c>
      <c r="G12" s="13"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2.4176169999999999E-3</v>
      </c>
      <c r="Q12" s="4">
        <f t="shared" si="21"/>
        <v>25</v>
      </c>
      <c r="R12">
        <f t="shared" si="0"/>
        <v>2000000</v>
      </c>
      <c r="S12">
        <f t="shared" si="1"/>
        <v>39998.677691932142</v>
      </c>
      <c r="U12">
        <f t="shared" si="13"/>
        <v>2.4176169999999999E-3</v>
      </c>
      <c r="V12">
        <f t="shared" si="14"/>
        <v>0.01</v>
      </c>
      <c r="W12">
        <f t="shared" si="15"/>
        <v>0.90701959984611047</v>
      </c>
      <c r="X12">
        <f t="shared" si="16"/>
        <v>2.1928260039211539E-3</v>
      </c>
      <c r="Y12">
        <f t="shared" si="17"/>
        <v>9.0701959984611051E-3</v>
      </c>
      <c r="Z12">
        <f t="shared" si="18"/>
        <v>0.8957565778437282</v>
      </c>
      <c r="AB12">
        <f t="shared" si="19"/>
        <v>34741.634098418595</v>
      </c>
      <c r="AC12">
        <f t="shared" si="2"/>
        <v>35829.07864759941</v>
      </c>
      <c r="AE12">
        <f t="shared" si="3"/>
        <v>0</v>
      </c>
      <c r="AF12">
        <f t="shared" si="4"/>
        <v>0</v>
      </c>
      <c r="AG12">
        <f t="shared" si="4"/>
        <v>-22.393914446093206</v>
      </c>
      <c r="AH12">
        <f t="shared" si="5"/>
        <v>-4385.6520078423082</v>
      </c>
      <c r="AI12">
        <f t="shared" si="6"/>
        <v>-4408.045922288401</v>
      </c>
      <c r="AJ12">
        <f t="shared" si="7"/>
        <v>-1087.4445491808146</v>
      </c>
      <c r="AK12">
        <f t="shared" si="22"/>
        <v>79.905758426362766</v>
      </c>
      <c r="AL12">
        <f t="shared" si="8"/>
        <v>-5415.5847130428529</v>
      </c>
      <c r="AN12">
        <f t="shared" si="9"/>
        <v>0</v>
      </c>
      <c r="AO12">
        <f t="shared" si="9"/>
        <v>0</v>
      </c>
      <c r="AP12">
        <f t="shared" si="9"/>
        <v>-11.90260359115114</v>
      </c>
      <c r="AQ12">
        <f t="shared" si="9"/>
        <v>-2331.0206647319706</v>
      </c>
      <c r="AR12">
        <f t="shared" si="9"/>
        <v>-2342.9232683231216</v>
      </c>
      <c r="AS12">
        <f t="shared" si="9"/>
        <v>-577.98833818959145</v>
      </c>
      <c r="AT12">
        <f t="shared" si="9"/>
        <v>42.470760057994482</v>
      </c>
      <c r="AU12">
        <f t="shared" si="9"/>
        <v>-2878.4408464547182</v>
      </c>
      <c r="AW12">
        <v>9</v>
      </c>
      <c r="AX12">
        <f>IF(Z12&gt;0, (R12*SUMPRODUCT(K12:$K$98, X12:$X$98)-K12*$AZ$3)/Z12, 0)</f>
        <v>39998.677691932142</v>
      </c>
    </row>
    <row r="13" spans="1:52" x14ac:dyDescent="0.25">
      <c r="E13">
        <v>2013</v>
      </c>
      <c r="F13" s="13">
        <v>1.6999999999999999E-3</v>
      </c>
      <c r="G13" s="13"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2.502181E-3</v>
      </c>
      <c r="Q13" s="4">
        <f t="shared" si="21"/>
        <v>25</v>
      </c>
      <c r="R13">
        <f t="shared" si="0"/>
        <v>2000000</v>
      </c>
      <c r="S13">
        <f t="shared" si="1"/>
        <v>41599.308198191728</v>
      </c>
      <c r="U13">
        <f t="shared" si="13"/>
        <v>2.502181E-3</v>
      </c>
      <c r="V13">
        <f t="shared" si="14"/>
        <v>0.01</v>
      </c>
      <c r="W13">
        <f t="shared" si="15"/>
        <v>0.8957565778437282</v>
      </c>
      <c r="X13">
        <f t="shared" si="16"/>
        <v>2.2413450897055976E-3</v>
      </c>
      <c r="Y13">
        <f t="shared" si="17"/>
        <v>8.9575657784372823E-3</v>
      </c>
      <c r="Z13">
        <f t="shared" si="18"/>
        <v>0.88455766697558524</v>
      </c>
      <c r="AB13">
        <f t="shared" si="19"/>
        <v>35829.07864759941</v>
      </c>
      <c r="AC13">
        <f t="shared" si="2"/>
        <v>36796.987007590811</v>
      </c>
      <c r="AE13">
        <f t="shared" si="3"/>
        <v>0</v>
      </c>
      <c r="AF13">
        <f t="shared" si="4"/>
        <v>0</v>
      </c>
      <c r="AG13">
        <f t="shared" si="4"/>
        <v>-22.113941674389633</v>
      </c>
      <c r="AH13">
        <f t="shared" si="5"/>
        <v>-4482.6901794111955</v>
      </c>
      <c r="AI13">
        <f t="shared" si="6"/>
        <v>-4504.8041210855854</v>
      </c>
      <c r="AJ13">
        <f t="shared" si="7"/>
        <v>-967.90835999140108</v>
      </c>
      <c r="AK13">
        <f t="shared" si="22"/>
        <v>71.658157295198819</v>
      </c>
      <c r="AL13">
        <f t="shared" si="8"/>
        <v>-5401.0543237817874</v>
      </c>
      <c r="AN13">
        <f t="shared" si="9"/>
        <v>0</v>
      </c>
      <c r="AO13">
        <f t="shared" si="9"/>
        <v>0</v>
      </c>
      <c r="AP13">
        <f t="shared" si="9"/>
        <v>-11.172809017759807</v>
      </c>
      <c r="AQ13">
        <f t="shared" si="9"/>
        <v>-2264.8265061832813</v>
      </c>
      <c r="AR13">
        <f t="shared" si="9"/>
        <v>-2275.9993152010411</v>
      </c>
      <c r="AS13">
        <f t="shared" si="9"/>
        <v>-489.02431832861004</v>
      </c>
      <c r="AT13">
        <f t="shared" si="9"/>
        <v>36.204441424888856</v>
      </c>
      <c r="AU13">
        <f t="shared" si="9"/>
        <v>-2728.8191921047619</v>
      </c>
      <c r="AW13">
        <v>10</v>
      </c>
      <c r="AX13">
        <f>IF(Z13&gt;0, (R13*SUMPRODUCT(K13:$K$98, X13:$X$98)-K13*$AZ$3)/Z13, 0)</f>
        <v>41599.308198191728</v>
      </c>
    </row>
    <row r="14" spans="1:52" x14ac:dyDescent="0.25">
      <c r="E14">
        <v>2014</v>
      </c>
      <c r="F14" s="13">
        <v>1.4E-3</v>
      </c>
      <c r="G14" s="13">
        <v>1.8E-3</v>
      </c>
      <c r="H14" s="5">
        <f t="shared" si="10"/>
        <v>5.1800000000000006E-2</v>
      </c>
      <c r="I14" s="5">
        <f t="shared" si="11"/>
        <v>1.0518000000000001</v>
      </c>
      <c r="J14">
        <f t="shared" si="12"/>
        <v>0.95075109336375729</v>
      </c>
      <c r="K14">
        <f t="shared" si="20"/>
        <v>0.48035581109819386</v>
      </c>
      <c r="L14" s="2">
        <v>11</v>
      </c>
      <c r="M14" s="6">
        <v>2.5943469999999999E-3</v>
      </c>
      <c r="Q14" s="4">
        <f t="shared" si="21"/>
        <v>25</v>
      </c>
      <c r="R14">
        <f t="shared" si="0"/>
        <v>2000000</v>
      </c>
      <c r="S14">
        <f t="shared" si="1"/>
        <v>43114.053411614819</v>
      </c>
      <c r="U14">
        <f t="shared" si="13"/>
        <v>2.5943469999999999E-3</v>
      </c>
      <c r="V14">
        <f t="shared" si="14"/>
        <v>0.01</v>
      </c>
      <c r="W14">
        <f t="shared" si="15"/>
        <v>0.88455766697558524</v>
      </c>
      <c r="X14">
        <f t="shared" si="16"/>
        <v>2.2948495296451084E-3</v>
      </c>
      <c r="Y14">
        <f t="shared" si="17"/>
        <v>8.8455766697558523E-3</v>
      </c>
      <c r="Z14">
        <f t="shared" si="18"/>
        <v>0.87341724077618432</v>
      </c>
      <c r="AB14">
        <f t="shared" si="19"/>
        <v>36796.987007590811</v>
      </c>
      <c r="AC14">
        <f t="shared" si="2"/>
        <v>37656.557569449651</v>
      </c>
      <c r="AE14">
        <f t="shared" si="3"/>
        <v>0</v>
      </c>
      <c r="AF14">
        <f t="shared" si="4"/>
        <v>0</v>
      </c>
      <c r="AG14">
        <f t="shared" si="4"/>
        <v>-21.835431019404609</v>
      </c>
      <c r="AH14">
        <f t="shared" si="5"/>
        <v>-4589.6990592902166</v>
      </c>
      <c r="AI14">
        <f t="shared" si="6"/>
        <v>-4611.5344903096211</v>
      </c>
      <c r="AJ14">
        <f t="shared" si="7"/>
        <v>-859.57056185883994</v>
      </c>
      <c r="AK14">
        <f t="shared" si="22"/>
        <v>66.234576613663464</v>
      </c>
      <c r="AL14">
        <f t="shared" si="8"/>
        <v>-5404.8704755547978</v>
      </c>
      <c r="AN14">
        <f t="shared" si="9"/>
        <v>0</v>
      </c>
      <c r="AO14">
        <f t="shared" si="9"/>
        <v>0</v>
      </c>
      <c r="AP14">
        <f t="shared" si="9"/>
        <v>-10.488776178004763</v>
      </c>
      <c r="AQ14">
        <f t="shared" si="9"/>
        <v>-2204.6886143219695</v>
      </c>
      <c r="AR14">
        <f t="shared" si="9"/>
        <v>-2215.1773904999741</v>
      </c>
      <c r="AS14">
        <f t="shared" si="9"/>
        <v>-412.89971443783327</v>
      </c>
      <c r="AT14">
        <f t="shared" si="9"/>
        <v>31.816163772001776</v>
      </c>
      <c r="AU14">
        <f t="shared" si="9"/>
        <v>-2596.2609411658059</v>
      </c>
      <c r="AW14">
        <v>11</v>
      </c>
      <c r="AX14">
        <f>IF(Z14&gt;0, (R14*SUMPRODUCT(K14:$K$98, X14:$X$98)-K14*$AZ$3)/Z14, 0)</f>
        <v>43114.053411614819</v>
      </c>
    </row>
    <row r="15" spans="1:52" x14ac:dyDescent="0.25">
      <c r="E15">
        <v>2015</v>
      </c>
      <c r="F15" s="13">
        <v>1.9E-3</v>
      </c>
      <c r="G15" s="13">
        <v>4.1000000000000003E-3</v>
      </c>
      <c r="H15" s="5">
        <f t="shared" si="10"/>
        <v>5.4100000000000002E-2</v>
      </c>
      <c r="I15" s="5">
        <f t="shared" si="11"/>
        <v>1.0541</v>
      </c>
      <c r="J15">
        <f t="shared" si="12"/>
        <v>0.94867659614837296</v>
      </c>
      <c r="K15">
        <f t="shared" si="20"/>
        <v>0.45570231581272541</v>
      </c>
      <c r="L15" s="2">
        <v>12</v>
      </c>
      <c r="M15" s="6">
        <v>2.6922130000000002E-3</v>
      </c>
      <c r="Q15" s="4">
        <f t="shared" si="21"/>
        <v>25</v>
      </c>
      <c r="R15">
        <f t="shared" si="0"/>
        <v>2000000</v>
      </c>
      <c r="S15">
        <f t="shared" si="1"/>
        <v>44701.501675622763</v>
      </c>
      <c r="U15">
        <f t="shared" si="13"/>
        <v>2.6922130000000002E-3</v>
      </c>
      <c r="V15">
        <f t="shared" si="14"/>
        <v>0.01</v>
      </c>
      <c r="W15">
        <f t="shared" si="15"/>
        <v>0.87341724077618432</v>
      </c>
      <c r="X15">
        <f t="shared" si="16"/>
        <v>2.3514252500417736E-3</v>
      </c>
      <c r="Y15">
        <f t="shared" si="17"/>
        <v>8.7341724077618435E-3</v>
      </c>
      <c r="Z15">
        <f t="shared" si="18"/>
        <v>0.86233164311838073</v>
      </c>
      <c r="AB15">
        <f t="shared" si="19"/>
        <v>37656.557569449651</v>
      </c>
      <c r="AC15">
        <f t="shared" si="2"/>
        <v>38547.519389798828</v>
      </c>
      <c r="AE15">
        <f t="shared" si="3"/>
        <v>0</v>
      </c>
      <c r="AF15">
        <f t="shared" si="4"/>
        <v>0</v>
      </c>
      <c r="AG15">
        <f t="shared" si="4"/>
        <v>-21.558291077959517</v>
      </c>
      <c r="AH15">
        <f t="shared" si="5"/>
        <v>-4702.8505000835476</v>
      </c>
      <c r="AI15">
        <f t="shared" si="6"/>
        <v>-4724.408791161507</v>
      </c>
      <c r="AJ15">
        <f t="shared" si="7"/>
        <v>-890.96182034917729</v>
      </c>
      <c r="AK15">
        <f t="shared" si="22"/>
        <v>154.39188603474358</v>
      </c>
      <c r="AL15">
        <f t="shared" si="8"/>
        <v>-5460.9787254759403</v>
      </c>
      <c r="AN15">
        <f t="shared" si="9"/>
        <v>0</v>
      </c>
      <c r="AO15">
        <f t="shared" si="9"/>
        <v>0</v>
      </c>
      <c r="AP15">
        <f t="shared" si="9"/>
        <v>-9.8241631691909674</v>
      </c>
      <c r="AQ15">
        <f t="shared" si="9"/>
        <v>-2143.0998638091064</v>
      </c>
      <c r="AR15">
        <f t="shared" si="9"/>
        <v>-2152.9240269782972</v>
      </c>
      <c r="AS15">
        <f t="shared" si="9"/>
        <v>-406.01336483384154</v>
      </c>
      <c r="AT15">
        <f t="shared" si="9"/>
        <v>70.35674000872703</v>
      </c>
      <c r="AU15">
        <f t="shared" si="9"/>
        <v>-2488.5806518034115</v>
      </c>
      <c r="AW15">
        <v>12</v>
      </c>
      <c r="AX15">
        <f>IF(Z15&gt;0, (R15*SUMPRODUCT(K15:$K$98, X15:$X$98)-K15*$AZ$3)/Z15, 0)</f>
        <v>44701.501675622763</v>
      </c>
    </row>
    <row r="16" spans="1:52" x14ac:dyDescent="0.25">
      <c r="E16">
        <v>2016</v>
      </c>
      <c r="F16" s="13">
        <v>4.7000000000000002E-3</v>
      </c>
      <c r="G16" s="13">
        <v>7.1000000000000004E-3</v>
      </c>
      <c r="H16" s="5">
        <f t="shared" si="10"/>
        <v>5.7100000000000005E-2</v>
      </c>
      <c r="I16" s="5">
        <f t="shared" si="11"/>
        <v>1.0570999999999999</v>
      </c>
      <c r="J16">
        <f t="shared" si="12"/>
        <v>0.94598429666067552</v>
      </c>
      <c r="K16">
        <f t="shared" si="20"/>
        <v>0.43108723471074206</v>
      </c>
      <c r="L16" s="2">
        <v>13</v>
      </c>
      <c r="M16" s="6">
        <v>2.807183E-3</v>
      </c>
      <c r="Q16" s="4">
        <f t="shared" si="21"/>
        <v>25</v>
      </c>
      <c r="R16">
        <f t="shared" si="0"/>
        <v>2000000</v>
      </c>
      <c r="S16">
        <f t="shared" si="1"/>
        <v>46394.715777165002</v>
      </c>
      <c r="U16">
        <f t="shared" si="13"/>
        <v>2.807183E-3</v>
      </c>
      <c r="V16">
        <f t="shared" si="14"/>
        <v>0.01</v>
      </c>
      <c r="W16">
        <f t="shared" si="15"/>
        <v>0.86233164311838073</v>
      </c>
      <c r="X16">
        <f t="shared" si="16"/>
        <v>2.4207227289239856E-3</v>
      </c>
      <c r="Y16">
        <f t="shared" si="17"/>
        <v>8.6233164311838081E-3</v>
      </c>
      <c r="Z16">
        <f t="shared" si="18"/>
        <v>0.85128760395827285</v>
      </c>
      <c r="AB16">
        <f t="shared" si="19"/>
        <v>38547.519389798828</v>
      </c>
      <c r="AC16">
        <f t="shared" si="2"/>
        <v>39495.246430267871</v>
      </c>
      <c r="AE16">
        <f t="shared" si="3"/>
        <v>0</v>
      </c>
      <c r="AF16">
        <f t="shared" si="4"/>
        <v>0</v>
      </c>
      <c r="AG16">
        <f t="shared" si="4"/>
        <v>-21.282190098956821</v>
      </c>
      <c r="AH16">
        <f t="shared" si="5"/>
        <v>-4841.4454578479708</v>
      </c>
      <c r="AI16">
        <f t="shared" si="6"/>
        <v>-4862.7276479469274</v>
      </c>
      <c r="AJ16">
        <f t="shared" si="7"/>
        <v>-947.72704046904255</v>
      </c>
      <c r="AK16">
        <f t="shared" si="22"/>
        <v>273.68738766757167</v>
      </c>
      <c r="AL16">
        <f t="shared" si="8"/>
        <v>-5536.7673007483982</v>
      </c>
      <c r="AN16">
        <f t="shared" si="9"/>
        <v>0</v>
      </c>
      <c r="AO16">
        <f t="shared" si="9"/>
        <v>0</v>
      </c>
      <c r="AP16">
        <f t="shared" si="9"/>
        <v>-9.1744804783476308</v>
      </c>
      <c r="AQ16">
        <f t="shared" si="9"/>
        <v>-2087.0853344265643</v>
      </c>
      <c r="AR16">
        <f t="shared" si="9"/>
        <v>-2096.2598149049118</v>
      </c>
      <c r="AS16">
        <f t="shared" si="9"/>
        <v>-408.55302913639508</v>
      </c>
      <c r="AT16">
        <f t="shared" si="9"/>
        <v>117.98313912482033</v>
      </c>
      <c r="AU16">
        <f t="shared" si="9"/>
        <v>-2386.8297049164867</v>
      </c>
      <c r="AW16">
        <v>13</v>
      </c>
      <c r="AX16">
        <f>IF(Z16&gt;0, (R16*SUMPRODUCT(K16:$K$98, X16:$X$98)-K16*$AZ$3)/Z16, 0)</f>
        <v>46394.715777165002</v>
      </c>
    </row>
    <row r="17" spans="5:50" x14ac:dyDescent="0.25">
      <c r="E17">
        <v>2017</v>
      </c>
      <c r="F17" s="13">
        <v>1.17E-2</v>
      </c>
      <c r="G17" s="13">
        <v>1.38E-2</v>
      </c>
      <c r="H17" s="5">
        <f t="shared" si="10"/>
        <v>6.3799999999999996E-2</v>
      </c>
      <c r="I17" s="5">
        <f t="shared" si="11"/>
        <v>1.0638000000000001</v>
      </c>
      <c r="J17">
        <f t="shared" si="12"/>
        <v>0.94002632073698056</v>
      </c>
      <c r="K17">
        <f t="shared" si="20"/>
        <v>0.40523334716181802</v>
      </c>
      <c r="L17" s="2">
        <v>14</v>
      </c>
      <c r="M17" s="6">
        <v>2.939255E-3</v>
      </c>
      <c r="Q17" s="4">
        <f t="shared" si="21"/>
        <v>25</v>
      </c>
      <c r="R17">
        <f t="shared" si="0"/>
        <v>2000000</v>
      </c>
      <c r="S17">
        <f t="shared" si="1"/>
        <v>48382.562502465444</v>
      </c>
      <c r="U17">
        <f t="shared" si="13"/>
        <v>2.939255E-3</v>
      </c>
      <c r="V17">
        <f t="shared" si="14"/>
        <v>0.01</v>
      </c>
      <c r="W17">
        <f t="shared" si="15"/>
        <v>0.85128760395827285</v>
      </c>
      <c r="X17">
        <f t="shared" si="16"/>
        <v>2.5021513463723733E-3</v>
      </c>
      <c r="Y17">
        <f t="shared" si="17"/>
        <v>8.5128760395827285E-3</v>
      </c>
      <c r="Z17">
        <f t="shared" si="18"/>
        <v>0.8402725765723178</v>
      </c>
      <c r="AB17">
        <f t="shared" si="19"/>
        <v>39495.246430267871</v>
      </c>
      <c r="AC17">
        <f t="shared" si="2"/>
        <v>40654.540455117844</v>
      </c>
      <c r="AE17">
        <f t="shared" si="3"/>
        <v>0</v>
      </c>
      <c r="AF17">
        <f t="shared" si="4"/>
        <v>0</v>
      </c>
      <c r="AG17">
        <f t="shared" si="4"/>
        <v>-21.006814414307946</v>
      </c>
      <c r="AH17">
        <f t="shared" si="5"/>
        <v>-5004.3026927447463</v>
      </c>
      <c r="AI17">
        <f t="shared" si="6"/>
        <v>-5025.3095071590542</v>
      </c>
      <c r="AJ17">
        <f t="shared" si="7"/>
        <v>-1159.2940248499726</v>
      </c>
      <c r="AK17">
        <f t="shared" si="22"/>
        <v>545.03440073769661</v>
      </c>
      <c r="AL17">
        <f t="shared" si="8"/>
        <v>-5639.5691312713298</v>
      </c>
      <c r="AN17">
        <f t="shared" si="9"/>
        <v>0</v>
      </c>
      <c r="AO17">
        <f t="shared" si="9"/>
        <v>0</v>
      </c>
      <c r="AP17">
        <f t="shared" si="9"/>
        <v>-8.5126617183171351</v>
      </c>
      <c r="AQ17">
        <f t="shared" si="9"/>
        <v>-2027.9103303918525</v>
      </c>
      <c r="AR17">
        <f t="shared" si="9"/>
        <v>-2036.4229921101696</v>
      </c>
      <c r="AS17">
        <f t="shared" si="9"/>
        <v>-469.78459803465023</v>
      </c>
      <c r="AT17">
        <f t="shared" si="9"/>
        <v>220.86611452927247</v>
      </c>
      <c r="AU17">
        <f t="shared" si="9"/>
        <v>-2285.3414756155471</v>
      </c>
      <c r="AW17">
        <v>14</v>
      </c>
      <c r="AX17">
        <f>IF(Z17&gt;0, (R17*SUMPRODUCT(K17:$K$98, X17:$X$98)-K17*$AZ$3)/Z17, 0)</f>
        <v>48382.562502465444</v>
      </c>
    </row>
    <row r="18" spans="5:50" x14ac:dyDescent="0.25">
      <c r="E18">
        <v>2018</v>
      </c>
      <c r="F18" s="13">
        <v>2.01E-2</v>
      </c>
      <c r="G18" s="13">
        <v>2.1600000000000001E-2</v>
      </c>
      <c r="H18" s="5">
        <f t="shared" si="10"/>
        <v>7.1599999999999997E-2</v>
      </c>
      <c r="I18" s="5">
        <f t="shared" si="11"/>
        <v>1.0716000000000001</v>
      </c>
      <c r="J18">
        <f t="shared" si="12"/>
        <v>0.93318402388951094</v>
      </c>
      <c r="K18">
        <f t="shared" si="20"/>
        <v>0.3781572855186805</v>
      </c>
      <c r="L18" s="2">
        <v>15</v>
      </c>
      <c r="M18" s="6">
        <v>3.7729310000000002E-3</v>
      </c>
      <c r="Q18" s="4">
        <f t="shared" si="21"/>
        <v>25</v>
      </c>
      <c r="R18">
        <f t="shared" si="0"/>
        <v>2000000</v>
      </c>
      <c r="S18">
        <f t="shared" si="1"/>
        <v>50713.763449492501</v>
      </c>
      <c r="U18">
        <f t="shared" si="13"/>
        <v>3.7729310000000002E-3</v>
      </c>
      <c r="V18">
        <f t="shared" si="14"/>
        <v>0.01</v>
      </c>
      <c r="W18">
        <f t="shared" si="15"/>
        <v>0.8402725765723178</v>
      </c>
      <c r="X18">
        <f t="shared" si="16"/>
        <v>3.1702904525995716E-3</v>
      </c>
      <c r="Y18">
        <f t="shared" si="17"/>
        <v>8.4027257657231774E-3</v>
      </c>
      <c r="Z18">
        <f t="shared" si="18"/>
        <v>0.82869956035399506</v>
      </c>
      <c r="AB18">
        <f t="shared" si="19"/>
        <v>40654.540455117844</v>
      </c>
      <c r="AC18">
        <f t="shared" si="2"/>
        <v>42026.473474490936</v>
      </c>
      <c r="AE18">
        <f t="shared" si="3"/>
        <v>0</v>
      </c>
      <c r="AF18">
        <f t="shared" si="4"/>
        <v>0</v>
      </c>
      <c r="AG18">
        <f t="shared" si="4"/>
        <v>-20.717489008849878</v>
      </c>
      <c r="AH18">
        <f t="shared" si="5"/>
        <v>-6340.5809051991437</v>
      </c>
      <c r="AI18">
        <f t="shared" si="6"/>
        <v>-6361.2983942079936</v>
      </c>
      <c r="AJ18">
        <f t="shared" si="7"/>
        <v>-1371.933019373093</v>
      </c>
      <c r="AK18">
        <f t="shared" si="22"/>
        <v>878.13807383054552</v>
      </c>
      <c r="AL18">
        <f t="shared" si="8"/>
        <v>-6855.0933397505414</v>
      </c>
      <c r="AN18">
        <f t="shared" si="9"/>
        <v>0</v>
      </c>
      <c r="AO18">
        <f t="shared" si="9"/>
        <v>0</v>
      </c>
      <c r="AP18">
        <f t="shared" si="9"/>
        <v>-7.8344694063497684</v>
      </c>
      <c r="AQ18">
        <f t="shared" si="9"/>
        <v>-2397.7368637216864</v>
      </c>
      <c r="AR18">
        <f t="shared" si="9"/>
        <v>-2405.5713331280358</v>
      </c>
      <c r="AS18">
        <f t="shared" si="9"/>
        <v>-518.80646651957613</v>
      </c>
      <c r="AT18">
        <f t="shared" si="9"/>
        <v>332.07431031036174</v>
      </c>
      <c r="AU18">
        <f t="shared" si="9"/>
        <v>-2592.3034893372505</v>
      </c>
      <c r="AW18">
        <v>15</v>
      </c>
      <c r="AX18">
        <f>IF(Z18&gt;0, (R18*SUMPRODUCT(K18:$K$98, X18:$X$98)-K18*$AZ$3)/Z18, 0)</f>
        <v>50713.763449492501</v>
      </c>
    </row>
    <row r="19" spans="5:50" x14ac:dyDescent="0.25">
      <c r="E19">
        <v>2019</v>
      </c>
      <c r="F19" s="13">
        <v>2.3400000000000001E-2</v>
      </c>
      <c r="G19" s="13">
        <v>2.23E-2</v>
      </c>
      <c r="H19" s="5">
        <f t="shared" si="10"/>
        <v>7.2300000000000003E-2</v>
      </c>
      <c r="I19" s="5">
        <f t="shared" si="11"/>
        <v>1.0723</v>
      </c>
      <c r="J19">
        <f t="shared" si="12"/>
        <v>0.93257483913084027</v>
      </c>
      <c r="K19">
        <f t="shared" si="20"/>
        <v>0.3526599697087387</v>
      </c>
      <c r="L19" s="2">
        <v>16</v>
      </c>
      <c r="M19" s="6">
        <v>4.6883589999999996E-3</v>
      </c>
      <c r="Q19" s="4">
        <f t="shared" si="21"/>
        <v>25</v>
      </c>
      <c r="R19">
        <f t="shared" si="0"/>
        <v>2000000</v>
      </c>
      <c r="S19">
        <f t="shared" si="1"/>
        <v>52454.267358795005</v>
      </c>
      <c r="U19">
        <f t="shared" si="13"/>
        <v>4.6883589999999996E-3</v>
      </c>
      <c r="V19">
        <f t="shared" si="14"/>
        <v>0.01</v>
      </c>
      <c r="W19">
        <f t="shared" si="15"/>
        <v>0.82869956035399506</v>
      </c>
      <c r="X19">
        <f t="shared" si="16"/>
        <v>3.8852410420816955E-3</v>
      </c>
      <c r="Y19">
        <f t="shared" si="17"/>
        <v>8.2869956035399508E-3</v>
      </c>
      <c r="Z19">
        <f t="shared" si="18"/>
        <v>0.81652732370837344</v>
      </c>
      <c r="AB19">
        <f t="shared" si="19"/>
        <v>42026.473474490936</v>
      </c>
      <c r="AC19">
        <f t="shared" si="2"/>
        <v>42830.342543560379</v>
      </c>
      <c r="AE19">
        <f t="shared" si="3"/>
        <v>0</v>
      </c>
      <c r="AF19">
        <f t="shared" si="4"/>
        <v>0</v>
      </c>
      <c r="AG19">
        <f t="shared" si="4"/>
        <v>-20.413183092709335</v>
      </c>
      <c r="AH19">
        <f t="shared" si="5"/>
        <v>-7770.4820841633909</v>
      </c>
      <c r="AI19">
        <f t="shared" si="6"/>
        <v>-7790.8952672560999</v>
      </c>
      <c r="AJ19">
        <f t="shared" si="7"/>
        <v>-803.86906906944205</v>
      </c>
      <c r="AK19">
        <f t="shared" si="22"/>
        <v>937.19035848114788</v>
      </c>
      <c r="AL19">
        <f t="shared" si="8"/>
        <v>-7657.5739778443931</v>
      </c>
      <c r="AN19">
        <f t="shared" si="9"/>
        <v>0</v>
      </c>
      <c r="AO19">
        <f t="shared" si="9"/>
        <v>0</v>
      </c>
      <c r="AP19">
        <f t="shared" si="9"/>
        <v>-7.1989125311338107</v>
      </c>
      <c r="AQ19">
        <f t="shared" si="9"/>
        <v>-2740.3379764233582</v>
      </c>
      <c r="AR19">
        <f t="shared" si="9"/>
        <v>-2747.536888954492</v>
      </c>
      <c r="AS19">
        <f t="shared" si="9"/>
        <v>-283.49244154782139</v>
      </c>
      <c r="AT19">
        <f t="shared" si="9"/>
        <v>330.50952343328356</v>
      </c>
      <c r="AU19">
        <f t="shared" si="9"/>
        <v>-2700.5198070690294</v>
      </c>
      <c r="AW19">
        <v>16</v>
      </c>
      <c r="AX19">
        <f>IF(Z19&gt;0, (R19*SUMPRODUCT(K19:$K$98, X19:$X$98)-K19*$AZ$3)/Z19, 0)</f>
        <v>52454.267358795005</v>
      </c>
    </row>
    <row r="20" spans="5:50" x14ac:dyDescent="0.25">
      <c r="E20">
        <v>2020</v>
      </c>
      <c r="F20" s="14">
        <v>4.3E-3</v>
      </c>
      <c r="G20" s="14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0.33449679380512065</v>
      </c>
      <c r="L20" s="2">
        <v>17</v>
      </c>
      <c r="M20" s="6">
        <v>5.6712799999999999E-3</v>
      </c>
      <c r="Q20" s="4">
        <f t="shared" si="21"/>
        <v>25</v>
      </c>
      <c r="R20">
        <f t="shared" si="0"/>
        <v>2000000</v>
      </c>
      <c r="S20">
        <f t="shared" si="1"/>
        <v>52717.480657971544</v>
      </c>
      <c r="U20">
        <f t="shared" si="13"/>
        <v>5.6712799999999999E-3</v>
      </c>
      <c r="V20">
        <f t="shared" si="14"/>
        <v>0.01</v>
      </c>
      <c r="W20">
        <f t="shared" si="15"/>
        <v>0.81652732370837344</v>
      </c>
      <c r="X20">
        <f t="shared" si="16"/>
        <v>4.6307550804008243E-3</v>
      </c>
      <c r="Y20">
        <f t="shared" si="17"/>
        <v>8.1652732370837353E-3</v>
      </c>
      <c r="Z20">
        <f t="shared" si="18"/>
        <v>0.80373129539088894</v>
      </c>
      <c r="AB20">
        <f t="shared" si="19"/>
        <v>42830.342543560379</v>
      </c>
      <c r="AC20">
        <f t="shared" si="2"/>
        <v>42370.689018975601</v>
      </c>
      <c r="AE20">
        <f t="shared" si="3"/>
        <v>0</v>
      </c>
      <c r="AF20">
        <f t="shared" si="4"/>
        <v>0</v>
      </c>
      <c r="AG20">
        <f t="shared" si="4"/>
        <v>-20.093282384772223</v>
      </c>
      <c r="AH20">
        <f t="shared" si="5"/>
        <v>-9261.5101608016485</v>
      </c>
      <c r="AI20">
        <f t="shared" si="6"/>
        <v>-9281.6034431864209</v>
      </c>
      <c r="AJ20">
        <f t="shared" si="7"/>
        <v>459.65352458477719</v>
      </c>
      <c r="AK20">
        <f t="shared" si="22"/>
        <v>184.17047293730963</v>
      </c>
      <c r="AL20">
        <f t="shared" si="8"/>
        <v>-8637.7794456643333</v>
      </c>
      <c r="AN20">
        <f t="shared" si="9"/>
        <v>0</v>
      </c>
      <c r="AO20">
        <f t="shared" si="9"/>
        <v>0</v>
      </c>
      <c r="AP20">
        <f t="shared" si="9"/>
        <v>-6.721138534727217</v>
      </c>
      <c r="AQ20">
        <f t="shared" si="9"/>
        <v>-3097.9454545816989</v>
      </c>
      <c r="AR20">
        <f t="shared" si="9"/>
        <v>-3104.6665931164262</v>
      </c>
      <c r="AS20">
        <f t="shared" si="9"/>
        <v>153.75263023483117</v>
      </c>
      <c r="AT20">
        <f t="shared" si="9"/>
        <v>61.60443271110281</v>
      </c>
      <c r="AU20">
        <f t="shared" si="9"/>
        <v>-2889.3095301704921</v>
      </c>
      <c r="AW20">
        <v>17</v>
      </c>
      <c r="AX20">
        <f>IF(Z20&gt;0, (R20*SUMPRODUCT(K20:$K$98, X20:$X$98)-K20*$AZ$3)/Z20, 0)</f>
        <v>52717.480657971544</v>
      </c>
    </row>
    <row r="21" spans="5:50" x14ac:dyDescent="0.25">
      <c r="E21">
        <v>2021</v>
      </c>
      <c r="F21" s="15">
        <v>1.2999999999999999E-3</v>
      </c>
      <c r="G21" s="15">
        <v>1.6000000000000001E-3</v>
      </c>
      <c r="H21" s="5">
        <f t="shared" si="10"/>
        <v>5.16E-2</v>
      </c>
      <c r="I21" s="5">
        <f t="shared" si="11"/>
        <v>1.0516000000000001</v>
      </c>
      <c r="J21">
        <f t="shared" si="12"/>
        <v>0.95093191327500948</v>
      </c>
      <c r="K21">
        <f t="shared" si="20"/>
        <v>0.31808367611745975</v>
      </c>
      <c r="L21" s="2">
        <v>18</v>
      </c>
      <c r="M21" s="6">
        <v>6.8024940000000001E-3</v>
      </c>
      <c r="Q21" s="4">
        <f t="shared" si="21"/>
        <v>25</v>
      </c>
      <c r="R21">
        <f t="shared" si="0"/>
        <v>2000000</v>
      </c>
      <c r="S21">
        <f t="shared" si="1"/>
        <v>52306.109733135396</v>
      </c>
      <c r="U21">
        <f t="shared" si="13"/>
        <v>6.8024940000000001E-3</v>
      </c>
      <c r="V21">
        <f t="shared" si="14"/>
        <v>0.01</v>
      </c>
      <c r="W21">
        <f t="shared" si="15"/>
        <v>0.80373129539088894</v>
      </c>
      <c r="X21">
        <f t="shared" si="16"/>
        <v>5.4673773145087496E-3</v>
      </c>
      <c r="Y21">
        <f t="shared" si="17"/>
        <v>8.037312953908889E-3</v>
      </c>
      <c r="Z21">
        <f t="shared" si="18"/>
        <v>0.79022660512247134</v>
      </c>
      <c r="AB21">
        <f t="shared" si="19"/>
        <v>42370.689018975601</v>
      </c>
      <c r="AC21">
        <f t="shared" si="2"/>
        <v>41333.679521579041</v>
      </c>
      <c r="AE21">
        <f t="shared" si="3"/>
        <v>0</v>
      </c>
      <c r="AF21">
        <f t="shared" si="4"/>
        <v>0</v>
      </c>
      <c r="AG21">
        <f t="shared" si="4"/>
        <v>-19.755665128061782</v>
      </c>
      <c r="AH21">
        <f t="shared" si="5"/>
        <v>-10934.7546290175</v>
      </c>
      <c r="AI21">
        <f t="shared" si="6"/>
        <v>-10954.510294145561</v>
      </c>
      <c r="AJ21">
        <f t="shared" si="7"/>
        <v>1037.0094973965606</v>
      </c>
      <c r="AK21">
        <f t="shared" si="22"/>
        <v>67.79310243036096</v>
      </c>
      <c r="AL21">
        <f t="shared" si="8"/>
        <v>-9849.7076943186385</v>
      </c>
      <c r="AN21">
        <f t="shared" si="9"/>
        <v>0</v>
      </c>
      <c r="AO21">
        <f t="shared" si="9"/>
        <v>0</v>
      </c>
      <c r="AP21">
        <f t="shared" si="9"/>
        <v>-6.2839545880793981</v>
      </c>
      <c r="AQ21">
        <f t="shared" si="9"/>
        <v>-3478.1669498402962</v>
      </c>
      <c r="AR21">
        <f t="shared" si="9"/>
        <v>-3484.450904428375</v>
      </c>
      <c r="AS21">
        <f t="shared" si="9"/>
        <v>329.85579310061729</v>
      </c>
      <c r="AT21">
        <f t="shared" si="9"/>
        <v>21.56387923645671</v>
      </c>
      <c r="AU21">
        <f t="shared" si="9"/>
        <v>-3133.0312320913008</v>
      </c>
      <c r="AW21">
        <v>18</v>
      </c>
      <c r="AX21">
        <f>IF(Z21&gt;0, (R21*SUMPRODUCT(K21:$K$98, X21:$X$98)-K21*$AZ$3)/Z21, 0)</f>
        <v>52306.109733135396</v>
      </c>
    </row>
    <row r="22" spans="5:50" x14ac:dyDescent="0.25">
      <c r="E22">
        <v>2022</v>
      </c>
      <c r="F22" s="15">
        <v>0.02</v>
      </c>
      <c r="G22" s="15">
        <v>2.1000000000000001E-2</v>
      </c>
      <c r="H22" s="5">
        <f t="shared" si="10"/>
        <v>7.1000000000000008E-2</v>
      </c>
      <c r="I22" s="5">
        <f t="shared" si="11"/>
        <v>1.071</v>
      </c>
      <c r="J22">
        <f t="shared" si="12"/>
        <v>0.93370681605975725</v>
      </c>
      <c r="K22">
        <f t="shared" si="20"/>
        <v>0.29699689646821636</v>
      </c>
      <c r="L22" s="2">
        <v>19</v>
      </c>
      <c r="M22" s="6">
        <v>8.090557E-3</v>
      </c>
      <c r="Q22" s="4">
        <f t="shared" si="21"/>
        <v>25</v>
      </c>
      <c r="R22">
        <f t="shared" si="0"/>
        <v>2000000</v>
      </c>
      <c r="S22">
        <f t="shared" si="1"/>
        <v>52199.622372182901</v>
      </c>
      <c r="U22">
        <f t="shared" si="13"/>
        <v>8.090557E-3</v>
      </c>
      <c r="V22">
        <f t="shared" si="14"/>
        <v>0.01</v>
      </c>
      <c r="W22">
        <f t="shared" si="15"/>
        <v>0.79022660512247134</v>
      </c>
      <c r="X22">
        <f t="shared" si="16"/>
        <v>6.393373391659846E-3</v>
      </c>
      <c r="Y22">
        <f t="shared" si="17"/>
        <v>7.9022660512247135E-3</v>
      </c>
      <c r="Z22">
        <f t="shared" si="18"/>
        <v>0.77593096567958686</v>
      </c>
      <c r="AB22">
        <f t="shared" si="19"/>
        <v>41333.679521579041</v>
      </c>
      <c r="AC22">
        <f t="shared" si="2"/>
        <v>40503.303395357645</v>
      </c>
      <c r="AE22">
        <f t="shared" si="3"/>
        <v>0</v>
      </c>
      <c r="AF22">
        <f t="shared" si="4"/>
        <v>0</v>
      </c>
      <c r="AG22">
        <f t="shared" si="4"/>
        <v>-19.39827414198967</v>
      </c>
      <c r="AH22">
        <f t="shared" si="5"/>
        <v>-12786.746783319692</v>
      </c>
      <c r="AI22">
        <f t="shared" si="6"/>
        <v>-12806.145057461681</v>
      </c>
      <c r="AJ22">
        <f t="shared" si="7"/>
        <v>830.37612622139568</v>
      </c>
      <c r="AK22">
        <f t="shared" si="22"/>
        <v>868.00726995315995</v>
      </c>
      <c r="AL22">
        <f t="shared" si="8"/>
        <v>-11107.761661287126</v>
      </c>
      <c r="AN22">
        <f t="shared" si="9"/>
        <v>0</v>
      </c>
      <c r="AO22">
        <f t="shared" si="9"/>
        <v>0</v>
      </c>
      <c r="AP22">
        <f t="shared" si="9"/>
        <v>-5.7612272170105845</v>
      </c>
      <c r="AQ22">
        <f t="shared" si="9"/>
        <v>-3797.6241105708968</v>
      </c>
      <c r="AR22">
        <f t="shared" si="9"/>
        <v>-3803.3853377879077</v>
      </c>
      <c r="AS22">
        <f t="shared" si="9"/>
        <v>246.61913238905441</v>
      </c>
      <c r="AT22">
        <f t="shared" si="9"/>
        <v>257.79546528793776</v>
      </c>
      <c r="AU22">
        <f t="shared" si="9"/>
        <v>-3298.9707401109158</v>
      </c>
      <c r="AW22">
        <v>19</v>
      </c>
      <c r="AX22">
        <f>IF(Z22&gt;0, (R22*SUMPRODUCT(K22:$K$98, X22:$X$98)-K22*$AZ$3)/Z22, 0)</f>
        <v>52199.622372182901</v>
      </c>
    </row>
    <row r="23" spans="5:50" x14ac:dyDescent="0.25">
      <c r="E23">
        <v>2023</v>
      </c>
      <c r="F23" s="15">
        <v>5.3900000000000003E-2</v>
      </c>
      <c r="G23" s="15"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0.26517580041805033</v>
      </c>
      <c r="L23" s="2">
        <v>20</v>
      </c>
      <c r="M23" s="6">
        <v>9.5159809999999997E-3</v>
      </c>
      <c r="Q23" s="4">
        <f t="shared" si="21"/>
        <v>25</v>
      </c>
      <c r="R23">
        <f t="shared" si="0"/>
        <v>2000000</v>
      </c>
      <c r="S23">
        <f t="shared" si="1"/>
        <v>53498.930326924696</v>
      </c>
      <c r="U23">
        <f t="shared" si="13"/>
        <v>9.5159809999999997E-3</v>
      </c>
      <c r="V23">
        <f t="shared" si="14"/>
        <v>0.01</v>
      </c>
      <c r="W23">
        <f t="shared" si="15"/>
        <v>0.77593096567958686</v>
      </c>
      <c r="X23">
        <f t="shared" si="16"/>
        <v>7.3837443267186003E-3</v>
      </c>
      <c r="Y23">
        <f t="shared" si="17"/>
        <v>7.7593096567958684E-3</v>
      </c>
      <c r="Z23">
        <f t="shared" si="18"/>
        <v>0.76078791169607241</v>
      </c>
      <c r="AB23">
        <f t="shared" si="19"/>
        <v>40503.303395357645</v>
      </c>
      <c r="AC23">
        <f t="shared" si="2"/>
        <v>40701.339481394716</v>
      </c>
      <c r="AE23">
        <f t="shared" si="3"/>
        <v>0</v>
      </c>
      <c r="AF23">
        <f t="shared" si="4"/>
        <v>0</v>
      </c>
      <c r="AG23">
        <f t="shared" si="4"/>
        <v>-19.019697792401811</v>
      </c>
      <c r="AH23">
        <f t="shared" si="5"/>
        <v>-14767.4886534372</v>
      </c>
      <c r="AI23">
        <f t="shared" si="6"/>
        <v>-14786.508351229602</v>
      </c>
      <c r="AJ23">
        <f t="shared" si="7"/>
        <v>-198.03608603707107</v>
      </c>
      <c r="AK23">
        <f t="shared" si="22"/>
        <v>2835.2312376750356</v>
      </c>
      <c r="AL23">
        <f t="shared" si="8"/>
        <v>-12149.313199591637</v>
      </c>
      <c r="AN23">
        <f t="shared" si="9"/>
        <v>0</v>
      </c>
      <c r="AO23">
        <f t="shared" si="9"/>
        <v>0</v>
      </c>
      <c r="AP23">
        <f t="shared" si="9"/>
        <v>-5.0435635858095749</v>
      </c>
      <c r="AQ23">
        <f t="shared" si="9"/>
        <v>-3915.9806238396859</v>
      </c>
      <c r="AR23">
        <f t="shared" si="9"/>
        <v>-3921.0241874254957</v>
      </c>
      <c r="AS23">
        <f t="shared" si="9"/>
        <v>-52.514377626538206</v>
      </c>
      <c r="AT23">
        <f t="shared" si="9"/>
        <v>751.83471282073708</v>
      </c>
      <c r="AU23">
        <f t="shared" si="9"/>
        <v>-3221.7038522312964</v>
      </c>
      <c r="AW23">
        <v>20</v>
      </c>
      <c r="AX23">
        <f>IF(Z23&gt;0, (R23*SUMPRODUCT(K23:$K$98, X23:$X$98)-K23*$AZ$3)/Z23, 0)</f>
        <v>53498.930326924696</v>
      </c>
    </row>
    <row r="24" spans="5:50" x14ac:dyDescent="0.25">
      <c r="E24">
        <v>2024</v>
      </c>
      <c r="F24" s="5">
        <v>3.5571999999999999E-2</v>
      </c>
      <c r="G24" s="5"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0.23676410751611635</v>
      </c>
      <c r="L24" s="2">
        <v>21</v>
      </c>
      <c r="M24" s="6">
        <v>1.1135328E-2</v>
      </c>
      <c r="Q24" s="4">
        <f t="shared" si="21"/>
        <v>25</v>
      </c>
      <c r="R24">
        <f t="shared" si="0"/>
        <v>2000000</v>
      </c>
      <c r="S24">
        <f t="shared" si="1"/>
        <v>54186.191644888153</v>
      </c>
      <c r="U24">
        <f t="shared" si="13"/>
        <v>1.1135328E-2</v>
      </c>
      <c r="V24">
        <f t="shared" si="14"/>
        <v>0.01</v>
      </c>
      <c r="W24">
        <f t="shared" si="15"/>
        <v>0.76078791169607241</v>
      </c>
      <c r="X24">
        <f t="shared" si="16"/>
        <v>8.4716229351708017E-3</v>
      </c>
      <c r="Y24">
        <f t="shared" si="17"/>
        <v>7.6078791169607246E-3</v>
      </c>
      <c r="Z24">
        <f t="shared" si="18"/>
        <v>0.74470840964394092</v>
      </c>
      <c r="AB24">
        <f t="shared" si="19"/>
        <v>40701.339481394716</v>
      </c>
      <c r="AC24">
        <f t="shared" si="2"/>
        <v>40352.912604526457</v>
      </c>
      <c r="AE24">
        <f t="shared" si="3"/>
        <v>0</v>
      </c>
      <c r="AF24">
        <f t="shared" si="4"/>
        <v>0</v>
      </c>
      <c r="AG24">
        <f t="shared" si="4"/>
        <v>-18.617710241098521</v>
      </c>
      <c r="AH24">
        <f t="shared" si="5"/>
        <v>-16943.245870341605</v>
      </c>
      <c r="AI24">
        <f t="shared" si="6"/>
        <v>-16961.863580582703</v>
      </c>
      <c r="AJ24">
        <f t="shared" si="7"/>
        <v>348.42687686825957</v>
      </c>
      <c r="AK24">
        <f t="shared" si="22"/>
        <v>2849.0937636976305</v>
      </c>
      <c r="AL24">
        <f t="shared" si="8"/>
        <v>-13764.342940016813</v>
      </c>
      <c r="AN24">
        <f t="shared" si="9"/>
        <v>0</v>
      </c>
      <c r="AO24">
        <f t="shared" si="9"/>
        <v>0</v>
      </c>
      <c r="AP24">
        <f t="shared" si="9"/>
        <v>-4.4080055492273509</v>
      </c>
      <c r="AQ24">
        <f t="shared" si="9"/>
        <v>-4011.5524869175542</v>
      </c>
      <c r="AR24">
        <f t="shared" si="9"/>
        <v>-4015.9604924667815</v>
      </c>
      <c r="AS24">
        <f t="shared" si="9"/>
        <v>82.494978536341236</v>
      </c>
      <c r="AT24">
        <f t="shared" si="9"/>
        <v>674.56314219160231</v>
      </c>
      <c r="AU24">
        <f t="shared" si="9"/>
        <v>-3258.9023717388377</v>
      </c>
      <c r="AW24">
        <v>21</v>
      </c>
      <c r="AX24">
        <f>IF(Z24&gt;0, (R24*SUMPRODUCT(K24:$K$98, X24:$X$98)-K24*$AZ$3)/Z24, 0)</f>
        <v>54186.191644888153</v>
      </c>
    </row>
    <row r="25" spans="5:50" x14ac:dyDescent="0.25">
      <c r="E25">
        <v>2025</v>
      </c>
      <c r="F25" s="5">
        <v>3.5571999999999999E-2</v>
      </c>
      <c r="G25" s="5"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0.21139652456796101</v>
      </c>
      <c r="L25" s="2">
        <v>22</v>
      </c>
      <c r="M25" s="6">
        <v>1.2969985999999999E-2</v>
      </c>
      <c r="Q25" s="4">
        <f t="shared" si="21"/>
        <v>25</v>
      </c>
      <c r="R25">
        <f t="shared" si="0"/>
        <v>2000000</v>
      </c>
      <c r="S25">
        <f t="shared" si="1"/>
        <v>54324.549059299294</v>
      </c>
      <c r="U25">
        <f t="shared" si="13"/>
        <v>1.2969985999999999E-2</v>
      </c>
      <c r="V25">
        <f t="shared" si="14"/>
        <v>0.01</v>
      </c>
      <c r="W25">
        <f t="shared" si="15"/>
        <v>0.74470840964394092</v>
      </c>
      <c r="X25">
        <f t="shared" si="16"/>
        <v>9.658857647164178E-3</v>
      </c>
      <c r="Y25">
        <f t="shared" si="17"/>
        <v>7.4470840964394091E-3</v>
      </c>
      <c r="Z25">
        <f t="shared" si="18"/>
        <v>0.72760246790033722</v>
      </c>
      <c r="AB25">
        <f t="shared" si="19"/>
        <v>40352.912604526457</v>
      </c>
      <c r="AC25">
        <f t="shared" si="2"/>
        <v>39526.675963119109</v>
      </c>
      <c r="AE25">
        <f t="shared" si="3"/>
        <v>0</v>
      </c>
      <c r="AF25">
        <f t="shared" si="4"/>
        <v>0</v>
      </c>
      <c r="AG25">
        <f t="shared" si="4"/>
        <v>-18.19006169750843</v>
      </c>
      <c r="AH25">
        <f t="shared" si="5"/>
        <v>-19317.715294328355</v>
      </c>
      <c r="AI25">
        <f t="shared" si="6"/>
        <v>-19335.905356025862</v>
      </c>
      <c r="AJ25">
        <f t="shared" si="7"/>
        <v>826.23664140734763</v>
      </c>
      <c r="AK25">
        <f t="shared" si="22"/>
        <v>2824.7038823168523</v>
      </c>
      <c r="AL25">
        <f t="shared" si="8"/>
        <v>-15684.964832301663</v>
      </c>
      <c r="AN25">
        <f t="shared" si="9"/>
        <v>0</v>
      </c>
      <c r="AO25">
        <f t="shared" si="9"/>
        <v>0</v>
      </c>
      <c r="AP25">
        <f t="shared" si="9"/>
        <v>-3.8453158245300676</v>
      </c>
      <c r="AQ25">
        <f t="shared" si="9"/>
        <v>-4083.69787581436</v>
      </c>
      <c r="AR25">
        <f t="shared" si="9"/>
        <v>-4087.5431916388902</v>
      </c>
      <c r="AS25">
        <f t="shared" si="9"/>
        <v>174.66355446421795</v>
      </c>
      <c r="AT25">
        <f t="shared" si="9"/>
        <v>597.13258365540935</v>
      </c>
      <c r="AU25">
        <f t="shared" si="9"/>
        <v>-3315.7470535192629</v>
      </c>
      <c r="AW25">
        <v>22</v>
      </c>
      <c r="AX25">
        <f>IF(Z25&gt;0, (R25*SUMPRODUCT(K25:$K$98, X25:$X$98)-K25*$AZ$3)/Z25, 0)</f>
        <v>54324.549059299294</v>
      </c>
    </row>
    <row r="26" spans="5:50" x14ac:dyDescent="0.25">
      <c r="E26">
        <v>2026</v>
      </c>
      <c r="F26" s="5">
        <v>3.5571999999999999E-2</v>
      </c>
      <c r="G26" s="5"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0.18874689693567948</v>
      </c>
      <c r="L26" s="2">
        <v>23</v>
      </c>
      <c r="M26" s="6">
        <v>1.4883069000000001E-2</v>
      </c>
      <c r="Q26" s="4">
        <f t="shared" si="21"/>
        <v>25</v>
      </c>
      <c r="R26">
        <f t="shared" si="0"/>
        <v>2000000</v>
      </c>
      <c r="S26">
        <f t="shared" si="1"/>
        <v>53963.559949679206</v>
      </c>
      <c r="U26">
        <f t="shared" si="13"/>
        <v>1.4883069000000001E-2</v>
      </c>
      <c r="V26">
        <f t="shared" si="14"/>
        <v>0.01</v>
      </c>
      <c r="W26">
        <f t="shared" si="15"/>
        <v>0.72760246790033722</v>
      </c>
      <c r="X26">
        <f t="shared" si="16"/>
        <v>1.0828957734331004E-2</v>
      </c>
      <c r="Y26">
        <f t="shared" si="17"/>
        <v>7.2760246790033725E-3</v>
      </c>
      <c r="Z26">
        <f t="shared" si="18"/>
        <v>0.70949748548700287</v>
      </c>
      <c r="AB26">
        <f t="shared" si="19"/>
        <v>39526.675963119109</v>
      </c>
      <c r="AC26">
        <f t="shared" si="2"/>
        <v>38287.010092224533</v>
      </c>
      <c r="AE26">
        <f t="shared" si="3"/>
        <v>0</v>
      </c>
      <c r="AF26">
        <f t="shared" si="4"/>
        <v>0</v>
      </c>
      <c r="AG26">
        <f t="shared" si="4"/>
        <v>-17.737437137175071</v>
      </c>
      <c r="AH26">
        <f t="shared" si="5"/>
        <v>-21657.91546866201</v>
      </c>
      <c r="AI26">
        <f t="shared" si="6"/>
        <v>-21675.652905799183</v>
      </c>
      <c r="AJ26">
        <f t="shared" si="7"/>
        <v>1239.6658708945761</v>
      </c>
      <c r="AK26">
        <f t="shared" si="22"/>
        <v>2766.8673174183377</v>
      </c>
      <c r="AL26">
        <f t="shared" si="8"/>
        <v>-17669.119717486268</v>
      </c>
      <c r="AN26">
        <f t="shared" si="9"/>
        <v>0</v>
      </c>
      <c r="AO26">
        <f t="shared" si="9"/>
        <v>0</v>
      </c>
      <c r="AP26">
        <f t="shared" si="9"/>
        <v>-3.3478862192334766</v>
      </c>
      <c r="AQ26">
        <f t="shared" si="9"/>
        <v>-4087.8643388052064</v>
      </c>
      <c r="AR26">
        <f t="shared" si="9"/>
        <v>-4091.2122250244397</v>
      </c>
      <c r="AS26">
        <f t="shared" si="9"/>
        <v>233.9830863684179</v>
      </c>
      <c r="AT26">
        <f t="shared" si="9"/>
        <v>522.23762039545898</v>
      </c>
      <c r="AU26">
        <f t="shared" si="9"/>
        <v>-3334.9915182605628</v>
      </c>
      <c r="AW26">
        <v>23</v>
      </c>
      <c r="AX26">
        <f>IF(Z26&gt;0, (R26*SUMPRODUCT(K26:$K$98, X26:$X$98)-K26*$AZ$3)/Z26, 0)</f>
        <v>53963.559949679206</v>
      </c>
    </row>
    <row r="27" spans="5:50" x14ac:dyDescent="0.25">
      <c r="E27">
        <v>2027</v>
      </c>
      <c r="F27" s="5">
        <v>3.5571999999999999E-2</v>
      </c>
      <c r="G27" s="5"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0.16852401512114237</v>
      </c>
      <c r="L27" s="2">
        <v>24</v>
      </c>
      <c r="M27" s="6">
        <v>1.6930661E-2</v>
      </c>
      <c r="Q27" s="4">
        <f t="shared" si="21"/>
        <v>25</v>
      </c>
      <c r="R27">
        <f t="shared" si="0"/>
        <v>2000000</v>
      </c>
      <c r="S27">
        <f t="shared" si="1"/>
        <v>53214.048264394231</v>
      </c>
      <c r="U27">
        <f t="shared" si="13"/>
        <v>1.6930661E-2</v>
      </c>
      <c r="V27">
        <f t="shared" si="14"/>
        <v>0.01</v>
      </c>
      <c r="W27">
        <f t="shared" si="15"/>
        <v>0.70949748548700287</v>
      </c>
      <c r="X27">
        <f t="shared" si="16"/>
        <v>1.2012261407132865E-2</v>
      </c>
      <c r="Y27">
        <f t="shared" si="17"/>
        <v>7.0949748548700285E-3</v>
      </c>
      <c r="Z27">
        <f t="shared" si="18"/>
        <v>0.69039024922500003</v>
      </c>
      <c r="AB27">
        <f t="shared" si="19"/>
        <v>38287.010092224533</v>
      </c>
      <c r="AC27">
        <f t="shared" si="2"/>
        <v>36738.460043526313</v>
      </c>
      <c r="AE27">
        <f t="shared" si="3"/>
        <v>0</v>
      </c>
      <c r="AF27">
        <f t="shared" si="4"/>
        <v>0</v>
      </c>
      <c r="AG27">
        <f t="shared" si="4"/>
        <v>-17.259756230625001</v>
      </c>
      <c r="AH27">
        <f t="shared" si="5"/>
        <v>-24024.522814265732</v>
      </c>
      <c r="AI27">
        <f t="shared" si="6"/>
        <v>-24041.782570496358</v>
      </c>
      <c r="AJ27">
        <f t="shared" si="7"/>
        <v>1548.5500486982201</v>
      </c>
      <c r="AK27">
        <f t="shared" si="22"/>
        <v>2680.0907064557177</v>
      </c>
      <c r="AL27">
        <f t="shared" si="8"/>
        <v>-19813.14181534242</v>
      </c>
      <c r="AN27">
        <f t="shared" si="9"/>
        <v>0</v>
      </c>
      <c r="AO27">
        <f t="shared" si="9"/>
        <v>0</v>
      </c>
      <c r="AP27">
        <f t="shared" si="9"/>
        <v>-2.9086834199970788</v>
      </c>
      <c r="AQ27">
        <f t="shared" si="9"/>
        <v>-4048.7090460295481</v>
      </c>
      <c r="AR27">
        <f t="shared" si="9"/>
        <v>-4051.6177294495455</v>
      </c>
      <c r="AS27">
        <f t="shared" si="9"/>
        <v>260.96787182266462</v>
      </c>
      <c r="AT27">
        <f t="shared" si="9"/>
        <v>451.65964674077651</v>
      </c>
      <c r="AU27">
        <f t="shared" si="9"/>
        <v>-3338.9902108861043</v>
      </c>
      <c r="AW27">
        <v>24</v>
      </c>
      <c r="AX27">
        <f>IF(Z27&gt;0, (R27*SUMPRODUCT(K27:$K$98, X27:$X$98)-K27*$AZ$3)/Z27, 0)</f>
        <v>53214.048264394231</v>
      </c>
    </row>
    <row r="28" spans="5:50" x14ac:dyDescent="0.25">
      <c r="E28">
        <v>2028</v>
      </c>
      <c r="F28" s="5">
        <v>3.5571999999999999E-2</v>
      </c>
      <c r="G28" s="5"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0.15046787064387712</v>
      </c>
      <c r="L28" s="2">
        <v>25</v>
      </c>
      <c r="M28" s="6">
        <v>1.9185959999999998E-2</v>
      </c>
      <c r="Q28" s="4">
        <f t="shared" si="21"/>
        <v>25</v>
      </c>
      <c r="R28">
        <f t="shared" si="0"/>
        <v>2000000</v>
      </c>
      <c r="S28">
        <f t="shared" si="1"/>
        <v>52155.895453433237</v>
      </c>
      <c r="U28">
        <f t="shared" si="13"/>
        <v>1.9185959999999998E-2</v>
      </c>
      <c r="V28">
        <f t="shared" si="14"/>
        <v>0.01</v>
      </c>
      <c r="W28">
        <f t="shared" si="15"/>
        <v>0.69039024922500003</v>
      </c>
      <c r="X28">
        <f t="shared" si="16"/>
        <v>1.324579970602088E-2</v>
      </c>
      <c r="Y28">
        <f t="shared" si="17"/>
        <v>6.9039024922500003E-3</v>
      </c>
      <c r="Z28">
        <f t="shared" si="18"/>
        <v>0.67024054702672908</v>
      </c>
      <c r="AB28">
        <f t="shared" si="19"/>
        <v>36738.460043526313</v>
      </c>
      <c r="AC28">
        <f t="shared" si="2"/>
        <v>34956.995899377987</v>
      </c>
      <c r="AE28">
        <f t="shared" si="3"/>
        <v>0</v>
      </c>
      <c r="AF28">
        <f t="shared" si="4"/>
        <v>0</v>
      </c>
      <c r="AG28">
        <f t="shared" si="4"/>
        <v>-16.756013675668228</v>
      </c>
      <c r="AH28">
        <f t="shared" si="5"/>
        <v>-26491.59941204176</v>
      </c>
      <c r="AI28">
        <f t="shared" si="6"/>
        <v>-26508.355425717429</v>
      </c>
      <c r="AJ28">
        <f t="shared" si="7"/>
        <v>1781.4641441483254</v>
      </c>
      <c r="AK28">
        <f t="shared" si="22"/>
        <v>2571.6922030468422</v>
      </c>
      <c r="AL28">
        <f t="shared" si="8"/>
        <v>-22155.199078522262</v>
      </c>
      <c r="AN28">
        <f t="shared" si="9"/>
        <v>0</v>
      </c>
      <c r="AO28">
        <f t="shared" si="9"/>
        <v>0</v>
      </c>
      <c r="AP28">
        <f t="shared" si="9"/>
        <v>-2.5212416982574828</v>
      </c>
      <c r="AQ28">
        <f t="shared" si="9"/>
        <v>-3986.1345534805109</v>
      </c>
      <c r="AR28">
        <f t="shared" si="9"/>
        <v>-3988.6557951787686</v>
      </c>
      <c r="AS28">
        <f t="shared" si="9"/>
        <v>268.05311639841551</v>
      </c>
      <c r="AT28">
        <f t="shared" si="9"/>
        <v>386.95704974391964</v>
      </c>
      <c r="AU28">
        <f t="shared" si="9"/>
        <v>-3333.6456290364335</v>
      </c>
      <c r="AW28">
        <v>25</v>
      </c>
      <c r="AX28">
        <f>IF(Z28&gt;0, (R28*SUMPRODUCT(K28:$K$98, X28:$X$98)-K28*$AZ$3)/Z28, 0)</f>
        <v>52155.895453433237</v>
      </c>
    </row>
    <row r="29" spans="5:50" x14ac:dyDescent="0.25">
      <c r="E29">
        <v>2029</v>
      </c>
      <c r="F29" s="5">
        <v>3.5571999999999999E-2</v>
      </c>
      <c r="G29" s="5"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0.13434631307489028</v>
      </c>
      <c r="L29" s="2">
        <v>26</v>
      </c>
      <c r="M29" s="6">
        <v>2.1884238E-2</v>
      </c>
      <c r="Q29" s="4">
        <f t="shared" si="21"/>
        <v>25</v>
      </c>
      <c r="R29">
        <f t="shared" si="0"/>
        <v>2000000</v>
      </c>
      <c r="S29">
        <f t="shared" si="1"/>
        <v>50850.193233526217</v>
      </c>
      <c r="U29">
        <f t="shared" si="13"/>
        <v>2.1884238E-2</v>
      </c>
      <c r="V29">
        <f t="shared" si="14"/>
        <v>0.01</v>
      </c>
      <c r="W29">
        <f t="shared" si="15"/>
        <v>0.67024054702672908</v>
      </c>
      <c r="X29">
        <f t="shared" si="16"/>
        <v>1.4667703648383133E-2</v>
      </c>
      <c r="Y29">
        <f t="shared" si="17"/>
        <v>6.7024054702672911E-3</v>
      </c>
      <c r="Z29">
        <f t="shared" si="18"/>
        <v>0.64887043790807875</v>
      </c>
      <c r="AB29">
        <f t="shared" si="19"/>
        <v>34956.995899377987</v>
      </c>
      <c r="AC29">
        <f t="shared" si="2"/>
        <v>32995.187151148581</v>
      </c>
      <c r="AE29">
        <f t="shared" si="3"/>
        <v>0</v>
      </c>
      <c r="AF29">
        <f t="shared" si="4"/>
        <v>0</v>
      </c>
      <c r="AG29">
        <f t="shared" si="4"/>
        <v>-16.22176094770197</v>
      </c>
      <c r="AH29">
        <f t="shared" si="5"/>
        <v>-29335.407296766265</v>
      </c>
      <c r="AI29">
        <f t="shared" si="6"/>
        <v>-29351.629057713966</v>
      </c>
      <c r="AJ29">
        <f t="shared" si="7"/>
        <v>1961.8087482294068</v>
      </c>
      <c r="AK29">
        <f t="shared" si="22"/>
        <v>2446.9897129564592</v>
      </c>
      <c r="AL29">
        <f t="shared" si="8"/>
        <v>-24942.8305965281</v>
      </c>
      <c r="AN29">
        <f t="shared" si="9"/>
        <v>0</v>
      </c>
      <c r="AO29">
        <f t="shared" si="9"/>
        <v>0</v>
      </c>
      <c r="AP29">
        <f t="shared" si="9"/>
        <v>-2.1793337749059978</v>
      </c>
      <c r="AQ29">
        <f t="shared" si="9"/>
        <v>-3941.1038128707814</v>
      </c>
      <c r="AR29">
        <f t="shared" si="9"/>
        <v>-3943.2831466456873</v>
      </c>
      <c r="AS29">
        <f t="shared" si="9"/>
        <v>263.56177228268649</v>
      </c>
      <c r="AT29">
        <f t="shared" si="9"/>
        <v>328.74404606788437</v>
      </c>
      <c r="AU29">
        <f t="shared" si="9"/>
        <v>-3350.9773282951164</v>
      </c>
      <c r="AW29">
        <v>26</v>
      </c>
      <c r="AX29">
        <f>IF(Z29&gt;0, (R29*SUMPRODUCT(K29:$K$98, X29:$X$98)-K29*$AZ$3)/Z29, 0)</f>
        <v>50850.193233526217</v>
      </c>
    </row>
    <row r="30" spans="5:50" x14ac:dyDescent="0.25">
      <c r="E30">
        <v>2030</v>
      </c>
      <c r="F30" s="5">
        <v>3.5571999999999999E-2</v>
      </c>
      <c r="G30" s="5"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0.11995206524543775</v>
      </c>
      <c r="L30" s="2">
        <v>27</v>
      </c>
      <c r="M30" s="6">
        <v>2.4761703999999999E-2</v>
      </c>
      <c r="Q30" s="4">
        <f t="shared" si="21"/>
        <v>25</v>
      </c>
      <c r="R30">
        <f t="shared" si="0"/>
        <v>2000000</v>
      </c>
      <c r="S30">
        <f t="shared" si="1"/>
        <v>49274.78506707347</v>
      </c>
      <c r="U30">
        <f t="shared" si="13"/>
        <v>2.4761703999999999E-2</v>
      </c>
      <c r="V30">
        <f t="shared" si="14"/>
        <v>0.01</v>
      </c>
      <c r="W30">
        <f t="shared" si="15"/>
        <v>0.64887043790807875</v>
      </c>
      <c r="X30">
        <f t="shared" si="16"/>
        <v>1.6067137717830225E-2</v>
      </c>
      <c r="Y30">
        <f t="shared" si="17"/>
        <v>6.4887043790807872E-3</v>
      </c>
      <c r="Z30">
        <f t="shared" si="18"/>
        <v>0.62631459581116777</v>
      </c>
      <c r="AB30">
        <f t="shared" si="19"/>
        <v>32995.187151148581</v>
      </c>
      <c r="AC30">
        <f t="shared" si="2"/>
        <v>30861.517092966285</v>
      </c>
      <c r="AE30">
        <f t="shared" si="3"/>
        <v>0</v>
      </c>
      <c r="AF30">
        <f t="shared" si="4"/>
        <v>0</v>
      </c>
      <c r="AG30">
        <f t="shared" si="4"/>
        <v>-15.657864895279195</v>
      </c>
      <c r="AH30">
        <f t="shared" si="5"/>
        <v>-32134.275435660449</v>
      </c>
      <c r="AI30">
        <f t="shared" si="6"/>
        <v>-32149.933300555727</v>
      </c>
      <c r="AJ30">
        <f t="shared" si="7"/>
        <v>2133.6700581822952</v>
      </c>
      <c r="AK30">
        <f t="shared" si="22"/>
        <v>2309.6631005804011</v>
      </c>
      <c r="AL30">
        <f t="shared" si="8"/>
        <v>-27706.600141793031</v>
      </c>
      <c r="AN30">
        <f t="shared" si="9"/>
        <v>0</v>
      </c>
      <c r="AO30">
        <f t="shared" si="9"/>
        <v>0</v>
      </c>
      <c r="AP30">
        <f t="shared" si="9"/>
        <v>-1.8781932315227794</v>
      </c>
      <c r="AQ30">
        <f t="shared" si="9"/>
        <v>-3854.5727036732096</v>
      </c>
      <c r="AR30">
        <f t="shared" si="9"/>
        <v>-3856.4508969047324</v>
      </c>
      <c r="AS30">
        <f t="shared" si="9"/>
        <v>255.93813003131964</v>
      </c>
      <c r="AT30">
        <f t="shared" si="9"/>
        <v>277.0488589358003</v>
      </c>
      <c r="AU30">
        <f t="shared" si="9"/>
        <v>-3323.4639079376125</v>
      </c>
      <c r="AW30">
        <v>27</v>
      </c>
      <c r="AX30">
        <f>IF(Z30&gt;0, (R30*SUMPRODUCT(K30:$K$98, X30:$X$98)-K30*$AZ$3)/Z30, 0)</f>
        <v>49274.78506707347</v>
      </c>
    </row>
    <row r="31" spans="5:50" x14ac:dyDescent="0.25">
      <c r="E31">
        <v>2031</v>
      </c>
      <c r="F31" s="5">
        <v>3.5571999999999999E-2</v>
      </c>
      <c r="G31" s="5"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0.10710005825485512</v>
      </c>
      <c r="L31" s="2">
        <v>28</v>
      </c>
      <c r="M31" s="6">
        <v>2.7627288E-2</v>
      </c>
      <c r="Q31" s="4">
        <f t="shared" si="21"/>
        <v>25</v>
      </c>
      <c r="R31">
        <f t="shared" si="0"/>
        <v>2000000</v>
      </c>
      <c r="S31">
        <f t="shared" si="1"/>
        <v>47483.726054981344</v>
      </c>
      <c r="U31">
        <f t="shared" si="13"/>
        <v>2.7627288E-2</v>
      </c>
      <c r="V31">
        <f t="shared" si="14"/>
        <v>0.01</v>
      </c>
      <c r="W31">
        <f t="shared" si="15"/>
        <v>0.62631459581116777</v>
      </c>
      <c r="X31">
        <f t="shared" si="16"/>
        <v>1.7303373717078727E-2</v>
      </c>
      <c r="Y31">
        <f t="shared" si="17"/>
        <v>6.263145958111678E-3</v>
      </c>
      <c r="Z31">
        <f t="shared" si="18"/>
        <v>0.60274807613597736</v>
      </c>
      <c r="AB31">
        <f t="shared" si="19"/>
        <v>30861.517092966285</v>
      </c>
      <c r="AC31">
        <f t="shared" si="2"/>
        <v>28620.724527407787</v>
      </c>
      <c r="AE31">
        <f t="shared" si="3"/>
        <v>0</v>
      </c>
      <c r="AF31">
        <f t="shared" si="4"/>
        <v>0</v>
      </c>
      <c r="AG31">
        <f t="shared" si="4"/>
        <v>-15.068701903399434</v>
      </c>
      <c r="AH31">
        <f t="shared" si="5"/>
        <v>-34606.747434157456</v>
      </c>
      <c r="AI31">
        <f t="shared" si="6"/>
        <v>-34621.816136060857</v>
      </c>
      <c r="AJ31">
        <f t="shared" si="7"/>
        <v>2240.7925655584986</v>
      </c>
      <c r="AK31">
        <f t="shared" si="22"/>
        <v>2160.3061965076404</v>
      </c>
      <c r="AL31">
        <f t="shared" si="8"/>
        <v>-30220.717373994717</v>
      </c>
      <c r="AN31">
        <f t="shared" si="9"/>
        <v>0</v>
      </c>
      <c r="AO31">
        <f t="shared" si="9"/>
        <v>0</v>
      </c>
      <c r="AP31">
        <f t="shared" si="9"/>
        <v>-1.6138588516791257</v>
      </c>
      <c r="AQ31">
        <f t="shared" si="9"/>
        <v>-3706.3846662093215</v>
      </c>
      <c r="AR31">
        <f t="shared" si="9"/>
        <v>-3707.9985250610007</v>
      </c>
      <c r="AS31">
        <f t="shared" si="9"/>
        <v>239.98901430836148</v>
      </c>
      <c r="AT31">
        <f t="shared" si="9"/>
        <v>231.36891949429278</v>
      </c>
      <c r="AU31">
        <f t="shared" si="9"/>
        <v>-3236.6405912583464</v>
      </c>
      <c r="AW31">
        <v>28</v>
      </c>
      <c r="AX31">
        <f>IF(Z31&gt;0, (R31*SUMPRODUCT(K31:$K$98, X31:$X$98)-K31*$AZ$3)/Z31, 0)</f>
        <v>47483.726054981344</v>
      </c>
    </row>
    <row r="32" spans="5:50" x14ac:dyDescent="0.25">
      <c r="E32">
        <v>2032</v>
      </c>
      <c r="F32" s="5">
        <v>3.5571999999999999E-2</v>
      </c>
      <c r="G32" s="5"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9.562505201326349E-2</v>
      </c>
      <c r="L32" s="2">
        <v>29</v>
      </c>
      <c r="M32" s="6">
        <v>3.0780427999999999E-2</v>
      </c>
      <c r="Q32" s="4">
        <f t="shared" si="21"/>
        <v>25</v>
      </c>
      <c r="R32">
        <f t="shared" si="0"/>
        <v>2000000</v>
      </c>
      <c r="S32">
        <f t="shared" si="1"/>
        <v>45584.028010725408</v>
      </c>
      <c r="U32">
        <f t="shared" si="13"/>
        <v>3.0780427999999999E-2</v>
      </c>
      <c r="V32">
        <f t="shared" si="14"/>
        <v>0.01</v>
      </c>
      <c r="W32">
        <f t="shared" si="15"/>
        <v>0.60274807613597736</v>
      </c>
      <c r="X32">
        <f t="shared" si="16"/>
        <v>1.8552843759641967E-2</v>
      </c>
      <c r="Y32">
        <f t="shared" si="17"/>
        <v>6.0274807613597738E-3</v>
      </c>
      <c r="Z32">
        <f t="shared" si="18"/>
        <v>0.57816775161497569</v>
      </c>
      <c r="AB32">
        <f t="shared" si="19"/>
        <v>28620.724527407787</v>
      </c>
      <c r="AC32">
        <f t="shared" si="2"/>
        <v>26355.214984515183</v>
      </c>
      <c r="AE32">
        <f t="shared" si="3"/>
        <v>0</v>
      </c>
      <c r="AF32">
        <f t="shared" si="4"/>
        <v>0</v>
      </c>
      <c r="AG32">
        <f t="shared" si="4"/>
        <v>-14.454193790374392</v>
      </c>
      <c r="AH32">
        <f t="shared" si="5"/>
        <v>-37105.687519283936</v>
      </c>
      <c r="AI32">
        <f t="shared" si="6"/>
        <v>-37120.141713074314</v>
      </c>
      <c r="AJ32">
        <f t="shared" si="7"/>
        <v>2265.5095428926033</v>
      </c>
      <c r="AK32">
        <f t="shared" si="22"/>
        <v>2003.4507169185454</v>
      </c>
      <c r="AL32">
        <f t="shared" si="8"/>
        <v>-32851.181453263162</v>
      </c>
      <c r="AN32">
        <f t="shared" si="9"/>
        <v>0</v>
      </c>
      <c r="AO32">
        <f t="shared" si="9"/>
        <v>0</v>
      </c>
      <c r="AP32">
        <f t="shared" si="9"/>
        <v>-1.3821830330143414</v>
      </c>
      <c r="AQ32">
        <f t="shared" si="9"/>
        <v>-3548.2332990194282</v>
      </c>
      <c r="AR32">
        <f t="shared" si="9"/>
        <v>-3549.615482052443</v>
      </c>
      <c r="AS32">
        <f t="shared" si="9"/>
        <v>216.63946787564998</v>
      </c>
      <c r="AT32">
        <f t="shared" si="9"/>
        <v>191.58007901134593</v>
      </c>
      <c r="AU32">
        <f t="shared" si="9"/>
        <v>-3141.3959351654466</v>
      </c>
      <c r="AW32">
        <v>29</v>
      </c>
      <c r="AX32">
        <f>IF(Z32&gt;0, (R32*SUMPRODUCT(K32:$K$98, X32:$X$98)-K32*$AZ$3)/Z32, 0)</f>
        <v>45584.028010725408</v>
      </c>
    </row>
    <row r="33" spans="5:50" x14ac:dyDescent="0.25">
      <c r="E33">
        <v>2033</v>
      </c>
      <c r="F33" s="5">
        <v>3.5571999999999999E-2</v>
      </c>
      <c r="G33" s="5"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8.5379510726128108E-2</v>
      </c>
      <c r="L33" s="2">
        <v>30</v>
      </c>
      <c r="M33" s="6">
        <v>3.4133669999999998E-2</v>
      </c>
      <c r="Q33" s="4">
        <f t="shared" si="21"/>
        <v>25</v>
      </c>
      <c r="R33">
        <f t="shared" si="0"/>
        <v>2000000</v>
      </c>
      <c r="S33">
        <f t="shared" si="1"/>
        <v>43596.181938557122</v>
      </c>
      <c r="U33">
        <f t="shared" si="13"/>
        <v>3.4133669999999998E-2</v>
      </c>
      <c r="V33">
        <f t="shared" si="14"/>
        <v>0.01</v>
      </c>
      <c r="W33">
        <f t="shared" si="15"/>
        <v>0.57816775161497569</v>
      </c>
      <c r="X33">
        <f t="shared" si="16"/>
        <v>1.9734987238267547E-2</v>
      </c>
      <c r="Y33">
        <f t="shared" si="17"/>
        <v>5.7816775161497573E-3</v>
      </c>
      <c r="Z33">
        <f t="shared" si="18"/>
        <v>0.55265108686055842</v>
      </c>
      <c r="AB33">
        <f t="shared" si="19"/>
        <v>26355.214984515183</v>
      </c>
      <c r="AC33">
        <f t="shared" si="2"/>
        <v>24093.47733131424</v>
      </c>
      <c r="AE33">
        <f t="shared" si="3"/>
        <v>0</v>
      </c>
      <c r="AF33">
        <f t="shared" si="4"/>
        <v>0</v>
      </c>
      <c r="AG33">
        <f t="shared" si="4"/>
        <v>-13.81627717151396</v>
      </c>
      <c r="AH33">
        <f t="shared" si="5"/>
        <v>-39469.974476535092</v>
      </c>
      <c r="AI33">
        <f t="shared" si="6"/>
        <v>-39483.790753706606</v>
      </c>
      <c r="AJ33">
        <f t="shared" si="7"/>
        <v>2261.7376532009439</v>
      </c>
      <c r="AK33">
        <f t="shared" si="22"/>
        <v>1844.865048916063</v>
      </c>
      <c r="AL33">
        <f t="shared" si="8"/>
        <v>-35377.188051589597</v>
      </c>
      <c r="AN33">
        <f t="shared" si="9"/>
        <v>0</v>
      </c>
      <c r="AO33">
        <f t="shared" si="9"/>
        <v>0</v>
      </c>
      <c r="AP33">
        <f t="shared" si="9"/>
        <v>-1.1796269849604351</v>
      </c>
      <c r="AQ33">
        <f t="shared" si="9"/>
        <v>-3369.9271091793303</v>
      </c>
      <c r="AR33">
        <f t="shared" si="9"/>
        <v>-3371.1067361642909</v>
      </c>
      <c r="AS33">
        <f t="shared" si="9"/>
        <v>193.10605422115779</v>
      </c>
      <c r="AT33">
        <f t="shared" si="9"/>
        <v>157.51367523218786</v>
      </c>
      <c r="AU33">
        <f t="shared" si="9"/>
        <v>-3020.487006710945</v>
      </c>
      <c r="AW33">
        <v>30</v>
      </c>
      <c r="AX33">
        <f>IF(Z33&gt;0, (R33*SUMPRODUCT(K33:$K$98, X33:$X$98)-K33*$AZ$3)/Z33, 0)</f>
        <v>43596.181938557122</v>
      </c>
    </row>
    <row r="34" spans="5:50" x14ac:dyDescent="0.25">
      <c r="E34">
        <v>2034</v>
      </c>
      <c r="F34" s="5">
        <v>3.5571999999999999E-2</v>
      </c>
      <c r="G34" s="5"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7.6231706005471522E-2</v>
      </c>
      <c r="L34" s="2">
        <v>31</v>
      </c>
      <c r="M34" s="6">
        <v>3.7867151000000002E-2</v>
      </c>
      <c r="Q34" s="4">
        <f t="shared" si="21"/>
        <v>25</v>
      </c>
      <c r="R34">
        <f t="shared" si="0"/>
        <v>2000000</v>
      </c>
      <c r="S34">
        <f t="shared" si="1"/>
        <v>41566.554917059053</v>
      </c>
      <c r="U34">
        <f t="shared" si="13"/>
        <v>3.7867151000000002E-2</v>
      </c>
      <c r="V34">
        <f t="shared" si="14"/>
        <v>0.01</v>
      </c>
      <c r="W34">
        <f t="shared" si="15"/>
        <v>0.55265108686055842</v>
      </c>
      <c r="X34">
        <f t="shared" si="16"/>
        <v>2.0927322156462883E-2</v>
      </c>
      <c r="Y34">
        <f t="shared" si="17"/>
        <v>5.5265108686055843E-3</v>
      </c>
      <c r="Z34">
        <f t="shared" si="18"/>
        <v>0.52619725383548999</v>
      </c>
      <c r="AB34">
        <f t="shared" si="19"/>
        <v>24093.47733131424</v>
      </c>
      <c r="AC34">
        <f t="shared" si="2"/>
        <v>21872.207048758555</v>
      </c>
      <c r="AE34">
        <f t="shared" si="3"/>
        <v>0</v>
      </c>
      <c r="AF34">
        <f t="shared" si="4"/>
        <v>0</v>
      </c>
      <c r="AG34">
        <f t="shared" si="4"/>
        <v>-13.154931345887249</v>
      </c>
      <c r="AH34">
        <f t="shared" si="5"/>
        <v>-41854.644312925768</v>
      </c>
      <c r="AI34">
        <f t="shared" si="6"/>
        <v>-41867.799244271657</v>
      </c>
      <c r="AJ34">
        <f t="shared" si="7"/>
        <v>2221.2702825556844</v>
      </c>
      <c r="AK34">
        <f t="shared" si="22"/>
        <v>1686.5434131919969</v>
      </c>
      <c r="AL34">
        <f t="shared" si="8"/>
        <v>-37959.985548523975</v>
      </c>
      <c r="AN34">
        <f t="shared" si="9"/>
        <v>0</v>
      </c>
      <c r="AO34">
        <f t="shared" si="9"/>
        <v>0</v>
      </c>
      <c r="AP34">
        <f t="shared" si="9"/>
        <v>-1.0028228588818386</v>
      </c>
      <c r="AQ34">
        <f t="shared" si="9"/>
        <v>-3190.6509402265378</v>
      </c>
      <c r="AR34">
        <f t="shared" si="9"/>
        <v>-3191.6537630854195</v>
      </c>
      <c r="AS34">
        <f t="shared" si="9"/>
        <v>169.33122313847559</v>
      </c>
      <c r="AT34">
        <f t="shared" si="9"/>
        <v>128.56808163991678</v>
      </c>
      <c r="AU34">
        <f t="shared" ref="AU34:AU89" si="23">AL34*$K34</f>
        <v>-2893.7544583070271</v>
      </c>
      <c r="AW34">
        <v>31</v>
      </c>
      <c r="AX34">
        <f>IF(Z34&gt;0, (R34*SUMPRODUCT(K34:$K$98, X34:$X$98)-K34*$AZ$3)/Z34, 0)</f>
        <v>41566.554917059053</v>
      </c>
    </row>
    <row r="35" spans="5:50" x14ac:dyDescent="0.25">
      <c r="E35">
        <v>2035</v>
      </c>
      <c r="F35" s="5">
        <v>3.5571999999999999E-2</v>
      </c>
      <c r="G35" s="5"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6.8064023219171002E-2</v>
      </c>
      <c r="L35" s="2">
        <v>32</v>
      </c>
      <c r="M35" s="6">
        <v>4.2172894000000002E-2</v>
      </c>
      <c r="Q35" s="4">
        <f t="shared" si="21"/>
        <v>25</v>
      </c>
      <c r="R35">
        <f t="shared" si="0"/>
        <v>2000000</v>
      </c>
      <c r="S35">
        <f t="shared" si="1"/>
        <v>39513.541534779899</v>
      </c>
      <c r="U35">
        <f t="shared" si="13"/>
        <v>4.2172894000000002E-2</v>
      </c>
      <c r="V35">
        <f t="shared" si="14"/>
        <v>0.01</v>
      </c>
      <c r="W35">
        <f t="shared" si="15"/>
        <v>0.52619725383548999</v>
      </c>
      <c r="X35">
        <f t="shared" si="16"/>
        <v>2.2191261009095214E-2</v>
      </c>
      <c r="Y35">
        <f t="shared" si="17"/>
        <v>5.2619725383548999E-3</v>
      </c>
      <c r="Z35">
        <f t="shared" si="18"/>
        <v>0.49874402028803988</v>
      </c>
      <c r="AB35">
        <f t="shared" si="19"/>
        <v>21872.207048758555</v>
      </c>
      <c r="AC35">
        <f t="shared" si="2"/>
        <v>19707.142560874574</v>
      </c>
      <c r="AE35">
        <f t="shared" si="3"/>
        <v>0</v>
      </c>
      <c r="AF35">
        <f t="shared" ref="AF35:AG66" si="24">-$Z35*P35</f>
        <v>0</v>
      </c>
      <c r="AG35">
        <f t="shared" si="24"/>
        <v>-12.468600507200996</v>
      </c>
      <c r="AH35">
        <f t="shared" si="5"/>
        <v>-44382.52201819043</v>
      </c>
      <c r="AI35">
        <f t="shared" ref="AI35:AI66" si="25">SUM(AE35:AH35)</f>
        <v>-44394.99061869763</v>
      </c>
      <c r="AJ35">
        <f t="shared" si="7"/>
        <v>2165.0644878839812</v>
      </c>
      <c r="AK35">
        <f t="shared" si="22"/>
        <v>1531.054493413099</v>
      </c>
      <c r="AL35">
        <f t="shared" si="8"/>
        <v>-40698.871637400553</v>
      </c>
      <c r="AN35">
        <f t="shared" ref="AN35:AT66" si="26">AE35*$K35</f>
        <v>0</v>
      </c>
      <c r="AO35">
        <f t="shared" si="26"/>
        <v>0</v>
      </c>
      <c r="AP35">
        <f t="shared" si="26"/>
        <v>-0.84866311443269593</v>
      </c>
      <c r="AQ35">
        <f t="shared" si="26"/>
        <v>-3020.8530091714815</v>
      </c>
      <c r="AR35">
        <f t="shared" si="26"/>
        <v>-3021.7016722859144</v>
      </c>
      <c r="AS35">
        <f t="shared" si="26"/>
        <v>147.36299957433786</v>
      </c>
      <c r="AT35">
        <f t="shared" si="26"/>
        <v>104.20972858948527</v>
      </c>
      <c r="AU35">
        <f t="shared" si="23"/>
        <v>-2770.1289441220915</v>
      </c>
      <c r="AW35">
        <v>32</v>
      </c>
      <c r="AX35">
        <f>IF(Z35&gt;0, (R35*SUMPRODUCT(K35:$K$98, X35:$X$98)-K35*$AZ$3)/Z35, 0)</f>
        <v>39513.541534779899</v>
      </c>
    </row>
    <row r="36" spans="5:50" x14ac:dyDescent="0.25">
      <c r="E36">
        <v>2036</v>
      </c>
      <c r="F36" s="5">
        <v>3.5571999999999999E-2</v>
      </c>
      <c r="G36" s="5"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6.0771449302831244E-2</v>
      </c>
      <c r="L36" s="2">
        <v>33</v>
      </c>
      <c r="M36" s="6">
        <v>4.6777600000000003E-2</v>
      </c>
      <c r="Q36" s="4">
        <f t="shared" si="21"/>
        <v>25</v>
      </c>
      <c r="R36">
        <f t="shared" si="0"/>
        <v>2000000</v>
      </c>
      <c r="S36">
        <f t="shared" si="1"/>
        <v>37417.089707672341</v>
      </c>
      <c r="U36">
        <f t="shared" si="13"/>
        <v>4.6777600000000003E-2</v>
      </c>
      <c r="V36">
        <f t="shared" si="14"/>
        <v>0.01</v>
      </c>
      <c r="W36">
        <f t="shared" si="15"/>
        <v>0.49874402028803988</v>
      </c>
      <c r="X36">
        <f t="shared" si="16"/>
        <v>2.3330048283425817E-2</v>
      </c>
      <c r="Y36">
        <f t="shared" si="17"/>
        <v>4.9874402028803992E-3</v>
      </c>
      <c r="Z36">
        <f t="shared" si="18"/>
        <v>0.47042653180173366</v>
      </c>
      <c r="AB36">
        <f t="shared" si="19"/>
        <v>19707.142560874574</v>
      </c>
      <c r="AC36">
        <f t="shared" si="2"/>
        <v>17601.991741294645</v>
      </c>
      <c r="AE36">
        <f t="shared" si="3"/>
        <v>0</v>
      </c>
      <c r="AF36">
        <f t="shared" si="24"/>
        <v>0</v>
      </c>
      <c r="AG36">
        <f t="shared" si="24"/>
        <v>-11.760663295043342</v>
      </c>
      <c r="AH36">
        <f t="shared" si="5"/>
        <v>-46660.096566851636</v>
      </c>
      <c r="AI36">
        <f t="shared" si="25"/>
        <v>-46671.857230146677</v>
      </c>
      <c r="AJ36">
        <f t="shared" si="7"/>
        <v>2105.1508195799288</v>
      </c>
      <c r="AK36">
        <f t="shared" si="22"/>
        <v>1379.4999792612202</v>
      </c>
      <c r="AL36">
        <f t="shared" si="8"/>
        <v>-43187.206431305531</v>
      </c>
      <c r="AN36">
        <f t="shared" si="26"/>
        <v>0</v>
      </c>
      <c r="AO36">
        <f t="shared" si="26"/>
        <v>0</v>
      </c>
      <c r="AP36">
        <f t="shared" si="26"/>
        <v>-0.71471255320239468</v>
      </c>
      <c r="AQ36">
        <f t="shared" si="26"/>
        <v>-2835.6016929776342</v>
      </c>
      <c r="AR36">
        <f t="shared" si="26"/>
        <v>-2836.3164055308366</v>
      </c>
      <c r="AS36">
        <f t="shared" si="26"/>
        <v>127.93306630691529</v>
      </c>
      <c r="AT36">
        <f t="shared" si="26"/>
        <v>83.834213052929996</v>
      </c>
      <c r="AU36">
        <f t="shared" si="23"/>
        <v>-2624.5491261709917</v>
      </c>
      <c r="AW36">
        <v>33</v>
      </c>
      <c r="AX36">
        <f>IF(Z36&gt;0, (R36*SUMPRODUCT(K36:$K$98, X36:$X$98)-K36*$AZ$3)/Z36, 0)</f>
        <v>37417.089707672341</v>
      </c>
    </row>
    <row r="37" spans="5:50" x14ac:dyDescent="0.25">
      <c r="E37">
        <v>2037</v>
      </c>
      <c r="F37" s="5">
        <v>3.5571999999999999E-2</v>
      </c>
      <c r="G37" s="5"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5.4260222591813609E-2</v>
      </c>
      <c r="L37" s="2">
        <v>34</v>
      </c>
      <c r="M37" s="6">
        <v>5.1668436999999998E-2</v>
      </c>
      <c r="Q37" s="4">
        <f t="shared" si="21"/>
        <v>25</v>
      </c>
      <c r="R37">
        <f t="shared" si="0"/>
        <v>2000000</v>
      </c>
      <c r="S37">
        <f t="shared" si="1"/>
        <v>35304.517891749412</v>
      </c>
      <c r="U37">
        <f t="shared" si="13"/>
        <v>5.1668436999999998E-2</v>
      </c>
      <c r="V37">
        <f t="shared" si="14"/>
        <v>0.01</v>
      </c>
      <c r="W37">
        <f t="shared" si="15"/>
        <v>0.47042653180173366</v>
      </c>
      <c r="X37">
        <f t="shared" si="16"/>
        <v>2.430620362152637E-2</v>
      </c>
      <c r="Y37">
        <f t="shared" si="17"/>
        <v>4.7042653180173364E-3</v>
      </c>
      <c r="Z37">
        <f t="shared" si="18"/>
        <v>0.44141606286218998</v>
      </c>
      <c r="AB37">
        <f t="shared" si="19"/>
        <v>17601.991741294645</v>
      </c>
      <c r="AC37">
        <f t="shared" si="2"/>
        <v>15583.98128902377</v>
      </c>
      <c r="AE37">
        <f t="shared" si="3"/>
        <v>0</v>
      </c>
      <c r="AF37">
        <f t="shared" si="24"/>
        <v>0</v>
      </c>
      <c r="AG37">
        <f t="shared" si="24"/>
        <v>-11.03540157155475</v>
      </c>
      <c r="AH37">
        <f t="shared" si="5"/>
        <v>-48612.407243052738</v>
      </c>
      <c r="AI37">
        <f t="shared" si="25"/>
        <v>-48623.442644624294</v>
      </c>
      <c r="AJ37">
        <f t="shared" si="7"/>
        <v>2018.0104522708752</v>
      </c>
      <c r="AK37">
        <f t="shared" si="22"/>
        <v>1232.1394218906253</v>
      </c>
      <c r="AL37">
        <f t="shared" si="8"/>
        <v>-45373.292770462787</v>
      </c>
      <c r="AN37">
        <f t="shared" si="26"/>
        <v>0</v>
      </c>
      <c r="AO37">
        <f t="shared" si="26"/>
        <v>0</v>
      </c>
      <c r="AP37">
        <f t="shared" si="26"/>
        <v>-0.59878334566261049</v>
      </c>
      <c r="AQ37">
        <f t="shared" si="26"/>
        <v>-2637.7200377319336</v>
      </c>
      <c r="AR37">
        <f t="shared" si="26"/>
        <v>-2638.3188210775966</v>
      </c>
      <c r="AS37">
        <f t="shared" si="26"/>
        <v>109.49769633282415</v>
      </c>
      <c r="AT37">
        <f t="shared" si="26"/>
        <v>66.856159295933864</v>
      </c>
      <c r="AU37">
        <f t="shared" si="23"/>
        <v>-2461.964965448838</v>
      </c>
      <c r="AW37">
        <v>34</v>
      </c>
      <c r="AX37">
        <f>IF(Z37&gt;0, (R37*SUMPRODUCT(K37:$K$98, X37:$X$98)-K37*$AZ$3)/Z37, 0)</f>
        <v>35304.517891749412</v>
      </c>
    </row>
    <row r="38" spans="5:50" x14ac:dyDescent="0.25">
      <c r="E38">
        <v>2038</v>
      </c>
      <c r="F38" s="5">
        <v>3.5571999999999999E-2</v>
      </c>
      <c r="G38" s="5"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4.8446627314119292E-2</v>
      </c>
      <c r="L38" s="2">
        <v>35</v>
      </c>
      <c r="M38" s="6">
        <v>5.7177164000000003E-2</v>
      </c>
      <c r="Q38" s="4">
        <f t="shared" si="21"/>
        <v>25</v>
      </c>
      <c r="R38">
        <f t="shared" si="0"/>
        <v>2000000</v>
      </c>
      <c r="S38">
        <f t="shared" si="1"/>
        <v>33213.897253278999</v>
      </c>
      <c r="U38">
        <f t="shared" si="13"/>
        <v>5.7177164000000003E-2</v>
      </c>
      <c r="V38">
        <f t="shared" si="14"/>
        <v>0.01</v>
      </c>
      <c r="W38">
        <f t="shared" si="15"/>
        <v>0.44141606286218998</v>
      </c>
      <c r="X38">
        <f t="shared" si="16"/>
        <v>2.5238918618505746E-2</v>
      </c>
      <c r="Y38">
        <f t="shared" si="17"/>
        <v>4.4141606286218996E-3</v>
      </c>
      <c r="Z38">
        <f t="shared" si="18"/>
        <v>0.41176298361506236</v>
      </c>
      <c r="AB38">
        <f t="shared" si="19"/>
        <v>15583.98128902377</v>
      </c>
      <c r="AC38">
        <f t="shared" si="2"/>
        <v>13676.253430494286</v>
      </c>
      <c r="AE38">
        <f t="shared" si="3"/>
        <v>0</v>
      </c>
      <c r="AF38">
        <f t="shared" si="24"/>
        <v>0</v>
      </c>
      <c r="AG38">
        <f t="shared" si="24"/>
        <v>-10.294074590376558</v>
      </c>
      <c r="AH38">
        <f t="shared" si="5"/>
        <v>-50477.837237011488</v>
      </c>
      <c r="AI38">
        <f t="shared" si="25"/>
        <v>-50488.131311601865</v>
      </c>
      <c r="AJ38">
        <f t="shared" si="7"/>
        <v>1907.7278585294844</v>
      </c>
      <c r="AK38">
        <f t="shared" si="22"/>
        <v>1090.878690231664</v>
      </c>
      <c r="AL38">
        <f t="shared" si="8"/>
        <v>-47489.524762840716</v>
      </c>
      <c r="AN38">
        <f t="shared" si="26"/>
        <v>0</v>
      </c>
      <c r="AO38">
        <f t="shared" si="26"/>
        <v>0</v>
      </c>
      <c r="AP38">
        <f t="shared" si="26"/>
        <v>-0.49871319522371832</v>
      </c>
      <c r="AQ38">
        <f t="shared" si="26"/>
        <v>-2445.4809682442688</v>
      </c>
      <c r="AR38">
        <f t="shared" si="26"/>
        <v>-2445.9796814394922</v>
      </c>
      <c r="AS38">
        <f t="shared" si="26"/>
        <v>92.422980578940823</v>
      </c>
      <c r="AT38">
        <f t="shared" si="26"/>
        <v>52.849393350568015</v>
      </c>
      <c r="AU38">
        <f t="shared" si="23"/>
        <v>-2300.7073075099834</v>
      </c>
      <c r="AW38">
        <v>35</v>
      </c>
      <c r="AX38">
        <f>IF(Z38&gt;0, (R38*SUMPRODUCT(K38:$K$98, X38:$X$98)-K38*$AZ$3)/Z38, 0)</f>
        <v>33213.897253278999</v>
      </c>
    </row>
    <row r="39" spans="5:50" x14ac:dyDescent="0.25">
      <c r="E39">
        <v>2039</v>
      </c>
      <c r="F39" s="5">
        <v>3.5571999999999999E-2</v>
      </c>
      <c r="G39" s="5"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4.3255917244749365E-2</v>
      </c>
      <c r="L39" s="2">
        <v>36</v>
      </c>
      <c r="M39" s="6">
        <v>6.3388860000000005E-2</v>
      </c>
      <c r="Q39" s="4">
        <f t="shared" si="21"/>
        <v>25</v>
      </c>
      <c r="R39">
        <f t="shared" si="0"/>
        <v>2000000</v>
      </c>
      <c r="S39">
        <f t="shared" si="1"/>
        <v>31143.317604980155</v>
      </c>
      <c r="U39">
        <f t="shared" si="13"/>
        <v>6.3388860000000005E-2</v>
      </c>
      <c r="V39">
        <f t="shared" si="14"/>
        <v>0.01</v>
      </c>
      <c r="W39">
        <f t="shared" si="15"/>
        <v>0.41176298361506236</v>
      </c>
      <c r="X39">
        <f t="shared" si="16"/>
        <v>2.6101186121557485E-2</v>
      </c>
      <c r="Y39">
        <f t="shared" si="17"/>
        <v>4.1176298361506238E-3</v>
      </c>
      <c r="Z39">
        <f t="shared" si="18"/>
        <v>0.38154416765735427</v>
      </c>
      <c r="AB39">
        <f t="shared" si="19"/>
        <v>13676.253430494286</v>
      </c>
      <c r="AC39">
        <f t="shared" si="2"/>
        <v>11882.551193680782</v>
      </c>
      <c r="AE39">
        <f t="shared" si="3"/>
        <v>0</v>
      </c>
      <c r="AF39">
        <f t="shared" si="24"/>
        <v>0</v>
      </c>
      <c r="AG39">
        <f t="shared" si="24"/>
        <v>-9.5386041914338566</v>
      </c>
      <c r="AH39">
        <f t="shared" si="5"/>
        <v>-52202.372243114973</v>
      </c>
      <c r="AI39">
        <f t="shared" si="25"/>
        <v>-52211.910847306404</v>
      </c>
      <c r="AJ39">
        <f t="shared" si="7"/>
        <v>1793.702236813504</v>
      </c>
      <c r="AK39">
        <f t="shared" si="22"/>
        <v>957.33774013460004</v>
      </c>
      <c r="AL39">
        <f t="shared" si="8"/>
        <v>-49460.870870358303</v>
      </c>
      <c r="AN39">
        <f t="shared" si="26"/>
        <v>0</v>
      </c>
      <c r="AO39">
        <f t="shared" si="26"/>
        <v>0</v>
      </c>
      <c r="AP39">
        <f t="shared" si="26"/>
        <v>-0.41260107353508235</v>
      </c>
      <c r="AQ39">
        <f t="shared" si="26"/>
        <v>-2258.0614937277824</v>
      </c>
      <c r="AR39">
        <f t="shared" si="26"/>
        <v>-2258.4740948013173</v>
      </c>
      <c r="AS39">
        <f t="shared" si="26"/>
        <v>77.588235517326751</v>
      </c>
      <c r="AT39">
        <f t="shared" si="26"/>
        <v>41.41052206253763</v>
      </c>
      <c r="AU39">
        <f t="shared" si="23"/>
        <v>-2139.4753372214532</v>
      </c>
      <c r="AW39">
        <v>36</v>
      </c>
      <c r="AX39">
        <f>IF(Z39&gt;0, (R39*SUMPRODUCT(K39:$K$98, X39:$X$98)-K39*$AZ$3)/Z39, 0)</f>
        <v>31143.317604980155</v>
      </c>
    </row>
    <row r="40" spans="5:50" x14ac:dyDescent="0.25">
      <c r="E40">
        <v>2040</v>
      </c>
      <c r="F40" s="5">
        <v>3.5571999999999999E-2</v>
      </c>
      <c r="G40" s="5"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3.8621354682811929E-2</v>
      </c>
      <c r="L40" s="2">
        <v>37</v>
      </c>
      <c r="M40" s="6">
        <v>7.0498397000000004E-2</v>
      </c>
      <c r="Q40" s="4">
        <f t="shared" si="21"/>
        <v>25</v>
      </c>
      <c r="R40">
        <f t="shared" si="0"/>
        <v>2000000</v>
      </c>
      <c r="S40">
        <f t="shared" si="1"/>
        <v>29092.213358817458</v>
      </c>
      <c r="U40">
        <f t="shared" si="13"/>
        <v>7.0498397000000004E-2</v>
      </c>
      <c r="V40">
        <f t="shared" si="14"/>
        <v>0.01</v>
      </c>
      <c r="W40">
        <f t="shared" si="15"/>
        <v>0.38154416765735427</v>
      </c>
      <c r="X40">
        <f t="shared" si="16"/>
        <v>2.6898252204542724E-2</v>
      </c>
      <c r="Y40">
        <f t="shared" si="17"/>
        <v>3.815441676573543E-3</v>
      </c>
      <c r="Z40">
        <f t="shared" si="18"/>
        <v>0.35083047377623799</v>
      </c>
      <c r="AB40">
        <f t="shared" si="19"/>
        <v>11882.551193680782</v>
      </c>
      <c r="AC40">
        <f t="shared" si="2"/>
        <v>10206.434995873329</v>
      </c>
      <c r="AE40">
        <f t="shared" si="3"/>
        <v>0</v>
      </c>
      <c r="AF40">
        <f t="shared" si="24"/>
        <v>0</v>
      </c>
      <c r="AG40">
        <f t="shared" si="24"/>
        <v>-8.7707618444059499</v>
      </c>
      <c r="AH40">
        <f t="shared" si="5"/>
        <v>-53796.50440908545</v>
      </c>
      <c r="AI40">
        <f t="shared" si="25"/>
        <v>-53805.275170929854</v>
      </c>
      <c r="AJ40">
        <f t="shared" si="7"/>
        <v>1676.1161978074524</v>
      </c>
      <c r="AK40">
        <f t="shared" si="22"/>
        <v>831.77858355765477</v>
      </c>
      <c r="AL40">
        <f t="shared" si="8"/>
        <v>-51297.380389564743</v>
      </c>
      <c r="AN40">
        <f t="shared" si="26"/>
        <v>0</v>
      </c>
      <c r="AO40">
        <f t="shared" si="26"/>
        <v>0</v>
      </c>
      <c r="AP40">
        <f t="shared" si="26"/>
        <v>-0.33873870403127593</v>
      </c>
      <c r="AQ40">
        <f t="shared" si="26"/>
        <v>-2077.693877478745</v>
      </c>
      <c r="AR40">
        <f t="shared" si="26"/>
        <v>-2078.0326161827761</v>
      </c>
      <c r="AS40">
        <f t="shared" si="26"/>
        <v>64.733878165127777</v>
      </c>
      <c r="AT40">
        <f t="shared" si="26"/>
        <v>32.1244156931471</v>
      </c>
      <c r="AU40">
        <f t="shared" si="23"/>
        <v>-1981.1743223245012</v>
      </c>
      <c r="AW40">
        <v>37</v>
      </c>
      <c r="AX40">
        <f>IF(Z40&gt;0, (R40*SUMPRODUCT(K40:$K$98, X40:$X$98)-K40*$AZ$3)/Z40, 0)</f>
        <v>29092.213358817458</v>
      </c>
    </row>
    <row r="41" spans="5:50" x14ac:dyDescent="0.25">
      <c r="E41">
        <v>2041</v>
      </c>
      <c r="F41" s="5">
        <v>3.5571999999999999E-2</v>
      </c>
      <c r="G41" s="5"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3.4483352395367789E-2</v>
      </c>
      <c r="L41" s="2">
        <v>38</v>
      </c>
      <c r="M41" s="6">
        <v>7.8701599999999997E-2</v>
      </c>
      <c r="Q41" s="4">
        <f t="shared" si="21"/>
        <v>25</v>
      </c>
      <c r="R41">
        <f t="shared" si="0"/>
        <v>2000000</v>
      </c>
      <c r="S41">
        <f t="shared" si="1"/>
        <v>27050.456148174326</v>
      </c>
      <c r="U41">
        <f t="shared" si="13"/>
        <v>7.8701599999999997E-2</v>
      </c>
      <c r="V41">
        <f t="shared" si="14"/>
        <v>0.01</v>
      </c>
      <c r="W41">
        <f t="shared" si="15"/>
        <v>0.35083047377623799</v>
      </c>
      <c r="X41">
        <f t="shared" si="16"/>
        <v>2.7610919614947972E-2</v>
      </c>
      <c r="Y41">
        <f t="shared" si="17"/>
        <v>3.5083047377623801E-3</v>
      </c>
      <c r="Z41">
        <f t="shared" si="18"/>
        <v>0.31971124942352763</v>
      </c>
      <c r="AB41">
        <f t="shared" si="19"/>
        <v>10206.434995873329</v>
      </c>
      <c r="AC41">
        <f t="shared" si="2"/>
        <v>8648.3351326091579</v>
      </c>
      <c r="AE41">
        <f t="shared" si="3"/>
        <v>0</v>
      </c>
      <c r="AF41">
        <f t="shared" si="24"/>
        <v>0</v>
      </c>
      <c r="AG41">
        <f t="shared" si="24"/>
        <v>-7.9927812355881906</v>
      </c>
      <c r="AH41">
        <f t="shared" si="5"/>
        <v>-55221.839229895944</v>
      </c>
      <c r="AI41">
        <f t="shared" si="25"/>
        <v>-55229.832011131533</v>
      </c>
      <c r="AJ41">
        <f t="shared" si="7"/>
        <v>1558.0998632641713</v>
      </c>
      <c r="AK41">
        <f t="shared" si="22"/>
        <v>714.45044971113316</v>
      </c>
      <c r="AL41">
        <f t="shared" si="8"/>
        <v>-52957.281698156228</v>
      </c>
      <c r="AN41">
        <f t="shared" si="26"/>
        <v>0</v>
      </c>
      <c r="AO41">
        <f t="shared" si="26"/>
        <v>0</v>
      </c>
      <c r="AP41">
        <f t="shared" si="26"/>
        <v>-0.27561789196587078</v>
      </c>
      <c r="AQ41">
        <f t="shared" si="26"/>
        <v>-1904.2341420848472</v>
      </c>
      <c r="AR41">
        <f t="shared" si="26"/>
        <v>-1904.5097599768133</v>
      </c>
      <c r="AS41">
        <f t="shared" si="26"/>
        <v>53.728506652112785</v>
      </c>
      <c r="AT41">
        <f t="shared" si="26"/>
        <v>24.636646626417999</v>
      </c>
      <c r="AU41">
        <f t="shared" si="23"/>
        <v>-1826.1446066982824</v>
      </c>
      <c r="AW41">
        <v>38</v>
      </c>
      <c r="AX41">
        <f>IF(Z41&gt;0, (R41*SUMPRODUCT(K41:$K$98, X41:$X$98)-K41*$AZ$3)/Z41, 0)</f>
        <v>27050.456148174326</v>
      </c>
    </row>
    <row r="42" spans="5:50" x14ac:dyDescent="0.25">
      <c r="E42">
        <v>2042</v>
      </c>
      <c r="F42" s="5">
        <v>3.5571999999999999E-2</v>
      </c>
      <c r="G42" s="5"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3.0788707495864095E-2</v>
      </c>
      <c r="L42" s="2">
        <v>39</v>
      </c>
      <c r="M42" s="6">
        <v>8.8159118999999994E-2</v>
      </c>
      <c r="Q42" s="4">
        <f t="shared" si="21"/>
        <v>25</v>
      </c>
      <c r="R42">
        <f t="shared" si="0"/>
        <v>2000000</v>
      </c>
      <c r="S42">
        <f t="shared" si="1"/>
        <v>24999.331826286056</v>
      </c>
      <c r="U42">
        <f t="shared" si="13"/>
        <v>8.8159118999999994E-2</v>
      </c>
      <c r="V42">
        <f t="shared" si="14"/>
        <v>0.01</v>
      </c>
      <c r="W42">
        <f t="shared" si="15"/>
        <v>0.31971124942352763</v>
      </c>
      <c r="X42">
        <f t="shared" si="16"/>
        <v>2.8185462083567453E-2</v>
      </c>
      <c r="Y42">
        <f t="shared" si="17"/>
        <v>3.1971124942352762E-3</v>
      </c>
      <c r="Z42">
        <f t="shared" si="18"/>
        <v>0.28832867484572489</v>
      </c>
      <c r="AB42">
        <f t="shared" si="19"/>
        <v>8648.3351326091579</v>
      </c>
      <c r="AC42">
        <f t="shared" si="2"/>
        <v>7208.0242175016137</v>
      </c>
      <c r="AE42">
        <f t="shared" si="3"/>
        <v>0</v>
      </c>
      <c r="AF42">
        <f t="shared" si="24"/>
        <v>0</v>
      </c>
      <c r="AG42">
        <f t="shared" si="24"/>
        <v>-7.2082168711431223</v>
      </c>
      <c r="AH42">
        <f t="shared" si="5"/>
        <v>-56370.924167134908</v>
      </c>
      <c r="AI42">
        <f t="shared" si="25"/>
        <v>-56378.13238400605</v>
      </c>
      <c r="AJ42">
        <f t="shared" si="7"/>
        <v>1440.3109151075441</v>
      </c>
      <c r="AK42">
        <f t="shared" si="22"/>
        <v>605.38345928264107</v>
      </c>
      <c r="AL42">
        <f t="shared" si="8"/>
        <v>-54332.438009615864</v>
      </c>
      <c r="AN42">
        <f t="shared" si="26"/>
        <v>0</v>
      </c>
      <c r="AO42">
        <f t="shared" si="26"/>
        <v>0</v>
      </c>
      <c r="AP42">
        <f t="shared" si="26"/>
        <v>-0.22193168081237827</v>
      </c>
      <c r="AQ42">
        <f t="shared" si="26"/>
        <v>-1735.587895453453</v>
      </c>
      <c r="AR42">
        <f t="shared" si="26"/>
        <v>-1735.8098271342653</v>
      </c>
      <c r="AS42">
        <f t="shared" si="26"/>
        <v>44.345311468346516</v>
      </c>
      <c r="AT42">
        <f t="shared" si="26"/>
        <v>18.638974250687586</v>
      </c>
      <c r="AU42">
        <f t="shared" si="23"/>
        <v>-1672.8255414152311</v>
      </c>
      <c r="AW42">
        <v>39</v>
      </c>
      <c r="AX42">
        <f>IF(Z42&gt;0, (R42*SUMPRODUCT(K42:$K$98, X42:$X$98)-K42*$AZ$3)/Z42, 0)</f>
        <v>24999.331826286056</v>
      </c>
    </row>
    <row r="43" spans="5:50" x14ac:dyDescent="0.25">
      <c r="E43">
        <v>2043</v>
      </c>
      <c r="F43" s="5">
        <v>3.5571999999999999E-2</v>
      </c>
      <c r="G43" s="5"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2.7489917407021513E-2</v>
      </c>
      <c r="L43" s="2">
        <v>40</v>
      </c>
      <c r="M43" s="6">
        <v>9.9426106E-2</v>
      </c>
      <c r="Q43" s="4">
        <f t="shared" si="21"/>
        <v>25</v>
      </c>
      <c r="R43">
        <f t="shared" si="0"/>
        <v>2000000</v>
      </c>
      <c r="S43">
        <f t="shared" si="1"/>
        <v>22925.070301910717</v>
      </c>
      <c r="U43">
        <f t="shared" si="13"/>
        <v>9.9426106E-2</v>
      </c>
      <c r="V43">
        <f t="shared" si="14"/>
        <v>0.01</v>
      </c>
      <c r="W43">
        <f t="shared" si="15"/>
        <v>0.28832867484572489</v>
      </c>
      <c r="X43">
        <f t="shared" si="16"/>
        <v>2.8667397388050575E-2</v>
      </c>
      <c r="Y43">
        <f t="shared" si="17"/>
        <v>2.883286748457249E-3</v>
      </c>
      <c r="Z43">
        <f t="shared" si="18"/>
        <v>0.25677799070921709</v>
      </c>
      <c r="AB43">
        <f t="shared" si="19"/>
        <v>7208.0242175016137</v>
      </c>
      <c r="AC43">
        <f t="shared" si="2"/>
        <v>5886.6534889921786</v>
      </c>
      <c r="AE43">
        <f t="shared" si="3"/>
        <v>0</v>
      </c>
      <c r="AF43">
        <f t="shared" si="24"/>
        <v>0</v>
      </c>
      <c r="AG43">
        <f t="shared" si="24"/>
        <v>-6.419449767730427</v>
      </c>
      <c r="AH43">
        <f t="shared" si="5"/>
        <v>-57334.794776101153</v>
      </c>
      <c r="AI43">
        <f t="shared" si="25"/>
        <v>-57341.214225868884</v>
      </c>
      <c r="AJ43">
        <f t="shared" si="7"/>
        <v>1321.3707285094351</v>
      </c>
      <c r="AK43">
        <f t="shared" si="22"/>
        <v>504.561695225113</v>
      </c>
      <c r="AL43">
        <f t="shared" si="8"/>
        <v>-55515.281802134334</v>
      </c>
      <c r="AN43">
        <f t="shared" si="26"/>
        <v>0</v>
      </c>
      <c r="AO43">
        <f t="shared" si="26"/>
        <v>0</v>
      </c>
      <c r="AP43">
        <f t="shared" si="26"/>
        <v>-0.17647014391343288</v>
      </c>
      <c r="AQ43">
        <f t="shared" si="26"/>
        <v>-1576.1287729435492</v>
      </c>
      <c r="AR43">
        <f t="shared" si="26"/>
        <v>-1576.3052430874627</v>
      </c>
      <c r="AS43">
        <f t="shared" si="26"/>
        <v>36.324372190780217</v>
      </c>
      <c r="AT43">
        <f t="shared" si="26"/>
        <v>13.870359328485117</v>
      </c>
      <c r="AU43">
        <f t="shared" si="23"/>
        <v>-1526.1105115681974</v>
      </c>
      <c r="AW43">
        <v>40</v>
      </c>
      <c r="AX43">
        <f>IF(Z43&gt;0, (R43*SUMPRODUCT(K43:$K$98, X43:$X$98)-K43*$AZ$3)/Z43, 0)</f>
        <v>22925.070301910717</v>
      </c>
    </row>
    <row r="44" spans="5:50" x14ac:dyDescent="0.25">
      <c r="E44">
        <v>2044</v>
      </c>
      <c r="F44" s="5">
        <v>3.5571999999999999E-2</v>
      </c>
      <c r="G44" s="5"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2.4544569113412063E-2</v>
      </c>
      <c r="L44" s="2">
        <v>41</v>
      </c>
      <c r="M44" s="6">
        <v>0.112419382</v>
      </c>
      <c r="Q44" s="4">
        <f t="shared" si="21"/>
        <v>25</v>
      </c>
      <c r="R44">
        <f t="shared" si="0"/>
        <v>2000000</v>
      </c>
      <c r="S44">
        <f t="shared" si="1"/>
        <v>20769.908176377055</v>
      </c>
      <c r="U44">
        <f t="shared" si="13"/>
        <v>0.112419382</v>
      </c>
      <c r="V44">
        <f t="shared" si="14"/>
        <v>0.01</v>
      </c>
      <c r="W44">
        <f t="shared" si="15"/>
        <v>0.25677799070921709</v>
      </c>
      <c r="X44">
        <f t="shared" si="16"/>
        <v>2.8866823026731925E-2</v>
      </c>
      <c r="Y44">
        <f t="shared" si="17"/>
        <v>2.567779907092171E-3</v>
      </c>
      <c r="Z44">
        <f t="shared" si="18"/>
        <v>0.22534338777539298</v>
      </c>
      <c r="AB44">
        <f t="shared" si="19"/>
        <v>5886.6534889921786</v>
      </c>
      <c r="AC44">
        <f t="shared" si="2"/>
        <v>4680.36147224864</v>
      </c>
      <c r="AE44">
        <f t="shared" si="3"/>
        <v>0</v>
      </c>
      <c r="AF44">
        <f t="shared" si="24"/>
        <v>0</v>
      </c>
      <c r="AG44">
        <f t="shared" si="24"/>
        <v>-5.6335846943848242</v>
      </c>
      <c r="AH44">
        <f t="shared" si="5"/>
        <v>-57733.646053463854</v>
      </c>
      <c r="AI44">
        <f t="shared" si="25"/>
        <v>-57739.279638158238</v>
      </c>
      <c r="AJ44">
        <f t="shared" si="7"/>
        <v>1206.2920167435386</v>
      </c>
      <c r="AK44">
        <f t="shared" si="22"/>
        <v>412.06574422945255</v>
      </c>
      <c r="AL44">
        <f t="shared" si="8"/>
        <v>-56120.921877185247</v>
      </c>
      <c r="AN44">
        <f t="shared" si="26"/>
        <v>0</v>
      </c>
      <c r="AO44">
        <f t="shared" si="26"/>
        <v>0</v>
      </c>
      <c r="AP44">
        <f t="shared" si="26"/>
        <v>-0.1382739088875887</v>
      </c>
      <c r="AQ44">
        <f t="shared" si="26"/>
        <v>-1417.0474657285131</v>
      </c>
      <c r="AR44">
        <f t="shared" si="26"/>
        <v>-1417.1857396374007</v>
      </c>
      <c r="AS44">
        <f t="shared" si="26"/>
        <v>29.607917775919006</v>
      </c>
      <c r="AT44">
        <f t="shared" si="26"/>
        <v>10.113976138509376</v>
      </c>
      <c r="AU44">
        <f t="shared" si="23"/>
        <v>-1377.4638457229723</v>
      </c>
      <c r="AW44">
        <v>41</v>
      </c>
      <c r="AX44">
        <f>IF(Z44&gt;0, (R44*SUMPRODUCT(K44:$K$98, X44:$X$98)-K44*$AZ$3)/Z44, 0)</f>
        <v>20769.908176377055</v>
      </c>
    </row>
    <row r="45" spans="5:50" x14ac:dyDescent="0.25">
      <c r="E45">
        <v>2045</v>
      </c>
      <c r="F45" s="5">
        <v>3.5571999999999999E-2</v>
      </c>
      <c r="G45" s="5"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2.1914793851260769E-2</v>
      </c>
      <c r="L45" s="2">
        <v>42</v>
      </c>
      <c r="M45" s="6">
        <v>0.12734142500000001</v>
      </c>
      <c r="Q45" s="4">
        <f t="shared" si="21"/>
        <v>25</v>
      </c>
      <c r="R45">
        <f t="shared" si="0"/>
        <v>2000000</v>
      </c>
      <c r="S45">
        <f t="shared" si="1"/>
        <v>18485.744903469491</v>
      </c>
      <c r="U45">
        <f t="shared" si="13"/>
        <v>0.12734142500000001</v>
      </c>
      <c r="V45">
        <f t="shared" si="14"/>
        <v>0.01</v>
      </c>
      <c r="W45">
        <f t="shared" si="15"/>
        <v>0.22534338777539298</v>
      </c>
      <c r="X45">
        <f t="shared" si="16"/>
        <v>2.8695548113646125E-2</v>
      </c>
      <c r="Y45">
        <f t="shared" si="17"/>
        <v>2.2534338777539299E-3</v>
      </c>
      <c r="Z45">
        <f t="shared" si="18"/>
        <v>0.19439440578399292</v>
      </c>
      <c r="AB45">
        <f t="shared" si="19"/>
        <v>4680.36147224864</v>
      </c>
      <c r="AC45">
        <f t="shared" si="2"/>
        <v>3593.5253959844272</v>
      </c>
      <c r="AE45">
        <f t="shared" si="3"/>
        <v>0</v>
      </c>
      <c r="AF45">
        <f t="shared" si="24"/>
        <v>0</v>
      </c>
      <c r="AG45">
        <f t="shared" si="24"/>
        <v>-4.8598601445998231</v>
      </c>
      <c r="AH45">
        <f t="shared" si="5"/>
        <v>-57391.096227292248</v>
      </c>
      <c r="AI45">
        <f t="shared" si="25"/>
        <v>-57395.956087436847</v>
      </c>
      <c r="AJ45">
        <f t="shared" si="7"/>
        <v>1086.8360762642128</v>
      </c>
      <c r="AK45">
        <f t="shared" si="22"/>
        <v>327.62530305740484</v>
      </c>
      <c r="AL45">
        <f t="shared" si="8"/>
        <v>-55981.494708115228</v>
      </c>
      <c r="AN45">
        <f t="shared" si="26"/>
        <v>0</v>
      </c>
      <c r="AO45">
        <f t="shared" si="26"/>
        <v>0</v>
      </c>
      <c r="AP45">
        <f t="shared" si="26"/>
        <v>-0.10650283321486348</v>
      </c>
      <c r="AQ45">
        <f t="shared" si="26"/>
        <v>-1257.7140427189793</v>
      </c>
      <c r="AR45">
        <f t="shared" si="26"/>
        <v>-1257.8205455521941</v>
      </c>
      <c r="AS45">
        <f t="shared" si="26"/>
        <v>23.817788561443351</v>
      </c>
      <c r="AT45">
        <f t="shared" si="26"/>
        <v>7.179840976959861</v>
      </c>
      <c r="AU45">
        <f t="shared" si="23"/>
        <v>-1226.8229160137907</v>
      </c>
      <c r="AW45">
        <v>42</v>
      </c>
      <c r="AX45">
        <f>IF(Z45&gt;0, (R45*SUMPRODUCT(K45:$K$98, X45:$X$98)-K45*$AZ$3)/Z45, 0)</f>
        <v>18485.744903469491</v>
      </c>
    </row>
    <row r="46" spans="5:50" x14ac:dyDescent="0.25">
      <c r="E46">
        <v>2046</v>
      </c>
      <c r="F46" s="5">
        <v>3.5571999999999999E-2</v>
      </c>
      <c r="G46" s="5"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1.9566780224339969E-2</v>
      </c>
      <c r="L46" s="2">
        <v>43</v>
      </c>
      <c r="M46" s="6">
        <v>0.14457818</v>
      </c>
      <c r="Q46" s="4">
        <f t="shared" si="21"/>
        <v>25</v>
      </c>
      <c r="R46">
        <f t="shared" si="0"/>
        <v>2000000</v>
      </c>
      <c r="S46">
        <f t="shared" si="1"/>
        <v>16006.806363298338</v>
      </c>
      <c r="U46">
        <f t="shared" si="13"/>
        <v>0.14457818</v>
      </c>
      <c r="V46">
        <f t="shared" si="14"/>
        <v>0.01</v>
      </c>
      <c r="W46">
        <f t="shared" si="15"/>
        <v>0.19439440578399292</v>
      </c>
      <c r="X46">
        <f t="shared" si="16"/>
        <v>2.8105189390431169E-2</v>
      </c>
      <c r="Y46">
        <f t="shared" si="17"/>
        <v>1.9439440578399292E-3</v>
      </c>
      <c r="Z46">
        <f t="shared" si="18"/>
        <v>0.16434527233572183</v>
      </c>
      <c r="AB46">
        <f t="shared" si="19"/>
        <v>3593.5253959844272</v>
      </c>
      <c r="AC46">
        <f t="shared" si="2"/>
        <v>2630.6429510014304</v>
      </c>
      <c r="AE46">
        <f t="shared" si="3"/>
        <v>0</v>
      </c>
      <c r="AF46">
        <f t="shared" si="24"/>
        <v>0</v>
      </c>
      <c r="AG46">
        <f t="shared" si="24"/>
        <v>-4.1086318083930458</v>
      </c>
      <c r="AH46">
        <f t="shared" si="5"/>
        <v>-56210.378780862338</v>
      </c>
      <c r="AI46">
        <f t="shared" si="25"/>
        <v>-56214.487412670729</v>
      </c>
      <c r="AJ46">
        <f t="shared" si="7"/>
        <v>962.88244498299673</v>
      </c>
      <c r="AK46">
        <f t="shared" si="22"/>
        <v>251.54677771890994</v>
      </c>
      <c r="AL46">
        <f t="shared" si="8"/>
        <v>-55000.058189968819</v>
      </c>
      <c r="AN46">
        <f t="shared" si="26"/>
        <v>0</v>
      </c>
      <c r="AO46">
        <f t="shared" si="26"/>
        <v>0</v>
      </c>
      <c r="AP46">
        <f t="shared" si="26"/>
        <v>-8.0392695617559212E-2</v>
      </c>
      <c r="AQ46">
        <f t="shared" si="26"/>
        <v>-1099.8561279320363</v>
      </c>
      <c r="AR46">
        <f t="shared" si="26"/>
        <v>-1099.9365206276536</v>
      </c>
      <c r="AS46">
        <f t="shared" si="26"/>
        <v>18.840509182857417</v>
      </c>
      <c r="AT46">
        <f t="shared" si="26"/>
        <v>4.9219605157668092</v>
      </c>
      <c r="AU46">
        <f t="shared" si="23"/>
        <v>-1076.1740509290294</v>
      </c>
      <c r="AW46">
        <v>43</v>
      </c>
      <c r="AX46">
        <f>IF(Z46&gt;0, (R46*SUMPRODUCT(K46:$K$98, X46:$X$98)-K46*$AZ$3)/Z46, 0)</f>
        <v>16006.806363298338</v>
      </c>
    </row>
    <row r="47" spans="5:50" x14ac:dyDescent="0.25">
      <c r="E47">
        <v>2047</v>
      </c>
      <c r="F47" s="5">
        <v>3.5571999999999999E-2</v>
      </c>
      <c r="G47" s="5"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1.7470339486017828E-2</v>
      </c>
      <c r="L47" s="2">
        <v>44</v>
      </c>
      <c r="M47" s="6">
        <v>0.16385111999999999</v>
      </c>
      <c r="Q47" s="4">
        <f t="shared" si="21"/>
        <v>25</v>
      </c>
      <c r="R47">
        <f t="shared" si="0"/>
        <v>2000000</v>
      </c>
      <c r="S47">
        <f t="shared" si="1"/>
        <v>13213.38237271214</v>
      </c>
      <c r="U47">
        <f t="shared" si="13"/>
        <v>0.16385111999999999</v>
      </c>
      <c r="V47">
        <f t="shared" si="14"/>
        <v>0.01</v>
      </c>
      <c r="W47">
        <f t="shared" si="15"/>
        <v>0.16434527233572183</v>
      </c>
      <c r="X47">
        <f t="shared" si="16"/>
        <v>2.6928156938913036E-2</v>
      </c>
      <c r="Y47">
        <f t="shared" si="17"/>
        <v>1.6434527233572182E-3</v>
      </c>
      <c r="Z47">
        <f t="shared" si="18"/>
        <v>0.13577366267345156</v>
      </c>
      <c r="AB47">
        <f t="shared" si="19"/>
        <v>2630.6429510014304</v>
      </c>
      <c r="AC47">
        <f t="shared" si="2"/>
        <v>1794.029321047949</v>
      </c>
      <c r="AE47">
        <f t="shared" si="3"/>
        <v>0</v>
      </c>
      <c r="AF47">
        <f t="shared" si="24"/>
        <v>0</v>
      </c>
      <c r="AG47">
        <f t="shared" si="24"/>
        <v>-3.3943415668362888</v>
      </c>
      <c r="AH47">
        <f t="shared" si="5"/>
        <v>-53856.313877826069</v>
      </c>
      <c r="AI47">
        <f t="shared" si="25"/>
        <v>-53859.708219392902</v>
      </c>
      <c r="AJ47">
        <f t="shared" si="7"/>
        <v>836.61362995348145</v>
      </c>
      <c r="AK47">
        <f t="shared" si="22"/>
        <v>184.14500657010015</v>
      </c>
      <c r="AL47">
        <f t="shared" si="8"/>
        <v>-52838.949582869318</v>
      </c>
      <c r="AN47">
        <f t="shared" si="26"/>
        <v>0</v>
      </c>
      <c r="AO47">
        <f t="shared" si="26"/>
        <v>0</v>
      </c>
      <c r="AP47">
        <f t="shared" si="26"/>
        <v>-5.930029950413164E-2</v>
      </c>
      <c r="AQ47">
        <f t="shared" si="26"/>
        <v>-940.88808691115469</v>
      </c>
      <c r="AR47">
        <f t="shared" si="26"/>
        <v>-940.9473872106588</v>
      </c>
      <c r="AS47">
        <f t="shared" si="26"/>
        <v>14.615924133917014</v>
      </c>
      <c r="AT47">
        <f t="shared" si="26"/>
        <v>3.2170757794346332</v>
      </c>
      <c r="AU47">
        <f t="shared" si="23"/>
        <v>-923.11438729730708</v>
      </c>
      <c r="AW47">
        <v>44</v>
      </c>
      <c r="AX47">
        <f>IF(Z47&gt;0, (R47*SUMPRODUCT(K47:$K$98, X47:$X$98)-K47*$AZ$3)/Z47, 0)</f>
        <v>13213.38237271214</v>
      </c>
    </row>
    <row r="48" spans="5:50" x14ac:dyDescent="0.25">
      <c r="E48">
        <v>2048</v>
      </c>
      <c r="F48" s="5">
        <v>3.5571999999999999E-2</v>
      </c>
      <c r="G48" s="5"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1.5598517398230203E-2</v>
      </c>
      <c r="L48" s="2">
        <v>45</v>
      </c>
      <c r="M48" s="6">
        <v>0.185300933</v>
      </c>
      <c r="Q48" s="4">
        <f t="shared" si="21"/>
        <v>25</v>
      </c>
      <c r="R48">
        <f t="shared" si="0"/>
        <v>2000000</v>
      </c>
      <c r="S48">
        <f t="shared" si="1"/>
        <v>9959.8174906098975</v>
      </c>
      <c r="U48">
        <f t="shared" si="13"/>
        <v>0.185300933</v>
      </c>
      <c r="V48">
        <f t="shared" si="14"/>
        <v>0.01</v>
      </c>
      <c r="W48">
        <f t="shared" si="15"/>
        <v>0.13577366267345156</v>
      </c>
      <c r="X48">
        <f t="shared" si="16"/>
        <v>2.5158986370217847E-2</v>
      </c>
      <c r="Y48">
        <f t="shared" si="17"/>
        <v>1.3577366267345156E-3</v>
      </c>
      <c r="Z48">
        <f t="shared" si="18"/>
        <v>0.1092569396764992</v>
      </c>
      <c r="AB48">
        <f t="shared" si="19"/>
        <v>1794.029321047949</v>
      </c>
      <c r="AC48">
        <f t="shared" si="2"/>
        <v>1088.1791787605073</v>
      </c>
      <c r="AE48">
        <f t="shared" si="3"/>
        <v>0</v>
      </c>
      <c r="AF48">
        <f t="shared" si="24"/>
        <v>0</v>
      </c>
      <c r="AG48">
        <f t="shared" si="24"/>
        <v>-2.73142349191248</v>
      </c>
      <c r="AH48">
        <f t="shared" si="5"/>
        <v>-50317.972740435696</v>
      </c>
      <c r="AI48">
        <f t="shared" si="25"/>
        <v>-50320.704163927607</v>
      </c>
      <c r="AJ48">
        <f t="shared" si="7"/>
        <v>705.85014228744171</v>
      </c>
      <c r="AK48">
        <f t="shared" si="22"/>
        <v>125.58205247335644</v>
      </c>
      <c r="AL48">
        <f t="shared" si="8"/>
        <v>-49489.27196916681</v>
      </c>
      <c r="AN48">
        <f t="shared" si="26"/>
        <v>0</v>
      </c>
      <c r="AO48">
        <f t="shared" si="26"/>
        <v>0</v>
      </c>
      <c r="AP48">
        <f t="shared" si="26"/>
        <v>-4.2606156860531513E-2</v>
      </c>
      <c r="AQ48">
        <f t="shared" si="26"/>
        <v>-784.88577323535935</v>
      </c>
      <c r="AR48">
        <f t="shared" si="26"/>
        <v>-784.92837939221977</v>
      </c>
      <c r="AS48">
        <f t="shared" si="26"/>
        <v>11.010215725013923</v>
      </c>
      <c r="AT48">
        <f t="shared" si="26"/>
        <v>1.9588938304111088</v>
      </c>
      <c r="AU48">
        <f t="shared" si="23"/>
        <v>-771.95926983679476</v>
      </c>
      <c r="AW48">
        <v>45</v>
      </c>
      <c r="AX48">
        <f>IF(Z48&gt;0, (R48*SUMPRODUCT(K48:$K$98, X48:$X$98)-K48*$AZ$3)/Z48, 0)</f>
        <v>9959.8174906098975</v>
      </c>
    </row>
    <row r="49" spans="5:50" x14ac:dyDescent="0.25">
      <c r="E49">
        <v>2049</v>
      </c>
      <c r="F49" s="5">
        <v>3.5571999999999999E-2</v>
      </c>
      <c r="G49" s="5"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1.3927247676991251E-2</v>
      </c>
      <c r="L49" s="2">
        <v>46</v>
      </c>
      <c r="M49" s="6">
        <v>0.20871278500000001</v>
      </c>
      <c r="Q49" s="4">
        <f t="shared" si="21"/>
        <v>25</v>
      </c>
      <c r="R49">
        <f t="shared" si="0"/>
        <v>2000000</v>
      </c>
      <c r="S49">
        <f t="shared" si="1"/>
        <v>6011.5089084291503</v>
      </c>
      <c r="U49">
        <f t="shared" si="13"/>
        <v>0.20871278500000001</v>
      </c>
      <c r="V49">
        <f t="shared" si="14"/>
        <v>0.01</v>
      </c>
      <c r="W49">
        <f t="shared" si="15"/>
        <v>0.1092569396764992</v>
      </c>
      <c r="X49">
        <f t="shared" si="16"/>
        <v>2.2803320160459148E-2</v>
      </c>
      <c r="Y49">
        <f t="shared" si="17"/>
        <v>1.092569396764992E-3</v>
      </c>
      <c r="Z49">
        <f t="shared" si="18"/>
        <v>8.5361050119275056E-2</v>
      </c>
      <c r="AB49">
        <f t="shared" si="19"/>
        <v>1088.1791787605073</v>
      </c>
      <c r="AC49">
        <f t="shared" si="2"/>
        <v>513.14871322488921</v>
      </c>
      <c r="AE49">
        <f t="shared" si="3"/>
        <v>0</v>
      </c>
      <c r="AF49">
        <f t="shared" si="24"/>
        <v>0</v>
      </c>
      <c r="AG49">
        <f t="shared" si="24"/>
        <v>-2.1340262529818763</v>
      </c>
      <c r="AH49">
        <f t="shared" si="5"/>
        <v>-45606.640320918297</v>
      </c>
      <c r="AI49">
        <f t="shared" si="25"/>
        <v>-45608.774347171282</v>
      </c>
      <c r="AJ49">
        <f t="shared" si="7"/>
        <v>575.03046553561808</v>
      </c>
      <c r="AK49">
        <f t="shared" si="22"/>
        <v>76.172542513235513</v>
      </c>
      <c r="AL49">
        <f t="shared" si="8"/>
        <v>-44957.571339122427</v>
      </c>
      <c r="AN49">
        <f t="shared" si="26"/>
        <v>0</v>
      </c>
      <c r="AO49">
        <f t="shared" si="26"/>
        <v>0</v>
      </c>
      <c r="AP49">
        <f t="shared" si="26"/>
        <v>-2.9721112174480181E-2</v>
      </c>
      <c r="AQ49">
        <f t="shared" si="26"/>
        <v>-635.17497546488494</v>
      </c>
      <c r="AR49">
        <f t="shared" si="26"/>
        <v>-635.20469657705939</v>
      </c>
      <c r="AS49">
        <f t="shared" si="26"/>
        <v>8.0085917153301356</v>
      </c>
      <c r="AT49">
        <f t="shared" si="26"/>
        <v>1.0608738657679766</v>
      </c>
      <c r="AU49">
        <f t="shared" si="23"/>
        <v>-626.13523099596125</v>
      </c>
      <c r="AW49">
        <v>46</v>
      </c>
      <c r="AX49">
        <f>IF(Z49&gt;0, (R49*SUMPRODUCT(K49:$K$98, X49:$X$98)-K49*$AZ$3)/Z49, 0)</f>
        <v>6011.5089084291503</v>
      </c>
    </row>
    <row r="50" spans="5:50" x14ac:dyDescent="0.25">
      <c r="E50">
        <v>2050</v>
      </c>
      <c r="F50" s="5">
        <v>3.5571999999999999E-2</v>
      </c>
      <c r="G50" s="5"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1.2435042568742187E-2</v>
      </c>
      <c r="L50" s="2">
        <v>47</v>
      </c>
      <c r="M50" s="6">
        <v>0.23444695300000001</v>
      </c>
      <c r="Q50" s="4">
        <f t="shared" si="21"/>
        <v>25</v>
      </c>
      <c r="R50">
        <f t="shared" si="0"/>
        <v>2000000</v>
      </c>
      <c r="S50">
        <f t="shared" si="1"/>
        <v>1013.1754292366508</v>
      </c>
      <c r="U50">
        <f t="shared" si="13"/>
        <v>0.23444695300000001</v>
      </c>
      <c r="V50">
        <f t="shared" si="14"/>
        <v>0.01</v>
      </c>
      <c r="W50">
        <f t="shared" si="15"/>
        <v>8.5361050119275056E-2</v>
      </c>
      <c r="X50">
        <f t="shared" si="16"/>
        <v>2.0012638105344326E-2</v>
      </c>
      <c r="Y50">
        <f t="shared" si="17"/>
        <v>8.5361050119275059E-4</v>
      </c>
      <c r="Z50">
        <f t="shared" si="18"/>
        <v>6.4494801512737981E-2</v>
      </c>
      <c r="AB50">
        <f t="shared" si="19"/>
        <v>513.14871322488921</v>
      </c>
      <c r="AC50">
        <f t="shared" si="2"/>
        <v>65.344548206200898</v>
      </c>
      <c r="AE50">
        <f t="shared" si="3"/>
        <v>0</v>
      </c>
      <c r="AF50">
        <f t="shared" si="24"/>
        <v>0</v>
      </c>
      <c r="AG50">
        <f t="shared" si="24"/>
        <v>-1.6123700378184496</v>
      </c>
      <c r="AH50">
        <f t="shared" si="5"/>
        <v>-40025.276210688651</v>
      </c>
      <c r="AI50">
        <f t="shared" si="25"/>
        <v>-40026.888580726467</v>
      </c>
      <c r="AJ50">
        <f t="shared" si="7"/>
        <v>447.80416501868831</v>
      </c>
      <c r="AK50">
        <f t="shared" si="22"/>
        <v>35.920409925742248</v>
      </c>
      <c r="AL50">
        <f t="shared" si="8"/>
        <v>-39543.16400578204</v>
      </c>
      <c r="AN50">
        <f t="shared" si="26"/>
        <v>0</v>
      </c>
      <c r="AO50">
        <f t="shared" si="26"/>
        <v>0</v>
      </c>
      <c r="AP50">
        <f t="shared" si="26"/>
        <v>-2.0049890056836869E-2</v>
      </c>
      <c r="AQ50">
        <f t="shared" si="26"/>
        <v>-497.71601350557739</v>
      </c>
      <c r="AR50">
        <f t="shared" si="26"/>
        <v>-497.73606339563418</v>
      </c>
      <c r="AS50">
        <f t="shared" si="26"/>
        <v>5.5684638544674403</v>
      </c>
      <c r="AT50">
        <f t="shared" si="26"/>
        <v>0.44667182651327425</v>
      </c>
      <c r="AU50">
        <f t="shared" si="23"/>
        <v>-491.7209277146535</v>
      </c>
      <c r="AW50">
        <v>47</v>
      </c>
      <c r="AX50">
        <f>IF(Z50&gt;0, (R50*SUMPRODUCT(K50:$K$98, X50:$X$98)-K50*$AZ$3)/Z50, 0)</f>
        <v>1013.1754292366508</v>
      </c>
    </row>
    <row r="51" spans="5:50" x14ac:dyDescent="0.25">
      <c r="E51">
        <v>2051</v>
      </c>
      <c r="F51" s="5">
        <v>3.5571999999999999E-2</v>
      </c>
      <c r="G51" s="5"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1.1102716579234095E-2</v>
      </c>
      <c r="L51" s="2">
        <v>48</v>
      </c>
      <c r="M51" s="6">
        <v>0.26339700100000002</v>
      </c>
      <c r="Q51" s="4">
        <f t="shared" si="21"/>
        <v>25</v>
      </c>
      <c r="R51">
        <f t="shared" si="0"/>
        <v>2000000</v>
      </c>
      <c r="S51">
        <f t="shared" si="1"/>
        <v>-5656.5114922156581</v>
      </c>
      <c r="U51">
        <f t="shared" si="13"/>
        <v>0.26339700100000002</v>
      </c>
      <c r="V51">
        <f t="shared" si="14"/>
        <v>0.01</v>
      </c>
      <c r="W51">
        <f t="shared" si="15"/>
        <v>6.4494801512737981E-2</v>
      </c>
      <c r="X51">
        <f t="shared" si="16"/>
        <v>1.6987737298545448E-2</v>
      </c>
      <c r="Y51">
        <f t="shared" si="17"/>
        <v>6.4494801512737982E-4</v>
      </c>
      <c r="Z51">
        <f t="shared" si="18"/>
        <v>4.6862116199065156E-2</v>
      </c>
      <c r="AB51">
        <f t="shared" si="19"/>
        <v>65.344548206200898</v>
      </c>
      <c r="AC51">
        <f t="shared" si="2"/>
        <v>-265.07609882955762</v>
      </c>
      <c r="AE51">
        <f t="shared" si="3"/>
        <v>0</v>
      </c>
      <c r="AF51">
        <f t="shared" si="24"/>
        <v>0</v>
      </c>
      <c r="AG51">
        <f t="shared" si="24"/>
        <v>-1.1715529049766289</v>
      </c>
      <c r="AH51">
        <f t="shared" si="5"/>
        <v>-33975.474597090899</v>
      </c>
      <c r="AI51">
        <f t="shared" si="25"/>
        <v>-33976.646149995875</v>
      </c>
      <c r="AJ51">
        <f t="shared" si="7"/>
        <v>330.42064703575852</v>
      </c>
      <c r="AK51">
        <f t="shared" si="22"/>
        <v>4.5741183744340637</v>
      </c>
      <c r="AL51">
        <f t="shared" si="8"/>
        <v>-33641.651384585683</v>
      </c>
      <c r="AN51">
        <f t="shared" si="26"/>
        <v>0</v>
      </c>
      <c r="AO51">
        <f t="shared" si="26"/>
        <v>0</v>
      </c>
      <c r="AP51">
        <f t="shared" si="26"/>
        <v>-1.3007419861533883E-2</v>
      </c>
      <c r="AQ51">
        <f t="shared" si="26"/>
        <v>-377.22006509646798</v>
      </c>
      <c r="AR51">
        <f t="shared" si="26"/>
        <v>-377.23307251632951</v>
      </c>
      <c r="AS51">
        <f t="shared" si="26"/>
        <v>3.6685667959651731</v>
      </c>
      <c r="AT51">
        <f t="shared" si="26"/>
        <v>5.0785139911208386E-2</v>
      </c>
      <c r="AU51">
        <f t="shared" si="23"/>
        <v>-373.51372058045308</v>
      </c>
      <c r="AW51">
        <v>48</v>
      </c>
      <c r="AX51">
        <f>IF(Z51&gt;0, (R51*SUMPRODUCT(K51:$K$98, X51:$X$98)-K51*$AZ$3)/Z51, 0)</f>
        <v>-5656.5114922156581</v>
      </c>
    </row>
    <row r="52" spans="5:50" x14ac:dyDescent="0.25">
      <c r="E52">
        <v>2052</v>
      </c>
      <c r="F52" s="5">
        <v>3.5571999999999999E-2</v>
      </c>
      <c r="G52" s="5"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9.9131398028875842E-3</v>
      </c>
      <c r="L52" s="2">
        <v>49</v>
      </c>
      <c r="M52" s="6">
        <v>0.29593128600000002</v>
      </c>
      <c r="Q52" s="4">
        <f t="shared" si="21"/>
        <v>25</v>
      </c>
      <c r="R52">
        <f t="shared" si="0"/>
        <v>2000000</v>
      </c>
      <c r="S52">
        <f t="shared" si="1"/>
        <v>-15155.028075485779</v>
      </c>
      <c r="U52">
        <f t="shared" si="13"/>
        <v>0.29593128600000002</v>
      </c>
      <c r="V52">
        <f t="shared" si="14"/>
        <v>0.01</v>
      </c>
      <c r="W52">
        <f t="shared" si="15"/>
        <v>4.6862116199065156E-2</v>
      </c>
      <c r="X52">
        <f t="shared" si="16"/>
        <v>1.3867966311470784E-2</v>
      </c>
      <c r="Y52">
        <f t="shared" si="17"/>
        <v>4.6862116199065159E-4</v>
      </c>
      <c r="Z52">
        <f t="shared" si="18"/>
        <v>3.2525528725603721E-2</v>
      </c>
      <c r="AB52">
        <f t="shared" si="19"/>
        <v>-265.07609882955762</v>
      </c>
      <c r="AC52">
        <f t="shared" si="2"/>
        <v>-492.92530100654358</v>
      </c>
      <c r="AE52">
        <f t="shared" si="3"/>
        <v>0</v>
      </c>
      <c r="AF52">
        <f t="shared" si="24"/>
        <v>0</v>
      </c>
      <c r="AG52">
        <f t="shared" si="24"/>
        <v>-0.81313821814009302</v>
      </c>
      <c r="AH52">
        <f t="shared" si="5"/>
        <v>-27735.932622941567</v>
      </c>
      <c r="AI52">
        <f t="shared" si="25"/>
        <v>-27736.745761159709</v>
      </c>
      <c r="AJ52">
        <f t="shared" si="7"/>
        <v>227.84920217698595</v>
      </c>
      <c r="AK52">
        <f t="shared" si="22"/>
        <v>-18.555326918069035</v>
      </c>
      <c r="AL52">
        <f t="shared" si="8"/>
        <v>-27527.451885900791</v>
      </c>
      <c r="AN52">
        <f t="shared" si="26"/>
        <v>0</v>
      </c>
      <c r="AO52">
        <f t="shared" si="26"/>
        <v>0</v>
      </c>
      <c r="AP52">
        <f t="shared" si="26"/>
        <v>-8.0607528354936439E-3</v>
      </c>
      <c r="AQ52">
        <f t="shared" si="26"/>
        <v>-274.95017765469026</v>
      </c>
      <c r="AR52">
        <f t="shared" si="26"/>
        <v>-274.95823840752581</v>
      </c>
      <c r="AS52">
        <f t="shared" si="26"/>
        <v>2.2587009951568597</v>
      </c>
      <c r="AT52">
        <f t="shared" si="26"/>
        <v>-0.18394154982710156</v>
      </c>
      <c r="AU52">
        <f t="shared" si="23"/>
        <v>-272.88347896219602</v>
      </c>
      <c r="AW52">
        <v>49</v>
      </c>
      <c r="AX52">
        <f>IF(Z52&gt;0, (R52*SUMPRODUCT(K52:$K$98, X52:$X$98)-K52*$AZ$3)/Z52, 0)</f>
        <v>-15155.028075485779</v>
      </c>
    </row>
    <row r="53" spans="5:50" x14ac:dyDescent="0.25">
      <c r="E53">
        <v>2053</v>
      </c>
      <c r="F53" s="5">
        <v>3.5571999999999999E-2</v>
      </c>
      <c r="G53" s="5"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8.8510176811496272E-3</v>
      </c>
      <c r="L53" s="2">
        <v>50</v>
      </c>
      <c r="M53" s="6">
        <v>0.33262349499999999</v>
      </c>
      <c r="Q53" s="4">
        <f t="shared" si="21"/>
        <v>25</v>
      </c>
      <c r="R53">
        <f t="shared" si="0"/>
        <v>2000000</v>
      </c>
      <c r="S53">
        <f t="shared" si="1"/>
        <v>-29675.564896289321</v>
      </c>
      <c r="U53">
        <f t="shared" si="13"/>
        <v>0.33262349499999999</v>
      </c>
      <c r="V53">
        <f t="shared" si="14"/>
        <v>0.01</v>
      </c>
      <c r="W53">
        <f t="shared" si="15"/>
        <v>3.2525528725603721E-2</v>
      </c>
      <c r="X53">
        <f t="shared" si="16"/>
        <v>1.0818755041433205E-2</v>
      </c>
      <c r="Y53">
        <f t="shared" si="17"/>
        <v>3.252552872560372E-4</v>
      </c>
      <c r="Z53">
        <f t="shared" si="18"/>
        <v>2.1381518396914479E-2</v>
      </c>
      <c r="AB53">
        <f t="shared" si="19"/>
        <v>-492.92530100654358</v>
      </c>
      <c r="AC53">
        <f t="shared" si="2"/>
        <v>-634.50863676883966</v>
      </c>
      <c r="AE53">
        <f t="shared" si="3"/>
        <v>0</v>
      </c>
      <c r="AF53">
        <f t="shared" si="24"/>
        <v>0</v>
      </c>
      <c r="AG53">
        <f t="shared" si="24"/>
        <v>-0.53453795992286202</v>
      </c>
      <c r="AH53">
        <f t="shared" si="5"/>
        <v>-21637.510082866411</v>
      </c>
      <c r="AI53">
        <f t="shared" si="25"/>
        <v>-21638.044620826335</v>
      </c>
      <c r="AJ53">
        <f t="shared" si="7"/>
        <v>141.58333576229609</v>
      </c>
      <c r="AK53">
        <f t="shared" si="22"/>
        <v>-34.504771070458055</v>
      </c>
      <c r="AL53">
        <f t="shared" si="8"/>
        <v>-21530.966056134494</v>
      </c>
      <c r="AN53">
        <f t="shared" si="26"/>
        <v>0</v>
      </c>
      <c r="AO53">
        <f t="shared" si="26"/>
        <v>0</v>
      </c>
      <c r="AP53">
        <f t="shared" si="26"/>
        <v>-4.7312049345229028E-3</v>
      </c>
      <c r="AQ53">
        <f t="shared" si="26"/>
        <v>-191.51398431950395</v>
      </c>
      <c r="AR53">
        <f t="shared" si="26"/>
        <v>-191.51871552443848</v>
      </c>
      <c r="AS53">
        <f t="shared" si="26"/>
        <v>1.2531566081882271</v>
      </c>
      <c r="AT53">
        <f t="shared" si="26"/>
        <v>-0.30540233882864437</v>
      </c>
      <c r="AU53">
        <f t="shared" si="23"/>
        <v>-190.57096125507886</v>
      </c>
      <c r="AW53">
        <v>50</v>
      </c>
      <c r="AX53">
        <f>IF(Z53&gt;0, (R53*SUMPRODUCT(K53:$K$98, X53:$X$98)-K53*$AZ$3)/Z53, 0)</f>
        <v>-29675.564896289321</v>
      </c>
    </row>
    <row r="54" spans="5:50" x14ac:dyDescent="0.25">
      <c r="E54">
        <v>2054</v>
      </c>
      <c r="F54" s="5">
        <v>3.5571999999999999E-2</v>
      </c>
      <c r="G54" s="5"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7.9026943581693102E-3</v>
      </c>
      <c r="L54" s="2">
        <v>51</v>
      </c>
      <c r="M54" s="6">
        <v>0.37225971299999999</v>
      </c>
      <c r="Q54" s="4">
        <f t="shared" si="21"/>
        <v>25</v>
      </c>
      <c r="R54">
        <f t="shared" si="0"/>
        <v>2000000</v>
      </c>
      <c r="S54">
        <f t="shared" si="1"/>
        <v>-53523.093908411734</v>
      </c>
      <c r="U54">
        <f t="shared" si="13"/>
        <v>0.37225971299999999</v>
      </c>
      <c r="V54">
        <f t="shared" si="14"/>
        <v>0.01</v>
      </c>
      <c r="W54">
        <f t="shared" si="15"/>
        <v>2.1381518396914479E-2</v>
      </c>
      <c r="X54">
        <f t="shared" si="16"/>
        <v>7.9594779019396041E-3</v>
      </c>
      <c r="Y54">
        <f t="shared" si="17"/>
        <v>2.1381518396914481E-4</v>
      </c>
      <c r="Z54">
        <f t="shared" si="18"/>
        <v>1.320822531100573E-2</v>
      </c>
      <c r="AB54">
        <f t="shared" si="19"/>
        <v>-634.50863676883966</v>
      </c>
      <c r="AC54">
        <f t="shared" si="2"/>
        <v>-706.94508368442052</v>
      </c>
      <c r="AE54">
        <f t="shared" si="3"/>
        <v>0</v>
      </c>
      <c r="AF54">
        <f t="shared" si="24"/>
        <v>0</v>
      </c>
      <c r="AG54">
        <f t="shared" si="24"/>
        <v>-0.33020563277514325</v>
      </c>
      <c r="AH54">
        <f t="shared" si="5"/>
        <v>-15918.955803879207</v>
      </c>
      <c r="AI54">
        <f t="shared" si="25"/>
        <v>-15919.286009511983</v>
      </c>
      <c r="AJ54">
        <f t="shared" si="7"/>
        <v>72.436446915580859</v>
      </c>
      <c r="AK54">
        <f t="shared" si="22"/>
        <v>-44.415604573818783</v>
      </c>
      <c r="AL54">
        <f t="shared" si="8"/>
        <v>-15891.265167170221</v>
      </c>
      <c r="AN54">
        <f t="shared" si="26"/>
        <v>0</v>
      </c>
      <c r="AO54">
        <f t="shared" si="26"/>
        <v>0</v>
      </c>
      <c r="AP54">
        <f t="shared" si="26"/>
        <v>-2.6095141911678518E-3</v>
      </c>
      <c r="AQ54">
        <f t="shared" si="26"/>
        <v>-125.80264221926281</v>
      </c>
      <c r="AR54">
        <f t="shared" si="26"/>
        <v>-125.80525173345399</v>
      </c>
      <c r="AS54">
        <f t="shared" si="26"/>
        <v>0.57244310036559154</v>
      </c>
      <c r="AT54">
        <f t="shared" si="26"/>
        <v>-0.35100294768019669</v>
      </c>
      <c r="AU54">
        <f t="shared" si="23"/>
        <v>-125.58381158076858</v>
      </c>
      <c r="AW54">
        <v>51</v>
      </c>
      <c r="AX54">
        <f>IF(Z54&gt;0, (R54*SUMPRODUCT(K54:$K$98, X54:$X$98)-K54*$AZ$3)/Z54, 0)</f>
        <v>-53523.093908411734</v>
      </c>
    </row>
    <row r="55" spans="5:50" x14ac:dyDescent="0.25">
      <c r="E55">
        <v>2055</v>
      </c>
      <c r="F55" s="5">
        <v>3.5571999999999999E-2</v>
      </c>
      <c r="G55" s="5"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7.0559771055083119E-3</v>
      </c>
      <c r="L55" s="2">
        <v>52</v>
      </c>
      <c r="M55" s="6">
        <v>0.41367450300000003</v>
      </c>
      <c r="Q55" s="4">
        <f t="shared" si="21"/>
        <v>25</v>
      </c>
      <c r="R55">
        <f t="shared" si="0"/>
        <v>2000000</v>
      </c>
      <c r="S55">
        <f t="shared" si="1"/>
        <v>-95429.043324643251</v>
      </c>
      <c r="U55">
        <f t="shared" si="13"/>
        <v>0.41367450300000003</v>
      </c>
      <c r="V55">
        <f t="shared" si="14"/>
        <v>0.01</v>
      </c>
      <c r="W55">
        <f t="shared" si="15"/>
        <v>1.320822531100573E-2</v>
      </c>
      <c r="X55">
        <f t="shared" si="16"/>
        <v>5.4639060410423164E-3</v>
      </c>
      <c r="Y55">
        <f t="shared" si="17"/>
        <v>1.320822531100573E-4</v>
      </c>
      <c r="Z55">
        <f t="shared" si="18"/>
        <v>7.6122370168533564E-3</v>
      </c>
      <c r="AB55">
        <f t="shared" si="19"/>
        <v>-706.94508368442052</v>
      </c>
      <c r="AC55">
        <f t="shared" si="2"/>
        <v>-726.428496078752</v>
      </c>
      <c r="AE55">
        <f t="shared" si="3"/>
        <v>0</v>
      </c>
      <c r="AF55">
        <f t="shared" si="24"/>
        <v>0</v>
      </c>
      <c r="AG55">
        <f t="shared" si="24"/>
        <v>-0.1903059254213339</v>
      </c>
      <c r="AH55">
        <f t="shared" si="5"/>
        <v>-10927.812082084632</v>
      </c>
      <c r="AI55">
        <f t="shared" si="25"/>
        <v>-10928.002388010054</v>
      </c>
      <c r="AJ55">
        <f t="shared" si="7"/>
        <v>19.483412394331481</v>
      </c>
      <c r="AK55">
        <f t="shared" si="22"/>
        <v>-49.486155857909445</v>
      </c>
      <c r="AL55">
        <f t="shared" si="8"/>
        <v>-10958.005131473632</v>
      </c>
      <c r="AN55">
        <f t="shared" si="26"/>
        <v>0</v>
      </c>
      <c r="AO55">
        <f t="shared" si="26"/>
        <v>0</v>
      </c>
      <c r="AP55">
        <f t="shared" si="26"/>
        <v>-1.3427942528155042E-3</v>
      </c>
      <c r="AQ55">
        <f t="shared" si="26"/>
        <v>-77.106391864486284</v>
      </c>
      <c r="AR55">
        <f t="shared" si="26"/>
        <v>-77.107734658739105</v>
      </c>
      <c r="AS55">
        <f t="shared" si="26"/>
        <v>0.13747451179157982</v>
      </c>
      <c r="AT55">
        <f t="shared" si="26"/>
        <v>-0.34917318277302506</v>
      </c>
      <c r="AU55">
        <f t="shared" si="23"/>
        <v>-77.319433329720553</v>
      </c>
      <c r="AW55">
        <v>52</v>
      </c>
      <c r="AX55">
        <f>IF(Z55&gt;0, (R55*SUMPRODUCT(K55:$K$98, X55:$X$98)-K55*$AZ$3)/Z55, 0)</f>
        <v>-95429.043324643251</v>
      </c>
    </row>
    <row r="56" spans="5:50" x14ac:dyDescent="0.25">
      <c r="E56">
        <v>2056</v>
      </c>
      <c r="F56" s="5">
        <v>3.5571999999999999E-2</v>
      </c>
      <c r="G56" s="5"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6.2999795584895634E-3</v>
      </c>
      <c r="L56" s="2">
        <v>53</v>
      </c>
      <c r="M56" s="6">
        <v>0.42102545200000002</v>
      </c>
      <c r="Q56" s="4">
        <f t="shared" si="21"/>
        <v>25</v>
      </c>
      <c r="R56">
        <f t="shared" si="0"/>
        <v>2000000</v>
      </c>
      <c r="S56">
        <f t="shared" si="1"/>
        <v>-163606.4039993812</v>
      </c>
      <c r="U56">
        <f t="shared" si="13"/>
        <v>0.42102545200000002</v>
      </c>
      <c r="V56">
        <f t="shared" si="14"/>
        <v>0.01</v>
      </c>
      <c r="W56">
        <f t="shared" si="15"/>
        <v>7.6122370168533564E-3</v>
      </c>
      <c r="X56">
        <f t="shared" si="16"/>
        <v>3.204945530751816E-3</v>
      </c>
      <c r="Y56">
        <f t="shared" si="17"/>
        <v>7.6122370168533562E-5</v>
      </c>
      <c r="Z56">
        <f t="shared" si="18"/>
        <v>4.3311691159330064E-3</v>
      </c>
      <c r="AB56">
        <f t="shared" si="19"/>
        <v>-726.428496078752</v>
      </c>
      <c r="AC56">
        <f t="shared" si="2"/>
        <v>-708.60700417097814</v>
      </c>
      <c r="AE56">
        <f t="shared" si="3"/>
        <v>0</v>
      </c>
      <c r="AF56">
        <f t="shared" si="24"/>
        <v>0</v>
      </c>
      <c r="AG56">
        <f t="shared" si="24"/>
        <v>-0.10827922789832516</v>
      </c>
      <c r="AH56">
        <f t="shared" si="5"/>
        <v>-6409.891061503632</v>
      </c>
      <c r="AI56">
        <f t="shared" si="25"/>
        <v>-6409.9993407315305</v>
      </c>
      <c r="AJ56">
        <f t="shared" si="7"/>
        <v>-17.821491907773861</v>
      </c>
      <c r="AK56">
        <f t="shared" si="22"/>
        <v>-50.849994725512644</v>
      </c>
      <c r="AL56">
        <f t="shared" si="8"/>
        <v>-6478.6708273648164</v>
      </c>
      <c r="AN56">
        <f t="shared" si="26"/>
        <v>0</v>
      </c>
      <c r="AO56">
        <f t="shared" si="26"/>
        <v>0</v>
      </c>
      <c r="AP56">
        <f t="shared" si="26"/>
        <v>-6.8215692236848135E-4</v>
      </c>
      <c r="AQ56">
        <f t="shared" si="26"/>
        <v>-40.382182659617854</v>
      </c>
      <c r="AR56">
        <f t="shared" si="26"/>
        <v>-40.38286481654022</v>
      </c>
      <c r="AS56">
        <f t="shared" si="26"/>
        <v>-0.1122750347207625</v>
      </c>
      <c r="AT56">
        <f t="shared" si="26"/>
        <v>-0.32035392732003176</v>
      </c>
      <c r="AU56">
        <f t="shared" si="23"/>
        <v>-40.815493778581008</v>
      </c>
      <c r="AW56">
        <v>53</v>
      </c>
      <c r="AX56">
        <f>IF(Z56&gt;0, (R56*SUMPRODUCT(K56:$K$98, X56:$X$98)-K56*$AZ$3)/Z56, 0)</f>
        <v>-163606.4039993812</v>
      </c>
    </row>
    <row r="57" spans="5:50" x14ac:dyDescent="0.25">
      <c r="E57">
        <v>2057</v>
      </c>
      <c r="F57" s="5">
        <v>3.5571999999999999E-2</v>
      </c>
      <c r="G57" s="5"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5.6249817486513955E-3</v>
      </c>
      <c r="L57" s="2">
        <v>54</v>
      </c>
      <c r="M57" s="6">
        <v>0.42896583300000002</v>
      </c>
      <c r="Q57" s="4">
        <f t="shared" si="21"/>
        <v>25</v>
      </c>
      <c r="R57">
        <f t="shared" si="0"/>
        <v>2000000</v>
      </c>
      <c r="S57">
        <f t="shared" si="1"/>
        <v>-273354.0033648063</v>
      </c>
      <c r="U57">
        <f t="shared" si="13"/>
        <v>0.42896583300000002</v>
      </c>
      <c r="V57">
        <f t="shared" si="14"/>
        <v>0.01</v>
      </c>
      <c r="W57">
        <f t="shared" si="15"/>
        <v>4.3311691159330064E-3</v>
      </c>
      <c r="X57">
        <f t="shared" si="16"/>
        <v>1.8579235676800757E-3</v>
      </c>
      <c r="Y57">
        <f t="shared" si="17"/>
        <v>4.3311691159330065E-5</v>
      </c>
      <c r="Z57">
        <f t="shared" si="18"/>
        <v>2.4299338570936005E-3</v>
      </c>
      <c r="AB57">
        <f t="shared" si="19"/>
        <v>-708.60700417097814</v>
      </c>
      <c r="AC57">
        <f t="shared" si="2"/>
        <v>-664.23214774822077</v>
      </c>
      <c r="AE57">
        <f t="shared" si="3"/>
        <v>0</v>
      </c>
      <c r="AF57">
        <f t="shared" si="24"/>
        <v>0</v>
      </c>
      <c r="AG57">
        <f t="shared" si="24"/>
        <v>-6.0748346427340012E-2</v>
      </c>
      <c r="AH57">
        <f t="shared" si="5"/>
        <v>-3715.8471353601512</v>
      </c>
      <c r="AI57">
        <f t="shared" si="25"/>
        <v>-3715.9078837065786</v>
      </c>
      <c r="AJ57">
        <f t="shared" si="7"/>
        <v>-44.374856422757375</v>
      </c>
      <c r="AK57">
        <f t="shared" si="22"/>
        <v>-49.602490291968472</v>
      </c>
      <c r="AL57">
        <f t="shared" si="8"/>
        <v>-3809.8852304213046</v>
      </c>
      <c r="AN57">
        <f t="shared" si="26"/>
        <v>0</v>
      </c>
      <c r="AO57">
        <f t="shared" si="26"/>
        <v>0</v>
      </c>
      <c r="AP57">
        <f t="shared" si="26"/>
        <v>-3.417083399145398E-4</v>
      </c>
      <c r="AQ57">
        <f t="shared" si="26"/>
        <v>-20.901572317179422</v>
      </c>
      <c r="AR57">
        <f t="shared" si="26"/>
        <v>-20.901914025519336</v>
      </c>
      <c r="AS57">
        <f t="shared" si="26"/>
        <v>-0.2496077574770364</v>
      </c>
      <c r="AT57">
        <f t="shared" si="26"/>
        <v>-0.27901310257998069</v>
      </c>
      <c r="AU57">
        <f t="shared" si="23"/>
        <v>-21.430534885576353</v>
      </c>
      <c r="AW57">
        <v>54</v>
      </c>
      <c r="AX57">
        <f>IF(Z57&gt;0, (R57*SUMPRODUCT(K57:$K$98, X57:$X$98)-K57*$AZ$3)/Z57, 0)</f>
        <v>-273354.0033648063</v>
      </c>
    </row>
    <row r="58" spans="5:50" x14ac:dyDescent="0.25">
      <c r="E58">
        <v>2058</v>
      </c>
      <c r="F58" s="5">
        <v>3.5571999999999999E-2</v>
      </c>
      <c r="G58" s="5"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5.0223051327244602E-3</v>
      </c>
      <c r="L58" s="2">
        <v>55</v>
      </c>
      <c r="M58" s="6">
        <v>0.43771532000000002</v>
      </c>
      <c r="Q58" s="4">
        <f t="shared" si="21"/>
        <v>25</v>
      </c>
      <c r="R58">
        <f t="shared" si="0"/>
        <v>2000000</v>
      </c>
      <c r="S58">
        <f t="shared" si="1"/>
        <v>-454136.26680828299</v>
      </c>
      <c r="U58">
        <f t="shared" si="13"/>
        <v>0.43771532000000002</v>
      </c>
      <c r="V58">
        <f t="shared" si="14"/>
        <v>0.01</v>
      </c>
      <c r="W58">
        <f t="shared" si="15"/>
        <v>2.4299338570936005E-3</v>
      </c>
      <c r="X58">
        <f t="shared" si="16"/>
        <v>1.0636192758365596E-3</v>
      </c>
      <c r="Y58">
        <f t="shared" si="17"/>
        <v>2.4299338570936006E-5</v>
      </c>
      <c r="Z58">
        <f t="shared" si="18"/>
        <v>1.3420152426861049E-3</v>
      </c>
      <c r="AB58">
        <f t="shared" si="19"/>
        <v>-664.23214774822077</v>
      </c>
      <c r="AC58">
        <f t="shared" si="2"/>
        <v>-609.45779231327958</v>
      </c>
      <c r="AE58">
        <f t="shared" si="3"/>
        <v>0</v>
      </c>
      <c r="AF58">
        <f t="shared" si="24"/>
        <v>0</v>
      </c>
      <c r="AG58">
        <f t="shared" si="24"/>
        <v>-3.3550381067152621E-2</v>
      </c>
      <c r="AH58">
        <f t="shared" si="5"/>
        <v>-2127.2385516731192</v>
      </c>
      <c r="AI58">
        <f t="shared" si="25"/>
        <v>-2127.2721020541862</v>
      </c>
      <c r="AJ58">
        <f t="shared" si="7"/>
        <v>-54.774355434941185</v>
      </c>
      <c r="AK58">
        <f t="shared" si="22"/>
        <v>-46.496250342375461</v>
      </c>
      <c r="AL58">
        <f t="shared" si="8"/>
        <v>-2228.5427078315029</v>
      </c>
      <c r="AN58">
        <f t="shared" si="26"/>
        <v>0</v>
      </c>
      <c r="AO58">
        <f t="shared" si="26"/>
        <v>0</v>
      </c>
      <c r="AP58">
        <f t="shared" si="26"/>
        <v>-1.6850025103842215E-4</v>
      </c>
      <c r="AQ58">
        <f t="shared" si="26"/>
        <v>-10.683641096597254</v>
      </c>
      <c r="AR58">
        <f t="shared" si="26"/>
        <v>-10.683809596848292</v>
      </c>
      <c r="AS58">
        <f t="shared" si="26"/>
        <v>-0.27509352644257906</v>
      </c>
      <c r="AT58">
        <f t="shared" si="26"/>
        <v>-0.23351835674695373</v>
      </c>
      <c r="AU58">
        <f t="shared" si="23"/>
        <v>-11.192421480037824</v>
      </c>
      <c r="AW58">
        <v>55</v>
      </c>
      <c r="AX58">
        <f>IF(Z58&gt;0, (R58*SUMPRODUCT(K58:$K$98, X58:$X$98)-K58*$AZ$3)/Z58, 0)</f>
        <v>-454136.26680828299</v>
      </c>
    </row>
    <row r="59" spans="5:50" x14ac:dyDescent="0.25">
      <c r="E59">
        <v>2059</v>
      </c>
      <c r="F59" s="5">
        <v>3.5571999999999999E-2</v>
      </c>
      <c r="G59" s="5"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4.4842010113611249E-3</v>
      </c>
      <c r="L59" s="2">
        <v>56</v>
      </c>
      <c r="M59" s="6">
        <v>0.44739131599999998</v>
      </c>
      <c r="Q59" s="4">
        <f t="shared" si="21"/>
        <v>25</v>
      </c>
      <c r="R59">
        <f t="shared" si="0"/>
        <v>2000000</v>
      </c>
      <c r="S59">
        <f t="shared" si="1"/>
        <v>-758832.59169786284</v>
      </c>
      <c r="U59">
        <f t="shared" si="13"/>
        <v>0.44739131599999998</v>
      </c>
      <c r="V59">
        <f t="shared" si="14"/>
        <v>0.01</v>
      </c>
      <c r="W59">
        <f t="shared" si="15"/>
        <v>1.3420152426861049E-3</v>
      </c>
      <c r="X59">
        <f t="shared" si="16"/>
        <v>6.0040596551739589E-4</v>
      </c>
      <c r="Y59">
        <f t="shared" si="17"/>
        <v>1.342015242686105E-5</v>
      </c>
      <c r="Z59">
        <f t="shared" si="18"/>
        <v>7.28189124741848E-4</v>
      </c>
      <c r="AB59">
        <f t="shared" si="19"/>
        <v>-609.45779231327958</v>
      </c>
      <c r="AC59">
        <f t="shared" si="2"/>
        <v>-552.57364077405487</v>
      </c>
      <c r="AE59">
        <f t="shared" si="3"/>
        <v>0</v>
      </c>
      <c r="AF59">
        <f t="shared" si="24"/>
        <v>0</v>
      </c>
      <c r="AG59">
        <f t="shared" si="24"/>
        <v>-1.8204728118546201E-2</v>
      </c>
      <c r="AH59">
        <f t="shared" si="5"/>
        <v>-1200.8119310347918</v>
      </c>
      <c r="AI59">
        <f t="shared" si="25"/>
        <v>-1200.8301357629102</v>
      </c>
      <c r="AJ59">
        <f t="shared" si="7"/>
        <v>-56.884151539224717</v>
      </c>
      <c r="AK59">
        <f t="shared" si="22"/>
        <v>-42.662045461929573</v>
      </c>
      <c r="AL59">
        <f t="shared" si="8"/>
        <v>-1300.3763327640645</v>
      </c>
      <c r="AN59">
        <f t="shared" si="26"/>
        <v>0</v>
      </c>
      <c r="AO59">
        <f t="shared" si="26"/>
        <v>0</v>
      </c>
      <c r="AP59">
        <f t="shared" si="26"/>
        <v>-8.1633660240739179E-5</v>
      </c>
      <c r="AQ59">
        <f t="shared" si="26"/>
        <v>-5.3846820756007183</v>
      </c>
      <c r="AR59">
        <f t="shared" si="26"/>
        <v>-5.3847637092609588</v>
      </c>
      <c r="AS59">
        <f t="shared" si="26"/>
        <v>-0.25507996986261094</v>
      </c>
      <c r="AT59">
        <f t="shared" si="26"/>
        <v>-0.19130518740711888</v>
      </c>
      <c r="AU59">
        <f t="shared" si="23"/>
        <v>-5.8311488665306888</v>
      </c>
      <c r="AW59">
        <v>56</v>
      </c>
      <c r="AX59">
        <f>IF(Z59&gt;0, (R59*SUMPRODUCT(K59:$K$98, X59:$X$98)-K59*$AZ$3)/Z59, 0)</f>
        <v>-758832.59169786284</v>
      </c>
    </row>
    <row r="60" spans="5:50" x14ac:dyDescent="0.25">
      <c r="E60">
        <v>2060</v>
      </c>
      <c r="F60" s="5">
        <v>3.5571999999999999E-2</v>
      </c>
      <c r="G60" s="5"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4.0037509030010042E-3</v>
      </c>
      <c r="L60" s="2">
        <v>57</v>
      </c>
      <c r="M60" s="6">
        <v>0.457001349</v>
      </c>
      <c r="Q60" s="4">
        <f t="shared" si="21"/>
        <v>25</v>
      </c>
      <c r="R60">
        <f t="shared" si="0"/>
        <v>2000000</v>
      </c>
      <c r="S60">
        <f t="shared" si="1"/>
        <v>-1282142.2170894668</v>
      </c>
      <c r="U60">
        <f t="shared" si="13"/>
        <v>0.457001349</v>
      </c>
      <c r="V60">
        <f t="shared" si="14"/>
        <v>0.01</v>
      </c>
      <c r="W60">
        <f t="shared" si="15"/>
        <v>7.28189124741848E-4</v>
      </c>
      <c r="X60">
        <f t="shared" si="16"/>
        <v>3.3278341233415382E-4</v>
      </c>
      <c r="Y60">
        <f t="shared" si="17"/>
        <v>7.2818912474184798E-6</v>
      </c>
      <c r="Z60">
        <f t="shared" si="18"/>
        <v>3.8812382116027572E-4</v>
      </c>
      <c r="AB60">
        <f t="shared" si="19"/>
        <v>-552.57364077405487</v>
      </c>
      <c r="AC60">
        <f t="shared" si="2"/>
        <v>-497.62993656767162</v>
      </c>
      <c r="AE60">
        <f t="shared" si="3"/>
        <v>0</v>
      </c>
      <c r="AF60">
        <f t="shared" si="24"/>
        <v>0</v>
      </c>
      <c r="AG60">
        <f t="shared" si="24"/>
        <v>-9.7030955290068922E-3</v>
      </c>
      <c r="AH60">
        <f t="shared" si="5"/>
        <v>-665.56682466830762</v>
      </c>
      <c r="AI60">
        <f t="shared" si="25"/>
        <v>-665.57652776383668</v>
      </c>
      <c r="AJ60">
        <f t="shared" si="7"/>
        <v>-54.943704206383245</v>
      </c>
      <c r="AK60">
        <f t="shared" si="22"/>
        <v>-38.680154854183847</v>
      </c>
      <c r="AL60">
        <f t="shared" si="8"/>
        <v>-759.20038682440372</v>
      </c>
      <c r="AN60">
        <f t="shared" si="26"/>
        <v>0</v>
      </c>
      <c r="AO60">
        <f t="shared" si="26"/>
        <v>0</v>
      </c>
      <c r="AP60">
        <f t="shared" si="26"/>
        <v>-3.8848777486166354E-5</v>
      </c>
      <c r="AQ60">
        <f t="shared" si="26"/>
        <v>-2.6647637752732476</v>
      </c>
      <c r="AR60">
        <f t="shared" si="26"/>
        <v>-2.6648026240507341</v>
      </c>
      <c r="AS60">
        <f t="shared" si="26"/>
        <v>-0.219980905330527</v>
      </c>
      <c r="AT60">
        <f t="shared" si="26"/>
        <v>-0.15486570492565727</v>
      </c>
      <c r="AU60">
        <f t="shared" si="23"/>
        <v>-3.0396492343069181</v>
      </c>
      <c r="AW60">
        <v>57</v>
      </c>
      <c r="AX60">
        <f>IF(Z60&gt;0, (R60*SUMPRODUCT(K60:$K$98, X60:$X$98)-K60*$AZ$3)/Z60, 0)</f>
        <v>-1282142.2170894668</v>
      </c>
    </row>
    <row r="61" spans="5:50" x14ac:dyDescent="0.25">
      <c r="E61">
        <v>2061</v>
      </c>
      <c r="F61" s="5">
        <v>3.5571999999999999E-2</v>
      </c>
      <c r="G61" s="5"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3.5747775919651821E-3</v>
      </c>
      <c r="L61" s="2">
        <v>58</v>
      </c>
      <c r="M61" s="6">
        <v>0.46737994300000002</v>
      </c>
      <c r="Q61" s="4">
        <f t="shared" si="21"/>
        <v>25</v>
      </c>
      <c r="R61">
        <f t="shared" si="0"/>
        <v>2000000</v>
      </c>
      <c r="S61">
        <f t="shared" si="1"/>
        <v>-2200883.5673824311</v>
      </c>
      <c r="U61">
        <f t="shared" si="13"/>
        <v>0.46737994300000002</v>
      </c>
      <c r="V61">
        <f t="shared" si="14"/>
        <v>0.01</v>
      </c>
      <c r="W61">
        <f t="shared" si="15"/>
        <v>3.8812382116027572E-4</v>
      </c>
      <c r="X61">
        <f t="shared" si="16"/>
        <v>1.8140128941083187E-4</v>
      </c>
      <c r="Y61">
        <f t="shared" si="17"/>
        <v>3.8812382116027571E-6</v>
      </c>
      <c r="Z61">
        <f t="shared" si="18"/>
        <v>2.0284129353784111E-4</v>
      </c>
      <c r="AB61">
        <f t="shared" si="19"/>
        <v>-497.62993656767162</v>
      </c>
      <c r="AC61">
        <f t="shared" si="2"/>
        <v>-446.43006973403061</v>
      </c>
      <c r="AE61">
        <f t="shared" si="3"/>
        <v>0</v>
      </c>
      <c r="AF61">
        <f t="shared" si="24"/>
        <v>0</v>
      </c>
      <c r="AG61">
        <f t="shared" si="24"/>
        <v>-5.0710323384460278E-3</v>
      </c>
      <c r="AH61">
        <f t="shared" si="5"/>
        <v>-362.80257882166376</v>
      </c>
      <c r="AI61">
        <f t="shared" si="25"/>
        <v>-362.80764985400219</v>
      </c>
      <c r="AJ61">
        <f t="shared" si="7"/>
        <v>-51.199866833641011</v>
      </c>
      <c r="AK61">
        <f t="shared" si="22"/>
        <v>-34.834095559737015</v>
      </c>
      <c r="AL61">
        <f t="shared" si="8"/>
        <v>-448.84161224738023</v>
      </c>
      <c r="AN61">
        <f t="shared" si="26"/>
        <v>0</v>
      </c>
      <c r="AO61">
        <f t="shared" si="26"/>
        <v>0</v>
      </c>
      <c r="AP61">
        <f t="shared" si="26"/>
        <v>-1.8127812771607657E-5</v>
      </c>
      <c r="AQ61">
        <f t="shared" si="26"/>
        <v>-1.2969385290788653</v>
      </c>
      <c r="AR61">
        <f t="shared" si="26"/>
        <v>-1.2969566568916369</v>
      </c>
      <c r="AS61">
        <f t="shared" si="26"/>
        <v>-0.18302813666850121</v>
      </c>
      <c r="AT61">
        <f t="shared" si="26"/>
        <v>-0.12452414424332173</v>
      </c>
      <c r="AU61">
        <f t="shared" si="23"/>
        <v>-1.6045089378034598</v>
      </c>
      <c r="AW61">
        <v>58</v>
      </c>
      <c r="AX61">
        <f>IF(Z61&gt;0, (R61*SUMPRODUCT(K61:$K$98, X61:$X$98)-K61*$AZ$3)/Z61, 0)</f>
        <v>-2200883.5673824311</v>
      </c>
    </row>
    <row r="62" spans="5:50" x14ac:dyDescent="0.25">
      <c r="E62">
        <v>2062</v>
      </c>
      <c r="F62" s="5">
        <v>3.5571999999999999E-2</v>
      </c>
      <c r="G62" s="5"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3.1917657071117694E-3</v>
      </c>
      <c r="L62" s="2">
        <v>59</v>
      </c>
      <c r="M62" s="6">
        <v>0.47825477199999999</v>
      </c>
      <c r="Q62" s="4">
        <f t="shared" si="21"/>
        <v>25</v>
      </c>
      <c r="R62">
        <f t="shared" si="0"/>
        <v>2000000</v>
      </c>
      <c r="S62">
        <f t="shared" si="1"/>
        <v>-3849920.9237275547</v>
      </c>
      <c r="U62">
        <f t="shared" si="13"/>
        <v>0.47825477199999999</v>
      </c>
      <c r="V62">
        <f t="shared" si="14"/>
        <v>0.01</v>
      </c>
      <c r="W62">
        <f t="shared" si="15"/>
        <v>2.0284129353784111E-4</v>
      </c>
      <c r="X62">
        <f t="shared" si="16"/>
        <v>9.7009816593125265E-5</v>
      </c>
      <c r="Y62">
        <f t="shared" si="17"/>
        <v>2.0284129353784111E-6</v>
      </c>
      <c r="Z62">
        <f t="shared" si="18"/>
        <v>1.0380306400933743E-4</v>
      </c>
      <c r="AB62">
        <f t="shared" si="19"/>
        <v>-446.43006973403061</v>
      </c>
      <c r="AC62">
        <f t="shared" si="2"/>
        <v>-399.63358807657886</v>
      </c>
      <c r="AE62">
        <f t="shared" si="3"/>
        <v>0</v>
      </c>
      <c r="AF62">
        <f t="shared" si="24"/>
        <v>0</v>
      </c>
      <c r="AG62">
        <f t="shared" si="24"/>
        <v>-2.5950766002334359E-3</v>
      </c>
      <c r="AH62">
        <f t="shared" si="5"/>
        <v>-194.01963318625053</v>
      </c>
      <c r="AI62">
        <f t="shared" si="25"/>
        <v>-194.02222826285077</v>
      </c>
      <c r="AJ62">
        <f t="shared" si="7"/>
        <v>-46.79648165745175</v>
      </c>
      <c r="AK62">
        <f t="shared" si="22"/>
        <v>-31.250104881382146</v>
      </c>
      <c r="AL62">
        <f t="shared" si="8"/>
        <v>-272.06881480168465</v>
      </c>
      <c r="AN62">
        <f t="shared" si="26"/>
        <v>0</v>
      </c>
      <c r="AO62">
        <f t="shared" si="26"/>
        <v>0</v>
      </c>
      <c r="AP62">
        <f t="shared" si="26"/>
        <v>-8.2828764999532783E-6</v>
      </c>
      <c r="AQ62">
        <f t="shared" si="26"/>
        <v>-0.61926521171027904</v>
      </c>
      <c r="AR62">
        <f t="shared" si="26"/>
        <v>-0.61927349458677905</v>
      </c>
      <c r="AS62">
        <f t="shared" si="26"/>
        <v>-0.14936340536773943</v>
      </c>
      <c r="AT62">
        <f t="shared" si="26"/>
        <v>-9.9743013104041642E-2</v>
      </c>
      <c r="AU62">
        <f t="shared" si="23"/>
        <v>-0.86837991305855999</v>
      </c>
      <c r="AW62">
        <v>59</v>
      </c>
      <c r="AX62">
        <f>IF(Z62&gt;0, (R62*SUMPRODUCT(K62:$K$98, X62:$X$98)-K62*$AZ$3)/Z62, 0)</f>
        <v>-3849920.9237275547</v>
      </c>
    </row>
    <row r="63" spans="5:50" x14ac:dyDescent="0.25">
      <c r="E63">
        <v>2063</v>
      </c>
      <c r="F63" s="5">
        <v>3.5571999999999999E-2</v>
      </c>
      <c r="G63" s="5"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2.8497908099212226E-3</v>
      </c>
      <c r="L63" s="2">
        <v>60</v>
      </c>
      <c r="M63" s="6">
        <v>0.48949088600000001</v>
      </c>
      <c r="Q63" s="4">
        <f t="shared" si="21"/>
        <v>25</v>
      </c>
      <c r="R63">
        <f t="shared" si="0"/>
        <v>2000000</v>
      </c>
      <c r="S63">
        <f t="shared" si="1"/>
        <v>-6877424.0461809747</v>
      </c>
      <c r="U63">
        <f t="shared" si="13"/>
        <v>0.48949088600000001</v>
      </c>
      <c r="V63">
        <f t="shared" si="14"/>
        <v>0.01</v>
      </c>
      <c r="W63">
        <f t="shared" si="15"/>
        <v>1.0380306400933743E-4</v>
      </c>
      <c r="X63">
        <f t="shared" si="16"/>
        <v>5.0810653771445295E-5</v>
      </c>
      <c r="Y63">
        <f t="shared" si="17"/>
        <v>1.0380306400933744E-6</v>
      </c>
      <c r="Z63">
        <f t="shared" si="18"/>
        <v>5.1954379597798762E-5</v>
      </c>
      <c r="AB63">
        <f t="shared" si="19"/>
        <v>-399.63358807657886</v>
      </c>
      <c r="AC63">
        <f t="shared" si="2"/>
        <v>-357.31229955031546</v>
      </c>
      <c r="AE63">
        <f t="shared" si="3"/>
        <v>0</v>
      </c>
      <c r="AF63">
        <f t="shared" si="24"/>
        <v>0</v>
      </c>
      <c r="AG63">
        <f t="shared" si="24"/>
        <v>-1.298859489944969E-3</v>
      </c>
      <c r="AH63">
        <f t="shared" si="5"/>
        <v>-101.62130754289059</v>
      </c>
      <c r="AI63">
        <f t="shared" si="25"/>
        <v>-101.62260640238054</v>
      </c>
      <c r="AJ63">
        <f t="shared" si="7"/>
        <v>-42.321288526263402</v>
      </c>
      <c r="AK63">
        <f t="shared" si="22"/>
        <v>-27.974351165360524</v>
      </c>
      <c r="AL63">
        <f t="shared" si="8"/>
        <v>-171.91824609400447</v>
      </c>
      <c r="AN63">
        <f t="shared" si="26"/>
        <v>0</v>
      </c>
      <c r="AO63">
        <f t="shared" si="26"/>
        <v>0</v>
      </c>
      <c r="AP63">
        <f t="shared" si="26"/>
        <v>-3.7014778378241394E-6</v>
      </c>
      <c r="AQ63">
        <f t="shared" si="26"/>
        <v>-0.28959946832790784</v>
      </c>
      <c r="AR63">
        <f t="shared" si="26"/>
        <v>-0.28960316980574569</v>
      </c>
      <c r="AS63">
        <f t="shared" si="26"/>
        <v>-0.12060681910616992</v>
      </c>
      <c r="AT63">
        <f t="shared" si="26"/>
        <v>-7.9721048864553459E-2</v>
      </c>
      <c r="AU63">
        <f t="shared" si="23"/>
        <v>-0.48993103777646907</v>
      </c>
      <c r="AW63">
        <v>60</v>
      </c>
      <c r="AX63">
        <f>IF(Z63&gt;0, (R63*SUMPRODUCT(K63:$K$98, X63:$X$98)-K63*$AZ$3)/Z63, 0)</f>
        <v>-6877424.0461809747</v>
      </c>
    </row>
    <row r="64" spans="5:50" x14ac:dyDescent="0.25">
      <c r="E64">
        <v>2064</v>
      </c>
      <c r="F64" s="5">
        <v>3.5571999999999999E-2</v>
      </c>
      <c r="G64" s="5"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2.5444560802868059E-3</v>
      </c>
      <c r="L64" s="2">
        <v>61</v>
      </c>
      <c r="M64" s="6">
        <v>0.50154699899999999</v>
      </c>
      <c r="Q64" s="4">
        <f t="shared" si="21"/>
        <v>25</v>
      </c>
      <c r="R64">
        <f t="shared" si="0"/>
        <v>2000000</v>
      </c>
      <c r="S64">
        <f t="shared" si="1"/>
        <v>-12580631.63661599</v>
      </c>
      <c r="U64">
        <f t="shared" si="13"/>
        <v>0.50154699899999999</v>
      </c>
      <c r="V64">
        <f t="shared" si="14"/>
        <v>0.01</v>
      </c>
      <c r="W64">
        <f t="shared" si="15"/>
        <v>5.1954379597798762E-5</v>
      </c>
      <c r="X64">
        <f t="shared" si="16"/>
        <v>2.6057563172182796E-5</v>
      </c>
      <c r="Y64">
        <f t="shared" si="17"/>
        <v>5.1954379597798764E-7</v>
      </c>
      <c r="Z64">
        <f t="shared" si="18"/>
        <v>2.5377272629637979E-5</v>
      </c>
      <c r="AB64">
        <f t="shared" si="19"/>
        <v>-357.31229955031546</v>
      </c>
      <c r="AC64">
        <f t="shared" si="2"/>
        <v>-319.2621188954526</v>
      </c>
      <c r="AE64">
        <f t="shared" si="3"/>
        <v>0</v>
      </c>
      <c r="AF64">
        <f t="shared" si="24"/>
        <v>0</v>
      </c>
      <c r="AG64">
        <f t="shared" si="24"/>
        <v>-6.3443181574094948E-4</v>
      </c>
      <c r="AH64">
        <f t="shared" si="5"/>
        <v>-52.115126344365592</v>
      </c>
      <c r="AI64">
        <f t="shared" si="25"/>
        <v>-52.115760776181332</v>
      </c>
      <c r="AJ64">
        <f t="shared" si="7"/>
        <v>-38.050180654862856</v>
      </c>
      <c r="AK64">
        <f t="shared" si="22"/>
        <v>-25.011860968522086</v>
      </c>
      <c r="AL64">
        <f t="shared" si="8"/>
        <v>-115.17780239956627</v>
      </c>
      <c r="AN64">
        <f t="shared" si="26"/>
        <v>0</v>
      </c>
      <c r="AO64">
        <f t="shared" si="26"/>
        <v>0</v>
      </c>
      <c r="AP64">
        <f t="shared" si="26"/>
        <v>-1.6142838910894573E-6</v>
      </c>
      <c r="AQ64">
        <f t="shared" si="26"/>
        <v>-0.13260465010183614</v>
      </c>
      <c r="AR64">
        <f t="shared" si="26"/>
        <v>-0.13260626438572723</v>
      </c>
      <c r="AS64">
        <f t="shared" si="26"/>
        <v>-9.6817013523277193E-2</v>
      </c>
      <c r="AT64">
        <f t="shared" si="26"/>
        <v>-6.3641581720644255E-2</v>
      </c>
      <c r="AU64">
        <f t="shared" si="23"/>
        <v>-0.29306485962964868</v>
      </c>
      <c r="AW64">
        <v>61</v>
      </c>
      <c r="AX64">
        <f>IF(Z64&gt;0, (R64*SUMPRODUCT(K64:$K$98, X64:$X$98)-K64*$AZ$3)/Z64, 0)</f>
        <v>-12580631.63661599</v>
      </c>
    </row>
    <row r="65" spans="5:50" x14ac:dyDescent="0.25">
      <c r="E65">
        <v>2065</v>
      </c>
      <c r="F65" s="5">
        <v>3.5571999999999999E-2</v>
      </c>
      <c r="G65" s="5"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2.2718357859703624E-3</v>
      </c>
      <c r="L65" s="2">
        <v>62</v>
      </c>
      <c r="M65" s="6">
        <v>0.51394563599999998</v>
      </c>
      <c r="Q65" s="4">
        <f t="shared" si="21"/>
        <v>25</v>
      </c>
      <c r="R65">
        <f t="shared" si="0"/>
        <v>2000000</v>
      </c>
      <c r="S65">
        <f t="shared" si="1"/>
        <v>-23604311.610300045</v>
      </c>
      <c r="U65">
        <f t="shared" si="13"/>
        <v>0.51394563599999998</v>
      </c>
      <c r="V65">
        <f t="shared" si="14"/>
        <v>0.01</v>
      </c>
      <c r="W65">
        <f t="shared" si="15"/>
        <v>2.5377272629637979E-5</v>
      </c>
      <c r="X65">
        <f t="shared" si="16"/>
        <v>1.3042538521584683E-5</v>
      </c>
      <c r="Y65">
        <f t="shared" si="17"/>
        <v>2.5377272629637981E-7</v>
      </c>
      <c r="Z65">
        <f t="shared" si="18"/>
        <v>1.2080961381756916E-5</v>
      </c>
      <c r="AB65">
        <f t="shared" si="19"/>
        <v>-319.2621188954526</v>
      </c>
      <c r="AC65">
        <f t="shared" si="2"/>
        <v>-285.16277700699123</v>
      </c>
      <c r="AE65">
        <f t="shared" si="3"/>
        <v>0</v>
      </c>
      <c r="AF65">
        <f t="shared" si="24"/>
        <v>0</v>
      </c>
      <c r="AG65">
        <f t="shared" si="24"/>
        <v>-3.0202403454392292E-4</v>
      </c>
      <c r="AH65">
        <f t="shared" si="5"/>
        <v>-26.085077043169367</v>
      </c>
      <c r="AI65">
        <f t="shared" si="25"/>
        <v>-26.08537906720391</v>
      </c>
      <c r="AJ65">
        <f t="shared" si="7"/>
        <v>-34.099341888461367</v>
      </c>
      <c r="AK65">
        <f t="shared" si="22"/>
        <v>-22.348348322681684</v>
      </c>
      <c r="AL65">
        <f t="shared" si="8"/>
        <v>-82.533069278346957</v>
      </c>
      <c r="AN65">
        <f t="shared" si="26"/>
        <v>0</v>
      </c>
      <c r="AO65">
        <f t="shared" si="26"/>
        <v>0</v>
      </c>
      <c r="AP65">
        <f t="shared" si="26"/>
        <v>-6.8614900990003306E-7</v>
      </c>
      <c r="AQ65">
        <f t="shared" si="26"/>
        <v>-5.9261011506466135E-2</v>
      </c>
      <c r="AR65">
        <f t="shared" si="26"/>
        <v>-5.926169765547603E-2</v>
      </c>
      <c r="AS65">
        <f t="shared" si="26"/>
        <v>-7.7468105180244731E-2</v>
      </c>
      <c r="AT65">
        <f t="shared" si="26"/>
        <v>-5.0771777476798972E-2</v>
      </c>
      <c r="AU65">
        <f t="shared" si="23"/>
        <v>-0.18750158031251973</v>
      </c>
      <c r="AW65">
        <v>62</v>
      </c>
      <c r="AX65">
        <f>IF(Z65&gt;0, (R65*SUMPRODUCT(K65:$K$98, X65:$X$98)-K65*$AZ$3)/Z65, 0)</f>
        <v>-23604311.610300045</v>
      </c>
    </row>
    <row r="66" spans="5:50" x14ac:dyDescent="0.25">
      <c r="E66">
        <v>2066</v>
      </c>
      <c r="F66" s="5">
        <v>3.5571999999999999E-2</v>
      </c>
      <c r="G66" s="5"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2.0284248089021089E-3</v>
      </c>
      <c r="L66" s="2">
        <v>63</v>
      </c>
      <c r="M66" s="6">
        <v>0.52707773400000002</v>
      </c>
      <c r="Q66" s="4">
        <f t="shared" si="21"/>
        <v>25</v>
      </c>
      <c r="R66">
        <f t="shared" si="0"/>
        <v>2000000</v>
      </c>
      <c r="S66">
        <f t="shared" si="1"/>
        <v>-45535217.62794251</v>
      </c>
      <c r="U66">
        <f t="shared" si="13"/>
        <v>0.52707773400000002</v>
      </c>
      <c r="V66">
        <f t="shared" si="14"/>
        <v>0.01</v>
      </c>
      <c r="W66">
        <f t="shared" si="15"/>
        <v>1.2080961381756916E-5</v>
      </c>
      <c r="X66">
        <f t="shared" si="16"/>
        <v>6.3676057496379448E-6</v>
      </c>
      <c r="Y66">
        <f t="shared" si="17"/>
        <v>1.2080961381756915E-7</v>
      </c>
      <c r="Z66">
        <f t="shared" si="18"/>
        <v>5.5925460183014015E-6</v>
      </c>
      <c r="AB66">
        <f t="shared" si="19"/>
        <v>-285.16277700699123</v>
      </c>
      <c r="AC66">
        <f t="shared" si="2"/>
        <v>-254.65780003763768</v>
      </c>
      <c r="AE66">
        <f t="shared" si="3"/>
        <v>0</v>
      </c>
      <c r="AF66">
        <f t="shared" si="24"/>
        <v>0</v>
      </c>
      <c r="AG66">
        <f t="shared" si="24"/>
        <v>-1.3981365045753503E-4</v>
      </c>
      <c r="AH66">
        <f t="shared" si="5"/>
        <v>-12.73521149927589</v>
      </c>
      <c r="AI66">
        <f t="shared" si="25"/>
        <v>-12.735351312926348</v>
      </c>
      <c r="AJ66">
        <f t="shared" si="7"/>
        <v>-30.50497696935355</v>
      </c>
      <c r="AK66">
        <f t="shared" si="22"/>
        <v>-19.961394390489389</v>
      </c>
      <c r="AL66">
        <f t="shared" si="8"/>
        <v>-63.201722672769286</v>
      </c>
      <c r="AN66">
        <f t="shared" si="26"/>
        <v>0</v>
      </c>
      <c r="AO66">
        <f t="shared" si="26"/>
        <v>0</v>
      </c>
      <c r="AP66">
        <f t="shared" si="26"/>
        <v>-2.8360147721123174E-7</v>
      </c>
      <c r="AQ66">
        <f t="shared" si="26"/>
        <v>-2.5832418951746636E-2</v>
      </c>
      <c r="AR66">
        <f t="shared" si="26"/>
        <v>-2.5832702553223848E-2</v>
      </c>
      <c r="AS66">
        <f t="shared" si="26"/>
        <v>-6.1877052079624205E-2</v>
      </c>
      <c r="AT66">
        <f t="shared" si="26"/>
        <v>-4.0490187601948065E-2</v>
      </c>
      <c r="AU66">
        <f t="shared" si="23"/>
        <v>-0.12819994223479614</v>
      </c>
      <c r="AW66">
        <v>63</v>
      </c>
      <c r="AX66">
        <f>IF(Z66&gt;0, (R66*SUMPRODUCT(K66:$K$98, X66:$X$98)-K66*$AZ$3)/Z66, 0)</f>
        <v>-45535217.62794251</v>
      </c>
    </row>
    <row r="67" spans="5:50" x14ac:dyDescent="0.25">
      <c r="E67">
        <v>2067</v>
      </c>
      <c r="F67" s="5">
        <v>3.5571999999999999E-2</v>
      </c>
      <c r="G67" s="5"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1.8110935793768828E-3</v>
      </c>
      <c r="L67" s="2">
        <v>64</v>
      </c>
      <c r="M67" s="6">
        <v>0.54097960300000003</v>
      </c>
      <c r="Q67" s="4">
        <f t="shared" si="21"/>
        <v>25</v>
      </c>
      <c r="R67">
        <f t="shared" ref="R67:R89" si="27">$C$6</f>
        <v>2000000</v>
      </c>
      <c r="S67">
        <f t="shared" ref="S67:S89" si="28">AX67</f>
        <v>-90553162.384753779</v>
      </c>
      <c r="U67">
        <f t="shared" si="13"/>
        <v>0.54097960300000003</v>
      </c>
      <c r="V67">
        <f t="shared" si="14"/>
        <v>0.01</v>
      </c>
      <c r="W67">
        <f t="shared" si="15"/>
        <v>5.5925460183014015E-6</v>
      </c>
      <c r="X67">
        <f t="shared" si="16"/>
        <v>3.0254533247399233E-6</v>
      </c>
      <c r="Y67">
        <f t="shared" si="17"/>
        <v>5.5925460183014015E-8</v>
      </c>
      <c r="Z67">
        <f t="shared" si="18"/>
        <v>2.5111672333784643E-6</v>
      </c>
      <c r="AB67">
        <f t="shared" si="19"/>
        <v>-254.65780003763768</v>
      </c>
      <c r="AC67">
        <f t="shared" ref="AC67:AC89" si="29">S67*Z67</f>
        <v>-227.39413425939296</v>
      </c>
      <c r="AE67">
        <f t="shared" ref="AE67:AE89" si="30">$Z67*O67</f>
        <v>0</v>
      </c>
      <c r="AF67">
        <f t="shared" ref="AF67:AG89" si="31">-$Z67*P67</f>
        <v>0</v>
      </c>
      <c r="AG67">
        <f t="shared" si="31"/>
        <v>-6.2779180834461612E-5</v>
      </c>
      <c r="AH67">
        <f t="shared" ref="AH67:AH89" si="32">-X67*R67</f>
        <v>-6.0509066494798462</v>
      </c>
      <c r="AI67">
        <f t="shared" ref="AI67:AI89" si="33">SUM(AE67:AH67)</f>
        <v>-6.0509694286606805</v>
      </c>
      <c r="AJ67">
        <f t="shared" ref="AJ67:AJ89" si="34">AB67-AC67</f>
        <v>-27.263665778244729</v>
      </c>
      <c r="AK67">
        <f t="shared" si="22"/>
        <v>-17.826046002634641</v>
      </c>
      <c r="AL67">
        <f t="shared" ref="AL67:AL89" si="35">SUM(AI67:AK67)</f>
        <v>-51.140681209540048</v>
      </c>
      <c r="AN67">
        <f t="shared" ref="AN67:AT89" si="36">AE67*$K67</f>
        <v>0</v>
      </c>
      <c r="AO67">
        <f t="shared" si="36"/>
        <v>0</v>
      </c>
      <c r="AP67">
        <f t="shared" si="36"/>
        <v>-1.1369897132783368E-7</v>
      </c>
      <c r="AQ67">
        <f t="shared" si="36"/>
        <v>-1.0958758182281836E-2</v>
      </c>
      <c r="AR67">
        <f t="shared" si="36"/>
        <v>-1.0958871881253163E-2</v>
      </c>
      <c r="AS67">
        <f t="shared" si="36"/>
        <v>-4.9377050041256275E-2</v>
      </c>
      <c r="AT67">
        <f t="shared" si="36"/>
        <v>-3.2284637461048545E-2</v>
      </c>
      <c r="AU67">
        <f t="shared" si="23"/>
        <v>-9.2620559383557982E-2</v>
      </c>
      <c r="AW67">
        <v>64</v>
      </c>
      <c r="AX67">
        <f>IF(Z67&gt;0, (R67*SUMPRODUCT(K67:$K$98, X67:$X$98)-K67*$AZ$3)/Z67, 0)</f>
        <v>-90553162.384753779</v>
      </c>
    </row>
    <row r="68" spans="5:50" x14ac:dyDescent="0.25">
      <c r="E68">
        <v>2068</v>
      </c>
      <c r="F68" s="5">
        <v>3.5571999999999999E-2</v>
      </c>
      <c r="G68" s="5">
        <v>7.0000000000000007E-2</v>
      </c>
      <c r="H68" s="5">
        <f t="shared" ref="H68:H89" si="37">G68+$C$9</f>
        <v>0.12000000000000001</v>
      </c>
      <c r="I68" s="5">
        <f t="shared" ref="I68:I89" si="38">1+H68</f>
        <v>1.1200000000000001</v>
      </c>
      <c r="J68">
        <f t="shared" ref="J68:J89" si="39">1/I68</f>
        <v>0.89285714285714279</v>
      </c>
      <c r="K68">
        <f t="shared" si="20"/>
        <v>1.6170478387293595E-3</v>
      </c>
      <c r="L68" s="2">
        <v>65</v>
      </c>
      <c r="M68" s="6">
        <v>0.55513806300000001</v>
      </c>
      <c r="Q68" s="4">
        <f t="shared" si="21"/>
        <v>25</v>
      </c>
      <c r="R68">
        <f t="shared" si="27"/>
        <v>2000000</v>
      </c>
      <c r="S68">
        <f t="shared" si="28"/>
        <v>-185931699.26328593</v>
      </c>
      <c r="U68">
        <f t="shared" ref="U68:U89" si="40">M68</f>
        <v>0.55513806300000001</v>
      </c>
      <c r="V68">
        <f t="shared" ref="V68:V89" si="41">$C$10</f>
        <v>0.01</v>
      </c>
      <c r="W68">
        <f t="shared" ref="W68:W89" si="42">Z67</f>
        <v>2.5111672333784643E-6</v>
      </c>
      <c r="X68">
        <f t="shared" ref="X68:X89" si="43">U68*W68</f>
        <v>1.3940445138067897E-6</v>
      </c>
      <c r="Y68">
        <f t="shared" ref="Y68:Y89" si="44">V68*W68</f>
        <v>2.5111672333784644E-8</v>
      </c>
      <c r="Z68">
        <f t="shared" ref="Z68:Z89" si="45">MAX(0, W68-X68-Y68)</f>
        <v>1.0920110472378899E-6</v>
      </c>
      <c r="AB68">
        <f t="shared" ref="AB68:AB89" si="46">AC67</f>
        <v>-227.39413425939296</v>
      </c>
      <c r="AC68">
        <f t="shared" si="29"/>
        <v>-203.03946962722128</v>
      </c>
      <c r="AE68">
        <f t="shared" si="30"/>
        <v>0</v>
      </c>
      <c r="AF68">
        <f t="shared" si="31"/>
        <v>0</v>
      </c>
      <c r="AG68">
        <f t="shared" si="31"/>
        <v>-2.7300276180947245E-5</v>
      </c>
      <c r="AH68">
        <f t="shared" si="32"/>
        <v>-2.7880890276135792</v>
      </c>
      <c r="AI68">
        <f t="shared" si="33"/>
        <v>-2.7881163278897603</v>
      </c>
      <c r="AJ68">
        <f t="shared" si="34"/>
        <v>-24.354664632171676</v>
      </c>
      <c r="AK68">
        <f t="shared" si="22"/>
        <v>-15.917589398157508</v>
      </c>
      <c r="AL68">
        <f t="shared" si="35"/>
        <v>-43.060370358218947</v>
      </c>
      <c r="AN68">
        <f t="shared" si="36"/>
        <v>0</v>
      </c>
      <c r="AO68">
        <f t="shared" si="36"/>
        <v>0</v>
      </c>
      <c r="AP68">
        <f t="shared" si="36"/>
        <v>-4.4145852595115359E-8</v>
      </c>
      <c r="AQ68">
        <f t="shared" si="36"/>
        <v>-4.5084733362875801E-3</v>
      </c>
      <c r="AR68">
        <f t="shared" si="36"/>
        <v>-4.5085174821401751E-3</v>
      </c>
      <c r="AS68">
        <f t="shared" si="36"/>
        <v>-3.9382657806431583E-2</v>
      </c>
      <c r="AT68">
        <f t="shared" si="36"/>
        <v>-2.5739503534071964E-2</v>
      </c>
      <c r="AU68">
        <f t="shared" si="23"/>
        <v>-6.9630678822643732E-2</v>
      </c>
      <c r="AW68">
        <v>65</v>
      </c>
      <c r="AX68">
        <f>IF(Z68&gt;0, (R68*SUMPRODUCT(K68:$K$98, X68:$X$98)-K68*$AZ$3)/Z68, 0)</f>
        <v>-185931699.26328593</v>
      </c>
    </row>
    <row r="69" spans="5:50" x14ac:dyDescent="0.25">
      <c r="E69">
        <v>2069</v>
      </c>
      <c r="F69" s="5">
        <v>3.5571999999999999E-2</v>
      </c>
      <c r="G69" s="5"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89" si="47">K68*J69</f>
        <v>1.4437927131512138E-3</v>
      </c>
      <c r="L69" s="2">
        <v>66</v>
      </c>
      <c r="M69" s="6">
        <v>0.569934367</v>
      </c>
      <c r="Q69" s="4">
        <f t="shared" ref="Q69:Q89" si="48">$C$8</f>
        <v>25</v>
      </c>
      <c r="R69">
        <f t="shared" si="27"/>
        <v>2000000</v>
      </c>
      <c r="S69">
        <f t="shared" si="28"/>
        <v>-395209310.31327415</v>
      </c>
      <c r="U69">
        <f t="shared" si="40"/>
        <v>0.569934367</v>
      </c>
      <c r="V69">
        <f t="shared" si="41"/>
        <v>0.01</v>
      </c>
      <c r="W69">
        <f t="shared" si="42"/>
        <v>1.0920110472378899E-6</v>
      </c>
      <c r="X69">
        <f t="shared" si="43"/>
        <v>6.2237462496453391E-7</v>
      </c>
      <c r="Y69">
        <f t="shared" si="44"/>
        <v>1.0920110472378899E-8</v>
      </c>
      <c r="Z69">
        <f t="shared" si="45"/>
        <v>4.5871631180097705E-7</v>
      </c>
      <c r="AB69">
        <f t="shared" si="46"/>
        <v>-203.03946962722128</v>
      </c>
      <c r="AC69">
        <f t="shared" si="29"/>
        <v>-181.28895721631295</v>
      </c>
      <c r="AE69">
        <f t="shared" si="30"/>
        <v>0</v>
      </c>
      <c r="AF69">
        <f t="shared" si="31"/>
        <v>0</v>
      </c>
      <c r="AG69">
        <f t="shared" si="31"/>
        <v>-1.1467907795024426E-5</v>
      </c>
      <c r="AH69">
        <f t="shared" si="32"/>
        <v>-1.2447492499290678</v>
      </c>
      <c r="AI69">
        <f t="shared" si="33"/>
        <v>-1.2447607178368627</v>
      </c>
      <c r="AJ69">
        <f t="shared" si="34"/>
        <v>-21.750512410908328</v>
      </c>
      <c r="AK69">
        <f t="shared" si="22"/>
        <v>-14.212762873905492</v>
      </c>
      <c r="AL69">
        <f t="shared" si="35"/>
        <v>-37.20803600265068</v>
      </c>
      <c r="AN69">
        <f t="shared" si="36"/>
        <v>0</v>
      </c>
      <c r="AO69">
        <f t="shared" si="36"/>
        <v>0</v>
      </c>
      <c r="AP69">
        <f t="shared" si="36"/>
        <v>-1.6557281709546269E-8</v>
      </c>
      <c r="AQ69">
        <f t="shared" si="36"/>
        <v>-1.7971598967480272E-3</v>
      </c>
      <c r="AR69">
        <f t="shared" si="36"/>
        <v>-1.7971764540297365E-3</v>
      </c>
      <c r="AS69">
        <f t="shared" si="36"/>
        <v>-3.1403231326174487E-2</v>
      </c>
      <c r="AT69">
        <f t="shared" si="36"/>
        <v>-2.0520283471090854E-2</v>
      </c>
      <c r="AU69">
        <f t="shared" si="23"/>
        <v>-5.3720691251295069E-2</v>
      </c>
      <c r="AW69">
        <v>66</v>
      </c>
      <c r="AX69">
        <f>IF(Z69&gt;0, (R69*SUMPRODUCT(K69:$K$98, X69:$X$98)-K69*$AZ$3)/Z69, 0)</f>
        <v>-395209310.31327415</v>
      </c>
    </row>
    <row r="70" spans="5:50" x14ac:dyDescent="0.25">
      <c r="E70">
        <v>2070</v>
      </c>
      <c r="F70" s="5">
        <v>3.5571999999999999E-2</v>
      </c>
      <c r="G70" s="5"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1.2891006367421552E-3</v>
      </c>
      <c r="L70" s="2">
        <v>67</v>
      </c>
      <c r="M70" s="6">
        <v>0.58483052300000005</v>
      </c>
      <c r="Q70" s="4">
        <f t="shared" si="48"/>
        <v>25</v>
      </c>
      <c r="R70">
        <f t="shared" si="27"/>
        <v>2000000</v>
      </c>
      <c r="S70">
        <f t="shared" si="28"/>
        <v>-870916295.45551026</v>
      </c>
      <c r="U70">
        <f t="shared" si="40"/>
        <v>0.58483052300000005</v>
      </c>
      <c r="V70">
        <f t="shared" si="41"/>
        <v>0.01</v>
      </c>
      <c r="W70">
        <f t="shared" si="42"/>
        <v>4.5871631180097705E-7</v>
      </c>
      <c r="X70">
        <f t="shared" si="43"/>
        <v>2.6827130053919651E-7</v>
      </c>
      <c r="Y70">
        <f t="shared" si="44"/>
        <v>4.5871631180097707E-9</v>
      </c>
      <c r="Z70">
        <f t="shared" si="45"/>
        <v>1.8585784814377077E-7</v>
      </c>
      <c r="AB70">
        <f t="shared" si="46"/>
        <v>-181.28895721631295</v>
      </c>
      <c r="AC70">
        <f t="shared" si="29"/>
        <v>-161.86662858670562</v>
      </c>
      <c r="AE70">
        <f t="shared" si="30"/>
        <v>0</v>
      </c>
      <c r="AF70">
        <f t="shared" si="31"/>
        <v>0</v>
      </c>
      <c r="AG70">
        <f t="shared" si="31"/>
        <v>-4.6464462035942691E-6</v>
      </c>
      <c r="AH70">
        <f t="shared" si="32"/>
        <v>-0.53654260107839302</v>
      </c>
      <c r="AI70">
        <f t="shared" si="33"/>
        <v>-0.53654724752459659</v>
      </c>
      <c r="AJ70">
        <f t="shared" si="34"/>
        <v>-19.422328629607335</v>
      </c>
      <c r="AK70">
        <f t="shared" si="22"/>
        <v>-12.690227005141908</v>
      </c>
      <c r="AL70">
        <f t="shared" si="35"/>
        <v>-32.649102882273837</v>
      </c>
      <c r="AN70">
        <f t="shared" si="36"/>
        <v>0</v>
      </c>
      <c r="AO70">
        <f t="shared" si="36"/>
        <v>0</v>
      </c>
      <c r="AP70">
        <f t="shared" si="36"/>
        <v>-5.9897367596415418E-9</v>
      </c>
      <c r="AQ70">
        <f t="shared" si="36"/>
        <v>-6.9165740868944864E-4</v>
      </c>
      <c r="AR70">
        <f t="shared" si="36"/>
        <v>-6.9166339842620817E-4</v>
      </c>
      <c r="AS70">
        <f t="shared" si="36"/>
        <v>-2.5037336203442204E-2</v>
      </c>
      <c r="AT70">
        <f t="shared" si="36"/>
        <v>-1.6358979712730926E-2</v>
      </c>
      <c r="AU70">
        <f t="shared" si="23"/>
        <v>-4.2087979314599337E-2</v>
      </c>
      <c r="AW70">
        <v>67</v>
      </c>
      <c r="AX70">
        <f>IF(Z70&gt;0, (R70*SUMPRODUCT(K70:$K$98, X70:$X$98)-K70*$AZ$3)/Z70, 0)</f>
        <v>-870916295.45551026</v>
      </c>
    </row>
    <row r="71" spans="5:50" x14ac:dyDescent="0.25">
      <c r="E71">
        <v>2071</v>
      </c>
      <c r="F71" s="5">
        <v>3.5571999999999999E-2</v>
      </c>
      <c r="G71" s="5"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1.1509827113769242E-3</v>
      </c>
      <c r="L71" s="2">
        <v>68</v>
      </c>
      <c r="M71" s="6">
        <v>0.59948279800000004</v>
      </c>
      <c r="Q71" s="4">
        <f t="shared" si="48"/>
        <v>25</v>
      </c>
      <c r="R71">
        <f t="shared" si="27"/>
        <v>2000000</v>
      </c>
      <c r="S71">
        <f t="shared" si="28"/>
        <v>-1991223245.5720303</v>
      </c>
      <c r="U71">
        <f t="shared" si="40"/>
        <v>0.59948279800000004</v>
      </c>
      <c r="V71">
        <f t="shared" si="41"/>
        <v>0.01</v>
      </c>
      <c r="W71">
        <f t="shared" si="42"/>
        <v>1.8585784814377077E-7</v>
      </c>
      <c r="X71">
        <f t="shared" si="43"/>
        <v>1.1141858283548681E-7</v>
      </c>
      <c r="Y71">
        <f t="shared" si="44"/>
        <v>1.8585784814377078E-9</v>
      </c>
      <c r="Z71">
        <f t="shared" si="45"/>
        <v>7.2580686826846252E-8</v>
      </c>
      <c r="AB71">
        <f t="shared" si="46"/>
        <v>-161.86662858670562</v>
      </c>
      <c r="AC71">
        <f t="shared" si="29"/>
        <v>-144.5243507891999</v>
      </c>
      <c r="AE71">
        <f t="shared" si="30"/>
        <v>0</v>
      </c>
      <c r="AF71">
        <f t="shared" si="31"/>
        <v>0</v>
      </c>
      <c r="AG71">
        <f t="shared" si="31"/>
        <v>-1.8145171706711563E-6</v>
      </c>
      <c r="AH71">
        <f t="shared" si="32"/>
        <v>-0.22283716567097361</v>
      </c>
      <c r="AI71">
        <f t="shared" si="33"/>
        <v>-0.2228389801881443</v>
      </c>
      <c r="AJ71">
        <f t="shared" si="34"/>
        <v>-17.342277797505716</v>
      </c>
      <c r="AK71">
        <f t="shared" si="22"/>
        <v>-11.330664001069394</v>
      </c>
      <c r="AL71">
        <f t="shared" si="35"/>
        <v>-28.895780778763253</v>
      </c>
      <c r="AN71">
        <f t="shared" si="36"/>
        <v>0</v>
      </c>
      <c r="AO71">
        <f t="shared" si="36"/>
        <v>0</v>
      </c>
      <c r="AP71">
        <f t="shared" si="36"/>
        <v>-2.0884778929390725E-9</v>
      </c>
      <c r="AQ71">
        <f t="shared" si="36"/>
        <v>-2.5648172513952609E-4</v>
      </c>
      <c r="AR71">
        <f t="shared" si="36"/>
        <v>-2.5648381361741905E-4</v>
      </c>
      <c r="AS71">
        <f t="shared" si="36"/>
        <v>-1.9960661920824962E-2</v>
      </c>
      <c r="AT71">
        <f t="shared" si="36"/>
        <v>-1.304139837365176E-2</v>
      </c>
      <c r="AU71">
        <f t="shared" si="23"/>
        <v>-3.3258544108094139E-2</v>
      </c>
      <c r="AW71">
        <v>68</v>
      </c>
      <c r="AX71">
        <f>IF(Z71&gt;0, (R71*SUMPRODUCT(K71:$K$98, X71:$X$98)-K71*$AZ$3)/Z71, 0)</f>
        <v>-1991223245.5720303</v>
      </c>
    </row>
    <row r="72" spans="5:50" x14ac:dyDescent="0.25">
      <c r="E72">
        <v>2072</v>
      </c>
      <c r="F72" s="5">
        <v>3.5571999999999999E-2</v>
      </c>
      <c r="G72" s="5"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1.027663135157968E-3</v>
      </c>
      <c r="L72" s="2">
        <v>69</v>
      </c>
      <c r="M72" s="6">
        <v>0.61448546299999995</v>
      </c>
      <c r="Q72" s="4">
        <f t="shared" si="48"/>
        <v>25</v>
      </c>
      <c r="R72">
        <f t="shared" si="27"/>
        <v>2000000</v>
      </c>
      <c r="S72">
        <f t="shared" si="28"/>
        <v>-4734519369.5468721</v>
      </c>
      <c r="U72">
        <f t="shared" si="40"/>
        <v>0.61448546299999995</v>
      </c>
      <c r="V72">
        <f t="shared" si="41"/>
        <v>0.01</v>
      </c>
      <c r="W72">
        <f t="shared" si="42"/>
        <v>7.2580686826846252E-8</v>
      </c>
      <c r="X72">
        <f t="shared" si="43"/>
        <v>4.4599776949652614E-8</v>
      </c>
      <c r="Y72">
        <f t="shared" si="44"/>
        <v>7.2580686826846253E-10</v>
      </c>
      <c r="Z72">
        <f t="shared" si="45"/>
        <v>2.7255103008925174E-8</v>
      </c>
      <c r="AB72">
        <f t="shared" si="46"/>
        <v>-144.5243507891999</v>
      </c>
      <c r="AC72">
        <f t="shared" si="29"/>
        <v>-129.03981311475147</v>
      </c>
      <c r="AE72">
        <f t="shared" si="30"/>
        <v>0</v>
      </c>
      <c r="AF72">
        <f t="shared" si="31"/>
        <v>0</v>
      </c>
      <c r="AG72">
        <f t="shared" si="31"/>
        <v>-6.8137757522312936E-7</v>
      </c>
      <c r="AH72">
        <f t="shared" si="32"/>
        <v>-8.9199553899305228E-2</v>
      </c>
      <c r="AI72">
        <f t="shared" si="33"/>
        <v>-8.9200235276880452E-2</v>
      </c>
      <c r="AJ72">
        <f t="shared" si="34"/>
        <v>-15.484537674448433</v>
      </c>
      <c r="AK72">
        <f t="shared" ref="AK72:AK89" si="49">G72*SUM(AB72:AB72, AE72:AF72)</f>
        <v>-10.116704555243993</v>
      </c>
      <c r="AL72">
        <f t="shared" si="35"/>
        <v>-25.690442464969308</v>
      </c>
      <c r="AN72">
        <f t="shared" si="36"/>
        <v>0</v>
      </c>
      <c r="AO72">
        <f t="shared" si="36"/>
        <v>0</v>
      </c>
      <c r="AP72">
        <f t="shared" si="36"/>
        <v>-7.0022661518013532E-10</v>
      </c>
      <c r="AQ72">
        <f t="shared" si="36"/>
        <v>-9.1667093214852166E-5</v>
      </c>
      <c r="AR72">
        <f t="shared" si="36"/>
        <v>-9.1667793441467342E-5</v>
      </c>
      <c r="AS72">
        <f t="shared" si="36"/>
        <v>-1.5912888532995346E-2</v>
      </c>
      <c r="AT72">
        <f t="shared" si="36"/>
        <v>-1.0396564320708939E-2</v>
      </c>
      <c r="AU72">
        <f t="shared" si="23"/>
        <v>-2.6401120647145754E-2</v>
      </c>
      <c r="AW72">
        <v>69</v>
      </c>
      <c r="AX72">
        <f>IF(Z72&gt;0, (R72*SUMPRODUCT(K72:$K$98, X72:$X$98)-K72*$AZ$3)/Z72, 0)</f>
        <v>-4734519369.5468721</v>
      </c>
    </row>
    <row r="73" spans="5:50" x14ac:dyDescent="0.25">
      <c r="E73">
        <v>2073</v>
      </c>
      <c r="F73" s="5">
        <v>3.5571999999999999E-2</v>
      </c>
      <c r="G73" s="5"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9.1755637067675712E-4</v>
      </c>
      <c r="L73" s="2">
        <v>70</v>
      </c>
      <c r="M73" s="6">
        <v>0.62975077099999999</v>
      </c>
      <c r="Q73" s="4">
        <f t="shared" si="48"/>
        <v>25</v>
      </c>
      <c r="R73">
        <f t="shared" si="27"/>
        <v>2000000</v>
      </c>
      <c r="S73">
        <f t="shared" si="28"/>
        <v>-11734243731.492535</v>
      </c>
      <c r="U73">
        <f t="shared" si="40"/>
        <v>0.62975077099999999</v>
      </c>
      <c r="V73">
        <f t="shared" si="41"/>
        <v>0.01</v>
      </c>
      <c r="W73">
        <f t="shared" si="42"/>
        <v>2.7255103008925174E-8</v>
      </c>
      <c r="X73">
        <f t="shared" si="43"/>
        <v>1.7163922133555049E-8</v>
      </c>
      <c r="Y73">
        <f t="shared" si="44"/>
        <v>2.7255103008925175E-10</v>
      </c>
      <c r="Z73">
        <f t="shared" si="45"/>
        <v>9.8186298452808738E-9</v>
      </c>
      <c r="AB73">
        <f t="shared" si="46"/>
        <v>-129.03981311475147</v>
      </c>
      <c r="AC73">
        <f t="shared" si="29"/>
        <v>-115.21419571383261</v>
      </c>
      <c r="AE73">
        <f t="shared" si="30"/>
        <v>0</v>
      </c>
      <c r="AF73">
        <f t="shared" si="31"/>
        <v>0</v>
      </c>
      <c r="AG73">
        <f t="shared" si="31"/>
        <v>-2.4546574613202185E-7</v>
      </c>
      <c r="AH73">
        <f t="shared" si="32"/>
        <v>-3.4327844267110094E-2</v>
      </c>
      <c r="AI73">
        <f t="shared" si="33"/>
        <v>-3.4328089732856226E-2</v>
      </c>
      <c r="AJ73">
        <f t="shared" si="34"/>
        <v>-13.825617400918858</v>
      </c>
      <c r="AK73">
        <f t="shared" si="49"/>
        <v>-9.0327869180326044</v>
      </c>
      <c r="AL73">
        <f t="shared" si="35"/>
        <v>-22.892732408684317</v>
      </c>
      <c r="AN73">
        <f t="shared" si="36"/>
        <v>0</v>
      </c>
      <c r="AO73">
        <f t="shared" si="36"/>
        <v>0</v>
      </c>
      <c r="AP73">
        <f t="shared" si="36"/>
        <v>-2.2522865914636022E-10</v>
      </c>
      <c r="AQ73">
        <f t="shared" si="36"/>
        <v>-3.1497732198886462E-5</v>
      </c>
      <c r="AR73">
        <f t="shared" si="36"/>
        <v>-3.1497957427545611E-5</v>
      </c>
      <c r="AS73">
        <f t="shared" si="36"/>
        <v>-1.2685783324752528E-2</v>
      </c>
      <c r="AT73">
        <f t="shared" si="36"/>
        <v>-8.2880911816064877E-3</v>
      </c>
      <c r="AU73">
        <f t="shared" si="23"/>
        <v>-2.1005372463786559E-2</v>
      </c>
      <c r="AW73">
        <v>70</v>
      </c>
      <c r="AX73">
        <f>IF(Z73&gt;0, (R73*SUMPRODUCT(K73:$K$98, X73:$X$98)-K73*$AZ$3)/Z73, 0)</f>
        <v>-11734243731.492535</v>
      </c>
    </row>
    <row r="74" spans="5:50" x14ac:dyDescent="0.25">
      <c r="E74">
        <v>2074</v>
      </c>
      <c r="F74" s="5">
        <v>3.5571999999999999E-2</v>
      </c>
      <c r="G74" s="5"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8.1924675953281884E-4</v>
      </c>
      <c r="L74" s="2">
        <v>71</v>
      </c>
      <c r="M74" s="6">
        <v>0.64518007799999999</v>
      </c>
      <c r="Q74" s="4">
        <f t="shared" si="48"/>
        <v>25</v>
      </c>
      <c r="R74">
        <f t="shared" si="27"/>
        <v>2000000</v>
      </c>
      <c r="S74">
        <f t="shared" si="28"/>
        <v>-30383992813.543156</v>
      </c>
      <c r="U74">
        <f t="shared" si="40"/>
        <v>0.64518007799999999</v>
      </c>
      <c r="V74">
        <f t="shared" si="41"/>
        <v>0.01</v>
      </c>
      <c r="W74">
        <f t="shared" si="42"/>
        <v>9.8186298452808738E-9</v>
      </c>
      <c r="X74">
        <f t="shared" si="43"/>
        <v>6.3347843694314421E-9</v>
      </c>
      <c r="Y74">
        <f t="shared" si="44"/>
        <v>9.8186298452808743E-11</v>
      </c>
      <c r="Z74">
        <f t="shared" si="45"/>
        <v>3.3856591773966229E-9</v>
      </c>
      <c r="AB74">
        <f t="shared" si="46"/>
        <v>-115.21419571383261</v>
      </c>
      <c r="AC74">
        <f t="shared" si="29"/>
        <v>-102.86984411512542</v>
      </c>
      <c r="AE74">
        <f t="shared" si="30"/>
        <v>0</v>
      </c>
      <c r="AF74">
        <f t="shared" si="31"/>
        <v>0</v>
      </c>
      <c r="AG74">
        <f t="shared" si="31"/>
        <v>-8.4641479434915566E-8</v>
      </c>
      <c r="AH74">
        <f t="shared" si="32"/>
        <v>-1.2669568738862885E-2</v>
      </c>
      <c r="AI74">
        <f t="shared" si="33"/>
        <v>-1.266965338034232E-2</v>
      </c>
      <c r="AJ74">
        <f t="shared" si="34"/>
        <v>-12.344351598707192</v>
      </c>
      <c r="AK74">
        <f t="shared" si="49"/>
        <v>-8.0649936999682836</v>
      </c>
      <c r="AL74">
        <f t="shared" si="35"/>
        <v>-20.422014952055818</v>
      </c>
      <c r="AN74">
        <f t="shared" si="36"/>
        <v>0</v>
      </c>
      <c r="AO74">
        <f t="shared" si="36"/>
        <v>0</v>
      </c>
      <c r="AP74">
        <f t="shared" si="36"/>
        <v>-6.9342257749118306E-11</v>
      </c>
      <c r="AQ74">
        <f t="shared" si="36"/>
        <v>-1.0379503133991721E-5</v>
      </c>
      <c r="AR74">
        <f t="shared" si="36"/>
        <v>-1.037957247624947E-5</v>
      </c>
      <c r="AS74">
        <f t="shared" si="36"/>
        <v>-1.0113070045774639E-2</v>
      </c>
      <c r="AT74">
        <f t="shared" si="36"/>
        <v>-6.6072199543516152E-3</v>
      </c>
      <c r="AU74">
        <f t="shared" si="23"/>
        <v>-1.6730669572602504E-2</v>
      </c>
      <c r="AW74">
        <v>71</v>
      </c>
      <c r="AX74">
        <f>IF(Z74&gt;0, (R74*SUMPRODUCT(K74:$K$98, X74:$X$98)-K74*$AZ$3)/Z74, 0)</f>
        <v>-30383992813.543156</v>
      </c>
    </row>
    <row r="75" spans="5:50" x14ac:dyDescent="0.25">
      <c r="E75">
        <v>2075</v>
      </c>
      <c r="F75" s="5">
        <v>3.5571999999999999E-2</v>
      </c>
      <c r="G75" s="5"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7.3147032101144531E-4</v>
      </c>
      <c r="L75" s="2">
        <v>72</v>
      </c>
      <c r="M75" s="6">
        <v>0.66067595400000001</v>
      </c>
      <c r="Q75" s="4">
        <f t="shared" si="48"/>
        <v>25</v>
      </c>
      <c r="R75">
        <f t="shared" si="27"/>
        <v>2000000</v>
      </c>
      <c r="S75">
        <f t="shared" si="28"/>
        <v>-82376516175.908646</v>
      </c>
      <c r="U75">
        <f t="shared" si="40"/>
        <v>0.66067595400000001</v>
      </c>
      <c r="V75">
        <f t="shared" si="41"/>
        <v>0.01</v>
      </c>
      <c r="W75">
        <f t="shared" si="42"/>
        <v>3.3856591773966229E-9</v>
      </c>
      <c r="X75">
        <f t="shared" si="43"/>
        <v>2.2368236069453691E-9</v>
      </c>
      <c r="Y75">
        <f t="shared" si="44"/>
        <v>3.3856591773966232E-11</v>
      </c>
      <c r="Z75">
        <f t="shared" si="45"/>
        <v>1.1149789786772876E-9</v>
      </c>
      <c r="AB75">
        <f t="shared" si="46"/>
        <v>-102.86984411512542</v>
      </c>
      <c r="AC75">
        <f t="shared" si="29"/>
        <v>-91.848083872807678</v>
      </c>
      <c r="AE75">
        <f t="shared" si="30"/>
        <v>0</v>
      </c>
      <c r="AF75">
        <f t="shared" si="31"/>
        <v>0</v>
      </c>
      <c r="AG75">
        <f t="shared" si="31"/>
        <v>-2.7874474466932187E-8</v>
      </c>
      <c r="AH75">
        <f t="shared" si="32"/>
        <v>-4.4736472138907383E-3</v>
      </c>
      <c r="AI75">
        <f t="shared" si="33"/>
        <v>-4.4736750883652057E-3</v>
      </c>
      <c r="AJ75">
        <f t="shared" si="34"/>
        <v>-11.02176024231774</v>
      </c>
      <c r="AK75">
        <f t="shared" si="49"/>
        <v>-7.2008890880587799</v>
      </c>
      <c r="AL75">
        <f t="shared" si="35"/>
        <v>-18.227123005464883</v>
      </c>
      <c r="AN75">
        <f t="shared" si="36"/>
        <v>0</v>
      </c>
      <c r="AO75">
        <f t="shared" si="36"/>
        <v>0</v>
      </c>
      <c r="AP75">
        <f t="shared" si="36"/>
        <v>-2.0389350786352221E-11</v>
      </c>
      <c r="AQ75">
        <f t="shared" si="36"/>
        <v>-3.2723401636366161E-6</v>
      </c>
      <c r="AR75">
        <f t="shared" si="36"/>
        <v>-3.2723605529874031E-6</v>
      </c>
      <c r="AS75">
        <f t="shared" si="36"/>
        <v>-8.0620905025593423E-3</v>
      </c>
      <c r="AT75">
        <f t="shared" si="36"/>
        <v>-5.2672366528101694E-3</v>
      </c>
      <c r="AU75">
        <f t="shared" si="23"/>
        <v>-1.3332599515922498E-2</v>
      </c>
      <c r="AW75">
        <v>72</v>
      </c>
      <c r="AX75">
        <f>IF(Z75&gt;0, (R75*SUMPRODUCT(K75:$K$98, X75:$X$98)-K75*$AZ$3)/Z75, 0)</f>
        <v>-82376516175.908646</v>
      </c>
    </row>
    <row r="76" spans="5:50" x14ac:dyDescent="0.25">
      <c r="E76">
        <v>2076</v>
      </c>
      <c r="F76" s="5">
        <v>3.5571999999999999E-2</v>
      </c>
      <c r="G76" s="5"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6.5309850090307614E-4</v>
      </c>
      <c r="L76" s="2">
        <v>73</v>
      </c>
      <c r="M76" s="6">
        <v>0.67625413199999995</v>
      </c>
      <c r="Q76" s="4">
        <f t="shared" si="48"/>
        <v>25</v>
      </c>
      <c r="R76">
        <f t="shared" si="27"/>
        <v>2000000</v>
      </c>
      <c r="S76">
        <f t="shared" si="28"/>
        <v>-234426874938.5816</v>
      </c>
      <c r="U76">
        <f t="shared" si="40"/>
        <v>0.67625413199999995</v>
      </c>
      <c r="V76">
        <f t="shared" si="41"/>
        <v>0.01</v>
      </c>
      <c r="W76">
        <f t="shared" si="42"/>
        <v>1.1149789786772876E-9</v>
      </c>
      <c r="X76">
        <f t="shared" si="43"/>
        <v>7.5400914142365555E-10</v>
      </c>
      <c r="Y76">
        <f t="shared" si="44"/>
        <v>1.1149789786772876E-11</v>
      </c>
      <c r="Z76">
        <f t="shared" si="45"/>
        <v>3.498200474668591E-10</v>
      </c>
      <c r="AB76">
        <f t="shared" si="46"/>
        <v>-91.848083872807678</v>
      </c>
      <c r="AC76">
        <f t="shared" si="29"/>
        <v>-82.007220518522061</v>
      </c>
      <c r="AE76">
        <f t="shared" si="30"/>
        <v>0</v>
      </c>
      <c r="AF76">
        <f t="shared" si="31"/>
        <v>0</v>
      </c>
      <c r="AG76">
        <f t="shared" si="31"/>
        <v>-8.7455011866714775E-9</v>
      </c>
      <c r="AH76">
        <f t="shared" si="32"/>
        <v>-1.5080182828473112E-3</v>
      </c>
      <c r="AI76">
        <f t="shared" si="33"/>
        <v>-1.5080270283484979E-3</v>
      </c>
      <c r="AJ76">
        <f t="shared" si="34"/>
        <v>-9.8408633542856165</v>
      </c>
      <c r="AK76">
        <f t="shared" si="49"/>
        <v>-6.4293658710965378</v>
      </c>
      <c r="AL76">
        <f t="shared" si="35"/>
        <v>-16.271737252410503</v>
      </c>
      <c r="AN76">
        <f t="shared" si="36"/>
        <v>0</v>
      </c>
      <c r="AO76">
        <f t="shared" si="36"/>
        <v>0</v>
      </c>
      <c r="AP76">
        <f t="shared" si="36"/>
        <v>-5.7116737146612155E-12</v>
      </c>
      <c r="AQ76">
        <f t="shared" si="36"/>
        <v>-9.8488447986200998E-7</v>
      </c>
      <c r="AR76">
        <f t="shared" si="36"/>
        <v>-9.848901915357246E-7</v>
      </c>
      <c r="AS76">
        <f t="shared" si="36"/>
        <v>-6.4270531042759536E-3</v>
      </c>
      <c r="AT76">
        <f t="shared" si="36"/>
        <v>-4.1990092121705494E-3</v>
      </c>
      <c r="AU76">
        <f t="shared" si="23"/>
        <v>-1.0627047206638039E-2</v>
      </c>
      <c r="AW76">
        <v>73</v>
      </c>
      <c r="AX76">
        <f>IF(Z76&gt;0, (R76*SUMPRODUCT(K76:$K$98, X76:$X$98)-K76*$AZ$3)/Z76, 0)</f>
        <v>-234426874938.5816</v>
      </c>
    </row>
    <row r="77" spans="5:50" x14ac:dyDescent="0.25">
      <c r="E77">
        <v>2077</v>
      </c>
      <c r="F77" s="5">
        <v>3.5571999999999999E-2</v>
      </c>
      <c r="G77" s="5"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5.8312366152060366E-4</v>
      </c>
      <c r="L77" s="2">
        <v>74</v>
      </c>
      <c r="M77" s="6">
        <v>0.69194305599999995</v>
      </c>
      <c r="Q77" s="4">
        <f t="shared" si="48"/>
        <v>25</v>
      </c>
      <c r="R77">
        <f t="shared" si="27"/>
        <v>2000000</v>
      </c>
      <c r="S77">
        <f t="shared" si="28"/>
        <v>-702247393915.38</v>
      </c>
      <c r="U77">
        <f t="shared" si="40"/>
        <v>0.69194305599999995</v>
      </c>
      <c r="V77">
        <f t="shared" si="41"/>
        <v>0.01</v>
      </c>
      <c r="W77">
        <f t="shared" si="42"/>
        <v>3.498200474668591E-10</v>
      </c>
      <c r="X77">
        <f t="shared" si="43"/>
        <v>2.4205555269428351E-10</v>
      </c>
      <c r="Y77">
        <f t="shared" si="44"/>
        <v>3.498200474668591E-12</v>
      </c>
      <c r="Z77">
        <f t="shared" si="45"/>
        <v>1.04266294297907E-10</v>
      </c>
      <c r="AB77">
        <f t="shared" si="46"/>
        <v>-82.007220518522061</v>
      </c>
      <c r="AC77">
        <f t="shared" si="29"/>
        <v>-73.220733443919244</v>
      </c>
      <c r="AE77">
        <f t="shared" si="30"/>
        <v>0</v>
      </c>
      <c r="AF77">
        <f t="shared" si="31"/>
        <v>0</v>
      </c>
      <c r="AG77">
        <f t="shared" si="31"/>
        <v>-2.6066573574476751E-9</v>
      </c>
      <c r="AH77">
        <f t="shared" si="32"/>
        <v>-4.8411110538856703E-4</v>
      </c>
      <c r="AI77">
        <f t="shared" si="33"/>
        <v>-4.8411371204592449E-4</v>
      </c>
      <c r="AJ77">
        <f t="shared" si="34"/>
        <v>-8.7864870746028174</v>
      </c>
      <c r="AK77">
        <f t="shared" si="49"/>
        <v>-5.7405054362965444</v>
      </c>
      <c r="AL77">
        <f t="shared" si="35"/>
        <v>-14.527476624611408</v>
      </c>
      <c r="AN77">
        <f t="shared" si="36"/>
        <v>0</v>
      </c>
      <c r="AO77">
        <f t="shared" si="36"/>
        <v>0</v>
      </c>
      <c r="AP77">
        <f t="shared" si="36"/>
        <v>-1.5200035826045093E-12</v>
      </c>
      <c r="AQ77">
        <f t="shared" si="36"/>
        <v>-2.8229664035696803E-7</v>
      </c>
      <c r="AR77">
        <f t="shared" si="36"/>
        <v>-2.8229816036055067E-7</v>
      </c>
      <c r="AS77">
        <f t="shared" si="36"/>
        <v>-5.1236085148458526E-3</v>
      </c>
      <c r="AT77">
        <f t="shared" si="36"/>
        <v>-3.3474245489921715E-3</v>
      </c>
      <c r="AU77">
        <f t="shared" si="23"/>
        <v>-8.4713153619983845E-3</v>
      </c>
      <c r="AW77">
        <v>74</v>
      </c>
      <c r="AX77">
        <f>IF(Z77&gt;0, (R77*SUMPRODUCT(K77:$K$98, X77:$X$98)-K77*$AZ$3)/Z77, 0)</f>
        <v>-702247393915.38</v>
      </c>
    </row>
    <row r="78" spans="5:50" x14ac:dyDescent="0.25">
      <c r="E78">
        <v>2078</v>
      </c>
      <c r="F78" s="5">
        <v>3.5571999999999999E-2</v>
      </c>
      <c r="G78" s="5"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5.2064612635768185E-4</v>
      </c>
      <c r="L78" s="2">
        <v>75</v>
      </c>
      <c r="M78" s="6">
        <v>0.70765376499999999</v>
      </c>
      <c r="Q78" s="4">
        <f t="shared" si="48"/>
        <v>25</v>
      </c>
      <c r="R78">
        <f t="shared" si="27"/>
        <v>2000000</v>
      </c>
      <c r="S78">
        <f t="shared" si="28"/>
        <v>-2220701133209.2026</v>
      </c>
      <c r="U78">
        <f t="shared" si="40"/>
        <v>0.70765376499999999</v>
      </c>
      <c r="V78">
        <f t="shared" si="41"/>
        <v>0.01</v>
      </c>
      <c r="W78">
        <f t="shared" si="42"/>
        <v>1.04266294297907E-10</v>
      </c>
      <c r="X78">
        <f t="shared" si="43"/>
        <v>7.3784435722511915E-11</v>
      </c>
      <c r="Y78">
        <f t="shared" si="44"/>
        <v>1.0426629429790701E-12</v>
      </c>
      <c r="Z78">
        <f t="shared" si="45"/>
        <v>2.9439195632416017E-11</v>
      </c>
      <c r="AB78">
        <f t="shared" si="46"/>
        <v>-73.220733443919244</v>
      </c>
      <c r="AC78">
        <f t="shared" si="29"/>
        <v>-65.375655101673658</v>
      </c>
      <c r="AE78">
        <f t="shared" si="30"/>
        <v>0</v>
      </c>
      <c r="AF78">
        <f t="shared" si="31"/>
        <v>0</v>
      </c>
      <c r="AG78">
        <f t="shared" si="31"/>
        <v>-7.3597989081040043E-10</v>
      </c>
      <c r="AH78">
        <f t="shared" si="32"/>
        <v>-1.4756887144502383E-4</v>
      </c>
      <c r="AI78">
        <f t="shared" si="33"/>
        <v>-1.4756960742491463E-4</v>
      </c>
      <c r="AJ78">
        <f t="shared" si="34"/>
        <v>-7.8450783422455856</v>
      </c>
      <c r="AK78">
        <f t="shared" si="49"/>
        <v>-5.1254513410743474</v>
      </c>
      <c r="AL78">
        <f t="shared" si="35"/>
        <v>-12.970677252927359</v>
      </c>
      <c r="AN78">
        <f t="shared" si="36"/>
        <v>0</v>
      </c>
      <c r="AO78">
        <f t="shared" si="36"/>
        <v>0</v>
      </c>
      <c r="AP78">
        <f t="shared" si="36"/>
        <v>-3.8318507922758464E-13</v>
      </c>
      <c r="AQ78">
        <f t="shared" si="36"/>
        <v>-7.6831161288826386E-8</v>
      </c>
      <c r="AR78">
        <f t="shared" si="36"/>
        <v>-7.6831544473905613E-8</v>
      </c>
      <c r="AS78">
        <f t="shared" si="36"/>
        <v>-4.0845096498627088E-3</v>
      </c>
      <c r="AT78">
        <f t="shared" si="36"/>
        <v>-2.6685463865651444E-3</v>
      </c>
      <c r="AU78">
        <f t="shared" si="23"/>
        <v>-6.7531328679723279E-3</v>
      </c>
      <c r="AW78">
        <v>75</v>
      </c>
      <c r="AX78">
        <f>IF(Z78&gt;0, (R78*SUMPRODUCT(K78:$K$98, X78:$X$98)-K78*$AZ$3)/Z78, 0)</f>
        <v>-2220701133209.2026</v>
      </c>
    </row>
    <row r="79" spans="5:50" x14ac:dyDescent="0.25">
      <c r="E79">
        <v>2079</v>
      </c>
      <c r="F79" s="5">
        <v>3.5571999999999999E-2</v>
      </c>
      <c r="G79" s="5"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4.6486261281935876E-4</v>
      </c>
      <c r="L79" s="2">
        <v>76</v>
      </c>
      <c r="M79" s="6">
        <v>0.72329488099999995</v>
      </c>
      <c r="Q79" s="4">
        <f t="shared" si="48"/>
        <v>25</v>
      </c>
      <c r="R79">
        <f t="shared" si="27"/>
        <v>2000000</v>
      </c>
      <c r="S79">
        <f t="shared" si="28"/>
        <v>-7434311267090.123</v>
      </c>
      <c r="U79">
        <f t="shared" si="40"/>
        <v>0.72329488099999995</v>
      </c>
      <c r="V79">
        <f t="shared" si="41"/>
        <v>0.01</v>
      </c>
      <c r="W79">
        <f t="shared" si="42"/>
        <v>2.9439195632416017E-11</v>
      </c>
      <c r="X79">
        <f t="shared" si="43"/>
        <v>2.1293219501684061E-11</v>
      </c>
      <c r="Y79">
        <f t="shared" si="44"/>
        <v>2.9439195632416018E-13</v>
      </c>
      <c r="Z79">
        <f t="shared" si="45"/>
        <v>7.8515841744077968E-12</v>
      </c>
      <c r="AB79">
        <f t="shared" si="46"/>
        <v>-65.375655101673658</v>
      </c>
      <c r="AC79">
        <f t="shared" si="29"/>
        <v>-58.371120692306384</v>
      </c>
      <c r="AE79">
        <f t="shared" si="30"/>
        <v>0</v>
      </c>
      <c r="AF79">
        <f t="shared" si="31"/>
        <v>0</v>
      </c>
      <c r="AG79">
        <f t="shared" si="31"/>
        <v>-1.9628960436019492E-10</v>
      </c>
      <c r="AH79">
        <f t="shared" si="32"/>
        <v>-4.2586439003368124E-5</v>
      </c>
      <c r="AI79">
        <f t="shared" si="33"/>
        <v>-4.2586635292972487E-5</v>
      </c>
      <c r="AJ79">
        <f t="shared" si="34"/>
        <v>-7.0045344093672739</v>
      </c>
      <c r="AK79">
        <f t="shared" si="49"/>
        <v>-4.5762958571171568</v>
      </c>
      <c r="AL79">
        <f t="shared" si="35"/>
        <v>-11.580872853119724</v>
      </c>
      <c r="AN79">
        <f t="shared" si="36"/>
        <v>0</v>
      </c>
      <c r="AO79">
        <f t="shared" si="36"/>
        <v>0</v>
      </c>
      <c r="AP79">
        <f t="shared" si="36"/>
        <v>-9.1247698352158414E-14</v>
      </c>
      <c r="AQ79">
        <f t="shared" si="36"/>
        <v>-1.9796843305777956E-8</v>
      </c>
      <c r="AR79">
        <f t="shared" si="36"/>
        <v>-1.9796934553476309E-8</v>
      </c>
      <c r="AS79">
        <f t="shared" si="36"/>
        <v>-3.256146167121575E-3</v>
      </c>
      <c r="AT79">
        <f t="shared" si="36"/>
        <v>-2.1273488491738886E-3</v>
      </c>
      <c r="AU79">
        <f t="shared" si="23"/>
        <v>-5.383514813230017E-3</v>
      </c>
      <c r="AW79">
        <v>76</v>
      </c>
      <c r="AX79">
        <f>IF(Z79&gt;0, (R79*SUMPRODUCT(K79:$K$98, X79:$X$98)-K79*$AZ$3)/Z79, 0)</f>
        <v>-7434311267090.123</v>
      </c>
    </row>
    <row r="80" spans="5:50" x14ac:dyDescent="0.25">
      <c r="E80">
        <v>2080</v>
      </c>
      <c r="F80" s="5">
        <v>3.5571999999999999E-2</v>
      </c>
      <c r="G80" s="5">
        <v>7.0000000000000007E-2</v>
      </c>
      <c r="H80" s="5">
        <f t="shared" si="37"/>
        <v>0.12000000000000001</v>
      </c>
      <c r="I80" s="5">
        <f t="shared" si="38"/>
        <v>1.1200000000000001</v>
      </c>
      <c r="J80">
        <f t="shared" si="39"/>
        <v>0.89285714285714279</v>
      </c>
      <c r="K80">
        <f t="shared" si="47"/>
        <v>4.1505590430299886E-4</v>
      </c>
      <c r="L80" s="2">
        <v>77</v>
      </c>
      <c r="M80" s="6">
        <v>0.74145409100000004</v>
      </c>
      <c r="Q80" s="4">
        <f t="shared" si="48"/>
        <v>25</v>
      </c>
      <c r="R80">
        <f t="shared" si="27"/>
        <v>2000000</v>
      </c>
      <c r="S80">
        <f t="shared" si="28"/>
        <v>-26706446088441.352</v>
      </c>
      <c r="U80">
        <f t="shared" si="40"/>
        <v>0.74145409100000004</v>
      </c>
      <c r="V80">
        <f t="shared" si="41"/>
        <v>0.01</v>
      </c>
      <c r="W80">
        <f t="shared" si="42"/>
        <v>7.8515841744077968E-12</v>
      </c>
      <c r="X80">
        <f t="shared" si="43"/>
        <v>5.8215892069455185E-12</v>
      </c>
      <c r="Y80">
        <f t="shared" si="44"/>
        <v>7.8515841744077966E-14</v>
      </c>
      <c r="Z80">
        <f t="shared" si="45"/>
        <v>1.9514791257182004E-12</v>
      </c>
      <c r="AB80">
        <f t="shared" si="46"/>
        <v>-58.371120692306384</v>
      </c>
      <c r="AC80">
        <f t="shared" si="29"/>
        <v>-52.117072063711781</v>
      </c>
      <c r="AE80">
        <f t="shared" si="30"/>
        <v>0</v>
      </c>
      <c r="AF80">
        <f t="shared" si="31"/>
        <v>0</v>
      </c>
      <c r="AG80">
        <f t="shared" si="31"/>
        <v>-4.8786978142955008E-11</v>
      </c>
      <c r="AH80">
        <f t="shared" si="32"/>
        <v>-1.1643178413891037E-5</v>
      </c>
      <c r="AI80">
        <f t="shared" si="33"/>
        <v>-1.164322720086918E-5</v>
      </c>
      <c r="AJ80">
        <f t="shared" si="34"/>
        <v>-6.2540486285946031</v>
      </c>
      <c r="AK80">
        <f t="shared" si="49"/>
        <v>-4.0859784484614474</v>
      </c>
      <c r="AL80">
        <f t="shared" si="35"/>
        <v>-10.340038720283252</v>
      </c>
      <c r="AN80">
        <f t="shared" si="36"/>
        <v>0</v>
      </c>
      <c r="AO80">
        <f t="shared" si="36"/>
        <v>0</v>
      </c>
      <c r="AP80">
        <f t="shared" si="36"/>
        <v>-2.0249323331334831E-14</v>
      </c>
      <c r="AQ80">
        <f t="shared" si="36"/>
        <v>-4.8325699455387002E-9</v>
      </c>
      <c r="AR80">
        <f t="shared" si="36"/>
        <v>-4.8325901948620315E-9</v>
      </c>
      <c r="AS80">
        <f t="shared" si="36"/>
        <v>-2.595779809096263E-3</v>
      </c>
      <c r="AT80">
        <f t="shared" si="36"/>
        <v>-1.6959094798887303E-3</v>
      </c>
      <c r="AU80">
        <f t="shared" si="23"/>
        <v>-4.2916941215751878E-3</v>
      </c>
      <c r="AW80">
        <v>77</v>
      </c>
      <c r="AX80">
        <f>IF(Z80&gt;0, (R80*SUMPRODUCT(K80:$K$98, X80:$X$98)-K80*$AZ$3)/Z80, 0)</f>
        <v>-26706446088441.352</v>
      </c>
    </row>
    <row r="81" spans="2:50" x14ac:dyDescent="0.25">
      <c r="E81">
        <v>2081</v>
      </c>
      <c r="F81" s="5">
        <v>3.5571999999999999E-2</v>
      </c>
      <c r="G81" s="5">
        <v>7.0000000000000007E-2</v>
      </c>
      <c r="H81" s="5">
        <f t="shared" si="37"/>
        <v>0.12000000000000001</v>
      </c>
      <c r="I81" s="5">
        <f t="shared" si="38"/>
        <v>1.1200000000000001</v>
      </c>
      <c r="J81">
        <f t="shared" si="39"/>
        <v>0.89285714285714279</v>
      </c>
      <c r="K81">
        <f t="shared" si="47"/>
        <v>3.7058562884196325E-4</v>
      </c>
      <c r="L81" s="2">
        <v>78</v>
      </c>
      <c r="M81" s="6">
        <v>0.75951466000000001</v>
      </c>
      <c r="Q81" s="4">
        <f t="shared" si="48"/>
        <v>25</v>
      </c>
      <c r="R81">
        <f t="shared" si="27"/>
        <v>2000000</v>
      </c>
      <c r="S81">
        <f t="shared" si="28"/>
        <v>-103455782274608.41</v>
      </c>
      <c r="U81">
        <f t="shared" si="40"/>
        <v>0.75951466000000001</v>
      </c>
      <c r="V81">
        <f t="shared" si="41"/>
        <v>0.01</v>
      </c>
      <c r="W81">
        <f t="shared" si="42"/>
        <v>1.9514791257182004E-12</v>
      </c>
      <c r="X81">
        <f t="shared" si="43"/>
        <v>1.4821770046669562E-12</v>
      </c>
      <c r="Y81">
        <f t="shared" si="44"/>
        <v>1.9514791257182005E-14</v>
      </c>
      <c r="Z81">
        <f t="shared" si="45"/>
        <v>4.4978732979406218E-13</v>
      </c>
      <c r="AB81">
        <f t="shared" si="46"/>
        <v>-52.117072063711781</v>
      </c>
      <c r="AC81">
        <f t="shared" si="29"/>
        <v>-46.533100061051982</v>
      </c>
      <c r="AE81">
        <f t="shared" si="30"/>
        <v>0</v>
      </c>
      <c r="AF81">
        <f t="shared" si="31"/>
        <v>0</v>
      </c>
      <c r="AG81">
        <f t="shared" si="31"/>
        <v>-1.1244683244851554E-11</v>
      </c>
      <c r="AH81">
        <f t="shared" si="32"/>
        <v>-2.9643540093339125E-6</v>
      </c>
      <c r="AI81">
        <f t="shared" si="33"/>
        <v>-2.9643652540171574E-6</v>
      </c>
      <c r="AJ81">
        <f t="shared" si="34"/>
        <v>-5.5839720026597988</v>
      </c>
      <c r="AK81">
        <f t="shared" si="49"/>
        <v>-3.648195044459825</v>
      </c>
      <c r="AL81">
        <f t="shared" si="35"/>
        <v>-9.232170011484877</v>
      </c>
      <c r="AN81">
        <f t="shared" si="36"/>
        <v>0</v>
      </c>
      <c r="AO81">
        <f t="shared" si="36"/>
        <v>0</v>
      </c>
      <c r="AP81">
        <f t="shared" si="36"/>
        <v>-4.1671180114220008E-15</v>
      </c>
      <c r="AQ81">
        <f t="shared" si="36"/>
        <v>-1.0985469946592029E-9</v>
      </c>
      <c r="AR81">
        <f t="shared" si="36"/>
        <v>-1.0985511617772144E-9</v>
      </c>
      <c r="AS81">
        <f t="shared" si="36"/>
        <v>-2.0693397760415985E-3</v>
      </c>
      <c r="AT81">
        <f t="shared" si="36"/>
        <v>-1.3519686546892783E-3</v>
      </c>
      <c r="AU81">
        <f t="shared" si="23"/>
        <v>-3.4213095292820383E-3</v>
      </c>
      <c r="AW81">
        <v>78</v>
      </c>
      <c r="AX81">
        <f>IF(Z81&gt;0, (R81*SUMPRODUCT(K81:$K$98, X81:$X$98)-K81*$AZ$3)/Z81, 0)</f>
        <v>-103455782274608.41</v>
      </c>
    </row>
    <row r="82" spans="2:50" x14ac:dyDescent="0.25">
      <c r="E82">
        <v>2082</v>
      </c>
      <c r="F82" s="5">
        <v>3.5571999999999999E-2</v>
      </c>
      <c r="G82" s="5">
        <v>7.0000000000000007E-2</v>
      </c>
      <c r="H82" s="5">
        <f t="shared" si="37"/>
        <v>0.12000000000000001</v>
      </c>
      <c r="I82" s="5">
        <f t="shared" si="38"/>
        <v>1.1200000000000001</v>
      </c>
      <c r="J82">
        <f t="shared" si="39"/>
        <v>0.89285714285714279</v>
      </c>
      <c r="K82">
        <f t="shared" si="47"/>
        <v>3.3088002575175287E-4</v>
      </c>
      <c r="L82" s="2">
        <v>79</v>
      </c>
      <c r="M82" s="6">
        <v>0.77745419500000001</v>
      </c>
      <c r="Q82" s="4">
        <f t="shared" si="48"/>
        <v>25</v>
      </c>
      <c r="R82">
        <f t="shared" si="27"/>
        <v>2000000</v>
      </c>
      <c r="S82">
        <f t="shared" si="28"/>
        <v>-434594482708657.13</v>
      </c>
      <c r="U82">
        <f t="shared" si="40"/>
        <v>0.77745419500000001</v>
      </c>
      <c r="V82">
        <f t="shared" si="41"/>
        <v>0.01</v>
      </c>
      <c r="W82">
        <f t="shared" si="42"/>
        <v>4.4978732979406218E-13</v>
      </c>
      <c r="X82">
        <f t="shared" si="43"/>
        <v>3.4968904640624214E-13</v>
      </c>
      <c r="Y82">
        <f t="shared" si="44"/>
        <v>4.4978732979406219E-15</v>
      </c>
      <c r="Z82">
        <f t="shared" si="45"/>
        <v>9.560041008987941E-14</v>
      </c>
      <c r="AB82">
        <f t="shared" si="46"/>
        <v>-46.533100061051982</v>
      </c>
      <c r="AC82">
        <f t="shared" si="29"/>
        <v>-41.547410769746627</v>
      </c>
      <c r="AE82">
        <f t="shared" si="30"/>
        <v>0</v>
      </c>
      <c r="AF82">
        <f t="shared" si="31"/>
        <v>0</v>
      </c>
      <c r="AG82">
        <f t="shared" si="31"/>
        <v>-2.3900102522469852E-12</v>
      </c>
      <c r="AH82">
        <f t="shared" si="32"/>
        <v>-6.9937809281248424E-7</v>
      </c>
      <c r="AI82">
        <f t="shared" si="33"/>
        <v>-6.993804828227365E-7</v>
      </c>
      <c r="AJ82">
        <f t="shared" si="34"/>
        <v>-4.9856892913053557</v>
      </c>
      <c r="AK82">
        <f t="shared" si="49"/>
        <v>-3.2573170042736392</v>
      </c>
      <c r="AL82">
        <f t="shared" si="35"/>
        <v>-8.2430069949594778</v>
      </c>
      <c r="AN82">
        <f t="shared" si="36"/>
        <v>0</v>
      </c>
      <c r="AO82">
        <f t="shared" si="36"/>
        <v>0</v>
      </c>
      <c r="AP82">
        <f t="shared" si="36"/>
        <v>-7.9080665381043585E-16</v>
      </c>
      <c r="AQ82">
        <f t="shared" si="36"/>
        <v>-2.3141024136000659E-10</v>
      </c>
      <c r="AR82">
        <f t="shared" si="36"/>
        <v>-2.3141103216666041E-10</v>
      </c>
      <c r="AS82">
        <f t="shared" si="36"/>
        <v>-1.6496650010973547E-3</v>
      </c>
      <c r="AT82">
        <f t="shared" si="36"/>
        <v>-1.0777811342556844E-3</v>
      </c>
      <c r="AU82">
        <f t="shared" si="23"/>
        <v>-2.7274463667640711E-3</v>
      </c>
      <c r="AW82">
        <v>79</v>
      </c>
      <c r="AX82">
        <f>IF(Z82&gt;0, (R82*SUMPRODUCT(K82:$K$98, X82:$X$98)-K82*$AZ$3)/Z82, 0)</f>
        <v>-434594482708657.13</v>
      </c>
    </row>
    <row r="83" spans="2:50" x14ac:dyDescent="0.25">
      <c r="E83">
        <v>2083</v>
      </c>
      <c r="F83" s="5">
        <v>3.5571999999999999E-2</v>
      </c>
      <c r="G83" s="5">
        <v>7.0000000000000007E-2</v>
      </c>
      <c r="H83" s="5">
        <f t="shared" si="37"/>
        <v>0.12000000000000001</v>
      </c>
      <c r="I83" s="5">
        <f t="shared" si="38"/>
        <v>1.1200000000000001</v>
      </c>
      <c r="J83">
        <f t="shared" si="39"/>
        <v>0.89285714285714279</v>
      </c>
      <c r="K83">
        <f t="shared" si="47"/>
        <v>2.9542859442120787E-4</v>
      </c>
      <c r="L83" s="2">
        <v>80</v>
      </c>
      <c r="M83" s="6">
        <v>0.79525030600000002</v>
      </c>
      <c r="Q83" s="4">
        <f t="shared" si="48"/>
        <v>25</v>
      </c>
      <c r="R83">
        <f t="shared" si="27"/>
        <v>2000000</v>
      </c>
      <c r="S83">
        <f t="shared" si="28"/>
        <v>-1992459038907808.8</v>
      </c>
      <c r="U83">
        <f t="shared" si="40"/>
        <v>0.79525030600000002</v>
      </c>
      <c r="V83">
        <f t="shared" si="41"/>
        <v>0.01</v>
      </c>
      <c r="W83">
        <f t="shared" si="42"/>
        <v>9.560041008987941E-14</v>
      </c>
      <c r="X83">
        <f t="shared" si="43"/>
        <v>7.6026255377702087E-14</v>
      </c>
      <c r="Y83">
        <f t="shared" si="44"/>
        <v>9.560041008987942E-16</v>
      </c>
      <c r="Z83">
        <f t="shared" si="45"/>
        <v>1.8618150611278529E-14</v>
      </c>
      <c r="AB83">
        <f t="shared" si="46"/>
        <v>-41.547410769746627</v>
      </c>
      <c r="AC83">
        <f t="shared" si="29"/>
        <v>-37.09590247318885</v>
      </c>
      <c r="AE83">
        <f t="shared" si="30"/>
        <v>0</v>
      </c>
      <c r="AF83">
        <f t="shared" si="31"/>
        <v>0</v>
      </c>
      <c r="AG83">
        <f t="shared" si="31"/>
        <v>-4.6545376528196325E-13</v>
      </c>
      <c r="AH83">
        <f t="shared" si="32"/>
        <v>-1.5205251075540417E-7</v>
      </c>
      <c r="AI83">
        <f t="shared" si="33"/>
        <v>-1.5205297620916945E-7</v>
      </c>
      <c r="AJ83">
        <f t="shared" si="34"/>
        <v>-4.4515082965577761</v>
      </c>
      <c r="AK83">
        <f t="shared" si="49"/>
        <v>-2.9083187538822641</v>
      </c>
      <c r="AL83">
        <f t="shared" si="35"/>
        <v>-7.3598272024930171</v>
      </c>
      <c r="AN83">
        <f t="shared" si="36"/>
        <v>0</v>
      </c>
      <c r="AO83">
        <f t="shared" si="36"/>
        <v>0</v>
      </c>
      <c r="AP83">
        <f t="shared" si="36"/>
        <v>-1.3750835164530921E-16</v>
      </c>
      <c r="AQ83">
        <f t="shared" si="36"/>
        <v>-4.4920659530684647E-11</v>
      </c>
      <c r="AR83">
        <f t="shared" si="36"/>
        <v>-4.4920797039036288E-11</v>
      </c>
      <c r="AS83">
        <f t="shared" si="36"/>
        <v>-1.3151028391064092E-3</v>
      </c>
      <c r="AT83">
        <f t="shared" si="36"/>
        <v>-8.5920052158827611E-4</v>
      </c>
      <c r="AU83">
        <f t="shared" si="23"/>
        <v>-2.1743034056154824E-3</v>
      </c>
      <c r="AW83">
        <v>80</v>
      </c>
      <c r="AX83">
        <f>IF(Z83&gt;0, (R83*SUMPRODUCT(K83:$K$98, X83:$X$98)-K83*$AZ$3)/Z83, 0)</f>
        <v>-1992459038907808.8</v>
      </c>
    </row>
    <row r="84" spans="2:50" x14ac:dyDescent="0.25">
      <c r="E84">
        <v>2084</v>
      </c>
      <c r="F84" s="5">
        <v>3.5571999999999999E-2</v>
      </c>
      <c r="G84" s="5">
        <v>7.0000000000000007E-2</v>
      </c>
      <c r="H84" s="5">
        <f t="shared" si="37"/>
        <v>0.12000000000000001</v>
      </c>
      <c r="I84" s="5">
        <f t="shared" si="38"/>
        <v>1.1200000000000001</v>
      </c>
      <c r="J84">
        <f t="shared" si="39"/>
        <v>0.89285714285714279</v>
      </c>
      <c r="K84">
        <f t="shared" si="47"/>
        <v>2.6377553073322132E-4</v>
      </c>
      <c r="L84" s="2">
        <v>81</v>
      </c>
      <c r="M84" s="6">
        <v>0.81288120699999999</v>
      </c>
      <c r="Q84" s="4">
        <f t="shared" si="48"/>
        <v>25</v>
      </c>
      <c r="R84">
        <f t="shared" si="27"/>
        <v>2000000</v>
      </c>
      <c r="S84">
        <f t="shared" si="28"/>
        <v>-1.004400072182749E+16</v>
      </c>
      <c r="U84">
        <f t="shared" si="40"/>
        <v>0.81288120699999999</v>
      </c>
      <c r="V84">
        <f t="shared" si="41"/>
        <v>0.01</v>
      </c>
      <c r="W84">
        <f t="shared" si="42"/>
        <v>1.8618150611278529E-14</v>
      </c>
      <c r="X84">
        <f t="shared" si="43"/>
        <v>1.5134344741003877E-14</v>
      </c>
      <c r="Y84">
        <f t="shared" si="44"/>
        <v>1.8618150611278529E-16</v>
      </c>
      <c r="Z84">
        <f t="shared" si="45"/>
        <v>3.297624364161867E-15</v>
      </c>
      <c r="AB84">
        <f t="shared" si="46"/>
        <v>-37.09590247318885</v>
      </c>
      <c r="AC84">
        <f t="shared" si="29"/>
        <v>-33.121341493957708</v>
      </c>
      <c r="AE84">
        <f t="shared" si="30"/>
        <v>0</v>
      </c>
      <c r="AF84">
        <f t="shared" si="31"/>
        <v>0</v>
      </c>
      <c r="AG84">
        <f t="shared" si="31"/>
        <v>-8.2440609104046674E-14</v>
      </c>
      <c r="AH84">
        <f t="shared" si="32"/>
        <v>-3.0268689482007753E-8</v>
      </c>
      <c r="AI84">
        <f t="shared" si="33"/>
        <v>-3.0268771922616855E-8</v>
      </c>
      <c r="AJ84">
        <f t="shared" si="34"/>
        <v>-3.9745609792311427</v>
      </c>
      <c r="AK84">
        <f t="shared" si="49"/>
        <v>-2.5967131731232196</v>
      </c>
      <c r="AL84">
        <f t="shared" si="35"/>
        <v>-6.5712741826231342</v>
      </c>
      <c r="AN84">
        <f t="shared" si="36"/>
        <v>0</v>
      </c>
      <c r="AO84">
        <f t="shared" si="36"/>
        <v>0</v>
      </c>
      <c r="AP84">
        <f t="shared" si="36"/>
        <v>-2.1745815420389949E-17</v>
      </c>
      <c r="AQ84">
        <f t="shared" si="36"/>
        <v>-7.9841396327156683E-12</v>
      </c>
      <c r="AR84">
        <f t="shared" si="36"/>
        <v>-7.9841613785310888E-12</v>
      </c>
      <c r="AS84">
        <f t="shared" si="36"/>
        <v>-1.0483919317282465E-3</v>
      </c>
      <c r="AT84">
        <f t="shared" si="36"/>
        <v>-6.8494939540252443E-4</v>
      </c>
      <c r="AU84">
        <f t="shared" si="23"/>
        <v>-1.7333413351149323E-3</v>
      </c>
      <c r="AW84">
        <v>81</v>
      </c>
      <c r="AX84">
        <f>IF(Z84&gt;0, (R84*SUMPRODUCT(K84:$K$98, X84:$X$98)-K84*$AZ$3)/Z84, 0)</f>
        <v>-1.004400072182749E+16</v>
      </c>
    </row>
    <row r="85" spans="2:50" x14ac:dyDescent="0.25">
      <c r="E85">
        <v>2085</v>
      </c>
      <c r="F85" s="5">
        <v>3.5571999999999999E-2</v>
      </c>
      <c r="G85" s="5">
        <v>7.0000000000000007E-2</v>
      </c>
      <c r="H85" s="5">
        <f t="shared" si="37"/>
        <v>0.12000000000000001</v>
      </c>
      <c r="I85" s="5">
        <f t="shared" si="38"/>
        <v>1.1200000000000001</v>
      </c>
      <c r="J85">
        <f t="shared" si="39"/>
        <v>0.89285714285714279</v>
      </c>
      <c r="K85">
        <f t="shared" si="47"/>
        <v>2.3551386672609044E-4</v>
      </c>
      <c r="L85" s="2">
        <v>82</v>
      </c>
      <c r="M85" s="6">
        <v>0.83042254299999996</v>
      </c>
      <c r="Q85" s="4">
        <f t="shared" si="48"/>
        <v>25</v>
      </c>
      <c r="R85">
        <f t="shared" si="27"/>
        <v>2000000</v>
      </c>
      <c r="S85">
        <f t="shared" si="28"/>
        <v>-5.6197522857806184E+16</v>
      </c>
      <c r="U85">
        <f t="shared" si="40"/>
        <v>0.83042254299999996</v>
      </c>
      <c r="V85">
        <f t="shared" si="41"/>
        <v>0.01</v>
      </c>
      <c r="W85">
        <f t="shared" si="42"/>
        <v>3.297624364161867E-15</v>
      </c>
      <c r="X85">
        <f t="shared" si="43"/>
        <v>2.7384216103460557E-15</v>
      </c>
      <c r="Y85">
        <f t="shared" si="44"/>
        <v>3.2976243641618671E-17</v>
      </c>
      <c r="Z85">
        <f t="shared" si="45"/>
        <v>5.2622651017419263E-16</v>
      </c>
      <c r="AB85">
        <f t="shared" si="46"/>
        <v>-33.121341493957708</v>
      </c>
      <c r="AC85">
        <f t="shared" si="29"/>
        <v>-29.57262633389777</v>
      </c>
      <c r="AE85">
        <f t="shared" si="30"/>
        <v>0</v>
      </c>
      <c r="AF85">
        <f t="shared" si="31"/>
        <v>0</v>
      </c>
      <c r="AG85">
        <f t="shared" si="31"/>
        <v>-1.3155662754354816E-14</v>
      </c>
      <c r="AH85">
        <f t="shared" si="32"/>
        <v>-5.4768432206921113E-9</v>
      </c>
      <c r="AI85">
        <f t="shared" si="33"/>
        <v>-5.4768563763548657E-9</v>
      </c>
      <c r="AJ85">
        <f t="shared" si="34"/>
        <v>-3.5487151600599383</v>
      </c>
      <c r="AK85">
        <f t="shared" si="49"/>
        <v>-2.3184939045770396</v>
      </c>
      <c r="AL85">
        <f t="shared" si="35"/>
        <v>-5.8672090701138337</v>
      </c>
      <c r="AN85">
        <f t="shared" si="36"/>
        <v>0</v>
      </c>
      <c r="AO85">
        <f t="shared" si="36"/>
        <v>0</v>
      </c>
      <c r="AP85">
        <f t="shared" si="36"/>
        <v>-3.0983410046225118E-18</v>
      </c>
      <c r="AQ85">
        <f t="shared" si="36"/>
        <v>-1.2898725243577739E-12</v>
      </c>
      <c r="AR85">
        <f t="shared" si="36"/>
        <v>-1.2898756226987785E-12</v>
      </c>
      <c r="AS85">
        <f t="shared" si="36"/>
        <v>-8.3577162925521306E-4</v>
      </c>
      <c r="AT85">
        <f t="shared" si="36"/>
        <v>-5.4603746444780994E-4</v>
      </c>
      <c r="AU85">
        <f t="shared" si="23"/>
        <v>-1.3818090949928984E-3</v>
      </c>
      <c r="AW85">
        <v>82</v>
      </c>
      <c r="AX85">
        <f>IF(Z85&gt;0, (R85*SUMPRODUCT(K85:$K$98, X85:$X$98)-K85*$AZ$3)/Z85, 0)</f>
        <v>-5.6197522857806184E+16</v>
      </c>
    </row>
    <row r="86" spans="2:50" x14ac:dyDescent="0.25">
      <c r="E86">
        <v>2086</v>
      </c>
      <c r="F86" s="5">
        <v>3.5571999999999999E-2</v>
      </c>
      <c r="G86" s="5">
        <v>7.0000000000000007E-2</v>
      </c>
      <c r="H86" s="5">
        <f t="shared" si="37"/>
        <v>0.12000000000000001</v>
      </c>
      <c r="I86" s="5">
        <f t="shared" si="38"/>
        <v>1.1200000000000001</v>
      </c>
      <c r="J86">
        <f t="shared" si="39"/>
        <v>0.89285714285714279</v>
      </c>
      <c r="K86">
        <f t="shared" si="47"/>
        <v>2.1028023814829503E-4</v>
      </c>
      <c r="L86" s="2">
        <v>83</v>
      </c>
      <c r="M86" s="6">
        <v>0.84796327400000004</v>
      </c>
      <c r="Q86" s="4">
        <f t="shared" si="48"/>
        <v>25</v>
      </c>
      <c r="R86">
        <f t="shared" si="27"/>
        <v>2000000</v>
      </c>
      <c r="S86">
        <f t="shared" si="28"/>
        <v>-3.5326327991023942E+17</v>
      </c>
      <c r="U86">
        <f t="shared" si="40"/>
        <v>0.84796327400000004</v>
      </c>
      <c r="V86">
        <f t="shared" si="41"/>
        <v>0.01</v>
      </c>
      <c r="W86">
        <f t="shared" si="42"/>
        <v>5.2622651017419263E-16</v>
      </c>
      <c r="X86">
        <f t="shared" si="43"/>
        <v>4.4622075443290273E-16</v>
      </c>
      <c r="Y86">
        <f t="shared" si="44"/>
        <v>5.2622651017419265E-18</v>
      </c>
      <c r="Z86">
        <f t="shared" si="45"/>
        <v>7.4743490639547971E-17</v>
      </c>
      <c r="AB86">
        <f t="shared" si="46"/>
        <v>-29.57262633389777</v>
      </c>
      <c r="AC86">
        <f t="shared" si="29"/>
        <v>-26.404130655266997</v>
      </c>
      <c r="AE86">
        <f t="shared" si="30"/>
        <v>0</v>
      </c>
      <c r="AF86">
        <f t="shared" si="31"/>
        <v>0</v>
      </c>
      <c r="AG86">
        <f t="shared" si="31"/>
        <v>-1.8685872659886994E-15</v>
      </c>
      <c r="AH86">
        <f t="shared" si="32"/>
        <v>-8.9244150886580549E-10</v>
      </c>
      <c r="AI86">
        <f t="shared" si="33"/>
        <v>-8.9244337745307143E-10</v>
      </c>
      <c r="AJ86">
        <f t="shared" si="34"/>
        <v>-3.168495678630773</v>
      </c>
      <c r="AK86">
        <f t="shared" si="49"/>
        <v>-2.0700838433728439</v>
      </c>
      <c r="AL86">
        <f t="shared" si="35"/>
        <v>-5.2385795228960603</v>
      </c>
      <c r="AN86">
        <f t="shared" si="36"/>
        <v>0</v>
      </c>
      <c r="AO86">
        <f t="shared" si="36"/>
        <v>0</v>
      </c>
      <c r="AP86">
        <f t="shared" si="36"/>
        <v>-3.9292697529297521E-19</v>
      </c>
      <c r="AQ86">
        <f t="shared" si="36"/>
        <v>-1.8766281301772534E-13</v>
      </c>
      <c r="AR86">
        <f t="shared" si="36"/>
        <v>-1.8766320594470062E-13</v>
      </c>
      <c r="AS86">
        <f t="shared" si="36"/>
        <v>-6.6627202587432263E-4</v>
      </c>
      <c r="AT86">
        <f t="shared" si="36"/>
        <v>-4.3529772357137948E-4</v>
      </c>
      <c r="AU86">
        <f t="shared" si="23"/>
        <v>-1.1015697496333653E-3</v>
      </c>
      <c r="AW86">
        <v>83</v>
      </c>
      <c r="AX86">
        <f>IF(Z86&gt;0, (R86*SUMPRODUCT(K86:$K$98, X86:$X$98)-K86*$AZ$3)/Z86, 0)</f>
        <v>-3.5326327991023942E+17</v>
      </c>
    </row>
    <row r="87" spans="2:50" x14ac:dyDescent="0.25">
      <c r="E87">
        <v>2087</v>
      </c>
      <c r="F87" s="5">
        <v>3.5571999999999999E-2</v>
      </c>
      <c r="G87" s="5">
        <v>7.0000000000000007E-2</v>
      </c>
      <c r="H87" s="5">
        <f t="shared" si="37"/>
        <v>0.12000000000000001</v>
      </c>
      <c r="I87" s="5">
        <f t="shared" si="38"/>
        <v>1.1200000000000001</v>
      </c>
      <c r="J87">
        <f t="shared" si="39"/>
        <v>0.89285714285714279</v>
      </c>
      <c r="K87">
        <f t="shared" si="47"/>
        <v>1.8775021263240627E-4</v>
      </c>
      <c r="L87" s="2">
        <v>84</v>
      </c>
      <c r="M87" s="6">
        <v>0.86550461000000001</v>
      </c>
      <c r="Q87" s="4">
        <f t="shared" si="48"/>
        <v>25</v>
      </c>
      <c r="R87">
        <f t="shared" si="27"/>
        <v>2000000</v>
      </c>
      <c r="S87">
        <f t="shared" si="28"/>
        <v>-2.5335367259542825E+18</v>
      </c>
      <c r="U87">
        <f t="shared" si="40"/>
        <v>0.86550461000000001</v>
      </c>
      <c r="V87">
        <f t="shared" si="41"/>
        <v>0.01</v>
      </c>
      <c r="W87">
        <f t="shared" si="42"/>
        <v>7.4743490639547971E-17</v>
      </c>
      <c r="X87">
        <f t="shared" si="43"/>
        <v>6.4690835716020615E-17</v>
      </c>
      <c r="Y87">
        <f t="shared" si="44"/>
        <v>7.4743490639547976E-19</v>
      </c>
      <c r="Z87">
        <f t="shared" si="45"/>
        <v>9.305220017131877E-18</v>
      </c>
      <c r="AB87">
        <f t="shared" si="46"/>
        <v>-26.404130655266997</v>
      </c>
      <c r="AC87">
        <f t="shared" si="29"/>
        <v>-23.575116656488547</v>
      </c>
      <c r="AE87">
        <f t="shared" si="30"/>
        <v>0</v>
      </c>
      <c r="AF87">
        <f t="shared" si="31"/>
        <v>0</v>
      </c>
      <c r="AG87">
        <f t="shared" si="31"/>
        <v>-2.3263050042829695E-16</v>
      </c>
      <c r="AH87">
        <f t="shared" si="32"/>
        <v>-1.2938167143204123E-10</v>
      </c>
      <c r="AI87">
        <f t="shared" si="33"/>
        <v>-1.2938190406254166E-10</v>
      </c>
      <c r="AJ87">
        <f t="shared" si="34"/>
        <v>-2.8290139987784499</v>
      </c>
      <c r="AK87">
        <f t="shared" si="49"/>
        <v>-1.8482891458686899</v>
      </c>
      <c r="AL87">
        <f t="shared" si="35"/>
        <v>-4.6773031447765216</v>
      </c>
      <c r="AN87">
        <f t="shared" si="36"/>
        <v>0</v>
      </c>
      <c r="AO87">
        <f t="shared" si="36"/>
        <v>0</v>
      </c>
      <c r="AP87">
        <f t="shared" si="36"/>
        <v>-4.3676425920195826E-20</v>
      </c>
      <c r="AQ87">
        <f t="shared" si="36"/>
        <v>-2.4291436322101863E-14</v>
      </c>
      <c r="AR87">
        <f t="shared" si="36"/>
        <v>-2.4291479998527785E-14</v>
      </c>
      <c r="AS87">
        <f t="shared" si="36"/>
        <v>-5.3114797981070787E-4</v>
      </c>
      <c r="AT87">
        <f t="shared" si="36"/>
        <v>-3.4701668014301511E-4</v>
      </c>
      <c r="AU87">
        <f t="shared" si="23"/>
        <v>-8.7816465997801448E-4</v>
      </c>
      <c r="AW87">
        <v>84</v>
      </c>
      <c r="AX87">
        <f>IF(Z87&gt;0, (R87*SUMPRODUCT(K87:$K$98, X87:$X$98)-K87*$AZ$3)/Z87, 0)</f>
        <v>-2.5335367259542825E+18</v>
      </c>
    </row>
    <row r="88" spans="2:50" x14ac:dyDescent="0.25">
      <c r="B88" s="6"/>
      <c r="E88">
        <v>2088</v>
      </c>
      <c r="F88" s="5">
        <v>3.5571999999999999E-2</v>
      </c>
      <c r="G88" s="5">
        <v>7.0000000000000007E-2</v>
      </c>
      <c r="H88" s="5">
        <f t="shared" si="37"/>
        <v>0.12000000000000001</v>
      </c>
      <c r="I88" s="5">
        <f t="shared" si="38"/>
        <v>1.1200000000000001</v>
      </c>
      <c r="J88">
        <f t="shared" si="39"/>
        <v>0.89285714285714279</v>
      </c>
      <c r="K88">
        <f t="shared" si="47"/>
        <v>1.6763411842179131E-4</v>
      </c>
      <c r="L88" s="2">
        <v>85</v>
      </c>
      <c r="M88" s="6">
        <v>0.88304594599999997</v>
      </c>
      <c r="Q88" s="4">
        <f t="shared" si="48"/>
        <v>25</v>
      </c>
      <c r="R88">
        <f t="shared" si="27"/>
        <v>2000000</v>
      </c>
      <c r="S88">
        <f t="shared" si="28"/>
        <v>-2.1150075923809137E+19</v>
      </c>
      <c r="U88">
        <f t="shared" si="40"/>
        <v>0.88304594599999997</v>
      </c>
      <c r="V88">
        <f t="shared" si="41"/>
        <v>0.01</v>
      </c>
      <c r="W88">
        <f t="shared" si="42"/>
        <v>9.305220017131877E-18</v>
      </c>
      <c r="X88">
        <f t="shared" si="43"/>
        <v>8.2169368127663542E-18</v>
      </c>
      <c r="Y88">
        <f t="shared" si="44"/>
        <v>9.3052200171318777E-20</v>
      </c>
      <c r="Z88">
        <f t="shared" si="45"/>
        <v>9.9523100419420414E-19</v>
      </c>
      <c r="AB88">
        <f t="shared" si="46"/>
        <v>-23.575116656488547</v>
      </c>
      <c r="AC88">
        <f t="shared" si="29"/>
        <v>-21.049211300436227</v>
      </c>
      <c r="AE88">
        <f t="shared" si="30"/>
        <v>0</v>
      </c>
      <c r="AF88">
        <f t="shared" si="31"/>
        <v>0</v>
      </c>
      <c r="AG88">
        <f t="shared" si="31"/>
        <v>-2.4880775104855104E-17</v>
      </c>
      <c r="AH88">
        <f t="shared" si="32"/>
        <v>-1.6433873625532709E-11</v>
      </c>
      <c r="AI88">
        <f t="shared" si="33"/>
        <v>-1.6433898506307814E-11</v>
      </c>
      <c r="AJ88">
        <f t="shared" si="34"/>
        <v>-2.5259053560523199</v>
      </c>
      <c r="AK88">
        <f t="shared" si="49"/>
        <v>-1.6502581659541984</v>
      </c>
      <c r="AL88">
        <f t="shared" si="35"/>
        <v>-4.1761635220229518</v>
      </c>
      <c r="AN88">
        <f t="shared" si="36"/>
        <v>0</v>
      </c>
      <c r="AO88">
        <f t="shared" si="36"/>
        <v>0</v>
      </c>
      <c r="AP88">
        <f t="shared" si="36"/>
        <v>-4.1708668003532377E-21</v>
      </c>
      <c r="AQ88">
        <f t="shared" si="36"/>
        <v>-2.7548779174713031E-15</v>
      </c>
      <c r="AR88">
        <f t="shared" si="36"/>
        <v>-2.7548820883381035E-15</v>
      </c>
      <c r="AS88">
        <f t="shared" si="36"/>
        <v>-4.2342791757871156E-4</v>
      </c>
      <c r="AT88">
        <f t="shared" si="36"/>
        <v>-2.7663957281809425E-4</v>
      </c>
      <c r="AU88">
        <f t="shared" si="23"/>
        <v>-7.0006749039956055E-4</v>
      </c>
      <c r="AW88">
        <v>85</v>
      </c>
      <c r="AX88">
        <f>IF(Z88&gt;0, (R88*SUMPRODUCT(K88:$K$98, X88:$X$98)-K88*$AZ$3)/Z88, 0)</f>
        <v>-2.1150075923809137E+19</v>
      </c>
    </row>
    <row r="89" spans="2:50" x14ac:dyDescent="0.25">
      <c r="B89" s="6"/>
      <c r="E89">
        <v>2089</v>
      </c>
      <c r="F89" s="5">
        <v>3.5571999999999999E-2</v>
      </c>
      <c r="G89" s="5">
        <v>7.0000000000000007E-2</v>
      </c>
      <c r="H89" s="5">
        <f t="shared" si="37"/>
        <v>0.12000000000000001</v>
      </c>
      <c r="I89" s="5">
        <f t="shared" si="38"/>
        <v>1.1200000000000001</v>
      </c>
      <c r="J89">
        <f t="shared" si="39"/>
        <v>0.89285714285714279</v>
      </c>
      <c r="K89">
        <f t="shared" si="47"/>
        <v>1.4967332001945651E-4</v>
      </c>
      <c r="L89" s="2">
        <v>86</v>
      </c>
      <c r="M89" s="6">
        <v>1</v>
      </c>
      <c r="Q89" s="4">
        <f t="shared" si="48"/>
        <v>25</v>
      </c>
      <c r="R89">
        <f t="shared" si="27"/>
        <v>2000000</v>
      </c>
      <c r="S89">
        <f t="shared" si="28"/>
        <v>0</v>
      </c>
      <c r="U89">
        <f t="shared" si="40"/>
        <v>1</v>
      </c>
      <c r="V89">
        <f t="shared" si="41"/>
        <v>0.01</v>
      </c>
      <c r="W89">
        <f t="shared" si="42"/>
        <v>9.9523100419420414E-19</v>
      </c>
      <c r="X89">
        <f t="shared" si="43"/>
        <v>9.9523100419420414E-19</v>
      </c>
      <c r="Y89">
        <f t="shared" si="44"/>
        <v>9.9523100419420416E-21</v>
      </c>
      <c r="Z89">
        <f t="shared" si="45"/>
        <v>0</v>
      </c>
      <c r="AB89">
        <f t="shared" si="46"/>
        <v>-21.049211300436227</v>
      </c>
      <c r="AC89">
        <f t="shared" si="29"/>
        <v>0</v>
      </c>
      <c r="AE89">
        <f t="shared" si="30"/>
        <v>0</v>
      </c>
      <c r="AF89">
        <f t="shared" si="31"/>
        <v>0</v>
      </c>
      <c r="AG89">
        <f t="shared" si="31"/>
        <v>0</v>
      </c>
      <c r="AH89">
        <f t="shared" si="32"/>
        <v>-1.9904620083884082E-12</v>
      </c>
      <c r="AI89">
        <f t="shared" si="33"/>
        <v>-1.9904620083884082E-12</v>
      </c>
      <c r="AJ89">
        <f t="shared" si="34"/>
        <v>-21.049211300436227</v>
      </c>
      <c r="AK89">
        <f t="shared" si="49"/>
        <v>-1.4734447910305359</v>
      </c>
      <c r="AL89">
        <f t="shared" si="35"/>
        <v>-22.522656091468754</v>
      </c>
      <c r="AN89">
        <f t="shared" si="36"/>
        <v>0</v>
      </c>
      <c r="AO89">
        <f t="shared" si="36"/>
        <v>0</v>
      </c>
      <c r="AP89">
        <f t="shared" si="36"/>
        <v>0</v>
      </c>
      <c r="AQ89">
        <f t="shared" si="36"/>
        <v>-2.9791905716808834E-16</v>
      </c>
      <c r="AR89">
        <f t="shared" si="36"/>
        <v>-2.9791905716808834E-16</v>
      </c>
      <c r="AS89">
        <f t="shared" si="36"/>
        <v>-3.1505053391273517E-3</v>
      </c>
      <c r="AT89">
        <f t="shared" si="36"/>
        <v>-2.2053537373891463E-4</v>
      </c>
      <c r="AU89">
        <f t="shared" si="23"/>
        <v>-3.3710407128665645E-3</v>
      </c>
      <c r="AW89">
        <v>86</v>
      </c>
      <c r="AX89">
        <f>IF(Z89&gt;0, (R89*SUMPRODUCT(K89:$K$98, X89:$X$98)-K89*$AZ$3)/Z89, 0)</f>
        <v>0</v>
      </c>
    </row>
    <row r="90" spans="2:50" x14ac:dyDescent="0.25">
      <c r="B90" s="6"/>
      <c r="F90" s="5"/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/>
      <c r="H91" s="5"/>
      <c r="I91" s="5"/>
      <c r="Q91" s="4"/>
      <c r="AN91" s="8">
        <f t="shared" ref="AN91:AU91" si="50">SUM(AN3:AN89)</f>
        <v>211034.8983517625</v>
      </c>
      <c r="AO91" s="8">
        <f t="shared" si="50"/>
        <v>-21103.489835176253</v>
      </c>
      <c r="AP91" s="8">
        <f t="shared" si="50"/>
        <v>-443.0025832352228</v>
      </c>
      <c r="AQ91" s="8">
        <f t="shared" si="50"/>
        <v>-125566.39124902629</v>
      </c>
      <c r="AR91" s="8">
        <f t="shared" si="50"/>
        <v>63922.014684324808</v>
      </c>
      <c r="AS91" s="8">
        <f t="shared" si="50"/>
        <v>-26816.524095921548</v>
      </c>
      <c r="AT91" s="8">
        <f t="shared" si="50"/>
        <v>9004.0204359808267</v>
      </c>
      <c r="AU91" s="8">
        <f t="shared" si="50"/>
        <v>46109.511024384061</v>
      </c>
      <c r="AX91">
        <f>IF(Z91&gt;0, (R91*SUMPRODUCT(K91:$K$98, X91:$X$98)-K91*$AZ$3)/Z91, 0)</f>
        <v>0</v>
      </c>
    </row>
    <row r="92" spans="2:50" x14ac:dyDescent="0.25">
      <c r="B92" s="6"/>
      <c r="F92" s="5"/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/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/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/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/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/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/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91:AU91">
    <cfRule type="cellIs" dxfId="50" priority="1" operator="lessThan">
      <formula>0</formula>
    </cfRule>
  </conditionalFormatting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80F0D4-4631-4E52-83E1-1997C8C3F1AD}">
  <dimension ref="A1:AZ164"/>
  <sheetViews>
    <sheetView workbookViewId="0">
      <selection activeCell="M33" sqref="M33"/>
    </sheetView>
  </sheetViews>
  <sheetFormatPr defaultRowHeight="15" x14ac:dyDescent="0.25"/>
  <cols>
    <col min="3" max="3" width="9.28515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t="s">
        <v>1</v>
      </c>
      <c r="W1" t="s">
        <v>2</v>
      </c>
      <c r="AB1" t="s">
        <v>46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48</v>
      </c>
    </row>
    <row r="3" spans="1:52" x14ac:dyDescent="0.25">
      <c r="A3" t="s">
        <v>36</v>
      </c>
      <c r="C3" s="11">
        <v>487001.65769838751</v>
      </c>
      <c r="K3">
        <v>1</v>
      </c>
      <c r="L3" s="2">
        <v>0</v>
      </c>
      <c r="O3">
        <f>$C$3</f>
        <v>487001.65769838751</v>
      </c>
      <c r="P3">
        <f>O3*C5</f>
        <v>48700.165769838757</v>
      </c>
      <c r="Q3" s="4">
        <f>B8</f>
        <v>200</v>
      </c>
      <c r="R3">
        <f t="shared" ref="R3:R66" si="0">$C$6</f>
        <v>2000000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487001.65769838751</v>
      </c>
      <c r="AF3">
        <f t="shared" ref="AF3:AG34" si="4">-$Z3*P3</f>
        <v>-48700.165769838757</v>
      </c>
      <c r="AG3">
        <f t="shared" si="4"/>
        <v>-200</v>
      </c>
      <c r="AH3">
        <f t="shared" ref="AH3:AH66" si="5">-X3*R3</f>
        <v>0</v>
      </c>
      <c r="AI3">
        <f t="shared" ref="AI3:AI34" si="6">SUM(AE3:AH3)</f>
        <v>438101.49192854878</v>
      </c>
      <c r="AJ3">
        <f t="shared" ref="AJ3:AJ66" si="7">AB3-AC3</f>
        <v>0</v>
      </c>
      <c r="AL3">
        <f t="shared" ref="AL3:AL66" si="8">SUM(AI3:AK3)</f>
        <v>438101.49192854878</v>
      </c>
      <c r="AN3">
        <f t="shared" ref="AN3:AU34" si="9">AE3*$K3</f>
        <v>487001.65769838751</v>
      </c>
      <c r="AO3">
        <f t="shared" si="9"/>
        <v>-48700.165769838757</v>
      </c>
      <c r="AP3">
        <f t="shared" si="9"/>
        <v>-200</v>
      </c>
      <c r="AQ3">
        <f t="shared" si="9"/>
        <v>0</v>
      </c>
      <c r="AR3">
        <f t="shared" si="9"/>
        <v>438101.49192854878</v>
      </c>
      <c r="AS3">
        <f t="shared" si="9"/>
        <v>0</v>
      </c>
      <c r="AT3">
        <f t="shared" si="9"/>
        <v>0</v>
      </c>
      <c r="AU3">
        <f t="shared" si="9"/>
        <v>438101.49192854878</v>
      </c>
      <c r="AW3">
        <v>0</v>
      </c>
      <c r="AX3">
        <f>IF(Z3&gt;0, (R3*SUMPRODUCT(K3:$K$98, X3:$X$98)-K3*$AZ$3)/Z3, 0)</f>
        <v>0</v>
      </c>
      <c r="AZ3">
        <f>C6*ABS(SUMPRODUCT(X4:X79, K4:K79))/1</f>
        <v>279950.61407207401</v>
      </c>
    </row>
    <row r="4" spans="1:52" x14ac:dyDescent="0.25">
      <c r="A4" t="s">
        <v>14</v>
      </c>
      <c r="C4" t="s">
        <v>37</v>
      </c>
      <c r="E4">
        <v>2004</v>
      </c>
      <c r="F4" s="13">
        <f t="array" ref="F4:G79">EconomicRates!C44:D119</f>
        <v>1.5900000000000001E-2</v>
      </c>
      <c r="G4" s="13"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79">Mortalities!B21:B96</f>
        <v>2.5943469999999999E-3</v>
      </c>
      <c r="R4">
        <f t="shared" si="0"/>
        <v>2000000</v>
      </c>
      <c r="S4">
        <f t="shared" si="1"/>
        <v>19017.806953979372</v>
      </c>
      <c r="U4">
        <f t="shared" ref="U4:U67" si="13">M4</f>
        <v>2.5943469999999999E-3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2.5943469999999999E-3</v>
      </c>
      <c r="Y4">
        <f t="shared" ref="Y4:Y67" si="17">V4*W4</f>
        <v>0.01</v>
      </c>
      <c r="Z4">
        <f t="shared" ref="Z4:Z67" si="18">MAX(0, W4-X4-Y4)</f>
        <v>0.98740565299999994</v>
      </c>
      <c r="AB4">
        <f t="shared" ref="AB4:AB67" si="19">AC3</f>
        <v>0</v>
      </c>
      <c r="AC4">
        <f t="shared" si="2"/>
        <v>18778.290094021941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-5188.6939999999995</v>
      </c>
      <c r="AI4">
        <f t="shared" si="6"/>
        <v>-5188.6939999999995</v>
      </c>
      <c r="AJ4">
        <f t="shared" si="7"/>
        <v>-18778.290094021941</v>
      </c>
      <c r="AK4">
        <f>G4*SUM(AB4, AE4:AF4)</f>
        <v>0</v>
      </c>
      <c r="AL4">
        <f t="shared" si="8"/>
        <v>-23966.98409402194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-4840.6511801474016</v>
      </c>
      <c r="AR4">
        <f t="shared" si="9"/>
        <v>-4840.6511801474016</v>
      </c>
      <c r="AS4">
        <f t="shared" si="9"/>
        <v>-17518.695861574717</v>
      </c>
      <c r="AT4">
        <f t="shared" si="9"/>
        <v>0</v>
      </c>
      <c r="AU4">
        <f t="shared" si="9"/>
        <v>-22359.347041722118</v>
      </c>
      <c r="AW4">
        <v>1</v>
      </c>
      <c r="AX4">
        <f>IF(Z4&gt;0, (R4*SUMPRODUCT(K4:$K$98, X4:$X$98)-K4*$AZ$3)/Z4, 0)</f>
        <v>19017.806953979372</v>
      </c>
    </row>
    <row r="5" spans="1:52" x14ac:dyDescent="0.25">
      <c r="C5" s="2">
        <f>'S.26.04.A'!C5</f>
        <v>0.1</v>
      </c>
      <c r="E5">
        <v>2005</v>
      </c>
      <c r="F5" s="13">
        <v>3.6400000000000002E-2</v>
      </c>
      <c r="G5" s="13"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2.6922130000000002E-3</v>
      </c>
      <c r="Q5" s="4">
        <f t="shared" ref="Q5:Q68" si="21">$C$8</f>
        <v>25</v>
      </c>
      <c r="R5">
        <f t="shared" si="0"/>
        <v>2000000</v>
      </c>
      <c r="S5">
        <f t="shared" si="1"/>
        <v>36642.657674683855</v>
      </c>
      <c r="U5">
        <f t="shared" si="13"/>
        <v>2.6922130000000002E-3</v>
      </c>
      <c r="V5">
        <f t="shared" si="14"/>
        <v>0.01</v>
      </c>
      <c r="W5">
        <f t="shared" si="15"/>
        <v>0.98740565299999994</v>
      </c>
      <c r="X5">
        <f t="shared" si="16"/>
        <v>2.6583063352800889E-3</v>
      </c>
      <c r="Y5">
        <f t="shared" si="17"/>
        <v>9.8740565299999996E-3</v>
      </c>
      <c r="Z5">
        <f t="shared" si="18"/>
        <v>0.97487329013471991</v>
      </c>
      <c r="AB5">
        <f t="shared" si="19"/>
        <v>18778.290094021941</v>
      </c>
      <c r="AC5">
        <f t="shared" si="2"/>
        <v>35721.948246599291</v>
      </c>
      <c r="AE5">
        <f t="shared" si="3"/>
        <v>0</v>
      </c>
      <c r="AF5">
        <f t="shared" si="4"/>
        <v>0</v>
      </c>
      <c r="AG5">
        <f t="shared" si="4"/>
        <v>-24.371832253367998</v>
      </c>
      <c r="AH5">
        <f t="shared" si="5"/>
        <v>-5316.6126705601773</v>
      </c>
      <c r="AI5">
        <f t="shared" si="6"/>
        <v>-5340.9845028135451</v>
      </c>
      <c r="AJ5">
        <f t="shared" si="7"/>
        <v>-16943.658152577351</v>
      </c>
      <c r="AK5">
        <f>G5*SUM(AB5, AE5:AF5)</f>
        <v>769.90989385489956</v>
      </c>
      <c r="AL5">
        <f t="shared" si="8"/>
        <v>-21514.732761535997</v>
      </c>
      <c r="AN5">
        <f t="shared" si="9"/>
        <v>0</v>
      </c>
      <c r="AO5">
        <f t="shared" si="9"/>
        <v>0</v>
      </c>
      <c r="AP5">
        <f t="shared" si="9"/>
        <v>-20.840549165220466</v>
      </c>
      <c r="AQ5">
        <f t="shared" si="9"/>
        <v>-4546.2781214543929</v>
      </c>
      <c r="AR5">
        <f t="shared" si="9"/>
        <v>-4567.1186706196131</v>
      </c>
      <c r="AS5">
        <f t="shared" si="9"/>
        <v>-14488.657934968311</v>
      </c>
      <c r="AT5">
        <f t="shared" si="9"/>
        <v>658.35612312058981</v>
      </c>
      <c r="AU5">
        <f t="shared" si="9"/>
        <v>-18397.420482467336</v>
      </c>
      <c r="AW5">
        <v>2</v>
      </c>
      <c r="AX5">
        <f>IF(Z5&gt;0, (R5*SUMPRODUCT(K5:$K$98, X5:$X$98)-K5*$AZ$3)/Z5, 0)</f>
        <v>36642.657674683855</v>
      </c>
    </row>
    <row r="6" spans="1:52" x14ac:dyDescent="0.25">
      <c r="A6" t="s">
        <v>16</v>
      </c>
      <c r="C6" s="2">
        <f>'S.26.04.F'!C6</f>
        <v>2000000</v>
      </c>
      <c r="E6">
        <v>2006</v>
      </c>
      <c r="F6" s="13">
        <v>5.8799999999999998E-2</v>
      </c>
      <c r="G6" s="13"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2.807183E-3</v>
      </c>
      <c r="Q6" s="4">
        <f t="shared" si="21"/>
        <v>25</v>
      </c>
      <c r="R6">
        <f t="shared" si="0"/>
        <v>2000000</v>
      </c>
      <c r="S6">
        <f t="shared" si="1"/>
        <v>56741.125671232927</v>
      </c>
      <c r="U6">
        <f t="shared" si="13"/>
        <v>2.807183E-3</v>
      </c>
      <c r="V6">
        <f t="shared" si="14"/>
        <v>0.01</v>
      </c>
      <c r="W6">
        <f t="shared" si="15"/>
        <v>0.97487329013471991</v>
      </c>
      <c r="X6">
        <f t="shared" si="16"/>
        <v>2.7366477272202532E-3</v>
      </c>
      <c r="Y6">
        <f t="shared" si="17"/>
        <v>9.7487329013471995E-3</v>
      </c>
      <c r="Z6">
        <f t="shared" si="18"/>
        <v>0.96238790950615249</v>
      </c>
      <c r="AB6">
        <f t="shared" si="19"/>
        <v>35721.948246599291</v>
      </c>
      <c r="AC6">
        <f t="shared" si="2"/>
        <v>54606.973317763739</v>
      </c>
      <c r="AE6">
        <f t="shared" si="3"/>
        <v>0</v>
      </c>
      <c r="AF6">
        <f t="shared" si="4"/>
        <v>0</v>
      </c>
      <c r="AG6">
        <f t="shared" si="4"/>
        <v>-24.059697737653813</v>
      </c>
      <c r="AH6">
        <f t="shared" si="5"/>
        <v>-5473.2954544405065</v>
      </c>
      <c r="AI6">
        <f t="shared" si="6"/>
        <v>-5497.3551521781601</v>
      </c>
      <c r="AJ6">
        <f t="shared" si="7"/>
        <v>-18885.025071164448</v>
      </c>
      <c r="AK6">
        <f>G6*SUM(AB6, AE6:AF6)</f>
        <v>2089.7339724260587</v>
      </c>
      <c r="AL6">
        <f t="shared" si="8"/>
        <v>-22292.646250916547</v>
      </c>
      <c r="AN6">
        <f t="shared" si="9"/>
        <v>0</v>
      </c>
      <c r="AO6">
        <f t="shared" si="9"/>
        <v>0</v>
      </c>
      <c r="AP6">
        <f t="shared" si="9"/>
        <v>-18.559892140948119</v>
      </c>
      <c r="AQ6">
        <f t="shared" si="9"/>
        <v>-4222.1550078319224</v>
      </c>
      <c r="AR6">
        <f t="shared" si="9"/>
        <v>-4240.7148999728706</v>
      </c>
      <c r="AS6">
        <f t="shared" si="9"/>
        <v>-14568.097746771306</v>
      </c>
      <c r="AT6">
        <f t="shared" si="9"/>
        <v>1612.0417452627919</v>
      </c>
      <c r="AU6">
        <f t="shared" si="9"/>
        <v>-17196.770901481384</v>
      </c>
      <c r="AW6">
        <v>3</v>
      </c>
      <c r="AX6">
        <f>IF(Z6&gt;0, (R6*SUMPRODUCT(K6:$K$98, X6:$X$98)-K6*$AZ$3)/Z6, 0)</f>
        <v>56741.125671232927</v>
      </c>
    </row>
    <row r="7" spans="1:52" x14ac:dyDescent="0.25">
      <c r="A7" t="s">
        <v>15</v>
      </c>
      <c r="B7" t="s">
        <v>37</v>
      </c>
      <c r="C7" t="s">
        <v>47</v>
      </c>
      <c r="E7">
        <v>2007</v>
      </c>
      <c r="F7" s="13">
        <v>5.4699999999999999E-2</v>
      </c>
      <c r="G7" s="13"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2.939255E-3</v>
      </c>
      <c r="Q7" s="4">
        <f t="shared" si="21"/>
        <v>25</v>
      </c>
      <c r="R7">
        <f t="shared" si="0"/>
        <v>2000000</v>
      </c>
      <c r="S7">
        <f t="shared" si="1"/>
        <v>73538.149548436399</v>
      </c>
      <c r="U7">
        <f t="shared" si="13"/>
        <v>2.939255E-3</v>
      </c>
      <c r="V7">
        <f t="shared" si="14"/>
        <v>0.01</v>
      </c>
      <c r="W7">
        <f t="shared" si="15"/>
        <v>0.96238790950615249</v>
      </c>
      <c r="X7">
        <f t="shared" si="16"/>
        <v>2.828703474955506E-3</v>
      </c>
      <c r="Y7">
        <f t="shared" si="17"/>
        <v>9.6238790950615247E-3</v>
      </c>
      <c r="Z7">
        <f t="shared" si="18"/>
        <v>0.94993532693613547</v>
      </c>
      <c r="AB7">
        <f t="shared" si="19"/>
        <v>54606.973317763739</v>
      </c>
      <c r="AC7">
        <f t="shared" si="2"/>
        <v>69856.486133572354</v>
      </c>
      <c r="AE7">
        <f t="shared" si="3"/>
        <v>0</v>
      </c>
      <c r="AF7">
        <f t="shared" si="4"/>
        <v>0</v>
      </c>
      <c r="AG7">
        <f t="shared" si="4"/>
        <v>-23.748383173403386</v>
      </c>
      <c r="AH7">
        <f t="shared" si="5"/>
        <v>-5657.4069499110119</v>
      </c>
      <c r="AI7">
        <f t="shared" si="6"/>
        <v>-5681.1553330844154</v>
      </c>
      <c r="AJ7">
        <f t="shared" si="7"/>
        <v>-15249.512815808615</v>
      </c>
      <c r="AK7">
        <f>G7*SUM(AB7, AE7:AF7)</f>
        <v>2681.2023899021997</v>
      </c>
      <c r="AL7">
        <f t="shared" si="8"/>
        <v>-18249.465758990831</v>
      </c>
      <c r="AN7">
        <f t="shared" si="9"/>
        <v>0</v>
      </c>
      <c r="AO7">
        <f t="shared" si="9"/>
        <v>0</v>
      </c>
      <c r="AP7">
        <f t="shared" si="9"/>
        <v>-16.667947378549627</v>
      </c>
      <c r="AQ7">
        <f t="shared" si="9"/>
        <v>-3970.6855263209868</v>
      </c>
      <c r="AR7">
        <f t="shared" si="9"/>
        <v>-3987.3534736995366</v>
      </c>
      <c r="AS7">
        <f t="shared" si="9"/>
        <v>-10702.963452563741</v>
      </c>
      <c r="AT7">
        <f t="shared" si="9"/>
        <v>1881.8182282060093</v>
      </c>
      <c r="AU7">
        <f t="shared" si="9"/>
        <v>-12808.498698057268</v>
      </c>
      <c r="AW7">
        <v>4</v>
      </c>
      <c r="AX7">
        <f>IF(Z7&gt;0, (R7*SUMPRODUCT(K7:$K$98, X7:$X$98)-K7*$AZ$3)/Z7, 0)</f>
        <v>73538.149548436399</v>
      </c>
    </row>
    <row r="8" spans="1:52" x14ac:dyDescent="0.25">
      <c r="B8" s="2">
        <f>'S.26.04.A'!B8</f>
        <v>200</v>
      </c>
      <c r="C8" s="2">
        <f>'S.26.04.A'!C8</f>
        <v>25</v>
      </c>
      <c r="E8">
        <v>2008</v>
      </c>
      <c r="F8" s="13">
        <v>2.2499999999999999E-2</v>
      </c>
      <c r="G8" s="13"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3.7729310000000002E-3</v>
      </c>
      <c r="Q8" s="4">
        <f t="shared" si="21"/>
        <v>25</v>
      </c>
      <c r="R8">
        <f t="shared" si="0"/>
        <v>2000000</v>
      </c>
      <c r="S8">
        <f t="shared" si="1"/>
        <v>84285.244817904444</v>
      </c>
      <c r="U8">
        <f t="shared" si="13"/>
        <v>3.7729310000000002E-3</v>
      </c>
      <c r="V8">
        <f t="shared" si="14"/>
        <v>0.01</v>
      </c>
      <c r="W8">
        <f t="shared" si="15"/>
        <v>0.94993532693613547</v>
      </c>
      <c r="X8">
        <f t="shared" si="16"/>
        <v>3.5840404429924805E-3</v>
      </c>
      <c r="Y8">
        <f t="shared" si="17"/>
        <v>9.4993532693613547E-3</v>
      </c>
      <c r="Z8">
        <f t="shared" si="18"/>
        <v>0.93685193322378169</v>
      </c>
      <c r="AB8">
        <f t="shared" si="19"/>
        <v>69856.486133572354</v>
      </c>
      <c r="AC8">
        <f t="shared" si="2"/>
        <v>78962.794549893501</v>
      </c>
      <c r="AE8">
        <f t="shared" si="3"/>
        <v>0</v>
      </c>
      <c r="AF8">
        <f t="shared" si="4"/>
        <v>0</v>
      </c>
      <c r="AG8">
        <f t="shared" si="4"/>
        <v>-23.421298330594542</v>
      </c>
      <c r="AH8">
        <f t="shared" si="5"/>
        <v>-7168.0808859849612</v>
      </c>
      <c r="AI8">
        <f t="shared" si="6"/>
        <v>-7191.5021843155555</v>
      </c>
      <c r="AJ8">
        <f t="shared" si="7"/>
        <v>-9106.3084163211461</v>
      </c>
      <c r="AK8">
        <f t="shared" ref="AK8:AK71" si="22">G8*SUM(AB8:AB8, AE8:AF8)</f>
        <v>1487.9431546450912</v>
      </c>
      <c r="AL8">
        <f t="shared" si="8"/>
        <v>-14809.867445991611</v>
      </c>
      <c r="AN8">
        <f t="shared" si="9"/>
        <v>0</v>
      </c>
      <c r="AO8">
        <f t="shared" si="9"/>
        <v>0</v>
      </c>
      <c r="AP8">
        <f t="shared" si="9"/>
        <v>-15.344330149718319</v>
      </c>
      <c r="AQ8">
        <f t="shared" si="9"/>
        <v>-4696.1273496423883</v>
      </c>
      <c r="AR8">
        <f t="shared" si="9"/>
        <v>-4711.4716797921064</v>
      </c>
      <c r="AS8">
        <f t="shared" si="9"/>
        <v>-5965.9460723688771</v>
      </c>
      <c r="AT8">
        <f t="shared" si="9"/>
        <v>974.81747965541115</v>
      </c>
      <c r="AU8">
        <f t="shared" si="9"/>
        <v>-9702.6002725055732</v>
      </c>
      <c r="AW8">
        <v>5</v>
      </c>
      <c r="AX8">
        <f>IF(Z8&gt;0, (R8*SUMPRODUCT(K8:$K$98, X8:$X$98)-K8*$AZ$3)/Z8, 0)</f>
        <v>84285.244817904444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3">
        <v>2.2000000000000001E-3</v>
      </c>
      <c r="G9" s="13"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4.6883589999999996E-3</v>
      </c>
      <c r="Q9" s="4">
        <f t="shared" si="21"/>
        <v>25</v>
      </c>
      <c r="R9">
        <f t="shared" si="0"/>
        <v>2000000</v>
      </c>
      <c r="S9">
        <f t="shared" si="1"/>
        <v>90973.037787045221</v>
      </c>
      <c r="U9">
        <f t="shared" si="13"/>
        <v>4.6883589999999996E-3</v>
      </c>
      <c r="V9">
        <f t="shared" si="14"/>
        <v>0.01</v>
      </c>
      <c r="W9">
        <f t="shared" si="15"/>
        <v>0.93685193322378169</v>
      </c>
      <c r="X9">
        <f t="shared" si="16"/>
        <v>4.3922981927971153E-3</v>
      </c>
      <c r="Y9">
        <f t="shared" si="17"/>
        <v>9.3685193322378176E-3</v>
      </c>
      <c r="Z9">
        <f t="shared" si="18"/>
        <v>0.9230911156987468</v>
      </c>
      <c r="AB9">
        <f t="shared" si="19"/>
        <v>78962.794549893501</v>
      </c>
      <c r="AC9">
        <f t="shared" si="2"/>
        <v>83976.40294934783</v>
      </c>
      <c r="AE9">
        <f t="shared" si="3"/>
        <v>0</v>
      </c>
      <c r="AF9">
        <f t="shared" si="4"/>
        <v>0</v>
      </c>
      <c r="AG9">
        <f t="shared" si="4"/>
        <v>-23.077277892468668</v>
      </c>
      <c r="AH9">
        <f t="shared" si="5"/>
        <v>-8784.59638559423</v>
      </c>
      <c r="AI9">
        <f t="shared" si="6"/>
        <v>-8807.6736634866993</v>
      </c>
      <c r="AJ9">
        <f t="shared" si="7"/>
        <v>-5013.6083994543296</v>
      </c>
      <c r="AK9">
        <f t="shared" si="22"/>
        <v>465.88048784437166</v>
      </c>
      <c r="AL9">
        <f t="shared" si="8"/>
        <v>-13355.401575096657</v>
      </c>
      <c r="AN9">
        <f t="shared" si="9"/>
        <v>0</v>
      </c>
      <c r="AO9">
        <f t="shared" si="9"/>
        <v>0</v>
      </c>
      <c r="AP9">
        <f t="shared" si="9"/>
        <v>-14.318540695013478</v>
      </c>
      <c r="AQ9">
        <f t="shared" si="9"/>
        <v>-5450.4955663531173</v>
      </c>
      <c r="AR9">
        <f t="shared" si="9"/>
        <v>-5464.8141070481315</v>
      </c>
      <c r="AS9">
        <f t="shared" si="9"/>
        <v>-3110.7462600637255</v>
      </c>
      <c r="AT9">
        <f t="shared" si="9"/>
        <v>289.06046697948625</v>
      </c>
      <c r="AU9">
        <f t="shared" si="9"/>
        <v>-8286.4999001323704</v>
      </c>
      <c r="AW9">
        <v>6</v>
      </c>
      <c r="AX9">
        <f>IF(Z9&gt;0, (R9*SUMPRODUCT(K9:$K$98, X9:$X$98)-K9*$AZ$3)/Z9, 0)</f>
        <v>90973.037787045221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3">
        <v>2.5000000000000001E-3</v>
      </c>
      <c r="G10" s="13"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5.6712799999999999E-3</v>
      </c>
      <c r="Q10" s="4">
        <f t="shared" si="21"/>
        <v>25</v>
      </c>
      <c r="R10">
        <f t="shared" si="0"/>
        <v>2000000</v>
      </c>
      <c r="S10">
        <f t="shared" si="1"/>
        <v>96234.07547064648</v>
      </c>
      <c r="U10">
        <f t="shared" si="13"/>
        <v>5.6712799999999999E-3</v>
      </c>
      <c r="V10">
        <f t="shared" si="14"/>
        <v>0.01</v>
      </c>
      <c r="W10">
        <f t="shared" si="15"/>
        <v>0.9230911156987468</v>
      </c>
      <c r="X10">
        <f t="shared" si="16"/>
        <v>5.2351081826399887E-3</v>
      </c>
      <c r="Y10">
        <f t="shared" si="17"/>
        <v>9.2309111569874678E-3</v>
      </c>
      <c r="Z10">
        <f t="shared" si="18"/>
        <v>0.90862509635911937</v>
      </c>
      <c r="AB10">
        <f t="shared" si="19"/>
        <v>83976.40294934783</v>
      </c>
      <c r="AC10">
        <f t="shared" si="2"/>
        <v>87440.696097546926</v>
      </c>
      <c r="AE10">
        <f t="shared" si="3"/>
        <v>0</v>
      </c>
      <c r="AF10">
        <f t="shared" si="4"/>
        <v>0</v>
      </c>
      <c r="AG10">
        <f t="shared" si="4"/>
        <v>-22.715627408977983</v>
      </c>
      <c r="AH10">
        <f t="shared" si="5"/>
        <v>-10470.216365279977</v>
      </c>
      <c r="AI10">
        <f t="shared" si="6"/>
        <v>-10492.931992688955</v>
      </c>
      <c r="AJ10">
        <f t="shared" si="7"/>
        <v>-3464.2931481990963</v>
      </c>
      <c r="AK10">
        <f t="shared" si="22"/>
        <v>344.30325209232615</v>
      </c>
      <c r="AL10">
        <f t="shared" si="8"/>
        <v>-13612.921888795725</v>
      </c>
      <c r="AN10">
        <f t="shared" si="9"/>
        <v>0</v>
      </c>
      <c r="AO10">
        <f t="shared" si="9"/>
        <v>0</v>
      </c>
      <c r="AP10">
        <f t="shared" si="9"/>
        <v>-13.370791039361093</v>
      </c>
      <c r="AQ10">
        <f t="shared" si="9"/>
        <v>-6162.9411610144034</v>
      </c>
      <c r="AR10">
        <f t="shared" si="9"/>
        <v>-6176.3119520537648</v>
      </c>
      <c r="AS10">
        <f t="shared" si="9"/>
        <v>-2039.1397934865379</v>
      </c>
      <c r="AT10">
        <f t="shared" si="9"/>
        <v>202.66254394010076</v>
      </c>
      <c r="AU10">
        <f t="shared" si="9"/>
        <v>-8012.7892016002015</v>
      </c>
      <c r="AW10">
        <v>7</v>
      </c>
      <c r="AX10">
        <f>IF(Z10&gt;0, (R10*SUMPRODUCT(K10:$K$98, X10:$X$98)-K10*$AZ$3)/Z10, 0)</f>
        <v>96234.07547064648</v>
      </c>
    </row>
    <row r="11" spans="1:52" x14ac:dyDescent="0.25">
      <c r="A11" t="s">
        <v>33</v>
      </c>
      <c r="C11" s="12">
        <f>AU81</f>
        <v>122650.1726549288</v>
      </c>
      <c r="E11">
        <v>2011</v>
      </c>
      <c r="F11" s="13">
        <v>1.5E-3</v>
      </c>
      <c r="G11" s="13"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6.8024940000000001E-3</v>
      </c>
      <c r="Q11" s="4">
        <f t="shared" si="21"/>
        <v>25</v>
      </c>
      <c r="R11">
        <f t="shared" si="0"/>
        <v>2000000</v>
      </c>
      <c r="S11">
        <f t="shared" si="1"/>
        <v>100164.20182197454</v>
      </c>
      <c r="U11">
        <f t="shared" si="13"/>
        <v>6.8024940000000001E-3</v>
      </c>
      <c r="V11">
        <f t="shared" si="14"/>
        <v>0.01</v>
      </c>
      <c r="W11">
        <f t="shared" si="15"/>
        <v>0.90862509635911937</v>
      </c>
      <c r="X11">
        <f t="shared" si="16"/>
        <v>6.1809167662323318E-3</v>
      </c>
      <c r="Y11">
        <f t="shared" si="17"/>
        <v>9.0862509635911935E-3</v>
      </c>
      <c r="Z11">
        <f t="shared" si="18"/>
        <v>0.89335792862929586</v>
      </c>
      <c r="AB11">
        <f t="shared" si="19"/>
        <v>87440.696097546926</v>
      </c>
      <c r="AC11">
        <f t="shared" si="2"/>
        <v>89482.483862485911</v>
      </c>
      <c r="AE11">
        <f t="shared" si="3"/>
        <v>0</v>
      </c>
      <c r="AF11">
        <f t="shared" si="4"/>
        <v>0</v>
      </c>
      <c r="AG11">
        <f t="shared" si="4"/>
        <v>-22.333948215732395</v>
      </c>
      <c r="AH11">
        <f t="shared" si="5"/>
        <v>-12361.833532464663</v>
      </c>
      <c r="AI11">
        <f t="shared" si="6"/>
        <v>-12384.167480680395</v>
      </c>
      <c r="AJ11">
        <f t="shared" si="7"/>
        <v>-2041.7877649389848</v>
      </c>
      <c r="AK11">
        <f t="shared" si="22"/>
        <v>209.85767063411259</v>
      </c>
      <c r="AL11">
        <f t="shared" si="8"/>
        <v>-14216.097574985268</v>
      </c>
      <c r="AN11">
        <f t="shared" si="9"/>
        <v>0</v>
      </c>
      <c r="AO11">
        <f t="shared" si="9"/>
        <v>0</v>
      </c>
      <c r="AP11">
        <f t="shared" si="9"/>
        <v>-12.491570128417878</v>
      </c>
      <c r="AQ11">
        <f t="shared" si="9"/>
        <v>-6914.0802600157813</v>
      </c>
      <c r="AR11">
        <f t="shared" si="9"/>
        <v>-6926.5718301441993</v>
      </c>
      <c r="AS11">
        <f t="shared" si="9"/>
        <v>-1141.9895312157435</v>
      </c>
      <c r="AT11">
        <f t="shared" si="9"/>
        <v>117.37520766103708</v>
      </c>
      <c r="AU11">
        <f t="shared" si="9"/>
        <v>-7951.1861536989054</v>
      </c>
      <c r="AW11">
        <v>8</v>
      </c>
      <c r="AX11">
        <f>IF(Z11&gt;0, (R11*SUMPRODUCT(K11:$K$98, X11:$X$98)-K11*$AZ$3)/Z11, 0)</f>
        <v>100164.20182197454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3">
        <v>1.9E-3</v>
      </c>
      <c r="G12" s="13"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8.090557E-3</v>
      </c>
      <c r="Q12" s="4">
        <f t="shared" si="21"/>
        <v>25</v>
      </c>
      <c r="R12">
        <f t="shared" si="0"/>
        <v>2000000</v>
      </c>
      <c r="S12">
        <f t="shared" si="1"/>
        <v>102999.11545467607</v>
      </c>
      <c r="U12">
        <f t="shared" si="13"/>
        <v>8.090557E-3</v>
      </c>
      <c r="V12">
        <f t="shared" si="14"/>
        <v>0.01</v>
      </c>
      <c r="W12">
        <f t="shared" si="15"/>
        <v>0.89335792862929586</v>
      </c>
      <c r="X12">
        <f t="shared" si="16"/>
        <v>7.2277632429772502E-3</v>
      </c>
      <c r="Y12">
        <f t="shared" si="17"/>
        <v>8.9335792862929586E-3</v>
      </c>
      <c r="Z12">
        <f t="shared" si="18"/>
        <v>0.87719658610002571</v>
      </c>
      <c r="AB12">
        <f t="shared" si="19"/>
        <v>89482.483862485911</v>
      </c>
      <c r="AC12">
        <f t="shared" si="2"/>
        <v>90350.472448164248</v>
      </c>
      <c r="AE12">
        <f t="shared" si="3"/>
        <v>0</v>
      </c>
      <c r="AF12">
        <f t="shared" si="4"/>
        <v>0</v>
      </c>
      <c r="AG12">
        <f t="shared" si="4"/>
        <v>-21.929914652500642</v>
      </c>
      <c r="AH12">
        <f t="shared" si="5"/>
        <v>-14455.5264859545</v>
      </c>
      <c r="AI12">
        <f t="shared" si="6"/>
        <v>-14477.456400607001</v>
      </c>
      <c r="AJ12">
        <f t="shared" si="7"/>
        <v>-867.98858567833668</v>
      </c>
      <c r="AK12">
        <f t="shared" si="22"/>
        <v>205.80971288371759</v>
      </c>
      <c r="AL12">
        <f t="shared" si="8"/>
        <v>-15139.63527340162</v>
      </c>
      <c r="AN12">
        <f t="shared" si="9"/>
        <v>0</v>
      </c>
      <c r="AO12">
        <f t="shared" si="9"/>
        <v>0</v>
      </c>
      <c r="AP12">
        <f t="shared" si="9"/>
        <v>-11.655982768212713</v>
      </c>
      <c r="AQ12">
        <f t="shared" si="9"/>
        <v>-7683.2659996930279</v>
      </c>
      <c r="AR12">
        <f t="shared" si="9"/>
        <v>-7694.921982461241</v>
      </c>
      <c r="AS12">
        <f t="shared" si="9"/>
        <v>-461.34516061686344</v>
      </c>
      <c r="AT12">
        <f t="shared" si="9"/>
        <v>109.39005029961997</v>
      </c>
      <c r="AU12">
        <f t="shared" si="9"/>
        <v>-8046.8770927784835</v>
      </c>
      <c r="AW12">
        <v>9</v>
      </c>
      <c r="AX12">
        <f>IF(Z12&gt;0, (R12*SUMPRODUCT(K12:$K$98, X12:$X$98)-K12*$AZ$3)/Z12, 0)</f>
        <v>102999.11545467607</v>
      </c>
    </row>
    <row r="13" spans="1:52" x14ac:dyDescent="0.25">
      <c r="E13">
        <v>2013</v>
      </c>
      <c r="F13" s="13">
        <v>1.6999999999999999E-3</v>
      </c>
      <c r="G13" s="13"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9.5159809999999997E-3</v>
      </c>
      <c r="Q13" s="4">
        <f t="shared" si="21"/>
        <v>25</v>
      </c>
      <c r="R13">
        <f t="shared" si="0"/>
        <v>2000000</v>
      </c>
      <c r="S13">
        <f t="shared" si="1"/>
        <v>104667.55099252734</v>
      </c>
      <c r="U13">
        <f t="shared" si="13"/>
        <v>9.5159809999999997E-3</v>
      </c>
      <c r="V13">
        <f t="shared" si="14"/>
        <v>0.01</v>
      </c>
      <c r="W13">
        <f t="shared" si="15"/>
        <v>0.87719658610002571</v>
      </c>
      <c r="X13">
        <f t="shared" si="16"/>
        <v>8.3473860465927089E-3</v>
      </c>
      <c r="Y13">
        <f t="shared" si="17"/>
        <v>8.7719658610002568E-3</v>
      </c>
      <c r="Z13">
        <f t="shared" si="18"/>
        <v>0.86007723419243276</v>
      </c>
      <c r="AB13">
        <f t="shared" si="19"/>
        <v>90350.472448164248</v>
      </c>
      <c r="AC13">
        <f t="shared" si="2"/>
        <v>90022.17776734833</v>
      </c>
      <c r="AE13">
        <f t="shared" si="3"/>
        <v>0</v>
      </c>
      <c r="AF13">
        <f t="shared" si="4"/>
        <v>0</v>
      </c>
      <c r="AG13">
        <f t="shared" si="4"/>
        <v>-21.501930854810819</v>
      </c>
      <c r="AH13">
        <f t="shared" si="5"/>
        <v>-16694.772093185416</v>
      </c>
      <c r="AI13">
        <f t="shared" si="6"/>
        <v>-16716.274024040227</v>
      </c>
      <c r="AJ13">
        <f t="shared" si="7"/>
        <v>328.29468081591767</v>
      </c>
      <c r="AK13">
        <f t="shared" si="22"/>
        <v>180.70094489632851</v>
      </c>
      <c r="AL13">
        <f t="shared" si="8"/>
        <v>-16207.278398327981</v>
      </c>
      <c r="AN13">
        <f t="shared" si="9"/>
        <v>0</v>
      </c>
      <c r="AO13">
        <f t="shared" si="9"/>
        <v>0</v>
      </c>
      <c r="AP13">
        <f t="shared" si="9"/>
        <v>-10.86359774712162</v>
      </c>
      <c r="AQ13">
        <f t="shared" si="9"/>
        <v>-8434.8373048395097</v>
      </c>
      <c r="AR13">
        <f t="shared" si="9"/>
        <v>-8445.7009025866319</v>
      </c>
      <c r="AS13">
        <f t="shared" si="9"/>
        <v>165.86702743050904</v>
      </c>
      <c r="AT13">
        <f t="shared" si="9"/>
        <v>91.297027747593603</v>
      </c>
      <c r="AU13">
        <f t="shared" si="9"/>
        <v>-8188.536847408529</v>
      </c>
      <c r="AW13">
        <v>10</v>
      </c>
      <c r="AX13">
        <f>IF(Z13&gt;0, (R13*SUMPRODUCT(K13:$K$98, X13:$X$98)-K13*$AZ$3)/Z13, 0)</f>
        <v>104667.55099252734</v>
      </c>
    </row>
    <row r="14" spans="1:52" x14ac:dyDescent="0.25">
      <c r="E14">
        <v>2014</v>
      </c>
      <c r="F14" s="13">
        <v>1.4E-3</v>
      </c>
      <c r="G14" s="13">
        <v>1.8E-3</v>
      </c>
      <c r="H14" s="5">
        <f t="shared" si="10"/>
        <v>5.1800000000000006E-2</v>
      </c>
      <c r="I14" s="5">
        <f t="shared" si="11"/>
        <v>1.0518000000000001</v>
      </c>
      <c r="J14">
        <f t="shared" si="12"/>
        <v>0.95075109336375729</v>
      </c>
      <c r="K14">
        <f t="shared" si="20"/>
        <v>0.48035581109819386</v>
      </c>
      <c r="L14" s="2">
        <v>11</v>
      </c>
      <c r="M14" s="6">
        <v>1.1135328E-2</v>
      </c>
      <c r="Q14" s="4">
        <f t="shared" si="21"/>
        <v>25</v>
      </c>
      <c r="R14">
        <f t="shared" si="0"/>
        <v>2000000</v>
      </c>
      <c r="S14">
        <f t="shared" si="1"/>
        <v>105182.65159079593</v>
      </c>
      <c r="U14">
        <f t="shared" si="13"/>
        <v>1.1135328E-2</v>
      </c>
      <c r="V14">
        <f t="shared" si="14"/>
        <v>0.01</v>
      </c>
      <c r="W14">
        <f t="shared" si="15"/>
        <v>0.86007723419243276</v>
      </c>
      <c r="X14">
        <f t="shared" si="16"/>
        <v>9.5772421080655545E-3</v>
      </c>
      <c r="Y14">
        <f t="shared" si="17"/>
        <v>8.600772341924327E-3</v>
      </c>
      <c r="Z14">
        <f t="shared" si="18"/>
        <v>0.84189921974244286</v>
      </c>
      <c r="AB14">
        <f t="shared" si="19"/>
        <v>90022.17776734833</v>
      </c>
      <c r="AC14">
        <f t="shared" si="2"/>
        <v>88553.192304732307</v>
      </c>
      <c r="AE14">
        <f t="shared" si="3"/>
        <v>0</v>
      </c>
      <c r="AF14">
        <f t="shared" si="4"/>
        <v>0</v>
      </c>
      <c r="AG14">
        <f t="shared" si="4"/>
        <v>-21.047480493561071</v>
      </c>
      <c r="AH14">
        <f t="shared" si="5"/>
        <v>-19154.48421613111</v>
      </c>
      <c r="AI14">
        <f t="shared" si="6"/>
        <v>-19175.531696624672</v>
      </c>
      <c r="AJ14">
        <f t="shared" si="7"/>
        <v>1468.9854626160231</v>
      </c>
      <c r="AK14">
        <f t="shared" si="22"/>
        <v>162.039919981227</v>
      </c>
      <c r="AL14">
        <f t="shared" si="8"/>
        <v>-17544.506314027421</v>
      </c>
      <c r="AN14">
        <f t="shared" si="9"/>
        <v>0</v>
      </c>
      <c r="AO14">
        <f t="shared" si="9"/>
        <v>0</v>
      </c>
      <c r="AP14">
        <f t="shared" si="9"/>
        <v>-10.110279564057942</v>
      </c>
      <c r="AQ14">
        <f t="shared" si="9"/>
        <v>-9200.9678018072118</v>
      </c>
      <c r="AR14">
        <f t="shared" si="9"/>
        <v>-9211.0780813712699</v>
      </c>
      <c r="AS14">
        <f t="shared" si="9"/>
        <v>705.63570338637533</v>
      </c>
      <c r="AT14">
        <f t="shared" si="9"/>
        <v>77.836817192868722</v>
      </c>
      <c r="AU14">
        <f t="shared" si="9"/>
        <v>-8427.6055607920262</v>
      </c>
      <c r="AW14">
        <v>11</v>
      </c>
      <c r="AX14">
        <f>IF(Z14&gt;0, (R14*SUMPRODUCT(K14:$K$98, X14:$X$98)-K14*$AZ$3)/Z14, 0)</f>
        <v>105182.65159079593</v>
      </c>
    </row>
    <row r="15" spans="1:52" x14ac:dyDescent="0.25">
      <c r="E15">
        <v>2015</v>
      </c>
      <c r="F15" s="13">
        <v>1.9E-3</v>
      </c>
      <c r="G15" s="13">
        <v>4.1000000000000003E-3</v>
      </c>
      <c r="H15" s="5">
        <f t="shared" si="10"/>
        <v>5.4100000000000002E-2</v>
      </c>
      <c r="I15" s="5">
        <f t="shared" si="11"/>
        <v>1.0541</v>
      </c>
      <c r="J15">
        <f t="shared" si="12"/>
        <v>0.94867659614837296</v>
      </c>
      <c r="K15">
        <f t="shared" si="20"/>
        <v>0.45570231581272541</v>
      </c>
      <c r="L15" s="2">
        <v>12</v>
      </c>
      <c r="M15" s="6">
        <v>1.2969985999999999E-2</v>
      </c>
      <c r="Q15" s="4">
        <f t="shared" si="21"/>
        <v>25</v>
      </c>
      <c r="R15">
        <f t="shared" si="0"/>
        <v>2000000</v>
      </c>
      <c r="S15">
        <f t="shared" si="1"/>
        <v>104860.31545705021</v>
      </c>
      <c r="U15">
        <f t="shared" si="13"/>
        <v>1.2969985999999999E-2</v>
      </c>
      <c r="V15">
        <f t="shared" si="14"/>
        <v>0.01</v>
      </c>
      <c r="W15">
        <f t="shared" si="15"/>
        <v>0.84189921974244286</v>
      </c>
      <c r="X15">
        <f t="shared" si="16"/>
        <v>1.0919421093470407E-2</v>
      </c>
      <c r="Y15">
        <f t="shared" si="17"/>
        <v>8.4189921974244294E-3</v>
      </c>
      <c r="Z15">
        <f t="shared" si="18"/>
        <v>0.82256080645154794</v>
      </c>
      <c r="AB15">
        <f t="shared" si="19"/>
        <v>88553.192304732307</v>
      </c>
      <c r="AC15">
        <f t="shared" si="2"/>
        <v>86253.98564711494</v>
      </c>
      <c r="AE15">
        <f t="shared" si="3"/>
        <v>0</v>
      </c>
      <c r="AF15">
        <f t="shared" si="4"/>
        <v>0</v>
      </c>
      <c r="AG15">
        <f t="shared" si="4"/>
        <v>-20.564020161288699</v>
      </c>
      <c r="AH15">
        <f t="shared" si="5"/>
        <v>-21838.842186940816</v>
      </c>
      <c r="AI15">
        <f t="shared" si="6"/>
        <v>-21859.406207102104</v>
      </c>
      <c r="AJ15">
        <f t="shared" si="7"/>
        <v>2299.2066576173675</v>
      </c>
      <c r="AK15">
        <f t="shared" si="22"/>
        <v>363.06808844940247</v>
      </c>
      <c r="AL15">
        <f t="shared" si="8"/>
        <v>-19197.131461035333</v>
      </c>
      <c r="AN15">
        <f t="shared" si="9"/>
        <v>0</v>
      </c>
      <c r="AO15">
        <f t="shared" si="9"/>
        <v>0</v>
      </c>
      <c r="AP15">
        <f t="shared" si="9"/>
        <v>-9.371071609918836</v>
      </c>
      <c r="AQ15">
        <f t="shared" si="9"/>
        <v>-9952.0109592575736</v>
      </c>
      <c r="AR15">
        <f t="shared" si="9"/>
        <v>-9961.3820308674931</v>
      </c>
      <c r="AS15">
        <f t="shared" si="9"/>
        <v>1047.7537984082703</v>
      </c>
      <c r="AT15">
        <f t="shared" si="9"/>
        <v>165.45096870409213</v>
      </c>
      <c r="AU15">
        <f t="shared" si="9"/>
        <v>-8748.1772637551294</v>
      </c>
      <c r="AW15">
        <v>12</v>
      </c>
      <c r="AX15">
        <f>IF(Z15&gt;0, (R15*SUMPRODUCT(K15:$K$98, X15:$X$98)-K15*$AZ$3)/Z15, 0)</f>
        <v>104860.31545705021</v>
      </c>
    </row>
    <row r="16" spans="1:52" x14ac:dyDescent="0.25">
      <c r="E16">
        <v>2016</v>
      </c>
      <c r="F16" s="13">
        <v>4.7000000000000002E-3</v>
      </c>
      <c r="G16" s="13">
        <v>7.1000000000000004E-3</v>
      </c>
      <c r="H16" s="5">
        <f t="shared" si="10"/>
        <v>5.7100000000000005E-2</v>
      </c>
      <c r="I16" s="5">
        <f t="shared" si="11"/>
        <v>1.0570999999999999</v>
      </c>
      <c r="J16">
        <f t="shared" si="12"/>
        <v>0.94598429666067552</v>
      </c>
      <c r="K16">
        <f t="shared" si="20"/>
        <v>0.43108723471074206</v>
      </c>
      <c r="L16" s="2">
        <v>13</v>
      </c>
      <c r="M16" s="6">
        <v>1.4883069000000001E-2</v>
      </c>
      <c r="Q16" s="4">
        <f t="shared" si="21"/>
        <v>25</v>
      </c>
      <c r="R16">
        <f t="shared" si="0"/>
        <v>2000000</v>
      </c>
      <c r="S16">
        <f t="shared" si="1"/>
        <v>103719.87407665393</v>
      </c>
      <c r="U16">
        <f t="shared" si="13"/>
        <v>1.4883069000000001E-2</v>
      </c>
      <c r="V16">
        <f t="shared" si="14"/>
        <v>0.01</v>
      </c>
      <c r="W16">
        <f t="shared" si="15"/>
        <v>0.82256080645154794</v>
      </c>
      <c r="X16">
        <f t="shared" si="16"/>
        <v>1.2242229239114034E-2</v>
      </c>
      <c r="Y16">
        <f t="shared" si="17"/>
        <v>8.2256080645154803E-3</v>
      </c>
      <c r="Z16">
        <f t="shared" si="18"/>
        <v>0.8020929691479185</v>
      </c>
      <c r="AB16">
        <f t="shared" si="19"/>
        <v>86253.98564711494</v>
      </c>
      <c r="AC16">
        <f t="shared" si="2"/>
        <v>83192.981757791567</v>
      </c>
      <c r="AE16">
        <f t="shared" si="3"/>
        <v>0</v>
      </c>
      <c r="AF16">
        <f t="shared" si="4"/>
        <v>0</v>
      </c>
      <c r="AG16">
        <f t="shared" si="4"/>
        <v>-20.052324228697962</v>
      </c>
      <c r="AH16">
        <f t="shared" si="5"/>
        <v>-24484.458478228069</v>
      </c>
      <c r="AI16">
        <f t="shared" si="6"/>
        <v>-24504.510802456767</v>
      </c>
      <c r="AJ16">
        <f t="shared" si="7"/>
        <v>3061.0038893233723</v>
      </c>
      <c r="AK16">
        <f t="shared" si="22"/>
        <v>612.40329809451612</v>
      </c>
      <c r="AL16">
        <f t="shared" si="8"/>
        <v>-20831.103615038879</v>
      </c>
      <c r="AN16">
        <f t="shared" si="9"/>
        <v>0</v>
      </c>
      <c r="AO16">
        <f t="shared" si="9"/>
        <v>0</v>
      </c>
      <c r="AP16">
        <f t="shared" si="9"/>
        <v>-8.644301001272618</v>
      </c>
      <c r="AQ16">
        <f t="shared" si="9"/>
        <v>-10554.937498769323</v>
      </c>
      <c r="AR16">
        <f t="shared" si="9"/>
        <v>-10563.581799770594</v>
      </c>
      <c r="AS16">
        <f t="shared" si="9"/>
        <v>1319.559702087239</v>
      </c>
      <c r="AT16">
        <f t="shared" si="9"/>
        <v>263.99924430330321</v>
      </c>
      <c r="AU16">
        <f t="shared" si="9"/>
        <v>-8980.0228533800528</v>
      </c>
      <c r="AW16">
        <v>13</v>
      </c>
      <c r="AX16">
        <f>IF(Z16&gt;0, (R16*SUMPRODUCT(K16:$K$98, X16:$X$98)-K16*$AZ$3)/Z16, 0)</f>
        <v>103719.87407665393</v>
      </c>
    </row>
    <row r="17" spans="5:50" x14ac:dyDescent="0.25">
      <c r="E17">
        <v>2017</v>
      </c>
      <c r="F17" s="13">
        <v>1.17E-2</v>
      </c>
      <c r="G17" s="13">
        <v>1.38E-2</v>
      </c>
      <c r="H17" s="5">
        <f t="shared" si="10"/>
        <v>6.3799999999999996E-2</v>
      </c>
      <c r="I17" s="5">
        <f t="shared" si="11"/>
        <v>1.0638000000000001</v>
      </c>
      <c r="J17">
        <f t="shared" si="12"/>
        <v>0.94002632073698056</v>
      </c>
      <c r="K17">
        <f t="shared" si="20"/>
        <v>0.40523334716181802</v>
      </c>
      <c r="L17" s="2">
        <v>14</v>
      </c>
      <c r="M17" s="6">
        <v>1.6930661E-2</v>
      </c>
      <c r="Q17" s="4">
        <f t="shared" si="21"/>
        <v>25</v>
      </c>
      <c r="R17">
        <f t="shared" si="0"/>
        <v>2000000</v>
      </c>
      <c r="S17">
        <f t="shared" si="1"/>
        <v>102340.38048784554</v>
      </c>
      <c r="U17">
        <f t="shared" si="13"/>
        <v>1.6930661E-2</v>
      </c>
      <c r="V17">
        <f t="shared" si="14"/>
        <v>0.01</v>
      </c>
      <c r="W17">
        <f t="shared" si="15"/>
        <v>0.8020929691479185</v>
      </c>
      <c r="X17">
        <f t="shared" si="16"/>
        <v>1.3579964151126866E-2</v>
      </c>
      <c r="Y17">
        <f t="shared" si="17"/>
        <v>8.020929691479186E-3</v>
      </c>
      <c r="Z17">
        <f t="shared" si="18"/>
        <v>0.7804920753053125</v>
      </c>
      <c r="AB17">
        <f t="shared" si="19"/>
        <v>83192.981757791567</v>
      </c>
      <c r="AC17">
        <f t="shared" si="2"/>
        <v>79875.855954493876</v>
      </c>
      <c r="AE17">
        <f t="shared" si="3"/>
        <v>0</v>
      </c>
      <c r="AF17">
        <f t="shared" si="4"/>
        <v>0</v>
      </c>
      <c r="AG17">
        <f t="shared" si="4"/>
        <v>-19.512301882632812</v>
      </c>
      <c r="AH17">
        <f t="shared" si="5"/>
        <v>-27159.928302253731</v>
      </c>
      <c r="AI17">
        <f t="shared" si="6"/>
        <v>-27179.440604136365</v>
      </c>
      <c r="AJ17">
        <f t="shared" si="7"/>
        <v>3317.1258032976912</v>
      </c>
      <c r="AK17">
        <f t="shared" si="22"/>
        <v>1148.0631482575236</v>
      </c>
      <c r="AL17">
        <f t="shared" si="8"/>
        <v>-22714.251652581152</v>
      </c>
      <c r="AN17">
        <f t="shared" si="9"/>
        <v>0</v>
      </c>
      <c r="AO17">
        <f t="shared" si="9"/>
        <v>0</v>
      </c>
      <c r="AP17">
        <f t="shared" si="9"/>
        <v>-7.9070354027311378</v>
      </c>
      <c r="AQ17">
        <f t="shared" si="9"/>
        <v>-11006.108654597274</v>
      </c>
      <c r="AR17">
        <f t="shared" si="9"/>
        <v>-11014.015690000006</v>
      </c>
      <c r="AS17">
        <f t="shared" si="9"/>
        <v>1344.2099922271577</v>
      </c>
      <c r="AT17">
        <f t="shared" si="9"/>
        <v>465.23347232153083</v>
      </c>
      <c r="AU17">
        <f t="shared" si="9"/>
        <v>-9204.5722254513166</v>
      </c>
      <c r="AW17">
        <v>14</v>
      </c>
      <c r="AX17">
        <f>IF(Z17&gt;0, (R17*SUMPRODUCT(K17:$K$98, X17:$X$98)-K17*$AZ$3)/Z17, 0)</f>
        <v>102340.38048784554</v>
      </c>
    </row>
    <row r="18" spans="5:50" x14ac:dyDescent="0.25">
      <c r="E18">
        <v>2018</v>
      </c>
      <c r="F18" s="13">
        <v>2.01E-2</v>
      </c>
      <c r="G18" s="13">
        <v>2.1600000000000001E-2</v>
      </c>
      <c r="H18" s="5">
        <f t="shared" si="10"/>
        <v>7.1599999999999997E-2</v>
      </c>
      <c r="I18" s="5">
        <f t="shared" si="11"/>
        <v>1.0716000000000001</v>
      </c>
      <c r="J18">
        <f t="shared" si="12"/>
        <v>0.93318402388951094</v>
      </c>
      <c r="K18">
        <f t="shared" si="20"/>
        <v>0.3781572855186805</v>
      </c>
      <c r="L18" s="2">
        <v>15</v>
      </c>
      <c r="M18" s="6">
        <v>1.9185959999999998E-2</v>
      </c>
      <c r="Q18" s="4">
        <f t="shared" si="21"/>
        <v>25</v>
      </c>
      <c r="R18">
        <f t="shared" si="0"/>
        <v>2000000</v>
      </c>
      <c r="S18">
        <f t="shared" si="1"/>
        <v>100895.38017976556</v>
      </c>
      <c r="U18">
        <f t="shared" si="13"/>
        <v>1.9185959999999998E-2</v>
      </c>
      <c r="V18">
        <f t="shared" si="14"/>
        <v>0.01</v>
      </c>
      <c r="W18">
        <f t="shared" si="15"/>
        <v>0.7804920753053125</v>
      </c>
      <c r="X18">
        <f t="shared" si="16"/>
        <v>1.4974489737124713E-2</v>
      </c>
      <c r="Y18">
        <f t="shared" si="17"/>
        <v>7.804920753053125E-3</v>
      </c>
      <c r="Z18">
        <f t="shared" si="18"/>
        <v>0.75771266481513466</v>
      </c>
      <c r="AB18">
        <f t="shared" si="19"/>
        <v>79875.855954493876</v>
      </c>
      <c r="AC18">
        <f t="shared" si="2"/>
        <v>76449.70738354628</v>
      </c>
      <c r="AE18">
        <f t="shared" si="3"/>
        <v>0</v>
      </c>
      <c r="AF18">
        <f t="shared" si="4"/>
        <v>0</v>
      </c>
      <c r="AG18">
        <f t="shared" si="4"/>
        <v>-18.942816620378366</v>
      </c>
      <c r="AH18">
        <f t="shared" si="5"/>
        <v>-29948.979474249423</v>
      </c>
      <c r="AI18">
        <f t="shared" si="6"/>
        <v>-29967.922290869803</v>
      </c>
      <c r="AJ18">
        <f t="shared" si="7"/>
        <v>3426.1485709475965</v>
      </c>
      <c r="AK18">
        <f t="shared" si="22"/>
        <v>1725.3184886170677</v>
      </c>
      <c r="AL18">
        <f t="shared" si="8"/>
        <v>-24816.455231305139</v>
      </c>
      <c r="AN18">
        <f t="shared" si="9"/>
        <v>0</v>
      </c>
      <c r="AO18">
        <f t="shared" si="9"/>
        <v>0</v>
      </c>
      <c r="AP18">
        <f t="shared" si="9"/>
        <v>-7.1633641132404282</v>
      </c>
      <c r="AQ18">
        <f t="shared" si="9"/>
        <v>-11325.42478203684</v>
      </c>
      <c r="AR18">
        <f t="shared" si="9"/>
        <v>-11332.588146150081</v>
      </c>
      <c r="AS18">
        <f t="shared" si="9"/>
        <v>1295.6230433732494</v>
      </c>
      <c r="AT18">
        <f t="shared" si="9"/>
        <v>652.44175631062274</v>
      </c>
      <c r="AU18">
        <f t="shared" si="9"/>
        <v>-9384.5233464662106</v>
      </c>
      <c r="AW18">
        <v>15</v>
      </c>
      <c r="AX18">
        <f>IF(Z18&gt;0, (R18*SUMPRODUCT(K18:$K$98, X18:$X$98)-K18*$AZ$3)/Z18, 0)</f>
        <v>100895.38017976556</v>
      </c>
    </row>
    <row r="19" spans="5:50" x14ac:dyDescent="0.25">
      <c r="E19">
        <v>2019</v>
      </c>
      <c r="F19" s="13">
        <v>2.3400000000000001E-2</v>
      </c>
      <c r="G19" s="13">
        <v>2.23E-2</v>
      </c>
      <c r="H19" s="5">
        <f t="shared" si="10"/>
        <v>7.2300000000000003E-2</v>
      </c>
      <c r="I19" s="5">
        <f t="shared" si="11"/>
        <v>1.0723</v>
      </c>
      <c r="J19">
        <f t="shared" si="12"/>
        <v>0.93257483913084027</v>
      </c>
      <c r="K19">
        <f t="shared" si="20"/>
        <v>0.3526599697087387</v>
      </c>
      <c r="L19" s="2">
        <v>16</v>
      </c>
      <c r="M19" s="6">
        <v>2.1884238E-2</v>
      </c>
      <c r="Q19" s="4">
        <f t="shared" si="21"/>
        <v>25</v>
      </c>
      <c r="R19">
        <f t="shared" si="0"/>
        <v>2000000</v>
      </c>
      <c r="S19">
        <f t="shared" si="1"/>
        <v>98509.876297119408</v>
      </c>
      <c r="U19">
        <f t="shared" si="13"/>
        <v>2.1884238E-2</v>
      </c>
      <c r="V19">
        <f t="shared" si="14"/>
        <v>0.01</v>
      </c>
      <c r="W19">
        <f t="shared" si="15"/>
        <v>0.75771266481513466</v>
      </c>
      <c r="X19">
        <f t="shared" si="16"/>
        <v>1.6581964292428635E-2</v>
      </c>
      <c r="Y19">
        <f t="shared" si="17"/>
        <v>7.5771266481513468E-3</v>
      </c>
      <c r="Z19">
        <f t="shared" si="18"/>
        <v>0.73355357387455467</v>
      </c>
      <c r="AB19">
        <f t="shared" si="19"/>
        <v>76449.70738354628</v>
      </c>
      <c r="AC19">
        <f t="shared" si="2"/>
        <v>72262.271819692221</v>
      </c>
      <c r="AE19">
        <f t="shared" si="3"/>
        <v>0</v>
      </c>
      <c r="AF19">
        <f t="shared" si="4"/>
        <v>0</v>
      </c>
      <c r="AG19">
        <f t="shared" si="4"/>
        <v>-18.338839346863868</v>
      </c>
      <c r="AH19">
        <f t="shared" si="5"/>
        <v>-33163.928584857269</v>
      </c>
      <c r="AI19">
        <f t="shared" si="6"/>
        <v>-33182.267424204132</v>
      </c>
      <c r="AJ19">
        <f t="shared" si="7"/>
        <v>4187.4355638540583</v>
      </c>
      <c r="AK19">
        <f t="shared" si="22"/>
        <v>1704.8284746530821</v>
      </c>
      <c r="AL19">
        <f t="shared" si="8"/>
        <v>-27290.003385696993</v>
      </c>
      <c r="AN19">
        <f t="shared" si="9"/>
        <v>0</v>
      </c>
      <c r="AO19">
        <f t="shared" si="9"/>
        <v>0</v>
      </c>
      <c r="AP19">
        <f t="shared" si="9"/>
        <v>-6.4673745285584365</v>
      </c>
      <c r="AQ19">
        <f t="shared" si="9"/>
        <v>-11695.590050158538</v>
      </c>
      <c r="AR19">
        <f t="shared" si="9"/>
        <v>-11702.057424687096</v>
      </c>
      <c r="AS19">
        <f t="shared" si="9"/>
        <v>1476.7408991060674</v>
      </c>
      <c r="AT19">
        <f t="shared" si="9"/>
        <v>601.22475822975116</v>
      </c>
      <c r="AU19">
        <f t="shared" si="9"/>
        <v>-9624.0917673512777</v>
      </c>
      <c r="AW19">
        <v>16</v>
      </c>
      <c r="AX19">
        <f>IF(Z19&gt;0, (R19*SUMPRODUCT(K19:$K$98, X19:$X$98)-K19*$AZ$3)/Z19, 0)</f>
        <v>98509.876297119408</v>
      </c>
    </row>
    <row r="20" spans="5:50" x14ac:dyDescent="0.25">
      <c r="E20">
        <v>2020</v>
      </c>
      <c r="F20" s="14">
        <v>4.3E-3</v>
      </c>
      <c r="G20" s="14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0.33449679380512065</v>
      </c>
      <c r="L20" s="2">
        <v>17</v>
      </c>
      <c r="M20" s="6">
        <v>2.4761703999999999E-2</v>
      </c>
      <c r="Q20" s="4">
        <f t="shared" si="21"/>
        <v>25</v>
      </c>
      <c r="R20">
        <f t="shared" si="0"/>
        <v>2000000</v>
      </c>
      <c r="S20">
        <f t="shared" si="1"/>
        <v>92720.998486384036</v>
      </c>
      <c r="U20">
        <f t="shared" si="13"/>
        <v>2.4761703999999999E-2</v>
      </c>
      <c r="V20">
        <f t="shared" si="14"/>
        <v>0.01</v>
      </c>
      <c r="W20">
        <f t="shared" si="15"/>
        <v>0.73355357387455467</v>
      </c>
      <c r="X20">
        <f t="shared" si="16"/>
        <v>1.8164036464423855E-2</v>
      </c>
      <c r="Y20">
        <f t="shared" si="17"/>
        <v>7.3355357387455472E-3</v>
      </c>
      <c r="Z20">
        <f t="shared" si="18"/>
        <v>0.70805400167138521</v>
      </c>
      <c r="AB20">
        <f t="shared" si="19"/>
        <v>72262.271819692221</v>
      </c>
      <c r="AC20">
        <f t="shared" si="2"/>
        <v>65651.474017250672</v>
      </c>
      <c r="AE20">
        <f t="shared" si="3"/>
        <v>0</v>
      </c>
      <c r="AF20">
        <f t="shared" si="4"/>
        <v>0</v>
      </c>
      <c r="AG20">
        <f t="shared" si="4"/>
        <v>-17.701350041784629</v>
      </c>
      <c r="AH20">
        <f t="shared" si="5"/>
        <v>-36328.072928847709</v>
      </c>
      <c r="AI20">
        <f t="shared" si="6"/>
        <v>-36345.77427888949</v>
      </c>
      <c r="AJ20">
        <f t="shared" si="7"/>
        <v>6610.7978024415497</v>
      </c>
      <c r="AK20">
        <f t="shared" si="22"/>
        <v>310.72776882467656</v>
      </c>
      <c r="AL20">
        <f t="shared" si="8"/>
        <v>-29424.248707623265</v>
      </c>
      <c r="AN20">
        <f t="shared" si="9"/>
        <v>0</v>
      </c>
      <c r="AO20">
        <f t="shared" si="9"/>
        <v>0</v>
      </c>
      <c r="AP20">
        <f t="shared" si="9"/>
        <v>-5.9210448349990967</v>
      </c>
      <c r="AQ20">
        <f t="shared" si="9"/>
        <v>-12151.623919818157</v>
      </c>
      <c r="AR20">
        <f t="shared" si="9"/>
        <v>-12157.544964653156</v>
      </c>
      <c r="AS20">
        <f t="shared" si="9"/>
        <v>2211.2906694106359</v>
      </c>
      <c r="AT20">
        <f t="shared" si="9"/>
        <v>103.93744241807303</v>
      </c>
      <c r="AU20">
        <f t="shared" si="9"/>
        <v>-9842.3168528244478</v>
      </c>
      <c r="AW20">
        <v>17</v>
      </c>
      <c r="AX20">
        <f>IF(Z20&gt;0, (R20*SUMPRODUCT(K20:$K$98, X20:$X$98)-K20*$AZ$3)/Z20, 0)</f>
        <v>92720.998486384036</v>
      </c>
    </row>
    <row r="21" spans="5:50" x14ac:dyDescent="0.25">
      <c r="E21">
        <v>2021</v>
      </c>
      <c r="F21" s="15">
        <v>1.2999999999999999E-3</v>
      </c>
      <c r="G21" s="15">
        <v>1.6000000000000001E-3</v>
      </c>
      <c r="H21" s="5">
        <f t="shared" si="10"/>
        <v>5.16E-2</v>
      </c>
      <c r="I21" s="5">
        <f t="shared" si="11"/>
        <v>1.0516000000000001</v>
      </c>
      <c r="J21">
        <f t="shared" si="12"/>
        <v>0.95093191327500948</v>
      </c>
      <c r="K21">
        <f t="shared" si="20"/>
        <v>0.31808367611745975</v>
      </c>
      <c r="L21" s="2">
        <v>18</v>
      </c>
      <c r="M21" s="6">
        <v>2.7627288E-2</v>
      </c>
      <c r="Q21" s="4">
        <f t="shared" si="21"/>
        <v>25</v>
      </c>
      <c r="R21">
        <f t="shared" si="0"/>
        <v>2000000</v>
      </c>
      <c r="S21">
        <f t="shared" si="1"/>
        <v>85256.387142876323</v>
      </c>
      <c r="U21">
        <f t="shared" si="13"/>
        <v>2.7627288E-2</v>
      </c>
      <c r="V21">
        <f t="shared" si="14"/>
        <v>0.01</v>
      </c>
      <c r="W21">
        <f t="shared" si="15"/>
        <v>0.70805400167138521</v>
      </c>
      <c r="X21">
        <f t="shared" si="16"/>
        <v>1.9561611823727839E-2</v>
      </c>
      <c r="Y21">
        <f t="shared" si="17"/>
        <v>7.0805400167138523E-3</v>
      </c>
      <c r="Z21">
        <f t="shared" si="18"/>
        <v>0.68141184983094349</v>
      </c>
      <c r="AB21">
        <f t="shared" si="19"/>
        <v>65651.474017250672</v>
      </c>
      <c r="AC21">
        <f t="shared" si="2"/>
        <v>58094.71247293042</v>
      </c>
      <c r="AE21">
        <f t="shared" si="3"/>
        <v>0</v>
      </c>
      <c r="AF21">
        <f t="shared" si="4"/>
        <v>0</v>
      </c>
      <c r="AG21">
        <f t="shared" si="4"/>
        <v>-17.035296245773587</v>
      </c>
      <c r="AH21">
        <f t="shared" si="5"/>
        <v>-39123.223647455678</v>
      </c>
      <c r="AI21">
        <f t="shared" si="6"/>
        <v>-39140.258943701454</v>
      </c>
      <c r="AJ21">
        <f t="shared" si="7"/>
        <v>7556.7615443202521</v>
      </c>
      <c r="AK21">
        <f t="shared" si="22"/>
        <v>105.04235842760107</v>
      </c>
      <c r="AL21">
        <f t="shared" si="8"/>
        <v>-31478.455040953602</v>
      </c>
      <c r="AN21">
        <f t="shared" si="9"/>
        <v>0</v>
      </c>
      <c r="AO21">
        <f t="shared" si="9"/>
        <v>0</v>
      </c>
      <c r="AP21">
        <f t="shared" si="9"/>
        <v>-5.4186496536056232</v>
      </c>
      <c r="AQ21">
        <f t="shared" si="9"/>
        <v>-12444.458799348235</v>
      </c>
      <c r="AR21">
        <f t="shared" si="9"/>
        <v>-12449.87744900184</v>
      </c>
      <c r="AS21">
        <f t="shared" si="9"/>
        <v>2403.6824915604379</v>
      </c>
      <c r="AT21">
        <f t="shared" si="9"/>
        <v>33.41225951669918</v>
      </c>
      <c r="AU21">
        <f t="shared" si="9"/>
        <v>-10012.782697924704</v>
      </c>
      <c r="AW21">
        <v>18</v>
      </c>
      <c r="AX21">
        <f>IF(Z21&gt;0, (R21*SUMPRODUCT(K21:$K$98, X21:$X$98)-K21*$AZ$3)/Z21, 0)</f>
        <v>85256.387142876323</v>
      </c>
    </row>
    <row r="22" spans="5:50" x14ac:dyDescent="0.25">
      <c r="E22">
        <v>2022</v>
      </c>
      <c r="F22" s="15">
        <v>0.02</v>
      </c>
      <c r="G22" s="15">
        <v>2.1000000000000001E-2</v>
      </c>
      <c r="H22" s="5">
        <f t="shared" si="10"/>
        <v>7.1000000000000008E-2</v>
      </c>
      <c r="I22" s="5">
        <f t="shared" si="11"/>
        <v>1.071</v>
      </c>
      <c r="J22">
        <f t="shared" si="12"/>
        <v>0.93370681605975725</v>
      </c>
      <c r="K22">
        <f t="shared" si="20"/>
        <v>0.29699689646821636</v>
      </c>
      <c r="L22" s="2">
        <v>19</v>
      </c>
      <c r="M22" s="6">
        <v>3.0780427999999999E-2</v>
      </c>
      <c r="Q22" s="4">
        <f t="shared" si="21"/>
        <v>25</v>
      </c>
      <c r="R22">
        <f t="shared" si="0"/>
        <v>2000000</v>
      </c>
      <c r="S22">
        <f t="shared" si="1"/>
        <v>78873.394305127818</v>
      </c>
      <c r="U22">
        <f t="shared" si="13"/>
        <v>3.0780427999999999E-2</v>
      </c>
      <c r="V22">
        <f t="shared" si="14"/>
        <v>0.01</v>
      </c>
      <c r="W22">
        <f t="shared" si="15"/>
        <v>0.68141184983094349</v>
      </c>
      <c r="X22">
        <f t="shared" si="16"/>
        <v>2.0974148382068167E-2</v>
      </c>
      <c r="Y22">
        <f t="shared" si="17"/>
        <v>6.8141184983094355E-3</v>
      </c>
      <c r="Z22">
        <f t="shared" si="18"/>
        <v>0.65362358295056588</v>
      </c>
      <c r="AB22">
        <f t="shared" si="19"/>
        <v>58094.71247293042</v>
      </c>
      <c r="AC22">
        <f t="shared" si="2"/>
        <v>51553.510585190401</v>
      </c>
      <c r="AE22">
        <f t="shared" si="3"/>
        <v>0</v>
      </c>
      <c r="AF22">
        <f t="shared" si="4"/>
        <v>0</v>
      </c>
      <c r="AG22">
        <f t="shared" si="4"/>
        <v>-16.340589573764149</v>
      </c>
      <c r="AH22">
        <f t="shared" si="5"/>
        <v>-41948.296764136336</v>
      </c>
      <c r="AI22">
        <f t="shared" si="6"/>
        <v>-41964.637353710103</v>
      </c>
      <c r="AJ22">
        <f t="shared" si="7"/>
        <v>6541.2018877400187</v>
      </c>
      <c r="AK22">
        <f t="shared" si="22"/>
        <v>1219.9889619315388</v>
      </c>
      <c r="AL22">
        <f t="shared" si="8"/>
        <v>-34203.446504038548</v>
      </c>
      <c r="AN22">
        <f t="shared" si="9"/>
        <v>0</v>
      </c>
      <c r="AO22">
        <f t="shared" si="9"/>
        <v>0</v>
      </c>
      <c r="AP22">
        <f t="shared" si="9"/>
        <v>-4.8531043898688466</v>
      </c>
      <c r="AQ22">
        <f t="shared" si="9"/>
        <v>-12458.513951076215</v>
      </c>
      <c r="AR22">
        <f t="shared" si="9"/>
        <v>-12463.367055466084</v>
      </c>
      <c r="AS22">
        <f t="shared" si="9"/>
        <v>1942.7166598308238</v>
      </c>
      <c r="AT22">
        <f t="shared" si="9"/>
        <v>362.33293541914799</v>
      </c>
      <c r="AU22">
        <f t="shared" si="9"/>
        <v>-10158.317460216114</v>
      </c>
      <c r="AW22">
        <v>19</v>
      </c>
      <c r="AX22">
        <f>IF(Z22&gt;0, (R22*SUMPRODUCT(K22:$K$98, X22:$X$98)-K22*$AZ$3)/Z22, 0)</f>
        <v>78873.394305127818</v>
      </c>
    </row>
    <row r="23" spans="5:50" x14ac:dyDescent="0.25">
      <c r="E23">
        <v>2023</v>
      </c>
      <c r="F23" s="15">
        <v>5.3900000000000003E-2</v>
      </c>
      <c r="G23" s="15"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0.26517580041805033</v>
      </c>
      <c r="L23" s="2">
        <v>20</v>
      </c>
      <c r="M23" s="6">
        <v>3.4133669999999998E-2</v>
      </c>
      <c r="Q23" s="4">
        <f t="shared" si="21"/>
        <v>25</v>
      </c>
      <c r="R23">
        <f t="shared" si="0"/>
        <v>2000000</v>
      </c>
      <c r="S23">
        <f t="shared" si="1"/>
        <v>76832.772761558226</v>
      </c>
      <c r="U23">
        <f t="shared" si="13"/>
        <v>3.4133669999999998E-2</v>
      </c>
      <c r="V23">
        <f t="shared" si="14"/>
        <v>0.01</v>
      </c>
      <c r="W23">
        <f t="shared" si="15"/>
        <v>0.65362358295056588</v>
      </c>
      <c r="X23">
        <f t="shared" si="16"/>
        <v>2.2310571684652242E-2</v>
      </c>
      <c r="Y23">
        <f t="shared" si="17"/>
        <v>6.5362358295056591E-3</v>
      </c>
      <c r="Z23">
        <f t="shared" si="18"/>
        <v>0.62477677543640797</v>
      </c>
      <c r="AB23">
        <f t="shared" si="19"/>
        <v>51553.510585190401</v>
      </c>
      <c r="AC23">
        <f t="shared" si="2"/>
        <v>48003.332013804626</v>
      </c>
      <c r="AE23">
        <f t="shared" si="3"/>
        <v>0</v>
      </c>
      <c r="AF23">
        <f t="shared" si="4"/>
        <v>0</v>
      </c>
      <c r="AG23">
        <f t="shared" si="4"/>
        <v>-15.619419385910199</v>
      </c>
      <c r="AH23">
        <f t="shared" si="5"/>
        <v>-44621.143369304482</v>
      </c>
      <c r="AI23">
        <f t="shared" si="6"/>
        <v>-44636.762788690394</v>
      </c>
      <c r="AJ23">
        <f t="shared" si="7"/>
        <v>3550.1785713857753</v>
      </c>
      <c r="AK23">
        <f t="shared" si="22"/>
        <v>3608.7457409633284</v>
      </c>
      <c r="AL23">
        <f t="shared" si="8"/>
        <v>-37477.838476341291</v>
      </c>
      <c r="AN23">
        <f t="shared" si="9"/>
        <v>0</v>
      </c>
      <c r="AO23">
        <f t="shared" si="9"/>
        <v>0</v>
      </c>
      <c r="AP23">
        <f t="shared" si="9"/>
        <v>-4.1418920377239488</v>
      </c>
      <c r="AQ23">
        <f t="shared" si="9"/>
        <v>-11832.447408523894</v>
      </c>
      <c r="AR23">
        <f t="shared" si="9"/>
        <v>-11836.58930056162</v>
      </c>
      <c r="AS23">
        <f t="shared" si="9"/>
        <v>941.42144429423342</v>
      </c>
      <c r="AT23">
        <f t="shared" si="9"/>
        <v>956.95204036518078</v>
      </c>
      <c r="AU23">
        <f t="shared" si="9"/>
        <v>-9938.2158159022056</v>
      </c>
      <c r="AW23">
        <v>20</v>
      </c>
      <c r="AX23">
        <f>IF(Z23&gt;0, (R23*SUMPRODUCT(K23:$K$98, X23:$X$98)-K23*$AZ$3)/Z23, 0)</f>
        <v>76832.772761558226</v>
      </c>
    </row>
    <row r="24" spans="5:50" x14ac:dyDescent="0.25">
      <c r="E24">
        <v>2024</v>
      </c>
      <c r="F24" s="5">
        <v>3.5571999999999999E-2</v>
      </c>
      <c r="G24" s="5"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0.23676410751611635</v>
      </c>
      <c r="L24" s="2">
        <v>21</v>
      </c>
      <c r="M24" s="6">
        <v>3.7867151000000002E-2</v>
      </c>
      <c r="Q24" s="4">
        <f t="shared" si="21"/>
        <v>25</v>
      </c>
      <c r="R24">
        <f t="shared" si="0"/>
        <v>2000000</v>
      </c>
      <c r="S24">
        <f t="shared" si="1"/>
        <v>74175.398063676359</v>
      </c>
      <c r="U24">
        <f t="shared" si="13"/>
        <v>3.7867151000000002E-2</v>
      </c>
      <c r="V24">
        <f t="shared" si="14"/>
        <v>0.01</v>
      </c>
      <c r="W24">
        <f t="shared" si="15"/>
        <v>0.62477677543640797</v>
      </c>
      <c r="X24">
        <f t="shared" si="16"/>
        <v>2.3658516496743554E-2</v>
      </c>
      <c r="Y24">
        <f t="shared" si="17"/>
        <v>6.2477677543640794E-3</v>
      </c>
      <c r="Z24">
        <f t="shared" si="18"/>
        <v>0.59487049118530033</v>
      </c>
      <c r="AB24">
        <f t="shared" si="19"/>
        <v>48003.332013804626</v>
      </c>
      <c r="AC24">
        <f t="shared" si="2"/>
        <v>44124.755480004329</v>
      </c>
      <c r="AE24">
        <f t="shared" si="3"/>
        <v>0</v>
      </c>
      <c r="AF24">
        <f t="shared" si="4"/>
        <v>0</v>
      </c>
      <c r="AG24">
        <f t="shared" si="4"/>
        <v>-14.871762279632508</v>
      </c>
      <c r="AH24">
        <f t="shared" si="5"/>
        <v>-47317.032993487104</v>
      </c>
      <c r="AI24">
        <f t="shared" si="6"/>
        <v>-47331.904755766736</v>
      </c>
      <c r="AJ24">
        <f t="shared" si="7"/>
        <v>3878.5765338002966</v>
      </c>
      <c r="AK24">
        <f t="shared" si="22"/>
        <v>3360.233240966324</v>
      </c>
      <c r="AL24">
        <f t="shared" si="8"/>
        <v>-40093.094981000118</v>
      </c>
      <c r="AN24">
        <f t="shared" si="9"/>
        <v>0</v>
      </c>
      <c r="AO24">
        <f t="shared" si="9"/>
        <v>0</v>
      </c>
      <c r="AP24">
        <f t="shared" si="9"/>
        <v>-3.5210995233290348</v>
      </c>
      <c r="AQ24">
        <f t="shared" si="9"/>
        <v>-11202.975087013605</v>
      </c>
      <c r="AR24">
        <f t="shared" si="9"/>
        <v>-11206.496186536933</v>
      </c>
      <c r="AS24">
        <f t="shared" si="9"/>
        <v>918.30771145817926</v>
      </c>
      <c r="AT24">
        <f t="shared" si="9"/>
        <v>795.58262434337882</v>
      </c>
      <c r="AU24">
        <f t="shared" si="9"/>
        <v>-9492.6058507353773</v>
      </c>
      <c r="AW24">
        <v>21</v>
      </c>
      <c r="AX24">
        <f>IF(Z24&gt;0, (R24*SUMPRODUCT(K24:$K$98, X24:$X$98)-K24*$AZ$3)/Z24, 0)</f>
        <v>74175.398063676359</v>
      </c>
    </row>
    <row r="25" spans="5:50" x14ac:dyDescent="0.25">
      <c r="E25">
        <v>2025</v>
      </c>
      <c r="F25" s="5">
        <v>3.5571999999999999E-2</v>
      </c>
      <c r="G25" s="5"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0.21139652456796101</v>
      </c>
      <c r="L25" s="2">
        <v>22</v>
      </c>
      <c r="M25" s="6">
        <v>4.2172894000000002E-2</v>
      </c>
      <c r="Q25" s="4">
        <f t="shared" si="21"/>
        <v>25</v>
      </c>
      <c r="R25">
        <f t="shared" si="0"/>
        <v>2000000</v>
      </c>
      <c r="S25">
        <f t="shared" si="1"/>
        <v>70984.410516680655</v>
      </c>
      <c r="U25">
        <f t="shared" si="13"/>
        <v>4.2172894000000002E-2</v>
      </c>
      <c r="V25">
        <f t="shared" si="14"/>
        <v>0.01</v>
      </c>
      <c r="W25">
        <f t="shared" si="15"/>
        <v>0.59487049118530033</v>
      </c>
      <c r="X25">
        <f t="shared" si="16"/>
        <v>2.5087410168485608E-2</v>
      </c>
      <c r="Y25">
        <f t="shared" si="17"/>
        <v>5.9487049118530037E-3</v>
      </c>
      <c r="Z25">
        <f t="shared" si="18"/>
        <v>0.56383437610496179</v>
      </c>
      <c r="AB25">
        <f t="shared" si="19"/>
        <v>44124.755480004329</v>
      </c>
      <c r="AC25">
        <f t="shared" si="2"/>
        <v>40023.450816851124</v>
      </c>
      <c r="AE25">
        <f t="shared" si="3"/>
        <v>0</v>
      </c>
      <c r="AF25">
        <f t="shared" si="4"/>
        <v>0</v>
      </c>
      <c r="AG25">
        <f t="shared" si="4"/>
        <v>-14.095859402624045</v>
      </c>
      <c r="AH25">
        <f t="shared" si="5"/>
        <v>-50174.820336971214</v>
      </c>
      <c r="AI25">
        <f t="shared" si="6"/>
        <v>-50188.916196373837</v>
      </c>
      <c r="AJ25">
        <f t="shared" si="7"/>
        <v>4101.3046631532052</v>
      </c>
      <c r="AK25">
        <f t="shared" si="22"/>
        <v>3088.7328836003035</v>
      </c>
      <c r="AL25">
        <f t="shared" si="8"/>
        <v>-42998.878649620325</v>
      </c>
      <c r="AN25">
        <f t="shared" si="9"/>
        <v>0</v>
      </c>
      <c r="AO25">
        <f t="shared" si="9"/>
        <v>0</v>
      </c>
      <c r="AP25">
        <f t="shared" si="9"/>
        <v>-2.9798156885133382</v>
      </c>
      <c r="AQ25">
        <f t="shared" si="9"/>
        <v>-10606.782640057565</v>
      </c>
      <c r="AR25">
        <f t="shared" si="9"/>
        <v>-10609.762455746079</v>
      </c>
      <c r="AS25">
        <f t="shared" si="9"/>
        <v>867.00155198495963</v>
      </c>
      <c r="AT25">
        <f t="shared" si="9"/>
        <v>652.94739691188067</v>
      </c>
      <c r="AU25">
        <f t="shared" si="9"/>
        <v>-9089.8135068492375</v>
      </c>
      <c r="AW25">
        <v>22</v>
      </c>
      <c r="AX25">
        <f>IF(Z25&gt;0, (R25*SUMPRODUCT(K25:$K$98, X25:$X$98)-K25*$AZ$3)/Z25, 0)</f>
        <v>70984.410516680655</v>
      </c>
    </row>
    <row r="26" spans="5:50" x14ac:dyDescent="0.25">
      <c r="E26">
        <v>2026</v>
      </c>
      <c r="F26" s="5">
        <v>3.5571999999999999E-2</v>
      </c>
      <c r="G26" s="5"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0.18874689693567948</v>
      </c>
      <c r="L26" s="2">
        <v>23</v>
      </c>
      <c r="M26" s="6">
        <v>4.6777600000000003E-2</v>
      </c>
      <c r="Q26" s="4">
        <f t="shared" si="21"/>
        <v>25</v>
      </c>
      <c r="R26">
        <f t="shared" si="0"/>
        <v>2000000</v>
      </c>
      <c r="S26">
        <f t="shared" si="1"/>
        <v>67235.838732693795</v>
      </c>
      <c r="U26">
        <f t="shared" si="13"/>
        <v>4.6777600000000003E-2</v>
      </c>
      <c r="V26">
        <f t="shared" si="14"/>
        <v>0.01</v>
      </c>
      <c r="W26">
        <f t="shared" si="15"/>
        <v>0.56383437610496179</v>
      </c>
      <c r="X26">
        <f t="shared" si="16"/>
        <v>2.6374818911687463E-2</v>
      </c>
      <c r="Y26">
        <f t="shared" si="17"/>
        <v>5.6383437610496179E-3</v>
      </c>
      <c r="Z26">
        <f t="shared" si="18"/>
        <v>0.53182121343222466</v>
      </c>
      <c r="AB26">
        <f t="shared" si="19"/>
        <v>40023.450816851124</v>
      </c>
      <c r="AC26">
        <f t="shared" si="2"/>
        <v>35757.445340954582</v>
      </c>
      <c r="AE26">
        <f t="shared" si="3"/>
        <v>0</v>
      </c>
      <c r="AF26">
        <f t="shared" si="4"/>
        <v>0</v>
      </c>
      <c r="AG26">
        <f t="shared" si="4"/>
        <v>-13.295530335805616</v>
      </c>
      <c r="AH26">
        <f t="shared" si="5"/>
        <v>-52749.637823374927</v>
      </c>
      <c r="AI26">
        <f t="shared" si="6"/>
        <v>-52762.93335371073</v>
      </c>
      <c r="AJ26">
        <f t="shared" si="7"/>
        <v>4266.0054758965416</v>
      </c>
      <c r="AK26">
        <f t="shared" si="22"/>
        <v>2801.6415571795787</v>
      </c>
      <c r="AL26">
        <f t="shared" si="8"/>
        <v>-45695.286320634608</v>
      </c>
      <c r="AN26">
        <f t="shared" si="9"/>
        <v>0</v>
      </c>
      <c r="AO26">
        <f t="shared" si="9"/>
        <v>0</v>
      </c>
      <c r="AP26">
        <f t="shared" si="9"/>
        <v>-2.5094900939975027</v>
      </c>
      <c r="AQ26">
        <f t="shared" si="9"/>
        <v>-9956.3304536429678</v>
      </c>
      <c r="AR26">
        <f t="shared" si="9"/>
        <v>-9958.8399437369644</v>
      </c>
      <c r="AS26">
        <f t="shared" si="9"/>
        <v>805.19529588608884</v>
      </c>
      <c r="AT26">
        <f t="shared" si="9"/>
        <v>528.80115024369047</v>
      </c>
      <c r="AU26">
        <f t="shared" si="9"/>
        <v>-8624.843497607184</v>
      </c>
      <c r="AW26">
        <v>23</v>
      </c>
      <c r="AX26">
        <f>IF(Z26&gt;0, (R26*SUMPRODUCT(K26:$K$98, X26:$X$98)-K26*$AZ$3)/Z26, 0)</f>
        <v>67235.838732693795</v>
      </c>
    </row>
    <row r="27" spans="5:50" x14ac:dyDescent="0.25">
      <c r="E27">
        <v>2027</v>
      </c>
      <c r="F27" s="5">
        <v>3.5571999999999999E-2</v>
      </c>
      <c r="G27" s="5"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0.16852401512114237</v>
      </c>
      <c r="L27" s="2">
        <v>24</v>
      </c>
      <c r="M27" s="6">
        <v>5.1668436999999998E-2</v>
      </c>
      <c r="Q27" s="4">
        <f t="shared" si="21"/>
        <v>25</v>
      </c>
      <c r="R27">
        <f t="shared" si="0"/>
        <v>2000000</v>
      </c>
      <c r="S27">
        <f t="shared" si="1"/>
        <v>63048.036410713947</v>
      </c>
      <c r="U27">
        <f t="shared" si="13"/>
        <v>5.1668436999999998E-2</v>
      </c>
      <c r="V27">
        <f t="shared" si="14"/>
        <v>0.01</v>
      </c>
      <c r="W27">
        <f t="shared" si="15"/>
        <v>0.53182121343222466</v>
      </c>
      <c r="X27">
        <f t="shared" si="16"/>
        <v>2.7478370861486454E-2</v>
      </c>
      <c r="Y27">
        <f t="shared" si="17"/>
        <v>5.318212134322247E-3</v>
      </c>
      <c r="Z27">
        <f t="shared" si="18"/>
        <v>0.49902463043641598</v>
      </c>
      <c r="AB27">
        <f t="shared" si="19"/>
        <v>35757.445340954582</v>
      </c>
      <c r="AC27">
        <f t="shared" si="2"/>
        <v>31462.523069598225</v>
      </c>
      <c r="AE27">
        <f t="shared" si="3"/>
        <v>0</v>
      </c>
      <c r="AF27">
        <f t="shared" si="4"/>
        <v>0</v>
      </c>
      <c r="AG27">
        <f t="shared" si="4"/>
        <v>-12.475615760910399</v>
      </c>
      <c r="AH27">
        <f t="shared" si="5"/>
        <v>-54956.741722972911</v>
      </c>
      <c r="AI27">
        <f t="shared" si="6"/>
        <v>-54969.217338733819</v>
      </c>
      <c r="AJ27">
        <f t="shared" si="7"/>
        <v>4294.9222713563577</v>
      </c>
      <c r="AK27">
        <f t="shared" si="22"/>
        <v>2503.0211738668208</v>
      </c>
      <c r="AL27">
        <f t="shared" si="8"/>
        <v>-48171.273893510639</v>
      </c>
      <c r="AN27">
        <f t="shared" si="9"/>
        <v>0</v>
      </c>
      <c r="AO27">
        <f t="shared" si="9"/>
        <v>0</v>
      </c>
      <c r="AP27">
        <f t="shared" si="9"/>
        <v>-2.1024408591372263</v>
      </c>
      <c r="AQ27">
        <f t="shared" si="9"/>
        <v>-9261.5307731310022</v>
      </c>
      <c r="AR27">
        <f t="shared" si="9"/>
        <v>-9263.6332139901388</v>
      </c>
      <c r="AS27">
        <f t="shared" si="9"/>
        <v>723.79754580218992</v>
      </c>
      <c r="AT27">
        <f t="shared" si="9"/>
        <v>421.81917815327165</v>
      </c>
      <c r="AU27">
        <f t="shared" si="9"/>
        <v>-8118.0164900346781</v>
      </c>
      <c r="AW27">
        <v>24</v>
      </c>
      <c r="AX27">
        <f>IF(Z27&gt;0, (R27*SUMPRODUCT(K27:$K$98, X27:$X$98)-K27*$AZ$3)/Z27, 0)</f>
        <v>63048.036410713947</v>
      </c>
    </row>
    <row r="28" spans="5:50" x14ac:dyDescent="0.25">
      <c r="E28">
        <v>2028</v>
      </c>
      <c r="F28" s="5">
        <v>3.5571999999999999E-2</v>
      </c>
      <c r="G28" s="5"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0.15046787064387712</v>
      </c>
      <c r="L28" s="2">
        <v>25</v>
      </c>
      <c r="M28" s="6">
        <v>5.7177164000000003E-2</v>
      </c>
      <c r="Q28" s="4">
        <f t="shared" si="21"/>
        <v>25</v>
      </c>
      <c r="R28">
        <f t="shared" si="0"/>
        <v>2000000</v>
      </c>
      <c r="S28">
        <f t="shared" si="1"/>
        <v>58551.512451920855</v>
      </c>
      <c r="U28">
        <f t="shared" si="13"/>
        <v>5.7177164000000003E-2</v>
      </c>
      <c r="V28">
        <f t="shared" si="14"/>
        <v>0.01</v>
      </c>
      <c r="W28">
        <f t="shared" si="15"/>
        <v>0.49902463043641598</v>
      </c>
      <c r="X28">
        <f t="shared" si="16"/>
        <v>2.8532813134502351E-2</v>
      </c>
      <c r="Y28">
        <f t="shared" si="17"/>
        <v>4.99024630436416E-3</v>
      </c>
      <c r="Z28">
        <f t="shared" si="18"/>
        <v>0.46550157099754946</v>
      </c>
      <c r="AB28">
        <f t="shared" si="19"/>
        <v>31462.523069598225</v>
      </c>
      <c r="AC28">
        <f t="shared" si="2"/>
        <v>27255.821030651736</v>
      </c>
      <c r="AE28">
        <f t="shared" si="3"/>
        <v>0</v>
      </c>
      <c r="AF28">
        <f t="shared" si="4"/>
        <v>0</v>
      </c>
      <c r="AG28">
        <f t="shared" si="4"/>
        <v>-11.637539274938737</v>
      </c>
      <c r="AH28">
        <f t="shared" si="5"/>
        <v>-57065.626269004701</v>
      </c>
      <c r="AI28">
        <f t="shared" si="6"/>
        <v>-57077.26380827964</v>
      </c>
      <c r="AJ28">
        <f t="shared" si="7"/>
        <v>4206.7020389464888</v>
      </c>
      <c r="AK28">
        <f t="shared" si="22"/>
        <v>2202.376614871876</v>
      </c>
      <c r="AL28">
        <f t="shared" si="8"/>
        <v>-50668.185154461273</v>
      </c>
      <c r="AN28">
        <f t="shared" si="9"/>
        <v>0</v>
      </c>
      <c r="AO28">
        <f t="shared" si="9"/>
        <v>0</v>
      </c>
      <c r="AP28">
        <f t="shared" si="9"/>
        <v>-1.7510757542345214</v>
      </c>
      <c r="AQ28">
        <f t="shared" si="9"/>
        <v>-8586.5432716564355</v>
      </c>
      <c r="AR28">
        <f t="shared" si="9"/>
        <v>-8588.2943474106705</v>
      </c>
      <c r="AS28">
        <f t="shared" si="9"/>
        <v>632.97349823353443</v>
      </c>
      <c r="AT28">
        <f t="shared" si="9"/>
        <v>331.38691959564142</v>
      </c>
      <c r="AU28">
        <f t="shared" si="9"/>
        <v>-7623.9339295814943</v>
      </c>
      <c r="AW28">
        <v>25</v>
      </c>
      <c r="AX28">
        <f>IF(Z28&gt;0, (R28*SUMPRODUCT(K28:$K$98, X28:$X$98)-K28*$AZ$3)/Z28, 0)</f>
        <v>58551.512451920855</v>
      </c>
    </row>
    <row r="29" spans="5:50" x14ac:dyDescent="0.25">
      <c r="E29">
        <v>2029</v>
      </c>
      <c r="F29" s="5">
        <v>3.5571999999999999E-2</v>
      </c>
      <c r="G29" s="5"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0.13434631307489028</v>
      </c>
      <c r="L29" s="2">
        <v>26</v>
      </c>
      <c r="M29" s="6">
        <v>6.3388860000000005E-2</v>
      </c>
      <c r="Q29" s="4">
        <f t="shared" si="21"/>
        <v>25</v>
      </c>
      <c r="R29">
        <f t="shared" si="0"/>
        <v>2000000</v>
      </c>
      <c r="S29">
        <f t="shared" si="1"/>
        <v>53745.478269117848</v>
      </c>
      <c r="U29">
        <f t="shared" si="13"/>
        <v>6.3388860000000005E-2</v>
      </c>
      <c r="V29">
        <f t="shared" si="14"/>
        <v>0.01</v>
      </c>
      <c r="W29">
        <f t="shared" si="15"/>
        <v>0.46550157099754946</v>
      </c>
      <c r="X29">
        <f t="shared" si="16"/>
        <v>2.9507613913743725E-2</v>
      </c>
      <c r="Y29">
        <f t="shared" si="17"/>
        <v>4.6550157099754944E-3</v>
      </c>
      <c r="Z29">
        <f t="shared" si="18"/>
        <v>0.43133894137383022</v>
      </c>
      <c r="AB29">
        <f t="shared" si="19"/>
        <v>27255.821030651736</v>
      </c>
      <c r="AC29">
        <f t="shared" si="2"/>
        <v>23182.517700231489</v>
      </c>
      <c r="AE29">
        <f t="shared" si="3"/>
        <v>0</v>
      </c>
      <c r="AF29">
        <f t="shared" si="4"/>
        <v>0</v>
      </c>
      <c r="AG29">
        <f t="shared" si="4"/>
        <v>-10.783473534345756</v>
      </c>
      <c r="AH29">
        <f t="shared" si="5"/>
        <v>-59015.227827487448</v>
      </c>
      <c r="AI29">
        <f t="shared" si="6"/>
        <v>-59026.01130102179</v>
      </c>
      <c r="AJ29">
        <f t="shared" si="7"/>
        <v>4073.3033304202472</v>
      </c>
      <c r="AK29">
        <f t="shared" si="22"/>
        <v>1907.9074721456218</v>
      </c>
      <c r="AL29">
        <f t="shared" si="8"/>
        <v>-53044.800498455923</v>
      </c>
      <c r="AN29">
        <f t="shared" si="9"/>
        <v>0</v>
      </c>
      <c r="AO29">
        <f t="shared" si="9"/>
        <v>0</v>
      </c>
      <c r="AP29">
        <f t="shared" si="9"/>
        <v>-1.4487199114800087</v>
      </c>
      <c r="AQ29">
        <f t="shared" si="9"/>
        <v>-7928.4782738976055</v>
      </c>
      <c r="AR29">
        <f t="shared" si="9"/>
        <v>-7929.9269938090856</v>
      </c>
      <c r="AS29">
        <f t="shared" si="9"/>
        <v>547.23328447763174</v>
      </c>
      <c r="AT29">
        <f t="shared" si="9"/>
        <v>256.3203345707982</v>
      </c>
      <c r="AU29">
        <f t="shared" si="9"/>
        <v>-7126.3733747606557</v>
      </c>
      <c r="AW29">
        <v>26</v>
      </c>
      <c r="AX29">
        <f>IF(Z29&gt;0, (R29*SUMPRODUCT(K29:$K$98, X29:$X$98)-K29*$AZ$3)/Z29, 0)</f>
        <v>53745.478269117848</v>
      </c>
    </row>
    <row r="30" spans="5:50" x14ac:dyDescent="0.25">
      <c r="E30">
        <v>2030</v>
      </c>
      <c r="F30" s="5">
        <v>3.5571999999999999E-2</v>
      </c>
      <c r="G30" s="5"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0.11995206524543775</v>
      </c>
      <c r="L30" s="2">
        <v>27</v>
      </c>
      <c r="M30" s="6">
        <v>7.0498397000000004E-2</v>
      </c>
      <c r="Q30" s="4">
        <f t="shared" si="21"/>
        <v>25</v>
      </c>
      <c r="R30">
        <f t="shared" si="0"/>
        <v>2000000</v>
      </c>
      <c r="S30">
        <f t="shared" si="1"/>
        <v>48620.521395141346</v>
      </c>
      <c r="U30">
        <f t="shared" si="13"/>
        <v>7.0498397000000004E-2</v>
      </c>
      <c r="V30">
        <f t="shared" si="14"/>
        <v>0.01</v>
      </c>
      <c r="W30">
        <f t="shared" si="15"/>
        <v>0.43133894137383022</v>
      </c>
      <c r="X30">
        <f t="shared" si="16"/>
        <v>3.0408703930532011E-2</v>
      </c>
      <c r="Y30">
        <f t="shared" si="17"/>
        <v>4.3133894137383022E-3</v>
      </c>
      <c r="Z30">
        <f t="shared" si="18"/>
        <v>0.39661684802955988</v>
      </c>
      <c r="AB30">
        <f t="shared" si="19"/>
        <v>23182.517700231489</v>
      </c>
      <c r="AC30">
        <f t="shared" si="2"/>
        <v>19283.717945294738</v>
      </c>
      <c r="AE30">
        <f t="shared" si="3"/>
        <v>0</v>
      </c>
      <c r="AF30">
        <f t="shared" si="4"/>
        <v>0</v>
      </c>
      <c r="AG30">
        <f t="shared" si="4"/>
        <v>-9.9154212007389972</v>
      </c>
      <c r="AH30">
        <f t="shared" si="5"/>
        <v>-60817.407861064021</v>
      </c>
      <c r="AI30">
        <f t="shared" si="6"/>
        <v>-60827.323282264762</v>
      </c>
      <c r="AJ30">
        <f t="shared" si="7"/>
        <v>3898.7997549367501</v>
      </c>
      <c r="AK30">
        <f t="shared" si="22"/>
        <v>1622.7762390162043</v>
      </c>
      <c r="AL30">
        <f t="shared" si="8"/>
        <v>-55305.74728831181</v>
      </c>
      <c r="AN30">
        <f t="shared" si="9"/>
        <v>0</v>
      </c>
      <c r="AO30">
        <f t="shared" si="9"/>
        <v>0</v>
      </c>
      <c r="AP30">
        <f t="shared" si="9"/>
        <v>-1.189375250807041</v>
      </c>
      <c r="AQ30">
        <f t="shared" si="9"/>
        <v>-7295.17367580875</v>
      </c>
      <c r="AR30">
        <f t="shared" si="9"/>
        <v>-7296.3630510595576</v>
      </c>
      <c r="AS30">
        <f t="shared" si="9"/>
        <v>467.66908258306978</v>
      </c>
      <c r="AT30">
        <f t="shared" si="9"/>
        <v>194.65536130121782</v>
      </c>
      <c r="AU30">
        <f t="shared" si="9"/>
        <v>-6634.03860717527</v>
      </c>
      <c r="AW30">
        <v>27</v>
      </c>
      <c r="AX30">
        <f>IF(Z30&gt;0, (R30*SUMPRODUCT(K30:$K$98, X30:$X$98)-K30*$AZ$3)/Z30, 0)</f>
        <v>48620.521395141346</v>
      </c>
    </row>
    <row r="31" spans="5:50" x14ac:dyDescent="0.25">
      <c r="E31">
        <v>2031</v>
      </c>
      <c r="F31" s="5">
        <v>3.5571999999999999E-2</v>
      </c>
      <c r="G31" s="5"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0.10710005825485512</v>
      </c>
      <c r="L31" s="2">
        <v>28</v>
      </c>
      <c r="M31" s="6">
        <v>7.8701599999999997E-2</v>
      </c>
      <c r="Q31" s="4">
        <f t="shared" si="21"/>
        <v>25</v>
      </c>
      <c r="R31">
        <f t="shared" si="0"/>
        <v>2000000</v>
      </c>
      <c r="S31">
        <f t="shared" si="1"/>
        <v>43123.702740197179</v>
      </c>
      <c r="U31">
        <f t="shared" si="13"/>
        <v>7.8701599999999997E-2</v>
      </c>
      <c r="V31">
        <f t="shared" si="14"/>
        <v>0.01</v>
      </c>
      <c r="W31">
        <f t="shared" si="15"/>
        <v>0.39661684802955988</v>
      </c>
      <c r="X31">
        <f t="shared" si="16"/>
        <v>3.1214380526883207E-2</v>
      </c>
      <c r="Y31">
        <f t="shared" si="17"/>
        <v>3.9661684802955992E-3</v>
      </c>
      <c r="Z31">
        <f t="shared" si="18"/>
        <v>0.36143629902238111</v>
      </c>
      <c r="AB31">
        <f t="shared" si="19"/>
        <v>19283.717945294738</v>
      </c>
      <c r="AC31">
        <f t="shared" si="2"/>
        <v>15586.471518558183</v>
      </c>
      <c r="AE31">
        <f t="shared" si="3"/>
        <v>0</v>
      </c>
      <c r="AF31">
        <f t="shared" si="4"/>
        <v>0</v>
      </c>
      <c r="AG31">
        <f t="shared" si="4"/>
        <v>-9.0359074755595277</v>
      </c>
      <c r="AH31">
        <f t="shared" si="5"/>
        <v>-62428.761053766415</v>
      </c>
      <c r="AI31">
        <f t="shared" si="6"/>
        <v>-62437.796961241977</v>
      </c>
      <c r="AJ31">
        <f t="shared" si="7"/>
        <v>3697.2464267365558</v>
      </c>
      <c r="AK31">
        <f t="shared" si="22"/>
        <v>1349.8602561706318</v>
      </c>
      <c r="AL31">
        <f t="shared" si="8"/>
        <v>-57390.69027833479</v>
      </c>
      <c r="AN31">
        <f t="shared" si="9"/>
        <v>0</v>
      </c>
      <c r="AO31">
        <f t="shared" si="9"/>
        <v>0</v>
      </c>
      <c r="AP31">
        <f t="shared" si="9"/>
        <v>-0.96774621701790631</v>
      </c>
      <c r="AQ31">
        <f t="shared" si="9"/>
        <v>-6686.1239456368139</v>
      </c>
      <c r="AR31">
        <f t="shared" si="9"/>
        <v>-6687.0916918538314</v>
      </c>
      <c r="AS31">
        <f t="shared" si="9"/>
        <v>395.97530768604008</v>
      </c>
      <c r="AT31">
        <f t="shared" si="9"/>
        <v>144.57011207178832</v>
      </c>
      <c r="AU31">
        <f t="shared" si="9"/>
        <v>-6146.5462720960031</v>
      </c>
      <c r="AW31">
        <v>28</v>
      </c>
      <c r="AX31">
        <f>IF(Z31&gt;0, (R31*SUMPRODUCT(K31:$K$98, X31:$X$98)-K31*$AZ$3)/Z31, 0)</f>
        <v>43123.702740197179</v>
      </c>
    </row>
    <row r="32" spans="5:50" x14ac:dyDescent="0.25">
      <c r="E32">
        <v>2032</v>
      </c>
      <c r="F32" s="5">
        <v>3.5571999999999999E-2</v>
      </c>
      <c r="G32" s="5"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9.562505201326349E-2</v>
      </c>
      <c r="L32" s="2">
        <v>29</v>
      </c>
      <c r="M32" s="6">
        <v>8.8159118999999994E-2</v>
      </c>
      <c r="Q32" s="4">
        <f t="shared" si="21"/>
        <v>25</v>
      </c>
      <c r="R32">
        <f t="shared" si="0"/>
        <v>2000000</v>
      </c>
      <c r="S32">
        <f t="shared" si="1"/>
        <v>37160.558996690903</v>
      </c>
      <c r="U32">
        <f t="shared" si="13"/>
        <v>8.8159118999999994E-2</v>
      </c>
      <c r="V32">
        <f t="shared" si="14"/>
        <v>0.01</v>
      </c>
      <c r="W32">
        <f t="shared" si="15"/>
        <v>0.36143629902238111</v>
      </c>
      <c r="X32">
        <f t="shared" si="16"/>
        <v>3.1863905696433679E-2</v>
      </c>
      <c r="Y32">
        <f t="shared" si="17"/>
        <v>3.6143629902238112E-3</v>
      </c>
      <c r="Z32">
        <f t="shared" si="18"/>
        <v>0.32595803033572363</v>
      </c>
      <c r="AB32">
        <f t="shared" si="19"/>
        <v>15586.471518558183</v>
      </c>
      <c r="AC32">
        <f t="shared" si="2"/>
        <v>12112.782616735822</v>
      </c>
      <c r="AE32">
        <f t="shared" si="3"/>
        <v>0</v>
      </c>
      <c r="AF32">
        <f t="shared" si="4"/>
        <v>0</v>
      </c>
      <c r="AG32">
        <f t="shared" si="4"/>
        <v>-8.1489507583930898</v>
      </c>
      <c r="AH32">
        <f t="shared" si="5"/>
        <v>-63727.811392867356</v>
      </c>
      <c r="AI32">
        <f t="shared" si="6"/>
        <v>-63735.960343625746</v>
      </c>
      <c r="AJ32">
        <f t="shared" si="7"/>
        <v>3473.688901822361</v>
      </c>
      <c r="AK32">
        <f t="shared" si="22"/>
        <v>1091.0530062990729</v>
      </c>
      <c r="AL32">
        <f t="shared" si="8"/>
        <v>-59171.218435504314</v>
      </c>
      <c r="AN32">
        <f t="shared" si="9"/>
        <v>0</v>
      </c>
      <c r="AO32">
        <f t="shared" si="9"/>
        <v>0</v>
      </c>
      <c r="AP32">
        <f t="shared" si="9"/>
        <v>-0.77924384012486214</v>
      </c>
      <c r="AQ32">
        <f t="shared" si="9"/>
        <v>-6093.9752791343863</v>
      </c>
      <c r="AR32">
        <f t="shared" si="9"/>
        <v>-6094.754522974511</v>
      </c>
      <c r="AS32">
        <f t="shared" si="9"/>
        <v>332.17168191465942</v>
      </c>
      <c r="AT32">
        <f t="shared" si="9"/>
        <v>104.33200047657634</v>
      </c>
      <c r="AU32">
        <f t="shared" si="9"/>
        <v>-5658.2508405832759</v>
      </c>
      <c r="AW32">
        <v>29</v>
      </c>
      <c r="AX32">
        <f>IF(Z32&gt;0, (R32*SUMPRODUCT(K32:$K$98, X32:$X$98)-K32*$AZ$3)/Z32, 0)</f>
        <v>37160.558996690903</v>
      </c>
    </row>
    <row r="33" spans="5:50" x14ac:dyDescent="0.25">
      <c r="E33">
        <v>2033</v>
      </c>
      <c r="F33" s="5">
        <v>3.5571999999999999E-2</v>
      </c>
      <c r="G33" s="5"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8.5379510726128108E-2</v>
      </c>
      <c r="L33" s="2">
        <v>30</v>
      </c>
      <c r="M33" s="6">
        <v>9.9426106E-2</v>
      </c>
      <c r="Q33" s="4">
        <f t="shared" si="21"/>
        <v>25</v>
      </c>
      <c r="R33">
        <f t="shared" si="0"/>
        <v>2000000</v>
      </c>
      <c r="S33">
        <f t="shared" si="1"/>
        <v>30614.425982540379</v>
      </c>
      <c r="U33">
        <f t="shared" si="13"/>
        <v>9.9426106E-2</v>
      </c>
      <c r="V33">
        <f t="shared" si="14"/>
        <v>0.01</v>
      </c>
      <c r="W33">
        <f t="shared" si="15"/>
        <v>0.32595803033572363</v>
      </c>
      <c r="X33">
        <f t="shared" si="16"/>
        <v>3.2408737675710876E-2</v>
      </c>
      <c r="Y33">
        <f t="shared" si="17"/>
        <v>3.2595803033572362E-3</v>
      </c>
      <c r="Z33">
        <f t="shared" si="18"/>
        <v>0.29028971235665552</v>
      </c>
      <c r="AB33">
        <f t="shared" si="19"/>
        <v>12112.782616735822</v>
      </c>
      <c r="AC33">
        <f t="shared" si="2"/>
        <v>8887.0529124357672</v>
      </c>
      <c r="AE33">
        <f t="shared" si="3"/>
        <v>0</v>
      </c>
      <c r="AF33">
        <f t="shared" si="4"/>
        <v>0</v>
      </c>
      <c r="AG33">
        <f t="shared" si="4"/>
        <v>-7.2572428089163878</v>
      </c>
      <c r="AH33">
        <f t="shared" si="5"/>
        <v>-64817.475351421752</v>
      </c>
      <c r="AI33">
        <f t="shared" si="6"/>
        <v>-64824.732594230671</v>
      </c>
      <c r="AJ33">
        <f t="shared" si="7"/>
        <v>3225.7297043000544</v>
      </c>
      <c r="AK33">
        <f t="shared" si="22"/>
        <v>847.89478317150758</v>
      </c>
      <c r="AL33">
        <f t="shared" si="8"/>
        <v>-60751.108106759115</v>
      </c>
      <c r="AN33">
        <f t="shared" si="9"/>
        <v>0</v>
      </c>
      <c r="AO33">
        <f t="shared" si="9"/>
        <v>0</v>
      </c>
      <c r="AP33">
        <f t="shared" si="9"/>
        <v>-0.61961984024599281</v>
      </c>
      <c r="AQ33">
        <f t="shared" si="9"/>
        <v>-5534.0843320072581</v>
      </c>
      <c r="AR33">
        <f t="shared" si="9"/>
        <v>-5534.703951847504</v>
      </c>
      <c r="AS33">
        <f t="shared" si="9"/>
        <v>275.41122388787653</v>
      </c>
      <c r="AT33">
        <f t="shared" si="9"/>
        <v>72.392841734419804</v>
      </c>
      <c r="AU33">
        <f t="shared" si="9"/>
        <v>-5186.8998862252083</v>
      </c>
      <c r="AW33">
        <v>30</v>
      </c>
      <c r="AX33">
        <f>IF(Z33&gt;0, (R33*SUMPRODUCT(K33:$K$98, X33:$X$98)-K33*$AZ$3)/Z33, 0)</f>
        <v>30614.425982540379</v>
      </c>
    </row>
    <row r="34" spans="5:50" x14ac:dyDescent="0.25">
      <c r="E34">
        <v>2034</v>
      </c>
      <c r="F34" s="5">
        <v>3.5571999999999999E-2</v>
      </c>
      <c r="G34" s="5"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7.6231706005471522E-2</v>
      </c>
      <c r="L34" s="2">
        <v>31</v>
      </c>
      <c r="M34" s="6">
        <v>0.112419382</v>
      </c>
      <c r="Q34" s="4">
        <f t="shared" si="21"/>
        <v>25</v>
      </c>
      <c r="R34">
        <f t="shared" si="0"/>
        <v>2000000</v>
      </c>
      <c r="S34">
        <f t="shared" si="1"/>
        <v>23214.293181334655</v>
      </c>
      <c r="U34">
        <f t="shared" si="13"/>
        <v>0.112419382</v>
      </c>
      <c r="V34">
        <f t="shared" si="14"/>
        <v>0.01</v>
      </c>
      <c r="W34">
        <f t="shared" si="15"/>
        <v>0.29028971235665552</v>
      </c>
      <c r="X34">
        <f t="shared" si="16"/>
        <v>3.2634190064092974E-2</v>
      </c>
      <c r="Y34">
        <f t="shared" si="17"/>
        <v>2.9028971235665552E-3</v>
      </c>
      <c r="Z34">
        <f t="shared" si="18"/>
        <v>0.25475262516899599</v>
      </c>
      <c r="AB34">
        <f t="shared" si="19"/>
        <v>8887.0529124357672</v>
      </c>
      <c r="AC34">
        <f t="shared" si="2"/>
        <v>5913.9021293877267</v>
      </c>
      <c r="AE34">
        <f t="shared" si="3"/>
        <v>0</v>
      </c>
      <c r="AF34">
        <f t="shared" si="4"/>
        <v>0</v>
      </c>
      <c r="AG34">
        <f t="shared" si="4"/>
        <v>-6.3688156292248994</v>
      </c>
      <c r="AH34">
        <f t="shared" si="5"/>
        <v>-65268.380128185949</v>
      </c>
      <c r="AI34">
        <f t="shared" si="6"/>
        <v>-65274.748943815175</v>
      </c>
      <c r="AJ34">
        <f t="shared" si="7"/>
        <v>2973.1507830480405</v>
      </c>
      <c r="AK34">
        <f t="shared" si="22"/>
        <v>622.09370387050376</v>
      </c>
      <c r="AL34">
        <f t="shared" si="8"/>
        <v>-61679.504456896633</v>
      </c>
      <c r="AN34">
        <f t="shared" si="9"/>
        <v>0</v>
      </c>
      <c r="AO34">
        <f t="shared" si="9"/>
        <v>0</v>
      </c>
      <c r="AP34">
        <f t="shared" si="9"/>
        <v>-0.48550568065012467</v>
      </c>
      <c r="AQ34">
        <f t="shared" si="9"/>
        <v>-4975.5199653852305</v>
      </c>
      <c r="AR34">
        <f t="shared" si="9"/>
        <v>-4976.0054710658815</v>
      </c>
      <c r="AS34">
        <f t="shared" si="9"/>
        <v>226.64835640325566</v>
      </c>
      <c r="AT34">
        <f t="shared" si="9"/>
        <v>47.423264341311103</v>
      </c>
      <c r="AU34">
        <f t="shared" ref="AU34:AU79" si="23">AL34*$K34</f>
        <v>-4701.9338503213148</v>
      </c>
      <c r="AW34">
        <v>31</v>
      </c>
      <c r="AX34">
        <f>IF(Z34&gt;0, (R34*SUMPRODUCT(K34:$K$98, X34:$X$98)-K34*$AZ$3)/Z34, 0)</f>
        <v>23214.293181334655</v>
      </c>
    </row>
    <row r="35" spans="5:50" x14ac:dyDescent="0.25">
      <c r="E35">
        <v>2035</v>
      </c>
      <c r="F35" s="5">
        <v>3.5571999999999999E-2</v>
      </c>
      <c r="G35" s="5"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6.8064023219171002E-2</v>
      </c>
      <c r="L35" s="2">
        <v>32</v>
      </c>
      <c r="M35" s="6">
        <v>0.12734142500000001</v>
      </c>
      <c r="Q35" s="4">
        <f t="shared" si="21"/>
        <v>25</v>
      </c>
      <c r="R35">
        <f t="shared" si="0"/>
        <v>2000000</v>
      </c>
      <c r="S35">
        <f t="shared" si="1"/>
        <v>14674.478536807683</v>
      </c>
      <c r="U35">
        <f t="shared" si="13"/>
        <v>0.12734142500000001</v>
      </c>
      <c r="V35">
        <f t="shared" si="14"/>
        <v>0.01</v>
      </c>
      <c r="W35">
        <f t="shared" si="15"/>
        <v>0.25475262516899599</v>
      </c>
      <c r="X35">
        <f t="shared" si="16"/>
        <v>3.2440562311510816E-2</v>
      </c>
      <c r="Y35">
        <f t="shared" si="17"/>
        <v>2.5475262516899602E-3</v>
      </c>
      <c r="Z35">
        <f t="shared" si="18"/>
        <v>0.2197645366057952</v>
      </c>
      <c r="AB35">
        <f t="shared" si="19"/>
        <v>5913.9021293877267</v>
      </c>
      <c r="AC35">
        <f t="shared" si="2"/>
        <v>3224.9299755732281</v>
      </c>
      <c r="AE35">
        <f t="shared" si="3"/>
        <v>0</v>
      </c>
      <c r="AF35">
        <f t="shared" ref="AF35:AG66" si="24">-$Z35*P35</f>
        <v>0</v>
      </c>
      <c r="AG35">
        <f t="shared" si="24"/>
        <v>-5.4941134151448798</v>
      </c>
      <c r="AH35">
        <f t="shared" si="5"/>
        <v>-64881.124623021635</v>
      </c>
      <c r="AI35">
        <f t="shared" ref="AI35:AI66" si="25">SUM(AE35:AH35)</f>
        <v>-64886.61873643678</v>
      </c>
      <c r="AJ35">
        <f t="shared" si="7"/>
        <v>2688.9721538144986</v>
      </c>
      <c r="AK35">
        <f t="shared" si="22"/>
        <v>413.97314905714092</v>
      </c>
      <c r="AL35">
        <f t="shared" si="8"/>
        <v>-61783.673433565142</v>
      </c>
      <c r="AN35">
        <f t="shared" ref="AN35:AT66" si="26">AE35*$K35</f>
        <v>0</v>
      </c>
      <c r="AO35">
        <f t="shared" si="26"/>
        <v>0</v>
      </c>
      <c r="AP35">
        <f t="shared" si="26"/>
        <v>-0.37395146305717997</v>
      </c>
      <c r="AQ35">
        <f t="shared" si="26"/>
        <v>-4416.070372827272</v>
      </c>
      <c r="AR35">
        <f t="shared" si="26"/>
        <v>-4416.444324290329</v>
      </c>
      <c r="AS35">
        <f t="shared" si="26"/>
        <v>183.0222631129343</v>
      </c>
      <c r="AT35">
        <f t="shared" si="26"/>
        <v>28.176678029538579</v>
      </c>
      <c r="AU35">
        <f t="shared" si="23"/>
        <v>-4205.245383147856</v>
      </c>
      <c r="AW35">
        <v>32</v>
      </c>
      <c r="AX35">
        <f>IF(Z35&gt;0, (R35*SUMPRODUCT(K35:$K$98, X35:$X$98)-K35*$AZ$3)/Z35, 0)</f>
        <v>14674.478536807683</v>
      </c>
    </row>
    <row r="36" spans="5:50" x14ac:dyDescent="0.25">
      <c r="E36">
        <v>2036</v>
      </c>
      <c r="F36" s="5">
        <v>3.5571999999999999E-2</v>
      </c>
      <c r="G36" s="5"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6.0771449302831244E-2</v>
      </c>
      <c r="L36" s="2">
        <v>33</v>
      </c>
      <c r="M36" s="6">
        <v>0.14457818</v>
      </c>
      <c r="Q36" s="4">
        <f t="shared" si="21"/>
        <v>25</v>
      </c>
      <c r="R36">
        <f t="shared" si="0"/>
        <v>2000000</v>
      </c>
      <c r="S36">
        <f t="shared" si="1"/>
        <v>4577.2272732443053</v>
      </c>
      <c r="U36">
        <f t="shared" si="13"/>
        <v>0.14457818</v>
      </c>
      <c r="V36">
        <f t="shared" si="14"/>
        <v>0.01</v>
      </c>
      <c r="W36">
        <f t="shared" si="15"/>
        <v>0.2197645366057952</v>
      </c>
      <c r="X36">
        <f t="shared" si="16"/>
        <v>3.177315673100925E-2</v>
      </c>
      <c r="Y36">
        <f t="shared" si="17"/>
        <v>2.197645366057952E-3</v>
      </c>
      <c r="Z36">
        <f t="shared" si="18"/>
        <v>0.18579373450872799</v>
      </c>
      <c r="AB36">
        <f t="shared" si="19"/>
        <v>3224.9299755732281</v>
      </c>
      <c r="AC36">
        <f t="shared" si="2"/>
        <v>850.42014879126145</v>
      </c>
      <c r="AE36">
        <f t="shared" si="3"/>
        <v>0</v>
      </c>
      <c r="AF36">
        <f t="shared" si="24"/>
        <v>0</v>
      </c>
      <c r="AG36">
        <f t="shared" si="24"/>
        <v>-4.6448433627182002</v>
      </c>
      <c r="AH36">
        <f t="shared" si="5"/>
        <v>-63546.313462018501</v>
      </c>
      <c r="AI36">
        <f t="shared" si="25"/>
        <v>-63550.958305381217</v>
      </c>
      <c r="AJ36">
        <f t="shared" si="7"/>
        <v>2374.5098267819667</v>
      </c>
      <c r="AK36">
        <f t="shared" si="22"/>
        <v>225.74509829012598</v>
      </c>
      <c r="AL36">
        <f t="shared" si="8"/>
        <v>-60950.703380309125</v>
      </c>
      <c r="AN36">
        <f t="shared" si="26"/>
        <v>0</v>
      </c>
      <c r="AO36">
        <f t="shared" si="26"/>
        <v>0</v>
      </c>
      <c r="AP36">
        <f t="shared" si="26"/>
        <v>-0.28227386293702128</v>
      </c>
      <c r="AQ36">
        <f t="shared" si="26"/>
        <v>-3861.8015669388801</v>
      </c>
      <c r="AR36">
        <f t="shared" si="26"/>
        <v>-3862.0838408018167</v>
      </c>
      <c r="AS36">
        <f t="shared" si="26"/>
        <v>144.30240355735489</v>
      </c>
      <c r="AT36">
        <f t="shared" si="26"/>
        <v>13.718856796101047</v>
      </c>
      <c r="AU36">
        <f t="shared" si="23"/>
        <v>-3704.0625804483611</v>
      </c>
      <c r="AW36">
        <v>33</v>
      </c>
      <c r="AX36">
        <f>IF(Z36&gt;0, (R36*SUMPRODUCT(K36:$K$98, X36:$X$98)-K36*$AZ$3)/Z36, 0)</f>
        <v>4577.2272732443053</v>
      </c>
    </row>
    <row r="37" spans="5:50" x14ac:dyDescent="0.25">
      <c r="E37">
        <v>2037</v>
      </c>
      <c r="F37" s="5">
        <v>3.5571999999999999E-2</v>
      </c>
      <c r="G37" s="5"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5.4260222591813609E-2</v>
      </c>
      <c r="L37" s="2">
        <v>34</v>
      </c>
      <c r="M37" s="6">
        <v>0.16385111999999999</v>
      </c>
      <c r="Q37" s="4">
        <f t="shared" si="21"/>
        <v>25</v>
      </c>
      <c r="R37">
        <f t="shared" si="0"/>
        <v>2000000</v>
      </c>
      <c r="S37">
        <f t="shared" si="1"/>
        <v>-7743.397353218561</v>
      </c>
      <c r="U37">
        <f t="shared" si="13"/>
        <v>0.16385111999999999</v>
      </c>
      <c r="V37">
        <f t="shared" si="14"/>
        <v>0.01</v>
      </c>
      <c r="W37">
        <f t="shared" si="15"/>
        <v>0.18579373450872799</v>
      </c>
      <c r="X37">
        <f t="shared" si="16"/>
        <v>3.044251148823773E-2</v>
      </c>
      <c r="Y37">
        <f t="shared" si="17"/>
        <v>1.85793734508728E-3</v>
      </c>
      <c r="Z37">
        <f t="shared" si="18"/>
        <v>0.15349328567540299</v>
      </c>
      <c r="AB37">
        <f t="shared" si="19"/>
        <v>850.42014879126145</v>
      </c>
      <c r="AC37">
        <f t="shared" si="2"/>
        <v>-1188.5595020357359</v>
      </c>
      <c r="AE37">
        <f t="shared" si="3"/>
        <v>0</v>
      </c>
      <c r="AF37">
        <f t="shared" si="24"/>
        <v>0</v>
      </c>
      <c r="AG37">
        <f t="shared" si="24"/>
        <v>-3.8373321418850748</v>
      </c>
      <c r="AH37">
        <f t="shared" si="5"/>
        <v>-60885.022976475462</v>
      </c>
      <c r="AI37">
        <f t="shared" si="25"/>
        <v>-60888.860308617346</v>
      </c>
      <c r="AJ37">
        <f t="shared" si="7"/>
        <v>2038.9796508269974</v>
      </c>
      <c r="AK37">
        <f t="shared" si="22"/>
        <v>59.529410415388305</v>
      </c>
      <c r="AL37">
        <f t="shared" si="8"/>
        <v>-58790.351247374958</v>
      </c>
      <c r="AN37">
        <f t="shared" si="26"/>
        <v>0</v>
      </c>
      <c r="AO37">
        <f t="shared" si="26"/>
        <v>0</v>
      </c>
      <c r="AP37">
        <f t="shared" si="26"/>
        <v>-0.20821449617740503</v>
      </c>
      <c r="AQ37">
        <f t="shared" si="26"/>
        <v>-3303.6348992112444</v>
      </c>
      <c r="AR37">
        <f t="shared" si="26"/>
        <v>-3303.8431137074217</v>
      </c>
      <c r="AS37">
        <f t="shared" si="26"/>
        <v>110.63548971405126</v>
      </c>
      <c r="AT37">
        <f t="shared" si="26"/>
        <v>3.2300790598983968</v>
      </c>
      <c r="AU37">
        <f t="shared" si="23"/>
        <v>-3189.977544933472</v>
      </c>
      <c r="AW37">
        <v>34</v>
      </c>
      <c r="AX37">
        <f>IF(Z37&gt;0, (R37*SUMPRODUCT(K37:$K$98, X37:$X$98)-K37*$AZ$3)/Z37, 0)</f>
        <v>-7743.397353218561</v>
      </c>
    </row>
    <row r="38" spans="5:50" x14ac:dyDescent="0.25">
      <c r="E38">
        <v>2038</v>
      </c>
      <c r="F38" s="5">
        <v>3.5571999999999999E-2</v>
      </c>
      <c r="G38" s="5"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4.8446627314119292E-2</v>
      </c>
      <c r="L38" s="2">
        <v>35</v>
      </c>
      <c r="M38" s="6">
        <v>0.185300933</v>
      </c>
      <c r="Q38" s="4">
        <f t="shared" si="21"/>
        <v>25</v>
      </c>
      <c r="R38">
        <f t="shared" si="0"/>
        <v>2000000</v>
      </c>
      <c r="S38">
        <f t="shared" si="1"/>
        <v>-23192.760978675662</v>
      </c>
      <c r="U38">
        <f t="shared" si="13"/>
        <v>0.185300933</v>
      </c>
      <c r="V38">
        <f t="shared" si="14"/>
        <v>0.01</v>
      </c>
      <c r="W38">
        <f t="shared" si="15"/>
        <v>0.15349328567540299</v>
      </c>
      <c r="X38">
        <f t="shared" si="16"/>
        <v>2.844244904488771E-2</v>
      </c>
      <c r="Y38">
        <f t="shared" si="17"/>
        <v>1.5349328567540298E-3</v>
      </c>
      <c r="Z38">
        <f t="shared" si="18"/>
        <v>0.12351590377376125</v>
      </c>
      <c r="AB38">
        <f t="shared" si="19"/>
        <v>-1188.5595020357359</v>
      </c>
      <c r="AC38">
        <f t="shared" si="2"/>
        <v>-2864.6748332899479</v>
      </c>
      <c r="AE38">
        <f t="shared" si="3"/>
        <v>0</v>
      </c>
      <c r="AF38">
        <f t="shared" si="24"/>
        <v>0</v>
      </c>
      <c r="AG38">
        <f t="shared" si="24"/>
        <v>-3.0878975943440312</v>
      </c>
      <c r="AH38">
        <f t="shared" si="5"/>
        <v>-56884.898089775423</v>
      </c>
      <c r="AI38">
        <f t="shared" si="25"/>
        <v>-56887.985987369764</v>
      </c>
      <c r="AJ38">
        <f t="shared" si="7"/>
        <v>1676.1153312542119</v>
      </c>
      <c r="AK38">
        <f t="shared" si="22"/>
        <v>-83.199165142501528</v>
      </c>
      <c r="AL38">
        <f t="shared" si="8"/>
        <v>-55295.069821258061</v>
      </c>
      <c r="AN38">
        <f t="shared" si="26"/>
        <v>0</v>
      </c>
      <c r="AO38">
        <f t="shared" si="26"/>
        <v>0</v>
      </c>
      <c r="AP38">
        <f t="shared" si="26"/>
        <v>-0.14959822393735078</v>
      </c>
      <c r="AQ38">
        <f t="shared" si="26"/>
        <v>-2755.8814575570063</v>
      </c>
      <c r="AR38">
        <f t="shared" si="26"/>
        <v>-2756.0310557809435</v>
      </c>
      <c r="AS38">
        <f t="shared" si="26"/>
        <v>81.202134788754407</v>
      </c>
      <c r="AT38">
        <f t="shared" si="26"/>
        <v>-4.0307189465046358</v>
      </c>
      <c r="AU38">
        <f t="shared" si="23"/>
        <v>-2678.8596399386943</v>
      </c>
      <c r="AW38">
        <v>35</v>
      </c>
      <c r="AX38">
        <f>IF(Z38&gt;0, (R38*SUMPRODUCT(K38:$K$98, X38:$X$98)-K38*$AZ$3)/Z38, 0)</f>
        <v>-23192.760978675662</v>
      </c>
    </row>
    <row r="39" spans="5:50" x14ac:dyDescent="0.25">
      <c r="E39">
        <v>2039</v>
      </c>
      <c r="F39" s="5">
        <v>3.5571999999999999E-2</v>
      </c>
      <c r="G39" s="5"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4.3255917244749365E-2</v>
      </c>
      <c r="L39" s="2">
        <v>36</v>
      </c>
      <c r="M39" s="6">
        <v>0.20871278500000001</v>
      </c>
      <c r="Q39" s="4">
        <f t="shared" si="21"/>
        <v>25</v>
      </c>
      <c r="R39">
        <f t="shared" si="0"/>
        <v>2000000</v>
      </c>
      <c r="S39">
        <f t="shared" si="1"/>
        <v>-43185.010497288597</v>
      </c>
      <c r="U39">
        <f t="shared" si="13"/>
        <v>0.20871278500000001</v>
      </c>
      <c r="V39">
        <f t="shared" si="14"/>
        <v>0.01</v>
      </c>
      <c r="W39">
        <f t="shared" si="15"/>
        <v>0.12351590377376125</v>
      </c>
      <c r="X39">
        <f t="shared" si="16"/>
        <v>2.5779348268413722E-2</v>
      </c>
      <c r="Y39">
        <f t="shared" si="17"/>
        <v>1.2351590377376125E-3</v>
      </c>
      <c r="Z39">
        <f t="shared" si="18"/>
        <v>9.6501396467609898E-2</v>
      </c>
      <c r="AB39">
        <f t="shared" si="19"/>
        <v>-2864.6748332899479</v>
      </c>
      <c r="AC39">
        <f t="shared" si="2"/>
        <v>-4167.4138194567422</v>
      </c>
      <c r="AE39">
        <f t="shared" si="3"/>
        <v>0</v>
      </c>
      <c r="AF39">
        <f t="shared" si="24"/>
        <v>0</v>
      </c>
      <c r="AG39">
        <f t="shared" si="24"/>
        <v>-2.4125349116902473</v>
      </c>
      <c r="AH39">
        <f t="shared" si="5"/>
        <v>-51558.696536827447</v>
      </c>
      <c r="AI39">
        <f t="shared" si="25"/>
        <v>-51561.109071739134</v>
      </c>
      <c r="AJ39">
        <f t="shared" si="7"/>
        <v>1302.7389861667943</v>
      </c>
      <c r="AK39">
        <f t="shared" si="22"/>
        <v>-200.52723833029637</v>
      </c>
      <c r="AL39">
        <f t="shared" si="8"/>
        <v>-50458.897323902638</v>
      </c>
      <c r="AN39">
        <f t="shared" si="26"/>
        <v>0</v>
      </c>
      <c r="AO39">
        <f t="shared" si="26"/>
        <v>0</v>
      </c>
      <c r="AP39">
        <f t="shared" si="26"/>
        <v>-0.10435641049014205</v>
      </c>
      <c r="AQ39">
        <f t="shared" si="26"/>
        <v>-2230.2187106441538</v>
      </c>
      <c r="AR39">
        <f t="shared" si="26"/>
        <v>-2230.3230670546436</v>
      </c>
      <c r="AS39">
        <f t="shared" si="26"/>
        <v>56.351169777139546</v>
      </c>
      <c r="AT39">
        <f t="shared" si="26"/>
        <v>-8.673989626533432</v>
      </c>
      <c r="AU39">
        <f t="shared" si="23"/>
        <v>-2182.6458869040375</v>
      </c>
      <c r="AW39">
        <v>36</v>
      </c>
      <c r="AX39">
        <f>IF(Z39&gt;0, (R39*SUMPRODUCT(K39:$K$98, X39:$X$98)-K39*$AZ$3)/Z39, 0)</f>
        <v>-43185.010497288597</v>
      </c>
    </row>
    <row r="40" spans="5:50" x14ac:dyDescent="0.25">
      <c r="E40">
        <v>2040</v>
      </c>
      <c r="F40" s="5">
        <v>3.5571999999999999E-2</v>
      </c>
      <c r="G40" s="5"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3.8621354682811929E-2</v>
      </c>
      <c r="L40" s="2">
        <v>37</v>
      </c>
      <c r="M40" s="6">
        <v>0.23444695300000001</v>
      </c>
      <c r="Q40" s="4">
        <f t="shared" si="21"/>
        <v>25</v>
      </c>
      <c r="R40">
        <f t="shared" si="0"/>
        <v>2000000</v>
      </c>
      <c r="S40">
        <f t="shared" si="1"/>
        <v>-69949.928698604679</v>
      </c>
      <c r="U40">
        <f t="shared" si="13"/>
        <v>0.23444695300000001</v>
      </c>
      <c r="V40">
        <f t="shared" si="14"/>
        <v>0.01</v>
      </c>
      <c r="W40">
        <f t="shared" si="15"/>
        <v>9.6501396467609898E-2</v>
      </c>
      <c r="X40">
        <f t="shared" si="16"/>
        <v>2.2624458362076105E-2</v>
      </c>
      <c r="Y40">
        <f t="shared" si="17"/>
        <v>9.6501396467609901E-4</v>
      </c>
      <c r="Z40">
        <f t="shared" si="18"/>
        <v>7.291192414085769E-2</v>
      </c>
      <c r="AB40">
        <f t="shared" si="19"/>
        <v>-4167.4138194567422</v>
      </c>
      <c r="AC40">
        <f t="shared" si="2"/>
        <v>-5100.1838949310686</v>
      </c>
      <c r="AE40">
        <f t="shared" si="3"/>
        <v>0</v>
      </c>
      <c r="AF40">
        <f t="shared" si="24"/>
        <v>0</v>
      </c>
      <c r="AG40">
        <f t="shared" si="24"/>
        <v>-1.8227981035214422</v>
      </c>
      <c r="AH40">
        <f t="shared" si="5"/>
        <v>-45248.916724152208</v>
      </c>
      <c r="AI40">
        <f t="shared" si="25"/>
        <v>-45250.739522255732</v>
      </c>
      <c r="AJ40">
        <f t="shared" si="7"/>
        <v>932.7700754743264</v>
      </c>
      <c r="AK40">
        <f t="shared" si="22"/>
        <v>-291.71896736197198</v>
      </c>
      <c r="AL40">
        <f t="shared" si="8"/>
        <v>-44609.688414143377</v>
      </c>
      <c r="AN40">
        <f t="shared" si="26"/>
        <v>0</v>
      </c>
      <c r="AO40">
        <f t="shared" si="26"/>
        <v>0</v>
      </c>
      <c r="AP40">
        <f t="shared" si="26"/>
        <v>-7.0398932071258552E-2</v>
      </c>
      <c r="AQ40">
        <f t="shared" si="26"/>
        <v>-1747.5744618165029</v>
      </c>
      <c r="AR40">
        <f t="shared" si="26"/>
        <v>-1747.6448607485743</v>
      </c>
      <c r="AS40">
        <f t="shared" si="26"/>
        <v>36.024843922407214</v>
      </c>
      <c r="AT40">
        <f t="shared" si="26"/>
        <v>-11.266581706190356</v>
      </c>
      <c r="AU40">
        <f t="shared" si="23"/>
        <v>-1722.8865985323573</v>
      </c>
      <c r="AW40">
        <v>37</v>
      </c>
      <c r="AX40">
        <f>IF(Z40&gt;0, (R40*SUMPRODUCT(K40:$K$98, X40:$X$98)-K40*$AZ$3)/Z40, 0)</f>
        <v>-69949.928698604679</v>
      </c>
    </row>
    <row r="41" spans="5:50" x14ac:dyDescent="0.25">
      <c r="E41">
        <v>2041</v>
      </c>
      <c r="F41" s="5">
        <v>3.5571999999999999E-2</v>
      </c>
      <c r="G41" s="5"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3.4483352395367789E-2</v>
      </c>
      <c r="L41" s="2">
        <v>38</v>
      </c>
      <c r="M41" s="6">
        <v>0.26339700100000002</v>
      </c>
      <c r="Q41" s="4">
        <f t="shared" si="21"/>
        <v>25</v>
      </c>
      <c r="R41">
        <f t="shared" si="0"/>
        <v>2000000</v>
      </c>
      <c r="S41">
        <f t="shared" si="1"/>
        <v>-107390.23052785428</v>
      </c>
      <c r="U41">
        <f t="shared" si="13"/>
        <v>0.26339700100000002</v>
      </c>
      <c r="V41">
        <f t="shared" si="14"/>
        <v>0.01</v>
      </c>
      <c r="W41">
        <f t="shared" si="15"/>
        <v>7.291192414085769E-2</v>
      </c>
      <c r="X41">
        <f t="shared" si="16"/>
        <v>1.920478215584142E-2</v>
      </c>
      <c r="Y41">
        <f t="shared" si="17"/>
        <v>7.2911924140857691E-4</v>
      </c>
      <c r="Z41">
        <f t="shared" si="18"/>
        <v>5.2978022743607696E-2</v>
      </c>
      <c r="AB41">
        <f t="shared" si="19"/>
        <v>-5100.1838949310686</v>
      </c>
      <c r="AC41">
        <f t="shared" si="2"/>
        <v>-5689.3220753459373</v>
      </c>
      <c r="AE41">
        <f t="shared" si="3"/>
        <v>0</v>
      </c>
      <c r="AF41">
        <f t="shared" si="24"/>
        <v>0</v>
      </c>
      <c r="AG41">
        <f t="shared" si="24"/>
        <v>-1.3244505685901924</v>
      </c>
      <c r="AH41">
        <f t="shared" si="5"/>
        <v>-38409.564311682836</v>
      </c>
      <c r="AI41">
        <f t="shared" si="25"/>
        <v>-38410.888762251423</v>
      </c>
      <c r="AJ41">
        <f t="shared" si="7"/>
        <v>589.13818041486866</v>
      </c>
      <c r="AK41">
        <f t="shared" si="22"/>
        <v>-357.01287264517481</v>
      </c>
      <c r="AL41">
        <f t="shared" si="8"/>
        <v>-38178.763454481727</v>
      </c>
      <c r="AN41">
        <f t="shared" si="26"/>
        <v>0</v>
      </c>
      <c r="AO41">
        <f t="shared" si="26"/>
        <v>0</v>
      </c>
      <c r="AP41">
        <f t="shared" si="26"/>
        <v>-4.5671495686940844E-2</v>
      </c>
      <c r="AQ41">
        <f t="shared" si="26"/>
        <v>-1324.4905415123014</v>
      </c>
      <c r="AR41">
        <f t="shared" si="26"/>
        <v>-1324.5362130079884</v>
      </c>
      <c r="AS41">
        <f t="shared" si="26"/>
        <v>20.315459484811683</v>
      </c>
      <c r="AT41">
        <f t="shared" si="26"/>
        <v>-12.311000697106124</v>
      </c>
      <c r="AU41">
        <f t="shared" si="23"/>
        <v>-1316.5317542202827</v>
      </c>
      <c r="AW41">
        <v>38</v>
      </c>
      <c r="AX41">
        <f>IF(Z41&gt;0, (R41*SUMPRODUCT(K41:$K$98, X41:$X$98)-K41*$AZ$3)/Z41, 0)</f>
        <v>-107390.23052785428</v>
      </c>
    </row>
    <row r="42" spans="5:50" x14ac:dyDescent="0.25">
      <c r="E42">
        <v>2042</v>
      </c>
      <c r="F42" s="5">
        <v>3.5571999999999999E-2</v>
      </c>
      <c r="G42" s="5"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3.0788707495864095E-2</v>
      </c>
      <c r="L42" s="2">
        <v>39</v>
      </c>
      <c r="M42" s="6">
        <v>0.29593128600000002</v>
      </c>
      <c r="Q42" s="4">
        <f t="shared" si="21"/>
        <v>25</v>
      </c>
      <c r="R42">
        <f t="shared" si="0"/>
        <v>2000000</v>
      </c>
      <c r="S42">
        <f t="shared" si="1"/>
        <v>-162617.1170566268</v>
      </c>
      <c r="U42">
        <f t="shared" si="13"/>
        <v>0.29593128600000002</v>
      </c>
      <c r="V42">
        <f t="shared" si="14"/>
        <v>0.01</v>
      </c>
      <c r="W42">
        <f t="shared" si="15"/>
        <v>5.2978022743607696E-2</v>
      </c>
      <c r="X42">
        <f t="shared" si="16"/>
        <v>1.5677854400253075E-2</v>
      </c>
      <c r="Y42">
        <f t="shared" si="17"/>
        <v>5.2978022743607701E-4</v>
      </c>
      <c r="Z42">
        <f t="shared" si="18"/>
        <v>3.677038811591854E-2</v>
      </c>
      <c r="AB42">
        <f t="shared" si="19"/>
        <v>-5689.3220753459373</v>
      </c>
      <c r="AC42">
        <f t="shared" si="2"/>
        <v>-5979.4945084639239</v>
      </c>
      <c r="AE42">
        <f t="shared" si="3"/>
        <v>0</v>
      </c>
      <c r="AF42">
        <f t="shared" si="24"/>
        <v>0</v>
      </c>
      <c r="AG42">
        <f t="shared" si="24"/>
        <v>-0.91925970289796344</v>
      </c>
      <c r="AH42">
        <f t="shared" si="5"/>
        <v>-31355.708800506149</v>
      </c>
      <c r="AI42">
        <f t="shared" si="25"/>
        <v>-31356.628060209048</v>
      </c>
      <c r="AJ42">
        <f t="shared" si="7"/>
        <v>290.17243311798666</v>
      </c>
      <c r="AK42">
        <f t="shared" si="22"/>
        <v>-398.25254527421566</v>
      </c>
      <c r="AL42">
        <f t="shared" si="8"/>
        <v>-31464.708172365277</v>
      </c>
      <c r="AN42">
        <f t="shared" si="26"/>
        <v>0</v>
      </c>
      <c r="AO42">
        <f t="shared" si="26"/>
        <v>0</v>
      </c>
      <c r="AP42">
        <f t="shared" si="26"/>
        <v>-2.8302818105260329E-2</v>
      </c>
      <c r="AQ42">
        <f t="shared" si="26"/>
        <v>-965.40174658427543</v>
      </c>
      <c r="AR42">
        <f t="shared" si="26"/>
        <v>-965.43004940238075</v>
      </c>
      <c r="AS42">
        <f t="shared" si="26"/>
        <v>8.9340341666328786</v>
      </c>
      <c r="AT42">
        <f t="shared" si="26"/>
        <v>-12.261681125931199</v>
      </c>
      <c r="AU42">
        <f t="shared" si="23"/>
        <v>-968.75769636167911</v>
      </c>
      <c r="AW42">
        <v>39</v>
      </c>
      <c r="AX42">
        <f>IF(Z42&gt;0, (R42*SUMPRODUCT(K42:$K$98, X42:$X$98)-K42*$AZ$3)/Z42, 0)</f>
        <v>-162617.1170566268</v>
      </c>
    </row>
    <row r="43" spans="5:50" x14ac:dyDescent="0.25">
      <c r="E43">
        <v>2043</v>
      </c>
      <c r="F43" s="5">
        <v>3.5571999999999999E-2</v>
      </c>
      <c r="G43" s="5"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2.7489917407021513E-2</v>
      </c>
      <c r="L43" s="2">
        <v>40</v>
      </c>
      <c r="M43" s="6">
        <v>0.33262349499999999</v>
      </c>
      <c r="Q43" s="4">
        <f t="shared" si="21"/>
        <v>25</v>
      </c>
      <c r="R43">
        <f t="shared" si="0"/>
        <v>2000000</v>
      </c>
      <c r="S43">
        <f t="shared" si="1"/>
        <v>-249106.43006666907</v>
      </c>
      <c r="U43">
        <f t="shared" si="13"/>
        <v>0.33262349499999999</v>
      </c>
      <c r="V43">
        <f t="shared" si="14"/>
        <v>0.01</v>
      </c>
      <c r="W43">
        <f t="shared" si="15"/>
        <v>3.677038811591854E-2</v>
      </c>
      <c r="X43">
        <f t="shared" si="16"/>
        <v>1.2230695007623289E-2</v>
      </c>
      <c r="Y43">
        <f t="shared" si="17"/>
        <v>3.6770388115918543E-4</v>
      </c>
      <c r="Z43">
        <f t="shared" si="18"/>
        <v>2.4171989227136065E-2</v>
      </c>
      <c r="AB43">
        <f t="shared" si="19"/>
        <v>-5979.4945084639239</v>
      </c>
      <c r="AC43">
        <f t="shared" si="2"/>
        <v>-6021.3979439818486</v>
      </c>
      <c r="AE43">
        <f t="shared" si="3"/>
        <v>0</v>
      </c>
      <c r="AF43">
        <f t="shared" si="24"/>
        <v>0</v>
      </c>
      <c r="AG43">
        <f t="shared" si="24"/>
        <v>-0.60429973067840159</v>
      </c>
      <c r="AH43">
        <f t="shared" si="5"/>
        <v>-24461.390015246579</v>
      </c>
      <c r="AI43">
        <f t="shared" si="25"/>
        <v>-24461.994314977259</v>
      </c>
      <c r="AJ43">
        <f t="shared" si="7"/>
        <v>41.903435517924663</v>
      </c>
      <c r="AK43">
        <f t="shared" si="22"/>
        <v>-418.56461559247469</v>
      </c>
      <c r="AL43">
        <f t="shared" si="8"/>
        <v>-24838.655495051808</v>
      </c>
      <c r="AN43">
        <f t="shared" si="26"/>
        <v>0</v>
      </c>
      <c r="AO43">
        <f t="shared" si="26"/>
        <v>0</v>
      </c>
      <c r="AP43">
        <f t="shared" si="26"/>
        <v>-1.6612149685434605E-2</v>
      </c>
      <c r="AQ43">
        <f t="shared" si="26"/>
        <v>-672.44159118006917</v>
      </c>
      <c r="AR43">
        <f t="shared" si="26"/>
        <v>-672.45820332975461</v>
      </c>
      <c r="AS43">
        <f t="shared" si="26"/>
        <v>1.1519219814582007</v>
      </c>
      <c r="AT43">
        <f t="shared" si="26"/>
        <v>-11.506306712138839</v>
      </c>
      <c r="AU43">
        <f t="shared" si="23"/>
        <v>-682.81258806043525</v>
      </c>
      <c r="AW43">
        <v>40</v>
      </c>
      <c r="AX43">
        <f>IF(Z43&gt;0, (R43*SUMPRODUCT(K43:$K$98, X43:$X$98)-K43*$AZ$3)/Z43, 0)</f>
        <v>-249106.43006666907</v>
      </c>
    </row>
    <row r="44" spans="5:50" x14ac:dyDescent="0.25">
      <c r="E44">
        <v>2044</v>
      </c>
      <c r="F44" s="5">
        <v>3.5571999999999999E-2</v>
      </c>
      <c r="G44" s="5"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2.4544569113412063E-2</v>
      </c>
      <c r="L44" s="2">
        <v>41</v>
      </c>
      <c r="M44" s="6">
        <v>0.37225971299999999</v>
      </c>
      <c r="Q44" s="4">
        <f t="shared" si="21"/>
        <v>25</v>
      </c>
      <c r="R44">
        <f t="shared" si="0"/>
        <v>2000000</v>
      </c>
      <c r="S44">
        <f t="shared" si="1"/>
        <v>-393067.43415852223</v>
      </c>
      <c r="U44">
        <f t="shared" si="13"/>
        <v>0.37225971299999999</v>
      </c>
      <c r="V44">
        <f t="shared" si="14"/>
        <v>0.01</v>
      </c>
      <c r="W44">
        <f t="shared" si="15"/>
        <v>2.4171989227136065E-2</v>
      </c>
      <c r="X44">
        <f t="shared" si="16"/>
        <v>8.9982577723327628E-3</v>
      </c>
      <c r="Y44">
        <f t="shared" si="17"/>
        <v>2.4171989227136066E-4</v>
      </c>
      <c r="Z44">
        <f t="shared" si="18"/>
        <v>1.4932011562531941E-2</v>
      </c>
      <c r="AB44">
        <f t="shared" si="19"/>
        <v>-6021.3979439818486</v>
      </c>
      <c r="AC44">
        <f t="shared" si="2"/>
        <v>-5869.2874717098166</v>
      </c>
      <c r="AE44">
        <f t="shared" si="3"/>
        <v>0</v>
      </c>
      <c r="AF44">
        <f t="shared" si="24"/>
        <v>0</v>
      </c>
      <c r="AG44">
        <f t="shared" si="24"/>
        <v>-0.37330028906329854</v>
      </c>
      <c r="AH44">
        <f t="shared" si="5"/>
        <v>-17996.515544665526</v>
      </c>
      <c r="AI44">
        <f t="shared" si="25"/>
        <v>-17996.888844954588</v>
      </c>
      <c r="AJ44">
        <f t="shared" si="7"/>
        <v>-152.11047227203198</v>
      </c>
      <c r="AK44">
        <f t="shared" si="22"/>
        <v>-421.49785607872946</v>
      </c>
      <c r="AL44">
        <f t="shared" si="8"/>
        <v>-18570.497173305346</v>
      </c>
      <c r="AN44">
        <f t="shared" si="26"/>
        <v>0</v>
      </c>
      <c r="AO44">
        <f t="shared" si="26"/>
        <v>0</v>
      </c>
      <c r="AP44">
        <f t="shared" si="26"/>
        <v>-9.1624947449708317E-3</v>
      </c>
      <c r="AQ44">
        <f t="shared" si="26"/>
        <v>-441.71671958663757</v>
      </c>
      <c r="AR44">
        <f t="shared" si="26"/>
        <v>-441.72588208138251</v>
      </c>
      <c r="AS44">
        <f t="shared" si="26"/>
        <v>-3.7334859995546381</v>
      </c>
      <c r="AT44">
        <f t="shared" si="26"/>
        <v>-10.345483259679385</v>
      </c>
      <c r="AU44">
        <f t="shared" si="23"/>
        <v>-455.80485134061644</v>
      </c>
      <c r="AW44">
        <v>41</v>
      </c>
      <c r="AX44">
        <f>IF(Z44&gt;0, (R44*SUMPRODUCT(K44:$K$98, X44:$X$98)-K44*$AZ$3)/Z44, 0)</f>
        <v>-393067.43415852223</v>
      </c>
    </row>
    <row r="45" spans="5:50" x14ac:dyDescent="0.25">
      <c r="E45">
        <v>2045</v>
      </c>
      <c r="F45" s="5">
        <v>3.5571999999999999E-2</v>
      </c>
      <c r="G45" s="5"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2.1914793851260769E-2</v>
      </c>
      <c r="L45" s="2">
        <v>42</v>
      </c>
      <c r="M45" s="6">
        <v>0.41367450300000003</v>
      </c>
      <c r="Q45" s="4">
        <f t="shared" si="21"/>
        <v>25</v>
      </c>
      <c r="R45">
        <f t="shared" si="0"/>
        <v>2000000</v>
      </c>
      <c r="S45">
        <f t="shared" si="1"/>
        <v>-647802.92705006117</v>
      </c>
      <c r="U45">
        <f t="shared" si="13"/>
        <v>0.41367450300000003</v>
      </c>
      <c r="V45">
        <f t="shared" si="14"/>
        <v>0.01</v>
      </c>
      <c r="W45">
        <f t="shared" si="15"/>
        <v>1.4932011562531941E-2</v>
      </c>
      <c r="X45">
        <f t="shared" si="16"/>
        <v>6.1769924619206546E-3</v>
      </c>
      <c r="Y45">
        <f t="shared" si="17"/>
        <v>1.4932011562531942E-4</v>
      </c>
      <c r="Z45">
        <f t="shared" si="18"/>
        <v>8.6056989849859662E-3</v>
      </c>
      <c r="AB45">
        <f t="shared" si="19"/>
        <v>-5869.2874717098166</v>
      </c>
      <c r="AC45">
        <f t="shared" si="2"/>
        <v>-5574.796991785649</v>
      </c>
      <c r="AE45">
        <f t="shared" si="3"/>
        <v>0</v>
      </c>
      <c r="AF45">
        <f t="shared" si="24"/>
        <v>0</v>
      </c>
      <c r="AG45">
        <f t="shared" si="24"/>
        <v>-0.21514247462464917</v>
      </c>
      <c r="AH45">
        <f t="shared" si="5"/>
        <v>-12353.98492384131</v>
      </c>
      <c r="AI45">
        <f t="shared" si="25"/>
        <v>-12354.200066315934</v>
      </c>
      <c r="AJ45">
        <f t="shared" si="7"/>
        <v>-294.49047992416763</v>
      </c>
      <c r="AK45">
        <f t="shared" si="22"/>
        <v>-410.8501230196872</v>
      </c>
      <c r="AL45">
        <f t="shared" si="8"/>
        <v>-13059.540669259788</v>
      </c>
      <c r="AN45">
        <f t="shared" si="26"/>
        <v>0</v>
      </c>
      <c r="AO45">
        <f t="shared" si="26"/>
        <v>0</v>
      </c>
      <c r="AP45">
        <f t="shared" si="26"/>
        <v>-4.7148029800492871E-3</v>
      </c>
      <c r="AQ45">
        <f t="shared" si="26"/>
        <v>-270.73503284756578</v>
      </c>
      <c r="AR45">
        <f t="shared" si="26"/>
        <v>-270.73974765054584</v>
      </c>
      <c r="AS45">
        <f t="shared" si="26"/>
        <v>-6.4536981586969819</v>
      </c>
      <c r="AT45">
        <f t="shared" si="26"/>
        <v>-9.0036957497415706</v>
      </c>
      <c r="AU45">
        <f t="shared" si="23"/>
        <v>-286.19714155898436</v>
      </c>
      <c r="AW45">
        <v>42</v>
      </c>
      <c r="AX45">
        <f>IF(Z45&gt;0, (R45*SUMPRODUCT(K45:$K$98, X45:$X$98)-K45*$AZ$3)/Z45, 0)</f>
        <v>-647802.92705006117</v>
      </c>
    </row>
    <row r="46" spans="5:50" x14ac:dyDescent="0.25">
      <c r="E46">
        <v>2046</v>
      </c>
      <c r="F46" s="5">
        <v>3.5571999999999999E-2</v>
      </c>
      <c r="G46" s="5"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1.9566780224339969E-2</v>
      </c>
      <c r="L46" s="2">
        <v>43</v>
      </c>
      <c r="M46" s="6">
        <v>0.42102545200000002</v>
      </c>
      <c r="Q46" s="4">
        <f t="shared" si="21"/>
        <v>25</v>
      </c>
      <c r="R46">
        <f t="shared" si="0"/>
        <v>2000000</v>
      </c>
      <c r="S46">
        <f t="shared" si="1"/>
        <v>-1059590.5289618406</v>
      </c>
      <c r="U46">
        <f t="shared" si="13"/>
        <v>0.42102545200000002</v>
      </c>
      <c r="V46">
        <f t="shared" si="14"/>
        <v>0.01</v>
      </c>
      <c r="W46">
        <f t="shared" si="15"/>
        <v>8.6056989849859662E-3</v>
      </c>
      <c r="X46">
        <f t="shared" si="16"/>
        <v>3.623218304929658E-3</v>
      </c>
      <c r="Y46">
        <f t="shared" si="17"/>
        <v>8.6056989849859662E-5</v>
      </c>
      <c r="Z46">
        <f t="shared" si="18"/>
        <v>4.8964236902064489E-3</v>
      </c>
      <c r="AB46">
        <f t="shared" si="19"/>
        <v>-5574.796991785649</v>
      </c>
      <c r="AC46">
        <f t="shared" si="2"/>
        <v>-5188.2041679271388</v>
      </c>
      <c r="AE46">
        <f t="shared" si="3"/>
        <v>0</v>
      </c>
      <c r="AF46">
        <f t="shared" si="24"/>
        <v>0</v>
      </c>
      <c r="AG46">
        <f t="shared" si="24"/>
        <v>-0.12241059225516122</v>
      </c>
      <c r="AH46">
        <f t="shared" si="5"/>
        <v>-7246.4366098593164</v>
      </c>
      <c r="AI46">
        <f t="shared" si="25"/>
        <v>-7246.5590204515711</v>
      </c>
      <c r="AJ46">
        <f t="shared" si="7"/>
        <v>-386.5928238585102</v>
      </c>
      <c r="AK46">
        <f t="shared" si="22"/>
        <v>-390.23578942499546</v>
      </c>
      <c r="AL46">
        <f t="shared" si="8"/>
        <v>-8023.3876337350766</v>
      </c>
      <c r="AN46">
        <f t="shared" si="26"/>
        <v>0</v>
      </c>
      <c r="AO46">
        <f t="shared" si="26"/>
        <v>0</v>
      </c>
      <c r="AP46">
        <f t="shared" si="26"/>
        <v>-2.3951811557880319E-3</v>
      </c>
      <c r="AQ46">
        <f t="shared" si="26"/>
        <v>-141.78943255472845</v>
      </c>
      <c r="AR46">
        <f t="shared" si="26"/>
        <v>-141.79182773588423</v>
      </c>
      <c r="AS46">
        <f t="shared" si="26"/>
        <v>-7.5643768207464426</v>
      </c>
      <c r="AT46">
        <f t="shared" si="26"/>
        <v>-7.6356579273506977</v>
      </c>
      <c r="AU46">
        <f t="shared" si="23"/>
        <v>-156.99186248398135</v>
      </c>
      <c r="AW46">
        <v>43</v>
      </c>
      <c r="AX46">
        <f>IF(Z46&gt;0, (R46*SUMPRODUCT(K46:$K$98, X46:$X$98)-K46*$AZ$3)/Z46, 0)</f>
        <v>-1059590.5289618406</v>
      </c>
    </row>
    <row r="47" spans="5:50" x14ac:dyDescent="0.25">
      <c r="E47">
        <v>2047</v>
      </c>
      <c r="F47" s="5">
        <v>3.5571999999999999E-2</v>
      </c>
      <c r="G47" s="5"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1.7470339486017828E-2</v>
      </c>
      <c r="L47" s="2">
        <v>44</v>
      </c>
      <c r="M47" s="6">
        <v>0.42896583300000002</v>
      </c>
      <c r="Q47" s="4">
        <f t="shared" si="21"/>
        <v>25</v>
      </c>
      <c r="R47">
        <f t="shared" si="0"/>
        <v>2000000</v>
      </c>
      <c r="S47">
        <f t="shared" si="1"/>
        <v>-1726606.6359841081</v>
      </c>
      <c r="U47">
        <f t="shared" si="13"/>
        <v>0.42896583300000002</v>
      </c>
      <c r="V47">
        <f t="shared" si="14"/>
        <v>0.01</v>
      </c>
      <c r="W47">
        <f t="shared" si="15"/>
        <v>4.8964236902064489E-3</v>
      </c>
      <c r="X47">
        <f t="shared" si="16"/>
        <v>2.1003984669903434E-3</v>
      </c>
      <c r="Y47">
        <f t="shared" si="17"/>
        <v>4.8964236902064488E-5</v>
      </c>
      <c r="Z47">
        <f t="shared" si="18"/>
        <v>2.7470609863140408E-3</v>
      </c>
      <c r="AB47">
        <f t="shared" si="19"/>
        <v>-5188.2041679271388</v>
      </c>
      <c r="AC47">
        <f t="shared" si="2"/>
        <v>-4743.0937284228721</v>
      </c>
      <c r="AE47">
        <f t="shared" si="3"/>
        <v>0</v>
      </c>
      <c r="AF47">
        <f t="shared" si="24"/>
        <v>0</v>
      </c>
      <c r="AG47">
        <f t="shared" si="24"/>
        <v>-6.8676524657851026E-2</v>
      </c>
      <c r="AH47">
        <f t="shared" si="5"/>
        <v>-4200.7969339806868</v>
      </c>
      <c r="AI47">
        <f t="shared" si="25"/>
        <v>-4200.8656105053451</v>
      </c>
      <c r="AJ47">
        <f t="shared" si="7"/>
        <v>-445.11043950426665</v>
      </c>
      <c r="AK47">
        <f t="shared" si="22"/>
        <v>-363.17429175489974</v>
      </c>
      <c r="AL47">
        <f t="shared" si="8"/>
        <v>-5009.1503417645117</v>
      </c>
      <c r="AN47">
        <f t="shared" si="26"/>
        <v>0</v>
      </c>
      <c r="AO47">
        <f t="shared" si="26"/>
        <v>0</v>
      </c>
      <c r="AP47">
        <f t="shared" si="26"/>
        <v>-1.1998022004925319E-3</v>
      </c>
      <c r="AQ47">
        <f t="shared" si="26"/>
        <v>-73.389348548465421</v>
      </c>
      <c r="AR47">
        <f t="shared" si="26"/>
        <v>-73.390548350665924</v>
      </c>
      <c r="AS47">
        <f t="shared" si="26"/>
        <v>-7.7762304869101397</v>
      </c>
      <c r="AT47">
        <f t="shared" si="26"/>
        <v>-6.3447781695521837</v>
      </c>
      <c r="AU47">
        <f t="shared" si="23"/>
        <v>-87.511557007128246</v>
      </c>
      <c r="AW47">
        <v>44</v>
      </c>
      <c r="AX47">
        <f>IF(Z47&gt;0, (R47*SUMPRODUCT(K47:$K$98, X47:$X$98)-K47*$AZ$3)/Z47, 0)</f>
        <v>-1726606.6359841081</v>
      </c>
    </row>
    <row r="48" spans="5:50" x14ac:dyDescent="0.25">
      <c r="E48">
        <v>2048</v>
      </c>
      <c r="F48" s="5">
        <v>3.5571999999999999E-2</v>
      </c>
      <c r="G48" s="5"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1.5598517398230203E-2</v>
      </c>
      <c r="L48" s="2">
        <v>45</v>
      </c>
      <c r="M48" s="6">
        <v>0.43771532000000002</v>
      </c>
      <c r="Q48" s="4">
        <f t="shared" si="21"/>
        <v>25</v>
      </c>
      <c r="R48">
        <f t="shared" si="0"/>
        <v>2000000</v>
      </c>
      <c r="S48">
        <f t="shared" si="1"/>
        <v>-2829277.1949976538</v>
      </c>
      <c r="U48">
        <f t="shared" si="13"/>
        <v>0.43771532000000002</v>
      </c>
      <c r="V48">
        <f t="shared" si="14"/>
        <v>0.01</v>
      </c>
      <c r="W48">
        <f t="shared" si="15"/>
        <v>2.7470609863140408E-3</v>
      </c>
      <c r="X48">
        <f t="shared" si="16"/>
        <v>1.202430678683966E-3</v>
      </c>
      <c r="Y48">
        <f t="shared" si="17"/>
        <v>2.7470609863140409E-5</v>
      </c>
      <c r="Z48">
        <f t="shared" si="18"/>
        <v>1.5171596977669344E-3</v>
      </c>
      <c r="AB48">
        <f t="shared" si="19"/>
        <v>-4743.0937284228721</v>
      </c>
      <c r="AC48">
        <f t="shared" si="2"/>
        <v>-4292.4653340615205</v>
      </c>
      <c r="AE48">
        <f t="shared" si="3"/>
        <v>0</v>
      </c>
      <c r="AF48">
        <f t="shared" si="24"/>
        <v>0</v>
      </c>
      <c r="AG48">
        <f t="shared" si="24"/>
        <v>-3.7928992444173359E-2</v>
      </c>
      <c r="AH48">
        <f t="shared" si="5"/>
        <v>-2404.8613573679322</v>
      </c>
      <c r="AI48">
        <f t="shared" si="25"/>
        <v>-2404.8992863603762</v>
      </c>
      <c r="AJ48">
        <f t="shared" si="7"/>
        <v>-450.62839436135164</v>
      </c>
      <c r="AK48">
        <f t="shared" si="22"/>
        <v>-332.01656098960109</v>
      </c>
      <c r="AL48">
        <f t="shared" si="8"/>
        <v>-3187.5442417113291</v>
      </c>
      <c r="AN48">
        <f t="shared" si="26"/>
        <v>0</v>
      </c>
      <c r="AO48">
        <f t="shared" si="26"/>
        <v>0</v>
      </c>
      <c r="AP48">
        <f t="shared" si="26"/>
        <v>-5.9163604853778012E-4</v>
      </c>
      <c r="AQ48">
        <f t="shared" si="26"/>
        <v>-37.512271723235195</v>
      </c>
      <c r="AR48">
        <f t="shared" si="26"/>
        <v>-37.512863359283728</v>
      </c>
      <c r="AS48">
        <f t="shared" si="26"/>
        <v>-7.0291348495820847</v>
      </c>
      <c r="AT48">
        <f t="shared" si="26"/>
        <v>-5.1789661030968519</v>
      </c>
      <c r="AU48">
        <f t="shared" si="23"/>
        <v>-49.720964311962668</v>
      </c>
      <c r="AW48">
        <v>45</v>
      </c>
      <c r="AX48">
        <f>IF(Z48&gt;0, (R48*SUMPRODUCT(K48:$K$98, X48:$X$98)-K48*$AZ$3)/Z48, 0)</f>
        <v>-2829277.1949976538</v>
      </c>
    </row>
    <row r="49" spans="5:50" x14ac:dyDescent="0.25">
      <c r="E49">
        <v>2049</v>
      </c>
      <c r="F49" s="5">
        <v>3.5571999999999999E-2</v>
      </c>
      <c r="G49" s="5"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1.3927247676991251E-2</v>
      </c>
      <c r="L49" s="2">
        <v>46</v>
      </c>
      <c r="M49" s="6">
        <v>0.44739131599999998</v>
      </c>
      <c r="Q49" s="4">
        <f t="shared" si="21"/>
        <v>25</v>
      </c>
      <c r="R49">
        <f t="shared" si="0"/>
        <v>2000000</v>
      </c>
      <c r="S49">
        <f t="shared" si="1"/>
        <v>-4691438.167821141</v>
      </c>
      <c r="U49">
        <f t="shared" si="13"/>
        <v>0.44739131599999998</v>
      </c>
      <c r="V49">
        <f t="shared" si="14"/>
        <v>0.01</v>
      </c>
      <c r="W49">
        <f t="shared" si="15"/>
        <v>1.5171596977669344E-3</v>
      </c>
      <c r="X49">
        <f t="shared" si="16"/>
        <v>6.7876407376611105E-4</v>
      </c>
      <c r="Y49">
        <f t="shared" si="17"/>
        <v>1.5171596977669344E-5</v>
      </c>
      <c r="Z49">
        <f t="shared" si="18"/>
        <v>8.2322402702315401E-4</v>
      </c>
      <c r="AB49">
        <f t="shared" si="19"/>
        <v>-4292.4653340615205</v>
      </c>
      <c r="AC49">
        <f t="shared" si="2"/>
        <v>-3862.1046210438471</v>
      </c>
      <c r="AE49">
        <f t="shared" si="3"/>
        <v>0</v>
      </c>
      <c r="AF49">
        <f t="shared" si="24"/>
        <v>0</v>
      </c>
      <c r="AG49">
        <f t="shared" si="24"/>
        <v>-2.0580600675578851E-2</v>
      </c>
      <c r="AH49">
        <f t="shared" si="5"/>
        <v>-1357.5281475322222</v>
      </c>
      <c r="AI49">
        <f t="shared" si="25"/>
        <v>-1357.5487281328978</v>
      </c>
      <c r="AJ49">
        <f t="shared" si="7"/>
        <v>-430.36071301767333</v>
      </c>
      <c r="AK49">
        <f t="shared" si="22"/>
        <v>-300.47257338430649</v>
      </c>
      <c r="AL49">
        <f t="shared" si="8"/>
        <v>-2088.3820145348777</v>
      </c>
      <c r="AN49">
        <f t="shared" si="26"/>
        <v>0</v>
      </c>
      <c r="AO49">
        <f t="shared" si="26"/>
        <v>0</v>
      </c>
      <c r="AP49">
        <f t="shared" si="26"/>
        <v>-2.8663112295004015E-4</v>
      </c>
      <c r="AQ49">
        <f t="shared" si="26"/>
        <v>-18.906630739168378</v>
      </c>
      <c r="AR49">
        <f t="shared" si="26"/>
        <v>-18.906917370291328</v>
      </c>
      <c r="AS49">
        <f t="shared" si="26"/>
        <v>-5.9937402406436897</v>
      </c>
      <c r="AT49">
        <f t="shared" si="26"/>
        <v>-4.1847559496661662</v>
      </c>
      <c r="AU49">
        <f t="shared" si="23"/>
        <v>-29.085413560601186</v>
      </c>
      <c r="AW49">
        <v>46</v>
      </c>
      <c r="AX49">
        <f>IF(Z49&gt;0, (R49*SUMPRODUCT(K49:$K$98, X49:$X$98)-K49*$AZ$3)/Z49, 0)</f>
        <v>-4691438.167821141</v>
      </c>
    </row>
    <row r="50" spans="5:50" x14ac:dyDescent="0.25">
      <c r="E50">
        <v>2050</v>
      </c>
      <c r="F50" s="5">
        <v>3.5571999999999999E-2</v>
      </c>
      <c r="G50" s="5"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1.2435042568742187E-2</v>
      </c>
      <c r="L50" s="2">
        <v>47</v>
      </c>
      <c r="M50" s="6">
        <v>0.457001349</v>
      </c>
      <c r="Q50" s="4">
        <f t="shared" si="21"/>
        <v>25</v>
      </c>
      <c r="R50">
        <f t="shared" si="0"/>
        <v>2000000</v>
      </c>
      <c r="S50">
        <f t="shared" si="1"/>
        <v>-7892996.1690650163</v>
      </c>
      <c r="U50">
        <f t="shared" si="13"/>
        <v>0.457001349</v>
      </c>
      <c r="V50">
        <f t="shared" si="14"/>
        <v>0.01</v>
      </c>
      <c r="W50">
        <f t="shared" si="15"/>
        <v>8.2322402702315401E-4</v>
      </c>
      <c r="X50">
        <f t="shared" si="16"/>
        <v>3.7621449087879382E-4</v>
      </c>
      <c r="Y50">
        <f t="shared" si="17"/>
        <v>8.2322402702315402E-6</v>
      </c>
      <c r="Z50">
        <f t="shared" si="18"/>
        <v>4.3877729587412864E-4</v>
      </c>
      <c r="AB50">
        <f t="shared" si="19"/>
        <v>-3862.1046210438471</v>
      </c>
      <c r="AC50">
        <f t="shared" si="2"/>
        <v>-3463.2675154072044</v>
      </c>
      <c r="AE50">
        <f t="shared" si="3"/>
        <v>0</v>
      </c>
      <c r="AF50">
        <f t="shared" si="24"/>
        <v>0</v>
      </c>
      <c r="AG50">
        <f t="shared" si="24"/>
        <v>-1.0969432396853216E-2</v>
      </c>
      <c r="AH50">
        <f t="shared" si="5"/>
        <v>-752.42898175758762</v>
      </c>
      <c r="AI50">
        <f t="shared" si="25"/>
        <v>-752.43995118998453</v>
      </c>
      <c r="AJ50">
        <f t="shared" si="7"/>
        <v>-398.83710563664272</v>
      </c>
      <c r="AK50">
        <f t="shared" si="22"/>
        <v>-270.34732347306931</v>
      </c>
      <c r="AL50">
        <f t="shared" si="8"/>
        <v>-1421.6243802996967</v>
      </c>
      <c r="AN50">
        <f t="shared" si="26"/>
        <v>0</v>
      </c>
      <c r="AO50">
        <f t="shared" si="26"/>
        <v>0</v>
      </c>
      <c r="AP50">
        <f t="shared" si="26"/>
        <v>-1.364053588098094E-4</v>
      </c>
      <c r="AQ50">
        <f t="shared" si="26"/>
        <v>-9.35648641811094</v>
      </c>
      <c r="AR50">
        <f t="shared" si="26"/>
        <v>-9.3566228234697508</v>
      </c>
      <c r="AS50">
        <f t="shared" si="26"/>
        <v>-4.959556386585577</v>
      </c>
      <c r="AT50">
        <f t="shared" si="26"/>
        <v>-3.3617804757331307</v>
      </c>
      <c r="AU50">
        <f t="shared" si="23"/>
        <v>-17.677959685788462</v>
      </c>
      <c r="AW50">
        <v>47</v>
      </c>
      <c r="AX50">
        <f>IF(Z50&gt;0, (R50*SUMPRODUCT(K50:$K$98, X50:$X$98)-K50*$AZ$3)/Z50, 0)</f>
        <v>-7892996.1690650163</v>
      </c>
    </row>
    <row r="51" spans="5:50" x14ac:dyDescent="0.25">
      <c r="E51">
        <v>2051</v>
      </c>
      <c r="F51" s="5">
        <v>3.5571999999999999E-2</v>
      </c>
      <c r="G51" s="5"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1.1102716579234095E-2</v>
      </c>
      <c r="L51" s="2">
        <v>48</v>
      </c>
      <c r="M51" s="6">
        <v>0.46737994300000002</v>
      </c>
      <c r="Q51" s="4">
        <f t="shared" si="21"/>
        <v>25</v>
      </c>
      <c r="R51">
        <f t="shared" si="0"/>
        <v>2000000</v>
      </c>
      <c r="S51">
        <f t="shared" si="1"/>
        <v>-13517016.049736448</v>
      </c>
      <c r="U51">
        <f t="shared" si="13"/>
        <v>0.46737994300000002</v>
      </c>
      <c r="V51">
        <f t="shared" si="14"/>
        <v>0.01</v>
      </c>
      <c r="W51">
        <f t="shared" si="15"/>
        <v>4.3877729587412864E-4</v>
      </c>
      <c r="X51">
        <f t="shared" si="16"/>
        <v>2.050757075353444E-4</v>
      </c>
      <c r="Y51">
        <f t="shared" si="17"/>
        <v>4.3877729587412869E-6</v>
      </c>
      <c r="Z51">
        <f t="shared" si="18"/>
        <v>2.2931381538004295E-4</v>
      </c>
      <c r="AB51">
        <f t="shared" si="19"/>
        <v>-3463.2675154072044</v>
      </c>
      <c r="AC51">
        <f t="shared" si="2"/>
        <v>-3099.6385229183411</v>
      </c>
      <c r="AE51">
        <f t="shared" si="3"/>
        <v>0</v>
      </c>
      <c r="AF51">
        <f t="shared" si="24"/>
        <v>0</v>
      </c>
      <c r="AG51">
        <f t="shared" si="24"/>
        <v>-5.7328453845010736E-3</v>
      </c>
      <c r="AH51">
        <f t="shared" si="5"/>
        <v>-410.15141507068881</v>
      </c>
      <c r="AI51">
        <f t="shared" si="25"/>
        <v>-410.15714791607331</v>
      </c>
      <c r="AJ51">
        <f t="shared" si="7"/>
        <v>-363.62899248886333</v>
      </c>
      <c r="AK51">
        <f t="shared" si="22"/>
        <v>-242.42872607850433</v>
      </c>
      <c r="AL51">
        <f t="shared" si="8"/>
        <v>-1016.214866483441</v>
      </c>
      <c r="AN51">
        <f t="shared" si="26"/>
        <v>0</v>
      </c>
      <c r="AO51">
        <f t="shared" si="26"/>
        <v>0</v>
      </c>
      <c r="AP51">
        <f t="shared" si="26"/>
        <v>-6.3650157496685726E-5</v>
      </c>
      <c r="AQ51">
        <f t="shared" si="26"/>
        <v>-4.553794916101662</v>
      </c>
      <c r="AR51">
        <f t="shared" si="26"/>
        <v>-4.5538585662591586</v>
      </c>
      <c r="AS51">
        <f t="shared" si="26"/>
        <v>-4.0372696435962929</v>
      </c>
      <c r="AT51">
        <f t="shared" si="26"/>
        <v>-2.6916174363144112</v>
      </c>
      <c r="AU51">
        <f t="shared" si="23"/>
        <v>-11.282745646169863</v>
      </c>
      <c r="AW51">
        <v>48</v>
      </c>
      <c r="AX51">
        <f>IF(Z51&gt;0, (R51*SUMPRODUCT(K51:$K$98, X51:$X$98)-K51*$AZ$3)/Z51, 0)</f>
        <v>-13517016.049736448</v>
      </c>
    </row>
    <row r="52" spans="5:50" x14ac:dyDescent="0.25">
      <c r="E52">
        <v>2052</v>
      </c>
      <c r="F52" s="5">
        <v>3.5571999999999999E-2</v>
      </c>
      <c r="G52" s="5"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9.9131398028875842E-3</v>
      </c>
      <c r="L52" s="2">
        <v>49</v>
      </c>
      <c r="M52" s="6">
        <v>0.47825477199999999</v>
      </c>
      <c r="Q52" s="4">
        <f t="shared" si="21"/>
        <v>25</v>
      </c>
      <c r="R52">
        <f t="shared" si="0"/>
        <v>2000000</v>
      </c>
      <c r="S52">
        <f t="shared" si="1"/>
        <v>-23614517.663564671</v>
      </c>
      <c r="U52">
        <f t="shared" si="13"/>
        <v>0.47825477199999999</v>
      </c>
      <c r="V52">
        <f t="shared" si="14"/>
        <v>0.01</v>
      </c>
      <c r="W52">
        <f t="shared" si="15"/>
        <v>2.2931381538004295E-4</v>
      </c>
      <c r="X52">
        <f t="shared" si="16"/>
        <v>1.0967042649103254E-4</v>
      </c>
      <c r="Y52">
        <f t="shared" si="17"/>
        <v>2.2931381538004295E-6</v>
      </c>
      <c r="Z52">
        <f t="shared" si="18"/>
        <v>1.1735025073520999E-4</v>
      </c>
      <c r="AB52">
        <f t="shared" si="19"/>
        <v>-3099.6385229183411</v>
      </c>
      <c r="AC52">
        <f t="shared" si="2"/>
        <v>-2771.1695688103591</v>
      </c>
      <c r="AE52">
        <f t="shared" si="3"/>
        <v>0</v>
      </c>
      <c r="AF52">
        <f t="shared" si="24"/>
        <v>0</v>
      </c>
      <c r="AG52">
        <f t="shared" si="24"/>
        <v>-2.9337562683802495E-3</v>
      </c>
      <c r="AH52">
        <f t="shared" si="5"/>
        <v>-219.34085298206509</v>
      </c>
      <c r="AI52">
        <f t="shared" si="25"/>
        <v>-219.34378673833348</v>
      </c>
      <c r="AJ52">
        <f t="shared" si="7"/>
        <v>-328.46895410798197</v>
      </c>
      <c r="AK52">
        <f t="shared" si="22"/>
        <v>-216.97469660428391</v>
      </c>
      <c r="AL52">
        <f t="shared" si="8"/>
        <v>-764.78743745059933</v>
      </c>
      <c r="AN52">
        <f t="shared" si="26"/>
        <v>0</v>
      </c>
      <c r="AO52">
        <f t="shared" si="26"/>
        <v>0</v>
      </c>
      <c r="AP52">
        <f t="shared" si="26"/>
        <v>-2.90827360360512E-5</v>
      </c>
      <c r="AQ52">
        <f t="shared" si="26"/>
        <v>-2.1743565400958231</v>
      </c>
      <c r="AR52">
        <f t="shared" si="26"/>
        <v>-2.1743856228318594</v>
      </c>
      <c r="AS52">
        <f t="shared" si="26"/>
        <v>-3.2561586629806913</v>
      </c>
      <c r="AT52">
        <f t="shared" si="26"/>
        <v>-2.1509005011273845</v>
      </c>
      <c r="AU52">
        <f t="shared" si="23"/>
        <v>-7.5814447869399348</v>
      </c>
      <c r="AW52">
        <v>49</v>
      </c>
      <c r="AX52">
        <f>IF(Z52&gt;0, (R52*SUMPRODUCT(K52:$K$98, X52:$X$98)-K52*$AZ$3)/Z52, 0)</f>
        <v>-23614517.663564671</v>
      </c>
    </row>
    <row r="53" spans="5:50" x14ac:dyDescent="0.25">
      <c r="E53">
        <v>2053</v>
      </c>
      <c r="F53" s="5">
        <v>3.5571999999999999E-2</v>
      </c>
      <c r="G53" s="5"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8.8510176811496272E-3</v>
      </c>
      <c r="L53" s="2">
        <v>50</v>
      </c>
      <c r="M53" s="6">
        <v>0.48949088600000001</v>
      </c>
      <c r="Q53" s="4">
        <f t="shared" si="21"/>
        <v>25</v>
      </c>
      <c r="R53">
        <f t="shared" si="0"/>
        <v>2000000</v>
      </c>
      <c r="S53">
        <f t="shared" si="1"/>
        <v>-42155574.434303664</v>
      </c>
      <c r="U53">
        <f t="shared" si="13"/>
        <v>0.48949088600000001</v>
      </c>
      <c r="V53">
        <f t="shared" si="14"/>
        <v>0.01</v>
      </c>
      <c r="W53">
        <f t="shared" si="15"/>
        <v>1.1735025073520999E-4</v>
      </c>
      <c r="X53">
        <f t="shared" si="16"/>
        <v>5.744187820470009E-5</v>
      </c>
      <c r="Y53">
        <f t="shared" si="17"/>
        <v>1.1735025073520999E-6</v>
      </c>
      <c r="Z53">
        <f t="shared" si="18"/>
        <v>5.8734870023157796E-5</v>
      </c>
      <c r="AB53">
        <f t="shared" si="19"/>
        <v>-2771.1695688103591</v>
      </c>
      <c r="AC53">
        <f t="shared" si="2"/>
        <v>-2476.0021851503793</v>
      </c>
      <c r="AE53">
        <f t="shared" si="3"/>
        <v>0</v>
      </c>
      <c r="AF53">
        <f t="shared" si="24"/>
        <v>0</v>
      </c>
      <c r="AG53">
        <f t="shared" si="24"/>
        <v>-1.4683717505789449E-3</v>
      </c>
      <c r="AH53">
        <f t="shared" si="5"/>
        <v>-114.88375640940018</v>
      </c>
      <c r="AI53">
        <f t="shared" si="25"/>
        <v>-114.88522478115075</v>
      </c>
      <c r="AJ53">
        <f t="shared" si="7"/>
        <v>-295.16738365997981</v>
      </c>
      <c r="AK53">
        <f t="shared" si="22"/>
        <v>-193.98186981672515</v>
      </c>
      <c r="AL53">
        <f t="shared" si="8"/>
        <v>-604.03447825785577</v>
      </c>
      <c r="AN53">
        <f t="shared" si="26"/>
        <v>0</v>
      </c>
      <c r="AO53">
        <f t="shared" si="26"/>
        <v>0</v>
      </c>
      <c r="AP53">
        <f t="shared" si="26"/>
        <v>-1.2996584326874871E-5</v>
      </c>
      <c r="AQ53">
        <f t="shared" si="26"/>
        <v>-1.0168381592564877</v>
      </c>
      <c r="AR53">
        <f t="shared" si="26"/>
        <v>-1.0168511558408146</v>
      </c>
      <c r="AS53">
        <f t="shared" si="26"/>
        <v>-2.6125317316731569</v>
      </c>
      <c r="AT53">
        <f t="shared" si="26"/>
        <v>-1.7169369595702995</v>
      </c>
      <c r="AU53">
        <f t="shared" si="23"/>
        <v>-5.3463198470842714</v>
      </c>
      <c r="AW53">
        <v>50</v>
      </c>
      <c r="AX53">
        <f>IF(Z53&gt;0, (R53*SUMPRODUCT(K53:$K$98, X53:$X$98)-K53*$AZ$3)/Z53, 0)</f>
        <v>-42155574.434303664</v>
      </c>
    </row>
    <row r="54" spans="5:50" x14ac:dyDescent="0.25">
      <c r="E54">
        <v>2054</v>
      </c>
      <c r="F54" s="5">
        <v>3.5571999999999999E-2</v>
      </c>
      <c r="G54" s="5"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7.9026943581693102E-3</v>
      </c>
      <c r="L54" s="2">
        <v>51</v>
      </c>
      <c r="M54" s="6">
        <v>0.50154699899999999</v>
      </c>
      <c r="Q54" s="4">
        <f t="shared" si="21"/>
        <v>25</v>
      </c>
      <c r="R54">
        <f t="shared" si="0"/>
        <v>2000000</v>
      </c>
      <c r="S54">
        <f t="shared" si="1"/>
        <v>-77085924.778903097</v>
      </c>
      <c r="U54">
        <f t="shared" si="13"/>
        <v>0.50154699899999999</v>
      </c>
      <c r="V54">
        <f t="shared" si="14"/>
        <v>0.01</v>
      </c>
      <c r="W54">
        <f t="shared" si="15"/>
        <v>5.8734870023157796E-5</v>
      </c>
      <c r="X54">
        <f t="shared" si="16"/>
        <v>2.9458297796769854E-5</v>
      </c>
      <c r="Y54">
        <f t="shared" si="17"/>
        <v>5.8734870023157798E-7</v>
      </c>
      <c r="Z54">
        <f t="shared" si="18"/>
        <v>2.8689223526156365E-5</v>
      </c>
      <c r="AB54">
        <f t="shared" si="19"/>
        <v>-2476.0021851503793</v>
      </c>
      <c r="AC54">
        <f t="shared" si="2"/>
        <v>-2211.5353267024266</v>
      </c>
      <c r="AE54">
        <f t="shared" si="3"/>
        <v>0</v>
      </c>
      <c r="AF54">
        <f t="shared" si="24"/>
        <v>0</v>
      </c>
      <c r="AG54">
        <f t="shared" si="24"/>
        <v>-7.1723058815390916E-4</v>
      </c>
      <c r="AH54">
        <f t="shared" si="5"/>
        <v>-58.916595593539704</v>
      </c>
      <c r="AI54">
        <f t="shared" si="25"/>
        <v>-58.917312824127855</v>
      </c>
      <c r="AJ54">
        <f t="shared" si="7"/>
        <v>-264.46685844795275</v>
      </c>
      <c r="AK54">
        <f t="shared" si="22"/>
        <v>-173.32015296052657</v>
      </c>
      <c r="AL54">
        <f t="shared" si="8"/>
        <v>-496.70432423260718</v>
      </c>
      <c r="AN54">
        <f t="shared" si="26"/>
        <v>0</v>
      </c>
      <c r="AO54">
        <f t="shared" si="26"/>
        <v>0</v>
      </c>
      <c r="AP54">
        <f t="shared" si="26"/>
        <v>-5.6680541225103537E-6</v>
      </c>
      <c r="AQ54">
        <f t="shared" si="26"/>
        <v>-0.46559984759960904</v>
      </c>
      <c r="AR54">
        <f t="shared" si="26"/>
        <v>-0.46560551565373154</v>
      </c>
      <c r="AS54">
        <f t="shared" si="26"/>
        <v>-2.0900007501793976</v>
      </c>
      <c r="AT54">
        <f t="shared" si="26"/>
        <v>-1.3696961949581952</v>
      </c>
      <c r="AU54">
        <f t="shared" si="23"/>
        <v>-3.9253024607913245</v>
      </c>
      <c r="AW54">
        <v>51</v>
      </c>
      <c r="AX54">
        <f>IF(Z54&gt;0, (R54*SUMPRODUCT(K54:$K$98, X54:$X$98)-K54*$AZ$3)/Z54, 0)</f>
        <v>-77085924.778903097</v>
      </c>
    </row>
    <row r="55" spans="5:50" x14ac:dyDescent="0.25">
      <c r="E55">
        <v>2055</v>
      </c>
      <c r="F55" s="5">
        <v>3.5571999999999999E-2</v>
      </c>
      <c r="G55" s="5"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7.0559771055083119E-3</v>
      </c>
      <c r="L55" s="2">
        <v>52</v>
      </c>
      <c r="M55" s="6">
        <v>0.51394563599999998</v>
      </c>
      <c r="Q55" s="4">
        <f t="shared" si="21"/>
        <v>25</v>
      </c>
      <c r="R55">
        <f t="shared" si="0"/>
        <v>2000000</v>
      </c>
      <c r="S55">
        <f t="shared" si="1"/>
        <v>-144605023.20921576</v>
      </c>
      <c r="U55">
        <f t="shared" si="13"/>
        <v>0.51394563599999998</v>
      </c>
      <c r="V55">
        <f t="shared" si="14"/>
        <v>0.01</v>
      </c>
      <c r="W55">
        <f t="shared" si="15"/>
        <v>2.8689223526156365E-5</v>
      </c>
      <c r="X55">
        <f t="shared" si="16"/>
        <v>1.4744701231496595E-5</v>
      </c>
      <c r="Y55">
        <f t="shared" si="17"/>
        <v>2.8689223526156367E-7</v>
      </c>
      <c r="Z55">
        <f t="shared" si="18"/>
        <v>1.3657630059398206E-5</v>
      </c>
      <c r="AB55">
        <f t="shared" si="19"/>
        <v>-2211.5353267024266</v>
      </c>
      <c r="AC55">
        <f t="shared" si="2"/>
        <v>-1974.9619117221603</v>
      </c>
      <c r="AE55">
        <f t="shared" si="3"/>
        <v>0</v>
      </c>
      <c r="AF55">
        <f t="shared" si="24"/>
        <v>0</v>
      </c>
      <c r="AG55">
        <f t="shared" si="24"/>
        <v>-3.4144075148495514E-4</v>
      </c>
      <c r="AH55">
        <f t="shared" si="5"/>
        <v>-29.489402462993191</v>
      </c>
      <c r="AI55">
        <f t="shared" si="25"/>
        <v>-29.489743903744674</v>
      </c>
      <c r="AJ55">
        <f t="shared" si="7"/>
        <v>-236.57341498026631</v>
      </c>
      <c r="AK55">
        <f t="shared" si="22"/>
        <v>-154.80747286916989</v>
      </c>
      <c r="AL55">
        <f t="shared" si="8"/>
        <v>-420.87063175318087</v>
      </c>
      <c r="AN55">
        <f t="shared" si="26"/>
        <v>0</v>
      </c>
      <c r="AO55">
        <f t="shared" si="26"/>
        <v>0</v>
      </c>
      <c r="AP55">
        <f t="shared" si="26"/>
        <v>-2.4091981253653965E-6</v>
      </c>
      <c r="AQ55">
        <f t="shared" si="26"/>
        <v>-0.20807654863400038</v>
      </c>
      <c r="AR55">
        <f t="shared" si="26"/>
        <v>-0.20807895783212574</v>
      </c>
      <c r="AS55">
        <f t="shared" si="26"/>
        <v>-1.6692565998726763</v>
      </c>
      <c r="AT55">
        <f t="shared" si="26"/>
        <v>-1.0923179843264619</v>
      </c>
      <c r="AU55">
        <f t="shared" si="23"/>
        <v>-2.969653542031264</v>
      </c>
      <c r="AW55">
        <v>52</v>
      </c>
      <c r="AX55">
        <f>IF(Z55&gt;0, (R55*SUMPRODUCT(K55:$K$98, X55:$X$98)-K55*$AZ$3)/Z55, 0)</f>
        <v>-144605023.20921576</v>
      </c>
    </row>
    <row r="56" spans="5:50" x14ac:dyDescent="0.25">
      <c r="E56">
        <v>2056</v>
      </c>
      <c r="F56" s="5">
        <v>3.5571999999999999E-2</v>
      </c>
      <c r="G56" s="5"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6.2999795584895634E-3</v>
      </c>
      <c r="L56" s="2">
        <v>53</v>
      </c>
      <c r="M56" s="6">
        <v>0.52707773400000002</v>
      </c>
      <c r="Q56" s="4">
        <f t="shared" si="21"/>
        <v>25</v>
      </c>
      <c r="R56">
        <f t="shared" si="0"/>
        <v>2000000</v>
      </c>
      <c r="S56">
        <f t="shared" si="1"/>
        <v>-278932389.24215353</v>
      </c>
      <c r="U56">
        <f t="shared" si="13"/>
        <v>0.52707773400000002</v>
      </c>
      <c r="V56">
        <f t="shared" si="14"/>
        <v>0.01</v>
      </c>
      <c r="W56">
        <f t="shared" si="15"/>
        <v>1.3657630059398206E-5</v>
      </c>
      <c r="X56">
        <f t="shared" si="16"/>
        <v>7.1986327035178918E-6</v>
      </c>
      <c r="Y56">
        <f t="shared" si="17"/>
        <v>1.3657630059398206E-7</v>
      </c>
      <c r="Z56">
        <f t="shared" si="18"/>
        <v>6.3224210552863315E-6</v>
      </c>
      <c r="AB56">
        <f t="shared" si="19"/>
        <v>-1974.9619117221603</v>
      </c>
      <c r="AC56">
        <f t="shared" si="2"/>
        <v>-1763.5280107459141</v>
      </c>
      <c r="AE56">
        <f t="shared" si="3"/>
        <v>0</v>
      </c>
      <c r="AF56">
        <f t="shared" si="24"/>
        <v>0</v>
      </c>
      <c r="AG56">
        <f t="shared" si="24"/>
        <v>-1.5806052638215828E-4</v>
      </c>
      <c r="AH56">
        <f t="shared" si="5"/>
        <v>-14.397265407035784</v>
      </c>
      <c r="AI56">
        <f t="shared" si="25"/>
        <v>-14.397423467562167</v>
      </c>
      <c r="AJ56">
        <f t="shared" si="7"/>
        <v>-211.43390097624615</v>
      </c>
      <c r="AK56">
        <f t="shared" si="22"/>
        <v>-138.24733382055123</v>
      </c>
      <c r="AL56">
        <f t="shared" si="8"/>
        <v>-364.07865826435955</v>
      </c>
      <c r="AN56">
        <f t="shared" si="26"/>
        <v>0</v>
      </c>
      <c r="AO56">
        <f t="shared" si="26"/>
        <v>0</v>
      </c>
      <c r="AP56">
        <f t="shared" si="26"/>
        <v>-9.9577808521169754E-7</v>
      </c>
      <c r="AQ56">
        <f t="shared" si="26"/>
        <v>-9.0702477762474365E-2</v>
      </c>
      <c r="AR56">
        <f t="shared" si="26"/>
        <v>-9.0703473540559576E-2</v>
      </c>
      <c r="AS56">
        <f t="shared" si="26"/>
        <v>-1.3320292541220573</v>
      </c>
      <c r="AT56">
        <f t="shared" si="26"/>
        <v>-0.87095537708515569</v>
      </c>
      <c r="AU56">
        <f t="shared" si="23"/>
        <v>-2.2936881047477726</v>
      </c>
      <c r="AW56">
        <v>53</v>
      </c>
      <c r="AX56">
        <f>IF(Z56&gt;0, (R56*SUMPRODUCT(K56:$K$98, X56:$X$98)-K56*$AZ$3)/Z56, 0)</f>
        <v>-278932389.24215353</v>
      </c>
    </row>
    <row r="57" spans="5:50" x14ac:dyDescent="0.25">
      <c r="E57">
        <v>2057</v>
      </c>
      <c r="F57" s="5">
        <v>3.5571999999999999E-2</v>
      </c>
      <c r="G57" s="5"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5.6249817486513955E-3</v>
      </c>
      <c r="L57" s="2">
        <v>54</v>
      </c>
      <c r="M57" s="6">
        <v>0.54097960300000003</v>
      </c>
      <c r="Q57" s="4">
        <f t="shared" si="21"/>
        <v>25</v>
      </c>
      <c r="R57">
        <f t="shared" si="0"/>
        <v>2000000</v>
      </c>
      <c r="S57">
        <f t="shared" si="1"/>
        <v>-554670778.73573875</v>
      </c>
      <c r="U57">
        <f t="shared" si="13"/>
        <v>0.54097960300000003</v>
      </c>
      <c r="V57">
        <f t="shared" si="14"/>
        <v>0.01</v>
      </c>
      <c r="W57">
        <f t="shared" si="15"/>
        <v>6.3224210552863315E-6</v>
      </c>
      <c r="X57">
        <f t="shared" si="16"/>
        <v>3.4203008324876408E-6</v>
      </c>
      <c r="Y57">
        <f t="shared" si="17"/>
        <v>6.322421055286332E-8</v>
      </c>
      <c r="Z57">
        <f t="shared" si="18"/>
        <v>2.8388960122458271E-6</v>
      </c>
      <c r="AB57">
        <f t="shared" si="19"/>
        <v>-1763.5280107459141</v>
      </c>
      <c r="AC57">
        <f t="shared" si="2"/>
        <v>-1574.6526618621763</v>
      </c>
      <c r="AE57">
        <f t="shared" si="3"/>
        <v>0</v>
      </c>
      <c r="AF57">
        <f t="shared" si="24"/>
        <v>0</v>
      </c>
      <c r="AG57">
        <f t="shared" si="24"/>
        <v>-7.0972400306145678E-5</v>
      </c>
      <c r="AH57">
        <f t="shared" si="5"/>
        <v>-6.8406016649752814</v>
      </c>
      <c r="AI57">
        <f t="shared" si="25"/>
        <v>-6.8406726373755875</v>
      </c>
      <c r="AJ57">
        <f t="shared" si="7"/>
        <v>-188.87534888373784</v>
      </c>
      <c r="AK57">
        <f t="shared" si="22"/>
        <v>-123.446960752214</v>
      </c>
      <c r="AL57">
        <f t="shared" si="8"/>
        <v>-319.16298227332743</v>
      </c>
      <c r="AN57">
        <f t="shared" si="26"/>
        <v>0</v>
      </c>
      <c r="AO57">
        <f t="shared" si="26"/>
        <v>0</v>
      </c>
      <c r="AP57">
        <f t="shared" si="26"/>
        <v>-3.9921845638005014E-7</v>
      </c>
      <c r="AQ57">
        <f t="shared" si="26"/>
        <v>-3.8478259515280305E-2</v>
      </c>
      <c r="AR57">
        <f t="shared" si="26"/>
        <v>-3.8478658733736688E-2</v>
      </c>
      <c r="AS57">
        <f t="shared" si="26"/>
        <v>-1.0624203902411902</v>
      </c>
      <c r="AT57">
        <f t="shared" si="26"/>
        <v>-0.69438690115768886</v>
      </c>
      <c r="AU57">
        <f t="shared" si="23"/>
        <v>-1.7952859501326157</v>
      </c>
      <c r="AW57">
        <v>54</v>
      </c>
      <c r="AX57">
        <f>IF(Z57&gt;0, (R57*SUMPRODUCT(K57:$K$98, X57:$X$98)-K57*$AZ$3)/Z57, 0)</f>
        <v>-554670778.73573875</v>
      </c>
    </row>
    <row r="58" spans="5:50" x14ac:dyDescent="0.25">
      <c r="E58">
        <v>2058</v>
      </c>
      <c r="F58" s="5">
        <v>3.5571999999999999E-2</v>
      </c>
      <c r="G58" s="5"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5.0223051327244602E-3</v>
      </c>
      <c r="L58" s="2">
        <v>55</v>
      </c>
      <c r="M58" s="6">
        <v>0.55513806300000001</v>
      </c>
      <c r="Q58" s="4">
        <f t="shared" si="21"/>
        <v>25</v>
      </c>
      <c r="R58">
        <f t="shared" si="0"/>
        <v>2000000</v>
      </c>
      <c r="S58">
        <f t="shared" si="1"/>
        <v>-1138873851.1718576</v>
      </c>
      <c r="U58">
        <f t="shared" si="13"/>
        <v>0.55513806300000001</v>
      </c>
      <c r="V58">
        <f t="shared" si="14"/>
        <v>0.01</v>
      </c>
      <c r="W58">
        <f t="shared" si="15"/>
        <v>2.8388960122458271E-6</v>
      </c>
      <c r="X58">
        <f t="shared" si="16"/>
        <v>1.5759792332965729E-6</v>
      </c>
      <c r="Y58">
        <f t="shared" si="17"/>
        <v>2.838896012245827E-8</v>
      </c>
      <c r="Z58">
        <f t="shared" si="18"/>
        <v>1.234527818826796E-6</v>
      </c>
      <c r="AB58">
        <f t="shared" si="19"/>
        <v>-1574.6526618621763</v>
      </c>
      <c r="AC58">
        <f t="shared" si="2"/>
        <v>-1405.9714514060663</v>
      </c>
      <c r="AE58">
        <f t="shared" si="3"/>
        <v>0</v>
      </c>
      <c r="AF58">
        <f t="shared" si="24"/>
        <v>0</v>
      </c>
      <c r="AG58">
        <f t="shared" si="24"/>
        <v>-3.0863195470669896E-5</v>
      </c>
      <c r="AH58">
        <f t="shared" si="5"/>
        <v>-3.1519584665931459</v>
      </c>
      <c r="AI58">
        <f t="shared" si="25"/>
        <v>-3.1519893297886168</v>
      </c>
      <c r="AJ58">
        <f t="shared" si="7"/>
        <v>-168.68121045610997</v>
      </c>
      <c r="AK58">
        <f t="shared" si="22"/>
        <v>-110.22568633035235</v>
      </c>
      <c r="AL58">
        <f t="shared" si="8"/>
        <v>-282.05888611625096</v>
      </c>
      <c r="AN58">
        <f t="shared" si="26"/>
        <v>0</v>
      </c>
      <c r="AO58">
        <f t="shared" si="26"/>
        <v>0</v>
      </c>
      <c r="AP58">
        <f t="shared" si="26"/>
        <v>-1.5500438502462372E-7</v>
      </c>
      <c r="AQ58">
        <f t="shared" si="26"/>
        <v>-1.5830097184905075E-2</v>
      </c>
      <c r="AR58">
        <f t="shared" si="26"/>
        <v>-1.58302521892901E-2</v>
      </c>
      <c r="AS58">
        <f t="shared" si="26"/>
        <v>-0.84716850906789598</v>
      </c>
      <c r="AT58">
        <f t="shared" si="26"/>
        <v>-0.55358703021500499</v>
      </c>
      <c r="AU58">
        <f t="shared" si="23"/>
        <v>-1.4165857914721911</v>
      </c>
      <c r="AW58">
        <v>55</v>
      </c>
      <c r="AX58">
        <f>IF(Z58&gt;0, (R58*SUMPRODUCT(K58:$K$98, X58:$X$98)-K58*$AZ$3)/Z58, 0)</f>
        <v>-1138873851.1718576</v>
      </c>
    </row>
    <row r="59" spans="5:50" x14ac:dyDescent="0.25">
      <c r="E59">
        <v>2059</v>
      </c>
      <c r="F59" s="5">
        <v>3.5571999999999999E-2</v>
      </c>
      <c r="G59" s="5"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4.4842010113611249E-3</v>
      </c>
      <c r="L59" s="2">
        <v>56</v>
      </c>
      <c r="M59" s="6">
        <v>0.569934367</v>
      </c>
      <c r="Q59" s="4">
        <f t="shared" si="21"/>
        <v>25</v>
      </c>
      <c r="R59">
        <f t="shared" si="0"/>
        <v>2000000</v>
      </c>
      <c r="S59">
        <f t="shared" si="1"/>
        <v>-2420722247.1568089</v>
      </c>
      <c r="U59">
        <f t="shared" si="13"/>
        <v>0.569934367</v>
      </c>
      <c r="V59">
        <f t="shared" si="14"/>
        <v>0.01</v>
      </c>
      <c r="W59">
        <f t="shared" si="15"/>
        <v>1.234527818826796E-6</v>
      </c>
      <c r="X59">
        <f t="shared" si="16"/>
        <v>7.0359983096694067E-7</v>
      </c>
      <c r="Y59">
        <f t="shared" si="17"/>
        <v>1.234527818826796E-8</v>
      </c>
      <c r="Z59">
        <f t="shared" si="18"/>
        <v>5.1858270967158729E-7</v>
      </c>
      <c r="AB59">
        <f t="shared" si="19"/>
        <v>-1405.9714514060663</v>
      </c>
      <c r="AC59">
        <f t="shared" si="2"/>
        <v>-1255.3447022928717</v>
      </c>
      <c r="AE59">
        <f t="shared" si="3"/>
        <v>0</v>
      </c>
      <c r="AF59">
        <f t="shared" si="24"/>
        <v>0</v>
      </c>
      <c r="AG59">
        <f t="shared" si="24"/>
        <v>-1.2964567741789682E-5</v>
      </c>
      <c r="AH59">
        <f t="shared" si="5"/>
        <v>-1.4071996619338814</v>
      </c>
      <c r="AI59">
        <f t="shared" si="25"/>
        <v>-1.4072126265016232</v>
      </c>
      <c r="AJ59">
        <f t="shared" si="7"/>
        <v>-150.62674911319459</v>
      </c>
      <c r="AK59">
        <f t="shared" si="22"/>
        <v>-98.418001598424652</v>
      </c>
      <c r="AL59">
        <f t="shared" si="8"/>
        <v>-250.45196333812089</v>
      </c>
      <c r="AN59">
        <f t="shared" si="26"/>
        <v>0</v>
      </c>
      <c r="AO59">
        <f t="shared" si="26"/>
        <v>0</v>
      </c>
      <c r="AP59">
        <f t="shared" si="26"/>
        <v>-5.8135727779593105E-8</v>
      </c>
      <c r="AQ59">
        <f t="shared" si="26"/>
        <v>-6.3101661472309434E-3</v>
      </c>
      <c r="AR59">
        <f t="shared" si="26"/>
        <v>-6.3102242829587239E-3</v>
      </c>
      <c r="AS59">
        <f t="shared" si="26"/>
        <v>-0.67544062071142563</v>
      </c>
      <c r="AT59">
        <f t="shared" si="26"/>
        <v>-0.44132610230379665</v>
      </c>
      <c r="AU59">
        <f t="shared" si="23"/>
        <v>-1.123076947298181</v>
      </c>
      <c r="AW59">
        <v>56</v>
      </c>
      <c r="AX59">
        <f>IF(Z59&gt;0, (R59*SUMPRODUCT(K59:$K$98, X59:$X$98)-K59*$AZ$3)/Z59, 0)</f>
        <v>-2420722247.1568089</v>
      </c>
    </row>
    <row r="60" spans="5:50" x14ac:dyDescent="0.25">
      <c r="E60">
        <v>2060</v>
      </c>
      <c r="F60" s="5">
        <v>3.5571999999999999E-2</v>
      </c>
      <c r="G60" s="5"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4.0037509030010042E-3</v>
      </c>
      <c r="L60" s="2">
        <v>57</v>
      </c>
      <c r="M60" s="6">
        <v>0.58483052300000005</v>
      </c>
      <c r="Q60" s="4">
        <f t="shared" si="21"/>
        <v>25</v>
      </c>
      <c r="R60">
        <f t="shared" si="0"/>
        <v>2000000</v>
      </c>
      <c r="S60">
        <f t="shared" si="1"/>
        <v>-5334481860.6900682</v>
      </c>
      <c r="U60">
        <f t="shared" si="13"/>
        <v>0.58483052300000005</v>
      </c>
      <c r="V60">
        <f t="shared" si="14"/>
        <v>0.01</v>
      </c>
      <c r="W60">
        <f t="shared" si="15"/>
        <v>5.1858270967158729E-7</v>
      </c>
      <c r="X60">
        <f t="shared" si="16"/>
        <v>3.0328299731599159E-7</v>
      </c>
      <c r="Y60">
        <f t="shared" si="17"/>
        <v>5.1858270967158733E-9</v>
      </c>
      <c r="Z60">
        <f t="shared" si="18"/>
        <v>2.1011388525887982E-7</v>
      </c>
      <c r="AB60">
        <f t="shared" si="19"/>
        <v>-1255.3447022928717</v>
      </c>
      <c r="AC60">
        <f t="shared" si="2"/>
        <v>-1120.8487095926087</v>
      </c>
      <c r="AE60">
        <f t="shared" si="3"/>
        <v>0</v>
      </c>
      <c r="AF60">
        <f t="shared" si="24"/>
        <v>0</v>
      </c>
      <c r="AG60">
        <f t="shared" si="24"/>
        <v>-5.2528471314719954E-6</v>
      </c>
      <c r="AH60">
        <f t="shared" si="5"/>
        <v>-0.60656599463198313</v>
      </c>
      <c r="AI60">
        <f t="shared" si="25"/>
        <v>-0.60657124747911462</v>
      </c>
      <c r="AJ60">
        <f t="shared" si="7"/>
        <v>-134.49599270026306</v>
      </c>
      <c r="AK60">
        <f t="shared" si="22"/>
        <v>-87.874129160501028</v>
      </c>
      <c r="AL60">
        <f t="shared" si="8"/>
        <v>-222.97669310824318</v>
      </c>
      <c r="AN60">
        <f t="shared" si="26"/>
        <v>0</v>
      </c>
      <c r="AO60">
        <f t="shared" si="26"/>
        <v>0</v>
      </c>
      <c r="AP60">
        <f t="shared" si="26"/>
        <v>-2.1031091445957236E-8</v>
      </c>
      <c r="AQ60">
        <f t="shared" si="26"/>
        <v>-2.4285391487375049E-3</v>
      </c>
      <c r="AR60">
        <f t="shared" si="26"/>
        <v>-2.4285601798289505E-3</v>
      </c>
      <c r="AS60">
        <f t="shared" si="26"/>
        <v>-0.53848845222369468</v>
      </c>
      <c r="AT60">
        <f t="shared" si="26"/>
        <v>-0.35182612397678287</v>
      </c>
      <c r="AU60">
        <f t="shared" si="23"/>
        <v>-0.89274313638030645</v>
      </c>
      <c r="AW60">
        <v>57</v>
      </c>
      <c r="AX60">
        <f>IF(Z60&gt;0, (R60*SUMPRODUCT(K60:$K$98, X60:$X$98)-K60*$AZ$3)/Z60, 0)</f>
        <v>-5334481860.6900682</v>
      </c>
    </row>
    <row r="61" spans="5:50" x14ac:dyDescent="0.25">
      <c r="E61">
        <v>2061</v>
      </c>
      <c r="F61" s="5">
        <v>3.5571999999999999E-2</v>
      </c>
      <c r="G61" s="5"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3.5747775919651821E-3</v>
      </c>
      <c r="L61" s="2">
        <v>58</v>
      </c>
      <c r="M61" s="6">
        <v>0.59948279800000004</v>
      </c>
      <c r="Q61" s="4">
        <f t="shared" si="21"/>
        <v>25</v>
      </c>
      <c r="R61">
        <f t="shared" si="0"/>
        <v>2000000</v>
      </c>
      <c r="S61">
        <f t="shared" si="1"/>
        <v>-12196491784.629118</v>
      </c>
      <c r="U61">
        <f t="shared" si="13"/>
        <v>0.59948279800000004</v>
      </c>
      <c r="V61">
        <f t="shared" si="14"/>
        <v>0.01</v>
      </c>
      <c r="W61">
        <f t="shared" si="15"/>
        <v>2.1011388525887982E-7</v>
      </c>
      <c r="X61">
        <f t="shared" si="16"/>
        <v>1.2595965983364425E-7</v>
      </c>
      <c r="Y61">
        <f t="shared" si="17"/>
        <v>2.1011388525887983E-9</v>
      </c>
      <c r="Z61">
        <f t="shared" si="18"/>
        <v>8.2053086572646783E-8</v>
      </c>
      <c r="AB61">
        <f t="shared" si="19"/>
        <v>-1120.8487095926087</v>
      </c>
      <c r="AC61">
        <f t="shared" si="2"/>
        <v>-1000.7597962867483</v>
      </c>
      <c r="AE61">
        <f t="shared" si="3"/>
        <v>0</v>
      </c>
      <c r="AF61">
        <f t="shared" si="24"/>
        <v>0</v>
      </c>
      <c r="AG61">
        <f t="shared" si="24"/>
        <v>-2.0513271643161695E-6</v>
      </c>
      <c r="AH61">
        <f t="shared" si="5"/>
        <v>-0.25191931966728848</v>
      </c>
      <c r="AI61">
        <f t="shared" si="25"/>
        <v>-0.25192137099445278</v>
      </c>
      <c r="AJ61">
        <f t="shared" si="7"/>
        <v>-120.08891330586039</v>
      </c>
      <c r="AK61">
        <f t="shared" si="22"/>
        <v>-78.459409671482618</v>
      </c>
      <c r="AL61">
        <f t="shared" si="8"/>
        <v>-198.80024434833746</v>
      </c>
      <c r="AN61">
        <f t="shared" si="26"/>
        <v>0</v>
      </c>
      <c r="AO61">
        <f t="shared" si="26"/>
        <v>0</v>
      </c>
      <c r="AP61">
        <f t="shared" si="26"/>
        <v>-7.3330383807869213E-9</v>
      </c>
      <c r="AQ61">
        <f t="shared" si="26"/>
        <v>-9.0055553892973638E-4</v>
      </c>
      <c r="AR61">
        <f t="shared" si="26"/>
        <v>-9.0056287196811711E-4</v>
      </c>
      <c r="AS61">
        <f t="shared" si="26"/>
        <v>-0.42929115632923909</v>
      </c>
      <c r="AT61">
        <f t="shared" si="26"/>
        <v>-0.28047493957243236</v>
      </c>
      <c r="AU61">
        <f t="shared" si="23"/>
        <v>-0.71066665877363955</v>
      </c>
      <c r="AW61">
        <v>58</v>
      </c>
      <c r="AX61">
        <f>IF(Z61&gt;0, (R61*SUMPRODUCT(K61:$K$98, X61:$X$98)-K61*$AZ$3)/Z61, 0)</f>
        <v>-12196491784.629118</v>
      </c>
    </row>
    <row r="62" spans="5:50" x14ac:dyDescent="0.25">
      <c r="E62">
        <v>2062</v>
      </c>
      <c r="F62" s="5">
        <v>3.5571999999999999E-2</v>
      </c>
      <c r="G62" s="5"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3.1917657071117694E-3</v>
      </c>
      <c r="L62" s="2">
        <v>59</v>
      </c>
      <c r="M62" s="6">
        <v>0.61448546299999995</v>
      </c>
      <c r="Q62" s="4">
        <f t="shared" si="21"/>
        <v>25</v>
      </c>
      <c r="R62">
        <f t="shared" si="0"/>
        <v>2000000</v>
      </c>
      <c r="S62">
        <f t="shared" si="1"/>
        <v>-28999500420.138988</v>
      </c>
      <c r="U62">
        <f t="shared" si="13"/>
        <v>0.61448546299999995</v>
      </c>
      <c r="V62">
        <f t="shared" si="14"/>
        <v>0.01</v>
      </c>
      <c r="W62">
        <f t="shared" si="15"/>
        <v>8.2053086572646783E-8</v>
      </c>
      <c r="X62">
        <f t="shared" si="16"/>
        <v>5.0420428893171939E-8</v>
      </c>
      <c r="Y62">
        <f t="shared" si="17"/>
        <v>8.2053086572646784E-10</v>
      </c>
      <c r="Z62">
        <f t="shared" si="18"/>
        <v>3.0812126813748376E-8</v>
      </c>
      <c r="AB62">
        <f t="shared" si="19"/>
        <v>-1000.7597962867483</v>
      </c>
      <c r="AC62">
        <f t="shared" si="2"/>
        <v>-893.53628448067184</v>
      </c>
      <c r="AE62">
        <f t="shared" si="3"/>
        <v>0</v>
      </c>
      <c r="AF62">
        <f t="shared" si="24"/>
        <v>0</v>
      </c>
      <c r="AG62">
        <f t="shared" si="24"/>
        <v>-7.7030317034370937E-7</v>
      </c>
      <c r="AH62">
        <f t="shared" si="5"/>
        <v>-0.10084085778634387</v>
      </c>
      <c r="AI62">
        <f t="shared" si="25"/>
        <v>-0.10084162808951422</v>
      </c>
      <c r="AJ62">
        <f t="shared" si="7"/>
        <v>-107.22351180607643</v>
      </c>
      <c r="AK62">
        <f t="shared" si="22"/>
        <v>-70.053185740072379</v>
      </c>
      <c r="AL62">
        <f t="shared" si="8"/>
        <v>-177.37753917423834</v>
      </c>
      <c r="AN62">
        <f t="shared" si="26"/>
        <v>0</v>
      </c>
      <c r="AO62">
        <f t="shared" si="26"/>
        <v>0</v>
      </c>
      <c r="AP62">
        <f t="shared" si="26"/>
        <v>-2.4586272431825273E-9</v>
      </c>
      <c r="AQ62">
        <f t="shared" si="26"/>
        <v>-3.2186039175818724E-4</v>
      </c>
      <c r="AR62">
        <f t="shared" si="26"/>
        <v>-3.2186285038543044E-4</v>
      </c>
      <c r="AS62">
        <f t="shared" si="26"/>
        <v>-0.34223232797872871</v>
      </c>
      <c r="AT62">
        <f t="shared" si="26"/>
        <v>-0.22359335591909424</v>
      </c>
      <c r="AU62">
        <f t="shared" si="23"/>
        <v>-0.56614754674820844</v>
      </c>
      <c r="AW62">
        <v>59</v>
      </c>
      <c r="AX62">
        <f>IF(Z62&gt;0, (R62*SUMPRODUCT(K62:$K$98, X62:$X$98)-K62*$AZ$3)/Z62, 0)</f>
        <v>-28999500420.138988</v>
      </c>
    </row>
    <row r="63" spans="5:50" x14ac:dyDescent="0.25">
      <c r="E63">
        <v>2063</v>
      </c>
      <c r="F63" s="5">
        <v>3.5571999999999999E-2</v>
      </c>
      <c r="G63" s="5"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2.8497908099212226E-3</v>
      </c>
      <c r="L63" s="2">
        <v>60</v>
      </c>
      <c r="M63" s="6">
        <v>0.62975077099999999</v>
      </c>
      <c r="Q63" s="4">
        <f t="shared" si="21"/>
        <v>25</v>
      </c>
      <c r="R63">
        <f t="shared" si="0"/>
        <v>2000000</v>
      </c>
      <c r="S63">
        <f t="shared" si="1"/>
        <v>-71873630153.218201</v>
      </c>
      <c r="U63">
        <f t="shared" si="13"/>
        <v>0.62975077099999999</v>
      </c>
      <c r="V63">
        <f t="shared" si="14"/>
        <v>0.01</v>
      </c>
      <c r="W63">
        <f t="shared" si="15"/>
        <v>3.0812126813748376E-8</v>
      </c>
      <c r="X63">
        <f t="shared" si="16"/>
        <v>1.9403960617107813E-8</v>
      </c>
      <c r="Y63">
        <f t="shared" si="17"/>
        <v>3.0812126813748378E-10</v>
      </c>
      <c r="Z63">
        <f t="shared" si="18"/>
        <v>1.110004492850308E-8</v>
      </c>
      <c r="AB63">
        <f t="shared" si="19"/>
        <v>-893.53628448067184</v>
      </c>
      <c r="AC63">
        <f t="shared" si="2"/>
        <v>-797.80052387533578</v>
      </c>
      <c r="AE63">
        <f t="shared" si="3"/>
        <v>0</v>
      </c>
      <c r="AF63">
        <f t="shared" si="24"/>
        <v>0</v>
      </c>
      <c r="AG63">
        <f t="shared" si="24"/>
        <v>-2.7750112321257699E-7</v>
      </c>
      <c r="AH63">
        <f t="shared" si="5"/>
        <v>-3.8807921234215628E-2</v>
      </c>
      <c r="AI63">
        <f t="shared" si="25"/>
        <v>-3.8808198735338841E-2</v>
      </c>
      <c r="AJ63">
        <f t="shared" si="7"/>
        <v>-95.735760605336054</v>
      </c>
      <c r="AK63">
        <f t="shared" si="22"/>
        <v>-62.547539913647036</v>
      </c>
      <c r="AL63">
        <f t="shared" si="8"/>
        <v>-158.32210871771844</v>
      </c>
      <c r="AN63">
        <f t="shared" si="26"/>
        <v>0</v>
      </c>
      <c r="AO63">
        <f t="shared" si="26"/>
        <v>0</v>
      </c>
      <c r="AP63">
        <f t="shared" si="26"/>
        <v>-7.9082015067401872E-10</v>
      </c>
      <c r="AQ63">
        <f t="shared" si="26"/>
        <v>-1.1059445728541436E-4</v>
      </c>
      <c r="AR63">
        <f t="shared" si="26"/>
        <v>-1.1059524810556504E-4</v>
      </c>
      <c r="AS63">
        <f t="shared" si="26"/>
        <v>-0.27282689075390493</v>
      </c>
      <c r="AT63">
        <f t="shared" si="26"/>
        <v>-0.17824740442909218</v>
      </c>
      <c r="AU63">
        <f t="shared" si="23"/>
        <v>-0.45118489043110266</v>
      </c>
      <c r="AW63">
        <v>60</v>
      </c>
      <c r="AX63">
        <f>IF(Z63&gt;0, (R63*SUMPRODUCT(K63:$K$98, X63:$X$98)-K63*$AZ$3)/Z63, 0)</f>
        <v>-71873630153.218201</v>
      </c>
    </row>
    <row r="64" spans="5:50" x14ac:dyDescent="0.25">
      <c r="E64">
        <v>2064</v>
      </c>
      <c r="F64" s="5">
        <v>3.5571999999999999E-2</v>
      </c>
      <c r="G64" s="5"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2.5444560802868059E-3</v>
      </c>
      <c r="L64" s="2">
        <v>61</v>
      </c>
      <c r="M64" s="6">
        <v>0.64518007799999999</v>
      </c>
      <c r="Q64" s="4">
        <f t="shared" si="21"/>
        <v>25</v>
      </c>
      <c r="R64">
        <f t="shared" si="0"/>
        <v>2000000</v>
      </c>
      <c r="S64">
        <f t="shared" si="1"/>
        <v>-186105524529.9086</v>
      </c>
      <c r="U64">
        <f t="shared" si="13"/>
        <v>0.64518007799999999</v>
      </c>
      <c r="V64">
        <f t="shared" si="14"/>
        <v>0.01</v>
      </c>
      <c r="W64">
        <f t="shared" si="15"/>
        <v>1.110004492850308E-8</v>
      </c>
      <c r="X64">
        <f t="shared" si="16"/>
        <v>7.1615278527751214E-9</v>
      </c>
      <c r="Y64">
        <f t="shared" si="17"/>
        <v>1.110004492850308E-10</v>
      </c>
      <c r="Z64">
        <f t="shared" si="18"/>
        <v>3.8275166264429279E-9</v>
      </c>
      <c r="AB64">
        <f t="shared" si="19"/>
        <v>-797.80052387533578</v>
      </c>
      <c r="AC64">
        <f t="shared" si="2"/>
        <v>-712.32198941110732</v>
      </c>
      <c r="AE64">
        <f t="shared" si="3"/>
        <v>0</v>
      </c>
      <c r="AF64">
        <f t="shared" si="24"/>
        <v>0</v>
      </c>
      <c r="AG64">
        <f t="shared" si="24"/>
        <v>-9.5687915661073202E-8</v>
      </c>
      <c r="AH64">
        <f t="shared" si="5"/>
        <v>-1.4323055705550243E-2</v>
      </c>
      <c r="AI64">
        <f t="shared" si="25"/>
        <v>-1.4323151393465903E-2</v>
      </c>
      <c r="AJ64">
        <f t="shared" si="7"/>
        <v>-85.47853446422846</v>
      </c>
      <c r="AK64">
        <f t="shared" si="22"/>
        <v>-55.846036671273509</v>
      </c>
      <c r="AL64">
        <f t="shared" si="8"/>
        <v>-141.33889428689542</v>
      </c>
      <c r="AN64">
        <f t="shared" si="26"/>
        <v>0</v>
      </c>
      <c r="AO64">
        <f t="shared" si="26"/>
        <v>0</v>
      </c>
      <c r="AP64">
        <f t="shared" si="26"/>
        <v>-2.4347369881378881E-10</v>
      </c>
      <c r="AQ64">
        <f t="shared" si="26"/>
        <v>-3.6444386178273942E-5</v>
      </c>
      <c r="AR64">
        <f t="shared" si="26"/>
        <v>-3.6444629651972751E-5</v>
      </c>
      <c r="AS64">
        <f t="shared" si="26"/>
        <v>-0.2174963767515114</v>
      </c>
      <c r="AT64">
        <f t="shared" si="26"/>
        <v>-0.14209778756814181</v>
      </c>
      <c r="AU64">
        <f t="shared" si="23"/>
        <v>-0.35963060894930515</v>
      </c>
      <c r="AW64">
        <v>61</v>
      </c>
      <c r="AX64">
        <f>IF(Z64&gt;0, (R64*SUMPRODUCT(K64:$K$98, X64:$X$98)-K64*$AZ$3)/Z64, 0)</f>
        <v>-186105524529.9086</v>
      </c>
    </row>
    <row r="65" spans="5:50" x14ac:dyDescent="0.25">
      <c r="E65">
        <v>2065</v>
      </c>
      <c r="F65" s="5">
        <v>3.5571999999999999E-2</v>
      </c>
      <c r="G65" s="5"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2.2718357859703624E-3</v>
      </c>
      <c r="L65" s="2">
        <v>62</v>
      </c>
      <c r="M65" s="6">
        <v>0.66067595400000001</v>
      </c>
      <c r="Q65" s="4">
        <f t="shared" si="21"/>
        <v>25</v>
      </c>
      <c r="R65">
        <f t="shared" si="0"/>
        <v>2000000</v>
      </c>
      <c r="S65">
        <f t="shared" si="1"/>
        <v>-504565812807.10657</v>
      </c>
      <c r="U65">
        <f t="shared" si="13"/>
        <v>0.66067595400000001</v>
      </c>
      <c r="V65">
        <f t="shared" si="14"/>
        <v>0.01</v>
      </c>
      <c r="W65">
        <f t="shared" si="15"/>
        <v>3.8275166264429279E-9</v>
      </c>
      <c r="X65">
        <f t="shared" si="16"/>
        <v>2.5287481986260429E-9</v>
      </c>
      <c r="Y65">
        <f t="shared" si="17"/>
        <v>3.8275166264429276E-11</v>
      </c>
      <c r="Z65">
        <f t="shared" si="18"/>
        <v>1.2604932615524558E-9</v>
      </c>
      <c r="AB65">
        <f t="shared" si="19"/>
        <v>-712.32198941110732</v>
      </c>
      <c r="AC65">
        <f t="shared" si="2"/>
        <v>-636.0018070530956</v>
      </c>
      <c r="AE65">
        <f t="shared" si="3"/>
        <v>0</v>
      </c>
      <c r="AF65">
        <f t="shared" si="24"/>
        <v>0</v>
      </c>
      <c r="AG65">
        <f t="shared" si="24"/>
        <v>-3.1512331538811396E-8</v>
      </c>
      <c r="AH65">
        <f t="shared" si="5"/>
        <v>-5.0574963972520861E-3</v>
      </c>
      <c r="AI65">
        <f t="shared" si="25"/>
        <v>-5.0575279095836246E-3</v>
      </c>
      <c r="AJ65">
        <f t="shared" si="7"/>
        <v>-76.320182358011721</v>
      </c>
      <c r="AK65">
        <f t="shared" si="22"/>
        <v>-49.862539258777517</v>
      </c>
      <c r="AL65">
        <f t="shared" si="8"/>
        <v>-126.18777914469882</v>
      </c>
      <c r="AN65">
        <f t="shared" si="26"/>
        <v>0</v>
      </c>
      <c r="AO65">
        <f t="shared" si="26"/>
        <v>0</v>
      </c>
      <c r="AP65">
        <f t="shared" si="26"/>
        <v>-7.1590842489234232E-11</v>
      </c>
      <c r="AQ65">
        <f t="shared" si="26"/>
        <v>-1.1489801302693469E-5</v>
      </c>
      <c r="AR65">
        <f t="shared" si="26"/>
        <v>-1.1489872893535957E-5</v>
      </c>
      <c r="AS65">
        <f t="shared" si="26"/>
        <v>-0.17338692147271495</v>
      </c>
      <c r="AT65">
        <f t="shared" si="26"/>
        <v>-0.11327950106744288</v>
      </c>
      <c r="AU65">
        <f t="shared" si="23"/>
        <v>-0.28667791241305135</v>
      </c>
      <c r="AW65">
        <v>62</v>
      </c>
      <c r="AX65">
        <f>IF(Z65&gt;0, (R65*SUMPRODUCT(K65:$K$98, X65:$X$98)-K65*$AZ$3)/Z65, 0)</f>
        <v>-504565812807.10657</v>
      </c>
    </row>
    <row r="66" spans="5:50" x14ac:dyDescent="0.25">
      <c r="E66">
        <v>2066</v>
      </c>
      <c r="F66" s="5">
        <v>3.5571999999999999E-2</v>
      </c>
      <c r="G66" s="5"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2.0284248089021089E-3</v>
      </c>
      <c r="L66" s="2">
        <v>63</v>
      </c>
      <c r="M66" s="6">
        <v>0.67625413199999995</v>
      </c>
      <c r="Q66" s="4">
        <f t="shared" si="21"/>
        <v>25</v>
      </c>
      <c r="R66">
        <f t="shared" si="0"/>
        <v>2000000</v>
      </c>
      <c r="S66">
        <f t="shared" si="1"/>
        <v>-1435892050492.7117</v>
      </c>
      <c r="U66">
        <f t="shared" si="13"/>
        <v>0.67625413199999995</v>
      </c>
      <c r="V66">
        <f t="shared" si="14"/>
        <v>0.01</v>
      </c>
      <c r="W66">
        <f t="shared" si="15"/>
        <v>1.2604932615524558E-9</v>
      </c>
      <c r="X66">
        <f t="shared" si="16"/>
        <v>8.5241377648300489E-10</v>
      </c>
      <c r="Y66">
        <f t="shared" si="17"/>
        <v>1.2604932615524558E-11</v>
      </c>
      <c r="Z66">
        <f t="shared" si="18"/>
        <v>3.9547455245392634E-10</v>
      </c>
      <c r="AB66">
        <f t="shared" si="19"/>
        <v>-636.0018070530956</v>
      </c>
      <c r="AC66">
        <f t="shared" si="2"/>
        <v>-567.85876604075577</v>
      </c>
      <c r="AE66">
        <f t="shared" si="3"/>
        <v>0</v>
      </c>
      <c r="AF66">
        <f t="shared" si="24"/>
        <v>0</v>
      </c>
      <c r="AG66">
        <f t="shared" si="24"/>
        <v>-9.8868638113481594E-9</v>
      </c>
      <c r="AH66">
        <f t="shared" si="5"/>
        <v>-1.7048275529660097E-3</v>
      </c>
      <c r="AI66">
        <f t="shared" si="25"/>
        <v>-1.7048374398298211E-3</v>
      </c>
      <c r="AJ66">
        <f t="shared" si="7"/>
        <v>-68.143041012339836</v>
      </c>
      <c r="AK66">
        <f t="shared" si="22"/>
        <v>-44.520126493716695</v>
      </c>
      <c r="AL66">
        <f t="shared" si="8"/>
        <v>-112.66487234349637</v>
      </c>
      <c r="AN66">
        <f t="shared" si="26"/>
        <v>0</v>
      </c>
      <c r="AO66">
        <f t="shared" si="26"/>
        <v>0</v>
      </c>
      <c r="AP66">
        <f t="shared" si="26"/>
        <v>-2.0054759837175066E-11</v>
      </c>
      <c r="AQ66">
        <f t="shared" si="26"/>
        <v>-3.4581145033361283E-6</v>
      </c>
      <c r="AR66">
        <f t="shared" si="26"/>
        <v>-3.4581345580959656E-6</v>
      </c>
      <c r="AS66">
        <f t="shared" si="26"/>
        <v>-0.138223034943464</v>
      </c>
      <c r="AT66">
        <f t="shared" si="26"/>
        <v>-9.0305729075315005E-2</v>
      </c>
      <c r="AU66">
        <f t="shared" si="23"/>
        <v>-0.22853222215333713</v>
      </c>
      <c r="AW66">
        <v>63</v>
      </c>
      <c r="AX66">
        <f>IF(Z66&gt;0, (R66*SUMPRODUCT(K66:$K$98, X66:$X$98)-K66*$AZ$3)/Z66, 0)</f>
        <v>-1435892050492.7117</v>
      </c>
    </row>
    <row r="67" spans="5:50" x14ac:dyDescent="0.25">
      <c r="E67">
        <v>2067</v>
      </c>
      <c r="F67" s="5">
        <v>3.5571999999999999E-2</v>
      </c>
      <c r="G67" s="5"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1.8110935793768828E-3</v>
      </c>
      <c r="L67" s="2">
        <v>64</v>
      </c>
      <c r="M67" s="6">
        <v>0.69194305599999995</v>
      </c>
      <c r="Q67" s="4">
        <f t="shared" si="21"/>
        <v>25</v>
      </c>
      <c r="R67">
        <f t="shared" ref="R67:R79" si="27">$C$6</f>
        <v>2000000</v>
      </c>
      <c r="S67">
        <f t="shared" ref="S67:S79" si="28">AX67</f>
        <v>-4301347466996.6821</v>
      </c>
      <c r="U67">
        <f t="shared" si="13"/>
        <v>0.69194305599999995</v>
      </c>
      <c r="V67">
        <f t="shared" si="14"/>
        <v>0.01</v>
      </c>
      <c r="W67">
        <f t="shared" si="15"/>
        <v>3.9547455245392634E-10</v>
      </c>
      <c r="X67">
        <f t="shared" si="16"/>
        <v>2.7364587039520207E-10</v>
      </c>
      <c r="Y67">
        <f t="shared" si="17"/>
        <v>3.9547455245392638E-12</v>
      </c>
      <c r="Z67">
        <f t="shared" si="18"/>
        <v>1.1787393653418502E-10</v>
      </c>
      <c r="AB67">
        <f t="shared" si="19"/>
        <v>-567.85876604075577</v>
      </c>
      <c r="AC67">
        <f t="shared" ref="AC67:AC79" si="29">S67*Z67</f>
        <v>-507.01675833624438</v>
      </c>
      <c r="AE67">
        <f t="shared" ref="AE67:AE79" si="30">$Z67*O67</f>
        <v>0</v>
      </c>
      <c r="AF67">
        <f t="shared" ref="AF67:AG79" si="31">-$Z67*P67</f>
        <v>0</v>
      </c>
      <c r="AG67">
        <f t="shared" si="31"/>
        <v>-2.9468484133546254E-9</v>
      </c>
      <c r="AH67">
        <f t="shared" ref="AH67:AH79" si="32">-X67*R67</f>
        <v>-5.4729174079040416E-4</v>
      </c>
      <c r="AI67">
        <f t="shared" ref="AI67:AI79" si="33">SUM(AE67:AH67)</f>
        <v>-5.4729468763881756E-4</v>
      </c>
      <c r="AJ67">
        <f t="shared" ref="AJ67:AJ79" si="34">AB67-AC67</f>
        <v>-60.842007704511389</v>
      </c>
      <c r="AK67">
        <f t="shared" si="22"/>
        <v>-39.750113622852908</v>
      </c>
      <c r="AL67">
        <f t="shared" ref="AL67:AL79" si="35">SUM(AI67:AK67)</f>
        <v>-100.59266862205195</v>
      </c>
      <c r="AN67">
        <f t="shared" ref="AN67:AT79" si="36">AE67*$K67</f>
        <v>0</v>
      </c>
      <c r="AO67">
        <f t="shared" si="36"/>
        <v>0</v>
      </c>
      <c r="AP67">
        <f t="shared" si="36"/>
        <v>-5.3370182408235164E-12</v>
      </c>
      <c r="AQ67">
        <f t="shared" si="36"/>
        <v>-9.9119655779149812E-7</v>
      </c>
      <c r="AR67">
        <f t="shared" si="36"/>
        <v>-9.9120189480973917E-7</v>
      </c>
      <c r="AS67">
        <f t="shared" si="36"/>
        <v>-0.11019056951003942</v>
      </c>
      <c r="AT67">
        <f t="shared" si="36"/>
        <v>-7.199117556185046E-2</v>
      </c>
      <c r="AU67">
        <f t="shared" si="23"/>
        <v>-0.1821827362737847</v>
      </c>
      <c r="AW67">
        <v>64</v>
      </c>
      <c r="AX67">
        <f>IF(Z67&gt;0, (R67*SUMPRODUCT(K67:$K$98, X67:$X$98)-K67*$AZ$3)/Z67, 0)</f>
        <v>-4301347466996.6821</v>
      </c>
    </row>
    <row r="68" spans="5:50" x14ac:dyDescent="0.25">
      <c r="E68">
        <v>2068</v>
      </c>
      <c r="F68" s="5">
        <v>3.5571999999999999E-2</v>
      </c>
      <c r="G68" s="5">
        <v>7.0000000000000007E-2</v>
      </c>
      <c r="H68" s="5">
        <f t="shared" ref="H68:H79" si="37">G68+$C$9</f>
        <v>0.12000000000000001</v>
      </c>
      <c r="I68" s="5">
        <f t="shared" ref="I68:I79" si="38">1+H68</f>
        <v>1.1200000000000001</v>
      </c>
      <c r="J68">
        <f t="shared" ref="J68:J79" si="39">1/I68</f>
        <v>0.89285714285714279</v>
      </c>
      <c r="K68">
        <f t="shared" si="20"/>
        <v>1.6170478387293595E-3</v>
      </c>
      <c r="L68" s="2">
        <v>65</v>
      </c>
      <c r="M68" s="6">
        <v>0.70765376499999999</v>
      </c>
      <c r="Q68" s="4">
        <f t="shared" si="21"/>
        <v>25</v>
      </c>
      <c r="R68">
        <f t="shared" si="27"/>
        <v>2000000</v>
      </c>
      <c r="S68">
        <f t="shared" si="28"/>
        <v>-13602054289826.912</v>
      </c>
      <c r="U68">
        <f t="shared" ref="U68:U79" si="40">M68</f>
        <v>0.70765376499999999</v>
      </c>
      <c r="V68">
        <f t="shared" ref="V68:V79" si="41">$C$10</f>
        <v>0.01</v>
      </c>
      <c r="W68">
        <f t="shared" ref="W68:W79" si="42">Z67</f>
        <v>1.1787393653418502E-10</v>
      </c>
      <c r="X68">
        <f t="shared" ref="X68:X79" si="43">U68*W68</f>
        <v>8.3413934983787082E-11</v>
      </c>
      <c r="Y68">
        <f t="shared" ref="Y68:Y79" si="44">V68*W68</f>
        <v>1.1787393653418502E-12</v>
      </c>
      <c r="Z68">
        <f t="shared" ref="Z68:Z79" si="45">MAX(0, W68-X68-Y68)</f>
        <v>3.3281262185056089E-11</v>
      </c>
      <c r="AB68">
        <f t="shared" ref="AB68:AB79" si="46">AC67</f>
        <v>-507.01675833624438</v>
      </c>
      <c r="AC68">
        <f t="shared" si="29"/>
        <v>-452.69353507509635</v>
      </c>
      <c r="AE68">
        <f t="shared" si="30"/>
        <v>0</v>
      </c>
      <c r="AF68">
        <f t="shared" si="31"/>
        <v>0</v>
      </c>
      <c r="AG68">
        <f t="shared" si="31"/>
        <v>-8.3203155462640219E-10</v>
      </c>
      <c r="AH68">
        <f t="shared" si="32"/>
        <v>-1.6682786996757417E-4</v>
      </c>
      <c r="AI68">
        <f t="shared" si="33"/>
        <v>-1.668287019991288E-4</v>
      </c>
      <c r="AJ68">
        <f t="shared" si="34"/>
        <v>-54.32322326114803</v>
      </c>
      <c r="AK68">
        <f t="shared" si="22"/>
        <v>-35.491173083537113</v>
      </c>
      <c r="AL68">
        <f t="shared" si="35"/>
        <v>-89.814563173387143</v>
      </c>
      <c r="AN68">
        <f t="shared" si="36"/>
        <v>0</v>
      </c>
      <c r="AO68">
        <f t="shared" si="36"/>
        <v>0</v>
      </c>
      <c r="AP68">
        <f t="shared" si="36"/>
        <v>-1.3454348271632528E-12</v>
      </c>
      <c r="AQ68">
        <f t="shared" si="36"/>
        <v>-2.6976864657088843E-7</v>
      </c>
      <c r="AR68">
        <f t="shared" si="36"/>
        <v>-2.697699920057156E-7</v>
      </c>
      <c r="AS68">
        <f t="shared" si="36"/>
        <v>-8.7843250767251899E-2</v>
      </c>
      <c r="AT68">
        <f t="shared" si="36"/>
        <v>-5.7390924728703309E-2</v>
      </c>
      <c r="AU68">
        <f t="shared" si="23"/>
        <v>-0.1452344452659472</v>
      </c>
      <c r="AW68">
        <v>65</v>
      </c>
      <c r="AX68">
        <f>IF(Z68&gt;0, (R68*SUMPRODUCT(K68:$K$98, X68:$X$98)-K68*$AZ$3)/Z68, 0)</f>
        <v>-13602054289826.912</v>
      </c>
    </row>
    <row r="69" spans="5:50" x14ac:dyDescent="0.25">
      <c r="E69">
        <v>2069</v>
      </c>
      <c r="F69" s="5">
        <v>3.5571999999999999E-2</v>
      </c>
      <c r="G69" s="5"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79" si="47">K68*J69</f>
        <v>1.4437927131512138E-3</v>
      </c>
      <c r="L69" s="2">
        <v>66</v>
      </c>
      <c r="M69" s="6">
        <v>0.72329488099999995</v>
      </c>
      <c r="Q69" s="4">
        <f t="shared" ref="Q69:Q79" si="48">$C$8</f>
        <v>25</v>
      </c>
      <c r="R69">
        <f t="shared" si="27"/>
        <v>2000000</v>
      </c>
      <c r="S69">
        <f t="shared" si="28"/>
        <v>-45536026390051.414</v>
      </c>
      <c r="U69">
        <f t="shared" si="40"/>
        <v>0.72329488099999995</v>
      </c>
      <c r="V69">
        <f t="shared" si="41"/>
        <v>0.01</v>
      </c>
      <c r="W69">
        <f t="shared" si="42"/>
        <v>3.3281262185056089E-11</v>
      </c>
      <c r="X69">
        <f t="shared" si="43"/>
        <v>2.4072166571669944E-11</v>
      </c>
      <c r="Y69">
        <f t="shared" si="44"/>
        <v>3.3281262185056088E-13</v>
      </c>
      <c r="Z69">
        <f t="shared" si="45"/>
        <v>8.8762829915355843E-12</v>
      </c>
      <c r="AB69">
        <f t="shared" si="46"/>
        <v>-452.69353507509635</v>
      </c>
      <c r="AC69">
        <f t="shared" si="29"/>
        <v>-404.19065654812886</v>
      </c>
      <c r="AE69">
        <f t="shared" si="30"/>
        <v>0</v>
      </c>
      <c r="AF69">
        <f t="shared" si="31"/>
        <v>0</v>
      </c>
      <c r="AG69">
        <f t="shared" si="31"/>
        <v>-2.2190707478838961E-10</v>
      </c>
      <c r="AH69">
        <f t="shared" si="32"/>
        <v>-4.8144333143339885E-5</v>
      </c>
      <c r="AI69">
        <f t="shared" si="33"/>
        <v>-4.8144555050414673E-5</v>
      </c>
      <c r="AJ69">
        <f t="shared" si="34"/>
        <v>-48.502878526967493</v>
      </c>
      <c r="AK69">
        <f t="shared" si="22"/>
        <v>-31.688547455256746</v>
      </c>
      <c r="AL69">
        <f t="shared" si="35"/>
        <v>-80.191474126779298</v>
      </c>
      <c r="AN69">
        <f t="shared" si="36"/>
        <v>0</v>
      </c>
      <c r="AO69">
        <f t="shared" si="36"/>
        <v>0</v>
      </c>
      <c r="AP69">
        <f t="shared" si="36"/>
        <v>-3.2038781757617837E-13</v>
      </c>
      <c r="AQ69">
        <f t="shared" si="36"/>
        <v>-6.9510437371878594E-8</v>
      </c>
      <c r="AR69">
        <f t="shared" si="36"/>
        <v>-6.9510757759696172E-8</v>
      </c>
      <c r="AS69">
        <f t="shared" si="36"/>
        <v>-7.0028102584094143E-2</v>
      </c>
      <c r="AT69">
        <f t="shared" si="36"/>
        <v>-4.575169390624613E-2</v>
      </c>
      <c r="AU69">
        <f t="shared" si="23"/>
        <v>-0.11577986600109805</v>
      </c>
      <c r="AW69">
        <v>66</v>
      </c>
      <c r="AX69">
        <f>IF(Z69&gt;0, (R69*SUMPRODUCT(K69:$K$98, X69:$X$98)-K69*$AZ$3)/Z69, 0)</f>
        <v>-45536026390051.414</v>
      </c>
    </row>
    <row r="70" spans="5:50" x14ac:dyDescent="0.25">
      <c r="E70">
        <v>2070</v>
      </c>
      <c r="F70" s="5">
        <v>3.5571999999999999E-2</v>
      </c>
      <c r="G70" s="5"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1.2891006367421552E-3</v>
      </c>
      <c r="L70" s="2">
        <v>67</v>
      </c>
      <c r="M70" s="6">
        <v>0.74145409100000004</v>
      </c>
      <c r="Q70" s="4">
        <f t="shared" si="48"/>
        <v>25</v>
      </c>
      <c r="R70">
        <f t="shared" si="27"/>
        <v>2000000</v>
      </c>
      <c r="S70">
        <f t="shared" si="28"/>
        <v>-163580107152024.19</v>
      </c>
      <c r="U70">
        <f t="shared" si="40"/>
        <v>0.74145409100000004</v>
      </c>
      <c r="V70">
        <f t="shared" si="41"/>
        <v>0.01</v>
      </c>
      <c r="W70">
        <f t="shared" si="42"/>
        <v>8.8762829915355843E-12</v>
      </c>
      <c r="X70">
        <f t="shared" si="43"/>
        <v>6.5813563369477774E-12</v>
      </c>
      <c r="Y70">
        <f t="shared" si="44"/>
        <v>8.8762829915355844E-14</v>
      </c>
      <c r="Z70">
        <f t="shared" si="45"/>
        <v>2.2061638246724512E-12</v>
      </c>
      <c r="AB70">
        <f t="shared" si="46"/>
        <v>-404.19065654812886</v>
      </c>
      <c r="AC70">
        <f t="shared" si="29"/>
        <v>-360.88451483483908</v>
      </c>
      <c r="AE70">
        <f t="shared" si="30"/>
        <v>0</v>
      </c>
      <c r="AF70">
        <f t="shared" si="31"/>
        <v>0</v>
      </c>
      <c r="AG70">
        <f t="shared" si="31"/>
        <v>-5.515409561681128E-11</v>
      </c>
      <c r="AH70">
        <f t="shared" si="32"/>
        <v>-1.3162712673895555E-5</v>
      </c>
      <c r="AI70">
        <f t="shared" si="33"/>
        <v>-1.3162767827991172E-5</v>
      </c>
      <c r="AJ70">
        <f t="shared" si="34"/>
        <v>-43.306141713289776</v>
      </c>
      <c r="AK70">
        <f t="shared" si="22"/>
        <v>-28.293345958369024</v>
      </c>
      <c r="AL70">
        <f t="shared" si="35"/>
        <v>-71.599500834426635</v>
      </c>
      <c r="AN70">
        <f t="shared" si="36"/>
        <v>0</v>
      </c>
      <c r="AO70">
        <f t="shared" si="36"/>
        <v>0</v>
      </c>
      <c r="AP70">
        <f t="shared" si="36"/>
        <v>-7.1099179778569133E-14</v>
      </c>
      <c r="AQ70">
        <f t="shared" si="36"/>
        <v>-1.6968061289172796E-8</v>
      </c>
      <c r="AR70">
        <f t="shared" si="36"/>
        <v>-1.6968132388352575E-8</v>
      </c>
      <c r="AS70">
        <f t="shared" si="36"/>
        <v>-5.5825974857447856E-2</v>
      </c>
      <c r="AT70">
        <f t="shared" si="36"/>
        <v>-3.647297029049959E-2</v>
      </c>
      <c r="AU70">
        <f t="shared" si="23"/>
        <v>-9.2298962116079838E-2</v>
      </c>
      <c r="AW70">
        <v>67</v>
      </c>
      <c r="AX70">
        <f>IF(Z70&gt;0, (R70*SUMPRODUCT(K70:$K$98, X70:$X$98)-K70*$AZ$3)/Z70, 0)</f>
        <v>-163580107152024.19</v>
      </c>
    </row>
    <row r="71" spans="5:50" x14ac:dyDescent="0.25">
      <c r="E71">
        <v>2071</v>
      </c>
      <c r="F71" s="5">
        <v>3.5571999999999999E-2</v>
      </c>
      <c r="G71" s="5"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1.1509827113769242E-3</v>
      </c>
      <c r="L71" s="2">
        <v>68</v>
      </c>
      <c r="M71" s="6">
        <v>0.75951466000000001</v>
      </c>
      <c r="Q71" s="4">
        <f t="shared" si="48"/>
        <v>25</v>
      </c>
      <c r="R71">
        <f t="shared" si="27"/>
        <v>2000000</v>
      </c>
      <c r="S71">
        <f t="shared" si="28"/>
        <v>-633678771529038.25</v>
      </c>
      <c r="U71">
        <f t="shared" si="40"/>
        <v>0.75951466000000001</v>
      </c>
      <c r="V71">
        <f t="shared" si="41"/>
        <v>0.01</v>
      </c>
      <c r="W71">
        <f t="shared" si="42"/>
        <v>2.2061638246724512E-12</v>
      </c>
      <c r="X71">
        <f t="shared" si="43"/>
        <v>1.6756137672003964E-12</v>
      </c>
      <c r="Y71">
        <f t="shared" si="44"/>
        <v>2.2061638246724513E-14</v>
      </c>
      <c r="Z71">
        <f t="shared" si="45"/>
        <v>5.0848841922533025E-13</v>
      </c>
      <c r="AB71">
        <f t="shared" si="46"/>
        <v>-360.88451483483908</v>
      </c>
      <c r="AC71">
        <f t="shared" si="29"/>
        <v>-322.2183168314499</v>
      </c>
      <c r="AE71">
        <f t="shared" si="30"/>
        <v>0</v>
      </c>
      <c r="AF71">
        <f t="shared" si="31"/>
        <v>0</v>
      </c>
      <c r="AG71">
        <f t="shared" si="31"/>
        <v>-1.2712210480633256E-11</v>
      </c>
      <c r="AH71">
        <f t="shared" si="32"/>
        <v>-3.3512275344007926E-6</v>
      </c>
      <c r="AI71">
        <f t="shared" si="33"/>
        <v>-3.3512402466112731E-6</v>
      </c>
      <c r="AJ71">
        <f t="shared" si="34"/>
        <v>-38.666198003389184</v>
      </c>
      <c r="AK71">
        <f t="shared" si="22"/>
        <v>-25.261916038438738</v>
      </c>
      <c r="AL71">
        <f t="shared" si="35"/>
        <v>-63.928117393068163</v>
      </c>
      <c r="AN71">
        <f t="shared" si="36"/>
        <v>0</v>
      </c>
      <c r="AO71">
        <f t="shared" si="36"/>
        <v>0</v>
      </c>
      <c r="AP71">
        <f t="shared" si="36"/>
        <v>-1.4631534486593417E-14</v>
      </c>
      <c r="AQ71">
        <f t="shared" si="36"/>
        <v>-3.8572049539856285E-9</v>
      </c>
      <c r="AR71">
        <f t="shared" si="36"/>
        <v>-3.8572195855201156E-9</v>
      </c>
      <c r="AS71">
        <f t="shared" si="36"/>
        <v>-4.4504125416577896E-2</v>
      </c>
      <c r="AT71">
        <f t="shared" si="36"/>
        <v>-2.9076028616498426E-2</v>
      </c>
      <c r="AU71">
        <f t="shared" si="23"/>
        <v>-7.35801578902959E-2</v>
      </c>
      <c r="AW71">
        <v>68</v>
      </c>
      <c r="AX71">
        <f>IF(Z71&gt;0, (R71*SUMPRODUCT(K71:$K$98, X71:$X$98)-K71*$AZ$3)/Z71, 0)</f>
        <v>-633678771529038.25</v>
      </c>
    </row>
    <row r="72" spans="5:50" x14ac:dyDescent="0.25">
      <c r="E72">
        <v>2072</v>
      </c>
      <c r="F72" s="5">
        <v>3.5571999999999999E-2</v>
      </c>
      <c r="G72" s="5"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1.027663135157968E-3</v>
      </c>
      <c r="L72" s="2">
        <v>69</v>
      </c>
      <c r="M72" s="6">
        <v>0.77745419500000001</v>
      </c>
      <c r="Q72" s="4">
        <f t="shared" si="48"/>
        <v>25</v>
      </c>
      <c r="R72">
        <f t="shared" si="27"/>
        <v>2000000</v>
      </c>
      <c r="S72">
        <f t="shared" si="28"/>
        <v>-2661942057351839</v>
      </c>
      <c r="U72">
        <f t="shared" si="40"/>
        <v>0.77745419500000001</v>
      </c>
      <c r="V72">
        <f t="shared" si="41"/>
        <v>0.01</v>
      </c>
      <c r="W72">
        <f t="shared" si="42"/>
        <v>5.0848841922533025E-13</v>
      </c>
      <c r="X72">
        <f t="shared" si="43"/>
        <v>3.9532645463565168E-13</v>
      </c>
      <c r="Y72">
        <f t="shared" si="44"/>
        <v>5.084884192253303E-15</v>
      </c>
      <c r="Z72">
        <f t="shared" si="45"/>
        <v>1.0807708039742527E-13</v>
      </c>
      <c r="AB72">
        <f t="shared" si="46"/>
        <v>-322.2183168314499</v>
      </c>
      <c r="AC72">
        <f t="shared" si="29"/>
        <v>-287.69492574570234</v>
      </c>
      <c r="AE72">
        <f t="shared" si="30"/>
        <v>0</v>
      </c>
      <c r="AF72">
        <f t="shared" si="31"/>
        <v>0</v>
      </c>
      <c r="AG72">
        <f t="shared" si="31"/>
        <v>-2.7019270099356317E-12</v>
      </c>
      <c r="AH72">
        <f t="shared" si="32"/>
        <v>-7.9065290927130335E-7</v>
      </c>
      <c r="AI72">
        <f t="shared" si="33"/>
        <v>-7.9065561119831331E-7</v>
      </c>
      <c r="AJ72">
        <f t="shared" si="34"/>
        <v>-34.523391085747562</v>
      </c>
      <c r="AK72">
        <f t="shared" ref="AK72:AK79" si="49">G72*SUM(AB72:AB72, AE72:AF72)</f>
        <v>-22.555282178201495</v>
      </c>
      <c r="AL72">
        <f t="shared" si="35"/>
        <v>-57.078674054604669</v>
      </c>
      <c r="AN72">
        <f t="shared" si="36"/>
        <v>0</v>
      </c>
      <c r="AO72">
        <f t="shared" si="36"/>
        <v>0</v>
      </c>
      <c r="AP72">
        <f t="shared" si="36"/>
        <v>-2.7766707819984455E-15</v>
      </c>
      <c r="AQ72">
        <f t="shared" si="36"/>
        <v>-8.1252484756351603E-10</v>
      </c>
      <c r="AR72">
        <f t="shared" si="36"/>
        <v>-8.1252762423429809E-10</v>
      </c>
      <c r="AS72">
        <f t="shared" si="36"/>
        <v>-3.5478416319463982E-2</v>
      </c>
      <c r="AT72">
        <f t="shared" si="36"/>
        <v>-2.317923199762319E-2</v>
      </c>
      <c r="AU72">
        <f t="shared" si="23"/>
        <v>-5.8657649129614797E-2</v>
      </c>
      <c r="AW72">
        <v>69</v>
      </c>
      <c r="AX72">
        <f>IF(Z72&gt;0, (R72*SUMPRODUCT(K72:$K$98, X72:$X$98)-K72*$AZ$3)/Z72, 0)</f>
        <v>-2661942057351839</v>
      </c>
    </row>
    <row r="73" spans="5:50" x14ac:dyDescent="0.25">
      <c r="E73">
        <v>2073</v>
      </c>
      <c r="F73" s="5">
        <v>3.5571999999999999E-2</v>
      </c>
      <c r="G73" s="5"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9.1755637067675712E-4</v>
      </c>
      <c r="L73" s="2">
        <v>70</v>
      </c>
      <c r="M73" s="6">
        <v>0.79525030600000002</v>
      </c>
      <c r="Q73" s="4">
        <f t="shared" si="48"/>
        <v>25</v>
      </c>
      <c r="R73">
        <f t="shared" si="27"/>
        <v>2000000</v>
      </c>
      <c r="S73">
        <f t="shared" si="28"/>
        <v>-1.2204044745687514E+16</v>
      </c>
      <c r="U73">
        <f t="shared" si="40"/>
        <v>0.79525030600000002</v>
      </c>
      <c r="V73">
        <f t="shared" si="41"/>
        <v>0.01</v>
      </c>
      <c r="W73">
        <f t="shared" si="42"/>
        <v>1.0807708039742527E-13</v>
      </c>
      <c r="X73">
        <f t="shared" si="43"/>
        <v>8.594833125763905E-14</v>
      </c>
      <c r="Y73">
        <f t="shared" si="44"/>
        <v>1.0807708039742527E-15</v>
      </c>
      <c r="Z73">
        <f t="shared" si="45"/>
        <v>2.1047978335811969E-14</v>
      </c>
      <c r="AB73">
        <f t="shared" si="46"/>
        <v>-287.69492574570234</v>
      </c>
      <c r="AC73">
        <f t="shared" si="29"/>
        <v>-256.87046941651067</v>
      </c>
      <c r="AE73">
        <f t="shared" si="30"/>
        <v>0</v>
      </c>
      <c r="AF73">
        <f t="shared" si="31"/>
        <v>0</v>
      </c>
      <c r="AG73">
        <f t="shared" si="31"/>
        <v>-5.2619945839529919E-13</v>
      </c>
      <c r="AH73">
        <f t="shared" si="32"/>
        <v>-1.7189666251527811E-7</v>
      </c>
      <c r="AI73">
        <f t="shared" si="33"/>
        <v>-1.718971887147365E-7</v>
      </c>
      <c r="AJ73">
        <f t="shared" si="34"/>
        <v>-30.824456329191662</v>
      </c>
      <c r="AK73">
        <f t="shared" si="49"/>
        <v>-20.138644802199167</v>
      </c>
      <c r="AL73">
        <f t="shared" si="35"/>
        <v>-50.963101303288013</v>
      </c>
      <c r="AN73">
        <f t="shared" si="36"/>
        <v>0</v>
      </c>
      <c r="AO73">
        <f t="shared" si="36"/>
        <v>0</v>
      </c>
      <c r="AP73">
        <f t="shared" si="36"/>
        <v>-4.8281766529726601E-16</v>
      </c>
      <c r="AQ73">
        <f t="shared" si="36"/>
        <v>-1.5772487778896594E-10</v>
      </c>
      <c r="AR73">
        <f t="shared" si="36"/>
        <v>-1.5772536060663125E-10</v>
      </c>
      <c r="AS73">
        <f t="shared" si="36"/>
        <v>-2.8283176277497296E-2</v>
      </c>
      <c r="AT73">
        <f t="shared" si="36"/>
        <v>-1.8478341835054205E-2</v>
      </c>
      <c r="AU73">
        <f t="shared" si="23"/>
        <v>-4.6761518270276858E-2</v>
      </c>
      <c r="AW73">
        <v>70</v>
      </c>
      <c r="AX73">
        <f>IF(Z73&gt;0, (R73*SUMPRODUCT(K73:$K$98, X73:$X$98)-K73*$AZ$3)/Z73, 0)</f>
        <v>-1.2204044745687514E+16</v>
      </c>
    </row>
    <row r="74" spans="5:50" x14ac:dyDescent="0.25">
      <c r="E74">
        <v>2074</v>
      </c>
      <c r="F74" s="5">
        <v>3.5571999999999999E-2</v>
      </c>
      <c r="G74" s="5"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8.1924675953281884E-4</v>
      </c>
      <c r="L74" s="2">
        <v>71</v>
      </c>
      <c r="M74" s="6">
        <v>0.81288120699999999</v>
      </c>
      <c r="Q74" s="4">
        <f t="shared" si="48"/>
        <v>25</v>
      </c>
      <c r="R74">
        <f t="shared" si="27"/>
        <v>2000000</v>
      </c>
      <c r="S74">
        <f t="shared" si="28"/>
        <v>-6.152067964319176E+16</v>
      </c>
      <c r="U74">
        <f t="shared" si="40"/>
        <v>0.81288120699999999</v>
      </c>
      <c r="V74">
        <f t="shared" si="41"/>
        <v>0.01</v>
      </c>
      <c r="W74">
        <f t="shared" si="42"/>
        <v>2.1047978335811969E-14</v>
      </c>
      <c r="X74">
        <f t="shared" si="43"/>
        <v>1.7109506034524683E-14</v>
      </c>
      <c r="Y74">
        <f t="shared" si="44"/>
        <v>2.104797833581197E-16</v>
      </c>
      <c r="Z74">
        <f t="shared" si="45"/>
        <v>3.7279925179291664E-15</v>
      </c>
      <c r="AB74">
        <f t="shared" si="46"/>
        <v>-256.87046941651067</v>
      </c>
      <c r="AC74">
        <f t="shared" si="29"/>
        <v>-229.34863340773606</v>
      </c>
      <c r="AE74">
        <f t="shared" si="30"/>
        <v>0</v>
      </c>
      <c r="AF74">
        <f t="shared" si="31"/>
        <v>0</v>
      </c>
      <c r="AG74">
        <f t="shared" si="31"/>
        <v>-9.3199812948229165E-14</v>
      </c>
      <c r="AH74">
        <f t="shared" si="32"/>
        <v>-3.4219012069049366E-8</v>
      </c>
      <c r="AI74">
        <f t="shared" si="33"/>
        <v>-3.4219105268862314E-8</v>
      </c>
      <c r="AJ74">
        <f t="shared" si="34"/>
        <v>-27.521836008774613</v>
      </c>
      <c r="AK74">
        <f t="shared" si="49"/>
        <v>-17.98093285915575</v>
      </c>
      <c r="AL74">
        <f t="shared" si="35"/>
        <v>-45.502768902149469</v>
      </c>
      <c r="AN74">
        <f t="shared" si="36"/>
        <v>0</v>
      </c>
      <c r="AO74">
        <f t="shared" si="36"/>
        <v>0</v>
      </c>
      <c r="AP74">
        <f t="shared" si="36"/>
        <v>-7.6353644746901591E-17</v>
      </c>
      <c r="AQ74">
        <f t="shared" si="36"/>
        <v>-2.803381475198311E-11</v>
      </c>
      <c r="AR74">
        <f t="shared" si="36"/>
        <v>-2.8033891105627859E-11</v>
      </c>
      <c r="AS74">
        <f t="shared" si="36"/>
        <v>-2.2547174966582251E-2</v>
      </c>
      <c r="AT74">
        <f t="shared" si="36"/>
        <v>-1.4730820978240532E-2</v>
      </c>
      <c r="AU74">
        <f t="shared" si="23"/>
        <v>-3.7277995972856671E-2</v>
      </c>
      <c r="AW74">
        <v>71</v>
      </c>
      <c r="AX74">
        <f>IF(Z74&gt;0, (R74*SUMPRODUCT(K74:$K$98, X74:$X$98)-K74*$AZ$3)/Z74, 0)</f>
        <v>-6.152067964319176E+16</v>
      </c>
    </row>
    <row r="75" spans="5:50" x14ac:dyDescent="0.25">
      <c r="E75">
        <v>2075</v>
      </c>
      <c r="F75" s="5">
        <v>3.5571999999999999E-2</v>
      </c>
      <c r="G75" s="5"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7.3147032101144531E-4</v>
      </c>
      <c r="L75" s="2">
        <v>72</v>
      </c>
      <c r="M75" s="6">
        <v>0.83042254299999996</v>
      </c>
      <c r="Q75" s="4">
        <f t="shared" si="48"/>
        <v>25</v>
      </c>
      <c r="R75">
        <f t="shared" si="27"/>
        <v>2000000</v>
      </c>
      <c r="S75">
        <f t="shared" si="28"/>
        <v>-3.4421640302775552E+17</v>
      </c>
      <c r="U75">
        <f t="shared" si="40"/>
        <v>0.83042254299999996</v>
      </c>
      <c r="V75">
        <f t="shared" si="41"/>
        <v>0.01</v>
      </c>
      <c r="W75">
        <f t="shared" si="42"/>
        <v>3.7279925179291664E-15</v>
      </c>
      <c r="X75">
        <f t="shared" si="43"/>
        <v>3.0958090270237113E-15</v>
      </c>
      <c r="Y75">
        <f t="shared" si="44"/>
        <v>3.7279925179291666E-17</v>
      </c>
      <c r="Z75">
        <f t="shared" si="45"/>
        <v>5.9490356572616344E-16</v>
      </c>
      <c r="AB75">
        <f t="shared" si="46"/>
        <v>-229.34863340773606</v>
      </c>
      <c r="AC75">
        <f t="shared" si="29"/>
        <v>-204.77556554264592</v>
      </c>
      <c r="AE75">
        <f t="shared" si="30"/>
        <v>0</v>
      </c>
      <c r="AF75">
        <f t="shared" si="31"/>
        <v>0</v>
      </c>
      <c r="AG75">
        <f t="shared" si="31"/>
        <v>-1.4872589143154085E-14</v>
      </c>
      <c r="AH75">
        <f t="shared" si="32"/>
        <v>-6.1916180540474228E-9</v>
      </c>
      <c r="AI75">
        <f t="shared" si="33"/>
        <v>-6.1916329266365662E-9</v>
      </c>
      <c r="AJ75">
        <f t="shared" si="34"/>
        <v>-24.573067865090138</v>
      </c>
      <c r="AK75">
        <f t="shared" si="49"/>
        <v>-16.054404338541527</v>
      </c>
      <c r="AL75">
        <f t="shared" si="35"/>
        <v>-40.627472209823296</v>
      </c>
      <c r="AN75">
        <f t="shared" si="36"/>
        <v>0</v>
      </c>
      <c r="AO75">
        <f t="shared" si="36"/>
        <v>0</v>
      </c>
      <c r="AP75">
        <f t="shared" si="36"/>
        <v>-1.0878857554814256E-17</v>
      </c>
      <c r="AQ75">
        <f t="shared" si="36"/>
        <v>-4.5289848455743284E-12</v>
      </c>
      <c r="AR75">
        <f t="shared" si="36"/>
        <v>-4.5289957244318834E-12</v>
      </c>
      <c r="AS75">
        <f t="shared" si="36"/>
        <v>-1.7974469839513514E-2</v>
      </c>
      <c r="AT75">
        <f t="shared" si="36"/>
        <v>-1.174332029516051E-2</v>
      </c>
      <c r="AU75">
        <f t="shared" si="23"/>
        <v>-2.9717790139203018E-2</v>
      </c>
      <c r="AW75">
        <v>72</v>
      </c>
      <c r="AX75">
        <f>IF(Z75&gt;0, (R75*SUMPRODUCT(K75:$K$98, X75:$X$98)-K75*$AZ$3)/Z75, 0)</f>
        <v>-3.4421640302775552E+17</v>
      </c>
    </row>
    <row r="76" spans="5:50" x14ac:dyDescent="0.25">
      <c r="E76">
        <v>2076</v>
      </c>
      <c r="F76" s="5">
        <v>3.5571999999999999E-2</v>
      </c>
      <c r="G76" s="5"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6.5309850090307614E-4</v>
      </c>
      <c r="L76" s="2">
        <v>73</v>
      </c>
      <c r="M76" s="6">
        <v>0.84796327400000004</v>
      </c>
      <c r="Q76" s="4">
        <f t="shared" si="48"/>
        <v>25</v>
      </c>
      <c r="R76">
        <f t="shared" si="27"/>
        <v>2000000</v>
      </c>
      <c r="S76">
        <f t="shared" si="28"/>
        <v>-2.1637789238533379E+18</v>
      </c>
      <c r="U76">
        <f t="shared" si="40"/>
        <v>0.84796327400000004</v>
      </c>
      <c r="V76">
        <f t="shared" si="41"/>
        <v>0.01</v>
      </c>
      <c r="W76">
        <f t="shared" si="42"/>
        <v>5.9490356572616344E-16</v>
      </c>
      <c r="X76">
        <f t="shared" si="43"/>
        <v>5.0445637530743179E-16</v>
      </c>
      <c r="Y76">
        <f t="shared" si="44"/>
        <v>5.9490356572616348E-18</v>
      </c>
      <c r="Z76">
        <f t="shared" si="45"/>
        <v>8.4498154761470012E-17</v>
      </c>
      <c r="AB76">
        <f t="shared" si="46"/>
        <v>-204.77556554264592</v>
      </c>
      <c r="AC76">
        <f t="shared" si="29"/>
        <v>-182.83532637736639</v>
      </c>
      <c r="AE76">
        <f t="shared" si="30"/>
        <v>0</v>
      </c>
      <c r="AF76">
        <f t="shared" si="31"/>
        <v>0</v>
      </c>
      <c r="AG76">
        <f t="shared" si="31"/>
        <v>-2.1124538690367503E-15</v>
      </c>
      <c r="AH76">
        <f t="shared" si="32"/>
        <v>-1.0089127506148636E-9</v>
      </c>
      <c r="AI76">
        <f t="shared" si="33"/>
        <v>-1.0089148630687327E-9</v>
      </c>
      <c r="AJ76">
        <f t="shared" si="34"/>
        <v>-21.940239165279536</v>
      </c>
      <c r="AK76">
        <f t="shared" si="49"/>
        <v>-14.334289587985216</v>
      </c>
      <c r="AL76">
        <f t="shared" si="35"/>
        <v>-36.274528754273668</v>
      </c>
      <c r="AN76">
        <f t="shared" si="36"/>
        <v>0</v>
      </c>
      <c r="AO76">
        <f t="shared" si="36"/>
        <v>0</v>
      </c>
      <c r="AP76">
        <f t="shared" si="36"/>
        <v>-1.3796404550948048E-18</v>
      </c>
      <c r="AQ76">
        <f t="shared" si="36"/>
        <v>-6.5891940496856651E-13</v>
      </c>
      <c r="AR76">
        <f t="shared" si="36"/>
        <v>-6.5892078460902167E-13</v>
      </c>
      <c r="AS76">
        <f t="shared" si="36"/>
        <v>-1.4329137308299024E-2</v>
      </c>
      <c r="AT76">
        <f t="shared" si="36"/>
        <v>-9.3617030414237176E-3</v>
      </c>
      <c r="AU76">
        <f t="shared" si="23"/>
        <v>-2.3690840350381662E-2</v>
      </c>
      <c r="AW76">
        <v>73</v>
      </c>
      <c r="AX76">
        <f>IF(Z76&gt;0, (R76*SUMPRODUCT(K76:$K$98, X76:$X$98)-K76*$AZ$3)/Z76, 0)</f>
        <v>-2.1637789238533379E+18</v>
      </c>
    </row>
    <row r="77" spans="5:50" x14ac:dyDescent="0.25">
      <c r="E77">
        <v>2077</v>
      </c>
      <c r="F77" s="5">
        <v>3.5571999999999999E-2</v>
      </c>
      <c r="G77" s="5"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5.8312366152060366E-4</v>
      </c>
      <c r="L77" s="2">
        <v>74</v>
      </c>
      <c r="M77" s="6">
        <v>0.86550461000000001</v>
      </c>
      <c r="Q77" s="4">
        <f t="shared" si="48"/>
        <v>25</v>
      </c>
      <c r="R77">
        <f t="shared" si="27"/>
        <v>2000000</v>
      </c>
      <c r="S77">
        <f t="shared" si="28"/>
        <v>-1.5518208888909068E+19</v>
      </c>
      <c r="U77">
        <f t="shared" si="40"/>
        <v>0.86550461000000001</v>
      </c>
      <c r="V77">
        <f t="shared" si="41"/>
        <v>0.01</v>
      </c>
      <c r="W77">
        <f t="shared" si="42"/>
        <v>8.4498154761470012E-17</v>
      </c>
      <c r="X77">
        <f t="shared" si="43"/>
        <v>7.3133542482545745E-17</v>
      </c>
      <c r="Y77">
        <f t="shared" si="44"/>
        <v>8.4498154761470016E-19</v>
      </c>
      <c r="Z77">
        <f t="shared" si="45"/>
        <v>1.0519630731309567E-17</v>
      </c>
      <c r="AB77">
        <f t="shared" si="46"/>
        <v>-182.83532637736639</v>
      </c>
      <c r="AC77">
        <f t="shared" si="29"/>
        <v>-163.24582712264913</v>
      </c>
      <c r="AE77">
        <f t="shared" si="30"/>
        <v>0</v>
      </c>
      <c r="AF77">
        <f t="shared" si="31"/>
        <v>0</v>
      </c>
      <c r="AG77">
        <f t="shared" si="31"/>
        <v>-2.6299076828273917E-16</v>
      </c>
      <c r="AH77">
        <f t="shared" si="32"/>
        <v>-1.462670849650915E-10</v>
      </c>
      <c r="AI77">
        <f t="shared" si="33"/>
        <v>-1.4626734795585978E-10</v>
      </c>
      <c r="AJ77">
        <f t="shared" si="34"/>
        <v>-19.589499254717254</v>
      </c>
      <c r="AK77">
        <f t="shared" si="49"/>
        <v>-12.798472846415649</v>
      </c>
      <c r="AL77">
        <f t="shared" si="35"/>
        <v>-32.387972101279175</v>
      </c>
      <c r="AN77">
        <f t="shared" si="36"/>
        <v>0</v>
      </c>
      <c r="AO77">
        <f t="shared" si="36"/>
        <v>0</v>
      </c>
      <c r="AP77">
        <f t="shared" si="36"/>
        <v>-1.533561397471475E-19</v>
      </c>
      <c r="AQ77">
        <f t="shared" si="36"/>
        <v>-8.5291798144789386E-14</v>
      </c>
      <c r="AR77">
        <f t="shared" si="36"/>
        <v>-8.529195150092914E-14</v>
      </c>
      <c r="AS77">
        <f t="shared" si="36"/>
        <v>-1.1423100532765861E-2</v>
      </c>
      <c r="AT77">
        <f t="shared" si="36"/>
        <v>-7.4630923480739153E-3</v>
      </c>
      <c r="AU77">
        <f t="shared" si="23"/>
        <v>-1.8886192880925072E-2</v>
      </c>
      <c r="AW77">
        <v>74</v>
      </c>
      <c r="AX77">
        <f>IF(Z77&gt;0, (R77*SUMPRODUCT(K77:$K$98, X77:$X$98)-K77*$AZ$3)/Z77, 0)</f>
        <v>-1.5518208888909068E+19</v>
      </c>
    </row>
    <row r="78" spans="5:50" x14ac:dyDescent="0.25">
      <c r="E78">
        <v>2078</v>
      </c>
      <c r="F78" s="5">
        <v>3.5571999999999999E-2</v>
      </c>
      <c r="G78" s="5"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5.2064612635768185E-4</v>
      </c>
      <c r="L78" s="2">
        <v>75</v>
      </c>
      <c r="M78" s="6">
        <v>0.88304594599999997</v>
      </c>
      <c r="Q78" s="4">
        <f t="shared" si="48"/>
        <v>25</v>
      </c>
      <c r="R78">
        <f t="shared" si="27"/>
        <v>2000000</v>
      </c>
      <c r="S78">
        <f t="shared" si="28"/>
        <v>-1.2954668974783942E+20</v>
      </c>
      <c r="U78">
        <f t="shared" si="40"/>
        <v>0.88304594599999997</v>
      </c>
      <c r="V78">
        <f t="shared" si="41"/>
        <v>0.01</v>
      </c>
      <c r="W78">
        <f t="shared" si="42"/>
        <v>1.0519630731309567E-17</v>
      </c>
      <c r="X78">
        <f t="shared" si="43"/>
        <v>9.2893172706999274E-18</v>
      </c>
      <c r="Y78">
        <f t="shared" si="44"/>
        <v>1.0519630731309568E-19</v>
      </c>
      <c r="Z78">
        <f t="shared" si="45"/>
        <v>1.1251171532965439E-18</v>
      </c>
      <c r="AB78">
        <f t="shared" si="46"/>
        <v>-163.24582712264913</v>
      </c>
      <c r="AC78">
        <f t="shared" si="29"/>
        <v>-145.75520278807966</v>
      </c>
      <c r="AE78">
        <f t="shared" si="30"/>
        <v>0</v>
      </c>
      <c r="AF78">
        <f t="shared" si="31"/>
        <v>0</v>
      </c>
      <c r="AG78">
        <f t="shared" si="31"/>
        <v>-2.8127928832413597E-17</v>
      </c>
      <c r="AH78">
        <f t="shared" si="32"/>
        <v>-1.8578634541399855E-11</v>
      </c>
      <c r="AI78">
        <f t="shared" si="33"/>
        <v>-1.8578662669328688E-11</v>
      </c>
      <c r="AJ78">
        <f t="shared" si="34"/>
        <v>-17.490624334569475</v>
      </c>
      <c r="AK78">
        <f t="shared" si="49"/>
        <v>-11.42720789858544</v>
      </c>
      <c r="AL78">
        <f t="shared" si="35"/>
        <v>-28.917832233173492</v>
      </c>
      <c r="AN78">
        <f t="shared" si="36"/>
        <v>0</v>
      </c>
      <c r="AO78">
        <f t="shared" si="36"/>
        <v>0</v>
      </c>
      <c r="AP78">
        <f t="shared" si="36"/>
        <v>-1.4644697189060693E-20</v>
      </c>
      <c r="AQ78">
        <f t="shared" si="36"/>
        <v>-9.6728941069948621E-15</v>
      </c>
      <c r="AR78">
        <f t="shared" si="36"/>
        <v>-9.6729087516920513E-15</v>
      </c>
      <c r="AS78">
        <f t="shared" si="36"/>
        <v>-9.106425807371003E-3</v>
      </c>
      <c r="AT78">
        <f t="shared" si="36"/>
        <v>-5.9495315274824146E-3</v>
      </c>
      <c r="AU78">
        <f t="shared" si="23"/>
        <v>-1.505595733486309E-2</v>
      </c>
      <c r="AW78">
        <v>75</v>
      </c>
      <c r="AX78">
        <f>IF(Z78&gt;0, (R78*SUMPRODUCT(K78:$K$98, X78:$X$98)-K78*$AZ$3)/Z78, 0)</f>
        <v>-1.2954668974783942E+20</v>
      </c>
    </row>
    <row r="79" spans="5:50" x14ac:dyDescent="0.25">
      <c r="E79">
        <v>2079</v>
      </c>
      <c r="F79" s="5">
        <v>3.5571999999999999E-2</v>
      </c>
      <c r="G79" s="5"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4.6486261281935876E-4</v>
      </c>
      <c r="L79" s="2">
        <v>76</v>
      </c>
      <c r="M79" s="6">
        <v>1</v>
      </c>
      <c r="Q79" s="4">
        <f t="shared" si="48"/>
        <v>25</v>
      </c>
      <c r="R79">
        <f t="shared" si="27"/>
        <v>2000000</v>
      </c>
      <c r="S79">
        <f t="shared" si="28"/>
        <v>0</v>
      </c>
      <c r="U79">
        <f t="shared" si="40"/>
        <v>1</v>
      </c>
      <c r="V79">
        <f t="shared" si="41"/>
        <v>0.01</v>
      </c>
      <c r="W79">
        <f t="shared" si="42"/>
        <v>1.1251171532965439E-18</v>
      </c>
      <c r="X79">
        <f t="shared" si="43"/>
        <v>1.1251171532965439E-18</v>
      </c>
      <c r="Y79">
        <f t="shared" si="44"/>
        <v>1.1251171532965439E-20</v>
      </c>
      <c r="Z79">
        <f t="shared" si="45"/>
        <v>0</v>
      </c>
      <c r="AB79">
        <f t="shared" si="46"/>
        <v>-145.75520278807966</v>
      </c>
      <c r="AC79">
        <f t="shared" si="29"/>
        <v>0</v>
      </c>
      <c r="AE79">
        <f t="shared" si="30"/>
        <v>0</v>
      </c>
      <c r="AF79">
        <f t="shared" si="31"/>
        <v>0</v>
      </c>
      <c r="AG79">
        <f t="shared" si="31"/>
        <v>0</v>
      </c>
      <c r="AH79">
        <f t="shared" si="32"/>
        <v>-2.2502343065930878E-12</v>
      </c>
      <c r="AI79">
        <f t="shared" si="33"/>
        <v>-2.2502343065930878E-12</v>
      </c>
      <c r="AJ79">
        <f t="shared" si="34"/>
        <v>-145.75520278807966</v>
      </c>
      <c r="AK79">
        <f t="shared" si="49"/>
        <v>-10.202864195165578</v>
      </c>
      <c r="AL79">
        <f t="shared" si="35"/>
        <v>-155.95806698324748</v>
      </c>
      <c r="AN79">
        <f t="shared" si="36"/>
        <v>0</v>
      </c>
      <c r="AO79">
        <f t="shared" si="36"/>
        <v>0</v>
      </c>
      <c r="AP79">
        <f t="shared" si="36"/>
        <v>0</v>
      </c>
      <c r="AQ79">
        <f t="shared" si="36"/>
        <v>-1.0460497992186208E-15</v>
      </c>
      <c r="AR79">
        <f t="shared" si="36"/>
        <v>-1.0460497992186208E-15</v>
      </c>
      <c r="AS79">
        <f t="shared" si="36"/>
        <v>-6.7756144400082194E-2</v>
      </c>
      <c r="AT79">
        <f t="shared" si="36"/>
        <v>-4.7429301080057547E-3</v>
      </c>
      <c r="AU79">
        <f t="shared" si="23"/>
        <v>-7.2499074508088984E-2</v>
      </c>
      <c r="AW79">
        <v>76</v>
      </c>
      <c r="AX79">
        <f>IF(Z79&gt;0, (R79*SUMPRODUCT(K79:$K$98, X79:$X$98)-K79*$AZ$3)/Z79, 0)</f>
        <v>0</v>
      </c>
    </row>
    <row r="80" spans="5:50" x14ac:dyDescent="0.25">
      <c r="F80" s="5"/>
      <c r="G80" s="5"/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/>
      <c r="G81" s="5"/>
      <c r="H81" s="5"/>
      <c r="I81" s="5"/>
      <c r="M81" s="6"/>
      <c r="Q81" s="4"/>
      <c r="AN81" s="8">
        <f t="shared" ref="AN81:AU81" si="50">SUM(AN3:AN79)</f>
        <v>487001.65769838751</v>
      </c>
      <c r="AO81" s="8">
        <f t="shared" si="50"/>
        <v>-48700.165769838757</v>
      </c>
      <c r="AP81" s="8">
        <f t="shared" si="50"/>
        <v>-423.76343326065995</v>
      </c>
      <c r="AQ81" s="8">
        <f t="shared" si="50"/>
        <v>-279950.61407207395</v>
      </c>
      <c r="AR81" s="8">
        <f t="shared" si="50"/>
        <v>157927.11442321417</v>
      </c>
      <c r="AS81" s="8">
        <f t="shared" si="50"/>
        <v>-48372.535856026028</v>
      </c>
      <c r="AT81" s="8">
        <f t="shared" si="50"/>
        <v>13095.594087740295</v>
      </c>
      <c r="AU81" s="8">
        <f t="shared" si="50"/>
        <v>122650.1726549288</v>
      </c>
      <c r="AX81">
        <f>IF(Z81&gt;0, (R81*SUMPRODUCT(K81:$K$98, X81:$X$98)-K81*$AZ$3)/Z81, 0)</f>
        <v>0</v>
      </c>
    </row>
    <row r="82" spans="2:50" x14ac:dyDescent="0.25">
      <c r="F82" s="5"/>
      <c r="G82" s="5"/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/>
      <c r="G83" s="5"/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/>
      <c r="G84" s="5"/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/>
      <c r="G85" s="5"/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/>
      <c r="G86" s="5"/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/>
      <c r="G87" s="5"/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/>
      <c r="G88" s="5"/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/>
      <c r="G89" s="5"/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/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/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/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/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/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/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/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/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/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81:AU81">
    <cfRule type="cellIs" dxfId="49" priority="1" operator="lessThan">
      <formula>0</formula>
    </cfRule>
  </conditionalFormatting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25FB63-51E9-41AB-9B37-4A62BDFDEF7A}">
  <dimension ref="A1:AZ164"/>
  <sheetViews>
    <sheetView workbookViewId="0">
      <selection activeCell="M33" sqref="M33"/>
    </sheetView>
  </sheetViews>
  <sheetFormatPr defaultRowHeight="15" x14ac:dyDescent="0.25"/>
  <cols>
    <col min="3" max="3" width="10.7109375" customWidth="1"/>
    <col min="4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5" width="9.140625" bestFit="1" customWidth="1"/>
    <col min="36" max="36" width="10.42578125" customWidth="1"/>
    <col min="37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44</v>
      </c>
      <c r="Q1" t="s">
        <v>1</v>
      </c>
      <c r="W1" t="s">
        <v>2</v>
      </c>
      <c r="AB1" t="s">
        <v>46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v>866887.8465498297</v>
      </c>
      <c r="K3">
        <v>1</v>
      </c>
      <c r="L3" s="2">
        <v>0</v>
      </c>
      <c r="O3">
        <f>$C$3</f>
        <v>866887.8465498297</v>
      </c>
      <c r="P3" s="2">
        <f>O3*C5</f>
        <v>86688.78465498297</v>
      </c>
      <c r="Q3" s="4">
        <f>B8</f>
        <v>200</v>
      </c>
      <c r="R3">
        <f t="shared" ref="R3:R66" si="0">$C$6</f>
        <v>2000000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866887.8465498297</v>
      </c>
      <c r="AF3">
        <f t="shared" ref="AF3:AG34" si="4">-$Z3*P3</f>
        <v>-86688.78465498297</v>
      </c>
      <c r="AG3">
        <f t="shared" si="4"/>
        <v>-200</v>
      </c>
      <c r="AH3">
        <f t="shared" ref="AH3:AH66" si="5">-X3*R3</f>
        <v>0</v>
      </c>
      <c r="AI3">
        <f t="shared" ref="AI3:AI34" si="6">SUM(AE3:AH3)</f>
        <v>779999.06189484673</v>
      </c>
      <c r="AJ3">
        <f t="shared" ref="AJ3:AJ66" si="7">AB3-AC3</f>
        <v>0</v>
      </c>
      <c r="AL3">
        <f t="shared" ref="AL3:AL66" si="8">SUM(AI3:AK3)</f>
        <v>779999.06189484673</v>
      </c>
      <c r="AN3">
        <f t="shared" ref="AN3:AU34" si="9">AE3*$K3</f>
        <v>866887.8465498297</v>
      </c>
      <c r="AO3">
        <f t="shared" si="9"/>
        <v>-86688.78465498297</v>
      </c>
      <c r="AP3">
        <f t="shared" si="9"/>
        <v>-200</v>
      </c>
      <c r="AQ3">
        <f t="shared" si="9"/>
        <v>0</v>
      </c>
      <c r="AR3">
        <f t="shared" si="9"/>
        <v>779999.06189484673</v>
      </c>
      <c r="AS3">
        <f t="shared" si="9"/>
        <v>0</v>
      </c>
      <c r="AT3">
        <f t="shared" si="9"/>
        <v>0</v>
      </c>
      <c r="AU3">
        <f t="shared" si="9"/>
        <v>779999.06189484673</v>
      </c>
      <c r="AW3">
        <v>0</v>
      </c>
      <c r="AX3">
        <f>IF(Z3&gt;0, (R3*SUMPRODUCT(K3:$K$98, X3:$X$98)-K3*$AZ$3)/Z3, 0)</f>
        <v>0</v>
      </c>
      <c r="AZ3">
        <f>C6*ABS(SUMPRODUCT(X4:X69, K4:K69))/1</f>
        <v>577574.98540413089</v>
      </c>
    </row>
    <row r="4" spans="1:52" x14ac:dyDescent="0.25">
      <c r="A4" t="s">
        <v>14</v>
      </c>
      <c r="C4" t="s">
        <v>37</v>
      </c>
      <c r="E4">
        <v>2004</v>
      </c>
      <c r="F4" s="13">
        <f t="array" ref="F4:G69">EconomicRates!C44:D109</f>
        <v>1.5900000000000001E-2</v>
      </c>
      <c r="G4" s="13"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69">Mortalities!B31:B96</f>
        <v>1.1135328E-2</v>
      </c>
      <c r="R4">
        <f t="shared" si="0"/>
        <v>2000000</v>
      </c>
      <c r="S4">
        <f t="shared" si="1"/>
        <v>39578.592027171115</v>
      </c>
      <c r="U4">
        <f t="shared" ref="U4:U67" si="13">M4</f>
        <v>1.1135328E-2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1.1135328E-2</v>
      </c>
      <c r="Y4">
        <f t="shared" ref="Y4:Y67" si="17">V4*W4</f>
        <v>0.01</v>
      </c>
      <c r="Z4">
        <f t="shared" ref="Z4:Z67" si="18">MAX(0, W4-X4-Y4)</f>
        <v>0.97886467200000005</v>
      </c>
      <c r="AB4">
        <f t="shared" ref="AB4:AB67" si="19">AC3</f>
        <v>0</v>
      </c>
      <c r="AC4">
        <f t="shared" si="2"/>
        <v>38742.08550289867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-22270.655999999999</v>
      </c>
      <c r="AI4">
        <f t="shared" si="6"/>
        <v>-22270.655999999999</v>
      </c>
      <c r="AJ4">
        <f t="shared" si="7"/>
        <v>-38742.08550289867</v>
      </c>
      <c r="AK4">
        <f>G4*SUM(AB4, AE4:AF4)</f>
        <v>0</v>
      </c>
      <c r="AL4">
        <f t="shared" si="8"/>
        <v>-61012.741502898672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-20776.803806325217</v>
      </c>
      <c r="AR4">
        <f t="shared" si="9"/>
        <v>-20776.803806325217</v>
      </c>
      <c r="AS4">
        <f t="shared" si="9"/>
        <v>-36143.37671694997</v>
      </c>
      <c r="AT4">
        <f t="shared" si="9"/>
        <v>0</v>
      </c>
      <c r="AU4">
        <f t="shared" si="9"/>
        <v>-56920.180523275187</v>
      </c>
      <c r="AW4">
        <v>1</v>
      </c>
      <c r="AX4">
        <f>IF(Z4&gt;0, (R4*SUMPRODUCT(K4:$K$98, X4:$X$98)-K4*$AZ$3)/Z4, 0)</f>
        <v>39578.592027171115</v>
      </c>
    </row>
    <row r="5" spans="1:52" x14ac:dyDescent="0.25">
      <c r="C5" s="2">
        <f>'S.26.04.A'!C5</f>
        <v>0.1</v>
      </c>
      <c r="E5">
        <v>2005</v>
      </c>
      <c r="F5" s="13">
        <v>3.6400000000000002E-2</v>
      </c>
      <c r="G5" s="13"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1.2969985999999999E-2</v>
      </c>
      <c r="Q5" s="4">
        <f t="shared" ref="Q5:Q68" si="21">$C$8</f>
        <v>25</v>
      </c>
      <c r="R5">
        <f t="shared" si="0"/>
        <v>2000000</v>
      </c>
      <c r="S5">
        <f t="shared" si="1"/>
        <v>65778.42486427931</v>
      </c>
      <c r="U5">
        <f t="shared" si="13"/>
        <v>1.2969985999999999E-2</v>
      </c>
      <c r="V5">
        <f t="shared" si="14"/>
        <v>0.01</v>
      </c>
      <c r="W5">
        <f t="shared" si="15"/>
        <v>0.97886467200000005</v>
      </c>
      <c r="X5">
        <f t="shared" si="16"/>
        <v>1.2695861091734591E-2</v>
      </c>
      <c r="Y5">
        <f t="shared" si="17"/>
        <v>9.7886467200000004E-3</v>
      </c>
      <c r="Z5">
        <f t="shared" si="18"/>
        <v>0.95638016418826544</v>
      </c>
      <c r="AB5">
        <f t="shared" si="19"/>
        <v>38742.08550289867</v>
      </c>
      <c r="AC5">
        <f t="shared" si="2"/>
        <v>62909.180771744926</v>
      </c>
      <c r="AE5">
        <f t="shared" si="3"/>
        <v>0</v>
      </c>
      <c r="AF5">
        <f t="shared" si="4"/>
        <v>0</v>
      </c>
      <c r="AG5">
        <f t="shared" si="4"/>
        <v>-23.909504104706635</v>
      </c>
      <c r="AH5">
        <f t="shared" si="5"/>
        <v>-25391.722183469185</v>
      </c>
      <c r="AI5">
        <f t="shared" si="6"/>
        <v>-25415.631687573892</v>
      </c>
      <c r="AJ5">
        <f t="shared" si="7"/>
        <v>-24167.095268846257</v>
      </c>
      <c r="AK5">
        <f>G5*SUM(AB5, AE5:AF5)</f>
        <v>1588.4255056188456</v>
      </c>
      <c r="AL5">
        <f t="shared" si="8"/>
        <v>-47994.3014508013</v>
      </c>
      <c r="AN5">
        <f t="shared" si="9"/>
        <v>0</v>
      </c>
      <c r="AO5">
        <f t="shared" si="9"/>
        <v>0</v>
      </c>
      <c r="AP5">
        <f t="shared" si="9"/>
        <v>-20.445208658504519</v>
      </c>
      <c r="AQ5">
        <f t="shared" si="9"/>
        <v>-21712.665221593277</v>
      </c>
      <c r="AR5">
        <f t="shared" si="9"/>
        <v>-21733.110430251785</v>
      </c>
      <c r="AS5">
        <f t="shared" si="9"/>
        <v>-20665.476928241864</v>
      </c>
      <c r="AT5">
        <f t="shared" si="9"/>
        <v>1358.2753853299257</v>
      </c>
      <c r="AU5">
        <f t="shared" si="9"/>
        <v>-41040.31197316372</v>
      </c>
      <c r="AW5">
        <v>2</v>
      </c>
      <c r="AX5">
        <f>IF(Z5&gt;0, (R5*SUMPRODUCT(K5:$K$98, X5:$X$98)-K5*$AZ$3)/Z5, 0)</f>
        <v>65778.42486427931</v>
      </c>
    </row>
    <row r="6" spans="1:52" x14ac:dyDescent="0.25">
      <c r="A6" t="s">
        <v>16</v>
      </c>
      <c r="C6" s="2">
        <f>'S.26.04.F'!C6</f>
        <v>2000000</v>
      </c>
      <c r="E6">
        <v>2006</v>
      </c>
      <c r="F6" s="13">
        <v>5.8799999999999998E-2</v>
      </c>
      <c r="G6" s="13"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1.4883069000000001E-2</v>
      </c>
      <c r="Q6" s="4">
        <f t="shared" si="21"/>
        <v>25</v>
      </c>
      <c r="R6">
        <f t="shared" si="0"/>
        <v>2000000</v>
      </c>
      <c r="S6">
        <f t="shared" si="1"/>
        <v>96011.216988407221</v>
      </c>
      <c r="U6">
        <f t="shared" si="13"/>
        <v>1.4883069000000001E-2</v>
      </c>
      <c r="V6">
        <f t="shared" si="14"/>
        <v>0.01</v>
      </c>
      <c r="W6">
        <f t="shared" si="15"/>
        <v>0.95638016418826544</v>
      </c>
      <c r="X6">
        <f t="shared" si="16"/>
        <v>1.4233871973845284E-2</v>
      </c>
      <c r="Y6">
        <f t="shared" si="17"/>
        <v>9.5638016418826549E-3</v>
      </c>
      <c r="Z6">
        <f t="shared" si="18"/>
        <v>0.9325824905725375</v>
      </c>
      <c r="AB6">
        <f t="shared" si="19"/>
        <v>62909.180771744926</v>
      </c>
      <c r="AC6">
        <f t="shared" si="2"/>
        <v>89538.379861949128</v>
      </c>
      <c r="AE6">
        <f t="shared" si="3"/>
        <v>0</v>
      </c>
      <c r="AF6">
        <f t="shared" si="4"/>
        <v>0</v>
      </c>
      <c r="AG6">
        <f t="shared" si="4"/>
        <v>-23.314562264313437</v>
      </c>
      <c r="AH6">
        <f t="shared" si="5"/>
        <v>-28467.743947690567</v>
      </c>
      <c r="AI6">
        <f t="shared" si="6"/>
        <v>-28491.058509954881</v>
      </c>
      <c r="AJ6">
        <f t="shared" si="7"/>
        <v>-26629.199090204202</v>
      </c>
      <c r="AK6">
        <f>G6*SUM(AB6, AE6:AF6)</f>
        <v>3680.1870751470783</v>
      </c>
      <c r="AL6">
        <f t="shared" si="8"/>
        <v>-51440.070525012001</v>
      </c>
      <c r="AN6">
        <f t="shared" si="9"/>
        <v>0</v>
      </c>
      <c r="AO6">
        <f t="shared" si="9"/>
        <v>0</v>
      </c>
      <c r="AP6">
        <f t="shared" si="9"/>
        <v>-17.985087163496214</v>
      </c>
      <c r="AQ6">
        <f t="shared" si="9"/>
        <v>-21960.303197756984</v>
      </c>
      <c r="AR6">
        <f t="shared" si="9"/>
        <v>-21978.28828492048</v>
      </c>
      <c r="AS6">
        <f t="shared" si="9"/>
        <v>-20542.031255053465</v>
      </c>
      <c r="AT6">
        <f t="shared" si="9"/>
        <v>2838.9332201104271</v>
      </c>
      <c r="AU6">
        <f t="shared" si="9"/>
        <v>-39681.386319863515</v>
      </c>
      <c r="AW6">
        <v>3</v>
      </c>
      <c r="AX6">
        <f>IF(Z6&gt;0, (R6*SUMPRODUCT(K6:$K$98, X6:$X$98)-K6*$AZ$3)/Z6, 0)</f>
        <v>96011.216988407221</v>
      </c>
    </row>
    <row r="7" spans="1:52" x14ac:dyDescent="0.25">
      <c r="A7" t="s">
        <v>15</v>
      </c>
      <c r="B7" t="s">
        <v>37</v>
      </c>
      <c r="C7" t="s">
        <v>47</v>
      </c>
      <c r="E7">
        <v>2007</v>
      </c>
      <c r="F7" s="13">
        <v>5.4699999999999999E-2</v>
      </c>
      <c r="G7" s="13"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1.6930661E-2</v>
      </c>
      <c r="Q7" s="4">
        <f t="shared" si="21"/>
        <v>25</v>
      </c>
      <c r="R7">
        <f t="shared" si="0"/>
        <v>2000000</v>
      </c>
      <c r="S7">
        <f t="shared" si="1"/>
        <v>118737.80639838653</v>
      </c>
      <c r="U7">
        <f t="shared" si="13"/>
        <v>1.6930661E-2</v>
      </c>
      <c r="V7">
        <f t="shared" si="14"/>
        <v>0.01</v>
      </c>
      <c r="W7">
        <f t="shared" si="15"/>
        <v>0.9325824905725375</v>
      </c>
      <c r="X7">
        <f t="shared" si="16"/>
        <v>1.5789238002419329E-2</v>
      </c>
      <c r="Y7">
        <f t="shared" si="17"/>
        <v>9.3258249057253748E-3</v>
      </c>
      <c r="Z7">
        <f t="shared" si="18"/>
        <v>0.9074674276643927</v>
      </c>
      <c r="AB7">
        <f t="shared" si="19"/>
        <v>89538.379861949128</v>
      </c>
      <c r="AC7">
        <f t="shared" si="2"/>
        <v>107750.69173885649</v>
      </c>
      <c r="AE7">
        <f t="shared" si="3"/>
        <v>0</v>
      </c>
      <c r="AF7">
        <f t="shared" si="4"/>
        <v>0</v>
      </c>
      <c r="AG7">
        <f t="shared" si="4"/>
        <v>-22.686685691609817</v>
      </c>
      <c r="AH7">
        <f t="shared" si="5"/>
        <v>-31578.47600483866</v>
      </c>
      <c r="AI7">
        <f t="shared" si="6"/>
        <v>-31601.162690530269</v>
      </c>
      <c r="AJ7">
        <f t="shared" si="7"/>
        <v>-18212.311876907363</v>
      </c>
      <c r="AK7">
        <f>G7*SUM(AB7, AE7:AF7)</f>
        <v>4396.3344512217018</v>
      </c>
      <c r="AL7">
        <f t="shared" si="8"/>
        <v>-45417.140116215931</v>
      </c>
      <c r="AN7">
        <f t="shared" si="9"/>
        <v>0</v>
      </c>
      <c r="AO7">
        <f t="shared" si="9"/>
        <v>0</v>
      </c>
      <c r="AP7">
        <f t="shared" si="9"/>
        <v>-15.922788534292282</v>
      </c>
      <c r="AQ7">
        <f t="shared" si="9"/>
        <v>-22163.545724364012</v>
      </c>
      <c r="AR7">
        <f t="shared" si="9"/>
        <v>-22179.468512898304</v>
      </c>
      <c r="AS7">
        <f t="shared" si="9"/>
        <v>-12782.422019617548</v>
      </c>
      <c r="AT7">
        <f t="shared" si="9"/>
        <v>3085.5941120882089</v>
      </c>
      <c r="AU7">
        <f t="shared" si="9"/>
        <v>-31876.296420427643</v>
      </c>
      <c r="AW7">
        <v>4</v>
      </c>
      <c r="AX7">
        <f>IF(Z7&gt;0, (R7*SUMPRODUCT(K7:$K$98, X7:$X$98)-K7*$AZ$3)/Z7, 0)</f>
        <v>118737.80639838653</v>
      </c>
    </row>
    <row r="8" spans="1:52" x14ac:dyDescent="0.25">
      <c r="B8" s="2">
        <f>'S.26.04.A'!B8</f>
        <v>200</v>
      </c>
      <c r="C8" s="2">
        <f>'S.26.04.A'!C8</f>
        <v>25</v>
      </c>
      <c r="E8">
        <v>2008</v>
      </c>
      <c r="F8" s="13">
        <v>2.2499999999999999E-2</v>
      </c>
      <c r="G8" s="13"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1.9185959999999998E-2</v>
      </c>
      <c r="Q8" s="4">
        <f t="shared" si="21"/>
        <v>25</v>
      </c>
      <c r="R8">
        <f t="shared" si="0"/>
        <v>2000000</v>
      </c>
      <c r="S8">
        <f t="shared" si="1"/>
        <v>127774.11051636755</v>
      </c>
      <c r="U8">
        <f t="shared" si="13"/>
        <v>1.9185959999999998E-2</v>
      </c>
      <c r="V8">
        <f t="shared" si="14"/>
        <v>0.01</v>
      </c>
      <c r="W8">
        <f t="shared" si="15"/>
        <v>0.9074674276643927</v>
      </c>
      <c r="X8">
        <f t="shared" si="16"/>
        <v>1.741063376847193E-2</v>
      </c>
      <c r="Y8">
        <f t="shared" si="17"/>
        <v>9.0746742766439278E-3</v>
      </c>
      <c r="Z8">
        <f t="shared" si="18"/>
        <v>0.88098211961927686</v>
      </c>
      <c r="AB8">
        <f t="shared" si="19"/>
        <v>107750.69173885649</v>
      </c>
      <c r="AC8">
        <f t="shared" si="2"/>
        <v>112566.70671517722</v>
      </c>
      <c r="AE8">
        <f t="shared" si="3"/>
        <v>0</v>
      </c>
      <c r="AF8">
        <f t="shared" si="4"/>
        <v>0</v>
      </c>
      <c r="AG8">
        <f t="shared" si="4"/>
        <v>-22.024552990481922</v>
      </c>
      <c r="AH8">
        <f t="shared" si="5"/>
        <v>-34821.267536943858</v>
      </c>
      <c r="AI8">
        <f t="shared" si="6"/>
        <v>-34843.292089934337</v>
      </c>
      <c r="AJ8">
        <f t="shared" si="7"/>
        <v>-4816.0149763207301</v>
      </c>
      <c r="AK8">
        <f t="shared" ref="AK8:AK69" si="22">G8*SUM(AB8:AB8, AE8:AF8)</f>
        <v>2295.0897340376432</v>
      </c>
      <c r="AL8">
        <f t="shared" si="8"/>
        <v>-37364.21733221742</v>
      </c>
      <c r="AN8">
        <f t="shared" si="9"/>
        <v>0</v>
      </c>
      <c r="AO8">
        <f t="shared" si="9"/>
        <v>0</v>
      </c>
      <c r="AP8">
        <f t="shared" si="9"/>
        <v>-14.429260398620341</v>
      </c>
      <c r="AQ8">
        <f t="shared" si="9"/>
        <v>-22812.955019687506</v>
      </c>
      <c r="AR8">
        <f t="shared" si="9"/>
        <v>-22827.384280086124</v>
      </c>
      <c r="AS8">
        <f t="shared" si="9"/>
        <v>-3155.184770697434</v>
      </c>
      <c r="AT8">
        <f t="shared" si="9"/>
        <v>1503.614962126177</v>
      </c>
      <c r="AU8">
        <f t="shared" si="9"/>
        <v>-24478.954088657381</v>
      </c>
      <c r="AW8">
        <v>5</v>
      </c>
      <c r="AX8">
        <f>IF(Z8&gt;0, (R8*SUMPRODUCT(K8:$K$98, X8:$X$98)-K8*$AZ$3)/Z8, 0)</f>
        <v>127774.11051636755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3">
        <v>2.2000000000000001E-3</v>
      </c>
      <c r="G9" s="13"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2.1884238E-2</v>
      </c>
      <c r="Q9" s="4">
        <f t="shared" si="21"/>
        <v>25</v>
      </c>
      <c r="R9">
        <f t="shared" si="0"/>
        <v>2000000</v>
      </c>
      <c r="S9">
        <f t="shared" si="1"/>
        <v>128722.19256865777</v>
      </c>
      <c r="U9">
        <f t="shared" si="13"/>
        <v>2.1884238E-2</v>
      </c>
      <c r="V9">
        <f t="shared" si="14"/>
        <v>0.01</v>
      </c>
      <c r="W9">
        <f t="shared" si="15"/>
        <v>0.88098211961927686</v>
      </c>
      <c r="X9">
        <f t="shared" si="16"/>
        <v>1.9279622379492725E-2</v>
      </c>
      <c r="Y9">
        <f t="shared" si="17"/>
        <v>8.8098211961927693E-3</v>
      </c>
      <c r="Z9">
        <f t="shared" si="18"/>
        <v>0.85289267604359131</v>
      </c>
      <c r="AB9">
        <f t="shared" si="19"/>
        <v>112566.70671517722</v>
      </c>
      <c r="AC9">
        <f t="shared" si="2"/>
        <v>109786.21528608102</v>
      </c>
      <c r="AE9">
        <f t="shared" si="3"/>
        <v>0</v>
      </c>
      <c r="AF9">
        <f t="shared" si="4"/>
        <v>0</v>
      </c>
      <c r="AG9">
        <f t="shared" si="4"/>
        <v>-21.322316901089781</v>
      </c>
      <c r="AH9">
        <f t="shared" si="5"/>
        <v>-38559.244758985449</v>
      </c>
      <c r="AI9">
        <f t="shared" si="6"/>
        <v>-38580.567075886538</v>
      </c>
      <c r="AJ9">
        <f t="shared" si="7"/>
        <v>2780.4914290962042</v>
      </c>
      <c r="AK9">
        <f t="shared" si="22"/>
        <v>664.14356961954559</v>
      </c>
      <c r="AL9">
        <f t="shared" si="8"/>
        <v>-35135.932077170786</v>
      </c>
      <c r="AN9">
        <f t="shared" si="9"/>
        <v>0</v>
      </c>
      <c r="AO9">
        <f t="shared" si="9"/>
        <v>0</v>
      </c>
      <c r="AP9">
        <f t="shared" si="9"/>
        <v>-13.229656620803818</v>
      </c>
      <c r="AQ9">
        <f t="shared" si="9"/>
        <v>-23924.490480339606</v>
      </c>
      <c r="AR9">
        <f t="shared" si="9"/>
        <v>-23937.720136960408</v>
      </c>
      <c r="AS9">
        <f t="shared" si="9"/>
        <v>1725.1852608076936</v>
      </c>
      <c r="AT9">
        <f t="shared" si="9"/>
        <v>412.07488912860271</v>
      </c>
      <c r="AU9">
        <f t="shared" si="9"/>
        <v>-21800.459987024111</v>
      </c>
      <c r="AW9">
        <v>6</v>
      </c>
      <c r="AX9">
        <f>IF(Z9&gt;0, (R9*SUMPRODUCT(K9:$K$98, X9:$X$98)-K9*$AZ$3)/Z9, 0)</f>
        <v>128722.19256865777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3">
        <v>2.5000000000000001E-3</v>
      </c>
      <c r="G10" s="13"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2.4761703999999999E-2</v>
      </c>
      <c r="Q10" s="4">
        <f t="shared" si="21"/>
        <v>25</v>
      </c>
      <c r="R10">
        <f t="shared" si="0"/>
        <v>2000000</v>
      </c>
      <c r="S10">
        <f t="shared" si="1"/>
        <v>126638.05956358644</v>
      </c>
      <c r="U10">
        <f t="shared" si="13"/>
        <v>2.4761703999999999E-2</v>
      </c>
      <c r="V10">
        <f t="shared" si="14"/>
        <v>0.01</v>
      </c>
      <c r="W10">
        <f t="shared" si="15"/>
        <v>0.85289267604359131</v>
      </c>
      <c r="X10">
        <f t="shared" si="16"/>
        <v>2.1119075987959299E-2</v>
      </c>
      <c r="Y10">
        <f t="shared" si="17"/>
        <v>8.5289267604359131E-3</v>
      </c>
      <c r="Z10">
        <f t="shared" si="18"/>
        <v>0.82324467329519613</v>
      </c>
      <c r="AB10">
        <f t="shared" si="19"/>
        <v>109786.21528608102</v>
      </c>
      <c r="AC10">
        <f t="shared" si="2"/>
        <v>104254.10797216231</v>
      </c>
      <c r="AE10">
        <f t="shared" si="3"/>
        <v>0</v>
      </c>
      <c r="AF10">
        <f t="shared" si="4"/>
        <v>0</v>
      </c>
      <c r="AG10">
        <f t="shared" si="4"/>
        <v>-20.581116832379902</v>
      </c>
      <c r="AH10">
        <f t="shared" si="5"/>
        <v>-42238.151975918598</v>
      </c>
      <c r="AI10">
        <f t="shared" si="6"/>
        <v>-42258.733092750976</v>
      </c>
      <c r="AJ10">
        <f t="shared" si="7"/>
        <v>5532.1073139187065</v>
      </c>
      <c r="AK10">
        <f t="shared" si="22"/>
        <v>450.1234826729322</v>
      </c>
      <c r="AL10">
        <f t="shared" si="8"/>
        <v>-36276.502296159335</v>
      </c>
      <c r="AN10">
        <f t="shared" si="9"/>
        <v>0</v>
      </c>
      <c r="AO10">
        <f t="shared" si="9"/>
        <v>0</v>
      </c>
      <c r="AP10">
        <f t="shared" si="9"/>
        <v>-12.11438308825519</v>
      </c>
      <c r="AQ10">
        <f t="shared" si="9"/>
        <v>-24862.069349472302</v>
      </c>
      <c r="AR10">
        <f t="shared" si="9"/>
        <v>-24874.183732560556</v>
      </c>
      <c r="AS10">
        <f t="shared" si="9"/>
        <v>3256.2891427112108</v>
      </c>
      <c r="AT10">
        <f t="shared" si="9"/>
        <v>264.95006809059265</v>
      </c>
      <c r="AU10">
        <f t="shared" si="9"/>
        <v>-21352.944521758749</v>
      </c>
      <c r="AW10">
        <v>7</v>
      </c>
      <c r="AX10">
        <f>IF(Z10&gt;0, (R10*SUMPRODUCT(K10:$K$98, X10:$X$98)-K10*$AZ$3)/Z10, 0)</f>
        <v>126638.05956358644</v>
      </c>
    </row>
    <row r="11" spans="1:52" x14ac:dyDescent="0.25">
      <c r="A11" t="s">
        <v>33</v>
      </c>
      <c r="C11" s="12">
        <f>AU71</f>
        <v>175812.7710849953</v>
      </c>
      <c r="E11">
        <v>2011</v>
      </c>
      <c r="F11" s="13">
        <v>1.5E-3</v>
      </c>
      <c r="G11" s="13"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2.7627288E-2</v>
      </c>
      <c r="Q11" s="4">
        <f t="shared" si="21"/>
        <v>25</v>
      </c>
      <c r="R11">
        <f t="shared" si="0"/>
        <v>2000000</v>
      </c>
      <c r="S11">
        <f t="shared" si="1"/>
        <v>121574.32780121829</v>
      </c>
      <c r="U11">
        <f t="shared" si="13"/>
        <v>2.7627288E-2</v>
      </c>
      <c r="V11">
        <f t="shared" si="14"/>
        <v>0.01</v>
      </c>
      <c r="W11">
        <f t="shared" si="15"/>
        <v>0.82324467329519613</v>
      </c>
      <c r="X11">
        <f t="shared" si="16"/>
        <v>2.2744017683592292E-2</v>
      </c>
      <c r="Y11">
        <f t="shared" si="17"/>
        <v>8.2324467329519622E-3</v>
      </c>
      <c r="Z11">
        <f t="shared" si="18"/>
        <v>0.7922682088786519</v>
      </c>
      <c r="AB11">
        <f t="shared" si="19"/>
        <v>104254.10797216231</v>
      </c>
      <c r="AC11">
        <f t="shared" si="2"/>
        <v>96319.474932697311</v>
      </c>
      <c r="AE11">
        <f t="shared" si="3"/>
        <v>0</v>
      </c>
      <c r="AF11">
        <f t="shared" si="4"/>
        <v>0</v>
      </c>
      <c r="AG11">
        <f t="shared" si="4"/>
        <v>-19.806705221966297</v>
      </c>
      <c r="AH11">
        <f t="shared" si="5"/>
        <v>-45488.035367184588</v>
      </c>
      <c r="AI11">
        <f t="shared" si="6"/>
        <v>-45507.842072406551</v>
      </c>
      <c r="AJ11">
        <f t="shared" si="7"/>
        <v>7934.6330394649995</v>
      </c>
      <c r="AK11">
        <f t="shared" si="22"/>
        <v>250.20985913318952</v>
      </c>
      <c r="AL11">
        <f t="shared" si="8"/>
        <v>-37322.999173808363</v>
      </c>
      <c r="AN11">
        <f t="shared" si="9"/>
        <v>0</v>
      </c>
      <c r="AO11">
        <f t="shared" si="9"/>
        <v>0</v>
      </c>
      <c r="AP11">
        <f t="shared" si="9"/>
        <v>-11.078061294993429</v>
      </c>
      <c r="AQ11">
        <f t="shared" si="9"/>
        <v>-25441.851046868538</v>
      </c>
      <c r="AR11">
        <f t="shared" si="9"/>
        <v>-25452.929108163531</v>
      </c>
      <c r="AS11">
        <f t="shared" si="9"/>
        <v>4437.9087879284862</v>
      </c>
      <c r="AT11">
        <f t="shared" si="9"/>
        <v>139.94453519786228</v>
      </c>
      <c r="AU11">
        <f t="shared" si="9"/>
        <v>-20875.075785037181</v>
      </c>
      <c r="AW11">
        <v>8</v>
      </c>
      <c r="AX11">
        <f>IF(Z11&gt;0, (R11*SUMPRODUCT(K11:$K$98, X11:$X$98)-K11*$AZ$3)/Z11, 0)</f>
        <v>121574.32780121829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3">
        <v>1.9E-3</v>
      </c>
      <c r="G12" s="13"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3.0780427999999999E-2</v>
      </c>
      <c r="Q12" s="4">
        <f t="shared" si="21"/>
        <v>25</v>
      </c>
      <c r="R12">
        <f t="shared" si="0"/>
        <v>2000000</v>
      </c>
      <c r="S12">
        <f t="shared" si="1"/>
        <v>114391.74624638274</v>
      </c>
      <c r="U12">
        <f t="shared" si="13"/>
        <v>3.0780427999999999E-2</v>
      </c>
      <c r="V12">
        <f t="shared" si="14"/>
        <v>0.01</v>
      </c>
      <c r="W12">
        <f t="shared" si="15"/>
        <v>0.7922682088786519</v>
      </c>
      <c r="X12">
        <f t="shared" si="16"/>
        <v>2.4386354560078306E-2</v>
      </c>
      <c r="Y12">
        <f t="shared" si="17"/>
        <v>7.9226820887865184E-3</v>
      </c>
      <c r="Z12">
        <f t="shared" si="18"/>
        <v>0.75995917222978704</v>
      </c>
      <c r="AB12">
        <f t="shared" si="19"/>
        <v>96319.474932697311</v>
      </c>
      <c r="AC12">
        <f t="shared" si="2"/>
        <v>86933.056787320878</v>
      </c>
      <c r="AE12">
        <f t="shared" si="3"/>
        <v>0</v>
      </c>
      <c r="AF12">
        <f t="shared" si="4"/>
        <v>0</v>
      </c>
      <c r="AG12">
        <f t="shared" si="4"/>
        <v>-18.998979305744676</v>
      </c>
      <c r="AH12">
        <f t="shared" si="5"/>
        <v>-48772.709120156615</v>
      </c>
      <c r="AI12">
        <f t="shared" si="6"/>
        <v>-48791.708099462361</v>
      </c>
      <c r="AJ12">
        <f t="shared" si="7"/>
        <v>9386.4181453764322</v>
      </c>
      <c r="AK12">
        <f t="shared" si="22"/>
        <v>221.53479234520381</v>
      </c>
      <c r="AL12">
        <f t="shared" si="8"/>
        <v>-39183.755161740723</v>
      </c>
      <c r="AN12">
        <f t="shared" si="9"/>
        <v>0</v>
      </c>
      <c r="AO12">
        <f t="shared" si="9"/>
        <v>0</v>
      </c>
      <c r="AP12">
        <f t="shared" si="9"/>
        <v>-10.098159473508849</v>
      </c>
      <c r="AQ12">
        <f t="shared" si="9"/>
        <v>-25923.213385546478</v>
      </c>
      <c r="AR12">
        <f t="shared" si="9"/>
        <v>-25933.311545019988</v>
      </c>
      <c r="AS12">
        <f t="shared" si="9"/>
        <v>4988.9810284907408</v>
      </c>
      <c r="AT12">
        <f t="shared" si="9"/>
        <v>117.74809720204868</v>
      </c>
      <c r="AU12">
        <f t="shared" si="9"/>
        <v>-20826.582419327198</v>
      </c>
      <c r="AW12">
        <v>9</v>
      </c>
      <c r="AX12">
        <f>IF(Z12&gt;0, (R12*SUMPRODUCT(K12:$K$98, X12:$X$98)-K12*$AZ$3)/Z12, 0)</f>
        <v>114391.74624638274</v>
      </c>
    </row>
    <row r="13" spans="1:52" x14ac:dyDescent="0.25">
      <c r="E13">
        <v>2013</v>
      </c>
      <c r="F13" s="13">
        <v>1.6999999999999999E-3</v>
      </c>
      <c r="G13" s="13"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3.4133669999999998E-2</v>
      </c>
      <c r="Q13" s="4">
        <f t="shared" si="21"/>
        <v>25</v>
      </c>
      <c r="R13">
        <f t="shared" si="0"/>
        <v>2000000</v>
      </c>
      <c r="S13">
        <f t="shared" si="1"/>
        <v>104876.21811969794</v>
      </c>
      <c r="U13">
        <f t="shared" si="13"/>
        <v>3.4133669999999998E-2</v>
      </c>
      <c r="V13">
        <f t="shared" si="14"/>
        <v>0.01</v>
      </c>
      <c r="W13">
        <f t="shared" si="15"/>
        <v>0.75995917222978704</v>
      </c>
      <c r="X13">
        <f t="shared" si="16"/>
        <v>2.5940195598364715E-2</v>
      </c>
      <c r="Y13">
        <f t="shared" si="17"/>
        <v>7.599591722297871E-3</v>
      </c>
      <c r="Z13">
        <f t="shared" si="18"/>
        <v>0.7264193849091245</v>
      </c>
      <c r="AB13">
        <f t="shared" si="19"/>
        <v>86933.056787320878</v>
      </c>
      <c r="AC13">
        <f t="shared" si="2"/>
        <v>76184.117858106154</v>
      </c>
      <c r="AE13">
        <f t="shared" si="3"/>
        <v>0</v>
      </c>
      <c r="AF13">
        <f t="shared" si="4"/>
        <v>0</v>
      </c>
      <c r="AG13">
        <f t="shared" si="4"/>
        <v>-18.160484622728113</v>
      </c>
      <c r="AH13">
        <f t="shared" si="5"/>
        <v>-51880.391196729426</v>
      </c>
      <c r="AI13">
        <f t="shared" si="6"/>
        <v>-51898.551681352154</v>
      </c>
      <c r="AJ13">
        <f t="shared" si="7"/>
        <v>10748.938929214724</v>
      </c>
      <c r="AK13">
        <f t="shared" si="22"/>
        <v>173.86611357464176</v>
      </c>
      <c r="AL13">
        <f t="shared" si="8"/>
        <v>-40975.746638562785</v>
      </c>
      <c r="AN13">
        <f t="shared" si="9"/>
        <v>0</v>
      </c>
      <c r="AO13">
        <f t="shared" si="9"/>
        <v>0</v>
      </c>
      <c r="AP13">
        <f t="shared" si="9"/>
        <v>-9.1753713267087793</v>
      </c>
      <c r="AQ13">
        <f t="shared" si="9"/>
        <v>-26211.957648374504</v>
      </c>
      <c r="AR13">
        <f t="shared" si="9"/>
        <v>-26221.13301970121</v>
      </c>
      <c r="AS13">
        <f t="shared" si="9"/>
        <v>5430.7750091773032</v>
      </c>
      <c r="AT13">
        <f t="shared" si="9"/>
        <v>87.843809585485175</v>
      </c>
      <c r="AU13">
        <f t="shared" si="9"/>
        <v>-20702.514200938422</v>
      </c>
      <c r="AW13">
        <v>10</v>
      </c>
      <c r="AX13">
        <f>IF(Z13&gt;0, (R13*SUMPRODUCT(K13:$K$98, X13:$X$98)-K13*$AZ$3)/Z13, 0)</f>
        <v>104876.21811969794</v>
      </c>
    </row>
    <row r="14" spans="1:52" x14ac:dyDescent="0.25">
      <c r="E14">
        <v>2014</v>
      </c>
      <c r="F14" s="13">
        <v>1.4E-3</v>
      </c>
      <c r="G14" s="13">
        <v>1.8E-3</v>
      </c>
      <c r="H14" s="5">
        <f t="shared" si="10"/>
        <v>5.1800000000000006E-2</v>
      </c>
      <c r="I14" s="5">
        <f t="shared" si="11"/>
        <v>1.0518000000000001</v>
      </c>
      <c r="J14">
        <f t="shared" si="12"/>
        <v>0.95075109336375729</v>
      </c>
      <c r="K14">
        <f t="shared" si="20"/>
        <v>0.48035581109819386</v>
      </c>
      <c r="L14" s="2">
        <v>11</v>
      </c>
      <c r="M14" s="6">
        <v>3.7867151000000002E-2</v>
      </c>
      <c r="Q14" s="4">
        <f t="shared" si="21"/>
        <v>25</v>
      </c>
      <c r="R14">
        <f t="shared" si="0"/>
        <v>2000000</v>
      </c>
      <c r="S14">
        <f t="shared" si="1"/>
        <v>93029.478006895777</v>
      </c>
      <c r="U14">
        <f t="shared" si="13"/>
        <v>3.7867151000000002E-2</v>
      </c>
      <c r="V14">
        <f t="shared" si="14"/>
        <v>0.01</v>
      </c>
      <c r="W14">
        <f t="shared" si="15"/>
        <v>0.7264193849091245</v>
      </c>
      <c r="X14">
        <f t="shared" si="16"/>
        <v>2.750743253768094E-2</v>
      </c>
      <c r="Y14">
        <f t="shared" si="17"/>
        <v>7.2641938490912447E-3</v>
      </c>
      <c r="Z14">
        <f t="shared" si="18"/>
        <v>0.69164775852235227</v>
      </c>
      <c r="AB14">
        <f t="shared" si="19"/>
        <v>76184.117858106154</v>
      </c>
      <c r="AC14">
        <f t="shared" si="2"/>
        <v>64343.629939973929</v>
      </c>
      <c r="AE14">
        <f t="shared" si="3"/>
        <v>0</v>
      </c>
      <c r="AF14">
        <f t="shared" si="4"/>
        <v>0</v>
      </c>
      <c r="AG14">
        <f t="shared" si="4"/>
        <v>-17.291193963058806</v>
      </c>
      <c r="AH14">
        <f t="shared" si="5"/>
        <v>-55014.865075361879</v>
      </c>
      <c r="AI14">
        <f t="shared" si="6"/>
        <v>-55032.156269324936</v>
      </c>
      <c r="AJ14">
        <f t="shared" si="7"/>
        <v>11840.487918132225</v>
      </c>
      <c r="AK14">
        <f t="shared" si="22"/>
        <v>137.13141214459108</v>
      </c>
      <c r="AL14">
        <f t="shared" si="8"/>
        <v>-43054.536939048121</v>
      </c>
      <c r="AN14">
        <f t="shared" si="9"/>
        <v>0</v>
      </c>
      <c r="AO14">
        <f t="shared" si="9"/>
        <v>0</v>
      </c>
      <c r="AP14">
        <f t="shared" si="9"/>
        <v>-8.3059255009813064</v>
      </c>
      <c r="AQ14">
        <f t="shared" si="9"/>
        <v>-26426.710135733152</v>
      </c>
      <c r="AR14">
        <f t="shared" si="9"/>
        <v>-26435.016061234135</v>
      </c>
      <c r="AS14">
        <f t="shared" si="9"/>
        <v>5687.6471777127699</v>
      </c>
      <c r="AT14">
        <f t="shared" si="9"/>
        <v>65.871870707755761</v>
      </c>
      <c r="AU14">
        <f t="shared" si="9"/>
        <v>-20681.497012813608</v>
      </c>
      <c r="AW14">
        <v>11</v>
      </c>
      <c r="AX14">
        <f>IF(Z14&gt;0, (R14*SUMPRODUCT(K14:$K$98, X14:$X$98)-K14*$AZ$3)/Z14, 0)</f>
        <v>93029.478006895777</v>
      </c>
    </row>
    <row r="15" spans="1:52" x14ac:dyDescent="0.25">
      <c r="E15">
        <v>2015</v>
      </c>
      <c r="F15" s="13">
        <v>1.9E-3</v>
      </c>
      <c r="G15" s="13">
        <v>4.1000000000000003E-3</v>
      </c>
      <c r="H15" s="5">
        <f t="shared" si="10"/>
        <v>5.4100000000000002E-2</v>
      </c>
      <c r="I15" s="5">
        <f t="shared" si="11"/>
        <v>1.0541</v>
      </c>
      <c r="J15">
        <f t="shared" si="12"/>
        <v>0.94867659614837296</v>
      </c>
      <c r="K15">
        <f t="shared" si="20"/>
        <v>0.45570231581272541</v>
      </c>
      <c r="L15" s="2">
        <v>12</v>
      </c>
      <c r="M15" s="6">
        <v>4.2172894000000002E-2</v>
      </c>
      <c r="Q15" s="4">
        <f t="shared" si="21"/>
        <v>25</v>
      </c>
      <c r="R15">
        <f t="shared" si="0"/>
        <v>2000000</v>
      </c>
      <c r="S15">
        <f t="shared" si="1"/>
        <v>79559.405113071247</v>
      </c>
      <c r="U15">
        <f t="shared" si="13"/>
        <v>4.2172894000000002E-2</v>
      </c>
      <c r="V15">
        <f t="shared" si="14"/>
        <v>0.01</v>
      </c>
      <c r="W15">
        <f t="shared" si="15"/>
        <v>0.69164775852235227</v>
      </c>
      <c r="X15">
        <f t="shared" si="16"/>
        <v>2.9168787605500762E-2</v>
      </c>
      <c r="Y15">
        <f t="shared" si="17"/>
        <v>6.9164775852235232E-3</v>
      </c>
      <c r="Z15">
        <f t="shared" si="18"/>
        <v>0.65556249333162797</v>
      </c>
      <c r="AB15">
        <f t="shared" si="19"/>
        <v>64343.629939973929</v>
      </c>
      <c r="AC15">
        <f t="shared" si="2"/>
        <v>52156.161983906059</v>
      </c>
      <c r="AE15">
        <f t="shared" si="3"/>
        <v>0</v>
      </c>
      <c r="AF15">
        <f t="shared" si="4"/>
        <v>0</v>
      </c>
      <c r="AG15">
        <f t="shared" si="4"/>
        <v>-16.389062333290699</v>
      </c>
      <c r="AH15">
        <f t="shared" si="5"/>
        <v>-58337.575211001524</v>
      </c>
      <c r="AI15">
        <f t="shared" si="6"/>
        <v>-58353.964273334816</v>
      </c>
      <c r="AJ15">
        <f t="shared" si="7"/>
        <v>12187.467956067871</v>
      </c>
      <c r="AK15">
        <f t="shared" si="22"/>
        <v>263.80888275389316</v>
      </c>
      <c r="AL15">
        <f t="shared" si="8"/>
        <v>-45902.687434513049</v>
      </c>
      <c r="AN15">
        <f t="shared" si="9"/>
        <v>0</v>
      </c>
      <c r="AO15">
        <f t="shared" si="9"/>
        <v>0</v>
      </c>
      <c r="AP15">
        <f t="shared" si="9"/>
        <v>-7.4685336592796805</v>
      </c>
      <c r="AQ15">
        <f t="shared" si="9"/>
        <v>-26584.568122552439</v>
      </c>
      <c r="AR15">
        <f t="shared" si="9"/>
        <v>-26592.036656211716</v>
      </c>
      <c r="AS15">
        <f t="shared" si="9"/>
        <v>5553.8573714735121</v>
      </c>
      <c r="AT15">
        <f t="shared" si="9"/>
        <v>120.21831880291687</v>
      </c>
      <c r="AU15">
        <f t="shared" si="9"/>
        <v>-20917.960965935286</v>
      </c>
      <c r="AW15">
        <v>12</v>
      </c>
      <c r="AX15">
        <f>IF(Z15&gt;0, (R15*SUMPRODUCT(K15:$K$98, X15:$X$98)-K15*$AZ$3)/Z15, 0)</f>
        <v>79559.405113071247</v>
      </c>
    </row>
    <row r="16" spans="1:52" x14ac:dyDescent="0.25">
      <c r="E16">
        <v>2016</v>
      </c>
      <c r="F16" s="13">
        <v>4.7000000000000002E-3</v>
      </c>
      <c r="G16" s="13">
        <v>7.1000000000000004E-3</v>
      </c>
      <c r="H16" s="5">
        <f t="shared" si="10"/>
        <v>5.7100000000000005E-2</v>
      </c>
      <c r="I16" s="5">
        <f t="shared" si="11"/>
        <v>1.0570999999999999</v>
      </c>
      <c r="J16">
        <f t="shared" si="12"/>
        <v>0.94598429666067552</v>
      </c>
      <c r="K16">
        <f t="shared" si="20"/>
        <v>0.43108723471074206</v>
      </c>
      <c r="L16" s="2">
        <v>13</v>
      </c>
      <c r="M16" s="6">
        <v>4.6777600000000003E-2</v>
      </c>
      <c r="Q16" s="4">
        <f t="shared" si="21"/>
        <v>25</v>
      </c>
      <c r="R16">
        <f t="shared" si="0"/>
        <v>2000000</v>
      </c>
      <c r="S16">
        <f t="shared" si="1"/>
        <v>64347.397760108448</v>
      </c>
      <c r="U16">
        <f t="shared" si="13"/>
        <v>4.6777600000000003E-2</v>
      </c>
      <c r="V16">
        <f t="shared" si="14"/>
        <v>0.01</v>
      </c>
      <c r="W16">
        <f t="shared" si="15"/>
        <v>0.65556249333162797</v>
      </c>
      <c r="X16">
        <f t="shared" si="16"/>
        <v>3.0665640088069563E-2</v>
      </c>
      <c r="Y16">
        <f t="shared" si="17"/>
        <v>6.5556249333162796E-3</v>
      </c>
      <c r="Z16">
        <f t="shared" si="18"/>
        <v>0.61834122831024207</v>
      </c>
      <c r="AB16">
        <f t="shared" si="19"/>
        <v>52156.161983906059</v>
      </c>
      <c r="AC16">
        <f t="shared" si="2"/>
        <v>39788.648969553178</v>
      </c>
      <c r="AE16">
        <f t="shared" si="3"/>
        <v>0</v>
      </c>
      <c r="AF16">
        <f t="shared" si="4"/>
        <v>0</v>
      </c>
      <c r="AG16">
        <f t="shared" si="4"/>
        <v>-15.458530707756053</v>
      </c>
      <c r="AH16">
        <f t="shared" si="5"/>
        <v>-61331.280176139124</v>
      </c>
      <c r="AI16">
        <f t="shared" si="6"/>
        <v>-61346.738706846882</v>
      </c>
      <c r="AJ16">
        <f t="shared" si="7"/>
        <v>12367.51301435288</v>
      </c>
      <c r="AK16">
        <f t="shared" si="22"/>
        <v>370.30875008573304</v>
      </c>
      <c r="AL16">
        <f t="shared" si="8"/>
        <v>-48608.916942408265</v>
      </c>
      <c r="AN16">
        <f t="shared" si="9"/>
        <v>0</v>
      </c>
      <c r="AO16">
        <f t="shared" si="9"/>
        <v>0</v>
      </c>
      <c r="AP16">
        <f t="shared" si="9"/>
        <v>-6.6639752554976468</v>
      </c>
      <c r="AQ16">
        <f t="shared" si="9"/>
        <v>-26439.131972401567</v>
      </c>
      <c r="AR16">
        <f t="shared" si="9"/>
        <v>-26445.795947657065</v>
      </c>
      <c r="AS16">
        <f t="shared" si="9"/>
        <v>5331.4769856064968</v>
      </c>
      <c r="AT16">
        <f t="shared" si="9"/>
        <v>159.63537506364992</v>
      </c>
      <c r="AU16">
        <f t="shared" si="9"/>
        <v>-20954.683586986917</v>
      </c>
      <c r="AW16">
        <v>13</v>
      </c>
      <c r="AX16">
        <f>IF(Z16&gt;0, (R16*SUMPRODUCT(K16:$K$98, X16:$X$98)-K16*$AZ$3)/Z16, 0)</f>
        <v>64347.397760108448</v>
      </c>
    </row>
    <row r="17" spans="5:50" x14ac:dyDescent="0.25">
      <c r="E17">
        <v>2017</v>
      </c>
      <c r="F17" s="13">
        <v>1.17E-2</v>
      </c>
      <c r="G17" s="13">
        <v>1.38E-2</v>
      </c>
      <c r="H17" s="5">
        <f t="shared" si="10"/>
        <v>6.3799999999999996E-2</v>
      </c>
      <c r="I17" s="5">
        <f t="shared" si="11"/>
        <v>1.0638000000000001</v>
      </c>
      <c r="J17">
        <f t="shared" si="12"/>
        <v>0.94002632073698056</v>
      </c>
      <c r="K17">
        <f t="shared" si="20"/>
        <v>0.40523334716181802</v>
      </c>
      <c r="L17" s="2">
        <v>14</v>
      </c>
      <c r="M17" s="6">
        <v>5.1668436999999998E-2</v>
      </c>
      <c r="Q17" s="4">
        <f t="shared" si="21"/>
        <v>25</v>
      </c>
      <c r="R17">
        <f t="shared" si="0"/>
        <v>2000000</v>
      </c>
      <c r="S17">
        <f t="shared" si="1"/>
        <v>48744.626977523083</v>
      </c>
      <c r="U17">
        <f t="shared" si="13"/>
        <v>5.1668436999999998E-2</v>
      </c>
      <c r="V17">
        <f t="shared" si="14"/>
        <v>0.01</v>
      </c>
      <c r="W17">
        <f t="shared" si="15"/>
        <v>0.61834122831024207</v>
      </c>
      <c r="X17">
        <f t="shared" si="16"/>
        <v>3.1948724799450358E-2</v>
      </c>
      <c r="Y17">
        <f t="shared" si="17"/>
        <v>6.183412283102421E-3</v>
      </c>
      <c r="Z17">
        <f t="shared" si="18"/>
        <v>0.58020909122768938</v>
      </c>
      <c r="AB17">
        <f t="shared" si="19"/>
        <v>39788.648969553178</v>
      </c>
      <c r="AC17">
        <f t="shared" si="2"/>
        <v>28282.07572086138</v>
      </c>
      <c r="AE17">
        <f t="shared" si="3"/>
        <v>0</v>
      </c>
      <c r="AF17">
        <f t="shared" si="4"/>
        <v>0</v>
      </c>
      <c r="AG17">
        <f t="shared" si="4"/>
        <v>-14.505227280692235</v>
      </c>
      <c r="AH17">
        <f t="shared" si="5"/>
        <v>-63897.449598900719</v>
      </c>
      <c r="AI17">
        <f t="shared" si="6"/>
        <v>-63911.954826181412</v>
      </c>
      <c r="AJ17">
        <f t="shared" si="7"/>
        <v>11506.573248691799</v>
      </c>
      <c r="AK17">
        <f t="shared" si="22"/>
        <v>549.08335577983382</v>
      </c>
      <c r="AL17">
        <f t="shared" si="8"/>
        <v>-51856.298221709782</v>
      </c>
      <c r="AN17">
        <f t="shared" si="9"/>
        <v>0</v>
      </c>
      <c r="AO17">
        <f t="shared" si="9"/>
        <v>0</v>
      </c>
      <c r="AP17">
        <f t="shared" si="9"/>
        <v>-5.8780018022978302</v>
      </c>
      <c r="AQ17">
        <f t="shared" si="9"/>
        <v>-25893.377376066106</v>
      </c>
      <c r="AR17">
        <f t="shared" si="9"/>
        <v>-25899.255377868405</v>
      </c>
      <c r="AS17">
        <f t="shared" si="9"/>
        <v>4662.8471919300118</v>
      </c>
      <c r="AT17">
        <f t="shared" si="9"/>
        <v>222.50688613350545</v>
      </c>
      <c r="AU17">
        <f t="shared" si="9"/>
        <v>-21013.901299804886</v>
      </c>
      <c r="AW17">
        <v>14</v>
      </c>
      <c r="AX17">
        <f>IF(Z17&gt;0, (R17*SUMPRODUCT(K17:$K$98, X17:$X$98)-K17*$AZ$3)/Z17, 0)</f>
        <v>48744.626977523083</v>
      </c>
    </row>
    <row r="18" spans="5:50" x14ac:dyDescent="0.25">
      <c r="E18">
        <v>2018</v>
      </c>
      <c r="F18" s="13">
        <v>2.01E-2</v>
      </c>
      <c r="G18" s="13">
        <v>2.1600000000000001E-2</v>
      </c>
      <c r="H18" s="5">
        <f t="shared" si="10"/>
        <v>7.1599999999999997E-2</v>
      </c>
      <c r="I18" s="5">
        <f t="shared" si="11"/>
        <v>1.0716000000000001</v>
      </c>
      <c r="J18">
        <f t="shared" si="12"/>
        <v>0.93318402388951094</v>
      </c>
      <c r="K18">
        <f t="shared" si="20"/>
        <v>0.3781572855186805</v>
      </c>
      <c r="L18" s="2">
        <v>15</v>
      </c>
      <c r="M18" s="6">
        <v>5.7177164000000003E-2</v>
      </c>
      <c r="Q18" s="4">
        <f t="shared" si="21"/>
        <v>25</v>
      </c>
      <c r="R18">
        <f t="shared" si="0"/>
        <v>2000000</v>
      </c>
      <c r="S18">
        <f t="shared" si="1"/>
        <v>33307.610406486725</v>
      </c>
      <c r="U18">
        <f t="shared" si="13"/>
        <v>5.7177164000000003E-2</v>
      </c>
      <c r="V18">
        <f t="shared" si="14"/>
        <v>0.01</v>
      </c>
      <c r="W18">
        <f t="shared" si="15"/>
        <v>0.58020909122768938</v>
      </c>
      <c r="X18">
        <f t="shared" si="16"/>
        <v>3.3174710363416557E-2</v>
      </c>
      <c r="Y18">
        <f t="shared" si="17"/>
        <v>5.802090912276894E-3</v>
      </c>
      <c r="Z18">
        <f t="shared" si="18"/>
        <v>0.5412322899519959</v>
      </c>
      <c r="AB18">
        <f t="shared" si="19"/>
        <v>28282.07572086138</v>
      </c>
      <c r="AC18">
        <f t="shared" si="2"/>
        <v>18027.154253131739</v>
      </c>
      <c r="AE18">
        <f t="shared" si="3"/>
        <v>0</v>
      </c>
      <c r="AF18">
        <f t="shared" si="4"/>
        <v>0</v>
      </c>
      <c r="AG18">
        <f t="shared" si="4"/>
        <v>-13.530807248799897</v>
      </c>
      <c r="AH18">
        <f t="shared" si="5"/>
        <v>-66349.420726833108</v>
      </c>
      <c r="AI18">
        <f t="shared" si="6"/>
        <v>-66362.951534081905</v>
      </c>
      <c r="AJ18">
        <f t="shared" si="7"/>
        <v>10254.92146772964</v>
      </c>
      <c r="AK18">
        <f t="shared" si="22"/>
        <v>610.89283557060583</v>
      </c>
      <c r="AL18">
        <f t="shared" si="8"/>
        <v>-55497.137230781656</v>
      </c>
      <c r="AN18">
        <f t="shared" si="9"/>
        <v>0</v>
      </c>
      <c r="AO18">
        <f t="shared" si="9"/>
        <v>0</v>
      </c>
      <c r="AP18">
        <f t="shared" si="9"/>
        <v>-5.1167733400826547</v>
      </c>
      <c r="AQ18">
        <f t="shared" si="9"/>
        <v>-25090.516837796087</v>
      </c>
      <c r="AR18">
        <f t="shared" si="9"/>
        <v>-25095.633611136167</v>
      </c>
      <c r="AS18">
        <f t="shared" si="9"/>
        <v>3877.9732654438835</v>
      </c>
      <c r="AT18">
        <f t="shared" si="9"/>
        <v>231.01357644218993</v>
      </c>
      <c r="AU18">
        <f t="shared" si="9"/>
        <v>-20986.646769250092</v>
      </c>
      <c r="AW18">
        <v>15</v>
      </c>
      <c r="AX18">
        <f>IF(Z18&gt;0, (R18*SUMPRODUCT(K18:$K$98, X18:$X$98)-K18*$AZ$3)/Z18, 0)</f>
        <v>33307.610406486725</v>
      </c>
    </row>
    <row r="19" spans="5:50" x14ac:dyDescent="0.25">
      <c r="E19">
        <v>2019</v>
      </c>
      <c r="F19" s="13">
        <v>2.3400000000000001E-2</v>
      </c>
      <c r="G19" s="13">
        <v>2.23E-2</v>
      </c>
      <c r="H19" s="5">
        <f t="shared" si="10"/>
        <v>7.2300000000000003E-2</v>
      </c>
      <c r="I19" s="5">
        <f t="shared" si="11"/>
        <v>1.0723</v>
      </c>
      <c r="J19">
        <f t="shared" si="12"/>
        <v>0.93257483913084027</v>
      </c>
      <c r="K19">
        <f t="shared" si="20"/>
        <v>0.3526599697087387</v>
      </c>
      <c r="L19" s="2">
        <v>16</v>
      </c>
      <c r="M19" s="6">
        <v>6.3388860000000005E-2</v>
      </c>
      <c r="Q19" s="4">
        <f t="shared" si="21"/>
        <v>25</v>
      </c>
      <c r="R19">
        <f t="shared" si="0"/>
        <v>2000000</v>
      </c>
      <c r="S19">
        <f t="shared" si="1"/>
        <v>15280.294830058339</v>
      </c>
      <c r="U19">
        <f t="shared" si="13"/>
        <v>6.3388860000000005E-2</v>
      </c>
      <c r="V19">
        <f t="shared" si="14"/>
        <v>0.01</v>
      </c>
      <c r="W19">
        <f t="shared" si="15"/>
        <v>0.5412322899519959</v>
      </c>
      <c r="X19">
        <f t="shared" si="16"/>
        <v>3.430809785524648E-2</v>
      </c>
      <c r="Y19">
        <f t="shared" si="17"/>
        <v>5.4123228995199592E-3</v>
      </c>
      <c r="Z19">
        <f t="shared" si="18"/>
        <v>0.50151186919722945</v>
      </c>
      <c r="AB19">
        <f t="shared" si="19"/>
        <v>18027.154253131739</v>
      </c>
      <c r="AC19">
        <f t="shared" si="2"/>
        <v>7663.2492221073189</v>
      </c>
      <c r="AE19">
        <f t="shared" si="3"/>
        <v>0</v>
      </c>
      <c r="AF19">
        <f t="shared" si="4"/>
        <v>0</v>
      </c>
      <c r="AG19">
        <f t="shared" si="4"/>
        <v>-12.537796729930736</v>
      </c>
      <c r="AH19">
        <f t="shared" si="5"/>
        <v>-68616.195710492961</v>
      </c>
      <c r="AI19">
        <f t="shared" si="6"/>
        <v>-68628.733507222889</v>
      </c>
      <c r="AJ19">
        <f t="shared" si="7"/>
        <v>10363.90503102442</v>
      </c>
      <c r="AK19">
        <f t="shared" si="22"/>
        <v>402.00553984483781</v>
      </c>
      <c r="AL19">
        <f t="shared" si="8"/>
        <v>-57862.82293635363</v>
      </c>
      <c r="AN19">
        <f t="shared" si="9"/>
        <v>0</v>
      </c>
      <c r="AO19">
        <f t="shared" si="9"/>
        <v>0</v>
      </c>
      <c r="AP19">
        <f t="shared" si="9"/>
        <v>-4.4215790149916963</v>
      </c>
      <c r="AQ19">
        <f t="shared" si="9"/>
        <v>-24198.185500791333</v>
      </c>
      <c r="AR19">
        <f t="shared" si="9"/>
        <v>-24202.607079806323</v>
      </c>
      <c r="AS19">
        <f t="shared" si="9"/>
        <v>3654.9344343053167</v>
      </c>
      <c r="AT19">
        <f t="shared" si="9"/>
        <v>141.77126150442564</v>
      </c>
      <c r="AU19">
        <f t="shared" si="9"/>
        <v>-20405.901383996581</v>
      </c>
      <c r="AW19">
        <v>16</v>
      </c>
      <c r="AX19">
        <f>IF(Z19&gt;0, (R19*SUMPRODUCT(K19:$K$98, X19:$X$98)-K19*$AZ$3)/Z19, 0)</f>
        <v>15280.294830058339</v>
      </c>
    </row>
    <row r="20" spans="5:50" x14ac:dyDescent="0.25">
      <c r="E20">
        <v>2020</v>
      </c>
      <c r="F20" s="14">
        <v>4.3E-3</v>
      </c>
      <c r="G20" s="14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0.33449679380512065</v>
      </c>
      <c r="L20" s="2">
        <v>17</v>
      </c>
      <c r="M20" s="6">
        <v>7.0498397000000004E-2</v>
      </c>
      <c r="Q20" s="4">
        <f t="shared" si="21"/>
        <v>25</v>
      </c>
      <c r="R20">
        <f t="shared" si="0"/>
        <v>2000000</v>
      </c>
      <c r="S20">
        <f t="shared" si="1"/>
        <v>-13107.359018775795</v>
      </c>
      <c r="U20">
        <f t="shared" si="13"/>
        <v>7.0498397000000004E-2</v>
      </c>
      <c r="V20">
        <f t="shared" si="14"/>
        <v>0.01</v>
      </c>
      <c r="W20">
        <f t="shared" si="15"/>
        <v>0.50151186919722945</v>
      </c>
      <c r="X20">
        <f t="shared" si="16"/>
        <v>3.5355782854878358E-2</v>
      </c>
      <c r="Y20">
        <f t="shared" si="17"/>
        <v>5.0151186919722944E-3</v>
      </c>
      <c r="Z20">
        <f t="shared" si="18"/>
        <v>0.46114096765037882</v>
      </c>
      <c r="AB20">
        <f t="shared" si="19"/>
        <v>7663.2492221073189</v>
      </c>
      <c r="AC20">
        <f t="shared" si="2"/>
        <v>-6044.34022125919</v>
      </c>
      <c r="AE20">
        <f t="shared" si="3"/>
        <v>0</v>
      </c>
      <c r="AF20">
        <f t="shared" si="4"/>
        <v>0</v>
      </c>
      <c r="AG20">
        <f t="shared" si="4"/>
        <v>-11.528524191259471</v>
      </c>
      <c r="AH20">
        <f t="shared" si="5"/>
        <v>-70711.565709756716</v>
      </c>
      <c r="AI20">
        <f t="shared" si="6"/>
        <v>-70723.094233947981</v>
      </c>
      <c r="AJ20">
        <f t="shared" si="7"/>
        <v>13707.589443366509</v>
      </c>
      <c r="AK20">
        <f t="shared" si="22"/>
        <v>32.95197165506147</v>
      </c>
      <c r="AL20">
        <f t="shared" si="8"/>
        <v>-56982.552818926408</v>
      </c>
      <c r="AN20">
        <f t="shared" si="9"/>
        <v>0</v>
      </c>
      <c r="AO20">
        <f t="shared" si="9"/>
        <v>0</v>
      </c>
      <c r="AP20">
        <f t="shared" si="9"/>
        <v>-3.8562543792810646</v>
      </c>
      <c r="AQ20">
        <f t="shared" si="9"/>
        <v>-23652.792014853731</v>
      </c>
      <c r="AR20">
        <f t="shared" si="9"/>
        <v>-23656.648269233014</v>
      </c>
      <c r="AS20">
        <f t="shared" si="9"/>
        <v>4585.1447196030158</v>
      </c>
      <c r="AT20">
        <f t="shared" si="9"/>
        <v>11.022328868175277</v>
      </c>
      <c r="AU20">
        <f t="shared" si="9"/>
        <v>-19060.481220761823</v>
      </c>
      <c r="AW20">
        <v>17</v>
      </c>
      <c r="AX20">
        <f>IF(Z20&gt;0, (R20*SUMPRODUCT(K20:$K$98, X20:$X$98)-K20*$AZ$3)/Z20, 0)</f>
        <v>-13107.359018775795</v>
      </c>
    </row>
    <row r="21" spans="5:50" x14ac:dyDescent="0.25">
      <c r="E21">
        <v>2021</v>
      </c>
      <c r="F21" s="15">
        <v>1.2999999999999999E-3</v>
      </c>
      <c r="G21" s="15">
        <v>1.6000000000000001E-3</v>
      </c>
      <c r="H21" s="5">
        <f t="shared" si="10"/>
        <v>5.16E-2</v>
      </c>
      <c r="I21" s="5">
        <f t="shared" si="11"/>
        <v>1.0516000000000001</v>
      </c>
      <c r="J21">
        <f t="shared" si="12"/>
        <v>0.95093191327500948</v>
      </c>
      <c r="K21">
        <f t="shared" si="20"/>
        <v>0.31808367611745975</v>
      </c>
      <c r="L21" s="2">
        <v>18</v>
      </c>
      <c r="M21" s="6">
        <v>7.8701599999999997E-2</v>
      </c>
      <c r="Q21" s="4">
        <f t="shared" si="21"/>
        <v>25</v>
      </c>
      <c r="R21">
        <f t="shared" si="0"/>
        <v>2000000</v>
      </c>
      <c r="S21">
        <f t="shared" si="1"/>
        <v>-48109.340150105825</v>
      </c>
      <c r="U21">
        <f t="shared" si="13"/>
        <v>7.8701599999999997E-2</v>
      </c>
      <c r="V21">
        <f t="shared" si="14"/>
        <v>0.01</v>
      </c>
      <c r="W21">
        <f t="shared" si="15"/>
        <v>0.46114096765037882</v>
      </c>
      <c r="X21">
        <f t="shared" si="16"/>
        <v>3.6292531979633051E-2</v>
      </c>
      <c r="Y21">
        <f t="shared" si="17"/>
        <v>4.6114096765037882E-3</v>
      </c>
      <c r="Z21">
        <f t="shared" si="18"/>
        <v>0.42023702599424195</v>
      </c>
      <c r="AB21">
        <f t="shared" si="19"/>
        <v>-6044.34022125919</v>
      </c>
      <c r="AC21">
        <f t="shared" si="2"/>
        <v>-20217.326027225849</v>
      </c>
      <c r="AE21">
        <f t="shared" si="3"/>
        <v>0</v>
      </c>
      <c r="AF21">
        <f t="shared" si="4"/>
        <v>0</v>
      </c>
      <c r="AG21">
        <f t="shared" si="4"/>
        <v>-10.505925649856049</v>
      </c>
      <c r="AH21">
        <f t="shared" si="5"/>
        <v>-72585.063959266103</v>
      </c>
      <c r="AI21">
        <f t="shared" si="6"/>
        <v>-72595.569884915953</v>
      </c>
      <c r="AJ21">
        <f t="shared" si="7"/>
        <v>14172.985805966659</v>
      </c>
      <c r="AK21">
        <f t="shared" si="22"/>
        <v>-9.6709443540147042</v>
      </c>
      <c r="AL21">
        <f t="shared" si="8"/>
        <v>-58432.255023303311</v>
      </c>
      <c r="AN21">
        <f t="shared" si="9"/>
        <v>0</v>
      </c>
      <c r="AO21">
        <f t="shared" si="9"/>
        <v>0</v>
      </c>
      <c r="AP21">
        <f t="shared" si="9"/>
        <v>-3.3417634517229242</v>
      </c>
      <c r="AQ21">
        <f t="shared" si="9"/>
        <v>-23088.1239753843</v>
      </c>
      <c r="AR21">
        <f t="shared" si="9"/>
        <v>-23091.465738836021</v>
      </c>
      <c r="AS21">
        <f t="shared" si="9"/>
        <v>4508.1954267224528</v>
      </c>
      <c r="AT21">
        <f t="shared" si="9"/>
        <v>-3.0761695316523889</v>
      </c>
      <c r="AU21">
        <f t="shared" si="9"/>
        <v>-18586.346481645222</v>
      </c>
      <c r="AW21">
        <v>18</v>
      </c>
      <c r="AX21">
        <f>IF(Z21&gt;0, (R21*SUMPRODUCT(K21:$K$98, X21:$X$98)-K21*$AZ$3)/Z21, 0)</f>
        <v>-48109.340150105825</v>
      </c>
    </row>
    <row r="22" spans="5:50" x14ac:dyDescent="0.25">
      <c r="E22">
        <v>2022</v>
      </c>
      <c r="F22" s="15">
        <v>0.02</v>
      </c>
      <c r="G22" s="15">
        <v>2.1000000000000001E-2</v>
      </c>
      <c r="H22" s="5">
        <f t="shared" si="10"/>
        <v>7.1000000000000008E-2</v>
      </c>
      <c r="I22" s="5">
        <f t="shared" si="11"/>
        <v>1.071</v>
      </c>
      <c r="J22">
        <f t="shared" si="12"/>
        <v>0.93370681605975725</v>
      </c>
      <c r="K22">
        <f t="shared" si="20"/>
        <v>0.29699689646821636</v>
      </c>
      <c r="L22" s="2">
        <v>19</v>
      </c>
      <c r="M22" s="6">
        <v>8.8159118999999994E-2</v>
      </c>
      <c r="Q22" s="4">
        <f t="shared" si="21"/>
        <v>25</v>
      </c>
      <c r="R22">
        <f t="shared" si="0"/>
        <v>2000000</v>
      </c>
      <c r="S22">
        <f t="shared" si="1"/>
        <v>-82130.150437880104</v>
      </c>
      <c r="U22">
        <f t="shared" si="13"/>
        <v>8.8159118999999994E-2</v>
      </c>
      <c r="V22">
        <f t="shared" si="14"/>
        <v>0.01</v>
      </c>
      <c r="W22">
        <f t="shared" si="15"/>
        <v>0.42023702599424195</v>
      </c>
      <c r="X22">
        <f t="shared" si="16"/>
        <v>3.7047725982832465E-2</v>
      </c>
      <c r="Y22">
        <f t="shared" si="17"/>
        <v>4.2023702599424196E-3</v>
      </c>
      <c r="Z22">
        <f t="shared" si="18"/>
        <v>0.37898692975146708</v>
      </c>
      <c r="AB22">
        <f t="shared" si="19"/>
        <v>-20217.326027225849</v>
      </c>
      <c r="AC22">
        <f t="shared" si="2"/>
        <v>-31126.253554478291</v>
      </c>
      <c r="AE22">
        <f t="shared" si="3"/>
        <v>0</v>
      </c>
      <c r="AF22">
        <f t="shared" si="4"/>
        <v>0</v>
      </c>
      <c r="AG22">
        <f t="shared" si="4"/>
        <v>-9.4746732437866772</v>
      </c>
      <c r="AH22">
        <f t="shared" si="5"/>
        <v>-74095.451965664935</v>
      </c>
      <c r="AI22">
        <f t="shared" si="6"/>
        <v>-74104.926638908728</v>
      </c>
      <c r="AJ22">
        <f t="shared" si="7"/>
        <v>10908.927527252443</v>
      </c>
      <c r="AK22">
        <f t="shared" si="22"/>
        <v>-424.56384657174283</v>
      </c>
      <c r="AL22">
        <f t="shared" si="8"/>
        <v>-63620.562958228031</v>
      </c>
      <c r="AN22">
        <f t="shared" si="9"/>
        <v>0</v>
      </c>
      <c r="AO22">
        <f t="shared" si="9"/>
        <v>0</v>
      </c>
      <c r="AP22">
        <f t="shared" si="9"/>
        <v>-2.8139485484550915</v>
      </c>
      <c r="AQ22">
        <f t="shared" si="9"/>
        <v>-22006.119276212288</v>
      </c>
      <c r="AR22">
        <f t="shared" si="9"/>
        <v>-22008.933224760745</v>
      </c>
      <c r="AS22">
        <f t="shared" si="9"/>
        <v>3239.9176193906692</v>
      </c>
      <c r="AT22">
        <f t="shared" si="9"/>
        <v>-126.0941447844156</v>
      </c>
      <c r="AU22">
        <f t="shared" si="9"/>
        <v>-18895.10975015449</v>
      </c>
      <c r="AW22">
        <v>19</v>
      </c>
      <c r="AX22">
        <f>IF(Z22&gt;0, (R22*SUMPRODUCT(K22:$K$98, X22:$X$98)-K22*$AZ$3)/Z22, 0)</f>
        <v>-82130.150437880104</v>
      </c>
    </row>
    <row r="23" spans="5:50" x14ac:dyDescent="0.25">
      <c r="E23">
        <v>2023</v>
      </c>
      <c r="F23" s="15">
        <v>5.3900000000000003E-2</v>
      </c>
      <c r="G23" s="15"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0.26517580041805033</v>
      </c>
      <c r="L23" s="2">
        <v>20</v>
      </c>
      <c r="M23" s="6">
        <v>9.9426106E-2</v>
      </c>
      <c r="Q23" s="4">
        <f t="shared" si="21"/>
        <v>25</v>
      </c>
      <c r="R23">
        <f t="shared" si="0"/>
        <v>2000000</v>
      </c>
      <c r="S23">
        <f t="shared" si="1"/>
        <v>-102967.91133418265</v>
      </c>
      <c r="U23">
        <f t="shared" si="13"/>
        <v>9.9426106E-2</v>
      </c>
      <c r="V23">
        <f t="shared" si="14"/>
        <v>0.01</v>
      </c>
      <c r="W23">
        <f t="shared" si="15"/>
        <v>0.37898692975146708</v>
      </c>
      <c r="X23">
        <f t="shared" si="16"/>
        <v>3.7681194650083918E-2</v>
      </c>
      <c r="Y23">
        <f t="shared" si="17"/>
        <v>3.7898692975146708E-3</v>
      </c>
      <c r="Z23">
        <f t="shared" si="18"/>
        <v>0.3375158658038685</v>
      </c>
      <c r="AB23">
        <f t="shared" si="19"/>
        <v>-31126.253554478291</v>
      </c>
      <c r="AC23">
        <f t="shared" si="2"/>
        <v>-34753.303743972618</v>
      </c>
      <c r="AE23">
        <f t="shared" si="3"/>
        <v>0</v>
      </c>
      <c r="AF23">
        <f t="shared" si="4"/>
        <v>0</v>
      </c>
      <c r="AG23">
        <f t="shared" si="4"/>
        <v>-8.4378966450967123</v>
      </c>
      <c r="AH23">
        <f t="shared" si="5"/>
        <v>-75362.389300167837</v>
      </c>
      <c r="AI23">
        <f t="shared" si="6"/>
        <v>-75370.827196812927</v>
      </c>
      <c r="AJ23">
        <f t="shared" si="7"/>
        <v>3627.0501894943263</v>
      </c>
      <c r="AK23">
        <f t="shared" si="22"/>
        <v>-2178.8377488134806</v>
      </c>
      <c r="AL23">
        <f t="shared" si="8"/>
        <v>-73922.614756132083</v>
      </c>
      <c r="AN23">
        <f t="shared" si="9"/>
        <v>0</v>
      </c>
      <c r="AO23">
        <f t="shared" si="9"/>
        <v>0</v>
      </c>
      <c r="AP23">
        <f t="shared" si="9"/>
        <v>-2.2375259967083023</v>
      </c>
      <c r="AQ23">
        <f t="shared" si="9"/>
        <v>-19984.281904088719</v>
      </c>
      <c r="AR23">
        <f t="shared" si="9"/>
        <v>-19986.519430085424</v>
      </c>
      <c r="AS23">
        <f t="shared" si="9"/>
        <v>961.80593715559917</v>
      </c>
      <c r="AT23">
        <f t="shared" si="9"/>
        <v>-577.77504402267766</v>
      </c>
      <c r="AU23">
        <f t="shared" si="9"/>
        <v>-19602.488536952504</v>
      </c>
      <c r="AW23">
        <v>20</v>
      </c>
      <c r="AX23">
        <f>IF(Z23&gt;0, (R23*SUMPRODUCT(K23:$K$98, X23:$X$98)-K23*$AZ$3)/Z23, 0)</f>
        <v>-102967.91133418265</v>
      </c>
    </row>
    <row r="24" spans="5:50" x14ac:dyDescent="0.25">
      <c r="E24">
        <v>2024</v>
      </c>
      <c r="F24" s="5">
        <v>3.5571999999999999E-2</v>
      </c>
      <c r="G24" s="5"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0.23676410751611635</v>
      </c>
      <c r="L24" s="2">
        <v>21</v>
      </c>
      <c r="M24" s="6">
        <v>0.112419382</v>
      </c>
      <c r="Q24" s="4">
        <f t="shared" si="21"/>
        <v>25</v>
      </c>
      <c r="R24">
        <f t="shared" si="0"/>
        <v>2000000</v>
      </c>
      <c r="S24">
        <f t="shared" si="1"/>
        <v>-129399.19409001769</v>
      </c>
      <c r="U24">
        <f t="shared" si="13"/>
        <v>0.112419382</v>
      </c>
      <c r="V24">
        <f t="shared" si="14"/>
        <v>0.01</v>
      </c>
      <c r="W24">
        <f t="shared" si="15"/>
        <v>0.3375158658038685</v>
      </c>
      <c r="X24">
        <f t="shared" si="16"/>
        <v>3.7943325048865828E-2</v>
      </c>
      <c r="Y24">
        <f t="shared" si="17"/>
        <v>3.3751586580386852E-3</v>
      </c>
      <c r="Z24">
        <f t="shared" si="18"/>
        <v>0.296197382096964</v>
      </c>
      <c r="AB24">
        <f t="shared" si="19"/>
        <v>-34753.303743972618</v>
      </c>
      <c r="AC24">
        <f t="shared" si="2"/>
        <v>-38327.702534920172</v>
      </c>
      <c r="AE24">
        <f t="shared" si="3"/>
        <v>0</v>
      </c>
      <c r="AF24">
        <f t="shared" si="4"/>
        <v>0</v>
      </c>
      <c r="AG24">
        <f t="shared" si="4"/>
        <v>-7.4049345524241001</v>
      </c>
      <c r="AH24">
        <f t="shared" si="5"/>
        <v>-75886.650097731661</v>
      </c>
      <c r="AI24">
        <f t="shared" si="6"/>
        <v>-75894.055032284086</v>
      </c>
      <c r="AJ24">
        <f t="shared" si="7"/>
        <v>3574.3987909475545</v>
      </c>
      <c r="AK24">
        <f t="shared" si="22"/>
        <v>-2432.7312620780835</v>
      </c>
      <c r="AL24">
        <f t="shared" si="8"/>
        <v>-74752.387503414619</v>
      </c>
      <c r="AN24">
        <f t="shared" si="9"/>
        <v>0</v>
      </c>
      <c r="AO24">
        <f t="shared" si="9"/>
        <v>0</v>
      </c>
      <c r="AP24">
        <f t="shared" si="9"/>
        <v>-1.7532227205199444</v>
      </c>
      <c r="AQ24">
        <f t="shared" si="9"/>
        <v>-17967.234982777241</v>
      </c>
      <c r="AR24">
        <f t="shared" si="9"/>
        <v>-17968.988205497761</v>
      </c>
      <c r="AS24">
        <f t="shared" si="9"/>
        <v>846.28933964538305</v>
      </c>
      <c r="AT24">
        <f t="shared" si="9"/>
        <v>-575.98344609247283</v>
      </c>
      <c r="AU24">
        <f t="shared" si="9"/>
        <v>-17698.682311944849</v>
      </c>
      <c r="AW24">
        <v>21</v>
      </c>
      <c r="AX24">
        <f>IF(Z24&gt;0, (R24*SUMPRODUCT(K24:$K$98, X24:$X$98)-K24*$AZ$3)/Z24, 0)</f>
        <v>-129399.19409001769</v>
      </c>
    </row>
    <row r="25" spans="5:50" x14ac:dyDescent="0.25">
      <c r="E25">
        <v>2025</v>
      </c>
      <c r="F25" s="5">
        <v>3.5571999999999999E-2</v>
      </c>
      <c r="G25" s="5"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0.21139652456796101</v>
      </c>
      <c r="L25" s="2">
        <v>22</v>
      </c>
      <c r="M25" s="6">
        <v>0.12734142500000001</v>
      </c>
      <c r="Q25" s="4">
        <f t="shared" si="21"/>
        <v>25</v>
      </c>
      <c r="R25">
        <f t="shared" si="0"/>
        <v>2000000</v>
      </c>
      <c r="S25">
        <f t="shared" si="1"/>
        <v>-162976.32520596287</v>
      </c>
      <c r="U25">
        <f t="shared" si="13"/>
        <v>0.12734142500000001</v>
      </c>
      <c r="V25">
        <f t="shared" si="14"/>
        <v>0.01</v>
      </c>
      <c r="W25">
        <f t="shared" si="15"/>
        <v>0.296197382096964</v>
      </c>
      <c r="X25">
        <f t="shared" si="16"/>
        <v>3.7718196717496884E-2</v>
      </c>
      <c r="Y25">
        <f t="shared" si="17"/>
        <v>2.96197382096964E-3</v>
      </c>
      <c r="Z25">
        <f t="shared" si="18"/>
        <v>0.25551721155849749</v>
      </c>
      <c r="AB25">
        <f t="shared" si="19"/>
        <v>-38327.702534920172</v>
      </c>
      <c r="AC25">
        <f t="shared" si="2"/>
        <v>-41643.256166678504</v>
      </c>
      <c r="AE25">
        <f t="shared" si="3"/>
        <v>0</v>
      </c>
      <c r="AF25">
        <f t="shared" si="4"/>
        <v>0</v>
      </c>
      <c r="AG25">
        <f t="shared" si="4"/>
        <v>-6.387930288962437</v>
      </c>
      <c r="AH25">
        <f t="shared" si="5"/>
        <v>-75436.393434993763</v>
      </c>
      <c r="AI25">
        <f t="shared" si="6"/>
        <v>-75442.781365282732</v>
      </c>
      <c r="AJ25">
        <f t="shared" si="7"/>
        <v>3315.5536317583319</v>
      </c>
      <c r="AK25">
        <f t="shared" si="22"/>
        <v>-2682.9391774444125</v>
      </c>
      <c r="AL25">
        <f t="shared" si="8"/>
        <v>-74810.166910968808</v>
      </c>
      <c r="AN25">
        <f t="shared" si="9"/>
        <v>0</v>
      </c>
      <c r="AO25">
        <f t="shared" si="9"/>
        <v>0</v>
      </c>
      <c r="AP25">
        <f t="shared" si="9"/>
        <v>-1.3503862622690701</v>
      </c>
      <c r="AQ25">
        <f t="shared" si="9"/>
        <v>-15946.991398099031</v>
      </c>
      <c r="AR25">
        <f t="shared" si="9"/>
        <v>-15948.341784361302</v>
      </c>
      <c r="AS25">
        <f t="shared" si="9"/>
        <v>700.89651477239261</v>
      </c>
      <c r="AT25">
        <f t="shared" si="9"/>
        <v>-567.16401773897292</v>
      </c>
      <c r="AU25">
        <f t="shared" si="9"/>
        <v>-15814.609287327881</v>
      </c>
      <c r="AW25">
        <v>22</v>
      </c>
      <c r="AX25">
        <f>IF(Z25&gt;0, (R25*SUMPRODUCT(K25:$K$98, X25:$X$98)-K25*$AZ$3)/Z25, 0)</f>
        <v>-162976.32520596287</v>
      </c>
    </row>
    <row r="26" spans="5:50" x14ac:dyDescent="0.25">
      <c r="E26">
        <v>2026</v>
      </c>
      <c r="F26" s="5">
        <v>3.5571999999999999E-2</v>
      </c>
      <c r="G26" s="5"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0.18874689693567948</v>
      </c>
      <c r="L26" s="2">
        <v>23</v>
      </c>
      <c r="M26" s="6">
        <v>0.14457818</v>
      </c>
      <c r="Q26" s="4">
        <f t="shared" si="21"/>
        <v>25</v>
      </c>
      <c r="R26">
        <f t="shared" si="0"/>
        <v>2000000</v>
      </c>
      <c r="S26">
        <f t="shared" si="1"/>
        <v>-206038.44578602444</v>
      </c>
      <c r="U26">
        <f t="shared" si="13"/>
        <v>0.14457818</v>
      </c>
      <c r="V26">
        <f t="shared" si="14"/>
        <v>0.01</v>
      </c>
      <c r="W26">
        <f t="shared" si="15"/>
        <v>0.25551721155849749</v>
      </c>
      <c r="X26">
        <f t="shared" si="16"/>
        <v>3.6942213405802532E-2</v>
      </c>
      <c r="Y26">
        <f t="shared" si="17"/>
        <v>2.5551721155849748E-3</v>
      </c>
      <c r="Z26">
        <f t="shared" si="18"/>
        <v>0.21601982603710998</v>
      </c>
      <c r="AB26">
        <f t="shared" si="19"/>
        <v>-41643.256166678504</v>
      </c>
      <c r="AC26">
        <f t="shared" si="2"/>
        <v>-44508.389215653515</v>
      </c>
      <c r="AE26">
        <f t="shared" si="3"/>
        <v>0</v>
      </c>
      <c r="AF26">
        <f t="shared" si="4"/>
        <v>0</v>
      </c>
      <c r="AG26">
        <f t="shared" si="4"/>
        <v>-5.4004956509277493</v>
      </c>
      <c r="AH26">
        <f t="shared" si="5"/>
        <v>-73884.426811605066</v>
      </c>
      <c r="AI26">
        <f t="shared" si="6"/>
        <v>-73889.827307255997</v>
      </c>
      <c r="AJ26">
        <f t="shared" si="7"/>
        <v>2865.1330489750108</v>
      </c>
      <c r="AK26">
        <f t="shared" si="22"/>
        <v>-2915.0279316674955</v>
      </c>
      <c r="AL26">
        <f t="shared" si="8"/>
        <v>-73939.722189948487</v>
      </c>
      <c r="AN26">
        <f t="shared" si="9"/>
        <v>0</v>
      </c>
      <c r="AO26">
        <f t="shared" si="9"/>
        <v>0</v>
      </c>
      <c r="AP26">
        <f t="shared" si="9"/>
        <v>-1.0193267960272452</v>
      </c>
      <c r="AQ26">
        <f t="shared" si="9"/>
        <v>-13945.456292561776</v>
      </c>
      <c r="AR26">
        <f t="shared" si="9"/>
        <v>-13946.475619357803</v>
      </c>
      <c r="AS26">
        <f t="shared" si="9"/>
        <v>540.78497230189544</v>
      </c>
      <c r="AT26">
        <f t="shared" si="9"/>
        <v>-550.20247658307164</v>
      </c>
      <c r="AU26">
        <f t="shared" si="9"/>
        <v>-13955.89312363898</v>
      </c>
      <c r="AW26">
        <v>23</v>
      </c>
      <c r="AX26">
        <f>IF(Z26&gt;0, (R26*SUMPRODUCT(K26:$K$98, X26:$X$98)-K26*$AZ$3)/Z26, 0)</f>
        <v>-206038.44578602444</v>
      </c>
    </row>
    <row r="27" spans="5:50" x14ac:dyDescent="0.25">
      <c r="E27">
        <v>2027</v>
      </c>
      <c r="F27" s="5">
        <v>3.5571999999999999E-2</v>
      </c>
      <c r="G27" s="5"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0.16852401512114237</v>
      </c>
      <c r="L27" s="2">
        <v>24</v>
      </c>
      <c r="M27" s="6">
        <v>0.16385111999999999</v>
      </c>
      <c r="Q27" s="4">
        <f t="shared" si="21"/>
        <v>25</v>
      </c>
      <c r="R27">
        <f t="shared" si="0"/>
        <v>2000000</v>
      </c>
      <c r="S27">
        <f t="shared" si="1"/>
        <v>-262089.12726832571</v>
      </c>
      <c r="U27">
        <f t="shared" si="13"/>
        <v>0.16385111999999999</v>
      </c>
      <c r="V27">
        <f t="shared" si="14"/>
        <v>0.01</v>
      </c>
      <c r="W27">
        <f t="shared" si="15"/>
        <v>0.21601982603710998</v>
      </c>
      <c r="X27">
        <f t="shared" si="16"/>
        <v>3.539509043838563E-2</v>
      </c>
      <c r="Y27">
        <f t="shared" si="17"/>
        <v>2.1601982603711E-3</v>
      </c>
      <c r="Z27">
        <f t="shared" si="18"/>
        <v>0.17846453733835327</v>
      </c>
      <c r="AB27">
        <f t="shared" si="19"/>
        <v>-44508.389215653515</v>
      </c>
      <c r="AC27">
        <f t="shared" si="2"/>
        <v>-46773.614839354537</v>
      </c>
      <c r="AE27">
        <f t="shared" si="3"/>
        <v>0</v>
      </c>
      <c r="AF27">
        <f t="shared" si="4"/>
        <v>0</v>
      </c>
      <c r="AG27">
        <f t="shared" si="4"/>
        <v>-4.4616134334588313</v>
      </c>
      <c r="AH27">
        <f t="shared" si="5"/>
        <v>-70790.180876771265</v>
      </c>
      <c r="AI27">
        <f t="shared" si="6"/>
        <v>-70794.642490204729</v>
      </c>
      <c r="AJ27">
        <f t="shared" si="7"/>
        <v>2265.2256237010224</v>
      </c>
      <c r="AK27">
        <f t="shared" si="22"/>
        <v>-3115.5872450957463</v>
      </c>
      <c r="AL27">
        <f t="shared" si="8"/>
        <v>-71645.004111599454</v>
      </c>
      <c r="AN27">
        <f t="shared" si="9"/>
        <v>0</v>
      </c>
      <c r="AO27">
        <f t="shared" si="9"/>
        <v>0</v>
      </c>
      <c r="AP27">
        <f t="shared" si="9"/>
        <v>-0.75188900972490802</v>
      </c>
      <c r="AQ27">
        <f t="shared" si="9"/>
        <v>-11929.845512505404</v>
      </c>
      <c r="AR27">
        <f t="shared" si="9"/>
        <v>-11930.59740151513</v>
      </c>
      <c r="AS27">
        <f t="shared" si="9"/>
        <v>381.74491726139024</v>
      </c>
      <c r="AT27">
        <f t="shared" si="9"/>
        <v>-525.05127200375387</v>
      </c>
      <c r="AU27">
        <f t="shared" si="9"/>
        <v>-12073.903756257494</v>
      </c>
      <c r="AW27">
        <v>24</v>
      </c>
      <c r="AX27">
        <f>IF(Z27&gt;0, (R27*SUMPRODUCT(K27:$K$98, X27:$X$98)-K27*$AZ$3)/Z27, 0)</f>
        <v>-262089.12726832571</v>
      </c>
    </row>
    <row r="28" spans="5:50" x14ac:dyDescent="0.25">
      <c r="E28">
        <v>2028</v>
      </c>
      <c r="F28" s="5">
        <v>3.5571999999999999E-2</v>
      </c>
      <c r="G28" s="5"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0.15046787064387712</v>
      </c>
      <c r="L28" s="2">
        <v>25</v>
      </c>
      <c r="M28" s="6">
        <v>0.185300933</v>
      </c>
      <c r="Q28" s="4">
        <f t="shared" si="21"/>
        <v>25</v>
      </c>
      <c r="R28">
        <f t="shared" si="0"/>
        <v>2000000</v>
      </c>
      <c r="S28">
        <f t="shared" si="1"/>
        <v>-336150.68619422597</v>
      </c>
      <c r="U28">
        <f t="shared" si="13"/>
        <v>0.185300933</v>
      </c>
      <c r="V28">
        <f t="shared" si="14"/>
        <v>0.01</v>
      </c>
      <c r="W28">
        <f t="shared" si="15"/>
        <v>0.17846453733835327</v>
      </c>
      <c r="X28">
        <f t="shared" si="16"/>
        <v>3.3069645276210195E-2</v>
      </c>
      <c r="Y28">
        <f t="shared" si="17"/>
        <v>1.7846453733835327E-3</v>
      </c>
      <c r="Z28">
        <f t="shared" si="18"/>
        <v>0.14361024668875955</v>
      </c>
      <c r="AB28">
        <f t="shared" si="19"/>
        <v>-46773.614839354537</v>
      </c>
      <c r="AC28">
        <f t="shared" si="2"/>
        <v>-48274.682968948589</v>
      </c>
      <c r="AE28">
        <f t="shared" si="3"/>
        <v>0</v>
      </c>
      <c r="AF28">
        <f t="shared" si="4"/>
        <v>0</v>
      </c>
      <c r="AG28">
        <f t="shared" si="4"/>
        <v>-3.5902561672189885</v>
      </c>
      <c r="AH28">
        <f t="shared" si="5"/>
        <v>-66139.290552420396</v>
      </c>
      <c r="AI28">
        <f t="shared" si="6"/>
        <v>-66142.880808587608</v>
      </c>
      <c r="AJ28">
        <f t="shared" si="7"/>
        <v>1501.0681295940522</v>
      </c>
      <c r="AK28">
        <f t="shared" si="22"/>
        <v>-3274.1530387548178</v>
      </c>
      <c r="AL28">
        <f t="shared" si="8"/>
        <v>-67915.965717748375</v>
      </c>
      <c r="AN28">
        <f t="shared" si="9"/>
        <v>0</v>
      </c>
      <c r="AO28">
        <f t="shared" si="9"/>
        <v>0</v>
      </c>
      <c r="AP28">
        <f t="shared" si="9"/>
        <v>-0.54021820054748881</v>
      </c>
      <c r="AQ28">
        <f t="shared" si="9"/>
        <v>-9951.8382153193961</v>
      </c>
      <c r="AR28">
        <f t="shared" si="9"/>
        <v>-9952.3784335199434</v>
      </c>
      <c r="AS28">
        <f t="shared" si="9"/>
        <v>225.86252515140441</v>
      </c>
      <c r="AT28">
        <f t="shared" si="9"/>
        <v>-492.65483590361714</v>
      </c>
      <c r="AU28">
        <f t="shared" si="9"/>
        <v>-10219.170744272156</v>
      </c>
      <c r="AW28">
        <v>25</v>
      </c>
      <c r="AX28">
        <f>IF(Z28&gt;0, (R28*SUMPRODUCT(K28:$K$98, X28:$X$98)-K28*$AZ$3)/Z28, 0)</f>
        <v>-336150.68619422597</v>
      </c>
    </row>
    <row r="29" spans="5:50" x14ac:dyDescent="0.25">
      <c r="E29">
        <v>2029</v>
      </c>
      <c r="F29" s="5">
        <v>3.5571999999999999E-2</v>
      </c>
      <c r="G29" s="5"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0.13434631307489028</v>
      </c>
      <c r="L29" s="2">
        <v>26</v>
      </c>
      <c r="M29" s="6">
        <v>0.20871278500000001</v>
      </c>
      <c r="Q29" s="4">
        <f t="shared" si="21"/>
        <v>25</v>
      </c>
      <c r="R29">
        <f t="shared" si="0"/>
        <v>2000000</v>
      </c>
      <c r="S29">
        <f t="shared" si="1"/>
        <v>-435960.27076241438</v>
      </c>
      <c r="U29">
        <f t="shared" si="13"/>
        <v>0.20871278500000001</v>
      </c>
      <c r="V29">
        <f t="shared" si="14"/>
        <v>0.01</v>
      </c>
      <c r="W29">
        <f t="shared" si="15"/>
        <v>0.14361024668875955</v>
      </c>
      <c r="X29">
        <f t="shared" si="16"/>
        <v>2.9973294540948034E-2</v>
      </c>
      <c r="Y29">
        <f t="shared" si="17"/>
        <v>1.4361024668875955E-3</v>
      </c>
      <c r="Z29">
        <f t="shared" si="18"/>
        <v>0.11220084968092392</v>
      </c>
      <c r="AB29">
        <f t="shared" si="19"/>
        <v>-48274.682968948589</v>
      </c>
      <c r="AC29">
        <f t="shared" si="2"/>
        <v>-48915.112806668549</v>
      </c>
      <c r="AE29">
        <f t="shared" si="3"/>
        <v>0</v>
      </c>
      <c r="AF29">
        <f t="shared" si="4"/>
        <v>0</v>
      </c>
      <c r="AG29">
        <f t="shared" si="4"/>
        <v>-2.805021242023098</v>
      </c>
      <c r="AH29">
        <f t="shared" si="5"/>
        <v>-59946.589081896069</v>
      </c>
      <c r="AI29">
        <f t="shared" si="6"/>
        <v>-59949.394103138089</v>
      </c>
      <c r="AJ29">
        <f t="shared" si="7"/>
        <v>640.42983771995932</v>
      </c>
      <c r="AK29">
        <f t="shared" si="22"/>
        <v>-3379.2278078264017</v>
      </c>
      <c r="AL29">
        <f t="shared" si="8"/>
        <v>-62688.192073244529</v>
      </c>
      <c r="AN29">
        <f t="shared" si="9"/>
        <v>0</v>
      </c>
      <c r="AO29">
        <f t="shared" si="9"/>
        <v>0</v>
      </c>
      <c r="AP29">
        <f t="shared" si="9"/>
        <v>-0.37684426196255272</v>
      </c>
      <c r="AQ29">
        <f t="shared" si="9"/>
        <v>-8053.603224568209</v>
      </c>
      <c r="AR29">
        <f t="shared" si="9"/>
        <v>-8053.9800688301711</v>
      </c>
      <c r="AS29">
        <f t="shared" si="9"/>
        <v>86.039387480826832</v>
      </c>
      <c r="AT29">
        <f t="shared" si="9"/>
        <v>-453.98679702162093</v>
      </c>
      <c r="AU29">
        <f t="shared" si="9"/>
        <v>-8421.9274783709643</v>
      </c>
      <c r="AW29">
        <v>26</v>
      </c>
      <c r="AX29">
        <f>IF(Z29&gt;0, (R29*SUMPRODUCT(K29:$K$98, X29:$X$98)-K29*$AZ$3)/Z29, 0)</f>
        <v>-435960.27076241438</v>
      </c>
    </row>
    <row r="30" spans="5:50" x14ac:dyDescent="0.25">
      <c r="E30">
        <v>2030</v>
      </c>
      <c r="F30" s="5">
        <v>3.5571999999999999E-2</v>
      </c>
      <c r="G30" s="5"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0.11995206524543775</v>
      </c>
      <c r="L30" s="2">
        <v>27</v>
      </c>
      <c r="M30" s="6">
        <v>0.23444695300000001</v>
      </c>
      <c r="Q30" s="4">
        <f t="shared" si="21"/>
        <v>25</v>
      </c>
      <c r="R30">
        <f t="shared" si="0"/>
        <v>2000000</v>
      </c>
      <c r="S30">
        <f t="shared" si="1"/>
        <v>-573939.34769368893</v>
      </c>
      <c r="U30">
        <f t="shared" si="13"/>
        <v>0.23444695300000001</v>
      </c>
      <c r="V30">
        <f t="shared" si="14"/>
        <v>0.01</v>
      </c>
      <c r="W30">
        <f t="shared" si="15"/>
        <v>0.11220084968092392</v>
      </c>
      <c r="X30">
        <f t="shared" si="16"/>
        <v>2.6305147331703638E-2</v>
      </c>
      <c r="Y30">
        <f t="shared" si="17"/>
        <v>1.1220084968092392E-3</v>
      </c>
      <c r="Z30">
        <f t="shared" si="18"/>
        <v>8.4773693852411042E-2</v>
      </c>
      <c r="AB30">
        <f t="shared" si="19"/>
        <v>-48915.112806668549</v>
      </c>
      <c r="AC30">
        <f t="shared" si="2"/>
        <v>-48654.95855123728</v>
      </c>
      <c r="AE30">
        <f t="shared" si="3"/>
        <v>0</v>
      </c>
      <c r="AF30">
        <f t="shared" si="4"/>
        <v>0</v>
      </c>
      <c r="AG30">
        <f t="shared" si="4"/>
        <v>-2.1193423463102761</v>
      </c>
      <c r="AH30">
        <f t="shared" si="5"/>
        <v>-52610.294663407272</v>
      </c>
      <c r="AI30">
        <f t="shared" si="6"/>
        <v>-52612.414005753584</v>
      </c>
      <c r="AJ30">
        <f t="shared" si="7"/>
        <v>-260.15425543126912</v>
      </c>
      <c r="AK30">
        <f t="shared" si="22"/>
        <v>-3424.0578964667989</v>
      </c>
      <c r="AL30">
        <f t="shared" si="8"/>
        <v>-56296.626157651655</v>
      </c>
      <c r="AN30">
        <f t="shared" si="9"/>
        <v>0</v>
      </c>
      <c r="AO30">
        <f t="shared" si="9"/>
        <v>0</v>
      </c>
      <c r="AP30">
        <f t="shared" si="9"/>
        <v>-0.25421949140202937</v>
      </c>
      <c r="AQ30">
        <f t="shared" si="9"/>
        <v>-6310.7134980467345</v>
      </c>
      <c r="AR30">
        <f t="shared" si="9"/>
        <v>-6310.9677175381366</v>
      </c>
      <c r="AS30">
        <f t="shared" si="9"/>
        <v>-31.206040221369872</v>
      </c>
      <c r="AT30">
        <f t="shared" si="9"/>
        <v>-410.72281620114177</v>
      </c>
      <c r="AU30">
        <f t="shared" si="9"/>
        <v>-6752.8965739606492</v>
      </c>
      <c r="AW30">
        <v>27</v>
      </c>
      <c r="AX30">
        <f>IF(Z30&gt;0, (R30*SUMPRODUCT(K30:$K$98, X30:$X$98)-K30*$AZ$3)/Z30, 0)</f>
        <v>-573939.34769368893</v>
      </c>
    </row>
    <row r="31" spans="5:50" x14ac:dyDescent="0.25">
      <c r="E31">
        <v>2031</v>
      </c>
      <c r="F31" s="5">
        <v>3.5571999999999999E-2</v>
      </c>
      <c r="G31" s="5"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0.10710005825485512</v>
      </c>
      <c r="L31" s="2">
        <v>28</v>
      </c>
      <c r="M31" s="6">
        <v>0.26339700100000002</v>
      </c>
      <c r="Q31" s="4">
        <f t="shared" si="21"/>
        <v>25</v>
      </c>
      <c r="R31">
        <f t="shared" si="0"/>
        <v>2000000</v>
      </c>
      <c r="S31">
        <f t="shared" si="1"/>
        <v>-771836.5031351425</v>
      </c>
      <c r="U31">
        <f t="shared" si="13"/>
        <v>0.26339700100000002</v>
      </c>
      <c r="V31">
        <f t="shared" si="14"/>
        <v>0.01</v>
      </c>
      <c r="W31">
        <f t="shared" si="15"/>
        <v>8.4773693852411042E-2</v>
      </c>
      <c r="X31">
        <f t="shared" si="16"/>
        <v>2.2329136724417206E-2</v>
      </c>
      <c r="Y31">
        <f t="shared" si="17"/>
        <v>8.477369385241104E-4</v>
      </c>
      <c r="Z31">
        <f t="shared" si="18"/>
        <v>6.1596820189469728E-2</v>
      </c>
      <c r="AB31">
        <f t="shared" si="19"/>
        <v>-48654.95855123728</v>
      </c>
      <c r="AC31">
        <f t="shared" si="2"/>
        <v>-47542.674299284459</v>
      </c>
      <c r="AE31">
        <f t="shared" si="3"/>
        <v>0</v>
      </c>
      <c r="AF31">
        <f t="shared" si="4"/>
        <v>0</v>
      </c>
      <c r="AG31">
        <f t="shared" si="4"/>
        <v>-1.5399205047367432</v>
      </c>
      <c r="AH31">
        <f t="shared" si="5"/>
        <v>-44658.273448834414</v>
      </c>
      <c r="AI31">
        <f t="shared" si="6"/>
        <v>-44659.81336933915</v>
      </c>
      <c r="AJ31">
        <f t="shared" si="7"/>
        <v>-1112.2842519528203</v>
      </c>
      <c r="AK31">
        <f t="shared" si="22"/>
        <v>-3405.8470985866097</v>
      </c>
      <c r="AL31">
        <f t="shared" si="8"/>
        <v>-49177.944719878578</v>
      </c>
      <c r="AN31">
        <f t="shared" si="9"/>
        <v>0</v>
      </c>
      <c r="AO31">
        <f t="shared" si="9"/>
        <v>0</v>
      </c>
      <c r="AP31">
        <f t="shared" si="9"/>
        <v>-0.1649255757651511</v>
      </c>
      <c r="AQ31">
        <f t="shared" si="9"/>
        <v>-4782.9036879314153</v>
      </c>
      <c r="AR31">
        <f t="shared" si="9"/>
        <v>-4783.0686135071801</v>
      </c>
      <c r="AS31">
        <f t="shared" si="9"/>
        <v>-119.12570818010501</v>
      </c>
      <c r="AT31">
        <f t="shared" si="9"/>
        <v>-364.76642266575521</v>
      </c>
      <c r="AU31">
        <f t="shared" si="9"/>
        <v>-5266.9607443530404</v>
      </c>
      <c r="AW31">
        <v>28</v>
      </c>
      <c r="AX31">
        <f>IF(Z31&gt;0, (R31*SUMPRODUCT(K31:$K$98, X31:$X$98)-K31*$AZ$3)/Z31, 0)</f>
        <v>-771836.5031351425</v>
      </c>
    </row>
    <row r="32" spans="5:50" x14ac:dyDescent="0.25">
      <c r="E32">
        <v>2032</v>
      </c>
      <c r="F32" s="5">
        <v>3.5571999999999999E-2</v>
      </c>
      <c r="G32" s="5"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9.562505201326349E-2</v>
      </c>
      <c r="L32" s="2">
        <v>29</v>
      </c>
      <c r="M32" s="6">
        <v>0.29593128600000002</v>
      </c>
      <c r="Q32" s="4">
        <f t="shared" si="21"/>
        <v>25</v>
      </c>
      <c r="R32">
        <f t="shared" si="0"/>
        <v>2000000</v>
      </c>
      <c r="S32">
        <f t="shared" si="1"/>
        <v>-1068896.1057975104</v>
      </c>
      <c r="U32">
        <f t="shared" si="13"/>
        <v>0.29593128600000002</v>
      </c>
      <c r="V32">
        <f t="shared" si="14"/>
        <v>0.01</v>
      </c>
      <c r="W32">
        <f t="shared" si="15"/>
        <v>6.1596820189469728E-2</v>
      </c>
      <c r="X32">
        <f t="shared" si="16"/>
        <v>1.8228426212180543E-2</v>
      </c>
      <c r="Y32">
        <f t="shared" si="17"/>
        <v>6.159682018946973E-4</v>
      </c>
      <c r="Z32">
        <f t="shared" si="18"/>
        <v>4.2752425775394488E-2</v>
      </c>
      <c r="AB32">
        <f t="shared" si="19"/>
        <v>-47542.674299284459</v>
      </c>
      <c r="AC32">
        <f t="shared" si="2"/>
        <v>-45697.901424716278</v>
      </c>
      <c r="AE32">
        <f t="shared" si="3"/>
        <v>0</v>
      </c>
      <c r="AF32">
        <f t="shared" si="4"/>
        <v>0</v>
      </c>
      <c r="AG32">
        <f t="shared" si="4"/>
        <v>-1.0688106443848622</v>
      </c>
      <c r="AH32">
        <f t="shared" si="5"/>
        <v>-36456.852424361088</v>
      </c>
      <c r="AI32">
        <f t="shared" si="6"/>
        <v>-36457.921235005473</v>
      </c>
      <c r="AJ32">
        <f t="shared" si="7"/>
        <v>-1844.7728745681816</v>
      </c>
      <c r="AK32">
        <f t="shared" si="22"/>
        <v>-3327.9872009499127</v>
      </c>
      <c r="AL32">
        <f t="shared" si="8"/>
        <v>-41630.681310523571</v>
      </c>
      <c r="AN32">
        <f t="shared" si="9"/>
        <v>0</v>
      </c>
      <c r="AO32">
        <f t="shared" si="9"/>
        <v>0</v>
      </c>
      <c r="AP32">
        <f t="shared" si="9"/>
        <v>-0.10220507346163211</v>
      </c>
      <c r="AQ32">
        <f t="shared" si="9"/>
        <v>-3486.1884093194003</v>
      </c>
      <c r="AR32">
        <f t="shared" si="9"/>
        <v>-3486.2906143928617</v>
      </c>
      <c r="AS32">
        <f t="shared" si="9"/>
        <v>-176.40650208323996</v>
      </c>
      <c r="AT32">
        <f t="shared" si="9"/>
        <v>-318.23894919031056</v>
      </c>
      <c r="AU32">
        <f t="shared" si="9"/>
        <v>-3980.9360656664126</v>
      </c>
      <c r="AW32">
        <v>29</v>
      </c>
      <c r="AX32">
        <f>IF(Z32&gt;0, (R32*SUMPRODUCT(K32:$K$98, X32:$X$98)-K32*$AZ$3)/Z32, 0)</f>
        <v>-1068896.1057975104</v>
      </c>
    </row>
    <row r="33" spans="5:50" x14ac:dyDescent="0.25">
      <c r="E33">
        <v>2033</v>
      </c>
      <c r="F33" s="5">
        <v>3.5571999999999999E-2</v>
      </c>
      <c r="G33" s="5"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8.5379510726128108E-2</v>
      </c>
      <c r="L33" s="2">
        <v>30</v>
      </c>
      <c r="M33" s="6">
        <v>0.33262349499999999</v>
      </c>
      <c r="Q33" s="4">
        <f t="shared" si="21"/>
        <v>25</v>
      </c>
      <c r="R33">
        <f t="shared" si="0"/>
        <v>2000000</v>
      </c>
      <c r="S33">
        <f t="shared" si="1"/>
        <v>-1539490.5968797232</v>
      </c>
      <c r="U33">
        <f t="shared" si="13"/>
        <v>0.33262349499999999</v>
      </c>
      <c r="V33">
        <f t="shared" si="14"/>
        <v>0.01</v>
      </c>
      <c r="W33">
        <f t="shared" si="15"/>
        <v>4.2752425775394488E-2</v>
      </c>
      <c r="X33">
        <f t="shared" si="16"/>
        <v>1.4220461281139799E-2</v>
      </c>
      <c r="Y33">
        <f t="shared" si="17"/>
        <v>4.2752425775394491E-4</v>
      </c>
      <c r="Z33">
        <f t="shared" si="18"/>
        <v>2.8104440236500744E-2</v>
      </c>
      <c r="AB33">
        <f t="shared" si="19"/>
        <v>-45697.901424716278</v>
      </c>
      <c r="AC33">
        <f t="shared" si="2"/>
        <v>-43266.521474661044</v>
      </c>
      <c r="AE33">
        <f t="shared" si="3"/>
        <v>0</v>
      </c>
      <c r="AF33">
        <f t="shared" si="4"/>
        <v>0</v>
      </c>
      <c r="AG33">
        <f t="shared" si="4"/>
        <v>-0.70261100591251857</v>
      </c>
      <c r="AH33">
        <f t="shared" si="5"/>
        <v>-28440.922562279597</v>
      </c>
      <c r="AI33">
        <f t="shared" si="6"/>
        <v>-28441.625173285509</v>
      </c>
      <c r="AJ33">
        <f t="shared" si="7"/>
        <v>-2431.3799500552341</v>
      </c>
      <c r="AK33">
        <f t="shared" si="22"/>
        <v>-3198.8530997301395</v>
      </c>
      <c r="AL33">
        <f t="shared" si="8"/>
        <v>-34071.858223070885</v>
      </c>
      <c r="AN33">
        <f t="shared" si="9"/>
        <v>0</v>
      </c>
      <c r="AO33">
        <f t="shared" si="9"/>
        <v>0</v>
      </c>
      <c r="AP33">
        <f t="shared" si="9"/>
        <v>-5.9988583915603536E-2</v>
      </c>
      <c r="AQ33">
        <f t="shared" si="9"/>
        <v>-2428.2720529671296</v>
      </c>
      <c r="AR33">
        <f t="shared" si="9"/>
        <v>-2428.3320415510452</v>
      </c>
      <c r="AS33">
        <f t="shared" si="9"/>
        <v>-207.59003052503368</v>
      </c>
      <c r="AT33">
        <f t="shared" si="9"/>
        <v>-273.11651253971758</v>
      </c>
      <c r="AU33">
        <f t="shared" si="9"/>
        <v>-2909.0385846157969</v>
      </c>
      <c r="AW33">
        <v>30</v>
      </c>
      <c r="AX33">
        <f>IF(Z33&gt;0, (R33*SUMPRODUCT(K33:$K$98, X33:$X$98)-K33*$AZ$3)/Z33, 0)</f>
        <v>-1539490.5968797232</v>
      </c>
    </row>
    <row r="34" spans="5:50" x14ac:dyDescent="0.25">
      <c r="E34">
        <v>2034</v>
      </c>
      <c r="F34" s="5">
        <v>3.5571999999999999E-2</v>
      </c>
      <c r="G34" s="5"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7.6231706005471522E-2</v>
      </c>
      <c r="L34" s="2">
        <v>31</v>
      </c>
      <c r="M34" s="6">
        <v>0.37225971299999999</v>
      </c>
      <c r="Q34" s="4">
        <f t="shared" si="21"/>
        <v>25</v>
      </c>
      <c r="R34">
        <f t="shared" si="0"/>
        <v>2000000</v>
      </c>
      <c r="S34">
        <f t="shared" si="1"/>
        <v>-2327670.072140059</v>
      </c>
      <c r="U34">
        <f t="shared" si="13"/>
        <v>0.37225971299999999</v>
      </c>
      <c r="V34">
        <f t="shared" si="14"/>
        <v>0.01</v>
      </c>
      <c r="W34">
        <f t="shared" si="15"/>
        <v>2.8104440236500744E-2</v>
      </c>
      <c r="X34">
        <f t="shared" si="16"/>
        <v>1.0462150856465419E-2</v>
      </c>
      <c r="Y34">
        <f t="shared" si="17"/>
        <v>2.8104440236500746E-4</v>
      </c>
      <c r="Z34">
        <f t="shared" si="18"/>
        <v>1.7361244977670318E-2</v>
      </c>
      <c r="AB34">
        <f t="shared" si="19"/>
        <v>-43266.521474661044</v>
      </c>
      <c r="AC34">
        <f t="shared" si="2"/>
        <v>-40411.250349615104</v>
      </c>
      <c r="AE34">
        <f t="shared" si="3"/>
        <v>0</v>
      </c>
      <c r="AF34">
        <f t="shared" si="4"/>
        <v>0</v>
      </c>
      <c r="AG34">
        <f t="shared" si="4"/>
        <v>-0.43403112444175795</v>
      </c>
      <c r="AH34">
        <f t="shared" si="5"/>
        <v>-20924.301712930839</v>
      </c>
      <c r="AI34">
        <f t="shared" si="6"/>
        <v>-20924.735744055281</v>
      </c>
      <c r="AJ34">
        <f t="shared" si="7"/>
        <v>-2855.2711250459397</v>
      </c>
      <c r="AK34">
        <f t="shared" si="22"/>
        <v>-3028.6565032262733</v>
      </c>
      <c r="AL34">
        <f t="shared" si="8"/>
        <v>-26808.663372327494</v>
      </c>
      <c r="AN34">
        <f t="shared" si="9"/>
        <v>0</v>
      </c>
      <c r="AO34">
        <f t="shared" si="9"/>
        <v>0</v>
      </c>
      <c r="AP34">
        <f t="shared" si="9"/>
        <v>-3.3086933075668318E-2</v>
      </c>
      <c r="AQ34">
        <f t="shared" si="9"/>
        <v>-1595.095216549928</v>
      </c>
      <c r="AR34">
        <f t="shared" si="9"/>
        <v>-1595.1283034830035</v>
      </c>
      <c r="AS34">
        <f t="shared" si="9"/>
        <v>-217.66218897041398</v>
      </c>
      <c r="AT34">
        <f t="shared" si="9"/>
        <v>-230.87965214550468</v>
      </c>
      <c r="AU34">
        <f t="shared" ref="AU34:AU69" si="23">AL34*$K34</f>
        <v>-2043.6701445989222</v>
      </c>
      <c r="AW34">
        <v>31</v>
      </c>
      <c r="AX34">
        <f>IF(Z34&gt;0, (R34*SUMPRODUCT(K34:$K$98, X34:$X$98)-K34*$AZ$3)/Z34, 0)</f>
        <v>-2327670.072140059</v>
      </c>
    </row>
    <row r="35" spans="5:50" x14ac:dyDescent="0.25">
      <c r="E35">
        <v>2035</v>
      </c>
      <c r="F35" s="5">
        <v>3.5571999999999999E-2</v>
      </c>
      <c r="G35" s="5"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6.8064023219171002E-2</v>
      </c>
      <c r="L35" s="2">
        <v>32</v>
      </c>
      <c r="M35" s="6">
        <v>0.41367450300000003</v>
      </c>
      <c r="Q35" s="4">
        <f t="shared" si="21"/>
        <v>25</v>
      </c>
      <c r="R35">
        <f t="shared" si="0"/>
        <v>2000000</v>
      </c>
      <c r="S35">
        <f t="shared" si="1"/>
        <v>-3726754.8925213991</v>
      </c>
      <c r="U35">
        <f t="shared" si="13"/>
        <v>0.41367450300000003</v>
      </c>
      <c r="V35">
        <f t="shared" si="14"/>
        <v>0.01</v>
      </c>
      <c r="W35">
        <f t="shared" si="15"/>
        <v>1.7361244977670318E-2</v>
      </c>
      <c r="X35">
        <f t="shared" si="16"/>
        <v>7.1819043875990156E-3</v>
      </c>
      <c r="Y35">
        <f t="shared" si="17"/>
        <v>1.7361244977670318E-4</v>
      </c>
      <c r="Z35">
        <f t="shared" si="18"/>
        <v>1.0005728140294599E-2</v>
      </c>
      <c r="AB35">
        <f t="shared" si="19"/>
        <v>-40411.250349615104</v>
      </c>
      <c r="AC35">
        <f t="shared" si="2"/>
        <v>-37288.896300081935</v>
      </c>
      <c r="AE35">
        <f t="shared" si="3"/>
        <v>0</v>
      </c>
      <c r="AF35">
        <f t="shared" ref="AF35:AG69" si="24">-$Z35*P35</f>
        <v>0</v>
      </c>
      <c r="AG35">
        <f t="shared" si="24"/>
        <v>-0.25014320350736496</v>
      </c>
      <c r="AH35">
        <f t="shared" si="5"/>
        <v>-14363.808775198031</v>
      </c>
      <c r="AI35">
        <f t="shared" ref="AI35:AI66" si="25">SUM(AE35:AH35)</f>
        <v>-14364.058918401539</v>
      </c>
      <c r="AJ35">
        <f t="shared" si="7"/>
        <v>-3122.354049533169</v>
      </c>
      <c r="AK35">
        <f t="shared" si="22"/>
        <v>-2828.7875244730576</v>
      </c>
      <c r="AL35">
        <f t="shared" si="8"/>
        <v>-20315.200492407766</v>
      </c>
      <c r="AN35">
        <f t="shared" ref="AN35:AT69" si="26">AE35*$K35</f>
        <v>0</v>
      </c>
      <c r="AO35">
        <f t="shared" si="26"/>
        <v>0</v>
      </c>
      <c r="AP35">
        <f t="shared" si="26"/>
        <v>-1.7025752811643105E-2</v>
      </c>
      <c r="AQ35">
        <f t="shared" si="26"/>
        <v>-977.65861399081098</v>
      </c>
      <c r="AR35">
        <f t="shared" si="26"/>
        <v>-977.6756397436227</v>
      </c>
      <c r="AS35">
        <f t="shared" si="26"/>
        <v>-212.51997852589821</v>
      </c>
      <c r="AT35">
        <f t="shared" si="26"/>
        <v>-192.53865974783545</v>
      </c>
      <c r="AU35">
        <f t="shared" si="23"/>
        <v>-1382.7342780173565</v>
      </c>
      <c r="AW35">
        <v>32</v>
      </c>
      <c r="AX35">
        <f>IF(Z35&gt;0, (R35*SUMPRODUCT(K35:$K$98, X35:$X$98)-K35*$AZ$3)/Z35, 0)</f>
        <v>-3726754.8925213991</v>
      </c>
    </row>
    <row r="36" spans="5:50" x14ac:dyDescent="0.25">
      <c r="E36">
        <v>2036</v>
      </c>
      <c r="F36" s="5">
        <v>3.5571999999999999E-2</v>
      </c>
      <c r="G36" s="5"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6.0771449302831244E-2</v>
      </c>
      <c r="L36" s="2">
        <v>33</v>
      </c>
      <c r="M36" s="6">
        <v>0.42102545200000002</v>
      </c>
      <c r="Q36" s="4">
        <f t="shared" si="21"/>
        <v>25</v>
      </c>
      <c r="R36">
        <f t="shared" si="0"/>
        <v>2000000</v>
      </c>
      <c r="S36">
        <f t="shared" si="1"/>
        <v>-5981823.0895880591</v>
      </c>
      <c r="U36">
        <f t="shared" si="13"/>
        <v>0.42102545200000002</v>
      </c>
      <c r="V36">
        <f t="shared" si="14"/>
        <v>0.01</v>
      </c>
      <c r="W36">
        <f t="shared" si="15"/>
        <v>1.0005728140294599E-2</v>
      </c>
      <c r="X36">
        <f t="shared" si="16"/>
        <v>4.2126662128566528E-3</v>
      </c>
      <c r="Y36">
        <f t="shared" si="17"/>
        <v>1.00057281402946E-4</v>
      </c>
      <c r="Z36">
        <f t="shared" si="18"/>
        <v>5.6930046460350004E-3</v>
      </c>
      <c r="AB36">
        <f t="shared" si="19"/>
        <v>-37288.896300081935</v>
      </c>
      <c r="AC36">
        <f t="shared" si="2"/>
        <v>-34054.546640784261</v>
      </c>
      <c r="AE36">
        <f t="shared" si="3"/>
        <v>0</v>
      </c>
      <c r="AF36">
        <f t="shared" si="24"/>
        <v>0</v>
      </c>
      <c r="AG36">
        <f t="shared" si="24"/>
        <v>-0.14232511615087501</v>
      </c>
      <c r="AH36">
        <f t="shared" si="5"/>
        <v>-8425.3324257133063</v>
      </c>
      <c r="AI36">
        <f t="shared" si="25"/>
        <v>-8425.4747508294568</v>
      </c>
      <c r="AJ36">
        <f t="shared" si="7"/>
        <v>-3234.3496592976735</v>
      </c>
      <c r="AK36">
        <f t="shared" si="22"/>
        <v>-2610.2227410057358</v>
      </c>
      <c r="AL36">
        <f t="shared" si="8"/>
        <v>-14270.047151132865</v>
      </c>
      <c r="AN36">
        <f t="shared" si="26"/>
        <v>0</v>
      </c>
      <c r="AO36">
        <f t="shared" si="26"/>
        <v>0</v>
      </c>
      <c r="AP36">
        <f t="shared" si="26"/>
        <v>-8.6493035806824697E-3</v>
      </c>
      <c r="AQ36">
        <f t="shared" si="26"/>
        <v>-512.01966236873636</v>
      </c>
      <c r="AR36">
        <f t="shared" si="26"/>
        <v>-512.02831167231705</v>
      </c>
      <c r="AS36">
        <f t="shared" si="26"/>
        <v>-196.55611634763807</v>
      </c>
      <c r="AT36">
        <f t="shared" si="26"/>
        <v>-158.62701897412728</v>
      </c>
      <c r="AU36">
        <f t="shared" si="23"/>
        <v>-867.21144699408239</v>
      </c>
      <c r="AW36">
        <v>33</v>
      </c>
      <c r="AX36">
        <f>IF(Z36&gt;0, (R36*SUMPRODUCT(K36:$K$98, X36:$X$98)-K36*$AZ$3)/Z36, 0)</f>
        <v>-5981823.0895880591</v>
      </c>
    </row>
    <row r="37" spans="5:50" x14ac:dyDescent="0.25">
      <c r="E37">
        <v>2037</v>
      </c>
      <c r="F37" s="5">
        <v>3.5571999999999999E-2</v>
      </c>
      <c r="G37" s="5"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5.4260222591813609E-2</v>
      </c>
      <c r="L37" s="2">
        <v>34</v>
      </c>
      <c r="M37" s="6">
        <v>0.42896583300000002</v>
      </c>
      <c r="Q37" s="4">
        <f t="shared" si="21"/>
        <v>25</v>
      </c>
      <c r="R37">
        <f t="shared" si="0"/>
        <v>2000000</v>
      </c>
      <c r="S37">
        <f t="shared" si="1"/>
        <v>-9645000.8859748505</v>
      </c>
      <c r="U37">
        <f t="shared" si="13"/>
        <v>0.42896583300000002</v>
      </c>
      <c r="V37">
        <f t="shared" si="14"/>
        <v>0.01</v>
      </c>
      <c r="W37">
        <f t="shared" si="15"/>
        <v>5.6930046460350004E-3</v>
      </c>
      <c r="X37">
        <f t="shared" si="16"/>
        <v>2.4421044802592743E-3</v>
      </c>
      <c r="Y37">
        <f t="shared" si="17"/>
        <v>5.6930046460350004E-5</v>
      </c>
      <c r="Z37">
        <f t="shared" si="18"/>
        <v>3.1939701193153761E-3</v>
      </c>
      <c r="AB37">
        <f t="shared" si="19"/>
        <v>-34054.546640784261</v>
      </c>
      <c r="AC37">
        <f t="shared" si="2"/>
        <v>-30805.844630574</v>
      </c>
      <c r="AE37">
        <f t="shared" si="3"/>
        <v>0</v>
      </c>
      <c r="AF37">
        <f t="shared" si="24"/>
        <v>0</v>
      </c>
      <c r="AG37">
        <f t="shared" si="24"/>
        <v>-7.9849252982884408E-2</v>
      </c>
      <c r="AH37">
        <f t="shared" si="5"/>
        <v>-4884.2089605185483</v>
      </c>
      <c r="AI37">
        <f t="shared" si="25"/>
        <v>-4884.2888097715313</v>
      </c>
      <c r="AJ37">
        <f t="shared" si="7"/>
        <v>-3248.7020102102615</v>
      </c>
      <c r="AK37">
        <f t="shared" si="22"/>
        <v>-2383.8182648548986</v>
      </c>
      <c r="AL37">
        <f t="shared" si="8"/>
        <v>-10516.809084836692</v>
      </c>
      <c r="AN37">
        <f t="shared" si="26"/>
        <v>0</v>
      </c>
      <c r="AO37">
        <f t="shared" si="26"/>
        <v>0</v>
      </c>
      <c r="AP37">
        <f t="shared" si="26"/>
        <v>-4.3326382406413452E-3</v>
      </c>
      <c r="AQ37">
        <f t="shared" si="26"/>
        <v>-265.01826538266698</v>
      </c>
      <c r="AR37">
        <f t="shared" si="26"/>
        <v>-265.02259802090765</v>
      </c>
      <c r="AS37">
        <f t="shared" si="26"/>
        <v>-176.27529420848111</v>
      </c>
      <c r="AT37">
        <f t="shared" si="26"/>
        <v>-129.34650966945767</v>
      </c>
      <c r="AU37">
        <f t="shared" si="23"/>
        <v>-570.64440189884647</v>
      </c>
      <c r="AW37">
        <v>34</v>
      </c>
      <c r="AX37">
        <f>IF(Z37&gt;0, (R37*SUMPRODUCT(K37:$K$98, X37:$X$98)-K37*$AZ$3)/Z37, 0)</f>
        <v>-9645000.8859748505</v>
      </c>
    </row>
    <row r="38" spans="5:50" x14ac:dyDescent="0.25">
      <c r="E38">
        <v>2038</v>
      </c>
      <c r="F38" s="5">
        <v>3.5571999999999999E-2</v>
      </c>
      <c r="G38" s="5"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4.8446627314119292E-2</v>
      </c>
      <c r="L38" s="2">
        <v>35</v>
      </c>
      <c r="M38" s="6">
        <v>0.43771532000000002</v>
      </c>
      <c r="Q38" s="4">
        <f t="shared" si="21"/>
        <v>25</v>
      </c>
      <c r="R38">
        <f t="shared" si="0"/>
        <v>2000000</v>
      </c>
      <c r="S38">
        <f t="shared" si="1"/>
        <v>-15710531.675761314</v>
      </c>
      <c r="U38">
        <f t="shared" si="13"/>
        <v>0.43771532000000002</v>
      </c>
      <c r="V38">
        <f t="shared" si="14"/>
        <v>0.01</v>
      </c>
      <c r="W38">
        <f t="shared" si="15"/>
        <v>3.1939701193153761E-3</v>
      </c>
      <c r="X38">
        <f t="shared" si="16"/>
        <v>1.3980496528465682E-3</v>
      </c>
      <c r="Y38">
        <f t="shared" si="17"/>
        <v>3.1939701193153759E-5</v>
      </c>
      <c r="Z38">
        <f t="shared" si="18"/>
        <v>1.7639807652756541E-3</v>
      </c>
      <c r="AB38">
        <f t="shared" si="19"/>
        <v>-30805.844630574</v>
      </c>
      <c r="AC38">
        <f t="shared" si="2"/>
        <v>-27713.075688296849</v>
      </c>
      <c r="AE38">
        <f t="shared" si="3"/>
        <v>0</v>
      </c>
      <c r="AF38">
        <f t="shared" si="24"/>
        <v>0</v>
      </c>
      <c r="AG38">
        <f t="shared" si="24"/>
        <v>-4.4099519131891356E-2</v>
      </c>
      <c r="AH38">
        <f t="shared" si="5"/>
        <v>-2796.0993056931366</v>
      </c>
      <c r="AI38">
        <f t="shared" si="25"/>
        <v>-2796.1434052122686</v>
      </c>
      <c r="AJ38">
        <f t="shared" si="7"/>
        <v>-3092.7689422771509</v>
      </c>
      <c r="AK38">
        <f t="shared" si="22"/>
        <v>-2156.4091241401802</v>
      </c>
      <c r="AL38">
        <f t="shared" si="8"/>
        <v>-8045.3214716295997</v>
      </c>
      <c r="AN38">
        <f t="shared" si="26"/>
        <v>0</v>
      </c>
      <c r="AO38">
        <f t="shared" si="26"/>
        <v>0</v>
      </c>
      <c r="AP38">
        <f t="shared" si="26"/>
        <v>-2.136472968114614E-3</v>
      </c>
      <c r="AQ38">
        <f t="shared" si="26"/>
        <v>-135.4615809961831</v>
      </c>
      <c r="AR38">
        <f t="shared" si="26"/>
        <v>-135.46371746915122</v>
      </c>
      <c r="AS38">
        <f t="shared" si="26"/>
        <v>-149.83422431518406</v>
      </c>
      <c r="AT38">
        <f t="shared" si="26"/>
        <v>-104.47074917398571</v>
      </c>
      <c r="AU38">
        <f t="shared" si="23"/>
        <v>-389.76869095832097</v>
      </c>
      <c r="AW38">
        <v>35</v>
      </c>
      <c r="AX38">
        <f>IF(Z38&gt;0, (R38*SUMPRODUCT(K38:$K$98, X38:$X$98)-K38*$AZ$3)/Z38, 0)</f>
        <v>-15710531.675761314</v>
      </c>
    </row>
    <row r="39" spans="5:50" x14ac:dyDescent="0.25">
      <c r="E39">
        <v>2039</v>
      </c>
      <c r="F39" s="5">
        <v>3.5571999999999999E-2</v>
      </c>
      <c r="G39" s="5"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4.3255917244749365E-2</v>
      </c>
      <c r="L39" s="2">
        <v>36</v>
      </c>
      <c r="M39" s="6">
        <v>0.44739131599999998</v>
      </c>
      <c r="Q39" s="4">
        <f t="shared" si="21"/>
        <v>25</v>
      </c>
      <c r="R39">
        <f t="shared" si="0"/>
        <v>2000000</v>
      </c>
      <c r="S39">
        <f t="shared" si="1"/>
        <v>-25962993.993974146</v>
      </c>
      <c r="U39">
        <f t="shared" si="13"/>
        <v>0.44739131599999998</v>
      </c>
      <c r="V39">
        <f t="shared" si="14"/>
        <v>0.01</v>
      </c>
      <c r="W39">
        <f t="shared" si="15"/>
        <v>1.7639807652756541E-3</v>
      </c>
      <c r="X39">
        <f t="shared" si="16"/>
        <v>7.8918967597536198E-4</v>
      </c>
      <c r="Y39">
        <f t="shared" si="17"/>
        <v>1.7639807652756541E-5</v>
      </c>
      <c r="Z39">
        <f t="shared" si="18"/>
        <v>9.5715128164753553E-4</v>
      </c>
      <c r="AB39">
        <f t="shared" si="19"/>
        <v>-27713.075688296849</v>
      </c>
      <c r="AC39">
        <f t="shared" si="2"/>
        <v>-24850.512976739621</v>
      </c>
      <c r="AE39">
        <f t="shared" si="3"/>
        <v>0</v>
      </c>
      <c r="AF39">
        <f t="shared" si="24"/>
        <v>0</v>
      </c>
      <c r="AG39">
        <f t="shared" si="24"/>
        <v>-2.3928782041188389E-2</v>
      </c>
      <c r="AH39">
        <f t="shared" si="5"/>
        <v>-1578.379351950724</v>
      </c>
      <c r="AI39">
        <f t="shared" si="25"/>
        <v>-1578.4032807327651</v>
      </c>
      <c r="AJ39">
        <f t="shared" si="7"/>
        <v>-2862.5627115572279</v>
      </c>
      <c r="AK39">
        <f t="shared" si="22"/>
        <v>-1939.9152981807797</v>
      </c>
      <c r="AL39">
        <f t="shared" si="8"/>
        <v>-6380.881290470772</v>
      </c>
      <c r="AN39">
        <f t="shared" si="26"/>
        <v>0</v>
      </c>
      <c r="AO39">
        <f t="shared" si="26"/>
        <v>0</v>
      </c>
      <c r="AP39">
        <f t="shared" si="26"/>
        <v>-1.0350614157412898E-3</v>
      </c>
      <c r="AQ39">
        <f t="shared" si="26"/>
        <v>-68.274246628801649</v>
      </c>
      <c r="AR39">
        <f t="shared" si="26"/>
        <v>-68.275281690217383</v>
      </c>
      <c r="AS39">
        <f t="shared" si="26"/>
        <v>-123.82277575902479</v>
      </c>
      <c r="AT39">
        <f t="shared" si="26"/>
        <v>-83.912815599931093</v>
      </c>
      <c r="AU39">
        <f t="shared" si="23"/>
        <v>-276.01087304917326</v>
      </c>
      <c r="AW39">
        <v>36</v>
      </c>
      <c r="AX39">
        <f>IF(Z39&gt;0, (R39*SUMPRODUCT(K39:$K$98, X39:$X$98)-K39*$AZ$3)/Z39, 0)</f>
        <v>-25962993.993974146</v>
      </c>
    </row>
    <row r="40" spans="5:50" x14ac:dyDescent="0.25">
      <c r="E40">
        <v>2040</v>
      </c>
      <c r="F40" s="5">
        <v>3.5571999999999999E-2</v>
      </c>
      <c r="G40" s="5"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3.8621354682811929E-2</v>
      </c>
      <c r="L40" s="2">
        <v>37</v>
      </c>
      <c r="M40" s="6">
        <v>0.457001349</v>
      </c>
      <c r="Q40" s="4">
        <f t="shared" si="21"/>
        <v>25</v>
      </c>
      <c r="R40">
        <f t="shared" si="0"/>
        <v>2000000</v>
      </c>
      <c r="S40">
        <f t="shared" si="1"/>
        <v>-43598018.096719511</v>
      </c>
      <c r="U40">
        <f t="shared" si="13"/>
        <v>0.457001349</v>
      </c>
      <c r="V40">
        <f t="shared" si="14"/>
        <v>0.01</v>
      </c>
      <c r="W40">
        <f t="shared" si="15"/>
        <v>9.5715128164753553E-4</v>
      </c>
      <c r="X40">
        <f t="shared" si="16"/>
        <v>4.3741942691000266E-4</v>
      </c>
      <c r="Y40">
        <f t="shared" si="17"/>
        <v>9.5715128164753554E-6</v>
      </c>
      <c r="Z40">
        <f t="shared" si="18"/>
        <v>5.101603419210575E-4</v>
      </c>
      <c r="AB40">
        <f t="shared" si="19"/>
        <v>-24850.512976739621</v>
      </c>
      <c r="AC40">
        <f t="shared" si="2"/>
        <v>-22241.97981930288</v>
      </c>
      <c r="AE40">
        <f t="shared" si="3"/>
        <v>0</v>
      </c>
      <c r="AF40">
        <f t="shared" si="24"/>
        <v>0</v>
      </c>
      <c r="AG40">
        <f t="shared" si="24"/>
        <v>-1.2754008548026437E-2</v>
      </c>
      <c r="AH40">
        <f t="shared" si="5"/>
        <v>-874.83885382000528</v>
      </c>
      <c r="AI40">
        <f t="shared" si="25"/>
        <v>-874.85160782855326</v>
      </c>
      <c r="AJ40">
        <f t="shared" si="7"/>
        <v>-2608.533157436741</v>
      </c>
      <c r="AK40">
        <f t="shared" si="22"/>
        <v>-1739.5359083717735</v>
      </c>
      <c r="AL40">
        <f t="shared" si="8"/>
        <v>-5222.9206736370679</v>
      </c>
      <c r="AN40">
        <f t="shared" si="26"/>
        <v>0</v>
      </c>
      <c r="AO40">
        <f t="shared" si="26"/>
        <v>0</v>
      </c>
      <c r="AP40">
        <f t="shared" si="26"/>
        <v>-4.9257708776094425E-4</v>
      </c>
      <c r="AQ40">
        <f t="shared" si="26"/>
        <v>-33.787461663687083</v>
      </c>
      <c r="AR40">
        <f t="shared" si="26"/>
        <v>-33.787954240774837</v>
      </c>
      <c r="AS40">
        <f t="shared" si="26"/>
        <v>-100.74508427523966</v>
      </c>
      <c r="AT40">
        <f t="shared" si="26"/>
        <v>-67.183233300713695</v>
      </c>
      <c r="AU40">
        <f t="shared" si="23"/>
        <v>-201.71627181672821</v>
      </c>
      <c r="AW40">
        <v>37</v>
      </c>
      <c r="AX40">
        <f>IF(Z40&gt;0, (R40*SUMPRODUCT(K40:$K$98, X40:$X$98)-K40*$AZ$3)/Z40, 0)</f>
        <v>-43598018.096719511</v>
      </c>
    </row>
    <row r="41" spans="5:50" x14ac:dyDescent="0.25">
      <c r="E41">
        <v>2041</v>
      </c>
      <c r="F41" s="5">
        <v>3.5571999999999999E-2</v>
      </c>
      <c r="G41" s="5"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3.4483352395367789E-2</v>
      </c>
      <c r="L41" s="2">
        <v>38</v>
      </c>
      <c r="M41" s="6">
        <v>0.46737994300000002</v>
      </c>
      <c r="Q41" s="4">
        <f t="shared" si="21"/>
        <v>25</v>
      </c>
      <c r="R41">
        <f t="shared" si="0"/>
        <v>2000000</v>
      </c>
      <c r="S41">
        <f t="shared" si="1"/>
        <v>-74584647.282099068</v>
      </c>
      <c r="U41">
        <f t="shared" si="13"/>
        <v>0.46737994300000002</v>
      </c>
      <c r="V41">
        <f t="shared" si="14"/>
        <v>0.01</v>
      </c>
      <c r="W41">
        <f t="shared" si="15"/>
        <v>5.101603419210575E-4</v>
      </c>
      <c r="X41">
        <f t="shared" si="16"/>
        <v>2.3843871152792439E-4</v>
      </c>
      <c r="Y41">
        <f t="shared" si="17"/>
        <v>5.1016034192105752E-6</v>
      </c>
      <c r="Z41">
        <f t="shared" si="18"/>
        <v>2.6662002697392257E-4</v>
      </c>
      <c r="AB41">
        <f t="shared" si="19"/>
        <v>-22241.97981930288</v>
      </c>
      <c r="AC41">
        <f t="shared" si="2"/>
        <v>-19885.760670193755</v>
      </c>
      <c r="AE41">
        <f t="shared" si="3"/>
        <v>0</v>
      </c>
      <c r="AF41">
        <f t="shared" si="24"/>
        <v>0</v>
      </c>
      <c r="AG41">
        <f t="shared" si="24"/>
        <v>-6.6655006743480639E-3</v>
      </c>
      <c r="AH41">
        <f t="shared" si="5"/>
        <v>-476.87742305584879</v>
      </c>
      <c r="AI41">
        <f t="shared" si="25"/>
        <v>-476.88408855652312</v>
      </c>
      <c r="AJ41">
        <f t="shared" si="7"/>
        <v>-2356.2191491091253</v>
      </c>
      <c r="AK41">
        <f t="shared" si="22"/>
        <v>-1556.9385873512017</v>
      </c>
      <c r="AL41">
        <f t="shared" si="8"/>
        <v>-4390.0418250168505</v>
      </c>
      <c r="AN41">
        <f t="shared" si="26"/>
        <v>0</v>
      </c>
      <c r="AO41">
        <f t="shared" si="26"/>
        <v>0</v>
      </c>
      <c r="AP41">
        <f t="shared" si="26"/>
        <v>-2.2984880864510593E-4</v>
      </c>
      <c r="AQ41">
        <f t="shared" si="26"/>
        <v>-16.444332228629722</v>
      </c>
      <c r="AR41">
        <f t="shared" si="26"/>
        <v>-16.444562077438366</v>
      </c>
      <c r="AS41">
        <f t="shared" si="26"/>
        <v>-81.250335239443615</v>
      </c>
      <c r="AT41">
        <f t="shared" si="26"/>
        <v>-53.688461965577602</v>
      </c>
      <c r="AU41">
        <f t="shared" si="23"/>
        <v>-151.38335928245959</v>
      </c>
      <c r="AW41">
        <v>38</v>
      </c>
      <c r="AX41">
        <f>IF(Z41&gt;0, (R41*SUMPRODUCT(K41:$K$98, X41:$X$98)-K41*$AZ$3)/Z41, 0)</f>
        <v>-74584647.282099068</v>
      </c>
    </row>
    <row r="42" spans="5:50" x14ac:dyDescent="0.25">
      <c r="E42">
        <v>2042</v>
      </c>
      <c r="F42" s="5">
        <v>3.5571999999999999E-2</v>
      </c>
      <c r="G42" s="5"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3.0788707495864095E-2</v>
      </c>
      <c r="L42" s="2">
        <v>39</v>
      </c>
      <c r="M42" s="6">
        <v>0.47825477199999999</v>
      </c>
      <c r="Q42" s="4">
        <f t="shared" si="21"/>
        <v>25</v>
      </c>
      <c r="R42">
        <f t="shared" si="0"/>
        <v>2000000</v>
      </c>
      <c r="S42">
        <f t="shared" si="1"/>
        <v>-130226266.04380555</v>
      </c>
      <c r="U42">
        <f t="shared" si="13"/>
        <v>0.47825477199999999</v>
      </c>
      <c r="V42">
        <f t="shared" si="14"/>
        <v>0.01</v>
      </c>
      <c r="W42">
        <f t="shared" si="15"/>
        <v>2.6662002697392257E-4</v>
      </c>
      <c r="X42">
        <f t="shared" si="16"/>
        <v>1.2751230021104719E-4</v>
      </c>
      <c r="Y42">
        <f t="shared" si="17"/>
        <v>2.6662002697392256E-6</v>
      </c>
      <c r="Z42">
        <f t="shared" si="18"/>
        <v>1.3644152649313615E-4</v>
      </c>
      <c r="AB42">
        <f t="shared" si="19"/>
        <v>-19885.760670193755</v>
      </c>
      <c r="AC42">
        <f t="shared" si="2"/>
        <v>-17768.270528518093</v>
      </c>
      <c r="AE42">
        <f t="shared" si="3"/>
        <v>0</v>
      </c>
      <c r="AF42">
        <f t="shared" si="24"/>
        <v>0</v>
      </c>
      <c r="AG42">
        <f t="shared" si="24"/>
        <v>-3.4110381623284037E-3</v>
      </c>
      <c r="AH42">
        <f t="shared" si="5"/>
        <v>-255.02460042209438</v>
      </c>
      <c r="AI42">
        <f t="shared" si="25"/>
        <v>-255.02801146025672</v>
      </c>
      <c r="AJ42">
        <f t="shared" si="7"/>
        <v>-2117.490141675662</v>
      </c>
      <c r="AK42">
        <f t="shared" si="22"/>
        <v>-1392.0032469135629</v>
      </c>
      <c r="AL42">
        <f t="shared" si="8"/>
        <v>-3764.5214000494816</v>
      </c>
      <c r="AN42">
        <f t="shared" si="26"/>
        <v>0</v>
      </c>
      <c r="AO42">
        <f t="shared" si="26"/>
        <v>0</v>
      </c>
      <c r="AP42">
        <f t="shared" si="26"/>
        <v>-1.0502145623715901E-4</v>
      </c>
      <c r="AQ42">
        <f t="shared" si="26"/>
        <v>-7.8518778266454827</v>
      </c>
      <c r="AR42">
        <f t="shared" si="26"/>
        <v>-7.85198284810172</v>
      </c>
      <c r="AS42">
        <f t="shared" si="26"/>
        <v>-65.194784597427784</v>
      </c>
      <c r="AT42">
        <f t="shared" si="26"/>
        <v>-42.857980802514774</v>
      </c>
      <c r="AU42">
        <f t="shared" si="23"/>
        <v>-115.90474824804427</v>
      </c>
      <c r="AW42">
        <v>39</v>
      </c>
      <c r="AX42">
        <f>IF(Z42&gt;0, (R42*SUMPRODUCT(K42:$K$98, X42:$X$98)-K42*$AZ$3)/Z42, 0)</f>
        <v>-130226266.04380555</v>
      </c>
    </row>
    <row r="43" spans="5:50" x14ac:dyDescent="0.25">
      <c r="E43">
        <v>2043</v>
      </c>
      <c r="F43" s="5">
        <v>3.5571999999999999E-2</v>
      </c>
      <c r="G43" s="5"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2.7489917407021513E-2</v>
      </c>
      <c r="L43" s="2">
        <v>40</v>
      </c>
      <c r="M43" s="6">
        <v>0.48949088600000001</v>
      </c>
      <c r="Q43" s="4">
        <f t="shared" si="21"/>
        <v>25</v>
      </c>
      <c r="R43">
        <f t="shared" si="0"/>
        <v>2000000</v>
      </c>
      <c r="S43">
        <f t="shared" si="1"/>
        <v>-232402560.96855342</v>
      </c>
      <c r="U43">
        <f t="shared" si="13"/>
        <v>0.48949088600000001</v>
      </c>
      <c r="V43">
        <f t="shared" si="14"/>
        <v>0.01</v>
      </c>
      <c r="W43">
        <f t="shared" si="15"/>
        <v>1.3644152649313615E-4</v>
      </c>
      <c r="X43">
        <f t="shared" si="16"/>
        <v>6.6786883690317692E-5</v>
      </c>
      <c r="Y43">
        <f t="shared" si="17"/>
        <v>1.3644152649313615E-6</v>
      </c>
      <c r="Z43">
        <f t="shared" si="18"/>
        <v>6.829022753788709E-5</v>
      </c>
      <c r="AB43">
        <f t="shared" si="19"/>
        <v>-17768.270528518093</v>
      </c>
      <c r="AC43">
        <f t="shared" si="2"/>
        <v>-15870.82376893019</v>
      </c>
      <c r="AE43">
        <f t="shared" si="3"/>
        <v>0</v>
      </c>
      <c r="AF43">
        <f t="shared" si="24"/>
        <v>0</v>
      </c>
      <c r="AG43">
        <f t="shared" si="24"/>
        <v>-1.7072556884471773E-3</v>
      </c>
      <c r="AH43">
        <f t="shared" si="5"/>
        <v>-133.57376738063539</v>
      </c>
      <c r="AI43">
        <f t="shared" si="25"/>
        <v>-133.57547463632383</v>
      </c>
      <c r="AJ43">
        <f t="shared" si="7"/>
        <v>-1897.4467595879032</v>
      </c>
      <c r="AK43">
        <f t="shared" si="22"/>
        <v>-1243.7789369962666</v>
      </c>
      <c r="AL43">
        <f t="shared" si="8"/>
        <v>-3274.8011712204934</v>
      </c>
      <c r="AN43">
        <f t="shared" si="26"/>
        <v>0</v>
      </c>
      <c r="AO43">
        <f t="shared" si="26"/>
        <v>0</v>
      </c>
      <c r="AP43">
        <f t="shared" si="26"/>
        <v>-4.6932317868080555E-5</v>
      </c>
      <c r="AQ43">
        <f t="shared" si="26"/>
        <v>-3.671931833038371</v>
      </c>
      <c r="AR43">
        <f t="shared" si="26"/>
        <v>-3.671978765356239</v>
      </c>
      <c r="AS43">
        <f t="shared" si="26"/>
        <v>-52.160654705292067</v>
      </c>
      <c r="AT43">
        <f t="shared" si="26"/>
        <v>-34.191380250620384</v>
      </c>
      <c r="AU43">
        <f t="shared" si="23"/>
        <v>-90.024013721268673</v>
      </c>
      <c r="AW43">
        <v>40</v>
      </c>
      <c r="AX43">
        <f>IF(Z43&gt;0, (R43*SUMPRODUCT(K43:$K$98, X43:$X$98)-K43*$AZ$3)/Z43, 0)</f>
        <v>-232402560.96855342</v>
      </c>
    </row>
    <row r="44" spans="5:50" x14ac:dyDescent="0.25">
      <c r="E44">
        <v>2044</v>
      </c>
      <c r="F44" s="5">
        <v>3.5571999999999999E-2</v>
      </c>
      <c r="G44" s="5"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2.4544569113412063E-2</v>
      </c>
      <c r="L44" s="2">
        <v>41</v>
      </c>
      <c r="M44" s="6">
        <v>0.50154699899999999</v>
      </c>
      <c r="Q44" s="4">
        <f t="shared" si="21"/>
        <v>25</v>
      </c>
      <c r="R44">
        <f t="shared" si="0"/>
        <v>2000000</v>
      </c>
      <c r="S44">
        <f t="shared" si="1"/>
        <v>-424903929.1601395</v>
      </c>
      <c r="U44">
        <f t="shared" si="13"/>
        <v>0.50154699899999999</v>
      </c>
      <c r="V44">
        <f t="shared" si="14"/>
        <v>0.01</v>
      </c>
      <c r="W44">
        <f t="shared" si="15"/>
        <v>6.829022753788709E-5</v>
      </c>
      <c r="X44">
        <f t="shared" si="16"/>
        <v>3.4250758682654426E-5</v>
      </c>
      <c r="Y44">
        <f t="shared" si="17"/>
        <v>6.829022753788709E-7</v>
      </c>
      <c r="Z44">
        <f t="shared" si="18"/>
        <v>3.3356566579853791E-5</v>
      </c>
      <c r="AB44">
        <f t="shared" si="19"/>
        <v>-15870.82376893019</v>
      </c>
      <c r="AC44">
        <f t="shared" si="2"/>
        <v>-14173.336203071673</v>
      </c>
      <c r="AE44">
        <f t="shared" si="3"/>
        <v>0</v>
      </c>
      <c r="AF44">
        <f t="shared" si="24"/>
        <v>0</v>
      </c>
      <c r="AG44">
        <f t="shared" si="24"/>
        <v>-8.3391416449634477E-4</v>
      </c>
      <c r="AH44">
        <f t="shared" si="5"/>
        <v>-68.501517365308857</v>
      </c>
      <c r="AI44">
        <f t="shared" si="25"/>
        <v>-68.502351279473359</v>
      </c>
      <c r="AJ44">
        <f t="shared" si="7"/>
        <v>-1697.487565858517</v>
      </c>
      <c r="AK44">
        <f t="shared" si="22"/>
        <v>-1110.9576638251133</v>
      </c>
      <c r="AL44">
        <f t="shared" si="8"/>
        <v>-2876.9475809631035</v>
      </c>
      <c r="AN44">
        <f t="shared" si="26"/>
        <v>0</v>
      </c>
      <c r="AO44">
        <f t="shared" si="26"/>
        <v>0</v>
      </c>
      <c r="AP44">
        <f t="shared" si="26"/>
        <v>-2.0468063845133812E-5</v>
      </c>
      <c r="AQ44">
        <f t="shared" si="26"/>
        <v>-1.6813402273464197</v>
      </c>
      <c r="AR44">
        <f t="shared" si="26"/>
        <v>-1.6813606954102651</v>
      </c>
      <c r="AS44">
        <f t="shared" si="26"/>
        <v>-41.664100879371979</v>
      </c>
      <c r="AT44">
        <f t="shared" si="26"/>
        <v>-27.267977161830299</v>
      </c>
      <c r="AU44">
        <f t="shared" si="23"/>
        <v>-70.613438736612537</v>
      </c>
      <c r="AW44">
        <v>41</v>
      </c>
      <c r="AX44">
        <f>IF(Z44&gt;0, (R44*SUMPRODUCT(K44:$K$98, X44:$X$98)-K44*$AZ$3)/Z44, 0)</f>
        <v>-424903929.1601395</v>
      </c>
    </row>
    <row r="45" spans="5:50" x14ac:dyDescent="0.25">
      <c r="E45">
        <v>2045</v>
      </c>
      <c r="F45" s="5">
        <v>3.5571999999999999E-2</v>
      </c>
      <c r="G45" s="5"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2.1914793851260769E-2</v>
      </c>
      <c r="L45" s="2">
        <v>42</v>
      </c>
      <c r="M45" s="6">
        <v>0.51394563599999998</v>
      </c>
      <c r="Q45" s="4">
        <f t="shared" si="21"/>
        <v>25</v>
      </c>
      <c r="R45">
        <f t="shared" si="0"/>
        <v>2000000</v>
      </c>
      <c r="S45">
        <f t="shared" si="1"/>
        <v>-797008342.88662469</v>
      </c>
      <c r="U45">
        <f t="shared" si="13"/>
        <v>0.51394563599999998</v>
      </c>
      <c r="V45">
        <f t="shared" si="14"/>
        <v>0.01</v>
      </c>
      <c r="W45">
        <f t="shared" si="15"/>
        <v>3.3356566579853791E-5</v>
      </c>
      <c r="X45">
        <f t="shared" si="16"/>
        <v>1.71434618256593E-5</v>
      </c>
      <c r="Y45">
        <f t="shared" si="17"/>
        <v>3.3356566579853792E-7</v>
      </c>
      <c r="Z45">
        <f t="shared" si="18"/>
        <v>1.5879539088395951E-5</v>
      </c>
      <c r="AB45">
        <f t="shared" si="19"/>
        <v>-14173.336203071673</v>
      </c>
      <c r="AC45">
        <f t="shared" si="2"/>
        <v>-12656.125134645839</v>
      </c>
      <c r="AE45">
        <f t="shared" si="3"/>
        <v>0</v>
      </c>
      <c r="AF45">
        <f t="shared" si="24"/>
        <v>0</v>
      </c>
      <c r="AG45">
        <f t="shared" si="24"/>
        <v>-3.969884772098988E-4</v>
      </c>
      <c r="AH45">
        <f t="shared" si="5"/>
        <v>-34.286923651318602</v>
      </c>
      <c r="AI45">
        <f t="shared" si="25"/>
        <v>-34.287320639795816</v>
      </c>
      <c r="AJ45">
        <f t="shared" si="7"/>
        <v>-1517.2110684258332</v>
      </c>
      <c r="AK45">
        <f t="shared" si="22"/>
        <v>-992.13353421501722</v>
      </c>
      <c r="AL45">
        <f t="shared" si="8"/>
        <v>-2543.6319232806463</v>
      </c>
      <c r="AN45">
        <f t="shared" si="26"/>
        <v>0</v>
      </c>
      <c r="AO45">
        <f t="shared" si="26"/>
        <v>0</v>
      </c>
      <c r="AP45">
        <f t="shared" si="26"/>
        <v>-8.6999206393808662E-6</v>
      </c>
      <c r="AQ45">
        <f t="shared" si="26"/>
        <v>-0.75139086361256435</v>
      </c>
      <c r="AR45">
        <f t="shared" si="26"/>
        <v>-0.75139956353320381</v>
      </c>
      <c r="AS45">
        <f t="shared" si="26"/>
        <v>-33.249367793403231</v>
      </c>
      <c r="AT45">
        <f t="shared" si="26"/>
        <v>-21.742401875244873</v>
      </c>
      <c r="AU45">
        <f t="shared" si="23"/>
        <v>-55.743169232181309</v>
      </c>
      <c r="AW45">
        <v>42</v>
      </c>
      <c r="AX45">
        <f>IF(Z45&gt;0, (R45*SUMPRODUCT(K45:$K$98, X45:$X$98)-K45*$AZ$3)/Z45, 0)</f>
        <v>-797008342.88662469</v>
      </c>
    </row>
    <row r="46" spans="5:50" x14ac:dyDescent="0.25">
      <c r="E46">
        <v>2046</v>
      </c>
      <c r="F46" s="5">
        <v>3.5571999999999999E-2</v>
      </c>
      <c r="G46" s="5"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1.9566780224339969E-2</v>
      </c>
      <c r="L46" s="2">
        <v>43</v>
      </c>
      <c r="M46" s="6">
        <v>0.52707773400000002</v>
      </c>
      <c r="Q46" s="4">
        <f t="shared" si="21"/>
        <v>25</v>
      </c>
      <c r="R46">
        <f t="shared" si="0"/>
        <v>2000000</v>
      </c>
      <c r="S46">
        <f t="shared" si="1"/>
        <v>-1537305747.8952093</v>
      </c>
      <c r="U46">
        <f t="shared" si="13"/>
        <v>0.52707773400000002</v>
      </c>
      <c r="V46">
        <f t="shared" si="14"/>
        <v>0.01</v>
      </c>
      <c r="W46">
        <f t="shared" si="15"/>
        <v>1.5879539088395951E-5</v>
      </c>
      <c r="X46">
        <f t="shared" si="16"/>
        <v>8.3697514796761641E-6</v>
      </c>
      <c r="Y46">
        <f t="shared" si="17"/>
        <v>1.5879539088395951E-7</v>
      </c>
      <c r="Z46">
        <f t="shared" si="18"/>
        <v>7.3509922178358272E-6</v>
      </c>
      <c r="AB46">
        <f t="shared" si="19"/>
        <v>-12656.125134645839</v>
      </c>
      <c r="AC46">
        <f t="shared" si="2"/>
        <v>-11300.72258921197</v>
      </c>
      <c r="AE46">
        <f t="shared" si="3"/>
        <v>0</v>
      </c>
      <c r="AF46">
        <f t="shared" si="24"/>
        <v>0</v>
      </c>
      <c r="AG46">
        <f t="shared" si="24"/>
        <v>-1.8377480544589568E-4</v>
      </c>
      <c r="AH46">
        <f t="shared" si="5"/>
        <v>-16.739502959352329</v>
      </c>
      <c r="AI46">
        <f t="shared" si="25"/>
        <v>-16.739686734157775</v>
      </c>
      <c r="AJ46">
        <f t="shared" si="7"/>
        <v>-1355.4025454338698</v>
      </c>
      <c r="AK46">
        <f t="shared" si="22"/>
        <v>-885.9287594252088</v>
      </c>
      <c r="AL46">
        <f t="shared" si="8"/>
        <v>-2258.0709915932366</v>
      </c>
      <c r="AN46">
        <f t="shared" si="26"/>
        <v>0</v>
      </c>
      <c r="AO46">
        <f t="shared" si="26"/>
        <v>0</v>
      </c>
      <c r="AP46">
        <f t="shared" si="26"/>
        <v>-3.5958812289306769E-6</v>
      </c>
      <c r="AQ46">
        <f t="shared" si="26"/>
        <v>-0.32753817547033554</v>
      </c>
      <c r="AR46">
        <f t="shared" si="26"/>
        <v>-0.32754177135156448</v>
      </c>
      <c r="AS46">
        <f t="shared" si="26"/>
        <v>-26.520863722015502</v>
      </c>
      <c r="AT46">
        <f t="shared" si="26"/>
        <v>-17.334773330095217</v>
      </c>
      <c r="AU46">
        <f t="shared" si="23"/>
        <v>-44.183178823462285</v>
      </c>
      <c r="AW46">
        <v>43</v>
      </c>
      <c r="AX46">
        <f>IF(Z46&gt;0, (R46*SUMPRODUCT(K46:$K$98, X46:$X$98)-K46*$AZ$3)/Z46, 0)</f>
        <v>-1537305747.8952093</v>
      </c>
    </row>
    <row r="47" spans="5:50" x14ac:dyDescent="0.25">
      <c r="E47">
        <v>2047</v>
      </c>
      <c r="F47" s="5">
        <v>3.5571999999999999E-2</v>
      </c>
      <c r="G47" s="5"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1.7470339486017828E-2</v>
      </c>
      <c r="L47" s="2">
        <v>44</v>
      </c>
      <c r="M47" s="6">
        <v>0.54097960300000003</v>
      </c>
      <c r="Q47" s="4">
        <f t="shared" si="21"/>
        <v>25</v>
      </c>
      <c r="R47">
        <f t="shared" si="0"/>
        <v>2000000</v>
      </c>
      <c r="S47">
        <f t="shared" si="1"/>
        <v>-3056945338.4848614</v>
      </c>
      <c r="U47">
        <f t="shared" si="13"/>
        <v>0.54097960300000003</v>
      </c>
      <c r="V47">
        <f t="shared" si="14"/>
        <v>0.01</v>
      </c>
      <c r="W47">
        <f t="shared" si="15"/>
        <v>7.3509922178358272E-6</v>
      </c>
      <c r="X47">
        <f t="shared" si="16"/>
        <v>3.9767368516609156E-6</v>
      </c>
      <c r="Y47">
        <f t="shared" si="17"/>
        <v>7.3509922178358268E-8</v>
      </c>
      <c r="Z47">
        <f t="shared" si="18"/>
        <v>3.3007454439965531E-6</v>
      </c>
      <c r="AB47">
        <f t="shared" si="19"/>
        <v>-11300.72258921197</v>
      </c>
      <c r="AC47">
        <f t="shared" si="2"/>
        <v>-10090.198398550407</v>
      </c>
      <c r="AE47">
        <f t="shared" si="3"/>
        <v>0</v>
      </c>
      <c r="AF47">
        <f t="shared" si="24"/>
        <v>0</v>
      </c>
      <c r="AG47">
        <f t="shared" si="24"/>
        <v>-8.2518636099913829E-5</v>
      </c>
      <c r="AH47">
        <f t="shared" si="5"/>
        <v>-7.9534737033218308</v>
      </c>
      <c r="AI47">
        <f t="shared" si="25"/>
        <v>-7.953556221957931</v>
      </c>
      <c r="AJ47">
        <f t="shared" si="7"/>
        <v>-1210.5241906615629</v>
      </c>
      <c r="AK47">
        <f t="shared" si="22"/>
        <v>-791.05058124483799</v>
      </c>
      <c r="AL47">
        <f t="shared" si="8"/>
        <v>-2009.5283281283589</v>
      </c>
      <c r="AN47">
        <f t="shared" si="26"/>
        <v>0</v>
      </c>
      <c r="AO47">
        <f t="shared" si="26"/>
        <v>0</v>
      </c>
      <c r="AP47">
        <f t="shared" si="26"/>
        <v>-1.4416285865886608E-6</v>
      </c>
      <c r="AQ47">
        <f t="shared" si="26"/>
        <v>-0.13894988569014782</v>
      </c>
      <c r="AR47">
        <f t="shared" si="26"/>
        <v>-0.13895132731873441</v>
      </c>
      <c r="AS47">
        <f t="shared" si="26"/>
        <v>-21.148268566894476</v>
      </c>
      <c r="AT47">
        <f t="shared" si="26"/>
        <v>-13.819922204959047</v>
      </c>
      <c r="AU47">
        <f t="shared" si="23"/>
        <v>-35.107142099172258</v>
      </c>
      <c r="AW47">
        <v>44</v>
      </c>
      <c r="AX47">
        <f>IF(Z47&gt;0, (R47*SUMPRODUCT(K47:$K$98, X47:$X$98)-K47*$AZ$3)/Z47, 0)</f>
        <v>-3056945338.4848614</v>
      </c>
    </row>
    <row r="48" spans="5:50" x14ac:dyDescent="0.25">
      <c r="E48">
        <v>2048</v>
      </c>
      <c r="F48" s="5">
        <v>3.5571999999999999E-2</v>
      </c>
      <c r="G48" s="5"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1.5598517398230203E-2</v>
      </c>
      <c r="L48" s="2">
        <v>45</v>
      </c>
      <c r="M48" s="6">
        <v>0.55513806300000001</v>
      </c>
      <c r="Q48" s="4">
        <f t="shared" si="21"/>
        <v>25</v>
      </c>
      <c r="R48">
        <f t="shared" si="0"/>
        <v>2000000</v>
      </c>
      <c r="S48">
        <f t="shared" si="1"/>
        <v>-6276589860.8108139</v>
      </c>
      <c r="U48">
        <f t="shared" si="13"/>
        <v>0.55513806300000001</v>
      </c>
      <c r="V48">
        <f t="shared" si="14"/>
        <v>0.01</v>
      </c>
      <c r="W48">
        <f t="shared" si="15"/>
        <v>3.3007454439965531E-6</v>
      </c>
      <c r="X48">
        <f t="shared" si="16"/>
        <v>1.8323694322363214E-6</v>
      </c>
      <c r="Y48">
        <f t="shared" si="17"/>
        <v>3.3007454439965534E-8</v>
      </c>
      <c r="Z48">
        <f t="shared" si="18"/>
        <v>1.4353685573202661E-6</v>
      </c>
      <c r="AB48">
        <f t="shared" si="19"/>
        <v>-10090.198398550407</v>
      </c>
      <c r="AC48">
        <f t="shared" si="2"/>
        <v>-9009.2197334030279</v>
      </c>
      <c r="AE48">
        <f t="shared" si="3"/>
        <v>0</v>
      </c>
      <c r="AF48">
        <f t="shared" si="24"/>
        <v>0</v>
      </c>
      <c r="AG48">
        <f t="shared" si="24"/>
        <v>-3.5884213933006656E-5</v>
      </c>
      <c r="AH48">
        <f t="shared" si="5"/>
        <v>-3.6647388644726431</v>
      </c>
      <c r="AI48">
        <f t="shared" si="25"/>
        <v>-3.6647747486865763</v>
      </c>
      <c r="AJ48">
        <f t="shared" si="7"/>
        <v>-1080.9786651473787</v>
      </c>
      <c r="AK48">
        <f t="shared" si="22"/>
        <v>-706.31388789852849</v>
      </c>
      <c r="AL48">
        <f t="shared" si="8"/>
        <v>-1790.9573277945938</v>
      </c>
      <c r="AN48">
        <f t="shared" si="26"/>
        <v>0</v>
      </c>
      <c r="AO48">
        <f t="shared" si="26"/>
        <v>0</v>
      </c>
      <c r="AP48">
        <f t="shared" si="26"/>
        <v>-5.5974053535581894E-7</v>
      </c>
      <c r="AQ48">
        <f t="shared" si="26"/>
        <v>-5.7164492937446923E-2</v>
      </c>
      <c r="AR48">
        <f t="shared" si="26"/>
        <v>-5.7165052677982282E-2</v>
      </c>
      <c r="AS48">
        <f t="shared" si="26"/>
        <v>-16.861664515417047</v>
      </c>
      <c r="AT48">
        <f t="shared" si="26"/>
        <v>-11.017449468996814</v>
      </c>
      <c r="AU48">
        <f t="shared" si="23"/>
        <v>-27.936279037091843</v>
      </c>
      <c r="AW48">
        <v>45</v>
      </c>
      <c r="AX48">
        <f>IF(Z48&gt;0, (R48*SUMPRODUCT(K48:$K$98, X48:$X$98)-K48*$AZ$3)/Z48, 0)</f>
        <v>-6276589860.8108139</v>
      </c>
    </row>
    <row r="49" spans="5:50" x14ac:dyDescent="0.25">
      <c r="E49">
        <v>2049</v>
      </c>
      <c r="F49" s="5">
        <v>3.5571999999999999E-2</v>
      </c>
      <c r="G49" s="5"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1.3927247676991251E-2</v>
      </c>
      <c r="L49" s="2">
        <v>46</v>
      </c>
      <c r="M49" s="6">
        <v>0.569934367</v>
      </c>
      <c r="Q49" s="4">
        <f t="shared" si="21"/>
        <v>25</v>
      </c>
      <c r="R49">
        <f t="shared" si="0"/>
        <v>2000000</v>
      </c>
      <c r="S49">
        <f t="shared" si="1"/>
        <v>-13341084057.599131</v>
      </c>
      <c r="U49">
        <f t="shared" si="13"/>
        <v>0.569934367</v>
      </c>
      <c r="V49">
        <f t="shared" si="14"/>
        <v>0.01</v>
      </c>
      <c r="W49">
        <f t="shared" si="15"/>
        <v>1.4353685573202661E-6</v>
      </c>
      <c r="X49">
        <f t="shared" si="16"/>
        <v>8.1806587012802905E-7</v>
      </c>
      <c r="Y49">
        <f t="shared" si="17"/>
        <v>1.4353685573202662E-8</v>
      </c>
      <c r="Z49">
        <f t="shared" si="18"/>
        <v>6.029490016190344E-7</v>
      </c>
      <c r="AB49">
        <f t="shared" si="19"/>
        <v>-9009.2197334030279</v>
      </c>
      <c r="AC49">
        <f t="shared" si="2"/>
        <v>-8043.9933130450127</v>
      </c>
      <c r="AE49">
        <f t="shared" si="3"/>
        <v>0</v>
      </c>
      <c r="AF49">
        <f t="shared" si="24"/>
        <v>0</v>
      </c>
      <c r="AG49">
        <f t="shared" si="24"/>
        <v>-1.507372504047586E-5</v>
      </c>
      <c r="AH49">
        <f t="shared" si="5"/>
        <v>-1.636131740256058</v>
      </c>
      <c r="AI49">
        <f t="shared" si="25"/>
        <v>-1.6361468139810984</v>
      </c>
      <c r="AJ49">
        <f t="shared" si="7"/>
        <v>-965.22642035801528</v>
      </c>
      <c r="AK49">
        <f t="shared" si="22"/>
        <v>-630.64538133821202</v>
      </c>
      <c r="AL49">
        <f t="shared" si="8"/>
        <v>-1597.5079485102083</v>
      </c>
      <c r="AN49">
        <f t="shared" si="26"/>
        <v>0</v>
      </c>
      <c r="AO49">
        <f t="shared" si="26"/>
        <v>0</v>
      </c>
      <c r="AP49">
        <f t="shared" si="26"/>
        <v>-2.0993550205357229E-7</v>
      </c>
      <c r="AQ49">
        <f t="shared" si="26"/>
        <v>-2.2786811978732838E-2</v>
      </c>
      <c r="AR49">
        <f t="shared" si="26"/>
        <v>-2.278702191423489E-2</v>
      </c>
      <c r="AS49">
        <f t="shared" si="26"/>
        <v>-13.442947420701749</v>
      </c>
      <c r="AT49">
        <f t="shared" si="26"/>
        <v>-8.7831544222478755</v>
      </c>
      <c r="AU49">
        <f t="shared" si="23"/>
        <v>-22.248888864863858</v>
      </c>
      <c r="AW49">
        <v>46</v>
      </c>
      <c r="AX49">
        <f>IF(Z49&gt;0, (R49*SUMPRODUCT(K49:$K$98, X49:$X$98)-K49*$AZ$3)/Z49, 0)</f>
        <v>-13341084057.599131</v>
      </c>
    </row>
    <row r="50" spans="5:50" x14ac:dyDescent="0.25">
      <c r="E50">
        <v>2050</v>
      </c>
      <c r="F50" s="5">
        <v>3.5571999999999999E-2</v>
      </c>
      <c r="G50" s="5"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1.2435042568742187E-2</v>
      </c>
      <c r="L50" s="2">
        <v>47</v>
      </c>
      <c r="M50" s="6">
        <v>0.58483052300000005</v>
      </c>
      <c r="Q50" s="4">
        <f t="shared" si="21"/>
        <v>25</v>
      </c>
      <c r="R50">
        <f t="shared" si="0"/>
        <v>2000000</v>
      </c>
      <c r="S50">
        <f t="shared" si="1"/>
        <v>-29399335749.54039</v>
      </c>
      <c r="U50">
        <f t="shared" si="13"/>
        <v>0.58483052300000005</v>
      </c>
      <c r="V50">
        <f t="shared" si="14"/>
        <v>0.01</v>
      </c>
      <c r="W50">
        <f t="shared" si="15"/>
        <v>6.029490016190344E-7</v>
      </c>
      <c r="X50">
        <f t="shared" si="16"/>
        <v>3.5262297995918778E-7</v>
      </c>
      <c r="Y50">
        <f t="shared" si="17"/>
        <v>6.0294900161903445E-9</v>
      </c>
      <c r="Z50">
        <f t="shared" si="18"/>
        <v>2.4429653164365626E-7</v>
      </c>
      <c r="AB50">
        <f t="shared" si="19"/>
        <v>-8043.9933130450127</v>
      </c>
      <c r="AC50">
        <f t="shared" si="2"/>
        <v>-7182.1557562400685</v>
      </c>
      <c r="AE50">
        <f t="shared" si="3"/>
        <v>0</v>
      </c>
      <c r="AF50">
        <f t="shared" si="24"/>
        <v>0</v>
      </c>
      <c r="AG50">
        <f t="shared" si="24"/>
        <v>-6.1074132910914061E-6</v>
      </c>
      <c r="AH50">
        <f t="shared" si="5"/>
        <v>-0.70524595991837558</v>
      </c>
      <c r="AI50">
        <f t="shared" si="25"/>
        <v>-0.70525206733166668</v>
      </c>
      <c r="AJ50">
        <f t="shared" si="7"/>
        <v>-861.83755680494414</v>
      </c>
      <c r="AK50">
        <f t="shared" si="22"/>
        <v>-563.07953191315096</v>
      </c>
      <c r="AL50">
        <f t="shared" si="8"/>
        <v>-1425.6223407854268</v>
      </c>
      <c r="AN50">
        <f t="shared" si="26"/>
        <v>0</v>
      </c>
      <c r="AO50">
        <f t="shared" si="26"/>
        <v>0</v>
      </c>
      <c r="AP50">
        <f t="shared" si="26"/>
        <v>-7.5945944259623453E-8</v>
      </c>
      <c r="AQ50">
        <f t="shared" si="26"/>
        <v>-8.769763533018447E-3</v>
      </c>
      <c r="AR50">
        <f t="shared" si="26"/>
        <v>-8.7698394789627061E-3</v>
      </c>
      <c r="AS50">
        <f t="shared" si="26"/>
        <v>-10.716986706210243</v>
      </c>
      <c r="AT50">
        <f t="shared" si="26"/>
        <v>-7.0019179489274572</v>
      </c>
      <c r="AU50">
        <f t="shared" si="23"/>
        <v>-17.727674494616664</v>
      </c>
      <c r="AW50">
        <v>47</v>
      </c>
      <c r="AX50">
        <f>IF(Z50&gt;0, (R50*SUMPRODUCT(K50:$K$98, X50:$X$98)-K50*$AZ$3)/Z50, 0)</f>
        <v>-29399335749.54039</v>
      </c>
    </row>
    <row r="51" spans="5:50" x14ac:dyDescent="0.25">
      <c r="E51">
        <v>2051</v>
      </c>
      <c r="F51" s="5">
        <v>3.5571999999999999E-2</v>
      </c>
      <c r="G51" s="5"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1.1102716579234095E-2</v>
      </c>
      <c r="L51" s="2">
        <v>48</v>
      </c>
      <c r="M51" s="6">
        <v>0.59948279800000004</v>
      </c>
      <c r="Q51" s="4">
        <f t="shared" si="21"/>
        <v>25</v>
      </c>
      <c r="R51">
        <f t="shared" si="0"/>
        <v>2000000</v>
      </c>
      <c r="S51">
        <f t="shared" si="1"/>
        <v>-67217107574.028313</v>
      </c>
      <c r="U51">
        <f t="shared" si="13"/>
        <v>0.59948279800000004</v>
      </c>
      <c r="V51">
        <f t="shared" si="14"/>
        <v>0.01</v>
      </c>
      <c r="W51">
        <f t="shared" si="15"/>
        <v>2.4429653164365626E-7</v>
      </c>
      <c r="X51">
        <f t="shared" si="16"/>
        <v>1.4645156833143461E-7</v>
      </c>
      <c r="Y51">
        <f t="shared" si="17"/>
        <v>2.4429653164365627E-9</v>
      </c>
      <c r="Z51">
        <f t="shared" si="18"/>
        <v>9.5401997995785087E-8</v>
      </c>
      <c r="AB51">
        <f t="shared" si="19"/>
        <v>-7182.1557562400685</v>
      </c>
      <c r="AC51">
        <f t="shared" si="2"/>
        <v>-6412.6463620599197</v>
      </c>
      <c r="AE51">
        <f t="shared" si="3"/>
        <v>0</v>
      </c>
      <c r="AF51">
        <f t="shared" si="24"/>
        <v>0</v>
      </c>
      <c r="AG51">
        <f t="shared" si="24"/>
        <v>-2.3850499498946272E-6</v>
      </c>
      <c r="AH51">
        <f t="shared" si="5"/>
        <v>-0.29290313666286921</v>
      </c>
      <c r="AI51">
        <f t="shared" si="25"/>
        <v>-0.29290552171281908</v>
      </c>
      <c r="AJ51">
        <f t="shared" si="7"/>
        <v>-769.50939418014877</v>
      </c>
      <c r="AK51">
        <f t="shared" si="22"/>
        <v>-502.75090293680483</v>
      </c>
      <c r="AL51">
        <f t="shared" si="8"/>
        <v>-1272.5532026386663</v>
      </c>
      <c r="AN51">
        <f t="shared" si="26"/>
        <v>0</v>
      </c>
      <c r="AO51">
        <f t="shared" si="26"/>
        <v>0</v>
      </c>
      <c r="AP51">
        <f t="shared" si="26"/>
        <v>-2.6480533620996525E-8</v>
      </c>
      <c r="AQ51">
        <f t="shared" si="26"/>
        <v>-3.252020511536508E-3</v>
      </c>
      <c r="AR51">
        <f t="shared" si="26"/>
        <v>-3.2520469920701285E-3</v>
      </c>
      <c r="AS51">
        <f t="shared" si="26"/>
        <v>-8.543644708640322</v>
      </c>
      <c r="AT51">
        <f t="shared" si="26"/>
        <v>-5.5819007852613742</v>
      </c>
      <c r="AU51">
        <f t="shared" si="23"/>
        <v>-14.128797540893766</v>
      </c>
      <c r="AW51">
        <v>48</v>
      </c>
      <c r="AX51">
        <f>IF(Z51&gt;0, (R51*SUMPRODUCT(K51:$K$98, X51:$X$98)-K51*$AZ$3)/Z51, 0)</f>
        <v>-67217107574.028313</v>
      </c>
    </row>
    <row r="52" spans="5:50" x14ac:dyDescent="0.25">
      <c r="E52">
        <v>2052</v>
      </c>
      <c r="F52" s="5">
        <v>3.5571999999999999E-2</v>
      </c>
      <c r="G52" s="5"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9.9131398028875842E-3</v>
      </c>
      <c r="L52" s="2">
        <v>49</v>
      </c>
      <c r="M52" s="6">
        <v>0.61448546299999995</v>
      </c>
      <c r="Q52" s="4">
        <f t="shared" si="21"/>
        <v>25</v>
      </c>
      <c r="R52">
        <f t="shared" si="0"/>
        <v>2000000</v>
      </c>
      <c r="S52">
        <f t="shared" si="1"/>
        <v>-159821517341.78226</v>
      </c>
      <c r="U52">
        <f t="shared" si="13"/>
        <v>0.61448546299999995</v>
      </c>
      <c r="V52">
        <f t="shared" si="14"/>
        <v>0.01</v>
      </c>
      <c r="W52">
        <f t="shared" si="15"/>
        <v>9.5401997995785087E-8</v>
      </c>
      <c r="X52">
        <f t="shared" si="16"/>
        <v>5.8623140909565068E-8</v>
      </c>
      <c r="Y52">
        <f t="shared" si="17"/>
        <v>9.540199799578509E-10</v>
      </c>
      <c r="Z52">
        <f t="shared" si="18"/>
        <v>3.5824837106262165E-8</v>
      </c>
      <c r="AB52">
        <f t="shared" si="19"/>
        <v>-6412.6463620599197</v>
      </c>
      <c r="AC52">
        <f t="shared" si="2"/>
        <v>-5725.5798248450028</v>
      </c>
      <c r="AE52">
        <f t="shared" si="3"/>
        <v>0</v>
      </c>
      <c r="AF52">
        <f t="shared" si="24"/>
        <v>0</v>
      </c>
      <c r="AG52">
        <f t="shared" si="24"/>
        <v>-8.9562092765655413E-7</v>
      </c>
      <c r="AH52">
        <f t="shared" si="5"/>
        <v>-0.11724628181913013</v>
      </c>
      <c r="AI52">
        <f t="shared" si="25"/>
        <v>-0.11724717744005779</v>
      </c>
      <c r="AJ52">
        <f t="shared" si="7"/>
        <v>-687.06653721491693</v>
      </c>
      <c r="AK52">
        <f t="shared" si="22"/>
        <v>-448.8852453441944</v>
      </c>
      <c r="AL52">
        <f t="shared" si="8"/>
        <v>-1136.0690297365513</v>
      </c>
      <c r="AN52">
        <f t="shared" si="26"/>
        <v>0</v>
      </c>
      <c r="AO52">
        <f t="shared" si="26"/>
        <v>0</v>
      </c>
      <c r="AP52">
        <f t="shared" si="26"/>
        <v>-8.8784154662512877E-9</v>
      </c>
      <c r="AQ52">
        <f t="shared" si="26"/>
        <v>-1.1622787830417938E-3</v>
      </c>
      <c r="AR52">
        <f t="shared" si="26"/>
        <v>-1.1622876614572602E-3</v>
      </c>
      <c r="AS52">
        <f t="shared" si="26"/>
        <v>-6.8109866372973364</v>
      </c>
      <c r="AT52">
        <f t="shared" si="26"/>
        <v>-4.4498621925504924</v>
      </c>
      <c r="AU52">
        <f t="shared" si="23"/>
        <v>-11.262011117509285</v>
      </c>
      <c r="AW52">
        <v>49</v>
      </c>
      <c r="AX52">
        <f>IF(Z52&gt;0, (R52*SUMPRODUCT(K52:$K$98, X52:$X$98)-K52*$AZ$3)/Z52, 0)</f>
        <v>-159821517341.78226</v>
      </c>
    </row>
    <row r="53" spans="5:50" x14ac:dyDescent="0.25">
      <c r="E53">
        <v>2053</v>
      </c>
      <c r="F53" s="5">
        <v>3.5571999999999999E-2</v>
      </c>
      <c r="G53" s="5"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8.8510176811496272E-3</v>
      </c>
      <c r="L53" s="2">
        <v>50</v>
      </c>
      <c r="M53" s="6">
        <v>0.62975077099999999</v>
      </c>
      <c r="Q53" s="4">
        <f t="shared" si="21"/>
        <v>25</v>
      </c>
      <c r="R53">
        <f t="shared" si="0"/>
        <v>2000000</v>
      </c>
      <c r="S53">
        <f t="shared" si="1"/>
        <v>-396108579996.78381</v>
      </c>
      <c r="U53">
        <f t="shared" si="13"/>
        <v>0.62975077099999999</v>
      </c>
      <c r="V53">
        <f t="shared" si="14"/>
        <v>0.01</v>
      </c>
      <c r="W53">
        <f t="shared" si="15"/>
        <v>3.5824837106262165E-8</v>
      </c>
      <c r="X53">
        <f t="shared" si="16"/>
        <v>2.2560718788618007E-8</v>
      </c>
      <c r="Y53">
        <f t="shared" si="17"/>
        <v>3.5824837106262166E-10</v>
      </c>
      <c r="Z53">
        <f t="shared" si="18"/>
        <v>1.2905869946581536E-8</v>
      </c>
      <c r="AB53">
        <f t="shared" si="19"/>
        <v>-5725.5798248450028</v>
      </c>
      <c r="AC53">
        <f t="shared" si="2"/>
        <v>-5112.1258181635803</v>
      </c>
      <c r="AE53">
        <f t="shared" si="3"/>
        <v>0</v>
      </c>
      <c r="AF53">
        <f t="shared" si="24"/>
        <v>0</v>
      </c>
      <c r="AG53">
        <f t="shared" si="24"/>
        <v>-3.2264674866453838E-7</v>
      </c>
      <c r="AH53">
        <f t="shared" si="5"/>
        <v>-4.5121437577236016E-2</v>
      </c>
      <c r="AI53">
        <f t="shared" si="25"/>
        <v>-4.5121760223984682E-2</v>
      </c>
      <c r="AJ53">
        <f t="shared" si="7"/>
        <v>-613.45400668142247</v>
      </c>
      <c r="AK53">
        <f t="shared" si="22"/>
        <v>-400.79058773915023</v>
      </c>
      <c r="AL53">
        <f t="shared" si="8"/>
        <v>-1014.2897161807966</v>
      </c>
      <c r="AN53">
        <f t="shared" si="26"/>
        <v>0</v>
      </c>
      <c r="AO53">
        <f t="shared" si="26"/>
        <v>0</v>
      </c>
      <c r="AP53">
        <f t="shared" si="26"/>
        <v>-2.8557520771952691E-9</v>
      </c>
      <c r="AQ53">
        <f t="shared" si="26"/>
        <v>-3.9937064179500518E-4</v>
      </c>
      <c r="AR53">
        <f t="shared" si="26"/>
        <v>-3.9937349754708238E-4</v>
      </c>
      <c r="AS53">
        <f t="shared" si="26"/>
        <v>-5.429692259709352</v>
      </c>
      <c r="AT53">
        <f t="shared" si="26"/>
        <v>-3.5474045785175696</v>
      </c>
      <c r="AU53">
        <f t="shared" si="23"/>
        <v>-8.9774962117244677</v>
      </c>
      <c r="AW53">
        <v>50</v>
      </c>
      <c r="AX53">
        <f>IF(Z53&gt;0, (R53*SUMPRODUCT(K53:$K$98, X53:$X$98)-K53*$AZ$3)/Z53, 0)</f>
        <v>-396108579996.78381</v>
      </c>
    </row>
    <row r="54" spans="5:50" x14ac:dyDescent="0.25">
      <c r="E54">
        <v>2054</v>
      </c>
      <c r="F54" s="5">
        <v>3.5571999999999999E-2</v>
      </c>
      <c r="G54" s="5"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7.9026943581693102E-3</v>
      </c>
      <c r="L54" s="2">
        <v>51</v>
      </c>
      <c r="M54" s="6">
        <v>0.64518007799999999</v>
      </c>
      <c r="Q54" s="4">
        <f t="shared" si="21"/>
        <v>25</v>
      </c>
      <c r="R54">
        <f t="shared" si="0"/>
        <v>2000000</v>
      </c>
      <c r="S54">
        <f t="shared" si="1"/>
        <v>-1025661159581.2969</v>
      </c>
      <c r="U54">
        <f t="shared" si="13"/>
        <v>0.64518007799999999</v>
      </c>
      <c r="V54">
        <f t="shared" si="14"/>
        <v>0.01</v>
      </c>
      <c r="W54">
        <f t="shared" si="15"/>
        <v>1.2905869946581536E-8</v>
      </c>
      <c r="X54">
        <f t="shared" si="16"/>
        <v>8.3266101787933313E-9</v>
      </c>
      <c r="Y54">
        <f t="shared" si="17"/>
        <v>1.2905869946581536E-10</v>
      </c>
      <c r="Z54">
        <f t="shared" si="18"/>
        <v>4.4502010683223894E-9</v>
      </c>
      <c r="AB54">
        <f t="shared" si="19"/>
        <v>-5112.1258181635803</v>
      </c>
      <c r="AC54">
        <f t="shared" si="2"/>
        <v>-4564.3983881054683</v>
      </c>
      <c r="AE54">
        <f t="shared" si="3"/>
        <v>0</v>
      </c>
      <c r="AF54">
        <f t="shared" si="24"/>
        <v>0</v>
      </c>
      <c r="AG54">
        <f t="shared" si="24"/>
        <v>-1.1125502670805974E-7</v>
      </c>
      <c r="AH54">
        <f t="shared" si="5"/>
        <v>-1.6653220357586661E-2</v>
      </c>
      <c r="AI54">
        <f t="shared" si="25"/>
        <v>-1.665333161261337E-2</v>
      </c>
      <c r="AJ54">
        <f t="shared" si="7"/>
        <v>-547.72743005811208</v>
      </c>
      <c r="AK54">
        <f t="shared" si="22"/>
        <v>-357.84880727145065</v>
      </c>
      <c r="AL54">
        <f t="shared" si="8"/>
        <v>-905.59289066117526</v>
      </c>
      <c r="AN54">
        <f t="shared" si="26"/>
        <v>0</v>
      </c>
      <c r="AO54">
        <f t="shared" si="26"/>
        <v>0</v>
      </c>
      <c r="AP54">
        <f t="shared" si="26"/>
        <v>-8.7921447188375957E-10</v>
      </c>
      <c r="AQ54">
        <f t="shared" si="26"/>
        <v>-1.3160531056525041E-4</v>
      </c>
      <c r="AR54">
        <f t="shared" si="26"/>
        <v>-1.3160618977972231E-4</v>
      </c>
      <c r="AS54">
        <f t="shared" si="26"/>
        <v>-4.3285224713348178</v>
      </c>
      <c r="AT54">
        <f t="shared" si="26"/>
        <v>-2.8279697503017101</v>
      </c>
      <c r="AU54">
        <f t="shared" si="23"/>
        <v>-7.1566238278263068</v>
      </c>
      <c r="AW54">
        <v>51</v>
      </c>
      <c r="AX54">
        <f>IF(Z54&gt;0, (R54*SUMPRODUCT(K54:$K$98, X54:$X$98)-K54*$AZ$3)/Z54, 0)</f>
        <v>-1025661159581.2969</v>
      </c>
    </row>
    <row r="55" spans="5:50" x14ac:dyDescent="0.25">
      <c r="E55">
        <v>2055</v>
      </c>
      <c r="F55" s="5">
        <v>3.5571999999999999E-2</v>
      </c>
      <c r="G55" s="5"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7.0559771055083119E-3</v>
      </c>
      <c r="L55" s="2">
        <v>52</v>
      </c>
      <c r="M55" s="6">
        <v>0.66067595400000001</v>
      </c>
      <c r="Q55" s="4">
        <f t="shared" si="21"/>
        <v>25</v>
      </c>
      <c r="R55">
        <f t="shared" si="0"/>
        <v>2000000</v>
      </c>
      <c r="S55">
        <f t="shared" si="1"/>
        <v>-2780753268986.938</v>
      </c>
      <c r="U55">
        <f t="shared" si="13"/>
        <v>0.66067595400000001</v>
      </c>
      <c r="V55">
        <f t="shared" si="14"/>
        <v>0.01</v>
      </c>
      <c r="W55">
        <f t="shared" si="15"/>
        <v>4.4502010683223894E-9</v>
      </c>
      <c r="X55">
        <f t="shared" si="16"/>
        <v>2.9401408363057139E-9</v>
      </c>
      <c r="Y55">
        <f t="shared" si="17"/>
        <v>4.4502010683223894E-11</v>
      </c>
      <c r="Z55">
        <f t="shared" si="18"/>
        <v>1.4655582213334515E-9</v>
      </c>
      <c r="AB55">
        <f t="shared" si="19"/>
        <v>-4564.3983881054683</v>
      </c>
      <c r="AC55">
        <f t="shared" si="2"/>
        <v>-4075.3558148636776</v>
      </c>
      <c r="AE55">
        <f t="shared" si="3"/>
        <v>0</v>
      </c>
      <c r="AF55">
        <f t="shared" si="24"/>
        <v>0</v>
      </c>
      <c r="AG55">
        <f t="shared" si="24"/>
        <v>-3.6638955533336291E-8</v>
      </c>
      <c r="AH55">
        <f t="shared" si="5"/>
        <v>-5.8802816726114277E-3</v>
      </c>
      <c r="AI55">
        <f t="shared" si="25"/>
        <v>-5.8803183115669613E-3</v>
      </c>
      <c r="AJ55">
        <f t="shared" si="7"/>
        <v>-489.04257324179071</v>
      </c>
      <c r="AK55">
        <f t="shared" si="22"/>
        <v>-319.50788716738282</v>
      </c>
      <c r="AL55">
        <f t="shared" si="8"/>
        <v>-808.55634072748512</v>
      </c>
      <c r="AN55">
        <f t="shared" si="26"/>
        <v>0</v>
      </c>
      <c r="AO55">
        <f t="shared" si="26"/>
        <v>0</v>
      </c>
      <c r="AP55">
        <f t="shared" si="26"/>
        <v>-2.5852363141295796E-10</v>
      </c>
      <c r="AQ55">
        <f t="shared" si="26"/>
        <v>-4.1491132855886353E-5</v>
      </c>
      <c r="AR55">
        <f t="shared" si="26"/>
        <v>-4.149139137951777E-5</v>
      </c>
      <c r="AS55">
        <f t="shared" si="26"/>
        <v>-3.4506732004129468</v>
      </c>
      <c r="AT55">
        <f t="shared" si="26"/>
        <v>-2.2544403368823862</v>
      </c>
      <c r="AU55">
        <f t="shared" si="23"/>
        <v>-5.705155028686713</v>
      </c>
      <c r="AW55">
        <v>52</v>
      </c>
      <c r="AX55">
        <f>IF(Z55&gt;0, (R55*SUMPRODUCT(K55:$K$98, X55:$X$98)-K55*$AZ$3)/Z55, 0)</f>
        <v>-2780753268986.938</v>
      </c>
    </row>
    <row r="56" spans="5:50" x14ac:dyDescent="0.25">
      <c r="E56">
        <v>2056</v>
      </c>
      <c r="F56" s="5">
        <v>3.5571999999999999E-2</v>
      </c>
      <c r="G56" s="5"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6.2999795584895634E-3</v>
      </c>
      <c r="L56" s="2">
        <v>53</v>
      </c>
      <c r="M56" s="6">
        <v>0.67625413199999995</v>
      </c>
      <c r="Q56" s="4">
        <f t="shared" si="21"/>
        <v>25</v>
      </c>
      <c r="R56">
        <f t="shared" si="0"/>
        <v>2000000</v>
      </c>
      <c r="S56">
        <f t="shared" si="1"/>
        <v>-7913460210879.6318</v>
      </c>
      <c r="U56">
        <f t="shared" si="13"/>
        <v>0.67625413199999995</v>
      </c>
      <c r="V56">
        <f t="shared" si="14"/>
        <v>0.01</v>
      </c>
      <c r="W56">
        <f t="shared" si="15"/>
        <v>1.4655582213334515E-9</v>
      </c>
      <c r="X56">
        <f t="shared" si="16"/>
        <v>9.9108980286331699E-10</v>
      </c>
      <c r="Y56">
        <f t="shared" si="17"/>
        <v>1.4655582213334517E-11</v>
      </c>
      <c r="Z56">
        <f t="shared" si="18"/>
        <v>4.5981283625680003E-10</v>
      </c>
      <c r="AB56">
        <f t="shared" si="19"/>
        <v>-4075.3558148636776</v>
      </c>
      <c r="AC56">
        <f t="shared" si="2"/>
        <v>-3638.7105841698985</v>
      </c>
      <c r="AE56">
        <f t="shared" si="3"/>
        <v>0</v>
      </c>
      <c r="AF56">
        <f t="shared" si="24"/>
        <v>0</v>
      </c>
      <c r="AG56">
        <f t="shared" si="24"/>
        <v>-1.1495320906420001E-8</v>
      </c>
      <c r="AH56">
        <f t="shared" si="5"/>
        <v>-1.9821796057266339E-3</v>
      </c>
      <c r="AI56">
        <f t="shared" si="25"/>
        <v>-1.9821911010475405E-3</v>
      </c>
      <c r="AJ56">
        <f t="shared" si="7"/>
        <v>-436.64523069377901</v>
      </c>
      <c r="AK56">
        <f t="shared" si="22"/>
        <v>-285.27490704045744</v>
      </c>
      <c r="AL56">
        <f t="shared" si="8"/>
        <v>-721.92211992533748</v>
      </c>
      <c r="AN56">
        <f t="shared" si="26"/>
        <v>0</v>
      </c>
      <c r="AO56">
        <f t="shared" si="26"/>
        <v>0</v>
      </c>
      <c r="AP56">
        <f t="shared" si="26"/>
        <v>-7.2420286728723725E-11</v>
      </c>
      <c r="AQ56">
        <f t="shared" si="26"/>
        <v>-1.2487690997332696E-5</v>
      </c>
      <c r="AR56">
        <f t="shared" si="26"/>
        <v>-1.2487763417619425E-5</v>
      </c>
      <c r="AS56">
        <f t="shared" si="26"/>
        <v>-2.7508560276827674</v>
      </c>
      <c r="AT56">
        <f t="shared" si="26"/>
        <v>-1.7972260829048923</v>
      </c>
      <c r="AU56">
        <f t="shared" si="23"/>
        <v>-4.548094598351077</v>
      </c>
      <c r="AW56">
        <v>53</v>
      </c>
      <c r="AX56">
        <f>IF(Z56&gt;0, (R56*SUMPRODUCT(K56:$K$98, X56:$X$98)-K56*$AZ$3)/Z56, 0)</f>
        <v>-7913460210879.6318</v>
      </c>
    </row>
    <row r="57" spans="5:50" x14ac:dyDescent="0.25">
      <c r="E57">
        <v>2057</v>
      </c>
      <c r="F57" s="5">
        <v>3.5571999999999999E-2</v>
      </c>
      <c r="G57" s="5"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5.6249817486513955E-3</v>
      </c>
      <c r="L57" s="2">
        <v>54</v>
      </c>
      <c r="M57" s="6">
        <v>0.69194305599999995</v>
      </c>
      <c r="Q57" s="4">
        <f t="shared" si="21"/>
        <v>25</v>
      </c>
      <c r="R57">
        <f t="shared" si="0"/>
        <v>2000000</v>
      </c>
      <c r="S57">
        <f t="shared" si="1"/>
        <v>-23705502050340.344</v>
      </c>
      <c r="U57">
        <f t="shared" si="13"/>
        <v>0.69194305599999995</v>
      </c>
      <c r="V57">
        <f t="shared" si="14"/>
        <v>0.01</v>
      </c>
      <c r="W57">
        <f t="shared" si="15"/>
        <v>4.5981283625680003E-10</v>
      </c>
      <c r="X57">
        <f t="shared" si="16"/>
        <v>3.1816429910755777E-10</v>
      </c>
      <c r="Y57">
        <f t="shared" si="17"/>
        <v>4.5981283625680006E-12</v>
      </c>
      <c r="Z57">
        <f t="shared" si="18"/>
        <v>1.3705040878667426E-10</v>
      </c>
      <c r="AB57">
        <f t="shared" si="19"/>
        <v>-3638.7105841698985</v>
      </c>
      <c r="AC57">
        <f t="shared" si="2"/>
        <v>-3248.8487464924888</v>
      </c>
      <c r="AE57">
        <f t="shared" si="3"/>
        <v>0</v>
      </c>
      <c r="AF57">
        <f t="shared" si="24"/>
        <v>0</v>
      </c>
      <c r="AG57">
        <f t="shared" si="24"/>
        <v>-3.4262602196668566E-9</v>
      </c>
      <c r="AH57">
        <f t="shared" si="5"/>
        <v>-6.363285982151156E-4</v>
      </c>
      <c r="AI57">
        <f t="shared" si="25"/>
        <v>-6.3633202447533526E-4</v>
      </c>
      <c r="AJ57">
        <f t="shared" si="7"/>
        <v>-389.86183767740977</v>
      </c>
      <c r="AK57">
        <f t="shared" si="22"/>
        <v>-254.70974089189292</v>
      </c>
      <c r="AL57">
        <f t="shared" si="8"/>
        <v>-644.57221490132724</v>
      </c>
      <c r="AN57">
        <f t="shared" si="26"/>
        <v>0</v>
      </c>
      <c r="AO57">
        <f t="shared" si="26"/>
        <v>0</v>
      </c>
      <c r="AP57">
        <f t="shared" si="26"/>
        <v>-1.9272651201756389E-11</v>
      </c>
      <c r="AQ57">
        <f t="shared" si="26"/>
        <v>-3.5793367511049522E-6</v>
      </c>
      <c r="AR57">
        <f t="shared" si="26"/>
        <v>-3.5793560237561537E-6</v>
      </c>
      <c r="AS57">
        <f t="shared" si="26"/>
        <v>-2.1929657214311229</v>
      </c>
      <c r="AT57">
        <f t="shared" si="26"/>
        <v>-1.4327376437206236</v>
      </c>
      <c r="AU57">
        <f t="shared" si="23"/>
        <v>-3.6257069445077708</v>
      </c>
      <c r="AW57">
        <v>54</v>
      </c>
      <c r="AX57">
        <f>IF(Z57&gt;0, (R57*SUMPRODUCT(K57:$K$98, X57:$X$98)-K57*$AZ$3)/Z57, 0)</f>
        <v>-23705502050340.344</v>
      </c>
    </row>
    <row r="58" spans="5:50" x14ac:dyDescent="0.25">
      <c r="E58">
        <v>2058</v>
      </c>
      <c r="F58" s="5">
        <v>3.5571999999999999E-2</v>
      </c>
      <c r="G58" s="5"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5.0223051327244602E-3</v>
      </c>
      <c r="L58" s="2">
        <v>55</v>
      </c>
      <c r="M58" s="6">
        <v>0.70765376499999999</v>
      </c>
      <c r="Q58" s="4">
        <f t="shared" si="21"/>
        <v>25</v>
      </c>
      <c r="R58">
        <f t="shared" si="0"/>
        <v>2000000</v>
      </c>
      <c r="S58">
        <f t="shared" si="1"/>
        <v>-74963375562490.75</v>
      </c>
      <c r="U58">
        <f t="shared" si="13"/>
        <v>0.70765376499999999</v>
      </c>
      <c r="V58">
        <f t="shared" si="14"/>
        <v>0.01</v>
      </c>
      <c r="W58">
        <f t="shared" si="15"/>
        <v>1.3705040878667426E-10</v>
      </c>
      <c r="X58">
        <f t="shared" si="16"/>
        <v>9.6984237772679124E-11</v>
      </c>
      <c r="Y58">
        <f t="shared" si="17"/>
        <v>1.3705040878667427E-12</v>
      </c>
      <c r="Z58">
        <f t="shared" si="18"/>
        <v>3.8695666926128395E-11</v>
      </c>
      <c r="AB58">
        <f t="shared" si="19"/>
        <v>-3248.8487464924888</v>
      </c>
      <c r="AC58">
        <f t="shared" si="2"/>
        <v>-2900.7578124244151</v>
      </c>
      <c r="AE58">
        <f t="shared" si="3"/>
        <v>0</v>
      </c>
      <c r="AF58">
        <f t="shared" si="24"/>
        <v>0</v>
      </c>
      <c r="AG58">
        <f t="shared" si="24"/>
        <v>-9.6739167315320991E-10</v>
      </c>
      <c r="AH58">
        <f t="shared" si="5"/>
        <v>-1.9396847554535826E-4</v>
      </c>
      <c r="AI58">
        <f t="shared" si="25"/>
        <v>-1.939694429370314E-4</v>
      </c>
      <c r="AJ58">
        <f t="shared" si="7"/>
        <v>-348.09093406807369</v>
      </c>
      <c r="AK58">
        <f t="shared" si="22"/>
        <v>-227.41941225447422</v>
      </c>
      <c r="AL58">
        <f t="shared" si="8"/>
        <v>-575.51054029199088</v>
      </c>
      <c r="AN58">
        <f t="shared" si="26"/>
        <v>0</v>
      </c>
      <c r="AO58">
        <f t="shared" si="26"/>
        <v>0</v>
      </c>
      <c r="AP58">
        <f t="shared" si="26"/>
        <v>-4.8585361654322699E-12</v>
      </c>
      <c r="AQ58">
        <f t="shared" si="26"/>
        <v>-9.7416887031819182E-7</v>
      </c>
      <c r="AR58">
        <f t="shared" si="26"/>
        <v>-9.7417372885435715E-7</v>
      </c>
      <c r="AS58">
        <f t="shared" si="26"/>
        <v>-1.7482188848249383</v>
      </c>
      <c r="AT58">
        <f t="shared" si="26"/>
        <v>-1.1421696814468258</v>
      </c>
      <c r="AU58">
        <f t="shared" si="23"/>
        <v>-2.8903895404454931</v>
      </c>
      <c r="AW58">
        <v>55</v>
      </c>
      <c r="AX58">
        <f>IF(Z58&gt;0, (R58*SUMPRODUCT(K58:$K$98, X58:$X$98)-K58*$AZ$3)/Z58, 0)</f>
        <v>-74963375562490.75</v>
      </c>
    </row>
    <row r="59" spans="5:50" x14ac:dyDescent="0.25">
      <c r="E59">
        <v>2059</v>
      </c>
      <c r="F59" s="5">
        <v>3.5571999999999999E-2</v>
      </c>
      <c r="G59" s="5"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4.4842010113611249E-3</v>
      </c>
      <c r="L59" s="2">
        <v>56</v>
      </c>
      <c r="M59" s="6">
        <v>0.72329488099999995</v>
      </c>
      <c r="Q59" s="4">
        <f t="shared" si="21"/>
        <v>25</v>
      </c>
      <c r="R59">
        <f t="shared" si="0"/>
        <v>2000000</v>
      </c>
      <c r="S59">
        <f t="shared" si="1"/>
        <v>-250957257949057.06</v>
      </c>
      <c r="U59">
        <f t="shared" si="13"/>
        <v>0.72329488099999995</v>
      </c>
      <c r="V59">
        <f t="shared" si="14"/>
        <v>0.01</v>
      </c>
      <c r="W59">
        <f t="shared" si="15"/>
        <v>3.8695666926128395E-11</v>
      </c>
      <c r="X59">
        <f t="shared" si="16"/>
        <v>2.798837780454967E-11</v>
      </c>
      <c r="Y59">
        <f t="shared" si="17"/>
        <v>3.8695666926128395E-13</v>
      </c>
      <c r="Z59">
        <f t="shared" si="18"/>
        <v>1.0320332452317441E-11</v>
      </c>
      <c r="AB59">
        <f t="shared" si="19"/>
        <v>-2900.7578124244151</v>
      </c>
      <c r="AC59">
        <f t="shared" si="2"/>
        <v>-2589.9623333562527</v>
      </c>
      <c r="AE59">
        <f t="shared" si="3"/>
        <v>0</v>
      </c>
      <c r="AF59">
        <f t="shared" si="24"/>
        <v>0</v>
      </c>
      <c r="AG59">
        <f t="shared" si="24"/>
        <v>-2.5800831130793601E-10</v>
      </c>
      <c r="AH59">
        <f t="shared" si="5"/>
        <v>-5.5976755609099339E-5</v>
      </c>
      <c r="AI59">
        <f t="shared" si="25"/>
        <v>-5.5977013617410648E-5</v>
      </c>
      <c r="AJ59">
        <f t="shared" si="7"/>
        <v>-310.79547906816242</v>
      </c>
      <c r="AK59">
        <f t="shared" si="22"/>
        <v>-203.05304686970908</v>
      </c>
      <c r="AL59">
        <f t="shared" si="8"/>
        <v>-513.84858191488513</v>
      </c>
      <c r="AN59">
        <f t="shared" si="26"/>
        <v>0</v>
      </c>
      <c r="AO59">
        <f t="shared" si="26"/>
        <v>0</v>
      </c>
      <c r="AP59">
        <f t="shared" si="26"/>
        <v>-1.1569611305066225E-12</v>
      </c>
      <c r="AQ59">
        <f t="shared" si="26"/>
        <v>-2.510110241150378E-7</v>
      </c>
      <c r="AR59">
        <f t="shared" si="26"/>
        <v>-2.5101218107616827E-7</v>
      </c>
      <c r="AS59">
        <f t="shared" si="26"/>
        <v>-1.3936694015639193</v>
      </c>
      <c r="AT59">
        <f t="shared" si="26"/>
        <v>-0.91053067813310729</v>
      </c>
      <c r="AU59">
        <f t="shared" si="23"/>
        <v>-2.3042003307092078</v>
      </c>
      <c r="AW59">
        <v>56</v>
      </c>
      <c r="AX59">
        <f>IF(Z59&gt;0, (R59*SUMPRODUCT(K59:$K$98, X59:$X$98)-K59*$AZ$3)/Z59, 0)</f>
        <v>-250957257949057.06</v>
      </c>
    </row>
    <row r="60" spans="5:50" x14ac:dyDescent="0.25">
      <c r="E60">
        <v>2060</v>
      </c>
      <c r="F60" s="5">
        <v>3.5571999999999999E-2</v>
      </c>
      <c r="G60" s="5"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4.0037509030010042E-3</v>
      </c>
      <c r="L60" s="2">
        <v>57</v>
      </c>
      <c r="M60" s="6">
        <v>0.74145409100000004</v>
      </c>
      <c r="Q60" s="4">
        <f t="shared" si="21"/>
        <v>25</v>
      </c>
      <c r="R60">
        <f t="shared" si="0"/>
        <v>2000000</v>
      </c>
      <c r="S60">
        <f t="shared" si="1"/>
        <v>-901519486818653.63</v>
      </c>
      <c r="U60">
        <f t="shared" si="13"/>
        <v>0.74145409100000004</v>
      </c>
      <c r="V60">
        <f t="shared" si="14"/>
        <v>0.01</v>
      </c>
      <c r="W60">
        <f t="shared" si="15"/>
        <v>1.0320332452317441E-11</v>
      </c>
      <c r="X60">
        <f t="shared" si="16"/>
        <v>7.6520527172508289E-12</v>
      </c>
      <c r="Y60">
        <f t="shared" si="17"/>
        <v>1.0320332452317441E-13</v>
      </c>
      <c r="Z60">
        <f t="shared" si="18"/>
        <v>2.5650764105434377E-12</v>
      </c>
      <c r="AB60">
        <f t="shared" si="19"/>
        <v>-2589.9623333562527</v>
      </c>
      <c r="AC60">
        <f t="shared" si="2"/>
        <v>-2312.4663692837539</v>
      </c>
      <c r="AE60">
        <f t="shared" si="3"/>
        <v>0</v>
      </c>
      <c r="AF60">
        <f t="shared" si="24"/>
        <v>0</v>
      </c>
      <c r="AG60">
        <f t="shared" si="24"/>
        <v>-6.4126910263585938E-11</v>
      </c>
      <c r="AH60">
        <f t="shared" si="5"/>
        <v>-1.5304105434501659E-5</v>
      </c>
      <c r="AI60">
        <f t="shared" si="25"/>
        <v>-1.5304169561411923E-5</v>
      </c>
      <c r="AJ60">
        <f t="shared" si="7"/>
        <v>-277.49596407249874</v>
      </c>
      <c r="AK60">
        <f t="shared" si="22"/>
        <v>-181.2973633349377</v>
      </c>
      <c r="AL60">
        <f t="shared" si="8"/>
        <v>-458.79334271160599</v>
      </c>
      <c r="AN60">
        <f t="shared" si="26"/>
        <v>0</v>
      </c>
      <c r="AO60">
        <f t="shared" si="26"/>
        <v>0</v>
      </c>
      <c r="AP60">
        <f t="shared" si="26"/>
        <v>-2.5674817487449654E-13</v>
      </c>
      <c r="AQ60">
        <f t="shared" si="26"/>
        <v>-6.1273825953008598E-8</v>
      </c>
      <c r="AR60">
        <f t="shared" si="26"/>
        <v>-6.1274082701183472E-8</v>
      </c>
      <c r="AS60">
        <f t="shared" si="26"/>
        <v>-1.111024716734401</v>
      </c>
      <c r="AT60">
        <f t="shared" si="26"/>
        <v>-0.72586948216395797</v>
      </c>
      <c r="AU60">
        <f t="shared" si="23"/>
        <v>-1.8368942601724416</v>
      </c>
      <c r="AW60">
        <v>57</v>
      </c>
      <c r="AX60">
        <f>IF(Z60&gt;0, (R60*SUMPRODUCT(K60:$K$98, X60:$X$98)-K60*$AZ$3)/Z60, 0)</f>
        <v>-901519486818653.63</v>
      </c>
    </row>
    <row r="61" spans="5:50" x14ac:dyDescent="0.25">
      <c r="E61">
        <v>2061</v>
      </c>
      <c r="F61" s="5">
        <v>3.5571999999999999E-2</v>
      </c>
      <c r="G61" s="5"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3.5747775919651821E-3</v>
      </c>
      <c r="L61" s="2">
        <v>58</v>
      </c>
      <c r="M61" s="6">
        <v>0.75951466000000001</v>
      </c>
      <c r="Q61" s="4">
        <f t="shared" si="21"/>
        <v>25</v>
      </c>
      <c r="R61">
        <f t="shared" si="0"/>
        <v>2000000</v>
      </c>
      <c r="S61">
        <f t="shared" si="1"/>
        <v>-3492318050473560</v>
      </c>
      <c r="U61">
        <f t="shared" si="13"/>
        <v>0.75951466000000001</v>
      </c>
      <c r="V61">
        <f t="shared" si="14"/>
        <v>0.01</v>
      </c>
      <c r="W61">
        <f t="shared" si="15"/>
        <v>2.5650764105434377E-12</v>
      </c>
      <c r="X61">
        <f t="shared" si="16"/>
        <v>1.9482131378279194E-12</v>
      </c>
      <c r="Y61">
        <f t="shared" si="17"/>
        <v>2.5650764105434379E-14</v>
      </c>
      <c r="Z61">
        <f t="shared" si="18"/>
        <v>5.9121250861008391E-13</v>
      </c>
      <c r="AB61">
        <f t="shared" si="19"/>
        <v>-2312.4663692837539</v>
      </c>
      <c r="AC61">
        <f t="shared" si="2"/>
        <v>-2064.7021154847512</v>
      </c>
      <c r="AE61">
        <f t="shared" si="3"/>
        <v>0</v>
      </c>
      <c r="AF61">
        <f t="shared" si="24"/>
        <v>0</v>
      </c>
      <c r="AG61">
        <f t="shared" si="24"/>
        <v>-1.4780312715252098E-11</v>
      </c>
      <c r="AH61">
        <f t="shared" si="5"/>
        <v>-3.8964262756558392E-6</v>
      </c>
      <c r="AI61">
        <f t="shared" si="25"/>
        <v>-3.8964410559685543E-6</v>
      </c>
      <c r="AJ61">
        <f t="shared" si="7"/>
        <v>-247.76425379900274</v>
      </c>
      <c r="AK61">
        <f t="shared" si="22"/>
        <v>-161.87264584986278</v>
      </c>
      <c r="AL61">
        <f t="shared" si="8"/>
        <v>-409.63690354530661</v>
      </c>
      <c r="AN61">
        <f t="shared" si="26"/>
        <v>0</v>
      </c>
      <c r="AO61">
        <f t="shared" si="26"/>
        <v>0</v>
      </c>
      <c r="AP61">
        <f t="shared" si="26"/>
        <v>-5.2836330696721254E-14</v>
      </c>
      <c r="AQ61">
        <f t="shared" si="26"/>
        <v>-1.3928857338958843E-8</v>
      </c>
      <c r="AR61">
        <f t="shared" si="26"/>
        <v>-1.3928910175289539E-8</v>
      </c>
      <c r="AS61">
        <f t="shared" si="26"/>
        <v>-0.8857021025706493</v>
      </c>
      <c r="AT61">
        <f t="shared" si="26"/>
        <v>-0.57865870713620515</v>
      </c>
      <c r="AU61">
        <f t="shared" si="23"/>
        <v>-1.4643608236357648</v>
      </c>
      <c r="AW61">
        <v>58</v>
      </c>
      <c r="AX61">
        <f>IF(Z61&gt;0, (R61*SUMPRODUCT(K61:$K$98, X61:$X$98)-K61*$AZ$3)/Z61, 0)</f>
        <v>-3492318050473560</v>
      </c>
    </row>
    <row r="62" spans="5:50" x14ac:dyDescent="0.25">
      <c r="E62">
        <v>2062</v>
      </c>
      <c r="F62" s="5">
        <v>3.5571999999999999E-2</v>
      </c>
      <c r="G62" s="5"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3.1917657071117694E-3</v>
      </c>
      <c r="L62" s="2">
        <v>59</v>
      </c>
      <c r="M62" s="6">
        <v>0.77745419500000001</v>
      </c>
      <c r="Q62" s="4">
        <f t="shared" si="21"/>
        <v>25</v>
      </c>
      <c r="R62">
        <f t="shared" si="0"/>
        <v>2000000</v>
      </c>
      <c r="S62">
        <f t="shared" si="1"/>
        <v>-1.4670442997050108E+16</v>
      </c>
      <c r="U62">
        <f t="shared" si="13"/>
        <v>0.77745419500000001</v>
      </c>
      <c r="V62">
        <f t="shared" si="14"/>
        <v>0.01</v>
      </c>
      <c r="W62">
        <f t="shared" si="15"/>
        <v>5.9121250861008391E-13</v>
      </c>
      <c r="X62">
        <f t="shared" si="16"/>
        <v>4.5964064495538332E-13</v>
      </c>
      <c r="Y62">
        <f t="shared" si="17"/>
        <v>5.912125086100839E-15</v>
      </c>
      <c r="Z62">
        <f t="shared" si="18"/>
        <v>1.2565973856859976E-13</v>
      </c>
      <c r="AB62">
        <f t="shared" si="19"/>
        <v>-2064.7021154847512</v>
      </c>
      <c r="AC62">
        <f t="shared" si="2"/>
        <v>-1843.4840316948616</v>
      </c>
      <c r="AE62">
        <f t="shared" si="3"/>
        <v>0</v>
      </c>
      <c r="AF62">
        <f t="shared" si="24"/>
        <v>0</v>
      </c>
      <c r="AG62">
        <f t="shared" si="24"/>
        <v>-3.141493464214994E-12</v>
      </c>
      <c r="AH62">
        <f t="shared" si="5"/>
        <v>-9.1928128991076659E-7</v>
      </c>
      <c r="AI62">
        <f t="shared" si="25"/>
        <v>-9.1928443140423079E-7</v>
      </c>
      <c r="AJ62">
        <f t="shared" si="7"/>
        <v>-221.21808378988953</v>
      </c>
      <c r="AK62">
        <f t="shared" si="22"/>
        <v>-144.5291480839326</v>
      </c>
      <c r="AL62">
        <f t="shared" si="8"/>
        <v>-365.74723279310655</v>
      </c>
      <c r="AN62">
        <f t="shared" si="26"/>
        <v>0</v>
      </c>
      <c r="AO62">
        <f t="shared" si="26"/>
        <v>0</v>
      </c>
      <c r="AP62">
        <f t="shared" si="26"/>
        <v>-1.0026911108197172E-14</v>
      </c>
      <c r="AQ62">
        <f t="shared" si="26"/>
        <v>-2.9341304963266574E-9</v>
      </c>
      <c r="AR62">
        <f t="shared" si="26"/>
        <v>-2.9341405232377655E-9</v>
      </c>
      <c r="AS62">
        <f t="shared" si="26"/>
        <v>-0.7060762936335474</v>
      </c>
      <c r="AT62">
        <f t="shared" si="26"/>
        <v>-0.46130317853237474</v>
      </c>
      <c r="AU62">
        <f t="shared" si="23"/>
        <v>-1.1673794751000626</v>
      </c>
      <c r="AW62">
        <v>59</v>
      </c>
      <c r="AX62">
        <f>IF(Z62&gt;0, (R62*SUMPRODUCT(K62:$K$98, X62:$X$98)-K62*$AZ$3)/Z62, 0)</f>
        <v>-1.4670442997050108E+16</v>
      </c>
    </row>
    <row r="63" spans="5:50" x14ac:dyDescent="0.25">
      <c r="E63">
        <v>2063</v>
      </c>
      <c r="F63" s="5">
        <v>3.5571999999999999E-2</v>
      </c>
      <c r="G63" s="5"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2.8497908099212226E-3</v>
      </c>
      <c r="L63" s="2">
        <v>60</v>
      </c>
      <c r="M63" s="6">
        <v>0.79525030600000002</v>
      </c>
      <c r="Q63" s="4">
        <f t="shared" si="21"/>
        <v>25</v>
      </c>
      <c r="R63">
        <f t="shared" si="0"/>
        <v>2000000</v>
      </c>
      <c r="S63">
        <f t="shared" si="1"/>
        <v>-6.7258692682798272E+16</v>
      </c>
      <c r="U63">
        <f t="shared" si="13"/>
        <v>0.79525030600000002</v>
      </c>
      <c r="V63">
        <f t="shared" si="14"/>
        <v>0.01</v>
      </c>
      <c r="W63">
        <f t="shared" si="15"/>
        <v>1.2565973856859976E-13</v>
      </c>
      <c r="X63">
        <f t="shared" si="16"/>
        <v>9.9930945548558964E-14</v>
      </c>
      <c r="Y63">
        <f t="shared" si="17"/>
        <v>1.2565973856859976E-15</v>
      </c>
      <c r="Z63">
        <f t="shared" si="18"/>
        <v>2.4472195634354796E-14</v>
      </c>
      <c r="AB63">
        <f t="shared" si="19"/>
        <v>-1843.4840316948616</v>
      </c>
      <c r="AC63">
        <f t="shared" si="2"/>
        <v>-1645.9678854443866</v>
      </c>
      <c r="AE63">
        <f t="shared" si="3"/>
        <v>0</v>
      </c>
      <c r="AF63">
        <f t="shared" si="24"/>
        <v>0</v>
      </c>
      <c r="AG63">
        <f t="shared" si="24"/>
        <v>-6.1180489085886994E-13</v>
      </c>
      <c r="AH63">
        <f t="shared" si="5"/>
        <v>-1.9986189109711793E-7</v>
      </c>
      <c r="AI63">
        <f t="shared" si="25"/>
        <v>-1.9986250290200879E-7</v>
      </c>
      <c r="AJ63">
        <f t="shared" si="7"/>
        <v>-197.516146250475</v>
      </c>
      <c r="AK63">
        <f t="shared" si="22"/>
        <v>-129.04388221864033</v>
      </c>
      <c r="AL63">
        <f t="shared" si="8"/>
        <v>-326.56002866897785</v>
      </c>
      <c r="AN63">
        <f t="shared" si="26"/>
        <v>0</v>
      </c>
      <c r="AO63">
        <f t="shared" si="26"/>
        <v>0</v>
      </c>
      <c r="AP63">
        <f t="shared" si="26"/>
        <v>-1.7435159554344641E-15</v>
      </c>
      <c r="AQ63">
        <f t="shared" si="26"/>
        <v>-5.6956458050204288E-10</v>
      </c>
      <c r="AR63">
        <f t="shared" si="26"/>
        <v>-5.6956632401799837E-10</v>
      </c>
      <c r="AS63">
        <f t="shared" si="26"/>
        <v>-0.56287969839565977</v>
      </c>
      <c r="AT63">
        <f t="shared" si="26"/>
        <v>-0.36774806962323792</v>
      </c>
      <c r="AU63">
        <f t="shared" si="23"/>
        <v>-0.93062776858846408</v>
      </c>
      <c r="AW63">
        <v>60</v>
      </c>
      <c r="AX63">
        <f>IF(Z63&gt;0, (R63*SUMPRODUCT(K63:$K$98, X63:$X$98)-K63*$AZ$3)/Z63, 0)</f>
        <v>-6.7258692682798272E+16</v>
      </c>
    </row>
    <row r="64" spans="5:50" x14ac:dyDescent="0.25">
      <c r="E64">
        <v>2064</v>
      </c>
      <c r="F64" s="5">
        <v>3.5571999999999999E-2</v>
      </c>
      <c r="G64" s="5"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2.5444560802868059E-3</v>
      </c>
      <c r="L64" s="2">
        <v>61</v>
      </c>
      <c r="M64" s="6">
        <v>0.81288120699999999</v>
      </c>
      <c r="Q64" s="4">
        <f t="shared" si="21"/>
        <v>25</v>
      </c>
      <c r="R64">
        <f t="shared" si="0"/>
        <v>2000000</v>
      </c>
      <c r="S64">
        <f t="shared" si="1"/>
        <v>-3.3905156626202912E+17</v>
      </c>
      <c r="U64">
        <f t="shared" si="13"/>
        <v>0.81288120699999999</v>
      </c>
      <c r="V64">
        <f t="shared" si="14"/>
        <v>0.01</v>
      </c>
      <c r="W64">
        <f t="shared" si="15"/>
        <v>2.4472195634354796E-14</v>
      </c>
      <c r="X64">
        <f t="shared" si="16"/>
        <v>1.9892987925194456E-14</v>
      </c>
      <c r="Y64">
        <f t="shared" si="17"/>
        <v>2.4472195634354796E-16</v>
      </c>
      <c r="Z64">
        <f t="shared" si="18"/>
        <v>4.3344857528167919E-15</v>
      </c>
      <c r="AB64">
        <f t="shared" si="19"/>
        <v>-1645.9678854443866</v>
      </c>
      <c r="AC64">
        <f t="shared" si="2"/>
        <v>-1469.6141834329837</v>
      </c>
      <c r="AE64">
        <f t="shared" si="3"/>
        <v>0</v>
      </c>
      <c r="AF64">
        <f t="shared" si="24"/>
        <v>0</v>
      </c>
      <c r="AG64">
        <f t="shared" si="24"/>
        <v>-1.083621438204198E-13</v>
      </c>
      <c r="AH64">
        <f t="shared" si="5"/>
        <v>-3.978597585038891E-8</v>
      </c>
      <c r="AI64">
        <f t="shared" si="25"/>
        <v>-3.9786084212532733E-8</v>
      </c>
      <c r="AJ64">
        <f t="shared" si="7"/>
        <v>-176.3537020114029</v>
      </c>
      <c r="AK64">
        <f t="shared" si="22"/>
        <v>-115.21775198110707</v>
      </c>
      <c r="AL64">
        <f t="shared" si="8"/>
        <v>-291.57145403229606</v>
      </c>
      <c r="AN64">
        <f t="shared" si="26"/>
        <v>0</v>
      </c>
      <c r="AO64">
        <f t="shared" si="26"/>
        <v>0</v>
      </c>
      <c r="AP64">
        <f t="shared" si="26"/>
        <v>-2.7572271571678049E-16</v>
      </c>
      <c r="AQ64">
        <f t="shared" si="26"/>
        <v>-1.0123366816266608E-10</v>
      </c>
      <c r="AR64">
        <f t="shared" si="26"/>
        <v>-1.0123394388538181E-10</v>
      </c>
      <c r="AS64">
        <f t="shared" si="26"/>
        <v>-0.44872424936400163</v>
      </c>
      <c r="AT64">
        <f t="shared" si="26"/>
        <v>-0.29316650958530505</v>
      </c>
      <c r="AU64">
        <f t="shared" si="23"/>
        <v>-0.74189075905054069</v>
      </c>
      <c r="AW64">
        <v>61</v>
      </c>
      <c r="AX64">
        <f>IF(Z64&gt;0, (R64*SUMPRODUCT(K64:$K$98, X64:$X$98)-K64*$AZ$3)/Z64, 0)</f>
        <v>-3.3905156626202912E+17</v>
      </c>
    </row>
    <row r="65" spans="5:50" x14ac:dyDescent="0.25">
      <c r="E65">
        <v>2065</v>
      </c>
      <c r="F65" s="5">
        <v>3.5571999999999999E-2</v>
      </c>
      <c r="G65" s="5"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2.2718357859703624E-3</v>
      </c>
      <c r="L65" s="2">
        <v>62</v>
      </c>
      <c r="M65" s="6">
        <v>0.83042254299999996</v>
      </c>
      <c r="Q65" s="4">
        <f t="shared" si="21"/>
        <v>25</v>
      </c>
      <c r="R65">
        <f t="shared" si="0"/>
        <v>2000000</v>
      </c>
      <c r="S65">
        <f t="shared" si="1"/>
        <v>-1.8970387072528346E+18</v>
      </c>
      <c r="U65">
        <f t="shared" si="13"/>
        <v>0.83042254299999996</v>
      </c>
      <c r="V65">
        <f t="shared" si="14"/>
        <v>0.01</v>
      </c>
      <c r="W65">
        <f t="shared" si="15"/>
        <v>4.3344857528167919E-15</v>
      </c>
      <c r="X65">
        <f t="shared" si="16"/>
        <v>3.5994546814513894E-15</v>
      </c>
      <c r="Y65">
        <f t="shared" si="17"/>
        <v>4.3344857528167918E-17</v>
      </c>
      <c r="Z65">
        <f t="shared" si="18"/>
        <v>6.916862138372346E-16</v>
      </c>
      <c r="AB65">
        <f t="shared" si="19"/>
        <v>-1469.6141834329837</v>
      </c>
      <c r="AC65">
        <f t="shared" si="2"/>
        <v>-1312.1555209223952</v>
      </c>
      <c r="AE65">
        <f t="shared" si="3"/>
        <v>0</v>
      </c>
      <c r="AF65">
        <f t="shared" si="24"/>
        <v>0</v>
      </c>
      <c r="AG65">
        <f t="shared" si="24"/>
        <v>-1.7292155345930866E-14</v>
      </c>
      <c r="AH65">
        <f t="shared" si="5"/>
        <v>-7.198909362902779E-9</v>
      </c>
      <c r="AI65">
        <f t="shared" si="25"/>
        <v>-7.1989266550581245E-9</v>
      </c>
      <c r="AJ65">
        <f t="shared" si="7"/>
        <v>-157.45866251058851</v>
      </c>
      <c r="AK65">
        <f t="shared" si="22"/>
        <v>-102.87299284030887</v>
      </c>
      <c r="AL65">
        <f t="shared" si="8"/>
        <v>-260.33165535809633</v>
      </c>
      <c r="AN65">
        <f t="shared" si="26"/>
        <v>0</v>
      </c>
      <c r="AO65">
        <f t="shared" si="26"/>
        <v>0</v>
      </c>
      <c r="AP65">
        <f t="shared" si="26"/>
        <v>-3.9284937331444453E-17</v>
      </c>
      <c r="AQ65">
        <f t="shared" si="26"/>
        <v>-1.6354739910599634E-11</v>
      </c>
      <c r="AR65">
        <f t="shared" si="26"/>
        <v>-1.6354779195536966E-11</v>
      </c>
      <c r="AS65">
        <f t="shared" si="26"/>
        <v>-0.35772022430258488</v>
      </c>
      <c r="AT65">
        <f t="shared" si="26"/>
        <v>-0.23371054654448656</v>
      </c>
      <c r="AU65">
        <f t="shared" si="23"/>
        <v>-0.59143077086342632</v>
      </c>
      <c r="AW65">
        <v>62</v>
      </c>
      <c r="AX65">
        <f>IF(Z65&gt;0, (R65*SUMPRODUCT(K65:$K$98, X65:$X$98)-K65*$AZ$3)/Z65, 0)</f>
        <v>-1.8970387072528346E+18</v>
      </c>
    </row>
    <row r="66" spans="5:50" x14ac:dyDescent="0.25">
      <c r="E66">
        <v>2066</v>
      </c>
      <c r="F66" s="5">
        <v>3.5571999999999999E-2</v>
      </c>
      <c r="G66" s="5"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2.0284248089021089E-3</v>
      </c>
      <c r="L66" s="2">
        <v>63</v>
      </c>
      <c r="M66" s="6">
        <v>0.84796327400000004</v>
      </c>
      <c r="Q66" s="4">
        <f t="shared" si="21"/>
        <v>25</v>
      </c>
      <c r="R66">
        <f t="shared" si="0"/>
        <v>2000000</v>
      </c>
      <c r="S66">
        <f t="shared" si="1"/>
        <v>-1.1924976080110395E+19</v>
      </c>
      <c r="U66">
        <f t="shared" si="13"/>
        <v>0.84796327400000004</v>
      </c>
      <c r="V66">
        <f t="shared" si="14"/>
        <v>0.01</v>
      </c>
      <c r="W66">
        <f t="shared" si="15"/>
        <v>6.916862138372346E-16</v>
      </c>
      <c r="X66">
        <f t="shared" si="16"/>
        <v>5.8652450646608556E-16</v>
      </c>
      <c r="Y66">
        <f t="shared" si="17"/>
        <v>6.9168621383723463E-18</v>
      </c>
      <c r="Z66">
        <f t="shared" si="18"/>
        <v>9.8244845232776692E-17</v>
      </c>
      <c r="AB66">
        <f t="shared" si="19"/>
        <v>-1312.1555209223952</v>
      </c>
      <c r="AC66">
        <f t="shared" si="2"/>
        <v>-1171.5674293950099</v>
      </c>
      <c r="AE66">
        <f t="shared" si="3"/>
        <v>0</v>
      </c>
      <c r="AF66">
        <f t="shared" si="24"/>
        <v>0</v>
      </c>
      <c r="AG66">
        <f t="shared" si="24"/>
        <v>-2.4561211308194174E-15</v>
      </c>
      <c r="AH66">
        <f t="shared" si="5"/>
        <v>-1.1730490129321712E-9</v>
      </c>
      <c r="AI66">
        <f t="shared" si="25"/>
        <v>-1.1730514690533021E-9</v>
      </c>
      <c r="AJ66">
        <f t="shared" si="7"/>
        <v>-140.58809152738536</v>
      </c>
      <c r="AK66">
        <f t="shared" si="22"/>
        <v>-91.850886464567679</v>
      </c>
      <c r="AL66">
        <f t="shared" si="8"/>
        <v>-232.43897799312609</v>
      </c>
      <c r="AN66">
        <f t="shared" si="26"/>
        <v>0</v>
      </c>
      <c r="AO66">
        <f t="shared" si="26"/>
        <v>0</v>
      </c>
      <c r="AP66">
        <f t="shared" si="26"/>
        <v>-4.9820570354228083E-18</v>
      </c>
      <c r="AQ66">
        <f t="shared" si="26"/>
        <v>-2.3794417198897468E-12</v>
      </c>
      <c r="AR66">
        <f t="shared" si="26"/>
        <v>-2.3794467019467825E-12</v>
      </c>
      <c r="AS66">
        <f t="shared" si="26"/>
        <v>-0.28517237269034884</v>
      </c>
      <c r="AT66">
        <f t="shared" si="26"/>
        <v>-0.18631261682438</v>
      </c>
      <c r="AU66">
        <f t="shared" si="23"/>
        <v>-0.47148498951710827</v>
      </c>
      <c r="AW66">
        <v>63</v>
      </c>
      <c r="AX66">
        <f>IF(Z66&gt;0, (R66*SUMPRODUCT(K66:$K$98, X66:$X$98)-K66*$AZ$3)/Z66, 0)</f>
        <v>-1.1924976080110395E+19</v>
      </c>
    </row>
    <row r="67" spans="5:50" x14ac:dyDescent="0.25">
      <c r="E67">
        <v>2067</v>
      </c>
      <c r="F67" s="5">
        <v>3.5571999999999999E-2</v>
      </c>
      <c r="G67" s="5"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1.8110935793768828E-3</v>
      </c>
      <c r="L67" s="2">
        <v>64</v>
      </c>
      <c r="M67" s="6">
        <v>0.86550461000000001</v>
      </c>
      <c r="Q67" s="4">
        <f t="shared" si="21"/>
        <v>25</v>
      </c>
      <c r="R67">
        <f t="shared" ref="R67:R69" si="27">$C$6</f>
        <v>2000000</v>
      </c>
      <c r="S67">
        <f t="shared" ref="S67:S69" si="28">AX67</f>
        <v>-8.5523649281528857E+19</v>
      </c>
      <c r="U67">
        <f t="shared" si="13"/>
        <v>0.86550461000000001</v>
      </c>
      <c r="V67">
        <f t="shared" si="14"/>
        <v>0.01</v>
      </c>
      <c r="W67">
        <f t="shared" si="15"/>
        <v>9.8244845232776692E-17</v>
      </c>
      <c r="X67">
        <f t="shared" si="16"/>
        <v>8.5031366457704745E-17</v>
      </c>
      <c r="Y67">
        <f t="shared" si="17"/>
        <v>9.8244845232776701E-19</v>
      </c>
      <c r="Z67">
        <f t="shared" si="18"/>
        <v>1.2231030322744178E-17</v>
      </c>
      <c r="AB67">
        <f t="shared" si="19"/>
        <v>-1171.5674293950099</v>
      </c>
      <c r="AC67">
        <f t="shared" ref="AC67:AC69" si="29">S67*Z67</f>
        <v>-1046.0423476741178</v>
      </c>
      <c r="AE67">
        <f t="shared" ref="AE67:AE69" si="30">$Z67*O67</f>
        <v>0</v>
      </c>
      <c r="AF67">
        <f t="shared" si="24"/>
        <v>0</v>
      </c>
      <c r="AG67">
        <f t="shared" si="24"/>
        <v>-3.0577575806860447E-16</v>
      </c>
      <c r="AH67">
        <f t="shared" ref="AH67:AH69" si="31">-X67*R67</f>
        <v>-1.7006273291540949E-10</v>
      </c>
      <c r="AI67">
        <f t="shared" ref="AI67:AI69" si="32">SUM(AE67:AH67)</f>
        <v>-1.7006303869116755E-10</v>
      </c>
      <c r="AJ67">
        <f t="shared" ref="AJ67:AJ69" si="33">AB67-AC67</f>
        <v>-125.5250817208921</v>
      </c>
      <c r="AK67">
        <f t="shared" si="22"/>
        <v>-82.009720057650696</v>
      </c>
      <c r="AL67">
        <f t="shared" ref="AL67:AL69" si="34">SUM(AI67:AK67)</f>
        <v>-207.53480177871285</v>
      </c>
      <c r="AN67">
        <f t="shared" si="26"/>
        <v>0</v>
      </c>
      <c r="AO67">
        <f t="shared" si="26"/>
        <v>0</v>
      </c>
      <c r="AP67">
        <f t="shared" si="26"/>
        <v>-5.5378851216714863E-19</v>
      </c>
      <c r="AQ67">
        <f t="shared" si="26"/>
        <v>-3.0799952367438378E-13</v>
      </c>
      <c r="AR67">
        <f t="shared" si="26"/>
        <v>-3.0800007746289594E-13</v>
      </c>
      <c r="AS67">
        <f t="shared" si="26"/>
        <v>-0.22733766955546619</v>
      </c>
      <c r="AT67">
        <f t="shared" si="26"/>
        <v>-0.14852727744290672</v>
      </c>
      <c r="AU67">
        <f t="shared" si="23"/>
        <v>-0.37586494699868089</v>
      </c>
      <c r="AW67">
        <v>64</v>
      </c>
      <c r="AX67">
        <f>IF(Z67&gt;0, (R67*SUMPRODUCT(K67:$K$98, X67:$X$98)-K67*$AZ$3)/Z67, 0)</f>
        <v>-8.5523649281528857E+19</v>
      </c>
    </row>
    <row r="68" spans="5:50" x14ac:dyDescent="0.25">
      <c r="E68">
        <v>2068</v>
      </c>
      <c r="F68" s="5">
        <v>3.5571999999999999E-2</v>
      </c>
      <c r="G68" s="5">
        <v>7.0000000000000007E-2</v>
      </c>
      <c r="H68" s="5">
        <f t="shared" ref="H68:H69" si="35">G68+$C$9</f>
        <v>0.12000000000000001</v>
      </c>
      <c r="I68" s="5">
        <f t="shared" ref="I68:I69" si="36">1+H68</f>
        <v>1.1200000000000001</v>
      </c>
      <c r="J68">
        <f t="shared" ref="J68:J69" si="37">1/I68</f>
        <v>0.89285714285714279</v>
      </c>
      <c r="K68">
        <f t="shared" si="20"/>
        <v>1.6170478387293595E-3</v>
      </c>
      <c r="L68" s="2">
        <v>65</v>
      </c>
      <c r="M68" s="6">
        <v>0.88304594599999997</v>
      </c>
      <c r="Q68" s="4">
        <f t="shared" si="21"/>
        <v>25</v>
      </c>
      <c r="R68">
        <f t="shared" si="27"/>
        <v>2000000</v>
      </c>
      <c r="S68">
        <f t="shared" si="28"/>
        <v>-7.1395518251437353E+20</v>
      </c>
      <c r="U68">
        <f t="shared" ref="U68:U69" si="38">M68</f>
        <v>0.88304594599999997</v>
      </c>
      <c r="V68">
        <f t="shared" ref="V68:V69" si="39">$C$10</f>
        <v>0.01</v>
      </c>
      <c r="W68">
        <f t="shared" ref="W68:W69" si="40">Z67</f>
        <v>1.2231030322744178E-17</v>
      </c>
      <c r="X68">
        <f t="shared" ref="X68:X69" si="41">U68*W68</f>
        <v>1.0800561741902317E-17</v>
      </c>
      <c r="Y68">
        <f t="shared" ref="Y68:Y69" si="42">V68*W68</f>
        <v>1.2231030322744178E-19</v>
      </c>
      <c r="Z68">
        <f t="shared" ref="Z68:Z69" si="43">MAX(0, W68-X68-Y68)</f>
        <v>1.3081582776144193E-18</v>
      </c>
      <c r="AB68">
        <f t="shared" ref="AB68:AB69" si="44">AC67</f>
        <v>-1046.0423476741178</v>
      </c>
      <c r="AC68">
        <f t="shared" si="29"/>
        <v>-933.96638185189124</v>
      </c>
      <c r="AE68">
        <f t="shared" si="30"/>
        <v>0</v>
      </c>
      <c r="AF68">
        <f t="shared" si="24"/>
        <v>0</v>
      </c>
      <c r="AG68">
        <f t="shared" si="24"/>
        <v>-3.2703956940360481E-17</v>
      </c>
      <c r="AH68">
        <f t="shared" si="31"/>
        <v>-2.1601123483804635E-11</v>
      </c>
      <c r="AI68">
        <f t="shared" si="32"/>
        <v>-2.1601156187761576E-11</v>
      </c>
      <c r="AJ68">
        <f t="shared" si="33"/>
        <v>-112.07596582222652</v>
      </c>
      <c r="AK68">
        <f t="shared" si="22"/>
        <v>-73.222964337188245</v>
      </c>
      <c r="AL68">
        <f t="shared" si="34"/>
        <v>-185.29893015943637</v>
      </c>
      <c r="AN68">
        <f t="shared" si="26"/>
        <v>0</v>
      </c>
      <c r="AO68">
        <f t="shared" si="26"/>
        <v>0</v>
      </c>
      <c r="AP68">
        <f t="shared" si="26"/>
        <v>-5.2883862888307952E-20</v>
      </c>
      <c r="AQ68">
        <f t="shared" si="26"/>
        <v>-3.4930050043612301E-14</v>
      </c>
      <c r="AR68">
        <f t="shared" si="26"/>
        <v>-3.4930102927475186E-14</v>
      </c>
      <c r="AS68">
        <f t="shared" si="26"/>
        <v>-0.18123219830633697</v>
      </c>
      <c r="AT68">
        <f t="shared" si="26"/>
        <v>-0.11840503622680722</v>
      </c>
      <c r="AU68">
        <f t="shared" si="23"/>
        <v>-0.29963723453317914</v>
      </c>
      <c r="AW68">
        <v>65</v>
      </c>
      <c r="AX68">
        <f>IF(Z68&gt;0, (R68*SUMPRODUCT(K68:$K$98, X68:$X$98)-K68*$AZ$3)/Z68, 0)</f>
        <v>-7.1395518251437353E+20</v>
      </c>
    </row>
    <row r="69" spans="5:50" x14ac:dyDescent="0.25">
      <c r="E69">
        <v>2069</v>
      </c>
      <c r="F69" s="5">
        <v>3.5571999999999999E-2</v>
      </c>
      <c r="G69" s="5">
        <v>7.0000000000000007E-2</v>
      </c>
      <c r="H69" s="5">
        <f t="shared" si="35"/>
        <v>0.12000000000000001</v>
      </c>
      <c r="I69" s="5">
        <f t="shared" si="36"/>
        <v>1.1200000000000001</v>
      </c>
      <c r="J69">
        <f t="shared" si="37"/>
        <v>0.89285714285714279</v>
      </c>
      <c r="K69">
        <f t="shared" ref="K69" si="45">K68*J69</f>
        <v>1.4437927131512138E-3</v>
      </c>
      <c r="L69" s="2">
        <v>66</v>
      </c>
      <c r="M69" s="6">
        <v>1</v>
      </c>
      <c r="Q69" s="4">
        <f t="shared" ref="Q69" si="46">$C$8</f>
        <v>25</v>
      </c>
      <c r="R69">
        <f t="shared" si="27"/>
        <v>2000000</v>
      </c>
      <c r="S69">
        <f t="shared" si="28"/>
        <v>0</v>
      </c>
      <c r="U69">
        <f t="shared" si="38"/>
        <v>1</v>
      </c>
      <c r="V69">
        <f t="shared" si="39"/>
        <v>0.01</v>
      </c>
      <c r="W69">
        <f t="shared" si="40"/>
        <v>1.3081582776144193E-18</v>
      </c>
      <c r="X69">
        <f t="shared" si="41"/>
        <v>1.3081582776144193E-18</v>
      </c>
      <c r="Y69">
        <f t="shared" si="42"/>
        <v>1.3081582776144193E-20</v>
      </c>
      <c r="Z69">
        <f t="shared" si="43"/>
        <v>0</v>
      </c>
      <c r="AB69">
        <f t="shared" si="44"/>
        <v>-933.96638185189124</v>
      </c>
      <c r="AC69">
        <f t="shared" si="29"/>
        <v>0</v>
      </c>
      <c r="AE69">
        <f t="shared" si="30"/>
        <v>0</v>
      </c>
      <c r="AF69">
        <f t="shared" si="24"/>
        <v>0</v>
      </c>
      <c r="AG69">
        <f t="shared" si="24"/>
        <v>0</v>
      </c>
      <c r="AH69">
        <f t="shared" si="31"/>
        <v>-2.6163165552288384E-12</v>
      </c>
      <c r="AI69">
        <f t="shared" si="32"/>
        <v>-2.6163165552288384E-12</v>
      </c>
      <c r="AJ69">
        <f t="shared" si="33"/>
        <v>-933.96638185189124</v>
      </c>
      <c r="AK69">
        <f t="shared" si="22"/>
        <v>-65.377646729632389</v>
      </c>
      <c r="AL69">
        <f t="shared" si="34"/>
        <v>-999.34402858152623</v>
      </c>
      <c r="AN69">
        <f t="shared" si="26"/>
        <v>0</v>
      </c>
      <c r="AO69">
        <f t="shared" si="26"/>
        <v>0</v>
      </c>
      <c r="AP69">
        <f t="shared" si="26"/>
        <v>0</v>
      </c>
      <c r="AQ69">
        <f t="shared" si="26"/>
        <v>-3.7774187777362824E-15</v>
      </c>
      <c r="AR69">
        <f t="shared" si="26"/>
        <v>-3.7774187777362824E-15</v>
      </c>
      <c r="AS69">
        <f t="shared" si="26"/>
        <v>-1.3484538564459647</v>
      </c>
      <c r="AT69">
        <f t="shared" si="26"/>
        <v>-9.4391769951217522E-2</v>
      </c>
      <c r="AU69">
        <f t="shared" si="23"/>
        <v>-1.4428456263971858</v>
      </c>
      <c r="AW69">
        <v>66</v>
      </c>
      <c r="AX69">
        <f>IF(Z69&gt;0, (R69*SUMPRODUCT(K69:$K$98, X69:$X$98)-K69*$AZ$3)/Z69, 0)</f>
        <v>0</v>
      </c>
    </row>
    <row r="70" spans="5:50" x14ac:dyDescent="0.25">
      <c r="F70" s="5"/>
      <c r="G70" s="5"/>
      <c r="H70" s="5"/>
      <c r="I70" s="5"/>
      <c r="M70" s="6"/>
      <c r="Q70" s="4"/>
      <c r="AX70">
        <f>IF(Z70&gt;0, (R70*SUMPRODUCT(K70:$K$98, X70:$X$98)-K70*$AZ$3)/Z70, 0)</f>
        <v>0</v>
      </c>
    </row>
    <row r="71" spans="5:50" x14ac:dyDescent="0.25">
      <c r="F71" s="5"/>
      <c r="G71" s="5"/>
      <c r="H71" s="5"/>
      <c r="I71" s="5"/>
      <c r="M71" s="6"/>
      <c r="Q71" s="4"/>
      <c r="AN71" s="8">
        <f t="shared" ref="AN71:AU71" si="47">SUM(AN3:AN69)</f>
        <v>866887.8465498297</v>
      </c>
      <c r="AO71" s="8">
        <f t="shared" si="47"/>
        <v>-86688.78465498297</v>
      </c>
      <c r="AP71" s="8">
        <f t="shared" si="47"/>
        <v>-381.02265911640683</v>
      </c>
      <c r="AQ71" s="8">
        <f t="shared" si="47"/>
        <v>-577574.98540413054</v>
      </c>
      <c r="AR71" s="8">
        <f t="shared" si="47"/>
        <v>202243.05383159919</v>
      </c>
      <c r="AS71" s="8">
        <f t="shared" si="47"/>
        <v>-30720.652145740529</v>
      </c>
      <c r="AT71" s="8">
        <f t="shared" si="47"/>
        <v>4290.3693991364507</v>
      </c>
      <c r="AU71" s="8">
        <f t="shared" si="47"/>
        <v>175812.7710849953</v>
      </c>
      <c r="AX71">
        <f>IF(Z71&gt;0, (R71*SUMPRODUCT(K71:$K$98, X71:$X$98)-K71*$AZ$3)/Z71, 0)</f>
        <v>0</v>
      </c>
    </row>
    <row r="72" spans="5:50" x14ac:dyDescent="0.25">
      <c r="F72" s="5"/>
      <c r="G72" s="5"/>
      <c r="H72" s="5"/>
      <c r="I72" s="5"/>
      <c r="M72" s="6"/>
      <c r="Q72" s="4"/>
      <c r="AX72">
        <f>IF(Z72&gt;0, (R72*SUMPRODUCT(K72:$K$98, X72:$X$98)-K72*$AZ$3)/Z72, 0)</f>
        <v>0</v>
      </c>
    </row>
    <row r="73" spans="5:50" x14ac:dyDescent="0.25">
      <c r="F73" s="5"/>
      <c r="G73" s="5"/>
      <c r="H73" s="5"/>
      <c r="I73" s="5"/>
      <c r="M73" s="6"/>
      <c r="Q73" s="4"/>
      <c r="AX73">
        <f>IF(Z73&gt;0, (R73*SUMPRODUCT(K73:$K$98, X73:$X$98)-K73*$AZ$3)/Z73, 0)</f>
        <v>0</v>
      </c>
    </row>
    <row r="74" spans="5:50" x14ac:dyDescent="0.25">
      <c r="F74" s="5"/>
      <c r="G74" s="5"/>
      <c r="H74" s="5"/>
      <c r="I74" s="5"/>
      <c r="M74" s="6"/>
      <c r="Q74" s="4"/>
      <c r="AX74">
        <f>IF(Z74&gt;0, (R74*SUMPRODUCT(K74:$K$98, X74:$X$98)-K74*$AZ$3)/Z74, 0)</f>
        <v>0</v>
      </c>
    </row>
    <row r="75" spans="5:50" x14ac:dyDescent="0.25">
      <c r="F75" s="5"/>
      <c r="G75" s="5"/>
      <c r="H75" s="5"/>
      <c r="I75" s="5"/>
      <c r="M75" s="6"/>
      <c r="Q75" s="4"/>
      <c r="AX75">
        <f>IF(Z75&gt;0, (R75*SUMPRODUCT(K75:$K$98, X75:$X$98)-K75*$AZ$3)/Z75, 0)</f>
        <v>0</v>
      </c>
    </row>
    <row r="76" spans="5:50" x14ac:dyDescent="0.25">
      <c r="F76" s="5"/>
      <c r="G76" s="5"/>
      <c r="H76" s="5"/>
      <c r="I76" s="5"/>
      <c r="M76" s="6"/>
      <c r="Q76" s="4"/>
      <c r="AX76">
        <f>IF(Z76&gt;0, (R76*SUMPRODUCT(K76:$K$98, X76:$X$98)-K76*$AZ$3)/Z76, 0)</f>
        <v>0</v>
      </c>
    </row>
    <row r="77" spans="5:50" x14ac:dyDescent="0.25">
      <c r="F77" s="5"/>
      <c r="G77" s="5"/>
      <c r="H77" s="5"/>
      <c r="I77" s="5"/>
      <c r="M77" s="6"/>
      <c r="Q77" s="4"/>
      <c r="AX77">
        <f>IF(Z77&gt;0, (R77*SUMPRODUCT(K77:$K$98, X77:$X$98)-K77*$AZ$3)/Z77, 0)</f>
        <v>0</v>
      </c>
    </row>
    <row r="78" spans="5:50" x14ac:dyDescent="0.25">
      <c r="F78" s="5"/>
      <c r="G78" s="5"/>
      <c r="H78" s="5"/>
      <c r="I78" s="5"/>
      <c r="M78" s="6"/>
      <c r="Q78" s="4"/>
      <c r="AX78">
        <f>IF(Z78&gt;0, (R78*SUMPRODUCT(K78:$K$98, X78:$X$98)-K78*$AZ$3)/Z78, 0)</f>
        <v>0</v>
      </c>
    </row>
    <row r="79" spans="5:50" x14ac:dyDescent="0.25">
      <c r="F79" s="5"/>
      <c r="G79" s="5"/>
      <c r="H79" s="5"/>
      <c r="I79" s="5"/>
      <c r="M79" s="6"/>
      <c r="Q79" s="4"/>
      <c r="AX79">
        <f>IF(Z79&gt;0, (R79*SUMPRODUCT(K79:$K$98, X79:$X$98)-K79*$AZ$3)/Z79, 0)</f>
        <v>0</v>
      </c>
    </row>
    <row r="80" spans="5:50" x14ac:dyDescent="0.25">
      <c r="F80" s="5"/>
      <c r="G80" s="5"/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/>
      <c r="G81" s="5"/>
      <c r="H81" s="5"/>
      <c r="I81" s="5"/>
      <c r="M81" s="6"/>
      <c r="Q81" s="4"/>
      <c r="AX81">
        <f>IF(Z81&gt;0, (R81*SUMPRODUCT(K81:$K$98, X81:$X$98)-K81*$AZ$3)/Z81, 0)</f>
        <v>0</v>
      </c>
    </row>
    <row r="82" spans="2:50" x14ac:dyDescent="0.25">
      <c r="F82" s="5"/>
      <c r="G82" s="5"/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/>
      <c r="G83" s="5"/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/>
      <c r="G84" s="5"/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/>
      <c r="G85" s="5"/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/>
      <c r="G86" s="5"/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/>
      <c r="G87" s="5"/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/>
      <c r="G88" s="5"/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/>
      <c r="G89" s="5"/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/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/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/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/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/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/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/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/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/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71:AU71">
    <cfRule type="cellIs" dxfId="48" priority="1" operator="lessThan">
      <formula>0</formula>
    </cfRule>
  </conditionalFormatting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BE9A71-4EA3-4BE2-8E6D-A6C37FE37DBC}">
  <dimension ref="A1:AZ29"/>
  <sheetViews>
    <sheetView workbookViewId="0">
      <selection activeCell="M33" sqref="M33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41" max="41" width="9.85546875" bestFit="1" customWidth="1"/>
    <col min="44" max="44" width="10.42578125" bestFit="1" customWidth="1"/>
    <col min="45" max="45" width="18" customWidth="1"/>
  </cols>
  <sheetData>
    <row r="1" spans="1:52" x14ac:dyDescent="0.25">
      <c r="A1" t="s">
        <v>0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f>'T.26.04.A'!C3*(1+C12)</f>
        <v>146.31324923323101</v>
      </c>
      <c r="K3">
        <v>1</v>
      </c>
      <c r="L3" s="2">
        <v>0</v>
      </c>
      <c r="O3">
        <f>$C$3</f>
        <v>146.31324923323101</v>
      </c>
      <c r="P3">
        <f>O3*B5</f>
        <v>117.05059938658481</v>
      </c>
      <c r="Q3" s="4">
        <f>B8</f>
        <v>1522.432587</v>
      </c>
      <c r="R3">
        <f t="shared" ref="R3:R23" si="0">$C$6</f>
        <v>50000</v>
      </c>
      <c r="S3">
        <f>AX3</f>
        <v>1.1368683772161603E-13</v>
      </c>
      <c r="W3">
        <v>1</v>
      </c>
      <c r="Z3">
        <v>1</v>
      </c>
      <c r="AC3">
        <f>AX4</f>
        <v>8.120206583579499</v>
      </c>
      <c r="AE3">
        <f t="shared" ref="AE3:AE23" si="1">$Z3*O3</f>
        <v>146.31324923323101</v>
      </c>
      <c r="AF3">
        <f t="shared" ref="AF3:AG23" si="2">-$Z3*P3</f>
        <v>-117.05059938658481</v>
      </c>
      <c r="AG3">
        <f t="shared" si="2"/>
        <v>-1522.432587</v>
      </c>
      <c r="AH3">
        <f t="shared" ref="AH3:AH23" si="3">-X3*R3</f>
        <v>0</v>
      </c>
      <c r="AI3">
        <f t="shared" ref="AI3:AI23" si="4">SUM(AE3:AH3)</f>
        <v>-1493.1699371533539</v>
      </c>
      <c r="AJ3">
        <f t="shared" ref="AJ3:AJ23" si="5">AB3-AC3</f>
        <v>-8.120206583579499</v>
      </c>
      <c r="AL3">
        <f t="shared" ref="AL3:AL23" si="6">SUM(AI3:AK3)</f>
        <v>-1501.2901437369335</v>
      </c>
      <c r="AN3">
        <f t="shared" ref="AN3:AU23" si="7">AE3*$K3</f>
        <v>146.31324923323101</v>
      </c>
      <c r="AO3">
        <f t="shared" si="7"/>
        <v>-117.05059938658481</v>
      </c>
      <c r="AP3">
        <f t="shared" si="7"/>
        <v>-1522.432587</v>
      </c>
      <c r="AQ3">
        <f t="shared" si="7"/>
        <v>0</v>
      </c>
      <c r="AR3">
        <f t="shared" si="7"/>
        <v>-1493.1699371533539</v>
      </c>
      <c r="AS3">
        <f t="shared" si="7"/>
        <v>-8.120206583579499</v>
      </c>
      <c r="AT3">
        <f t="shared" si="7"/>
        <v>0</v>
      </c>
      <c r="AU3">
        <f t="shared" si="7"/>
        <v>-1501.2901437369335</v>
      </c>
      <c r="AW3">
        <v>0</v>
      </c>
      <c r="AX3">
        <f>(R3*SUMPRODUCT(K4:$K$23, X4:$X$23)-$AZ$3*SUMPRODUCT(K3:$K$22, W4:$W$23))/Z3</f>
        <v>1.1368683772161603E-13</v>
      </c>
      <c r="AZ3">
        <f>$C$6*SUMPRODUCT(K4:$K$23, X4:$X$23)/SUMPRODUCT(K3:K22, W4:W23)</f>
        <v>91.747609351531764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 t="array" ref="F4:F23">EconomicRates!C44:C63</f>
        <v>1.5900000000000001E-2</v>
      </c>
      <c r="G4" s="5">
        <f t="array" ref="G4:G23">EconomicRates!D44:D63</f>
        <v>2.1899999999999999E-2</v>
      </c>
      <c r="H4" s="5">
        <f t="shared" ref="H4:H23" si="8">F4+$C$9</f>
        <v>6.59E-2</v>
      </c>
      <c r="I4" s="5">
        <f t="shared" ref="I4:I23" si="9">1+H4</f>
        <v>1.0659000000000001</v>
      </c>
      <c r="J4">
        <f t="shared" ref="J4:J23" si="10">1/I4</f>
        <v>0.93817431278731578</v>
      </c>
      <c r="K4">
        <f>J4</f>
        <v>0.93817431278731578</v>
      </c>
      <c r="L4" s="2">
        <v>1</v>
      </c>
      <c r="M4" s="6">
        <f t="array" ref="M4:M23">Mortalities!B2:B21</f>
        <v>1.784809E-3</v>
      </c>
      <c r="R4">
        <f t="shared" si="0"/>
        <v>50000</v>
      </c>
      <c r="S4">
        <f t="shared" ref="S4:S23" si="11">AX4</f>
        <v>8.120206583579499</v>
      </c>
      <c r="U4">
        <f t="shared" ref="U4:U23" si="12">M4</f>
        <v>1.784809E-3</v>
      </c>
      <c r="V4">
        <f t="shared" ref="V4:V23" si="13">$C$10</f>
        <v>0.01</v>
      </c>
      <c r="W4">
        <f t="shared" ref="W4:W23" si="14">Z3</f>
        <v>1</v>
      </c>
      <c r="X4">
        <f t="shared" ref="X4:X23" si="15">U4*W4</f>
        <v>1.784809E-3</v>
      </c>
      <c r="Y4">
        <f t="shared" ref="Y4:Y23" si="16">V4*W4</f>
        <v>0.01</v>
      </c>
      <c r="Z4">
        <f t="shared" ref="Z4:Z23" si="17">MAX(0, W4-X4-Y4)</f>
        <v>0.98821519099999999</v>
      </c>
      <c r="AB4">
        <f t="shared" ref="AB4:AB23" si="18">AC3</f>
        <v>8.120206583579499</v>
      </c>
      <c r="AC4">
        <f t="shared" ref="AC4:AC23" si="19">AX5</f>
        <v>17.003059904363369</v>
      </c>
      <c r="AE4">
        <f t="shared" si="1"/>
        <v>0</v>
      </c>
      <c r="AF4">
        <f t="shared" si="2"/>
        <v>0</v>
      </c>
      <c r="AG4">
        <f t="shared" si="2"/>
        <v>0</v>
      </c>
      <c r="AH4">
        <f t="shared" si="3"/>
        <v>-89.240449999999996</v>
      </c>
      <c r="AI4">
        <f t="shared" si="4"/>
        <v>-89.240449999999996</v>
      </c>
      <c r="AJ4">
        <f t="shared" si="5"/>
        <v>-8.8828533207838696</v>
      </c>
      <c r="AK4">
        <f>G4*MAX(0, SUM(AB4:AB4, AE4:AF4))</f>
        <v>0.17783252418039103</v>
      </c>
      <c r="AL4">
        <f t="shared" si="6"/>
        <v>-97.945470796603473</v>
      </c>
      <c r="AN4">
        <f t="shared" si="7"/>
        <v>0</v>
      </c>
      <c r="AO4">
        <f t="shared" si="7"/>
        <v>0</v>
      </c>
      <c r="AP4">
        <f t="shared" si="7"/>
        <v>0</v>
      </c>
      <c r="AQ4">
        <f t="shared" si="7"/>
        <v>-83.723097851580803</v>
      </c>
      <c r="AR4">
        <f t="shared" si="7"/>
        <v>-83.723097851580803</v>
      </c>
      <c r="AS4">
        <f t="shared" si="7"/>
        <v>-8.3336648098169324</v>
      </c>
      <c r="AT4">
        <f t="shared" si="7"/>
        <v>0.16683790616417207</v>
      </c>
      <c r="AU4">
        <f t="shared" si="7"/>
        <v>-91.889924755233565</v>
      </c>
      <c r="AW4">
        <v>1</v>
      </c>
      <c r="AX4">
        <f>(R4*SUMPRODUCT(K5:$K$23, X5:$X$23)-$AZ$3*SUMPRODUCT(K4:$K$22, W5:$W$23))/Z4</f>
        <v>8.120206583579499</v>
      </c>
    </row>
    <row r="5" spans="1:52" x14ac:dyDescent="0.25">
      <c r="B5" s="2">
        <v>0.8</v>
      </c>
      <c r="C5" s="2">
        <v>0.05</v>
      </c>
      <c r="E5">
        <v>2005</v>
      </c>
      <c r="F5" s="5">
        <v>3.6400000000000002E-2</v>
      </c>
      <c r="G5" s="5">
        <v>4.1000000000000002E-2</v>
      </c>
      <c r="H5" s="5">
        <f t="shared" si="8"/>
        <v>8.6400000000000005E-2</v>
      </c>
      <c r="I5" s="5">
        <f t="shared" si="9"/>
        <v>1.0864</v>
      </c>
      <c r="J5">
        <f t="shared" si="10"/>
        <v>0.92047128129602351</v>
      </c>
      <c r="K5">
        <f t="shared" ref="K5:K23" si="20">K4*J5</f>
        <v>0.86356251177035692</v>
      </c>
      <c r="L5" s="2">
        <v>2</v>
      </c>
      <c r="M5" s="6">
        <v>1.7924099999999999E-3</v>
      </c>
      <c r="O5">
        <f t="shared" ref="O5:O23" si="21">$C$3</f>
        <v>146.31324923323101</v>
      </c>
      <c r="P5">
        <f t="shared" ref="P5:P23" si="22">O5*$C$5</f>
        <v>7.3156624616615504</v>
      </c>
      <c r="Q5" s="4">
        <f t="shared" ref="Q5:Q23" si="23">$C$8</f>
        <v>25</v>
      </c>
      <c r="R5">
        <f t="shared" si="0"/>
        <v>50000</v>
      </c>
      <c r="S5">
        <f t="shared" si="11"/>
        <v>17.003059904363369</v>
      </c>
      <c r="U5">
        <f t="shared" si="12"/>
        <v>1.7924099999999999E-3</v>
      </c>
      <c r="V5">
        <f t="shared" si="13"/>
        <v>0.01</v>
      </c>
      <c r="W5">
        <f t="shared" si="14"/>
        <v>0.98821519099999999</v>
      </c>
      <c r="X5">
        <f t="shared" si="15"/>
        <v>1.7712867905003099E-3</v>
      </c>
      <c r="Y5">
        <f t="shared" si="16"/>
        <v>9.8821519099999994E-3</v>
      </c>
      <c r="Z5">
        <f t="shared" si="17"/>
        <v>0.97656175229949971</v>
      </c>
      <c r="AB5">
        <f t="shared" si="18"/>
        <v>17.003059904363369</v>
      </c>
      <c r="AC5">
        <f t="shared" si="19"/>
        <v>26.394024921723201</v>
      </c>
      <c r="AE5">
        <f t="shared" si="1"/>
        <v>142.8839230558375</v>
      </c>
      <c r="AF5">
        <f t="shared" si="2"/>
        <v>-7.1441961527918751</v>
      </c>
      <c r="AG5">
        <f t="shared" si="2"/>
        <v>-24.414043807487491</v>
      </c>
      <c r="AH5">
        <f t="shared" si="3"/>
        <v>-88.564339525015498</v>
      </c>
      <c r="AI5">
        <f t="shared" si="4"/>
        <v>22.76134357054265</v>
      </c>
      <c r="AJ5">
        <f t="shared" si="5"/>
        <v>-9.3909650173598322</v>
      </c>
      <c r="AK5">
        <f t="shared" ref="AK5:AK23" si="24">G5*SUM(AB5:AB5, AE5:AF5)</f>
        <v>6.2624542591037695</v>
      </c>
      <c r="AL5">
        <f t="shared" si="6"/>
        <v>19.632832812286587</v>
      </c>
      <c r="AN5">
        <f t="shared" si="7"/>
        <v>123.38919948570144</v>
      </c>
      <c r="AO5">
        <f t="shared" si="7"/>
        <v>-6.169459974285072</v>
      </c>
      <c r="AP5">
        <f t="shared" si="7"/>
        <v>-21.083052992865426</v>
      </c>
      <c r="AQ5">
        <f t="shared" si="7"/>
        <v>-76.480843493505077</v>
      </c>
      <c r="AR5">
        <f t="shared" si="7"/>
        <v>19.655843025045876</v>
      </c>
      <c r="AS5">
        <f t="shared" si="7"/>
        <v>-8.1096853383388101</v>
      </c>
      <c r="AT5">
        <f t="shared" si="7"/>
        <v>5.4080207298386211</v>
      </c>
      <c r="AU5">
        <f t="shared" si="7"/>
        <v>16.954178416545684</v>
      </c>
      <c r="AW5">
        <v>2</v>
      </c>
      <c r="AX5">
        <f>(R5*SUMPRODUCT(K6:$K$23, X6:$X$23)-$AZ$3*SUMPRODUCT(K5:$K$22, W6:$W$23))/Z5</f>
        <v>17.003059904363369</v>
      </c>
    </row>
    <row r="6" spans="1:52" x14ac:dyDescent="0.25">
      <c r="A6" t="s">
        <v>16</v>
      </c>
      <c r="C6" s="2">
        <v>50000</v>
      </c>
      <c r="E6">
        <v>2006</v>
      </c>
      <c r="F6" s="5">
        <v>5.8799999999999998E-2</v>
      </c>
      <c r="G6" s="5">
        <v>5.8500000000000003E-2</v>
      </c>
      <c r="H6" s="5">
        <f t="shared" si="8"/>
        <v>0.10880000000000001</v>
      </c>
      <c r="I6" s="5">
        <f t="shared" si="9"/>
        <v>1.1088</v>
      </c>
      <c r="J6">
        <f t="shared" si="10"/>
        <v>0.90187590187590183</v>
      </c>
      <c r="K6">
        <f t="shared" si="20"/>
        <v>0.77882621912910976</v>
      </c>
      <c r="L6" s="2">
        <v>3</v>
      </c>
      <c r="M6" s="6">
        <v>1.8014369999999999E-3</v>
      </c>
      <c r="O6">
        <f t="shared" si="21"/>
        <v>146.31324923323101</v>
      </c>
      <c r="P6">
        <f t="shared" si="22"/>
        <v>7.3156624616615504</v>
      </c>
      <c r="Q6" s="4">
        <f t="shared" si="23"/>
        <v>25</v>
      </c>
      <c r="R6">
        <f t="shared" si="0"/>
        <v>50000</v>
      </c>
      <c r="S6">
        <f t="shared" si="11"/>
        <v>26.394024921723201</v>
      </c>
      <c r="U6">
        <f t="shared" si="12"/>
        <v>1.8014369999999999E-3</v>
      </c>
      <c r="V6">
        <f t="shared" si="13"/>
        <v>0.01</v>
      </c>
      <c r="W6">
        <f t="shared" si="14"/>
        <v>0.97656175229949971</v>
      </c>
      <c r="X6">
        <f t="shared" si="15"/>
        <v>1.7592144733771537E-3</v>
      </c>
      <c r="Y6">
        <f t="shared" si="16"/>
        <v>9.765617522994997E-3</v>
      </c>
      <c r="Z6">
        <f t="shared" si="17"/>
        <v>0.9650369203031276</v>
      </c>
      <c r="AB6">
        <f t="shared" si="18"/>
        <v>26.394024921723201</v>
      </c>
      <c r="AC6">
        <f t="shared" si="19"/>
        <v>34.402423595464384</v>
      </c>
      <c r="AE6">
        <f t="shared" si="1"/>
        <v>141.19768743958119</v>
      </c>
      <c r="AF6">
        <f t="shared" si="2"/>
        <v>-7.0598843719790603</v>
      </c>
      <c r="AG6">
        <f t="shared" si="2"/>
        <v>-24.125923007578191</v>
      </c>
      <c r="AH6">
        <f t="shared" si="3"/>
        <v>-87.960723668857682</v>
      </c>
      <c r="AI6">
        <f t="shared" si="4"/>
        <v>22.051156391166259</v>
      </c>
      <c r="AJ6">
        <f t="shared" si="5"/>
        <v>-8.0083986737411834</v>
      </c>
      <c r="AK6">
        <f t="shared" si="24"/>
        <v>9.3911119373755323</v>
      </c>
      <c r="AL6">
        <f t="shared" si="6"/>
        <v>23.43386965480061</v>
      </c>
      <c r="AN6">
        <f t="shared" si="7"/>
        <v>109.96846105834281</v>
      </c>
      <c r="AO6">
        <f t="shared" si="7"/>
        <v>-5.4984230529171407</v>
      </c>
      <c r="AP6">
        <f t="shared" si="7"/>
        <v>-18.789901398992122</v>
      </c>
      <c r="AQ6">
        <f t="shared" si="7"/>
        <v>-68.506117846876819</v>
      </c>
      <c r="AR6">
        <f t="shared" si="7"/>
        <v>17.174018759556724</v>
      </c>
      <c r="AS6">
        <f t="shared" si="7"/>
        <v>-6.2371508603484234</v>
      </c>
      <c r="AT6">
        <f t="shared" si="7"/>
        <v>7.3140442036044346</v>
      </c>
      <c r="AU6">
        <f t="shared" si="7"/>
        <v>18.250912102812734</v>
      </c>
      <c r="AW6">
        <v>3</v>
      </c>
      <c r="AX6">
        <f>(R6*SUMPRODUCT(K7:$K$23, X7:$X$23)-$AZ$3*SUMPRODUCT(K6:$K$22, W7:$W$23))/Z6</f>
        <v>26.394024921723201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v>5.4699999999999999E-2</v>
      </c>
      <c r="G7" s="5">
        <v>4.9099999999999998E-2</v>
      </c>
      <c r="H7" s="5">
        <f t="shared" si="8"/>
        <v>0.1047</v>
      </c>
      <c r="I7" s="5">
        <f t="shared" si="9"/>
        <v>1.1047</v>
      </c>
      <c r="J7">
        <f t="shared" si="10"/>
        <v>0.90522313750339456</v>
      </c>
      <c r="K7">
        <f t="shared" si="20"/>
        <v>0.70501151364995907</v>
      </c>
      <c r="L7" s="2">
        <v>4</v>
      </c>
      <c r="M7" s="6">
        <v>1.8114139999999999E-3</v>
      </c>
      <c r="O7">
        <f t="shared" si="21"/>
        <v>146.31324923323101</v>
      </c>
      <c r="P7">
        <f t="shared" si="22"/>
        <v>7.3156624616615504</v>
      </c>
      <c r="Q7" s="4">
        <f t="shared" si="23"/>
        <v>25</v>
      </c>
      <c r="R7">
        <f t="shared" si="0"/>
        <v>50000</v>
      </c>
      <c r="S7">
        <f t="shared" si="11"/>
        <v>34.402423595464384</v>
      </c>
      <c r="U7">
        <f t="shared" si="12"/>
        <v>1.8114139999999999E-3</v>
      </c>
      <c r="V7">
        <f t="shared" si="13"/>
        <v>0.01</v>
      </c>
      <c r="W7">
        <f t="shared" si="14"/>
        <v>0.9650369203031276</v>
      </c>
      <c r="X7">
        <f t="shared" si="15"/>
        <v>1.7480813879539696E-3</v>
      </c>
      <c r="Y7">
        <f t="shared" si="16"/>
        <v>9.6503692030312765E-3</v>
      </c>
      <c r="Z7">
        <f t="shared" si="17"/>
        <v>0.95363846971214228</v>
      </c>
      <c r="AB7">
        <f t="shared" si="18"/>
        <v>34.402423595464384</v>
      </c>
      <c r="AC7">
        <f t="shared" si="19"/>
        <v>39.610956845148365</v>
      </c>
      <c r="AE7">
        <f t="shared" si="1"/>
        <v>139.52994309738969</v>
      </c>
      <c r="AF7">
        <f t="shared" si="2"/>
        <v>-6.9764971548694845</v>
      </c>
      <c r="AG7">
        <f t="shared" si="2"/>
        <v>-23.840961742803557</v>
      </c>
      <c r="AH7">
        <f t="shared" si="3"/>
        <v>-87.404069397698478</v>
      </c>
      <c r="AI7">
        <f t="shared" si="4"/>
        <v>21.308414802018163</v>
      </c>
      <c r="AJ7">
        <f t="shared" si="5"/>
        <v>-5.2085332496839811</v>
      </c>
      <c r="AK7">
        <f t="shared" si="24"/>
        <v>8.197533194315044</v>
      </c>
      <c r="AL7">
        <f t="shared" si="6"/>
        <v>24.297414746649224</v>
      </c>
      <c r="AN7">
        <f t="shared" si="7"/>
        <v>98.370216382583365</v>
      </c>
      <c r="AO7">
        <f t="shared" si="7"/>
        <v>-4.9185108191291684</v>
      </c>
      <c r="AP7">
        <f t="shared" si="7"/>
        <v>-16.808152525164701</v>
      </c>
      <c r="AQ7">
        <f t="shared" si="7"/>
        <v>-61.620875265237473</v>
      </c>
      <c r="AR7">
        <f t="shared" si="7"/>
        <v>15.022677773052019</v>
      </c>
      <c r="AS7">
        <f t="shared" si="7"/>
        <v>-3.6720759102558436</v>
      </c>
      <c r="AT7">
        <f t="shared" si="7"/>
        <v>5.7793552855198334</v>
      </c>
      <c r="AU7">
        <f t="shared" si="7"/>
        <v>17.129957148316006</v>
      </c>
      <c r="AW7">
        <v>4</v>
      </c>
      <c r="AX7">
        <f>(R7*SUMPRODUCT(K8:$K$23, X8:$X$23)-$AZ$3*SUMPRODUCT(K7:$K$22, W8:$W$23))/Z7</f>
        <v>34.402423595464384</v>
      </c>
    </row>
    <row r="8" spans="1:52" x14ac:dyDescent="0.25">
      <c r="B8" s="2">
        <f>'T.26.04.A'!B8</f>
        <v>1522.432587</v>
      </c>
      <c r="C8" s="2">
        <f>'T.26.04.A'!C8</f>
        <v>25</v>
      </c>
      <c r="E8">
        <v>2008</v>
      </c>
      <c r="F8" s="5">
        <v>2.2499999999999999E-2</v>
      </c>
      <c r="G8" s="5">
        <v>2.1299999999999999E-2</v>
      </c>
      <c r="H8" s="5">
        <f t="shared" si="8"/>
        <v>7.2500000000000009E-2</v>
      </c>
      <c r="I8" s="5">
        <f t="shared" si="9"/>
        <v>1.0725</v>
      </c>
      <c r="J8">
        <f t="shared" si="10"/>
        <v>0.93240093240093236</v>
      </c>
      <c r="K8">
        <f t="shared" si="20"/>
        <v>0.65735339268061443</v>
      </c>
      <c r="L8" s="2">
        <v>5</v>
      </c>
      <c r="M8" s="6">
        <v>1.8237660000000001E-3</v>
      </c>
      <c r="O8">
        <f t="shared" si="21"/>
        <v>146.31324923323101</v>
      </c>
      <c r="P8">
        <f t="shared" si="22"/>
        <v>7.3156624616615504</v>
      </c>
      <c r="Q8" s="4">
        <f t="shared" si="23"/>
        <v>25</v>
      </c>
      <c r="R8">
        <f t="shared" si="0"/>
        <v>50000</v>
      </c>
      <c r="S8">
        <f t="shared" si="11"/>
        <v>39.610956845148365</v>
      </c>
      <c r="U8">
        <f t="shared" si="12"/>
        <v>1.8237660000000001E-3</v>
      </c>
      <c r="V8">
        <f t="shared" si="13"/>
        <v>0.01</v>
      </c>
      <c r="W8">
        <f t="shared" si="14"/>
        <v>0.95363846971214228</v>
      </c>
      <c r="X8">
        <f t="shared" si="15"/>
        <v>1.739213417353035E-3</v>
      </c>
      <c r="Y8">
        <f t="shared" si="16"/>
        <v>9.5363846971214233E-3</v>
      </c>
      <c r="Z8">
        <f t="shared" si="17"/>
        <v>0.94236287159766785</v>
      </c>
      <c r="AB8">
        <f t="shared" si="18"/>
        <v>39.610956845148365</v>
      </c>
      <c r="AC8">
        <f t="shared" si="19"/>
        <v>42.851474678714496</v>
      </c>
      <c r="AE8">
        <f t="shared" si="1"/>
        <v>137.88017370021285</v>
      </c>
      <c r="AF8">
        <f t="shared" si="2"/>
        <v>-6.8940086850106423</v>
      </c>
      <c r="AG8">
        <f t="shared" si="2"/>
        <v>-23.559071789941697</v>
      </c>
      <c r="AH8">
        <f t="shared" si="3"/>
        <v>-86.960670867651757</v>
      </c>
      <c r="AI8">
        <f t="shared" si="4"/>
        <v>20.466422357608749</v>
      </c>
      <c r="AJ8">
        <f t="shared" si="5"/>
        <v>-3.2405178335661304</v>
      </c>
      <c r="AK8">
        <f t="shared" si="24"/>
        <v>3.633718695625467</v>
      </c>
      <c r="AL8">
        <f t="shared" si="6"/>
        <v>20.859623219668087</v>
      </c>
      <c r="AN8">
        <f t="shared" si="7"/>
        <v>90.635999965227342</v>
      </c>
      <c r="AO8">
        <f t="shared" si="7"/>
        <v>-4.5317999982613673</v>
      </c>
      <c r="AP8">
        <f t="shared" si="7"/>
        <v>-15.48663576952433</v>
      </c>
      <c r="AQ8">
        <f t="shared" si="7"/>
        <v>-57.163892024633157</v>
      </c>
      <c r="AR8">
        <f t="shared" si="7"/>
        <v>13.45367217280849</v>
      </c>
      <c r="AS8">
        <f t="shared" si="7"/>
        <v>-2.1301653919367305</v>
      </c>
      <c r="AT8">
        <f t="shared" si="7"/>
        <v>2.3886373126163778</v>
      </c>
      <c r="AU8">
        <f t="shared" si="7"/>
        <v>13.712144093488138</v>
      </c>
      <c r="AW8">
        <v>5</v>
      </c>
      <c r="AX8">
        <f>(R8*SUMPRODUCT(K9:$K$23, X9:$X$23)-$AZ$3*SUMPRODUCT(K8:$K$22, W9:$W$23))/Z8</f>
        <v>39.610956845148365</v>
      </c>
    </row>
    <row r="9" spans="1:52" x14ac:dyDescent="0.25">
      <c r="A9" t="s">
        <v>39</v>
      </c>
      <c r="C9" s="2">
        <f>0.05</f>
        <v>0.05</v>
      </c>
      <c r="E9">
        <v>2009</v>
      </c>
      <c r="F9" s="5">
        <v>2.2000000000000001E-3</v>
      </c>
      <c r="G9" s="5">
        <v>5.8999999999999999E-3</v>
      </c>
      <c r="H9" s="5">
        <f t="shared" si="8"/>
        <v>5.2200000000000003E-2</v>
      </c>
      <c r="I9" s="5">
        <f t="shared" si="9"/>
        <v>1.0522</v>
      </c>
      <c r="J9">
        <f t="shared" si="10"/>
        <v>0.95038965976050183</v>
      </c>
      <c r="K9">
        <f t="shared" si="20"/>
        <v>0.62474186721214076</v>
      </c>
      <c r="L9" s="2">
        <v>6</v>
      </c>
      <c r="M9" s="6">
        <v>1.843244E-3</v>
      </c>
      <c r="O9">
        <f t="shared" si="21"/>
        <v>146.31324923323101</v>
      </c>
      <c r="P9">
        <f t="shared" si="22"/>
        <v>7.3156624616615504</v>
      </c>
      <c r="Q9" s="4">
        <f t="shared" si="23"/>
        <v>25</v>
      </c>
      <c r="R9">
        <f t="shared" si="0"/>
        <v>50000</v>
      </c>
      <c r="S9">
        <f t="shared" si="11"/>
        <v>42.851474678714496</v>
      </c>
      <c r="U9">
        <f t="shared" si="12"/>
        <v>1.843244E-3</v>
      </c>
      <c r="V9">
        <f t="shared" si="13"/>
        <v>0.01</v>
      </c>
      <c r="W9">
        <f t="shared" si="14"/>
        <v>0.94236287159766785</v>
      </c>
      <c r="X9">
        <f t="shared" si="15"/>
        <v>1.7370047088951716E-3</v>
      </c>
      <c r="Y9">
        <f t="shared" si="16"/>
        <v>9.4236287159766789E-3</v>
      </c>
      <c r="Z9">
        <f t="shared" si="17"/>
        <v>0.93120223817279602</v>
      </c>
      <c r="AB9">
        <f t="shared" si="18"/>
        <v>42.851474678714496</v>
      </c>
      <c r="AC9">
        <f t="shared" si="19"/>
        <v>45.325539884504991</v>
      </c>
      <c r="AE9">
        <f t="shared" si="1"/>
        <v>136.24722516031883</v>
      </c>
      <c r="AF9">
        <f t="shared" si="2"/>
        <v>-6.8123612580159421</v>
      </c>
      <c r="AG9">
        <f t="shared" si="2"/>
        <v>-23.280055954319899</v>
      </c>
      <c r="AH9">
        <f t="shared" si="3"/>
        <v>-86.850235444758582</v>
      </c>
      <c r="AI9">
        <f t="shared" si="4"/>
        <v>19.304572503224406</v>
      </c>
      <c r="AJ9">
        <f t="shared" si="5"/>
        <v>-2.4740652057904953</v>
      </c>
      <c r="AK9">
        <f t="shared" si="24"/>
        <v>1.0164893976280025</v>
      </c>
      <c r="AL9">
        <f t="shared" si="6"/>
        <v>17.846996695061915</v>
      </c>
      <c r="AN9">
        <f t="shared" si="7"/>
        <v>85.119345849130553</v>
      </c>
      <c r="AO9">
        <f t="shared" si="7"/>
        <v>-4.2559672924565275</v>
      </c>
      <c r="AP9">
        <f t="shared" si="7"/>
        <v>-14.544025625704929</v>
      </c>
      <c r="AQ9">
        <f t="shared" si="7"/>
        <v>-54.25897825957253</v>
      </c>
      <c r="AR9">
        <f t="shared" si="7"/>
        <v>12.060374671396566</v>
      </c>
      <c r="AS9">
        <f t="shared" si="7"/>
        <v>-1.5456521162701433</v>
      </c>
      <c r="AT9">
        <f t="shared" si="7"/>
        <v>0.63504348427546253</v>
      </c>
      <c r="AU9">
        <f t="shared" si="7"/>
        <v>11.149766039401886</v>
      </c>
      <c r="AW9">
        <v>6</v>
      </c>
      <c r="AX9">
        <f>(R9*SUMPRODUCT(K10:$K$23, X10:$X$23)-$AZ$3*SUMPRODUCT(K9:$K$22, W10:$W$23))/Z9</f>
        <v>42.851474678714496</v>
      </c>
    </row>
    <row r="10" spans="1:52" x14ac:dyDescent="0.25">
      <c r="A10" t="s">
        <v>19</v>
      </c>
      <c r="C10" s="2">
        <v>0.01</v>
      </c>
      <c r="E10">
        <v>2010</v>
      </c>
      <c r="F10" s="5">
        <v>2.5000000000000001E-3</v>
      </c>
      <c r="G10" s="5">
        <v>4.1000000000000003E-3</v>
      </c>
      <c r="H10" s="5">
        <f t="shared" si="8"/>
        <v>5.2500000000000005E-2</v>
      </c>
      <c r="I10" s="5">
        <f t="shared" si="9"/>
        <v>1.0525</v>
      </c>
      <c r="J10">
        <f t="shared" si="10"/>
        <v>0.95011876484560576</v>
      </c>
      <c r="K10">
        <f t="shared" si="20"/>
        <v>0.59357897122293657</v>
      </c>
      <c r="L10" s="2">
        <v>7</v>
      </c>
      <c r="M10" s="6">
        <v>1.8660479999999999E-3</v>
      </c>
      <c r="O10">
        <f t="shared" si="21"/>
        <v>146.31324923323101</v>
      </c>
      <c r="P10">
        <f t="shared" si="22"/>
        <v>7.3156624616615504</v>
      </c>
      <c r="Q10" s="4">
        <f t="shared" si="23"/>
        <v>25</v>
      </c>
      <c r="R10">
        <f t="shared" si="0"/>
        <v>50000</v>
      </c>
      <c r="S10">
        <f t="shared" si="11"/>
        <v>45.325539884504991</v>
      </c>
      <c r="U10">
        <f t="shared" si="12"/>
        <v>1.8660479999999999E-3</v>
      </c>
      <c r="V10">
        <f t="shared" si="13"/>
        <v>0.01</v>
      </c>
      <c r="W10">
        <f t="shared" si="14"/>
        <v>0.93120223817279602</v>
      </c>
      <c r="X10">
        <f t="shared" si="15"/>
        <v>1.7376680741378696E-3</v>
      </c>
      <c r="Y10">
        <f t="shared" si="16"/>
        <v>9.3120223817279597E-3</v>
      </c>
      <c r="Z10">
        <f t="shared" si="17"/>
        <v>0.92015254771693011</v>
      </c>
      <c r="AB10">
        <f t="shared" si="18"/>
        <v>45.325539884504991</v>
      </c>
      <c r="AC10">
        <f t="shared" si="19"/>
        <v>47.030635430906386</v>
      </c>
      <c r="AE10">
        <f t="shared" si="1"/>
        <v>134.63050904669967</v>
      </c>
      <c r="AF10">
        <f t="shared" si="2"/>
        <v>-6.7315254523349841</v>
      </c>
      <c r="AG10">
        <f t="shared" si="2"/>
        <v>-23.003813692923252</v>
      </c>
      <c r="AH10">
        <f t="shared" si="3"/>
        <v>-86.883403706893475</v>
      </c>
      <c r="AI10">
        <f t="shared" si="4"/>
        <v>18.011766194547974</v>
      </c>
      <c r="AJ10">
        <f t="shared" si="5"/>
        <v>-1.7050955464013953</v>
      </c>
      <c r="AK10">
        <f t="shared" si="24"/>
        <v>0.71022054626336573</v>
      </c>
      <c r="AL10">
        <f t="shared" si="6"/>
        <v>17.016891194409943</v>
      </c>
      <c r="AN10">
        <f t="shared" si="7"/>
        <v>79.913839055160253</v>
      </c>
      <c r="AO10">
        <f t="shared" si="7"/>
        <v>-3.9956919527580128</v>
      </c>
      <c r="AP10">
        <f t="shared" si="7"/>
        <v>-13.654580066049485</v>
      </c>
      <c r="AQ10">
        <f t="shared" si="7"/>
        <v>-51.572161388684904</v>
      </c>
      <c r="AR10">
        <f t="shared" si="7"/>
        <v>10.691405647667853</v>
      </c>
      <c r="AS10">
        <f t="shared" si="7"/>
        <v>-1.012108860269751</v>
      </c>
      <c r="AT10">
        <f t="shared" si="7"/>
        <v>0.42157198119240064</v>
      </c>
      <c r="AU10">
        <f t="shared" si="7"/>
        <v>10.100868768590502</v>
      </c>
      <c r="AW10">
        <v>7</v>
      </c>
      <c r="AX10">
        <f>(R10*SUMPRODUCT(K11:$K$23, X11:$X$23)-$AZ$3*SUMPRODUCT(K10:$K$22, W11:$W$23))/Z10</f>
        <v>45.325539884504991</v>
      </c>
    </row>
    <row r="11" spans="1:52" x14ac:dyDescent="0.25">
      <c r="A11" t="s">
        <v>33</v>
      </c>
      <c r="C11" s="7">
        <f>AU25</f>
        <v>-1450.4925618914185</v>
      </c>
      <c r="E11">
        <v>2011</v>
      </c>
      <c r="F11" s="5">
        <v>1.5E-3</v>
      </c>
      <c r="G11" s="5">
        <v>2.3999999999999998E-3</v>
      </c>
      <c r="H11" s="5">
        <f t="shared" si="8"/>
        <v>5.1500000000000004E-2</v>
      </c>
      <c r="I11" s="5">
        <f t="shared" si="9"/>
        <v>1.0515000000000001</v>
      </c>
      <c r="J11">
        <f t="shared" si="10"/>
        <v>0.951022349025202</v>
      </c>
      <c r="K11">
        <f t="shared" si="20"/>
        <v>0.56450686754439994</v>
      </c>
      <c r="L11" s="2">
        <v>8</v>
      </c>
      <c r="M11" s="6">
        <v>1.8888519999999999E-3</v>
      </c>
      <c r="O11">
        <f t="shared" si="21"/>
        <v>146.31324923323101</v>
      </c>
      <c r="P11">
        <f t="shared" si="22"/>
        <v>7.3156624616615504</v>
      </c>
      <c r="Q11" s="4">
        <f t="shared" si="23"/>
        <v>25</v>
      </c>
      <c r="R11">
        <f t="shared" si="0"/>
        <v>50000</v>
      </c>
      <c r="S11">
        <f t="shared" si="11"/>
        <v>47.030635430906386</v>
      </c>
      <c r="U11">
        <f t="shared" si="12"/>
        <v>1.8888519999999999E-3</v>
      </c>
      <c r="V11">
        <f t="shared" si="13"/>
        <v>0.01</v>
      </c>
      <c r="W11">
        <f t="shared" si="14"/>
        <v>0.92015254771693011</v>
      </c>
      <c r="X11">
        <f t="shared" si="15"/>
        <v>1.7380319800602189E-3</v>
      </c>
      <c r="Y11">
        <f t="shared" si="16"/>
        <v>9.2015254771693009E-3</v>
      </c>
      <c r="Z11">
        <f t="shared" si="17"/>
        <v>0.90921299025970059</v>
      </c>
      <c r="AB11">
        <f t="shared" si="18"/>
        <v>47.030635430906386</v>
      </c>
      <c r="AC11">
        <f t="shared" si="19"/>
        <v>47.94627080039713</v>
      </c>
      <c r="AE11">
        <f t="shared" si="1"/>
        <v>133.02990684995882</v>
      </c>
      <c r="AF11">
        <f t="shared" si="2"/>
        <v>-6.6514953424979408</v>
      </c>
      <c r="AG11">
        <f t="shared" si="2"/>
        <v>-22.730324756492514</v>
      </c>
      <c r="AH11">
        <f t="shared" si="3"/>
        <v>-86.901599003010944</v>
      </c>
      <c r="AI11">
        <f t="shared" si="4"/>
        <v>16.746487747957417</v>
      </c>
      <c r="AJ11">
        <f t="shared" si="5"/>
        <v>-0.91563536949074376</v>
      </c>
      <c r="AK11">
        <f t="shared" si="24"/>
        <v>0.41618171265208137</v>
      </c>
      <c r="AL11">
        <f t="shared" si="6"/>
        <v>16.247034091118756</v>
      </c>
      <c r="AN11">
        <f t="shared" si="7"/>
        <v>75.096296005593572</v>
      </c>
      <c r="AO11">
        <f t="shared" si="7"/>
        <v>-3.7548148002796782</v>
      </c>
      <c r="AP11">
        <f t="shared" si="7"/>
        <v>-12.831424426554515</v>
      </c>
      <c r="AQ11">
        <f t="shared" si="7"/>
        <v>-49.056549437789258</v>
      </c>
      <c r="AR11">
        <f t="shared" si="7"/>
        <v>9.4535073409701145</v>
      </c>
      <c r="AS11">
        <f t="shared" si="7"/>
        <v>-0.51688245424407897</v>
      </c>
      <c r="AT11">
        <f t="shared" si="7"/>
        <v>0.23493743493849001</v>
      </c>
      <c r="AU11">
        <f t="shared" si="7"/>
        <v>9.1715623216645259</v>
      </c>
      <c r="AW11">
        <v>8</v>
      </c>
      <c r="AX11">
        <f>(R11*SUMPRODUCT(K12:$K$23, X12:$X$23)-$AZ$3*SUMPRODUCT(K11:$K$22, W12:$W$23))/Z11</f>
        <v>47.030635430906386</v>
      </c>
    </row>
    <row r="12" spans="1:52" x14ac:dyDescent="0.25">
      <c r="A12" t="s">
        <v>40</v>
      </c>
      <c r="C12">
        <v>0.1</v>
      </c>
      <c r="E12">
        <v>2012</v>
      </c>
      <c r="F12" s="5">
        <v>1.9E-3</v>
      </c>
      <c r="G12" s="5">
        <v>2.3E-3</v>
      </c>
      <c r="H12" s="5">
        <f t="shared" si="8"/>
        <v>5.1900000000000002E-2</v>
      </c>
      <c r="I12" s="5">
        <f t="shared" si="9"/>
        <v>1.0519000000000001</v>
      </c>
      <c r="J12">
        <f t="shared" si="10"/>
        <v>0.95066070919288903</v>
      </c>
      <c r="K12">
        <f t="shared" si="20"/>
        <v>0.53665449904401552</v>
      </c>
      <c r="L12" s="2">
        <v>9</v>
      </c>
      <c r="M12" s="6">
        <v>1.917357E-3</v>
      </c>
      <c r="O12">
        <f t="shared" si="21"/>
        <v>146.31324923323101</v>
      </c>
      <c r="P12">
        <f t="shared" si="22"/>
        <v>7.3156624616615504</v>
      </c>
      <c r="Q12" s="4">
        <f t="shared" si="23"/>
        <v>25</v>
      </c>
      <c r="R12">
        <f t="shared" si="0"/>
        <v>50000</v>
      </c>
      <c r="S12">
        <f t="shared" si="11"/>
        <v>47.94627080039713</v>
      </c>
      <c r="U12">
        <f t="shared" si="12"/>
        <v>1.917357E-3</v>
      </c>
      <c r="V12">
        <f t="shared" si="13"/>
        <v>0.01</v>
      </c>
      <c r="W12">
        <f t="shared" si="14"/>
        <v>0.90921299025970059</v>
      </c>
      <c r="X12">
        <f t="shared" si="15"/>
        <v>1.7432858913653687E-3</v>
      </c>
      <c r="Y12">
        <f t="shared" si="16"/>
        <v>9.0921299025970067E-3</v>
      </c>
      <c r="Z12">
        <f t="shared" si="17"/>
        <v>0.89837757446573818</v>
      </c>
      <c r="AB12">
        <f t="shared" si="18"/>
        <v>47.94627080039713</v>
      </c>
      <c r="AC12">
        <f t="shared" si="19"/>
        <v>48.0749689824572</v>
      </c>
      <c r="AE12">
        <f t="shared" si="1"/>
        <v>131.4445419583511</v>
      </c>
      <c r="AF12">
        <f t="shared" si="2"/>
        <v>-6.5722270979175548</v>
      </c>
      <c r="AG12">
        <f t="shared" si="2"/>
        <v>-22.459439361643454</v>
      </c>
      <c r="AH12">
        <f t="shared" si="3"/>
        <v>-87.164294568268431</v>
      </c>
      <c r="AI12">
        <f t="shared" si="4"/>
        <v>15.248580930521641</v>
      </c>
      <c r="AJ12">
        <f t="shared" si="5"/>
        <v>-0.12869818206007011</v>
      </c>
      <c r="AK12">
        <f t="shared" si="24"/>
        <v>0.39748274701991049</v>
      </c>
      <c r="AL12">
        <f t="shared" si="6"/>
        <v>15.517365495481481</v>
      </c>
      <c r="AN12">
        <f t="shared" si="7"/>
        <v>70.540304816728991</v>
      </c>
      <c r="AO12">
        <f t="shared" si="7"/>
        <v>-3.5270152408364495</v>
      </c>
      <c r="AP12">
        <f t="shared" si="7"/>
        <v>-12.052959179432213</v>
      </c>
      <c r="AQ12">
        <f t="shared" si="7"/>
        <v>-46.777110836059101</v>
      </c>
      <c r="AR12">
        <f t="shared" si="7"/>
        <v>8.1832195604012199</v>
      </c>
      <c r="AS12">
        <f t="shared" si="7"/>
        <v>-6.9066458421322433E-2</v>
      </c>
      <c r="AT12">
        <f t="shared" si="7"/>
        <v>0.21331090448060921</v>
      </c>
      <c r="AU12">
        <f t="shared" si="7"/>
        <v>8.3274640064605059</v>
      </c>
      <c r="AW12">
        <v>9</v>
      </c>
      <c r="AX12">
        <f>(R12*SUMPRODUCT(K13:$K$23, X13:$X$23)-$AZ$3*SUMPRODUCT(K12:$K$22, W13:$W$23))/Z12</f>
        <v>47.94627080039713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8"/>
        <v>5.1700000000000003E-2</v>
      </c>
      <c r="I13" s="5">
        <f t="shared" si="9"/>
        <v>1.0517000000000001</v>
      </c>
      <c r="J13">
        <f t="shared" si="10"/>
        <v>0.95084149472282964</v>
      </c>
      <c r="K13">
        <f t="shared" si="20"/>
        <v>0.51027336602074302</v>
      </c>
      <c r="L13" s="2">
        <v>10</v>
      </c>
      <c r="M13" s="6">
        <v>1.947287E-3</v>
      </c>
      <c r="O13">
        <f t="shared" si="21"/>
        <v>146.31324923323101</v>
      </c>
      <c r="P13">
        <f t="shared" si="22"/>
        <v>7.3156624616615504</v>
      </c>
      <c r="Q13" s="4">
        <f t="shared" si="23"/>
        <v>25</v>
      </c>
      <c r="R13">
        <f t="shared" si="0"/>
        <v>50000</v>
      </c>
      <c r="S13">
        <f t="shared" si="11"/>
        <v>48.0749689824572</v>
      </c>
      <c r="U13">
        <f t="shared" si="12"/>
        <v>1.947287E-3</v>
      </c>
      <c r="V13">
        <f t="shared" si="13"/>
        <v>0.01</v>
      </c>
      <c r="W13">
        <f t="shared" si="14"/>
        <v>0.89837757446573818</v>
      </c>
      <c r="X13">
        <f t="shared" si="15"/>
        <v>1.7493989718486639E-3</v>
      </c>
      <c r="Y13">
        <f t="shared" si="16"/>
        <v>8.983775744657382E-3</v>
      </c>
      <c r="Z13">
        <f t="shared" si="17"/>
        <v>0.88764439974923215</v>
      </c>
      <c r="AB13">
        <f t="shared" si="18"/>
        <v>48.0749689824572</v>
      </c>
      <c r="AC13">
        <f t="shared" si="19"/>
        <v>47.363658479683792</v>
      </c>
      <c r="AE13">
        <f t="shared" si="1"/>
        <v>129.87413629099115</v>
      </c>
      <c r="AF13">
        <f t="shared" si="2"/>
        <v>-6.4937068145495571</v>
      </c>
      <c r="AG13">
        <f t="shared" si="2"/>
        <v>-22.191109993730805</v>
      </c>
      <c r="AH13">
        <f t="shared" si="3"/>
        <v>-87.469948592433198</v>
      </c>
      <c r="AI13">
        <f t="shared" si="4"/>
        <v>13.719370890277588</v>
      </c>
      <c r="AJ13">
        <f t="shared" si="5"/>
        <v>0.7113105027734079</v>
      </c>
      <c r="AK13">
        <f t="shared" si="24"/>
        <v>0.34291079691779752</v>
      </c>
      <c r="AL13">
        <f t="shared" si="6"/>
        <v>14.773592189968793</v>
      </c>
      <c r="AN13">
        <f t="shared" si="7"/>
        <v>66.271312684240783</v>
      </c>
      <c r="AO13">
        <f t="shared" si="7"/>
        <v>-3.3135656342120394</v>
      </c>
      <c r="AP13">
        <f t="shared" si="7"/>
        <v>-11.323532392237567</v>
      </c>
      <c r="AQ13">
        <f t="shared" si="7"/>
        <v>-44.633585093922242</v>
      </c>
      <c r="AR13">
        <f t="shared" si="7"/>
        <v>7.0006295638689426</v>
      </c>
      <c r="AS13">
        <f t="shared" si="7"/>
        <v>0.36296280453609392</v>
      </c>
      <c r="AT13">
        <f t="shared" si="7"/>
        <v>0.17497824658809996</v>
      </c>
      <c r="AU13">
        <f t="shared" si="7"/>
        <v>7.5385706149931364</v>
      </c>
      <c r="AW13">
        <v>10</v>
      </c>
      <c r="AX13">
        <f>(R13*SUMPRODUCT(K14:$K$23, X14:$X$23)-$AZ$3*SUMPRODUCT(K13:$K$22, W14:$W$23))/Z13</f>
        <v>48.0749689824572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8"/>
        <v>5.1400000000000001E-2</v>
      </c>
      <c r="I14" s="5">
        <f t="shared" si="9"/>
        <v>1.0514000000000001</v>
      </c>
      <c r="J14">
        <f t="shared" si="10"/>
        <v>0.95111280197831449</v>
      </c>
      <c r="K14">
        <f t="shared" si="20"/>
        <v>0.48532753093089492</v>
      </c>
      <c r="L14" s="2">
        <v>11</v>
      </c>
      <c r="M14" s="6">
        <v>1.9819680000000002E-3</v>
      </c>
      <c r="O14">
        <f t="shared" si="21"/>
        <v>146.31324923323101</v>
      </c>
      <c r="P14">
        <f t="shared" si="22"/>
        <v>7.3156624616615504</v>
      </c>
      <c r="Q14" s="4">
        <f t="shared" si="23"/>
        <v>25</v>
      </c>
      <c r="R14">
        <f t="shared" si="0"/>
        <v>50000</v>
      </c>
      <c r="S14">
        <f t="shared" si="11"/>
        <v>47.363658479683792</v>
      </c>
      <c r="U14">
        <f t="shared" si="12"/>
        <v>1.9819680000000002E-3</v>
      </c>
      <c r="V14">
        <f t="shared" si="13"/>
        <v>0.01</v>
      </c>
      <c r="W14">
        <f t="shared" si="14"/>
        <v>0.88764439974923215</v>
      </c>
      <c r="X14">
        <f t="shared" si="15"/>
        <v>1.7592827956821864E-3</v>
      </c>
      <c r="Y14">
        <f t="shared" si="16"/>
        <v>8.8764439974923209E-3</v>
      </c>
      <c r="Z14">
        <f t="shared" si="17"/>
        <v>0.87700867295605767</v>
      </c>
      <c r="AB14">
        <f t="shared" si="18"/>
        <v>47.363658479683792</v>
      </c>
      <c r="AC14">
        <f t="shared" si="19"/>
        <v>45.610871938328238</v>
      </c>
      <c r="AE14">
        <f t="shared" si="1"/>
        <v>128.31798854592483</v>
      </c>
      <c r="AF14">
        <f t="shared" si="2"/>
        <v>-6.4158994272962424</v>
      </c>
      <c r="AG14">
        <f t="shared" si="2"/>
        <v>-21.92521682390144</v>
      </c>
      <c r="AH14">
        <f t="shared" si="3"/>
        <v>-87.964139784109321</v>
      </c>
      <c r="AI14">
        <f t="shared" si="4"/>
        <v>12.012732510617838</v>
      </c>
      <c r="AJ14">
        <f t="shared" si="5"/>
        <v>1.7527865413555546</v>
      </c>
      <c r="AK14">
        <f t="shared" si="24"/>
        <v>0.30467834567696234</v>
      </c>
      <c r="AL14">
        <f t="shared" si="6"/>
        <v>14.070197397650354</v>
      </c>
      <c r="AN14">
        <f t="shared" si="7"/>
        <v>62.276252555012555</v>
      </c>
      <c r="AO14">
        <f t="shared" si="7"/>
        <v>-3.1138126277506282</v>
      </c>
      <c r="AP14">
        <f t="shared" si="7"/>
        <v>-10.640911346268604</v>
      </c>
      <c r="AQ14">
        <f t="shared" si="7"/>
        <v>-42.691418771881878</v>
      </c>
      <c r="AR14">
        <f t="shared" si="7"/>
        <v>5.8301098091114456</v>
      </c>
      <c r="AS14">
        <f t="shared" si="7"/>
        <v>0.85067556436499425</v>
      </c>
      <c r="AT14">
        <f t="shared" si="7"/>
        <v>0.14786878923550983</v>
      </c>
      <c r="AU14">
        <f t="shared" si="7"/>
        <v>6.828654162711949</v>
      </c>
      <c r="AW14">
        <v>11</v>
      </c>
      <c r="AX14">
        <f>(R14*SUMPRODUCT(K15:$K$23, X15:$X$23)-$AZ$3*SUMPRODUCT(K14:$K$22, W15:$W$23))/Z14</f>
        <v>47.363658479683792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8"/>
        <v>5.1900000000000002E-2</v>
      </c>
      <c r="I15" s="5">
        <f t="shared" si="9"/>
        <v>1.0519000000000001</v>
      </c>
      <c r="J15">
        <f t="shared" si="10"/>
        <v>0.95066070919288903</v>
      </c>
      <c r="K15">
        <f t="shared" si="20"/>
        <v>0.46138181474559836</v>
      </c>
      <c r="L15" s="2">
        <v>12</v>
      </c>
      <c r="M15" s="6">
        <v>2.0299509999999999E-3</v>
      </c>
      <c r="O15">
        <f t="shared" si="21"/>
        <v>146.31324923323101</v>
      </c>
      <c r="P15">
        <f t="shared" si="22"/>
        <v>7.3156624616615504</v>
      </c>
      <c r="Q15" s="4">
        <f t="shared" si="23"/>
        <v>25</v>
      </c>
      <c r="R15">
        <f t="shared" si="0"/>
        <v>50000</v>
      </c>
      <c r="S15">
        <f t="shared" si="11"/>
        <v>45.610871938328238</v>
      </c>
      <c r="U15">
        <f t="shared" si="12"/>
        <v>2.0299509999999999E-3</v>
      </c>
      <c r="V15">
        <f t="shared" si="13"/>
        <v>0.01</v>
      </c>
      <c r="W15">
        <f t="shared" si="14"/>
        <v>0.87700867295605767</v>
      </c>
      <c r="X15">
        <f t="shared" si="15"/>
        <v>1.7802846326758221E-3</v>
      </c>
      <c r="Y15">
        <f t="shared" si="16"/>
        <v>8.7700867295605767E-3</v>
      </c>
      <c r="Z15">
        <f t="shared" si="17"/>
        <v>0.8664583015938212</v>
      </c>
      <c r="AB15">
        <f t="shared" si="18"/>
        <v>45.610871938328238</v>
      </c>
      <c r="AC15">
        <f t="shared" si="19"/>
        <v>42.843142205295031</v>
      </c>
      <c r="AE15">
        <f t="shared" si="1"/>
        <v>126.7743294312988</v>
      </c>
      <c r="AF15">
        <f t="shared" si="2"/>
        <v>-6.3387164715649398</v>
      </c>
      <c r="AG15">
        <f t="shared" si="2"/>
        <v>-21.661457539845529</v>
      </c>
      <c r="AH15">
        <f t="shared" si="3"/>
        <v>-89.014231633791113</v>
      </c>
      <c r="AI15">
        <f t="shared" si="4"/>
        <v>9.7599237860972181</v>
      </c>
      <c r="AJ15">
        <f t="shared" si="5"/>
        <v>2.7677297330332067</v>
      </c>
      <c r="AK15">
        <f t="shared" si="24"/>
        <v>0.68079058808205462</v>
      </c>
      <c r="AL15">
        <f t="shared" si="6"/>
        <v>13.208444107212479</v>
      </c>
      <c r="AN15">
        <f t="shared" si="7"/>
        <v>58.491370176168957</v>
      </c>
      <c r="AO15">
        <f t="shared" si="7"/>
        <v>-2.9245685088084481</v>
      </c>
      <c r="AP15">
        <f t="shared" si="7"/>
        <v>-9.9942025897686548</v>
      </c>
      <c r="AQ15">
        <f t="shared" si="7"/>
        <v>-41.069547729383594</v>
      </c>
      <c r="AR15">
        <f t="shared" si="7"/>
        <v>4.5030513482082659</v>
      </c>
      <c r="AS15">
        <f t="shared" si="7"/>
        <v>1.2769801669522114</v>
      </c>
      <c r="AT15">
        <f t="shared" si="7"/>
        <v>0.3141043969910215</v>
      </c>
      <c r="AU15">
        <f t="shared" si="7"/>
        <v>6.094135912151498</v>
      </c>
      <c r="AW15">
        <v>12</v>
      </c>
      <c r="AX15">
        <f>(R15*SUMPRODUCT(K16:$K$23, X16:$X$23)-$AZ$3*SUMPRODUCT(K15:$K$22, W16:$W$23))/Z15</f>
        <v>45.610871938328238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8"/>
        <v>5.4700000000000006E-2</v>
      </c>
      <c r="I16" s="5">
        <f t="shared" si="9"/>
        <v>1.0547</v>
      </c>
      <c r="J16">
        <f t="shared" si="10"/>
        <v>0.94813691096994412</v>
      </c>
      <c r="K16">
        <f t="shared" si="20"/>
        <v>0.43745312861059865</v>
      </c>
      <c r="L16" s="2">
        <v>13</v>
      </c>
      <c r="M16" s="6">
        <v>2.0855349999999999E-3</v>
      </c>
      <c r="O16">
        <f t="shared" si="21"/>
        <v>146.31324923323101</v>
      </c>
      <c r="P16">
        <f t="shared" si="22"/>
        <v>7.3156624616615504</v>
      </c>
      <c r="Q16" s="4">
        <f t="shared" si="23"/>
        <v>25</v>
      </c>
      <c r="R16">
        <f t="shared" si="0"/>
        <v>50000</v>
      </c>
      <c r="S16">
        <f t="shared" si="11"/>
        <v>42.843142205295031</v>
      </c>
      <c r="U16">
        <f t="shared" si="12"/>
        <v>2.0855349999999999E-3</v>
      </c>
      <c r="V16">
        <f t="shared" si="13"/>
        <v>0.01</v>
      </c>
      <c r="W16">
        <f t="shared" si="14"/>
        <v>0.8664583015938212</v>
      </c>
      <c r="X16">
        <f t="shared" si="15"/>
        <v>1.8070291140144699E-3</v>
      </c>
      <c r="Y16">
        <f t="shared" si="16"/>
        <v>8.6645830159382126E-3</v>
      </c>
      <c r="Z16">
        <f t="shared" si="17"/>
        <v>0.85598668946386858</v>
      </c>
      <c r="AB16">
        <f t="shared" si="18"/>
        <v>42.843142205295031</v>
      </c>
      <c r="AC16">
        <f t="shared" si="19"/>
        <v>39.325976075290924</v>
      </c>
      <c r="AE16">
        <f t="shared" si="1"/>
        <v>125.24219383585532</v>
      </c>
      <c r="AF16">
        <f t="shared" si="2"/>
        <v>-6.2621096917927659</v>
      </c>
      <c r="AG16">
        <f t="shared" si="2"/>
        <v>-21.399667236596713</v>
      </c>
      <c r="AH16">
        <f t="shared" si="3"/>
        <v>-90.351455700723491</v>
      </c>
      <c r="AI16">
        <f t="shared" si="4"/>
        <v>7.2289612067423406</v>
      </c>
      <c r="AJ16">
        <f t="shared" si="5"/>
        <v>3.5171661300041066</v>
      </c>
      <c r="AK16">
        <f t="shared" si="24"/>
        <v>1.1489449070804389</v>
      </c>
      <c r="AL16">
        <f t="shared" si="6"/>
        <v>11.895072243826887</v>
      </c>
      <c r="AN16">
        <f t="shared" si="7"/>
        <v>54.78758952754994</v>
      </c>
      <c r="AO16">
        <f t="shared" si="7"/>
        <v>-2.739379476377497</v>
      </c>
      <c r="AP16">
        <f t="shared" si="7"/>
        <v>-9.3613513838749558</v>
      </c>
      <c r="AQ16">
        <f t="shared" si="7"/>
        <v>-39.5245269708034</v>
      </c>
      <c r="AR16">
        <f t="shared" si="7"/>
        <v>3.1623316964940855</v>
      </c>
      <c r="AS16">
        <f t="shared" si="7"/>
        <v>1.538595327413528</v>
      </c>
      <c r="AT16">
        <f t="shared" si="7"/>
        <v>0.50260954420355153</v>
      </c>
      <c r="AU16">
        <f t="shared" si="7"/>
        <v>5.2035365681111649</v>
      </c>
      <c r="AW16">
        <v>13</v>
      </c>
      <c r="AX16">
        <f>(R16*SUMPRODUCT(K17:$K$23, X17:$X$23)-$AZ$3*SUMPRODUCT(K16:$K$22, W17:$W$23))/Z16</f>
        <v>42.843142205295031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8"/>
        <v>6.1700000000000005E-2</v>
      </c>
      <c r="I17" s="5">
        <f t="shared" si="9"/>
        <v>1.0617000000000001</v>
      </c>
      <c r="J17">
        <f t="shared" si="10"/>
        <v>0.94188565508147304</v>
      </c>
      <c r="K17">
        <f t="shared" si="20"/>
        <v>0.41203082660883361</v>
      </c>
      <c r="L17" s="2">
        <v>14</v>
      </c>
      <c r="M17" s="6">
        <v>2.1420699999999998E-3</v>
      </c>
      <c r="O17">
        <f t="shared" si="21"/>
        <v>146.31324923323101</v>
      </c>
      <c r="P17">
        <f t="shared" si="22"/>
        <v>7.3156624616615504</v>
      </c>
      <c r="Q17" s="4">
        <f t="shared" si="23"/>
        <v>25</v>
      </c>
      <c r="R17">
        <f t="shared" si="0"/>
        <v>50000</v>
      </c>
      <c r="S17">
        <f t="shared" si="11"/>
        <v>39.325976075290924</v>
      </c>
      <c r="U17">
        <f t="shared" si="12"/>
        <v>2.1420699999999998E-3</v>
      </c>
      <c r="V17">
        <f t="shared" si="13"/>
        <v>0.01</v>
      </c>
      <c r="W17">
        <f t="shared" si="14"/>
        <v>0.85598668946386858</v>
      </c>
      <c r="X17">
        <f t="shared" si="15"/>
        <v>1.8335834078998688E-3</v>
      </c>
      <c r="Y17">
        <f t="shared" si="16"/>
        <v>8.5598668946386854E-3</v>
      </c>
      <c r="Z17">
        <f t="shared" si="17"/>
        <v>0.84559323916133</v>
      </c>
      <c r="AB17">
        <f t="shared" si="18"/>
        <v>39.325976075290924</v>
      </c>
      <c r="AC17">
        <f t="shared" si="19"/>
        <v>35.175650963580118</v>
      </c>
      <c r="AE17">
        <f t="shared" si="1"/>
        <v>123.72149435134679</v>
      </c>
      <c r="AF17">
        <f t="shared" si="2"/>
        <v>-6.1860747175673394</v>
      </c>
      <c r="AG17">
        <f t="shared" si="2"/>
        <v>-21.139830979033249</v>
      </c>
      <c r="AH17">
        <f t="shared" si="3"/>
        <v>-91.679170394993434</v>
      </c>
      <c r="AI17">
        <f t="shared" si="4"/>
        <v>4.7164182597527713</v>
      </c>
      <c r="AJ17">
        <f t="shared" si="5"/>
        <v>4.1503251117108064</v>
      </c>
      <c r="AK17">
        <f t="shared" si="24"/>
        <v>2.164687260785171</v>
      </c>
      <c r="AL17">
        <f t="shared" si="6"/>
        <v>11.03143063224875</v>
      </c>
      <c r="AN17">
        <f t="shared" si="7"/>
        <v>50.977069586865554</v>
      </c>
      <c r="AO17">
        <f t="shared" si="7"/>
        <v>-2.5488534793432778</v>
      </c>
      <c r="AP17">
        <f t="shared" si="7"/>
        <v>-8.7102620326620972</v>
      </c>
      <c r="AQ17">
        <f t="shared" si="7"/>
        <v>-37.774644360661249</v>
      </c>
      <c r="AR17">
        <f t="shared" si="7"/>
        <v>1.9433097141989308</v>
      </c>
      <c r="AS17">
        <f t="shared" si="7"/>
        <v>1.7100618864736032</v>
      </c>
      <c r="AT17">
        <f t="shared" si="7"/>
        <v>0.89191788141092576</v>
      </c>
      <c r="AU17">
        <f t="shared" si="7"/>
        <v>4.5452894820834606</v>
      </c>
      <c r="AW17">
        <v>14</v>
      </c>
      <c r="AX17">
        <f>(R17*SUMPRODUCT(K18:$K$23, X18:$X$23)-$AZ$3*SUMPRODUCT(K17:$K$22, W18:$W$23))/Z17</f>
        <v>39.325976075290924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8"/>
        <v>7.0099999999999996E-2</v>
      </c>
      <c r="I18" s="5">
        <f t="shared" si="9"/>
        <v>1.0701000000000001</v>
      </c>
      <c r="J18">
        <f t="shared" si="10"/>
        <v>0.93449210354172507</v>
      </c>
      <c r="K18">
        <f t="shared" si="20"/>
        <v>0.38503955388172473</v>
      </c>
      <c r="L18" s="2">
        <v>15</v>
      </c>
      <c r="M18" s="6">
        <v>2.2014550000000002E-3</v>
      </c>
      <c r="O18">
        <f t="shared" si="21"/>
        <v>146.31324923323101</v>
      </c>
      <c r="P18">
        <f t="shared" si="22"/>
        <v>7.3156624616615504</v>
      </c>
      <c r="Q18" s="4">
        <f t="shared" si="23"/>
        <v>25</v>
      </c>
      <c r="R18">
        <f t="shared" si="0"/>
        <v>50000</v>
      </c>
      <c r="S18">
        <f t="shared" si="11"/>
        <v>35.175650963580118</v>
      </c>
      <c r="U18">
        <f t="shared" si="12"/>
        <v>2.2014550000000002E-3</v>
      </c>
      <c r="V18">
        <f t="shared" si="13"/>
        <v>0.01</v>
      </c>
      <c r="W18">
        <f t="shared" si="14"/>
        <v>0.84559323916133</v>
      </c>
      <c r="X18">
        <f t="shared" si="15"/>
        <v>1.8615354643179058E-3</v>
      </c>
      <c r="Y18">
        <f t="shared" si="16"/>
        <v>8.4559323916133002E-3</v>
      </c>
      <c r="Z18">
        <f t="shared" si="17"/>
        <v>0.83527577130539876</v>
      </c>
      <c r="AB18">
        <f t="shared" si="18"/>
        <v>35.175650963580118</v>
      </c>
      <c r="AC18">
        <f t="shared" si="19"/>
        <v>30.143734105485166</v>
      </c>
      <c r="AE18">
        <f t="shared" si="1"/>
        <v>122.21191210548608</v>
      </c>
      <c r="AF18">
        <f t="shared" si="2"/>
        <v>-6.1105956052743036</v>
      </c>
      <c r="AG18">
        <f t="shared" si="2"/>
        <v>-20.88189428263497</v>
      </c>
      <c r="AH18">
        <f t="shared" si="3"/>
        <v>-93.076773215895287</v>
      </c>
      <c r="AI18">
        <f t="shared" si="4"/>
        <v>2.1426490016815194</v>
      </c>
      <c r="AJ18">
        <f t="shared" si="5"/>
        <v>5.0319168580949523</v>
      </c>
      <c r="AK18">
        <f t="shared" si="24"/>
        <v>3.2675824972179051</v>
      </c>
      <c r="AL18">
        <f t="shared" si="6"/>
        <v>10.442148356994377</v>
      </c>
      <c r="AN18">
        <f t="shared" si="7"/>
        <v>47.056420116128912</v>
      </c>
      <c r="AO18">
        <f t="shared" si="7"/>
        <v>-2.3528210058064456</v>
      </c>
      <c r="AP18">
        <f t="shared" si="7"/>
        <v>-8.0403552587911076</v>
      </c>
      <c r="AQ18">
        <f t="shared" si="7"/>
        <v>-35.838239235798788</v>
      </c>
      <c r="AR18">
        <f t="shared" si="7"/>
        <v>0.82500461573257511</v>
      </c>
      <c r="AS18">
        <f t="shared" si="7"/>
        <v>1.9374870222108103</v>
      </c>
      <c r="AT18">
        <f t="shared" si="7"/>
        <v>1.2581485070005143</v>
      </c>
      <c r="AU18">
        <f t="shared" si="7"/>
        <v>4.0206401449438998</v>
      </c>
      <c r="AW18">
        <v>15</v>
      </c>
      <c r="AX18">
        <f>(R18*SUMPRODUCT(K19:$K$23, X19:$X$23)-$AZ$3*SUMPRODUCT(K18:$K$22, W19:$W$23))/Z18</f>
        <v>35.175650963580118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8"/>
        <v>7.3400000000000007E-2</v>
      </c>
      <c r="I19" s="5">
        <f t="shared" si="9"/>
        <v>1.0733999999999999</v>
      </c>
      <c r="J19">
        <f t="shared" si="10"/>
        <v>0.93161915408980811</v>
      </c>
      <c r="K19">
        <f t="shared" si="20"/>
        <v>0.35871022347840947</v>
      </c>
      <c r="L19" s="2">
        <v>16</v>
      </c>
      <c r="M19" s="6">
        <v>2.2708170000000001E-3</v>
      </c>
      <c r="O19">
        <f t="shared" si="21"/>
        <v>146.31324923323101</v>
      </c>
      <c r="P19">
        <f t="shared" si="22"/>
        <v>7.3156624616615504</v>
      </c>
      <c r="Q19" s="4">
        <f t="shared" si="23"/>
        <v>25</v>
      </c>
      <c r="R19">
        <f t="shared" si="0"/>
        <v>50000</v>
      </c>
      <c r="S19">
        <f t="shared" si="11"/>
        <v>30.143734105485166</v>
      </c>
      <c r="U19">
        <f t="shared" si="12"/>
        <v>2.2708170000000001E-3</v>
      </c>
      <c r="V19">
        <f t="shared" si="13"/>
        <v>0.01</v>
      </c>
      <c r="W19">
        <f t="shared" si="14"/>
        <v>0.83527577130539876</v>
      </c>
      <c r="X19">
        <f t="shared" si="15"/>
        <v>1.8967584211684117E-3</v>
      </c>
      <c r="Y19">
        <f t="shared" si="16"/>
        <v>8.352757713053988E-3</v>
      </c>
      <c r="Z19">
        <f t="shared" si="17"/>
        <v>0.82502625517117634</v>
      </c>
      <c r="AB19">
        <f t="shared" si="18"/>
        <v>30.143734105485166</v>
      </c>
      <c r="AC19">
        <f t="shared" si="19"/>
        <v>23.550724022193339</v>
      </c>
      <c r="AE19">
        <f t="shared" si="1"/>
        <v>120.71227209681956</v>
      </c>
      <c r="AF19">
        <f t="shared" si="2"/>
        <v>-6.0356136048409788</v>
      </c>
      <c r="AG19">
        <f t="shared" si="2"/>
        <v>-20.625656379279409</v>
      </c>
      <c r="AH19">
        <f t="shared" si="3"/>
        <v>-94.837921058420591</v>
      </c>
      <c r="AI19">
        <f t="shared" si="4"/>
        <v>-0.78691894572141052</v>
      </c>
      <c r="AJ19">
        <f t="shared" si="5"/>
        <v>6.5930100832918264</v>
      </c>
      <c r="AK19">
        <f t="shared" si="24"/>
        <v>3.2294947549234418</v>
      </c>
      <c r="AL19">
        <f t="shared" si="6"/>
        <v>9.0355858924938577</v>
      </c>
      <c r="AN19">
        <f t="shared" si="7"/>
        <v>43.300726100436719</v>
      </c>
      <c r="AO19">
        <f t="shared" si="7"/>
        <v>-2.165036305021836</v>
      </c>
      <c r="AP19">
        <f t="shared" si="7"/>
        <v>-7.3986338092001986</v>
      </c>
      <c r="AQ19">
        <f t="shared" si="7"/>
        <v>-34.019331857093803</v>
      </c>
      <c r="AR19">
        <f t="shared" si="7"/>
        <v>-0.28227587087912154</v>
      </c>
      <c r="AS19">
        <f t="shared" si="7"/>
        <v>2.3649801203730183</v>
      </c>
      <c r="AT19">
        <f t="shared" si="7"/>
        <v>1.158452785260939</v>
      </c>
      <c r="AU19">
        <f t="shared" si="7"/>
        <v>3.2411570347548357</v>
      </c>
      <c r="AW19">
        <v>16</v>
      </c>
      <c r="AX19">
        <f>(R19*SUMPRODUCT(K20:$K$23, X20:$X$23)-$AZ$3*SUMPRODUCT(K19:$K$22, W20:$W$23))/Z19</f>
        <v>30.143734105485166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8"/>
        <v>5.4300000000000001E-2</v>
      </c>
      <c r="I20" s="5">
        <f t="shared" si="9"/>
        <v>1.0543</v>
      </c>
      <c r="J20">
        <f t="shared" si="10"/>
        <v>0.9484966328369534</v>
      </c>
      <c r="K20">
        <f t="shared" si="20"/>
        <v>0.34023543913346244</v>
      </c>
      <c r="L20" s="2">
        <v>17</v>
      </c>
      <c r="M20" s="6">
        <v>2.3392280000000001E-3</v>
      </c>
      <c r="O20">
        <f t="shared" si="21"/>
        <v>146.31324923323101</v>
      </c>
      <c r="P20">
        <f t="shared" si="22"/>
        <v>7.3156624616615504</v>
      </c>
      <c r="Q20" s="4">
        <f t="shared" si="23"/>
        <v>25</v>
      </c>
      <c r="R20">
        <f t="shared" si="0"/>
        <v>50000</v>
      </c>
      <c r="S20">
        <f t="shared" si="11"/>
        <v>23.550724022193339</v>
      </c>
      <c r="U20">
        <f t="shared" si="12"/>
        <v>2.3392280000000001E-3</v>
      </c>
      <c r="V20">
        <f t="shared" si="13"/>
        <v>0.01</v>
      </c>
      <c r="W20">
        <f t="shared" si="14"/>
        <v>0.82502625517117634</v>
      </c>
      <c r="X20">
        <f t="shared" si="15"/>
        <v>1.9299245168315606E-3</v>
      </c>
      <c r="Y20">
        <f t="shared" si="16"/>
        <v>8.2502625517117643E-3</v>
      </c>
      <c r="Z20">
        <f t="shared" si="17"/>
        <v>0.81484606810263294</v>
      </c>
      <c r="AB20">
        <f t="shared" si="18"/>
        <v>23.550724022193339</v>
      </c>
      <c r="AC20">
        <f t="shared" si="19"/>
        <v>15.842194742384237</v>
      </c>
      <c r="AE20">
        <f t="shared" si="1"/>
        <v>119.22277584901886</v>
      </c>
      <c r="AF20">
        <f t="shared" si="2"/>
        <v>-5.9611387924509431</v>
      </c>
      <c r="AG20">
        <f t="shared" si="2"/>
        <v>-20.371151702565822</v>
      </c>
      <c r="AH20">
        <f t="shared" si="3"/>
        <v>-96.496225841578024</v>
      </c>
      <c r="AI20">
        <f t="shared" si="4"/>
        <v>-3.6057404875759289</v>
      </c>
      <c r="AJ20">
        <f t="shared" si="5"/>
        <v>7.7085292798091025</v>
      </c>
      <c r="AK20">
        <f t="shared" si="24"/>
        <v>0.58829315263867343</v>
      </c>
      <c r="AL20">
        <f t="shared" si="6"/>
        <v>4.691081944871847</v>
      </c>
      <c r="AN20">
        <f t="shared" si="7"/>
        <v>40.563813495701289</v>
      </c>
      <c r="AO20">
        <f t="shared" si="7"/>
        <v>-2.0281906747850647</v>
      </c>
      <c r="AP20">
        <f t="shared" si="7"/>
        <v>-6.9309877451768633</v>
      </c>
      <c r="AQ20">
        <f t="shared" si="7"/>
        <v>-32.831435773931062</v>
      </c>
      <c r="AR20">
        <f t="shared" si="7"/>
        <v>-1.2268006981917012</v>
      </c>
      <c r="AS20">
        <f t="shared" si="7"/>
        <v>2.6227148445890029</v>
      </c>
      <c r="AT20">
        <f t="shared" si="7"/>
        <v>0.20015817912722811</v>
      </c>
      <c r="AU20">
        <f t="shared" si="7"/>
        <v>1.5960723255245299</v>
      </c>
      <c r="AW20">
        <v>17</v>
      </c>
      <c r="AX20">
        <f>(R20*SUMPRODUCT(K21:$K$23, X21:$X$23)-$AZ$3*SUMPRODUCT(K20:$K$22, W21:$W$23))/Z20</f>
        <v>23.550724022193339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8"/>
        <v>5.1300000000000005E-2</v>
      </c>
      <c r="I21" s="5">
        <f t="shared" si="9"/>
        <v>1.0512999999999999</v>
      </c>
      <c r="J21">
        <f t="shared" si="10"/>
        <v>0.95120327213925626</v>
      </c>
      <c r="K21">
        <f t="shared" si="20"/>
        <v>0.32363306300148625</v>
      </c>
      <c r="L21" s="2">
        <v>18</v>
      </c>
      <c r="M21" s="6">
        <v>2.4176169999999999E-3</v>
      </c>
      <c r="O21">
        <f t="shared" si="21"/>
        <v>146.31324923323101</v>
      </c>
      <c r="P21">
        <f t="shared" si="22"/>
        <v>7.3156624616615504</v>
      </c>
      <c r="Q21" s="4">
        <f t="shared" si="23"/>
        <v>25</v>
      </c>
      <c r="R21">
        <f t="shared" si="0"/>
        <v>50000</v>
      </c>
      <c r="S21">
        <f t="shared" si="11"/>
        <v>15.842194742384237</v>
      </c>
      <c r="U21">
        <f t="shared" si="12"/>
        <v>2.4176169999999999E-3</v>
      </c>
      <c r="V21">
        <f t="shared" si="13"/>
        <v>0.01</v>
      </c>
      <c r="W21">
        <f t="shared" si="14"/>
        <v>0.81484606810263294</v>
      </c>
      <c r="X21">
        <f t="shared" si="15"/>
        <v>1.9699857066280829E-3</v>
      </c>
      <c r="Y21">
        <f t="shared" si="16"/>
        <v>8.1484606810263288E-3</v>
      </c>
      <c r="Z21">
        <f t="shared" si="17"/>
        <v>0.80472762171497847</v>
      </c>
      <c r="AB21">
        <f t="shared" si="18"/>
        <v>15.842194742384237</v>
      </c>
      <c r="AC21">
        <f t="shared" si="19"/>
        <v>7.7915821817122133</v>
      </c>
      <c r="AE21">
        <f t="shared" si="1"/>
        <v>117.74231308084889</v>
      </c>
      <c r="AF21">
        <f t="shared" si="2"/>
        <v>-5.8871156540424447</v>
      </c>
      <c r="AG21">
        <f t="shared" si="2"/>
        <v>-20.118190542874462</v>
      </c>
      <c r="AH21">
        <f t="shared" si="3"/>
        <v>-98.499285331404153</v>
      </c>
      <c r="AI21">
        <f t="shared" si="4"/>
        <v>-6.7622784474721698</v>
      </c>
      <c r="AJ21">
        <f t="shared" si="5"/>
        <v>8.0506125606720236</v>
      </c>
      <c r="AK21">
        <f t="shared" si="24"/>
        <v>0.20431582747070512</v>
      </c>
      <c r="AL21">
        <f t="shared" si="6"/>
        <v>1.4926499406705589</v>
      </c>
      <c r="AN21">
        <f t="shared" si="7"/>
        <v>38.105305427235088</v>
      </c>
      <c r="AO21">
        <f t="shared" si="7"/>
        <v>-1.9052652713617544</v>
      </c>
      <c r="AP21">
        <f t="shared" si="7"/>
        <v>-6.5109116274379959</v>
      </c>
      <c r="AQ21">
        <f t="shared" si="7"/>
        <v>-31.87762541525969</v>
      </c>
      <c r="AR21">
        <f t="shared" si="7"/>
        <v>-2.1884968868243533</v>
      </c>
      <c r="AS21">
        <f t="shared" si="7"/>
        <v>2.6054444020485255</v>
      </c>
      <c r="AT21">
        <f t="shared" si="7"/>
        <v>6.6123357064027499E-2</v>
      </c>
      <c r="AU21">
        <f t="shared" si="7"/>
        <v>0.48307087228819973</v>
      </c>
      <c r="AW21">
        <v>18</v>
      </c>
      <c r="AX21">
        <f>(R21*SUMPRODUCT(K22:$K$23, X22:$X$23)-$AZ$3*SUMPRODUCT(K21:$K$22, W22:$W$23))/Z21</f>
        <v>15.842194742384237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8"/>
        <v>7.0000000000000007E-2</v>
      </c>
      <c r="I22" s="5">
        <f t="shared" si="9"/>
        <v>1.07</v>
      </c>
      <c r="J22">
        <f t="shared" si="10"/>
        <v>0.93457943925233644</v>
      </c>
      <c r="K22">
        <f t="shared" si="20"/>
        <v>0.30246080654344509</v>
      </c>
      <c r="L22" s="2">
        <v>19</v>
      </c>
      <c r="M22" s="6">
        <v>2.502181E-3</v>
      </c>
      <c r="O22">
        <f t="shared" si="21"/>
        <v>146.31324923323101</v>
      </c>
      <c r="P22">
        <f t="shared" si="22"/>
        <v>7.3156624616615504</v>
      </c>
      <c r="Q22" s="4">
        <f t="shared" si="23"/>
        <v>25</v>
      </c>
      <c r="R22">
        <f t="shared" si="0"/>
        <v>50000</v>
      </c>
      <c r="S22">
        <f t="shared" si="11"/>
        <v>7.7915821817122133</v>
      </c>
      <c r="U22">
        <f t="shared" si="12"/>
        <v>2.502181E-3</v>
      </c>
      <c r="V22">
        <f t="shared" si="13"/>
        <v>0.01</v>
      </c>
      <c r="W22">
        <f t="shared" si="14"/>
        <v>0.80472762171497847</v>
      </c>
      <c r="X22">
        <f t="shared" si="15"/>
        <v>2.0135741652304064E-3</v>
      </c>
      <c r="Y22">
        <f t="shared" si="16"/>
        <v>8.047276217149785E-3</v>
      </c>
      <c r="Z22">
        <f t="shared" si="17"/>
        <v>0.79466677133259833</v>
      </c>
      <c r="AB22">
        <f t="shared" si="18"/>
        <v>7.7915821817122133</v>
      </c>
      <c r="AC22">
        <f t="shared" si="19"/>
        <v>7.890963716927609</v>
      </c>
      <c r="AE22">
        <f t="shared" si="1"/>
        <v>116.27027737135346</v>
      </c>
      <c r="AF22">
        <f t="shared" si="2"/>
        <v>-5.8135138685676724</v>
      </c>
      <c r="AG22">
        <f t="shared" si="2"/>
        <v>-19.866669283314959</v>
      </c>
      <c r="AH22">
        <f t="shared" si="3"/>
        <v>-100.67870826152031</v>
      </c>
      <c r="AI22">
        <f t="shared" si="4"/>
        <v>-10.088614042049485</v>
      </c>
      <c r="AJ22">
        <f t="shared" si="5"/>
        <v>-9.9381535215395722E-2</v>
      </c>
      <c r="AK22">
        <f t="shared" si="24"/>
        <v>2.4832152593744583</v>
      </c>
      <c r="AL22">
        <f t="shared" si="6"/>
        <v>-7.7047803178904237</v>
      </c>
      <c r="AN22">
        <f t="shared" si="7"/>
        <v>35.167201870769638</v>
      </c>
      <c r="AO22">
        <f t="shared" si="7"/>
        <v>-1.7583600935384818</v>
      </c>
      <c r="AP22">
        <f t="shared" si="7"/>
        <v>-6.0088888147633286</v>
      </c>
      <c r="AQ22">
        <f t="shared" si="7"/>
        <v>-30.451363302531643</v>
      </c>
      <c r="AR22">
        <f t="shared" si="7"/>
        <v>-3.0514103400638128</v>
      </c>
      <c r="AS22">
        <f t="shared" si="7"/>
        <v>-3.0059019296774382E-2</v>
      </c>
      <c r="AT22">
        <f t="shared" si="7"/>
        <v>0.75107529017138885</v>
      </c>
      <c r="AU22">
        <f t="shared" si="7"/>
        <v>-2.3303940691891989</v>
      </c>
      <c r="AW22">
        <v>19</v>
      </c>
      <c r="AX22">
        <f>(R22*SUMPRODUCT(K23:$K$23, X23:$X$23)-$AZ$3*SUMPRODUCT(K22:$K$22, W23:$W$23))/Z22</f>
        <v>7.7915821817122133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8"/>
        <v>0.10390000000000001</v>
      </c>
      <c r="I23" s="5">
        <f t="shared" si="9"/>
        <v>1.1039000000000001</v>
      </c>
      <c r="J23">
        <f t="shared" si="10"/>
        <v>0.90587915572062683</v>
      </c>
      <c r="K23">
        <f t="shared" si="20"/>
        <v>0.2739929400701559</v>
      </c>
      <c r="L23" s="2">
        <v>20</v>
      </c>
      <c r="M23" s="6">
        <v>2.5943469999999999E-3</v>
      </c>
      <c r="O23">
        <f t="shared" si="21"/>
        <v>146.31324923323101</v>
      </c>
      <c r="P23">
        <f t="shared" si="22"/>
        <v>7.3156624616615504</v>
      </c>
      <c r="Q23" s="4">
        <f t="shared" si="23"/>
        <v>25</v>
      </c>
      <c r="R23">
        <f t="shared" si="0"/>
        <v>50000</v>
      </c>
      <c r="S23">
        <f t="shared" si="11"/>
        <v>7.890963716927609</v>
      </c>
      <c r="U23">
        <f t="shared" si="12"/>
        <v>2.5943469999999999E-3</v>
      </c>
      <c r="V23">
        <f t="shared" si="13"/>
        <v>0.01</v>
      </c>
      <c r="W23">
        <f t="shared" si="14"/>
        <v>0.79466677133259833</v>
      </c>
      <c r="X23">
        <f t="shared" si="15"/>
        <v>2.0616413542064124E-3</v>
      </c>
      <c r="Y23">
        <f t="shared" si="16"/>
        <v>7.9466677133259826E-3</v>
      </c>
      <c r="Z23">
        <f t="shared" si="17"/>
        <v>0.78465846226506597</v>
      </c>
      <c r="AB23">
        <f t="shared" si="18"/>
        <v>7.890963716927609</v>
      </c>
      <c r="AC23">
        <f t="shared" si="19"/>
        <v>0</v>
      </c>
      <c r="AE23">
        <f t="shared" si="1"/>
        <v>114.80592915235238</v>
      </c>
      <c r="AF23">
        <f t="shared" si="2"/>
        <v>-5.7402964576176192</v>
      </c>
      <c r="AG23">
        <f t="shared" si="2"/>
        <v>-19.61646155662665</v>
      </c>
      <c r="AH23">
        <f t="shared" si="3"/>
        <v>-103.08206771032062</v>
      </c>
      <c r="AI23">
        <f t="shared" si="4"/>
        <v>-13.632896572212502</v>
      </c>
      <c r="AJ23">
        <f t="shared" si="5"/>
        <v>7.890963716927609</v>
      </c>
      <c r="AK23">
        <f t="shared" si="24"/>
        <v>8.1869617488163673</v>
      </c>
      <c r="AL23">
        <f t="shared" si="6"/>
        <v>2.4450288935314743</v>
      </c>
      <c r="AN23">
        <f t="shared" si="7"/>
        <v>31.456014065939048</v>
      </c>
      <c r="AO23">
        <f t="shared" si="7"/>
        <v>-1.5728007032969524</v>
      </c>
      <c r="AP23">
        <f t="shared" si="7"/>
        <v>-5.3747719756733225</v>
      </c>
      <c r="AQ23">
        <f t="shared" si="7"/>
        <v>-28.243758800461627</v>
      </c>
      <c r="AR23">
        <f t="shared" si="7"/>
        <v>-3.735317413492854</v>
      </c>
      <c r="AS23">
        <f t="shared" si="7"/>
        <v>2.1620683487879209</v>
      </c>
      <c r="AT23">
        <f t="shared" si="7"/>
        <v>2.2431697198001017</v>
      </c>
      <c r="AU23">
        <f t="shared" si="7"/>
        <v>0.66992065509516885</v>
      </c>
      <c r="AW23">
        <v>20</v>
      </c>
      <c r="AX23">
        <f>(R23*SUMPRODUCT(K$23:$K24, X$23:$X24)-$AZ$3*SUMPRODUCT(K$22:$K23, W$23:$W24))/Z23</f>
        <v>7.890963716927609</v>
      </c>
    </row>
    <row r="25" spans="5:50" x14ac:dyDescent="0.25">
      <c r="AN25" s="8">
        <f t="shared" ref="AN25:AU25" si="25">SUM(AN3:AN23)</f>
        <v>1407.7999874577479</v>
      </c>
      <c r="AO25" s="8">
        <f t="shared" si="25"/>
        <v>-180.12493629781068</v>
      </c>
      <c r="AP25" s="8">
        <f t="shared" si="25"/>
        <v>-1737.9781279601432</v>
      </c>
      <c r="AQ25" s="8">
        <f t="shared" si="25"/>
        <v>-948.11510371566794</v>
      </c>
      <c r="AR25" s="8">
        <f t="shared" si="25"/>
        <v>-1458.4181805158735</v>
      </c>
      <c r="AS25" s="8">
        <f t="shared" si="25"/>
        <v>-22.344747315028599</v>
      </c>
      <c r="AT25" s="8">
        <f t="shared" si="25"/>
        <v>30.270365939483707</v>
      </c>
      <c r="AU25" s="9">
        <f t="shared" si="25"/>
        <v>-1450.4925618914185</v>
      </c>
    </row>
    <row r="29" spans="5:50" x14ac:dyDescent="0.25">
      <c r="AF29" s="10"/>
      <c r="AG29" s="10"/>
      <c r="AH29" s="10"/>
      <c r="AI29" s="10"/>
      <c r="AJ29" s="10"/>
      <c r="AK29" s="10"/>
      <c r="AL29" s="10"/>
      <c r="AM29" s="10"/>
    </row>
  </sheetData>
  <conditionalFormatting sqref="AN25:AU25">
    <cfRule type="cellIs" dxfId="47" priority="1" operator="lessThan">
      <formula>0</formula>
    </cfRule>
  </conditionalFormatting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640C00-0747-4644-A221-E79B73A5F19E}">
  <dimension ref="A1:AZ29"/>
  <sheetViews>
    <sheetView workbookViewId="0">
      <selection activeCell="M33" sqref="M33"/>
    </sheetView>
  </sheetViews>
  <sheetFormatPr defaultRowHeight="15" x14ac:dyDescent="0.25"/>
  <cols>
    <col min="3" max="3" width="9.28515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40" max="40" width="9.85546875" bestFit="1" customWidth="1"/>
    <col min="43" max="43" width="10.42578125" bestFit="1" customWidth="1"/>
  </cols>
  <sheetData>
    <row r="1" spans="1:52" x14ac:dyDescent="0.25">
      <c r="A1" t="s">
        <v>41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f>'T.35.04.A'!C3*(1+C12)</f>
        <v>312.68936293672579</v>
      </c>
      <c r="K3">
        <v>1</v>
      </c>
      <c r="L3" s="2">
        <v>0</v>
      </c>
      <c r="O3">
        <f>$C$3</f>
        <v>312.68936293672579</v>
      </c>
      <c r="P3">
        <f>O3*B5</f>
        <v>250.15149034938065</v>
      </c>
      <c r="Q3" s="4">
        <f>B8</f>
        <v>1522.432587</v>
      </c>
      <c r="R3">
        <f t="shared" ref="R3:R23" si="0">$C$6</f>
        <v>50000</v>
      </c>
      <c r="S3">
        <f>AX3</f>
        <v>0</v>
      </c>
      <c r="W3">
        <v>1</v>
      </c>
      <c r="Z3">
        <v>1</v>
      </c>
      <c r="AC3">
        <f t="shared" ref="AC3:AC23" si="1">S3*Z3</f>
        <v>0</v>
      </c>
      <c r="AE3">
        <f t="shared" ref="AE3:AE23" si="2">$Z3*O3</f>
        <v>312.68936293672579</v>
      </c>
      <c r="AF3">
        <f t="shared" ref="AF3:AG23" si="3">-$Z3*P3</f>
        <v>-250.15149034938065</v>
      </c>
      <c r="AG3">
        <f t="shared" si="3"/>
        <v>-1522.432587</v>
      </c>
      <c r="AH3">
        <f t="shared" ref="AH3:AH23" si="4">-X3*R3</f>
        <v>0</v>
      </c>
      <c r="AI3">
        <f t="shared" ref="AI3:AI23" si="5">SUM(AE3:AH3)</f>
        <v>-1459.8947144126548</v>
      </c>
      <c r="AJ3">
        <f t="shared" ref="AJ3:AJ23" si="6">AB3-AC3</f>
        <v>0</v>
      </c>
      <c r="AL3">
        <f t="shared" ref="AL3:AL23" si="7">SUM(AI3:AK3)</f>
        <v>-1459.8947144126548</v>
      </c>
      <c r="AN3">
        <f t="shared" ref="AN3:AU23" si="8">AE3*$K3</f>
        <v>312.68936293672579</v>
      </c>
      <c r="AO3">
        <f t="shared" si="8"/>
        <v>-250.15149034938065</v>
      </c>
      <c r="AP3">
        <f t="shared" si="8"/>
        <v>-1522.432587</v>
      </c>
      <c r="AQ3">
        <f t="shared" si="8"/>
        <v>0</v>
      </c>
      <c r="AR3">
        <f t="shared" si="8"/>
        <v>-1459.8947144126548</v>
      </c>
      <c r="AS3">
        <f t="shared" si="8"/>
        <v>0</v>
      </c>
      <c r="AT3">
        <f t="shared" si="8"/>
        <v>0</v>
      </c>
      <c r="AU3">
        <f t="shared" si="8"/>
        <v>-1459.8947144126548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136.46821824175504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v>1.5900000000000001E-2</v>
      </c>
      <c r="G4" s="5">
        <v>2.1899999999999999E-2</v>
      </c>
      <c r="H4" s="5">
        <f t="shared" ref="H4:H23" si="9">F4+$C$9</f>
        <v>6.59E-2</v>
      </c>
      <c r="I4" s="5">
        <f t="shared" ref="I4:I23" si="10">1+H4</f>
        <v>1.0659000000000001</v>
      </c>
      <c r="J4">
        <f t="shared" ref="J4:J23" si="11">1/I4</f>
        <v>0.93817431278731578</v>
      </c>
      <c r="K4">
        <f>J4</f>
        <v>0.93817431278731578</v>
      </c>
      <c r="L4" s="2">
        <v>1</v>
      </c>
      <c r="M4" s="6">
        <f t="array" ref="M4:M23">Mortalities!B11:B30</f>
        <v>1.947287E-3</v>
      </c>
      <c r="R4">
        <f t="shared" si="0"/>
        <v>50000</v>
      </c>
      <c r="S4">
        <f t="shared" ref="S4:S23" si="12">AX4</f>
        <v>45.669108031204544</v>
      </c>
      <c r="U4">
        <f t="shared" ref="U4:U23" si="13">M4</f>
        <v>1.947287E-3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1.947287E-3</v>
      </c>
      <c r="Y4">
        <f t="shared" ref="Y4:Y23" si="17">V4*W4</f>
        <v>0.01</v>
      </c>
      <c r="Z4">
        <f t="shared" ref="Z4:Z23" si="18">MAX(0, W4-X4-Y4)</f>
        <v>0.98805271299999997</v>
      </c>
      <c r="AB4">
        <f t="shared" ref="AB4:AB23" si="19">AC3</f>
        <v>0</v>
      </c>
      <c r="AC4">
        <f t="shared" si="1"/>
        <v>45.123486090521737</v>
      </c>
      <c r="AE4">
        <f t="shared" si="2"/>
        <v>0</v>
      </c>
      <c r="AF4">
        <f t="shared" si="3"/>
        <v>0</v>
      </c>
      <c r="AG4">
        <f t="shared" si="3"/>
        <v>0</v>
      </c>
      <c r="AH4">
        <f t="shared" si="4"/>
        <v>-97.364350000000002</v>
      </c>
      <c r="AI4">
        <f t="shared" si="5"/>
        <v>-97.364350000000002</v>
      </c>
      <c r="AJ4">
        <f t="shared" si="6"/>
        <v>-45.123486090521737</v>
      </c>
      <c r="AK4">
        <f t="shared" ref="AK4:AK23" si="20">H4*SUM(AB4:AB4, AE4:AF4)</f>
        <v>0</v>
      </c>
      <c r="AL4">
        <f t="shared" si="7"/>
        <v>-142.48783609052174</v>
      </c>
      <c r="AN4">
        <f t="shared" si="8"/>
        <v>0</v>
      </c>
      <c r="AO4">
        <f t="shared" si="8"/>
        <v>0</v>
      </c>
      <c r="AP4">
        <f t="shared" si="8"/>
        <v>0</v>
      </c>
      <c r="AQ4">
        <f t="shared" si="8"/>
        <v>-91.344732151233686</v>
      </c>
      <c r="AR4">
        <f t="shared" si="8"/>
        <v>-91.344732151233686</v>
      </c>
      <c r="AS4">
        <f t="shared" si="8"/>
        <v>-42.333695553543237</v>
      </c>
      <c r="AT4">
        <f t="shared" si="8"/>
        <v>0</v>
      </c>
      <c r="AU4">
        <f t="shared" si="8"/>
        <v>-133.67842770477694</v>
      </c>
      <c r="AW4">
        <v>1</v>
      </c>
      <c r="AX4">
        <f>(R4*SUMPRODUCT(K5:$K$23, X5:$X$23)-$AZ$3*SUMPRODUCT(K4:$K$22, W5:$W$23))/Z4</f>
        <v>45.669108031204544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v>3.6400000000000002E-2</v>
      </c>
      <c r="G5" s="5">
        <v>4.1000000000000002E-2</v>
      </c>
      <c r="H5" s="5">
        <f t="shared" si="9"/>
        <v>8.6400000000000005E-2</v>
      </c>
      <c r="I5" s="5">
        <f t="shared" si="10"/>
        <v>1.0864</v>
      </c>
      <c r="J5">
        <f t="shared" si="11"/>
        <v>0.92047128129602351</v>
      </c>
      <c r="K5">
        <f t="shared" ref="K5:K23" si="21">K4*J5</f>
        <v>0.86356251177035692</v>
      </c>
      <c r="L5" s="2">
        <v>2</v>
      </c>
      <c r="M5" s="6">
        <v>1.9819680000000002E-3</v>
      </c>
      <c r="O5">
        <f t="shared" ref="O5:O23" si="22">$C$3</f>
        <v>312.68936293672579</v>
      </c>
      <c r="P5">
        <f t="shared" ref="P5:P23" si="23">O5*$C$5</f>
        <v>15.634468146836291</v>
      </c>
      <c r="Q5" s="4">
        <f t="shared" ref="Q5:Q23" si="24">$C$8</f>
        <v>25</v>
      </c>
      <c r="R5">
        <f t="shared" si="0"/>
        <v>50000</v>
      </c>
      <c r="S5">
        <f t="shared" si="12"/>
        <v>89.191106667017721</v>
      </c>
      <c r="U5">
        <f t="shared" si="13"/>
        <v>1.9819680000000002E-3</v>
      </c>
      <c r="V5">
        <f t="shared" si="14"/>
        <v>0.01</v>
      </c>
      <c r="W5">
        <f t="shared" si="15"/>
        <v>0.98805271299999997</v>
      </c>
      <c r="X5">
        <f t="shared" si="16"/>
        <v>1.9582888594791843E-3</v>
      </c>
      <c r="Y5">
        <f t="shared" si="17"/>
        <v>9.8805271300000004E-3</v>
      </c>
      <c r="Z5">
        <f t="shared" si="18"/>
        <v>0.97621389701052086</v>
      </c>
      <c r="AB5">
        <f t="shared" si="19"/>
        <v>45.123486090521737</v>
      </c>
      <c r="AC5">
        <f t="shared" si="1"/>
        <v>87.069597818090415</v>
      </c>
      <c r="AE5">
        <f t="shared" si="2"/>
        <v>305.25170154619821</v>
      </c>
      <c r="AF5">
        <f t="shared" si="3"/>
        <v>-15.262585077309911</v>
      </c>
      <c r="AG5">
        <f t="shared" si="3"/>
        <v>-24.40534742526302</v>
      </c>
      <c r="AH5">
        <f t="shared" si="4"/>
        <v>-97.914442973959211</v>
      </c>
      <c r="AI5">
        <f t="shared" si="5"/>
        <v>167.66932606966608</v>
      </c>
      <c r="AJ5">
        <f t="shared" si="6"/>
        <v>-41.946111727568677</v>
      </c>
      <c r="AK5">
        <f t="shared" si="20"/>
        <v>28.95372886113303</v>
      </c>
      <c r="AL5">
        <f t="shared" si="7"/>
        <v>154.67694320323045</v>
      </c>
      <c r="AN5">
        <f t="shared" si="8"/>
        <v>263.60392610941028</v>
      </c>
      <c r="AO5">
        <f t="shared" si="8"/>
        <v>-13.180196305470513</v>
      </c>
      <c r="AP5">
        <f t="shared" si="8"/>
        <v>-21.075543123188346</v>
      </c>
      <c r="AQ5">
        <f t="shared" si="8"/>
        <v>-84.555242313187591</v>
      </c>
      <c r="AR5">
        <f t="shared" si="8"/>
        <v>144.79294436756382</v>
      </c>
      <c r="AS5">
        <f t="shared" si="8"/>
        <v>-36.223089602459233</v>
      </c>
      <c r="AT5">
        <f t="shared" si="8"/>
        <v>25.003354820437917</v>
      </c>
      <c r="AU5">
        <f t="shared" si="8"/>
        <v>133.57320958554251</v>
      </c>
      <c r="AW5">
        <v>2</v>
      </c>
      <c r="AX5">
        <f>(R5*SUMPRODUCT(K6:$K$23, X6:$X$23)-$AZ$3*SUMPRODUCT(K5:$K$22, W6:$W$23))/Z5</f>
        <v>89.191106667017721</v>
      </c>
    </row>
    <row r="6" spans="1:52" x14ac:dyDescent="0.25">
      <c r="A6" t="s">
        <v>16</v>
      </c>
      <c r="C6" s="2">
        <f>'T.26.04.A'!C6</f>
        <v>50000</v>
      </c>
      <c r="E6">
        <v>2006</v>
      </c>
      <c r="F6" s="5">
        <v>5.8799999999999998E-2</v>
      </c>
      <c r="G6" s="5">
        <v>5.8500000000000003E-2</v>
      </c>
      <c r="H6" s="5">
        <f t="shared" si="9"/>
        <v>0.10880000000000001</v>
      </c>
      <c r="I6" s="5">
        <f t="shared" si="10"/>
        <v>1.1088</v>
      </c>
      <c r="J6">
        <f t="shared" si="11"/>
        <v>0.90187590187590183</v>
      </c>
      <c r="K6">
        <f t="shared" si="21"/>
        <v>0.77882621912910976</v>
      </c>
      <c r="L6" s="2">
        <v>3</v>
      </c>
      <c r="M6" s="6">
        <v>2.0299509999999999E-3</v>
      </c>
      <c r="O6">
        <f t="shared" si="22"/>
        <v>312.68936293672579</v>
      </c>
      <c r="P6">
        <f t="shared" si="23"/>
        <v>15.634468146836291</v>
      </c>
      <c r="Q6" s="4">
        <f t="shared" si="24"/>
        <v>25</v>
      </c>
      <c r="R6">
        <f t="shared" si="0"/>
        <v>50000</v>
      </c>
      <c r="S6">
        <f t="shared" si="12"/>
        <v>129.54946458232641</v>
      </c>
      <c r="U6">
        <f t="shared" si="13"/>
        <v>2.0299509999999999E-3</v>
      </c>
      <c r="V6">
        <f t="shared" si="14"/>
        <v>0.01</v>
      </c>
      <c r="W6">
        <f t="shared" si="15"/>
        <v>0.97621389701052086</v>
      </c>
      <c r="X6">
        <f t="shared" si="16"/>
        <v>1.9816663764504038E-3</v>
      </c>
      <c r="Y6">
        <f t="shared" si="17"/>
        <v>9.762138970105208E-3</v>
      </c>
      <c r="Z6">
        <f t="shared" si="18"/>
        <v>0.96447009166396525</v>
      </c>
      <c r="AB6">
        <f t="shared" si="19"/>
        <v>87.069597818090415</v>
      </c>
      <c r="AC6">
        <f t="shared" si="1"/>
        <v>124.94658398073398</v>
      </c>
      <c r="AE6">
        <f t="shared" si="2"/>
        <v>301.57953853393082</v>
      </c>
      <c r="AF6">
        <f t="shared" si="3"/>
        <v>-15.078976926696543</v>
      </c>
      <c r="AG6">
        <f t="shared" si="3"/>
        <v>-24.111752291599132</v>
      </c>
      <c r="AH6">
        <f t="shared" si="4"/>
        <v>-99.083318822520198</v>
      </c>
      <c r="AI6">
        <f t="shared" si="5"/>
        <v>163.30549049311492</v>
      </c>
      <c r="AJ6">
        <f t="shared" si="6"/>
        <v>-37.876986162643561</v>
      </c>
      <c r="AK6">
        <f t="shared" si="20"/>
        <v>40.644433345475328</v>
      </c>
      <c r="AL6">
        <f t="shared" si="7"/>
        <v>166.07293767594669</v>
      </c>
      <c r="AN6">
        <f t="shared" si="8"/>
        <v>234.87805176308299</v>
      </c>
      <c r="AO6">
        <f t="shared" si="8"/>
        <v>-11.743902588154151</v>
      </c>
      <c r="AP6">
        <f t="shared" si="8"/>
        <v>-18.778864873843801</v>
      </c>
      <c r="AQ6">
        <f t="shared" si="8"/>
        <v>-77.168686577307568</v>
      </c>
      <c r="AR6">
        <f t="shared" si="8"/>
        <v>127.18659772377747</v>
      </c>
      <c r="AS6">
        <f t="shared" si="8"/>
        <v>-29.499589925057293</v>
      </c>
      <c r="AT6">
        <f t="shared" si="8"/>
        <v>31.654950351101665</v>
      </c>
      <c r="AU6">
        <f t="shared" si="8"/>
        <v>129.34195814982183</v>
      </c>
      <c r="AW6">
        <v>3</v>
      </c>
      <c r="AX6">
        <f>(R6*SUMPRODUCT(K7:$K$23, X7:$X$23)-$AZ$3*SUMPRODUCT(K6:$K$22, W7:$W$23))/Z6</f>
        <v>129.54946458232641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v>5.4699999999999999E-2</v>
      </c>
      <c r="G7" s="5">
        <v>4.9099999999999998E-2</v>
      </c>
      <c r="H7" s="5">
        <f t="shared" si="9"/>
        <v>0.1047</v>
      </c>
      <c r="I7" s="5">
        <f t="shared" si="10"/>
        <v>1.1047</v>
      </c>
      <c r="J7">
        <f t="shared" si="11"/>
        <v>0.90522313750339456</v>
      </c>
      <c r="K7">
        <f t="shared" si="21"/>
        <v>0.70501151364995907</v>
      </c>
      <c r="L7" s="2">
        <v>4</v>
      </c>
      <c r="M7" s="6">
        <v>2.0855349999999999E-3</v>
      </c>
      <c r="O7">
        <f t="shared" si="22"/>
        <v>312.68936293672579</v>
      </c>
      <c r="P7">
        <f t="shared" si="23"/>
        <v>15.634468146836291</v>
      </c>
      <c r="Q7" s="4">
        <f t="shared" si="24"/>
        <v>25</v>
      </c>
      <c r="R7">
        <f t="shared" si="0"/>
        <v>50000</v>
      </c>
      <c r="S7">
        <f t="shared" si="12"/>
        <v>164.30388198723304</v>
      </c>
      <c r="U7">
        <f t="shared" si="13"/>
        <v>2.0855349999999999E-3</v>
      </c>
      <c r="V7">
        <f t="shared" si="14"/>
        <v>0.01</v>
      </c>
      <c r="W7">
        <f t="shared" si="15"/>
        <v>0.96447009166396525</v>
      </c>
      <c r="X7">
        <f t="shared" si="16"/>
        <v>2.0114361326184077E-3</v>
      </c>
      <c r="Y7">
        <f t="shared" si="17"/>
        <v>9.6447009166396522E-3</v>
      </c>
      <c r="Z7">
        <f t="shared" si="18"/>
        <v>0.95281395461470719</v>
      </c>
      <c r="AB7">
        <f t="shared" si="19"/>
        <v>124.94658398073398</v>
      </c>
      <c r="AC7">
        <f t="shared" si="1"/>
        <v>156.55103155480367</v>
      </c>
      <c r="AE7">
        <f t="shared" si="2"/>
        <v>297.93478846569514</v>
      </c>
      <c r="AF7">
        <f t="shared" si="3"/>
        <v>-14.896739423284759</v>
      </c>
      <c r="AG7">
        <f t="shared" si="3"/>
        <v>-23.820348865367681</v>
      </c>
      <c r="AH7">
        <f t="shared" si="4"/>
        <v>-100.57180663092039</v>
      </c>
      <c r="AI7">
        <f t="shared" si="5"/>
        <v>158.64589354612229</v>
      </c>
      <c r="AJ7">
        <f t="shared" si="6"/>
        <v>-31.604447574069695</v>
      </c>
      <c r="AK7">
        <f t="shared" si="20"/>
        <v>42.715991077523213</v>
      </c>
      <c r="AL7">
        <f t="shared" si="7"/>
        <v>169.7574370495758</v>
      </c>
      <c r="AN7">
        <f t="shared" si="8"/>
        <v>210.0474561851801</v>
      </c>
      <c r="AO7">
        <f t="shared" si="8"/>
        <v>-10.502372809259006</v>
      </c>
      <c r="AP7">
        <f t="shared" si="8"/>
        <v>-16.793620209242953</v>
      </c>
      <c r="AQ7">
        <f t="shared" si="8"/>
        <v>-70.904281623376178</v>
      </c>
      <c r="AR7">
        <f t="shared" si="8"/>
        <v>111.84718154330196</v>
      </c>
      <c r="AS7">
        <f t="shared" si="8"/>
        <v>-22.281499422265654</v>
      </c>
      <c r="AT7">
        <f t="shared" si="8"/>
        <v>30.115265526622785</v>
      </c>
      <c r="AU7">
        <f t="shared" si="8"/>
        <v>119.68094764765908</v>
      </c>
      <c r="AW7">
        <v>4</v>
      </c>
      <c r="AX7">
        <f>(R7*SUMPRODUCT(K8:$K$23, X8:$X$23)-$AZ$3*SUMPRODUCT(K7:$K$22, W8:$W$23))/Z7</f>
        <v>164.30388198723304</v>
      </c>
    </row>
    <row r="8" spans="1:52" x14ac:dyDescent="0.25">
      <c r="B8" s="2">
        <f>'T.26.04.A'!B8</f>
        <v>1522.432587</v>
      </c>
      <c r="C8" s="2">
        <f>'T.26.04.A'!C8</f>
        <v>25</v>
      </c>
      <c r="E8">
        <v>2008</v>
      </c>
      <c r="F8" s="5">
        <v>2.2499999999999999E-2</v>
      </c>
      <c r="G8" s="5">
        <v>2.1299999999999999E-2</v>
      </c>
      <c r="H8" s="5">
        <f t="shared" si="9"/>
        <v>7.2500000000000009E-2</v>
      </c>
      <c r="I8" s="5">
        <f t="shared" si="10"/>
        <v>1.0725</v>
      </c>
      <c r="J8">
        <f t="shared" si="11"/>
        <v>0.93240093240093236</v>
      </c>
      <c r="K8">
        <f t="shared" si="21"/>
        <v>0.65735339268061443</v>
      </c>
      <c r="L8" s="2">
        <v>5</v>
      </c>
      <c r="M8" s="6">
        <v>2.1420699999999998E-3</v>
      </c>
      <c r="O8">
        <f t="shared" si="22"/>
        <v>312.68936293672579</v>
      </c>
      <c r="P8">
        <f t="shared" si="23"/>
        <v>15.634468146836291</v>
      </c>
      <c r="Q8" s="4">
        <f t="shared" si="24"/>
        <v>25</v>
      </c>
      <c r="R8">
        <f t="shared" si="0"/>
        <v>50000</v>
      </c>
      <c r="S8">
        <f t="shared" si="12"/>
        <v>192.44740790003851</v>
      </c>
      <c r="U8">
        <f t="shared" si="13"/>
        <v>2.1420699999999998E-3</v>
      </c>
      <c r="V8">
        <f t="shared" si="14"/>
        <v>0.01</v>
      </c>
      <c r="W8">
        <f t="shared" si="15"/>
        <v>0.95281395461470719</v>
      </c>
      <c r="X8">
        <f t="shared" si="16"/>
        <v>2.0409941877615255E-3</v>
      </c>
      <c r="Y8">
        <f t="shared" si="17"/>
        <v>9.5281395461470717E-3</v>
      </c>
      <c r="Z8">
        <f t="shared" si="18"/>
        <v>0.94124482088079864</v>
      </c>
      <c r="AB8">
        <f t="shared" si="19"/>
        <v>156.55103155480367</v>
      </c>
      <c r="AC8">
        <f t="shared" si="1"/>
        <v>181.14012597784574</v>
      </c>
      <c r="AE8">
        <f t="shared" si="2"/>
        <v>294.31724340870949</v>
      </c>
      <c r="AF8">
        <f t="shared" si="3"/>
        <v>-14.715862170435477</v>
      </c>
      <c r="AG8">
        <f t="shared" si="3"/>
        <v>-23.531120522019965</v>
      </c>
      <c r="AH8">
        <f t="shared" si="4"/>
        <v>-102.04970938807628</v>
      </c>
      <c r="AI8">
        <f t="shared" si="5"/>
        <v>154.02055132817776</v>
      </c>
      <c r="AJ8">
        <f t="shared" si="6"/>
        <v>-24.58909442304207</v>
      </c>
      <c r="AK8">
        <f t="shared" si="20"/>
        <v>31.621049927498138</v>
      </c>
      <c r="AL8">
        <f t="shared" si="7"/>
        <v>161.05250683263384</v>
      </c>
      <c r="AN8">
        <f t="shared" si="8"/>
        <v>193.47043847912138</v>
      </c>
      <c r="AO8">
        <f t="shared" si="8"/>
        <v>-9.6735219239560717</v>
      </c>
      <c r="AP8">
        <f t="shared" si="8"/>
        <v>-15.468261908726255</v>
      </c>
      <c r="AQ8">
        <f t="shared" si="8"/>
        <v>-67.08272268832269</v>
      </c>
      <c r="AR8">
        <f t="shared" si="8"/>
        <v>101.24593195811637</v>
      </c>
      <c r="AS8">
        <f t="shared" si="8"/>
        <v>-16.163724641930681</v>
      </c>
      <c r="AT8">
        <f t="shared" si="8"/>
        <v>20.786204449963996</v>
      </c>
      <c r="AU8">
        <f t="shared" si="8"/>
        <v>105.86841176614969</v>
      </c>
      <c r="AW8">
        <v>5</v>
      </c>
      <c r="AX8">
        <f>(R8*SUMPRODUCT(K9:$K$23, X9:$X$23)-$AZ$3*SUMPRODUCT(K8:$K$22, W9:$W$23))/Z8</f>
        <v>192.44740790003851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9"/>
        <v>5.2200000000000003E-2</v>
      </c>
      <c r="I9" s="5">
        <f t="shared" si="10"/>
        <v>1.0522</v>
      </c>
      <c r="J9">
        <f t="shared" si="11"/>
        <v>0.95038965976050183</v>
      </c>
      <c r="K9">
        <f t="shared" si="21"/>
        <v>0.62474186721214076</v>
      </c>
      <c r="L9" s="2">
        <v>6</v>
      </c>
      <c r="M9" s="6">
        <v>2.2014550000000002E-3</v>
      </c>
      <c r="O9">
        <f t="shared" si="22"/>
        <v>312.68936293672579</v>
      </c>
      <c r="P9">
        <f t="shared" si="23"/>
        <v>15.634468146836291</v>
      </c>
      <c r="Q9" s="4">
        <f t="shared" si="24"/>
        <v>25</v>
      </c>
      <c r="R9">
        <f t="shared" si="0"/>
        <v>50000</v>
      </c>
      <c r="S9">
        <f t="shared" si="12"/>
        <v>216.02400597802017</v>
      </c>
      <c r="U9">
        <f t="shared" si="13"/>
        <v>2.2014550000000002E-3</v>
      </c>
      <c r="V9">
        <f t="shared" si="14"/>
        <v>0.01</v>
      </c>
      <c r="W9">
        <f t="shared" si="15"/>
        <v>0.94124482088079864</v>
      </c>
      <c r="X9">
        <f t="shared" si="16"/>
        <v>2.0721081171521387E-3</v>
      </c>
      <c r="Y9">
        <f t="shared" si="17"/>
        <v>9.4124482088079869E-3</v>
      </c>
      <c r="Z9">
        <f t="shared" si="18"/>
        <v>0.92976026455483851</v>
      </c>
      <c r="AB9">
        <f t="shared" si="19"/>
        <v>181.14012597784574</v>
      </c>
      <c r="AC9">
        <f t="shared" si="1"/>
        <v>200.85053694832004</v>
      </c>
      <c r="AE9">
        <f t="shared" si="2"/>
        <v>290.72614480753407</v>
      </c>
      <c r="AF9">
        <f t="shared" si="3"/>
        <v>-14.536307240376706</v>
      </c>
      <c r="AG9">
        <f t="shared" si="3"/>
        <v>-23.244006613870962</v>
      </c>
      <c r="AH9">
        <f t="shared" si="4"/>
        <v>-103.60540585760694</v>
      </c>
      <c r="AI9">
        <f t="shared" si="5"/>
        <v>149.34042509567948</v>
      </c>
      <c r="AJ9">
        <f t="shared" si="6"/>
        <v>-19.7104109704743</v>
      </c>
      <c r="AK9">
        <f t="shared" si="20"/>
        <v>23.872624097049165</v>
      </c>
      <c r="AL9">
        <f t="shared" si="7"/>
        <v>153.50263822225435</v>
      </c>
      <c r="AN9">
        <f t="shared" si="8"/>
        <v>181.62879455444605</v>
      </c>
      <c r="AO9">
        <f t="shared" si="8"/>
        <v>-9.0814397277223051</v>
      </c>
      <c r="AP9">
        <f t="shared" si="8"/>
        <v>-14.521504093441093</v>
      </c>
      <c r="AQ9">
        <f t="shared" si="8"/>
        <v>-64.726634708753025</v>
      </c>
      <c r="AR9">
        <f t="shared" si="8"/>
        <v>93.299216024529642</v>
      </c>
      <c r="AS9">
        <f t="shared" si="8"/>
        <v>-12.313918953212777</v>
      </c>
      <c r="AT9">
        <f t="shared" si="8"/>
        <v>14.914227753644042</v>
      </c>
      <c r="AU9">
        <f t="shared" si="8"/>
        <v>95.899524824960906</v>
      </c>
      <c r="AW9">
        <v>6</v>
      </c>
      <c r="AX9">
        <f>(R9*SUMPRODUCT(K10:$K$23, X10:$X$23)-$AZ$3*SUMPRODUCT(K9:$K$22, W10:$W$23))/Z9</f>
        <v>216.02400597802017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9"/>
        <v>5.2500000000000005E-2</v>
      </c>
      <c r="I10" s="5">
        <f t="shared" si="10"/>
        <v>1.0525</v>
      </c>
      <c r="J10">
        <f t="shared" si="11"/>
        <v>0.95011876484560576</v>
      </c>
      <c r="K10">
        <f t="shared" si="21"/>
        <v>0.59357897122293657</v>
      </c>
      <c r="L10" s="2">
        <v>7</v>
      </c>
      <c r="M10" s="6">
        <v>2.2708170000000001E-3</v>
      </c>
      <c r="O10">
        <f t="shared" si="22"/>
        <v>312.68936293672579</v>
      </c>
      <c r="P10">
        <f t="shared" si="23"/>
        <v>15.634468146836291</v>
      </c>
      <c r="Q10" s="4">
        <f t="shared" si="24"/>
        <v>25</v>
      </c>
      <c r="R10">
        <f t="shared" si="0"/>
        <v>50000</v>
      </c>
      <c r="S10">
        <f t="shared" si="12"/>
        <v>236.79158067633034</v>
      </c>
      <c r="U10">
        <f t="shared" si="13"/>
        <v>2.2708170000000001E-3</v>
      </c>
      <c r="V10">
        <f t="shared" si="14"/>
        <v>0.01</v>
      </c>
      <c r="W10">
        <f t="shared" si="15"/>
        <v>0.92976026455483851</v>
      </c>
      <c r="X10">
        <f t="shared" si="16"/>
        <v>2.1113154146756249E-3</v>
      </c>
      <c r="Y10">
        <f t="shared" si="17"/>
        <v>9.2976026455483859E-3</v>
      </c>
      <c r="Z10">
        <f t="shared" si="18"/>
        <v>0.91835134649461458</v>
      </c>
      <c r="AB10">
        <f t="shared" si="19"/>
        <v>200.85053694832004</v>
      </c>
      <c r="AC10">
        <f t="shared" si="1"/>
        <v>217.45786695269612</v>
      </c>
      <c r="AE10">
        <f t="shared" si="2"/>
        <v>287.15869748748537</v>
      </c>
      <c r="AF10">
        <f t="shared" si="3"/>
        <v>-14.357934874374269</v>
      </c>
      <c r="AG10">
        <f t="shared" si="3"/>
        <v>-22.958783662365363</v>
      </c>
      <c r="AH10">
        <f t="shared" si="4"/>
        <v>-105.56577073378125</v>
      </c>
      <c r="AI10">
        <f t="shared" si="5"/>
        <v>144.27620821696448</v>
      </c>
      <c r="AJ10">
        <f t="shared" si="6"/>
        <v>-16.607330004376081</v>
      </c>
      <c r="AK10">
        <f t="shared" si="20"/>
        <v>24.866693226975137</v>
      </c>
      <c r="AL10">
        <f t="shared" si="7"/>
        <v>152.53557143956354</v>
      </c>
      <c r="AN10">
        <f t="shared" si="8"/>
        <v>170.45136423234001</v>
      </c>
      <c r="AO10">
        <f t="shared" si="8"/>
        <v>-8.522568211617001</v>
      </c>
      <c r="AP10">
        <f t="shared" si="8"/>
        <v>-13.627851186836796</v>
      </c>
      <c r="AQ10">
        <f t="shared" si="8"/>
        <v>-62.661621588514258</v>
      </c>
      <c r="AR10">
        <f t="shared" si="8"/>
        <v>85.639323245371955</v>
      </c>
      <c r="AS10">
        <f t="shared" si="8"/>
        <v>-9.8577618587573603</v>
      </c>
      <c r="AT10">
        <f t="shared" si="8"/>
        <v>14.760346183384266</v>
      </c>
      <c r="AU10">
        <f t="shared" si="8"/>
        <v>90.54190756999887</v>
      </c>
      <c r="AW10">
        <v>7</v>
      </c>
      <c r="AX10">
        <f>(R10*SUMPRODUCT(K11:$K$23, X11:$X$23)-$AZ$3*SUMPRODUCT(K10:$K$22, W11:$W$23))/Z10</f>
        <v>236.79158067633034</v>
      </c>
    </row>
    <row r="11" spans="1:52" x14ac:dyDescent="0.25">
      <c r="A11" t="s">
        <v>33</v>
      </c>
      <c r="C11" s="7">
        <f>AU25</f>
        <v>-372.63216021801838</v>
      </c>
      <c r="E11">
        <v>2011</v>
      </c>
      <c r="F11" s="5">
        <v>1.5E-3</v>
      </c>
      <c r="G11" s="5">
        <v>2.3999999999999998E-3</v>
      </c>
      <c r="H11" s="5">
        <f t="shared" si="9"/>
        <v>5.1500000000000004E-2</v>
      </c>
      <c r="I11" s="5">
        <f t="shared" si="10"/>
        <v>1.0515000000000001</v>
      </c>
      <c r="J11">
        <f t="shared" si="11"/>
        <v>0.951022349025202</v>
      </c>
      <c r="K11">
        <f t="shared" si="21"/>
        <v>0.56450686754439994</v>
      </c>
      <c r="L11" s="2">
        <v>8</v>
      </c>
      <c r="M11" s="6">
        <v>2.3392280000000001E-3</v>
      </c>
      <c r="O11">
        <f t="shared" si="22"/>
        <v>312.68936293672579</v>
      </c>
      <c r="P11">
        <f t="shared" si="23"/>
        <v>15.634468146836291</v>
      </c>
      <c r="Q11" s="4">
        <f t="shared" si="24"/>
        <v>25</v>
      </c>
      <c r="R11">
        <f t="shared" si="0"/>
        <v>50000</v>
      </c>
      <c r="S11">
        <f t="shared" si="12"/>
        <v>254.91620085047859</v>
      </c>
      <c r="U11">
        <f t="shared" si="13"/>
        <v>2.3392280000000001E-3</v>
      </c>
      <c r="V11">
        <f t="shared" si="14"/>
        <v>0.01</v>
      </c>
      <c r="W11">
        <f t="shared" si="15"/>
        <v>0.91835134649461458</v>
      </c>
      <c r="X11">
        <f t="shared" si="16"/>
        <v>2.1482331835579044E-3</v>
      </c>
      <c r="Y11">
        <f t="shared" si="17"/>
        <v>9.1835134649461466E-3</v>
      </c>
      <c r="Z11">
        <f t="shared" si="18"/>
        <v>0.90701959984611047</v>
      </c>
      <c r="AB11">
        <f t="shared" si="19"/>
        <v>217.45786695269612</v>
      </c>
      <c r="AC11">
        <f t="shared" si="1"/>
        <v>231.21399048969181</v>
      </c>
      <c r="AE11">
        <f t="shared" si="2"/>
        <v>283.61538084700425</v>
      </c>
      <c r="AF11">
        <f t="shared" si="3"/>
        <v>-14.180769042350212</v>
      </c>
      <c r="AG11">
        <f t="shared" si="3"/>
        <v>-22.675489996152763</v>
      </c>
      <c r="AH11">
        <f t="shared" si="4"/>
        <v>-107.41165917789522</v>
      </c>
      <c r="AI11">
        <f t="shared" si="5"/>
        <v>139.34746263060606</v>
      </c>
      <c r="AJ11">
        <f t="shared" si="6"/>
        <v>-13.756123536995688</v>
      </c>
      <c r="AK11">
        <f t="shared" si="20"/>
        <v>25.074962656003535</v>
      </c>
      <c r="AL11">
        <f t="shared" si="7"/>
        <v>150.66630174961392</v>
      </c>
      <c r="AN11">
        <f t="shared" si="8"/>
        <v>160.10283022935437</v>
      </c>
      <c r="AO11">
        <f t="shared" si="8"/>
        <v>-8.005141511467718</v>
      </c>
      <c r="AP11">
        <f t="shared" si="8"/>
        <v>-12.800469827762573</v>
      </c>
      <c r="AQ11">
        <f t="shared" si="8"/>
        <v>-60.634619260260322</v>
      </c>
      <c r="AR11">
        <f t="shared" si="8"/>
        <v>78.662599629863749</v>
      </c>
      <c r="AS11">
        <f t="shared" si="8"/>
        <v>-7.7654262074232268</v>
      </c>
      <c r="AT11">
        <f t="shared" si="8"/>
        <v>14.154988622733363</v>
      </c>
      <c r="AU11">
        <f t="shared" si="8"/>
        <v>85.052162045173901</v>
      </c>
      <c r="AW11">
        <v>8</v>
      </c>
      <c r="AX11">
        <f>(R11*SUMPRODUCT(K12:$K$23, X12:$X$23)-$AZ$3*SUMPRODUCT(K11:$K$22, W12:$W$23))/Z11</f>
        <v>254.91620085047859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9"/>
        <v>5.1900000000000002E-2</v>
      </c>
      <c r="I12" s="5">
        <f t="shared" si="10"/>
        <v>1.0519000000000001</v>
      </c>
      <c r="J12">
        <f t="shared" si="11"/>
        <v>0.95066070919288903</v>
      </c>
      <c r="K12">
        <f t="shared" si="21"/>
        <v>0.53665449904401552</v>
      </c>
      <c r="L12" s="2">
        <v>9</v>
      </c>
      <c r="M12" s="6">
        <v>2.4176169999999999E-3</v>
      </c>
      <c r="O12">
        <f t="shared" si="22"/>
        <v>312.68936293672579</v>
      </c>
      <c r="P12">
        <f t="shared" si="23"/>
        <v>15.634468146836291</v>
      </c>
      <c r="Q12" s="4">
        <f t="shared" si="24"/>
        <v>25</v>
      </c>
      <c r="R12">
        <f t="shared" si="0"/>
        <v>50000</v>
      </c>
      <c r="S12">
        <f t="shared" si="12"/>
        <v>270.4404208157415</v>
      </c>
      <c r="U12">
        <f t="shared" si="13"/>
        <v>2.4176169999999999E-3</v>
      </c>
      <c r="V12">
        <f t="shared" si="14"/>
        <v>0.01</v>
      </c>
      <c r="W12">
        <f t="shared" si="15"/>
        <v>0.90701959984611047</v>
      </c>
      <c r="X12">
        <f t="shared" si="16"/>
        <v>2.1928260039211539E-3</v>
      </c>
      <c r="Y12">
        <f t="shared" si="17"/>
        <v>9.0701959984611051E-3</v>
      </c>
      <c r="Z12">
        <f t="shared" si="18"/>
        <v>0.8957565778437282</v>
      </c>
      <c r="AB12">
        <f t="shared" si="19"/>
        <v>231.21399048969181</v>
      </c>
      <c r="AC12">
        <f t="shared" si="1"/>
        <v>242.24878586052637</v>
      </c>
      <c r="AE12">
        <f t="shared" si="2"/>
        <v>280.09355367233701</v>
      </c>
      <c r="AF12">
        <f t="shared" si="3"/>
        <v>-14.004677683616851</v>
      </c>
      <c r="AG12">
        <f t="shared" si="3"/>
        <v>-22.393914446093206</v>
      </c>
      <c r="AH12">
        <f t="shared" si="4"/>
        <v>-109.6413001960577</v>
      </c>
      <c r="AI12">
        <f t="shared" si="5"/>
        <v>134.05366134656921</v>
      </c>
      <c r="AJ12">
        <f t="shared" si="6"/>
        <v>-11.034795370834559</v>
      </c>
      <c r="AK12">
        <f t="shared" si="20"/>
        <v>25.810018770229579</v>
      </c>
      <c r="AL12">
        <f t="shared" si="7"/>
        <v>148.82888474596425</v>
      </c>
      <c r="AN12">
        <f t="shared" si="8"/>
        <v>150.3134657314861</v>
      </c>
      <c r="AO12">
        <f t="shared" si="8"/>
        <v>-7.5156732865743052</v>
      </c>
      <c r="AP12">
        <f t="shared" si="8"/>
        <v>-12.017794938702691</v>
      </c>
      <c r="AQ12">
        <f t="shared" si="8"/>
        <v>-58.839497031249863</v>
      </c>
      <c r="AR12">
        <f t="shared" si="8"/>
        <v>71.940500474959208</v>
      </c>
      <c r="AS12">
        <f t="shared" si="8"/>
        <v>-5.9218725817884419</v>
      </c>
      <c r="AT12">
        <f t="shared" si="8"/>
        <v>13.851062693454192</v>
      </c>
      <c r="AU12">
        <f t="shared" si="8"/>
        <v>79.869690586624969</v>
      </c>
      <c r="AW12">
        <v>9</v>
      </c>
      <c r="AX12">
        <f>(R12*SUMPRODUCT(K13:$K$23, X13:$X$23)-$AZ$3*SUMPRODUCT(K12:$K$22, W13:$W$23))/Z12</f>
        <v>270.4404208157415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9"/>
        <v>5.1700000000000003E-2</v>
      </c>
      <c r="I13" s="5">
        <f t="shared" si="10"/>
        <v>1.0517000000000001</v>
      </c>
      <c r="J13">
        <f t="shared" si="11"/>
        <v>0.95084149472282964</v>
      </c>
      <c r="K13">
        <f t="shared" si="21"/>
        <v>0.51027336602074302</v>
      </c>
      <c r="L13" s="2">
        <v>10</v>
      </c>
      <c r="M13" s="6">
        <v>2.502181E-3</v>
      </c>
      <c r="O13">
        <f t="shared" si="22"/>
        <v>312.68936293672579</v>
      </c>
      <c r="P13">
        <f t="shared" si="23"/>
        <v>15.634468146836291</v>
      </c>
      <c r="Q13" s="4">
        <f t="shared" si="24"/>
        <v>25</v>
      </c>
      <c r="R13">
        <f t="shared" si="0"/>
        <v>50000</v>
      </c>
      <c r="S13">
        <f t="shared" si="12"/>
        <v>283.37975301243938</v>
      </c>
      <c r="U13">
        <f t="shared" si="13"/>
        <v>2.502181E-3</v>
      </c>
      <c r="V13">
        <f t="shared" si="14"/>
        <v>0.01</v>
      </c>
      <c r="W13">
        <f t="shared" si="15"/>
        <v>0.8957565778437282</v>
      </c>
      <c r="X13">
        <f t="shared" si="16"/>
        <v>2.2413450897055976E-3</v>
      </c>
      <c r="Y13">
        <f t="shared" si="17"/>
        <v>8.9575657784372823E-3</v>
      </c>
      <c r="Z13">
        <f t="shared" si="18"/>
        <v>0.88455766697558524</v>
      </c>
      <c r="AB13">
        <f t="shared" si="19"/>
        <v>242.24878586052637</v>
      </c>
      <c r="AC13">
        <f t="shared" si="1"/>
        <v>250.66573319280096</v>
      </c>
      <c r="AE13">
        <f t="shared" si="2"/>
        <v>276.59177336739219</v>
      </c>
      <c r="AF13">
        <f t="shared" si="3"/>
        <v>-13.829588668369611</v>
      </c>
      <c r="AG13">
        <f t="shared" si="3"/>
        <v>-22.113941674389633</v>
      </c>
      <c r="AH13">
        <f t="shared" si="4"/>
        <v>-112.06725448527988</v>
      </c>
      <c r="AI13">
        <f t="shared" si="5"/>
        <v>128.58098853935306</v>
      </c>
      <c r="AJ13">
        <f t="shared" si="6"/>
        <v>-8.4169473322745887</v>
      </c>
      <c r="AK13">
        <f t="shared" si="20"/>
        <v>26.109067177928679</v>
      </c>
      <c r="AL13">
        <f t="shared" si="7"/>
        <v>146.27310838500716</v>
      </c>
      <c r="AN13">
        <f t="shared" si="8"/>
        <v>141.13741520982572</v>
      </c>
      <c r="AO13">
        <f t="shared" si="8"/>
        <v>-7.0568707604912868</v>
      </c>
      <c r="AP13">
        <f t="shared" si="8"/>
        <v>-11.284155454177183</v>
      </c>
      <c r="AQ13">
        <f t="shared" si="8"/>
        <v>-57.184935166906975</v>
      </c>
      <c r="AR13">
        <f t="shared" si="8"/>
        <v>65.611453828250262</v>
      </c>
      <c r="AS13">
        <f t="shared" si="8"/>
        <v>-4.2949440468590678</v>
      </c>
      <c r="AT13">
        <f t="shared" si="8"/>
        <v>13.322761592543369</v>
      </c>
      <c r="AU13">
        <f t="shared" si="8"/>
        <v>74.639271373934577</v>
      </c>
      <c r="AW13">
        <v>10</v>
      </c>
      <c r="AX13">
        <f>(R13*SUMPRODUCT(K14:$K$23, X14:$X$23)-$AZ$3*SUMPRODUCT(K13:$K$22, W14:$W$23))/Z13</f>
        <v>283.37975301243938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9"/>
        <v>5.1400000000000001E-2</v>
      </c>
      <c r="I14" s="5">
        <f t="shared" si="10"/>
        <v>1.0514000000000001</v>
      </c>
      <c r="J14">
        <f t="shared" si="11"/>
        <v>0.95111280197831449</v>
      </c>
      <c r="K14">
        <f t="shared" si="21"/>
        <v>0.48532753093089492</v>
      </c>
      <c r="L14" s="2">
        <v>11</v>
      </c>
      <c r="M14" s="6">
        <v>2.5943469999999999E-3</v>
      </c>
      <c r="O14">
        <f t="shared" si="22"/>
        <v>312.68936293672579</v>
      </c>
      <c r="P14">
        <f t="shared" si="23"/>
        <v>15.634468146836291</v>
      </c>
      <c r="Q14" s="4">
        <f t="shared" si="24"/>
        <v>25</v>
      </c>
      <c r="R14">
        <f t="shared" si="0"/>
        <v>50000</v>
      </c>
      <c r="S14">
        <f t="shared" si="12"/>
        <v>293.76016636509399</v>
      </c>
      <c r="U14">
        <f t="shared" si="13"/>
        <v>2.5943469999999999E-3</v>
      </c>
      <c r="V14">
        <f t="shared" si="14"/>
        <v>0.01</v>
      </c>
      <c r="W14">
        <f t="shared" si="15"/>
        <v>0.88455766697558524</v>
      </c>
      <c r="X14">
        <f t="shared" si="16"/>
        <v>2.2948495296451084E-3</v>
      </c>
      <c r="Y14">
        <f t="shared" si="17"/>
        <v>8.8455766697558523E-3</v>
      </c>
      <c r="Z14">
        <f t="shared" si="18"/>
        <v>0.87341724077618432</v>
      </c>
      <c r="AB14">
        <f t="shared" si="19"/>
        <v>250.66573319280096</v>
      </c>
      <c r="AC14">
        <f t="shared" si="1"/>
        <v>256.57519395655328</v>
      </c>
      <c r="AE14">
        <f t="shared" si="2"/>
        <v>273.10828059625788</v>
      </c>
      <c r="AF14">
        <f t="shared" si="3"/>
        <v>-13.655414029812897</v>
      </c>
      <c r="AG14">
        <f t="shared" si="3"/>
        <v>-21.835431019404609</v>
      </c>
      <c r="AH14">
        <f t="shared" si="4"/>
        <v>-114.74247648225543</v>
      </c>
      <c r="AI14">
        <f t="shared" si="5"/>
        <v>122.87495906478495</v>
      </c>
      <c r="AJ14">
        <f t="shared" si="6"/>
        <v>-5.9094607637523211</v>
      </c>
      <c r="AK14">
        <f t="shared" si="20"/>
        <v>26.220096027625239</v>
      </c>
      <c r="AL14">
        <f t="shared" si="7"/>
        <v>143.18559432865786</v>
      </c>
      <c r="AN14">
        <f t="shared" si="8"/>
        <v>132.54696749856387</v>
      </c>
      <c r="AO14">
        <f t="shared" si="8"/>
        <v>-6.6273483749281956</v>
      </c>
      <c r="AP14">
        <f t="shared" si="8"/>
        <v>-10.597335823459513</v>
      </c>
      <c r="AQ14">
        <f t="shared" si="8"/>
        <v>-55.687682804029301</v>
      </c>
      <c r="AR14">
        <f t="shared" si="8"/>
        <v>59.634600496146867</v>
      </c>
      <c r="AS14">
        <f t="shared" si="8"/>
        <v>-2.8680240016049146</v>
      </c>
      <c r="AT14">
        <f t="shared" si="8"/>
        <v>12.725334465858323</v>
      </c>
      <c r="AU14">
        <f t="shared" si="8"/>
        <v>69.491910960400276</v>
      </c>
      <c r="AW14">
        <v>11</v>
      </c>
      <c r="AX14">
        <f>(R14*SUMPRODUCT(K15:$K$23, X15:$X$23)-$AZ$3*SUMPRODUCT(K14:$K$22, W15:$W$23))/Z14</f>
        <v>293.76016636509399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9"/>
        <v>5.1900000000000002E-2</v>
      </c>
      <c r="I15" s="5">
        <f t="shared" si="10"/>
        <v>1.0519000000000001</v>
      </c>
      <c r="J15">
        <f t="shared" si="11"/>
        <v>0.95066070919288903</v>
      </c>
      <c r="K15">
        <f t="shared" si="21"/>
        <v>0.46138181474559836</v>
      </c>
      <c r="L15" s="2">
        <v>12</v>
      </c>
      <c r="M15" s="6">
        <v>2.6922130000000002E-3</v>
      </c>
      <c r="O15">
        <f t="shared" si="22"/>
        <v>312.68936293672579</v>
      </c>
      <c r="P15">
        <f t="shared" si="23"/>
        <v>15.634468146836291</v>
      </c>
      <c r="Q15" s="4">
        <f t="shared" si="24"/>
        <v>25</v>
      </c>
      <c r="R15">
        <f t="shared" si="0"/>
        <v>50000</v>
      </c>
      <c r="S15">
        <f t="shared" si="12"/>
        <v>301.71446808797305</v>
      </c>
      <c r="U15">
        <f t="shared" si="13"/>
        <v>2.6922130000000002E-3</v>
      </c>
      <c r="V15">
        <f t="shared" si="14"/>
        <v>0.01</v>
      </c>
      <c r="W15">
        <f t="shared" si="15"/>
        <v>0.87341724077618432</v>
      </c>
      <c r="X15">
        <f t="shared" si="16"/>
        <v>2.3514252500417736E-3</v>
      </c>
      <c r="Y15">
        <f t="shared" si="17"/>
        <v>8.7341724077618435E-3</v>
      </c>
      <c r="Z15">
        <f t="shared" si="18"/>
        <v>0.86233164311838073</v>
      </c>
      <c r="AB15">
        <f t="shared" si="19"/>
        <v>256.57519395655328</v>
      </c>
      <c r="AC15">
        <f t="shared" si="1"/>
        <v>260.17793301889003</v>
      </c>
      <c r="AE15">
        <f t="shared" si="2"/>
        <v>269.64193212686644</v>
      </c>
      <c r="AF15">
        <f t="shared" si="3"/>
        <v>-13.482096606343324</v>
      </c>
      <c r="AG15">
        <f t="shared" si="3"/>
        <v>-21.558291077959517</v>
      </c>
      <c r="AH15">
        <f t="shared" si="4"/>
        <v>-117.57126250208869</v>
      </c>
      <c r="AI15">
        <f t="shared" si="5"/>
        <v>117.03028194047492</v>
      </c>
      <c r="AJ15">
        <f t="shared" si="6"/>
        <v>-3.6027390623367523</v>
      </c>
      <c r="AK15">
        <f t="shared" si="20"/>
        <v>26.610948029860268</v>
      </c>
      <c r="AL15">
        <f t="shared" si="7"/>
        <v>140.03849090799844</v>
      </c>
      <c r="AN15">
        <f t="shared" si="8"/>
        <v>124.4078839762031</v>
      </c>
      <c r="AO15">
        <f t="shared" si="8"/>
        <v>-6.2203941988101557</v>
      </c>
      <c r="AP15">
        <f t="shared" si="8"/>
        <v>-9.9466034603628035</v>
      </c>
      <c r="AQ15">
        <f t="shared" si="8"/>
        <v>-54.245242455144798</v>
      </c>
      <c r="AR15">
        <f t="shared" si="8"/>
        <v>53.995643861885348</v>
      </c>
      <c r="AS15">
        <f t="shared" si="8"/>
        <v>-1.6622382866357863</v>
      </c>
      <c r="AT15">
        <f t="shared" si="8"/>
        <v>12.277807494117736</v>
      </c>
      <c r="AU15">
        <f t="shared" si="8"/>
        <v>64.611213069367295</v>
      </c>
      <c r="AW15">
        <v>12</v>
      </c>
      <c r="AX15">
        <f>(R15*SUMPRODUCT(K16:$K$23, X16:$X$23)-$AZ$3*SUMPRODUCT(K15:$K$22, W16:$W$23))/Z15</f>
        <v>301.71446808797305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9"/>
        <v>5.4700000000000006E-2</v>
      </c>
      <c r="I16" s="5">
        <f t="shared" si="10"/>
        <v>1.0547</v>
      </c>
      <c r="J16">
        <f t="shared" si="11"/>
        <v>0.94813691096994412</v>
      </c>
      <c r="K16">
        <f t="shared" si="21"/>
        <v>0.43745312861059865</v>
      </c>
      <c r="L16" s="2">
        <v>13</v>
      </c>
      <c r="M16" s="6">
        <v>2.807183E-3</v>
      </c>
      <c r="O16">
        <f t="shared" si="22"/>
        <v>312.68936293672579</v>
      </c>
      <c r="P16">
        <f t="shared" si="23"/>
        <v>15.634468146836291</v>
      </c>
      <c r="Q16" s="4">
        <f t="shared" si="24"/>
        <v>25</v>
      </c>
      <c r="R16">
        <f t="shared" si="0"/>
        <v>50000</v>
      </c>
      <c r="S16">
        <f t="shared" si="12"/>
        <v>307.21239838481119</v>
      </c>
      <c r="U16">
        <f t="shared" si="13"/>
        <v>2.807183E-3</v>
      </c>
      <c r="V16">
        <f t="shared" si="14"/>
        <v>0.01</v>
      </c>
      <c r="W16">
        <f t="shared" si="15"/>
        <v>0.86233164311838073</v>
      </c>
      <c r="X16">
        <f t="shared" si="16"/>
        <v>2.4207227289239856E-3</v>
      </c>
      <c r="Y16">
        <f t="shared" si="17"/>
        <v>8.6233164311838081E-3</v>
      </c>
      <c r="Z16">
        <f t="shared" si="18"/>
        <v>0.85128760395827285</v>
      </c>
      <c r="AB16">
        <f t="shared" si="19"/>
        <v>260.17793301889003</v>
      </c>
      <c r="AC16">
        <f t="shared" si="1"/>
        <v>261.52610652728032</v>
      </c>
      <c r="AE16">
        <f t="shared" si="2"/>
        <v>266.18857855764406</v>
      </c>
      <c r="AF16">
        <f t="shared" si="3"/>
        <v>-13.309428927882204</v>
      </c>
      <c r="AG16">
        <f t="shared" si="3"/>
        <v>-21.282190098956821</v>
      </c>
      <c r="AH16">
        <f t="shared" si="4"/>
        <v>-121.03613644619928</v>
      </c>
      <c r="AI16">
        <f t="shared" si="5"/>
        <v>110.56082308460576</v>
      </c>
      <c r="AJ16">
        <f t="shared" si="6"/>
        <v>-1.348173508390289</v>
      </c>
      <c r="AK16">
        <f t="shared" si="20"/>
        <v>28.064222420881261</v>
      </c>
      <c r="AL16">
        <f t="shared" si="7"/>
        <v>137.27687199709672</v>
      </c>
      <c r="AN16">
        <f t="shared" si="8"/>
        <v>116.44502649044951</v>
      </c>
      <c r="AO16">
        <f t="shared" si="8"/>
        <v>-5.8222513245224761</v>
      </c>
      <c r="AP16">
        <f t="shared" si="8"/>
        <v>-9.3099606424741683</v>
      </c>
      <c r="AQ16">
        <f t="shared" si="8"/>
        <v>-52.947636563329183</v>
      </c>
      <c r="AR16">
        <f t="shared" si="8"/>
        <v>48.365177960123688</v>
      </c>
      <c r="AS16">
        <f t="shared" si="8"/>
        <v>-0.58976271915525913</v>
      </c>
      <c r="AT16">
        <f t="shared" si="8"/>
        <v>12.276781900038216</v>
      </c>
      <c r="AU16">
        <f t="shared" si="8"/>
        <v>60.052197141006637</v>
      </c>
      <c r="AW16">
        <v>13</v>
      </c>
      <c r="AX16">
        <f>(R16*SUMPRODUCT(K17:$K$23, X17:$X$23)-$AZ$3*SUMPRODUCT(K16:$K$22, W17:$W$23))/Z16</f>
        <v>307.21239838481119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9"/>
        <v>6.1700000000000005E-2</v>
      </c>
      <c r="I17" s="5">
        <f t="shared" si="10"/>
        <v>1.0617000000000001</v>
      </c>
      <c r="J17">
        <f t="shared" si="11"/>
        <v>0.94188565508147304</v>
      </c>
      <c r="K17">
        <f t="shared" si="21"/>
        <v>0.41203082660883361</v>
      </c>
      <c r="L17" s="2">
        <v>14</v>
      </c>
      <c r="M17" s="6">
        <v>2.939255E-3</v>
      </c>
      <c r="O17">
        <f t="shared" si="22"/>
        <v>312.68936293672579</v>
      </c>
      <c r="P17">
        <f t="shared" si="23"/>
        <v>15.634468146836291</v>
      </c>
      <c r="Q17" s="4">
        <f t="shared" si="24"/>
        <v>25</v>
      </c>
      <c r="R17">
        <f t="shared" si="0"/>
        <v>50000</v>
      </c>
      <c r="S17">
        <f t="shared" si="12"/>
        <v>310.37366808399781</v>
      </c>
      <c r="U17">
        <f t="shared" si="13"/>
        <v>2.939255E-3</v>
      </c>
      <c r="V17">
        <f t="shared" si="14"/>
        <v>0.01</v>
      </c>
      <c r="W17">
        <f t="shared" si="15"/>
        <v>0.85128760395827285</v>
      </c>
      <c r="X17">
        <f t="shared" si="16"/>
        <v>2.5021513463723733E-3</v>
      </c>
      <c r="Y17">
        <f t="shared" si="17"/>
        <v>8.5128760395827285E-3</v>
      </c>
      <c r="Z17">
        <f t="shared" si="18"/>
        <v>0.8402725765723178</v>
      </c>
      <c r="AB17">
        <f t="shared" si="19"/>
        <v>261.52610652728032</v>
      </c>
      <c r="AC17">
        <f t="shared" si="1"/>
        <v>260.79848178114219</v>
      </c>
      <c r="AE17">
        <f t="shared" si="2"/>
        <v>262.74429666159921</v>
      </c>
      <c r="AF17">
        <f t="shared" si="3"/>
        <v>-13.137214833079961</v>
      </c>
      <c r="AG17">
        <f t="shared" si="3"/>
        <v>-21.006814414307946</v>
      </c>
      <c r="AH17">
        <f t="shared" si="4"/>
        <v>-125.10756731861866</v>
      </c>
      <c r="AI17">
        <f t="shared" si="5"/>
        <v>103.49270009559265</v>
      </c>
      <c r="AJ17">
        <f t="shared" si="6"/>
        <v>0.7276247461381331</v>
      </c>
      <c r="AK17">
        <f t="shared" si="20"/>
        <v>31.536917721552836</v>
      </c>
      <c r="AL17">
        <f t="shared" si="7"/>
        <v>135.75724256328363</v>
      </c>
      <c r="AN17">
        <f t="shared" si="8"/>
        <v>108.25874974023532</v>
      </c>
      <c r="AO17">
        <f t="shared" si="8"/>
        <v>-5.4129374870117664</v>
      </c>
      <c r="AP17">
        <f t="shared" si="8"/>
        <v>-8.6554551075456647</v>
      </c>
      <c r="AQ17">
        <f t="shared" si="8"/>
        <v>-51.548174377310744</v>
      </c>
      <c r="AR17">
        <f t="shared" si="8"/>
        <v>42.642182768367157</v>
      </c>
      <c r="AS17">
        <f t="shared" si="8"/>
        <v>0.2998038256123377</v>
      </c>
      <c r="AT17">
        <f t="shared" si="8"/>
        <v>12.994182277506189</v>
      </c>
      <c r="AU17">
        <f t="shared" si="8"/>
        <v>55.936168871485684</v>
      </c>
      <c r="AW17">
        <v>14</v>
      </c>
      <c r="AX17">
        <f>(R17*SUMPRODUCT(K18:$K$23, X18:$X$23)-$AZ$3*SUMPRODUCT(K17:$K$22, W18:$W$23))/Z17</f>
        <v>310.37366808399781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9"/>
        <v>7.0099999999999996E-2</v>
      </c>
      <c r="I18" s="5">
        <f t="shared" si="10"/>
        <v>1.0701000000000001</v>
      </c>
      <c r="J18">
        <f t="shared" si="11"/>
        <v>0.93449210354172507</v>
      </c>
      <c r="K18">
        <f t="shared" si="21"/>
        <v>0.38503955388172473</v>
      </c>
      <c r="L18" s="2">
        <v>15</v>
      </c>
      <c r="M18" s="6">
        <v>3.7729310000000002E-3</v>
      </c>
      <c r="O18">
        <f t="shared" si="22"/>
        <v>312.68936293672579</v>
      </c>
      <c r="P18">
        <f t="shared" si="23"/>
        <v>15.634468146836291</v>
      </c>
      <c r="Q18" s="4">
        <f t="shared" si="24"/>
        <v>25</v>
      </c>
      <c r="R18">
        <f t="shared" si="0"/>
        <v>50000</v>
      </c>
      <c r="S18">
        <f t="shared" si="12"/>
        <v>298.07171861215295</v>
      </c>
      <c r="U18">
        <f t="shared" si="13"/>
        <v>3.7729310000000002E-3</v>
      </c>
      <c r="V18">
        <f t="shared" si="14"/>
        <v>0.01</v>
      </c>
      <c r="W18">
        <f t="shared" si="15"/>
        <v>0.8402725765723178</v>
      </c>
      <c r="X18">
        <f t="shared" si="16"/>
        <v>3.1702904525995716E-3</v>
      </c>
      <c r="Y18">
        <f t="shared" si="17"/>
        <v>8.4027257657231774E-3</v>
      </c>
      <c r="Z18">
        <f t="shared" si="18"/>
        <v>0.82869956035399506</v>
      </c>
      <c r="AB18">
        <f t="shared" si="19"/>
        <v>260.79848178114219</v>
      </c>
      <c r="AC18">
        <f t="shared" si="1"/>
        <v>247.01190216785088</v>
      </c>
      <c r="AE18">
        <f t="shared" si="2"/>
        <v>259.12553759303546</v>
      </c>
      <c r="AF18">
        <f t="shared" si="3"/>
        <v>-12.956276879651774</v>
      </c>
      <c r="AG18">
        <f t="shared" si="3"/>
        <v>-20.717489008849878</v>
      </c>
      <c r="AH18">
        <f t="shared" si="4"/>
        <v>-158.51452262997859</v>
      </c>
      <c r="AI18">
        <f t="shared" si="5"/>
        <v>66.93724907455524</v>
      </c>
      <c r="AJ18">
        <f t="shared" si="6"/>
        <v>13.786579613291309</v>
      </c>
      <c r="AK18">
        <f t="shared" si="20"/>
        <v>35.538438748866263</v>
      </c>
      <c r="AL18">
        <f t="shared" si="7"/>
        <v>116.26226743671282</v>
      </c>
      <c r="AN18">
        <f t="shared" si="8"/>
        <v>99.773581394184461</v>
      </c>
      <c r="AO18">
        <f t="shared" si="8"/>
        <v>-4.9886790697092236</v>
      </c>
      <c r="AP18">
        <f t="shared" si="8"/>
        <v>-7.9770527255170922</v>
      </c>
      <c r="AQ18">
        <f t="shared" si="8"/>
        <v>-61.034361077221511</v>
      </c>
      <c r="AR18">
        <f t="shared" si="8"/>
        <v>25.773488521736642</v>
      </c>
      <c r="AS18">
        <f t="shared" si="8"/>
        <v>5.3083784638565668</v>
      </c>
      <c r="AT18">
        <f t="shared" si="8"/>
        <v>13.683704601516466</v>
      </c>
      <c r="AU18">
        <f t="shared" si="8"/>
        <v>44.765571587109676</v>
      </c>
      <c r="AW18">
        <v>15</v>
      </c>
      <c r="AX18">
        <f>(R18*SUMPRODUCT(K19:$K$23, X19:$X$23)-$AZ$3*SUMPRODUCT(K18:$K$22, W19:$W$23))/Z18</f>
        <v>298.07171861215295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9"/>
        <v>7.3400000000000007E-2</v>
      </c>
      <c r="I19" s="5">
        <f t="shared" si="10"/>
        <v>1.0733999999999999</v>
      </c>
      <c r="J19">
        <f t="shared" si="11"/>
        <v>0.93161915408980811</v>
      </c>
      <c r="K19">
        <f t="shared" si="21"/>
        <v>0.35871022347840947</v>
      </c>
      <c r="L19" s="2">
        <v>16</v>
      </c>
      <c r="M19" s="6">
        <v>4.6883589999999996E-3</v>
      </c>
      <c r="O19">
        <f t="shared" si="22"/>
        <v>312.68936293672579</v>
      </c>
      <c r="P19">
        <f t="shared" si="23"/>
        <v>15.634468146836291</v>
      </c>
      <c r="Q19" s="4">
        <f t="shared" si="24"/>
        <v>25</v>
      </c>
      <c r="R19">
        <f t="shared" si="0"/>
        <v>50000</v>
      </c>
      <c r="S19">
        <f t="shared" si="12"/>
        <v>270.50250312747659</v>
      </c>
      <c r="U19">
        <f t="shared" si="13"/>
        <v>4.6883589999999996E-3</v>
      </c>
      <c r="V19">
        <f t="shared" si="14"/>
        <v>0.01</v>
      </c>
      <c r="W19">
        <f t="shared" si="15"/>
        <v>0.82869956035399506</v>
      </c>
      <c r="X19">
        <f t="shared" si="16"/>
        <v>3.8852410420816955E-3</v>
      </c>
      <c r="Y19">
        <f t="shared" si="17"/>
        <v>8.2869956035399508E-3</v>
      </c>
      <c r="Z19">
        <f t="shared" si="18"/>
        <v>0.81652732370837344</v>
      </c>
      <c r="AB19">
        <f t="shared" si="19"/>
        <v>247.01190216785088</v>
      </c>
      <c r="AC19">
        <f t="shared" si="1"/>
        <v>220.87268493509438</v>
      </c>
      <c r="AE19">
        <f t="shared" si="2"/>
        <v>255.31940867080095</v>
      </c>
      <c r="AF19">
        <f t="shared" si="3"/>
        <v>-12.765970433540049</v>
      </c>
      <c r="AG19">
        <f t="shared" si="3"/>
        <v>-20.413183092709335</v>
      </c>
      <c r="AH19">
        <f t="shared" si="4"/>
        <v>-194.26205210408477</v>
      </c>
      <c r="AI19">
        <f t="shared" si="5"/>
        <v>27.878203040466786</v>
      </c>
      <c r="AJ19">
        <f t="shared" si="6"/>
        <v>26.139217232756494</v>
      </c>
      <c r="AK19">
        <f t="shared" si="20"/>
        <v>35.934095985735205</v>
      </c>
      <c r="AL19">
        <f t="shared" si="7"/>
        <v>89.951516258958492</v>
      </c>
      <c r="AN19">
        <f t="shared" si="8"/>
        <v>91.585682142678365</v>
      </c>
      <c r="AO19">
        <f t="shared" si="8"/>
        <v>-4.579284107133919</v>
      </c>
      <c r="AP19">
        <f t="shared" si="8"/>
        <v>-7.3224174690914552</v>
      </c>
      <c r="AQ19">
        <f t="shared" si="8"/>
        <v>-69.683784123630673</v>
      </c>
      <c r="AR19">
        <f t="shared" si="8"/>
        <v>10.000196442822315</v>
      </c>
      <c r="AS19">
        <f t="shared" si="8"/>
        <v>9.3764044551127732</v>
      </c>
      <c r="AT19">
        <f t="shared" si="8"/>
        <v>12.889927601537693</v>
      </c>
      <c r="AU19">
        <f t="shared" si="8"/>
        <v>32.266528499472784</v>
      </c>
      <c r="AW19">
        <v>16</v>
      </c>
      <c r="AX19">
        <f>(R19*SUMPRODUCT(K20:$K$23, X20:$X$23)-$AZ$3*SUMPRODUCT(K19:$K$22, W20:$W$23))/Z19</f>
        <v>270.50250312747659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9"/>
        <v>5.4300000000000001E-2</v>
      </c>
      <c r="I20" s="5">
        <f t="shared" si="10"/>
        <v>1.0543</v>
      </c>
      <c r="J20">
        <f t="shared" si="11"/>
        <v>0.9484966328369534</v>
      </c>
      <c r="K20">
        <f t="shared" si="21"/>
        <v>0.34023543913346244</v>
      </c>
      <c r="L20" s="2">
        <v>17</v>
      </c>
      <c r="M20" s="6">
        <v>5.6712799999999999E-3</v>
      </c>
      <c r="O20">
        <f t="shared" si="22"/>
        <v>312.68936293672579</v>
      </c>
      <c r="P20">
        <f t="shared" si="23"/>
        <v>15.634468146836291</v>
      </c>
      <c r="Q20" s="4">
        <f t="shared" si="24"/>
        <v>25</v>
      </c>
      <c r="R20">
        <f t="shared" si="0"/>
        <v>50000</v>
      </c>
      <c r="S20">
        <f t="shared" si="12"/>
        <v>226.52648611963261</v>
      </c>
      <c r="U20">
        <f t="shared" si="13"/>
        <v>5.6712799999999999E-3</v>
      </c>
      <c r="V20">
        <f t="shared" si="14"/>
        <v>0.01</v>
      </c>
      <c r="W20">
        <f t="shared" si="15"/>
        <v>0.81652732370837344</v>
      </c>
      <c r="X20">
        <f t="shared" si="16"/>
        <v>4.6307550804008243E-3</v>
      </c>
      <c r="Y20">
        <f t="shared" si="17"/>
        <v>8.1652732370837353E-3</v>
      </c>
      <c r="Z20">
        <f t="shared" si="18"/>
        <v>0.80373129539088894</v>
      </c>
      <c r="AB20">
        <f t="shared" si="19"/>
        <v>220.87268493509438</v>
      </c>
      <c r="AC20">
        <f t="shared" si="1"/>
        <v>182.06642612927854</v>
      </c>
      <c r="AE20">
        <f t="shared" si="2"/>
        <v>251.31822672808644</v>
      </c>
      <c r="AF20">
        <f t="shared" si="3"/>
        <v>-12.565911336404323</v>
      </c>
      <c r="AG20">
        <f t="shared" si="3"/>
        <v>-20.093282384772223</v>
      </c>
      <c r="AH20">
        <f t="shared" si="4"/>
        <v>-231.53775402004121</v>
      </c>
      <c r="AI20">
        <f t="shared" si="5"/>
        <v>-12.878721013131297</v>
      </c>
      <c r="AJ20">
        <f t="shared" si="6"/>
        <v>38.806258805815844</v>
      </c>
      <c r="AK20">
        <f t="shared" si="20"/>
        <v>24.957637517743965</v>
      </c>
      <c r="AL20">
        <f t="shared" si="7"/>
        <v>50.885175310428508</v>
      </c>
      <c r="AN20">
        <f t="shared" si="8"/>
        <v>85.507367233073566</v>
      </c>
      <c r="AO20">
        <f t="shared" si="8"/>
        <v>-4.2753683616536788</v>
      </c>
      <c r="AP20">
        <f t="shared" si="8"/>
        <v>-6.8364467558156425</v>
      </c>
      <c r="AQ20">
        <f t="shared" si="8"/>
        <v>-78.777349414984329</v>
      </c>
      <c r="AR20">
        <f t="shared" si="8"/>
        <v>-4.3817972993800769</v>
      </c>
      <c r="AS20">
        <f t="shared" si="8"/>
        <v>13.203264505923547</v>
      </c>
      <c r="AT20">
        <f t="shared" si="8"/>
        <v>8.4914727605833953</v>
      </c>
      <c r="AU20">
        <f t="shared" si="8"/>
        <v>17.312939967126866</v>
      </c>
      <c r="AW20">
        <v>17</v>
      </c>
      <c r="AX20">
        <f>(R20*SUMPRODUCT(K21:$K$23, X21:$X$23)-$AZ$3*SUMPRODUCT(K20:$K$22, W21:$W$23))/Z20</f>
        <v>226.52648611963261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9"/>
        <v>5.1300000000000005E-2</v>
      </c>
      <c r="I21" s="5">
        <f t="shared" si="10"/>
        <v>1.0512999999999999</v>
      </c>
      <c r="J21">
        <f t="shared" si="11"/>
        <v>0.95120327213925626</v>
      </c>
      <c r="K21">
        <f t="shared" si="21"/>
        <v>0.32363306300148625</v>
      </c>
      <c r="L21" s="2">
        <v>18</v>
      </c>
      <c r="M21" s="6">
        <v>6.8024940000000001E-3</v>
      </c>
      <c r="O21">
        <f t="shared" si="22"/>
        <v>312.68936293672579</v>
      </c>
      <c r="P21">
        <f t="shared" si="23"/>
        <v>15.634468146836291</v>
      </c>
      <c r="Q21" s="4">
        <f t="shared" si="24"/>
        <v>25</v>
      </c>
      <c r="R21">
        <f t="shared" si="0"/>
        <v>50000</v>
      </c>
      <c r="S21">
        <f t="shared" si="12"/>
        <v>165.66581060613029</v>
      </c>
      <c r="U21">
        <f t="shared" si="13"/>
        <v>6.8024940000000001E-3</v>
      </c>
      <c r="V21">
        <f t="shared" si="14"/>
        <v>0.01</v>
      </c>
      <c r="W21">
        <f t="shared" si="15"/>
        <v>0.80373129539088894</v>
      </c>
      <c r="X21">
        <f t="shared" si="16"/>
        <v>5.4673773145087496E-3</v>
      </c>
      <c r="Y21">
        <f t="shared" si="17"/>
        <v>8.037312953908889E-3</v>
      </c>
      <c r="Z21">
        <f t="shared" si="18"/>
        <v>0.79022660512247134</v>
      </c>
      <c r="AB21">
        <f t="shared" si="19"/>
        <v>182.06642612927854</v>
      </c>
      <c r="AC21">
        <f t="shared" si="1"/>
        <v>130.91353110014464</v>
      </c>
      <c r="AE21">
        <f t="shared" si="2"/>
        <v>247.09545373139713</v>
      </c>
      <c r="AF21">
        <f t="shared" si="3"/>
        <v>-12.354772686569857</v>
      </c>
      <c r="AG21">
        <f t="shared" si="3"/>
        <v>-19.755665128061782</v>
      </c>
      <c r="AH21">
        <f t="shared" si="4"/>
        <v>-273.3688657254375</v>
      </c>
      <c r="AI21">
        <f t="shared" si="5"/>
        <v>-58.383849808672011</v>
      </c>
      <c r="AJ21">
        <f t="shared" si="6"/>
        <v>51.152895029133902</v>
      </c>
      <c r="AK21">
        <f t="shared" si="20"/>
        <v>21.382204598031631</v>
      </c>
      <c r="AL21">
        <f t="shared" si="7"/>
        <v>14.151249818493522</v>
      </c>
      <c r="AN21">
        <f t="shared" si="8"/>
        <v>79.968258544834072</v>
      </c>
      <c r="AO21">
        <f t="shared" si="8"/>
        <v>-3.9984129272417044</v>
      </c>
      <c r="AP21">
        <f t="shared" si="8"/>
        <v>-6.3935864170262837</v>
      </c>
      <c r="AQ21">
        <f t="shared" si="8"/>
        <v>-88.471203343965357</v>
      </c>
      <c r="AR21">
        <f t="shared" si="8"/>
        <v>-18.894944143399261</v>
      </c>
      <c r="AS21">
        <f t="shared" si="8"/>
        <v>16.554768099672106</v>
      </c>
      <c r="AT21">
        <f t="shared" si="8"/>
        <v>6.9199883677854404</v>
      </c>
      <c r="AU21">
        <f t="shared" si="8"/>
        <v>4.5798123240582846</v>
      </c>
      <c r="AW21">
        <v>18</v>
      </c>
      <c r="AX21">
        <f>(R21*SUMPRODUCT(K22:$K$23, X22:$X$23)-$AZ$3*SUMPRODUCT(K21:$K$22, W22:$W$23))/Z21</f>
        <v>165.66581060613029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9"/>
        <v>7.0000000000000007E-2</v>
      </c>
      <c r="I22" s="5">
        <f t="shared" si="10"/>
        <v>1.07</v>
      </c>
      <c r="J22">
        <f t="shared" si="11"/>
        <v>0.93457943925233644</v>
      </c>
      <c r="K22">
        <f t="shared" si="21"/>
        <v>0.30246080654344509</v>
      </c>
      <c r="L22" s="2">
        <v>19</v>
      </c>
      <c r="M22" s="6">
        <v>8.090557E-3</v>
      </c>
      <c r="O22">
        <f t="shared" si="22"/>
        <v>312.68936293672579</v>
      </c>
      <c r="P22">
        <f t="shared" si="23"/>
        <v>15.634468146836291</v>
      </c>
      <c r="Q22" s="4">
        <f t="shared" si="24"/>
        <v>25</v>
      </c>
      <c r="R22">
        <f t="shared" si="0"/>
        <v>50000</v>
      </c>
      <c r="S22">
        <f t="shared" si="12"/>
        <v>89.089293235138996</v>
      </c>
      <c r="U22">
        <f t="shared" si="13"/>
        <v>8.090557E-3</v>
      </c>
      <c r="V22">
        <f t="shared" si="14"/>
        <v>0.01</v>
      </c>
      <c r="W22">
        <f t="shared" si="15"/>
        <v>0.79022660512247134</v>
      </c>
      <c r="X22">
        <f t="shared" si="16"/>
        <v>6.393373391659846E-3</v>
      </c>
      <c r="Y22">
        <f t="shared" si="17"/>
        <v>7.9022660512247135E-3</v>
      </c>
      <c r="Z22">
        <f t="shared" si="18"/>
        <v>0.77593096567958686</v>
      </c>
      <c r="AB22">
        <f t="shared" si="19"/>
        <v>130.91353110014464</v>
      </c>
      <c r="AC22">
        <f t="shared" si="1"/>
        <v>69.127141331653291</v>
      </c>
      <c r="AE22">
        <f t="shared" si="2"/>
        <v>242.62535934122846</v>
      </c>
      <c r="AF22">
        <f t="shared" si="3"/>
        <v>-12.131267967061424</v>
      </c>
      <c r="AG22">
        <f t="shared" si="3"/>
        <v>-19.39827414198967</v>
      </c>
      <c r="AH22">
        <f t="shared" si="4"/>
        <v>-319.66866958299232</v>
      </c>
      <c r="AI22">
        <f t="shared" si="5"/>
        <v>-108.57285235081497</v>
      </c>
      <c r="AJ22">
        <f t="shared" si="6"/>
        <v>61.786389768491347</v>
      </c>
      <c r="AK22">
        <f t="shared" si="20"/>
        <v>25.298533573201819</v>
      </c>
      <c r="AL22">
        <f t="shared" si="7"/>
        <v>-21.487929009121803</v>
      </c>
      <c r="AN22">
        <f t="shared" si="8"/>
        <v>73.384661874241147</v>
      </c>
      <c r="AO22">
        <f t="shared" si="8"/>
        <v>-3.6692330937120579</v>
      </c>
      <c r="AP22">
        <f t="shared" si="8"/>
        <v>-5.8672176425370512</v>
      </c>
      <c r="AQ22">
        <f t="shared" si="8"/>
        <v>-96.687243628741911</v>
      </c>
      <c r="AR22">
        <f t="shared" si="8"/>
        <v>-32.839032490749872</v>
      </c>
      <c r="AS22">
        <f t="shared" si="8"/>
        <v>18.687961282785558</v>
      </c>
      <c r="AT22">
        <f t="shared" si="8"/>
        <v>7.6518148689170458</v>
      </c>
      <c r="AU22">
        <f t="shared" si="8"/>
        <v>-6.499256339047272</v>
      </c>
      <c r="AW22">
        <v>19</v>
      </c>
      <c r="AX22">
        <f>(R22*SUMPRODUCT(K23:$K$23, X23:$X$23)-$AZ$3*SUMPRODUCT(K22:$K$22, W23:$W$23))/Z22</f>
        <v>89.089293235138996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9"/>
        <v>0.10390000000000001</v>
      </c>
      <c r="I23" s="5">
        <f t="shared" si="10"/>
        <v>1.1039000000000001</v>
      </c>
      <c r="J23">
        <f t="shared" si="11"/>
        <v>0.90587915572062683</v>
      </c>
      <c r="K23">
        <f t="shared" si="21"/>
        <v>0.2739929400701559</v>
      </c>
      <c r="L23" s="2">
        <v>20</v>
      </c>
      <c r="M23" s="6">
        <v>9.5159809999999997E-3</v>
      </c>
      <c r="O23">
        <f t="shared" si="22"/>
        <v>312.68936293672579</v>
      </c>
      <c r="P23">
        <f t="shared" si="23"/>
        <v>15.634468146836291</v>
      </c>
      <c r="Q23" s="4">
        <f t="shared" si="24"/>
        <v>25</v>
      </c>
      <c r="R23">
        <f t="shared" si="0"/>
        <v>50000</v>
      </c>
      <c r="S23">
        <f t="shared" si="12"/>
        <v>90.862565333804795</v>
      </c>
      <c r="U23">
        <f t="shared" si="13"/>
        <v>9.5159809999999997E-3</v>
      </c>
      <c r="V23">
        <f t="shared" si="14"/>
        <v>0.01</v>
      </c>
      <c r="W23">
        <f t="shared" si="15"/>
        <v>0.77593096567958686</v>
      </c>
      <c r="X23">
        <f t="shared" si="16"/>
        <v>7.3837443267186003E-3</v>
      </c>
      <c r="Y23">
        <f t="shared" si="17"/>
        <v>7.7593096567958684E-3</v>
      </c>
      <c r="Z23">
        <f t="shared" si="18"/>
        <v>0.76078791169607241</v>
      </c>
      <c r="AB23">
        <f t="shared" si="19"/>
        <v>69.127141331653291</v>
      </c>
      <c r="AC23">
        <f t="shared" si="1"/>
        <v>69.127141331653291</v>
      </c>
      <c r="AE23">
        <f t="shared" si="2"/>
        <v>237.89028743820688</v>
      </c>
      <c r="AF23">
        <f t="shared" si="3"/>
        <v>-11.894514371910345</v>
      </c>
      <c r="AG23">
        <f t="shared" si="3"/>
        <v>-19.019697792401811</v>
      </c>
      <c r="AH23">
        <f t="shared" si="4"/>
        <v>-369.18721633593003</v>
      </c>
      <c r="AI23">
        <f t="shared" si="5"/>
        <v>-162.2111410620353</v>
      </c>
      <c r="AJ23">
        <f t="shared" si="6"/>
        <v>0</v>
      </c>
      <c r="AK23">
        <f t="shared" si="20"/>
        <v>30.66327080594699</v>
      </c>
      <c r="AL23">
        <f t="shared" si="7"/>
        <v>-131.54787025608832</v>
      </c>
      <c r="AN23">
        <f t="shared" si="8"/>
        <v>65.180259269328786</v>
      </c>
      <c r="AO23">
        <f t="shared" si="8"/>
        <v>-3.2590129634664393</v>
      </c>
      <c r="AP23">
        <f t="shared" si="8"/>
        <v>-5.2112629173860254</v>
      </c>
      <c r="AQ23">
        <f t="shared" si="8"/>
        <v>-101.15469084019816</v>
      </c>
      <c r="AR23">
        <f t="shared" si="8"/>
        <v>-44.44470745172184</v>
      </c>
      <c r="AS23">
        <f t="shared" si="8"/>
        <v>0</v>
      </c>
      <c r="AT23">
        <f t="shared" si="8"/>
        <v>8.4015197202887943</v>
      </c>
      <c r="AU23">
        <f t="shared" si="8"/>
        <v>-36.043187731433051</v>
      </c>
      <c r="AW23">
        <v>20</v>
      </c>
      <c r="AX23">
        <f>(R23*SUMPRODUCT(K$23:$K24, X$23:$X24)-$AZ$3*SUMPRODUCT(K$22:$K23, W$23:$W24))/Z23</f>
        <v>90.862565333804795</v>
      </c>
    </row>
    <row r="25" spans="5:50" x14ac:dyDescent="0.25">
      <c r="AN25" s="8">
        <f t="shared" ref="AN25:AU25" si="25">SUM(AN3:AN23)</f>
        <v>2995.3815435947649</v>
      </c>
      <c r="AO25" s="8">
        <f t="shared" si="25"/>
        <v>-384.28609938228266</v>
      </c>
      <c r="AP25" s="8">
        <f t="shared" si="25"/>
        <v>-1736.9179915771374</v>
      </c>
      <c r="AQ25" s="8">
        <f t="shared" si="25"/>
        <v>-1405.340341737668</v>
      </c>
      <c r="AR25" s="8">
        <f t="shared" si="25"/>
        <v>-531.16288910232311</v>
      </c>
      <c r="AS25" s="8">
        <f t="shared" si="25"/>
        <v>-128.34496716772998</v>
      </c>
      <c r="AT25" s="8">
        <f t="shared" si="25"/>
        <v>286.87569605203481</v>
      </c>
      <c r="AU25" s="9">
        <f t="shared" si="25"/>
        <v>-372.63216021801838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46" priority="1" operator="lessThan">
      <formula>0</formula>
    </cfRule>
  </conditionalFormatting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E4C771-0B19-45B5-AD35-C17997052675}">
  <dimension ref="A1:AZ29"/>
  <sheetViews>
    <sheetView workbookViewId="0">
      <selection activeCell="M33" sqref="M33"/>
    </sheetView>
  </sheetViews>
  <sheetFormatPr defaultRowHeight="15" x14ac:dyDescent="0.25"/>
  <cols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</cols>
  <sheetData>
    <row r="1" spans="1:52" x14ac:dyDescent="0.25">
      <c r="A1" t="s">
        <v>43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f>'T.45.04.A'!C3*(1+C12)</f>
        <v>1238.4298044396751</v>
      </c>
      <c r="K3">
        <v>1</v>
      </c>
      <c r="L3" s="2">
        <v>0</v>
      </c>
      <c r="O3">
        <f>$C$3</f>
        <v>1238.4298044396751</v>
      </c>
      <c r="P3">
        <f>O3*B5</f>
        <v>990.74384355174016</v>
      </c>
      <c r="Q3" s="4">
        <f>B8</f>
        <v>1522.432587</v>
      </c>
      <c r="R3">
        <f t="shared" ref="R3:R23" si="0">$C$6</f>
        <v>50000</v>
      </c>
      <c r="S3">
        <f>AX3</f>
        <v>0</v>
      </c>
      <c r="W3">
        <v>1</v>
      </c>
      <c r="Z3">
        <v>1</v>
      </c>
      <c r="AC3">
        <f t="shared" ref="AC3:AC23" si="1">S3*Z3</f>
        <v>0</v>
      </c>
      <c r="AE3">
        <f t="shared" ref="AE3:AE23" si="2">$Z3*O3</f>
        <v>1238.4298044396751</v>
      </c>
      <c r="AF3">
        <f t="shared" ref="AF3:AG23" si="3">-$Z3*P3</f>
        <v>-990.74384355174016</v>
      </c>
      <c r="AG3">
        <f t="shared" si="3"/>
        <v>-1522.432587</v>
      </c>
      <c r="AH3">
        <f t="shared" ref="AH3:AH23" si="4">-X3*R3</f>
        <v>0</v>
      </c>
      <c r="AI3">
        <f t="shared" ref="AI3:AI23" si="5">SUM(AE3:AH3)</f>
        <v>-1274.7466261120651</v>
      </c>
      <c r="AJ3">
        <f t="shared" ref="AJ3:AJ23" si="6">AB3-AC3</f>
        <v>0</v>
      </c>
      <c r="AL3">
        <f t="shared" ref="AL3:AL23" si="7">SUM(AI3:AK3)</f>
        <v>-1274.7466261120651</v>
      </c>
      <c r="AN3">
        <f t="shared" ref="AN3:AU23" si="8">AE3*$K3</f>
        <v>1238.4298044396751</v>
      </c>
      <c r="AO3">
        <f t="shared" si="8"/>
        <v>-990.74384355174016</v>
      </c>
      <c r="AP3">
        <f t="shared" si="8"/>
        <v>-1522.432587</v>
      </c>
      <c r="AQ3">
        <f t="shared" si="8"/>
        <v>0</v>
      </c>
      <c r="AR3">
        <f t="shared" si="8"/>
        <v>-1274.7466261120651</v>
      </c>
      <c r="AS3">
        <f t="shared" si="8"/>
        <v>0</v>
      </c>
      <c r="AT3">
        <f t="shared" si="8"/>
        <v>0</v>
      </c>
      <c r="AU3">
        <f t="shared" si="8"/>
        <v>-1274.7466261120651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429.70455940944561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v>1.5900000000000001E-2</v>
      </c>
      <c r="G4" s="5">
        <v>2.1899999999999999E-2</v>
      </c>
      <c r="H4" s="5">
        <f t="shared" ref="H4:H23" si="9">F4+$C$9</f>
        <v>6.59E-2</v>
      </c>
      <c r="I4" s="5">
        <f t="shared" ref="I4:I23" si="10">1+H4</f>
        <v>1.0659000000000001</v>
      </c>
      <c r="J4">
        <f t="shared" ref="J4:J23" si="11">1/I4</f>
        <v>0.93817431278731578</v>
      </c>
      <c r="K4">
        <f>J4</f>
        <v>0.93817431278731578</v>
      </c>
      <c r="L4" s="2">
        <v>1</v>
      </c>
      <c r="M4" s="6">
        <f t="array" ref="M4:M23">Mortalities!B21:B40</f>
        <v>2.5943469999999999E-3</v>
      </c>
      <c r="R4">
        <f t="shared" si="0"/>
        <v>50000</v>
      </c>
      <c r="S4">
        <f t="shared" ref="S4:S23" si="12">AX4</f>
        <v>311.93570016618565</v>
      </c>
      <c r="U4">
        <f t="shared" ref="U4:U23" si="13">M4</f>
        <v>2.5943469999999999E-3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2.5943469999999999E-3</v>
      </c>
      <c r="Y4">
        <f t="shared" ref="Y4:Y23" si="17">V4*W4</f>
        <v>0.01</v>
      </c>
      <c r="Z4">
        <f t="shared" ref="Z4:Z23" si="18">MAX(0, W4-X4-Y4)</f>
        <v>0.98740565299999994</v>
      </c>
      <c r="AB4">
        <f t="shared" ref="AB4:AB23" si="19">AC3</f>
        <v>0</v>
      </c>
      <c r="AC4">
        <f t="shared" si="1"/>
        <v>308.00707371660474</v>
      </c>
      <c r="AE4">
        <f t="shared" si="2"/>
        <v>0</v>
      </c>
      <c r="AF4">
        <f t="shared" si="3"/>
        <v>0</v>
      </c>
      <c r="AG4">
        <f t="shared" si="3"/>
        <v>0</v>
      </c>
      <c r="AH4">
        <f t="shared" si="4"/>
        <v>-129.71734999999998</v>
      </c>
      <c r="AI4">
        <f t="shared" si="5"/>
        <v>-129.71734999999998</v>
      </c>
      <c r="AJ4">
        <f t="shared" si="6"/>
        <v>-308.00707371660474</v>
      </c>
      <c r="AK4">
        <f t="shared" ref="AK4:AK23" si="20">H4*SUM(AB4:AB4, AE4:AF4)</f>
        <v>0</v>
      </c>
      <c r="AL4">
        <f t="shared" si="7"/>
        <v>-437.72442371660475</v>
      </c>
      <c r="AN4">
        <f t="shared" si="8"/>
        <v>0</v>
      </c>
      <c r="AO4">
        <f t="shared" si="8"/>
        <v>0</v>
      </c>
      <c r="AP4">
        <f t="shared" si="8"/>
        <v>0</v>
      </c>
      <c r="AQ4">
        <f t="shared" si="8"/>
        <v>-121.6974856928417</v>
      </c>
      <c r="AR4">
        <f t="shared" si="8"/>
        <v>-121.6974856928417</v>
      </c>
      <c r="AS4">
        <f t="shared" si="8"/>
        <v>-288.96432471770777</v>
      </c>
      <c r="AT4">
        <f t="shared" si="8"/>
        <v>0</v>
      </c>
      <c r="AU4">
        <f t="shared" si="8"/>
        <v>-410.66181041054949</v>
      </c>
      <c r="AW4">
        <v>1</v>
      </c>
      <c r="AX4">
        <f>(R4*SUMPRODUCT(K5:$K$23, X5:$X$23)-$AZ$3*SUMPRODUCT(K4:$K$22, W5:$W$23))/Z4</f>
        <v>311.93570016618565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v>3.6400000000000002E-2</v>
      </c>
      <c r="G5" s="5">
        <v>4.1000000000000002E-2</v>
      </c>
      <c r="H5" s="5">
        <f t="shared" si="9"/>
        <v>8.6400000000000005E-2</v>
      </c>
      <c r="I5" s="5">
        <f t="shared" si="10"/>
        <v>1.0864</v>
      </c>
      <c r="J5">
        <f t="shared" si="11"/>
        <v>0.92047128129602351</v>
      </c>
      <c r="K5">
        <f t="shared" ref="K5:K23" si="21">K4*J5</f>
        <v>0.86356251177035692</v>
      </c>
      <c r="L5" s="2">
        <v>2</v>
      </c>
      <c r="M5" s="6">
        <v>2.6922130000000002E-3</v>
      </c>
      <c r="O5">
        <f t="shared" ref="O5:O23" si="22">$C$3</f>
        <v>1238.4298044396751</v>
      </c>
      <c r="P5">
        <f t="shared" ref="P5:P23" si="23">O5*$C$5</f>
        <v>61.92149022198376</v>
      </c>
      <c r="Q5" s="4">
        <f t="shared" ref="Q5:Q23" si="24">$C$8</f>
        <v>25</v>
      </c>
      <c r="R5">
        <f t="shared" si="0"/>
        <v>50000</v>
      </c>
      <c r="S5">
        <f t="shared" si="12"/>
        <v>606.52693795342066</v>
      </c>
      <c r="U5">
        <f t="shared" si="13"/>
        <v>2.6922130000000002E-3</v>
      </c>
      <c r="V5">
        <f t="shared" si="14"/>
        <v>0.01</v>
      </c>
      <c r="W5">
        <f t="shared" si="15"/>
        <v>0.98740565299999994</v>
      </c>
      <c r="X5">
        <f t="shared" si="16"/>
        <v>2.6583063352800889E-3</v>
      </c>
      <c r="Y5">
        <f t="shared" si="17"/>
        <v>9.8740565299999996E-3</v>
      </c>
      <c r="Z5">
        <f t="shared" si="18"/>
        <v>0.97487329013471991</v>
      </c>
      <c r="AB5">
        <f t="shared" si="19"/>
        <v>308.00707371660474</v>
      </c>
      <c r="AC5">
        <f t="shared" si="1"/>
        <v>591.28691155798833</v>
      </c>
      <c r="AE5">
        <f t="shared" si="2"/>
        <v>1207.3121380550037</v>
      </c>
      <c r="AF5">
        <f t="shared" si="3"/>
        <v>-60.365606902750194</v>
      </c>
      <c r="AG5">
        <f t="shared" si="3"/>
        <v>-24.371832253367998</v>
      </c>
      <c r="AH5">
        <f t="shared" si="4"/>
        <v>-132.91531676400444</v>
      </c>
      <c r="AI5">
        <f t="shared" si="5"/>
        <v>989.65938213488107</v>
      </c>
      <c r="AJ5">
        <f t="shared" si="6"/>
        <v>-283.2798378413836</v>
      </c>
      <c r="AK5">
        <f t="shared" si="20"/>
        <v>125.70799146066936</v>
      </c>
      <c r="AL5">
        <f t="shared" si="7"/>
        <v>832.08753575416688</v>
      </c>
      <c r="AN5">
        <f t="shared" si="8"/>
        <v>1042.589502429619</v>
      </c>
      <c r="AO5">
        <f t="shared" si="8"/>
        <v>-52.129475121480951</v>
      </c>
      <c r="AP5">
        <f t="shared" si="8"/>
        <v>-21.046600677164268</v>
      </c>
      <c r="AQ5">
        <f t="shared" si="8"/>
        <v>-114.78068479747631</v>
      </c>
      <c r="AR5">
        <f t="shared" si="8"/>
        <v>854.63274183349745</v>
      </c>
      <c r="AS5">
        <f t="shared" si="8"/>
        <v>-244.62984830020463</v>
      </c>
      <c r="AT5">
        <f t="shared" si="8"/>
        <v>108.55670885538221</v>
      </c>
      <c r="AU5">
        <f t="shared" si="8"/>
        <v>718.55960238867499</v>
      </c>
      <c r="AW5">
        <v>2</v>
      </c>
      <c r="AX5">
        <f>(R5*SUMPRODUCT(K6:$K$23, X6:$X$23)-$AZ$3*SUMPRODUCT(K5:$K$22, W6:$W$23))/Z5</f>
        <v>606.52693795342066</v>
      </c>
    </row>
    <row r="6" spans="1:52" x14ac:dyDescent="0.25">
      <c r="A6" t="s">
        <v>16</v>
      </c>
      <c r="C6" s="2">
        <f>'T.26.04.A'!C6</f>
        <v>50000</v>
      </c>
      <c r="E6">
        <v>2006</v>
      </c>
      <c r="F6" s="5">
        <v>5.8799999999999998E-2</v>
      </c>
      <c r="G6" s="5">
        <v>5.8500000000000003E-2</v>
      </c>
      <c r="H6" s="5">
        <f t="shared" si="9"/>
        <v>0.10880000000000001</v>
      </c>
      <c r="I6" s="5">
        <f t="shared" si="10"/>
        <v>1.1088</v>
      </c>
      <c r="J6">
        <f t="shared" si="11"/>
        <v>0.90187590187590183</v>
      </c>
      <c r="K6">
        <f t="shared" si="21"/>
        <v>0.77882621912910976</v>
      </c>
      <c r="L6" s="2">
        <v>3</v>
      </c>
      <c r="M6" s="6">
        <v>2.807183E-3</v>
      </c>
      <c r="O6">
        <f t="shared" si="22"/>
        <v>1238.4298044396751</v>
      </c>
      <c r="P6">
        <f t="shared" si="23"/>
        <v>61.92149022198376</v>
      </c>
      <c r="Q6" s="4">
        <f t="shared" si="24"/>
        <v>25</v>
      </c>
      <c r="R6">
        <f t="shared" si="0"/>
        <v>50000</v>
      </c>
      <c r="S6">
        <f t="shared" si="12"/>
        <v>879.55289537073327</v>
      </c>
      <c r="U6">
        <f t="shared" si="13"/>
        <v>2.807183E-3</v>
      </c>
      <c r="V6">
        <f t="shared" si="14"/>
        <v>0.01</v>
      </c>
      <c r="W6">
        <f t="shared" si="15"/>
        <v>0.97487329013471991</v>
      </c>
      <c r="X6">
        <f t="shared" si="16"/>
        <v>2.7366477272202532E-3</v>
      </c>
      <c r="Y6">
        <f t="shared" si="17"/>
        <v>9.7487329013471995E-3</v>
      </c>
      <c r="Z6">
        <f t="shared" si="18"/>
        <v>0.96238790950615249</v>
      </c>
      <c r="AB6">
        <f t="shared" si="19"/>
        <v>591.28691155798833</v>
      </c>
      <c r="AC6">
        <f t="shared" si="1"/>
        <v>846.47107227592369</v>
      </c>
      <c r="AE6">
        <f t="shared" si="2"/>
        <v>1191.8498705648121</v>
      </c>
      <c r="AF6">
        <f t="shared" si="3"/>
        <v>-59.59249352824061</v>
      </c>
      <c r="AG6">
        <f t="shared" si="3"/>
        <v>-24.059697737653813</v>
      </c>
      <c r="AH6">
        <f t="shared" si="4"/>
        <v>-136.83238636101265</v>
      </c>
      <c r="AI6">
        <f t="shared" si="5"/>
        <v>971.36529293790522</v>
      </c>
      <c r="AJ6">
        <f t="shared" si="6"/>
        <v>-255.18416071793536</v>
      </c>
      <c r="AK6">
        <f t="shared" si="20"/>
        <v>187.52161859908813</v>
      </c>
      <c r="AL6">
        <f t="shared" si="7"/>
        <v>903.702750819058</v>
      </c>
      <c r="AN6">
        <f t="shared" si="8"/>
        <v>928.24392846151147</v>
      </c>
      <c r="AO6">
        <f t="shared" si="8"/>
        <v>-46.412196423075578</v>
      </c>
      <c r="AP6">
        <f t="shared" si="8"/>
        <v>-18.738323422406115</v>
      </c>
      <c r="AQ6">
        <f t="shared" si="8"/>
        <v>-106.56865012396105</v>
      </c>
      <c r="AR6">
        <f t="shared" si="8"/>
        <v>756.52475849206883</v>
      </c>
      <c r="AS6">
        <f t="shared" si="8"/>
        <v>-198.74411507358468</v>
      </c>
      <c r="AT6">
        <f t="shared" si="8"/>
        <v>146.04675321849876</v>
      </c>
      <c r="AU6">
        <f t="shared" si="8"/>
        <v>703.82739663698294</v>
      </c>
      <c r="AW6">
        <v>3</v>
      </c>
      <c r="AX6">
        <f>(R6*SUMPRODUCT(K7:$K$23, X7:$X$23)-$AZ$3*SUMPRODUCT(K6:$K$22, W7:$W$23))/Z6</f>
        <v>879.55289537073327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v>5.4699999999999999E-2</v>
      </c>
      <c r="G7" s="5">
        <v>4.9099999999999998E-2</v>
      </c>
      <c r="H7" s="5">
        <f t="shared" si="9"/>
        <v>0.1047</v>
      </c>
      <c r="I7" s="5">
        <f t="shared" si="10"/>
        <v>1.1047</v>
      </c>
      <c r="J7">
        <f t="shared" si="11"/>
        <v>0.90522313750339456</v>
      </c>
      <c r="K7">
        <f t="shared" si="21"/>
        <v>0.70501151364995907</v>
      </c>
      <c r="L7" s="2">
        <v>4</v>
      </c>
      <c r="M7" s="6">
        <v>2.939255E-3</v>
      </c>
      <c r="O7">
        <f t="shared" si="22"/>
        <v>1238.4298044396751</v>
      </c>
      <c r="P7">
        <f t="shared" si="23"/>
        <v>61.92149022198376</v>
      </c>
      <c r="Q7" s="4">
        <f t="shared" si="24"/>
        <v>25</v>
      </c>
      <c r="R7">
        <f t="shared" si="0"/>
        <v>50000</v>
      </c>
      <c r="S7">
        <f t="shared" si="12"/>
        <v>1125.1664576028411</v>
      </c>
      <c r="U7">
        <f t="shared" si="13"/>
        <v>2.939255E-3</v>
      </c>
      <c r="V7">
        <f t="shared" si="14"/>
        <v>0.01</v>
      </c>
      <c r="W7">
        <f t="shared" si="15"/>
        <v>0.96238790950615249</v>
      </c>
      <c r="X7">
        <f t="shared" si="16"/>
        <v>2.828703474955506E-3</v>
      </c>
      <c r="Y7">
        <f t="shared" si="17"/>
        <v>9.6238790950615247E-3</v>
      </c>
      <c r="Z7">
        <f t="shared" si="18"/>
        <v>0.94993532693613547</v>
      </c>
      <c r="AB7">
        <f t="shared" si="19"/>
        <v>846.47107227592369</v>
      </c>
      <c r="AC7">
        <f t="shared" si="1"/>
        <v>1068.8353667605284</v>
      </c>
      <c r="AE7">
        <f t="shared" si="2"/>
        <v>1176.4282211678571</v>
      </c>
      <c r="AF7">
        <f t="shared" si="3"/>
        <v>-58.821411058392862</v>
      </c>
      <c r="AG7">
        <f t="shared" si="3"/>
        <v>-23.748383173403386</v>
      </c>
      <c r="AH7">
        <f t="shared" si="4"/>
        <v>-141.43517374777531</v>
      </c>
      <c r="AI7">
        <f t="shared" si="5"/>
        <v>952.42325318828557</v>
      </c>
      <c r="AJ7">
        <f t="shared" si="6"/>
        <v>-222.36429448460467</v>
      </c>
      <c r="AK7">
        <f t="shared" si="20"/>
        <v>205.63895428575012</v>
      </c>
      <c r="AL7">
        <f t="shared" si="7"/>
        <v>935.69791298943096</v>
      </c>
      <c r="AN7">
        <f t="shared" si="8"/>
        <v>829.39544090607978</v>
      </c>
      <c r="AO7">
        <f t="shared" si="8"/>
        <v>-41.469772045303991</v>
      </c>
      <c r="AP7">
        <f t="shared" si="8"/>
        <v>-16.742883567820339</v>
      </c>
      <c r="AQ7">
        <f t="shared" si="8"/>
        <v>-99.713425927264026</v>
      </c>
      <c r="AR7">
        <f t="shared" si="8"/>
        <v>671.46935936569139</v>
      </c>
      <c r="AS7">
        <f t="shared" si="8"/>
        <v>-156.76938783629637</v>
      </c>
      <c r="AT7">
        <f t="shared" si="8"/>
        <v>144.97783042639142</v>
      </c>
      <c r="AU7">
        <f t="shared" si="8"/>
        <v>659.67780195578644</v>
      </c>
      <c r="AW7">
        <v>4</v>
      </c>
      <c r="AX7">
        <f>(R7*SUMPRODUCT(K8:$K$23, X8:$X$23)-$AZ$3*SUMPRODUCT(K7:$K$22, W8:$W$23))/Z7</f>
        <v>1125.1664576028411</v>
      </c>
    </row>
    <row r="8" spans="1:52" x14ac:dyDescent="0.25">
      <c r="B8" s="2">
        <f>'T.26.04.A'!B8</f>
        <v>1522.432587</v>
      </c>
      <c r="C8" s="2">
        <f>'T.26.04.A'!C8</f>
        <v>25</v>
      </c>
      <c r="E8">
        <v>2008</v>
      </c>
      <c r="F8" s="5">
        <v>2.2499999999999999E-2</v>
      </c>
      <c r="G8" s="5">
        <v>2.1299999999999999E-2</v>
      </c>
      <c r="H8" s="5">
        <f t="shared" si="9"/>
        <v>7.2500000000000009E-2</v>
      </c>
      <c r="I8" s="5">
        <f t="shared" si="10"/>
        <v>1.0725</v>
      </c>
      <c r="J8">
        <f t="shared" si="11"/>
        <v>0.93240093240093236</v>
      </c>
      <c r="K8">
        <f t="shared" si="21"/>
        <v>0.65735339268061443</v>
      </c>
      <c r="L8" s="2">
        <v>5</v>
      </c>
      <c r="M8" s="6">
        <v>3.7729310000000002E-3</v>
      </c>
      <c r="O8">
        <f t="shared" si="22"/>
        <v>1238.4298044396751</v>
      </c>
      <c r="P8">
        <f t="shared" si="23"/>
        <v>61.92149022198376</v>
      </c>
      <c r="Q8" s="4">
        <f t="shared" si="24"/>
        <v>25</v>
      </c>
      <c r="R8">
        <f t="shared" si="0"/>
        <v>50000</v>
      </c>
      <c r="S8">
        <f t="shared" si="12"/>
        <v>1322.3178624743161</v>
      </c>
      <c r="U8">
        <f t="shared" si="13"/>
        <v>3.7729310000000002E-3</v>
      </c>
      <c r="V8">
        <f t="shared" si="14"/>
        <v>0.01</v>
      </c>
      <c r="W8">
        <f t="shared" si="15"/>
        <v>0.94993532693613547</v>
      </c>
      <c r="X8">
        <f t="shared" si="16"/>
        <v>3.5840404429924805E-3</v>
      </c>
      <c r="Y8">
        <f t="shared" si="17"/>
        <v>9.4993532693613547E-3</v>
      </c>
      <c r="Z8">
        <f t="shared" si="18"/>
        <v>0.93685193322378169</v>
      </c>
      <c r="AB8">
        <f t="shared" si="19"/>
        <v>1068.8353667605284</v>
      </c>
      <c r="AC8">
        <f t="shared" si="1"/>
        <v>1238.8160457954018</v>
      </c>
      <c r="AE8">
        <f t="shared" si="2"/>
        <v>1160.2253564512596</v>
      </c>
      <c r="AF8">
        <f t="shared" si="3"/>
        <v>-58.011267822562978</v>
      </c>
      <c r="AG8">
        <f t="shared" si="3"/>
        <v>-23.421298330594542</v>
      </c>
      <c r="AH8">
        <f t="shared" si="4"/>
        <v>-179.20202214962401</v>
      </c>
      <c r="AI8">
        <f t="shared" si="5"/>
        <v>899.59076814847811</v>
      </c>
      <c r="AJ8">
        <f t="shared" si="6"/>
        <v>-169.98067903487345</v>
      </c>
      <c r="AK8">
        <f t="shared" si="20"/>
        <v>157.40108551571885</v>
      </c>
      <c r="AL8">
        <f t="shared" si="7"/>
        <v>887.01117462932348</v>
      </c>
      <c r="AN8">
        <f t="shared" si="8"/>
        <v>762.6780743373107</v>
      </c>
      <c r="AO8">
        <f t="shared" si="8"/>
        <v>-38.133903716865532</v>
      </c>
      <c r="AP8">
        <f t="shared" si="8"/>
        <v>-15.396069918601134</v>
      </c>
      <c r="AQ8">
        <f t="shared" si="8"/>
        <v>-117.79905723528196</v>
      </c>
      <c r="AR8">
        <f t="shared" si="8"/>
        <v>591.34904346656208</v>
      </c>
      <c r="AS8">
        <f t="shared" si="8"/>
        <v>-111.73737605372865</v>
      </c>
      <c r="AT8">
        <f t="shared" si="8"/>
        <v>103.4681375753693</v>
      </c>
      <c r="AU8">
        <f t="shared" si="8"/>
        <v>583.0798049882028</v>
      </c>
      <c r="AW8">
        <v>5</v>
      </c>
      <c r="AX8">
        <f>(R8*SUMPRODUCT(K9:$K$23, X9:$X$23)-$AZ$3*SUMPRODUCT(K8:$K$22, W9:$W$23))/Z8</f>
        <v>1322.3178624743161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9"/>
        <v>5.2200000000000003E-2</v>
      </c>
      <c r="I9" s="5">
        <f t="shared" si="10"/>
        <v>1.0522</v>
      </c>
      <c r="J9">
        <f t="shared" si="11"/>
        <v>0.95038965976050183</v>
      </c>
      <c r="K9">
        <f t="shared" si="21"/>
        <v>0.62474186721214076</v>
      </c>
      <c r="L9" s="2">
        <v>6</v>
      </c>
      <c r="M9" s="6">
        <v>4.6883589999999996E-3</v>
      </c>
      <c r="O9">
        <f t="shared" si="22"/>
        <v>1238.4298044396751</v>
      </c>
      <c r="P9">
        <f t="shared" si="23"/>
        <v>61.92149022198376</v>
      </c>
      <c r="Q9" s="4">
        <f t="shared" si="24"/>
        <v>25</v>
      </c>
      <c r="R9">
        <f t="shared" si="0"/>
        <v>50000</v>
      </c>
      <c r="S9">
        <f t="shared" si="12"/>
        <v>1480.074774293063</v>
      </c>
      <c r="U9">
        <f t="shared" si="13"/>
        <v>4.6883589999999996E-3</v>
      </c>
      <c r="V9">
        <f t="shared" si="14"/>
        <v>0.01</v>
      </c>
      <c r="W9">
        <f t="shared" si="15"/>
        <v>0.93685193322378169</v>
      </c>
      <c r="X9">
        <f t="shared" si="16"/>
        <v>4.3922981927971153E-3</v>
      </c>
      <c r="Y9">
        <f t="shared" si="17"/>
        <v>9.3685193322378176E-3</v>
      </c>
      <c r="Z9">
        <f t="shared" si="18"/>
        <v>0.9230911156987468</v>
      </c>
      <c r="AB9">
        <f t="shared" si="19"/>
        <v>1238.8160457954018</v>
      </c>
      <c r="AC9">
        <f t="shared" si="1"/>
        <v>1366.2438747197543</v>
      </c>
      <c r="AE9">
        <f t="shared" si="2"/>
        <v>1143.1835498948005</v>
      </c>
      <c r="AF9">
        <f t="shared" si="3"/>
        <v>-57.159177494740028</v>
      </c>
      <c r="AG9">
        <f t="shared" si="3"/>
        <v>-23.077277892468668</v>
      </c>
      <c r="AH9">
        <f t="shared" si="4"/>
        <v>-219.61490963985577</v>
      </c>
      <c r="AI9">
        <f t="shared" si="5"/>
        <v>843.33218486773603</v>
      </c>
      <c r="AJ9">
        <f t="shared" si="6"/>
        <v>-127.42782892435253</v>
      </c>
      <c r="AK9">
        <f t="shared" si="20"/>
        <v>121.35666982980312</v>
      </c>
      <c r="AL9">
        <f t="shared" si="7"/>
        <v>837.26102577318659</v>
      </c>
      <c r="AN9">
        <f t="shared" si="8"/>
        <v>714.19462552748121</v>
      </c>
      <c r="AO9">
        <f t="shared" si="8"/>
        <v>-35.709731276374058</v>
      </c>
      <c r="AP9">
        <f t="shared" si="8"/>
        <v>-14.417341680714332</v>
      </c>
      <c r="AQ9">
        <f t="shared" si="8"/>
        <v>-137.20262871602907</v>
      </c>
      <c r="AR9">
        <f t="shared" si="8"/>
        <v>526.86492385436372</v>
      </c>
      <c r="AS9">
        <f t="shared" si="8"/>
        <v>-79.609499776989239</v>
      </c>
      <c r="AT9">
        <f t="shared" si="8"/>
        <v>75.816592508118475</v>
      </c>
      <c r="AU9">
        <f t="shared" si="8"/>
        <v>523.07201658549286</v>
      </c>
      <c r="AW9">
        <v>6</v>
      </c>
      <c r="AX9">
        <f>(R9*SUMPRODUCT(K10:$K$23, X10:$X$23)-$AZ$3*SUMPRODUCT(K9:$K$22, W10:$W$23))/Z9</f>
        <v>1480.074774293063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9"/>
        <v>5.2500000000000005E-2</v>
      </c>
      <c r="I10" s="5">
        <f t="shared" si="10"/>
        <v>1.0525</v>
      </c>
      <c r="J10">
        <f t="shared" si="11"/>
        <v>0.95011876484560576</v>
      </c>
      <c r="K10">
        <f t="shared" si="21"/>
        <v>0.59357897122293657</v>
      </c>
      <c r="L10" s="2">
        <v>7</v>
      </c>
      <c r="M10" s="6">
        <v>5.6712799999999999E-3</v>
      </c>
      <c r="O10">
        <f t="shared" si="22"/>
        <v>1238.4298044396751</v>
      </c>
      <c r="P10">
        <f t="shared" si="23"/>
        <v>61.92149022198376</v>
      </c>
      <c r="Q10" s="4">
        <f t="shared" si="24"/>
        <v>25</v>
      </c>
      <c r="R10">
        <f t="shared" si="0"/>
        <v>50000</v>
      </c>
      <c r="S10">
        <f t="shared" si="12"/>
        <v>1605.3697749388323</v>
      </c>
      <c r="U10">
        <f t="shared" si="13"/>
        <v>5.6712799999999999E-3</v>
      </c>
      <c r="V10">
        <f t="shared" si="14"/>
        <v>0.01</v>
      </c>
      <c r="W10">
        <f t="shared" si="15"/>
        <v>0.9230911156987468</v>
      </c>
      <c r="X10">
        <f t="shared" si="16"/>
        <v>5.2351081826399887E-3</v>
      </c>
      <c r="Y10">
        <f t="shared" si="17"/>
        <v>9.2309111569874678E-3</v>
      </c>
      <c r="Z10">
        <f t="shared" si="18"/>
        <v>0.90862509635911937</v>
      </c>
      <c r="AB10">
        <f t="shared" si="19"/>
        <v>1366.2438747197543</v>
      </c>
      <c r="AC10">
        <f t="shared" si="1"/>
        <v>1458.6792664458142</v>
      </c>
      <c r="AE10">
        <f t="shared" si="2"/>
        <v>1125.2684003930051</v>
      </c>
      <c r="AF10">
        <f t="shared" si="3"/>
        <v>-56.263420019650262</v>
      </c>
      <c r="AG10">
        <f t="shared" si="3"/>
        <v>-22.715627408977983</v>
      </c>
      <c r="AH10">
        <f t="shared" si="4"/>
        <v>-261.75540913199944</v>
      </c>
      <c r="AI10">
        <f t="shared" si="5"/>
        <v>784.53394383237742</v>
      </c>
      <c r="AJ10">
        <f t="shared" si="6"/>
        <v>-92.435391726059834</v>
      </c>
      <c r="AK10">
        <f t="shared" si="20"/>
        <v>127.85056489238823</v>
      </c>
      <c r="AL10">
        <f t="shared" si="7"/>
        <v>819.94911699870579</v>
      </c>
      <c r="AN10">
        <f t="shared" si="8"/>
        <v>667.93565945495948</v>
      </c>
      <c r="AO10">
        <f t="shared" si="8"/>
        <v>-33.396782972747978</v>
      </c>
      <c r="AP10">
        <f t="shared" si="8"/>
        <v>-13.483518748104691</v>
      </c>
      <c r="AQ10">
        <f t="shared" si="8"/>
        <v>-155.37250646461109</v>
      </c>
      <c r="AR10">
        <f t="shared" si="8"/>
        <v>465.6828512694957</v>
      </c>
      <c r="AS10">
        <f t="shared" si="8"/>
        <v>-54.867704725343742</v>
      </c>
      <c r="AT10">
        <f t="shared" si="8"/>
        <v>75.889406779095097</v>
      </c>
      <c r="AU10">
        <f t="shared" si="8"/>
        <v>486.70455332324701</v>
      </c>
      <c r="AW10">
        <v>7</v>
      </c>
      <c r="AX10">
        <f>(R10*SUMPRODUCT(K11:$K$23, X11:$X$23)-$AZ$3*SUMPRODUCT(K10:$K$22, W11:$W$23))/Z10</f>
        <v>1605.3697749388323</v>
      </c>
    </row>
    <row r="11" spans="1:52" x14ac:dyDescent="0.25">
      <c r="A11" t="s">
        <v>33</v>
      </c>
      <c r="C11" s="7">
        <f>AU25</f>
        <v>4545.1712702661598</v>
      </c>
      <c r="E11">
        <v>2011</v>
      </c>
      <c r="F11" s="5">
        <v>1.5E-3</v>
      </c>
      <c r="G11" s="5">
        <v>2.3999999999999998E-3</v>
      </c>
      <c r="H11" s="5">
        <f t="shared" si="9"/>
        <v>5.1500000000000004E-2</v>
      </c>
      <c r="I11" s="5">
        <f t="shared" si="10"/>
        <v>1.0515000000000001</v>
      </c>
      <c r="J11">
        <f t="shared" si="11"/>
        <v>0.951022349025202</v>
      </c>
      <c r="K11">
        <f t="shared" si="21"/>
        <v>0.56450686754439994</v>
      </c>
      <c r="L11" s="2">
        <v>8</v>
      </c>
      <c r="M11" s="6">
        <v>6.8024940000000001E-3</v>
      </c>
      <c r="O11">
        <f t="shared" si="22"/>
        <v>1238.4298044396751</v>
      </c>
      <c r="P11">
        <f t="shared" si="23"/>
        <v>61.92149022198376</v>
      </c>
      <c r="Q11" s="4">
        <f t="shared" si="24"/>
        <v>25</v>
      </c>
      <c r="R11">
        <f t="shared" si="0"/>
        <v>50000</v>
      </c>
      <c r="S11">
        <f t="shared" si="12"/>
        <v>1696.943519577457</v>
      </c>
      <c r="U11">
        <f t="shared" si="13"/>
        <v>6.8024940000000001E-3</v>
      </c>
      <c r="V11">
        <f t="shared" si="14"/>
        <v>0.01</v>
      </c>
      <c r="W11">
        <f t="shared" si="15"/>
        <v>0.90862509635911937</v>
      </c>
      <c r="X11">
        <f t="shared" si="16"/>
        <v>6.1809167662323318E-3</v>
      </c>
      <c r="Y11">
        <f t="shared" si="17"/>
        <v>9.0862509635911935E-3</v>
      </c>
      <c r="Z11">
        <f t="shared" si="18"/>
        <v>0.89335792862929586</v>
      </c>
      <c r="AB11">
        <f t="shared" si="19"/>
        <v>1458.6792664458142</v>
      </c>
      <c r="AC11">
        <f t="shared" si="1"/>
        <v>1515.9779476506239</v>
      </c>
      <c r="AE11">
        <f t="shared" si="2"/>
        <v>1106.3610848470121</v>
      </c>
      <c r="AF11">
        <f t="shared" si="3"/>
        <v>-55.318054242350613</v>
      </c>
      <c r="AG11">
        <f t="shared" si="3"/>
        <v>-22.333948215732395</v>
      </c>
      <c r="AH11">
        <f t="shared" si="4"/>
        <v>-309.04583831161659</v>
      </c>
      <c r="AI11">
        <f t="shared" si="5"/>
        <v>719.66324407731258</v>
      </c>
      <c r="AJ11">
        <f t="shared" si="6"/>
        <v>-57.298681204809782</v>
      </c>
      <c r="AK11">
        <f t="shared" si="20"/>
        <v>129.25069829809948</v>
      </c>
      <c r="AL11">
        <f t="shared" si="7"/>
        <v>791.61526117060225</v>
      </c>
      <c r="AN11">
        <f t="shared" si="8"/>
        <v>624.54843038001081</v>
      </c>
      <c r="AO11">
        <f t="shared" si="8"/>
        <v>-31.227421519000547</v>
      </c>
      <c r="AP11">
        <f t="shared" si="8"/>
        <v>-12.607667147161935</v>
      </c>
      <c r="AQ11">
        <f t="shared" si="8"/>
        <v>-174.45849811292379</v>
      </c>
      <c r="AR11">
        <f t="shared" si="8"/>
        <v>406.25484360092463</v>
      </c>
      <c r="AS11">
        <f t="shared" si="8"/>
        <v>-32.345499041352355</v>
      </c>
      <c r="AT11">
        <f t="shared" si="8"/>
        <v>72.962906824186447</v>
      </c>
      <c r="AU11">
        <f t="shared" si="8"/>
        <v>446.87225138375874</v>
      </c>
      <c r="AW11">
        <v>8</v>
      </c>
      <c r="AX11">
        <f>(R11*SUMPRODUCT(K12:$K$23, X12:$X$23)-$AZ$3*SUMPRODUCT(K11:$K$22, W12:$W$23))/Z11</f>
        <v>1696.943519577457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9"/>
        <v>5.1900000000000002E-2</v>
      </c>
      <c r="I12" s="5">
        <f t="shared" si="10"/>
        <v>1.0519000000000001</v>
      </c>
      <c r="J12">
        <f t="shared" si="11"/>
        <v>0.95066070919288903</v>
      </c>
      <c r="K12">
        <f t="shared" si="21"/>
        <v>0.53665449904401552</v>
      </c>
      <c r="L12" s="2">
        <v>9</v>
      </c>
      <c r="M12" s="6">
        <v>8.090557E-3</v>
      </c>
      <c r="O12">
        <f t="shared" si="22"/>
        <v>1238.4298044396751</v>
      </c>
      <c r="P12">
        <f t="shared" si="23"/>
        <v>61.92149022198376</v>
      </c>
      <c r="Q12" s="4">
        <f t="shared" si="24"/>
        <v>25</v>
      </c>
      <c r="R12">
        <f t="shared" si="0"/>
        <v>50000</v>
      </c>
      <c r="S12">
        <f t="shared" si="12"/>
        <v>1754.1566750042221</v>
      </c>
      <c r="U12">
        <f t="shared" si="13"/>
        <v>8.090557E-3</v>
      </c>
      <c r="V12">
        <f t="shared" si="14"/>
        <v>0.01</v>
      </c>
      <c r="W12">
        <f t="shared" si="15"/>
        <v>0.89335792862929586</v>
      </c>
      <c r="X12">
        <f t="shared" si="16"/>
        <v>7.2277632429772502E-3</v>
      </c>
      <c r="Y12">
        <f t="shared" si="17"/>
        <v>8.9335792862929586E-3</v>
      </c>
      <c r="Z12">
        <f t="shared" si="18"/>
        <v>0.87719658610002571</v>
      </c>
      <c r="AB12">
        <f t="shared" si="19"/>
        <v>1515.9779476506239</v>
      </c>
      <c r="AC12">
        <f t="shared" si="1"/>
        <v>1538.7402467982758</v>
      </c>
      <c r="AE12">
        <f t="shared" si="2"/>
        <v>1086.3463965790054</v>
      </c>
      <c r="AF12">
        <f t="shared" si="3"/>
        <v>-54.317319828950275</v>
      </c>
      <c r="AG12">
        <f t="shared" si="3"/>
        <v>-21.929914652500642</v>
      </c>
      <c r="AH12">
        <f t="shared" si="4"/>
        <v>-361.38816214886253</v>
      </c>
      <c r="AI12">
        <f t="shared" si="5"/>
        <v>648.71099994869189</v>
      </c>
      <c r="AJ12">
        <f t="shared" si="6"/>
        <v>-22.762299147651902</v>
      </c>
      <c r="AK12">
        <f t="shared" si="20"/>
        <v>132.24156456639525</v>
      </c>
      <c r="AL12">
        <f t="shared" si="7"/>
        <v>758.19026536743525</v>
      </c>
      <c r="AN12">
        <f t="shared" si="8"/>
        <v>582.99268124437754</v>
      </c>
      <c r="AO12">
        <f t="shared" si="8"/>
        <v>-29.14963406221888</v>
      </c>
      <c r="AP12">
        <f t="shared" si="8"/>
        <v>-11.768787361915749</v>
      </c>
      <c r="AQ12">
        <f t="shared" si="8"/>
        <v>-193.94058311843528</v>
      </c>
      <c r="AR12">
        <f t="shared" si="8"/>
        <v>348.13367670180764</v>
      </c>
      <c r="AS12">
        <f t="shared" si="8"/>
        <v>-12.215490246173152</v>
      </c>
      <c r="AT12">
        <f t="shared" si="8"/>
        <v>70.968030585175683</v>
      </c>
      <c r="AU12">
        <f t="shared" si="8"/>
        <v>406.88621704081015</v>
      </c>
      <c r="AW12">
        <v>9</v>
      </c>
      <c r="AX12">
        <f>(R12*SUMPRODUCT(K13:$K$23, X13:$X$23)-$AZ$3*SUMPRODUCT(K12:$K$22, W13:$W$23))/Z12</f>
        <v>1754.1566750042221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9"/>
        <v>5.1700000000000003E-2</v>
      </c>
      <c r="I13" s="5">
        <f t="shared" si="10"/>
        <v>1.0517000000000001</v>
      </c>
      <c r="J13">
        <f t="shared" si="11"/>
        <v>0.95084149472282964</v>
      </c>
      <c r="K13">
        <f t="shared" si="21"/>
        <v>0.51027336602074302</v>
      </c>
      <c r="L13" s="2">
        <v>10</v>
      </c>
      <c r="M13" s="6">
        <v>9.5159809999999997E-3</v>
      </c>
      <c r="O13">
        <f t="shared" si="22"/>
        <v>1238.4298044396751</v>
      </c>
      <c r="P13">
        <f t="shared" si="23"/>
        <v>61.92149022198376</v>
      </c>
      <c r="Q13" s="4">
        <f t="shared" si="24"/>
        <v>25</v>
      </c>
      <c r="R13">
        <f t="shared" si="0"/>
        <v>50000</v>
      </c>
      <c r="S13">
        <f t="shared" si="12"/>
        <v>1776.6449462936682</v>
      </c>
      <c r="U13">
        <f t="shared" si="13"/>
        <v>9.5159809999999997E-3</v>
      </c>
      <c r="V13">
        <f t="shared" si="14"/>
        <v>0.01</v>
      </c>
      <c r="W13">
        <f t="shared" si="15"/>
        <v>0.87719658610002571</v>
      </c>
      <c r="X13">
        <f t="shared" si="16"/>
        <v>8.3473860465927089E-3</v>
      </c>
      <c r="Y13">
        <f t="shared" si="17"/>
        <v>8.7719658610002568E-3</v>
      </c>
      <c r="Z13">
        <f t="shared" si="18"/>
        <v>0.86007723419243276</v>
      </c>
      <c r="AB13">
        <f t="shared" si="19"/>
        <v>1538.7402467982758</v>
      </c>
      <c r="AC13">
        <f t="shared" si="1"/>
        <v>1528.0518715502214</v>
      </c>
      <c r="AE13">
        <f t="shared" si="2"/>
        <v>1065.1452809439511</v>
      </c>
      <c r="AF13">
        <f t="shared" si="3"/>
        <v>-53.257264047197559</v>
      </c>
      <c r="AG13">
        <f t="shared" si="3"/>
        <v>-21.501930854810819</v>
      </c>
      <c r="AH13">
        <f t="shared" si="4"/>
        <v>-417.36930232963545</v>
      </c>
      <c r="AI13">
        <f t="shared" si="5"/>
        <v>573.01678371230742</v>
      </c>
      <c r="AJ13">
        <f t="shared" si="6"/>
        <v>10.688375248054399</v>
      </c>
      <c r="AK13">
        <f t="shared" si="20"/>
        <v>131.86748123303303</v>
      </c>
      <c r="AL13">
        <f t="shared" si="7"/>
        <v>715.57264019339482</v>
      </c>
      <c r="AN13">
        <f t="shared" si="8"/>
        <v>543.51526780837992</v>
      </c>
      <c r="AO13">
        <f t="shared" si="8"/>
        <v>-27.175763390418997</v>
      </c>
      <c r="AP13">
        <f t="shared" si="8"/>
        <v>-10.971862633229589</v>
      </c>
      <c r="AQ13">
        <f t="shared" si="8"/>
        <v>-212.97243877347222</v>
      </c>
      <c r="AR13">
        <f t="shared" si="8"/>
        <v>292.39520301125918</v>
      </c>
      <c r="AS13">
        <f t="shared" si="8"/>
        <v>5.4539932151175128</v>
      </c>
      <c r="AT13">
        <f t="shared" si="8"/>
        <v>67.288463517456933</v>
      </c>
      <c r="AU13">
        <f t="shared" si="8"/>
        <v>365.13765974383358</v>
      </c>
      <c r="AW13">
        <v>10</v>
      </c>
      <c r="AX13">
        <f>(R13*SUMPRODUCT(K14:$K$23, X14:$X$23)-$AZ$3*SUMPRODUCT(K13:$K$22, W14:$W$23))/Z13</f>
        <v>1776.6449462936682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9"/>
        <v>5.1400000000000001E-2</v>
      </c>
      <c r="I14" s="5">
        <f t="shared" si="10"/>
        <v>1.0514000000000001</v>
      </c>
      <c r="J14">
        <f t="shared" si="11"/>
        <v>0.95111280197831449</v>
      </c>
      <c r="K14">
        <f t="shared" si="21"/>
        <v>0.48532753093089492</v>
      </c>
      <c r="L14" s="2">
        <v>11</v>
      </c>
      <c r="M14" s="6">
        <v>1.1135328E-2</v>
      </c>
      <c r="O14">
        <f t="shared" si="22"/>
        <v>1238.4298044396751</v>
      </c>
      <c r="P14">
        <f t="shared" si="23"/>
        <v>61.92149022198376</v>
      </c>
      <c r="Q14" s="4">
        <f t="shared" si="24"/>
        <v>25</v>
      </c>
      <c r="R14">
        <f t="shared" si="0"/>
        <v>50000</v>
      </c>
      <c r="S14">
        <f t="shared" si="12"/>
        <v>1762.9583796039824</v>
      </c>
      <c r="U14">
        <f t="shared" si="13"/>
        <v>1.1135328E-2</v>
      </c>
      <c r="V14">
        <f t="shared" si="14"/>
        <v>0.01</v>
      </c>
      <c r="W14">
        <f t="shared" si="15"/>
        <v>0.86007723419243276</v>
      </c>
      <c r="X14">
        <f t="shared" si="16"/>
        <v>9.5772421080655545E-3</v>
      </c>
      <c r="Y14">
        <f t="shared" si="17"/>
        <v>8.600772341924327E-3</v>
      </c>
      <c r="Z14">
        <f t="shared" si="18"/>
        <v>0.84189921974244286</v>
      </c>
      <c r="AB14">
        <f t="shared" si="19"/>
        <v>1528.0518715502214</v>
      </c>
      <c r="AC14">
        <f t="shared" si="1"/>
        <v>1484.2332842269941</v>
      </c>
      <c r="AE14">
        <f t="shared" si="2"/>
        <v>1042.6330860635485</v>
      </c>
      <c r="AF14">
        <f t="shared" si="3"/>
        <v>-52.131654303177434</v>
      </c>
      <c r="AG14">
        <f t="shared" si="3"/>
        <v>-21.047480493561071</v>
      </c>
      <c r="AH14">
        <f t="shared" si="4"/>
        <v>-478.86210540327772</v>
      </c>
      <c r="AI14">
        <f t="shared" si="5"/>
        <v>490.59184586353217</v>
      </c>
      <c r="AJ14">
        <f t="shared" si="6"/>
        <v>43.818587323227348</v>
      </c>
      <c r="AK14">
        <f t="shared" si="20"/>
        <v>129.45363979016446</v>
      </c>
      <c r="AL14">
        <f t="shared" si="7"/>
        <v>663.86407297692404</v>
      </c>
      <c r="AN14">
        <f t="shared" si="8"/>
        <v>506.01854132608128</v>
      </c>
      <c r="AO14">
        <f t="shared" si="8"/>
        <v>-25.30092706630407</v>
      </c>
      <c r="AP14">
        <f t="shared" si="8"/>
        <v>-10.214921740256168</v>
      </c>
      <c r="AQ14">
        <f t="shared" si="8"/>
        <v>-232.40496327174273</v>
      </c>
      <c r="AR14">
        <f t="shared" si="8"/>
        <v>238.09772924777823</v>
      </c>
      <c r="AS14">
        <f t="shared" si="8"/>
        <v>21.266366794461742</v>
      </c>
      <c r="AT14">
        <f t="shared" si="8"/>
        <v>62.827415369377974</v>
      </c>
      <c r="AU14">
        <f t="shared" si="8"/>
        <v>322.19151141161797</v>
      </c>
      <c r="AW14">
        <v>11</v>
      </c>
      <c r="AX14">
        <f>(R14*SUMPRODUCT(K15:$K$23, X15:$X$23)-$AZ$3*SUMPRODUCT(K14:$K$22, W15:$W$23))/Z14</f>
        <v>1762.9583796039824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9"/>
        <v>5.1900000000000002E-2</v>
      </c>
      <c r="I15" s="5">
        <f t="shared" si="10"/>
        <v>1.0519000000000001</v>
      </c>
      <c r="J15">
        <f t="shared" si="11"/>
        <v>0.95066070919288903</v>
      </c>
      <c r="K15">
        <f t="shared" si="21"/>
        <v>0.46138181474559836</v>
      </c>
      <c r="L15" s="2">
        <v>12</v>
      </c>
      <c r="M15" s="6">
        <v>1.2969985999999999E-2</v>
      </c>
      <c r="O15">
        <f t="shared" si="22"/>
        <v>1238.4298044396751</v>
      </c>
      <c r="P15">
        <f t="shared" si="23"/>
        <v>61.92149022198376</v>
      </c>
      <c r="Q15" s="4">
        <f t="shared" si="24"/>
        <v>25</v>
      </c>
      <c r="R15">
        <f t="shared" si="0"/>
        <v>50000</v>
      </c>
      <c r="S15">
        <f t="shared" si="12"/>
        <v>1711.6158404491619</v>
      </c>
      <c r="U15">
        <f t="shared" si="13"/>
        <v>1.2969985999999999E-2</v>
      </c>
      <c r="V15">
        <f t="shared" si="14"/>
        <v>0.01</v>
      </c>
      <c r="W15">
        <f t="shared" si="15"/>
        <v>0.84189921974244286</v>
      </c>
      <c r="X15">
        <f t="shared" si="16"/>
        <v>1.0919421093470407E-2</v>
      </c>
      <c r="Y15">
        <f t="shared" si="17"/>
        <v>8.4189921974244294E-3</v>
      </c>
      <c r="Z15">
        <f t="shared" si="18"/>
        <v>0.82256080645154794</v>
      </c>
      <c r="AB15">
        <f t="shared" si="19"/>
        <v>1484.2332842269941</v>
      </c>
      <c r="AC15">
        <f t="shared" si="1"/>
        <v>1407.9081060551066</v>
      </c>
      <c r="AE15">
        <f t="shared" si="2"/>
        <v>1018.683818673532</v>
      </c>
      <c r="AF15">
        <f t="shared" si="3"/>
        <v>-50.934190933676604</v>
      </c>
      <c r="AG15">
        <f t="shared" si="3"/>
        <v>-20.564020161288699</v>
      </c>
      <c r="AH15">
        <f t="shared" si="4"/>
        <v>-545.97105467352037</v>
      </c>
      <c r="AI15">
        <f t="shared" si="5"/>
        <v>401.21455290504628</v>
      </c>
      <c r="AJ15">
        <f t="shared" si="6"/>
        <v>76.325178171887501</v>
      </c>
      <c r="AK15">
        <f t="shared" si="20"/>
        <v>127.25791313107949</v>
      </c>
      <c r="AL15">
        <f t="shared" si="7"/>
        <v>604.79764420801325</v>
      </c>
      <c r="AN15">
        <f t="shared" si="8"/>
        <v>470.00218891157022</v>
      </c>
      <c r="AO15">
        <f t="shared" si="8"/>
        <v>-23.500109445578513</v>
      </c>
      <c r="AP15">
        <f t="shared" si="8"/>
        <v>-9.4878649404804527</v>
      </c>
      <c r="AQ15">
        <f t="shared" si="8"/>
        <v>-251.90111600383713</v>
      </c>
      <c r="AR15">
        <f t="shared" si="8"/>
        <v>185.11309852167415</v>
      </c>
      <c r="AS15">
        <f t="shared" si="8"/>
        <v>35.215049215726587</v>
      </c>
      <c r="AT15">
        <f t="shared" si="8"/>
        <v>58.714486901155169</v>
      </c>
      <c r="AU15">
        <f t="shared" si="8"/>
        <v>279.04263463855585</v>
      </c>
      <c r="AW15">
        <v>12</v>
      </c>
      <c r="AX15">
        <f>(R15*SUMPRODUCT(K16:$K$23, X16:$X$23)-$AZ$3*SUMPRODUCT(K15:$K$22, W16:$W$23))/Z15</f>
        <v>1711.6158404491619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9"/>
        <v>5.4700000000000006E-2</v>
      </c>
      <c r="I16" s="5">
        <f t="shared" si="10"/>
        <v>1.0547</v>
      </c>
      <c r="J16">
        <f t="shared" si="11"/>
        <v>0.94813691096994412</v>
      </c>
      <c r="K16">
        <f t="shared" si="21"/>
        <v>0.43745312861059865</v>
      </c>
      <c r="L16" s="2">
        <v>13</v>
      </c>
      <c r="M16" s="6">
        <v>1.4883069000000001E-2</v>
      </c>
      <c r="O16">
        <f t="shared" si="22"/>
        <v>1238.4298044396751</v>
      </c>
      <c r="P16">
        <f t="shared" si="23"/>
        <v>61.92149022198376</v>
      </c>
      <c r="Q16" s="4">
        <f t="shared" si="24"/>
        <v>25</v>
      </c>
      <c r="R16">
        <f t="shared" si="0"/>
        <v>50000</v>
      </c>
      <c r="S16">
        <f t="shared" si="12"/>
        <v>1624.7707373722938</v>
      </c>
      <c r="U16">
        <f t="shared" si="13"/>
        <v>1.4883069000000001E-2</v>
      </c>
      <c r="V16">
        <f t="shared" si="14"/>
        <v>0.01</v>
      </c>
      <c r="W16">
        <f t="shared" si="15"/>
        <v>0.82256080645154794</v>
      </c>
      <c r="X16">
        <f t="shared" si="16"/>
        <v>1.2242229239114034E-2</v>
      </c>
      <c r="Y16">
        <f t="shared" si="17"/>
        <v>8.2256080645154803E-3</v>
      </c>
      <c r="Z16">
        <f t="shared" si="18"/>
        <v>0.8020929691479185</v>
      </c>
      <c r="AB16">
        <f t="shared" si="19"/>
        <v>1407.9081060551066</v>
      </c>
      <c r="AC16">
        <f t="shared" si="1"/>
        <v>1303.2171849235961</v>
      </c>
      <c r="AE16">
        <f t="shared" si="2"/>
        <v>993.33583892429499</v>
      </c>
      <c r="AF16">
        <f t="shared" si="3"/>
        <v>-49.666791946214758</v>
      </c>
      <c r="AG16">
        <f t="shared" si="3"/>
        <v>-20.052324228697962</v>
      </c>
      <c r="AH16">
        <f t="shared" si="4"/>
        <v>-612.11146195570177</v>
      </c>
      <c r="AI16">
        <f t="shared" si="5"/>
        <v>311.50526079368046</v>
      </c>
      <c r="AJ16">
        <f t="shared" si="6"/>
        <v>104.69092113151055</v>
      </c>
      <c r="AK16">
        <f t="shared" si="20"/>
        <v>128.63127027091534</v>
      </c>
      <c r="AL16">
        <f t="shared" si="7"/>
        <v>544.82745219610638</v>
      </c>
      <c r="AN16">
        <f t="shared" si="8"/>
        <v>434.53787049846653</v>
      </c>
      <c r="AO16">
        <f t="shared" si="8"/>
        <v>-21.72689352492333</v>
      </c>
      <c r="AP16">
        <f t="shared" si="8"/>
        <v>-8.7719519697580335</v>
      </c>
      <c r="AQ16">
        <f t="shared" si="8"/>
        <v>-267.77007409092914</v>
      </c>
      <c r="AR16">
        <f t="shared" si="8"/>
        <v>136.26895091285598</v>
      </c>
      <c r="AS16">
        <f t="shared" si="8"/>
        <v>45.797370986104724</v>
      </c>
      <c r="AT16">
        <f t="shared" si="8"/>
        <v>56.2701516171674</v>
      </c>
      <c r="AU16">
        <f t="shared" si="8"/>
        <v>238.33647351612811</v>
      </c>
      <c r="AW16">
        <v>13</v>
      </c>
      <c r="AX16">
        <f>(R16*SUMPRODUCT(K17:$K$23, X17:$X$23)-$AZ$3*SUMPRODUCT(K16:$K$22, W17:$W$23))/Z16</f>
        <v>1624.7707373722938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9"/>
        <v>6.1700000000000005E-2</v>
      </c>
      <c r="I17" s="5">
        <f t="shared" si="10"/>
        <v>1.0617000000000001</v>
      </c>
      <c r="J17">
        <f t="shared" si="11"/>
        <v>0.94188565508147304</v>
      </c>
      <c r="K17">
        <f t="shared" si="21"/>
        <v>0.41203082660883361</v>
      </c>
      <c r="L17" s="2">
        <v>14</v>
      </c>
      <c r="M17" s="6">
        <v>1.6930661E-2</v>
      </c>
      <c r="O17">
        <f t="shared" si="22"/>
        <v>1238.4298044396751</v>
      </c>
      <c r="P17">
        <f t="shared" si="23"/>
        <v>61.92149022198376</v>
      </c>
      <c r="Q17" s="4">
        <f t="shared" si="24"/>
        <v>25</v>
      </c>
      <c r="R17">
        <f t="shared" si="0"/>
        <v>50000</v>
      </c>
      <c r="S17">
        <f t="shared" si="12"/>
        <v>1504.4648621088634</v>
      </c>
      <c r="U17">
        <f t="shared" si="13"/>
        <v>1.6930661E-2</v>
      </c>
      <c r="V17">
        <f t="shared" si="14"/>
        <v>0.01</v>
      </c>
      <c r="W17">
        <f t="shared" si="15"/>
        <v>0.8020929691479185</v>
      </c>
      <c r="X17">
        <f t="shared" si="16"/>
        <v>1.3579964151126866E-2</v>
      </c>
      <c r="Y17">
        <f t="shared" si="17"/>
        <v>8.020929691479186E-3</v>
      </c>
      <c r="Z17">
        <f t="shared" si="18"/>
        <v>0.7804920753053125</v>
      </c>
      <c r="AB17">
        <f t="shared" si="19"/>
        <v>1303.2171849235961</v>
      </c>
      <c r="AC17">
        <f t="shared" si="1"/>
        <v>1174.2229024512676</v>
      </c>
      <c r="AE17">
        <f t="shared" si="2"/>
        <v>966.58464818707432</v>
      </c>
      <c r="AF17">
        <f t="shared" si="3"/>
        <v>-48.329232409353722</v>
      </c>
      <c r="AG17">
        <f t="shared" si="3"/>
        <v>-19.512301882632812</v>
      </c>
      <c r="AH17">
        <f t="shared" si="4"/>
        <v>-678.99820755634335</v>
      </c>
      <c r="AI17">
        <f t="shared" si="5"/>
        <v>219.7449063387445</v>
      </c>
      <c r="AJ17">
        <f t="shared" si="6"/>
        <v>128.99428247232845</v>
      </c>
      <c r="AK17">
        <f t="shared" si="20"/>
        <v>137.06485946327126</v>
      </c>
      <c r="AL17">
        <f t="shared" si="7"/>
        <v>485.80404827434421</v>
      </c>
      <c r="AN17">
        <f t="shared" si="8"/>
        <v>398.26267157992885</v>
      </c>
      <c r="AO17">
        <f t="shared" si="8"/>
        <v>-19.913133578996444</v>
      </c>
      <c r="AP17">
        <f t="shared" si="8"/>
        <v>-8.039669873742298</v>
      </c>
      <c r="AQ17">
        <f t="shared" si="8"/>
        <v>-279.76819272535653</v>
      </c>
      <c r="AR17">
        <f t="shared" si="8"/>
        <v>90.541675401833615</v>
      </c>
      <c r="AS17">
        <f t="shared" si="8"/>
        <v>53.149620834886868</v>
      </c>
      <c r="AT17">
        <f t="shared" si="8"/>
        <v>56.474947343675268</v>
      </c>
      <c r="AU17">
        <f t="shared" si="8"/>
        <v>200.16624358039576</v>
      </c>
      <c r="AW17">
        <v>14</v>
      </c>
      <c r="AX17">
        <f>(R17*SUMPRODUCT(K18:$K$23, X18:$X$23)-$AZ$3*SUMPRODUCT(K17:$K$22, W18:$W$23))/Z17</f>
        <v>1504.4648621088634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9"/>
        <v>7.0099999999999996E-2</v>
      </c>
      <c r="I18" s="5">
        <f t="shared" si="10"/>
        <v>1.0701000000000001</v>
      </c>
      <c r="J18">
        <f t="shared" si="11"/>
        <v>0.93449210354172507</v>
      </c>
      <c r="K18">
        <f t="shared" si="21"/>
        <v>0.38503955388172473</v>
      </c>
      <c r="L18" s="2">
        <v>15</v>
      </c>
      <c r="M18" s="6">
        <v>1.9185959999999998E-2</v>
      </c>
      <c r="O18">
        <f t="shared" si="22"/>
        <v>1238.4298044396751</v>
      </c>
      <c r="P18">
        <f t="shared" si="23"/>
        <v>61.92149022198376</v>
      </c>
      <c r="Q18" s="4">
        <f t="shared" si="24"/>
        <v>25</v>
      </c>
      <c r="R18">
        <f t="shared" si="0"/>
        <v>50000</v>
      </c>
      <c r="S18">
        <f t="shared" si="12"/>
        <v>1351.5963499665615</v>
      </c>
      <c r="U18">
        <f t="shared" si="13"/>
        <v>1.9185959999999998E-2</v>
      </c>
      <c r="V18">
        <f t="shared" si="14"/>
        <v>0.01</v>
      </c>
      <c r="W18">
        <f t="shared" si="15"/>
        <v>0.7804920753053125</v>
      </c>
      <c r="X18">
        <f t="shared" si="16"/>
        <v>1.4974489737124713E-2</v>
      </c>
      <c r="Y18">
        <f t="shared" si="17"/>
        <v>7.804920753053125E-3</v>
      </c>
      <c r="Z18">
        <f t="shared" si="18"/>
        <v>0.75771266481513466</v>
      </c>
      <c r="AB18">
        <f t="shared" si="19"/>
        <v>1174.2229024512676</v>
      </c>
      <c r="AC18">
        <f t="shared" si="1"/>
        <v>1024.1216720875727</v>
      </c>
      <c r="AE18">
        <f t="shared" si="2"/>
        <v>938.37394730847234</v>
      </c>
      <c r="AF18">
        <f t="shared" si="3"/>
        <v>-46.918697365423618</v>
      </c>
      <c r="AG18">
        <f t="shared" si="3"/>
        <v>-18.942816620378366</v>
      </c>
      <c r="AH18">
        <f t="shared" si="4"/>
        <v>-748.72448685623567</v>
      </c>
      <c r="AI18">
        <f t="shared" si="5"/>
        <v>123.78794646643462</v>
      </c>
      <c r="AJ18">
        <f t="shared" si="6"/>
        <v>150.10123036369487</v>
      </c>
      <c r="AK18">
        <f t="shared" si="20"/>
        <v>144.80403848284158</v>
      </c>
      <c r="AL18">
        <f t="shared" si="7"/>
        <v>418.69321531297106</v>
      </c>
      <c r="AN18">
        <f t="shared" si="8"/>
        <v>361.31108604588724</v>
      </c>
      <c r="AO18">
        <f t="shared" si="8"/>
        <v>-18.065554302294363</v>
      </c>
      <c r="AP18">
        <f t="shared" si="8"/>
        <v>-7.2937336607738068</v>
      </c>
      <c r="AQ18">
        <f t="shared" si="8"/>
        <v>-288.28854239944826</v>
      </c>
      <c r="AR18">
        <f t="shared" si="8"/>
        <v>47.663255683370807</v>
      </c>
      <c r="AS18">
        <f t="shared" si="8"/>
        <v>57.794910776335065</v>
      </c>
      <c r="AT18">
        <f t="shared" si="8"/>
        <v>55.75528237770542</v>
      </c>
      <c r="AU18">
        <f t="shared" si="8"/>
        <v>161.21344883741131</v>
      </c>
      <c r="AW18">
        <v>15</v>
      </c>
      <c r="AX18">
        <f>(R18*SUMPRODUCT(K19:$K$23, X19:$X$23)-$AZ$3*SUMPRODUCT(K18:$K$22, W19:$W$23))/Z18</f>
        <v>1351.5963499665615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9"/>
        <v>7.3400000000000007E-2</v>
      </c>
      <c r="I19" s="5">
        <f t="shared" si="10"/>
        <v>1.0733999999999999</v>
      </c>
      <c r="J19">
        <f t="shared" si="11"/>
        <v>0.93161915408980811</v>
      </c>
      <c r="K19">
        <f t="shared" si="21"/>
        <v>0.35871022347840947</v>
      </c>
      <c r="L19" s="2">
        <v>16</v>
      </c>
      <c r="M19" s="6">
        <v>2.1884238E-2</v>
      </c>
      <c r="O19">
        <f t="shared" si="22"/>
        <v>1238.4298044396751</v>
      </c>
      <c r="P19">
        <f t="shared" si="23"/>
        <v>61.92149022198376</v>
      </c>
      <c r="Q19" s="4">
        <f t="shared" si="24"/>
        <v>25</v>
      </c>
      <c r="R19">
        <f t="shared" si="0"/>
        <v>50000</v>
      </c>
      <c r="S19">
        <f t="shared" si="12"/>
        <v>1161.5807228648166</v>
      </c>
      <c r="U19">
        <f t="shared" si="13"/>
        <v>2.1884238E-2</v>
      </c>
      <c r="V19">
        <f t="shared" si="14"/>
        <v>0.01</v>
      </c>
      <c r="W19">
        <f t="shared" si="15"/>
        <v>0.75771266481513466</v>
      </c>
      <c r="X19">
        <f t="shared" si="16"/>
        <v>1.6581964292428635E-2</v>
      </c>
      <c r="Y19">
        <f t="shared" si="17"/>
        <v>7.5771266481513468E-3</v>
      </c>
      <c r="Z19">
        <f t="shared" si="18"/>
        <v>0.73355357387455467</v>
      </c>
      <c r="AB19">
        <f t="shared" si="19"/>
        <v>1024.1216720875727</v>
      </c>
      <c r="AC19">
        <f t="shared" si="1"/>
        <v>852.08169060127489</v>
      </c>
      <c r="AE19">
        <f t="shared" si="2"/>
        <v>908.45460903948947</v>
      </c>
      <c r="AF19">
        <f t="shared" si="3"/>
        <v>-45.422730451974481</v>
      </c>
      <c r="AG19">
        <f t="shared" si="3"/>
        <v>-18.338839346863868</v>
      </c>
      <c r="AH19">
        <f t="shared" si="4"/>
        <v>-829.09821462143168</v>
      </c>
      <c r="AI19">
        <f t="shared" si="5"/>
        <v>15.594824619219366</v>
      </c>
      <c r="AJ19">
        <f t="shared" si="6"/>
        <v>172.03998148629785</v>
      </c>
      <c r="AK19">
        <f t="shared" si="20"/>
        <v>138.51707061955145</v>
      </c>
      <c r="AL19">
        <f t="shared" si="7"/>
        <v>326.15187672506863</v>
      </c>
      <c r="AN19">
        <f t="shared" si="8"/>
        <v>325.87195582854639</v>
      </c>
      <c r="AO19">
        <f t="shared" si="8"/>
        <v>-16.29359779142732</v>
      </c>
      <c r="AP19">
        <f t="shared" si="8"/>
        <v>-6.5783291604481864</v>
      </c>
      <c r="AQ19">
        <f t="shared" si="8"/>
        <v>-297.40600585240406</v>
      </c>
      <c r="AR19">
        <f t="shared" si="8"/>
        <v>5.5940230242667806</v>
      </c>
      <c r="AS19">
        <f t="shared" si="8"/>
        <v>61.712500206171327</v>
      </c>
      <c r="AT19">
        <f t="shared" si="8"/>
        <v>49.687489357513925</v>
      </c>
      <c r="AU19">
        <f t="shared" si="8"/>
        <v>116.99401258795203</v>
      </c>
      <c r="AW19">
        <v>16</v>
      </c>
      <c r="AX19">
        <f>(R19*SUMPRODUCT(K20:$K$23, X20:$X$23)-$AZ$3*SUMPRODUCT(K19:$K$22, W20:$W$23))/Z19</f>
        <v>1161.5807228648166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9"/>
        <v>5.4300000000000001E-2</v>
      </c>
      <c r="I20" s="5">
        <f t="shared" si="10"/>
        <v>1.0543</v>
      </c>
      <c r="J20">
        <f t="shared" si="11"/>
        <v>0.9484966328369534</v>
      </c>
      <c r="K20">
        <f t="shared" si="21"/>
        <v>0.34023543913346244</v>
      </c>
      <c r="L20" s="2">
        <v>17</v>
      </c>
      <c r="M20" s="6">
        <v>2.4761703999999999E-2</v>
      </c>
      <c r="O20">
        <f t="shared" si="22"/>
        <v>1238.4298044396751</v>
      </c>
      <c r="P20">
        <f t="shared" si="23"/>
        <v>61.92149022198376</v>
      </c>
      <c r="Q20" s="4">
        <f t="shared" si="24"/>
        <v>25</v>
      </c>
      <c r="R20">
        <f t="shared" si="0"/>
        <v>50000</v>
      </c>
      <c r="S20">
        <f t="shared" si="12"/>
        <v>926.69311132846872</v>
      </c>
      <c r="U20">
        <f t="shared" si="13"/>
        <v>2.4761703999999999E-2</v>
      </c>
      <c r="V20">
        <f t="shared" si="14"/>
        <v>0.01</v>
      </c>
      <c r="W20">
        <f t="shared" si="15"/>
        <v>0.73355357387455467</v>
      </c>
      <c r="X20">
        <f t="shared" si="16"/>
        <v>1.8164036464423855E-2</v>
      </c>
      <c r="Y20">
        <f t="shared" si="17"/>
        <v>7.3355357387455472E-3</v>
      </c>
      <c r="Z20">
        <f t="shared" si="18"/>
        <v>0.70805400167138521</v>
      </c>
      <c r="AB20">
        <f t="shared" si="19"/>
        <v>852.08169060127489</v>
      </c>
      <c r="AC20">
        <f t="shared" si="1"/>
        <v>656.14876579742872</v>
      </c>
      <c r="AE20">
        <f t="shared" si="2"/>
        <v>876.87517882262296</v>
      </c>
      <c r="AF20">
        <f t="shared" si="3"/>
        <v>-43.843758941131149</v>
      </c>
      <c r="AG20">
        <f t="shared" si="3"/>
        <v>-17.701350041784629</v>
      </c>
      <c r="AH20">
        <f t="shared" si="4"/>
        <v>-908.20182322119274</v>
      </c>
      <c r="AI20">
        <f t="shared" si="5"/>
        <v>-92.871753381485519</v>
      </c>
      <c r="AJ20">
        <f t="shared" si="6"/>
        <v>195.93292480384616</v>
      </c>
      <c r="AK20">
        <f t="shared" si="20"/>
        <v>91.501641899214235</v>
      </c>
      <c r="AL20">
        <f t="shared" si="7"/>
        <v>194.56281332157488</v>
      </c>
      <c r="AN20">
        <f t="shared" si="8"/>
        <v>298.34401153194852</v>
      </c>
      <c r="AO20">
        <f t="shared" si="8"/>
        <v>-14.917200576597427</v>
      </c>
      <c r="AP20">
        <f t="shared" si="8"/>
        <v>-6.0226266047217267</v>
      </c>
      <c r="AQ20">
        <f t="shared" si="8"/>
        <v>-309.00244614547375</v>
      </c>
      <c r="AR20">
        <f t="shared" si="8"/>
        <v>-31.598261794844351</v>
      </c>
      <c r="AS20">
        <f t="shared" si="8"/>
        <v>66.66332471134028</v>
      </c>
      <c r="AT20">
        <f t="shared" si="8"/>
        <v>31.132101313011979</v>
      </c>
      <c r="AU20">
        <f t="shared" si="8"/>
        <v>66.197164229507905</v>
      </c>
      <c r="AW20">
        <v>17</v>
      </c>
      <c r="AX20">
        <f>(R20*SUMPRODUCT(K21:$K$23, X21:$X$23)-$AZ$3*SUMPRODUCT(K20:$K$22, W21:$W$23))/Z20</f>
        <v>926.69311132846872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9"/>
        <v>5.1300000000000005E-2</v>
      </c>
      <c r="I21" s="5">
        <f t="shared" si="10"/>
        <v>1.0512999999999999</v>
      </c>
      <c r="J21">
        <f t="shared" si="11"/>
        <v>0.95120327213925626</v>
      </c>
      <c r="K21">
        <f t="shared" si="21"/>
        <v>0.32363306300148625</v>
      </c>
      <c r="L21" s="2">
        <v>18</v>
      </c>
      <c r="M21" s="6">
        <v>2.7627288E-2</v>
      </c>
      <c r="O21">
        <f t="shared" si="22"/>
        <v>1238.4298044396751</v>
      </c>
      <c r="P21">
        <f t="shared" si="23"/>
        <v>61.92149022198376</v>
      </c>
      <c r="Q21" s="4">
        <f t="shared" si="24"/>
        <v>25</v>
      </c>
      <c r="R21">
        <f t="shared" si="0"/>
        <v>50000</v>
      </c>
      <c r="S21">
        <f t="shared" si="12"/>
        <v>650.3079639518935</v>
      </c>
      <c r="U21">
        <f t="shared" si="13"/>
        <v>2.7627288E-2</v>
      </c>
      <c r="V21">
        <f t="shared" si="14"/>
        <v>0.01</v>
      </c>
      <c r="W21">
        <f t="shared" si="15"/>
        <v>0.70805400167138521</v>
      </c>
      <c r="X21">
        <f t="shared" si="16"/>
        <v>1.9561611823727839E-2</v>
      </c>
      <c r="Y21">
        <f t="shared" si="17"/>
        <v>7.0805400167138523E-3</v>
      </c>
      <c r="Z21">
        <f t="shared" si="18"/>
        <v>0.68141184983094349</v>
      </c>
      <c r="AB21">
        <f t="shared" si="19"/>
        <v>656.14876579742872</v>
      </c>
      <c r="AC21">
        <f t="shared" si="1"/>
        <v>443.12755267625425</v>
      </c>
      <c r="AE21">
        <f t="shared" si="2"/>
        <v>843.88074392901262</v>
      </c>
      <c r="AF21">
        <f t="shared" si="3"/>
        <v>-42.194037196450637</v>
      </c>
      <c r="AG21">
        <f t="shared" si="3"/>
        <v>-17.035296245773587</v>
      </c>
      <c r="AH21">
        <f t="shared" si="4"/>
        <v>-978.08059118639198</v>
      </c>
      <c r="AI21">
        <f t="shared" si="5"/>
        <v>-193.42918069960353</v>
      </c>
      <c r="AJ21">
        <f t="shared" si="6"/>
        <v>213.02121312117447</v>
      </c>
      <c r="AK21">
        <f t="shared" si="20"/>
        <v>74.786959740788532</v>
      </c>
      <c r="AL21">
        <f t="shared" si="7"/>
        <v>94.378992162359467</v>
      </c>
      <c r="AN21">
        <f t="shared" si="8"/>
        <v>273.10770996571921</v>
      </c>
      <c r="AO21">
        <f t="shared" si="8"/>
        <v>-13.655385498285963</v>
      </c>
      <c r="AP21">
        <f t="shared" si="8"/>
        <v>-5.5131851031574257</v>
      </c>
      <c r="AQ21">
        <f t="shared" si="8"/>
        <v>-316.5392175879565</v>
      </c>
      <c r="AR21">
        <f t="shared" si="8"/>
        <v>-62.600078223680661</v>
      </c>
      <c r="AS21">
        <f t="shared" si="8"/>
        <v>68.94070768669809</v>
      </c>
      <c r="AT21">
        <f t="shared" si="8"/>
        <v>24.20353285348023</v>
      </c>
      <c r="AU21">
        <f t="shared" si="8"/>
        <v>30.544162316497658</v>
      </c>
      <c r="AW21">
        <v>18</v>
      </c>
      <c r="AX21">
        <f>(R21*SUMPRODUCT(K22:$K$23, X22:$X$23)-$AZ$3*SUMPRODUCT(K21:$K$22, W22:$W$23))/Z21</f>
        <v>650.3079639518935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9"/>
        <v>7.0000000000000007E-2</v>
      </c>
      <c r="I22" s="5">
        <f t="shared" si="10"/>
        <v>1.07</v>
      </c>
      <c r="J22">
        <f t="shared" si="11"/>
        <v>0.93457943925233644</v>
      </c>
      <c r="K22">
        <f t="shared" si="21"/>
        <v>0.30246080654344509</v>
      </c>
      <c r="L22" s="2">
        <v>19</v>
      </c>
      <c r="M22" s="6">
        <v>3.0780427999999999E-2</v>
      </c>
      <c r="O22">
        <f t="shared" si="22"/>
        <v>1238.4298044396751</v>
      </c>
      <c r="P22">
        <f t="shared" si="23"/>
        <v>61.92149022198376</v>
      </c>
      <c r="Q22" s="4">
        <f t="shared" si="24"/>
        <v>25</v>
      </c>
      <c r="R22">
        <f t="shared" si="0"/>
        <v>50000</v>
      </c>
      <c r="S22">
        <f t="shared" si="12"/>
        <v>337.65044231984729</v>
      </c>
      <c r="U22">
        <f t="shared" si="13"/>
        <v>3.0780427999999999E-2</v>
      </c>
      <c r="V22">
        <f t="shared" si="14"/>
        <v>0.01</v>
      </c>
      <c r="W22">
        <f t="shared" si="15"/>
        <v>0.68141184983094349</v>
      </c>
      <c r="X22">
        <f t="shared" si="16"/>
        <v>2.0974148382068167E-2</v>
      </c>
      <c r="Y22">
        <f t="shared" si="17"/>
        <v>6.8141184983094355E-3</v>
      </c>
      <c r="Z22">
        <f t="shared" si="18"/>
        <v>0.65362358295056588</v>
      </c>
      <c r="AB22">
        <f t="shared" si="19"/>
        <v>443.12755267625425</v>
      </c>
      <c r="AC22">
        <f t="shared" si="1"/>
        <v>220.69629189394198</v>
      </c>
      <c r="AE22">
        <f t="shared" si="2"/>
        <v>809.46692601062909</v>
      </c>
      <c r="AF22">
        <f t="shared" si="3"/>
        <v>-40.473346300531453</v>
      </c>
      <c r="AG22">
        <f t="shared" si="3"/>
        <v>-16.340589573764149</v>
      </c>
      <c r="AH22">
        <f t="shared" si="4"/>
        <v>-1048.7074191034083</v>
      </c>
      <c r="AI22">
        <f t="shared" si="5"/>
        <v>-296.05442896707484</v>
      </c>
      <c r="AJ22">
        <f t="shared" si="6"/>
        <v>222.43126078231228</v>
      </c>
      <c r="AK22">
        <f t="shared" si="20"/>
        <v>84.848479267044652</v>
      </c>
      <c r="AL22">
        <f t="shared" si="7"/>
        <v>11.22531108228209</v>
      </c>
      <c r="AN22">
        <f t="shared" si="8"/>
        <v>244.83201931141807</v>
      </c>
      <c r="AO22">
        <f t="shared" si="8"/>
        <v>-12.241600965570903</v>
      </c>
      <c r="AP22">
        <f t="shared" si="8"/>
        <v>-4.9423879018761143</v>
      </c>
      <c r="AQ22">
        <f t="shared" si="8"/>
        <v>-317.19289181011158</v>
      </c>
      <c r="AR22">
        <f t="shared" si="8"/>
        <v>-89.544861366140537</v>
      </c>
      <c r="AS22">
        <f t="shared" si="8"/>
        <v>67.276738536693543</v>
      </c>
      <c r="AT22">
        <f t="shared" si="8"/>
        <v>25.663339473095103</v>
      </c>
      <c r="AU22">
        <f t="shared" si="8"/>
        <v>3.3952166436481135</v>
      </c>
      <c r="AW22">
        <v>19</v>
      </c>
      <c r="AX22">
        <f>(R22*SUMPRODUCT(K23:$K$23, X23:$X$23)-$AZ$3*SUMPRODUCT(K22:$K$22, W23:$W$23))/Z22</f>
        <v>337.65044231984729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9"/>
        <v>0.10390000000000001</v>
      </c>
      <c r="I23" s="5">
        <f t="shared" si="10"/>
        <v>1.1039000000000001</v>
      </c>
      <c r="J23">
        <f t="shared" si="11"/>
        <v>0.90587915572062683</v>
      </c>
      <c r="K23">
        <f t="shared" si="21"/>
        <v>0.2739929400701559</v>
      </c>
      <c r="L23" s="2">
        <v>20</v>
      </c>
      <c r="M23" s="6">
        <v>3.4133669999999998E-2</v>
      </c>
      <c r="O23">
        <f t="shared" si="22"/>
        <v>1238.4298044396751</v>
      </c>
      <c r="P23">
        <f t="shared" si="23"/>
        <v>61.92149022198376</v>
      </c>
      <c r="Q23" s="4">
        <f t="shared" si="24"/>
        <v>25</v>
      </c>
      <c r="R23">
        <f t="shared" si="0"/>
        <v>50000</v>
      </c>
      <c r="S23">
        <f t="shared" si="12"/>
        <v>353.24023006422595</v>
      </c>
      <c r="U23">
        <f t="shared" si="13"/>
        <v>3.4133669999999998E-2</v>
      </c>
      <c r="V23">
        <f t="shared" si="14"/>
        <v>0.01</v>
      </c>
      <c r="W23">
        <f t="shared" si="15"/>
        <v>0.65362358295056588</v>
      </c>
      <c r="X23">
        <f t="shared" si="16"/>
        <v>2.2310571684652242E-2</v>
      </c>
      <c r="Y23">
        <f t="shared" si="17"/>
        <v>6.5362358295056591E-3</v>
      </c>
      <c r="Z23">
        <f t="shared" si="18"/>
        <v>0.62477677543640797</v>
      </c>
      <c r="AB23">
        <f t="shared" si="19"/>
        <v>220.69629189394198</v>
      </c>
      <c r="AC23">
        <f t="shared" si="1"/>
        <v>220.69629189394198</v>
      </c>
      <c r="AE23">
        <f t="shared" si="2"/>
        <v>773.74217982216157</v>
      </c>
      <c r="AF23">
        <f t="shared" si="3"/>
        <v>-38.687108991108083</v>
      </c>
      <c r="AG23">
        <f t="shared" si="3"/>
        <v>-15.619419385910199</v>
      </c>
      <c r="AH23">
        <f t="shared" si="4"/>
        <v>-1115.528584232612</v>
      </c>
      <c r="AI23">
        <f t="shared" si="5"/>
        <v>-396.09293278746873</v>
      </c>
      <c r="AJ23">
        <f t="shared" si="6"/>
        <v>0</v>
      </c>
      <c r="AK23">
        <f t="shared" si="20"/>
        <v>99.302566587127032</v>
      </c>
      <c r="AL23">
        <f t="shared" si="7"/>
        <v>-296.79036620034168</v>
      </c>
      <c r="AN23">
        <f t="shared" si="8"/>
        <v>211.99989470576531</v>
      </c>
      <c r="AO23">
        <f t="shared" si="8"/>
        <v>-10.599994735288266</v>
      </c>
      <c r="AP23">
        <f t="shared" si="8"/>
        <v>-4.2796106397343241</v>
      </c>
      <c r="AQ23">
        <f t="shared" si="8"/>
        <v>-305.64695652619196</v>
      </c>
      <c r="AR23">
        <f t="shared" si="8"/>
        <v>-108.52666719544921</v>
      </c>
      <c r="AS23">
        <f t="shared" si="8"/>
        <v>0</v>
      </c>
      <c r="AT23">
        <f t="shared" si="8"/>
        <v>27.208202175719361</v>
      </c>
      <c r="AU23">
        <f t="shared" si="8"/>
        <v>-81.318465019729842</v>
      </c>
      <c r="AW23">
        <v>20</v>
      </c>
      <c r="AX23">
        <f>(R23*SUMPRODUCT(K$23:$K24, X$23:$X24)-$AZ$3*SUMPRODUCT(K$22:$K23, W$23:$W24))/Z23</f>
        <v>353.24023006422595</v>
      </c>
    </row>
    <row r="25" spans="5:50" x14ac:dyDescent="0.25">
      <c r="AN25" s="8">
        <f t="shared" ref="AN25:AU25" si="25">SUM(AN3:AN23)</f>
        <v>11458.811364694737</v>
      </c>
      <c r="AO25" s="8">
        <f t="shared" si="25"/>
        <v>-1501.7629215644929</v>
      </c>
      <c r="AP25" s="8">
        <f t="shared" si="25"/>
        <v>-1728.7499237520667</v>
      </c>
      <c r="AQ25" s="8">
        <f t="shared" si="25"/>
        <v>-4300.4263653757489</v>
      </c>
      <c r="AR25" s="8">
        <f t="shared" si="25"/>
        <v>3927.8721540024289</v>
      </c>
      <c r="AS25" s="8">
        <f t="shared" si="25"/>
        <v>-696.61266280784548</v>
      </c>
      <c r="AT25" s="8">
        <f t="shared" si="25"/>
        <v>1313.9117790715763</v>
      </c>
      <c r="AU25" s="9">
        <f t="shared" si="25"/>
        <v>4545.1712702661598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45" priority="1" operator="lessThan">
      <formula>0</formula>
    </cfRule>
  </conditionalFormatting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E4C1EB-3B83-473F-B3DB-A073C1CA2DCF}">
  <dimension ref="A1:AZ29"/>
  <sheetViews>
    <sheetView workbookViewId="0">
      <selection activeCell="M33" sqref="M33"/>
    </sheetView>
  </sheetViews>
  <sheetFormatPr defaultRowHeight="15" x14ac:dyDescent="0.25"/>
  <cols>
    <col min="3" max="3" width="9.28515625" bestFit="1" customWidth="1"/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</cols>
  <sheetData>
    <row r="1" spans="1:52" x14ac:dyDescent="0.25">
      <c r="A1" t="s">
        <v>44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f>'T.55.04.A'!C3*(1+C12)</f>
        <v>4198.3708756793549</v>
      </c>
      <c r="K3">
        <v>1</v>
      </c>
      <c r="L3" s="2">
        <v>0</v>
      </c>
      <c r="O3">
        <f>$C$3</f>
        <v>4198.3708756793549</v>
      </c>
      <c r="P3">
        <f>O3*B5</f>
        <v>3358.696700543484</v>
      </c>
      <c r="Q3" s="4">
        <f>B8</f>
        <v>1522.432587</v>
      </c>
      <c r="R3">
        <f t="shared" ref="R3:R23" si="0">$C$6</f>
        <v>50000</v>
      </c>
      <c r="S3">
        <f>AX3</f>
        <v>0</v>
      </c>
      <c r="W3">
        <v>1</v>
      </c>
      <c r="Z3">
        <v>1</v>
      </c>
      <c r="AC3">
        <f t="shared" ref="AC3:AC23" si="1">S3*Z3</f>
        <v>0</v>
      </c>
      <c r="AE3">
        <f t="shared" ref="AE3:AE23" si="2">$Z3*O3</f>
        <v>4198.3708756793549</v>
      </c>
      <c r="AF3">
        <f t="shared" ref="AF3:AG23" si="3">-$Z3*P3</f>
        <v>-3358.696700543484</v>
      </c>
      <c r="AG3">
        <f t="shared" si="3"/>
        <v>-1522.432587</v>
      </c>
      <c r="AH3">
        <f t="shared" ref="AH3:AH23" si="4">-X3*R3</f>
        <v>0</v>
      </c>
      <c r="AI3">
        <f t="shared" ref="AI3:AI23" si="5">SUM(AE3:AH3)</f>
        <v>-682.75841186412913</v>
      </c>
      <c r="AJ3">
        <f t="shared" ref="AJ3:AJ23" si="6">AB3-AC3</f>
        <v>0</v>
      </c>
      <c r="AL3">
        <f t="shared" ref="AL3:AL23" si="7">SUM(AI3:AK3)</f>
        <v>-682.75841186412913</v>
      </c>
      <c r="AN3">
        <f t="shared" ref="AN3:AU23" si="8">AE3*$K3</f>
        <v>4198.3708756793549</v>
      </c>
      <c r="AO3">
        <f t="shared" si="8"/>
        <v>-3358.696700543484</v>
      </c>
      <c r="AP3">
        <f t="shared" si="8"/>
        <v>-1522.432587</v>
      </c>
      <c r="AQ3">
        <f t="shared" si="8"/>
        <v>0</v>
      </c>
      <c r="AR3">
        <f t="shared" si="8"/>
        <v>-682.75841186412913</v>
      </c>
      <c r="AS3">
        <f t="shared" si="8"/>
        <v>0</v>
      </c>
      <c r="AT3">
        <f t="shared" si="8"/>
        <v>0</v>
      </c>
      <c r="AU3">
        <f t="shared" si="8"/>
        <v>-682.75841186412913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1365.8884760914677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v>1.5900000000000001E-2</v>
      </c>
      <c r="G4" s="5">
        <v>2.1899999999999999E-2</v>
      </c>
      <c r="H4" s="5">
        <f t="shared" ref="H4:H23" si="9">F4+$C$9</f>
        <v>6.59E-2</v>
      </c>
      <c r="I4" s="5">
        <f t="shared" ref="I4:I23" si="10">1+H4</f>
        <v>1.0659000000000001</v>
      </c>
      <c r="J4">
        <f t="shared" ref="J4:J23" si="11">1/I4</f>
        <v>0.93817431278731578</v>
      </c>
      <c r="K4">
        <f>J4</f>
        <v>0.93817431278731578</v>
      </c>
      <c r="L4" s="2">
        <v>1</v>
      </c>
      <c r="M4" s="6">
        <f t="array" ref="M4:M23">Mortalities!B31:B50</f>
        <v>1.1135328E-2</v>
      </c>
      <c r="R4">
        <f t="shared" si="0"/>
        <v>50000</v>
      </c>
      <c r="S4">
        <f t="shared" ref="S4:S23" si="12">AX4</f>
        <v>861.7580810888627</v>
      </c>
      <c r="U4">
        <f t="shared" ref="U4:U23" si="13">M4</f>
        <v>1.1135328E-2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1.1135328E-2</v>
      </c>
      <c r="Y4">
        <f t="shared" ref="Y4:Y23" si="17">V4*W4</f>
        <v>0.01</v>
      </c>
      <c r="Z4">
        <f t="shared" ref="Z4:Z23" si="18">MAX(0, W4-X4-Y4)</f>
        <v>0.97886467200000005</v>
      </c>
      <c r="AB4">
        <f t="shared" ref="AB4:AB23" si="19">AC3</f>
        <v>0</v>
      </c>
      <c r="AC4">
        <f t="shared" si="1"/>
        <v>843.54454138839901</v>
      </c>
      <c r="AE4">
        <f t="shared" si="2"/>
        <v>0</v>
      </c>
      <c r="AF4">
        <f t="shared" si="3"/>
        <v>0</v>
      </c>
      <c r="AG4">
        <f t="shared" si="3"/>
        <v>0</v>
      </c>
      <c r="AH4">
        <f t="shared" si="4"/>
        <v>-556.76639999999998</v>
      </c>
      <c r="AI4">
        <f t="shared" si="5"/>
        <v>-556.76639999999998</v>
      </c>
      <c r="AJ4">
        <f t="shared" si="6"/>
        <v>-843.54454138839901</v>
      </c>
      <c r="AK4">
        <f t="shared" ref="AK4:AK23" si="20">H4*SUM(AB4:AB4, AE4:AF4)</f>
        <v>0</v>
      </c>
      <c r="AL4">
        <f t="shared" si="7"/>
        <v>-1400.310941388399</v>
      </c>
      <c r="AN4">
        <f t="shared" si="8"/>
        <v>0</v>
      </c>
      <c r="AO4">
        <f t="shared" si="8"/>
        <v>0</v>
      </c>
      <c r="AP4">
        <f t="shared" si="8"/>
        <v>0</v>
      </c>
      <c r="AQ4">
        <f t="shared" si="8"/>
        <v>-522.3439347030677</v>
      </c>
      <c r="AR4">
        <f t="shared" si="8"/>
        <v>-522.3439347030677</v>
      </c>
      <c r="AS4">
        <f t="shared" si="8"/>
        <v>-791.39182042255266</v>
      </c>
      <c r="AT4">
        <f t="shared" si="8"/>
        <v>0</v>
      </c>
      <c r="AU4">
        <f t="shared" si="8"/>
        <v>-1313.7357551256205</v>
      </c>
      <c r="AW4">
        <v>1</v>
      </c>
      <c r="AX4">
        <f>(R4*SUMPRODUCT(K5:$K$23, X5:$X$23)-$AZ$3*SUMPRODUCT(K4:$K$22, W5:$W$23))/Z4</f>
        <v>861.7580810888627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v>3.6400000000000002E-2</v>
      </c>
      <c r="G5" s="5">
        <v>4.1000000000000002E-2</v>
      </c>
      <c r="H5" s="5">
        <f t="shared" si="9"/>
        <v>8.6400000000000005E-2</v>
      </c>
      <c r="I5" s="5">
        <f t="shared" si="10"/>
        <v>1.0864</v>
      </c>
      <c r="J5">
        <f t="shared" si="11"/>
        <v>0.92047128129602351</v>
      </c>
      <c r="K5">
        <f t="shared" ref="K5:K23" si="21">K4*J5</f>
        <v>0.86356251177035692</v>
      </c>
      <c r="L5" s="2">
        <v>2</v>
      </c>
      <c r="M5" s="6">
        <v>1.2969985999999999E-2</v>
      </c>
      <c r="O5">
        <f t="shared" ref="O5:O23" si="22">$C$3</f>
        <v>4198.3708756793549</v>
      </c>
      <c r="P5">
        <f t="shared" ref="P5:P23" si="23">O5*$C$5</f>
        <v>209.91854378396775</v>
      </c>
      <c r="Q5" s="4">
        <f t="shared" ref="Q5:Q23" si="24">$C$8</f>
        <v>25</v>
      </c>
      <c r="R5">
        <f t="shared" si="0"/>
        <v>50000</v>
      </c>
      <c r="S5">
        <f t="shared" si="12"/>
        <v>1620.400454863375</v>
      </c>
      <c r="U5">
        <f t="shared" si="13"/>
        <v>1.2969985999999999E-2</v>
      </c>
      <c r="V5">
        <f t="shared" si="14"/>
        <v>0.01</v>
      </c>
      <c r="W5">
        <f t="shared" si="15"/>
        <v>0.97886467200000005</v>
      </c>
      <c r="X5">
        <f t="shared" si="16"/>
        <v>1.2695861091734591E-2</v>
      </c>
      <c r="Y5">
        <f t="shared" si="17"/>
        <v>9.7886467200000004E-3</v>
      </c>
      <c r="Z5">
        <f t="shared" si="18"/>
        <v>0.95638016418826544</v>
      </c>
      <c r="AB5">
        <f t="shared" si="19"/>
        <v>843.54454138839901</v>
      </c>
      <c r="AC5">
        <f t="shared" si="1"/>
        <v>1549.7188530729745</v>
      </c>
      <c r="AE5">
        <f t="shared" si="2"/>
        <v>4015.2386274054529</v>
      </c>
      <c r="AF5">
        <f t="shared" si="3"/>
        <v>-200.76193137027266</v>
      </c>
      <c r="AG5">
        <f t="shared" si="3"/>
        <v>-23.909504104706635</v>
      </c>
      <c r="AH5">
        <f t="shared" si="4"/>
        <v>-634.79305458672957</v>
      </c>
      <c r="AI5">
        <f t="shared" si="5"/>
        <v>3155.7741373437439</v>
      </c>
      <c r="AJ5">
        <f t="shared" si="6"/>
        <v>-706.17431168457551</v>
      </c>
      <c r="AK5">
        <f t="shared" si="20"/>
        <v>402.45303491339729</v>
      </c>
      <c r="AL5">
        <f t="shared" si="7"/>
        <v>2852.0528605725658</v>
      </c>
      <c r="AN5">
        <f t="shared" si="8"/>
        <v>3467.4095544396132</v>
      </c>
      <c r="AO5">
        <f t="shared" si="8"/>
        <v>-173.37047772198068</v>
      </c>
      <c r="AP5">
        <f t="shared" si="8"/>
        <v>-20.647351419844121</v>
      </c>
      <c r="AQ5">
        <f t="shared" si="8"/>
        <v>-548.18348467329349</v>
      </c>
      <c r="AR5">
        <f t="shared" si="8"/>
        <v>2725.2082406244949</v>
      </c>
      <c r="AS5">
        <f t="shared" si="8"/>
        <v>-609.82566234603496</v>
      </c>
      <c r="AT5">
        <f t="shared" si="8"/>
        <v>347.54335369941651</v>
      </c>
      <c r="AU5">
        <f t="shared" si="8"/>
        <v>2462.9259319778766</v>
      </c>
      <c r="AW5">
        <v>2</v>
      </c>
      <c r="AX5">
        <f>(R5*SUMPRODUCT(K6:$K$23, X6:$X$23)-$AZ$3*SUMPRODUCT(K5:$K$22, W6:$W$23))/Z5</f>
        <v>1620.400454863375</v>
      </c>
    </row>
    <row r="6" spans="1:52" x14ac:dyDescent="0.25">
      <c r="A6" t="s">
        <v>16</v>
      </c>
      <c r="C6" s="2">
        <f>'T.26.04.A'!C6</f>
        <v>50000</v>
      </c>
      <c r="E6">
        <v>2006</v>
      </c>
      <c r="F6" s="5">
        <v>5.8799999999999998E-2</v>
      </c>
      <c r="G6" s="5">
        <v>5.8500000000000003E-2</v>
      </c>
      <c r="H6" s="5">
        <f t="shared" si="9"/>
        <v>0.10880000000000001</v>
      </c>
      <c r="I6" s="5">
        <f t="shared" si="10"/>
        <v>1.1088</v>
      </c>
      <c r="J6">
        <f t="shared" si="11"/>
        <v>0.90187590187590183</v>
      </c>
      <c r="K6">
        <f t="shared" si="21"/>
        <v>0.77882621912910976</v>
      </c>
      <c r="L6" s="2">
        <v>3</v>
      </c>
      <c r="M6" s="6">
        <v>1.4883069000000001E-2</v>
      </c>
      <c r="O6">
        <f t="shared" si="22"/>
        <v>4198.3708756793549</v>
      </c>
      <c r="P6">
        <f t="shared" si="23"/>
        <v>209.91854378396775</v>
      </c>
      <c r="Q6" s="4">
        <f t="shared" si="24"/>
        <v>25</v>
      </c>
      <c r="R6">
        <f t="shared" si="0"/>
        <v>50000</v>
      </c>
      <c r="S6">
        <f t="shared" si="12"/>
        <v>2277.0236569297417</v>
      </c>
      <c r="U6">
        <f t="shared" si="13"/>
        <v>1.4883069000000001E-2</v>
      </c>
      <c r="V6">
        <f t="shared" si="14"/>
        <v>0.01</v>
      </c>
      <c r="W6">
        <f t="shared" si="15"/>
        <v>0.95638016418826544</v>
      </c>
      <c r="X6">
        <f t="shared" si="16"/>
        <v>1.4233871973845284E-2</v>
      </c>
      <c r="Y6">
        <f t="shared" si="17"/>
        <v>9.5638016418826549E-3</v>
      </c>
      <c r="Z6">
        <f t="shared" si="18"/>
        <v>0.9325824905725375</v>
      </c>
      <c r="AB6">
        <f t="shared" si="19"/>
        <v>1549.7188530729745</v>
      </c>
      <c r="AC6">
        <f t="shared" si="1"/>
        <v>2123.5123930721256</v>
      </c>
      <c r="AE6">
        <f t="shared" si="2"/>
        <v>3915.3271675882579</v>
      </c>
      <c r="AF6">
        <f t="shared" si="3"/>
        <v>-195.76635837941291</v>
      </c>
      <c r="AG6">
        <f t="shared" si="3"/>
        <v>-23.314562264313437</v>
      </c>
      <c r="AH6">
        <f t="shared" si="4"/>
        <v>-711.69359869226423</v>
      </c>
      <c r="AI6">
        <f t="shared" si="5"/>
        <v>2984.5526482522673</v>
      </c>
      <c r="AJ6">
        <f t="shared" si="6"/>
        <v>-573.79353999915111</v>
      </c>
      <c r="AK6">
        <f t="shared" si="20"/>
        <v>573.29762725626199</v>
      </c>
      <c r="AL6">
        <f t="shared" si="7"/>
        <v>2984.0567355093781</v>
      </c>
      <c r="AN6">
        <f t="shared" si="8"/>
        <v>3049.3594545862493</v>
      </c>
      <c r="AO6">
        <f t="shared" si="8"/>
        <v>-152.46797272931246</v>
      </c>
      <c r="AP6">
        <f t="shared" si="8"/>
        <v>-18.157992378965449</v>
      </c>
      <c r="AQ6">
        <f t="shared" si="8"/>
        <v>-554.28563464788613</v>
      </c>
      <c r="AR6">
        <f t="shared" si="8"/>
        <v>2324.4478548300854</v>
      </c>
      <c r="AS6">
        <f t="shared" si="8"/>
        <v>-446.88545331824645</v>
      </c>
      <c r="AT6">
        <f t="shared" si="8"/>
        <v>446.49922347168422</v>
      </c>
      <c r="AU6">
        <f t="shared" si="8"/>
        <v>2324.061624983523</v>
      </c>
      <c r="AW6">
        <v>3</v>
      </c>
      <c r="AX6">
        <f>(R6*SUMPRODUCT(K7:$K$23, X7:$X$23)-$AZ$3*SUMPRODUCT(K6:$K$22, W7:$W$23))/Z6</f>
        <v>2277.0236569297417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v>5.4699999999999999E-2</v>
      </c>
      <c r="G7" s="5">
        <v>4.9099999999999998E-2</v>
      </c>
      <c r="H7" s="5">
        <f t="shared" si="9"/>
        <v>0.1047</v>
      </c>
      <c r="I7" s="5">
        <f t="shared" si="10"/>
        <v>1.1047</v>
      </c>
      <c r="J7">
        <f t="shared" si="11"/>
        <v>0.90522313750339456</v>
      </c>
      <c r="K7">
        <f t="shared" si="21"/>
        <v>0.70501151364995907</v>
      </c>
      <c r="L7" s="2">
        <v>4</v>
      </c>
      <c r="M7" s="6">
        <v>1.6930661E-2</v>
      </c>
      <c r="O7">
        <f t="shared" si="22"/>
        <v>4198.3708756793549</v>
      </c>
      <c r="P7">
        <f t="shared" si="23"/>
        <v>209.91854378396775</v>
      </c>
      <c r="Q7" s="4">
        <f t="shared" si="24"/>
        <v>25</v>
      </c>
      <c r="R7">
        <f t="shared" si="0"/>
        <v>50000</v>
      </c>
      <c r="S7">
        <f t="shared" si="12"/>
        <v>2819.940735570608</v>
      </c>
      <c r="U7">
        <f t="shared" si="13"/>
        <v>1.6930661E-2</v>
      </c>
      <c r="V7">
        <f t="shared" si="14"/>
        <v>0.01</v>
      </c>
      <c r="W7">
        <f t="shared" si="15"/>
        <v>0.9325824905725375</v>
      </c>
      <c r="X7">
        <f t="shared" si="16"/>
        <v>1.5789238002419329E-2</v>
      </c>
      <c r="Y7">
        <f t="shared" si="17"/>
        <v>9.3258249057253748E-3</v>
      </c>
      <c r="Z7">
        <f t="shared" si="18"/>
        <v>0.9074674276643927</v>
      </c>
      <c r="AB7">
        <f t="shared" si="19"/>
        <v>2123.5123930721256</v>
      </c>
      <c r="AC7">
        <f t="shared" si="1"/>
        <v>2559.0043654742949</v>
      </c>
      <c r="AE7">
        <f t="shared" si="2"/>
        <v>3809.8848189338478</v>
      </c>
      <c r="AF7">
        <f t="shared" si="3"/>
        <v>-190.4942409466924</v>
      </c>
      <c r="AG7">
        <f t="shared" si="3"/>
        <v>-22.686685691609817</v>
      </c>
      <c r="AH7">
        <f t="shared" si="4"/>
        <v>-789.46190012096645</v>
      </c>
      <c r="AI7">
        <f t="shared" si="5"/>
        <v>2807.2419921745786</v>
      </c>
      <c r="AJ7">
        <f t="shared" si="6"/>
        <v>-435.49197240216927</v>
      </c>
      <c r="AK7">
        <f t="shared" si="20"/>
        <v>601.28194106990679</v>
      </c>
      <c r="AL7">
        <f t="shared" si="7"/>
        <v>2973.031960842316</v>
      </c>
      <c r="AN7">
        <f t="shared" si="8"/>
        <v>2686.0126630285522</v>
      </c>
      <c r="AO7">
        <f t="shared" si="8"/>
        <v>-134.30063315142763</v>
      </c>
      <c r="AP7">
        <f t="shared" si="8"/>
        <v>-15.994374619142706</v>
      </c>
      <c r="AQ7">
        <f t="shared" si="8"/>
        <v>-556.57972917325537</v>
      </c>
      <c r="AR7">
        <f t="shared" si="8"/>
        <v>1979.1379260847261</v>
      </c>
      <c r="AS7">
        <f t="shared" si="8"/>
        <v>-307.02685464565957</v>
      </c>
      <c r="AT7">
        <f t="shared" si="8"/>
        <v>423.91069140408047</v>
      </c>
      <c r="AU7">
        <f t="shared" si="8"/>
        <v>2096.0217628431469</v>
      </c>
      <c r="AW7">
        <v>4</v>
      </c>
      <c r="AX7">
        <f>(R7*SUMPRODUCT(K8:$K$23, X8:$X$23)-$AZ$3*SUMPRODUCT(K7:$K$22, W8:$W$23))/Z7</f>
        <v>2819.940735570608</v>
      </c>
    </row>
    <row r="8" spans="1:52" x14ac:dyDescent="0.25">
      <c r="B8" s="2">
        <f>'T.26.04.A'!B8</f>
        <v>1522.432587</v>
      </c>
      <c r="C8" s="2">
        <f>'T.26.04.A'!C8</f>
        <v>25</v>
      </c>
      <c r="E8">
        <v>2008</v>
      </c>
      <c r="F8" s="5">
        <v>2.2499999999999999E-2</v>
      </c>
      <c r="G8" s="5">
        <v>2.1299999999999999E-2</v>
      </c>
      <c r="H8" s="5">
        <f t="shared" si="9"/>
        <v>7.2500000000000009E-2</v>
      </c>
      <c r="I8" s="5">
        <f t="shared" si="10"/>
        <v>1.0725</v>
      </c>
      <c r="J8">
        <f t="shared" si="11"/>
        <v>0.93240093240093236</v>
      </c>
      <c r="K8">
        <f t="shared" si="21"/>
        <v>0.65735339268061443</v>
      </c>
      <c r="L8" s="2">
        <v>5</v>
      </c>
      <c r="M8" s="6">
        <v>1.9185959999999998E-2</v>
      </c>
      <c r="O8">
        <f t="shared" si="22"/>
        <v>4198.3708756793549</v>
      </c>
      <c r="P8">
        <f t="shared" si="23"/>
        <v>209.91854378396775</v>
      </c>
      <c r="Q8" s="4">
        <f t="shared" si="24"/>
        <v>25</v>
      </c>
      <c r="R8">
        <f t="shared" si="0"/>
        <v>50000</v>
      </c>
      <c r="S8">
        <f t="shared" si="12"/>
        <v>3247.0791653210531</v>
      </c>
      <c r="U8">
        <f t="shared" si="13"/>
        <v>1.9185959999999998E-2</v>
      </c>
      <c r="V8">
        <f t="shared" si="14"/>
        <v>0.01</v>
      </c>
      <c r="W8">
        <f t="shared" si="15"/>
        <v>0.9074674276643927</v>
      </c>
      <c r="X8">
        <f t="shared" si="16"/>
        <v>1.741063376847193E-2</v>
      </c>
      <c r="Y8">
        <f t="shared" si="17"/>
        <v>9.0746742766439278E-3</v>
      </c>
      <c r="Z8">
        <f t="shared" si="18"/>
        <v>0.88098211961927686</v>
      </c>
      <c r="AB8">
        <f t="shared" si="19"/>
        <v>2559.0043654742949</v>
      </c>
      <c r="AC8">
        <f t="shared" si="1"/>
        <v>2860.6186856361337</v>
      </c>
      <c r="AE8">
        <f t="shared" si="2"/>
        <v>3698.6896730038375</v>
      </c>
      <c r="AF8">
        <f t="shared" si="3"/>
        <v>-184.93448365019188</v>
      </c>
      <c r="AG8">
        <f t="shared" si="3"/>
        <v>-22.024552990481922</v>
      </c>
      <c r="AH8">
        <f t="shared" si="4"/>
        <v>-870.53168842359651</v>
      </c>
      <c r="AI8">
        <f t="shared" si="5"/>
        <v>2621.198947939567</v>
      </c>
      <c r="AJ8">
        <f t="shared" si="6"/>
        <v>-301.6143201618388</v>
      </c>
      <c r="AK8">
        <f t="shared" si="20"/>
        <v>440.27506772502568</v>
      </c>
      <c r="AL8">
        <f t="shared" si="7"/>
        <v>2759.8596955027538</v>
      </c>
      <c r="AN8">
        <f t="shared" si="8"/>
        <v>2431.346205021825</v>
      </c>
      <c r="AO8">
        <f t="shared" si="8"/>
        <v>-121.56731025109126</v>
      </c>
      <c r="AP8">
        <f t="shared" si="8"/>
        <v>-14.477914630567264</v>
      </c>
      <c r="AQ8">
        <f t="shared" si="8"/>
        <v>-572.24695882123478</v>
      </c>
      <c r="AR8">
        <f t="shared" si="8"/>
        <v>1723.0540213189315</v>
      </c>
      <c r="AS8">
        <f t="shared" si="8"/>
        <v>-198.26719663944178</v>
      </c>
      <c r="AT8">
        <f t="shared" si="8"/>
        <v>289.41630948173292</v>
      </c>
      <c r="AU8">
        <f t="shared" si="8"/>
        <v>1814.2031341612226</v>
      </c>
      <c r="AW8">
        <v>5</v>
      </c>
      <c r="AX8">
        <f>(R8*SUMPRODUCT(K9:$K$23, X9:$X$23)-$AZ$3*SUMPRODUCT(K8:$K$22, W9:$W$23))/Z8</f>
        <v>3247.0791653210531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9"/>
        <v>5.2200000000000003E-2</v>
      </c>
      <c r="I9" s="5">
        <f t="shared" si="10"/>
        <v>1.0522</v>
      </c>
      <c r="J9">
        <f t="shared" si="11"/>
        <v>0.95038965976050183</v>
      </c>
      <c r="K9">
        <f t="shared" si="21"/>
        <v>0.62474186721214076</v>
      </c>
      <c r="L9" s="2">
        <v>6</v>
      </c>
      <c r="M9" s="6">
        <v>2.1884238E-2</v>
      </c>
      <c r="O9">
        <f t="shared" si="22"/>
        <v>4198.3708756793549</v>
      </c>
      <c r="P9">
        <f t="shared" si="23"/>
        <v>209.91854378396775</v>
      </c>
      <c r="Q9" s="4">
        <f t="shared" si="24"/>
        <v>25</v>
      </c>
      <c r="R9">
        <f t="shared" si="0"/>
        <v>50000</v>
      </c>
      <c r="S9">
        <f t="shared" si="12"/>
        <v>3575.3478452005515</v>
      </c>
      <c r="U9">
        <f t="shared" si="13"/>
        <v>2.1884238E-2</v>
      </c>
      <c r="V9">
        <f t="shared" si="14"/>
        <v>0.01</v>
      </c>
      <c r="W9">
        <f t="shared" si="15"/>
        <v>0.88098211961927686</v>
      </c>
      <c r="X9">
        <f t="shared" si="16"/>
        <v>1.9279622379492725E-2</v>
      </c>
      <c r="Y9">
        <f t="shared" si="17"/>
        <v>8.8098211961927693E-3</v>
      </c>
      <c r="Z9">
        <f t="shared" si="18"/>
        <v>0.85289267604359131</v>
      </c>
      <c r="AB9">
        <f t="shared" si="19"/>
        <v>2860.6186856361337</v>
      </c>
      <c r="AC9">
        <f t="shared" si="1"/>
        <v>3049.3879914797863</v>
      </c>
      <c r="AE9">
        <f t="shared" si="2"/>
        <v>3580.7597711816406</v>
      </c>
      <c r="AF9">
        <f t="shared" si="3"/>
        <v>-179.03798855908204</v>
      </c>
      <c r="AG9">
        <f t="shared" si="3"/>
        <v>-21.322316901089781</v>
      </c>
      <c r="AH9">
        <f t="shared" si="4"/>
        <v>-963.98111897463627</v>
      </c>
      <c r="AI9">
        <f t="shared" si="5"/>
        <v>2416.4183467468329</v>
      </c>
      <c r="AJ9">
        <f t="shared" si="6"/>
        <v>-188.76930584365255</v>
      </c>
      <c r="AK9">
        <f t="shared" si="20"/>
        <v>326.89417244310374</v>
      </c>
      <c r="AL9">
        <f t="shared" si="7"/>
        <v>2554.5432133462841</v>
      </c>
      <c r="AN9">
        <f t="shared" si="8"/>
        <v>2237.0505454861359</v>
      </c>
      <c r="AO9">
        <f t="shared" si="8"/>
        <v>-111.85252727430681</v>
      </c>
      <c r="AP9">
        <f t="shared" si="8"/>
        <v>-13.320944074075816</v>
      </c>
      <c r="AQ9">
        <f t="shared" si="8"/>
        <v>-602.23936422546308</v>
      </c>
      <c r="AR9">
        <f t="shared" si="8"/>
        <v>1509.6377099122906</v>
      </c>
      <c r="AS9">
        <f t="shared" si="8"/>
        <v>-117.93208860510316</v>
      </c>
      <c r="AT9">
        <f t="shared" si="8"/>
        <v>204.22447567287216</v>
      </c>
      <c r="AU9">
        <f t="shared" si="8"/>
        <v>1595.9300969800595</v>
      </c>
      <c r="AW9">
        <v>6</v>
      </c>
      <c r="AX9">
        <f>(R9*SUMPRODUCT(K10:$K$23, X10:$X$23)-$AZ$3*SUMPRODUCT(K9:$K$22, W10:$W$23))/Z9</f>
        <v>3575.3478452005515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9"/>
        <v>5.2500000000000005E-2</v>
      </c>
      <c r="I10" s="5">
        <f t="shared" si="10"/>
        <v>1.0525</v>
      </c>
      <c r="J10">
        <f t="shared" si="11"/>
        <v>0.95011876484560576</v>
      </c>
      <c r="K10">
        <f t="shared" si="21"/>
        <v>0.59357897122293657</v>
      </c>
      <c r="L10" s="2">
        <v>7</v>
      </c>
      <c r="M10" s="6">
        <v>2.4761703999999999E-2</v>
      </c>
      <c r="O10">
        <f t="shared" si="22"/>
        <v>4198.3708756793549</v>
      </c>
      <c r="P10">
        <f t="shared" si="23"/>
        <v>209.91854378396775</v>
      </c>
      <c r="Q10" s="4">
        <f t="shared" si="24"/>
        <v>25</v>
      </c>
      <c r="R10">
        <f t="shared" si="0"/>
        <v>50000</v>
      </c>
      <c r="S10">
        <f t="shared" si="12"/>
        <v>3826.8003229485803</v>
      </c>
      <c r="U10">
        <f t="shared" si="13"/>
        <v>2.4761703999999999E-2</v>
      </c>
      <c r="V10">
        <f t="shared" si="14"/>
        <v>0.01</v>
      </c>
      <c r="W10">
        <f t="shared" si="15"/>
        <v>0.85289267604359131</v>
      </c>
      <c r="X10">
        <f t="shared" si="16"/>
        <v>2.1119075987959299E-2</v>
      </c>
      <c r="Y10">
        <f t="shared" si="17"/>
        <v>8.5289267604359131E-3</v>
      </c>
      <c r="Z10">
        <f t="shared" si="18"/>
        <v>0.82324467329519613</v>
      </c>
      <c r="AB10">
        <f t="shared" si="19"/>
        <v>3049.3879914797863</v>
      </c>
      <c r="AC10">
        <f t="shared" si="1"/>
        <v>3150.392981631755</v>
      </c>
      <c r="AE10">
        <f t="shared" si="2"/>
        <v>3456.2864599207169</v>
      </c>
      <c r="AF10">
        <f t="shared" si="3"/>
        <v>-172.81432299603586</v>
      </c>
      <c r="AG10">
        <f t="shared" si="3"/>
        <v>-20.581116832379902</v>
      </c>
      <c r="AH10">
        <f t="shared" si="4"/>
        <v>-1055.953799397965</v>
      </c>
      <c r="AI10">
        <f t="shared" si="5"/>
        <v>2206.9372206943362</v>
      </c>
      <c r="AJ10">
        <f t="shared" si="6"/>
        <v>-101.00499015196874</v>
      </c>
      <c r="AK10">
        <f t="shared" si="20"/>
        <v>332.47515674123457</v>
      </c>
      <c r="AL10">
        <f t="shared" si="7"/>
        <v>2438.407387283602</v>
      </c>
      <c r="AN10">
        <f t="shared" si="8"/>
        <v>2051.5789611315045</v>
      </c>
      <c r="AO10">
        <f t="shared" si="8"/>
        <v>-102.57894805657523</v>
      </c>
      <c r="AP10">
        <f t="shared" si="8"/>
        <v>-12.216518155983126</v>
      </c>
      <c r="AQ10">
        <f t="shared" si="8"/>
        <v>-626.79196990559524</v>
      </c>
      <c r="AR10">
        <f t="shared" si="8"/>
        <v>1309.9915250133511</v>
      </c>
      <c r="AS10">
        <f t="shared" si="8"/>
        <v>-59.954438142788447</v>
      </c>
      <c r="AT10">
        <f t="shared" si="8"/>
        <v>197.35026149564661</v>
      </c>
      <c r="AU10">
        <f t="shared" si="8"/>
        <v>1447.3873483662092</v>
      </c>
      <c r="AW10">
        <v>7</v>
      </c>
      <c r="AX10">
        <f>(R10*SUMPRODUCT(K11:$K$23, X11:$X$23)-$AZ$3*SUMPRODUCT(K10:$K$22, W11:$W$23))/Z10</f>
        <v>3826.8003229485803</v>
      </c>
    </row>
    <row r="11" spans="1:52" x14ac:dyDescent="0.25">
      <c r="A11" t="s">
        <v>33</v>
      </c>
      <c r="C11" s="7">
        <f>AU25</f>
        <v>17041.615772806777</v>
      </c>
      <c r="E11">
        <v>2011</v>
      </c>
      <c r="F11" s="5">
        <v>1.5E-3</v>
      </c>
      <c r="G11" s="5">
        <v>2.3999999999999998E-3</v>
      </c>
      <c r="H11" s="5">
        <f t="shared" si="9"/>
        <v>5.1500000000000004E-2</v>
      </c>
      <c r="I11" s="5">
        <f t="shared" si="10"/>
        <v>1.0515000000000001</v>
      </c>
      <c r="J11">
        <f t="shared" si="11"/>
        <v>0.951022349025202</v>
      </c>
      <c r="K11">
        <f t="shared" si="21"/>
        <v>0.56450686754439994</v>
      </c>
      <c r="L11" s="2">
        <v>8</v>
      </c>
      <c r="M11" s="6">
        <v>2.7627288E-2</v>
      </c>
      <c r="O11">
        <f t="shared" si="22"/>
        <v>4198.3708756793549</v>
      </c>
      <c r="P11">
        <f t="shared" si="23"/>
        <v>209.91854378396775</v>
      </c>
      <c r="Q11" s="4">
        <f t="shared" si="24"/>
        <v>25</v>
      </c>
      <c r="R11">
        <f t="shared" si="0"/>
        <v>50000</v>
      </c>
      <c r="S11">
        <f t="shared" si="12"/>
        <v>4008.6062924557141</v>
      </c>
      <c r="U11">
        <f t="shared" si="13"/>
        <v>2.7627288E-2</v>
      </c>
      <c r="V11">
        <f t="shared" si="14"/>
        <v>0.01</v>
      </c>
      <c r="W11">
        <f t="shared" si="15"/>
        <v>0.82324467329519613</v>
      </c>
      <c r="X11">
        <f t="shared" si="16"/>
        <v>2.2744017683592292E-2</v>
      </c>
      <c r="Y11">
        <f t="shared" si="17"/>
        <v>8.2324467329519622E-3</v>
      </c>
      <c r="Z11">
        <f t="shared" si="18"/>
        <v>0.7922682088786519</v>
      </c>
      <c r="AB11">
        <f t="shared" si="19"/>
        <v>3150.392981631755</v>
      </c>
      <c r="AC11">
        <f t="shared" si="1"/>
        <v>3175.891327423582</v>
      </c>
      <c r="AE11">
        <f t="shared" si="2"/>
        <v>3326.23577388278</v>
      </c>
      <c r="AF11">
        <f t="shared" si="3"/>
        <v>-166.31178869413898</v>
      </c>
      <c r="AG11">
        <f t="shared" si="3"/>
        <v>-19.806705221966297</v>
      </c>
      <c r="AH11">
        <f t="shared" si="4"/>
        <v>-1137.2008841796146</v>
      </c>
      <c r="AI11">
        <f t="shared" si="5"/>
        <v>2002.9163957870601</v>
      </c>
      <c r="AJ11">
        <f t="shared" si="6"/>
        <v>-25.498345791826978</v>
      </c>
      <c r="AK11">
        <f t="shared" si="20"/>
        <v>324.98132379125042</v>
      </c>
      <c r="AL11">
        <f t="shared" si="7"/>
        <v>2302.3993737864835</v>
      </c>
      <c r="AN11">
        <f t="shared" si="8"/>
        <v>1877.682937428691</v>
      </c>
      <c r="AO11">
        <f t="shared" si="8"/>
        <v>-93.884146871434552</v>
      </c>
      <c r="AP11">
        <f t="shared" si="8"/>
        <v>-11.181021121227502</v>
      </c>
      <c r="AQ11">
        <f t="shared" si="8"/>
        <v>-641.95770889695621</v>
      </c>
      <c r="AR11">
        <f t="shared" si="8"/>
        <v>1130.6600605390729</v>
      </c>
      <c r="AS11">
        <f t="shared" si="8"/>
        <v>-14.393991310508179</v>
      </c>
      <c r="AT11">
        <f t="shared" si="8"/>
        <v>183.45418910383114</v>
      </c>
      <c r="AU11">
        <f t="shared" si="8"/>
        <v>1299.7202583323958</v>
      </c>
      <c r="AW11">
        <v>8</v>
      </c>
      <c r="AX11">
        <f>(R11*SUMPRODUCT(K12:$K$23, X12:$X$23)-$AZ$3*SUMPRODUCT(K11:$K$22, W12:$W$23))/Z11</f>
        <v>4008.6062924557141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9"/>
        <v>5.1900000000000002E-2</v>
      </c>
      <c r="I12" s="5">
        <f t="shared" si="10"/>
        <v>1.0519000000000001</v>
      </c>
      <c r="J12">
        <f t="shared" si="11"/>
        <v>0.95066070919288903</v>
      </c>
      <c r="K12">
        <f t="shared" si="21"/>
        <v>0.53665449904401552</v>
      </c>
      <c r="L12" s="2">
        <v>9</v>
      </c>
      <c r="M12" s="6">
        <v>3.0780427999999999E-2</v>
      </c>
      <c r="O12">
        <f t="shared" si="22"/>
        <v>4198.3708756793549</v>
      </c>
      <c r="P12">
        <f t="shared" si="23"/>
        <v>209.91854378396775</v>
      </c>
      <c r="Q12" s="4">
        <f t="shared" si="24"/>
        <v>25</v>
      </c>
      <c r="R12">
        <f t="shared" si="0"/>
        <v>50000</v>
      </c>
      <c r="S12">
        <f t="shared" si="12"/>
        <v>4121.8268209753369</v>
      </c>
      <c r="U12">
        <f t="shared" si="13"/>
        <v>3.0780427999999999E-2</v>
      </c>
      <c r="V12">
        <f t="shared" si="14"/>
        <v>0.01</v>
      </c>
      <c r="W12">
        <f t="shared" si="15"/>
        <v>0.7922682088786519</v>
      </c>
      <c r="X12">
        <f t="shared" si="16"/>
        <v>2.4386354560078306E-2</v>
      </c>
      <c r="Y12">
        <f t="shared" si="17"/>
        <v>7.9226820887865184E-3</v>
      </c>
      <c r="Z12">
        <f t="shared" si="18"/>
        <v>0.75995917222978704</v>
      </c>
      <c r="AB12">
        <f t="shared" si="19"/>
        <v>3175.891327423582</v>
      </c>
      <c r="AC12">
        <f t="shared" si="1"/>
        <v>3132.4200989429514</v>
      </c>
      <c r="AE12">
        <f t="shared" si="2"/>
        <v>3190.5904553949285</v>
      </c>
      <c r="AF12">
        <f t="shared" si="3"/>
        <v>-159.52952276974645</v>
      </c>
      <c r="AG12">
        <f t="shared" si="3"/>
        <v>-18.998979305744676</v>
      </c>
      <c r="AH12">
        <f t="shared" si="4"/>
        <v>-1219.3177280039154</v>
      </c>
      <c r="AI12">
        <f t="shared" si="5"/>
        <v>1792.7442253155218</v>
      </c>
      <c r="AJ12">
        <f t="shared" si="6"/>
        <v>43.471228480630543</v>
      </c>
      <c r="AK12">
        <f t="shared" si="20"/>
        <v>322.14082229653087</v>
      </c>
      <c r="AL12">
        <f t="shared" si="7"/>
        <v>2158.3562760926834</v>
      </c>
      <c r="AN12">
        <f t="shared" si="8"/>
        <v>1712.2447224945827</v>
      </c>
      <c r="AO12">
        <f t="shared" si="8"/>
        <v>-85.612236124729151</v>
      </c>
      <c r="AP12">
        <f t="shared" si="8"/>
        <v>-10.195887721672026</v>
      </c>
      <c r="AQ12">
        <f t="shared" si="8"/>
        <v>-654.35234449742836</v>
      </c>
      <c r="AR12">
        <f t="shared" si="8"/>
        <v>962.08425415075305</v>
      </c>
      <c r="AS12">
        <f t="shared" si="8"/>
        <v>23.329030343100722</v>
      </c>
      <c r="AT12">
        <f t="shared" si="8"/>
        <v>172.878321611172</v>
      </c>
      <c r="AU12">
        <f t="shared" si="8"/>
        <v>1158.2916061050259</v>
      </c>
      <c r="AW12">
        <v>9</v>
      </c>
      <c r="AX12">
        <f>(R12*SUMPRODUCT(K13:$K$23, X13:$X$23)-$AZ$3*SUMPRODUCT(K12:$K$22, W13:$W$23))/Z12</f>
        <v>4121.8268209753369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9"/>
        <v>5.1700000000000003E-2</v>
      </c>
      <c r="I13" s="5">
        <f t="shared" si="10"/>
        <v>1.0517000000000001</v>
      </c>
      <c r="J13">
        <f t="shared" si="11"/>
        <v>0.95084149472282964</v>
      </c>
      <c r="K13">
        <f t="shared" si="21"/>
        <v>0.51027336602074302</v>
      </c>
      <c r="L13" s="2">
        <v>10</v>
      </c>
      <c r="M13" s="6">
        <v>3.4133669999999998E-2</v>
      </c>
      <c r="O13">
        <f t="shared" si="22"/>
        <v>4198.3708756793549</v>
      </c>
      <c r="P13">
        <f t="shared" si="23"/>
        <v>209.91854378396775</v>
      </c>
      <c r="Q13" s="4">
        <f t="shared" si="24"/>
        <v>25</v>
      </c>
      <c r="R13">
        <f t="shared" si="0"/>
        <v>50000</v>
      </c>
      <c r="S13">
        <f t="shared" si="12"/>
        <v>4167.9069107760433</v>
      </c>
      <c r="U13">
        <f t="shared" si="13"/>
        <v>3.4133669999999998E-2</v>
      </c>
      <c r="V13">
        <f t="shared" si="14"/>
        <v>0.01</v>
      </c>
      <c r="W13">
        <f t="shared" si="15"/>
        <v>0.75995917222978704</v>
      </c>
      <c r="X13">
        <f t="shared" si="16"/>
        <v>2.5940195598364715E-2</v>
      </c>
      <c r="Y13">
        <f t="shared" si="17"/>
        <v>7.599591722297871E-3</v>
      </c>
      <c r="Z13">
        <f t="shared" si="18"/>
        <v>0.7264193849091245</v>
      </c>
      <c r="AB13">
        <f t="shared" si="19"/>
        <v>3132.4200989429514</v>
      </c>
      <c r="AC13">
        <f t="shared" si="1"/>
        <v>3027.6483744844227</v>
      </c>
      <c r="AE13">
        <f t="shared" si="2"/>
        <v>3049.7779891313794</v>
      </c>
      <c r="AF13">
        <f t="shared" si="3"/>
        <v>-152.48889945656896</v>
      </c>
      <c r="AG13">
        <f t="shared" si="3"/>
        <v>-18.160484622728113</v>
      </c>
      <c r="AH13">
        <f t="shared" si="4"/>
        <v>-1297.0097799182358</v>
      </c>
      <c r="AI13">
        <f t="shared" si="5"/>
        <v>1582.1188251338463</v>
      </c>
      <c r="AJ13">
        <f t="shared" si="6"/>
        <v>104.77172445852875</v>
      </c>
      <c r="AK13">
        <f t="shared" si="20"/>
        <v>311.7359650515383</v>
      </c>
      <c r="AL13">
        <f t="shared" si="7"/>
        <v>1998.6265146439132</v>
      </c>
      <c r="AN13">
        <f t="shared" si="8"/>
        <v>1556.220480130042</v>
      </c>
      <c r="AO13">
        <f t="shared" si="8"/>
        <v>-77.811024006502095</v>
      </c>
      <c r="AP13">
        <f t="shared" si="8"/>
        <v>-9.2668116170074182</v>
      </c>
      <c r="AQ13">
        <f t="shared" si="8"/>
        <v>-661.82954616070128</v>
      </c>
      <c r="AR13">
        <f t="shared" si="8"/>
        <v>807.31309834583101</v>
      </c>
      <c r="AS13">
        <f t="shared" si="8"/>
        <v>53.462220503251274</v>
      </c>
      <c r="AT13">
        <f t="shared" si="8"/>
        <v>159.07056019657315</v>
      </c>
      <c r="AU13">
        <f t="shared" si="8"/>
        <v>1019.8458790456555</v>
      </c>
      <c r="AW13">
        <v>10</v>
      </c>
      <c r="AX13">
        <f>(R13*SUMPRODUCT(K14:$K$23, X14:$X$23)-$AZ$3*SUMPRODUCT(K13:$K$22, W14:$W$23))/Z13</f>
        <v>4167.9069107760433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9"/>
        <v>5.1400000000000001E-2</v>
      </c>
      <c r="I14" s="5">
        <f t="shared" si="10"/>
        <v>1.0514000000000001</v>
      </c>
      <c r="J14">
        <f t="shared" si="11"/>
        <v>0.95111280197831449</v>
      </c>
      <c r="K14">
        <f t="shared" si="21"/>
        <v>0.48532753093089492</v>
      </c>
      <c r="L14" s="2">
        <v>11</v>
      </c>
      <c r="M14" s="6">
        <v>3.7867151000000002E-2</v>
      </c>
      <c r="O14">
        <f t="shared" si="22"/>
        <v>4198.3708756793549</v>
      </c>
      <c r="P14">
        <f t="shared" si="23"/>
        <v>209.91854378396775</v>
      </c>
      <c r="Q14" s="4">
        <f t="shared" si="24"/>
        <v>25</v>
      </c>
      <c r="R14">
        <f t="shared" si="0"/>
        <v>50000</v>
      </c>
      <c r="S14">
        <f t="shared" si="12"/>
        <v>4144.3637621721318</v>
      </c>
      <c r="U14">
        <f t="shared" si="13"/>
        <v>3.7867151000000002E-2</v>
      </c>
      <c r="V14">
        <f t="shared" si="14"/>
        <v>0.01</v>
      </c>
      <c r="W14">
        <f t="shared" si="15"/>
        <v>0.7264193849091245</v>
      </c>
      <c r="X14">
        <f t="shared" si="16"/>
        <v>2.750743253768094E-2</v>
      </c>
      <c r="Y14">
        <f t="shared" si="17"/>
        <v>7.2641938490912447E-3</v>
      </c>
      <c r="Z14">
        <f t="shared" si="18"/>
        <v>0.69164775852235227</v>
      </c>
      <c r="AB14">
        <f t="shared" si="19"/>
        <v>3027.6483744844227</v>
      </c>
      <c r="AC14">
        <f t="shared" si="1"/>
        <v>2866.439906607618</v>
      </c>
      <c r="AE14">
        <f t="shared" si="2"/>
        <v>2903.7938056091511</v>
      </c>
      <c r="AF14">
        <f t="shared" si="3"/>
        <v>-145.18969028045757</v>
      </c>
      <c r="AG14">
        <f t="shared" si="3"/>
        <v>-17.291193963058806</v>
      </c>
      <c r="AH14">
        <f t="shared" si="4"/>
        <v>-1375.3716268840469</v>
      </c>
      <c r="AI14">
        <f t="shared" si="5"/>
        <v>1365.9412944815879</v>
      </c>
      <c r="AJ14">
        <f t="shared" si="6"/>
        <v>161.20846787680466</v>
      </c>
      <c r="AK14">
        <f t="shared" si="20"/>
        <v>297.4133779763942</v>
      </c>
      <c r="AL14">
        <f t="shared" si="7"/>
        <v>1824.5631403347868</v>
      </c>
      <c r="AN14">
        <f t="shared" si="8"/>
        <v>1409.2910780087163</v>
      </c>
      <c r="AO14">
        <f t="shared" si="8"/>
        <v>-70.464553900435831</v>
      </c>
      <c r="AP14">
        <f t="shared" si="8"/>
        <v>-8.391892472938526</v>
      </c>
      <c r="AQ14">
        <f t="shared" si="8"/>
        <v>-667.50571578804261</v>
      </c>
      <c r="AR14">
        <f t="shared" si="8"/>
        <v>662.92891584729944</v>
      </c>
      <c r="AS14">
        <f t="shared" si="8"/>
        <v>78.238907679802097</v>
      </c>
      <c r="AT14">
        <f t="shared" si="8"/>
        <v>144.34290039910039</v>
      </c>
      <c r="AU14">
        <f t="shared" si="8"/>
        <v>885.51072392620199</v>
      </c>
      <c r="AW14">
        <v>11</v>
      </c>
      <c r="AX14">
        <f>(R14*SUMPRODUCT(K15:$K$23, X15:$X$23)-$AZ$3*SUMPRODUCT(K14:$K$22, W15:$W$23))/Z14</f>
        <v>4144.3637621721318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9"/>
        <v>5.1900000000000002E-2</v>
      </c>
      <c r="I15" s="5">
        <f t="shared" si="10"/>
        <v>1.0519000000000001</v>
      </c>
      <c r="J15">
        <f t="shared" si="11"/>
        <v>0.95066070919288903</v>
      </c>
      <c r="K15">
        <f t="shared" si="21"/>
        <v>0.46138181474559836</v>
      </c>
      <c r="L15" s="2">
        <v>12</v>
      </c>
      <c r="M15" s="6">
        <v>4.2172894000000002E-2</v>
      </c>
      <c r="O15">
        <f t="shared" si="22"/>
        <v>4198.3708756793549</v>
      </c>
      <c r="P15">
        <f t="shared" si="23"/>
        <v>209.91854378396775</v>
      </c>
      <c r="Q15" s="4">
        <f t="shared" si="24"/>
        <v>25</v>
      </c>
      <c r="R15">
        <f t="shared" si="0"/>
        <v>50000</v>
      </c>
      <c r="S15">
        <f t="shared" si="12"/>
        <v>4045.4389847982238</v>
      </c>
      <c r="U15">
        <f t="shared" si="13"/>
        <v>4.2172894000000002E-2</v>
      </c>
      <c r="V15">
        <f t="shared" si="14"/>
        <v>0.01</v>
      </c>
      <c r="W15">
        <f t="shared" si="15"/>
        <v>0.69164775852235227</v>
      </c>
      <c r="X15">
        <f t="shared" si="16"/>
        <v>2.9168787605500762E-2</v>
      </c>
      <c r="Y15">
        <f t="shared" si="17"/>
        <v>6.9164775852235232E-3</v>
      </c>
      <c r="Z15">
        <f t="shared" si="18"/>
        <v>0.65556249333162797</v>
      </c>
      <c r="AB15">
        <f t="shared" si="19"/>
        <v>2866.439906607618</v>
      </c>
      <c r="AC15">
        <f t="shared" si="1"/>
        <v>2652.0380674952935</v>
      </c>
      <c r="AE15">
        <f t="shared" si="2"/>
        <v>2752.2944791912482</v>
      </c>
      <c r="AF15">
        <f t="shared" si="3"/>
        <v>-137.61472395956241</v>
      </c>
      <c r="AG15">
        <f t="shared" si="3"/>
        <v>-16.389062333290699</v>
      </c>
      <c r="AH15">
        <f t="shared" si="4"/>
        <v>-1458.439380275038</v>
      </c>
      <c r="AI15">
        <f t="shared" si="5"/>
        <v>1139.8513126233568</v>
      </c>
      <c r="AJ15">
        <f t="shared" si="6"/>
        <v>214.40183911232452</v>
      </c>
      <c r="AK15">
        <f t="shared" si="20"/>
        <v>284.47011044945992</v>
      </c>
      <c r="AL15">
        <f t="shared" si="7"/>
        <v>1638.7232621851413</v>
      </c>
      <c r="AN15">
        <f t="shared" si="8"/>
        <v>1269.8586215235496</v>
      </c>
      <c r="AO15">
        <f t="shared" si="8"/>
        <v>-63.492931076177484</v>
      </c>
      <c r="AP15">
        <f t="shared" si="8"/>
        <v>-7.5616153213123933</v>
      </c>
      <c r="AQ15">
        <f t="shared" si="8"/>
        <v>-672.89740796774288</v>
      </c>
      <c r="AR15">
        <f t="shared" si="8"/>
        <v>525.90666715831674</v>
      </c>
      <c r="AS15">
        <f t="shared" si="8"/>
        <v>98.921109614438095</v>
      </c>
      <c r="AT15">
        <f t="shared" si="8"/>
        <v>131.24933580005262</v>
      </c>
      <c r="AU15">
        <f t="shared" si="8"/>
        <v>756.07711257280744</v>
      </c>
      <c r="AW15">
        <v>12</v>
      </c>
      <c r="AX15">
        <f>(R15*SUMPRODUCT(K16:$K$23, X16:$X$23)-$AZ$3*SUMPRODUCT(K15:$K$22, W16:$W$23))/Z15</f>
        <v>4045.4389847982238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9"/>
        <v>5.4700000000000006E-2</v>
      </c>
      <c r="I16" s="5">
        <f t="shared" si="10"/>
        <v>1.0547</v>
      </c>
      <c r="J16">
        <f t="shared" si="11"/>
        <v>0.94813691096994412</v>
      </c>
      <c r="K16">
        <f t="shared" si="21"/>
        <v>0.43745312861059865</v>
      </c>
      <c r="L16" s="2">
        <v>13</v>
      </c>
      <c r="M16" s="6">
        <v>4.6777600000000003E-2</v>
      </c>
      <c r="O16">
        <f t="shared" si="22"/>
        <v>4198.3708756793549</v>
      </c>
      <c r="P16">
        <f t="shared" si="23"/>
        <v>209.91854378396775</v>
      </c>
      <c r="Q16" s="4">
        <f t="shared" si="24"/>
        <v>25</v>
      </c>
      <c r="R16">
        <f t="shared" si="0"/>
        <v>50000</v>
      </c>
      <c r="S16">
        <f t="shared" si="12"/>
        <v>3872.347301328562</v>
      </c>
      <c r="U16">
        <f t="shared" si="13"/>
        <v>4.6777600000000003E-2</v>
      </c>
      <c r="V16">
        <f t="shared" si="14"/>
        <v>0.01</v>
      </c>
      <c r="W16">
        <f t="shared" si="15"/>
        <v>0.65556249333162797</v>
      </c>
      <c r="X16">
        <f t="shared" si="16"/>
        <v>3.0665640088069563E-2</v>
      </c>
      <c r="Y16">
        <f t="shared" si="17"/>
        <v>6.5556249333162796E-3</v>
      </c>
      <c r="Z16">
        <f t="shared" si="18"/>
        <v>0.61834122831024207</v>
      </c>
      <c r="AB16">
        <f t="shared" si="19"/>
        <v>2652.0380674952935</v>
      </c>
      <c r="AC16">
        <f t="shared" si="1"/>
        <v>2394.4319867473541</v>
      </c>
      <c r="AE16">
        <f t="shared" si="2"/>
        <v>2596.0258041695188</v>
      </c>
      <c r="AF16">
        <f t="shared" si="3"/>
        <v>-129.80129020847596</v>
      </c>
      <c r="AG16">
        <f t="shared" si="3"/>
        <v>-15.458530707756053</v>
      </c>
      <c r="AH16">
        <f t="shared" si="4"/>
        <v>-1533.2820044034781</v>
      </c>
      <c r="AI16">
        <f t="shared" si="5"/>
        <v>917.48397884980864</v>
      </c>
      <c r="AJ16">
        <f t="shared" si="6"/>
        <v>257.60608074793936</v>
      </c>
      <c r="AK16">
        <f t="shared" si="20"/>
        <v>279.96896320566162</v>
      </c>
      <c r="AL16">
        <f t="shared" si="7"/>
        <v>1455.0590228034096</v>
      </c>
      <c r="AN16">
        <f t="shared" si="8"/>
        <v>1135.6396099878014</v>
      </c>
      <c r="AO16">
        <f t="shared" si="8"/>
        <v>-56.781980499390073</v>
      </c>
      <c r="AP16">
        <f t="shared" si="8"/>
        <v>-6.7623826218308967</v>
      </c>
      <c r="AQ16">
        <f t="shared" si="8"/>
        <v>-670.73900986863123</v>
      </c>
      <c r="AR16">
        <f t="shared" si="8"/>
        <v>401.35623699794911</v>
      </c>
      <c r="AS16">
        <f t="shared" si="8"/>
        <v>112.69058597230058</v>
      </c>
      <c r="AT16">
        <f t="shared" si="8"/>
        <v>122.47329886818225</v>
      </c>
      <c r="AU16">
        <f t="shared" si="8"/>
        <v>636.52012183843192</v>
      </c>
      <c r="AW16">
        <v>13</v>
      </c>
      <c r="AX16">
        <f>(R16*SUMPRODUCT(K17:$K$23, X17:$X$23)-$AZ$3*SUMPRODUCT(K16:$K$22, W17:$W$23))/Z16</f>
        <v>3872.347301328562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9"/>
        <v>6.1700000000000005E-2</v>
      </c>
      <c r="I17" s="5">
        <f t="shared" si="10"/>
        <v>1.0617000000000001</v>
      </c>
      <c r="J17">
        <f t="shared" si="11"/>
        <v>0.94188565508147304</v>
      </c>
      <c r="K17">
        <f t="shared" si="21"/>
        <v>0.41203082660883361</v>
      </c>
      <c r="L17" s="2">
        <v>14</v>
      </c>
      <c r="M17" s="6">
        <v>5.1668436999999998E-2</v>
      </c>
      <c r="O17">
        <f t="shared" si="22"/>
        <v>4198.3708756793549</v>
      </c>
      <c r="P17">
        <f t="shared" si="23"/>
        <v>209.91854378396775</v>
      </c>
      <c r="Q17" s="4">
        <f t="shared" si="24"/>
        <v>25</v>
      </c>
      <c r="R17">
        <f t="shared" si="0"/>
        <v>50000</v>
      </c>
      <c r="S17">
        <f t="shared" si="12"/>
        <v>3629.2182662016176</v>
      </c>
      <c r="U17">
        <f t="shared" si="13"/>
        <v>5.1668436999999998E-2</v>
      </c>
      <c r="V17">
        <f t="shared" si="14"/>
        <v>0.01</v>
      </c>
      <c r="W17">
        <f t="shared" si="15"/>
        <v>0.61834122831024207</v>
      </c>
      <c r="X17">
        <f t="shared" si="16"/>
        <v>3.1948724799450358E-2</v>
      </c>
      <c r="Y17">
        <f t="shared" si="17"/>
        <v>6.183412283102421E-3</v>
      </c>
      <c r="Z17">
        <f t="shared" si="18"/>
        <v>0.58020909122768938</v>
      </c>
      <c r="AB17">
        <f t="shared" si="19"/>
        <v>2394.4319867473541</v>
      </c>
      <c r="AC17">
        <f t="shared" si="1"/>
        <v>2105.7054320997709</v>
      </c>
      <c r="AE17">
        <f t="shared" si="2"/>
        <v>2435.9329504147167</v>
      </c>
      <c r="AF17">
        <f t="shared" si="3"/>
        <v>-121.79664752073585</v>
      </c>
      <c r="AG17">
        <f t="shared" si="3"/>
        <v>-14.505227280692235</v>
      </c>
      <c r="AH17">
        <f t="shared" si="4"/>
        <v>-1597.4362399725178</v>
      </c>
      <c r="AI17">
        <f t="shared" si="5"/>
        <v>702.19483564077063</v>
      </c>
      <c r="AJ17">
        <f t="shared" si="6"/>
        <v>288.72655464758327</v>
      </c>
      <c r="AK17">
        <f t="shared" si="20"/>
        <v>290.51866347087037</v>
      </c>
      <c r="AL17">
        <f t="shared" si="7"/>
        <v>1281.4400537592242</v>
      </c>
      <c r="AN17">
        <f t="shared" si="8"/>
        <v>1003.6794671230706</v>
      </c>
      <c r="AO17">
        <f t="shared" si="8"/>
        <v>-50.183973356153537</v>
      </c>
      <c r="AP17">
        <f t="shared" si="8"/>
        <v>-5.9766007866126252</v>
      </c>
      <c r="AQ17">
        <f t="shared" si="8"/>
        <v>-658.19297441078356</v>
      </c>
      <c r="AR17">
        <f t="shared" si="8"/>
        <v>289.32591856952081</v>
      </c>
      <c r="AS17">
        <f t="shared" si="8"/>
        <v>118.96424097536431</v>
      </c>
      <c r="AT17">
        <f t="shared" si="8"/>
        <v>119.70264505519627</v>
      </c>
      <c r="AU17">
        <f t="shared" si="8"/>
        <v>527.99280460008129</v>
      </c>
      <c r="AW17">
        <v>14</v>
      </c>
      <c r="AX17">
        <f>(R17*SUMPRODUCT(K18:$K$23, X18:$X$23)-$AZ$3*SUMPRODUCT(K17:$K$22, W18:$W$23))/Z17</f>
        <v>3629.2182662016176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9"/>
        <v>7.0099999999999996E-2</v>
      </c>
      <c r="I18" s="5">
        <f t="shared" si="10"/>
        <v>1.0701000000000001</v>
      </c>
      <c r="J18">
        <f t="shared" si="11"/>
        <v>0.93449210354172507</v>
      </c>
      <c r="K18">
        <f t="shared" si="21"/>
        <v>0.38503955388172473</v>
      </c>
      <c r="L18" s="2">
        <v>15</v>
      </c>
      <c r="M18" s="6">
        <v>5.7177164000000003E-2</v>
      </c>
      <c r="O18">
        <f t="shared" si="22"/>
        <v>4198.3708756793549</v>
      </c>
      <c r="P18">
        <f t="shared" si="23"/>
        <v>209.91854378396775</v>
      </c>
      <c r="Q18" s="4">
        <f t="shared" si="24"/>
        <v>25</v>
      </c>
      <c r="R18">
        <f t="shared" si="0"/>
        <v>50000</v>
      </c>
      <c r="S18">
        <f t="shared" si="12"/>
        <v>3313.8478377923784</v>
      </c>
      <c r="U18">
        <f t="shared" si="13"/>
        <v>5.7177164000000003E-2</v>
      </c>
      <c r="V18">
        <f t="shared" si="14"/>
        <v>0.01</v>
      </c>
      <c r="W18">
        <f t="shared" si="15"/>
        <v>0.58020909122768938</v>
      </c>
      <c r="X18">
        <f t="shared" si="16"/>
        <v>3.3174710363416557E-2</v>
      </c>
      <c r="Y18">
        <f t="shared" si="17"/>
        <v>5.802090912276894E-3</v>
      </c>
      <c r="Z18">
        <f t="shared" si="18"/>
        <v>0.5412322899519959</v>
      </c>
      <c r="AB18">
        <f t="shared" si="19"/>
        <v>2105.7054320997709</v>
      </c>
      <c r="AC18">
        <f t="shared" si="1"/>
        <v>1793.5614538008392</v>
      </c>
      <c r="AE18">
        <f t="shared" si="2"/>
        <v>2272.2938831117035</v>
      </c>
      <c r="AF18">
        <f t="shared" si="3"/>
        <v>-113.61469415558518</v>
      </c>
      <c r="AG18">
        <f t="shared" si="3"/>
        <v>-13.530807248799897</v>
      </c>
      <c r="AH18">
        <f t="shared" si="4"/>
        <v>-1658.7355181708278</v>
      </c>
      <c r="AI18">
        <f t="shared" si="5"/>
        <v>486.41286353649025</v>
      </c>
      <c r="AJ18">
        <f t="shared" si="6"/>
        <v>312.14397829893164</v>
      </c>
      <c r="AK18">
        <f t="shared" si="20"/>
        <v>298.93336193601783</v>
      </c>
      <c r="AL18">
        <f t="shared" si="7"/>
        <v>1097.4902037714396</v>
      </c>
      <c r="AN18">
        <f t="shared" si="8"/>
        <v>874.92302304150223</v>
      </c>
      <c r="AO18">
        <f t="shared" si="8"/>
        <v>-43.746151152075115</v>
      </c>
      <c r="AP18">
        <f t="shared" si="8"/>
        <v>-5.2098959867375196</v>
      </c>
      <c r="AQ18">
        <f t="shared" si="8"/>
        <v>-638.67878392426701</v>
      </c>
      <c r="AR18">
        <f t="shared" si="8"/>
        <v>187.28819197842245</v>
      </c>
      <c r="AS18">
        <f t="shared" si="8"/>
        <v>120.1877781510874</v>
      </c>
      <c r="AT18">
        <f t="shared" si="8"/>
        <v>115.10116832020846</v>
      </c>
      <c r="AU18">
        <f t="shared" si="8"/>
        <v>422.57713844971829</v>
      </c>
      <c r="AW18">
        <v>15</v>
      </c>
      <c r="AX18">
        <f>(R18*SUMPRODUCT(K19:$K$23, X19:$X$23)-$AZ$3*SUMPRODUCT(K18:$K$22, W19:$W$23))/Z18</f>
        <v>3313.8478377923784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9"/>
        <v>7.3400000000000007E-2</v>
      </c>
      <c r="I19" s="5">
        <f t="shared" si="10"/>
        <v>1.0733999999999999</v>
      </c>
      <c r="J19">
        <f t="shared" si="11"/>
        <v>0.93161915408980811</v>
      </c>
      <c r="K19">
        <f t="shared" si="21"/>
        <v>0.35871022347840947</v>
      </c>
      <c r="L19" s="2">
        <v>16</v>
      </c>
      <c r="M19" s="6">
        <v>6.3388860000000005E-2</v>
      </c>
      <c r="O19">
        <f t="shared" si="22"/>
        <v>4198.3708756793549</v>
      </c>
      <c r="P19">
        <f t="shared" si="23"/>
        <v>209.91854378396775</v>
      </c>
      <c r="Q19" s="4">
        <f t="shared" si="24"/>
        <v>25</v>
      </c>
      <c r="R19">
        <f t="shared" si="0"/>
        <v>50000</v>
      </c>
      <c r="S19">
        <f t="shared" si="12"/>
        <v>2916.9272888805822</v>
      </c>
      <c r="U19">
        <f t="shared" si="13"/>
        <v>6.3388860000000005E-2</v>
      </c>
      <c r="V19">
        <f t="shared" si="14"/>
        <v>0.01</v>
      </c>
      <c r="W19">
        <f t="shared" si="15"/>
        <v>0.5412322899519959</v>
      </c>
      <c r="X19">
        <f t="shared" si="16"/>
        <v>3.430809785524648E-2</v>
      </c>
      <c r="Y19">
        <f t="shared" si="17"/>
        <v>5.4123228995199592E-3</v>
      </c>
      <c r="Z19">
        <f t="shared" si="18"/>
        <v>0.50151186919722945</v>
      </c>
      <c r="AB19">
        <f t="shared" si="19"/>
        <v>1793.5614538008392</v>
      </c>
      <c r="AC19">
        <f t="shared" si="1"/>
        <v>1462.8736569589078</v>
      </c>
      <c r="AE19">
        <f t="shared" si="2"/>
        <v>2105.5328254451624</v>
      </c>
      <c r="AF19">
        <f t="shared" si="3"/>
        <v>-105.27664127225812</v>
      </c>
      <c r="AG19">
        <f t="shared" si="3"/>
        <v>-12.537796729930736</v>
      </c>
      <c r="AH19">
        <f t="shared" si="4"/>
        <v>-1715.4048927623239</v>
      </c>
      <c r="AI19">
        <f t="shared" si="5"/>
        <v>272.31349468064968</v>
      </c>
      <c r="AJ19">
        <f t="shared" si="6"/>
        <v>330.68779684193146</v>
      </c>
      <c r="AK19">
        <f t="shared" si="20"/>
        <v>278.46621462727285</v>
      </c>
      <c r="AL19">
        <f t="shared" si="7"/>
        <v>881.46750614985399</v>
      </c>
      <c r="AN19">
        <f t="shared" si="8"/>
        <v>755.27615035656117</v>
      </c>
      <c r="AO19">
        <f t="shared" si="8"/>
        <v>-37.763807517828056</v>
      </c>
      <c r="AP19">
        <f t="shared" si="8"/>
        <v>-4.497435866920326</v>
      </c>
      <c r="AQ19">
        <f t="shared" si="8"/>
        <v>-615.33327243873021</v>
      </c>
      <c r="AR19">
        <f t="shared" si="8"/>
        <v>97.681634533082516</v>
      </c>
      <c r="AS19">
        <f t="shared" si="8"/>
        <v>118.6210935067521</v>
      </c>
      <c r="AT19">
        <f t="shared" si="8"/>
        <v>99.888678080135776</v>
      </c>
      <c r="AU19">
        <f t="shared" si="8"/>
        <v>316.1914061199704</v>
      </c>
      <c r="AW19">
        <v>16</v>
      </c>
      <c r="AX19">
        <f>(R19*SUMPRODUCT(K20:$K$23, X20:$X$23)-$AZ$3*SUMPRODUCT(K19:$K$22, W20:$W$23))/Z19</f>
        <v>2916.9272888805822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9"/>
        <v>5.4300000000000001E-2</v>
      </c>
      <c r="I20" s="5">
        <f t="shared" si="10"/>
        <v>1.0543</v>
      </c>
      <c r="J20">
        <f t="shared" si="11"/>
        <v>0.9484966328369534</v>
      </c>
      <c r="K20">
        <f t="shared" si="21"/>
        <v>0.34023543913346244</v>
      </c>
      <c r="L20" s="2">
        <v>17</v>
      </c>
      <c r="M20" s="6">
        <v>7.0498397000000004E-2</v>
      </c>
      <c r="O20">
        <f t="shared" si="22"/>
        <v>4198.3708756793549</v>
      </c>
      <c r="P20">
        <f t="shared" si="23"/>
        <v>209.91854378396775</v>
      </c>
      <c r="Q20" s="4">
        <f t="shared" si="24"/>
        <v>25</v>
      </c>
      <c r="R20">
        <f t="shared" si="0"/>
        <v>50000</v>
      </c>
      <c r="S20">
        <f t="shared" si="12"/>
        <v>2400.8471427438371</v>
      </c>
      <c r="U20">
        <f t="shared" si="13"/>
        <v>7.0498397000000004E-2</v>
      </c>
      <c r="V20">
        <f t="shared" si="14"/>
        <v>0.01</v>
      </c>
      <c r="W20">
        <f t="shared" si="15"/>
        <v>0.50151186919722945</v>
      </c>
      <c r="X20">
        <f t="shared" si="16"/>
        <v>3.5355782854878358E-2</v>
      </c>
      <c r="Y20">
        <f t="shared" si="17"/>
        <v>5.0151186919722944E-3</v>
      </c>
      <c r="Z20">
        <f t="shared" si="18"/>
        <v>0.46114096765037882</v>
      </c>
      <c r="AB20">
        <f t="shared" si="19"/>
        <v>1462.8736569589078</v>
      </c>
      <c r="AC20">
        <f t="shared" si="1"/>
        <v>1107.1289745855402</v>
      </c>
      <c r="AE20">
        <f t="shared" si="2"/>
        <v>1936.0408081659459</v>
      </c>
      <c r="AF20">
        <f t="shared" si="3"/>
        <v>-96.802040408297302</v>
      </c>
      <c r="AG20">
        <f t="shared" si="3"/>
        <v>-11.528524191259471</v>
      </c>
      <c r="AH20">
        <f t="shared" si="4"/>
        <v>-1767.7891427439179</v>
      </c>
      <c r="AI20">
        <f t="shared" si="5"/>
        <v>59.921100822471317</v>
      </c>
      <c r="AJ20">
        <f t="shared" si="6"/>
        <v>355.7446823733676</v>
      </c>
      <c r="AK20">
        <f t="shared" si="20"/>
        <v>179.304704662109</v>
      </c>
      <c r="AL20">
        <f t="shared" si="7"/>
        <v>594.97048785794789</v>
      </c>
      <c r="AN20">
        <f t="shared" si="8"/>
        <v>658.70969454664407</v>
      </c>
      <c r="AO20">
        <f t="shared" si="8"/>
        <v>-32.935484727332209</v>
      </c>
      <c r="AP20">
        <f t="shared" si="8"/>
        <v>-3.9224124907739113</v>
      </c>
      <c r="AQ20">
        <f t="shared" si="8"/>
        <v>-601.46451527684405</v>
      </c>
      <c r="AR20">
        <f t="shared" si="8"/>
        <v>20.387282051694005</v>
      </c>
      <c r="AS20">
        <f t="shared" si="8"/>
        <v>121.03694822669684</v>
      </c>
      <c r="AT20">
        <f t="shared" si="8"/>
        <v>61.005814929408444</v>
      </c>
      <c r="AU20">
        <f t="shared" si="8"/>
        <v>202.43004520779928</v>
      </c>
      <c r="AW20">
        <v>17</v>
      </c>
      <c r="AX20">
        <f>(R20*SUMPRODUCT(K21:$K$23, X21:$X$23)-$AZ$3*SUMPRODUCT(K20:$K$22, W21:$W$23))/Z20</f>
        <v>2400.8471427438371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9"/>
        <v>5.1300000000000005E-2</v>
      </c>
      <c r="I21" s="5">
        <f t="shared" si="10"/>
        <v>1.0512999999999999</v>
      </c>
      <c r="J21">
        <f t="shared" si="11"/>
        <v>0.95120327213925626</v>
      </c>
      <c r="K21">
        <f t="shared" si="21"/>
        <v>0.32363306300148625</v>
      </c>
      <c r="L21" s="2">
        <v>18</v>
      </c>
      <c r="M21" s="6">
        <v>7.8701599999999997E-2</v>
      </c>
      <c r="O21">
        <f t="shared" si="22"/>
        <v>4198.3708756793549</v>
      </c>
      <c r="P21">
        <f t="shared" si="23"/>
        <v>209.91854378396775</v>
      </c>
      <c r="Q21" s="4">
        <f t="shared" si="24"/>
        <v>25</v>
      </c>
      <c r="R21">
        <f t="shared" si="0"/>
        <v>50000</v>
      </c>
      <c r="S21">
        <f t="shared" si="12"/>
        <v>1747.0115328395896</v>
      </c>
      <c r="U21">
        <f t="shared" si="13"/>
        <v>7.8701599999999997E-2</v>
      </c>
      <c r="V21">
        <f t="shared" si="14"/>
        <v>0.01</v>
      </c>
      <c r="W21">
        <f t="shared" si="15"/>
        <v>0.46114096765037882</v>
      </c>
      <c r="X21">
        <f t="shared" si="16"/>
        <v>3.6292531979633051E-2</v>
      </c>
      <c r="Y21">
        <f t="shared" si="17"/>
        <v>4.6114096765037882E-3</v>
      </c>
      <c r="Z21">
        <f t="shared" si="18"/>
        <v>0.42023702599424195</v>
      </c>
      <c r="AB21">
        <f t="shared" si="19"/>
        <v>1107.1289745855402</v>
      </c>
      <c r="AC21">
        <f t="shared" si="1"/>
        <v>734.15893093815112</v>
      </c>
      <c r="AE21">
        <f t="shared" si="2"/>
        <v>1764.3108908163333</v>
      </c>
      <c r="AF21">
        <f t="shared" si="3"/>
        <v>-88.215544540816666</v>
      </c>
      <c r="AG21">
        <f t="shared" si="3"/>
        <v>-10.505925649856049</v>
      </c>
      <c r="AH21">
        <f t="shared" si="4"/>
        <v>-1814.6265989816525</v>
      </c>
      <c r="AI21">
        <f t="shared" si="5"/>
        <v>-149.03717835599173</v>
      </c>
      <c r="AJ21">
        <f t="shared" si="6"/>
        <v>372.97004364738905</v>
      </c>
      <c r="AK21">
        <f t="shared" si="20"/>
        <v>142.77940766017221</v>
      </c>
      <c r="AL21">
        <f t="shared" si="7"/>
        <v>366.7122729515695</v>
      </c>
      <c r="AN21">
        <f t="shared" si="8"/>
        <v>570.98933768177073</v>
      </c>
      <c r="AO21">
        <f t="shared" si="8"/>
        <v>-28.549466884088538</v>
      </c>
      <c r="AP21">
        <f t="shared" si="8"/>
        <v>-3.4000648977287931</v>
      </c>
      <c r="AQ21">
        <f t="shared" si="8"/>
        <v>-587.27316443240181</v>
      </c>
      <c r="AR21">
        <f t="shared" si="8"/>
        <v>-48.233358532448413</v>
      </c>
      <c r="AS21">
        <f t="shared" si="8"/>
        <v>120.70543763340254</v>
      </c>
      <c r="AT21">
        <f t="shared" si="8"/>
        <v>46.208137034599403</v>
      </c>
      <c r="AU21">
        <f t="shared" si="8"/>
        <v>118.68021613555352</v>
      </c>
      <c r="AW21">
        <v>18</v>
      </c>
      <c r="AX21">
        <f>(R21*SUMPRODUCT(K22:$K$23, X22:$X$23)-$AZ$3*SUMPRODUCT(K21:$K$22, W22:$W$23))/Z21</f>
        <v>1747.0115328395896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9"/>
        <v>7.0000000000000007E-2</v>
      </c>
      <c r="I22" s="5">
        <f t="shared" si="10"/>
        <v>1.07</v>
      </c>
      <c r="J22">
        <f t="shared" si="11"/>
        <v>0.93457943925233644</v>
      </c>
      <c r="K22">
        <f t="shared" si="21"/>
        <v>0.30246080654344509</v>
      </c>
      <c r="L22" s="2">
        <v>19</v>
      </c>
      <c r="M22" s="6">
        <v>8.8159118999999994E-2</v>
      </c>
      <c r="O22">
        <f t="shared" si="22"/>
        <v>4198.3708756793549</v>
      </c>
      <c r="P22">
        <f t="shared" si="23"/>
        <v>209.91854378396775</v>
      </c>
      <c r="Q22" s="4">
        <f t="shared" si="24"/>
        <v>25</v>
      </c>
      <c r="R22">
        <f t="shared" si="0"/>
        <v>50000</v>
      </c>
      <c r="S22">
        <f t="shared" si="12"/>
        <v>948.97482500632566</v>
      </c>
      <c r="U22">
        <f t="shared" si="13"/>
        <v>8.8159118999999994E-2</v>
      </c>
      <c r="V22">
        <f t="shared" si="14"/>
        <v>0.01</v>
      </c>
      <c r="W22">
        <f t="shared" si="15"/>
        <v>0.42023702599424195</v>
      </c>
      <c r="X22">
        <f t="shared" si="16"/>
        <v>3.7047725982832465E-2</v>
      </c>
      <c r="Y22">
        <f t="shared" si="17"/>
        <v>4.2023702599424196E-3</v>
      </c>
      <c r="Z22">
        <f t="shared" si="18"/>
        <v>0.37898692975146708</v>
      </c>
      <c r="AB22">
        <f t="shared" si="19"/>
        <v>734.15893093815112</v>
      </c>
      <c r="AC22">
        <f t="shared" si="1"/>
        <v>359.64905534058312</v>
      </c>
      <c r="AE22">
        <f t="shared" si="2"/>
        <v>1591.1276881316969</v>
      </c>
      <c r="AF22">
        <f t="shared" si="3"/>
        <v>-79.556384406584854</v>
      </c>
      <c r="AG22">
        <f t="shared" si="3"/>
        <v>-9.4746732437866772</v>
      </c>
      <c r="AH22">
        <f t="shared" si="4"/>
        <v>-1852.3862991416233</v>
      </c>
      <c r="AI22">
        <f t="shared" si="5"/>
        <v>-350.28966866029782</v>
      </c>
      <c r="AJ22">
        <f t="shared" si="6"/>
        <v>374.509875597568</v>
      </c>
      <c r="AK22">
        <f t="shared" si="20"/>
        <v>157.2011164264284</v>
      </c>
      <c r="AL22">
        <f t="shared" si="7"/>
        <v>181.42132336369858</v>
      </c>
      <c r="AN22">
        <f t="shared" si="8"/>
        <v>481.25376386592023</v>
      </c>
      <c r="AO22">
        <f t="shared" si="8"/>
        <v>-24.062688193296012</v>
      </c>
      <c r="AP22">
        <f t="shared" si="8"/>
        <v>-2.8657173110513177</v>
      </c>
      <c r="AQ22">
        <f t="shared" si="8"/>
        <v>-560.2742540684028</v>
      </c>
      <c r="AR22">
        <f t="shared" si="8"/>
        <v>-105.94889570682982</v>
      </c>
      <c r="AS22">
        <f t="shared" si="8"/>
        <v>113.2745590317257</v>
      </c>
      <c r="AT22">
        <f t="shared" si="8"/>
        <v>47.547176463867551</v>
      </c>
      <c r="AU22">
        <f t="shared" si="8"/>
        <v>54.872839788763429</v>
      </c>
      <c r="AW22">
        <v>19</v>
      </c>
      <c r="AX22">
        <f>(R22*SUMPRODUCT(K23:$K$23, X23:$X$23)-$AZ$3*SUMPRODUCT(K22:$K$22, W23:$W$23))/Z22</f>
        <v>948.97482500632566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9"/>
        <v>0.10390000000000001</v>
      </c>
      <c r="I23" s="5">
        <f t="shared" si="10"/>
        <v>1.1039000000000001</v>
      </c>
      <c r="J23">
        <f t="shared" si="11"/>
        <v>0.90587915572062683</v>
      </c>
      <c r="K23">
        <f t="shared" si="21"/>
        <v>0.2739929400701559</v>
      </c>
      <c r="L23" s="2">
        <v>20</v>
      </c>
      <c r="M23" s="6">
        <v>9.9426106E-2</v>
      </c>
      <c r="O23">
        <f t="shared" si="22"/>
        <v>4198.3708756793549</v>
      </c>
      <c r="P23">
        <f t="shared" si="23"/>
        <v>209.91854378396775</v>
      </c>
      <c r="Q23" s="4">
        <f t="shared" si="24"/>
        <v>25</v>
      </c>
      <c r="R23">
        <f t="shared" si="0"/>
        <v>50000</v>
      </c>
      <c r="S23">
        <f t="shared" si="12"/>
        <v>1065.5767381008877</v>
      </c>
      <c r="U23">
        <f t="shared" si="13"/>
        <v>9.9426106E-2</v>
      </c>
      <c r="V23">
        <f t="shared" si="14"/>
        <v>0.01</v>
      </c>
      <c r="W23">
        <f t="shared" si="15"/>
        <v>0.37898692975146708</v>
      </c>
      <c r="X23">
        <f t="shared" si="16"/>
        <v>3.7681194650083918E-2</v>
      </c>
      <c r="Y23">
        <f t="shared" si="17"/>
        <v>3.7898692975146708E-3</v>
      </c>
      <c r="Z23">
        <f t="shared" si="18"/>
        <v>0.3375158658038685</v>
      </c>
      <c r="AB23">
        <f t="shared" si="19"/>
        <v>359.64905534058312</v>
      </c>
      <c r="AC23">
        <f t="shared" si="1"/>
        <v>359.64905534058317</v>
      </c>
      <c r="AE23">
        <f t="shared" si="2"/>
        <v>1417.016781070663</v>
      </c>
      <c r="AF23">
        <f t="shared" si="3"/>
        <v>-70.85083905353315</v>
      </c>
      <c r="AG23">
        <f t="shared" si="3"/>
        <v>-8.4378966450967123</v>
      </c>
      <c r="AH23">
        <f t="shared" si="4"/>
        <v>-1884.0597325041958</v>
      </c>
      <c r="AI23">
        <f t="shared" si="5"/>
        <v>-546.33168713216264</v>
      </c>
      <c r="AJ23">
        <f t="shared" si="6"/>
        <v>0</v>
      </c>
      <c r="AK23">
        <f t="shared" si="20"/>
        <v>177.23417822546637</v>
      </c>
      <c r="AL23">
        <f t="shared" si="7"/>
        <v>-369.09750890669625</v>
      </c>
      <c r="AN23">
        <f t="shared" si="8"/>
        <v>388.25259397429937</v>
      </c>
      <c r="AO23">
        <f t="shared" si="8"/>
        <v>-19.412629698714969</v>
      </c>
      <c r="AP23">
        <f t="shared" si="8"/>
        <v>-2.3119241097981531</v>
      </c>
      <c r="AQ23">
        <f t="shared" si="8"/>
        <v>-516.21906537661607</v>
      </c>
      <c r="AR23">
        <f t="shared" si="8"/>
        <v>-149.69102521082979</v>
      </c>
      <c r="AS23">
        <f t="shared" si="8"/>
        <v>0</v>
      </c>
      <c r="AT23">
        <f t="shared" si="8"/>
        <v>48.560913572913535</v>
      </c>
      <c r="AU23">
        <f t="shared" si="8"/>
        <v>-101.13011163791626</v>
      </c>
      <c r="AW23">
        <v>20</v>
      </c>
      <c r="AX23">
        <f>(R23*SUMPRODUCT(K$23:$K24, X$23:$X24)-$AZ$3*SUMPRODUCT(K$22:$K23, W$23:$W24))/Z23</f>
        <v>1065.5767381008877</v>
      </c>
    </row>
    <row r="25" spans="5:50" x14ac:dyDescent="0.25">
      <c r="AN25" s="8">
        <f t="shared" ref="AN25:AU25" si="25">SUM(AN3:AN23)</f>
        <v>33815.149739536377</v>
      </c>
      <c r="AO25" s="8">
        <f t="shared" si="25"/>
        <v>-4839.5356437363353</v>
      </c>
      <c r="AP25" s="8">
        <f t="shared" si="25"/>
        <v>-1698.7913446041903</v>
      </c>
      <c r="AQ25" s="8">
        <f t="shared" si="25"/>
        <v>-12129.388839257344</v>
      </c>
      <c r="AR25" s="8">
        <f t="shared" si="25"/>
        <v>15147.433911938517</v>
      </c>
      <c r="AS25" s="8">
        <f t="shared" si="25"/>
        <v>-1466.245593792413</v>
      </c>
      <c r="AT25" s="8">
        <f t="shared" si="25"/>
        <v>3360.4274546606744</v>
      </c>
      <c r="AU25" s="9">
        <f t="shared" si="25"/>
        <v>17041.615772806777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44" priority="1" operator="lessThan">
      <formula>0</formula>
    </cfRule>
  </conditionalFormatting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864ACC-C2B5-488C-A9D1-53C9E8DE8EC0}">
  <dimension ref="A1:AZ29"/>
  <sheetViews>
    <sheetView workbookViewId="0">
      <selection activeCell="M33" sqref="M33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0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f>'T.26.04.B'!C3*(1+C12)</f>
        <v>304.28768661700963</v>
      </c>
      <c r="K3">
        <v>1</v>
      </c>
      <c r="L3" s="2">
        <v>0</v>
      </c>
      <c r="O3">
        <f>$C$3</f>
        <v>304.28768661700963</v>
      </c>
      <c r="P3">
        <f>O3*B5</f>
        <v>243.43014929360771</v>
      </c>
      <c r="Q3" s="4">
        <f>B8</f>
        <v>1522.432587</v>
      </c>
      <c r="R3">
        <f t="shared" ref="R3:R23" si="0">$C$6</f>
        <v>100000</v>
      </c>
      <c r="S3">
        <f t="shared" ref="S3:S23" si="1">AX3</f>
        <v>2.2737367544323206E-13</v>
      </c>
      <c r="W3">
        <v>1</v>
      </c>
      <c r="Z3">
        <v>1</v>
      </c>
      <c r="AC3">
        <f t="shared" ref="AC3:AC23" si="2">S3*Z3</f>
        <v>2.2737367544323206E-13</v>
      </c>
      <c r="AE3">
        <f t="shared" ref="AE3:AE23" si="3">$Z3*O3</f>
        <v>304.28768661700963</v>
      </c>
      <c r="AF3">
        <f t="shared" ref="AF3:AG23" si="4">-$Z3*P3</f>
        <v>-243.43014929360771</v>
      </c>
      <c r="AG3">
        <f t="shared" si="4"/>
        <v>-1522.432587</v>
      </c>
      <c r="AH3">
        <f t="shared" ref="AH3:AH23" si="5">-X3*R3</f>
        <v>0</v>
      </c>
      <c r="AI3">
        <f t="shared" ref="AI3:AI23" si="6">SUM(AE3:AH3)</f>
        <v>-1461.5750496765982</v>
      </c>
      <c r="AJ3">
        <f t="shared" ref="AJ3:AJ23" si="7">AB3-AC3</f>
        <v>-2.2737367544323206E-13</v>
      </c>
      <c r="AL3">
        <f t="shared" ref="AL3:AL23" si="8">SUM(AI3:AK3)</f>
        <v>-1461.5750496765984</v>
      </c>
      <c r="AN3">
        <f t="shared" ref="AN3:AU23" si="9">AE3*$K3</f>
        <v>304.28768661700963</v>
      </c>
      <c r="AO3">
        <f t="shared" si="9"/>
        <v>-243.43014929360771</v>
      </c>
      <c r="AP3">
        <f t="shared" si="9"/>
        <v>-1522.432587</v>
      </c>
      <c r="AQ3">
        <f t="shared" si="9"/>
        <v>0</v>
      </c>
      <c r="AR3">
        <f t="shared" si="9"/>
        <v>-1461.5750496765982</v>
      </c>
      <c r="AS3">
        <f t="shared" si="9"/>
        <v>-2.2737367544323206E-13</v>
      </c>
      <c r="AT3">
        <f t="shared" si="9"/>
        <v>0</v>
      </c>
      <c r="AU3">
        <f t="shared" si="9"/>
        <v>-1461.5750496765984</v>
      </c>
      <c r="AW3">
        <v>0</v>
      </c>
      <c r="AX3">
        <f>(R3*SUMPRODUCT(K4:$K$23, X4:$X$23)-$AZ$3*SUMPRODUCT(K3:$K$22, W4:$W$23))/Z3</f>
        <v>2.2737367544323206E-13</v>
      </c>
      <c r="AZ3">
        <f>$C$6*SUMPRODUCT(K4:$K$23, X4:$X$23)/SUMPRODUCT(K3:K22, W4:W23)</f>
        <v>183.49521870306353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 t="array" ref="F4:F23">EconomicRates!C44:C63</f>
        <v>1.5900000000000001E-2</v>
      </c>
      <c r="G4" s="5">
        <f t="array" ref="G4:G23">EconomicRates!D44:D63</f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Mortalities!B2:B21</f>
        <v>1.784809E-3</v>
      </c>
      <c r="R4">
        <f t="shared" si="0"/>
        <v>100000</v>
      </c>
      <c r="S4">
        <f t="shared" si="1"/>
        <v>16.240413167158998</v>
      </c>
      <c r="U4">
        <f t="shared" ref="U4:U23" si="13">M4</f>
        <v>1.784809E-3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1.784809E-3</v>
      </c>
      <c r="Y4">
        <f t="shared" ref="Y4:Y23" si="17">V4*W4</f>
        <v>0.01</v>
      </c>
      <c r="Z4">
        <f t="shared" ref="Z4:Z23" si="18">MAX(0, W4-X4-Y4)</f>
        <v>0.98821519099999999</v>
      </c>
      <c r="AB4">
        <f t="shared" ref="AB4:AB23" si="19">AC3</f>
        <v>2.2737367544323206E-13</v>
      </c>
      <c r="AC4">
        <f t="shared" si="2"/>
        <v>16.049022999902945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-178.48089999999999</v>
      </c>
      <c r="AI4">
        <f t="shared" si="6"/>
        <v>-178.48089999999999</v>
      </c>
      <c r="AJ4">
        <f t="shared" si="7"/>
        <v>-16.049022999902718</v>
      </c>
      <c r="AK4">
        <f>G4*MAX(0, SUM(AB4, AE4:AF4))</f>
        <v>4.9794834922067819E-15</v>
      </c>
      <c r="AL4">
        <f t="shared" si="8"/>
        <v>-194.52992299990271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-167.44619570316161</v>
      </c>
      <c r="AR4">
        <f t="shared" si="9"/>
        <v>-167.44619570316161</v>
      </c>
      <c r="AS4">
        <f t="shared" si="9"/>
        <v>-15.056781123841558</v>
      </c>
      <c r="AT4">
        <f t="shared" si="9"/>
        <v>4.671623503336881E-15</v>
      </c>
      <c r="AU4">
        <f t="shared" si="9"/>
        <v>-182.50297682700318</v>
      </c>
      <c r="AW4">
        <v>1</v>
      </c>
      <c r="AX4">
        <f>(R4*SUMPRODUCT(K5:$K$23, X5:$X$23)-$AZ$3*SUMPRODUCT(K4:$K$22, W5:$W$23))/Z4</f>
        <v>16.240413167158998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v>3.6400000000000002E-2</v>
      </c>
      <c r="G5" s="5"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1.7924099999999999E-3</v>
      </c>
      <c r="O5">
        <f t="shared" ref="O5:O23" si="21">$C$3</f>
        <v>304.28768661700963</v>
      </c>
      <c r="P5">
        <f t="shared" ref="P5:P23" si="22">O5*$C$5</f>
        <v>15.214384330850482</v>
      </c>
      <c r="Q5" s="4">
        <f t="shared" ref="Q5:Q23" si="23">$C$8</f>
        <v>25</v>
      </c>
      <c r="R5">
        <f t="shared" si="0"/>
        <v>100000</v>
      </c>
      <c r="S5">
        <f t="shared" si="1"/>
        <v>34.006119808726737</v>
      </c>
      <c r="U5">
        <f t="shared" si="13"/>
        <v>1.7924099999999999E-3</v>
      </c>
      <c r="V5">
        <f t="shared" si="14"/>
        <v>0.01</v>
      </c>
      <c r="W5">
        <f t="shared" si="15"/>
        <v>0.98821519099999999</v>
      </c>
      <c r="X5">
        <f t="shared" si="16"/>
        <v>1.7712867905003099E-3</v>
      </c>
      <c r="Y5">
        <f t="shared" si="17"/>
        <v>9.8821519099999994E-3</v>
      </c>
      <c r="Z5">
        <f t="shared" si="18"/>
        <v>0.97656175229949971</v>
      </c>
      <c r="AB5">
        <f t="shared" si="19"/>
        <v>16.049022999902945</v>
      </c>
      <c r="AC5">
        <f t="shared" si="2"/>
        <v>33.209075949316912</v>
      </c>
      <c r="AE5">
        <f t="shared" si="3"/>
        <v>297.15571644586794</v>
      </c>
      <c r="AF5">
        <f t="shared" si="4"/>
        <v>-14.857785822293398</v>
      </c>
      <c r="AG5">
        <f t="shared" si="4"/>
        <v>-24.414043807487491</v>
      </c>
      <c r="AH5">
        <f t="shared" si="5"/>
        <v>-177.128679050031</v>
      </c>
      <c r="AI5">
        <f t="shared" si="6"/>
        <v>80.75520776605606</v>
      </c>
      <c r="AJ5">
        <f t="shared" si="7"/>
        <v>-17.160052949413966</v>
      </c>
      <c r="AK5">
        <f>G5*SUM(AB5, AE5:AF5)</f>
        <v>12.232225098562576</v>
      </c>
      <c r="AL5">
        <f t="shared" si="8"/>
        <v>75.827379915204673</v>
      </c>
      <c r="AN5">
        <f t="shared" si="9"/>
        <v>256.61253688091369</v>
      </c>
      <c r="AO5">
        <f t="shared" si="9"/>
        <v>-12.830626844045684</v>
      </c>
      <c r="AP5">
        <f t="shared" si="9"/>
        <v>-21.083052992865426</v>
      </c>
      <c r="AQ5">
        <f t="shared" si="9"/>
        <v>-152.96168698701015</v>
      </c>
      <c r="AR5">
        <f t="shared" si="9"/>
        <v>69.737170056992412</v>
      </c>
      <c r="AS5">
        <f t="shared" si="9"/>
        <v>-14.818778427108246</v>
      </c>
      <c r="AT5">
        <f t="shared" si="9"/>
        <v>10.563291030655101</v>
      </c>
      <c r="AU5">
        <f t="shared" si="9"/>
        <v>65.481682660539263</v>
      </c>
      <c r="AW5">
        <v>2</v>
      </c>
      <c r="AX5">
        <f>(R5*SUMPRODUCT(K6:$K$23, X6:$X$23)-$AZ$3*SUMPRODUCT(K5:$K$22, W6:$W$23))/Z5</f>
        <v>34.006119808726737</v>
      </c>
    </row>
    <row r="6" spans="1:52" x14ac:dyDescent="0.25">
      <c r="A6" t="s">
        <v>16</v>
      </c>
      <c r="C6" s="2">
        <v>100000</v>
      </c>
      <c r="E6">
        <v>2006</v>
      </c>
      <c r="F6" s="5">
        <v>5.8799999999999998E-2</v>
      </c>
      <c r="G6" s="5"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1.8014369999999999E-3</v>
      </c>
      <c r="O6">
        <f t="shared" si="21"/>
        <v>304.28768661700963</v>
      </c>
      <c r="P6">
        <f t="shared" si="22"/>
        <v>15.214384330850482</v>
      </c>
      <c r="Q6" s="4">
        <f t="shared" si="23"/>
        <v>25</v>
      </c>
      <c r="R6">
        <f t="shared" si="0"/>
        <v>100000</v>
      </c>
      <c r="S6">
        <f t="shared" si="1"/>
        <v>52.788049843446402</v>
      </c>
      <c r="U6">
        <f t="shared" si="13"/>
        <v>1.8014369999999999E-3</v>
      </c>
      <c r="V6">
        <f t="shared" si="14"/>
        <v>0.01</v>
      </c>
      <c r="W6">
        <f t="shared" si="15"/>
        <v>0.97656175229949971</v>
      </c>
      <c r="X6">
        <f t="shared" si="16"/>
        <v>1.7592144733771537E-3</v>
      </c>
      <c r="Y6">
        <f t="shared" si="17"/>
        <v>9.765617522994997E-3</v>
      </c>
      <c r="Z6">
        <f t="shared" si="18"/>
        <v>0.9650369203031276</v>
      </c>
      <c r="AB6">
        <f t="shared" si="19"/>
        <v>33.209075949316912</v>
      </c>
      <c r="AC6">
        <f t="shared" si="2"/>
        <v>50.94241704972751</v>
      </c>
      <c r="AE6">
        <f t="shared" si="3"/>
        <v>293.64885197904221</v>
      </c>
      <c r="AF6">
        <f t="shared" si="4"/>
        <v>-14.682442598952109</v>
      </c>
      <c r="AG6">
        <f t="shared" si="4"/>
        <v>-24.125923007578191</v>
      </c>
      <c r="AH6">
        <f t="shared" si="5"/>
        <v>-175.92144733771536</v>
      </c>
      <c r="AI6">
        <f t="shared" si="6"/>
        <v>78.919039034796555</v>
      </c>
      <c r="AJ6">
        <f t="shared" si="7"/>
        <v>-17.733341100410598</v>
      </c>
      <c r="AK6">
        <f>G6*SUM(AB6, AE6:AF6)</f>
        <v>18.262265891770312</v>
      </c>
      <c r="AL6">
        <f t="shared" si="8"/>
        <v>79.447963826156268</v>
      </c>
      <c r="AN6">
        <f t="shared" si="9"/>
        <v>228.70142513844104</v>
      </c>
      <c r="AO6">
        <f t="shared" si="9"/>
        <v>-11.435071256922051</v>
      </c>
      <c r="AP6">
        <f t="shared" si="9"/>
        <v>-18.789901398992122</v>
      </c>
      <c r="AQ6">
        <f t="shared" si="9"/>
        <v>-137.01223569375364</v>
      </c>
      <c r="AR6">
        <f t="shared" si="9"/>
        <v>61.464216788773228</v>
      </c>
      <c r="AS6">
        <f t="shared" si="9"/>
        <v>-13.811191001759633</v>
      </c>
      <c r="AT6">
        <f t="shared" si="9"/>
        <v>14.223131497217972</v>
      </c>
      <c r="AU6">
        <f t="shared" si="9"/>
        <v>61.876157284231567</v>
      </c>
      <c r="AW6">
        <v>3</v>
      </c>
      <c r="AX6">
        <f>(R6*SUMPRODUCT(K7:$K$23, X7:$X$23)-$AZ$3*SUMPRODUCT(K6:$K$22, W7:$W$23))/Z6</f>
        <v>52.788049843446402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v>5.4699999999999999E-2</v>
      </c>
      <c r="G7" s="5"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1.8114139999999999E-3</v>
      </c>
      <c r="O7">
        <f t="shared" si="21"/>
        <v>304.28768661700963</v>
      </c>
      <c r="P7">
        <f t="shared" si="22"/>
        <v>15.214384330850482</v>
      </c>
      <c r="Q7" s="4">
        <f t="shared" si="23"/>
        <v>25</v>
      </c>
      <c r="R7">
        <f t="shared" si="0"/>
        <v>100000</v>
      </c>
      <c r="S7">
        <f t="shared" si="1"/>
        <v>68.804847190928768</v>
      </c>
      <c r="U7">
        <f t="shared" si="13"/>
        <v>1.8114139999999999E-3</v>
      </c>
      <c r="V7">
        <f t="shared" si="14"/>
        <v>0.01</v>
      </c>
      <c r="W7">
        <f t="shared" si="15"/>
        <v>0.9650369203031276</v>
      </c>
      <c r="X7">
        <f t="shared" si="16"/>
        <v>1.7480813879539696E-3</v>
      </c>
      <c r="Y7">
        <f t="shared" si="17"/>
        <v>9.6503692030312765E-3</v>
      </c>
      <c r="Z7">
        <f t="shared" si="18"/>
        <v>0.95363846971214228</v>
      </c>
      <c r="AB7">
        <f t="shared" si="19"/>
        <v>50.94241704972751</v>
      </c>
      <c r="AC7">
        <f t="shared" si="2"/>
        <v>65.614949183935096</v>
      </c>
      <c r="AE7">
        <f t="shared" si="3"/>
        <v>290.180443817693</v>
      </c>
      <c r="AF7">
        <f t="shared" si="4"/>
        <v>-14.50902219088465</v>
      </c>
      <c r="AG7">
        <f t="shared" si="4"/>
        <v>-23.840961742803557</v>
      </c>
      <c r="AH7">
        <f t="shared" si="5"/>
        <v>-174.80813879539696</v>
      </c>
      <c r="AI7">
        <f t="shared" si="6"/>
        <v>77.022321088607839</v>
      </c>
      <c r="AJ7">
        <f t="shared" si="7"/>
        <v>-14.672532134207586</v>
      </c>
      <c r="AK7">
        <f>G7*SUM(AB7, AE7:AF7)</f>
        <v>16.036739479017911</v>
      </c>
      <c r="AL7">
        <f t="shared" si="8"/>
        <v>78.386528433418164</v>
      </c>
      <c r="AN7">
        <f t="shared" si="9"/>
        <v>204.58055392752865</v>
      </c>
      <c r="AO7">
        <f t="shared" si="9"/>
        <v>-10.229027696376432</v>
      </c>
      <c r="AP7">
        <f t="shared" si="9"/>
        <v>-16.808152525164701</v>
      </c>
      <c r="AQ7">
        <f t="shared" si="9"/>
        <v>-123.24175053047495</v>
      </c>
      <c r="AR7">
        <f t="shared" si="9"/>
        <v>54.301623175512574</v>
      </c>
      <c r="AS7">
        <f t="shared" si="9"/>
        <v>-10.344304089015354</v>
      </c>
      <c r="AT7">
        <f t="shared" si="9"/>
        <v>11.306085974112474</v>
      </c>
      <c r="AU7">
        <f t="shared" si="9"/>
        <v>55.263405060609692</v>
      </c>
      <c r="AW7">
        <v>4</v>
      </c>
      <c r="AX7">
        <f>(R7*SUMPRODUCT(K8:$K$23, X8:$X$23)-$AZ$3*SUMPRODUCT(K7:$K$22, W8:$W$23))/Z7</f>
        <v>68.804847190928768</v>
      </c>
    </row>
    <row r="8" spans="1:52" x14ac:dyDescent="0.25">
      <c r="B8" s="2">
        <f>'T.26.04.A'!B8</f>
        <v>1522.432587</v>
      </c>
      <c r="C8" s="2">
        <f>'T.26.04.A'!C8</f>
        <v>25</v>
      </c>
      <c r="E8">
        <v>2008</v>
      </c>
      <c r="F8" s="5">
        <v>2.2499999999999999E-2</v>
      </c>
      <c r="G8" s="5"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1.8237660000000001E-3</v>
      </c>
      <c r="O8">
        <f t="shared" si="21"/>
        <v>304.28768661700963</v>
      </c>
      <c r="P8">
        <f t="shared" si="22"/>
        <v>15.214384330850482</v>
      </c>
      <c r="Q8" s="4">
        <f t="shared" si="23"/>
        <v>25</v>
      </c>
      <c r="R8">
        <f t="shared" si="0"/>
        <v>100000</v>
      </c>
      <c r="S8">
        <f t="shared" si="1"/>
        <v>79.221913690296731</v>
      </c>
      <c r="U8">
        <f t="shared" si="13"/>
        <v>1.8237660000000001E-3</v>
      </c>
      <c r="V8">
        <f t="shared" si="14"/>
        <v>0.01</v>
      </c>
      <c r="W8">
        <f t="shared" si="15"/>
        <v>0.95363846971214228</v>
      </c>
      <c r="X8">
        <f t="shared" si="16"/>
        <v>1.739213417353035E-3</v>
      </c>
      <c r="Y8">
        <f t="shared" si="17"/>
        <v>9.5363846971214233E-3</v>
      </c>
      <c r="Z8">
        <f t="shared" si="18"/>
        <v>0.94236287159766785</v>
      </c>
      <c r="AB8">
        <f t="shared" si="19"/>
        <v>65.614949183935096</v>
      </c>
      <c r="AC8">
        <f t="shared" si="2"/>
        <v>74.655790078650625</v>
      </c>
      <c r="AE8">
        <f t="shared" si="3"/>
        <v>286.74941815221644</v>
      </c>
      <c r="AF8">
        <f t="shared" si="4"/>
        <v>-14.337470907610822</v>
      </c>
      <c r="AG8">
        <f t="shared" si="4"/>
        <v>-23.559071789941697</v>
      </c>
      <c r="AH8">
        <f t="shared" si="5"/>
        <v>-173.92134173530351</v>
      </c>
      <c r="AI8">
        <f t="shared" si="6"/>
        <v>74.931533719360374</v>
      </c>
      <c r="AJ8">
        <f t="shared" si="7"/>
        <v>-9.0408408947155294</v>
      </c>
      <c r="AK8">
        <f t="shared" ref="AK8:AK23" si="24">G8*SUM(AB8:AB8, AE8:AF8)</f>
        <v>7.1999728939279164</v>
      </c>
      <c r="AL8">
        <f t="shared" si="8"/>
        <v>73.090665718572765</v>
      </c>
      <c r="AN8">
        <f t="shared" si="9"/>
        <v>188.49570287155163</v>
      </c>
      <c r="AO8">
        <f t="shared" si="9"/>
        <v>-9.4247851435775818</v>
      </c>
      <c r="AP8">
        <f t="shared" si="9"/>
        <v>-15.48663576952433</v>
      </c>
      <c r="AQ8">
        <f t="shared" si="9"/>
        <v>-114.32778404926631</v>
      </c>
      <c r="AR8">
        <f t="shared" si="9"/>
        <v>49.256497909183402</v>
      </c>
      <c r="AS8">
        <f t="shared" si="9"/>
        <v>-5.9430274348268952</v>
      </c>
      <c r="AT8">
        <f t="shared" si="9"/>
        <v>4.7329266090319777</v>
      </c>
      <c r="AU8">
        <f t="shared" si="9"/>
        <v>48.046397083388484</v>
      </c>
      <c r="AW8">
        <v>5</v>
      </c>
      <c r="AX8">
        <f>(R8*SUMPRODUCT(K9:$K$23, X9:$X$23)-$AZ$3*SUMPRODUCT(K8:$K$22, W9:$W$23))/Z8</f>
        <v>79.221913690296731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1.843244E-3</v>
      </c>
      <c r="O9">
        <f t="shared" si="21"/>
        <v>304.28768661700963</v>
      </c>
      <c r="P9">
        <f t="shared" si="22"/>
        <v>15.214384330850482</v>
      </c>
      <c r="Q9" s="4">
        <f t="shared" si="23"/>
        <v>25</v>
      </c>
      <c r="R9">
        <f t="shared" si="0"/>
        <v>100000</v>
      </c>
      <c r="S9">
        <f t="shared" si="1"/>
        <v>85.702949357428992</v>
      </c>
      <c r="U9">
        <f t="shared" si="13"/>
        <v>1.843244E-3</v>
      </c>
      <c r="V9">
        <f t="shared" si="14"/>
        <v>0.01</v>
      </c>
      <c r="W9">
        <f t="shared" si="15"/>
        <v>0.94236287159766785</v>
      </c>
      <c r="X9">
        <f t="shared" si="16"/>
        <v>1.7370047088951716E-3</v>
      </c>
      <c r="Y9">
        <f t="shared" si="17"/>
        <v>9.4236287159766789E-3</v>
      </c>
      <c r="Z9">
        <f t="shared" si="18"/>
        <v>0.93120223817279602</v>
      </c>
      <c r="AB9">
        <f t="shared" si="19"/>
        <v>74.655790078650625</v>
      </c>
      <c r="AC9">
        <f t="shared" si="2"/>
        <v>79.806778259647672</v>
      </c>
      <c r="AE9">
        <f t="shared" si="3"/>
        <v>283.35337482618172</v>
      </c>
      <c r="AF9">
        <f t="shared" si="4"/>
        <v>-14.167668741309086</v>
      </c>
      <c r="AG9">
        <f t="shared" si="4"/>
        <v>-23.280055954319899</v>
      </c>
      <c r="AH9">
        <f t="shared" si="5"/>
        <v>-173.70047088951716</v>
      </c>
      <c r="AI9">
        <f t="shared" si="6"/>
        <v>72.205179241035609</v>
      </c>
      <c r="AJ9">
        <f t="shared" si="7"/>
        <v>-5.1509881809970466</v>
      </c>
      <c r="AK9">
        <f t="shared" si="24"/>
        <v>2.0286648273647874</v>
      </c>
      <c r="AL9">
        <f t="shared" si="8"/>
        <v>69.082855887403355</v>
      </c>
      <c r="AN9">
        <f t="shared" si="9"/>
        <v>177.02271646977036</v>
      </c>
      <c r="AO9">
        <f t="shared" si="9"/>
        <v>-8.8511358234885176</v>
      </c>
      <c r="AP9">
        <f t="shared" si="9"/>
        <v>-14.544025625704929</v>
      </c>
      <c r="AQ9">
        <f t="shared" si="9"/>
        <v>-108.51795651914506</v>
      </c>
      <c r="AR9">
        <f t="shared" si="9"/>
        <v>45.10959850143189</v>
      </c>
      <c r="AS9">
        <f t="shared" si="9"/>
        <v>-3.2180379741837633</v>
      </c>
      <c r="AT9">
        <f t="shared" si="9"/>
        <v>1.2673918521954723</v>
      </c>
      <c r="AU9">
        <f t="shared" si="9"/>
        <v>43.158952379443605</v>
      </c>
      <c r="AW9">
        <v>6</v>
      </c>
      <c r="AX9">
        <f>(R9*SUMPRODUCT(K10:$K$23, X10:$X$23)-$AZ$3*SUMPRODUCT(K9:$K$22, W10:$W$23))/Z9</f>
        <v>85.702949357428992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1.8660479999999999E-3</v>
      </c>
      <c r="O10">
        <f t="shared" si="21"/>
        <v>304.28768661700963</v>
      </c>
      <c r="P10">
        <f t="shared" si="22"/>
        <v>15.214384330850482</v>
      </c>
      <c r="Q10" s="4">
        <f t="shared" si="23"/>
        <v>25</v>
      </c>
      <c r="R10">
        <f t="shared" si="0"/>
        <v>100000</v>
      </c>
      <c r="S10">
        <f t="shared" si="1"/>
        <v>90.651079769009982</v>
      </c>
      <c r="U10">
        <f t="shared" si="13"/>
        <v>1.8660479999999999E-3</v>
      </c>
      <c r="V10">
        <f t="shared" si="14"/>
        <v>0.01</v>
      </c>
      <c r="W10">
        <f t="shared" si="15"/>
        <v>0.93120223817279602</v>
      </c>
      <c r="X10">
        <f t="shared" si="16"/>
        <v>1.7376680741378696E-3</v>
      </c>
      <c r="Y10">
        <f t="shared" si="17"/>
        <v>9.3120223817279597E-3</v>
      </c>
      <c r="Z10">
        <f t="shared" si="18"/>
        <v>0.92015254771693011</v>
      </c>
      <c r="AB10">
        <f t="shared" si="19"/>
        <v>79.806778259647672</v>
      </c>
      <c r="AC10">
        <f t="shared" si="2"/>
        <v>83.412822002745202</v>
      </c>
      <c r="AE10">
        <f t="shared" si="3"/>
        <v>279.99109007953223</v>
      </c>
      <c r="AF10">
        <f t="shared" si="4"/>
        <v>-13.999554503976611</v>
      </c>
      <c r="AG10">
        <f t="shared" si="4"/>
        <v>-23.003813692923252</v>
      </c>
      <c r="AH10">
        <f t="shared" si="5"/>
        <v>-173.76680741378695</v>
      </c>
      <c r="AI10">
        <f t="shared" si="6"/>
        <v>69.22091446884545</v>
      </c>
      <c r="AJ10">
        <f t="shared" si="7"/>
        <v>-3.6060437430975298</v>
      </c>
      <c r="AK10">
        <f t="shared" si="24"/>
        <v>1.4177730867243337</v>
      </c>
      <c r="AL10">
        <f t="shared" si="8"/>
        <v>67.032643812472259</v>
      </c>
      <c r="AN10">
        <f t="shared" si="9"/>
        <v>166.1968232009973</v>
      </c>
      <c r="AO10">
        <f t="shared" si="9"/>
        <v>-8.3098411600498654</v>
      </c>
      <c r="AP10">
        <f t="shared" si="9"/>
        <v>-13.654580066049485</v>
      </c>
      <c r="AQ10">
        <f t="shared" si="9"/>
        <v>-103.14432277736981</v>
      </c>
      <c r="AR10">
        <f t="shared" si="9"/>
        <v>41.088079197528167</v>
      </c>
      <c r="AS10">
        <f t="shared" si="9"/>
        <v>-2.1404717352127389</v>
      </c>
      <c r="AT10">
        <f t="shared" si="9"/>
        <v>0.84156029024539725</v>
      </c>
      <c r="AU10">
        <f t="shared" si="9"/>
        <v>39.789167752560829</v>
      </c>
      <c r="AW10">
        <v>7</v>
      </c>
      <c r="AX10">
        <f>(R10*SUMPRODUCT(K11:$K$23, X11:$X$23)-$AZ$3*SUMPRODUCT(K10:$K$22, W11:$W$23))/Z10</f>
        <v>90.651079769009982</v>
      </c>
    </row>
    <row r="11" spans="1:52" x14ac:dyDescent="0.25">
      <c r="A11" t="s">
        <v>33</v>
      </c>
      <c r="C11" s="7">
        <f>AU25</f>
        <v>-1061.3375233614966</v>
      </c>
      <c r="E11">
        <v>2011</v>
      </c>
      <c r="F11" s="5">
        <v>1.5E-3</v>
      </c>
      <c r="G11" s="5"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1.8888519999999999E-3</v>
      </c>
      <c r="O11">
        <f t="shared" si="21"/>
        <v>304.28768661700963</v>
      </c>
      <c r="P11">
        <f t="shared" si="22"/>
        <v>15.214384330850482</v>
      </c>
      <c r="Q11" s="4">
        <f t="shared" si="23"/>
        <v>25</v>
      </c>
      <c r="R11">
        <f t="shared" si="0"/>
        <v>100000</v>
      </c>
      <c r="S11">
        <f t="shared" si="1"/>
        <v>94.061270861812773</v>
      </c>
      <c r="U11">
        <f t="shared" si="13"/>
        <v>1.8888519999999999E-3</v>
      </c>
      <c r="V11">
        <f t="shared" si="14"/>
        <v>0.01</v>
      </c>
      <c r="W11">
        <f t="shared" si="15"/>
        <v>0.92015254771693011</v>
      </c>
      <c r="X11">
        <f t="shared" si="16"/>
        <v>1.7380319800602189E-3</v>
      </c>
      <c r="Y11">
        <f t="shared" si="17"/>
        <v>9.2015254771693009E-3</v>
      </c>
      <c r="Z11">
        <f t="shared" si="18"/>
        <v>0.90921299025970059</v>
      </c>
      <c r="AB11">
        <f t="shared" si="19"/>
        <v>83.412822002745202</v>
      </c>
      <c r="AC11">
        <f t="shared" si="2"/>
        <v>85.521729347896439</v>
      </c>
      <c r="AE11">
        <f t="shared" si="3"/>
        <v>276.66231744825802</v>
      </c>
      <c r="AF11">
        <f t="shared" si="4"/>
        <v>-13.8331158724129</v>
      </c>
      <c r="AG11">
        <f t="shared" si="4"/>
        <v>-22.730324756492514</v>
      </c>
      <c r="AH11">
        <f t="shared" si="5"/>
        <v>-173.80319800602189</v>
      </c>
      <c r="AI11">
        <f t="shared" si="6"/>
        <v>66.29567881333071</v>
      </c>
      <c r="AJ11">
        <f t="shared" si="7"/>
        <v>-2.1089073451512377</v>
      </c>
      <c r="AK11">
        <f t="shared" si="24"/>
        <v>0.83098085658861665</v>
      </c>
      <c r="AL11">
        <f t="shared" si="8"/>
        <v>65.017752324768082</v>
      </c>
      <c r="AN11">
        <f t="shared" si="9"/>
        <v>156.17777819029052</v>
      </c>
      <c r="AO11">
        <f t="shared" si="9"/>
        <v>-7.8088889095145255</v>
      </c>
      <c r="AP11">
        <f t="shared" si="9"/>
        <v>-12.831424426554515</v>
      </c>
      <c r="AQ11">
        <f t="shared" si="9"/>
        <v>-98.113098875578515</v>
      </c>
      <c r="AR11">
        <f t="shared" si="9"/>
        <v>37.42436597864296</v>
      </c>
      <c r="AS11">
        <f t="shared" si="9"/>
        <v>-1.1904926793527018</v>
      </c>
      <c r="AT11">
        <f t="shared" si="9"/>
        <v>0.46909440034220223</v>
      </c>
      <c r="AU11">
        <f t="shared" si="9"/>
        <v>36.70296769963246</v>
      </c>
      <c r="AW11">
        <v>8</v>
      </c>
      <c r="AX11">
        <f>(R11*SUMPRODUCT(K12:$K$23, X12:$X$23)-$AZ$3*SUMPRODUCT(K11:$K$22, W12:$W$23))/Z11</f>
        <v>94.061270861812773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1.917357E-3</v>
      </c>
      <c r="O12">
        <f t="shared" si="21"/>
        <v>304.28768661700963</v>
      </c>
      <c r="P12">
        <f t="shared" si="22"/>
        <v>15.214384330850482</v>
      </c>
      <c r="Q12" s="4">
        <f t="shared" si="23"/>
        <v>25</v>
      </c>
      <c r="R12">
        <f t="shared" si="0"/>
        <v>100000</v>
      </c>
      <c r="S12">
        <f t="shared" si="1"/>
        <v>95.89254160079426</v>
      </c>
      <c r="U12">
        <f t="shared" si="13"/>
        <v>1.917357E-3</v>
      </c>
      <c r="V12">
        <f t="shared" si="14"/>
        <v>0.01</v>
      </c>
      <c r="W12">
        <f t="shared" si="15"/>
        <v>0.90921299025970059</v>
      </c>
      <c r="X12">
        <f t="shared" si="16"/>
        <v>1.7432858913653687E-3</v>
      </c>
      <c r="Y12">
        <f t="shared" si="17"/>
        <v>9.0921299025970067E-3</v>
      </c>
      <c r="Z12">
        <f t="shared" si="18"/>
        <v>0.89837757446573818</v>
      </c>
      <c r="AB12">
        <f t="shared" si="19"/>
        <v>85.521729347896439</v>
      </c>
      <c r="AC12">
        <f t="shared" si="2"/>
        <v>86.147708932676437</v>
      </c>
      <c r="AE12">
        <f t="shared" si="3"/>
        <v>273.36523384277979</v>
      </c>
      <c r="AF12">
        <f t="shared" si="4"/>
        <v>-13.668261692138989</v>
      </c>
      <c r="AG12">
        <f t="shared" si="4"/>
        <v>-22.459439361643454</v>
      </c>
      <c r="AH12">
        <f t="shared" si="5"/>
        <v>-174.32858913653686</v>
      </c>
      <c r="AI12">
        <f t="shared" si="6"/>
        <v>62.908943652460493</v>
      </c>
      <c r="AJ12">
        <f t="shared" si="7"/>
        <v>-0.62597958477999782</v>
      </c>
      <c r="AK12">
        <f t="shared" si="24"/>
        <v>0.79400301344663571</v>
      </c>
      <c r="AL12">
        <f t="shared" si="8"/>
        <v>63.07696708112713</v>
      </c>
      <c r="AN12">
        <f t="shared" si="9"/>
        <v>146.70268262394714</v>
      </c>
      <c r="AO12">
        <f t="shared" si="9"/>
        <v>-7.335134131197357</v>
      </c>
      <c r="AP12">
        <f t="shared" si="9"/>
        <v>-12.052959179432213</v>
      </c>
      <c r="AQ12">
        <f t="shared" si="9"/>
        <v>-93.554221672118203</v>
      </c>
      <c r="AR12">
        <f t="shared" si="9"/>
        <v>33.760367641199387</v>
      </c>
      <c r="AS12">
        <f t="shared" si="9"/>
        <v>-0.33593476048189058</v>
      </c>
      <c r="AT12">
        <f t="shared" si="9"/>
        <v>0.42610528942064302</v>
      </c>
      <c r="AU12">
        <f t="shared" si="9"/>
        <v>33.850538170138137</v>
      </c>
      <c r="AW12">
        <v>9</v>
      </c>
      <c r="AX12">
        <f>(R12*SUMPRODUCT(K13:$K$23, X13:$X$23)-$AZ$3*SUMPRODUCT(K12:$K$22, W13:$W$23))/Z12</f>
        <v>95.89254160079426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1.947287E-3</v>
      </c>
      <c r="O13">
        <f t="shared" si="21"/>
        <v>304.28768661700963</v>
      </c>
      <c r="P13">
        <f t="shared" si="22"/>
        <v>15.214384330850482</v>
      </c>
      <c r="Q13" s="4">
        <f t="shared" si="23"/>
        <v>25</v>
      </c>
      <c r="R13">
        <f t="shared" si="0"/>
        <v>100000</v>
      </c>
      <c r="S13">
        <f t="shared" si="1"/>
        <v>96.1499379649144</v>
      </c>
      <c r="U13">
        <f t="shared" si="13"/>
        <v>1.947287E-3</v>
      </c>
      <c r="V13">
        <f t="shared" si="14"/>
        <v>0.01</v>
      </c>
      <c r="W13">
        <f t="shared" si="15"/>
        <v>0.89837757446573818</v>
      </c>
      <c r="X13">
        <f t="shared" si="16"/>
        <v>1.7493989718486639E-3</v>
      </c>
      <c r="Y13">
        <f t="shared" si="17"/>
        <v>8.983775744657382E-3</v>
      </c>
      <c r="Z13">
        <f t="shared" si="18"/>
        <v>0.88764439974923215</v>
      </c>
      <c r="AB13">
        <f t="shared" si="19"/>
        <v>86.147708932676437</v>
      </c>
      <c r="AC13">
        <f t="shared" si="2"/>
        <v>85.346953970792356</v>
      </c>
      <c r="AE13">
        <f t="shared" si="3"/>
        <v>270.09926093823799</v>
      </c>
      <c r="AF13">
        <f t="shared" si="4"/>
        <v>-13.504963046911898</v>
      </c>
      <c r="AG13">
        <f t="shared" si="4"/>
        <v>-22.191109993730805</v>
      </c>
      <c r="AH13">
        <f t="shared" si="5"/>
        <v>-174.9398971848664</v>
      </c>
      <c r="AI13">
        <f t="shared" si="6"/>
        <v>59.463290712728906</v>
      </c>
      <c r="AJ13">
        <f t="shared" si="7"/>
        <v>0.80075496188408124</v>
      </c>
      <c r="AK13">
        <f t="shared" si="24"/>
        <v>0.68548401364800515</v>
      </c>
      <c r="AL13">
        <f t="shared" si="8"/>
        <v>60.949529688260995</v>
      </c>
      <c r="AN13">
        <f t="shared" si="9"/>
        <v>137.82445903866969</v>
      </c>
      <c r="AO13">
        <f t="shared" si="9"/>
        <v>-6.891222951933484</v>
      </c>
      <c r="AP13">
        <f t="shared" si="9"/>
        <v>-11.323532392237567</v>
      </c>
      <c r="AQ13">
        <f t="shared" si="9"/>
        <v>-89.267170187844485</v>
      </c>
      <c r="AR13">
        <f t="shared" si="9"/>
        <v>30.342533506654167</v>
      </c>
      <c r="AS13">
        <f t="shared" si="9"/>
        <v>0.40860392975840193</v>
      </c>
      <c r="AT13">
        <f t="shared" si="9"/>
        <v>0.34978423499757655</v>
      </c>
      <c r="AU13">
        <f t="shared" si="9"/>
        <v>31.100921671410145</v>
      </c>
      <c r="AW13">
        <v>10</v>
      </c>
      <c r="AX13">
        <f>(R13*SUMPRODUCT(K14:$K$23, X14:$X$23)-$AZ$3*SUMPRODUCT(K13:$K$22, W14:$W$23))/Z13</f>
        <v>96.1499379649144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10"/>
        <v>5.1400000000000001E-2</v>
      </c>
      <c r="I14" s="5">
        <f t="shared" si="11"/>
        <v>1.0514000000000001</v>
      </c>
      <c r="J14">
        <f t="shared" si="12"/>
        <v>0.95111280197831449</v>
      </c>
      <c r="K14">
        <f t="shared" si="20"/>
        <v>0.48532753093089492</v>
      </c>
      <c r="L14" s="2">
        <v>11</v>
      </c>
      <c r="M14" s="6">
        <v>1.9819680000000002E-3</v>
      </c>
      <c r="O14">
        <f t="shared" si="21"/>
        <v>304.28768661700963</v>
      </c>
      <c r="P14">
        <f t="shared" si="22"/>
        <v>15.214384330850482</v>
      </c>
      <c r="Q14" s="4">
        <f t="shared" si="23"/>
        <v>25</v>
      </c>
      <c r="R14">
        <f t="shared" si="0"/>
        <v>100000</v>
      </c>
      <c r="S14">
        <f t="shared" si="1"/>
        <v>94.727316959367585</v>
      </c>
      <c r="U14">
        <f t="shared" si="13"/>
        <v>1.9819680000000002E-3</v>
      </c>
      <c r="V14">
        <f t="shared" si="14"/>
        <v>0.01</v>
      </c>
      <c r="W14">
        <f t="shared" si="15"/>
        <v>0.88764439974923215</v>
      </c>
      <c r="X14">
        <f t="shared" si="16"/>
        <v>1.7592827956821864E-3</v>
      </c>
      <c r="Y14">
        <f t="shared" si="17"/>
        <v>8.8764439974923209E-3</v>
      </c>
      <c r="Z14">
        <f t="shared" si="18"/>
        <v>0.87700867295605767</v>
      </c>
      <c r="AB14">
        <f t="shared" si="19"/>
        <v>85.346953970792356</v>
      </c>
      <c r="AC14">
        <f t="shared" si="2"/>
        <v>83.076678539222826</v>
      </c>
      <c r="AE14">
        <f t="shared" si="3"/>
        <v>266.86294023685235</v>
      </c>
      <c r="AF14">
        <f t="shared" si="4"/>
        <v>-13.343147011842619</v>
      </c>
      <c r="AG14">
        <f t="shared" si="4"/>
        <v>-21.92521682390144</v>
      </c>
      <c r="AH14">
        <f t="shared" si="5"/>
        <v>-175.92827956821864</v>
      </c>
      <c r="AI14">
        <f t="shared" si="6"/>
        <v>55.666296832889628</v>
      </c>
      <c r="AJ14">
        <f t="shared" si="7"/>
        <v>2.2702754315695302</v>
      </c>
      <c r="AK14">
        <f t="shared" si="24"/>
        <v>0.60996014495244377</v>
      </c>
      <c r="AL14">
        <f t="shared" si="8"/>
        <v>58.546532409411604</v>
      </c>
      <c r="AN14">
        <f t="shared" si="9"/>
        <v>129.51593188211052</v>
      </c>
      <c r="AO14">
        <f t="shared" si="9"/>
        <v>-6.4757965941055273</v>
      </c>
      <c r="AP14">
        <f t="shared" si="9"/>
        <v>-10.640911346268604</v>
      </c>
      <c r="AQ14">
        <f t="shared" si="9"/>
        <v>-85.382837543763756</v>
      </c>
      <c r="AR14">
        <f t="shared" si="9"/>
        <v>27.016386397972621</v>
      </c>
      <c r="AS14">
        <f t="shared" si="9"/>
        <v>1.1018271697367119</v>
      </c>
      <c r="AT14">
        <f t="shared" si="9"/>
        <v>0.29603045111602033</v>
      </c>
      <c r="AU14">
        <f t="shared" si="9"/>
        <v>28.414244018825354</v>
      </c>
      <c r="AW14">
        <v>11</v>
      </c>
      <c r="AX14">
        <f>(R14*SUMPRODUCT(K15:$K$23, X15:$X$23)-$AZ$3*SUMPRODUCT(K14:$K$22, W15:$W$23))/Z14</f>
        <v>94.727316959367585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10"/>
        <v>5.1900000000000002E-2</v>
      </c>
      <c r="I15" s="5">
        <f t="shared" si="11"/>
        <v>1.0519000000000001</v>
      </c>
      <c r="J15">
        <f t="shared" si="12"/>
        <v>0.95066070919288903</v>
      </c>
      <c r="K15">
        <f t="shared" si="20"/>
        <v>0.46138181474559836</v>
      </c>
      <c r="L15" s="2">
        <v>12</v>
      </c>
      <c r="M15" s="6">
        <v>2.0299509999999999E-3</v>
      </c>
      <c r="O15">
        <f t="shared" si="21"/>
        <v>304.28768661700963</v>
      </c>
      <c r="P15">
        <f t="shared" si="22"/>
        <v>15.214384330850482</v>
      </c>
      <c r="Q15" s="4">
        <f t="shared" si="23"/>
        <v>25</v>
      </c>
      <c r="R15">
        <f t="shared" si="0"/>
        <v>100000</v>
      </c>
      <c r="S15">
        <f t="shared" si="1"/>
        <v>91.221743876656475</v>
      </c>
      <c r="U15">
        <f t="shared" si="13"/>
        <v>2.0299509999999999E-3</v>
      </c>
      <c r="V15">
        <f t="shared" si="14"/>
        <v>0.01</v>
      </c>
      <c r="W15">
        <f t="shared" si="15"/>
        <v>0.87700867295605767</v>
      </c>
      <c r="X15">
        <f t="shared" si="16"/>
        <v>1.7802846326758221E-3</v>
      </c>
      <c r="Y15">
        <f t="shared" si="17"/>
        <v>8.7700867295605767E-3</v>
      </c>
      <c r="Z15">
        <f t="shared" si="18"/>
        <v>0.8664583015938212</v>
      </c>
      <c r="AB15">
        <f t="shared" si="19"/>
        <v>83.076678539222826</v>
      </c>
      <c r="AC15">
        <f t="shared" si="2"/>
        <v>79.039837267794326</v>
      </c>
      <c r="AE15">
        <f t="shared" si="3"/>
        <v>263.65259214208709</v>
      </c>
      <c r="AF15">
        <f t="shared" si="4"/>
        <v>-13.182629607104355</v>
      </c>
      <c r="AG15">
        <f t="shared" si="4"/>
        <v>-21.661457539845529</v>
      </c>
      <c r="AH15">
        <f t="shared" si="5"/>
        <v>-178.02846326758223</v>
      </c>
      <c r="AI15">
        <f t="shared" si="6"/>
        <v>50.780041727554959</v>
      </c>
      <c r="AJ15">
        <f t="shared" si="7"/>
        <v>4.0368412714285</v>
      </c>
      <c r="AK15">
        <f t="shared" si="24"/>
        <v>1.367541228404243</v>
      </c>
      <c r="AL15">
        <f t="shared" si="8"/>
        <v>56.184424227387701</v>
      </c>
      <c r="AN15">
        <f t="shared" si="9"/>
        <v>121.64451142489723</v>
      </c>
      <c r="AO15">
        <f t="shared" si="9"/>
        <v>-6.0822255712448614</v>
      </c>
      <c r="AP15">
        <f t="shared" si="9"/>
        <v>-9.9942025897686548</v>
      </c>
      <c r="AQ15">
        <f t="shared" si="9"/>
        <v>-82.139095458767187</v>
      </c>
      <c r="AR15">
        <f t="shared" si="9"/>
        <v>23.428987805116517</v>
      </c>
      <c r="AS15">
        <f t="shared" si="9"/>
        <v>1.8625251516516099</v>
      </c>
      <c r="AT15">
        <f t="shared" si="9"/>
        <v>0.63095865370057447</v>
      </c>
      <c r="AU15">
        <f t="shared" si="9"/>
        <v>25.922471610468701</v>
      </c>
      <c r="AW15">
        <v>12</v>
      </c>
      <c r="AX15">
        <f>(R15*SUMPRODUCT(K16:$K$23, X16:$X$23)-$AZ$3*SUMPRODUCT(K15:$K$22, W16:$W$23))/Z15</f>
        <v>91.221743876656475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10"/>
        <v>5.4700000000000006E-2</v>
      </c>
      <c r="I16" s="5">
        <f t="shared" si="11"/>
        <v>1.0547</v>
      </c>
      <c r="J16">
        <f t="shared" si="12"/>
        <v>0.94813691096994412</v>
      </c>
      <c r="K16">
        <f t="shared" si="20"/>
        <v>0.43745312861059865</v>
      </c>
      <c r="L16" s="2">
        <v>13</v>
      </c>
      <c r="M16" s="6">
        <v>2.0855349999999999E-3</v>
      </c>
      <c r="O16">
        <f t="shared" si="21"/>
        <v>304.28768661700963</v>
      </c>
      <c r="P16">
        <f t="shared" si="22"/>
        <v>15.214384330850482</v>
      </c>
      <c r="Q16" s="4">
        <f t="shared" si="23"/>
        <v>25</v>
      </c>
      <c r="R16">
        <f t="shared" si="0"/>
        <v>100000</v>
      </c>
      <c r="S16">
        <f t="shared" si="1"/>
        <v>85.686284410590062</v>
      </c>
      <c r="U16">
        <f t="shared" si="13"/>
        <v>2.0855349999999999E-3</v>
      </c>
      <c r="V16">
        <f t="shared" si="14"/>
        <v>0.01</v>
      </c>
      <c r="W16">
        <f t="shared" si="15"/>
        <v>0.8664583015938212</v>
      </c>
      <c r="X16">
        <f t="shared" si="16"/>
        <v>1.8070291140144699E-3</v>
      </c>
      <c r="Y16">
        <f t="shared" si="17"/>
        <v>8.6645830159382126E-3</v>
      </c>
      <c r="Z16">
        <f t="shared" si="18"/>
        <v>0.85598668946386858</v>
      </c>
      <c r="AB16">
        <f t="shared" si="19"/>
        <v>79.039837267794326</v>
      </c>
      <c r="AC16">
        <f t="shared" si="2"/>
        <v>73.346318925080482</v>
      </c>
      <c r="AE16">
        <f t="shared" si="3"/>
        <v>260.46620951191318</v>
      </c>
      <c r="AF16">
        <f t="shared" si="4"/>
        <v>-13.023310475595659</v>
      </c>
      <c r="AG16">
        <f t="shared" si="4"/>
        <v>-21.399667236596713</v>
      </c>
      <c r="AH16">
        <f t="shared" si="5"/>
        <v>-180.70291140144698</v>
      </c>
      <c r="AI16">
        <f t="shared" si="6"/>
        <v>45.340320398273832</v>
      </c>
      <c r="AJ16">
        <f t="shared" si="7"/>
        <v>5.693518342713844</v>
      </c>
      <c r="AK16">
        <f t="shared" si="24"/>
        <v>2.3180274277591941</v>
      </c>
      <c r="AL16">
        <f t="shared" si="8"/>
        <v>53.351866168746866</v>
      </c>
      <c r="AN16">
        <f t="shared" si="9"/>
        <v>113.94175824833009</v>
      </c>
      <c r="AO16">
        <f t="shared" si="9"/>
        <v>-5.6970879124165048</v>
      </c>
      <c r="AP16">
        <f t="shared" si="9"/>
        <v>-9.3613513838749558</v>
      </c>
      <c r="AQ16">
        <f t="shared" si="9"/>
        <v>-79.0490539416068</v>
      </c>
      <c r="AR16">
        <f t="shared" si="9"/>
        <v>19.834265010431832</v>
      </c>
      <c r="AS16">
        <f t="shared" si="9"/>
        <v>2.4906474118220019</v>
      </c>
      <c r="AT16">
        <f t="shared" si="9"/>
        <v>1.014028350478438</v>
      </c>
      <c r="AU16">
        <f t="shared" si="9"/>
        <v>23.338940772732268</v>
      </c>
      <c r="AW16">
        <v>13</v>
      </c>
      <c r="AX16">
        <f>(R16*SUMPRODUCT(K17:$K$23, X17:$X$23)-$AZ$3*SUMPRODUCT(K16:$K$22, W17:$W$23))/Z16</f>
        <v>85.686284410590062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10"/>
        <v>6.1700000000000005E-2</v>
      </c>
      <c r="I17" s="5">
        <f t="shared" si="11"/>
        <v>1.0617000000000001</v>
      </c>
      <c r="J17">
        <f t="shared" si="12"/>
        <v>0.94188565508147304</v>
      </c>
      <c r="K17">
        <f t="shared" si="20"/>
        <v>0.41203082660883361</v>
      </c>
      <c r="L17" s="2">
        <v>14</v>
      </c>
      <c r="M17" s="6">
        <v>2.1420699999999998E-3</v>
      </c>
      <c r="O17">
        <f t="shared" si="21"/>
        <v>304.28768661700963</v>
      </c>
      <c r="P17">
        <f t="shared" si="22"/>
        <v>15.214384330850482</v>
      </c>
      <c r="Q17" s="4">
        <f t="shared" si="23"/>
        <v>25</v>
      </c>
      <c r="R17">
        <f t="shared" si="0"/>
        <v>100000</v>
      </c>
      <c r="S17">
        <f t="shared" si="1"/>
        <v>78.651952150581849</v>
      </c>
      <c r="U17">
        <f t="shared" si="13"/>
        <v>2.1420699999999998E-3</v>
      </c>
      <c r="V17">
        <f t="shared" si="14"/>
        <v>0.01</v>
      </c>
      <c r="W17">
        <f t="shared" si="15"/>
        <v>0.85598668946386858</v>
      </c>
      <c r="X17">
        <f t="shared" si="16"/>
        <v>1.8335834078998688E-3</v>
      </c>
      <c r="Y17">
        <f t="shared" si="17"/>
        <v>8.5598668946386854E-3</v>
      </c>
      <c r="Z17">
        <f t="shared" si="18"/>
        <v>0.84559323916133</v>
      </c>
      <c r="AB17">
        <f t="shared" si="19"/>
        <v>73.346318925080482</v>
      </c>
      <c r="AC17">
        <f t="shared" si="2"/>
        <v>66.507558985372441</v>
      </c>
      <c r="AE17">
        <f t="shared" si="3"/>
        <v>257.30361056338484</v>
      </c>
      <c r="AF17">
        <f t="shared" si="4"/>
        <v>-12.865180528169244</v>
      </c>
      <c r="AG17">
        <f t="shared" si="4"/>
        <v>-21.139830979033249</v>
      </c>
      <c r="AH17">
        <f t="shared" si="5"/>
        <v>-183.35834078998687</v>
      </c>
      <c r="AI17">
        <f t="shared" si="6"/>
        <v>39.940258266195485</v>
      </c>
      <c r="AJ17">
        <f t="shared" si="7"/>
        <v>6.8387599397080407</v>
      </c>
      <c r="AK17">
        <f t="shared" si="24"/>
        <v>4.3854295356520865</v>
      </c>
      <c r="AL17">
        <f t="shared" si="8"/>
        <v>51.164447741555612</v>
      </c>
      <c r="AN17">
        <f t="shared" si="9"/>
        <v>106.01701934986886</v>
      </c>
      <c r="AO17">
        <f t="shared" si="9"/>
        <v>-5.3008509674934441</v>
      </c>
      <c r="AP17">
        <f t="shared" si="9"/>
        <v>-8.7102620326620972</v>
      </c>
      <c r="AQ17">
        <f t="shared" si="9"/>
        <v>-75.549288721322498</v>
      </c>
      <c r="AR17">
        <f t="shared" si="9"/>
        <v>16.456617628390827</v>
      </c>
      <c r="AS17">
        <f t="shared" si="9"/>
        <v>2.817779910937281</v>
      </c>
      <c r="AT17">
        <f t="shared" si="9"/>
        <v>1.8069321566095224</v>
      </c>
      <c r="AU17">
        <f t="shared" si="9"/>
        <v>21.08132969593763</v>
      </c>
      <c r="AW17">
        <v>14</v>
      </c>
      <c r="AX17">
        <f>(R17*SUMPRODUCT(K18:$K$23, X18:$X$23)-$AZ$3*SUMPRODUCT(K17:$K$22, W18:$W$23))/Z17</f>
        <v>78.651952150581849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10"/>
        <v>7.0099999999999996E-2</v>
      </c>
      <c r="I18" s="5">
        <f t="shared" si="11"/>
        <v>1.0701000000000001</v>
      </c>
      <c r="J18">
        <f t="shared" si="12"/>
        <v>0.93449210354172507</v>
      </c>
      <c r="K18">
        <f t="shared" si="20"/>
        <v>0.38503955388172473</v>
      </c>
      <c r="L18" s="2">
        <v>15</v>
      </c>
      <c r="M18" s="6">
        <v>2.2014550000000002E-3</v>
      </c>
      <c r="O18">
        <f t="shared" si="21"/>
        <v>304.28768661700963</v>
      </c>
      <c r="P18">
        <f t="shared" si="22"/>
        <v>15.214384330850482</v>
      </c>
      <c r="Q18" s="4">
        <f t="shared" si="23"/>
        <v>25</v>
      </c>
      <c r="R18">
        <f t="shared" si="0"/>
        <v>100000</v>
      </c>
      <c r="S18">
        <f t="shared" si="1"/>
        <v>70.351301927160236</v>
      </c>
      <c r="U18">
        <f t="shared" si="13"/>
        <v>2.2014550000000002E-3</v>
      </c>
      <c r="V18">
        <f t="shared" si="14"/>
        <v>0.01</v>
      </c>
      <c r="W18">
        <f t="shared" si="15"/>
        <v>0.84559323916133</v>
      </c>
      <c r="X18">
        <f t="shared" si="16"/>
        <v>1.8615354643179058E-3</v>
      </c>
      <c r="Y18">
        <f t="shared" si="17"/>
        <v>8.4559323916133002E-3</v>
      </c>
      <c r="Z18">
        <f t="shared" si="18"/>
        <v>0.83527577130539876</v>
      </c>
      <c r="AB18">
        <f t="shared" si="19"/>
        <v>66.507558985372441</v>
      </c>
      <c r="AC18">
        <f t="shared" si="2"/>
        <v>58.762737979547751</v>
      </c>
      <c r="AE18">
        <f t="shared" si="3"/>
        <v>254.16413213775817</v>
      </c>
      <c r="AF18">
        <f t="shared" si="4"/>
        <v>-12.708206606887909</v>
      </c>
      <c r="AG18">
        <f t="shared" si="4"/>
        <v>-20.88189428263497</v>
      </c>
      <c r="AH18">
        <f t="shared" si="5"/>
        <v>-186.15354643179057</v>
      </c>
      <c r="AI18">
        <f t="shared" si="6"/>
        <v>34.420484816444741</v>
      </c>
      <c r="AJ18">
        <f t="shared" si="7"/>
        <v>7.74482100582469</v>
      </c>
      <c r="AK18">
        <f t="shared" si="24"/>
        <v>6.6520112655508417</v>
      </c>
      <c r="AL18">
        <f t="shared" si="8"/>
        <v>48.817317087820271</v>
      </c>
      <c r="AN18">
        <f t="shared" si="9"/>
        <v>97.863244051058146</v>
      </c>
      <c r="AO18">
        <f t="shared" si="9"/>
        <v>-4.8931622025529071</v>
      </c>
      <c r="AP18">
        <f t="shared" si="9"/>
        <v>-8.0403552587911076</v>
      </c>
      <c r="AQ18">
        <f t="shared" si="9"/>
        <v>-71.676478471597576</v>
      </c>
      <c r="AR18">
        <f t="shared" si="9"/>
        <v>13.253248118116563</v>
      </c>
      <c r="AS18">
        <f t="shared" si="9"/>
        <v>2.9820624249765491</v>
      </c>
      <c r="AT18">
        <f t="shared" si="9"/>
        <v>2.5612874501039031</v>
      </c>
      <c r="AU18">
        <f t="shared" si="9"/>
        <v>18.796597993197015</v>
      </c>
      <c r="AW18">
        <v>15</v>
      </c>
      <c r="AX18">
        <f>(R18*SUMPRODUCT(K19:$K$23, X19:$X$23)-$AZ$3*SUMPRODUCT(K18:$K$22, W19:$W$23))/Z18</f>
        <v>70.351301927160236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10"/>
        <v>7.3400000000000007E-2</v>
      </c>
      <c r="I19" s="5">
        <f t="shared" si="11"/>
        <v>1.0733999999999999</v>
      </c>
      <c r="J19">
        <f t="shared" si="12"/>
        <v>0.93161915408980811</v>
      </c>
      <c r="K19">
        <f t="shared" si="20"/>
        <v>0.35871022347840947</v>
      </c>
      <c r="L19" s="2">
        <v>16</v>
      </c>
      <c r="M19" s="6">
        <v>2.2708170000000001E-3</v>
      </c>
      <c r="O19">
        <f t="shared" si="21"/>
        <v>304.28768661700963</v>
      </c>
      <c r="P19">
        <f t="shared" si="22"/>
        <v>15.214384330850482</v>
      </c>
      <c r="Q19" s="4">
        <f t="shared" si="23"/>
        <v>25</v>
      </c>
      <c r="R19">
        <f t="shared" si="0"/>
        <v>100000</v>
      </c>
      <c r="S19">
        <f t="shared" si="1"/>
        <v>60.287468210970331</v>
      </c>
      <c r="U19">
        <f t="shared" si="13"/>
        <v>2.2708170000000001E-3</v>
      </c>
      <c r="V19">
        <f t="shared" si="14"/>
        <v>0.01</v>
      </c>
      <c r="W19">
        <f t="shared" si="15"/>
        <v>0.83527577130539876</v>
      </c>
      <c r="X19">
        <f t="shared" si="16"/>
        <v>1.8967584211684117E-3</v>
      </c>
      <c r="Y19">
        <f t="shared" si="17"/>
        <v>8.352757713053988E-3</v>
      </c>
      <c r="Z19">
        <f t="shared" si="18"/>
        <v>0.82502625517117634</v>
      </c>
      <c r="AB19">
        <f t="shared" si="19"/>
        <v>58.762737979547751</v>
      </c>
      <c r="AC19">
        <f t="shared" si="2"/>
        <v>49.738744131848193</v>
      </c>
      <c r="AE19">
        <f t="shared" si="3"/>
        <v>251.04533058433194</v>
      </c>
      <c r="AF19">
        <f t="shared" si="4"/>
        <v>-12.552266529216597</v>
      </c>
      <c r="AG19">
        <f t="shared" si="4"/>
        <v>-20.625656379279409</v>
      </c>
      <c r="AH19">
        <f t="shared" si="5"/>
        <v>-189.67584211684118</v>
      </c>
      <c r="AI19">
        <f t="shared" si="6"/>
        <v>28.191565558994739</v>
      </c>
      <c r="AJ19">
        <f t="shared" si="7"/>
        <v>9.0239938476995576</v>
      </c>
      <c r="AK19">
        <f t="shared" si="24"/>
        <v>6.6288043853729883</v>
      </c>
      <c r="AL19">
        <f t="shared" si="8"/>
        <v>43.844363792067284</v>
      </c>
      <c r="AN19">
        <f t="shared" si="9"/>
        <v>90.052526637116898</v>
      </c>
      <c r="AO19">
        <f t="shared" si="9"/>
        <v>-4.5026263318558444</v>
      </c>
      <c r="AP19">
        <f t="shared" si="9"/>
        <v>-7.3986338092001986</v>
      </c>
      <c r="AQ19">
        <f t="shared" si="9"/>
        <v>-68.038663714187607</v>
      </c>
      <c r="AR19">
        <f t="shared" si="9"/>
        <v>10.112602781873235</v>
      </c>
      <c r="AS19">
        <f t="shared" si="9"/>
        <v>3.2369988497761004</v>
      </c>
      <c r="AT19">
        <f t="shared" si="9"/>
        <v>2.3778199024718054</v>
      </c>
      <c r="AU19">
        <f t="shared" si="9"/>
        <v>15.72742153412114</v>
      </c>
      <c r="AW19">
        <v>16</v>
      </c>
      <c r="AX19">
        <f>(R19*SUMPRODUCT(K20:$K$23, X20:$X$23)-$AZ$3*SUMPRODUCT(K19:$K$22, W20:$W$23))/Z19</f>
        <v>60.287468210970331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0.34023543913346244</v>
      </c>
      <c r="L20" s="2">
        <v>17</v>
      </c>
      <c r="M20" s="6">
        <v>2.3392280000000001E-3</v>
      </c>
      <c r="O20">
        <f t="shared" si="21"/>
        <v>304.28768661700963</v>
      </c>
      <c r="P20">
        <f t="shared" si="22"/>
        <v>15.214384330850482</v>
      </c>
      <c r="Q20" s="4">
        <f t="shared" si="23"/>
        <v>25</v>
      </c>
      <c r="R20">
        <f t="shared" si="0"/>
        <v>100000</v>
      </c>
      <c r="S20">
        <f t="shared" si="1"/>
        <v>47.101448044386679</v>
      </c>
      <c r="U20">
        <f t="shared" si="13"/>
        <v>2.3392280000000001E-3</v>
      </c>
      <c r="V20">
        <f t="shared" si="14"/>
        <v>0.01</v>
      </c>
      <c r="W20">
        <f t="shared" si="15"/>
        <v>0.82502625517117634</v>
      </c>
      <c r="X20">
        <f t="shared" si="16"/>
        <v>1.9299245168315606E-3</v>
      </c>
      <c r="Y20">
        <f t="shared" si="17"/>
        <v>8.2502625517117643E-3</v>
      </c>
      <c r="Z20">
        <f t="shared" si="18"/>
        <v>0.81484606810263294</v>
      </c>
      <c r="AB20">
        <f t="shared" si="19"/>
        <v>49.738744131848193</v>
      </c>
      <c r="AC20">
        <f t="shared" si="2"/>
        <v>38.380429740908937</v>
      </c>
      <c r="AE20">
        <f t="shared" si="3"/>
        <v>247.94762501191644</v>
      </c>
      <c r="AF20">
        <f t="shared" si="4"/>
        <v>-12.397381250595823</v>
      </c>
      <c r="AG20">
        <f t="shared" si="4"/>
        <v>-20.371151702565822</v>
      </c>
      <c r="AH20">
        <f t="shared" si="5"/>
        <v>-192.99245168315605</v>
      </c>
      <c r="AI20">
        <f t="shared" si="6"/>
        <v>22.186640375598756</v>
      </c>
      <c r="AJ20">
        <f t="shared" si="7"/>
        <v>11.358314390939256</v>
      </c>
      <c r="AK20">
        <f t="shared" si="24"/>
        <v>1.226742647940626</v>
      </c>
      <c r="AL20">
        <f t="shared" si="8"/>
        <v>34.771697414478638</v>
      </c>
      <c r="AN20">
        <f t="shared" si="9"/>
        <v>84.360569078028462</v>
      </c>
      <c r="AO20">
        <f t="shared" si="9"/>
        <v>-4.2180284539014234</v>
      </c>
      <c r="AP20">
        <f t="shared" si="9"/>
        <v>-6.9309877451768633</v>
      </c>
      <c r="AQ20">
        <f t="shared" si="9"/>
        <v>-65.662871547862125</v>
      </c>
      <c r="AR20">
        <f t="shared" si="9"/>
        <v>7.5486813310880505</v>
      </c>
      <c r="AS20">
        <f t="shared" si="9"/>
        <v>3.8645010846171437</v>
      </c>
      <c r="AT20">
        <f t="shared" si="9"/>
        <v>0.41738132352582541</v>
      </c>
      <c r="AU20">
        <f t="shared" si="9"/>
        <v>11.830563739231019</v>
      </c>
      <c r="AW20">
        <v>17</v>
      </c>
      <c r="AX20">
        <f>(R20*SUMPRODUCT(K21:$K$23, X21:$X$23)-$AZ$3*SUMPRODUCT(K20:$K$22, W21:$W$23))/Z20</f>
        <v>47.101448044386679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10"/>
        <v>5.1300000000000005E-2</v>
      </c>
      <c r="I21" s="5">
        <f t="shared" si="11"/>
        <v>1.0512999999999999</v>
      </c>
      <c r="J21">
        <f t="shared" si="12"/>
        <v>0.95120327213925626</v>
      </c>
      <c r="K21">
        <f t="shared" si="20"/>
        <v>0.32363306300148625</v>
      </c>
      <c r="L21" s="2">
        <v>18</v>
      </c>
      <c r="M21" s="6">
        <v>2.4176169999999999E-3</v>
      </c>
      <c r="O21">
        <f t="shared" si="21"/>
        <v>304.28768661700963</v>
      </c>
      <c r="P21">
        <f t="shared" si="22"/>
        <v>15.214384330850482</v>
      </c>
      <c r="Q21" s="4">
        <f t="shared" si="23"/>
        <v>25</v>
      </c>
      <c r="R21">
        <f t="shared" si="0"/>
        <v>100000</v>
      </c>
      <c r="S21">
        <f t="shared" si="1"/>
        <v>31.684389484768474</v>
      </c>
      <c r="U21">
        <f t="shared" si="13"/>
        <v>2.4176169999999999E-3</v>
      </c>
      <c r="V21">
        <f t="shared" si="14"/>
        <v>0.01</v>
      </c>
      <c r="W21">
        <f t="shared" si="15"/>
        <v>0.81484606810263294</v>
      </c>
      <c r="X21">
        <f t="shared" si="16"/>
        <v>1.9699857066280829E-3</v>
      </c>
      <c r="Y21">
        <f t="shared" si="17"/>
        <v>8.1484606810263288E-3</v>
      </c>
      <c r="Z21">
        <f t="shared" si="18"/>
        <v>0.80472762171497847</v>
      </c>
      <c r="AB21">
        <f t="shared" si="19"/>
        <v>38.380429740908937</v>
      </c>
      <c r="AC21">
        <f t="shared" si="2"/>
        <v>25.497303395568807</v>
      </c>
      <c r="AE21">
        <f t="shared" si="3"/>
        <v>244.86870636845885</v>
      </c>
      <c r="AF21">
        <f t="shared" si="4"/>
        <v>-12.243435318422943</v>
      </c>
      <c r="AG21">
        <f t="shared" si="4"/>
        <v>-20.118190542874462</v>
      </c>
      <c r="AH21">
        <f t="shared" si="5"/>
        <v>-196.99857066280831</v>
      </c>
      <c r="AI21">
        <f t="shared" si="6"/>
        <v>15.508509844353142</v>
      </c>
      <c r="AJ21">
        <f t="shared" si="7"/>
        <v>12.883126345340131</v>
      </c>
      <c r="AK21">
        <f t="shared" si="24"/>
        <v>0.43360912126551177</v>
      </c>
      <c r="AL21">
        <f t="shared" si="8"/>
        <v>28.825245310958785</v>
      </c>
      <c r="AN21">
        <f t="shared" si="9"/>
        <v>79.247609475235876</v>
      </c>
      <c r="AO21">
        <f t="shared" si="9"/>
        <v>-3.9623804737617943</v>
      </c>
      <c r="AP21">
        <f t="shared" si="9"/>
        <v>-6.5109116274379959</v>
      </c>
      <c r="AQ21">
        <f t="shared" si="9"/>
        <v>-63.75525083051938</v>
      </c>
      <c r="AR21">
        <f t="shared" si="9"/>
        <v>5.0190665435167103</v>
      </c>
      <c r="AS21">
        <f t="shared" si="9"/>
        <v>4.1694056401775699</v>
      </c>
      <c r="AT21">
        <f t="shared" si="9"/>
        <v>0.14033024806054045</v>
      </c>
      <c r="AU21">
        <f t="shared" si="9"/>
        <v>9.3288024317548199</v>
      </c>
      <c r="AW21">
        <v>18</v>
      </c>
      <c r="AX21">
        <f>(R21*SUMPRODUCT(K22:$K$23, X22:$X$23)-$AZ$3*SUMPRODUCT(K21:$K$22, W22:$W$23))/Z21</f>
        <v>31.684389484768474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10"/>
        <v>7.0000000000000007E-2</v>
      </c>
      <c r="I22" s="5">
        <f t="shared" si="11"/>
        <v>1.07</v>
      </c>
      <c r="J22">
        <f t="shared" si="12"/>
        <v>0.93457943925233644</v>
      </c>
      <c r="K22">
        <f t="shared" si="20"/>
        <v>0.30246080654344509</v>
      </c>
      <c r="L22" s="2">
        <v>19</v>
      </c>
      <c r="M22" s="6">
        <v>2.502181E-3</v>
      </c>
      <c r="O22">
        <f t="shared" si="21"/>
        <v>304.28768661700963</v>
      </c>
      <c r="P22">
        <f t="shared" si="22"/>
        <v>15.214384330850482</v>
      </c>
      <c r="Q22" s="4">
        <f t="shared" si="23"/>
        <v>25</v>
      </c>
      <c r="R22">
        <f t="shared" si="0"/>
        <v>100000</v>
      </c>
      <c r="S22">
        <f t="shared" si="1"/>
        <v>15.583164363424427</v>
      </c>
      <c r="U22">
        <f t="shared" si="13"/>
        <v>2.502181E-3</v>
      </c>
      <c r="V22">
        <f t="shared" si="14"/>
        <v>0.01</v>
      </c>
      <c r="W22">
        <f t="shared" si="15"/>
        <v>0.80472762171497847</v>
      </c>
      <c r="X22">
        <f t="shared" si="16"/>
        <v>2.0135741652304064E-3</v>
      </c>
      <c r="Y22">
        <f t="shared" si="17"/>
        <v>8.047276217149785E-3</v>
      </c>
      <c r="Z22">
        <f t="shared" si="18"/>
        <v>0.79466677133259833</v>
      </c>
      <c r="AB22">
        <f t="shared" si="19"/>
        <v>25.497303395568807</v>
      </c>
      <c r="AC22">
        <f t="shared" si="2"/>
        <v>12.383422911827694</v>
      </c>
      <c r="AE22">
        <f t="shared" si="3"/>
        <v>241.80731348020453</v>
      </c>
      <c r="AF22">
        <f t="shared" si="4"/>
        <v>-12.090365674010227</v>
      </c>
      <c r="AG22">
        <f t="shared" si="4"/>
        <v>-19.866669283314959</v>
      </c>
      <c r="AH22">
        <f t="shared" si="5"/>
        <v>-201.35741652304063</v>
      </c>
      <c r="AI22">
        <f t="shared" si="6"/>
        <v>8.4928619998387092</v>
      </c>
      <c r="AJ22">
        <f t="shared" si="7"/>
        <v>13.113880483741113</v>
      </c>
      <c r="AK22">
        <f t="shared" si="24"/>
        <v>5.3594992752370256</v>
      </c>
      <c r="AL22">
        <f t="shared" si="8"/>
        <v>26.966241758816849</v>
      </c>
      <c r="AN22">
        <f t="shared" si="9"/>
        <v>73.13723506332633</v>
      </c>
      <c r="AO22">
        <f t="shared" si="9"/>
        <v>-3.6568617531663166</v>
      </c>
      <c r="AP22">
        <f t="shared" si="9"/>
        <v>-6.0088888147633286</v>
      </c>
      <c r="AQ22">
        <f t="shared" si="9"/>
        <v>-60.902726605063286</v>
      </c>
      <c r="AR22">
        <f t="shared" si="9"/>
        <v>2.5687578903333921</v>
      </c>
      <c r="AS22">
        <f t="shared" si="9"/>
        <v>3.9664348680266808</v>
      </c>
      <c r="AT22">
        <f t="shared" si="9"/>
        <v>1.6210384734572001</v>
      </c>
      <c r="AU22">
        <f t="shared" si="9"/>
        <v>8.1562312318172729</v>
      </c>
      <c r="AW22">
        <v>19</v>
      </c>
      <c r="AX22">
        <f>(R22*SUMPRODUCT(K23:$K$23, X23:$X$23)-$AZ$3*SUMPRODUCT(K22:$K$22, W23:$W$23))/Z22</f>
        <v>15.583164363424427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10"/>
        <v>0.10390000000000001</v>
      </c>
      <c r="I23" s="5">
        <f t="shared" si="11"/>
        <v>1.1039000000000001</v>
      </c>
      <c r="J23">
        <f t="shared" si="12"/>
        <v>0.90587915572062683</v>
      </c>
      <c r="K23">
        <f t="shared" si="20"/>
        <v>0.2739929400701559</v>
      </c>
      <c r="L23" s="2">
        <v>20</v>
      </c>
      <c r="M23" s="6">
        <v>2.5943469999999999E-3</v>
      </c>
      <c r="O23">
        <f t="shared" si="21"/>
        <v>304.28768661700963</v>
      </c>
      <c r="P23">
        <f t="shared" si="22"/>
        <v>15.214384330850482</v>
      </c>
      <c r="Q23" s="4">
        <f t="shared" si="23"/>
        <v>25</v>
      </c>
      <c r="R23">
        <f t="shared" si="0"/>
        <v>100000</v>
      </c>
      <c r="S23">
        <f t="shared" si="1"/>
        <v>15.781927433855218</v>
      </c>
      <c r="U23">
        <f t="shared" si="13"/>
        <v>2.5943469999999999E-3</v>
      </c>
      <c r="V23">
        <f t="shared" si="14"/>
        <v>0.01</v>
      </c>
      <c r="W23">
        <f t="shared" si="15"/>
        <v>0.79466677133259833</v>
      </c>
      <c r="X23">
        <f t="shared" si="16"/>
        <v>2.0616413542064124E-3</v>
      </c>
      <c r="Y23">
        <f t="shared" si="17"/>
        <v>7.9466677133259826E-3</v>
      </c>
      <c r="Z23">
        <f t="shared" si="18"/>
        <v>0.78465846226506597</v>
      </c>
      <c r="AB23">
        <f t="shared" si="19"/>
        <v>12.383422911827694</v>
      </c>
      <c r="AC23">
        <f t="shared" si="2"/>
        <v>12.383422911827694</v>
      </c>
      <c r="AE23">
        <f t="shared" si="3"/>
        <v>238.76190826709706</v>
      </c>
      <c r="AF23">
        <f t="shared" si="4"/>
        <v>-11.938095413354853</v>
      </c>
      <c r="AG23">
        <f t="shared" si="4"/>
        <v>-19.61646155662665</v>
      </c>
      <c r="AH23">
        <f t="shared" si="5"/>
        <v>-206.16413542064123</v>
      </c>
      <c r="AI23">
        <f t="shared" si="6"/>
        <v>1.0432158764743065</v>
      </c>
      <c r="AJ23">
        <f t="shared" si="7"/>
        <v>0</v>
      </c>
      <c r="AK23">
        <f t="shared" si="24"/>
        <v>16.744506503589893</v>
      </c>
      <c r="AL23">
        <f t="shared" si="8"/>
        <v>17.787722380064199</v>
      </c>
      <c r="AN23">
        <f t="shared" si="9"/>
        <v>65.419077222862782</v>
      </c>
      <c r="AO23">
        <f t="shared" si="9"/>
        <v>-3.2709538611431395</v>
      </c>
      <c r="AP23">
        <f t="shared" si="9"/>
        <v>-5.3747719756733225</v>
      </c>
      <c r="AQ23">
        <f t="shared" si="9"/>
        <v>-56.487517600923255</v>
      </c>
      <c r="AR23">
        <f t="shared" si="9"/>
        <v>0.28583378512305979</v>
      </c>
      <c r="AS23">
        <f t="shared" si="9"/>
        <v>0</v>
      </c>
      <c r="AT23">
        <f t="shared" si="9"/>
        <v>4.5878765669424411</v>
      </c>
      <c r="AU23">
        <f t="shared" si="9"/>
        <v>4.8737103520655012</v>
      </c>
      <c r="AW23">
        <v>20</v>
      </c>
      <c r="AX23">
        <f>(R23*SUMPRODUCT(K$23:$K24, X$23:$X24)-$AZ$3*SUMPRODUCT(K$22:$K23, W$23:$W24))/Z23</f>
        <v>15.781927433855218</v>
      </c>
    </row>
    <row r="25" spans="5:50" x14ac:dyDescent="0.25">
      <c r="AN25" s="8">
        <f t="shared" ref="AN25:AU25" si="25">SUM(AN3:AN23)</f>
        <v>2927.8018473919551</v>
      </c>
      <c r="AO25" s="8">
        <f t="shared" si="25"/>
        <v>-374.60585733235496</v>
      </c>
      <c r="AP25" s="8">
        <f t="shared" si="25"/>
        <v>-1737.9781279601432</v>
      </c>
      <c r="AQ25" s="8">
        <f t="shared" si="25"/>
        <v>-1896.2302074313359</v>
      </c>
      <c r="AR25" s="8">
        <f t="shared" si="25"/>
        <v>-1081.0123453318786</v>
      </c>
      <c r="AS25" s="8">
        <f t="shared" si="25"/>
        <v>-39.95823278430295</v>
      </c>
      <c r="AT25" s="8">
        <f t="shared" si="25"/>
        <v>59.633054754685084</v>
      </c>
      <c r="AU25" s="9">
        <f t="shared" si="25"/>
        <v>-1061.3375233614966</v>
      </c>
    </row>
    <row r="29" spans="5:50" x14ac:dyDescent="0.25">
      <c r="AF29" s="10"/>
      <c r="AG29" s="10"/>
      <c r="AH29" s="10"/>
      <c r="AI29" s="10"/>
      <c r="AJ29" s="10"/>
      <c r="AK29" s="10"/>
      <c r="AL29" s="10"/>
      <c r="AM29" s="10"/>
    </row>
  </sheetData>
  <conditionalFormatting sqref="AN25:AU25">
    <cfRule type="cellIs" dxfId="43" priority="1" operator="lessThan">
      <formula>0</formula>
    </cfRule>
  </conditionalFormatting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93D899-6ADE-4431-8BA0-073C8E88C6F7}">
  <dimension ref="A1:AZ29"/>
  <sheetViews>
    <sheetView workbookViewId="0">
      <selection activeCell="M33" sqref="M33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41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f>'T.35.04.B'!C3*(1+C12)</f>
        <v>639.33057625494484</v>
      </c>
      <c r="K3">
        <v>1</v>
      </c>
      <c r="L3" s="2">
        <v>0</v>
      </c>
      <c r="O3">
        <f>$C$3</f>
        <v>639.33057625494484</v>
      </c>
      <c r="P3">
        <f>O3*B5</f>
        <v>511.46446100395588</v>
      </c>
      <c r="Q3" s="4">
        <f>B8</f>
        <v>1522.432587</v>
      </c>
      <c r="R3">
        <f t="shared" ref="R3:R23" si="0">$C$6</f>
        <v>100000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639.33057625494484</v>
      </c>
      <c r="AF3">
        <f t="shared" ref="AF3:AG23" si="4">-$Z3*P3</f>
        <v>-511.46446100395588</v>
      </c>
      <c r="AG3">
        <f t="shared" si="4"/>
        <v>-1522.432587</v>
      </c>
      <c r="AH3">
        <f t="shared" ref="AH3:AH23" si="5">-X3*R3</f>
        <v>0</v>
      </c>
      <c r="AI3">
        <f t="shared" ref="AI3:AI23" si="6">SUM(AE3:AH3)</f>
        <v>-1394.566471749011</v>
      </c>
      <c r="AJ3">
        <f t="shared" ref="AJ3:AJ23" si="7">AB3-AC3</f>
        <v>0</v>
      </c>
      <c r="AL3">
        <f t="shared" ref="AL3:AL23" si="8">SUM(AI3:AK3)</f>
        <v>-1394.566471749011</v>
      </c>
      <c r="AN3">
        <f t="shared" ref="AN3:AU23" si="9">AE3*$K3</f>
        <v>639.33057625494484</v>
      </c>
      <c r="AO3">
        <f t="shared" si="9"/>
        <v>-511.46446100395588</v>
      </c>
      <c r="AP3">
        <f t="shared" si="9"/>
        <v>-1522.432587</v>
      </c>
      <c r="AQ3">
        <f t="shared" si="9"/>
        <v>0</v>
      </c>
      <c r="AR3">
        <f t="shared" si="9"/>
        <v>-1394.566471749011</v>
      </c>
      <c r="AS3">
        <f t="shared" si="9"/>
        <v>0</v>
      </c>
      <c r="AT3">
        <f t="shared" si="9"/>
        <v>0</v>
      </c>
      <c r="AU3">
        <f t="shared" si="9"/>
        <v>-1394.566471749011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272.93643648351008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 t="array" ref="F4:F23">EconomicRates!C44:C63</f>
        <v>1.5900000000000001E-2</v>
      </c>
      <c r="G4" s="5">
        <f t="array" ref="G4:G23">EconomicRates!D44:D63</f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Mortalities!B11:B30</f>
        <v>1.947287E-3</v>
      </c>
      <c r="R4">
        <f t="shared" si="0"/>
        <v>100000</v>
      </c>
      <c r="S4">
        <f t="shared" si="1"/>
        <v>91.338216062409089</v>
      </c>
      <c r="U4">
        <f t="shared" ref="U4:U23" si="13">M4</f>
        <v>1.947287E-3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1.947287E-3</v>
      </c>
      <c r="Y4">
        <f t="shared" ref="Y4:Y23" si="17">V4*W4</f>
        <v>0.01</v>
      </c>
      <c r="Z4">
        <f t="shared" ref="Z4:Z23" si="18">MAX(0, W4-X4-Y4)</f>
        <v>0.98805271299999997</v>
      </c>
      <c r="AB4">
        <f t="shared" ref="AB4:AB23" si="19">AC3</f>
        <v>0</v>
      </c>
      <c r="AC4">
        <f t="shared" si="2"/>
        <v>90.246972181043475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-194.7287</v>
      </c>
      <c r="AI4">
        <f t="shared" si="6"/>
        <v>-194.7287</v>
      </c>
      <c r="AJ4">
        <f t="shared" si="7"/>
        <v>-90.246972181043475</v>
      </c>
      <c r="AK4">
        <f>G4*MAX(0, SUM(AB4, AE4:AF4))</f>
        <v>0</v>
      </c>
      <c r="AL4">
        <f t="shared" si="8"/>
        <v>-284.97567218104348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-182.68946430246737</v>
      </c>
      <c r="AR4">
        <f t="shared" si="9"/>
        <v>-182.68946430246737</v>
      </c>
      <c r="AS4">
        <f t="shared" si="9"/>
        <v>-84.667391107086473</v>
      </c>
      <c r="AT4">
        <f t="shared" si="9"/>
        <v>0</v>
      </c>
      <c r="AU4">
        <f t="shared" si="9"/>
        <v>-267.35685540955387</v>
      </c>
      <c r="AW4">
        <v>1</v>
      </c>
      <c r="AX4">
        <f>(R4*SUMPRODUCT(K5:$K$23, X5:$X$23)-$AZ$3*SUMPRODUCT(K4:$K$22, W5:$W$23))/Z4</f>
        <v>91.338216062409089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v>3.6400000000000002E-2</v>
      </c>
      <c r="G5" s="5"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1.9819680000000002E-3</v>
      </c>
      <c r="O5">
        <f t="shared" ref="O5:O23" si="21">$C$3</f>
        <v>639.33057625494484</v>
      </c>
      <c r="P5">
        <f t="shared" ref="P5:P23" si="22">O5*$C$5</f>
        <v>31.966528812747242</v>
      </c>
      <c r="Q5" s="4">
        <f t="shared" ref="Q5:Q23" si="23">$C$8</f>
        <v>25</v>
      </c>
      <c r="R5">
        <f t="shared" si="0"/>
        <v>100000</v>
      </c>
      <c r="S5">
        <f t="shared" si="1"/>
        <v>178.38221333403544</v>
      </c>
      <c r="U5">
        <f t="shared" si="13"/>
        <v>1.9819680000000002E-3</v>
      </c>
      <c r="V5">
        <f t="shared" si="14"/>
        <v>0.01</v>
      </c>
      <c r="W5">
        <f t="shared" si="15"/>
        <v>0.98805271299999997</v>
      </c>
      <c r="X5">
        <f t="shared" si="16"/>
        <v>1.9582888594791843E-3</v>
      </c>
      <c r="Y5">
        <f t="shared" si="17"/>
        <v>9.8805271300000004E-3</v>
      </c>
      <c r="Z5">
        <f t="shared" si="18"/>
        <v>0.97621389701052086</v>
      </c>
      <c r="AB5">
        <f t="shared" si="19"/>
        <v>90.246972181043475</v>
      </c>
      <c r="AC5">
        <f t="shared" si="2"/>
        <v>174.13919563618083</v>
      </c>
      <c r="AE5">
        <f t="shared" si="3"/>
        <v>624.12339332382169</v>
      </c>
      <c r="AF5">
        <f t="shared" si="4"/>
        <v>-31.206169666191084</v>
      </c>
      <c r="AG5">
        <f t="shared" si="4"/>
        <v>-24.40534742526302</v>
      </c>
      <c r="AH5">
        <f t="shared" si="5"/>
        <v>-195.82888594791842</v>
      </c>
      <c r="AI5">
        <f t="shared" si="6"/>
        <v>372.6829902844492</v>
      </c>
      <c r="AJ5">
        <f t="shared" si="7"/>
        <v>-83.892223455137355</v>
      </c>
      <c r="AK5">
        <f>G5*SUM(AB5, AE5:AF5)</f>
        <v>28.009732029385638</v>
      </c>
      <c r="AL5">
        <f t="shared" si="8"/>
        <v>316.80049885869749</v>
      </c>
      <c r="AN5">
        <f t="shared" si="9"/>
        <v>538.96956519335788</v>
      </c>
      <c r="AO5">
        <f t="shared" si="9"/>
        <v>-26.948478259667894</v>
      </c>
      <c r="AP5">
        <f t="shared" si="9"/>
        <v>-21.075543123188346</v>
      </c>
      <c r="AQ5">
        <f t="shared" si="9"/>
        <v>-169.11048462637518</v>
      </c>
      <c r="AR5">
        <f t="shared" si="9"/>
        <v>321.83505918412646</v>
      </c>
      <c r="AS5">
        <f t="shared" si="9"/>
        <v>-72.446179204918465</v>
      </c>
      <c r="AT5">
        <f t="shared" si="9"/>
        <v>24.18815454531088</v>
      </c>
      <c r="AU5">
        <f t="shared" si="9"/>
        <v>273.57703452451892</v>
      </c>
      <c r="AW5">
        <v>2</v>
      </c>
      <c r="AX5">
        <f>(R5*SUMPRODUCT(K6:$K$23, X6:$X$23)-$AZ$3*SUMPRODUCT(K5:$K$22, W6:$W$23))/Z5</f>
        <v>178.38221333403544</v>
      </c>
    </row>
    <row r="6" spans="1:52" x14ac:dyDescent="0.25">
      <c r="A6" t="s">
        <v>16</v>
      </c>
      <c r="C6" s="2">
        <f>'T.26.04.B'!C6</f>
        <v>100000</v>
      </c>
      <c r="E6">
        <v>2006</v>
      </c>
      <c r="F6" s="5">
        <v>5.8799999999999998E-2</v>
      </c>
      <c r="G6" s="5"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2.0299509999999999E-3</v>
      </c>
      <c r="O6">
        <f t="shared" si="21"/>
        <v>639.33057625494484</v>
      </c>
      <c r="P6">
        <f t="shared" si="22"/>
        <v>31.966528812747242</v>
      </c>
      <c r="Q6" s="4">
        <f t="shared" si="23"/>
        <v>25</v>
      </c>
      <c r="R6">
        <f t="shared" si="0"/>
        <v>100000</v>
      </c>
      <c r="S6">
        <f t="shared" si="1"/>
        <v>259.09892916465282</v>
      </c>
      <c r="U6">
        <f t="shared" si="13"/>
        <v>2.0299509999999999E-3</v>
      </c>
      <c r="V6">
        <f t="shared" si="14"/>
        <v>0.01</v>
      </c>
      <c r="W6">
        <f t="shared" si="15"/>
        <v>0.97621389701052086</v>
      </c>
      <c r="X6">
        <f t="shared" si="16"/>
        <v>1.9816663764504038E-3</v>
      </c>
      <c r="Y6">
        <f t="shared" si="17"/>
        <v>9.762138970105208E-3</v>
      </c>
      <c r="Z6">
        <f t="shared" si="18"/>
        <v>0.96447009166396525</v>
      </c>
      <c r="AB6">
        <f t="shared" si="19"/>
        <v>174.13919563618083</v>
      </c>
      <c r="AC6">
        <f t="shared" si="2"/>
        <v>249.89316796146795</v>
      </c>
      <c r="AE6">
        <f t="shared" si="3"/>
        <v>616.61521948418238</v>
      </c>
      <c r="AF6">
        <f t="shared" si="4"/>
        <v>-30.83076097420912</v>
      </c>
      <c r="AG6">
        <f t="shared" si="4"/>
        <v>-24.111752291599132</v>
      </c>
      <c r="AH6">
        <f t="shared" si="5"/>
        <v>-198.1666376450404</v>
      </c>
      <c r="AI6">
        <f t="shared" si="6"/>
        <v>363.50606857333366</v>
      </c>
      <c r="AJ6">
        <f t="shared" si="7"/>
        <v>-75.753972325287123</v>
      </c>
      <c r="AK6">
        <f>G6*SUM(AB6, AE6:AF6)</f>
        <v>44.455533767550016</v>
      </c>
      <c r="AL6">
        <f t="shared" si="8"/>
        <v>332.20763001559658</v>
      </c>
      <c r="AN6">
        <f t="shared" si="9"/>
        <v>480.23610004833193</v>
      </c>
      <c r="AO6">
        <f t="shared" si="9"/>
        <v>-24.011805002416597</v>
      </c>
      <c r="AP6">
        <f t="shared" si="9"/>
        <v>-18.778864873843801</v>
      </c>
      <c r="AQ6">
        <f t="shared" si="9"/>
        <v>-154.33737315461514</v>
      </c>
      <c r="AR6">
        <f t="shared" si="9"/>
        <v>283.10805701745636</v>
      </c>
      <c r="AS6">
        <f t="shared" si="9"/>
        <v>-58.999179850114587</v>
      </c>
      <c r="AT6">
        <f t="shared" si="9"/>
        <v>34.623135283547448</v>
      </c>
      <c r="AU6">
        <f t="shared" si="9"/>
        <v>258.73201245088921</v>
      </c>
      <c r="AW6">
        <v>3</v>
      </c>
      <c r="AX6">
        <f>(R6*SUMPRODUCT(K7:$K$23, X7:$X$23)-$AZ$3*SUMPRODUCT(K6:$K$22, W7:$W$23))/Z6</f>
        <v>259.09892916465282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v>5.4699999999999999E-2</v>
      </c>
      <c r="G7" s="5"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2.0855349999999999E-3</v>
      </c>
      <c r="O7">
        <f t="shared" si="21"/>
        <v>639.33057625494484</v>
      </c>
      <c r="P7">
        <f t="shared" si="22"/>
        <v>31.966528812747242</v>
      </c>
      <c r="Q7" s="4">
        <f t="shared" si="23"/>
        <v>25</v>
      </c>
      <c r="R7">
        <f t="shared" si="0"/>
        <v>100000</v>
      </c>
      <c r="S7">
        <f t="shared" si="1"/>
        <v>328.60776397446608</v>
      </c>
      <c r="U7">
        <f t="shared" si="13"/>
        <v>2.0855349999999999E-3</v>
      </c>
      <c r="V7">
        <f t="shared" si="14"/>
        <v>0.01</v>
      </c>
      <c r="W7">
        <f t="shared" si="15"/>
        <v>0.96447009166396525</v>
      </c>
      <c r="X7">
        <f t="shared" si="16"/>
        <v>2.0114361326184077E-3</v>
      </c>
      <c r="Y7">
        <f t="shared" si="17"/>
        <v>9.6447009166396522E-3</v>
      </c>
      <c r="Z7">
        <f t="shared" si="18"/>
        <v>0.95281395461470719</v>
      </c>
      <c r="AB7">
        <f t="shared" si="19"/>
        <v>249.89316796146795</v>
      </c>
      <c r="AC7">
        <f t="shared" si="2"/>
        <v>313.10206310960734</v>
      </c>
      <c r="AE7">
        <f t="shared" si="3"/>
        <v>609.16309466757366</v>
      </c>
      <c r="AF7">
        <f t="shared" si="4"/>
        <v>-30.458154733378681</v>
      </c>
      <c r="AG7">
        <f t="shared" si="4"/>
        <v>-23.820348865367681</v>
      </c>
      <c r="AH7">
        <f t="shared" si="5"/>
        <v>-201.14361326184078</v>
      </c>
      <c r="AI7">
        <f t="shared" si="6"/>
        <v>353.74097780698651</v>
      </c>
      <c r="AJ7">
        <f t="shared" si="7"/>
        <v>-63.208895148139391</v>
      </c>
      <c r="AK7">
        <f>G7*SUM(AB7, AE7:AF7)</f>
        <v>40.684167097677047</v>
      </c>
      <c r="AL7">
        <f t="shared" si="8"/>
        <v>331.21624975652418</v>
      </c>
      <c r="AN7">
        <f t="shared" si="9"/>
        <v>429.46699543127943</v>
      </c>
      <c r="AO7">
        <f t="shared" si="9"/>
        <v>-21.473349771563971</v>
      </c>
      <c r="AP7">
        <f t="shared" si="9"/>
        <v>-16.793620209242953</v>
      </c>
      <c r="AQ7">
        <f t="shared" si="9"/>
        <v>-141.80856324675236</v>
      </c>
      <c r="AR7">
        <f t="shared" si="9"/>
        <v>249.39146220372012</v>
      </c>
      <c r="AS7">
        <f t="shared" si="9"/>
        <v>-44.562998844531307</v>
      </c>
      <c r="AT7">
        <f t="shared" si="9"/>
        <v>28.682806227121159</v>
      </c>
      <c r="AU7">
        <f t="shared" si="9"/>
        <v>233.51126958630999</v>
      </c>
      <c r="AW7">
        <v>4</v>
      </c>
      <c r="AX7">
        <f>(R7*SUMPRODUCT(K8:$K$23, X8:$X$23)-$AZ$3*SUMPRODUCT(K7:$K$22, W8:$W$23))/Z7</f>
        <v>328.60776397446608</v>
      </c>
    </row>
    <row r="8" spans="1:52" x14ac:dyDescent="0.25">
      <c r="B8" s="2">
        <f>'T.26.04.A'!B8</f>
        <v>1522.432587</v>
      </c>
      <c r="C8" s="2">
        <f>'T.26.04.A'!C8</f>
        <v>25</v>
      </c>
      <c r="E8">
        <v>2008</v>
      </c>
      <c r="F8" s="5">
        <v>2.2499999999999999E-2</v>
      </c>
      <c r="G8" s="5"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2.1420699999999998E-3</v>
      </c>
      <c r="O8">
        <f t="shared" si="21"/>
        <v>639.33057625494484</v>
      </c>
      <c r="P8">
        <f t="shared" si="22"/>
        <v>31.966528812747242</v>
      </c>
      <c r="Q8" s="4">
        <f t="shared" si="23"/>
        <v>25</v>
      </c>
      <c r="R8">
        <f t="shared" si="0"/>
        <v>100000</v>
      </c>
      <c r="S8">
        <f t="shared" si="1"/>
        <v>384.89481580007703</v>
      </c>
      <c r="U8">
        <f t="shared" si="13"/>
        <v>2.1420699999999998E-3</v>
      </c>
      <c r="V8">
        <f t="shared" si="14"/>
        <v>0.01</v>
      </c>
      <c r="W8">
        <f t="shared" si="15"/>
        <v>0.95281395461470719</v>
      </c>
      <c r="X8">
        <f t="shared" si="16"/>
        <v>2.0409941877615255E-3</v>
      </c>
      <c r="Y8">
        <f t="shared" si="17"/>
        <v>9.5281395461470717E-3</v>
      </c>
      <c r="Z8">
        <f t="shared" si="18"/>
        <v>0.94124482088079864</v>
      </c>
      <c r="AB8">
        <f t="shared" si="19"/>
        <v>313.10206310960734</v>
      </c>
      <c r="AC8">
        <f t="shared" si="2"/>
        <v>362.28025195569148</v>
      </c>
      <c r="AE8">
        <f t="shared" si="3"/>
        <v>601.76659373070333</v>
      </c>
      <c r="AF8">
        <f t="shared" si="4"/>
        <v>-30.088329686535168</v>
      </c>
      <c r="AG8">
        <f t="shared" si="4"/>
        <v>-23.531120522019965</v>
      </c>
      <c r="AH8">
        <f t="shared" si="5"/>
        <v>-204.09941877615256</v>
      </c>
      <c r="AI8">
        <f t="shared" si="6"/>
        <v>344.04772474599565</v>
      </c>
      <c r="AJ8">
        <f t="shared" si="7"/>
        <v>-49.17818884608414</v>
      </c>
      <c r="AK8">
        <f t="shared" ref="AK8:AK23" si="24">G8*SUM(AB8:AB8, AE8:AF8)</f>
        <v>18.845820968375417</v>
      </c>
      <c r="AL8">
        <f t="shared" si="8"/>
        <v>313.7153568682869</v>
      </c>
      <c r="AN8">
        <f t="shared" si="9"/>
        <v>395.57331199073479</v>
      </c>
      <c r="AO8">
        <f t="shared" si="9"/>
        <v>-19.77866559953674</v>
      </c>
      <c r="AP8">
        <f t="shared" si="9"/>
        <v>-15.468261908726255</v>
      </c>
      <c r="AQ8">
        <f t="shared" si="9"/>
        <v>-134.16544537664538</v>
      </c>
      <c r="AR8">
        <f t="shared" si="9"/>
        <v>226.16093910582643</v>
      </c>
      <c r="AS8">
        <f t="shared" si="9"/>
        <v>-32.327449283861363</v>
      </c>
      <c r="AT8">
        <f t="shared" si="9"/>
        <v>12.388364351413044</v>
      </c>
      <c r="AU8">
        <f t="shared" si="9"/>
        <v>206.22185417337809</v>
      </c>
      <c r="AW8">
        <v>5</v>
      </c>
      <c r="AX8">
        <f>(R8*SUMPRODUCT(K9:$K$23, X9:$X$23)-$AZ$3*SUMPRODUCT(K8:$K$22, W9:$W$23))/Z8</f>
        <v>384.89481580007703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2.2014550000000002E-3</v>
      </c>
      <c r="O9">
        <f t="shared" si="21"/>
        <v>639.33057625494484</v>
      </c>
      <c r="P9">
        <f t="shared" si="22"/>
        <v>31.966528812747242</v>
      </c>
      <c r="Q9" s="4">
        <f t="shared" si="23"/>
        <v>25</v>
      </c>
      <c r="R9">
        <f t="shared" si="0"/>
        <v>100000</v>
      </c>
      <c r="S9">
        <f t="shared" si="1"/>
        <v>432.04801195604034</v>
      </c>
      <c r="U9">
        <f t="shared" si="13"/>
        <v>2.2014550000000002E-3</v>
      </c>
      <c r="V9">
        <f t="shared" si="14"/>
        <v>0.01</v>
      </c>
      <c r="W9">
        <f t="shared" si="15"/>
        <v>0.94124482088079864</v>
      </c>
      <c r="X9">
        <f t="shared" si="16"/>
        <v>2.0721081171521387E-3</v>
      </c>
      <c r="Y9">
        <f t="shared" si="17"/>
        <v>9.4124482088079869E-3</v>
      </c>
      <c r="Z9">
        <f t="shared" si="18"/>
        <v>0.92976026455483851</v>
      </c>
      <c r="AB9">
        <f t="shared" si="19"/>
        <v>362.28025195569148</v>
      </c>
      <c r="AC9">
        <f t="shared" si="2"/>
        <v>401.70107389664008</v>
      </c>
      <c r="AE9">
        <f t="shared" si="3"/>
        <v>594.42416571679485</v>
      </c>
      <c r="AF9">
        <f t="shared" si="4"/>
        <v>-29.721208285839744</v>
      </c>
      <c r="AG9">
        <f t="shared" si="4"/>
        <v>-23.244006613870962</v>
      </c>
      <c r="AH9">
        <f t="shared" si="5"/>
        <v>-207.21081171521388</v>
      </c>
      <c r="AI9">
        <f t="shared" si="6"/>
        <v>334.24813910187021</v>
      </c>
      <c r="AJ9">
        <f t="shared" si="7"/>
        <v>-39.420821940948599</v>
      </c>
      <c r="AK9">
        <f t="shared" si="24"/>
        <v>5.4692009353812141</v>
      </c>
      <c r="AL9">
        <f t="shared" si="8"/>
        <v>300.2965180963028</v>
      </c>
      <c r="AN9">
        <f t="shared" si="9"/>
        <v>371.3616632059294</v>
      </c>
      <c r="AO9">
        <f t="shared" si="9"/>
        <v>-18.568083160296471</v>
      </c>
      <c r="AP9">
        <f t="shared" si="9"/>
        <v>-14.521504093441093</v>
      </c>
      <c r="AQ9">
        <f t="shared" si="9"/>
        <v>-129.45326941750605</v>
      </c>
      <c r="AR9">
        <f t="shared" si="9"/>
        <v>208.81880653468576</v>
      </c>
      <c r="AS9">
        <f t="shared" si="9"/>
        <v>-24.627837906425555</v>
      </c>
      <c r="AT9">
        <f t="shared" si="9"/>
        <v>3.4168388045284463</v>
      </c>
      <c r="AU9">
        <f t="shared" si="9"/>
        <v>187.60780743278863</v>
      </c>
      <c r="AW9">
        <v>6</v>
      </c>
      <c r="AX9">
        <f>(R9*SUMPRODUCT(K10:$K$23, X10:$X$23)-$AZ$3*SUMPRODUCT(K9:$K$22, W10:$W$23))/Z9</f>
        <v>432.04801195604034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2.2708170000000001E-3</v>
      </c>
      <c r="O10">
        <f t="shared" si="21"/>
        <v>639.33057625494484</v>
      </c>
      <c r="P10">
        <f t="shared" si="22"/>
        <v>31.966528812747242</v>
      </c>
      <c r="Q10" s="4">
        <f t="shared" si="23"/>
        <v>25</v>
      </c>
      <c r="R10">
        <f t="shared" si="0"/>
        <v>100000</v>
      </c>
      <c r="S10">
        <f t="shared" si="1"/>
        <v>473.58316135266068</v>
      </c>
      <c r="U10">
        <f t="shared" si="13"/>
        <v>2.2708170000000001E-3</v>
      </c>
      <c r="V10">
        <f t="shared" si="14"/>
        <v>0.01</v>
      </c>
      <c r="W10">
        <f t="shared" si="15"/>
        <v>0.92976026455483851</v>
      </c>
      <c r="X10">
        <f t="shared" si="16"/>
        <v>2.1113154146756249E-3</v>
      </c>
      <c r="Y10">
        <f t="shared" si="17"/>
        <v>9.2976026455483859E-3</v>
      </c>
      <c r="Z10">
        <f t="shared" si="18"/>
        <v>0.91835134649461458</v>
      </c>
      <c r="AB10">
        <f t="shared" si="19"/>
        <v>401.70107389664008</v>
      </c>
      <c r="AC10">
        <f t="shared" si="2"/>
        <v>434.91573390539224</v>
      </c>
      <c r="AE10">
        <f t="shared" si="3"/>
        <v>587.13009555890642</v>
      </c>
      <c r="AF10">
        <f t="shared" si="4"/>
        <v>-29.356504777945322</v>
      </c>
      <c r="AG10">
        <f t="shared" si="4"/>
        <v>-22.958783662365363</v>
      </c>
      <c r="AH10">
        <f t="shared" si="5"/>
        <v>-211.1315414675625</v>
      </c>
      <c r="AI10">
        <f t="shared" si="6"/>
        <v>323.6832656510332</v>
      </c>
      <c r="AJ10">
        <f t="shared" si="7"/>
        <v>-33.214660008752162</v>
      </c>
      <c r="AK10">
        <f t="shared" si="24"/>
        <v>3.9338461251781651</v>
      </c>
      <c r="AL10">
        <f t="shared" si="8"/>
        <v>294.40245176745918</v>
      </c>
      <c r="AN10">
        <f t="shared" si="9"/>
        <v>348.50807809588014</v>
      </c>
      <c r="AO10">
        <f t="shared" si="9"/>
        <v>-17.425403904794006</v>
      </c>
      <c r="AP10">
        <f t="shared" si="9"/>
        <v>-13.627851186836796</v>
      </c>
      <c r="AQ10">
        <f t="shared" si="9"/>
        <v>-125.32324317702852</v>
      </c>
      <c r="AR10">
        <f t="shared" si="9"/>
        <v>192.13157982722078</v>
      </c>
      <c r="AS10">
        <f t="shared" si="9"/>
        <v>-19.715523717514721</v>
      </c>
      <c r="AT10">
        <f t="shared" si="9"/>
        <v>2.3350483359325906</v>
      </c>
      <c r="AU10">
        <f t="shared" si="9"/>
        <v>174.75110444563862</v>
      </c>
      <c r="AW10">
        <v>7</v>
      </c>
      <c r="AX10">
        <f>(R10*SUMPRODUCT(K11:$K$23, X11:$X$23)-$AZ$3*SUMPRODUCT(K10:$K$22, W11:$W$23))/Z10</f>
        <v>473.58316135266068</v>
      </c>
    </row>
    <row r="11" spans="1:52" x14ac:dyDescent="0.25">
      <c r="A11" t="s">
        <v>33</v>
      </c>
      <c r="C11" s="7">
        <f>AU25</f>
        <v>690.03324732261217</v>
      </c>
      <c r="E11">
        <v>2011</v>
      </c>
      <c r="F11" s="5">
        <v>1.5E-3</v>
      </c>
      <c r="G11" s="5"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2.3392280000000001E-3</v>
      </c>
      <c r="O11">
        <f t="shared" si="21"/>
        <v>639.33057625494484</v>
      </c>
      <c r="P11">
        <f t="shared" si="22"/>
        <v>31.966528812747242</v>
      </c>
      <c r="Q11" s="4">
        <f t="shared" si="23"/>
        <v>25</v>
      </c>
      <c r="R11">
        <f t="shared" si="0"/>
        <v>100000</v>
      </c>
      <c r="S11">
        <f t="shared" si="1"/>
        <v>509.83240170095718</v>
      </c>
      <c r="U11">
        <f t="shared" si="13"/>
        <v>2.3392280000000001E-3</v>
      </c>
      <c r="V11">
        <f t="shared" si="14"/>
        <v>0.01</v>
      </c>
      <c r="W11">
        <f t="shared" si="15"/>
        <v>0.91835134649461458</v>
      </c>
      <c r="X11">
        <f t="shared" si="16"/>
        <v>2.1482331835579044E-3</v>
      </c>
      <c r="Y11">
        <f t="shared" si="17"/>
        <v>9.1835134649461466E-3</v>
      </c>
      <c r="Z11">
        <f t="shared" si="18"/>
        <v>0.90701959984611047</v>
      </c>
      <c r="AB11">
        <f t="shared" si="19"/>
        <v>434.91573390539224</v>
      </c>
      <c r="AC11">
        <f t="shared" si="2"/>
        <v>462.42798097938362</v>
      </c>
      <c r="AE11">
        <f t="shared" si="3"/>
        <v>579.88536344414331</v>
      </c>
      <c r="AF11">
        <f t="shared" si="4"/>
        <v>-28.994268172207164</v>
      </c>
      <c r="AG11">
        <f t="shared" si="4"/>
        <v>-22.675489996152763</v>
      </c>
      <c r="AH11">
        <f t="shared" si="5"/>
        <v>-214.82331835579043</v>
      </c>
      <c r="AI11">
        <f t="shared" si="6"/>
        <v>313.3922869199929</v>
      </c>
      <c r="AJ11">
        <f t="shared" si="7"/>
        <v>-27.512247073991375</v>
      </c>
      <c r="AK11">
        <f t="shared" si="24"/>
        <v>2.3659363900255879</v>
      </c>
      <c r="AL11">
        <f t="shared" si="8"/>
        <v>288.2459762360271</v>
      </c>
      <c r="AN11">
        <f t="shared" si="9"/>
        <v>327.34927005269924</v>
      </c>
      <c r="AO11">
        <f t="shared" si="9"/>
        <v>-16.367463502634962</v>
      </c>
      <c r="AP11">
        <f t="shared" si="9"/>
        <v>-12.800469827762573</v>
      </c>
      <c r="AQ11">
        <f t="shared" si="9"/>
        <v>-121.26923852052064</v>
      </c>
      <c r="AR11">
        <f t="shared" si="9"/>
        <v>176.91209820178102</v>
      </c>
      <c r="AS11">
        <f t="shared" si="9"/>
        <v>-15.530852414846454</v>
      </c>
      <c r="AT11">
        <f t="shared" si="9"/>
        <v>1.3355873403426504</v>
      </c>
      <c r="AU11">
        <f t="shared" si="9"/>
        <v>162.7168331272772</v>
      </c>
      <c r="AW11">
        <v>8</v>
      </c>
      <c r="AX11">
        <f>(R11*SUMPRODUCT(K12:$K$23, X12:$X$23)-$AZ$3*SUMPRODUCT(K11:$K$22, W12:$W$23))/Z11</f>
        <v>509.83240170095718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2.4176169999999999E-3</v>
      </c>
      <c r="O12">
        <f t="shared" si="21"/>
        <v>639.33057625494484</v>
      </c>
      <c r="P12">
        <f t="shared" si="22"/>
        <v>31.966528812747242</v>
      </c>
      <c r="Q12" s="4">
        <f t="shared" si="23"/>
        <v>25</v>
      </c>
      <c r="R12">
        <f t="shared" si="0"/>
        <v>100000</v>
      </c>
      <c r="S12">
        <f t="shared" si="1"/>
        <v>540.88084163148301</v>
      </c>
      <c r="U12">
        <f t="shared" si="13"/>
        <v>2.4176169999999999E-3</v>
      </c>
      <c r="V12">
        <f t="shared" si="14"/>
        <v>0.01</v>
      </c>
      <c r="W12">
        <f t="shared" si="15"/>
        <v>0.90701959984611047</v>
      </c>
      <c r="X12">
        <f t="shared" si="16"/>
        <v>2.1928260039211539E-3</v>
      </c>
      <c r="Y12">
        <f t="shared" si="17"/>
        <v>9.0701959984611051E-3</v>
      </c>
      <c r="Z12">
        <f t="shared" si="18"/>
        <v>0.8957565778437282</v>
      </c>
      <c r="AB12">
        <f t="shared" si="19"/>
        <v>462.42798097938362</v>
      </c>
      <c r="AC12">
        <f t="shared" si="2"/>
        <v>484.49757172105274</v>
      </c>
      <c r="AE12">
        <f t="shared" si="3"/>
        <v>572.68456909698807</v>
      </c>
      <c r="AF12">
        <f t="shared" si="4"/>
        <v>-28.634228454849406</v>
      </c>
      <c r="AG12">
        <f t="shared" si="4"/>
        <v>-22.393914446093206</v>
      </c>
      <c r="AH12">
        <f t="shared" si="5"/>
        <v>-219.2826003921154</v>
      </c>
      <c r="AI12">
        <f t="shared" si="6"/>
        <v>302.37382580393006</v>
      </c>
      <c r="AJ12">
        <f t="shared" si="7"/>
        <v>-22.069590741669117</v>
      </c>
      <c r="AK12">
        <f t="shared" si="24"/>
        <v>2.314900139729501</v>
      </c>
      <c r="AL12">
        <f t="shared" si="8"/>
        <v>282.61913520199045</v>
      </c>
      <c r="AN12">
        <f t="shared" si="9"/>
        <v>307.33375053898203</v>
      </c>
      <c r="AO12">
        <f t="shared" si="9"/>
        <v>-15.366687526949102</v>
      </c>
      <c r="AP12">
        <f t="shared" si="9"/>
        <v>-12.017794938702691</v>
      </c>
      <c r="AQ12">
        <f t="shared" si="9"/>
        <v>-117.67899406249973</v>
      </c>
      <c r="AR12">
        <f t="shared" si="9"/>
        <v>162.27027401083049</v>
      </c>
      <c r="AS12">
        <f t="shared" si="9"/>
        <v>-11.843745163576884</v>
      </c>
      <c r="AT12">
        <f t="shared" si="9"/>
        <v>1.2423015748234569</v>
      </c>
      <c r="AU12">
        <f t="shared" si="9"/>
        <v>151.66883042207706</v>
      </c>
      <c r="AW12">
        <v>9</v>
      </c>
      <c r="AX12">
        <f>(R12*SUMPRODUCT(K13:$K$23, X13:$X$23)-$AZ$3*SUMPRODUCT(K12:$K$22, W13:$W$23))/Z12</f>
        <v>540.88084163148301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2.502181E-3</v>
      </c>
      <c r="O13">
        <f t="shared" si="21"/>
        <v>639.33057625494484</v>
      </c>
      <c r="P13">
        <f t="shared" si="22"/>
        <v>31.966528812747242</v>
      </c>
      <c r="Q13" s="4">
        <f t="shared" si="23"/>
        <v>25</v>
      </c>
      <c r="R13">
        <f t="shared" si="0"/>
        <v>100000</v>
      </c>
      <c r="S13">
        <f t="shared" si="1"/>
        <v>566.75950602487876</v>
      </c>
      <c r="U13">
        <f t="shared" si="13"/>
        <v>2.502181E-3</v>
      </c>
      <c r="V13">
        <f t="shared" si="14"/>
        <v>0.01</v>
      </c>
      <c r="W13">
        <f t="shared" si="15"/>
        <v>0.8957565778437282</v>
      </c>
      <c r="X13">
        <f t="shared" si="16"/>
        <v>2.2413450897055976E-3</v>
      </c>
      <c r="Y13">
        <f t="shared" si="17"/>
        <v>8.9575657784372823E-3</v>
      </c>
      <c r="Z13">
        <f t="shared" si="18"/>
        <v>0.88455766697558524</v>
      </c>
      <c r="AB13">
        <f t="shared" si="19"/>
        <v>484.49757172105274</v>
      </c>
      <c r="AC13">
        <f t="shared" si="2"/>
        <v>501.33146638560191</v>
      </c>
      <c r="AE13">
        <f t="shared" si="3"/>
        <v>565.52476295823055</v>
      </c>
      <c r="AF13">
        <f t="shared" si="4"/>
        <v>-28.276238147911524</v>
      </c>
      <c r="AG13">
        <f t="shared" si="4"/>
        <v>-22.113941674389633</v>
      </c>
      <c r="AH13">
        <f t="shared" si="5"/>
        <v>-224.13450897055975</v>
      </c>
      <c r="AI13">
        <f t="shared" si="6"/>
        <v>291.00007416536971</v>
      </c>
      <c r="AJ13">
        <f t="shared" si="7"/>
        <v>-16.833894664549177</v>
      </c>
      <c r="AK13">
        <f t="shared" si="24"/>
        <v>2.0434921930627432</v>
      </c>
      <c r="AL13">
        <f t="shared" si="8"/>
        <v>276.20967169388325</v>
      </c>
      <c r="AN13">
        <f t="shared" si="9"/>
        <v>288.57222436277914</v>
      </c>
      <c r="AO13">
        <f t="shared" si="9"/>
        <v>-14.428611218138954</v>
      </c>
      <c r="AP13">
        <f t="shared" si="9"/>
        <v>-11.284155454177183</v>
      </c>
      <c r="AQ13">
        <f t="shared" si="9"/>
        <v>-114.36987033381395</v>
      </c>
      <c r="AR13">
        <f t="shared" si="9"/>
        <v>148.48958735664905</v>
      </c>
      <c r="AS13">
        <f t="shared" si="9"/>
        <v>-8.5898880937181357</v>
      </c>
      <c r="AT13">
        <f t="shared" si="9"/>
        <v>1.0427396397912361</v>
      </c>
      <c r="AU13">
        <f t="shared" si="9"/>
        <v>140.94243890272216</v>
      </c>
      <c r="AW13">
        <v>10</v>
      </c>
      <c r="AX13">
        <f>(R13*SUMPRODUCT(K14:$K$23, X14:$X$23)-$AZ$3*SUMPRODUCT(K13:$K$22, W14:$W$23))/Z13</f>
        <v>566.75950602487876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10"/>
        <v>5.1400000000000001E-2</v>
      </c>
      <c r="I14" s="5">
        <f t="shared" si="11"/>
        <v>1.0514000000000001</v>
      </c>
      <c r="J14">
        <f t="shared" si="12"/>
        <v>0.95111280197831449</v>
      </c>
      <c r="K14">
        <f t="shared" si="20"/>
        <v>0.48532753093089492</v>
      </c>
      <c r="L14" s="2">
        <v>11</v>
      </c>
      <c r="M14" s="6">
        <v>2.5943469999999999E-3</v>
      </c>
      <c r="O14">
        <f t="shared" si="21"/>
        <v>639.33057625494484</v>
      </c>
      <c r="P14">
        <f t="shared" si="22"/>
        <v>31.966528812747242</v>
      </c>
      <c r="Q14" s="4">
        <f t="shared" si="23"/>
        <v>25</v>
      </c>
      <c r="R14">
        <f t="shared" si="0"/>
        <v>100000</v>
      </c>
      <c r="S14">
        <f t="shared" si="1"/>
        <v>587.52033273018799</v>
      </c>
      <c r="U14">
        <f t="shared" si="13"/>
        <v>2.5943469999999999E-3</v>
      </c>
      <c r="V14">
        <f t="shared" si="14"/>
        <v>0.01</v>
      </c>
      <c r="W14">
        <f t="shared" si="15"/>
        <v>0.88455766697558524</v>
      </c>
      <c r="X14">
        <f t="shared" si="16"/>
        <v>2.2948495296451084E-3</v>
      </c>
      <c r="Y14">
        <f t="shared" si="17"/>
        <v>8.8455766697558523E-3</v>
      </c>
      <c r="Z14">
        <f t="shared" si="18"/>
        <v>0.87341724077618432</v>
      </c>
      <c r="AB14">
        <f t="shared" si="19"/>
        <v>501.33146638560191</v>
      </c>
      <c r="AC14">
        <f t="shared" si="2"/>
        <v>513.15038791310656</v>
      </c>
      <c r="AE14">
        <f t="shared" si="3"/>
        <v>558.40234785644179</v>
      </c>
      <c r="AF14">
        <f t="shared" si="4"/>
        <v>-27.920117392822092</v>
      </c>
      <c r="AG14">
        <f t="shared" si="4"/>
        <v>-21.835431019404609</v>
      </c>
      <c r="AH14">
        <f t="shared" si="5"/>
        <v>-229.48495296451085</v>
      </c>
      <c r="AI14">
        <f t="shared" si="6"/>
        <v>279.1618464797042</v>
      </c>
      <c r="AJ14">
        <f t="shared" si="7"/>
        <v>-11.818921527504642</v>
      </c>
      <c r="AK14">
        <f t="shared" si="24"/>
        <v>1.8572646543285991</v>
      </c>
      <c r="AL14">
        <f t="shared" si="8"/>
        <v>269.20018960652817</v>
      </c>
      <c r="AN14">
        <f t="shared" si="9"/>
        <v>271.00803275118159</v>
      </c>
      <c r="AO14">
        <f t="shared" si="9"/>
        <v>-13.550401637559082</v>
      </c>
      <c r="AP14">
        <f t="shared" si="9"/>
        <v>-10.597335823459513</v>
      </c>
      <c r="AQ14">
        <f t="shared" si="9"/>
        <v>-111.3753656080586</v>
      </c>
      <c r="AR14">
        <f t="shared" si="9"/>
        <v>135.48492968210437</v>
      </c>
      <c r="AS14">
        <f t="shared" si="9"/>
        <v>-5.7360480032098291</v>
      </c>
      <c r="AT14">
        <f t="shared" si="9"/>
        <v>0.90138166897052108</v>
      </c>
      <c r="AU14">
        <f t="shared" si="9"/>
        <v>130.65026334786509</v>
      </c>
      <c r="AW14">
        <v>11</v>
      </c>
      <c r="AX14">
        <f>(R14*SUMPRODUCT(K15:$K$23, X15:$X$23)-$AZ$3*SUMPRODUCT(K14:$K$22, W15:$W$23))/Z14</f>
        <v>587.52033273018799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10"/>
        <v>5.1900000000000002E-2</v>
      </c>
      <c r="I15" s="5">
        <f t="shared" si="11"/>
        <v>1.0519000000000001</v>
      </c>
      <c r="J15">
        <f t="shared" si="12"/>
        <v>0.95066070919288903</v>
      </c>
      <c r="K15">
        <f t="shared" si="20"/>
        <v>0.46138181474559836</v>
      </c>
      <c r="L15" s="2">
        <v>12</v>
      </c>
      <c r="M15" s="6">
        <v>2.6922130000000002E-3</v>
      </c>
      <c r="O15">
        <f t="shared" si="21"/>
        <v>639.33057625494484</v>
      </c>
      <c r="P15">
        <f t="shared" si="22"/>
        <v>31.966528812747242</v>
      </c>
      <c r="Q15" s="4">
        <f t="shared" si="23"/>
        <v>25</v>
      </c>
      <c r="R15">
        <f t="shared" si="0"/>
        <v>100000</v>
      </c>
      <c r="S15">
        <f t="shared" si="1"/>
        <v>603.42893617594609</v>
      </c>
      <c r="U15">
        <f t="shared" si="13"/>
        <v>2.6922130000000002E-3</v>
      </c>
      <c r="V15">
        <f t="shared" si="14"/>
        <v>0.01</v>
      </c>
      <c r="W15">
        <f t="shared" si="15"/>
        <v>0.87341724077618432</v>
      </c>
      <c r="X15">
        <f t="shared" si="16"/>
        <v>2.3514252500417736E-3</v>
      </c>
      <c r="Y15">
        <f t="shared" si="17"/>
        <v>8.7341724077618435E-3</v>
      </c>
      <c r="Z15">
        <f t="shared" si="18"/>
        <v>0.86233164311838073</v>
      </c>
      <c r="AB15">
        <f t="shared" si="19"/>
        <v>513.15038791310656</v>
      </c>
      <c r="AC15">
        <f t="shared" si="2"/>
        <v>520.35586603778006</v>
      </c>
      <c r="AE15">
        <f t="shared" si="3"/>
        <v>551.31498631774775</v>
      </c>
      <c r="AF15">
        <f t="shared" si="4"/>
        <v>-27.565749315887391</v>
      </c>
      <c r="AG15">
        <f t="shared" si="4"/>
        <v>-21.558291077959517</v>
      </c>
      <c r="AH15">
        <f t="shared" si="5"/>
        <v>-235.14252500417737</v>
      </c>
      <c r="AI15">
        <f t="shared" si="6"/>
        <v>267.04842091972353</v>
      </c>
      <c r="AJ15">
        <f t="shared" si="7"/>
        <v>-7.2054781246735047</v>
      </c>
      <c r="AK15">
        <f t="shared" si="24"/>
        <v>4.251288462151364</v>
      </c>
      <c r="AL15">
        <f t="shared" si="8"/>
        <v>264.09423125720139</v>
      </c>
      <c r="AN15">
        <f t="shared" si="9"/>
        <v>254.3667088837272</v>
      </c>
      <c r="AO15">
        <f t="shared" si="9"/>
        <v>-12.71833544418636</v>
      </c>
      <c r="AP15">
        <f t="shared" si="9"/>
        <v>-9.9466034603628035</v>
      </c>
      <c r="AQ15">
        <f t="shared" si="9"/>
        <v>-108.4904849102896</v>
      </c>
      <c r="AR15">
        <f t="shared" si="9"/>
        <v>123.21128506888846</v>
      </c>
      <c r="AS15">
        <f t="shared" si="9"/>
        <v>-3.3244765732715726</v>
      </c>
      <c r="AT15">
        <f t="shared" si="9"/>
        <v>1.9614671856744204</v>
      </c>
      <c r="AU15">
        <f t="shared" si="9"/>
        <v>121.8482756812913</v>
      </c>
      <c r="AW15">
        <v>12</v>
      </c>
      <c r="AX15">
        <f>(R15*SUMPRODUCT(K16:$K$23, X16:$X$23)-$AZ$3*SUMPRODUCT(K15:$K$22, W16:$W$23))/Z15</f>
        <v>603.42893617594609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10"/>
        <v>5.4700000000000006E-2</v>
      </c>
      <c r="I16" s="5">
        <f t="shared" si="11"/>
        <v>1.0547</v>
      </c>
      <c r="J16">
        <f t="shared" si="12"/>
        <v>0.94813691096994412</v>
      </c>
      <c r="K16">
        <f t="shared" si="20"/>
        <v>0.43745312861059865</v>
      </c>
      <c r="L16" s="2">
        <v>13</v>
      </c>
      <c r="M16" s="6">
        <v>2.807183E-3</v>
      </c>
      <c r="O16">
        <f t="shared" si="21"/>
        <v>639.33057625494484</v>
      </c>
      <c r="P16">
        <f t="shared" si="22"/>
        <v>31.966528812747242</v>
      </c>
      <c r="Q16" s="4">
        <f t="shared" si="23"/>
        <v>25</v>
      </c>
      <c r="R16">
        <f t="shared" si="0"/>
        <v>100000</v>
      </c>
      <c r="S16">
        <f t="shared" si="1"/>
        <v>614.42479676962239</v>
      </c>
      <c r="U16">
        <f t="shared" si="13"/>
        <v>2.807183E-3</v>
      </c>
      <c r="V16">
        <f t="shared" si="14"/>
        <v>0.01</v>
      </c>
      <c r="W16">
        <f t="shared" si="15"/>
        <v>0.86233164311838073</v>
      </c>
      <c r="X16">
        <f t="shared" si="16"/>
        <v>2.4207227289239856E-3</v>
      </c>
      <c r="Y16">
        <f t="shared" si="17"/>
        <v>8.6233164311838081E-3</v>
      </c>
      <c r="Z16">
        <f t="shared" si="18"/>
        <v>0.85128760395827285</v>
      </c>
      <c r="AB16">
        <f t="shared" si="19"/>
        <v>520.35586603778006</v>
      </c>
      <c r="AC16">
        <f t="shared" si="2"/>
        <v>523.05221305456064</v>
      </c>
      <c r="AE16">
        <f t="shared" si="3"/>
        <v>544.25419439733389</v>
      </c>
      <c r="AF16">
        <f t="shared" si="4"/>
        <v>-27.212709719866691</v>
      </c>
      <c r="AG16">
        <f t="shared" si="4"/>
        <v>-21.282190098956821</v>
      </c>
      <c r="AH16">
        <f t="shared" si="5"/>
        <v>-242.07227289239856</v>
      </c>
      <c r="AI16">
        <f t="shared" si="6"/>
        <v>253.68702168611182</v>
      </c>
      <c r="AJ16">
        <f t="shared" si="7"/>
        <v>-2.6963470167805781</v>
      </c>
      <c r="AK16">
        <f t="shared" si="24"/>
        <v>7.3655211900782565</v>
      </c>
      <c r="AL16">
        <f t="shared" si="8"/>
        <v>258.35619585940952</v>
      </c>
      <c r="AN16">
        <f t="shared" si="9"/>
        <v>238.08570009855467</v>
      </c>
      <c r="AO16">
        <f t="shared" si="9"/>
        <v>-11.904285004927731</v>
      </c>
      <c r="AP16">
        <f t="shared" si="9"/>
        <v>-9.3099606424741683</v>
      </c>
      <c r="AQ16">
        <f t="shared" si="9"/>
        <v>-105.89527312665837</v>
      </c>
      <c r="AR16">
        <f t="shared" si="9"/>
        <v>110.97618132449441</v>
      </c>
      <c r="AS16">
        <f t="shared" si="9"/>
        <v>-1.1795254383105183</v>
      </c>
      <c r="AT16">
        <f t="shared" si="9"/>
        <v>3.2220702884473931</v>
      </c>
      <c r="AU16">
        <f t="shared" si="9"/>
        <v>113.01872617463128</v>
      </c>
      <c r="AW16">
        <v>13</v>
      </c>
      <c r="AX16">
        <f>(R16*SUMPRODUCT(K17:$K$23, X17:$X$23)-$AZ$3*SUMPRODUCT(K16:$K$22, W17:$W$23))/Z16</f>
        <v>614.42479676962239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10"/>
        <v>6.1700000000000005E-2</v>
      </c>
      <c r="I17" s="5">
        <f t="shared" si="11"/>
        <v>1.0617000000000001</v>
      </c>
      <c r="J17">
        <f t="shared" si="12"/>
        <v>0.94188565508147304</v>
      </c>
      <c r="K17">
        <f t="shared" si="20"/>
        <v>0.41203082660883361</v>
      </c>
      <c r="L17" s="2">
        <v>14</v>
      </c>
      <c r="M17" s="6">
        <v>2.939255E-3</v>
      </c>
      <c r="O17">
        <f t="shared" si="21"/>
        <v>639.33057625494484</v>
      </c>
      <c r="P17">
        <f t="shared" si="22"/>
        <v>31.966528812747242</v>
      </c>
      <c r="Q17" s="4">
        <f t="shared" si="23"/>
        <v>25</v>
      </c>
      <c r="R17">
        <f t="shared" si="0"/>
        <v>100000</v>
      </c>
      <c r="S17">
        <f t="shared" si="1"/>
        <v>620.74733616799563</v>
      </c>
      <c r="U17">
        <f t="shared" si="13"/>
        <v>2.939255E-3</v>
      </c>
      <c r="V17">
        <f t="shared" si="14"/>
        <v>0.01</v>
      </c>
      <c r="W17">
        <f t="shared" si="15"/>
        <v>0.85128760395827285</v>
      </c>
      <c r="X17">
        <f t="shared" si="16"/>
        <v>2.5021513463723733E-3</v>
      </c>
      <c r="Y17">
        <f t="shared" si="17"/>
        <v>8.5128760395827285E-3</v>
      </c>
      <c r="Z17">
        <f t="shared" si="18"/>
        <v>0.8402725765723178</v>
      </c>
      <c r="AB17">
        <f t="shared" si="19"/>
        <v>523.05221305456064</v>
      </c>
      <c r="AC17">
        <f t="shared" si="2"/>
        <v>521.59696356228437</v>
      </c>
      <c r="AE17">
        <f t="shared" si="3"/>
        <v>537.21195059120726</v>
      </c>
      <c r="AF17">
        <f t="shared" si="4"/>
        <v>-26.860597529560359</v>
      </c>
      <c r="AG17">
        <f t="shared" si="4"/>
        <v>-21.006814414307946</v>
      </c>
      <c r="AH17">
        <f t="shared" si="5"/>
        <v>-250.21513463723733</v>
      </c>
      <c r="AI17">
        <f t="shared" si="6"/>
        <v>239.12940401010161</v>
      </c>
      <c r="AJ17">
        <f t="shared" si="7"/>
        <v>1.4552494922762662</v>
      </c>
      <c r="AK17">
        <f t="shared" si="24"/>
        <v>14.260969212403662</v>
      </c>
      <c r="AL17">
        <f t="shared" si="8"/>
        <v>254.84562271478154</v>
      </c>
      <c r="AN17">
        <f t="shared" si="9"/>
        <v>221.347884066239</v>
      </c>
      <c r="AO17">
        <f t="shared" si="9"/>
        <v>-11.067394203311949</v>
      </c>
      <c r="AP17">
        <f t="shared" si="9"/>
        <v>-8.6554551075456647</v>
      </c>
      <c r="AQ17">
        <f t="shared" si="9"/>
        <v>-103.09634875462149</v>
      </c>
      <c r="AR17">
        <f t="shared" si="9"/>
        <v>98.52868600075989</v>
      </c>
      <c r="AS17">
        <f t="shared" si="9"/>
        <v>0.59960765122467541</v>
      </c>
      <c r="AT17">
        <f t="shared" si="9"/>
        <v>5.8759589328298079</v>
      </c>
      <c r="AU17">
        <f t="shared" si="9"/>
        <v>105.00425258481438</v>
      </c>
      <c r="AW17">
        <v>14</v>
      </c>
      <c r="AX17">
        <f>(R17*SUMPRODUCT(K18:$K$23, X18:$X$23)-$AZ$3*SUMPRODUCT(K17:$K$22, W18:$W$23))/Z17</f>
        <v>620.74733616799563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10"/>
        <v>7.0099999999999996E-2</v>
      </c>
      <c r="I18" s="5">
        <f t="shared" si="11"/>
        <v>1.0701000000000001</v>
      </c>
      <c r="J18">
        <f t="shared" si="12"/>
        <v>0.93449210354172507</v>
      </c>
      <c r="K18">
        <f t="shared" si="20"/>
        <v>0.38503955388172473</v>
      </c>
      <c r="L18" s="2">
        <v>15</v>
      </c>
      <c r="M18" s="6">
        <v>3.7729310000000002E-3</v>
      </c>
      <c r="O18">
        <f t="shared" si="21"/>
        <v>639.33057625494484</v>
      </c>
      <c r="P18">
        <f t="shared" si="22"/>
        <v>31.966528812747242</v>
      </c>
      <c r="Q18" s="4">
        <f t="shared" si="23"/>
        <v>25</v>
      </c>
      <c r="R18">
        <f t="shared" si="0"/>
        <v>100000</v>
      </c>
      <c r="S18">
        <f t="shared" si="1"/>
        <v>596.1434372243059</v>
      </c>
      <c r="U18">
        <f t="shared" si="13"/>
        <v>3.7729310000000002E-3</v>
      </c>
      <c r="V18">
        <f t="shared" si="14"/>
        <v>0.01</v>
      </c>
      <c r="W18">
        <f t="shared" si="15"/>
        <v>0.8402725765723178</v>
      </c>
      <c r="X18">
        <f t="shared" si="16"/>
        <v>3.1702904525995716E-3</v>
      </c>
      <c r="Y18">
        <f t="shared" si="17"/>
        <v>8.4027257657231774E-3</v>
      </c>
      <c r="Z18">
        <f t="shared" si="18"/>
        <v>0.82869956035399506</v>
      </c>
      <c r="AB18">
        <f t="shared" si="19"/>
        <v>521.59696356228437</v>
      </c>
      <c r="AC18">
        <f t="shared" si="2"/>
        <v>494.02380433570175</v>
      </c>
      <c r="AE18">
        <f t="shared" si="3"/>
        <v>529.81296746333908</v>
      </c>
      <c r="AF18">
        <f t="shared" si="4"/>
        <v>-26.490648373166955</v>
      </c>
      <c r="AG18">
        <f t="shared" si="4"/>
        <v>-20.717489008849878</v>
      </c>
      <c r="AH18">
        <f t="shared" si="5"/>
        <v>-317.02904525995717</v>
      </c>
      <c r="AI18">
        <f t="shared" si="6"/>
        <v>165.57578482136506</v>
      </c>
      <c r="AJ18">
        <f t="shared" si="7"/>
        <v>27.573159226582618</v>
      </c>
      <c r="AK18">
        <f t="shared" si="24"/>
        <v>22.138256505293057</v>
      </c>
      <c r="AL18">
        <f t="shared" si="8"/>
        <v>215.28720055324072</v>
      </c>
      <c r="AN18">
        <f t="shared" si="9"/>
        <v>203.99894863283683</v>
      </c>
      <c r="AO18">
        <f t="shared" si="9"/>
        <v>-10.199947431641842</v>
      </c>
      <c r="AP18">
        <f t="shared" si="9"/>
        <v>-7.9770527255170922</v>
      </c>
      <c r="AQ18">
        <f t="shared" si="9"/>
        <v>-122.06872215444302</v>
      </c>
      <c r="AR18">
        <f t="shared" si="9"/>
        <v>63.753226321234855</v>
      </c>
      <c r="AS18">
        <f t="shared" si="9"/>
        <v>10.616756927713134</v>
      </c>
      <c r="AT18">
        <f t="shared" si="9"/>
        <v>8.5241044085172284</v>
      </c>
      <c r="AU18">
        <f t="shared" si="9"/>
        <v>82.894087657465207</v>
      </c>
      <c r="AW18">
        <v>15</v>
      </c>
      <c r="AX18">
        <f>(R18*SUMPRODUCT(K19:$K$23, X19:$X$23)-$AZ$3*SUMPRODUCT(K18:$K$22, W19:$W$23))/Z18</f>
        <v>596.1434372243059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10"/>
        <v>7.3400000000000007E-2</v>
      </c>
      <c r="I19" s="5">
        <f t="shared" si="11"/>
        <v>1.0733999999999999</v>
      </c>
      <c r="J19">
        <f t="shared" si="12"/>
        <v>0.93161915408980811</v>
      </c>
      <c r="K19">
        <f t="shared" si="20"/>
        <v>0.35871022347840947</v>
      </c>
      <c r="L19" s="2">
        <v>16</v>
      </c>
      <c r="M19" s="6">
        <v>4.6883589999999996E-3</v>
      </c>
      <c r="O19">
        <f t="shared" si="21"/>
        <v>639.33057625494484</v>
      </c>
      <c r="P19">
        <f t="shared" si="22"/>
        <v>31.966528812747242</v>
      </c>
      <c r="Q19" s="4">
        <f t="shared" si="23"/>
        <v>25</v>
      </c>
      <c r="R19">
        <f t="shared" si="0"/>
        <v>100000</v>
      </c>
      <c r="S19">
        <f t="shared" si="1"/>
        <v>541.00500625495317</v>
      </c>
      <c r="U19">
        <f t="shared" si="13"/>
        <v>4.6883589999999996E-3</v>
      </c>
      <c r="V19">
        <f t="shared" si="14"/>
        <v>0.01</v>
      </c>
      <c r="W19">
        <f t="shared" si="15"/>
        <v>0.82869956035399506</v>
      </c>
      <c r="X19">
        <f t="shared" si="16"/>
        <v>3.8852410420816955E-3</v>
      </c>
      <c r="Y19">
        <f t="shared" si="17"/>
        <v>8.2869956035399508E-3</v>
      </c>
      <c r="Z19">
        <f t="shared" si="18"/>
        <v>0.81652732370837344</v>
      </c>
      <c r="AB19">
        <f t="shared" si="19"/>
        <v>494.02380433570175</v>
      </c>
      <c r="AC19">
        <f t="shared" si="2"/>
        <v>441.74536987018877</v>
      </c>
      <c r="AE19">
        <f t="shared" si="3"/>
        <v>522.03088439438227</v>
      </c>
      <c r="AF19">
        <f t="shared" si="4"/>
        <v>-26.101544219719113</v>
      </c>
      <c r="AG19">
        <f t="shared" si="4"/>
        <v>-20.413183092709335</v>
      </c>
      <c r="AH19">
        <f t="shared" si="5"/>
        <v>-388.52410420816955</v>
      </c>
      <c r="AI19">
        <f t="shared" si="6"/>
        <v>86.992052873784246</v>
      </c>
      <c r="AJ19">
        <f t="shared" si="7"/>
        <v>52.278434465512987</v>
      </c>
      <c r="AK19">
        <f t="shared" si="24"/>
        <v>22.075955122581139</v>
      </c>
      <c r="AL19">
        <f t="shared" si="8"/>
        <v>161.34644246187838</v>
      </c>
      <c r="AN19">
        <f t="shared" si="9"/>
        <v>187.25781520374059</v>
      </c>
      <c r="AO19">
        <f t="shared" si="9"/>
        <v>-9.3628907601870299</v>
      </c>
      <c r="AP19">
        <f t="shared" si="9"/>
        <v>-7.3224174690914552</v>
      </c>
      <c r="AQ19">
        <f t="shared" si="9"/>
        <v>-139.36756824726135</v>
      </c>
      <c r="AR19">
        <f t="shared" si="9"/>
        <v>31.204938727200759</v>
      </c>
      <c r="AS19">
        <f t="shared" si="9"/>
        <v>18.752808910225546</v>
      </c>
      <c r="AT19">
        <f t="shared" si="9"/>
        <v>7.9188707955204185</v>
      </c>
      <c r="AU19">
        <f t="shared" si="9"/>
        <v>57.876618432946728</v>
      </c>
      <c r="AW19">
        <v>16</v>
      </c>
      <c r="AX19">
        <f>(R19*SUMPRODUCT(K20:$K$23, X20:$X$23)-$AZ$3*SUMPRODUCT(K19:$K$22, W20:$W$23))/Z19</f>
        <v>541.00500625495317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0.34023543913346244</v>
      </c>
      <c r="L20" s="2">
        <v>17</v>
      </c>
      <c r="M20" s="6">
        <v>5.6712799999999999E-3</v>
      </c>
      <c r="O20">
        <f t="shared" si="21"/>
        <v>639.33057625494484</v>
      </c>
      <c r="P20">
        <f t="shared" si="22"/>
        <v>31.966528812747242</v>
      </c>
      <c r="Q20" s="4">
        <f t="shared" si="23"/>
        <v>25</v>
      </c>
      <c r="R20">
        <f t="shared" si="0"/>
        <v>100000</v>
      </c>
      <c r="S20">
        <f t="shared" si="1"/>
        <v>453.05297223926522</v>
      </c>
      <c r="U20">
        <f t="shared" si="13"/>
        <v>5.6712799999999999E-3</v>
      </c>
      <c r="V20">
        <f t="shared" si="14"/>
        <v>0.01</v>
      </c>
      <c r="W20">
        <f t="shared" si="15"/>
        <v>0.81652732370837344</v>
      </c>
      <c r="X20">
        <f t="shared" si="16"/>
        <v>4.6307550804008243E-3</v>
      </c>
      <c r="Y20">
        <f t="shared" si="17"/>
        <v>8.1652732370837353E-3</v>
      </c>
      <c r="Z20">
        <f t="shared" si="18"/>
        <v>0.80373129539088894</v>
      </c>
      <c r="AB20">
        <f t="shared" si="19"/>
        <v>441.74536987018877</v>
      </c>
      <c r="AC20">
        <f t="shared" si="2"/>
        <v>364.13285225855708</v>
      </c>
      <c r="AE20">
        <f t="shared" si="3"/>
        <v>513.84999223639034</v>
      </c>
      <c r="AF20">
        <f t="shared" si="4"/>
        <v>-25.692499611819517</v>
      </c>
      <c r="AG20">
        <f t="shared" si="4"/>
        <v>-20.093282384772223</v>
      </c>
      <c r="AH20">
        <f t="shared" si="5"/>
        <v>-463.07550804008241</v>
      </c>
      <c r="AI20">
        <f t="shared" si="6"/>
        <v>4.9887021997161582</v>
      </c>
      <c r="AJ20">
        <f t="shared" si="7"/>
        <v>77.612517611631688</v>
      </c>
      <c r="AK20">
        <f t="shared" si="24"/>
        <v>3.9985823087274666</v>
      </c>
      <c r="AL20">
        <f t="shared" si="8"/>
        <v>86.59980212007531</v>
      </c>
      <c r="AN20">
        <f t="shared" si="9"/>
        <v>174.82997775727452</v>
      </c>
      <c r="AO20">
        <f t="shared" si="9"/>
        <v>-8.7414988878637274</v>
      </c>
      <c r="AP20">
        <f t="shared" si="9"/>
        <v>-6.8364467558156425</v>
      </c>
      <c r="AQ20">
        <f t="shared" si="9"/>
        <v>-157.55469882996866</v>
      </c>
      <c r="AR20">
        <f t="shared" si="9"/>
        <v>1.6973332836264972</v>
      </c>
      <c r="AS20">
        <f t="shared" si="9"/>
        <v>26.406529011847095</v>
      </c>
      <c r="AT20">
        <f t="shared" si="9"/>
        <v>1.3604594077211836</v>
      </c>
      <c r="AU20">
        <f t="shared" si="9"/>
        <v>29.464321703194774</v>
      </c>
      <c r="AW20">
        <v>17</v>
      </c>
      <c r="AX20">
        <f>(R20*SUMPRODUCT(K21:$K$23, X21:$X$23)-$AZ$3*SUMPRODUCT(K20:$K$22, W21:$W$23))/Z20</f>
        <v>453.05297223926522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10"/>
        <v>5.1300000000000005E-2</v>
      </c>
      <c r="I21" s="5">
        <f t="shared" si="11"/>
        <v>1.0512999999999999</v>
      </c>
      <c r="J21">
        <f t="shared" si="12"/>
        <v>0.95120327213925626</v>
      </c>
      <c r="K21">
        <f t="shared" si="20"/>
        <v>0.32363306300148625</v>
      </c>
      <c r="L21" s="2">
        <v>18</v>
      </c>
      <c r="M21" s="6">
        <v>6.8024940000000001E-3</v>
      </c>
      <c r="O21">
        <f t="shared" si="21"/>
        <v>639.33057625494484</v>
      </c>
      <c r="P21">
        <f t="shared" si="22"/>
        <v>31.966528812747242</v>
      </c>
      <c r="Q21" s="4">
        <f t="shared" si="23"/>
        <v>25</v>
      </c>
      <c r="R21">
        <f t="shared" si="0"/>
        <v>100000</v>
      </c>
      <c r="S21">
        <f t="shared" si="1"/>
        <v>331.33162121226059</v>
      </c>
      <c r="U21">
        <f t="shared" si="13"/>
        <v>6.8024940000000001E-3</v>
      </c>
      <c r="V21">
        <f t="shared" si="14"/>
        <v>0.01</v>
      </c>
      <c r="W21">
        <f t="shared" si="15"/>
        <v>0.80373129539088894</v>
      </c>
      <c r="X21">
        <f t="shared" si="16"/>
        <v>5.4673773145087496E-3</v>
      </c>
      <c r="Y21">
        <f t="shared" si="17"/>
        <v>8.037312953908889E-3</v>
      </c>
      <c r="Z21">
        <f t="shared" si="18"/>
        <v>0.79022660512247134</v>
      </c>
      <c r="AB21">
        <f t="shared" si="19"/>
        <v>364.13285225855708</v>
      </c>
      <c r="AC21">
        <f t="shared" si="2"/>
        <v>261.82706220028928</v>
      </c>
      <c r="AE21">
        <f t="shared" si="3"/>
        <v>505.21603082493834</v>
      </c>
      <c r="AF21">
        <f t="shared" si="4"/>
        <v>-25.260801541246916</v>
      </c>
      <c r="AG21">
        <f t="shared" si="4"/>
        <v>-19.755665128061782</v>
      </c>
      <c r="AH21">
        <f t="shared" si="5"/>
        <v>-546.737731450875</v>
      </c>
      <c r="AI21">
        <f t="shared" si="6"/>
        <v>-86.53816729524533</v>
      </c>
      <c r="AJ21">
        <f t="shared" si="7"/>
        <v>102.3057900582678</v>
      </c>
      <c r="AK21">
        <f t="shared" si="24"/>
        <v>1.3505409304675977</v>
      </c>
      <c r="AL21">
        <f t="shared" si="8"/>
        <v>17.118163693490072</v>
      </c>
      <c r="AN21">
        <f t="shared" si="9"/>
        <v>163.5046115333281</v>
      </c>
      <c r="AO21">
        <f t="shared" si="9"/>
        <v>-8.1752305766664044</v>
      </c>
      <c r="AP21">
        <f t="shared" si="9"/>
        <v>-6.3935864170262837</v>
      </c>
      <c r="AQ21">
        <f t="shared" si="9"/>
        <v>-176.94240668793071</v>
      </c>
      <c r="AR21">
        <f t="shared" si="9"/>
        <v>-28.006612148295289</v>
      </c>
      <c r="AS21">
        <f t="shared" si="9"/>
        <v>33.109536199344213</v>
      </c>
      <c r="AT21">
        <f t="shared" si="9"/>
        <v>0.43707969803610591</v>
      </c>
      <c r="AU21">
        <f t="shared" si="9"/>
        <v>5.5400037490850274</v>
      </c>
      <c r="AW21">
        <v>18</v>
      </c>
      <c r="AX21">
        <f>(R21*SUMPRODUCT(K22:$K$23, X22:$X$23)-$AZ$3*SUMPRODUCT(K21:$K$22, W22:$W$23))/Z21</f>
        <v>331.33162121226059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10"/>
        <v>7.0000000000000007E-2</v>
      </c>
      <c r="I22" s="5">
        <f t="shared" si="11"/>
        <v>1.07</v>
      </c>
      <c r="J22">
        <f t="shared" si="12"/>
        <v>0.93457943925233644</v>
      </c>
      <c r="K22">
        <f t="shared" si="20"/>
        <v>0.30246080654344509</v>
      </c>
      <c r="L22" s="2">
        <v>19</v>
      </c>
      <c r="M22" s="6">
        <v>8.090557E-3</v>
      </c>
      <c r="O22">
        <f t="shared" si="21"/>
        <v>639.33057625494484</v>
      </c>
      <c r="P22">
        <f t="shared" si="22"/>
        <v>31.966528812747242</v>
      </c>
      <c r="Q22" s="4">
        <f t="shared" si="23"/>
        <v>25</v>
      </c>
      <c r="R22">
        <f t="shared" si="0"/>
        <v>100000</v>
      </c>
      <c r="S22">
        <f t="shared" si="1"/>
        <v>178.17858647027799</v>
      </c>
      <c r="U22">
        <f t="shared" si="13"/>
        <v>8.090557E-3</v>
      </c>
      <c r="V22">
        <f t="shared" si="14"/>
        <v>0.01</v>
      </c>
      <c r="W22">
        <f t="shared" si="15"/>
        <v>0.79022660512247134</v>
      </c>
      <c r="X22">
        <f t="shared" si="16"/>
        <v>6.393373391659846E-3</v>
      </c>
      <c r="Y22">
        <f t="shared" si="17"/>
        <v>7.9022660512247135E-3</v>
      </c>
      <c r="Z22">
        <f t="shared" si="18"/>
        <v>0.77593096567958686</v>
      </c>
      <c r="AB22">
        <f t="shared" si="19"/>
        <v>261.82706220028928</v>
      </c>
      <c r="AC22">
        <f t="shared" si="2"/>
        <v>138.25428266330658</v>
      </c>
      <c r="AE22">
        <f t="shared" si="3"/>
        <v>496.0763914219861</v>
      </c>
      <c r="AF22">
        <f t="shared" si="4"/>
        <v>-24.803819571099304</v>
      </c>
      <c r="AG22">
        <f t="shared" si="4"/>
        <v>-19.39827414198967</v>
      </c>
      <c r="AH22">
        <f t="shared" si="5"/>
        <v>-639.33733916598464</v>
      </c>
      <c r="AI22">
        <f t="shared" si="6"/>
        <v>-187.46304145708751</v>
      </c>
      <c r="AJ22">
        <f t="shared" si="7"/>
        <v>123.57277953698269</v>
      </c>
      <c r="AK22">
        <f t="shared" si="24"/>
        <v>15.395092315074699</v>
      </c>
      <c r="AL22">
        <f t="shared" si="8"/>
        <v>-48.495169605030121</v>
      </c>
      <c r="AN22">
        <f t="shared" si="9"/>
        <v>150.04366545665567</v>
      </c>
      <c r="AO22">
        <f t="shared" si="9"/>
        <v>-7.5021832728327835</v>
      </c>
      <c r="AP22">
        <f t="shared" si="9"/>
        <v>-5.8672176425370512</v>
      </c>
      <c r="AQ22">
        <f t="shared" si="9"/>
        <v>-193.37448725748382</v>
      </c>
      <c r="AR22">
        <f t="shared" si="9"/>
        <v>-56.70022271619797</v>
      </c>
      <c r="AS22">
        <f t="shared" si="9"/>
        <v>37.375922565571116</v>
      </c>
      <c r="AT22">
        <f t="shared" si="9"/>
        <v>4.6564120384282868</v>
      </c>
      <c r="AU22">
        <f t="shared" si="9"/>
        <v>-14.667888112198574</v>
      </c>
      <c r="AW22">
        <v>19</v>
      </c>
      <c r="AX22">
        <f>(R22*SUMPRODUCT(K23:$K$23, X23:$X$23)-$AZ$3*SUMPRODUCT(K22:$K$22, W23:$W$23))/Z22</f>
        <v>178.17858647027799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10"/>
        <v>0.10390000000000001</v>
      </c>
      <c r="I23" s="5">
        <f t="shared" si="11"/>
        <v>1.1039000000000001</v>
      </c>
      <c r="J23">
        <f t="shared" si="12"/>
        <v>0.90587915572062683</v>
      </c>
      <c r="K23">
        <f t="shared" si="20"/>
        <v>0.2739929400701559</v>
      </c>
      <c r="L23" s="2">
        <v>20</v>
      </c>
      <c r="M23" s="6">
        <v>9.5159809999999997E-3</v>
      </c>
      <c r="O23">
        <f t="shared" si="21"/>
        <v>639.33057625494484</v>
      </c>
      <c r="P23">
        <f t="shared" si="22"/>
        <v>31.966528812747242</v>
      </c>
      <c r="Q23" s="4">
        <f t="shared" si="23"/>
        <v>25</v>
      </c>
      <c r="R23">
        <f t="shared" si="0"/>
        <v>100000</v>
      </c>
      <c r="S23">
        <f t="shared" si="1"/>
        <v>181.72513066760959</v>
      </c>
      <c r="U23">
        <f t="shared" si="13"/>
        <v>9.5159809999999997E-3</v>
      </c>
      <c r="V23">
        <f t="shared" si="14"/>
        <v>0.01</v>
      </c>
      <c r="W23">
        <f t="shared" si="15"/>
        <v>0.77593096567958686</v>
      </c>
      <c r="X23">
        <f t="shared" si="16"/>
        <v>7.3837443267186003E-3</v>
      </c>
      <c r="Y23">
        <f t="shared" si="17"/>
        <v>7.7593096567958684E-3</v>
      </c>
      <c r="Z23">
        <f t="shared" si="18"/>
        <v>0.76078791169607241</v>
      </c>
      <c r="AB23">
        <f t="shared" si="19"/>
        <v>138.25428266330658</v>
      </c>
      <c r="AC23">
        <f t="shared" si="2"/>
        <v>138.25428266330658</v>
      </c>
      <c r="AE23">
        <f t="shared" si="3"/>
        <v>486.39497399244607</v>
      </c>
      <c r="AF23">
        <f t="shared" si="4"/>
        <v>-24.319748699622302</v>
      </c>
      <c r="AG23">
        <f t="shared" si="4"/>
        <v>-19.019697792401811</v>
      </c>
      <c r="AH23">
        <f t="shared" si="5"/>
        <v>-738.37443267186006</v>
      </c>
      <c r="AI23">
        <f t="shared" si="6"/>
        <v>-295.31890517143813</v>
      </c>
      <c r="AJ23">
        <f t="shared" si="7"/>
        <v>0</v>
      </c>
      <c r="AK23">
        <f t="shared" si="24"/>
        <v>42.023065556929126</v>
      </c>
      <c r="AL23">
        <f t="shared" si="8"/>
        <v>-253.29583961450902</v>
      </c>
      <c r="AN23">
        <f t="shared" si="9"/>
        <v>133.26878895953732</v>
      </c>
      <c r="AO23">
        <f t="shared" si="9"/>
        <v>-6.6634394479768648</v>
      </c>
      <c r="AP23">
        <f t="shared" si="9"/>
        <v>-5.2112629173860254</v>
      </c>
      <c r="AQ23">
        <f t="shared" si="9"/>
        <v>-202.30938168039631</v>
      </c>
      <c r="AR23">
        <f t="shared" si="9"/>
        <v>-80.915295086221903</v>
      </c>
      <c r="AS23">
        <f t="shared" si="9"/>
        <v>0</v>
      </c>
      <c r="AT23">
        <f t="shared" si="9"/>
        <v>11.514023282703915</v>
      </c>
      <c r="AU23">
        <f t="shared" si="9"/>
        <v>-69.401271803517986</v>
      </c>
      <c r="AW23">
        <v>20</v>
      </c>
      <c r="AX23">
        <f>(R23*SUMPRODUCT(K$23:$K24, X$23:$X24)-$AZ$3*SUMPRODUCT(K$22:$K23, W$23:$W24))/Z23</f>
        <v>181.72513066760959</v>
      </c>
    </row>
    <row r="25" spans="5:50" x14ac:dyDescent="0.25">
      <c r="AN25" s="8">
        <f t="shared" ref="AN25:AU25" si="25">SUM(AN3:AN23)</f>
        <v>6124.4136685179938</v>
      </c>
      <c r="AO25" s="8">
        <f t="shared" si="25"/>
        <v>-785.71861561710841</v>
      </c>
      <c r="AP25" s="8">
        <f t="shared" si="25"/>
        <v>-1736.9179915771374</v>
      </c>
      <c r="AQ25" s="8">
        <f t="shared" si="25"/>
        <v>-2810.6806834753361</v>
      </c>
      <c r="AR25" s="8">
        <f t="shared" si="25"/>
        <v>791.0963778484122</v>
      </c>
      <c r="AS25" s="8">
        <f t="shared" si="25"/>
        <v>-256.68993433545995</v>
      </c>
      <c r="AT25" s="8">
        <f t="shared" si="25"/>
        <v>155.62680380966017</v>
      </c>
      <c r="AU25" s="9">
        <f t="shared" si="25"/>
        <v>690.03324732261217</v>
      </c>
    </row>
    <row r="29" spans="5:50" x14ac:dyDescent="0.25">
      <c r="AF29" s="10"/>
      <c r="AG29" s="10"/>
      <c r="AH29" s="10"/>
      <c r="AI29" s="10"/>
      <c r="AJ29" s="10"/>
      <c r="AK29" s="10"/>
      <c r="AL29" s="10"/>
      <c r="AM29" s="10"/>
    </row>
  </sheetData>
  <conditionalFormatting sqref="AN25:AU25">
    <cfRule type="cellIs" dxfId="42" priority="1" operator="lessThan">
      <formula>0</formula>
    </cfRule>
  </conditionalFormatting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F9D9D9-28C3-4819-A9F0-D494FCD712F4}">
  <dimension ref="A1:AZ29"/>
  <sheetViews>
    <sheetView workbookViewId="0">
      <selection activeCell="M33" sqref="M33"/>
    </sheetView>
  </sheetViews>
  <sheetFormatPr defaultRowHeight="15" x14ac:dyDescent="0.25"/>
  <cols>
    <col min="3" max="3" width="9.28515625" bestFit="1" customWidth="1"/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f>'T.45.04.B'!C3*(1+C12)</f>
        <v>2409.5638686675939</v>
      </c>
      <c r="K3">
        <v>1</v>
      </c>
      <c r="L3" s="2">
        <v>0</v>
      </c>
      <c r="O3">
        <f>$C$3</f>
        <v>2409.5638686675939</v>
      </c>
      <c r="P3">
        <f>O3*B5</f>
        <v>1927.6510949340752</v>
      </c>
      <c r="Q3" s="4">
        <f>B8</f>
        <v>1522.432587</v>
      </c>
      <c r="R3">
        <f t="shared" ref="R3:R23" si="0">$C$6</f>
        <v>100000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2409.5638686675939</v>
      </c>
      <c r="AF3">
        <f t="shared" ref="AF3:AG23" si="4">-$Z3*P3</f>
        <v>-1927.6510949340752</v>
      </c>
      <c r="AG3">
        <f t="shared" si="4"/>
        <v>-1522.432587</v>
      </c>
      <c r="AH3">
        <f t="shared" ref="AH3:AH23" si="5">-X3*R3</f>
        <v>0</v>
      </c>
      <c r="AI3">
        <f t="shared" ref="AI3:AI23" si="6">SUM(AE3:AH3)</f>
        <v>-1040.5198132664814</v>
      </c>
      <c r="AJ3">
        <f t="shared" ref="AJ3:AJ23" si="7">AB3-AC3</f>
        <v>0</v>
      </c>
      <c r="AL3">
        <f t="shared" ref="AL3:AL23" si="8">SUM(AI3:AK3)</f>
        <v>-1040.5198132664814</v>
      </c>
      <c r="AN3">
        <f t="shared" ref="AN3:AU23" si="9">AE3*$K3</f>
        <v>2409.5638686675939</v>
      </c>
      <c r="AO3">
        <f t="shared" si="9"/>
        <v>-1927.6510949340752</v>
      </c>
      <c r="AP3">
        <f t="shared" si="9"/>
        <v>-1522.432587</v>
      </c>
      <c r="AQ3">
        <f t="shared" si="9"/>
        <v>0</v>
      </c>
      <c r="AR3">
        <f t="shared" si="9"/>
        <v>-1040.5198132664814</v>
      </c>
      <c r="AS3">
        <f t="shared" si="9"/>
        <v>0</v>
      </c>
      <c r="AT3">
        <f t="shared" si="9"/>
        <v>0</v>
      </c>
      <c r="AU3">
        <f t="shared" si="9"/>
        <v>-1040.5198132664814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859.40911881889122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v>1.5900000000000001E-2</v>
      </c>
      <c r="G4" s="5"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Mortalities!B21:B40</f>
        <v>2.5943469999999999E-3</v>
      </c>
      <c r="R4">
        <f t="shared" si="0"/>
        <v>100000</v>
      </c>
      <c r="S4">
        <f t="shared" si="1"/>
        <v>623.87140033237131</v>
      </c>
      <c r="U4">
        <f t="shared" ref="U4:U23" si="13">M4</f>
        <v>2.5943469999999999E-3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2.5943469999999999E-3</v>
      </c>
      <c r="Y4">
        <f t="shared" ref="Y4:Y23" si="17">V4*W4</f>
        <v>0.01</v>
      </c>
      <c r="Z4">
        <f t="shared" ref="Z4:Z23" si="18">MAX(0, W4-X4-Y4)</f>
        <v>0.98740565299999994</v>
      </c>
      <c r="AB4">
        <f t="shared" ref="AB4:AB23" si="19">AC3</f>
        <v>0</v>
      </c>
      <c r="AC4">
        <f t="shared" si="2"/>
        <v>616.01414743320947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-259.43469999999996</v>
      </c>
      <c r="AI4">
        <f t="shared" si="6"/>
        <v>-259.43469999999996</v>
      </c>
      <c r="AJ4">
        <f t="shared" si="7"/>
        <v>-616.01414743320947</v>
      </c>
      <c r="AK4">
        <f>H4*SUM(AB4, AE4:AF4)</f>
        <v>0</v>
      </c>
      <c r="AL4">
        <f t="shared" si="8"/>
        <v>-875.44884743320949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-243.39497138568339</v>
      </c>
      <c r="AR4">
        <f t="shared" si="9"/>
        <v>-243.39497138568339</v>
      </c>
      <c r="AS4">
        <f t="shared" si="9"/>
        <v>-577.92864943541554</v>
      </c>
      <c r="AT4">
        <f t="shared" si="9"/>
        <v>0</v>
      </c>
      <c r="AU4">
        <f t="shared" si="9"/>
        <v>-821.32362082109898</v>
      </c>
      <c r="AW4">
        <v>1</v>
      </c>
      <c r="AX4">
        <f>(R4*SUMPRODUCT(K5:$K$23, X5:$X$23)-$AZ$3*SUMPRODUCT(K4:$K$22, W5:$W$23))/Z4</f>
        <v>623.87140033237131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v>3.6400000000000002E-2</v>
      </c>
      <c r="G5" s="5"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2.6922130000000002E-3</v>
      </c>
      <c r="O5">
        <f t="shared" ref="O5:O23" si="21">$C$3</f>
        <v>2409.5638686675939</v>
      </c>
      <c r="P5">
        <f t="shared" ref="P5:P23" si="22">O5*$C$5</f>
        <v>120.4781934333797</v>
      </c>
      <c r="Q5" s="4">
        <f t="shared" ref="Q5:Q23" si="23">$C$8</f>
        <v>25</v>
      </c>
      <c r="R5">
        <f t="shared" si="0"/>
        <v>100000</v>
      </c>
      <c r="S5">
        <f t="shared" si="1"/>
        <v>1213.0538759068413</v>
      </c>
      <c r="U5">
        <f t="shared" si="13"/>
        <v>2.6922130000000002E-3</v>
      </c>
      <c r="V5">
        <f t="shared" si="14"/>
        <v>0.01</v>
      </c>
      <c r="W5">
        <f t="shared" si="15"/>
        <v>0.98740565299999994</v>
      </c>
      <c r="X5">
        <f t="shared" si="16"/>
        <v>2.6583063352800889E-3</v>
      </c>
      <c r="Y5">
        <f t="shared" si="17"/>
        <v>9.8740565299999996E-3</v>
      </c>
      <c r="Z5">
        <f t="shared" si="18"/>
        <v>0.97487329013471991</v>
      </c>
      <c r="AB5">
        <f t="shared" si="19"/>
        <v>616.01414743320947</v>
      </c>
      <c r="AC5">
        <f t="shared" si="2"/>
        <v>1182.5738231159767</v>
      </c>
      <c r="AE5">
        <f t="shared" si="3"/>
        <v>2349.0194564377211</v>
      </c>
      <c r="AF5">
        <f t="shared" si="4"/>
        <v>-117.45097282188608</v>
      </c>
      <c r="AG5">
        <f t="shared" si="4"/>
        <v>-24.371832253367998</v>
      </c>
      <c r="AH5">
        <f t="shared" si="5"/>
        <v>-265.83063352800889</v>
      </c>
      <c r="AI5">
        <f t="shared" si="6"/>
        <v>1941.366017834458</v>
      </c>
      <c r="AJ5">
        <f t="shared" si="7"/>
        <v>-566.55967568276719</v>
      </c>
      <c r="AK5">
        <f>H5*SUM(AB5, AE5:AF5)</f>
        <v>246.03113932263747</v>
      </c>
      <c r="AL5">
        <f t="shared" si="8"/>
        <v>1620.8374814743283</v>
      </c>
      <c r="AN5">
        <f t="shared" si="9"/>
        <v>2028.5251419987969</v>
      </c>
      <c r="AO5">
        <f t="shared" si="9"/>
        <v>-101.42625709993987</v>
      </c>
      <c r="AP5">
        <f t="shared" si="9"/>
        <v>-21.046600677164268</v>
      </c>
      <c r="AQ5">
        <f t="shared" si="9"/>
        <v>-229.56136959495262</v>
      </c>
      <c r="AR5">
        <f t="shared" si="9"/>
        <v>1676.4909146267401</v>
      </c>
      <c r="AS5">
        <f t="shared" si="9"/>
        <v>-489.25969660040926</v>
      </c>
      <c r="AT5">
        <f t="shared" si="9"/>
        <v>212.46326864717943</v>
      </c>
      <c r="AU5">
        <f t="shared" si="9"/>
        <v>1399.6944866735103</v>
      </c>
      <c r="AW5">
        <v>2</v>
      </c>
      <c r="AX5">
        <f>(R5*SUMPRODUCT(K6:$K$23, X6:$X$23)-$AZ$3*SUMPRODUCT(K5:$K$22, W6:$W$23))/Z5</f>
        <v>1213.0538759068413</v>
      </c>
    </row>
    <row r="6" spans="1:52" x14ac:dyDescent="0.25">
      <c r="A6" t="s">
        <v>16</v>
      </c>
      <c r="C6" s="2">
        <f>'T.26.04.B'!C6</f>
        <v>100000</v>
      </c>
      <c r="E6">
        <v>2006</v>
      </c>
      <c r="F6" s="5">
        <v>5.8799999999999998E-2</v>
      </c>
      <c r="G6" s="5"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2.807183E-3</v>
      </c>
      <c r="O6">
        <f t="shared" si="21"/>
        <v>2409.5638686675939</v>
      </c>
      <c r="P6">
        <f t="shared" si="22"/>
        <v>120.4781934333797</v>
      </c>
      <c r="Q6" s="4">
        <f t="shared" si="23"/>
        <v>25</v>
      </c>
      <c r="R6">
        <f t="shared" si="0"/>
        <v>100000</v>
      </c>
      <c r="S6">
        <f t="shared" si="1"/>
        <v>1759.1057907414665</v>
      </c>
      <c r="U6">
        <f t="shared" si="13"/>
        <v>2.807183E-3</v>
      </c>
      <c r="V6">
        <f t="shared" si="14"/>
        <v>0.01</v>
      </c>
      <c r="W6">
        <f t="shared" si="15"/>
        <v>0.97487329013471991</v>
      </c>
      <c r="X6">
        <f t="shared" si="16"/>
        <v>2.7366477272202532E-3</v>
      </c>
      <c r="Y6">
        <f t="shared" si="17"/>
        <v>9.7487329013471995E-3</v>
      </c>
      <c r="Z6">
        <f t="shared" si="18"/>
        <v>0.96238790950615249</v>
      </c>
      <c r="AB6">
        <f t="shared" si="19"/>
        <v>1182.5738231159767</v>
      </c>
      <c r="AC6">
        <f t="shared" si="2"/>
        <v>1692.9421445518474</v>
      </c>
      <c r="AE6">
        <f t="shared" si="3"/>
        <v>2318.9351343885628</v>
      </c>
      <c r="AF6">
        <f t="shared" si="4"/>
        <v>-115.94675671942817</v>
      </c>
      <c r="AG6">
        <f t="shared" si="4"/>
        <v>-24.059697737653813</v>
      </c>
      <c r="AH6">
        <f t="shared" si="5"/>
        <v>-273.6647727220253</v>
      </c>
      <c r="AI6">
        <f t="shared" si="6"/>
        <v>1905.2639072094553</v>
      </c>
      <c r="AJ6">
        <f t="shared" si="7"/>
        <v>-510.36832143587071</v>
      </c>
      <c r="AK6">
        <f>H6*SUM(AB6, AE6:AF6)</f>
        <v>368.34916744542011</v>
      </c>
      <c r="AL6">
        <f t="shared" si="8"/>
        <v>1763.2447532190047</v>
      </c>
      <c r="AN6">
        <f t="shared" si="9"/>
        <v>1806.0474831214983</v>
      </c>
      <c r="AO6">
        <f t="shared" si="9"/>
        <v>-90.302374156074947</v>
      </c>
      <c r="AP6">
        <f t="shared" si="9"/>
        <v>-18.738323422406115</v>
      </c>
      <c r="AQ6">
        <f t="shared" si="9"/>
        <v>-213.1373002479221</v>
      </c>
      <c r="AR6">
        <f t="shared" si="9"/>
        <v>1483.869485295095</v>
      </c>
      <c r="AS6">
        <f t="shared" si="9"/>
        <v>-397.48823014716936</v>
      </c>
      <c r="AT6">
        <f t="shared" si="9"/>
        <v>286.87998940087192</v>
      </c>
      <c r="AU6">
        <f t="shared" si="9"/>
        <v>1373.2612445487975</v>
      </c>
      <c r="AW6">
        <v>3</v>
      </c>
      <c r="AX6">
        <f>(R6*SUMPRODUCT(K7:$K$23, X7:$X$23)-$AZ$3*SUMPRODUCT(K6:$K$22, W7:$W$23))/Z6</f>
        <v>1759.1057907414665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v>5.4699999999999999E-2</v>
      </c>
      <c r="G7" s="5"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2.939255E-3</v>
      </c>
      <c r="O7">
        <f t="shared" si="21"/>
        <v>2409.5638686675939</v>
      </c>
      <c r="P7">
        <f t="shared" si="22"/>
        <v>120.4781934333797</v>
      </c>
      <c r="Q7" s="4">
        <f t="shared" si="23"/>
        <v>25</v>
      </c>
      <c r="R7">
        <f t="shared" si="0"/>
        <v>100000</v>
      </c>
      <c r="S7">
        <f t="shared" si="1"/>
        <v>2250.3329152056822</v>
      </c>
      <c r="U7">
        <f t="shared" si="13"/>
        <v>2.939255E-3</v>
      </c>
      <c r="V7">
        <f t="shared" si="14"/>
        <v>0.01</v>
      </c>
      <c r="W7">
        <f t="shared" si="15"/>
        <v>0.96238790950615249</v>
      </c>
      <c r="X7">
        <f t="shared" si="16"/>
        <v>2.828703474955506E-3</v>
      </c>
      <c r="Y7">
        <f t="shared" si="17"/>
        <v>9.6238790950615247E-3</v>
      </c>
      <c r="Z7">
        <f t="shared" si="18"/>
        <v>0.94993532693613547</v>
      </c>
      <c r="AB7">
        <f t="shared" si="19"/>
        <v>1692.9421445518474</v>
      </c>
      <c r="AC7">
        <f t="shared" si="2"/>
        <v>2137.6707335210567</v>
      </c>
      <c r="AE7">
        <f t="shared" si="3"/>
        <v>2288.9298413562501</v>
      </c>
      <c r="AF7">
        <f t="shared" si="4"/>
        <v>-114.44649206781251</v>
      </c>
      <c r="AG7">
        <f t="shared" si="4"/>
        <v>-23.748383173403386</v>
      </c>
      <c r="AH7">
        <f t="shared" si="5"/>
        <v>-282.87034749555062</v>
      </c>
      <c r="AI7">
        <f t="shared" si="6"/>
        <v>1867.8646186194837</v>
      </c>
      <c r="AJ7">
        <f t="shared" si="7"/>
        <v>-444.72858896920934</v>
      </c>
      <c r="AK7">
        <f>H7*SUM(AB7, AE7:AF7)</f>
        <v>404.91944920507785</v>
      </c>
      <c r="AL7">
        <f t="shared" si="8"/>
        <v>1828.0554788553522</v>
      </c>
      <c r="AN7">
        <f t="shared" si="9"/>
        <v>1613.7218920931305</v>
      </c>
      <c r="AO7">
        <f t="shared" si="9"/>
        <v>-80.686094604656532</v>
      </c>
      <c r="AP7">
        <f t="shared" si="9"/>
        <v>-16.742883567820339</v>
      </c>
      <c r="AQ7">
        <f t="shared" si="9"/>
        <v>-199.42685185452805</v>
      </c>
      <c r="AR7">
        <f t="shared" si="9"/>
        <v>1316.8660620661258</v>
      </c>
      <c r="AS7">
        <f t="shared" si="9"/>
        <v>-313.53877567259275</v>
      </c>
      <c r="AT7">
        <f t="shared" si="9"/>
        <v>285.47287379037965</v>
      </c>
      <c r="AU7">
        <f t="shared" si="9"/>
        <v>1288.8001601839126</v>
      </c>
      <c r="AW7">
        <v>4</v>
      </c>
      <c r="AX7">
        <f>(R7*SUMPRODUCT(K8:$K$23, X8:$X$23)-$AZ$3*SUMPRODUCT(K7:$K$22, W8:$W$23))/Z7</f>
        <v>2250.3329152056822</v>
      </c>
    </row>
    <row r="8" spans="1:52" x14ac:dyDescent="0.25">
      <c r="B8" s="2">
        <f>'T.26.04.A'!B8</f>
        <v>1522.432587</v>
      </c>
      <c r="C8" s="2">
        <f>'T.26.04.A'!C8</f>
        <v>25</v>
      </c>
      <c r="E8">
        <v>2008</v>
      </c>
      <c r="F8" s="5">
        <v>2.2499999999999999E-2</v>
      </c>
      <c r="G8" s="5"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3.7729310000000002E-3</v>
      </c>
      <c r="O8">
        <f t="shared" si="21"/>
        <v>2409.5638686675939</v>
      </c>
      <c r="P8">
        <f t="shared" si="22"/>
        <v>120.4781934333797</v>
      </c>
      <c r="Q8" s="4">
        <f t="shared" si="23"/>
        <v>25</v>
      </c>
      <c r="R8">
        <f t="shared" si="0"/>
        <v>100000</v>
      </c>
      <c r="S8">
        <f t="shared" si="1"/>
        <v>2644.6357249486323</v>
      </c>
      <c r="U8">
        <f t="shared" si="13"/>
        <v>3.7729310000000002E-3</v>
      </c>
      <c r="V8">
        <f t="shared" si="14"/>
        <v>0.01</v>
      </c>
      <c r="W8">
        <f t="shared" si="15"/>
        <v>0.94993532693613547</v>
      </c>
      <c r="X8">
        <f t="shared" si="16"/>
        <v>3.5840404429924805E-3</v>
      </c>
      <c r="Y8">
        <f t="shared" si="17"/>
        <v>9.4993532693613547E-3</v>
      </c>
      <c r="Z8">
        <f t="shared" si="18"/>
        <v>0.93685193322378169</v>
      </c>
      <c r="AB8">
        <f t="shared" si="19"/>
        <v>2137.6707335210567</v>
      </c>
      <c r="AC8">
        <f t="shared" si="2"/>
        <v>2477.6320915908036</v>
      </c>
      <c r="AE8">
        <f t="shared" si="3"/>
        <v>2257.4045685874098</v>
      </c>
      <c r="AF8">
        <f t="shared" si="4"/>
        <v>-112.8702284293705</v>
      </c>
      <c r="AG8">
        <f t="shared" si="4"/>
        <v>-23.421298330594542</v>
      </c>
      <c r="AH8">
        <f t="shared" si="5"/>
        <v>-358.40404429924803</v>
      </c>
      <c r="AI8">
        <f t="shared" si="6"/>
        <v>1762.7089975281967</v>
      </c>
      <c r="AJ8">
        <f t="shared" si="7"/>
        <v>-339.96135806974689</v>
      </c>
      <c r="AK8">
        <f t="shared" ref="AK8:AK23" si="24">H8*SUM(AB8:AB8, AE8:AF8)</f>
        <v>310.45986784173454</v>
      </c>
      <c r="AL8">
        <f t="shared" si="8"/>
        <v>1733.2075073001843</v>
      </c>
      <c r="AN8">
        <f t="shared" si="9"/>
        <v>1483.9125518136527</v>
      </c>
      <c r="AO8">
        <f t="shared" si="9"/>
        <v>-74.195627590682633</v>
      </c>
      <c r="AP8">
        <f t="shared" si="9"/>
        <v>-15.396069918601134</v>
      </c>
      <c r="AQ8">
        <f t="shared" si="9"/>
        <v>-235.59811447056393</v>
      </c>
      <c r="AR8">
        <f t="shared" si="9"/>
        <v>1158.722739833805</v>
      </c>
      <c r="AS8">
        <f t="shared" si="9"/>
        <v>-223.47475210745731</v>
      </c>
      <c r="AT8">
        <f t="shared" si="9"/>
        <v>204.08184741693938</v>
      </c>
      <c r="AU8">
        <f t="shared" si="9"/>
        <v>1139.329835143287</v>
      </c>
      <c r="AW8">
        <v>5</v>
      </c>
      <c r="AX8">
        <f>(R8*SUMPRODUCT(K9:$K$23, X9:$X$23)-$AZ$3*SUMPRODUCT(K8:$K$22, W9:$W$23))/Z8</f>
        <v>2644.6357249486323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4.6883589999999996E-3</v>
      </c>
      <c r="O9">
        <f t="shared" si="21"/>
        <v>2409.5638686675939</v>
      </c>
      <c r="P9">
        <f t="shared" si="22"/>
        <v>120.4781934333797</v>
      </c>
      <c r="Q9" s="4">
        <f t="shared" si="23"/>
        <v>25</v>
      </c>
      <c r="R9">
        <f t="shared" si="0"/>
        <v>100000</v>
      </c>
      <c r="S9">
        <f t="shared" si="1"/>
        <v>2960.149548586126</v>
      </c>
      <c r="U9">
        <f t="shared" si="13"/>
        <v>4.6883589999999996E-3</v>
      </c>
      <c r="V9">
        <f t="shared" si="14"/>
        <v>0.01</v>
      </c>
      <c r="W9">
        <f t="shared" si="15"/>
        <v>0.93685193322378169</v>
      </c>
      <c r="X9">
        <f t="shared" si="16"/>
        <v>4.3922981927971153E-3</v>
      </c>
      <c r="Y9">
        <f t="shared" si="17"/>
        <v>9.3685193322378176E-3</v>
      </c>
      <c r="Z9">
        <f t="shared" si="18"/>
        <v>0.9230911156987468</v>
      </c>
      <c r="AB9">
        <f t="shared" si="19"/>
        <v>2477.6320915908036</v>
      </c>
      <c r="AC9">
        <f t="shared" si="2"/>
        <v>2732.4877494395087</v>
      </c>
      <c r="AE9">
        <f t="shared" si="3"/>
        <v>2224.2469998757579</v>
      </c>
      <c r="AF9">
        <f t="shared" si="4"/>
        <v>-111.2123499937879</v>
      </c>
      <c r="AG9">
        <f t="shared" si="4"/>
        <v>-23.077277892468668</v>
      </c>
      <c r="AH9">
        <f t="shared" si="5"/>
        <v>-439.22981927971153</v>
      </c>
      <c r="AI9">
        <f t="shared" si="6"/>
        <v>1650.7275527097895</v>
      </c>
      <c r="AJ9">
        <f t="shared" si="7"/>
        <v>-254.85565784870505</v>
      </c>
      <c r="AK9">
        <f t="shared" si="24"/>
        <v>239.63280390487878</v>
      </c>
      <c r="AL9">
        <f t="shared" si="8"/>
        <v>1635.5046987659632</v>
      </c>
      <c r="AN9">
        <f t="shared" si="9"/>
        <v>1389.5802238433832</v>
      </c>
      <c r="AO9">
        <f t="shared" si="9"/>
        <v>-69.479011192169168</v>
      </c>
      <c r="AP9">
        <f t="shared" si="9"/>
        <v>-14.417341680714332</v>
      </c>
      <c r="AQ9">
        <f t="shared" si="9"/>
        <v>-274.40525743205814</v>
      </c>
      <c r="AR9">
        <f t="shared" si="9"/>
        <v>1031.2786135384415</v>
      </c>
      <c r="AS9">
        <f t="shared" si="9"/>
        <v>-159.21899955397848</v>
      </c>
      <c r="AT9">
        <f t="shared" si="9"/>
        <v>149.70864535681474</v>
      </c>
      <c r="AU9">
        <f t="shared" si="9"/>
        <v>1021.7682593412777</v>
      </c>
      <c r="AW9">
        <v>6</v>
      </c>
      <c r="AX9">
        <f>(R9*SUMPRODUCT(K10:$K$23, X10:$X$23)-$AZ$3*SUMPRODUCT(K9:$K$22, W10:$W$23))/Z9</f>
        <v>2960.149548586126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5.6712799999999999E-3</v>
      </c>
      <c r="O10">
        <f t="shared" si="21"/>
        <v>2409.5638686675939</v>
      </c>
      <c r="P10">
        <f t="shared" si="22"/>
        <v>120.4781934333797</v>
      </c>
      <c r="Q10" s="4">
        <f t="shared" si="23"/>
        <v>25</v>
      </c>
      <c r="R10">
        <f t="shared" si="0"/>
        <v>100000</v>
      </c>
      <c r="S10">
        <f t="shared" si="1"/>
        <v>3210.7395498776646</v>
      </c>
      <c r="U10">
        <f t="shared" si="13"/>
        <v>5.6712799999999999E-3</v>
      </c>
      <c r="V10">
        <f t="shared" si="14"/>
        <v>0.01</v>
      </c>
      <c r="W10">
        <f t="shared" si="15"/>
        <v>0.9230911156987468</v>
      </c>
      <c r="X10">
        <f t="shared" si="16"/>
        <v>5.2351081826399887E-3</v>
      </c>
      <c r="Y10">
        <f t="shared" si="17"/>
        <v>9.2309111569874678E-3</v>
      </c>
      <c r="Z10">
        <f t="shared" si="18"/>
        <v>0.90862509635911937</v>
      </c>
      <c r="AB10">
        <f t="shared" si="19"/>
        <v>2732.4877494395087</v>
      </c>
      <c r="AC10">
        <f t="shared" si="2"/>
        <v>2917.3585328916283</v>
      </c>
      <c r="AE10">
        <f t="shared" si="3"/>
        <v>2189.3902023515448</v>
      </c>
      <c r="AF10">
        <f t="shared" si="4"/>
        <v>-109.46951011757726</v>
      </c>
      <c r="AG10">
        <f t="shared" si="4"/>
        <v>-22.715627408977983</v>
      </c>
      <c r="AH10">
        <f t="shared" si="5"/>
        <v>-523.51081826399889</v>
      </c>
      <c r="AI10">
        <f t="shared" si="6"/>
        <v>1533.6942465609909</v>
      </c>
      <c r="AJ10">
        <f t="shared" si="7"/>
        <v>-184.87078345211967</v>
      </c>
      <c r="AK10">
        <f t="shared" si="24"/>
        <v>252.6514431878575</v>
      </c>
      <c r="AL10">
        <f t="shared" si="8"/>
        <v>1601.4749062967287</v>
      </c>
      <c r="AN10">
        <f t="shared" si="9"/>
        <v>1299.5759839174068</v>
      </c>
      <c r="AO10">
        <f t="shared" si="9"/>
        <v>-64.978799195870351</v>
      </c>
      <c r="AP10">
        <f t="shared" si="9"/>
        <v>-13.483518748104691</v>
      </c>
      <c r="AQ10">
        <f t="shared" si="9"/>
        <v>-310.74501292922218</v>
      </c>
      <c r="AR10">
        <f t="shared" si="9"/>
        <v>910.36865304420985</v>
      </c>
      <c r="AS10">
        <f t="shared" si="9"/>
        <v>-109.73540945068748</v>
      </c>
      <c r="AT10">
        <f t="shared" si="9"/>
        <v>149.96858372543866</v>
      </c>
      <c r="AU10">
        <f t="shared" si="9"/>
        <v>950.601827318961</v>
      </c>
      <c r="AW10">
        <v>7</v>
      </c>
      <c r="AX10">
        <f>(R10*SUMPRODUCT(K11:$K$23, X11:$X$23)-$AZ$3*SUMPRODUCT(K10:$K$22, W11:$W$23))/Z10</f>
        <v>3210.7395498776646</v>
      </c>
    </row>
    <row r="11" spans="1:52" x14ac:dyDescent="0.25">
      <c r="A11" t="s">
        <v>33</v>
      </c>
      <c r="C11" s="7">
        <f>AU25</f>
        <v>10241.201117503419</v>
      </c>
      <c r="E11">
        <v>2011</v>
      </c>
      <c r="F11" s="5">
        <v>1.5E-3</v>
      </c>
      <c r="G11" s="5"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6.8024940000000001E-3</v>
      </c>
      <c r="O11">
        <f t="shared" si="21"/>
        <v>2409.5638686675939</v>
      </c>
      <c r="P11">
        <f t="shared" si="22"/>
        <v>120.4781934333797</v>
      </c>
      <c r="Q11" s="4">
        <f t="shared" si="23"/>
        <v>25</v>
      </c>
      <c r="R11">
        <f t="shared" si="0"/>
        <v>100000</v>
      </c>
      <c r="S11">
        <f t="shared" si="1"/>
        <v>3393.887039154914</v>
      </c>
      <c r="U11">
        <f t="shared" si="13"/>
        <v>6.8024940000000001E-3</v>
      </c>
      <c r="V11">
        <f t="shared" si="14"/>
        <v>0.01</v>
      </c>
      <c r="W11">
        <f t="shared" si="15"/>
        <v>0.90862509635911937</v>
      </c>
      <c r="X11">
        <f t="shared" si="16"/>
        <v>6.1809167662323318E-3</v>
      </c>
      <c r="Y11">
        <f t="shared" si="17"/>
        <v>9.0862509635911935E-3</v>
      </c>
      <c r="Z11">
        <f t="shared" si="18"/>
        <v>0.89335792862929586</v>
      </c>
      <c r="AB11">
        <f t="shared" si="19"/>
        <v>2917.3585328916283</v>
      </c>
      <c r="AC11">
        <f t="shared" si="2"/>
        <v>3031.9558953012479</v>
      </c>
      <c r="AE11">
        <f t="shared" si="3"/>
        <v>2152.6029866128742</v>
      </c>
      <c r="AF11">
        <f t="shared" si="4"/>
        <v>-107.63014933064372</v>
      </c>
      <c r="AG11">
        <f t="shared" si="4"/>
        <v>-22.333948215732395</v>
      </c>
      <c r="AH11">
        <f t="shared" si="5"/>
        <v>-618.09167662323318</v>
      </c>
      <c r="AI11">
        <f t="shared" si="6"/>
        <v>1404.5472124432649</v>
      </c>
      <c r="AJ11">
        <f t="shared" si="7"/>
        <v>-114.59736240961956</v>
      </c>
      <c r="AK11">
        <f t="shared" si="24"/>
        <v>255.56006556395374</v>
      </c>
      <c r="AL11">
        <f t="shared" si="8"/>
        <v>1545.509915597599</v>
      </c>
      <c r="AN11">
        <f t="shared" si="9"/>
        <v>1215.1591690395535</v>
      </c>
      <c r="AO11">
        <f t="shared" si="9"/>
        <v>-60.757958451977679</v>
      </c>
      <c r="AP11">
        <f t="shared" si="9"/>
        <v>-12.607667147161935</v>
      </c>
      <c r="AQ11">
        <f t="shared" si="9"/>
        <v>-348.91699622584758</v>
      </c>
      <c r="AR11">
        <f t="shared" si="9"/>
        <v>792.87654721456636</v>
      </c>
      <c r="AS11">
        <f t="shared" si="9"/>
        <v>-64.690998082704709</v>
      </c>
      <c r="AT11">
        <f t="shared" si="9"/>
        <v>144.26541208094901</v>
      </c>
      <c r="AU11">
        <f t="shared" si="9"/>
        <v>872.45096121281063</v>
      </c>
      <c r="AW11">
        <v>8</v>
      </c>
      <c r="AX11">
        <f>(R11*SUMPRODUCT(K12:$K$23, X12:$X$23)-$AZ$3*SUMPRODUCT(K11:$K$22, W12:$W$23))/Z11</f>
        <v>3393.887039154914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8.090557E-3</v>
      </c>
      <c r="O12">
        <f t="shared" si="21"/>
        <v>2409.5638686675939</v>
      </c>
      <c r="P12">
        <f t="shared" si="22"/>
        <v>120.4781934333797</v>
      </c>
      <c r="Q12" s="4">
        <f t="shared" si="23"/>
        <v>25</v>
      </c>
      <c r="R12">
        <f t="shared" si="0"/>
        <v>100000</v>
      </c>
      <c r="S12">
        <f t="shared" si="1"/>
        <v>3508.3133500084441</v>
      </c>
      <c r="U12">
        <f t="shared" si="13"/>
        <v>8.090557E-3</v>
      </c>
      <c r="V12">
        <f t="shared" si="14"/>
        <v>0.01</v>
      </c>
      <c r="W12">
        <f t="shared" si="15"/>
        <v>0.89335792862929586</v>
      </c>
      <c r="X12">
        <f t="shared" si="16"/>
        <v>7.2277632429772502E-3</v>
      </c>
      <c r="Y12">
        <f t="shared" si="17"/>
        <v>8.9335792862929586E-3</v>
      </c>
      <c r="Z12">
        <f t="shared" si="18"/>
        <v>0.87719658610002571</v>
      </c>
      <c r="AB12">
        <f t="shared" si="19"/>
        <v>3031.9558953012479</v>
      </c>
      <c r="AC12">
        <f t="shared" si="2"/>
        <v>3077.4804935965517</v>
      </c>
      <c r="AE12">
        <f t="shared" si="3"/>
        <v>2113.661199585184</v>
      </c>
      <c r="AF12">
        <f t="shared" si="4"/>
        <v>-105.68305997925921</v>
      </c>
      <c r="AG12">
        <f t="shared" si="4"/>
        <v>-21.929914652500642</v>
      </c>
      <c r="AH12">
        <f t="shared" si="5"/>
        <v>-722.77632429772507</v>
      </c>
      <c r="AI12">
        <f t="shared" si="6"/>
        <v>1263.271900655699</v>
      </c>
      <c r="AJ12">
        <f t="shared" si="7"/>
        <v>-45.524598295303804</v>
      </c>
      <c r="AK12">
        <f t="shared" si="24"/>
        <v>261.57257641168229</v>
      </c>
      <c r="AL12">
        <f t="shared" si="8"/>
        <v>1479.3198787720776</v>
      </c>
      <c r="AN12">
        <f t="shared" si="9"/>
        <v>1134.3057922121598</v>
      </c>
      <c r="AO12">
        <f t="shared" si="9"/>
        <v>-56.715289610607996</v>
      </c>
      <c r="AP12">
        <f t="shared" si="9"/>
        <v>-11.768787361915749</v>
      </c>
      <c r="AQ12">
        <f t="shared" si="9"/>
        <v>-387.88116623687057</v>
      </c>
      <c r="AR12">
        <f t="shared" si="9"/>
        <v>677.94054900276547</v>
      </c>
      <c r="AS12">
        <f t="shared" si="9"/>
        <v>-24.430980492346304</v>
      </c>
      <c r="AT12">
        <f t="shared" si="9"/>
        <v>140.37409995786382</v>
      </c>
      <c r="AU12">
        <f t="shared" si="9"/>
        <v>793.88366846828308</v>
      </c>
      <c r="AW12">
        <v>9</v>
      </c>
      <c r="AX12">
        <f>(R12*SUMPRODUCT(K13:$K$23, X13:$X$23)-$AZ$3*SUMPRODUCT(K12:$K$22, W13:$W$23))/Z12</f>
        <v>3508.3133500084441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9.5159809999999997E-3</v>
      </c>
      <c r="O13">
        <f t="shared" si="21"/>
        <v>2409.5638686675939</v>
      </c>
      <c r="P13">
        <f t="shared" si="22"/>
        <v>120.4781934333797</v>
      </c>
      <c r="Q13" s="4">
        <f t="shared" si="23"/>
        <v>25</v>
      </c>
      <c r="R13">
        <f t="shared" si="0"/>
        <v>100000</v>
      </c>
      <c r="S13">
        <f t="shared" si="1"/>
        <v>3553.2898925873365</v>
      </c>
      <c r="U13">
        <f t="shared" si="13"/>
        <v>9.5159809999999997E-3</v>
      </c>
      <c r="V13">
        <f t="shared" si="14"/>
        <v>0.01</v>
      </c>
      <c r="W13">
        <f t="shared" si="15"/>
        <v>0.87719658610002571</v>
      </c>
      <c r="X13">
        <f t="shared" si="16"/>
        <v>8.3473860465927089E-3</v>
      </c>
      <c r="Y13">
        <f t="shared" si="17"/>
        <v>8.7719658610002568E-3</v>
      </c>
      <c r="Z13">
        <f t="shared" si="18"/>
        <v>0.86007723419243276</v>
      </c>
      <c r="AB13">
        <f t="shared" si="19"/>
        <v>3077.4804935965517</v>
      </c>
      <c r="AC13">
        <f t="shared" si="2"/>
        <v>3056.1037431004429</v>
      </c>
      <c r="AE13">
        <f t="shared" si="3"/>
        <v>2072.4110277736422</v>
      </c>
      <c r="AF13">
        <f t="shared" si="4"/>
        <v>-103.62055138868213</v>
      </c>
      <c r="AG13">
        <f t="shared" si="4"/>
        <v>-21.501930854810819</v>
      </c>
      <c r="AH13">
        <f t="shared" si="5"/>
        <v>-834.73860465927089</v>
      </c>
      <c r="AI13">
        <f t="shared" si="6"/>
        <v>1112.5499408708783</v>
      </c>
      <c r="AJ13">
        <f t="shared" si="7"/>
        <v>21.376750496108798</v>
      </c>
      <c r="AK13">
        <f t="shared" si="24"/>
        <v>260.89220914804417</v>
      </c>
      <c r="AL13">
        <f t="shared" si="8"/>
        <v>1394.8189005150314</v>
      </c>
      <c r="AN13">
        <f t="shared" si="9"/>
        <v>1057.4961509205639</v>
      </c>
      <c r="AO13">
        <f t="shared" si="9"/>
        <v>-52.874807546028208</v>
      </c>
      <c r="AP13">
        <f t="shared" si="9"/>
        <v>-10.971862633229589</v>
      </c>
      <c r="AQ13">
        <f t="shared" si="9"/>
        <v>-425.94487754694444</v>
      </c>
      <c r="AR13">
        <f t="shared" si="9"/>
        <v>567.70460319436177</v>
      </c>
      <c r="AS13">
        <f t="shared" si="9"/>
        <v>10.907986430235026</v>
      </c>
      <c r="AT13">
        <f t="shared" si="9"/>
        <v>133.12634573056019</v>
      </c>
      <c r="AU13">
        <f t="shared" si="9"/>
        <v>711.73893535515697</v>
      </c>
      <c r="AW13">
        <v>10</v>
      </c>
      <c r="AX13">
        <f>(R13*SUMPRODUCT(K14:$K$23, X14:$X$23)-$AZ$3*SUMPRODUCT(K13:$K$22, W14:$W$23))/Z13</f>
        <v>3553.2898925873365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10"/>
        <v>5.1400000000000001E-2</v>
      </c>
      <c r="I14" s="5">
        <f t="shared" si="11"/>
        <v>1.0514000000000001</v>
      </c>
      <c r="J14">
        <f t="shared" si="12"/>
        <v>0.95111280197831449</v>
      </c>
      <c r="K14">
        <f t="shared" si="20"/>
        <v>0.48532753093089492</v>
      </c>
      <c r="L14" s="2">
        <v>11</v>
      </c>
      <c r="M14" s="6">
        <v>1.1135328E-2</v>
      </c>
      <c r="O14">
        <f t="shared" si="21"/>
        <v>2409.5638686675939</v>
      </c>
      <c r="P14">
        <f t="shared" si="22"/>
        <v>120.4781934333797</v>
      </c>
      <c r="Q14" s="4">
        <f t="shared" si="23"/>
        <v>25</v>
      </c>
      <c r="R14">
        <f t="shared" si="0"/>
        <v>100000</v>
      </c>
      <c r="S14">
        <f t="shared" si="1"/>
        <v>3525.9167592079648</v>
      </c>
      <c r="U14">
        <f t="shared" si="13"/>
        <v>1.1135328E-2</v>
      </c>
      <c r="V14">
        <f t="shared" si="14"/>
        <v>0.01</v>
      </c>
      <c r="W14">
        <f t="shared" si="15"/>
        <v>0.86007723419243276</v>
      </c>
      <c r="X14">
        <f t="shared" si="16"/>
        <v>9.5772421080655545E-3</v>
      </c>
      <c r="Y14">
        <f t="shared" si="17"/>
        <v>8.600772341924327E-3</v>
      </c>
      <c r="Z14">
        <f t="shared" si="18"/>
        <v>0.84189921974244286</v>
      </c>
      <c r="AB14">
        <f t="shared" si="19"/>
        <v>3056.1037431004429</v>
      </c>
      <c r="AC14">
        <f t="shared" si="2"/>
        <v>2968.4665684539882</v>
      </c>
      <c r="AE14">
        <f t="shared" si="3"/>
        <v>2028.6099409508292</v>
      </c>
      <c r="AF14">
        <f t="shared" si="4"/>
        <v>-101.43049704754148</v>
      </c>
      <c r="AG14">
        <f t="shared" si="4"/>
        <v>-21.047480493561071</v>
      </c>
      <c r="AH14">
        <f t="shared" si="5"/>
        <v>-957.72421080655545</v>
      </c>
      <c r="AI14">
        <f t="shared" si="6"/>
        <v>948.40775260317128</v>
      </c>
      <c r="AJ14">
        <f t="shared" si="7"/>
        <v>87.637174646454696</v>
      </c>
      <c r="AK14">
        <f t="shared" si="24"/>
        <v>256.14075581199177</v>
      </c>
      <c r="AL14">
        <f t="shared" si="8"/>
        <v>1292.1856830616177</v>
      </c>
      <c r="AN14">
        <f t="shared" si="9"/>
        <v>984.54025386353453</v>
      </c>
      <c r="AO14">
        <f t="shared" si="9"/>
        <v>-49.227012693176732</v>
      </c>
      <c r="AP14">
        <f t="shared" si="9"/>
        <v>-10.214921740256168</v>
      </c>
      <c r="AQ14">
        <f t="shared" si="9"/>
        <v>-464.80992654348546</v>
      </c>
      <c r="AR14">
        <f t="shared" si="9"/>
        <v>460.28839288661612</v>
      </c>
      <c r="AS14">
        <f t="shared" si="9"/>
        <v>42.532733588923485</v>
      </c>
      <c r="AT14">
        <f t="shared" si="9"/>
        <v>124.31216058900723</v>
      </c>
      <c r="AU14">
        <f t="shared" si="9"/>
        <v>627.13328706454683</v>
      </c>
      <c r="AW14">
        <v>11</v>
      </c>
      <c r="AX14">
        <f>(R14*SUMPRODUCT(K15:$K$23, X15:$X$23)-$AZ$3*SUMPRODUCT(K14:$K$22, W15:$W$23))/Z14</f>
        <v>3525.9167592079648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10"/>
        <v>5.1900000000000002E-2</v>
      </c>
      <c r="I15" s="5">
        <f t="shared" si="11"/>
        <v>1.0519000000000001</v>
      </c>
      <c r="J15">
        <f t="shared" si="12"/>
        <v>0.95066070919288903</v>
      </c>
      <c r="K15">
        <f t="shared" si="20"/>
        <v>0.46138181474559836</v>
      </c>
      <c r="L15" s="2">
        <v>12</v>
      </c>
      <c r="M15" s="6">
        <v>1.2969985999999999E-2</v>
      </c>
      <c r="O15">
        <f t="shared" si="21"/>
        <v>2409.5638686675939</v>
      </c>
      <c r="P15">
        <f t="shared" si="22"/>
        <v>120.4781934333797</v>
      </c>
      <c r="Q15" s="4">
        <f t="shared" si="23"/>
        <v>25</v>
      </c>
      <c r="R15">
        <f t="shared" si="0"/>
        <v>100000</v>
      </c>
      <c r="S15">
        <f t="shared" si="1"/>
        <v>3423.2316808983237</v>
      </c>
      <c r="U15">
        <f t="shared" si="13"/>
        <v>1.2969985999999999E-2</v>
      </c>
      <c r="V15">
        <f t="shared" si="14"/>
        <v>0.01</v>
      </c>
      <c r="W15">
        <f t="shared" si="15"/>
        <v>0.84189921974244286</v>
      </c>
      <c r="X15">
        <f t="shared" si="16"/>
        <v>1.0919421093470407E-2</v>
      </c>
      <c r="Y15">
        <f t="shared" si="17"/>
        <v>8.4189921974244294E-3</v>
      </c>
      <c r="Z15">
        <f t="shared" si="18"/>
        <v>0.82256080645154794</v>
      </c>
      <c r="AB15">
        <f t="shared" si="19"/>
        <v>2968.4665684539882</v>
      </c>
      <c r="AC15">
        <f t="shared" si="2"/>
        <v>2815.8162121102132</v>
      </c>
      <c r="AE15">
        <f t="shared" si="3"/>
        <v>1982.0127990077278</v>
      </c>
      <c r="AF15">
        <f t="shared" si="4"/>
        <v>-99.100639950386395</v>
      </c>
      <c r="AG15">
        <f t="shared" si="4"/>
        <v>-20.564020161288699</v>
      </c>
      <c r="AH15">
        <f t="shared" si="5"/>
        <v>-1091.9421093470407</v>
      </c>
      <c r="AI15">
        <f t="shared" si="6"/>
        <v>770.40602954901192</v>
      </c>
      <c r="AJ15">
        <f t="shared" si="7"/>
        <v>152.650356343775</v>
      </c>
      <c r="AK15">
        <f t="shared" si="24"/>
        <v>251.78655595783798</v>
      </c>
      <c r="AL15">
        <f t="shared" si="8"/>
        <v>1174.8429418506248</v>
      </c>
      <c r="AN15">
        <f t="shared" si="9"/>
        <v>914.46466205518834</v>
      </c>
      <c r="AO15">
        <f t="shared" si="9"/>
        <v>-45.723233102759423</v>
      </c>
      <c r="AP15">
        <f t="shared" si="9"/>
        <v>-9.4878649404804527</v>
      </c>
      <c r="AQ15">
        <f t="shared" si="9"/>
        <v>-503.80223200767426</v>
      </c>
      <c r="AR15">
        <f t="shared" si="9"/>
        <v>355.45133200427421</v>
      </c>
      <c r="AS15">
        <f t="shared" si="9"/>
        <v>70.430098431453175</v>
      </c>
      <c r="AT15">
        <f t="shared" si="9"/>
        <v>116.16973811637143</v>
      </c>
      <c r="AU15">
        <f t="shared" si="9"/>
        <v>542.05116855209872</v>
      </c>
      <c r="AW15">
        <v>12</v>
      </c>
      <c r="AX15">
        <f>(R15*SUMPRODUCT(K16:$K$23, X16:$X$23)-$AZ$3*SUMPRODUCT(K15:$K$22, W16:$W$23))/Z15</f>
        <v>3423.2316808983237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10"/>
        <v>5.4700000000000006E-2</v>
      </c>
      <c r="I16" s="5">
        <f t="shared" si="11"/>
        <v>1.0547</v>
      </c>
      <c r="J16">
        <f t="shared" si="12"/>
        <v>0.94813691096994412</v>
      </c>
      <c r="K16">
        <f t="shared" si="20"/>
        <v>0.43745312861059865</v>
      </c>
      <c r="L16" s="2">
        <v>13</v>
      </c>
      <c r="M16" s="6">
        <v>1.4883069000000001E-2</v>
      </c>
      <c r="O16">
        <f t="shared" si="21"/>
        <v>2409.5638686675939</v>
      </c>
      <c r="P16">
        <f t="shared" si="22"/>
        <v>120.4781934333797</v>
      </c>
      <c r="Q16" s="4">
        <f t="shared" si="23"/>
        <v>25</v>
      </c>
      <c r="R16">
        <f t="shared" si="0"/>
        <v>100000</v>
      </c>
      <c r="S16">
        <f t="shared" si="1"/>
        <v>3249.5414747445875</v>
      </c>
      <c r="U16">
        <f t="shared" si="13"/>
        <v>1.4883069000000001E-2</v>
      </c>
      <c r="V16">
        <f t="shared" si="14"/>
        <v>0.01</v>
      </c>
      <c r="W16">
        <f t="shared" si="15"/>
        <v>0.82256080645154794</v>
      </c>
      <c r="X16">
        <f t="shared" si="16"/>
        <v>1.2242229239114034E-2</v>
      </c>
      <c r="Y16">
        <f t="shared" si="17"/>
        <v>8.2256080645154803E-3</v>
      </c>
      <c r="Z16">
        <f t="shared" si="18"/>
        <v>0.8020929691479185</v>
      </c>
      <c r="AB16">
        <f t="shared" si="19"/>
        <v>2815.8162121102132</v>
      </c>
      <c r="AC16">
        <f t="shared" si="2"/>
        <v>2606.4343698471921</v>
      </c>
      <c r="AE16">
        <f t="shared" si="3"/>
        <v>1932.6942377711355</v>
      </c>
      <c r="AF16">
        <f t="shared" si="4"/>
        <v>-96.63471188855678</v>
      </c>
      <c r="AG16">
        <f t="shared" si="4"/>
        <v>-20.052324228697962</v>
      </c>
      <c r="AH16">
        <f t="shared" si="5"/>
        <v>-1224.2229239114035</v>
      </c>
      <c r="AI16">
        <f t="shared" si="6"/>
        <v>591.78427774247734</v>
      </c>
      <c r="AJ16">
        <f t="shared" si="7"/>
        <v>209.3818422630211</v>
      </c>
      <c r="AK16">
        <f t="shared" si="24"/>
        <v>254.45760286820575</v>
      </c>
      <c r="AL16">
        <f t="shared" si="8"/>
        <v>1055.6237228737041</v>
      </c>
      <c r="AN16">
        <f t="shared" si="9"/>
        <v>845.46314096065942</v>
      </c>
      <c r="AO16">
        <f t="shared" si="9"/>
        <v>-42.273157048032978</v>
      </c>
      <c r="AP16">
        <f t="shared" si="9"/>
        <v>-8.7719519697580335</v>
      </c>
      <c r="AQ16">
        <f t="shared" si="9"/>
        <v>-535.54014818185829</v>
      </c>
      <c r="AR16">
        <f t="shared" si="9"/>
        <v>258.8778837610102</v>
      </c>
      <c r="AS16">
        <f t="shared" si="9"/>
        <v>91.594741972209448</v>
      </c>
      <c r="AT16">
        <f t="shared" si="9"/>
        <v>111.31327447344985</v>
      </c>
      <c r="AU16">
        <f t="shared" si="9"/>
        <v>461.7859002066694</v>
      </c>
      <c r="AW16">
        <v>13</v>
      </c>
      <c r="AX16">
        <f>(R16*SUMPRODUCT(K17:$K$23, X17:$X$23)-$AZ$3*SUMPRODUCT(K16:$K$22, W17:$W$23))/Z16</f>
        <v>3249.5414747445875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10"/>
        <v>6.1700000000000005E-2</v>
      </c>
      <c r="I17" s="5">
        <f t="shared" si="11"/>
        <v>1.0617000000000001</v>
      </c>
      <c r="J17">
        <f t="shared" si="12"/>
        <v>0.94188565508147304</v>
      </c>
      <c r="K17">
        <f t="shared" si="20"/>
        <v>0.41203082660883361</v>
      </c>
      <c r="L17" s="2">
        <v>14</v>
      </c>
      <c r="M17" s="6">
        <v>1.6930661E-2</v>
      </c>
      <c r="O17">
        <f t="shared" si="21"/>
        <v>2409.5638686675939</v>
      </c>
      <c r="P17">
        <f t="shared" si="22"/>
        <v>120.4781934333797</v>
      </c>
      <c r="Q17" s="4">
        <f t="shared" si="23"/>
        <v>25</v>
      </c>
      <c r="R17">
        <f t="shared" si="0"/>
        <v>100000</v>
      </c>
      <c r="S17">
        <f t="shared" si="1"/>
        <v>3008.9297242177267</v>
      </c>
      <c r="U17">
        <f t="shared" si="13"/>
        <v>1.6930661E-2</v>
      </c>
      <c r="V17">
        <f t="shared" si="14"/>
        <v>0.01</v>
      </c>
      <c r="W17">
        <f t="shared" si="15"/>
        <v>0.8020929691479185</v>
      </c>
      <c r="X17">
        <f t="shared" si="16"/>
        <v>1.3579964151126866E-2</v>
      </c>
      <c r="Y17">
        <f t="shared" si="17"/>
        <v>8.020929691479186E-3</v>
      </c>
      <c r="Z17">
        <f t="shared" si="18"/>
        <v>0.7804920753053125</v>
      </c>
      <c r="AB17">
        <f t="shared" si="19"/>
        <v>2606.4343698471921</v>
      </c>
      <c r="AC17">
        <f t="shared" si="2"/>
        <v>2348.4458049025352</v>
      </c>
      <c r="AE17">
        <f t="shared" si="3"/>
        <v>1880.6455044370678</v>
      </c>
      <c r="AF17">
        <f t="shared" si="4"/>
        <v>-94.032275221853396</v>
      </c>
      <c r="AG17">
        <f t="shared" si="4"/>
        <v>-19.512301882632812</v>
      </c>
      <c r="AH17">
        <f t="shared" si="5"/>
        <v>-1357.9964151126867</v>
      </c>
      <c r="AI17">
        <f t="shared" si="6"/>
        <v>409.10451221989501</v>
      </c>
      <c r="AJ17">
        <f t="shared" si="7"/>
        <v>257.9885649446569</v>
      </c>
      <c r="AK17">
        <f t="shared" si="24"/>
        <v>271.05103686215051</v>
      </c>
      <c r="AL17">
        <f t="shared" si="8"/>
        <v>938.14411402670248</v>
      </c>
      <c r="AN17">
        <f t="shared" si="9"/>
        <v>774.88392175139188</v>
      </c>
      <c r="AO17">
        <f t="shared" si="9"/>
        <v>-38.744196087569598</v>
      </c>
      <c r="AP17">
        <f t="shared" si="9"/>
        <v>-8.039669873742298</v>
      </c>
      <c r="AQ17">
        <f t="shared" si="9"/>
        <v>-559.53638545071306</v>
      </c>
      <c r="AR17">
        <f t="shared" si="9"/>
        <v>168.56367033936701</v>
      </c>
      <c r="AS17">
        <f t="shared" si="9"/>
        <v>106.29924166977374</v>
      </c>
      <c r="AT17">
        <f t="shared" si="9"/>
        <v>111.6813827714933</v>
      </c>
      <c r="AU17">
        <f t="shared" si="9"/>
        <v>386.54429478063406</v>
      </c>
      <c r="AW17">
        <v>14</v>
      </c>
      <c r="AX17">
        <f>(R17*SUMPRODUCT(K18:$K$23, X18:$X$23)-$AZ$3*SUMPRODUCT(K17:$K$22, W18:$W$23))/Z17</f>
        <v>3008.9297242177267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10"/>
        <v>7.0099999999999996E-2</v>
      </c>
      <c r="I18" s="5">
        <f t="shared" si="11"/>
        <v>1.0701000000000001</v>
      </c>
      <c r="J18">
        <f t="shared" si="12"/>
        <v>0.93449210354172507</v>
      </c>
      <c r="K18">
        <f t="shared" si="20"/>
        <v>0.38503955388172473</v>
      </c>
      <c r="L18" s="2">
        <v>15</v>
      </c>
      <c r="M18" s="6">
        <v>1.9185959999999998E-2</v>
      </c>
      <c r="O18">
        <f t="shared" si="21"/>
        <v>2409.5638686675939</v>
      </c>
      <c r="P18">
        <f t="shared" si="22"/>
        <v>120.4781934333797</v>
      </c>
      <c r="Q18" s="4">
        <f t="shared" si="23"/>
        <v>25</v>
      </c>
      <c r="R18">
        <f t="shared" si="0"/>
        <v>100000</v>
      </c>
      <c r="S18">
        <f t="shared" si="1"/>
        <v>2703.1926999331231</v>
      </c>
      <c r="U18">
        <f t="shared" si="13"/>
        <v>1.9185959999999998E-2</v>
      </c>
      <c r="V18">
        <f t="shared" si="14"/>
        <v>0.01</v>
      </c>
      <c r="W18">
        <f t="shared" si="15"/>
        <v>0.7804920753053125</v>
      </c>
      <c r="X18">
        <f t="shared" si="16"/>
        <v>1.4974489737124713E-2</v>
      </c>
      <c r="Y18">
        <f t="shared" si="17"/>
        <v>7.804920753053125E-3</v>
      </c>
      <c r="Z18">
        <f t="shared" si="18"/>
        <v>0.75771266481513466</v>
      </c>
      <c r="AB18">
        <f t="shared" si="19"/>
        <v>2348.4458049025352</v>
      </c>
      <c r="AC18">
        <f t="shared" si="2"/>
        <v>2048.2433441751455</v>
      </c>
      <c r="AE18">
        <f t="shared" si="3"/>
        <v>1825.7570599703877</v>
      </c>
      <c r="AF18">
        <f t="shared" si="4"/>
        <v>-91.287852998519398</v>
      </c>
      <c r="AG18">
        <f t="shared" si="4"/>
        <v>-18.942816620378366</v>
      </c>
      <c r="AH18">
        <f t="shared" si="5"/>
        <v>-1497.4489737124713</v>
      </c>
      <c r="AI18">
        <f t="shared" si="6"/>
        <v>218.07741663901857</v>
      </c>
      <c r="AJ18">
        <f t="shared" si="7"/>
        <v>300.20246072738973</v>
      </c>
      <c r="AK18">
        <f t="shared" si="24"/>
        <v>286.21234233239568</v>
      </c>
      <c r="AL18">
        <f t="shared" si="8"/>
        <v>804.49221969880398</v>
      </c>
      <c r="AN18">
        <f t="shared" si="9"/>
        <v>702.98868386740742</v>
      </c>
      <c r="AO18">
        <f t="shared" si="9"/>
        <v>-35.149434193370375</v>
      </c>
      <c r="AP18">
        <f t="shared" si="9"/>
        <v>-7.2937336607738068</v>
      </c>
      <c r="AQ18">
        <f t="shared" si="9"/>
        <v>-576.57708479889652</v>
      </c>
      <c r="AR18">
        <f t="shared" si="9"/>
        <v>83.968431214366717</v>
      </c>
      <c r="AS18">
        <f t="shared" si="9"/>
        <v>115.58982155267013</v>
      </c>
      <c r="AT18">
        <f t="shared" si="9"/>
        <v>110.20307260710911</v>
      </c>
      <c r="AU18">
        <f t="shared" si="9"/>
        <v>309.76132537414594</v>
      </c>
      <c r="AW18">
        <v>15</v>
      </c>
      <c r="AX18">
        <f>(R18*SUMPRODUCT(K19:$K$23, X19:$X$23)-$AZ$3*SUMPRODUCT(K18:$K$22, W19:$W$23))/Z18</f>
        <v>2703.1926999331231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10"/>
        <v>7.3400000000000007E-2</v>
      </c>
      <c r="I19" s="5">
        <f t="shared" si="11"/>
        <v>1.0733999999999999</v>
      </c>
      <c r="J19">
        <f t="shared" si="12"/>
        <v>0.93161915408980811</v>
      </c>
      <c r="K19">
        <f t="shared" si="20"/>
        <v>0.35871022347840947</v>
      </c>
      <c r="L19" s="2">
        <v>16</v>
      </c>
      <c r="M19" s="6">
        <v>2.1884238E-2</v>
      </c>
      <c r="O19">
        <f t="shared" si="21"/>
        <v>2409.5638686675939</v>
      </c>
      <c r="P19">
        <f t="shared" si="22"/>
        <v>120.4781934333797</v>
      </c>
      <c r="Q19" s="4">
        <f t="shared" si="23"/>
        <v>25</v>
      </c>
      <c r="R19">
        <f t="shared" si="0"/>
        <v>100000</v>
      </c>
      <c r="S19">
        <f t="shared" si="1"/>
        <v>2323.1614457296332</v>
      </c>
      <c r="U19">
        <f t="shared" si="13"/>
        <v>2.1884238E-2</v>
      </c>
      <c r="V19">
        <f t="shared" si="14"/>
        <v>0.01</v>
      </c>
      <c r="W19">
        <f t="shared" si="15"/>
        <v>0.75771266481513466</v>
      </c>
      <c r="X19">
        <f t="shared" si="16"/>
        <v>1.6581964292428635E-2</v>
      </c>
      <c r="Y19">
        <f t="shared" si="17"/>
        <v>7.5771266481513468E-3</v>
      </c>
      <c r="Z19">
        <f t="shared" si="18"/>
        <v>0.73355357387455467</v>
      </c>
      <c r="AB19">
        <f t="shared" si="19"/>
        <v>2048.2433441751455</v>
      </c>
      <c r="AC19">
        <f t="shared" si="2"/>
        <v>1704.1633812025498</v>
      </c>
      <c r="AE19">
        <f t="shared" si="3"/>
        <v>1767.5441873401116</v>
      </c>
      <c r="AF19">
        <f t="shared" si="4"/>
        <v>-88.377209367005577</v>
      </c>
      <c r="AG19">
        <f t="shared" si="4"/>
        <v>-18.338839346863868</v>
      </c>
      <c r="AH19">
        <f t="shared" si="5"/>
        <v>-1658.1964292428634</v>
      </c>
      <c r="AI19">
        <f t="shared" si="6"/>
        <v>2.6317093833788476</v>
      </c>
      <c r="AJ19">
        <f t="shared" si="7"/>
        <v>344.07996297259569</v>
      </c>
      <c r="AK19">
        <f t="shared" si="24"/>
        <v>273.59191764568169</v>
      </c>
      <c r="AL19">
        <f t="shared" si="8"/>
        <v>620.30359000165618</v>
      </c>
      <c r="AN19">
        <f t="shared" si="9"/>
        <v>634.03617044873511</v>
      </c>
      <c r="AO19">
        <f t="shared" si="9"/>
        <v>-31.701808522436753</v>
      </c>
      <c r="AP19">
        <f t="shared" si="9"/>
        <v>-6.5783291604481864</v>
      </c>
      <c r="AQ19">
        <f t="shared" si="9"/>
        <v>-594.81201170480813</v>
      </c>
      <c r="AR19">
        <f t="shared" si="9"/>
        <v>0.94402106104205363</v>
      </c>
      <c r="AS19">
        <f t="shared" si="9"/>
        <v>123.42500041234265</v>
      </c>
      <c r="AT19">
        <f t="shared" si="9"/>
        <v>98.140217920569086</v>
      </c>
      <c r="AU19">
        <f t="shared" si="9"/>
        <v>222.50923939395378</v>
      </c>
      <c r="AW19">
        <v>16</v>
      </c>
      <c r="AX19">
        <f>(R19*SUMPRODUCT(K20:$K$23, X20:$X$23)-$AZ$3*SUMPRODUCT(K19:$K$22, W20:$W$23))/Z19</f>
        <v>2323.1614457296332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0.34023543913346244</v>
      </c>
      <c r="L20" s="2">
        <v>17</v>
      </c>
      <c r="M20" s="6">
        <v>2.4761703999999999E-2</v>
      </c>
      <c r="O20">
        <f t="shared" si="21"/>
        <v>2409.5638686675939</v>
      </c>
      <c r="P20">
        <f t="shared" si="22"/>
        <v>120.4781934333797</v>
      </c>
      <c r="Q20" s="4">
        <f t="shared" si="23"/>
        <v>25</v>
      </c>
      <c r="R20">
        <f t="shared" si="0"/>
        <v>100000</v>
      </c>
      <c r="S20">
        <f t="shared" si="1"/>
        <v>1853.3862226569374</v>
      </c>
      <c r="U20">
        <f t="shared" si="13"/>
        <v>2.4761703999999999E-2</v>
      </c>
      <c r="V20">
        <f t="shared" si="14"/>
        <v>0.01</v>
      </c>
      <c r="W20">
        <f t="shared" si="15"/>
        <v>0.73355357387455467</v>
      </c>
      <c r="X20">
        <f t="shared" si="16"/>
        <v>1.8164036464423855E-2</v>
      </c>
      <c r="Y20">
        <f t="shared" si="17"/>
        <v>7.3355357387455472E-3</v>
      </c>
      <c r="Z20">
        <f t="shared" si="18"/>
        <v>0.70805400167138521</v>
      </c>
      <c r="AB20">
        <f t="shared" si="19"/>
        <v>1704.1633812025498</v>
      </c>
      <c r="AC20">
        <f t="shared" si="2"/>
        <v>1312.2975315948574</v>
      </c>
      <c r="AE20">
        <f t="shared" si="3"/>
        <v>1706.1013394928739</v>
      </c>
      <c r="AF20">
        <f t="shared" si="4"/>
        <v>-85.305066974643708</v>
      </c>
      <c r="AG20">
        <f t="shared" si="4"/>
        <v>-17.701350041784629</v>
      </c>
      <c r="AH20">
        <f t="shared" si="5"/>
        <v>-1816.4036464423855</v>
      </c>
      <c r="AI20">
        <f t="shared" si="6"/>
        <v>-213.30872396594009</v>
      </c>
      <c r="AJ20">
        <f t="shared" si="7"/>
        <v>391.86584960769233</v>
      </c>
      <c r="AK20">
        <f t="shared" si="24"/>
        <v>180.54530919703836</v>
      </c>
      <c r="AL20">
        <f t="shared" si="8"/>
        <v>359.1024348387906</v>
      </c>
      <c r="AN20">
        <f t="shared" si="9"/>
        <v>580.47613844854641</v>
      </c>
      <c r="AO20">
        <f t="shared" si="9"/>
        <v>-29.023806922427326</v>
      </c>
      <c r="AP20">
        <f t="shared" si="9"/>
        <v>-6.0226266047217267</v>
      </c>
      <c r="AQ20">
        <f t="shared" si="9"/>
        <v>-618.00489229094751</v>
      </c>
      <c r="AR20">
        <f t="shared" si="9"/>
        <v>-72.57518736955015</v>
      </c>
      <c r="AS20">
        <f t="shared" si="9"/>
        <v>133.32664942268056</v>
      </c>
      <c r="AT20">
        <f t="shared" si="9"/>
        <v>61.427912558141102</v>
      </c>
      <c r="AU20">
        <f t="shared" si="9"/>
        <v>122.1793746112715</v>
      </c>
      <c r="AW20">
        <v>17</v>
      </c>
      <c r="AX20">
        <f>(R20*SUMPRODUCT(K21:$K$23, X21:$X$23)-$AZ$3*SUMPRODUCT(K20:$K$22, W21:$W$23))/Z20</f>
        <v>1853.3862226569374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10"/>
        <v>5.1300000000000005E-2</v>
      </c>
      <c r="I21" s="5">
        <f t="shared" si="11"/>
        <v>1.0512999999999999</v>
      </c>
      <c r="J21">
        <f t="shared" si="12"/>
        <v>0.95120327213925626</v>
      </c>
      <c r="K21">
        <f t="shared" si="20"/>
        <v>0.32363306300148625</v>
      </c>
      <c r="L21" s="2">
        <v>18</v>
      </c>
      <c r="M21" s="6">
        <v>2.7627288E-2</v>
      </c>
      <c r="O21">
        <f t="shared" si="21"/>
        <v>2409.5638686675939</v>
      </c>
      <c r="P21">
        <f t="shared" si="22"/>
        <v>120.4781934333797</v>
      </c>
      <c r="Q21" s="4">
        <f t="shared" si="23"/>
        <v>25</v>
      </c>
      <c r="R21">
        <f t="shared" si="0"/>
        <v>100000</v>
      </c>
      <c r="S21">
        <f t="shared" si="1"/>
        <v>1300.615927903787</v>
      </c>
      <c r="U21">
        <f t="shared" si="13"/>
        <v>2.7627288E-2</v>
      </c>
      <c r="V21">
        <f t="shared" si="14"/>
        <v>0.01</v>
      </c>
      <c r="W21">
        <f t="shared" si="15"/>
        <v>0.70805400167138521</v>
      </c>
      <c r="X21">
        <f t="shared" si="16"/>
        <v>1.9561611823727839E-2</v>
      </c>
      <c r="Y21">
        <f t="shared" si="17"/>
        <v>7.0805400167138523E-3</v>
      </c>
      <c r="Z21">
        <f t="shared" si="18"/>
        <v>0.68141184983094349</v>
      </c>
      <c r="AB21">
        <f t="shared" si="19"/>
        <v>1312.2975315948574</v>
      </c>
      <c r="AC21">
        <f t="shared" si="2"/>
        <v>886.25510535250851</v>
      </c>
      <c r="AE21">
        <f t="shared" si="3"/>
        <v>1641.9053730345897</v>
      </c>
      <c r="AF21">
        <f t="shared" si="4"/>
        <v>-82.095268651729498</v>
      </c>
      <c r="AG21">
        <f t="shared" si="4"/>
        <v>-17.035296245773587</v>
      </c>
      <c r="AH21">
        <f t="shared" si="5"/>
        <v>-1956.161182372784</v>
      </c>
      <c r="AI21">
        <f t="shared" si="6"/>
        <v>-413.38637423569753</v>
      </c>
      <c r="AJ21">
        <f t="shared" si="7"/>
        <v>426.04242624234894</v>
      </c>
      <c r="AK21">
        <f t="shared" si="24"/>
        <v>147.33912172565695</v>
      </c>
      <c r="AL21">
        <f t="shared" si="8"/>
        <v>159.99517373230836</v>
      </c>
      <c r="AN21">
        <f t="shared" si="9"/>
        <v>531.37486503378216</v>
      </c>
      <c r="AO21">
        <f t="shared" si="9"/>
        <v>-26.568743251689114</v>
      </c>
      <c r="AP21">
        <f t="shared" si="9"/>
        <v>-5.5131851031574257</v>
      </c>
      <c r="AQ21">
        <f t="shared" si="9"/>
        <v>-633.078435175913</v>
      </c>
      <c r="AR21">
        <f t="shared" si="9"/>
        <v>-133.78549849697748</v>
      </c>
      <c r="AS21">
        <f t="shared" si="9"/>
        <v>137.88141537339618</v>
      </c>
      <c r="AT21">
        <f t="shared" si="9"/>
        <v>47.683811264023191</v>
      </c>
      <c r="AU21">
        <f t="shared" si="9"/>
        <v>51.77972814044189</v>
      </c>
      <c r="AW21">
        <v>18</v>
      </c>
      <c r="AX21">
        <f>(R21*SUMPRODUCT(K22:$K$23, X22:$X$23)-$AZ$3*SUMPRODUCT(K21:$K$22, W22:$W$23))/Z21</f>
        <v>1300.615927903787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10"/>
        <v>7.0000000000000007E-2</v>
      </c>
      <c r="I22" s="5">
        <f t="shared" si="11"/>
        <v>1.07</v>
      </c>
      <c r="J22">
        <f t="shared" si="12"/>
        <v>0.93457943925233644</v>
      </c>
      <c r="K22">
        <f t="shared" si="20"/>
        <v>0.30246080654344509</v>
      </c>
      <c r="L22" s="2">
        <v>19</v>
      </c>
      <c r="M22" s="6">
        <v>3.0780427999999999E-2</v>
      </c>
      <c r="O22">
        <f t="shared" si="21"/>
        <v>2409.5638686675939</v>
      </c>
      <c r="P22">
        <f t="shared" si="22"/>
        <v>120.4781934333797</v>
      </c>
      <c r="Q22" s="4">
        <f t="shared" si="23"/>
        <v>25</v>
      </c>
      <c r="R22">
        <f t="shared" si="0"/>
        <v>100000</v>
      </c>
      <c r="S22">
        <f t="shared" si="1"/>
        <v>675.30088463969457</v>
      </c>
      <c r="U22">
        <f t="shared" si="13"/>
        <v>3.0780427999999999E-2</v>
      </c>
      <c r="V22">
        <f t="shared" si="14"/>
        <v>0.01</v>
      </c>
      <c r="W22">
        <f t="shared" si="15"/>
        <v>0.68141184983094349</v>
      </c>
      <c r="X22">
        <f t="shared" si="16"/>
        <v>2.0974148382068167E-2</v>
      </c>
      <c r="Y22">
        <f t="shared" si="17"/>
        <v>6.8141184983094355E-3</v>
      </c>
      <c r="Z22">
        <f t="shared" si="18"/>
        <v>0.65362358295056588</v>
      </c>
      <c r="AB22">
        <f t="shared" si="19"/>
        <v>886.25510535250851</v>
      </c>
      <c r="AC22">
        <f t="shared" si="2"/>
        <v>441.39258378788395</v>
      </c>
      <c r="AE22">
        <f t="shared" si="3"/>
        <v>1574.9477691867394</v>
      </c>
      <c r="AF22">
        <f t="shared" si="4"/>
        <v>-78.747388459336975</v>
      </c>
      <c r="AG22">
        <f t="shared" si="4"/>
        <v>-16.340589573764149</v>
      </c>
      <c r="AH22">
        <f t="shared" si="5"/>
        <v>-2097.4148382068165</v>
      </c>
      <c r="AI22">
        <f t="shared" si="6"/>
        <v>-617.55504705317821</v>
      </c>
      <c r="AJ22">
        <f t="shared" si="7"/>
        <v>444.86252156462456</v>
      </c>
      <c r="AK22">
        <f t="shared" si="24"/>
        <v>166.77188402559381</v>
      </c>
      <c r="AL22">
        <f t="shared" si="8"/>
        <v>-5.9206414629598498</v>
      </c>
      <c r="AN22">
        <f t="shared" si="9"/>
        <v>476.35997253202078</v>
      </c>
      <c r="AO22">
        <f t="shared" si="9"/>
        <v>-23.817998626601042</v>
      </c>
      <c r="AP22">
        <f t="shared" si="9"/>
        <v>-4.9423879018761143</v>
      </c>
      <c r="AQ22">
        <f t="shared" si="9"/>
        <v>-634.38578362022315</v>
      </c>
      <c r="AR22">
        <f t="shared" si="9"/>
        <v>-186.78619761667946</v>
      </c>
      <c r="AS22">
        <f t="shared" si="9"/>
        <v>134.55347707338709</v>
      </c>
      <c r="AT22">
        <f t="shared" si="9"/>
        <v>50.441958551150989</v>
      </c>
      <c r="AU22">
        <f t="shared" si="9"/>
        <v>-1.7907619921413989</v>
      </c>
      <c r="AW22">
        <v>19</v>
      </c>
      <c r="AX22">
        <f>(R22*SUMPRODUCT(K23:$K$23, X23:$X$23)-$AZ$3*SUMPRODUCT(K22:$K$22, W23:$W$23))/Z22</f>
        <v>675.30088463969457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10"/>
        <v>0.10390000000000001</v>
      </c>
      <c r="I23" s="5">
        <f t="shared" si="11"/>
        <v>1.1039000000000001</v>
      </c>
      <c r="J23">
        <f t="shared" si="12"/>
        <v>0.90587915572062683</v>
      </c>
      <c r="K23">
        <f t="shared" si="20"/>
        <v>0.2739929400701559</v>
      </c>
      <c r="L23" s="2">
        <v>20</v>
      </c>
      <c r="M23" s="6">
        <v>3.4133669999999998E-2</v>
      </c>
      <c r="O23">
        <f t="shared" si="21"/>
        <v>2409.5638686675939</v>
      </c>
      <c r="P23">
        <f t="shared" si="22"/>
        <v>120.4781934333797</v>
      </c>
      <c r="Q23" s="4">
        <f t="shared" si="23"/>
        <v>25</v>
      </c>
      <c r="R23">
        <f t="shared" si="0"/>
        <v>100000</v>
      </c>
      <c r="S23">
        <f t="shared" si="1"/>
        <v>706.48046012845191</v>
      </c>
      <c r="U23">
        <f t="shared" si="13"/>
        <v>3.4133669999999998E-2</v>
      </c>
      <c r="V23">
        <f t="shared" si="14"/>
        <v>0.01</v>
      </c>
      <c r="W23">
        <f t="shared" si="15"/>
        <v>0.65362358295056588</v>
      </c>
      <c r="X23">
        <f t="shared" si="16"/>
        <v>2.2310571684652242E-2</v>
      </c>
      <c r="Y23">
        <f t="shared" si="17"/>
        <v>6.5362358295056591E-3</v>
      </c>
      <c r="Z23">
        <f t="shared" si="18"/>
        <v>0.62477677543640797</v>
      </c>
      <c r="AB23">
        <f t="shared" si="19"/>
        <v>441.39258378788395</v>
      </c>
      <c r="AC23">
        <f t="shared" si="2"/>
        <v>441.39258378788395</v>
      </c>
      <c r="AE23">
        <f t="shared" si="3"/>
        <v>1505.4395440742157</v>
      </c>
      <c r="AF23">
        <f t="shared" si="4"/>
        <v>-75.27197720371079</v>
      </c>
      <c r="AG23">
        <f t="shared" si="4"/>
        <v>-15.619419385910199</v>
      </c>
      <c r="AH23">
        <f t="shared" si="5"/>
        <v>-2231.0571684652241</v>
      </c>
      <c r="AI23">
        <f t="shared" si="6"/>
        <v>-816.50902098062943</v>
      </c>
      <c r="AJ23">
        <f t="shared" si="7"/>
        <v>0</v>
      </c>
      <c r="AK23">
        <f t="shared" si="24"/>
        <v>194.45509965340662</v>
      </c>
      <c r="AL23">
        <f t="shared" si="8"/>
        <v>-622.05392132722284</v>
      </c>
      <c r="AN23">
        <f t="shared" si="9"/>
        <v>412.47980677876944</v>
      </c>
      <c r="AO23">
        <f t="shared" si="9"/>
        <v>-20.623990338938473</v>
      </c>
      <c r="AP23">
        <f t="shared" si="9"/>
        <v>-4.2796106397343241</v>
      </c>
      <c r="AQ23">
        <f t="shared" si="9"/>
        <v>-611.29391305238391</v>
      </c>
      <c r="AR23">
        <f t="shared" si="9"/>
        <v>-223.71770725228725</v>
      </c>
      <c r="AS23">
        <f t="shared" si="9"/>
        <v>0</v>
      </c>
      <c r="AT23">
        <f t="shared" si="9"/>
        <v>53.279324465672033</v>
      </c>
      <c r="AU23">
        <f t="shared" si="9"/>
        <v>-170.43838278661525</v>
      </c>
      <c r="AW23">
        <v>20</v>
      </c>
      <c r="AX23">
        <f>(R23*SUMPRODUCT(K$23:$K24, X$23:$X24)-$AZ$3*SUMPRODUCT(K$22:$K23, W$23:$W24))/Z23</f>
        <v>706.48046012845191</v>
      </c>
    </row>
    <row r="25" spans="5:50" x14ac:dyDescent="0.25">
      <c r="AN25" s="8">
        <f t="shared" ref="AN25:AU25" si="25">SUM(AN3:AN23)</f>
        <v>22294.955873367777</v>
      </c>
      <c r="AO25" s="8">
        <f t="shared" si="25"/>
        <v>-2921.920695169084</v>
      </c>
      <c r="AP25" s="8">
        <f t="shared" si="25"/>
        <v>-1728.7499237520667</v>
      </c>
      <c r="AQ25" s="8">
        <f t="shared" si="25"/>
        <v>-8600.8527307514978</v>
      </c>
      <c r="AR25" s="8">
        <f t="shared" si="25"/>
        <v>9043.4325236951263</v>
      </c>
      <c r="AS25" s="8">
        <f t="shared" si="25"/>
        <v>-1393.225325615691</v>
      </c>
      <c r="AT25" s="8">
        <f t="shared" si="25"/>
        <v>2590.9939194239837</v>
      </c>
      <c r="AU25" s="9">
        <f t="shared" si="25"/>
        <v>10241.201117503419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41" priority="1" operator="lessThan">
      <formula>0</formula>
    </cfRule>
  </conditionalFormatting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6BEFBB-4A1A-471C-94E5-0DC8E9D277F4}">
  <dimension ref="A1:AZ29"/>
  <sheetViews>
    <sheetView workbookViewId="0">
      <selection activeCell="M33" sqref="M33"/>
    </sheetView>
  </sheetViews>
  <sheetFormatPr defaultRowHeight="15" x14ac:dyDescent="0.25"/>
  <cols>
    <col min="3" max="3" width="9.28515625" bestFit="1" customWidth="1"/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44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f>'T.55.04.B'!C3*(1+C12)</f>
        <v>8318.9319598723232</v>
      </c>
      <c r="K3">
        <v>1</v>
      </c>
      <c r="L3" s="2">
        <v>0</v>
      </c>
      <c r="O3">
        <f>$C$3</f>
        <v>8318.9319598723232</v>
      </c>
      <c r="P3">
        <f>O3*B5</f>
        <v>6655.1455678978591</v>
      </c>
      <c r="Q3" s="4">
        <f>B8</f>
        <v>1522.432587</v>
      </c>
      <c r="R3">
        <f t="shared" ref="R3:R23" si="0">$C$6</f>
        <v>100000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8318.9319598723232</v>
      </c>
      <c r="AF3">
        <f t="shared" ref="AF3:AG23" si="4">-$Z3*P3</f>
        <v>-6655.1455678978591</v>
      </c>
      <c r="AG3">
        <f t="shared" si="4"/>
        <v>-1522.432587</v>
      </c>
      <c r="AH3">
        <f t="shared" ref="AH3:AH23" si="5">-X3*R3</f>
        <v>0</v>
      </c>
      <c r="AI3">
        <f t="shared" ref="AI3:AI23" si="6">SUM(AE3:AH3)</f>
        <v>141.35380497446408</v>
      </c>
      <c r="AJ3">
        <f t="shared" ref="AJ3:AJ23" si="7">AB3-AC3</f>
        <v>0</v>
      </c>
      <c r="AL3">
        <f t="shared" ref="AL3:AL23" si="8">SUM(AI3:AK3)</f>
        <v>141.35380497446408</v>
      </c>
      <c r="AN3">
        <f t="shared" ref="AN3:AU23" si="9">AE3*$K3</f>
        <v>8318.9319598723232</v>
      </c>
      <c r="AO3">
        <f t="shared" si="9"/>
        <v>-6655.1455678978591</v>
      </c>
      <c r="AP3">
        <f t="shared" si="9"/>
        <v>-1522.432587</v>
      </c>
      <c r="AQ3">
        <f t="shared" si="9"/>
        <v>0</v>
      </c>
      <c r="AR3">
        <f t="shared" si="9"/>
        <v>141.35380497446408</v>
      </c>
      <c r="AS3">
        <f t="shared" si="9"/>
        <v>0</v>
      </c>
      <c r="AT3">
        <f t="shared" si="9"/>
        <v>0</v>
      </c>
      <c r="AU3">
        <f t="shared" si="9"/>
        <v>141.35380497446408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2731.7769521829355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v>1.5900000000000001E-2</v>
      </c>
      <c r="G4" s="5"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Mortalities!B31:B50</f>
        <v>1.1135328E-2</v>
      </c>
      <c r="R4">
        <f t="shared" si="0"/>
        <v>100000</v>
      </c>
      <c r="S4">
        <f t="shared" si="1"/>
        <v>1723.5161621777254</v>
      </c>
      <c r="U4">
        <f t="shared" ref="U4:U23" si="13">M4</f>
        <v>1.1135328E-2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1.1135328E-2</v>
      </c>
      <c r="Y4">
        <f t="shared" ref="Y4:Y23" si="17">V4*W4</f>
        <v>0.01</v>
      </c>
      <c r="Z4">
        <f t="shared" ref="Z4:Z23" si="18">MAX(0, W4-X4-Y4)</f>
        <v>0.97886467200000005</v>
      </c>
      <c r="AB4">
        <f t="shared" ref="AB4:AB23" si="19">AC3</f>
        <v>0</v>
      </c>
      <c r="AC4">
        <f t="shared" si="2"/>
        <v>1687.089082776798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-1113.5328</v>
      </c>
      <c r="AI4">
        <f t="shared" si="6"/>
        <v>-1113.5328</v>
      </c>
      <c r="AJ4">
        <f t="shared" si="7"/>
        <v>-1687.089082776798</v>
      </c>
      <c r="AK4">
        <f>H4*SUM(AB4, AE4:AF4)</f>
        <v>0</v>
      </c>
      <c r="AL4">
        <f t="shared" si="8"/>
        <v>-2800.621882776798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-1044.6878694061354</v>
      </c>
      <c r="AR4">
        <f t="shared" si="9"/>
        <v>-1044.6878694061354</v>
      </c>
      <c r="AS4">
        <f t="shared" si="9"/>
        <v>-1582.7836408451053</v>
      </c>
      <c r="AT4">
        <f t="shared" si="9"/>
        <v>0</v>
      </c>
      <c r="AU4">
        <f t="shared" si="9"/>
        <v>-2627.4715102512409</v>
      </c>
      <c r="AW4">
        <v>1</v>
      </c>
      <c r="AX4">
        <f>(R4*SUMPRODUCT(K5:$K$23, X5:$X$23)-$AZ$3*SUMPRODUCT(K4:$K$22, W5:$W$23))/Z4</f>
        <v>1723.5161621777254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v>3.6400000000000002E-2</v>
      </c>
      <c r="G5" s="5"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1.2969985999999999E-2</v>
      </c>
      <c r="O5">
        <f t="shared" ref="O5:O23" si="21">$C$3</f>
        <v>8318.9319598723232</v>
      </c>
      <c r="P5">
        <f t="shared" ref="P5:P23" si="22">O5*$C$5</f>
        <v>415.94659799361619</v>
      </c>
      <c r="Q5" s="4">
        <f t="shared" ref="Q5:Q23" si="23">$C$8</f>
        <v>25</v>
      </c>
      <c r="R5">
        <f t="shared" si="0"/>
        <v>100000</v>
      </c>
      <c r="S5">
        <f t="shared" si="1"/>
        <v>3240.80090972675</v>
      </c>
      <c r="U5">
        <f t="shared" si="13"/>
        <v>1.2969985999999999E-2</v>
      </c>
      <c r="V5">
        <f t="shared" si="14"/>
        <v>0.01</v>
      </c>
      <c r="W5">
        <f t="shared" si="15"/>
        <v>0.97886467200000005</v>
      </c>
      <c r="X5">
        <f t="shared" si="16"/>
        <v>1.2695861091734591E-2</v>
      </c>
      <c r="Y5">
        <f t="shared" si="17"/>
        <v>9.7886467200000004E-3</v>
      </c>
      <c r="Z5">
        <f t="shared" si="18"/>
        <v>0.95638016418826544</v>
      </c>
      <c r="AB5">
        <f t="shared" si="19"/>
        <v>1687.089082776798</v>
      </c>
      <c r="AC5">
        <f t="shared" si="2"/>
        <v>3099.4377061459491</v>
      </c>
      <c r="AE5">
        <f t="shared" si="3"/>
        <v>7956.0615136537008</v>
      </c>
      <c r="AF5">
        <f t="shared" si="4"/>
        <v>-397.80307568268512</v>
      </c>
      <c r="AG5">
        <f t="shared" si="4"/>
        <v>-23.909504104706635</v>
      </c>
      <c r="AH5">
        <f t="shared" si="5"/>
        <v>-1269.5861091734591</v>
      </c>
      <c r="AI5">
        <f t="shared" si="6"/>
        <v>6264.7628246928507</v>
      </c>
      <c r="AJ5">
        <f t="shared" si="7"/>
        <v>-1412.348623369151</v>
      </c>
      <c r="AK5">
        <f>H5*SUM(AB5, AE5:AF5)</f>
        <v>798.79802579261127</v>
      </c>
      <c r="AL5">
        <f t="shared" si="8"/>
        <v>5651.2122271163107</v>
      </c>
      <c r="AN5">
        <f t="shared" si="9"/>
        <v>6870.5564645302575</v>
      </c>
      <c r="AO5">
        <f t="shared" si="9"/>
        <v>-343.52782322651296</v>
      </c>
      <c r="AP5">
        <f t="shared" si="9"/>
        <v>-20.647351419844121</v>
      </c>
      <c r="AQ5">
        <f t="shared" si="9"/>
        <v>-1096.366969346587</v>
      </c>
      <c r="AR5">
        <f t="shared" si="9"/>
        <v>5410.0143205373142</v>
      </c>
      <c r="AS5">
        <f t="shared" si="9"/>
        <v>-1219.6513246920699</v>
      </c>
      <c r="AT5">
        <f t="shared" si="9"/>
        <v>689.81202955066976</v>
      </c>
      <c r="AU5">
        <f t="shared" si="9"/>
        <v>4880.1750253959144</v>
      </c>
      <c r="AW5">
        <v>2</v>
      </c>
      <c r="AX5">
        <f>(R5*SUMPRODUCT(K6:$K$23, X6:$X$23)-$AZ$3*SUMPRODUCT(K5:$K$22, W6:$W$23))/Z5</f>
        <v>3240.80090972675</v>
      </c>
    </row>
    <row r="6" spans="1:52" x14ac:dyDescent="0.25">
      <c r="A6" t="s">
        <v>16</v>
      </c>
      <c r="C6" s="2">
        <f>'T.26.04.B'!C6</f>
        <v>100000</v>
      </c>
      <c r="E6">
        <v>2006</v>
      </c>
      <c r="F6" s="5">
        <v>5.8799999999999998E-2</v>
      </c>
      <c r="G6" s="5"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1.4883069000000001E-2</v>
      </c>
      <c r="O6">
        <f t="shared" si="21"/>
        <v>8318.9319598723232</v>
      </c>
      <c r="P6">
        <f t="shared" si="22"/>
        <v>415.94659799361619</v>
      </c>
      <c r="Q6" s="4">
        <f t="shared" si="23"/>
        <v>25</v>
      </c>
      <c r="R6">
        <f t="shared" si="0"/>
        <v>100000</v>
      </c>
      <c r="S6">
        <f t="shared" si="1"/>
        <v>4554.0473138594834</v>
      </c>
      <c r="U6">
        <f t="shared" si="13"/>
        <v>1.4883069000000001E-2</v>
      </c>
      <c r="V6">
        <f t="shared" si="14"/>
        <v>0.01</v>
      </c>
      <c r="W6">
        <f t="shared" si="15"/>
        <v>0.95638016418826544</v>
      </c>
      <c r="X6">
        <f t="shared" si="16"/>
        <v>1.4233871973845284E-2</v>
      </c>
      <c r="Y6">
        <f t="shared" si="17"/>
        <v>9.5638016418826549E-3</v>
      </c>
      <c r="Z6">
        <f t="shared" si="18"/>
        <v>0.9325824905725375</v>
      </c>
      <c r="AB6">
        <f t="shared" si="19"/>
        <v>3099.4377061459491</v>
      </c>
      <c r="AC6">
        <f t="shared" si="2"/>
        <v>4247.0247861442513</v>
      </c>
      <c r="AE6">
        <f t="shared" si="3"/>
        <v>7758.0902860412116</v>
      </c>
      <c r="AF6">
        <f t="shared" si="4"/>
        <v>-387.90451430206065</v>
      </c>
      <c r="AG6">
        <f t="shared" si="4"/>
        <v>-23.314562264313437</v>
      </c>
      <c r="AH6">
        <f t="shared" si="5"/>
        <v>-1423.3871973845285</v>
      </c>
      <c r="AI6">
        <f t="shared" si="6"/>
        <v>5923.48401209031</v>
      </c>
      <c r="AJ6">
        <f t="shared" si="7"/>
        <v>-1147.5870799983022</v>
      </c>
      <c r="AK6">
        <f>H6*SUM(AB6, AE6:AF6)</f>
        <v>1139.0950343938989</v>
      </c>
      <c r="AL6">
        <f t="shared" si="8"/>
        <v>5914.9919664859062</v>
      </c>
      <c r="AN6">
        <f t="shared" si="9"/>
        <v>6042.2041251397504</v>
      </c>
      <c r="AO6">
        <f t="shared" si="9"/>
        <v>-302.11020625698757</v>
      </c>
      <c r="AP6">
        <f t="shared" si="9"/>
        <v>-18.157992378965449</v>
      </c>
      <c r="AQ6">
        <f t="shared" si="9"/>
        <v>-1108.5712692957723</v>
      </c>
      <c r="AR6">
        <f t="shared" si="9"/>
        <v>4613.3646572080261</v>
      </c>
      <c r="AS6">
        <f t="shared" si="9"/>
        <v>-893.7709066364929</v>
      </c>
      <c r="AT6">
        <f t="shared" si="9"/>
        <v>887.15707886574353</v>
      </c>
      <c r="AU6">
        <f t="shared" si="9"/>
        <v>4606.7508294372765</v>
      </c>
      <c r="AW6">
        <v>3</v>
      </c>
      <c r="AX6">
        <f>(R6*SUMPRODUCT(K7:$K$23, X7:$X$23)-$AZ$3*SUMPRODUCT(K6:$K$22, W7:$W$23))/Z6</f>
        <v>4554.0473138594834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v>5.4699999999999999E-2</v>
      </c>
      <c r="G7" s="5"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1.6930661E-2</v>
      </c>
      <c r="O7">
        <f t="shared" si="21"/>
        <v>8318.9319598723232</v>
      </c>
      <c r="P7">
        <f t="shared" si="22"/>
        <v>415.94659799361619</v>
      </c>
      <c r="Q7" s="4">
        <f t="shared" si="23"/>
        <v>25</v>
      </c>
      <c r="R7">
        <f t="shared" si="0"/>
        <v>100000</v>
      </c>
      <c r="S7">
        <f t="shared" si="1"/>
        <v>5639.881471141216</v>
      </c>
      <c r="U7">
        <f t="shared" si="13"/>
        <v>1.6930661E-2</v>
      </c>
      <c r="V7">
        <f t="shared" si="14"/>
        <v>0.01</v>
      </c>
      <c r="W7">
        <f t="shared" si="15"/>
        <v>0.9325824905725375</v>
      </c>
      <c r="X7">
        <f t="shared" si="16"/>
        <v>1.5789238002419329E-2</v>
      </c>
      <c r="Y7">
        <f t="shared" si="17"/>
        <v>9.3258249057253748E-3</v>
      </c>
      <c r="Z7">
        <f t="shared" si="18"/>
        <v>0.9074674276643927</v>
      </c>
      <c r="AB7">
        <f t="shared" si="19"/>
        <v>4247.0247861442513</v>
      </c>
      <c r="AC7">
        <f t="shared" si="2"/>
        <v>5118.0087309485898</v>
      </c>
      <c r="AE7">
        <f t="shared" si="3"/>
        <v>7549.1597865404419</v>
      </c>
      <c r="AF7">
        <f t="shared" si="4"/>
        <v>-377.45798932702212</v>
      </c>
      <c r="AG7">
        <f t="shared" si="4"/>
        <v>-22.686685691609817</v>
      </c>
      <c r="AH7">
        <f t="shared" si="5"/>
        <v>-1578.9238002419329</v>
      </c>
      <c r="AI7">
        <f t="shared" si="6"/>
        <v>5570.0913112798771</v>
      </c>
      <c r="AJ7">
        <f t="shared" si="7"/>
        <v>-870.98394480433853</v>
      </c>
      <c r="AK7">
        <f>H7*SUM(AB7, AE7:AF7)</f>
        <v>1195.5406732775482</v>
      </c>
      <c r="AL7">
        <f t="shared" si="8"/>
        <v>5894.6480397530868</v>
      </c>
      <c r="AN7">
        <f t="shared" si="9"/>
        <v>5322.2445678942786</v>
      </c>
      <c r="AO7">
        <f t="shared" si="9"/>
        <v>-266.11222839471395</v>
      </c>
      <c r="AP7">
        <f t="shared" si="9"/>
        <v>-15.994374619142706</v>
      </c>
      <c r="AQ7">
        <f t="shared" si="9"/>
        <v>-1113.1594583465107</v>
      </c>
      <c r="AR7">
        <f t="shared" si="9"/>
        <v>3926.9785065339115</v>
      </c>
      <c r="AS7">
        <f t="shared" si="9"/>
        <v>-614.05370929131914</v>
      </c>
      <c r="AT7">
        <f t="shared" si="9"/>
        <v>842.8699396974954</v>
      </c>
      <c r="AU7">
        <f t="shared" si="9"/>
        <v>4155.7947369400881</v>
      </c>
      <c r="AW7">
        <v>4</v>
      </c>
      <c r="AX7">
        <f>(R7*SUMPRODUCT(K8:$K$23, X8:$X$23)-$AZ$3*SUMPRODUCT(K7:$K$22, W8:$W$23))/Z7</f>
        <v>5639.881471141216</v>
      </c>
    </row>
    <row r="8" spans="1:52" x14ac:dyDescent="0.25">
      <c r="B8" s="2">
        <f>'T.26.04.A'!B8</f>
        <v>1522.432587</v>
      </c>
      <c r="C8" s="2">
        <f>'T.26.04.A'!C8</f>
        <v>25</v>
      </c>
      <c r="E8">
        <v>2008</v>
      </c>
      <c r="F8" s="5">
        <v>2.2499999999999999E-2</v>
      </c>
      <c r="G8" s="5"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1.9185959999999998E-2</v>
      </c>
      <c r="O8">
        <f t="shared" si="21"/>
        <v>8318.9319598723232</v>
      </c>
      <c r="P8">
        <f t="shared" si="22"/>
        <v>415.94659799361619</v>
      </c>
      <c r="Q8" s="4">
        <f t="shared" si="23"/>
        <v>25</v>
      </c>
      <c r="R8">
        <f t="shared" si="0"/>
        <v>100000</v>
      </c>
      <c r="S8">
        <f t="shared" si="1"/>
        <v>6494.1583306421062</v>
      </c>
      <c r="U8">
        <f t="shared" si="13"/>
        <v>1.9185959999999998E-2</v>
      </c>
      <c r="V8">
        <f t="shared" si="14"/>
        <v>0.01</v>
      </c>
      <c r="W8">
        <f t="shared" si="15"/>
        <v>0.9074674276643927</v>
      </c>
      <c r="X8">
        <f t="shared" si="16"/>
        <v>1.741063376847193E-2</v>
      </c>
      <c r="Y8">
        <f t="shared" si="17"/>
        <v>9.0746742766439278E-3</v>
      </c>
      <c r="Z8">
        <f t="shared" si="18"/>
        <v>0.88098211961927686</v>
      </c>
      <c r="AB8">
        <f t="shared" si="19"/>
        <v>5118.0087309485898</v>
      </c>
      <c r="AC8">
        <f t="shared" si="2"/>
        <v>5721.2373712722674</v>
      </c>
      <c r="AE8">
        <f t="shared" si="3"/>
        <v>7328.830310976864</v>
      </c>
      <c r="AF8">
        <f t="shared" si="4"/>
        <v>-366.44151554884326</v>
      </c>
      <c r="AG8">
        <f t="shared" si="4"/>
        <v>-22.024552990481922</v>
      </c>
      <c r="AH8">
        <f t="shared" si="5"/>
        <v>-1741.063376847193</v>
      </c>
      <c r="AI8">
        <f t="shared" si="6"/>
        <v>5199.300865590345</v>
      </c>
      <c r="AJ8">
        <f t="shared" si="7"/>
        <v>-603.22864032367761</v>
      </c>
      <c r="AK8">
        <f t="shared" ref="AK8:AK23" si="24">H8*SUM(AB8:AB8, AE8:AF8)</f>
        <v>875.82882066230434</v>
      </c>
      <c r="AL8">
        <f t="shared" si="8"/>
        <v>5471.9010459289721</v>
      </c>
      <c r="AN8">
        <f t="shared" si="9"/>
        <v>4817.6314693011636</v>
      </c>
      <c r="AO8">
        <f t="shared" si="9"/>
        <v>-240.88157346505824</v>
      </c>
      <c r="AP8">
        <f t="shared" si="9"/>
        <v>-14.477914630567264</v>
      </c>
      <c r="AQ8">
        <f t="shared" si="9"/>
        <v>-1144.4939176424696</v>
      </c>
      <c r="AR8">
        <f t="shared" si="9"/>
        <v>3417.7780635630684</v>
      </c>
      <c r="AS8">
        <f t="shared" si="9"/>
        <v>-396.53439327888356</v>
      </c>
      <c r="AT8">
        <f t="shared" si="9"/>
        <v>575.7290466698272</v>
      </c>
      <c r="AU8">
        <f t="shared" si="9"/>
        <v>3596.9727169540124</v>
      </c>
      <c r="AW8">
        <v>5</v>
      </c>
      <c r="AX8">
        <f>(R8*SUMPRODUCT(K9:$K$23, X9:$X$23)-$AZ$3*SUMPRODUCT(K8:$K$22, W9:$W$23))/Z8</f>
        <v>6494.1583306421062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2.1884238E-2</v>
      </c>
      <c r="O9">
        <f t="shared" si="21"/>
        <v>8318.9319598723232</v>
      </c>
      <c r="P9">
        <f t="shared" si="22"/>
        <v>415.94659799361619</v>
      </c>
      <c r="Q9" s="4">
        <f t="shared" si="23"/>
        <v>25</v>
      </c>
      <c r="R9">
        <f t="shared" si="0"/>
        <v>100000</v>
      </c>
      <c r="S9">
        <f t="shared" si="1"/>
        <v>7150.6956904011031</v>
      </c>
      <c r="U9">
        <f t="shared" si="13"/>
        <v>2.1884238E-2</v>
      </c>
      <c r="V9">
        <f t="shared" si="14"/>
        <v>0.01</v>
      </c>
      <c r="W9">
        <f t="shared" si="15"/>
        <v>0.88098211961927686</v>
      </c>
      <c r="X9">
        <f t="shared" si="16"/>
        <v>1.9279622379492725E-2</v>
      </c>
      <c r="Y9">
        <f t="shared" si="17"/>
        <v>8.8098211961927693E-3</v>
      </c>
      <c r="Z9">
        <f t="shared" si="18"/>
        <v>0.85289267604359131</v>
      </c>
      <c r="AB9">
        <f t="shared" si="19"/>
        <v>5721.2373712722674</v>
      </c>
      <c r="AC9">
        <f t="shared" si="2"/>
        <v>6098.7759829595725</v>
      </c>
      <c r="AE9">
        <f t="shared" si="3"/>
        <v>7095.1561410800632</v>
      </c>
      <c r="AF9">
        <f t="shared" si="4"/>
        <v>-354.75780705400319</v>
      </c>
      <c r="AG9">
        <f t="shared" si="4"/>
        <v>-21.322316901089781</v>
      </c>
      <c r="AH9">
        <f t="shared" si="5"/>
        <v>-1927.9622379492725</v>
      </c>
      <c r="AI9">
        <f t="shared" si="6"/>
        <v>4791.1137791756973</v>
      </c>
      <c r="AJ9">
        <f t="shared" si="7"/>
        <v>-377.53861168730509</v>
      </c>
      <c r="AK9">
        <f t="shared" si="24"/>
        <v>650.49738381657266</v>
      </c>
      <c r="AL9">
        <f t="shared" si="8"/>
        <v>5064.0725513049647</v>
      </c>
      <c r="AN9">
        <f t="shared" si="9"/>
        <v>4432.6410957400458</v>
      </c>
      <c r="AO9">
        <f t="shared" si="9"/>
        <v>-221.63205478700232</v>
      </c>
      <c r="AP9">
        <f t="shared" si="9"/>
        <v>-13.320944074075816</v>
      </c>
      <c r="AQ9">
        <f t="shared" si="9"/>
        <v>-1204.4787284509262</v>
      </c>
      <c r="AR9">
        <f t="shared" si="9"/>
        <v>2993.2093684280412</v>
      </c>
      <c r="AS9">
        <f t="shared" si="9"/>
        <v>-235.86417721020632</v>
      </c>
      <c r="AT9">
        <f t="shared" si="9"/>
        <v>406.3929501821782</v>
      </c>
      <c r="AU9">
        <f t="shared" si="9"/>
        <v>3163.7381414000133</v>
      </c>
      <c r="AW9">
        <v>6</v>
      </c>
      <c r="AX9">
        <f>(R9*SUMPRODUCT(K10:$K$23, X10:$X$23)-$AZ$3*SUMPRODUCT(K9:$K$22, W10:$W$23))/Z9</f>
        <v>7150.6956904011031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2.4761703999999999E-2</v>
      </c>
      <c r="O10">
        <f t="shared" si="21"/>
        <v>8318.9319598723232</v>
      </c>
      <c r="P10">
        <f t="shared" si="22"/>
        <v>415.94659799361619</v>
      </c>
      <c r="Q10" s="4">
        <f t="shared" si="23"/>
        <v>25</v>
      </c>
      <c r="R10">
        <f t="shared" si="0"/>
        <v>100000</v>
      </c>
      <c r="S10">
        <f t="shared" si="1"/>
        <v>7653.6006458971606</v>
      </c>
      <c r="U10">
        <f t="shared" si="13"/>
        <v>2.4761703999999999E-2</v>
      </c>
      <c r="V10">
        <f t="shared" si="14"/>
        <v>0.01</v>
      </c>
      <c r="W10">
        <f t="shared" si="15"/>
        <v>0.85289267604359131</v>
      </c>
      <c r="X10">
        <f t="shared" si="16"/>
        <v>2.1119075987959299E-2</v>
      </c>
      <c r="Y10">
        <f t="shared" si="17"/>
        <v>8.5289267604359131E-3</v>
      </c>
      <c r="Z10">
        <f t="shared" si="18"/>
        <v>0.82324467329519613</v>
      </c>
      <c r="AB10">
        <f t="shared" si="19"/>
        <v>6098.7759829595725</v>
      </c>
      <c r="AC10">
        <f t="shared" si="2"/>
        <v>6300.78596326351</v>
      </c>
      <c r="AE10">
        <f t="shared" si="3"/>
        <v>6848.516423470056</v>
      </c>
      <c r="AF10">
        <f t="shared" si="4"/>
        <v>-342.42582117350287</v>
      </c>
      <c r="AG10">
        <f t="shared" si="4"/>
        <v>-20.581116832379902</v>
      </c>
      <c r="AH10">
        <f t="shared" si="5"/>
        <v>-2111.90759879593</v>
      </c>
      <c r="AI10">
        <f t="shared" si="6"/>
        <v>4373.6018866682425</v>
      </c>
      <c r="AJ10">
        <f t="shared" si="7"/>
        <v>-202.00998030393748</v>
      </c>
      <c r="AK10">
        <f t="shared" si="24"/>
        <v>661.75549572594662</v>
      </c>
      <c r="AL10">
        <f t="shared" si="8"/>
        <v>4833.3474020902513</v>
      </c>
      <c r="AN10">
        <f t="shared" si="9"/>
        <v>4065.1353330467409</v>
      </c>
      <c r="AO10">
        <f t="shared" si="9"/>
        <v>-203.25676665233709</v>
      </c>
      <c r="AP10">
        <f t="shared" si="9"/>
        <v>-12.216518155983126</v>
      </c>
      <c r="AQ10">
        <f t="shared" si="9"/>
        <v>-1253.5839398111905</v>
      </c>
      <c r="AR10">
        <f t="shared" si="9"/>
        <v>2596.0781084272298</v>
      </c>
      <c r="AS10">
        <f t="shared" si="9"/>
        <v>-119.90887628557689</v>
      </c>
      <c r="AT10">
        <f t="shared" si="9"/>
        <v>392.80414635413177</v>
      </c>
      <c r="AU10">
        <f t="shared" si="9"/>
        <v>2868.9733784957843</v>
      </c>
      <c r="AW10">
        <v>7</v>
      </c>
      <c r="AX10">
        <f>(R10*SUMPRODUCT(K11:$K$23, X11:$X$23)-$AZ$3*SUMPRODUCT(K10:$K$22, W11:$W$23))/Z10</f>
        <v>7653.6006458971606</v>
      </c>
    </row>
    <row r="11" spans="1:52" x14ac:dyDescent="0.25">
      <c r="A11" t="s">
        <v>33</v>
      </c>
      <c r="C11" s="7">
        <f>AU25</f>
        <v>35208.076486687511</v>
      </c>
      <c r="E11">
        <v>2011</v>
      </c>
      <c r="F11" s="5">
        <v>1.5E-3</v>
      </c>
      <c r="G11" s="5"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2.7627288E-2</v>
      </c>
      <c r="O11">
        <f t="shared" si="21"/>
        <v>8318.9319598723232</v>
      </c>
      <c r="P11">
        <f t="shared" si="22"/>
        <v>415.94659799361619</v>
      </c>
      <c r="Q11" s="4">
        <f t="shared" si="23"/>
        <v>25</v>
      </c>
      <c r="R11">
        <f t="shared" si="0"/>
        <v>100000</v>
      </c>
      <c r="S11">
        <f t="shared" si="1"/>
        <v>8017.2125849114282</v>
      </c>
      <c r="U11">
        <f t="shared" si="13"/>
        <v>2.7627288E-2</v>
      </c>
      <c r="V11">
        <f t="shared" si="14"/>
        <v>0.01</v>
      </c>
      <c r="W11">
        <f t="shared" si="15"/>
        <v>0.82324467329519613</v>
      </c>
      <c r="X11">
        <f t="shared" si="16"/>
        <v>2.2744017683592292E-2</v>
      </c>
      <c r="Y11">
        <f t="shared" si="17"/>
        <v>8.2324467329519622E-3</v>
      </c>
      <c r="Z11">
        <f t="shared" si="18"/>
        <v>0.7922682088786519</v>
      </c>
      <c r="AB11">
        <f t="shared" si="19"/>
        <v>6300.78596326351</v>
      </c>
      <c r="AC11">
        <f t="shared" si="2"/>
        <v>6351.7826548471639</v>
      </c>
      <c r="AE11">
        <f t="shared" si="3"/>
        <v>6590.8253236314185</v>
      </c>
      <c r="AF11">
        <f t="shared" si="4"/>
        <v>-329.54126618157096</v>
      </c>
      <c r="AG11">
        <f t="shared" si="4"/>
        <v>-19.806705221966297</v>
      </c>
      <c r="AH11">
        <f t="shared" si="5"/>
        <v>-2274.4017683592292</v>
      </c>
      <c r="AI11">
        <f t="shared" si="6"/>
        <v>3967.0755838686518</v>
      </c>
      <c r="AJ11">
        <f t="shared" si="7"/>
        <v>-50.996691583653956</v>
      </c>
      <c r="AK11">
        <f t="shared" si="24"/>
        <v>646.9466060667379</v>
      </c>
      <c r="AL11">
        <f t="shared" si="8"/>
        <v>4563.0254983517361</v>
      </c>
      <c r="AN11">
        <f t="shared" si="9"/>
        <v>3720.5661579754778</v>
      </c>
      <c r="AO11">
        <f t="shared" si="9"/>
        <v>-186.02830789877393</v>
      </c>
      <c r="AP11">
        <f t="shared" si="9"/>
        <v>-11.181021121227502</v>
      </c>
      <c r="AQ11">
        <f t="shared" si="9"/>
        <v>-1283.9154177939124</v>
      </c>
      <c r="AR11">
        <f t="shared" si="9"/>
        <v>2239.4414111615642</v>
      </c>
      <c r="AS11">
        <f t="shared" si="9"/>
        <v>-28.787982621016358</v>
      </c>
      <c r="AT11">
        <f t="shared" si="9"/>
        <v>365.2058020592151</v>
      </c>
      <c r="AU11">
        <f t="shared" si="9"/>
        <v>2575.8592305997631</v>
      </c>
      <c r="AW11">
        <v>8</v>
      </c>
      <c r="AX11">
        <f>(R11*SUMPRODUCT(K12:$K$23, X12:$X$23)-$AZ$3*SUMPRODUCT(K11:$K$22, W12:$W$23))/Z11</f>
        <v>8017.2125849114282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3.0780427999999999E-2</v>
      </c>
      <c r="O12">
        <f t="shared" si="21"/>
        <v>8318.9319598723232</v>
      </c>
      <c r="P12">
        <f t="shared" si="22"/>
        <v>415.94659799361619</v>
      </c>
      <c r="Q12" s="4">
        <f t="shared" si="23"/>
        <v>25</v>
      </c>
      <c r="R12">
        <f t="shared" si="0"/>
        <v>100000</v>
      </c>
      <c r="S12">
        <f t="shared" si="1"/>
        <v>8243.6536419506738</v>
      </c>
      <c r="U12">
        <f t="shared" si="13"/>
        <v>3.0780427999999999E-2</v>
      </c>
      <c r="V12">
        <f t="shared" si="14"/>
        <v>0.01</v>
      </c>
      <c r="W12">
        <f t="shared" si="15"/>
        <v>0.7922682088786519</v>
      </c>
      <c r="X12">
        <f t="shared" si="16"/>
        <v>2.4386354560078306E-2</v>
      </c>
      <c r="Y12">
        <f t="shared" si="17"/>
        <v>7.9226820887865184E-3</v>
      </c>
      <c r="Z12">
        <f t="shared" si="18"/>
        <v>0.75995917222978704</v>
      </c>
      <c r="AB12">
        <f t="shared" si="19"/>
        <v>6351.7826548471639</v>
      </c>
      <c r="AC12">
        <f t="shared" si="2"/>
        <v>6264.8401978859029</v>
      </c>
      <c r="AE12">
        <f t="shared" si="3"/>
        <v>6322.0486460604907</v>
      </c>
      <c r="AF12">
        <f t="shared" si="4"/>
        <v>-316.10243230302456</v>
      </c>
      <c r="AG12">
        <f t="shared" si="4"/>
        <v>-18.998979305744676</v>
      </c>
      <c r="AH12">
        <f t="shared" si="5"/>
        <v>-2438.6354560078307</v>
      </c>
      <c r="AI12">
        <f t="shared" si="6"/>
        <v>3548.3117784438909</v>
      </c>
      <c r="AJ12">
        <f t="shared" si="7"/>
        <v>86.942456961261087</v>
      </c>
      <c r="AK12">
        <f t="shared" si="24"/>
        <v>641.36612828058037</v>
      </c>
      <c r="AL12">
        <f t="shared" si="8"/>
        <v>4276.6203636857326</v>
      </c>
      <c r="AN12">
        <f t="shared" si="9"/>
        <v>3392.755849083489</v>
      </c>
      <c r="AO12">
        <f t="shared" si="9"/>
        <v>-169.63779245417447</v>
      </c>
      <c r="AP12">
        <f t="shared" si="9"/>
        <v>-10.195887721672026</v>
      </c>
      <c r="AQ12">
        <f t="shared" si="9"/>
        <v>-1308.7046889948567</v>
      </c>
      <c r="AR12">
        <f t="shared" si="9"/>
        <v>1904.2174799127861</v>
      </c>
      <c r="AS12">
        <f t="shared" si="9"/>
        <v>46.658060686201445</v>
      </c>
      <c r="AT12">
        <f t="shared" si="9"/>
        <v>344.19201827621464</v>
      </c>
      <c r="AU12">
        <f t="shared" si="9"/>
        <v>2295.0675588752024</v>
      </c>
      <c r="AW12">
        <v>9</v>
      </c>
      <c r="AX12">
        <f>(R12*SUMPRODUCT(K13:$K$23, X13:$X$23)-$AZ$3*SUMPRODUCT(K12:$K$22, W13:$W$23))/Z12</f>
        <v>8243.6536419506738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3.4133669999999998E-2</v>
      </c>
      <c r="O13">
        <f t="shared" si="21"/>
        <v>8318.9319598723232</v>
      </c>
      <c r="P13">
        <f t="shared" si="22"/>
        <v>415.94659799361619</v>
      </c>
      <c r="Q13" s="4">
        <f t="shared" si="23"/>
        <v>25</v>
      </c>
      <c r="R13">
        <f t="shared" si="0"/>
        <v>100000</v>
      </c>
      <c r="S13">
        <f t="shared" si="1"/>
        <v>8335.8138215520867</v>
      </c>
      <c r="U13">
        <f t="shared" si="13"/>
        <v>3.4133669999999998E-2</v>
      </c>
      <c r="V13">
        <f t="shared" si="14"/>
        <v>0.01</v>
      </c>
      <c r="W13">
        <f t="shared" si="15"/>
        <v>0.75995917222978704</v>
      </c>
      <c r="X13">
        <f t="shared" si="16"/>
        <v>2.5940195598364715E-2</v>
      </c>
      <c r="Y13">
        <f t="shared" si="17"/>
        <v>7.599591722297871E-3</v>
      </c>
      <c r="Z13">
        <f t="shared" si="18"/>
        <v>0.7264193849091245</v>
      </c>
      <c r="AB13">
        <f t="shared" si="19"/>
        <v>6264.8401978859029</v>
      </c>
      <c r="AC13">
        <f t="shared" si="2"/>
        <v>6055.2967489688453</v>
      </c>
      <c r="AE13">
        <f t="shared" si="3"/>
        <v>6043.0334373913101</v>
      </c>
      <c r="AF13">
        <f t="shared" si="4"/>
        <v>-302.15167186956558</v>
      </c>
      <c r="AG13">
        <f t="shared" si="4"/>
        <v>-18.160484622728113</v>
      </c>
      <c r="AH13">
        <f t="shared" si="5"/>
        <v>-2594.0195598364717</v>
      </c>
      <c r="AI13">
        <f t="shared" si="6"/>
        <v>3128.7017210625445</v>
      </c>
      <c r="AJ13">
        <f t="shared" si="7"/>
        <v>209.5434489170575</v>
      </c>
      <c r="AK13">
        <f t="shared" si="24"/>
        <v>620.6958255081754</v>
      </c>
      <c r="AL13">
        <f t="shared" si="8"/>
        <v>3958.9409954877774</v>
      </c>
      <c r="AN13">
        <f t="shared" si="9"/>
        <v>3083.5990130735649</v>
      </c>
      <c r="AO13">
        <f t="shared" si="9"/>
        <v>-154.17995065367828</v>
      </c>
      <c r="AP13">
        <f t="shared" si="9"/>
        <v>-9.2668116170074182</v>
      </c>
      <c r="AQ13">
        <f t="shared" si="9"/>
        <v>-1323.6590923214026</v>
      </c>
      <c r="AR13">
        <f t="shared" si="9"/>
        <v>1596.4931584814765</v>
      </c>
      <c r="AS13">
        <f t="shared" si="9"/>
        <v>106.92444100650255</v>
      </c>
      <c r="AT13">
        <f t="shared" si="9"/>
        <v>316.72454815708045</v>
      </c>
      <c r="AU13">
        <f t="shared" si="9"/>
        <v>2020.1421476450594</v>
      </c>
      <c r="AW13">
        <v>10</v>
      </c>
      <c r="AX13">
        <f>(R13*SUMPRODUCT(K14:$K$23, X14:$X$23)-$AZ$3*SUMPRODUCT(K13:$K$22, W14:$W$23))/Z13</f>
        <v>8335.8138215520867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10"/>
        <v>5.1400000000000001E-2</v>
      </c>
      <c r="I14" s="5">
        <f t="shared" si="11"/>
        <v>1.0514000000000001</v>
      </c>
      <c r="J14">
        <f t="shared" si="12"/>
        <v>0.95111280197831449</v>
      </c>
      <c r="K14">
        <f t="shared" si="20"/>
        <v>0.48532753093089492</v>
      </c>
      <c r="L14" s="2">
        <v>11</v>
      </c>
      <c r="M14" s="6">
        <v>3.7867151000000002E-2</v>
      </c>
      <c r="O14">
        <f t="shared" si="21"/>
        <v>8318.9319598723232</v>
      </c>
      <c r="P14">
        <f t="shared" si="22"/>
        <v>415.94659799361619</v>
      </c>
      <c r="Q14" s="4">
        <f t="shared" si="23"/>
        <v>25</v>
      </c>
      <c r="R14">
        <f t="shared" si="0"/>
        <v>100000</v>
      </c>
      <c r="S14">
        <f t="shared" si="1"/>
        <v>8288.7275243442637</v>
      </c>
      <c r="U14">
        <f t="shared" si="13"/>
        <v>3.7867151000000002E-2</v>
      </c>
      <c r="V14">
        <f t="shared" si="14"/>
        <v>0.01</v>
      </c>
      <c r="W14">
        <f t="shared" si="15"/>
        <v>0.7264193849091245</v>
      </c>
      <c r="X14">
        <f t="shared" si="16"/>
        <v>2.750743253768094E-2</v>
      </c>
      <c r="Y14">
        <f t="shared" si="17"/>
        <v>7.2641938490912447E-3</v>
      </c>
      <c r="Z14">
        <f t="shared" si="18"/>
        <v>0.69164775852235227</v>
      </c>
      <c r="AB14">
        <f t="shared" si="19"/>
        <v>6055.2967489688453</v>
      </c>
      <c r="AC14">
        <f t="shared" si="2"/>
        <v>5732.879813215236</v>
      </c>
      <c r="AE14">
        <f t="shared" si="3"/>
        <v>5753.7706433456515</v>
      </c>
      <c r="AF14">
        <f t="shared" si="4"/>
        <v>-287.68853216728257</v>
      </c>
      <c r="AG14">
        <f t="shared" si="4"/>
        <v>-17.291193963058806</v>
      </c>
      <c r="AH14">
        <f t="shared" si="5"/>
        <v>-2750.7432537680938</v>
      </c>
      <c r="AI14">
        <f t="shared" si="6"/>
        <v>2698.0476634472166</v>
      </c>
      <c r="AJ14">
        <f t="shared" si="7"/>
        <v>322.41693575360932</v>
      </c>
      <c r="AK14">
        <f t="shared" si="24"/>
        <v>592.19887341156686</v>
      </c>
      <c r="AL14">
        <f t="shared" si="8"/>
        <v>3612.663472612393</v>
      </c>
      <c r="AN14">
        <f t="shared" si="9"/>
        <v>2792.4632998776119</v>
      </c>
      <c r="AO14">
        <f t="shared" si="9"/>
        <v>-139.62316499388058</v>
      </c>
      <c r="AP14">
        <f t="shared" si="9"/>
        <v>-8.391892472938526</v>
      </c>
      <c r="AQ14">
        <f t="shared" si="9"/>
        <v>-1335.0114315760852</v>
      </c>
      <c r="AR14">
        <f t="shared" si="9"/>
        <v>1309.4368108347078</v>
      </c>
      <c r="AS14">
        <f t="shared" si="9"/>
        <v>156.47781535960419</v>
      </c>
      <c r="AT14">
        <f t="shared" si="9"/>
        <v>287.41041705289337</v>
      </c>
      <c r="AU14">
        <f t="shared" si="9"/>
        <v>1753.3250432472055</v>
      </c>
      <c r="AW14">
        <v>11</v>
      </c>
      <c r="AX14">
        <f>(R14*SUMPRODUCT(K15:$K$23, X15:$X$23)-$AZ$3*SUMPRODUCT(K14:$K$22, W15:$W$23))/Z14</f>
        <v>8288.7275243442637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10"/>
        <v>5.1900000000000002E-2</v>
      </c>
      <c r="I15" s="5">
        <f t="shared" si="11"/>
        <v>1.0519000000000001</v>
      </c>
      <c r="J15">
        <f t="shared" si="12"/>
        <v>0.95066070919288903</v>
      </c>
      <c r="K15">
        <f t="shared" si="20"/>
        <v>0.46138181474559836</v>
      </c>
      <c r="L15" s="2">
        <v>12</v>
      </c>
      <c r="M15" s="6">
        <v>4.2172894000000002E-2</v>
      </c>
      <c r="O15">
        <f t="shared" si="21"/>
        <v>8318.9319598723232</v>
      </c>
      <c r="P15">
        <f t="shared" si="22"/>
        <v>415.94659799361619</v>
      </c>
      <c r="Q15" s="4">
        <f t="shared" si="23"/>
        <v>25</v>
      </c>
      <c r="R15">
        <f t="shared" si="0"/>
        <v>100000</v>
      </c>
      <c r="S15">
        <f t="shared" si="1"/>
        <v>8090.8779695964477</v>
      </c>
      <c r="U15">
        <f t="shared" si="13"/>
        <v>4.2172894000000002E-2</v>
      </c>
      <c r="V15">
        <f t="shared" si="14"/>
        <v>0.01</v>
      </c>
      <c r="W15">
        <f t="shared" si="15"/>
        <v>0.69164775852235227</v>
      </c>
      <c r="X15">
        <f t="shared" si="16"/>
        <v>2.9168787605500762E-2</v>
      </c>
      <c r="Y15">
        <f t="shared" si="17"/>
        <v>6.9164775852235232E-3</v>
      </c>
      <c r="Z15">
        <f t="shared" si="18"/>
        <v>0.65556249333162797</v>
      </c>
      <c r="AB15">
        <f t="shared" si="19"/>
        <v>5732.879813215236</v>
      </c>
      <c r="AC15">
        <f t="shared" si="2"/>
        <v>5304.076134990587</v>
      </c>
      <c r="AE15">
        <f t="shared" si="3"/>
        <v>5453.5797774700668</v>
      </c>
      <c r="AF15">
        <f t="shared" si="4"/>
        <v>-272.67898887350333</v>
      </c>
      <c r="AG15">
        <f t="shared" si="4"/>
        <v>-16.389062333290699</v>
      </c>
      <c r="AH15">
        <f t="shared" si="5"/>
        <v>-2916.8787605500761</v>
      </c>
      <c r="AI15">
        <f t="shared" si="6"/>
        <v>2247.6329657131969</v>
      </c>
      <c r="AJ15">
        <f t="shared" si="7"/>
        <v>428.80367822464905</v>
      </c>
      <c r="AK15">
        <f t="shared" si="24"/>
        <v>566.42521323403241</v>
      </c>
      <c r="AL15">
        <f t="shared" si="8"/>
        <v>3242.8618571718785</v>
      </c>
      <c r="AN15">
        <f t="shared" si="9"/>
        <v>2516.1825345890361</v>
      </c>
      <c r="AO15">
        <f t="shared" si="9"/>
        <v>-125.80912672945179</v>
      </c>
      <c r="AP15">
        <f t="shared" si="9"/>
        <v>-7.5616153213123933</v>
      </c>
      <c r="AQ15">
        <f t="shared" si="9"/>
        <v>-1345.7948159354858</v>
      </c>
      <c r="AR15">
        <f t="shared" si="9"/>
        <v>1037.0169766027861</v>
      </c>
      <c r="AS15">
        <f t="shared" si="9"/>
        <v>197.84221922887619</v>
      </c>
      <c r="AT15">
        <f t="shared" si="9"/>
        <v>261.33829279958042</v>
      </c>
      <c r="AU15">
        <f t="shared" si="9"/>
        <v>1496.1974886312428</v>
      </c>
      <c r="AW15">
        <v>12</v>
      </c>
      <c r="AX15">
        <f>(R15*SUMPRODUCT(K16:$K$23, X16:$X$23)-$AZ$3*SUMPRODUCT(K15:$K$22, W16:$W$23))/Z15</f>
        <v>8090.8779695964477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10"/>
        <v>5.4700000000000006E-2</v>
      </c>
      <c r="I16" s="5">
        <f t="shared" si="11"/>
        <v>1.0547</v>
      </c>
      <c r="J16">
        <f t="shared" si="12"/>
        <v>0.94813691096994412</v>
      </c>
      <c r="K16">
        <f t="shared" si="20"/>
        <v>0.43745312861059865</v>
      </c>
      <c r="L16" s="2">
        <v>13</v>
      </c>
      <c r="M16" s="6">
        <v>4.6777600000000003E-2</v>
      </c>
      <c r="O16">
        <f t="shared" si="21"/>
        <v>8318.9319598723232</v>
      </c>
      <c r="P16">
        <f t="shared" si="22"/>
        <v>415.94659799361619</v>
      </c>
      <c r="Q16" s="4">
        <f t="shared" si="23"/>
        <v>25</v>
      </c>
      <c r="R16">
        <f t="shared" si="0"/>
        <v>100000</v>
      </c>
      <c r="S16">
        <f t="shared" si="1"/>
        <v>7744.6946026571241</v>
      </c>
      <c r="U16">
        <f t="shared" si="13"/>
        <v>4.6777600000000003E-2</v>
      </c>
      <c r="V16">
        <f t="shared" si="14"/>
        <v>0.01</v>
      </c>
      <c r="W16">
        <f t="shared" si="15"/>
        <v>0.65556249333162797</v>
      </c>
      <c r="X16">
        <f t="shared" si="16"/>
        <v>3.0665640088069563E-2</v>
      </c>
      <c r="Y16">
        <f t="shared" si="17"/>
        <v>6.5556249333162796E-3</v>
      </c>
      <c r="Z16">
        <f t="shared" si="18"/>
        <v>0.61834122831024207</v>
      </c>
      <c r="AB16">
        <f t="shared" si="19"/>
        <v>5304.076134990587</v>
      </c>
      <c r="AC16">
        <f t="shared" si="2"/>
        <v>4788.8639734947083</v>
      </c>
      <c r="AE16">
        <f t="shared" si="3"/>
        <v>5143.9386062967815</v>
      </c>
      <c r="AF16">
        <f t="shared" si="4"/>
        <v>-257.19693031483911</v>
      </c>
      <c r="AG16">
        <f t="shared" si="4"/>
        <v>-15.458530707756053</v>
      </c>
      <c r="AH16">
        <f t="shared" si="5"/>
        <v>-3066.5640088069563</v>
      </c>
      <c r="AI16">
        <f t="shared" si="6"/>
        <v>1804.7191364672303</v>
      </c>
      <c r="AJ16">
        <f t="shared" si="7"/>
        <v>515.21216149587872</v>
      </c>
      <c r="AK16">
        <f t="shared" si="24"/>
        <v>557.43773426019732</v>
      </c>
      <c r="AL16">
        <f t="shared" si="8"/>
        <v>2877.3690322233065</v>
      </c>
      <c r="AN16">
        <f t="shared" si="9"/>
        <v>2250.2320367053694</v>
      </c>
      <c r="AO16">
        <f t="shared" si="9"/>
        <v>-112.51160183526849</v>
      </c>
      <c r="AP16">
        <f t="shared" si="9"/>
        <v>-6.7623826218308967</v>
      </c>
      <c r="AQ16">
        <f t="shared" si="9"/>
        <v>-1341.4780197372625</v>
      </c>
      <c r="AR16">
        <f t="shared" si="9"/>
        <v>789.48003251100783</v>
      </c>
      <c r="AS16">
        <f t="shared" si="9"/>
        <v>225.38117194460116</v>
      </c>
      <c r="AT16">
        <f t="shared" si="9"/>
        <v>243.8528808577268</v>
      </c>
      <c r="AU16">
        <f t="shared" si="9"/>
        <v>1258.7140853133358</v>
      </c>
      <c r="AW16">
        <v>13</v>
      </c>
      <c r="AX16">
        <f>(R16*SUMPRODUCT(K17:$K$23, X17:$X$23)-$AZ$3*SUMPRODUCT(K16:$K$22, W17:$W$23))/Z16</f>
        <v>7744.6946026571241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10"/>
        <v>6.1700000000000005E-2</v>
      </c>
      <c r="I17" s="5">
        <f t="shared" si="11"/>
        <v>1.0617000000000001</v>
      </c>
      <c r="J17">
        <f t="shared" si="12"/>
        <v>0.94188565508147304</v>
      </c>
      <c r="K17">
        <f t="shared" si="20"/>
        <v>0.41203082660883361</v>
      </c>
      <c r="L17" s="2">
        <v>14</v>
      </c>
      <c r="M17" s="6">
        <v>5.1668436999999998E-2</v>
      </c>
      <c r="O17">
        <f t="shared" si="21"/>
        <v>8318.9319598723232</v>
      </c>
      <c r="P17">
        <f t="shared" si="22"/>
        <v>415.94659799361619</v>
      </c>
      <c r="Q17" s="4">
        <f t="shared" si="23"/>
        <v>25</v>
      </c>
      <c r="R17">
        <f t="shared" si="0"/>
        <v>100000</v>
      </c>
      <c r="S17">
        <f t="shared" si="1"/>
        <v>7258.4365324032351</v>
      </c>
      <c r="U17">
        <f t="shared" si="13"/>
        <v>5.1668436999999998E-2</v>
      </c>
      <c r="V17">
        <f t="shared" si="14"/>
        <v>0.01</v>
      </c>
      <c r="W17">
        <f t="shared" si="15"/>
        <v>0.61834122831024207</v>
      </c>
      <c r="X17">
        <f t="shared" si="16"/>
        <v>3.1948724799450358E-2</v>
      </c>
      <c r="Y17">
        <f t="shared" si="17"/>
        <v>6.183412283102421E-3</v>
      </c>
      <c r="Z17">
        <f t="shared" si="18"/>
        <v>0.58020909122768938</v>
      </c>
      <c r="AB17">
        <f t="shared" si="19"/>
        <v>4788.8639734947083</v>
      </c>
      <c r="AC17">
        <f t="shared" si="2"/>
        <v>4211.4108641995417</v>
      </c>
      <c r="AE17">
        <f t="shared" si="3"/>
        <v>4826.7199524225016</v>
      </c>
      <c r="AF17">
        <f t="shared" si="4"/>
        <v>-241.3359976211251</v>
      </c>
      <c r="AG17">
        <f t="shared" si="4"/>
        <v>-14.505227280692235</v>
      </c>
      <c r="AH17">
        <f t="shared" si="5"/>
        <v>-3194.8724799450356</v>
      </c>
      <c r="AI17">
        <f t="shared" si="6"/>
        <v>1376.0062475756486</v>
      </c>
      <c r="AJ17">
        <f t="shared" si="7"/>
        <v>577.45310929516654</v>
      </c>
      <c r="AK17">
        <f t="shared" si="24"/>
        <v>578.39109717586848</v>
      </c>
      <c r="AL17">
        <f t="shared" si="8"/>
        <v>2531.8504540466838</v>
      </c>
      <c r="AN17">
        <f t="shared" si="9"/>
        <v>1988.7574118059933</v>
      </c>
      <c r="AO17">
        <f t="shared" si="9"/>
        <v>-99.437870590299681</v>
      </c>
      <c r="AP17">
        <f t="shared" si="9"/>
        <v>-5.9766007866126252</v>
      </c>
      <c r="AQ17">
        <f t="shared" si="9"/>
        <v>-1316.3859488215671</v>
      </c>
      <c r="AR17">
        <f t="shared" si="9"/>
        <v>566.95699160751383</v>
      </c>
      <c r="AS17">
        <f t="shared" si="9"/>
        <v>237.92848195072861</v>
      </c>
      <c r="AT17">
        <f t="shared" si="9"/>
        <v>238.31496187256329</v>
      </c>
      <c r="AU17">
        <f t="shared" si="9"/>
        <v>1043.2004354308058</v>
      </c>
      <c r="AW17">
        <v>14</v>
      </c>
      <c r="AX17">
        <f>(R17*SUMPRODUCT(K18:$K$23, X18:$X$23)-$AZ$3*SUMPRODUCT(K17:$K$22, W18:$W$23))/Z17</f>
        <v>7258.4365324032351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10"/>
        <v>7.0099999999999996E-2</v>
      </c>
      <c r="I18" s="5">
        <f t="shared" si="11"/>
        <v>1.0701000000000001</v>
      </c>
      <c r="J18">
        <f t="shared" si="12"/>
        <v>0.93449210354172507</v>
      </c>
      <c r="K18">
        <f t="shared" si="20"/>
        <v>0.38503955388172473</v>
      </c>
      <c r="L18" s="2">
        <v>15</v>
      </c>
      <c r="M18" s="6">
        <v>5.7177164000000003E-2</v>
      </c>
      <c r="O18">
        <f t="shared" si="21"/>
        <v>8318.9319598723232</v>
      </c>
      <c r="P18">
        <f t="shared" si="22"/>
        <v>415.94659799361619</v>
      </c>
      <c r="Q18" s="4">
        <f t="shared" si="23"/>
        <v>25</v>
      </c>
      <c r="R18">
        <f t="shared" si="0"/>
        <v>100000</v>
      </c>
      <c r="S18">
        <f t="shared" si="1"/>
        <v>6627.6956755847568</v>
      </c>
      <c r="U18">
        <f t="shared" si="13"/>
        <v>5.7177164000000003E-2</v>
      </c>
      <c r="V18">
        <f t="shared" si="14"/>
        <v>0.01</v>
      </c>
      <c r="W18">
        <f t="shared" si="15"/>
        <v>0.58020909122768938</v>
      </c>
      <c r="X18">
        <f t="shared" si="16"/>
        <v>3.3174710363416557E-2</v>
      </c>
      <c r="Y18">
        <f t="shared" si="17"/>
        <v>5.802090912276894E-3</v>
      </c>
      <c r="Z18">
        <f t="shared" si="18"/>
        <v>0.5412322899519959</v>
      </c>
      <c r="AB18">
        <f t="shared" si="19"/>
        <v>4211.4108641995417</v>
      </c>
      <c r="AC18">
        <f t="shared" si="2"/>
        <v>3587.1229076016784</v>
      </c>
      <c r="AE18">
        <f t="shared" si="3"/>
        <v>4502.4745945965424</v>
      </c>
      <c r="AF18">
        <f t="shared" si="4"/>
        <v>-225.12372972982715</v>
      </c>
      <c r="AG18">
        <f t="shared" si="4"/>
        <v>-13.530807248799897</v>
      </c>
      <c r="AH18">
        <f t="shared" si="5"/>
        <v>-3317.4710363416557</v>
      </c>
      <c r="AI18">
        <f t="shared" si="6"/>
        <v>946.34902127625946</v>
      </c>
      <c r="AJ18">
        <f t="shared" si="7"/>
        <v>624.28795659786329</v>
      </c>
      <c r="AK18">
        <f t="shared" si="24"/>
        <v>595.06219720754473</v>
      </c>
      <c r="AL18">
        <f t="shared" si="8"/>
        <v>2165.6991750816674</v>
      </c>
      <c r="AN18">
        <f t="shared" si="9"/>
        <v>1733.6308092672521</v>
      </c>
      <c r="AO18">
        <f t="shared" si="9"/>
        <v>-86.681540463362609</v>
      </c>
      <c r="AP18">
        <f t="shared" si="9"/>
        <v>-5.2098959867375196</v>
      </c>
      <c r="AQ18">
        <f t="shared" si="9"/>
        <v>-1277.357567848534</v>
      </c>
      <c r="AR18">
        <f t="shared" si="9"/>
        <v>364.38180496861776</v>
      </c>
      <c r="AS18">
        <f t="shared" si="9"/>
        <v>240.3755563021748</v>
      </c>
      <c r="AT18">
        <f t="shared" si="9"/>
        <v>229.12248294467193</v>
      </c>
      <c r="AU18">
        <f t="shared" si="9"/>
        <v>833.87984421546446</v>
      </c>
      <c r="AW18">
        <v>15</v>
      </c>
      <c r="AX18">
        <f>(R18*SUMPRODUCT(K19:$K$23, X19:$X$23)-$AZ$3*SUMPRODUCT(K18:$K$22, W19:$W$23))/Z18</f>
        <v>6627.6956755847568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10"/>
        <v>7.3400000000000007E-2</v>
      </c>
      <c r="I19" s="5">
        <f t="shared" si="11"/>
        <v>1.0733999999999999</v>
      </c>
      <c r="J19">
        <f t="shared" si="12"/>
        <v>0.93161915408980811</v>
      </c>
      <c r="K19">
        <f t="shared" si="20"/>
        <v>0.35871022347840947</v>
      </c>
      <c r="L19" s="2">
        <v>16</v>
      </c>
      <c r="M19" s="6">
        <v>6.3388860000000005E-2</v>
      </c>
      <c r="O19">
        <f t="shared" si="21"/>
        <v>8318.9319598723232</v>
      </c>
      <c r="P19">
        <f t="shared" si="22"/>
        <v>415.94659799361619</v>
      </c>
      <c r="Q19" s="4">
        <f t="shared" si="23"/>
        <v>25</v>
      </c>
      <c r="R19">
        <f t="shared" si="0"/>
        <v>100000</v>
      </c>
      <c r="S19">
        <f t="shared" si="1"/>
        <v>5833.8545777611644</v>
      </c>
      <c r="U19">
        <f t="shared" si="13"/>
        <v>6.3388860000000005E-2</v>
      </c>
      <c r="V19">
        <f t="shared" si="14"/>
        <v>0.01</v>
      </c>
      <c r="W19">
        <f t="shared" si="15"/>
        <v>0.5412322899519959</v>
      </c>
      <c r="X19">
        <f t="shared" si="16"/>
        <v>3.430809785524648E-2</v>
      </c>
      <c r="Y19">
        <f t="shared" si="17"/>
        <v>5.4123228995199592E-3</v>
      </c>
      <c r="Z19">
        <f t="shared" si="18"/>
        <v>0.50151186919722945</v>
      </c>
      <c r="AB19">
        <f t="shared" si="19"/>
        <v>3587.1229076016784</v>
      </c>
      <c r="AC19">
        <f t="shared" si="2"/>
        <v>2925.7473139178155</v>
      </c>
      <c r="AE19">
        <f t="shared" si="3"/>
        <v>4172.0431169201402</v>
      </c>
      <c r="AF19">
        <f t="shared" si="4"/>
        <v>-208.60215584600704</v>
      </c>
      <c r="AG19">
        <f t="shared" si="4"/>
        <v>-12.537796729930736</v>
      </c>
      <c r="AH19">
        <f t="shared" si="5"/>
        <v>-3430.8097855246479</v>
      </c>
      <c r="AI19">
        <f t="shared" si="6"/>
        <v>520.09337881955435</v>
      </c>
      <c r="AJ19">
        <f t="shared" si="7"/>
        <v>661.37559368386292</v>
      </c>
      <c r="AK19">
        <f t="shared" si="24"/>
        <v>554.2113879608047</v>
      </c>
      <c r="AL19">
        <f t="shared" si="8"/>
        <v>1735.6803604642218</v>
      </c>
      <c r="AN19">
        <f t="shared" si="9"/>
        <v>1496.5545188319836</v>
      </c>
      <c r="AO19">
        <f t="shared" si="9"/>
        <v>-74.827725941599184</v>
      </c>
      <c r="AP19">
        <f t="shared" si="9"/>
        <v>-4.497435866920326</v>
      </c>
      <c r="AQ19">
        <f t="shared" si="9"/>
        <v>-1230.6665448774604</v>
      </c>
      <c r="AR19">
        <f t="shared" si="9"/>
        <v>186.56281214600341</v>
      </c>
      <c r="AS19">
        <f t="shared" si="9"/>
        <v>237.24218701350421</v>
      </c>
      <c r="AT19">
        <f t="shared" si="9"/>
        <v>198.80129082969975</v>
      </c>
      <c r="AU19">
        <f t="shared" si="9"/>
        <v>622.60628998920731</v>
      </c>
      <c r="AW19">
        <v>16</v>
      </c>
      <c r="AX19">
        <f>(R19*SUMPRODUCT(K20:$K$23, X20:$X$23)-$AZ$3*SUMPRODUCT(K19:$K$22, W20:$W$23))/Z19</f>
        <v>5833.8545777611644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0.34023543913346244</v>
      </c>
      <c r="L20" s="2">
        <v>17</v>
      </c>
      <c r="M20" s="6">
        <v>7.0498397000000004E-2</v>
      </c>
      <c r="O20">
        <f t="shared" si="21"/>
        <v>8318.9319598723232</v>
      </c>
      <c r="P20">
        <f t="shared" si="22"/>
        <v>415.94659799361619</v>
      </c>
      <c r="Q20" s="4">
        <f t="shared" si="23"/>
        <v>25</v>
      </c>
      <c r="R20">
        <f t="shared" si="0"/>
        <v>100000</v>
      </c>
      <c r="S20">
        <f t="shared" si="1"/>
        <v>4801.6942854876743</v>
      </c>
      <c r="U20">
        <f t="shared" si="13"/>
        <v>7.0498397000000004E-2</v>
      </c>
      <c r="V20">
        <f t="shared" si="14"/>
        <v>0.01</v>
      </c>
      <c r="W20">
        <f t="shared" si="15"/>
        <v>0.50151186919722945</v>
      </c>
      <c r="X20">
        <f t="shared" si="16"/>
        <v>3.5355782854878358E-2</v>
      </c>
      <c r="Y20">
        <f t="shared" si="17"/>
        <v>5.0151186919722944E-3</v>
      </c>
      <c r="Z20">
        <f t="shared" si="18"/>
        <v>0.46114096765037882</v>
      </c>
      <c r="AB20">
        <f t="shared" si="19"/>
        <v>2925.7473139178155</v>
      </c>
      <c r="AC20">
        <f t="shared" si="2"/>
        <v>2214.2579491710803</v>
      </c>
      <c r="AE20">
        <f t="shared" si="3"/>
        <v>3836.2003337931856</v>
      </c>
      <c r="AF20">
        <f t="shared" si="4"/>
        <v>-191.81001668965928</v>
      </c>
      <c r="AG20">
        <f t="shared" si="4"/>
        <v>-11.528524191259471</v>
      </c>
      <c r="AH20">
        <f t="shared" si="5"/>
        <v>-3535.5782854878357</v>
      </c>
      <c r="AI20">
        <f t="shared" si="6"/>
        <v>97.283507424431264</v>
      </c>
      <c r="AJ20">
        <f t="shared" si="7"/>
        <v>711.48936474673519</v>
      </c>
      <c r="AK20">
        <f t="shared" si="24"/>
        <v>356.75847336445889</v>
      </c>
      <c r="AL20">
        <f t="shared" si="8"/>
        <v>1165.5313455356254</v>
      </c>
      <c r="AN20">
        <f t="shared" si="9"/>
        <v>1305.2113051720596</v>
      </c>
      <c r="AO20">
        <f t="shared" si="9"/>
        <v>-65.260565258602981</v>
      </c>
      <c r="AP20">
        <f t="shared" si="9"/>
        <v>-3.9224124907739113</v>
      </c>
      <c r="AQ20">
        <f t="shared" si="9"/>
        <v>-1202.9290305536881</v>
      </c>
      <c r="AR20">
        <f t="shared" si="9"/>
        <v>33.099296868994827</v>
      </c>
      <c r="AS20">
        <f t="shared" si="9"/>
        <v>242.07389645339367</v>
      </c>
      <c r="AT20">
        <f t="shared" si="9"/>
        <v>121.38187584974034</v>
      </c>
      <c r="AU20">
        <f t="shared" si="9"/>
        <v>396.55506917212887</v>
      </c>
      <c r="AW20">
        <v>17</v>
      </c>
      <c r="AX20">
        <f>(R20*SUMPRODUCT(K21:$K$23, X21:$X$23)-$AZ$3*SUMPRODUCT(K20:$K$22, W21:$W$23))/Z20</f>
        <v>4801.6942854876743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10"/>
        <v>5.1300000000000005E-2</v>
      </c>
      <c r="I21" s="5">
        <f t="shared" si="11"/>
        <v>1.0512999999999999</v>
      </c>
      <c r="J21">
        <f t="shared" si="12"/>
        <v>0.95120327213925626</v>
      </c>
      <c r="K21">
        <f t="shared" si="20"/>
        <v>0.32363306300148625</v>
      </c>
      <c r="L21" s="2">
        <v>18</v>
      </c>
      <c r="M21" s="6">
        <v>7.8701599999999997E-2</v>
      </c>
      <c r="O21">
        <f t="shared" si="21"/>
        <v>8318.9319598723232</v>
      </c>
      <c r="P21">
        <f t="shared" si="22"/>
        <v>415.94659799361619</v>
      </c>
      <c r="Q21" s="4">
        <f t="shared" si="23"/>
        <v>25</v>
      </c>
      <c r="R21">
        <f t="shared" si="0"/>
        <v>100000</v>
      </c>
      <c r="S21">
        <f t="shared" si="1"/>
        <v>3494.0230656791791</v>
      </c>
      <c r="U21">
        <f t="shared" si="13"/>
        <v>7.8701599999999997E-2</v>
      </c>
      <c r="V21">
        <f t="shared" si="14"/>
        <v>0.01</v>
      </c>
      <c r="W21">
        <f t="shared" si="15"/>
        <v>0.46114096765037882</v>
      </c>
      <c r="X21">
        <f t="shared" si="16"/>
        <v>3.6292531979633051E-2</v>
      </c>
      <c r="Y21">
        <f t="shared" si="17"/>
        <v>4.6114096765037882E-3</v>
      </c>
      <c r="Z21">
        <f t="shared" si="18"/>
        <v>0.42023702599424195</v>
      </c>
      <c r="AB21">
        <f t="shared" si="19"/>
        <v>2214.2579491710803</v>
      </c>
      <c r="AC21">
        <f t="shared" si="2"/>
        <v>1468.3178618763022</v>
      </c>
      <c r="AE21">
        <f t="shared" si="3"/>
        <v>3495.9232262651958</v>
      </c>
      <c r="AF21">
        <f t="shared" si="4"/>
        <v>-174.7961613132598</v>
      </c>
      <c r="AG21">
        <f t="shared" si="4"/>
        <v>-10.505925649856049</v>
      </c>
      <c r="AH21">
        <f t="shared" si="5"/>
        <v>-3629.253197963305</v>
      </c>
      <c r="AI21">
        <f t="shared" si="6"/>
        <v>-318.63205866122507</v>
      </c>
      <c r="AJ21">
        <f t="shared" si="7"/>
        <v>745.9400872947781</v>
      </c>
      <c r="AK21">
        <f t="shared" si="24"/>
        <v>283.96525122451072</v>
      </c>
      <c r="AL21">
        <f t="shared" si="8"/>
        <v>711.27327985806369</v>
      </c>
      <c r="AN21">
        <f t="shared" si="9"/>
        <v>1131.3963417342432</v>
      </c>
      <c r="AO21">
        <f t="shared" si="9"/>
        <v>-56.569817086712163</v>
      </c>
      <c r="AP21">
        <f t="shared" si="9"/>
        <v>-3.4000648977287931</v>
      </c>
      <c r="AQ21">
        <f t="shared" si="9"/>
        <v>-1174.5463288648036</v>
      </c>
      <c r="AR21">
        <f t="shared" si="9"/>
        <v>-103.11986911500152</v>
      </c>
      <c r="AS21">
        <f t="shared" si="9"/>
        <v>241.41087526680508</v>
      </c>
      <c r="AT21">
        <f t="shared" si="9"/>
        <v>91.900544039774957</v>
      </c>
      <c r="AU21">
        <f t="shared" si="9"/>
        <v>230.1915501915785</v>
      </c>
      <c r="AW21">
        <v>18</v>
      </c>
      <c r="AX21">
        <f>(R21*SUMPRODUCT(K22:$K$23, X22:$X$23)-$AZ$3*SUMPRODUCT(K21:$K$22, W22:$W$23))/Z21</f>
        <v>3494.0230656791791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10"/>
        <v>7.0000000000000007E-2</v>
      </c>
      <c r="I22" s="5">
        <f t="shared" si="11"/>
        <v>1.07</v>
      </c>
      <c r="J22">
        <f t="shared" si="12"/>
        <v>0.93457943925233644</v>
      </c>
      <c r="K22">
        <f t="shared" si="20"/>
        <v>0.30246080654344509</v>
      </c>
      <c r="L22" s="2">
        <v>19</v>
      </c>
      <c r="M22" s="6">
        <v>8.8159118999999994E-2</v>
      </c>
      <c r="O22">
        <f t="shared" si="21"/>
        <v>8318.9319598723232</v>
      </c>
      <c r="P22">
        <f t="shared" si="22"/>
        <v>415.94659799361619</v>
      </c>
      <c r="Q22" s="4">
        <f t="shared" si="23"/>
        <v>25</v>
      </c>
      <c r="R22">
        <f t="shared" si="0"/>
        <v>100000</v>
      </c>
      <c r="S22">
        <f t="shared" si="1"/>
        <v>1897.9496500126513</v>
      </c>
      <c r="U22">
        <f t="shared" si="13"/>
        <v>8.8159118999999994E-2</v>
      </c>
      <c r="V22">
        <f t="shared" si="14"/>
        <v>0.01</v>
      </c>
      <c r="W22">
        <f t="shared" si="15"/>
        <v>0.42023702599424195</v>
      </c>
      <c r="X22">
        <f t="shared" si="16"/>
        <v>3.7047725982832465E-2</v>
      </c>
      <c r="Y22">
        <f t="shared" si="17"/>
        <v>4.2023702599424196E-3</v>
      </c>
      <c r="Z22">
        <f t="shared" si="18"/>
        <v>0.37898692975146708</v>
      </c>
      <c r="AB22">
        <f t="shared" si="19"/>
        <v>1468.3178618763022</v>
      </c>
      <c r="AC22">
        <f t="shared" si="2"/>
        <v>719.29811068116624</v>
      </c>
      <c r="AE22">
        <f t="shared" si="3"/>
        <v>3152.7664822833667</v>
      </c>
      <c r="AF22">
        <f t="shared" si="4"/>
        <v>-157.63832411416834</v>
      </c>
      <c r="AG22">
        <f t="shared" si="4"/>
        <v>-9.4746732437866772</v>
      </c>
      <c r="AH22">
        <f t="shared" si="5"/>
        <v>-3704.7725982832467</v>
      </c>
      <c r="AI22">
        <f t="shared" si="6"/>
        <v>-719.11911335783498</v>
      </c>
      <c r="AJ22">
        <f t="shared" si="7"/>
        <v>749.019751195136</v>
      </c>
      <c r="AK22">
        <f t="shared" si="24"/>
        <v>312.44122140318507</v>
      </c>
      <c r="AL22">
        <f t="shared" si="8"/>
        <v>342.34185924048609</v>
      </c>
      <c r="AN22">
        <f t="shared" si="9"/>
        <v>953.58829307456733</v>
      </c>
      <c r="AO22">
        <f t="shared" si="9"/>
        <v>-47.679414653728365</v>
      </c>
      <c r="AP22">
        <f t="shared" si="9"/>
        <v>-2.8657173110513177</v>
      </c>
      <c r="AQ22">
        <f t="shared" si="9"/>
        <v>-1120.5485081368056</v>
      </c>
      <c r="AR22">
        <f t="shared" si="9"/>
        <v>-217.50534702701788</v>
      </c>
      <c r="AS22">
        <f t="shared" si="9"/>
        <v>226.5491180634514</v>
      </c>
      <c r="AT22">
        <f t="shared" si="9"/>
        <v>94.50122382302645</v>
      </c>
      <c r="AU22">
        <f t="shared" si="9"/>
        <v>103.54499485945998</v>
      </c>
      <c r="AW22">
        <v>19</v>
      </c>
      <c r="AX22">
        <f>(R22*SUMPRODUCT(K23:$K$23, X23:$X$23)-$AZ$3*SUMPRODUCT(K22:$K$22, W23:$W$23))/Z22</f>
        <v>1897.9496500126513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10"/>
        <v>0.10390000000000001</v>
      </c>
      <c r="I23" s="5">
        <f t="shared" si="11"/>
        <v>1.1039000000000001</v>
      </c>
      <c r="J23">
        <f t="shared" si="12"/>
        <v>0.90587915572062683</v>
      </c>
      <c r="K23">
        <f t="shared" si="20"/>
        <v>0.2739929400701559</v>
      </c>
      <c r="L23" s="2">
        <v>20</v>
      </c>
      <c r="M23" s="6">
        <v>9.9426106E-2</v>
      </c>
      <c r="O23">
        <f t="shared" si="21"/>
        <v>8318.9319598723232</v>
      </c>
      <c r="P23">
        <f t="shared" si="22"/>
        <v>415.94659799361619</v>
      </c>
      <c r="Q23" s="4">
        <f t="shared" si="23"/>
        <v>25</v>
      </c>
      <c r="R23">
        <f t="shared" si="0"/>
        <v>100000</v>
      </c>
      <c r="S23">
        <f t="shared" si="1"/>
        <v>2131.1534762017754</v>
      </c>
      <c r="U23">
        <f t="shared" si="13"/>
        <v>9.9426106E-2</v>
      </c>
      <c r="V23">
        <f t="shared" si="14"/>
        <v>0.01</v>
      </c>
      <c r="W23">
        <f t="shared" si="15"/>
        <v>0.37898692975146708</v>
      </c>
      <c r="X23">
        <f t="shared" si="16"/>
        <v>3.7681194650083918E-2</v>
      </c>
      <c r="Y23">
        <f t="shared" si="17"/>
        <v>3.7898692975146708E-3</v>
      </c>
      <c r="Z23">
        <f t="shared" si="18"/>
        <v>0.3375158658038685</v>
      </c>
      <c r="AB23">
        <f t="shared" si="19"/>
        <v>719.29811068116624</v>
      </c>
      <c r="AC23">
        <f t="shared" si="2"/>
        <v>719.29811068116635</v>
      </c>
      <c r="AE23">
        <f t="shared" si="3"/>
        <v>2807.7715229997798</v>
      </c>
      <c r="AF23">
        <f t="shared" si="4"/>
        <v>-140.38857614998901</v>
      </c>
      <c r="AG23">
        <f t="shared" si="4"/>
        <v>-8.4378966450967123</v>
      </c>
      <c r="AH23">
        <f t="shared" si="5"/>
        <v>-3768.1194650083917</v>
      </c>
      <c r="AI23">
        <f t="shared" si="6"/>
        <v>-1109.1744148036978</v>
      </c>
      <c r="AJ23">
        <f t="shared" si="7"/>
        <v>0</v>
      </c>
      <c r="AK23">
        <f t="shared" si="24"/>
        <v>351.87616187746642</v>
      </c>
      <c r="AL23">
        <f t="shared" si="8"/>
        <v>-757.29825292623138</v>
      </c>
      <c r="AN23">
        <f t="shared" si="9"/>
        <v>769.30957463196899</v>
      </c>
      <c r="AO23">
        <f t="shared" si="9"/>
        <v>-38.465478731598459</v>
      </c>
      <c r="AP23">
        <f t="shared" si="9"/>
        <v>-2.3119241097981531</v>
      </c>
      <c r="AQ23">
        <f t="shared" si="9"/>
        <v>-1032.4381307532321</v>
      </c>
      <c r="AR23">
        <f t="shared" si="9"/>
        <v>-303.90595896265984</v>
      </c>
      <c r="AS23">
        <f t="shared" si="9"/>
        <v>0</v>
      </c>
      <c r="AT23">
        <f t="shared" si="9"/>
        <v>96.411584133409136</v>
      </c>
      <c r="AU23">
        <f t="shared" si="9"/>
        <v>-207.49437482925069</v>
      </c>
      <c r="AW23">
        <v>20</v>
      </c>
      <c r="AX23">
        <f>(R23*SUMPRODUCT(K$23:$K24, X$23:$X24)-$AZ$3*SUMPRODUCT(K$22:$K23, W$23:$W24))/Z23</f>
        <v>2131.1534762017754</v>
      </c>
    </row>
    <row r="25" spans="5:50" x14ac:dyDescent="0.25">
      <c r="AN25" s="8">
        <f t="shared" ref="AN25:AU25" si="25">SUM(AN3:AN23)</f>
        <v>67003.592161347187</v>
      </c>
      <c r="AO25" s="8">
        <f t="shared" si="25"/>
        <v>-9589.3785779716036</v>
      </c>
      <c r="AP25" s="8">
        <f t="shared" si="25"/>
        <v>-1698.7913446041903</v>
      </c>
      <c r="AQ25" s="8">
        <f t="shared" si="25"/>
        <v>-24258.777678514689</v>
      </c>
      <c r="AR25" s="8">
        <f t="shared" si="25"/>
        <v>31456.644560256696</v>
      </c>
      <c r="AS25" s="8">
        <f t="shared" si="25"/>
        <v>-2932.4911875848261</v>
      </c>
      <c r="AT25" s="8">
        <f t="shared" si="25"/>
        <v>6683.9231140156417</v>
      </c>
      <c r="AU25" s="9">
        <f t="shared" si="25"/>
        <v>35208.076486687511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40" priority="1" operator="lessThan">
      <formula>0</formula>
    </cfRule>
  </conditionalFormatting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72AF01-70F6-4AC3-BFEA-1CF8CBB0B629}">
  <dimension ref="A1:AZ29"/>
  <sheetViews>
    <sheetView workbookViewId="0">
      <selection activeCell="M33" sqref="M33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0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f>'T.26.04.C'!C3*(1+C12)</f>
        <v>659.01413878564858</v>
      </c>
      <c r="K3">
        <v>1</v>
      </c>
      <c r="L3" s="2">
        <v>0</v>
      </c>
      <c r="O3">
        <f>$C$3</f>
        <v>659.01413878564858</v>
      </c>
      <c r="P3">
        <f>O3*B5</f>
        <v>527.21131102851894</v>
      </c>
      <c r="Q3" s="4">
        <f>B8</f>
        <v>1522.432587</v>
      </c>
      <c r="R3">
        <f t="shared" ref="R3:R23" si="0">$C$6</f>
        <v>250000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659.01413878564858</v>
      </c>
      <c r="AF3">
        <f t="shared" ref="AF3:AG23" si="4">-$Z3*P3</f>
        <v>-527.21131102851894</v>
      </c>
      <c r="AG3">
        <f t="shared" si="4"/>
        <v>-1522.432587</v>
      </c>
      <c r="AH3">
        <f t="shared" ref="AH3:AH23" si="5">-X3*R3</f>
        <v>0</v>
      </c>
      <c r="AI3">
        <f t="shared" ref="AI3:AI23" si="6">SUM(AE3:AH3)</f>
        <v>-1390.6297592428705</v>
      </c>
      <c r="AJ3">
        <f t="shared" ref="AJ3:AJ23" si="7">AB3-AC3</f>
        <v>0</v>
      </c>
      <c r="AL3">
        <f t="shared" ref="AL3:AL23" si="8">SUM(AI3:AK3)</f>
        <v>-1390.6297592428705</v>
      </c>
      <c r="AN3">
        <f t="shared" ref="AN3:AU23" si="9">AE3*$K3</f>
        <v>659.01413878564858</v>
      </c>
      <c r="AO3">
        <f t="shared" si="9"/>
        <v>-527.21131102851894</v>
      </c>
      <c r="AP3">
        <f t="shared" si="9"/>
        <v>-1522.432587</v>
      </c>
      <c r="AQ3">
        <f t="shared" si="9"/>
        <v>0</v>
      </c>
      <c r="AR3">
        <f t="shared" si="9"/>
        <v>-1390.6297592428705</v>
      </c>
      <c r="AS3">
        <f t="shared" si="9"/>
        <v>0</v>
      </c>
      <c r="AT3">
        <f t="shared" si="9"/>
        <v>0</v>
      </c>
      <c r="AU3">
        <f t="shared" si="9"/>
        <v>-1390.6297592428705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458.73804675765882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 t="array" ref="F4:F23">EconomicRates!C44:C63</f>
        <v>1.5900000000000001E-2</v>
      </c>
      <c r="G4" s="5">
        <f t="array" ref="G4:G23">EconomicRates!D44:D63</f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Mortalities!B2:B21</f>
        <v>1.784809E-3</v>
      </c>
      <c r="R4">
        <f t="shared" si="0"/>
        <v>250000</v>
      </c>
      <c r="S4">
        <f t="shared" si="1"/>
        <v>40.60103291789715</v>
      </c>
      <c r="U4">
        <f t="shared" ref="U4:U23" si="13">M4</f>
        <v>1.784809E-3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1.784809E-3</v>
      </c>
      <c r="Y4">
        <f t="shared" ref="Y4:Y23" si="17">V4*W4</f>
        <v>0.01</v>
      </c>
      <c r="Z4">
        <f t="shared" ref="Z4:Z23" si="18">MAX(0, W4-X4-Y4)</f>
        <v>0.98821519099999999</v>
      </c>
      <c r="AB4">
        <f t="shared" ref="AB4:AB23" si="19">AC3</f>
        <v>0</v>
      </c>
      <c r="AC4">
        <f t="shared" si="2"/>
        <v>40.122557499757022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-446.20224999999999</v>
      </c>
      <c r="AI4">
        <f t="shared" si="6"/>
        <v>-446.20224999999999</v>
      </c>
      <c r="AJ4">
        <f t="shared" si="7"/>
        <v>-40.122557499757022</v>
      </c>
      <c r="AK4">
        <f>G4*MAX(0, SUM(AB4, AE4:AF4))</f>
        <v>0</v>
      </c>
      <c r="AL4">
        <f t="shared" si="8"/>
        <v>-486.32480749975701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-418.61548925790407</v>
      </c>
      <c r="AR4">
        <f t="shared" si="9"/>
        <v>-418.61548925790407</v>
      </c>
      <c r="AS4">
        <f t="shared" si="9"/>
        <v>-37.641952809604106</v>
      </c>
      <c r="AT4">
        <f t="shared" si="9"/>
        <v>0</v>
      </c>
      <c r="AU4">
        <f t="shared" si="9"/>
        <v>-456.25744206750818</v>
      </c>
      <c r="AW4">
        <v>1</v>
      </c>
      <c r="AX4">
        <f>(R4*SUMPRODUCT(K5:$K$23, X5:$X$23)-$AZ$3*SUMPRODUCT(K4:$K$22, W5:$W$23))/Z4</f>
        <v>40.60103291789715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v>3.6400000000000002E-2</v>
      </c>
      <c r="G5" s="5"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1.7924099999999999E-3</v>
      </c>
      <c r="O5">
        <f t="shared" ref="O5:O23" si="21">$C$3</f>
        <v>659.01413878564858</v>
      </c>
      <c r="P5">
        <f t="shared" ref="P5:P23" si="22">O5*$C$5</f>
        <v>32.950706939282433</v>
      </c>
      <c r="Q5" s="4">
        <f t="shared" ref="Q5:Q23" si="23">$C$8</f>
        <v>25</v>
      </c>
      <c r="R5">
        <f t="shared" si="0"/>
        <v>250000</v>
      </c>
      <c r="S5">
        <f t="shared" si="1"/>
        <v>85.015299521816729</v>
      </c>
      <c r="U5">
        <f t="shared" si="13"/>
        <v>1.7924099999999999E-3</v>
      </c>
      <c r="V5">
        <f t="shared" si="14"/>
        <v>0.01</v>
      </c>
      <c r="W5">
        <f t="shared" si="15"/>
        <v>0.98821519099999999</v>
      </c>
      <c r="X5">
        <f t="shared" si="16"/>
        <v>1.7712867905003099E-3</v>
      </c>
      <c r="Y5">
        <f t="shared" si="17"/>
        <v>9.8821519099999994E-3</v>
      </c>
      <c r="Z5">
        <f t="shared" si="18"/>
        <v>0.97656175229949971</v>
      </c>
      <c r="AB5">
        <f t="shared" si="19"/>
        <v>40.122557499757022</v>
      </c>
      <c r="AC5">
        <f t="shared" si="2"/>
        <v>83.022689873292165</v>
      </c>
      <c r="AE5">
        <f t="shared" si="3"/>
        <v>643.56800216265867</v>
      </c>
      <c r="AF5">
        <f t="shared" si="4"/>
        <v>-32.178400108132941</v>
      </c>
      <c r="AG5">
        <f t="shared" si="4"/>
        <v>-24.414043807487491</v>
      </c>
      <c r="AH5">
        <f t="shared" si="5"/>
        <v>-442.82169762507749</v>
      </c>
      <c r="AI5">
        <f t="shared" si="6"/>
        <v>144.1538606219608</v>
      </c>
      <c r="AJ5">
        <f t="shared" si="7"/>
        <v>-42.900132373535143</v>
      </c>
      <c r="AK5">
        <f>G5*SUM(AB5, AE5:AF5)</f>
        <v>26.711998541725595</v>
      </c>
      <c r="AL5">
        <f t="shared" si="8"/>
        <v>127.96572679015125</v>
      </c>
      <c r="AN5">
        <f t="shared" si="9"/>
        <v>555.76120044261597</v>
      </c>
      <c r="AO5">
        <f t="shared" si="9"/>
        <v>-27.788060022130807</v>
      </c>
      <c r="AP5">
        <f t="shared" si="9"/>
        <v>-21.083052992865426</v>
      </c>
      <c r="AQ5">
        <f t="shared" si="9"/>
        <v>-382.40421746752543</v>
      </c>
      <c r="AR5">
        <f t="shared" si="9"/>
        <v>124.48586996009442</v>
      </c>
      <c r="AS5">
        <f t="shared" si="9"/>
        <v>-37.046946067770811</v>
      </c>
      <c r="AT5">
        <f t="shared" si="9"/>
        <v>23.067480555098665</v>
      </c>
      <c r="AU5">
        <f t="shared" si="9"/>
        <v>110.50640444742227</v>
      </c>
      <c r="AW5">
        <v>2</v>
      </c>
      <c r="AX5">
        <f>(R5*SUMPRODUCT(K6:$K$23, X6:$X$23)-$AZ$3*SUMPRODUCT(K5:$K$22, W6:$W$23))/Z5</f>
        <v>85.015299521816729</v>
      </c>
    </row>
    <row r="6" spans="1:52" x14ac:dyDescent="0.25">
      <c r="A6" t="s">
        <v>16</v>
      </c>
      <c r="C6" s="2">
        <v>250000</v>
      </c>
      <c r="E6">
        <v>2006</v>
      </c>
      <c r="F6" s="5">
        <v>5.8799999999999998E-2</v>
      </c>
      <c r="G6" s="5"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1.8014369999999999E-3</v>
      </c>
      <c r="O6">
        <f t="shared" si="21"/>
        <v>659.01413878564858</v>
      </c>
      <c r="P6">
        <f t="shared" si="22"/>
        <v>32.950706939282433</v>
      </c>
      <c r="Q6" s="4">
        <f t="shared" si="23"/>
        <v>25</v>
      </c>
      <c r="R6">
        <f t="shared" si="0"/>
        <v>250000</v>
      </c>
      <c r="S6">
        <f t="shared" si="1"/>
        <v>131.97012460861612</v>
      </c>
      <c r="U6">
        <f t="shared" si="13"/>
        <v>1.8014369999999999E-3</v>
      </c>
      <c r="V6">
        <f t="shared" si="14"/>
        <v>0.01</v>
      </c>
      <c r="W6">
        <f t="shared" si="15"/>
        <v>0.97656175229949971</v>
      </c>
      <c r="X6">
        <f t="shared" si="16"/>
        <v>1.7592144733771537E-3</v>
      </c>
      <c r="Y6">
        <f t="shared" si="17"/>
        <v>9.765617522994997E-3</v>
      </c>
      <c r="Z6">
        <f t="shared" si="18"/>
        <v>0.9650369203031276</v>
      </c>
      <c r="AB6">
        <f t="shared" si="19"/>
        <v>83.022689873292165</v>
      </c>
      <c r="AC6">
        <f t="shared" si="2"/>
        <v>127.35604262431889</v>
      </c>
      <c r="AE6">
        <f t="shared" si="3"/>
        <v>635.97297492992027</v>
      </c>
      <c r="AF6">
        <f t="shared" si="4"/>
        <v>-31.798648746496017</v>
      </c>
      <c r="AG6">
        <f t="shared" si="4"/>
        <v>-24.125923007578191</v>
      </c>
      <c r="AH6">
        <f t="shared" si="5"/>
        <v>-439.80361834428845</v>
      </c>
      <c r="AI6">
        <f t="shared" si="6"/>
        <v>140.24478483155758</v>
      </c>
      <c r="AJ6">
        <f t="shared" si="7"/>
        <v>-44.333352751026723</v>
      </c>
      <c r="AK6">
        <f>G6*SUM(AB6, AE6:AF6)</f>
        <v>40.20102543931791</v>
      </c>
      <c r="AL6">
        <f t="shared" si="8"/>
        <v>136.11245751984876</v>
      </c>
      <c r="AN6">
        <f t="shared" si="9"/>
        <v>495.31242753296192</v>
      </c>
      <c r="AO6">
        <f t="shared" si="9"/>
        <v>-24.765621376648099</v>
      </c>
      <c r="AP6">
        <f t="shared" si="9"/>
        <v>-18.789901398992122</v>
      </c>
      <c r="AQ6">
        <f t="shared" si="9"/>
        <v>-342.53058923438414</v>
      </c>
      <c r="AR6">
        <f t="shared" si="9"/>
        <v>109.22631552293751</v>
      </c>
      <c r="AS6">
        <f t="shared" si="9"/>
        <v>-34.52797750439926</v>
      </c>
      <c r="AT6">
        <f t="shared" si="9"/>
        <v>31.309612648017126</v>
      </c>
      <c r="AU6">
        <f t="shared" si="9"/>
        <v>106.00795066655537</v>
      </c>
      <c r="AW6">
        <v>3</v>
      </c>
      <c r="AX6">
        <f>(R6*SUMPRODUCT(K7:$K$23, X7:$X$23)-$AZ$3*SUMPRODUCT(K6:$K$22, W7:$W$23))/Z6</f>
        <v>131.97012460861612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v>5.4699999999999999E-2</v>
      </c>
      <c r="G7" s="5"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1.8114139999999999E-3</v>
      </c>
      <c r="O7">
        <f t="shared" si="21"/>
        <v>659.01413878564858</v>
      </c>
      <c r="P7">
        <f t="shared" si="22"/>
        <v>32.950706939282433</v>
      </c>
      <c r="Q7" s="4">
        <f t="shared" si="23"/>
        <v>25</v>
      </c>
      <c r="R7">
        <f t="shared" si="0"/>
        <v>250000</v>
      </c>
      <c r="S7">
        <f t="shared" si="1"/>
        <v>172.01211797732191</v>
      </c>
      <c r="U7">
        <f t="shared" si="13"/>
        <v>1.8114139999999999E-3</v>
      </c>
      <c r="V7">
        <f t="shared" si="14"/>
        <v>0.01</v>
      </c>
      <c r="W7">
        <f t="shared" si="15"/>
        <v>0.9650369203031276</v>
      </c>
      <c r="X7">
        <f t="shared" si="16"/>
        <v>1.7480813879539696E-3</v>
      </c>
      <c r="Y7">
        <f t="shared" si="17"/>
        <v>9.6503692030312765E-3</v>
      </c>
      <c r="Z7">
        <f t="shared" si="18"/>
        <v>0.95363846971214228</v>
      </c>
      <c r="AB7">
        <f t="shared" si="19"/>
        <v>127.35604262431889</v>
      </c>
      <c r="AC7">
        <f t="shared" si="2"/>
        <v>164.03737295983774</v>
      </c>
      <c r="AE7">
        <f t="shared" si="3"/>
        <v>628.46123483021131</v>
      </c>
      <c r="AF7">
        <f t="shared" si="4"/>
        <v>-31.423061741510566</v>
      </c>
      <c r="AG7">
        <f t="shared" si="4"/>
        <v>-23.840961742803557</v>
      </c>
      <c r="AH7">
        <f t="shared" si="5"/>
        <v>-437.02034698849241</v>
      </c>
      <c r="AI7">
        <f t="shared" si="6"/>
        <v>136.17686435740484</v>
      </c>
      <c r="AJ7">
        <f t="shared" si="7"/>
        <v>-36.681330335518851</v>
      </c>
      <c r="AK7">
        <f>G7*SUM(AB7, AE7:AF7)</f>
        <v>35.567755991509266</v>
      </c>
      <c r="AL7">
        <f t="shared" si="8"/>
        <v>135.06329001339526</v>
      </c>
      <c r="AN7">
        <f t="shared" si="9"/>
        <v>443.07240643796968</v>
      </c>
      <c r="AO7">
        <f t="shared" si="9"/>
        <v>-22.153620321898483</v>
      </c>
      <c r="AP7">
        <f t="shared" si="9"/>
        <v>-16.808152525164701</v>
      </c>
      <c r="AQ7">
        <f t="shared" si="9"/>
        <v>-308.10437632618738</v>
      </c>
      <c r="AR7">
        <f t="shared" si="9"/>
        <v>96.006257264719139</v>
      </c>
      <c r="AS7">
        <f t="shared" si="9"/>
        <v>-25.860760222538307</v>
      </c>
      <c r="AT7">
        <f t="shared" si="9"/>
        <v>25.075677488706347</v>
      </c>
      <c r="AU7">
        <f t="shared" si="9"/>
        <v>95.221174530887197</v>
      </c>
      <c r="AW7">
        <v>4</v>
      </c>
      <c r="AX7">
        <f>(R7*SUMPRODUCT(K8:$K$23, X8:$X$23)-$AZ$3*SUMPRODUCT(K7:$K$22, W8:$W$23))/Z7</f>
        <v>172.01211797732191</v>
      </c>
    </row>
    <row r="8" spans="1:52" x14ac:dyDescent="0.25">
      <c r="B8" s="2">
        <f>'T.26.04.A'!B8</f>
        <v>1522.432587</v>
      </c>
      <c r="C8" s="2">
        <f>'T.26.04.A'!C8</f>
        <v>25</v>
      </c>
      <c r="E8">
        <v>2008</v>
      </c>
      <c r="F8" s="5">
        <v>2.2499999999999999E-2</v>
      </c>
      <c r="G8" s="5"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1.8237660000000001E-3</v>
      </c>
      <c r="O8">
        <f t="shared" si="21"/>
        <v>659.01413878564858</v>
      </c>
      <c r="P8">
        <f t="shared" si="22"/>
        <v>32.950706939282433</v>
      </c>
      <c r="Q8" s="4">
        <f t="shared" si="23"/>
        <v>25</v>
      </c>
      <c r="R8">
        <f t="shared" si="0"/>
        <v>250000</v>
      </c>
      <c r="S8">
        <f t="shared" si="1"/>
        <v>198.05478422574208</v>
      </c>
      <c r="U8">
        <f t="shared" si="13"/>
        <v>1.8237660000000001E-3</v>
      </c>
      <c r="V8">
        <f t="shared" si="14"/>
        <v>0.01</v>
      </c>
      <c r="W8">
        <f t="shared" si="15"/>
        <v>0.95363846971214228</v>
      </c>
      <c r="X8">
        <f t="shared" si="16"/>
        <v>1.739213417353035E-3</v>
      </c>
      <c r="Y8">
        <f t="shared" si="17"/>
        <v>9.5363846971214233E-3</v>
      </c>
      <c r="Z8">
        <f t="shared" si="18"/>
        <v>0.94236287159766785</v>
      </c>
      <c r="AB8">
        <f t="shared" si="19"/>
        <v>164.03737295983774</v>
      </c>
      <c r="AC8">
        <f t="shared" si="2"/>
        <v>186.63947519662679</v>
      </c>
      <c r="AE8">
        <f t="shared" si="3"/>
        <v>621.03045624950778</v>
      </c>
      <c r="AF8">
        <f t="shared" si="4"/>
        <v>-31.051522812475394</v>
      </c>
      <c r="AG8">
        <f t="shared" si="4"/>
        <v>-23.559071789941697</v>
      </c>
      <c r="AH8">
        <f t="shared" si="5"/>
        <v>-434.80335433825877</v>
      </c>
      <c r="AI8">
        <f t="shared" si="6"/>
        <v>131.61650730883201</v>
      </c>
      <c r="AJ8">
        <f t="shared" si="7"/>
        <v>-22.602102236789051</v>
      </c>
      <c r="AK8">
        <f t="shared" ref="AK8:AK23" si="24">G8*SUM(AB8:AB8, AE8:AF8)</f>
        <v>16.060547326253335</v>
      </c>
      <c r="AL8">
        <f t="shared" si="8"/>
        <v>125.07495239829629</v>
      </c>
      <c r="AN8">
        <f t="shared" si="9"/>
        <v>408.2364773736038</v>
      </c>
      <c r="AO8">
        <f t="shared" si="9"/>
        <v>-20.411823868680194</v>
      </c>
      <c r="AP8">
        <f t="shared" si="9"/>
        <v>-15.48663576952433</v>
      </c>
      <c r="AQ8">
        <f t="shared" si="9"/>
        <v>-285.81946012316575</v>
      </c>
      <c r="AR8">
        <f t="shared" si="9"/>
        <v>86.518557612233607</v>
      </c>
      <c r="AS8">
        <f t="shared" si="9"/>
        <v>-14.857568587067387</v>
      </c>
      <c r="AT8">
        <f t="shared" si="9"/>
        <v>10.557455273220201</v>
      </c>
      <c r="AU8">
        <f t="shared" si="9"/>
        <v>82.218444298386416</v>
      </c>
      <c r="AW8">
        <v>5</v>
      </c>
      <c r="AX8">
        <f>(R8*SUMPRODUCT(K9:$K$23, X9:$X$23)-$AZ$3*SUMPRODUCT(K8:$K$22, W9:$W$23))/Z8</f>
        <v>198.05478422574208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1.843244E-3</v>
      </c>
      <c r="O9">
        <f t="shared" si="21"/>
        <v>659.01413878564858</v>
      </c>
      <c r="P9">
        <f t="shared" si="22"/>
        <v>32.950706939282433</v>
      </c>
      <c r="Q9" s="4">
        <f t="shared" si="23"/>
        <v>25</v>
      </c>
      <c r="R9">
        <f t="shared" si="0"/>
        <v>250000</v>
      </c>
      <c r="S9">
        <f t="shared" si="1"/>
        <v>214.25737339357275</v>
      </c>
      <c r="U9">
        <f t="shared" si="13"/>
        <v>1.843244E-3</v>
      </c>
      <c r="V9">
        <f t="shared" si="14"/>
        <v>0.01</v>
      </c>
      <c r="W9">
        <f t="shared" si="15"/>
        <v>0.94236287159766785</v>
      </c>
      <c r="X9">
        <f t="shared" si="16"/>
        <v>1.7370047088951716E-3</v>
      </c>
      <c r="Y9">
        <f t="shared" si="17"/>
        <v>9.4236287159766789E-3</v>
      </c>
      <c r="Z9">
        <f t="shared" si="18"/>
        <v>0.93120223817279602</v>
      </c>
      <c r="AB9">
        <f t="shared" si="19"/>
        <v>186.63947519662679</v>
      </c>
      <c r="AC9">
        <f t="shared" si="2"/>
        <v>199.51694564911941</v>
      </c>
      <c r="AE9">
        <f t="shared" si="3"/>
        <v>613.67544102471356</v>
      </c>
      <c r="AF9">
        <f t="shared" si="4"/>
        <v>-30.683772051235682</v>
      </c>
      <c r="AG9">
        <f t="shared" si="4"/>
        <v>-23.280055954319899</v>
      </c>
      <c r="AH9">
        <f t="shared" si="5"/>
        <v>-434.25117722379292</v>
      </c>
      <c r="AI9">
        <f t="shared" si="6"/>
        <v>125.46043579536507</v>
      </c>
      <c r="AJ9">
        <f t="shared" si="7"/>
        <v>-12.877470452492616</v>
      </c>
      <c r="AK9">
        <f t="shared" si="24"/>
        <v>4.5408237506036171</v>
      </c>
      <c r="AL9">
        <f t="shared" si="8"/>
        <v>117.12378909347608</v>
      </c>
      <c r="AN9">
        <f t="shared" si="9"/>
        <v>383.3887408880135</v>
      </c>
      <c r="AO9">
        <f t="shared" si="9"/>
        <v>-19.169437044400677</v>
      </c>
      <c r="AP9">
        <f t="shared" si="9"/>
        <v>-14.544025625704929</v>
      </c>
      <c r="AQ9">
        <f t="shared" si="9"/>
        <v>-271.29489129786265</v>
      </c>
      <c r="AR9">
        <f t="shared" si="9"/>
        <v>78.380386920045282</v>
      </c>
      <c r="AS9">
        <f t="shared" si="9"/>
        <v>-8.0450949354594083</v>
      </c>
      <c r="AT9">
        <f t="shared" si="9"/>
        <v>2.8368427086333399</v>
      </c>
      <c r="AU9">
        <f t="shared" si="9"/>
        <v>73.172134693219206</v>
      </c>
      <c r="AW9">
        <v>6</v>
      </c>
      <c r="AX9">
        <f>(R9*SUMPRODUCT(K10:$K$23, X10:$X$23)-$AZ$3*SUMPRODUCT(K9:$K$22, W10:$W$23))/Z9</f>
        <v>214.25737339357275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1.8660479999999999E-3</v>
      </c>
      <c r="O10">
        <f t="shared" si="21"/>
        <v>659.01413878564858</v>
      </c>
      <c r="P10">
        <f t="shared" si="22"/>
        <v>32.950706939282433</v>
      </c>
      <c r="Q10" s="4">
        <f t="shared" si="23"/>
        <v>25</v>
      </c>
      <c r="R10">
        <f t="shared" si="0"/>
        <v>250000</v>
      </c>
      <c r="S10">
        <f t="shared" si="1"/>
        <v>226.62769942252467</v>
      </c>
      <c r="U10">
        <f t="shared" si="13"/>
        <v>1.8660479999999999E-3</v>
      </c>
      <c r="V10">
        <f t="shared" si="14"/>
        <v>0.01</v>
      </c>
      <c r="W10">
        <f t="shared" si="15"/>
        <v>0.93120223817279602</v>
      </c>
      <c r="X10">
        <f t="shared" si="16"/>
        <v>1.7376680741378696E-3</v>
      </c>
      <c r="Y10">
        <f t="shared" si="17"/>
        <v>9.3120223817279597E-3</v>
      </c>
      <c r="Z10">
        <f t="shared" si="18"/>
        <v>0.92015254771693011</v>
      </c>
      <c r="AB10">
        <f t="shared" si="19"/>
        <v>199.51694564911941</v>
      </c>
      <c r="AC10">
        <f t="shared" si="2"/>
        <v>208.53205500686272</v>
      </c>
      <c r="AE10">
        <f t="shared" si="3"/>
        <v>606.39353878509314</v>
      </c>
      <c r="AF10">
        <f t="shared" si="4"/>
        <v>-30.319676939254659</v>
      </c>
      <c r="AG10">
        <f t="shared" si="4"/>
        <v>-23.003813692923252</v>
      </c>
      <c r="AH10">
        <f t="shared" si="5"/>
        <v>-434.41701853446739</v>
      </c>
      <c r="AI10">
        <f t="shared" si="6"/>
        <v>118.65302961844782</v>
      </c>
      <c r="AJ10">
        <f t="shared" si="7"/>
        <v>-9.015109357743313</v>
      </c>
      <c r="AK10">
        <f t="shared" si="24"/>
        <v>3.1799223107293275</v>
      </c>
      <c r="AL10">
        <f t="shared" si="8"/>
        <v>112.81784257143383</v>
      </c>
      <c r="AN10">
        <f t="shared" si="9"/>
        <v>359.9424529082915</v>
      </c>
      <c r="AO10">
        <f t="shared" si="9"/>
        <v>-17.997122645414574</v>
      </c>
      <c r="AP10">
        <f t="shared" si="9"/>
        <v>-13.654580066049485</v>
      </c>
      <c r="AQ10">
        <f t="shared" si="9"/>
        <v>-257.86080694342451</v>
      </c>
      <c r="AR10">
        <f t="shared" si="9"/>
        <v>70.429943253402882</v>
      </c>
      <c r="AS10">
        <f t="shared" si="9"/>
        <v>-5.3511793380315442</v>
      </c>
      <c r="AT10">
        <f t="shared" si="9"/>
        <v>1.8875350137715774</v>
      </c>
      <c r="AU10">
        <f t="shared" si="9"/>
        <v>66.966298929142908</v>
      </c>
      <c r="AW10">
        <v>7</v>
      </c>
      <c r="AX10">
        <f>(R10*SUMPRODUCT(K11:$K$23, X11:$X$23)-$AZ$3*SUMPRODUCT(K10:$K$22, W11:$W$23))/Z10</f>
        <v>226.62769942252467</v>
      </c>
    </row>
    <row r="11" spans="1:52" x14ac:dyDescent="0.25">
      <c r="A11" t="s">
        <v>33</v>
      </c>
      <c r="C11" s="7">
        <f>AU25</f>
        <v>-917.03143953645213</v>
      </c>
      <c r="E11">
        <v>2011</v>
      </c>
      <c r="F11" s="5">
        <v>1.5E-3</v>
      </c>
      <c r="G11" s="5"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1.8888519999999999E-3</v>
      </c>
      <c r="O11">
        <f t="shared" si="21"/>
        <v>659.01413878564858</v>
      </c>
      <c r="P11">
        <f t="shared" si="22"/>
        <v>32.950706939282433</v>
      </c>
      <c r="Q11" s="4">
        <f t="shared" si="23"/>
        <v>25</v>
      </c>
      <c r="R11">
        <f t="shared" si="0"/>
        <v>250000</v>
      </c>
      <c r="S11">
        <f t="shared" si="1"/>
        <v>235.15317715453213</v>
      </c>
      <c r="U11">
        <f t="shared" si="13"/>
        <v>1.8888519999999999E-3</v>
      </c>
      <c r="V11">
        <f t="shared" si="14"/>
        <v>0.01</v>
      </c>
      <c r="W11">
        <f t="shared" si="15"/>
        <v>0.92015254771693011</v>
      </c>
      <c r="X11">
        <f t="shared" si="16"/>
        <v>1.7380319800602189E-3</v>
      </c>
      <c r="Y11">
        <f t="shared" si="17"/>
        <v>9.2015254771693009E-3</v>
      </c>
      <c r="Z11">
        <f t="shared" si="18"/>
        <v>0.90921299025970059</v>
      </c>
      <c r="AB11">
        <f t="shared" si="19"/>
        <v>208.53205500686272</v>
      </c>
      <c r="AC11">
        <f t="shared" si="2"/>
        <v>213.80432336974127</v>
      </c>
      <c r="AE11">
        <f t="shared" si="3"/>
        <v>599.18421574872093</v>
      </c>
      <c r="AF11">
        <f t="shared" si="4"/>
        <v>-29.959210787436049</v>
      </c>
      <c r="AG11">
        <f t="shared" si="4"/>
        <v>-22.730324756492514</v>
      </c>
      <c r="AH11">
        <f t="shared" si="5"/>
        <v>-434.50799501505469</v>
      </c>
      <c r="AI11">
        <f t="shared" si="6"/>
        <v>111.98668518973761</v>
      </c>
      <c r="AJ11">
        <f t="shared" si="7"/>
        <v>-5.2722683628785489</v>
      </c>
      <c r="AK11">
        <f t="shared" si="24"/>
        <v>1.866616943923554</v>
      </c>
      <c r="AL11">
        <f t="shared" si="8"/>
        <v>108.58103377078262</v>
      </c>
      <c r="AN11">
        <f t="shared" si="9"/>
        <v>338.24360471435836</v>
      </c>
      <c r="AO11">
        <f t="shared" si="9"/>
        <v>-16.912180235717919</v>
      </c>
      <c r="AP11">
        <f t="shared" si="9"/>
        <v>-12.831424426554515</v>
      </c>
      <c r="AQ11">
        <f t="shared" si="9"/>
        <v>-245.28274718894627</v>
      </c>
      <c r="AR11">
        <f t="shared" si="9"/>
        <v>63.217252863139628</v>
      </c>
      <c r="AS11">
        <f t="shared" si="9"/>
        <v>-2.9762316983820112</v>
      </c>
      <c r="AT11">
        <f t="shared" si="9"/>
        <v>1.0537180839195863</v>
      </c>
      <c r="AU11">
        <f t="shared" si="9"/>
        <v>61.294739248677203</v>
      </c>
      <c r="AW11">
        <v>8</v>
      </c>
      <c r="AX11">
        <f>(R11*SUMPRODUCT(K12:$K$23, X12:$X$23)-$AZ$3*SUMPRODUCT(K11:$K$22, W12:$W$23))/Z11</f>
        <v>235.15317715453213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1.917357E-3</v>
      </c>
      <c r="O12">
        <f t="shared" si="21"/>
        <v>659.01413878564858</v>
      </c>
      <c r="P12">
        <f t="shared" si="22"/>
        <v>32.950706939282433</v>
      </c>
      <c r="Q12" s="4">
        <f t="shared" si="23"/>
        <v>25</v>
      </c>
      <c r="R12">
        <f t="shared" si="0"/>
        <v>250000</v>
      </c>
      <c r="S12">
        <f t="shared" si="1"/>
        <v>239.73135400198558</v>
      </c>
      <c r="U12">
        <f t="shared" si="13"/>
        <v>1.917357E-3</v>
      </c>
      <c r="V12">
        <f t="shared" si="14"/>
        <v>0.01</v>
      </c>
      <c r="W12">
        <f t="shared" si="15"/>
        <v>0.90921299025970059</v>
      </c>
      <c r="X12">
        <f t="shared" si="16"/>
        <v>1.7432858913653687E-3</v>
      </c>
      <c r="Y12">
        <f t="shared" si="17"/>
        <v>9.0921299025970067E-3</v>
      </c>
      <c r="Z12">
        <f t="shared" si="18"/>
        <v>0.89837757446573818</v>
      </c>
      <c r="AB12">
        <f t="shared" si="19"/>
        <v>213.80432336974127</v>
      </c>
      <c r="AC12">
        <f t="shared" si="2"/>
        <v>215.36927233169104</v>
      </c>
      <c r="AE12">
        <f t="shared" si="3"/>
        <v>592.04352354087837</v>
      </c>
      <c r="AF12">
        <f t="shared" si="4"/>
        <v>-29.602176177043919</v>
      </c>
      <c r="AG12">
        <f t="shared" si="4"/>
        <v>-22.459439361643454</v>
      </c>
      <c r="AH12">
        <f t="shared" si="5"/>
        <v>-435.8214728413422</v>
      </c>
      <c r="AI12">
        <f t="shared" si="6"/>
        <v>104.16043516084875</v>
      </c>
      <c r="AJ12">
        <f t="shared" si="7"/>
        <v>-1.5649489619497672</v>
      </c>
      <c r="AK12">
        <f t="shared" si="24"/>
        <v>1.7853650426872241</v>
      </c>
      <c r="AL12">
        <f t="shared" si="8"/>
        <v>104.3808512415862</v>
      </c>
      <c r="AN12">
        <f t="shared" si="9"/>
        <v>317.72282053808391</v>
      </c>
      <c r="AO12">
        <f t="shared" si="9"/>
        <v>-15.886141026904195</v>
      </c>
      <c r="AP12">
        <f t="shared" si="9"/>
        <v>-12.052959179432213</v>
      </c>
      <c r="AQ12">
        <f t="shared" si="9"/>
        <v>-233.88555418029551</v>
      </c>
      <c r="AR12">
        <f t="shared" si="9"/>
        <v>55.898166151451946</v>
      </c>
      <c r="AS12">
        <f t="shared" si="9"/>
        <v>-0.83983690120460441</v>
      </c>
      <c r="AT12">
        <f t="shared" si="9"/>
        <v>0.95812418259400967</v>
      </c>
      <c r="AU12">
        <f t="shared" si="9"/>
        <v>56.016453432841345</v>
      </c>
      <c r="AW12">
        <v>9</v>
      </c>
      <c r="AX12">
        <f>(R12*SUMPRODUCT(K13:$K$23, X13:$X$23)-$AZ$3*SUMPRODUCT(K12:$K$22, W13:$W$23))/Z12</f>
        <v>239.73135400198558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1.947287E-3</v>
      </c>
      <c r="O13">
        <f t="shared" si="21"/>
        <v>659.01413878564858</v>
      </c>
      <c r="P13">
        <f t="shared" si="22"/>
        <v>32.950706939282433</v>
      </c>
      <c r="Q13" s="4">
        <f t="shared" si="23"/>
        <v>25</v>
      </c>
      <c r="R13">
        <f t="shared" si="0"/>
        <v>250000</v>
      </c>
      <c r="S13">
        <f t="shared" si="1"/>
        <v>240.37484491228588</v>
      </c>
      <c r="U13">
        <f t="shared" si="13"/>
        <v>1.947287E-3</v>
      </c>
      <c r="V13">
        <f t="shared" si="14"/>
        <v>0.01</v>
      </c>
      <c r="W13">
        <f t="shared" si="15"/>
        <v>0.89837757446573818</v>
      </c>
      <c r="X13">
        <f t="shared" si="16"/>
        <v>1.7493989718486639E-3</v>
      </c>
      <c r="Y13">
        <f t="shared" si="17"/>
        <v>8.983775744657382E-3</v>
      </c>
      <c r="Z13">
        <f t="shared" si="18"/>
        <v>0.88764439974923215</v>
      </c>
      <c r="AB13">
        <f t="shared" si="19"/>
        <v>215.36927233169104</v>
      </c>
      <c r="AC13">
        <f t="shared" si="2"/>
        <v>213.36738492698078</v>
      </c>
      <c r="AE13">
        <f t="shared" si="3"/>
        <v>584.97020964864419</v>
      </c>
      <c r="AF13">
        <f t="shared" si="4"/>
        <v>-29.248510482432213</v>
      </c>
      <c r="AG13">
        <f t="shared" si="4"/>
        <v>-22.191109993730805</v>
      </c>
      <c r="AH13">
        <f t="shared" si="5"/>
        <v>-437.34974296216598</v>
      </c>
      <c r="AI13">
        <f t="shared" si="6"/>
        <v>96.18084621031511</v>
      </c>
      <c r="AJ13">
        <f t="shared" si="7"/>
        <v>2.0018874047102599</v>
      </c>
      <c r="AK13">
        <f t="shared" si="24"/>
        <v>1.5421819429958059</v>
      </c>
      <c r="AL13">
        <f t="shared" si="8"/>
        <v>99.724915558021181</v>
      </c>
      <c r="AN13">
        <f t="shared" si="9"/>
        <v>298.49471789927338</v>
      </c>
      <c r="AO13">
        <f t="shared" si="9"/>
        <v>-14.924735894963671</v>
      </c>
      <c r="AP13">
        <f t="shared" si="9"/>
        <v>-11.323532392237567</v>
      </c>
      <c r="AQ13">
        <f t="shared" si="9"/>
        <v>-223.16792546961119</v>
      </c>
      <c r="AR13">
        <f t="shared" si="9"/>
        <v>49.078524142460914</v>
      </c>
      <c r="AS13">
        <f t="shared" si="9"/>
        <v>1.0215098243960339</v>
      </c>
      <c r="AT13">
        <f t="shared" si="9"/>
        <v>0.78693437106887953</v>
      </c>
      <c r="AU13">
        <f t="shared" si="9"/>
        <v>50.886968337925829</v>
      </c>
      <c r="AW13">
        <v>10</v>
      </c>
      <c r="AX13">
        <f>(R13*SUMPRODUCT(K14:$K$23, X14:$X$23)-$AZ$3*SUMPRODUCT(K13:$K$22, W14:$W$23))/Z13</f>
        <v>240.37484491228588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10"/>
        <v>5.1400000000000001E-2</v>
      </c>
      <c r="I14" s="5">
        <f t="shared" si="11"/>
        <v>1.0514000000000001</v>
      </c>
      <c r="J14">
        <f t="shared" si="12"/>
        <v>0.95111280197831449</v>
      </c>
      <c r="K14">
        <f t="shared" si="20"/>
        <v>0.48532753093089492</v>
      </c>
      <c r="L14" s="2">
        <v>11</v>
      </c>
      <c r="M14" s="6">
        <v>1.9819680000000002E-3</v>
      </c>
      <c r="O14">
        <f t="shared" si="21"/>
        <v>659.01413878564858</v>
      </c>
      <c r="P14">
        <f t="shared" si="22"/>
        <v>32.950706939282433</v>
      </c>
      <c r="Q14" s="4">
        <f t="shared" si="23"/>
        <v>25</v>
      </c>
      <c r="R14">
        <f t="shared" si="0"/>
        <v>250000</v>
      </c>
      <c r="S14">
        <f t="shared" si="1"/>
        <v>236.81829239841903</v>
      </c>
      <c r="U14">
        <f t="shared" si="13"/>
        <v>1.9819680000000002E-3</v>
      </c>
      <c r="V14">
        <f t="shared" si="14"/>
        <v>0.01</v>
      </c>
      <c r="W14">
        <f t="shared" si="15"/>
        <v>0.88764439974923215</v>
      </c>
      <c r="X14">
        <f t="shared" si="16"/>
        <v>1.7592827956821864E-3</v>
      </c>
      <c r="Y14">
        <f t="shared" si="17"/>
        <v>8.8764439974923209E-3</v>
      </c>
      <c r="Z14">
        <f t="shared" si="18"/>
        <v>0.87700867295605767</v>
      </c>
      <c r="AB14">
        <f t="shared" si="19"/>
        <v>213.36738492698078</v>
      </c>
      <c r="AC14">
        <f t="shared" si="2"/>
        <v>207.69169634805712</v>
      </c>
      <c r="AE14">
        <f t="shared" si="3"/>
        <v>577.9611153156809</v>
      </c>
      <c r="AF14">
        <f t="shared" si="4"/>
        <v>-28.898055765784047</v>
      </c>
      <c r="AG14">
        <f t="shared" si="4"/>
        <v>-21.92521682390144</v>
      </c>
      <c r="AH14">
        <f t="shared" si="5"/>
        <v>-439.82069892054659</v>
      </c>
      <c r="AI14">
        <f t="shared" si="6"/>
        <v>87.317143805448779</v>
      </c>
      <c r="AJ14">
        <f t="shared" si="7"/>
        <v>5.6756885789236549</v>
      </c>
      <c r="AK14">
        <f t="shared" si="24"/>
        <v>1.3723748000583795</v>
      </c>
      <c r="AL14">
        <f t="shared" si="8"/>
        <v>94.365207184430815</v>
      </c>
      <c r="AN14">
        <f t="shared" si="9"/>
        <v>280.50044107022563</v>
      </c>
      <c r="AO14">
        <f t="shared" si="9"/>
        <v>-14.025022053511284</v>
      </c>
      <c r="AP14">
        <f t="shared" si="9"/>
        <v>-10.640911346268604</v>
      </c>
      <c r="AQ14">
        <f t="shared" si="9"/>
        <v>-213.45709385940941</v>
      </c>
      <c r="AR14">
        <f t="shared" si="9"/>
        <v>42.377413811036341</v>
      </c>
      <c r="AS14">
        <f t="shared" si="9"/>
        <v>2.7545679243416972</v>
      </c>
      <c r="AT14">
        <f t="shared" si="9"/>
        <v>0.66605127322411395</v>
      </c>
      <c r="AU14">
        <f t="shared" si="9"/>
        <v>45.798033008602154</v>
      </c>
      <c r="AW14">
        <v>11</v>
      </c>
      <c r="AX14">
        <f>(R14*SUMPRODUCT(K15:$K$23, X15:$X$23)-$AZ$3*SUMPRODUCT(K14:$K$22, W15:$W$23))/Z14</f>
        <v>236.81829239841903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10"/>
        <v>5.1900000000000002E-2</v>
      </c>
      <c r="I15" s="5">
        <f t="shared" si="11"/>
        <v>1.0519000000000001</v>
      </c>
      <c r="J15">
        <f t="shared" si="12"/>
        <v>0.95066070919288903</v>
      </c>
      <c r="K15">
        <f t="shared" si="20"/>
        <v>0.46138181474559836</v>
      </c>
      <c r="L15" s="2">
        <v>12</v>
      </c>
      <c r="M15" s="6">
        <v>2.0299509999999999E-3</v>
      </c>
      <c r="O15">
        <f t="shared" si="21"/>
        <v>659.01413878564858</v>
      </c>
      <c r="P15">
        <f t="shared" si="22"/>
        <v>32.950706939282433</v>
      </c>
      <c r="Q15" s="4">
        <f t="shared" si="23"/>
        <v>25</v>
      </c>
      <c r="R15">
        <f t="shared" si="0"/>
        <v>250000</v>
      </c>
      <c r="S15">
        <f t="shared" si="1"/>
        <v>228.05435969164122</v>
      </c>
      <c r="U15">
        <f t="shared" si="13"/>
        <v>2.0299509999999999E-3</v>
      </c>
      <c r="V15">
        <f t="shared" si="14"/>
        <v>0.01</v>
      </c>
      <c r="W15">
        <f t="shared" si="15"/>
        <v>0.87700867295605767</v>
      </c>
      <c r="X15">
        <f t="shared" si="16"/>
        <v>1.7802846326758221E-3</v>
      </c>
      <c r="Y15">
        <f t="shared" si="17"/>
        <v>8.7700867295605767E-3</v>
      </c>
      <c r="Z15">
        <f t="shared" si="18"/>
        <v>0.8664583015938212</v>
      </c>
      <c r="AB15">
        <f t="shared" si="19"/>
        <v>207.69169634805712</v>
      </c>
      <c r="AC15">
        <f t="shared" si="2"/>
        <v>197.59959316948584</v>
      </c>
      <c r="AE15">
        <f t="shared" si="3"/>
        <v>571.0082714185279</v>
      </c>
      <c r="AF15">
        <f t="shared" si="4"/>
        <v>-28.550413570926395</v>
      </c>
      <c r="AG15">
        <f t="shared" si="4"/>
        <v>-21.661457539845529</v>
      </c>
      <c r="AH15">
        <f t="shared" si="5"/>
        <v>-445.07115816895555</v>
      </c>
      <c r="AI15">
        <f t="shared" si="6"/>
        <v>75.725242138800468</v>
      </c>
      <c r="AJ15">
        <f t="shared" si="7"/>
        <v>10.092103178571278</v>
      </c>
      <c r="AK15">
        <f t="shared" si="24"/>
        <v>3.0756131722022007</v>
      </c>
      <c r="AL15">
        <f t="shared" si="8"/>
        <v>88.892958489573942</v>
      </c>
      <c r="AN15">
        <f t="shared" si="9"/>
        <v>263.45283250182757</v>
      </c>
      <c r="AO15">
        <f t="shared" si="9"/>
        <v>-13.17264162509138</v>
      </c>
      <c r="AP15">
        <f t="shared" si="9"/>
        <v>-9.9942025897686548</v>
      </c>
      <c r="AQ15">
        <f t="shared" si="9"/>
        <v>-205.34773864691795</v>
      </c>
      <c r="AR15">
        <f t="shared" si="9"/>
        <v>34.938249640049619</v>
      </c>
      <c r="AS15">
        <f t="shared" si="9"/>
        <v>4.6563128791290378</v>
      </c>
      <c r="AT15">
        <f t="shared" si="9"/>
        <v>1.4190319868461179</v>
      </c>
      <c r="AU15">
        <f t="shared" si="9"/>
        <v>41.013594506024766</v>
      </c>
      <c r="AW15">
        <v>12</v>
      </c>
      <c r="AX15">
        <f>(R15*SUMPRODUCT(K16:$K$23, X16:$X$23)-$AZ$3*SUMPRODUCT(K15:$K$22, W16:$W$23))/Z15</f>
        <v>228.05435969164122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10"/>
        <v>5.4700000000000006E-2</v>
      </c>
      <c r="I16" s="5">
        <f t="shared" si="11"/>
        <v>1.0547</v>
      </c>
      <c r="J16">
        <f t="shared" si="12"/>
        <v>0.94813691096994412</v>
      </c>
      <c r="K16">
        <f t="shared" si="20"/>
        <v>0.43745312861059865</v>
      </c>
      <c r="L16" s="2">
        <v>13</v>
      </c>
      <c r="M16" s="6">
        <v>2.0855349999999999E-3</v>
      </c>
      <c r="O16">
        <f t="shared" si="21"/>
        <v>659.01413878564858</v>
      </c>
      <c r="P16">
        <f t="shared" si="22"/>
        <v>32.950706939282433</v>
      </c>
      <c r="Q16" s="4">
        <f t="shared" si="23"/>
        <v>25</v>
      </c>
      <c r="R16">
        <f t="shared" si="0"/>
        <v>250000</v>
      </c>
      <c r="S16">
        <f t="shared" si="1"/>
        <v>214.21571102647522</v>
      </c>
      <c r="U16">
        <f t="shared" si="13"/>
        <v>2.0855349999999999E-3</v>
      </c>
      <c r="V16">
        <f t="shared" si="14"/>
        <v>0.01</v>
      </c>
      <c r="W16">
        <f t="shared" si="15"/>
        <v>0.8664583015938212</v>
      </c>
      <c r="X16">
        <f t="shared" si="16"/>
        <v>1.8070291140144699E-3</v>
      </c>
      <c r="Y16">
        <f t="shared" si="17"/>
        <v>8.6645830159382126E-3</v>
      </c>
      <c r="Z16">
        <f t="shared" si="18"/>
        <v>0.85598668946386858</v>
      </c>
      <c r="AB16">
        <f t="shared" si="19"/>
        <v>197.59959316948584</v>
      </c>
      <c r="AC16">
        <f t="shared" si="2"/>
        <v>183.36579731270126</v>
      </c>
      <c r="AE16">
        <f t="shared" si="3"/>
        <v>564.10733096900981</v>
      </c>
      <c r="AF16">
        <f t="shared" si="4"/>
        <v>-28.205366548450492</v>
      </c>
      <c r="AG16">
        <f t="shared" si="4"/>
        <v>-21.399667236596713</v>
      </c>
      <c r="AH16">
        <f t="shared" si="5"/>
        <v>-451.7572785036175</v>
      </c>
      <c r="AI16">
        <f t="shared" si="6"/>
        <v>62.745018680345083</v>
      </c>
      <c r="AJ16">
        <f t="shared" si="7"/>
        <v>14.233795856784582</v>
      </c>
      <c r="AK16">
        <f t="shared" si="24"/>
        <v>5.2078610588893213</v>
      </c>
      <c r="AL16">
        <f t="shared" si="8"/>
        <v>82.186675596018986</v>
      </c>
      <c r="AN16">
        <f t="shared" si="9"/>
        <v>246.77051680456779</v>
      </c>
      <c r="AO16">
        <f t="shared" si="9"/>
        <v>-12.338525840228391</v>
      </c>
      <c r="AP16">
        <f t="shared" si="9"/>
        <v>-9.3613513838749558</v>
      </c>
      <c r="AQ16">
        <f t="shared" si="9"/>
        <v>-197.62263485401701</v>
      </c>
      <c r="AR16">
        <f t="shared" si="9"/>
        <v>27.448004726447412</v>
      </c>
      <c r="AS16">
        <f t="shared" si="9"/>
        <v>6.2266185295549921</v>
      </c>
      <c r="AT16">
        <f t="shared" si="9"/>
        <v>2.2781951135804386</v>
      </c>
      <c r="AU16">
        <f t="shared" si="9"/>
        <v>35.952818369582843</v>
      </c>
      <c r="AW16">
        <v>13</v>
      </c>
      <c r="AX16">
        <f>(R16*SUMPRODUCT(K17:$K$23, X17:$X$23)-$AZ$3*SUMPRODUCT(K16:$K$22, W17:$W$23))/Z16</f>
        <v>214.21571102647522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10"/>
        <v>6.1700000000000005E-2</v>
      </c>
      <c r="I17" s="5">
        <f t="shared" si="11"/>
        <v>1.0617000000000001</v>
      </c>
      <c r="J17">
        <f t="shared" si="12"/>
        <v>0.94188565508147304</v>
      </c>
      <c r="K17">
        <f t="shared" si="20"/>
        <v>0.41203082660883361</v>
      </c>
      <c r="L17" s="2">
        <v>14</v>
      </c>
      <c r="M17" s="6">
        <v>2.1420699999999998E-3</v>
      </c>
      <c r="O17">
        <f t="shared" si="21"/>
        <v>659.01413878564858</v>
      </c>
      <c r="P17">
        <f t="shared" si="22"/>
        <v>32.950706939282433</v>
      </c>
      <c r="Q17" s="4">
        <f t="shared" si="23"/>
        <v>25</v>
      </c>
      <c r="R17">
        <f t="shared" si="0"/>
        <v>250000</v>
      </c>
      <c r="S17">
        <f t="shared" si="1"/>
        <v>196.62988037645465</v>
      </c>
      <c r="U17">
        <f t="shared" si="13"/>
        <v>2.1420699999999998E-3</v>
      </c>
      <c r="V17">
        <f t="shared" si="14"/>
        <v>0.01</v>
      </c>
      <c r="W17">
        <f t="shared" si="15"/>
        <v>0.85598668946386858</v>
      </c>
      <c r="X17">
        <f t="shared" si="16"/>
        <v>1.8335834078998688E-3</v>
      </c>
      <c r="Y17">
        <f t="shared" si="17"/>
        <v>8.5598668946386854E-3</v>
      </c>
      <c r="Z17">
        <f t="shared" si="18"/>
        <v>0.84559323916133</v>
      </c>
      <c r="AB17">
        <f t="shared" si="19"/>
        <v>183.36579731270126</v>
      </c>
      <c r="AC17">
        <f t="shared" si="2"/>
        <v>166.26889746343113</v>
      </c>
      <c r="AE17">
        <f t="shared" si="3"/>
        <v>557.25790026887091</v>
      </c>
      <c r="AF17">
        <f t="shared" si="4"/>
        <v>-27.862895013443548</v>
      </c>
      <c r="AG17">
        <f t="shared" si="4"/>
        <v>-21.139830979033249</v>
      </c>
      <c r="AH17">
        <f t="shared" si="5"/>
        <v>-458.39585197496717</v>
      </c>
      <c r="AI17">
        <f t="shared" si="6"/>
        <v>49.859322301426914</v>
      </c>
      <c r="AJ17">
        <f t="shared" si="7"/>
        <v>17.09689984927013</v>
      </c>
      <c r="AK17">
        <f t="shared" si="24"/>
        <v>9.836099075440174</v>
      </c>
      <c r="AL17">
        <f t="shared" si="8"/>
        <v>76.792321226137219</v>
      </c>
      <c r="AN17">
        <f t="shared" si="9"/>
        <v>229.60743328208585</v>
      </c>
      <c r="AO17">
        <f t="shared" si="9"/>
        <v>-11.480371664104293</v>
      </c>
      <c r="AP17">
        <f t="shared" si="9"/>
        <v>-8.7102620326620972</v>
      </c>
      <c r="AQ17">
        <f t="shared" si="9"/>
        <v>-188.87322180330625</v>
      </c>
      <c r="AR17">
        <f t="shared" si="9"/>
        <v>20.543577782013184</v>
      </c>
      <c r="AS17">
        <f t="shared" si="9"/>
        <v>7.0444497773432149</v>
      </c>
      <c r="AT17">
        <f t="shared" si="9"/>
        <v>4.0527760326599989</v>
      </c>
      <c r="AU17">
        <f t="shared" si="9"/>
        <v>31.640803592016397</v>
      </c>
      <c r="AW17">
        <v>14</v>
      </c>
      <c r="AX17">
        <f>(R17*SUMPRODUCT(K18:$K$23, X18:$X$23)-$AZ$3*SUMPRODUCT(K17:$K$22, W18:$W$23))/Z17</f>
        <v>196.62988037645465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10"/>
        <v>7.0099999999999996E-2</v>
      </c>
      <c r="I18" s="5">
        <f t="shared" si="11"/>
        <v>1.0701000000000001</v>
      </c>
      <c r="J18">
        <f t="shared" si="12"/>
        <v>0.93449210354172507</v>
      </c>
      <c r="K18">
        <f t="shared" si="20"/>
        <v>0.38503955388172473</v>
      </c>
      <c r="L18" s="2">
        <v>15</v>
      </c>
      <c r="M18" s="6">
        <v>2.2014550000000002E-3</v>
      </c>
      <c r="O18">
        <f t="shared" si="21"/>
        <v>659.01413878564858</v>
      </c>
      <c r="P18">
        <f t="shared" si="22"/>
        <v>32.950706939282433</v>
      </c>
      <c r="Q18" s="4">
        <f t="shared" si="23"/>
        <v>25</v>
      </c>
      <c r="R18">
        <f t="shared" si="0"/>
        <v>250000</v>
      </c>
      <c r="S18">
        <f t="shared" si="1"/>
        <v>175.87825481790051</v>
      </c>
      <c r="U18">
        <f t="shared" si="13"/>
        <v>2.2014550000000002E-3</v>
      </c>
      <c r="V18">
        <f t="shared" si="14"/>
        <v>0.01</v>
      </c>
      <c r="W18">
        <f t="shared" si="15"/>
        <v>0.84559323916133</v>
      </c>
      <c r="X18">
        <f t="shared" si="16"/>
        <v>1.8615354643179058E-3</v>
      </c>
      <c r="Y18">
        <f t="shared" si="17"/>
        <v>8.4559323916133002E-3</v>
      </c>
      <c r="Z18">
        <f t="shared" si="18"/>
        <v>0.83527577130539876</v>
      </c>
      <c r="AB18">
        <f t="shared" si="19"/>
        <v>166.26889746343113</v>
      </c>
      <c r="AC18">
        <f t="shared" si="2"/>
        <v>146.90684494886932</v>
      </c>
      <c r="AE18">
        <f t="shared" si="3"/>
        <v>550.45854307534569</v>
      </c>
      <c r="AF18">
        <f t="shared" si="4"/>
        <v>-27.522927153767291</v>
      </c>
      <c r="AG18">
        <f t="shared" si="4"/>
        <v>-20.88189428263497</v>
      </c>
      <c r="AH18">
        <f t="shared" si="5"/>
        <v>-465.38386607947643</v>
      </c>
      <c r="AI18">
        <f t="shared" si="6"/>
        <v>36.669855559466953</v>
      </c>
      <c r="AJ18">
        <f t="shared" si="7"/>
        <v>19.36205251456181</v>
      </c>
      <c r="AK18">
        <f t="shared" si="24"/>
        <v>14.886817489116206</v>
      </c>
      <c r="AL18">
        <f t="shared" si="8"/>
        <v>70.918725563144974</v>
      </c>
      <c r="AN18">
        <f t="shared" si="9"/>
        <v>211.94831185611525</v>
      </c>
      <c r="AO18">
        <f t="shared" si="9"/>
        <v>-10.597415592805765</v>
      </c>
      <c r="AP18">
        <f t="shared" si="9"/>
        <v>-8.0403552587911076</v>
      </c>
      <c r="AQ18">
        <f t="shared" si="9"/>
        <v>-179.19119617899392</v>
      </c>
      <c r="AR18">
        <f t="shared" si="9"/>
        <v>14.119344825524438</v>
      </c>
      <c r="AS18">
        <f t="shared" si="9"/>
        <v>7.4551560624414055</v>
      </c>
      <c r="AT18">
        <f t="shared" si="9"/>
        <v>5.7320135647279615</v>
      </c>
      <c r="AU18">
        <f t="shared" si="9"/>
        <v>27.306514452693808</v>
      </c>
      <c r="AW18">
        <v>15</v>
      </c>
      <c r="AX18">
        <f>(R18*SUMPRODUCT(K19:$K$23, X19:$X$23)-$AZ$3*SUMPRODUCT(K18:$K$22, W19:$W$23))/Z18</f>
        <v>175.87825481790051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10"/>
        <v>7.3400000000000007E-2</v>
      </c>
      <c r="I19" s="5">
        <f t="shared" si="11"/>
        <v>1.0733999999999999</v>
      </c>
      <c r="J19">
        <f t="shared" si="12"/>
        <v>0.93161915408980811</v>
      </c>
      <c r="K19">
        <f t="shared" si="20"/>
        <v>0.35871022347840947</v>
      </c>
      <c r="L19" s="2">
        <v>16</v>
      </c>
      <c r="M19" s="6">
        <v>2.2708170000000001E-3</v>
      </c>
      <c r="O19">
        <f t="shared" si="21"/>
        <v>659.01413878564858</v>
      </c>
      <c r="P19">
        <f t="shared" si="22"/>
        <v>32.950706939282433</v>
      </c>
      <c r="Q19" s="4">
        <f t="shared" si="23"/>
        <v>25</v>
      </c>
      <c r="R19">
        <f t="shared" si="0"/>
        <v>250000</v>
      </c>
      <c r="S19">
        <f t="shared" si="1"/>
        <v>150.71867052742576</v>
      </c>
      <c r="U19">
        <f t="shared" si="13"/>
        <v>2.2708170000000001E-3</v>
      </c>
      <c r="V19">
        <f t="shared" si="14"/>
        <v>0.01</v>
      </c>
      <c r="W19">
        <f t="shared" si="15"/>
        <v>0.83527577130539876</v>
      </c>
      <c r="X19">
        <f t="shared" si="16"/>
        <v>1.8967584211684117E-3</v>
      </c>
      <c r="Y19">
        <f t="shared" si="17"/>
        <v>8.352757713053988E-3</v>
      </c>
      <c r="Z19">
        <f t="shared" si="18"/>
        <v>0.82502625517117634</v>
      </c>
      <c r="AB19">
        <f t="shared" si="19"/>
        <v>146.90684494886932</v>
      </c>
      <c r="AC19">
        <f t="shared" si="2"/>
        <v>124.34686032962041</v>
      </c>
      <c r="AE19">
        <f t="shared" si="3"/>
        <v>543.70396702718153</v>
      </c>
      <c r="AF19">
        <f t="shared" si="4"/>
        <v>-27.18519835135908</v>
      </c>
      <c r="AG19">
        <f t="shared" si="4"/>
        <v>-20.625656379279409</v>
      </c>
      <c r="AH19">
        <f t="shared" si="5"/>
        <v>-474.1896052921029</v>
      </c>
      <c r="AI19">
        <f t="shared" si="6"/>
        <v>21.703507004440155</v>
      </c>
      <c r="AJ19">
        <f t="shared" si="7"/>
        <v>22.559984619248908</v>
      </c>
      <c r="AK19">
        <f t="shared" si="24"/>
        <v>14.794391183830626</v>
      </c>
      <c r="AL19">
        <f t="shared" si="8"/>
        <v>59.05788280751969</v>
      </c>
      <c r="AN19">
        <f t="shared" si="9"/>
        <v>195.03217151841807</v>
      </c>
      <c r="AO19">
        <f t="shared" si="9"/>
        <v>-9.7516085759209048</v>
      </c>
      <c r="AP19">
        <f t="shared" si="9"/>
        <v>-7.3986338092001986</v>
      </c>
      <c r="AQ19">
        <f t="shared" si="9"/>
        <v>-170.096659285469</v>
      </c>
      <c r="AR19">
        <f t="shared" si="9"/>
        <v>7.7852698478279532</v>
      </c>
      <c r="AS19">
        <f t="shared" si="9"/>
        <v>8.092497124440257</v>
      </c>
      <c r="AT19">
        <f t="shared" si="9"/>
        <v>5.3068993677788949</v>
      </c>
      <c r="AU19">
        <f t="shared" si="9"/>
        <v>21.184666340047105</v>
      </c>
      <c r="AW19">
        <v>16</v>
      </c>
      <c r="AX19">
        <f>(R19*SUMPRODUCT(K20:$K$23, X20:$X$23)-$AZ$3*SUMPRODUCT(K19:$K$22, W20:$W$23))/Z19</f>
        <v>150.71867052742576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0.34023543913346244</v>
      </c>
      <c r="L20" s="2">
        <v>17</v>
      </c>
      <c r="M20" s="6">
        <v>2.3392280000000001E-3</v>
      </c>
      <c r="O20">
        <f t="shared" si="21"/>
        <v>659.01413878564858</v>
      </c>
      <c r="P20">
        <f t="shared" si="22"/>
        <v>32.950706939282433</v>
      </c>
      <c r="Q20" s="4">
        <f t="shared" si="23"/>
        <v>25</v>
      </c>
      <c r="R20">
        <f t="shared" si="0"/>
        <v>250000</v>
      </c>
      <c r="S20">
        <f t="shared" si="1"/>
        <v>117.75362011096666</v>
      </c>
      <c r="U20">
        <f t="shared" si="13"/>
        <v>2.3392280000000001E-3</v>
      </c>
      <c r="V20">
        <f t="shared" si="14"/>
        <v>0.01</v>
      </c>
      <c r="W20">
        <f t="shared" si="15"/>
        <v>0.82502625517117634</v>
      </c>
      <c r="X20">
        <f t="shared" si="16"/>
        <v>1.9299245168315606E-3</v>
      </c>
      <c r="Y20">
        <f t="shared" si="17"/>
        <v>8.2502625517117643E-3</v>
      </c>
      <c r="Z20">
        <f t="shared" si="18"/>
        <v>0.81484606810263294</v>
      </c>
      <c r="AB20">
        <f t="shared" si="19"/>
        <v>124.34686032962041</v>
      </c>
      <c r="AC20">
        <f t="shared" si="2"/>
        <v>95.951074352272315</v>
      </c>
      <c r="AE20">
        <f t="shared" si="3"/>
        <v>536.9950798135286</v>
      </c>
      <c r="AF20">
        <f t="shared" si="4"/>
        <v>-26.849753990676433</v>
      </c>
      <c r="AG20">
        <f t="shared" si="4"/>
        <v>-20.371151702565822</v>
      </c>
      <c r="AH20">
        <f t="shared" si="5"/>
        <v>-482.48112920789015</v>
      </c>
      <c r="AI20">
        <f t="shared" si="6"/>
        <v>7.2930449123961694</v>
      </c>
      <c r="AJ20">
        <f t="shared" si="7"/>
        <v>28.395785977348098</v>
      </c>
      <c r="AK20">
        <f t="shared" si="24"/>
        <v>2.7283164004556322</v>
      </c>
      <c r="AL20">
        <f t="shared" si="8"/>
        <v>38.4171472901999</v>
      </c>
      <c r="AN20">
        <f t="shared" si="9"/>
        <v>182.70475679286463</v>
      </c>
      <c r="AO20">
        <f t="shared" si="9"/>
        <v>-9.1352378396432314</v>
      </c>
      <c r="AP20">
        <f t="shared" si="9"/>
        <v>-6.9309877451768633</v>
      </c>
      <c r="AQ20">
        <f t="shared" si="9"/>
        <v>-164.15717886965533</v>
      </c>
      <c r="AR20">
        <f t="shared" si="9"/>
        <v>2.4813523383891747</v>
      </c>
      <c r="AS20">
        <f t="shared" si="9"/>
        <v>9.6612527115428453</v>
      </c>
      <c r="AT20">
        <f t="shared" si="9"/>
        <v>0.92826992860404955</v>
      </c>
      <c r="AU20">
        <f t="shared" si="9"/>
        <v>13.07087497853607</v>
      </c>
      <c r="AW20">
        <v>17</v>
      </c>
      <c r="AX20">
        <f>(R20*SUMPRODUCT(K21:$K$23, X21:$X$23)-$AZ$3*SUMPRODUCT(K20:$K$22, W21:$W$23))/Z20</f>
        <v>117.75362011096666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10"/>
        <v>5.1300000000000005E-2</v>
      </c>
      <c r="I21" s="5">
        <f t="shared" si="11"/>
        <v>1.0512999999999999</v>
      </c>
      <c r="J21">
        <f t="shared" si="12"/>
        <v>0.95120327213925626</v>
      </c>
      <c r="K21">
        <f t="shared" si="20"/>
        <v>0.32363306300148625</v>
      </c>
      <c r="L21" s="2">
        <v>18</v>
      </c>
      <c r="M21" s="6">
        <v>2.4176169999999999E-3</v>
      </c>
      <c r="O21">
        <f t="shared" si="21"/>
        <v>659.01413878564858</v>
      </c>
      <c r="P21">
        <f t="shared" si="22"/>
        <v>32.950706939282433</v>
      </c>
      <c r="Q21" s="4">
        <f t="shared" si="23"/>
        <v>25</v>
      </c>
      <c r="R21">
        <f t="shared" si="0"/>
        <v>250000</v>
      </c>
      <c r="S21">
        <f t="shared" si="1"/>
        <v>79.210973711921142</v>
      </c>
      <c r="U21">
        <f t="shared" si="13"/>
        <v>2.4176169999999999E-3</v>
      </c>
      <c r="V21">
        <f t="shared" si="14"/>
        <v>0.01</v>
      </c>
      <c r="W21">
        <f t="shared" si="15"/>
        <v>0.81484606810263294</v>
      </c>
      <c r="X21">
        <f t="shared" si="16"/>
        <v>1.9699857066280829E-3</v>
      </c>
      <c r="Y21">
        <f t="shared" si="17"/>
        <v>8.1484606810263288E-3</v>
      </c>
      <c r="Z21">
        <f t="shared" si="18"/>
        <v>0.80472762171497847</v>
      </c>
      <c r="AB21">
        <f t="shared" si="19"/>
        <v>95.951074352272315</v>
      </c>
      <c r="AC21">
        <f t="shared" si="2"/>
        <v>63.743258488921981</v>
      </c>
      <c r="AE21">
        <f t="shared" si="3"/>
        <v>530.32688058151973</v>
      </c>
      <c r="AF21">
        <f t="shared" si="4"/>
        <v>-26.516344029075992</v>
      </c>
      <c r="AG21">
        <f t="shared" si="4"/>
        <v>-20.118190542874462</v>
      </c>
      <c r="AH21">
        <f t="shared" si="5"/>
        <v>-492.49642665702072</v>
      </c>
      <c r="AI21">
        <f t="shared" si="6"/>
        <v>-8.8040806474514284</v>
      </c>
      <c r="AJ21">
        <f t="shared" si="7"/>
        <v>32.207815863350334</v>
      </c>
      <c r="AK21">
        <f t="shared" si="24"/>
        <v>0.95961857744754564</v>
      </c>
      <c r="AL21">
        <f t="shared" si="8"/>
        <v>24.363353793346452</v>
      </c>
      <c r="AN21">
        <f t="shared" si="9"/>
        <v>171.63131275462067</v>
      </c>
      <c r="AO21">
        <f t="shared" si="9"/>
        <v>-8.5815656377310336</v>
      </c>
      <c r="AP21">
        <f t="shared" si="9"/>
        <v>-6.5109116274379959</v>
      </c>
      <c r="AQ21">
        <f t="shared" si="9"/>
        <v>-159.38812707629845</v>
      </c>
      <c r="AR21">
        <f t="shared" si="9"/>
        <v>-2.8492915868468138</v>
      </c>
      <c r="AS21">
        <f t="shared" si="9"/>
        <v>10.423514100443926</v>
      </c>
      <c r="AT21">
        <f t="shared" si="9"/>
        <v>0.31056429953247816</v>
      </c>
      <c r="AU21">
        <f t="shared" si="9"/>
        <v>7.8847868131295913</v>
      </c>
      <c r="AW21">
        <v>18</v>
      </c>
      <c r="AX21">
        <f>(R21*SUMPRODUCT(K22:$K$23, X22:$X$23)-$AZ$3*SUMPRODUCT(K21:$K$22, W22:$W$23))/Z21</f>
        <v>79.210973711921142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10"/>
        <v>7.0000000000000007E-2</v>
      </c>
      <c r="I22" s="5">
        <f t="shared" si="11"/>
        <v>1.07</v>
      </c>
      <c r="J22">
        <f t="shared" si="12"/>
        <v>0.93457943925233644</v>
      </c>
      <c r="K22">
        <f t="shared" si="20"/>
        <v>0.30246080654344509</v>
      </c>
      <c r="L22" s="2">
        <v>19</v>
      </c>
      <c r="M22" s="6">
        <v>2.502181E-3</v>
      </c>
      <c r="O22">
        <f t="shared" si="21"/>
        <v>659.01413878564858</v>
      </c>
      <c r="P22">
        <f t="shared" si="22"/>
        <v>32.950706939282433</v>
      </c>
      <c r="Q22" s="4">
        <f t="shared" si="23"/>
        <v>25</v>
      </c>
      <c r="R22">
        <f t="shared" si="0"/>
        <v>250000</v>
      </c>
      <c r="S22">
        <f t="shared" si="1"/>
        <v>38.957910908561068</v>
      </c>
      <c r="U22">
        <f t="shared" si="13"/>
        <v>2.502181E-3</v>
      </c>
      <c r="V22">
        <f t="shared" si="14"/>
        <v>0.01</v>
      </c>
      <c r="W22">
        <f t="shared" si="15"/>
        <v>0.80472762171497847</v>
      </c>
      <c r="X22">
        <f t="shared" si="16"/>
        <v>2.0135741652304064E-3</v>
      </c>
      <c r="Y22">
        <f t="shared" si="17"/>
        <v>8.047276217149785E-3</v>
      </c>
      <c r="Z22">
        <f t="shared" si="18"/>
        <v>0.79466677133259833</v>
      </c>
      <c r="AB22">
        <f t="shared" si="19"/>
        <v>63.743258488921981</v>
      </c>
      <c r="AC22">
        <f t="shared" si="2"/>
        <v>30.958557279569238</v>
      </c>
      <c r="AE22">
        <f t="shared" si="3"/>
        <v>523.69663793132418</v>
      </c>
      <c r="AF22">
        <f t="shared" si="4"/>
        <v>-26.184831896566216</v>
      </c>
      <c r="AG22">
        <f t="shared" si="4"/>
        <v>-19.866669283314959</v>
      </c>
      <c r="AH22">
        <f t="shared" si="5"/>
        <v>-503.39354130760159</v>
      </c>
      <c r="AI22">
        <f t="shared" si="6"/>
        <v>-25.748404556158562</v>
      </c>
      <c r="AJ22">
        <f t="shared" si="7"/>
        <v>32.784701209352747</v>
      </c>
      <c r="AK22">
        <f t="shared" si="24"/>
        <v>11.786356354997279</v>
      </c>
      <c r="AL22">
        <f t="shared" si="8"/>
        <v>18.822653008191466</v>
      </c>
      <c r="AN22">
        <f t="shared" si="9"/>
        <v>158.39770749279884</v>
      </c>
      <c r="AO22">
        <f t="shared" si="9"/>
        <v>-7.9198853746399447</v>
      </c>
      <c r="AP22">
        <f t="shared" si="9"/>
        <v>-6.0088888147633286</v>
      </c>
      <c r="AQ22">
        <f t="shared" si="9"/>
        <v>-152.25681651265822</v>
      </c>
      <c r="AR22">
        <f t="shared" si="9"/>
        <v>-7.7878832092626347</v>
      </c>
      <c r="AS22">
        <f t="shared" si="9"/>
        <v>9.9160871700666924</v>
      </c>
      <c r="AT22">
        <f t="shared" si="9"/>
        <v>3.5649108493409369</v>
      </c>
      <c r="AU22">
        <f t="shared" si="9"/>
        <v>5.6931148101449942</v>
      </c>
      <c r="AW22">
        <v>19</v>
      </c>
      <c r="AX22">
        <f>(R22*SUMPRODUCT(K23:$K$23, X23:$X$23)-$AZ$3*SUMPRODUCT(K22:$K$22, W23:$W$23))/Z22</f>
        <v>38.957910908561068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10"/>
        <v>0.10390000000000001</v>
      </c>
      <c r="I23" s="5">
        <f t="shared" si="11"/>
        <v>1.1039000000000001</v>
      </c>
      <c r="J23">
        <f t="shared" si="12"/>
        <v>0.90587915572062683</v>
      </c>
      <c r="K23">
        <f t="shared" si="20"/>
        <v>0.2739929400701559</v>
      </c>
      <c r="L23" s="2">
        <v>20</v>
      </c>
      <c r="M23" s="6">
        <v>2.5943469999999999E-3</v>
      </c>
      <c r="O23">
        <f t="shared" si="21"/>
        <v>659.01413878564858</v>
      </c>
      <c r="P23">
        <f t="shared" si="22"/>
        <v>32.950706939282433</v>
      </c>
      <c r="Q23" s="4">
        <f t="shared" si="23"/>
        <v>25</v>
      </c>
      <c r="R23">
        <f t="shared" si="0"/>
        <v>250000</v>
      </c>
      <c r="S23">
        <f t="shared" si="1"/>
        <v>39.454818584638048</v>
      </c>
      <c r="U23">
        <f t="shared" si="13"/>
        <v>2.5943469999999999E-3</v>
      </c>
      <c r="V23">
        <f t="shared" si="14"/>
        <v>0.01</v>
      </c>
      <c r="W23">
        <f t="shared" si="15"/>
        <v>0.79466677133259833</v>
      </c>
      <c r="X23">
        <f t="shared" si="16"/>
        <v>2.0616413542064124E-3</v>
      </c>
      <c r="Y23">
        <f t="shared" si="17"/>
        <v>7.9466677133259826E-3</v>
      </c>
      <c r="Z23">
        <f t="shared" si="18"/>
        <v>0.78465846226506597</v>
      </c>
      <c r="AB23">
        <f t="shared" si="19"/>
        <v>30.958557279569238</v>
      </c>
      <c r="AC23">
        <f t="shared" si="2"/>
        <v>30.958557279569238</v>
      </c>
      <c r="AE23">
        <f t="shared" si="3"/>
        <v>517.10102075048383</v>
      </c>
      <c r="AF23">
        <f t="shared" si="4"/>
        <v>-25.855051037524191</v>
      </c>
      <c r="AG23">
        <f t="shared" si="4"/>
        <v>-19.61646155662665</v>
      </c>
      <c r="AH23">
        <f t="shared" si="5"/>
        <v>-515.4103385516031</v>
      </c>
      <c r="AI23">
        <f t="shared" si="6"/>
        <v>-43.780830395270073</v>
      </c>
      <c r="AJ23">
        <f t="shared" si="7"/>
        <v>0</v>
      </c>
      <c r="AK23">
        <f t="shared" si="24"/>
        <v>36.554316889477029</v>
      </c>
      <c r="AL23">
        <f t="shared" si="8"/>
        <v>-7.2265135057930436</v>
      </c>
      <c r="AN23">
        <f t="shared" si="9"/>
        <v>141.68202898870376</v>
      </c>
      <c r="AO23">
        <f t="shared" si="9"/>
        <v>-7.0841014494351882</v>
      </c>
      <c r="AP23">
        <f t="shared" si="9"/>
        <v>-5.3747719756733225</v>
      </c>
      <c r="AQ23">
        <f t="shared" si="9"/>
        <v>-141.21879400230816</v>
      </c>
      <c r="AR23">
        <f t="shared" si="9"/>
        <v>-11.995638438712893</v>
      </c>
      <c r="AS23">
        <f t="shared" si="9"/>
        <v>0</v>
      </c>
      <c r="AT23">
        <f t="shared" si="9"/>
        <v>10.015624756803968</v>
      </c>
      <c r="AU23">
        <f t="shared" si="9"/>
        <v>-1.9800136819089256</v>
      </c>
      <c r="AW23">
        <v>20</v>
      </c>
      <c r="AX23">
        <f>(R23*SUMPRODUCT(K$23:$K24, X$23:$X24)-$AZ$3*SUMPRODUCT(K$22:$K23, W$23:$W24))/Z23</f>
        <v>39.454818584638048</v>
      </c>
    </row>
    <row r="25" spans="5:50" x14ac:dyDescent="0.25">
      <c r="AN25" s="8">
        <f t="shared" ref="AN25:AU25" si="25">SUM(AN3:AN23)</f>
        <v>6340.91650058305</v>
      </c>
      <c r="AO25" s="8">
        <f t="shared" si="25"/>
        <v>-811.30642911838902</v>
      </c>
      <c r="AP25" s="8">
        <f t="shared" si="25"/>
        <v>-1737.9781279601432</v>
      </c>
      <c r="AQ25" s="8">
        <f t="shared" si="25"/>
        <v>-4740.575518578341</v>
      </c>
      <c r="AR25" s="8">
        <f t="shared" si="25"/>
        <v>-948.94357507382347</v>
      </c>
      <c r="AS25" s="8">
        <f t="shared" si="25"/>
        <v>-99.895581960757369</v>
      </c>
      <c r="AT25" s="8">
        <f t="shared" si="25"/>
        <v>131.80771749812868</v>
      </c>
      <c r="AU25" s="9">
        <f t="shared" si="25"/>
        <v>-917.03143953645213</v>
      </c>
    </row>
    <row r="29" spans="5:50" x14ac:dyDescent="0.25">
      <c r="AF29" s="10"/>
      <c r="AG29" s="10"/>
      <c r="AH29" s="10"/>
      <c r="AI29" s="10"/>
      <c r="AJ29" s="10"/>
      <c r="AK29" s="10"/>
      <c r="AL29" s="10"/>
      <c r="AM29" s="10"/>
    </row>
  </sheetData>
  <conditionalFormatting sqref="AN25:AU25">
    <cfRule type="cellIs" dxfId="39" priority="1" operator="lessThan">
      <formula>0</formula>
    </cfRule>
  </conditionalFormatting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D0F680-C030-42D0-851B-B81912C40437}">
  <dimension ref="A1:AZ29"/>
  <sheetViews>
    <sheetView workbookViewId="0">
      <selection activeCell="M33" sqref="M33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41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f>'T.35.04.C'!C3*(1+C12)</f>
        <v>1496.2226846772733</v>
      </c>
      <c r="K3">
        <v>1</v>
      </c>
      <c r="L3" s="2">
        <v>0</v>
      </c>
      <c r="O3">
        <f>$C$3</f>
        <v>1496.2226846772733</v>
      </c>
      <c r="P3">
        <f>O3*B5</f>
        <v>1196.9781477418187</v>
      </c>
      <c r="Q3" s="4">
        <f>B8</f>
        <v>1522.432587</v>
      </c>
      <c r="R3">
        <f t="shared" ref="R3:R23" si="0">$C$6</f>
        <v>250000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1496.2226846772733</v>
      </c>
      <c r="AF3">
        <f t="shared" ref="AF3:AG23" si="4">-$Z3*P3</f>
        <v>-1196.9781477418187</v>
      </c>
      <c r="AG3">
        <f t="shared" si="4"/>
        <v>-1522.432587</v>
      </c>
      <c r="AH3">
        <f t="shared" ref="AH3:AH23" si="5">-X3*R3</f>
        <v>0</v>
      </c>
      <c r="AI3">
        <f t="shared" ref="AI3:AI23" si="6">SUM(AE3:AH3)</f>
        <v>-1223.1880500645455</v>
      </c>
      <c r="AJ3">
        <f t="shared" ref="AJ3:AJ23" si="7">AB3-AC3</f>
        <v>0</v>
      </c>
      <c r="AL3">
        <f t="shared" ref="AL3:AL23" si="8">SUM(AI3:AK3)</f>
        <v>-1223.1880500645455</v>
      </c>
      <c r="AN3">
        <f t="shared" ref="AN3:AU23" si="9">AE3*$K3</f>
        <v>1496.2226846772733</v>
      </c>
      <c r="AO3">
        <f t="shared" si="9"/>
        <v>-1196.9781477418187</v>
      </c>
      <c r="AP3">
        <f t="shared" si="9"/>
        <v>-1522.432587</v>
      </c>
      <c r="AQ3">
        <f t="shared" si="9"/>
        <v>0</v>
      </c>
      <c r="AR3">
        <f t="shared" si="9"/>
        <v>-1223.1880500645455</v>
      </c>
      <c r="AS3">
        <f t="shared" si="9"/>
        <v>0</v>
      </c>
      <c r="AT3">
        <f t="shared" si="9"/>
        <v>0</v>
      </c>
      <c r="AU3">
        <f t="shared" si="9"/>
        <v>-1223.1880500645455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682.3410912087752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 t="array" ref="F4:F23">EconomicRates!C44:C63</f>
        <v>1.5900000000000001E-2</v>
      </c>
      <c r="G4" s="5">
        <f t="array" ref="G4:G23">EconomicRates!D44:D63</f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Mortalities!B11:B30</f>
        <v>1.947287E-3</v>
      </c>
      <c r="R4">
        <f t="shared" si="0"/>
        <v>250000</v>
      </c>
      <c r="S4">
        <f t="shared" si="1"/>
        <v>228.34554015602248</v>
      </c>
      <c r="U4">
        <f t="shared" ref="U4:U23" si="13">M4</f>
        <v>1.947287E-3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1.947287E-3</v>
      </c>
      <c r="Y4">
        <f t="shared" ref="Y4:Y23" si="17">V4*W4</f>
        <v>0.01</v>
      </c>
      <c r="Z4">
        <f t="shared" ref="Z4:Z23" si="18">MAX(0, W4-X4-Y4)</f>
        <v>0.98805271299999997</v>
      </c>
      <c r="AB4">
        <f t="shared" ref="AB4:AB23" si="19">AC3</f>
        <v>0</v>
      </c>
      <c r="AC4">
        <f t="shared" si="2"/>
        <v>225.61743045260846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-486.82175000000001</v>
      </c>
      <c r="AI4">
        <f t="shared" si="6"/>
        <v>-486.82175000000001</v>
      </c>
      <c r="AJ4">
        <f t="shared" si="7"/>
        <v>-225.61743045260846</v>
      </c>
      <c r="AK4">
        <f>G4*MAX(0, SUM(AB4, AE4:AF4))</f>
        <v>0</v>
      </c>
      <c r="AL4">
        <f t="shared" si="8"/>
        <v>-712.43918045260853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-456.72366075616844</v>
      </c>
      <c r="AR4">
        <f t="shared" si="9"/>
        <v>-456.72366075616844</v>
      </c>
      <c r="AS4">
        <f t="shared" si="9"/>
        <v>-211.66847776771596</v>
      </c>
      <c r="AT4">
        <f t="shared" si="9"/>
        <v>0</v>
      </c>
      <c r="AU4">
        <f t="shared" si="9"/>
        <v>-668.39213852388446</v>
      </c>
      <c r="AW4">
        <v>1</v>
      </c>
      <c r="AX4">
        <f>(R4*SUMPRODUCT(K5:$K$23, X5:$X$23)-$AZ$3*SUMPRODUCT(K4:$K$22, W5:$W$23))/Z4</f>
        <v>228.34554015602248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v>3.6400000000000002E-2</v>
      </c>
      <c r="G5" s="5"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1.9819680000000002E-3</v>
      </c>
      <c r="O5">
        <f t="shared" ref="O5:O23" si="21">$C$3</f>
        <v>1496.2226846772733</v>
      </c>
      <c r="P5">
        <f t="shared" ref="P5:P23" si="22">O5*$C$5</f>
        <v>74.811134233863669</v>
      </c>
      <c r="Q5" s="4">
        <f t="shared" ref="Q5:Q23" si="23">$C$8</f>
        <v>25</v>
      </c>
      <c r="R5">
        <f t="shared" si="0"/>
        <v>250000</v>
      </c>
      <c r="S5">
        <f t="shared" si="1"/>
        <v>445.95553333508741</v>
      </c>
      <c r="U5">
        <f t="shared" si="13"/>
        <v>1.9819680000000002E-3</v>
      </c>
      <c r="V5">
        <f t="shared" si="14"/>
        <v>0.01</v>
      </c>
      <c r="W5">
        <f t="shared" si="15"/>
        <v>0.98805271299999997</v>
      </c>
      <c r="X5">
        <f t="shared" si="16"/>
        <v>1.9582888594791843E-3</v>
      </c>
      <c r="Y5">
        <f t="shared" si="17"/>
        <v>9.8805271300000004E-3</v>
      </c>
      <c r="Z5">
        <f t="shared" si="18"/>
        <v>0.97621389701052086</v>
      </c>
      <c r="AB5">
        <f t="shared" si="19"/>
        <v>225.61743045260846</v>
      </c>
      <c r="AC5">
        <f t="shared" si="2"/>
        <v>435.34798909045094</v>
      </c>
      <c r="AE5">
        <f t="shared" si="3"/>
        <v>1460.6333778043447</v>
      </c>
      <c r="AF5">
        <f t="shared" si="4"/>
        <v>-73.031668890217233</v>
      </c>
      <c r="AG5">
        <f t="shared" si="4"/>
        <v>-24.40534742526302</v>
      </c>
      <c r="AH5">
        <f t="shared" si="5"/>
        <v>-489.57221486979608</v>
      </c>
      <c r="AI5">
        <f t="shared" si="6"/>
        <v>873.62414661906848</v>
      </c>
      <c r="AJ5">
        <f t="shared" si="7"/>
        <v>-209.73055863784248</v>
      </c>
      <c r="AK5">
        <f>G5*SUM(AB5, AE5:AF5)</f>
        <v>66.141984714036184</v>
      </c>
      <c r="AL5">
        <f t="shared" si="8"/>
        <v>730.0355726952622</v>
      </c>
      <c r="AN5">
        <f t="shared" si="9"/>
        <v>1261.3482285123407</v>
      </c>
      <c r="AO5">
        <f t="shared" si="9"/>
        <v>-63.067411425617031</v>
      </c>
      <c r="AP5">
        <f t="shared" si="9"/>
        <v>-21.075543123188346</v>
      </c>
      <c r="AQ5">
        <f t="shared" si="9"/>
        <v>-422.77621156593801</v>
      </c>
      <c r="AR5">
        <f t="shared" si="9"/>
        <v>754.42906239759736</v>
      </c>
      <c r="AS5">
        <f t="shared" si="9"/>
        <v>-181.11544801229539</v>
      </c>
      <c r="AT5">
        <f t="shared" si="9"/>
        <v>57.11773845312964</v>
      </c>
      <c r="AU5">
        <f t="shared" si="9"/>
        <v>630.43135283843162</v>
      </c>
      <c r="AW5">
        <v>2</v>
      </c>
      <c r="AX5">
        <f>(R5*SUMPRODUCT(K6:$K$23, X6:$X$23)-$AZ$3*SUMPRODUCT(K5:$K$22, W6:$W$23))/Z5</f>
        <v>445.95553333508741</v>
      </c>
    </row>
    <row r="6" spans="1:52" x14ac:dyDescent="0.25">
      <c r="A6" t="s">
        <v>16</v>
      </c>
      <c r="C6" s="2">
        <f>'T.26.04.C'!C6</f>
        <v>250000</v>
      </c>
      <c r="E6">
        <v>2006</v>
      </c>
      <c r="F6" s="5">
        <v>5.8799999999999998E-2</v>
      </c>
      <c r="G6" s="5"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2.0299509999999999E-3</v>
      </c>
      <c r="O6">
        <f t="shared" si="21"/>
        <v>1496.2226846772733</v>
      </c>
      <c r="P6">
        <f t="shared" si="22"/>
        <v>74.811134233863669</v>
      </c>
      <c r="Q6" s="4">
        <f t="shared" si="23"/>
        <v>25</v>
      </c>
      <c r="R6">
        <f t="shared" si="0"/>
        <v>250000</v>
      </c>
      <c r="S6">
        <f t="shared" si="1"/>
        <v>647.74732291163161</v>
      </c>
      <c r="U6">
        <f t="shared" si="13"/>
        <v>2.0299509999999999E-3</v>
      </c>
      <c r="V6">
        <f t="shared" si="14"/>
        <v>0.01</v>
      </c>
      <c r="W6">
        <f t="shared" si="15"/>
        <v>0.97621389701052086</v>
      </c>
      <c r="X6">
        <f t="shared" si="16"/>
        <v>1.9816663764504038E-3</v>
      </c>
      <c r="Y6">
        <f t="shared" si="17"/>
        <v>9.762138970105208E-3</v>
      </c>
      <c r="Z6">
        <f t="shared" si="18"/>
        <v>0.96447009166396525</v>
      </c>
      <c r="AB6">
        <f t="shared" si="19"/>
        <v>435.34798909045094</v>
      </c>
      <c r="AC6">
        <f t="shared" si="2"/>
        <v>624.73291990366943</v>
      </c>
      <c r="AE6">
        <f t="shared" si="3"/>
        <v>1443.062029840394</v>
      </c>
      <c r="AF6">
        <f t="shared" si="4"/>
        <v>-72.153101492019701</v>
      </c>
      <c r="AG6">
        <f t="shared" si="4"/>
        <v>-24.111752291599132</v>
      </c>
      <c r="AH6">
        <f t="shared" si="5"/>
        <v>-495.41659411260093</v>
      </c>
      <c r="AI6">
        <f t="shared" si="6"/>
        <v>851.38058194417431</v>
      </c>
      <c r="AJ6">
        <f t="shared" si="7"/>
        <v>-189.38493081321849</v>
      </c>
      <c r="AK6">
        <f>G6*SUM(AB6, AE6:AF6)</f>
        <v>105.66602967017128</v>
      </c>
      <c r="AL6">
        <f t="shared" si="8"/>
        <v>767.66168080112709</v>
      </c>
      <c r="AN6">
        <f t="shared" si="9"/>
        <v>1123.8945446693726</v>
      </c>
      <c r="AO6">
        <f t="shared" si="9"/>
        <v>-56.194727233468633</v>
      </c>
      <c r="AP6">
        <f t="shared" si="9"/>
        <v>-18.778864873843801</v>
      </c>
      <c r="AQ6">
        <f t="shared" si="9"/>
        <v>-385.84343288653776</v>
      </c>
      <c r="AR6">
        <f t="shared" si="9"/>
        <v>663.07751967552247</v>
      </c>
      <c r="AS6">
        <f t="shared" si="9"/>
        <v>-147.49794962528699</v>
      </c>
      <c r="AT6">
        <f t="shared" si="9"/>
        <v>82.295474378403839</v>
      </c>
      <c r="AU6">
        <f t="shared" si="9"/>
        <v>597.87504442863928</v>
      </c>
      <c r="AW6">
        <v>3</v>
      </c>
      <c r="AX6">
        <f>(R6*SUMPRODUCT(K7:$K$23, X7:$X$23)-$AZ$3*SUMPRODUCT(K6:$K$22, W7:$W$23))/Z6</f>
        <v>647.74732291163161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v>5.4699999999999999E-2</v>
      </c>
      <c r="G7" s="5"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2.0855349999999999E-3</v>
      </c>
      <c r="O7">
        <f t="shared" si="21"/>
        <v>1496.2226846772733</v>
      </c>
      <c r="P7">
        <f t="shared" si="22"/>
        <v>74.811134233863669</v>
      </c>
      <c r="Q7" s="4">
        <f t="shared" si="23"/>
        <v>25</v>
      </c>
      <c r="R7">
        <f t="shared" si="0"/>
        <v>250000</v>
      </c>
      <c r="S7">
        <f t="shared" si="1"/>
        <v>821.51940993616461</v>
      </c>
      <c r="U7">
        <f t="shared" si="13"/>
        <v>2.0855349999999999E-3</v>
      </c>
      <c r="V7">
        <f t="shared" si="14"/>
        <v>0.01</v>
      </c>
      <c r="W7">
        <f t="shared" si="15"/>
        <v>0.96447009166396525</v>
      </c>
      <c r="X7">
        <f t="shared" si="16"/>
        <v>2.0114361326184077E-3</v>
      </c>
      <c r="Y7">
        <f t="shared" si="17"/>
        <v>9.6447009166396522E-3</v>
      </c>
      <c r="Z7">
        <f t="shared" si="18"/>
        <v>0.95281395461470719</v>
      </c>
      <c r="AB7">
        <f t="shared" si="19"/>
        <v>624.73291990366943</v>
      </c>
      <c r="AC7">
        <f t="shared" si="2"/>
        <v>782.75515777401779</v>
      </c>
      <c r="AE7">
        <f t="shared" si="3"/>
        <v>1425.6218531715867</v>
      </c>
      <c r="AF7">
        <f t="shared" si="4"/>
        <v>-71.28109265857934</v>
      </c>
      <c r="AG7">
        <f t="shared" si="4"/>
        <v>-23.820348865367681</v>
      </c>
      <c r="AH7">
        <f t="shared" si="5"/>
        <v>-502.85903315460195</v>
      </c>
      <c r="AI7">
        <f t="shared" si="6"/>
        <v>827.66137849303777</v>
      </c>
      <c r="AJ7">
        <f t="shared" si="7"/>
        <v>-158.02223787034836</v>
      </c>
      <c r="AK7">
        <f>G7*SUM(AB7, AE7:AF7)</f>
        <v>97.172517708458827</v>
      </c>
      <c r="AL7">
        <f t="shared" si="8"/>
        <v>766.81165833114824</v>
      </c>
      <c r="AN7">
        <f t="shared" si="9"/>
        <v>1005.0798205969601</v>
      </c>
      <c r="AO7">
        <f t="shared" si="9"/>
        <v>-50.253991029848002</v>
      </c>
      <c r="AP7">
        <f t="shared" si="9"/>
        <v>-16.793620209242953</v>
      </c>
      <c r="AQ7">
        <f t="shared" si="9"/>
        <v>-354.52140811688088</v>
      </c>
      <c r="AR7">
        <f t="shared" si="9"/>
        <v>583.51080124098826</v>
      </c>
      <c r="AS7">
        <f t="shared" si="9"/>
        <v>-111.40749711132818</v>
      </c>
      <c r="AT7">
        <f t="shared" si="9"/>
        <v>68.507743794818012</v>
      </c>
      <c r="AU7">
        <f t="shared" si="9"/>
        <v>540.61104792447804</v>
      </c>
      <c r="AW7">
        <v>4</v>
      </c>
      <c r="AX7">
        <f>(R7*SUMPRODUCT(K8:$K$23, X8:$X$23)-$AZ$3*SUMPRODUCT(K7:$K$22, W8:$W$23))/Z7</f>
        <v>821.51940993616461</v>
      </c>
    </row>
    <row r="8" spans="1:52" x14ac:dyDescent="0.25">
      <c r="B8" s="2">
        <f>'T.26.04.A'!B8</f>
        <v>1522.432587</v>
      </c>
      <c r="C8" s="2">
        <f>'T.26.04.A'!C8</f>
        <v>25</v>
      </c>
      <c r="E8">
        <v>2008</v>
      </c>
      <c r="F8" s="5">
        <v>2.2499999999999999E-2</v>
      </c>
      <c r="G8" s="5"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2.1420699999999998E-3</v>
      </c>
      <c r="O8">
        <f t="shared" si="21"/>
        <v>1496.2226846772733</v>
      </c>
      <c r="P8">
        <f t="shared" si="22"/>
        <v>74.811134233863669</v>
      </c>
      <c r="Q8" s="4">
        <f t="shared" si="23"/>
        <v>25</v>
      </c>
      <c r="R8">
        <f t="shared" si="0"/>
        <v>250000</v>
      </c>
      <c r="S8">
        <f t="shared" si="1"/>
        <v>962.23703950019217</v>
      </c>
      <c r="U8">
        <f t="shared" si="13"/>
        <v>2.1420699999999998E-3</v>
      </c>
      <c r="V8">
        <f t="shared" si="14"/>
        <v>0.01</v>
      </c>
      <c r="W8">
        <f t="shared" si="15"/>
        <v>0.95281395461470719</v>
      </c>
      <c r="X8">
        <f t="shared" si="16"/>
        <v>2.0409941877615255E-3</v>
      </c>
      <c r="Y8">
        <f t="shared" si="17"/>
        <v>9.5281395461470717E-3</v>
      </c>
      <c r="Z8">
        <f t="shared" si="18"/>
        <v>0.94124482088079864</v>
      </c>
      <c r="AB8">
        <f t="shared" si="19"/>
        <v>782.75515777401779</v>
      </c>
      <c r="AC8">
        <f t="shared" si="2"/>
        <v>905.70062988922837</v>
      </c>
      <c r="AE8">
        <f t="shared" si="3"/>
        <v>1408.3118528368477</v>
      </c>
      <c r="AF8">
        <f t="shared" si="4"/>
        <v>-70.415592641842395</v>
      </c>
      <c r="AG8">
        <f t="shared" si="4"/>
        <v>-23.531120522019965</v>
      </c>
      <c r="AH8">
        <f t="shared" si="5"/>
        <v>-510.24854694038135</v>
      </c>
      <c r="AI8">
        <f t="shared" si="6"/>
        <v>804.11659273260398</v>
      </c>
      <c r="AJ8">
        <f t="shared" si="7"/>
        <v>-122.94547211521058</v>
      </c>
      <c r="AK8">
        <f t="shared" ref="AK8:AK23" si="24">G8*SUM(AB8:AB8, AE8:AF8)</f>
        <v>45.169875202740187</v>
      </c>
      <c r="AL8">
        <f t="shared" si="8"/>
        <v>726.34099582013357</v>
      </c>
      <c r="AN8">
        <f t="shared" si="9"/>
        <v>925.75857441462404</v>
      </c>
      <c r="AO8">
        <f t="shared" si="9"/>
        <v>-46.287928720731209</v>
      </c>
      <c r="AP8">
        <f t="shared" si="9"/>
        <v>-15.468261908726255</v>
      </c>
      <c r="AQ8">
        <f t="shared" si="9"/>
        <v>-335.41361344161345</v>
      </c>
      <c r="AR8">
        <f t="shared" si="9"/>
        <v>528.58877034355316</v>
      </c>
      <c r="AS8">
        <f t="shared" si="9"/>
        <v>-80.818623209653552</v>
      </c>
      <c r="AT8">
        <f t="shared" si="9"/>
        <v>29.692570711481217</v>
      </c>
      <c r="AU8">
        <f t="shared" si="9"/>
        <v>477.46271784538078</v>
      </c>
      <c r="AW8">
        <v>5</v>
      </c>
      <c r="AX8">
        <f>(R8*SUMPRODUCT(K9:$K$23, X9:$X$23)-$AZ$3*SUMPRODUCT(K8:$K$22, W9:$W$23))/Z8</f>
        <v>962.23703950019217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2.2014550000000002E-3</v>
      </c>
      <c r="O9">
        <f t="shared" si="21"/>
        <v>1496.2226846772733</v>
      </c>
      <c r="P9">
        <f t="shared" si="22"/>
        <v>74.811134233863669</v>
      </c>
      <c r="Q9" s="4">
        <f t="shared" si="23"/>
        <v>25</v>
      </c>
      <c r="R9">
        <f t="shared" si="0"/>
        <v>250000</v>
      </c>
      <c r="S9">
        <f t="shared" si="1"/>
        <v>1080.1200298901008</v>
      </c>
      <c r="U9">
        <f t="shared" si="13"/>
        <v>2.2014550000000002E-3</v>
      </c>
      <c r="V9">
        <f t="shared" si="14"/>
        <v>0.01</v>
      </c>
      <c r="W9">
        <f t="shared" si="15"/>
        <v>0.94124482088079864</v>
      </c>
      <c r="X9">
        <f t="shared" si="16"/>
        <v>2.0721081171521387E-3</v>
      </c>
      <c r="Y9">
        <f t="shared" si="17"/>
        <v>9.4124482088079869E-3</v>
      </c>
      <c r="Z9">
        <f t="shared" si="18"/>
        <v>0.92976026455483851</v>
      </c>
      <c r="AB9">
        <f t="shared" si="19"/>
        <v>905.70062988922837</v>
      </c>
      <c r="AC9">
        <f t="shared" si="2"/>
        <v>1004.2526847416002</v>
      </c>
      <c r="AE9">
        <f t="shared" si="3"/>
        <v>1391.1283991384923</v>
      </c>
      <c r="AF9">
        <f t="shared" si="4"/>
        <v>-69.556419956924614</v>
      </c>
      <c r="AG9">
        <f t="shared" si="4"/>
        <v>-23.244006613870962</v>
      </c>
      <c r="AH9">
        <f t="shared" si="5"/>
        <v>-518.02702928803467</v>
      </c>
      <c r="AI9">
        <f t="shared" si="6"/>
        <v>780.30094327966219</v>
      </c>
      <c r="AJ9">
        <f t="shared" si="7"/>
        <v>-98.552054852371839</v>
      </c>
      <c r="AK9">
        <f t="shared" si="24"/>
        <v>13.1409083935177</v>
      </c>
      <c r="AL9">
        <f t="shared" si="8"/>
        <v>694.8897968208081</v>
      </c>
      <c r="AN9">
        <f t="shared" si="9"/>
        <v>869.09615360961789</v>
      </c>
      <c r="AO9">
        <f t="shared" si="9"/>
        <v>-43.454807680480897</v>
      </c>
      <c r="AP9">
        <f t="shared" si="9"/>
        <v>-14.521504093441093</v>
      </c>
      <c r="AQ9">
        <f t="shared" si="9"/>
        <v>-323.63317354376511</v>
      </c>
      <c r="AR9">
        <f t="shared" si="9"/>
        <v>487.48666829193087</v>
      </c>
      <c r="AS9">
        <f t="shared" si="9"/>
        <v>-61.5695947660641</v>
      </c>
      <c r="AT9">
        <f t="shared" si="9"/>
        <v>8.2096756466299414</v>
      </c>
      <c r="AU9">
        <f t="shared" si="9"/>
        <v>434.12674917249677</v>
      </c>
      <c r="AW9">
        <v>6</v>
      </c>
      <c r="AX9">
        <f>(R9*SUMPRODUCT(K10:$K$23, X10:$X$23)-$AZ$3*SUMPRODUCT(K9:$K$22, W10:$W$23))/Z9</f>
        <v>1080.1200298901008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2.2708170000000001E-3</v>
      </c>
      <c r="O10">
        <f t="shared" si="21"/>
        <v>1496.2226846772733</v>
      </c>
      <c r="P10">
        <f t="shared" si="22"/>
        <v>74.811134233863669</v>
      </c>
      <c r="Q10" s="4">
        <f t="shared" si="23"/>
        <v>25</v>
      </c>
      <c r="R10">
        <f t="shared" si="0"/>
        <v>250000</v>
      </c>
      <c r="S10">
        <f t="shared" si="1"/>
        <v>1183.9579033816515</v>
      </c>
      <c r="U10">
        <f t="shared" si="13"/>
        <v>2.2708170000000001E-3</v>
      </c>
      <c r="V10">
        <f t="shared" si="14"/>
        <v>0.01</v>
      </c>
      <c r="W10">
        <f t="shared" si="15"/>
        <v>0.92976026455483851</v>
      </c>
      <c r="X10">
        <f t="shared" si="16"/>
        <v>2.1113154146756249E-3</v>
      </c>
      <c r="Y10">
        <f t="shared" si="17"/>
        <v>9.2976026455483859E-3</v>
      </c>
      <c r="Z10">
        <f t="shared" si="18"/>
        <v>0.91835134649461458</v>
      </c>
      <c r="AB10">
        <f t="shared" si="19"/>
        <v>1004.2526847416002</v>
      </c>
      <c r="AC10">
        <f t="shared" si="2"/>
        <v>1087.2893347634804</v>
      </c>
      <c r="AE10">
        <f t="shared" si="3"/>
        <v>1374.058117129161</v>
      </c>
      <c r="AF10">
        <f t="shared" si="4"/>
        <v>-68.702905856458059</v>
      </c>
      <c r="AG10">
        <f t="shared" si="4"/>
        <v>-22.958783662365363</v>
      </c>
      <c r="AH10">
        <f t="shared" si="5"/>
        <v>-527.82885366890628</v>
      </c>
      <c r="AI10">
        <f t="shared" si="6"/>
        <v>754.56757394143119</v>
      </c>
      <c r="AJ10">
        <f t="shared" si="7"/>
        <v>-83.036650021880178</v>
      </c>
      <c r="AK10">
        <f t="shared" si="24"/>
        <v>9.4693923736586445</v>
      </c>
      <c r="AL10">
        <f t="shared" si="8"/>
        <v>681.00031629320961</v>
      </c>
      <c r="AN10">
        <f t="shared" si="9"/>
        <v>815.61200356605264</v>
      </c>
      <c r="AO10">
        <f t="shared" si="9"/>
        <v>-40.780600178302642</v>
      </c>
      <c r="AP10">
        <f t="shared" si="9"/>
        <v>-13.627851186836796</v>
      </c>
      <c r="AQ10">
        <f t="shared" si="9"/>
        <v>-313.30810794257133</v>
      </c>
      <c r="AR10">
        <f t="shared" si="9"/>
        <v>447.89544425834185</v>
      </c>
      <c r="AS10">
        <f t="shared" si="9"/>
        <v>-49.28880929378667</v>
      </c>
      <c r="AT10">
        <f t="shared" si="9"/>
        <v>5.6208321832626194</v>
      </c>
      <c r="AU10">
        <f t="shared" si="9"/>
        <v>404.22746714781778</v>
      </c>
      <c r="AW10">
        <v>7</v>
      </c>
      <c r="AX10">
        <f>(R10*SUMPRODUCT(K11:$K$23, X11:$X$23)-$AZ$3*SUMPRODUCT(K10:$K$22, W11:$W$23))/Z10</f>
        <v>1183.9579033816515</v>
      </c>
    </row>
    <row r="11" spans="1:52" x14ac:dyDescent="0.25">
      <c r="A11" t="s">
        <v>33</v>
      </c>
      <c r="C11" s="7">
        <f>AU25</f>
        <v>3460.5910365656728</v>
      </c>
      <c r="E11">
        <v>2011</v>
      </c>
      <c r="F11" s="5">
        <v>1.5E-3</v>
      </c>
      <c r="G11" s="5"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2.3392280000000001E-3</v>
      </c>
      <c r="O11">
        <f t="shared" si="21"/>
        <v>1496.2226846772733</v>
      </c>
      <c r="P11">
        <f t="shared" si="22"/>
        <v>74.811134233863669</v>
      </c>
      <c r="Q11" s="4">
        <f t="shared" si="23"/>
        <v>25</v>
      </c>
      <c r="R11">
        <f t="shared" si="0"/>
        <v>250000</v>
      </c>
      <c r="S11">
        <f t="shared" si="1"/>
        <v>1274.5810042523933</v>
      </c>
      <c r="U11">
        <f t="shared" si="13"/>
        <v>2.3392280000000001E-3</v>
      </c>
      <c r="V11">
        <f t="shared" si="14"/>
        <v>0.01</v>
      </c>
      <c r="W11">
        <f t="shared" si="15"/>
        <v>0.91835134649461458</v>
      </c>
      <c r="X11">
        <f t="shared" si="16"/>
        <v>2.1482331835579044E-3</v>
      </c>
      <c r="Y11">
        <f t="shared" si="17"/>
        <v>9.1835134649461466E-3</v>
      </c>
      <c r="Z11">
        <f t="shared" si="18"/>
        <v>0.90701959984611047</v>
      </c>
      <c r="AB11">
        <f t="shared" si="19"/>
        <v>1087.2893347634804</v>
      </c>
      <c r="AC11">
        <f t="shared" si="2"/>
        <v>1156.0699524484594</v>
      </c>
      <c r="AE11">
        <f t="shared" si="3"/>
        <v>1357.1033007366534</v>
      </c>
      <c r="AF11">
        <f t="shared" si="4"/>
        <v>-67.855165036832688</v>
      </c>
      <c r="AG11">
        <f t="shared" si="4"/>
        <v>-22.675489996152763</v>
      </c>
      <c r="AH11">
        <f t="shared" si="5"/>
        <v>-537.05829588947608</v>
      </c>
      <c r="AI11">
        <f t="shared" si="6"/>
        <v>729.51434981419197</v>
      </c>
      <c r="AJ11">
        <f t="shared" si="7"/>
        <v>-68.780617684979006</v>
      </c>
      <c r="AK11">
        <f t="shared" si="24"/>
        <v>5.7036899291119232</v>
      </c>
      <c r="AL11">
        <f t="shared" si="8"/>
        <v>666.43742205832484</v>
      </c>
      <c r="AN11">
        <f t="shared" si="9"/>
        <v>766.09413323301396</v>
      </c>
      <c r="AO11">
        <f t="shared" si="9"/>
        <v>-38.304706661650705</v>
      </c>
      <c r="AP11">
        <f t="shared" si="9"/>
        <v>-12.800469827762573</v>
      </c>
      <c r="AQ11">
        <f t="shared" si="9"/>
        <v>-303.1730963013016</v>
      </c>
      <c r="AR11">
        <f t="shared" si="9"/>
        <v>411.81586044229908</v>
      </c>
      <c r="AS11">
        <f t="shared" si="9"/>
        <v>-38.827131037116459</v>
      </c>
      <c r="AT11">
        <f t="shared" si="9"/>
        <v>3.2197721353275122</v>
      </c>
      <c r="AU11">
        <f t="shared" si="9"/>
        <v>376.20850154051016</v>
      </c>
      <c r="AW11">
        <v>8</v>
      </c>
      <c r="AX11">
        <f>(R11*SUMPRODUCT(K12:$K$23, X12:$X$23)-$AZ$3*SUMPRODUCT(K11:$K$22, W12:$W$23))/Z11</f>
        <v>1274.5810042523933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2.4176169999999999E-3</v>
      </c>
      <c r="O12">
        <f t="shared" si="21"/>
        <v>1496.2226846772733</v>
      </c>
      <c r="P12">
        <f t="shared" si="22"/>
        <v>74.811134233863669</v>
      </c>
      <c r="Q12" s="4">
        <f t="shared" si="23"/>
        <v>25</v>
      </c>
      <c r="R12">
        <f t="shared" si="0"/>
        <v>250000</v>
      </c>
      <c r="S12">
        <f t="shared" si="1"/>
        <v>1352.202104078707</v>
      </c>
      <c r="U12">
        <f t="shared" si="13"/>
        <v>2.4176169999999999E-3</v>
      </c>
      <c r="V12">
        <f t="shared" si="14"/>
        <v>0.01</v>
      </c>
      <c r="W12">
        <f t="shared" si="15"/>
        <v>0.90701959984611047</v>
      </c>
      <c r="X12">
        <f t="shared" si="16"/>
        <v>2.1928260039211539E-3</v>
      </c>
      <c r="Y12">
        <f t="shared" si="17"/>
        <v>9.0701959984611051E-3</v>
      </c>
      <c r="Z12">
        <f t="shared" si="18"/>
        <v>0.8957565778437282</v>
      </c>
      <c r="AB12">
        <f t="shared" si="19"/>
        <v>1156.0699524484594</v>
      </c>
      <c r="AC12">
        <f t="shared" si="2"/>
        <v>1211.2439293026314</v>
      </c>
      <c r="AE12">
        <f t="shared" si="3"/>
        <v>1340.25131171867</v>
      </c>
      <c r="AF12">
        <f t="shared" si="4"/>
        <v>-67.012565585933501</v>
      </c>
      <c r="AG12">
        <f t="shared" si="4"/>
        <v>-22.393914446093206</v>
      </c>
      <c r="AH12">
        <f t="shared" si="5"/>
        <v>-548.20650098028852</v>
      </c>
      <c r="AI12">
        <f t="shared" si="6"/>
        <v>702.63833070635462</v>
      </c>
      <c r="AJ12">
        <f t="shared" si="7"/>
        <v>-55.173976854171997</v>
      </c>
      <c r="AK12">
        <f t="shared" si="24"/>
        <v>5.5874100067367509</v>
      </c>
      <c r="AL12">
        <f t="shared" si="8"/>
        <v>653.05176385891934</v>
      </c>
      <c r="AN12">
        <f t="shared" si="9"/>
        <v>719.25189628346754</v>
      </c>
      <c r="AO12">
        <f t="shared" si="9"/>
        <v>-35.962594814173379</v>
      </c>
      <c r="AP12">
        <f t="shared" si="9"/>
        <v>-12.017794938702691</v>
      </c>
      <c r="AQ12">
        <f t="shared" si="9"/>
        <v>-294.19748515624934</v>
      </c>
      <c r="AR12">
        <f t="shared" si="9"/>
        <v>377.07402137434207</v>
      </c>
      <c r="AS12">
        <f t="shared" si="9"/>
        <v>-29.60936290894178</v>
      </c>
      <c r="AT12">
        <f t="shared" si="9"/>
        <v>2.9985087181188304</v>
      </c>
      <c r="AU12">
        <f t="shared" si="9"/>
        <v>350.46316718351909</v>
      </c>
      <c r="AW12">
        <v>9</v>
      </c>
      <c r="AX12">
        <f>(R12*SUMPRODUCT(K13:$K$23, X13:$X$23)-$AZ$3*SUMPRODUCT(K12:$K$22, W13:$W$23))/Z12</f>
        <v>1352.202104078707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2.502181E-3</v>
      </c>
      <c r="O13">
        <f t="shared" si="21"/>
        <v>1496.2226846772733</v>
      </c>
      <c r="P13">
        <f t="shared" si="22"/>
        <v>74.811134233863669</v>
      </c>
      <c r="Q13" s="4">
        <f t="shared" si="23"/>
        <v>25</v>
      </c>
      <c r="R13">
        <f t="shared" si="0"/>
        <v>250000</v>
      </c>
      <c r="S13">
        <f t="shared" si="1"/>
        <v>1416.8987650621964</v>
      </c>
      <c r="U13">
        <f t="shared" si="13"/>
        <v>2.502181E-3</v>
      </c>
      <c r="V13">
        <f t="shared" si="14"/>
        <v>0.01</v>
      </c>
      <c r="W13">
        <f t="shared" si="15"/>
        <v>0.8957565778437282</v>
      </c>
      <c r="X13">
        <f t="shared" si="16"/>
        <v>2.2413450897055976E-3</v>
      </c>
      <c r="Y13">
        <f t="shared" si="17"/>
        <v>8.9575657784372823E-3</v>
      </c>
      <c r="Z13">
        <f t="shared" si="18"/>
        <v>0.88455766697558524</v>
      </c>
      <c r="AB13">
        <f t="shared" si="19"/>
        <v>1211.2439293026314</v>
      </c>
      <c r="AC13">
        <f t="shared" si="2"/>
        <v>1253.3286659640044</v>
      </c>
      <c r="AE13">
        <f t="shared" si="3"/>
        <v>1323.4952472340756</v>
      </c>
      <c r="AF13">
        <f t="shared" si="4"/>
        <v>-66.174762361703785</v>
      </c>
      <c r="AG13">
        <f t="shared" si="4"/>
        <v>-22.113941674389633</v>
      </c>
      <c r="AH13">
        <f t="shared" si="5"/>
        <v>-560.33627242639943</v>
      </c>
      <c r="AI13">
        <f t="shared" si="6"/>
        <v>674.87027077158257</v>
      </c>
      <c r="AJ13">
        <f t="shared" si="7"/>
        <v>-42.084736661372972</v>
      </c>
      <c r="AK13">
        <f t="shared" si="24"/>
        <v>4.9371288283500059</v>
      </c>
      <c r="AL13">
        <f t="shared" si="8"/>
        <v>637.72266293855955</v>
      </c>
      <c r="AN13">
        <f t="shared" si="9"/>
        <v>675.34437471858723</v>
      </c>
      <c r="AO13">
        <f t="shared" si="9"/>
        <v>-33.767218735929362</v>
      </c>
      <c r="AP13">
        <f t="shared" si="9"/>
        <v>-11.284155454177183</v>
      </c>
      <c r="AQ13">
        <f t="shared" si="9"/>
        <v>-285.92467583453487</v>
      </c>
      <c r="AR13">
        <f t="shared" si="9"/>
        <v>344.36832469394568</v>
      </c>
      <c r="AS13">
        <f t="shared" si="9"/>
        <v>-21.474720234295354</v>
      </c>
      <c r="AT13">
        <f t="shared" si="9"/>
        <v>2.5192853457202049</v>
      </c>
      <c r="AU13">
        <f t="shared" si="9"/>
        <v>325.41288980537053</v>
      </c>
      <c r="AW13">
        <v>10</v>
      </c>
      <c r="AX13">
        <f>(R13*SUMPRODUCT(K14:$K$23, X14:$X$23)-$AZ$3*SUMPRODUCT(K13:$K$22, W14:$W$23))/Z13</f>
        <v>1416.8987650621964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10"/>
        <v>5.1400000000000001E-2</v>
      </c>
      <c r="I14" s="5">
        <f t="shared" si="11"/>
        <v>1.0514000000000001</v>
      </c>
      <c r="J14">
        <f t="shared" si="12"/>
        <v>0.95111280197831449</v>
      </c>
      <c r="K14">
        <f t="shared" si="20"/>
        <v>0.48532753093089492</v>
      </c>
      <c r="L14" s="2">
        <v>11</v>
      </c>
      <c r="M14" s="6">
        <v>2.5943469999999999E-3</v>
      </c>
      <c r="O14">
        <f t="shared" si="21"/>
        <v>1496.2226846772733</v>
      </c>
      <c r="P14">
        <f t="shared" si="22"/>
        <v>74.811134233863669</v>
      </c>
      <c r="Q14" s="4">
        <f t="shared" si="23"/>
        <v>25</v>
      </c>
      <c r="R14">
        <f t="shared" si="0"/>
        <v>250000</v>
      </c>
      <c r="S14">
        <f t="shared" si="1"/>
        <v>1468.8008318254697</v>
      </c>
      <c r="U14">
        <f t="shared" si="13"/>
        <v>2.5943469999999999E-3</v>
      </c>
      <c r="V14">
        <f t="shared" si="14"/>
        <v>0.01</v>
      </c>
      <c r="W14">
        <f t="shared" si="15"/>
        <v>0.88455766697558524</v>
      </c>
      <c r="X14">
        <f t="shared" si="16"/>
        <v>2.2948495296451084E-3</v>
      </c>
      <c r="Y14">
        <f t="shared" si="17"/>
        <v>8.8455766697558523E-3</v>
      </c>
      <c r="Z14">
        <f t="shared" si="18"/>
        <v>0.87341724077618432</v>
      </c>
      <c r="AB14">
        <f t="shared" si="19"/>
        <v>1253.3286659640044</v>
      </c>
      <c r="AC14">
        <f t="shared" si="2"/>
        <v>1282.8759697827661</v>
      </c>
      <c r="AE14">
        <f t="shared" si="3"/>
        <v>1306.826688837559</v>
      </c>
      <c r="AF14">
        <f t="shared" si="4"/>
        <v>-65.341334441877947</v>
      </c>
      <c r="AG14">
        <f t="shared" si="4"/>
        <v>-21.835431019404609</v>
      </c>
      <c r="AH14">
        <f t="shared" si="5"/>
        <v>-573.71238241127708</v>
      </c>
      <c r="AI14">
        <f t="shared" si="6"/>
        <v>645.93754096499947</v>
      </c>
      <c r="AJ14">
        <f t="shared" si="7"/>
        <v>-29.547303818761748</v>
      </c>
      <c r="AK14">
        <f t="shared" si="24"/>
        <v>4.490665236647434</v>
      </c>
      <c r="AL14">
        <f t="shared" si="8"/>
        <v>620.88090238288521</v>
      </c>
      <c r="AN14">
        <f t="shared" si="9"/>
        <v>634.23897024812936</v>
      </c>
      <c r="AO14">
        <f t="shared" si="9"/>
        <v>-31.711948512406469</v>
      </c>
      <c r="AP14">
        <f t="shared" si="9"/>
        <v>-10.597335823459513</v>
      </c>
      <c r="AQ14">
        <f t="shared" si="9"/>
        <v>-278.43841402014647</v>
      </c>
      <c r="AR14">
        <f t="shared" si="9"/>
        <v>313.49127189211697</v>
      </c>
      <c r="AS14">
        <f t="shared" si="9"/>
        <v>-14.340120008024641</v>
      </c>
      <c r="AT14">
        <f t="shared" si="9"/>
        <v>2.1794434715393023</v>
      </c>
      <c r="AU14">
        <f t="shared" si="9"/>
        <v>301.33059535563166</v>
      </c>
      <c r="AW14">
        <v>11</v>
      </c>
      <c r="AX14">
        <f>(R14*SUMPRODUCT(K15:$K$23, X15:$X$23)-$AZ$3*SUMPRODUCT(K14:$K$22, W15:$W$23))/Z14</f>
        <v>1468.8008318254697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10"/>
        <v>5.1900000000000002E-2</v>
      </c>
      <c r="I15" s="5">
        <f t="shared" si="11"/>
        <v>1.0519000000000001</v>
      </c>
      <c r="J15">
        <f t="shared" si="12"/>
        <v>0.95066070919288903</v>
      </c>
      <c r="K15">
        <f t="shared" si="20"/>
        <v>0.46138181474559836</v>
      </c>
      <c r="L15" s="2">
        <v>12</v>
      </c>
      <c r="M15" s="6">
        <v>2.6922130000000002E-3</v>
      </c>
      <c r="O15">
        <f t="shared" si="21"/>
        <v>1496.2226846772733</v>
      </c>
      <c r="P15">
        <f t="shared" si="22"/>
        <v>74.811134233863669</v>
      </c>
      <c r="Q15" s="4">
        <f t="shared" si="23"/>
        <v>25</v>
      </c>
      <c r="R15">
        <f t="shared" si="0"/>
        <v>250000</v>
      </c>
      <c r="S15">
        <f t="shared" si="1"/>
        <v>1508.5723404398655</v>
      </c>
      <c r="U15">
        <f t="shared" si="13"/>
        <v>2.6922130000000002E-3</v>
      </c>
      <c r="V15">
        <f t="shared" si="14"/>
        <v>0.01</v>
      </c>
      <c r="W15">
        <f t="shared" si="15"/>
        <v>0.87341724077618432</v>
      </c>
      <c r="X15">
        <f t="shared" si="16"/>
        <v>2.3514252500417736E-3</v>
      </c>
      <c r="Y15">
        <f t="shared" si="17"/>
        <v>8.7341724077618435E-3</v>
      </c>
      <c r="Z15">
        <f t="shared" si="18"/>
        <v>0.86233164311838073</v>
      </c>
      <c r="AB15">
        <f t="shared" si="19"/>
        <v>1282.8759697827661</v>
      </c>
      <c r="AC15">
        <f t="shared" si="2"/>
        <v>1300.8896650944505</v>
      </c>
      <c r="AE15">
        <f t="shared" si="3"/>
        <v>1290.2401661487479</v>
      </c>
      <c r="AF15">
        <f t="shared" si="4"/>
        <v>-64.512008307437398</v>
      </c>
      <c r="AG15">
        <f t="shared" si="4"/>
        <v>-21.558291077959517</v>
      </c>
      <c r="AH15">
        <f t="shared" si="5"/>
        <v>-587.85631251044344</v>
      </c>
      <c r="AI15">
        <f t="shared" si="6"/>
        <v>616.31355425290769</v>
      </c>
      <c r="AJ15">
        <f t="shared" si="7"/>
        <v>-18.013695311684387</v>
      </c>
      <c r="AK15">
        <f t="shared" si="24"/>
        <v>10.285276923258714</v>
      </c>
      <c r="AL15">
        <f t="shared" si="8"/>
        <v>608.58513586448203</v>
      </c>
      <c r="AN15">
        <f t="shared" si="9"/>
        <v>595.29334931537164</v>
      </c>
      <c r="AO15">
        <f t="shared" si="9"/>
        <v>-29.764667465768586</v>
      </c>
      <c r="AP15">
        <f t="shared" si="9"/>
        <v>-9.9466034603628035</v>
      </c>
      <c r="AQ15">
        <f t="shared" si="9"/>
        <v>-271.22621227572398</v>
      </c>
      <c r="AR15">
        <f t="shared" si="9"/>
        <v>284.35586611351636</v>
      </c>
      <c r="AS15">
        <f t="shared" si="9"/>
        <v>-8.3111914331792196</v>
      </c>
      <c r="AT15">
        <f t="shared" si="9"/>
        <v>4.7454397320141295</v>
      </c>
      <c r="AU15">
        <f t="shared" si="9"/>
        <v>280.79011441235127</v>
      </c>
      <c r="AW15">
        <v>12</v>
      </c>
      <c r="AX15">
        <f>(R15*SUMPRODUCT(K16:$K$23, X16:$X$23)-$AZ$3*SUMPRODUCT(K15:$K$22, W16:$W$23))/Z15</f>
        <v>1508.5723404398655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10"/>
        <v>5.4700000000000006E-2</v>
      </c>
      <c r="I16" s="5">
        <f t="shared" si="11"/>
        <v>1.0547</v>
      </c>
      <c r="J16">
        <f t="shared" si="12"/>
        <v>0.94813691096994412</v>
      </c>
      <c r="K16">
        <f t="shared" si="20"/>
        <v>0.43745312861059865</v>
      </c>
      <c r="L16" s="2">
        <v>13</v>
      </c>
      <c r="M16" s="6">
        <v>2.807183E-3</v>
      </c>
      <c r="O16">
        <f t="shared" si="21"/>
        <v>1496.2226846772733</v>
      </c>
      <c r="P16">
        <f t="shared" si="22"/>
        <v>74.811134233863669</v>
      </c>
      <c r="Q16" s="4">
        <f t="shared" si="23"/>
        <v>25</v>
      </c>
      <c r="R16">
        <f t="shared" si="0"/>
        <v>250000</v>
      </c>
      <c r="S16">
        <f t="shared" si="1"/>
        <v>1536.061991924056</v>
      </c>
      <c r="U16">
        <f t="shared" si="13"/>
        <v>2.807183E-3</v>
      </c>
      <c r="V16">
        <f t="shared" si="14"/>
        <v>0.01</v>
      </c>
      <c r="W16">
        <f t="shared" si="15"/>
        <v>0.86233164311838073</v>
      </c>
      <c r="X16">
        <f t="shared" si="16"/>
        <v>2.4207227289239856E-3</v>
      </c>
      <c r="Y16">
        <f t="shared" si="17"/>
        <v>8.6233164311838081E-3</v>
      </c>
      <c r="Z16">
        <f t="shared" si="18"/>
        <v>0.85128760395827285</v>
      </c>
      <c r="AB16">
        <f t="shared" si="19"/>
        <v>1300.8896650944505</v>
      </c>
      <c r="AC16">
        <f t="shared" si="2"/>
        <v>1307.6305326364015</v>
      </c>
      <c r="AE16">
        <f t="shared" si="3"/>
        <v>1273.7158242269304</v>
      </c>
      <c r="AF16">
        <f t="shared" si="4"/>
        <v>-63.685791211346526</v>
      </c>
      <c r="AG16">
        <f t="shared" si="4"/>
        <v>-21.282190098956821</v>
      </c>
      <c r="AH16">
        <f t="shared" si="5"/>
        <v>-605.18068223099635</v>
      </c>
      <c r="AI16">
        <f t="shared" si="6"/>
        <v>583.56716068563082</v>
      </c>
      <c r="AJ16">
        <f t="shared" si="7"/>
        <v>-6.7408675419510473</v>
      </c>
      <c r="AK16">
        <f t="shared" si="24"/>
        <v>17.827529856581247</v>
      </c>
      <c r="AL16">
        <f t="shared" si="8"/>
        <v>594.65382300026101</v>
      </c>
      <c r="AN16">
        <f t="shared" si="9"/>
        <v>557.19097226889801</v>
      </c>
      <c r="AO16">
        <f t="shared" si="9"/>
        <v>-27.859548613444904</v>
      </c>
      <c r="AP16">
        <f t="shared" si="9"/>
        <v>-9.3099606424741683</v>
      </c>
      <c r="AQ16">
        <f t="shared" si="9"/>
        <v>-264.73818281664586</v>
      </c>
      <c r="AR16">
        <f t="shared" si="9"/>
        <v>255.28328019633315</v>
      </c>
      <c r="AS16">
        <f t="shared" si="9"/>
        <v>-2.9488135957761217</v>
      </c>
      <c r="AT16">
        <f t="shared" si="9"/>
        <v>7.7987087111603239</v>
      </c>
      <c r="AU16">
        <f t="shared" si="9"/>
        <v>260.13317531171737</v>
      </c>
      <c r="AW16">
        <v>13</v>
      </c>
      <c r="AX16">
        <f>(R16*SUMPRODUCT(K17:$K$23, X17:$X$23)-$AZ$3*SUMPRODUCT(K16:$K$22, W17:$W$23))/Z16</f>
        <v>1536.061991924056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10"/>
        <v>6.1700000000000005E-2</v>
      </c>
      <c r="I17" s="5">
        <f t="shared" si="11"/>
        <v>1.0617000000000001</v>
      </c>
      <c r="J17">
        <f t="shared" si="12"/>
        <v>0.94188565508147304</v>
      </c>
      <c r="K17">
        <f t="shared" si="20"/>
        <v>0.41203082660883361</v>
      </c>
      <c r="L17" s="2">
        <v>14</v>
      </c>
      <c r="M17" s="6">
        <v>2.939255E-3</v>
      </c>
      <c r="O17">
        <f t="shared" si="21"/>
        <v>1496.2226846772733</v>
      </c>
      <c r="P17">
        <f t="shared" si="22"/>
        <v>74.811134233863669</v>
      </c>
      <c r="Q17" s="4">
        <f t="shared" si="23"/>
        <v>25</v>
      </c>
      <c r="R17">
        <f t="shared" si="0"/>
        <v>250000</v>
      </c>
      <c r="S17">
        <f t="shared" si="1"/>
        <v>1551.868340419989</v>
      </c>
      <c r="U17">
        <f t="shared" si="13"/>
        <v>2.939255E-3</v>
      </c>
      <c r="V17">
        <f t="shared" si="14"/>
        <v>0.01</v>
      </c>
      <c r="W17">
        <f t="shared" si="15"/>
        <v>0.85128760395827285</v>
      </c>
      <c r="X17">
        <f t="shared" si="16"/>
        <v>2.5021513463723733E-3</v>
      </c>
      <c r="Y17">
        <f t="shared" si="17"/>
        <v>8.5128760395827285E-3</v>
      </c>
      <c r="Z17">
        <f t="shared" si="18"/>
        <v>0.8402725765723178</v>
      </c>
      <c r="AB17">
        <f t="shared" si="19"/>
        <v>1307.6305326364015</v>
      </c>
      <c r="AC17">
        <f t="shared" si="2"/>
        <v>1303.9924089057108</v>
      </c>
      <c r="AE17">
        <f t="shared" si="3"/>
        <v>1257.2348903797231</v>
      </c>
      <c r="AF17">
        <f t="shared" si="4"/>
        <v>-62.861744518986157</v>
      </c>
      <c r="AG17">
        <f t="shared" si="4"/>
        <v>-21.006814414307946</v>
      </c>
      <c r="AH17">
        <f t="shared" si="5"/>
        <v>-625.53783659309329</v>
      </c>
      <c r="AI17">
        <f t="shared" si="6"/>
        <v>547.82849485333577</v>
      </c>
      <c r="AJ17">
        <f t="shared" si="7"/>
        <v>3.6381237306907224</v>
      </c>
      <c r="AK17">
        <f t="shared" si="24"/>
        <v>34.52765076326051</v>
      </c>
      <c r="AL17">
        <f t="shared" si="8"/>
        <v>585.99426934728695</v>
      </c>
      <c r="AN17">
        <f t="shared" si="9"/>
        <v>518.01953112462365</v>
      </c>
      <c r="AO17">
        <f t="shared" si="9"/>
        <v>-25.900976556231182</v>
      </c>
      <c r="AP17">
        <f t="shared" si="9"/>
        <v>-8.6554551075456647</v>
      </c>
      <c r="AQ17">
        <f t="shared" si="9"/>
        <v>-257.74087188655369</v>
      </c>
      <c r="AR17">
        <f t="shared" si="9"/>
        <v>225.7222275742931</v>
      </c>
      <c r="AS17">
        <f t="shared" si="9"/>
        <v>1.499019128061712</v>
      </c>
      <c r="AT17">
        <f t="shared" si="9"/>
        <v>14.226456484847352</v>
      </c>
      <c r="AU17">
        <f t="shared" si="9"/>
        <v>241.44770318720214</v>
      </c>
      <c r="AW17">
        <v>14</v>
      </c>
      <c r="AX17">
        <f>(R17*SUMPRODUCT(K18:$K$23, X18:$X$23)-$AZ$3*SUMPRODUCT(K17:$K$22, W18:$W$23))/Z17</f>
        <v>1551.868340419989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10"/>
        <v>7.0099999999999996E-2</v>
      </c>
      <c r="I18" s="5">
        <f t="shared" si="11"/>
        <v>1.0701000000000001</v>
      </c>
      <c r="J18">
        <f t="shared" si="12"/>
        <v>0.93449210354172507</v>
      </c>
      <c r="K18">
        <f t="shared" si="20"/>
        <v>0.38503955388172473</v>
      </c>
      <c r="L18" s="2">
        <v>15</v>
      </c>
      <c r="M18" s="6">
        <v>3.7729310000000002E-3</v>
      </c>
      <c r="O18">
        <f t="shared" si="21"/>
        <v>1496.2226846772733</v>
      </c>
      <c r="P18">
        <f t="shared" si="22"/>
        <v>74.811134233863669</v>
      </c>
      <c r="Q18" s="4">
        <f t="shared" si="23"/>
        <v>25</v>
      </c>
      <c r="R18">
        <f t="shared" si="0"/>
        <v>250000</v>
      </c>
      <c r="S18">
        <f t="shared" si="1"/>
        <v>1490.3585930607649</v>
      </c>
      <c r="U18">
        <f t="shared" si="13"/>
        <v>3.7729310000000002E-3</v>
      </c>
      <c r="V18">
        <f t="shared" si="14"/>
        <v>0.01</v>
      </c>
      <c r="W18">
        <f t="shared" si="15"/>
        <v>0.8402725765723178</v>
      </c>
      <c r="X18">
        <f t="shared" si="16"/>
        <v>3.1702904525995716E-3</v>
      </c>
      <c r="Y18">
        <f t="shared" si="17"/>
        <v>8.4027257657231774E-3</v>
      </c>
      <c r="Z18">
        <f t="shared" si="18"/>
        <v>0.82869956035399506</v>
      </c>
      <c r="AB18">
        <f t="shared" si="19"/>
        <v>1303.9924089057108</v>
      </c>
      <c r="AC18">
        <f t="shared" si="2"/>
        <v>1235.0595108392545</v>
      </c>
      <c r="AE18">
        <f t="shared" si="3"/>
        <v>1239.9190809837305</v>
      </c>
      <c r="AF18">
        <f t="shared" si="4"/>
        <v>-61.99595404918653</v>
      </c>
      <c r="AG18">
        <f t="shared" si="4"/>
        <v>-20.717489008849878</v>
      </c>
      <c r="AH18">
        <f t="shared" si="5"/>
        <v>-792.57261314989296</v>
      </c>
      <c r="AI18">
        <f t="shared" si="6"/>
        <v>364.633024775801</v>
      </c>
      <c r="AJ18">
        <f t="shared" si="7"/>
        <v>68.932898066456346</v>
      </c>
      <c r="AK18">
        <f t="shared" si="24"/>
        <v>53.60937557414951</v>
      </c>
      <c r="AL18">
        <f t="shared" si="8"/>
        <v>487.17529841640686</v>
      </c>
      <c r="AN18">
        <f t="shared" si="9"/>
        <v>477.4178897914137</v>
      </c>
      <c r="AO18">
        <f t="shared" si="9"/>
        <v>-23.870894489570688</v>
      </c>
      <c r="AP18">
        <f t="shared" si="9"/>
        <v>-7.9770527255170922</v>
      </c>
      <c r="AQ18">
        <f t="shared" si="9"/>
        <v>-305.17180538610756</v>
      </c>
      <c r="AR18">
        <f t="shared" si="9"/>
        <v>140.39813719021831</v>
      </c>
      <c r="AS18">
        <f t="shared" si="9"/>
        <v>26.541892319282756</v>
      </c>
      <c r="AT18">
        <f t="shared" si="9"/>
        <v>20.641730054948358</v>
      </c>
      <c r="AU18">
        <f t="shared" si="9"/>
        <v>187.58175956444941</v>
      </c>
      <c r="AW18">
        <v>15</v>
      </c>
      <c r="AX18">
        <f>(R18*SUMPRODUCT(K19:$K$23, X19:$X$23)-$AZ$3*SUMPRODUCT(K18:$K$22, W19:$W$23))/Z18</f>
        <v>1490.3585930607649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10"/>
        <v>7.3400000000000007E-2</v>
      </c>
      <c r="I19" s="5">
        <f t="shared" si="11"/>
        <v>1.0733999999999999</v>
      </c>
      <c r="J19">
        <f t="shared" si="12"/>
        <v>0.93161915408980811</v>
      </c>
      <c r="K19">
        <f t="shared" si="20"/>
        <v>0.35871022347840947</v>
      </c>
      <c r="L19" s="2">
        <v>16</v>
      </c>
      <c r="M19" s="6">
        <v>4.6883589999999996E-3</v>
      </c>
      <c r="O19">
        <f t="shared" si="21"/>
        <v>1496.2226846772733</v>
      </c>
      <c r="P19">
        <f t="shared" si="22"/>
        <v>74.811134233863669</v>
      </c>
      <c r="Q19" s="4">
        <f t="shared" si="23"/>
        <v>25</v>
      </c>
      <c r="R19">
        <f t="shared" si="0"/>
        <v>250000</v>
      </c>
      <c r="S19">
        <f t="shared" si="1"/>
        <v>1352.5125156373829</v>
      </c>
      <c r="U19">
        <f t="shared" si="13"/>
        <v>4.6883589999999996E-3</v>
      </c>
      <c r="V19">
        <f t="shared" si="14"/>
        <v>0.01</v>
      </c>
      <c r="W19">
        <f t="shared" si="15"/>
        <v>0.82869956035399506</v>
      </c>
      <c r="X19">
        <f t="shared" si="16"/>
        <v>3.8852410420816955E-3</v>
      </c>
      <c r="Y19">
        <f t="shared" si="17"/>
        <v>8.2869956035399508E-3</v>
      </c>
      <c r="Z19">
        <f t="shared" si="18"/>
        <v>0.81652732370837344</v>
      </c>
      <c r="AB19">
        <f t="shared" si="19"/>
        <v>1235.0595108392545</v>
      </c>
      <c r="AC19">
        <f t="shared" si="2"/>
        <v>1104.3634246754718</v>
      </c>
      <c r="AE19">
        <f t="shared" si="3"/>
        <v>1221.7067043912914</v>
      </c>
      <c r="AF19">
        <f t="shared" si="4"/>
        <v>-61.085335219564577</v>
      </c>
      <c r="AG19">
        <f t="shared" si="4"/>
        <v>-20.413183092709335</v>
      </c>
      <c r="AH19">
        <f t="shared" si="5"/>
        <v>-971.31026052042387</v>
      </c>
      <c r="AI19">
        <f t="shared" si="6"/>
        <v>168.89792555859378</v>
      </c>
      <c r="AJ19">
        <f t="shared" si="7"/>
        <v>130.69608616378264</v>
      </c>
      <c r="AK19">
        <f t="shared" si="24"/>
        <v>53.42368362424488</v>
      </c>
      <c r="AL19">
        <f t="shared" si="8"/>
        <v>353.01769534662128</v>
      </c>
      <c r="AN19">
        <f t="shared" si="9"/>
        <v>438.23868495727129</v>
      </c>
      <c r="AO19">
        <f t="shared" si="9"/>
        <v>-21.911934247863567</v>
      </c>
      <c r="AP19">
        <f t="shared" si="9"/>
        <v>-7.3224174690914552</v>
      </c>
      <c r="AQ19">
        <f t="shared" si="9"/>
        <v>-348.41892061815338</v>
      </c>
      <c r="AR19">
        <f t="shared" si="9"/>
        <v>60.585412622162941</v>
      </c>
      <c r="AS19">
        <f t="shared" si="9"/>
        <v>46.882022275563934</v>
      </c>
      <c r="AT19">
        <f t="shared" si="9"/>
        <v>19.163621491892727</v>
      </c>
      <c r="AU19">
        <f t="shared" si="9"/>
        <v>126.63105638961959</v>
      </c>
      <c r="AW19">
        <v>16</v>
      </c>
      <c r="AX19">
        <f>(R19*SUMPRODUCT(K20:$K$23, X20:$X$23)-$AZ$3*SUMPRODUCT(K19:$K$22, W20:$W$23))/Z19</f>
        <v>1352.5125156373829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0.34023543913346244</v>
      </c>
      <c r="L20" s="2">
        <v>17</v>
      </c>
      <c r="M20" s="6">
        <v>5.6712799999999999E-3</v>
      </c>
      <c r="O20">
        <f t="shared" si="21"/>
        <v>1496.2226846772733</v>
      </c>
      <c r="P20">
        <f t="shared" si="22"/>
        <v>74.811134233863669</v>
      </c>
      <c r="Q20" s="4">
        <f t="shared" si="23"/>
        <v>25</v>
      </c>
      <c r="R20">
        <f t="shared" si="0"/>
        <v>250000</v>
      </c>
      <c r="S20">
        <f t="shared" si="1"/>
        <v>1132.632430598163</v>
      </c>
      <c r="U20">
        <f t="shared" si="13"/>
        <v>5.6712799999999999E-3</v>
      </c>
      <c r="V20">
        <f t="shared" si="14"/>
        <v>0.01</v>
      </c>
      <c r="W20">
        <f t="shared" si="15"/>
        <v>0.81652732370837344</v>
      </c>
      <c r="X20">
        <f t="shared" si="16"/>
        <v>4.6307550804008243E-3</v>
      </c>
      <c r="Y20">
        <f t="shared" si="17"/>
        <v>8.1652732370837353E-3</v>
      </c>
      <c r="Z20">
        <f t="shared" si="18"/>
        <v>0.80373129539088894</v>
      </c>
      <c r="AB20">
        <f t="shared" si="19"/>
        <v>1104.3634246754718</v>
      </c>
      <c r="AC20">
        <f t="shared" si="2"/>
        <v>910.33213064639267</v>
      </c>
      <c r="AE20">
        <f t="shared" si="3"/>
        <v>1202.5609965488984</v>
      </c>
      <c r="AF20">
        <f t="shared" si="4"/>
        <v>-60.128049827444926</v>
      </c>
      <c r="AG20">
        <f t="shared" si="4"/>
        <v>-20.093282384772223</v>
      </c>
      <c r="AH20">
        <f t="shared" si="5"/>
        <v>-1157.6887701002061</v>
      </c>
      <c r="AI20">
        <f t="shared" si="6"/>
        <v>-35.349105763524904</v>
      </c>
      <c r="AJ20">
        <f t="shared" si="7"/>
        <v>194.03129402907916</v>
      </c>
      <c r="AK20">
        <f t="shared" si="24"/>
        <v>9.6612243970067784</v>
      </c>
      <c r="AL20">
        <f t="shared" si="8"/>
        <v>168.34341266256104</v>
      </c>
      <c r="AN20">
        <f t="shared" si="9"/>
        <v>409.15386874558862</v>
      </c>
      <c r="AO20">
        <f t="shared" si="9"/>
        <v>-20.457693437279435</v>
      </c>
      <c r="AP20">
        <f t="shared" si="9"/>
        <v>-6.8364467558156425</v>
      </c>
      <c r="AQ20">
        <f t="shared" si="9"/>
        <v>-393.88674707492163</v>
      </c>
      <c r="AR20">
        <f t="shared" si="9"/>
        <v>-12.027018522428104</v>
      </c>
      <c r="AS20">
        <f t="shared" si="9"/>
        <v>66.01632252961771</v>
      </c>
      <c r="AT20">
        <f t="shared" si="9"/>
        <v>3.2870909252825222</v>
      </c>
      <c r="AU20">
        <f t="shared" si="9"/>
        <v>57.276394932472137</v>
      </c>
      <c r="AW20">
        <v>17</v>
      </c>
      <c r="AX20">
        <f>(R20*SUMPRODUCT(K21:$K$23, X21:$X$23)-$AZ$3*SUMPRODUCT(K20:$K$22, W21:$W$23))/Z20</f>
        <v>1132.632430598163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10"/>
        <v>5.1300000000000005E-2</v>
      </c>
      <c r="I21" s="5">
        <f t="shared" si="11"/>
        <v>1.0512999999999999</v>
      </c>
      <c r="J21">
        <f t="shared" si="12"/>
        <v>0.95120327213925626</v>
      </c>
      <c r="K21">
        <f t="shared" si="20"/>
        <v>0.32363306300148625</v>
      </c>
      <c r="L21" s="2">
        <v>18</v>
      </c>
      <c r="M21" s="6">
        <v>6.8024940000000001E-3</v>
      </c>
      <c r="O21">
        <f t="shared" si="21"/>
        <v>1496.2226846772733</v>
      </c>
      <c r="P21">
        <f t="shared" si="22"/>
        <v>74.811134233863669</v>
      </c>
      <c r="Q21" s="4">
        <f t="shared" si="23"/>
        <v>25</v>
      </c>
      <c r="R21">
        <f t="shared" si="0"/>
        <v>250000</v>
      </c>
      <c r="S21">
        <f t="shared" si="1"/>
        <v>828.32905303065149</v>
      </c>
      <c r="U21">
        <f t="shared" si="13"/>
        <v>6.8024940000000001E-3</v>
      </c>
      <c r="V21">
        <f t="shared" si="14"/>
        <v>0.01</v>
      </c>
      <c r="W21">
        <f t="shared" si="15"/>
        <v>0.80373129539088894</v>
      </c>
      <c r="X21">
        <f t="shared" si="16"/>
        <v>5.4673773145087496E-3</v>
      </c>
      <c r="Y21">
        <f t="shared" si="17"/>
        <v>8.037312953908889E-3</v>
      </c>
      <c r="Z21">
        <f t="shared" si="18"/>
        <v>0.79022660512247134</v>
      </c>
      <c r="AB21">
        <f t="shared" si="19"/>
        <v>910.33213064639267</v>
      </c>
      <c r="AC21">
        <f t="shared" si="2"/>
        <v>654.56765550072328</v>
      </c>
      <c r="AE21">
        <f t="shared" si="3"/>
        <v>1182.3549726197516</v>
      </c>
      <c r="AF21">
        <f t="shared" si="4"/>
        <v>-59.117748630987585</v>
      </c>
      <c r="AG21">
        <f t="shared" si="4"/>
        <v>-19.755665128061782</v>
      </c>
      <c r="AH21">
        <f t="shared" si="5"/>
        <v>-1366.8443286271875</v>
      </c>
      <c r="AI21">
        <f t="shared" si="6"/>
        <v>-263.36276976648514</v>
      </c>
      <c r="AJ21">
        <f t="shared" si="7"/>
        <v>255.76447514566939</v>
      </c>
      <c r="AK21">
        <f t="shared" si="24"/>
        <v>3.253710967416251</v>
      </c>
      <c r="AL21">
        <f t="shared" si="8"/>
        <v>-4.344583653399499</v>
      </c>
      <c r="AN21">
        <f t="shared" si="9"/>
        <v>382.64916134396861</v>
      </c>
      <c r="AO21">
        <f t="shared" si="9"/>
        <v>-19.132458067198431</v>
      </c>
      <c r="AP21">
        <f t="shared" si="9"/>
        <v>-6.3935864170262837</v>
      </c>
      <c r="AQ21">
        <f t="shared" si="9"/>
        <v>-442.35601671982675</v>
      </c>
      <c r="AR21">
        <f t="shared" si="9"/>
        <v>-85.23289986008281</v>
      </c>
      <c r="AS21">
        <f t="shared" si="9"/>
        <v>82.773840498360485</v>
      </c>
      <c r="AT21">
        <f t="shared" si="9"/>
        <v>1.0530084465064504</v>
      </c>
      <c r="AU21">
        <f t="shared" si="9"/>
        <v>-1.4060509152158673</v>
      </c>
      <c r="AW21">
        <v>18</v>
      </c>
      <c r="AX21">
        <f>(R21*SUMPRODUCT(K22:$K$23, X22:$X$23)-$AZ$3*SUMPRODUCT(K21:$K$22, W22:$W$23))/Z21</f>
        <v>828.32905303065149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10"/>
        <v>7.0000000000000007E-2</v>
      </c>
      <c r="I22" s="5">
        <f t="shared" si="11"/>
        <v>1.07</v>
      </c>
      <c r="J22">
        <f t="shared" si="12"/>
        <v>0.93457943925233644</v>
      </c>
      <c r="K22">
        <f t="shared" si="20"/>
        <v>0.30246080654344509</v>
      </c>
      <c r="L22" s="2">
        <v>19</v>
      </c>
      <c r="M22" s="6">
        <v>8.090557E-3</v>
      </c>
      <c r="O22">
        <f t="shared" si="21"/>
        <v>1496.2226846772733</v>
      </c>
      <c r="P22">
        <f t="shared" si="22"/>
        <v>74.811134233863669</v>
      </c>
      <c r="Q22" s="4">
        <f t="shared" si="23"/>
        <v>25</v>
      </c>
      <c r="R22">
        <f t="shared" si="0"/>
        <v>250000</v>
      </c>
      <c r="S22">
        <f t="shared" si="1"/>
        <v>445.44646617569492</v>
      </c>
      <c r="U22">
        <f t="shared" si="13"/>
        <v>8.090557E-3</v>
      </c>
      <c r="V22">
        <f t="shared" si="14"/>
        <v>0.01</v>
      </c>
      <c r="W22">
        <f t="shared" si="15"/>
        <v>0.79022660512247134</v>
      </c>
      <c r="X22">
        <f t="shared" si="16"/>
        <v>6.393373391659846E-3</v>
      </c>
      <c r="Y22">
        <f t="shared" si="17"/>
        <v>7.9022660512247135E-3</v>
      </c>
      <c r="Z22">
        <f t="shared" si="18"/>
        <v>0.77593096567958686</v>
      </c>
      <c r="AB22">
        <f t="shared" si="19"/>
        <v>654.56765550072328</v>
      </c>
      <c r="AC22">
        <f t="shared" si="2"/>
        <v>345.63570665826637</v>
      </c>
      <c r="AE22">
        <f t="shared" si="3"/>
        <v>1160.9655125933407</v>
      </c>
      <c r="AF22">
        <f t="shared" si="4"/>
        <v>-58.048275629667039</v>
      </c>
      <c r="AG22">
        <f t="shared" si="4"/>
        <v>-19.39827414198967</v>
      </c>
      <c r="AH22">
        <f t="shared" si="5"/>
        <v>-1598.3433479149614</v>
      </c>
      <c r="AI22">
        <f t="shared" si="6"/>
        <v>-514.82438509327744</v>
      </c>
      <c r="AJ22">
        <f t="shared" si="7"/>
        <v>308.9319488424569</v>
      </c>
      <c r="AK22">
        <f t="shared" si="24"/>
        <v>36.907182741752337</v>
      </c>
      <c r="AL22">
        <f t="shared" si="8"/>
        <v>-168.9852535090682</v>
      </c>
      <c r="AN22">
        <f t="shared" si="9"/>
        <v>351.14656530810601</v>
      </c>
      <c r="AO22">
        <f t="shared" si="9"/>
        <v>-17.5573282654053</v>
      </c>
      <c r="AP22">
        <f t="shared" si="9"/>
        <v>-5.8672176425370512</v>
      </c>
      <c r="AQ22">
        <f t="shared" si="9"/>
        <v>-483.43621814370948</v>
      </c>
      <c r="AR22">
        <f t="shared" si="9"/>
        <v>-155.71419874354586</v>
      </c>
      <c r="AS22">
        <f t="shared" si="9"/>
        <v>93.43980641392784</v>
      </c>
      <c r="AT22">
        <f t="shared" si="9"/>
        <v>11.162976259316729</v>
      </c>
      <c r="AU22">
        <f t="shared" si="9"/>
        <v>-51.111416070301303</v>
      </c>
      <c r="AW22">
        <v>19</v>
      </c>
      <c r="AX22">
        <f>(R22*SUMPRODUCT(K23:$K$23, X23:$X$23)-$AZ$3*SUMPRODUCT(K22:$K$22, W23:$W$23))/Z22</f>
        <v>445.44646617569492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10"/>
        <v>0.10390000000000001</v>
      </c>
      <c r="I23" s="5">
        <f t="shared" si="11"/>
        <v>1.1039000000000001</v>
      </c>
      <c r="J23">
        <f t="shared" si="12"/>
        <v>0.90587915572062683</v>
      </c>
      <c r="K23">
        <f t="shared" si="20"/>
        <v>0.2739929400701559</v>
      </c>
      <c r="L23" s="2">
        <v>20</v>
      </c>
      <c r="M23" s="6">
        <v>9.5159809999999997E-3</v>
      </c>
      <c r="O23">
        <f t="shared" si="21"/>
        <v>1496.2226846772733</v>
      </c>
      <c r="P23">
        <f t="shared" si="22"/>
        <v>74.811134233863669</v>
      </c>
      <c r="Q23" s="4">
        <f t="shared" si="23"/>
        <v>25</v>
      </c>
      <c r="R23">
        <f t="shared" si="0"/>
        <v>250000</v>
      </c>
      <c r="S23">
        <f t="shared" si="1"/>
        <v>454.31282666902388</v>
      </c>
      <c r="U23">
        <f t="shared" si="13"/>
        <v>9.5159809999999997E-3</v>
      </c>
      <c r="V23">
        <f t="shared" si="14"/>
        <v>0.01</v>
      </c>
      <c r="W23">
        <f t="shared" si="15"/>
        <v>0.77593096567958686</v>
      </c>
      <c r="X23">
        <f t="shared" si="16"/>
        <v>7.3837443267186003E-3</v>
      </c>
      <c r="Y23">
        <f t="shared" si="17"/>
        <v>7.7593096567958684E-3</v>
      </c>
      <c r="Z23">
        <f t="shared" si="18"/>
        <v>0.76078791169607241</v>
      </c>
      <c r="AB23">
        <f t="shared" si="19"/>
        <v>345.63570665826637</v>
      </c>
      <c r="AC23">
        <f t="shared" si="2"/>
        <v>345.63570665826637</v>
      </c>
      <c r="AE23">
        <f t="shared" si="3"/>
        <v>1138.3081317079138</v>
      </c>
      <c r="AF23">
        <f t="shared" si="4"/>
        <v>-56.915406585395694</v>
      </c>
      <c r="AG23">
        <f t="shared" si="4"/>
        <v>-19.019697792401811</v>
      </c>
      <c r="AH23">
        <f t="shared" si="5"/>
        <v>-1845.93608167965</v>
      </c>
      <c r="AI23">
        <f t="shared" si="6"/>
        <v>-783.56305434953356</v>
      </c>
      <c r="AJ23">
        <f t="shared" si="7"/>
        <v>0</v>
      </c>
      <c r="AK23">
        <f t="shared" si="24"/>
        <v>99.891990224654933</v>
      </c>
      <c r="AL23">
        <f t="shared" si="8"/>
        <v>-683.67106412487863</v>
      </c>
      <c r="AN23">
        <f t="shared" si="9"/>
        <v>311.88839171241756</v>
      </c>
      <c r="AO23">
        <f t="shared" si="9"/>
        <v>-15.594419585620878</v>
      </c>
      <c r="AP23">
        <f t="shared" si="9"/>
        <v>-5.2112629173860254</v>
      </c>
      <c r="AQ23">
        <f t="shared" si="9"/>
        <v>-505.77345420099073</v>
      </c>
      <c r="AR23">
        <f t="shared" si="9"/>
        <v>-214.69074499158006</v>
      </c>
      <c r="AS23">
        <f t="shared" si="9"/>
        <v>0</v>
      </c>
      <c r="AT23">
        <f t="shared" si="9"/>
        <v>27.369700091112477</v>
      </c>
      <c r="AU23">
        <f t="shared" si="9"/>
        <v>-187.32104490046757</v>
      </c>
      <c r="AW23">
        <v>20</v>
      </c>
      <c r="AX23">
        <f>(R23*SUMPRODUCT(K$23:$K24, X$23:$X24)-$AZ$3*SUMPRODUCT(K$22:$K23, W$23:$W24))/Z23</f>
        <v>454.31282666902388</v>
      </c>
    </row>
    <row r="25" spans="5:50" x14ac:dyDescent="0.25">
      <c r="AN25" s="8">
        <f t="shared" ref="AN25:AU25" si="25">SUM(AN3:AN23)</f>
        <v>14332.939799097097</v>
      </c>
      <c r="AO25" s="8">
        <f t="shared" si="25"/>
        <v>-1838.8140034628104</v>
      </c>
      <c r="AP25" s="8">
        <f t="shared" si="25"/>
        <v>-1736.9179915771374</v>
      </c>
      <c r="AQ25" s="8">
        <f t="shared" si="25"/>
        <v>-7026.7017086883407</v>
      </c>
      <c r="AR25" s="8">
        <f t="shared" si="25"/>
        <v>3730.5060953688117</v>
      </c>
      <c r="AS25" s="8">
        <f t="shared" si="25"/>
        <v>-641.72483583865005</v>
      </c>
      <c r="AT25" s="8">
        <f t="shared" si="25"/>
        <v>371.80977703551218</v>
      </c>
      <c r="AU25" s="9">
        <f t="shared" si="25"/>
        <v>3460.5910365656728</v>
      </c>
    </row>
    <row r="29" spans="5:50" x14ac:dyDescent="0.25">
      <c r="AF29" s="10"/>
      <c r="AG29" s="10"/>
      <c r="AH29" s="10"/>
      <c r="AI29" s="10"/>
      <c r="AJ29" s="10"/>
      <c r="AK29" s="10"/>
      <c r="AL29" s="10"/>
      <c r="AM29" s="10"/>
    </row>
  </sheetData>
  <conditionalFormatting sqref="AN25:AU25">
    <cfRule type="cellIs" dxfId="38" priority="1" operator="lessThan">
      <formula>0</formula>
    </cfRule>
  </conditionalFormatting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E090E3-DC7E-4708-8CA5-F0B4CE71AACD}">
  <dimension ref="A1:AZ29"/>
  <sheetViews>
    <sheetView workbookViewId="0">
      <selection activeCell="M33" sqref="M33"/>
    </sheetView>
  </sheetViews>
  <sheetFormatPr defaultRowHeight="15" x14ac:dyDescent="0.25"/>
  <cols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f>'T.45.04.C'!C3*(1+C12)</f>
        <v>5922.9660613513497</v>
      </c>
      <c r="K3">
        <v>1</v>
      </c>
      <c r="L3" s="2">
        <v>0</v>
      </c>
      <c r="O3">
        <f>$C$3</f>
        <v>5922.9660613513497</v>
      </c>
      <c r="P3">
        <f>O3*B5</f>
        <v>4738.3728490810799</v>
      </c>
      <c r="Q3" s="4">
        <f>B8</f>
        <v>1522.432587</v>
      </c>
      <c r="R3">
        <f t="shared" ref="R3:R23" si="0">$C$6</f>
        <v>250000</v>
      </c>
      <c r="S3">
        <f t="shared" ref="S3:S23" si="1">AX3</f>
        <v>3.637978807091713E-12</v>
      </c>
      <c r="W3">
        <v>1</v>
      </c>
      <c r="Z3">
        <v>1</v>
      </c>
      <c r="AC3">
        <f t="shared" ref="AC3:AC23" si="2">S3*Z3</f>
        <v>3.637978807091713E-12</v>
      </c>
      <c r="AE3">
        <f t="shared" ref="AE3:AE23" si="3">$Z3*O3</f>
        <v>5922.9660613513497</v>
      </c>
      <c r="AF3">
        <f t="shared" ref="AF3:AG23" si="4">-$Z3*P3</f>
        <v>-4738.3728490810799</v>
      </c>
      <c r="AG3">
        <f t="shared" si="4"/>
        <v>-1522.432587</v>
      </c>
      <c r="AH3">
        <f t="shared" ref="AH3:AH23" si="5">-X3*R3</f>
        <v>0</v>
      </c>
      <c r="AI3">
        <f t="shared" ref="AI3:AI23" si="6">SUM(AE3:AH3)</f>
        <v>-337.83937472973025</v>
      </c>
      <c r="AJ3">
        <f t="shared" ref="AJ3:AJ23" si="7">AB3-AC3</f>
        <v>-3.637978807091713E-12</v>
      </c>
      <c r="AL3">
        <f t="shared" ref="AL3:AL23" si="8">SUM(AI3:AK3)</f>
        <v>-337.83937472973389</v>
      </c>
      <c r="AN3">
        <f t="shared" ref="AN3:AU23" si="9">AE3*$K3</f>
        <v>5922.9660613513497</v>
      </c>
      <c r="AO3">
        <f t="shared" si="9"/>
        <v>-4738.3728490810799</v>
      </c>
      <c r="AP3">
        <f t="shared" si="9"/>
        <v>-1522.432587</v>
      </c>
      <c r="AQ3">
        <f t="shared" si="9"/>
        <v>0</v>
      </c>
      <c r="AR3">
        <f t="shared" si="9"/>
        <v>-337.83937472973025</v>
      </c>
      <c r="AS3">
        <f t="shared" si="9"/>
        <v>-3.637978807091713E-12</v>
      </c>
      <c r="AT3">
        <f t="shared" si="9"/>
        <v>0</v>
      </c>
      <c r="AU3">
        <f t="shared" si="9"/>
        <v>-337.83937472973389</v>
      </c>
      <c r="AW3">
        <v>0</v>
      </c>
      <c r="AX3">
        <f>(R3*SUMPRODUCT(K4:$K$23, X4:$X$23)-$AZ$3*SUMPRODUCT(K3:$K$22, W4:$W$23))/Z3</f>
        <v>3.637978807091713E-12</v>
      </c>
      <c r="AZ3">
        <f>$C$6*SUMPRODUCT(K4:$K$23, X4:$X$23)/SUMPRODUCT(K3:K22, W4:W23)</f>
        <v>2148.5227970472279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v>1.5900000000000001E-2</v>
      </c>
      <c r="G4" s="5"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Mortalities!B21:B40</f>
        <v>2.5943469999999999E-3</v>
      </c>
      <c r="R4">
        <f t="shared" si="0"/>
        <v>250000</v>
      </c>
      <c r="S4">
        <f t="shared" si="1"/>
        <v>1559.6785008309278</v>
      </c>
      <c r="U4">
        <f t="shared" ref="U4:U23" si="13">M4</f>
        <v>2.5943469999999999E-3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2.5943469999999999E-3</v>
      </c>
      <c r="Y4">
        <f t="shared" ref="Y4:Y23" si="17">V4*W4</f>
        <v>0.01</v>
      </c>
      <c r="Z4">
        <f t="shared" ref="Z4:Z23" si="18">MAX(0, W4-X4-Y4)</f>
        <v>0.98740565299999994</v>
      </c>
      <c r="AB4">
        <f t="shared" ref="AB4:AB23" si="19">AC3</f>
        <v>3.637978807091713E-12</v>
      </c>
      <c r="AC4">
        <f t="shared" si="2"/>
        <v>1540.0353685830232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-648.58674999999994</v>
      </c>
      <c r="AI4">
        <f t="shared" si="6"/>
        <v>-648.58674999999994</v>
      </c>
      <c r="AJ4">
        <f t="shared" si="7"/>
        <v>-1540.0353685830196</v>
      </c>
      <c r="AK4">
        <f>H4*SUM(AB4, AE4:AF4)</f>
        <v>2.3974280338734388E-13</v>
      </c>
      <c r="AL4">
        <f t="shared" si="8"/>
        <v>-2188.6221185830191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-608.48742846420851</v>
      </c>
      <c r="AR4">
        <f t="shared" si="9"/>
        <v>-608.48742846420851</v>
      </c>
      <c r="AS4">
        <f t="shared" si="9"/>
        <v>-1444.821623588535</v>
      </c>
      <c r="AT4">
        <f t="shared" si="9"/>
        <v>2.2492053981362591E-13</v>
      </c>
      <c r="AU4">
        <f t="shared" si="9"/>
        <v>-2053.309052052743</v>
      </c>
      <c r="AW4">
        <v>1</v>
      </c>
      <c r="AX4">
        <f>(R4*SUMPRODUCT(K5:$K$23, X5:$X$23)-$AZ$3*SUMPRODUCT(K4:$K$22, W5:$W$23))/Z4</f>
        <v>1559.6785008309278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v>3.6400000000000002E-2</v>
      </c>
      <c r="G5" s="5"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2.6922130000000002E-3</v>
      </c>
      <c r="O5">
        <f t="shared" ref="O5:O23" si="21">$C$3</f>
        <v>5922.9660613513497</v>
      </c>
      <c r="P5">
        <f t="shared" ref="P5:P23" si="22">O5*$C$5</f>
        <v>296.1483030675675</v>
      </c>
      <c r="Q5" s="4">
        <f t="shared" ref="Q5:Q23" si="23">$C$8</f>
        <v>25</v>
      </c>
      <c r="R5">
        <f t="shared" si="0"/>
        <v>250000</v>
      </c>
      <c r="S5">
        <f t="shared" si="1"/>
        <v>3032.6346897671056</v>
      </c>
      <c r="U5">
        <f t="shared" si="13"/>
        <v>2.6922130000000002E-3</v>
      </c>
      <c r="V5">
        <f t="shared" si="14"/>
        <v>0.01</v>
      </c>
      <c r="W5">
        <f t="shared" si="15"/>
        <v>0.98740565299999994</v>
      </c>
      <c r="X5">
        <f t="shared" si="16"/>
        <v>2.6583063352800889E-3</v>
      </c>
      <c r="Y5">
        <f t="shared" si="17"/>
        <v>9.8740565299999996E-3</v>
      </c>
      <c r="Z5">
        <f t="shared" si="18"/>
        <v>0.97487329013471991</v>
      </c>
      <c r="AB5">
        <f t="shared" si="19"/>
        <v>1540.0353685830232</v>
      </c>
      <c r="AC5">
        <f t="shared" si="2"/>
        <v>2956.4345577899439</v>
      </c>
      <c r="AE5">
        <f t="shared" si="3"/>
        <v>5774.1414115858734</v>
      </c>
      <c r="AF5">
        <f t="shared" si="4"/>
        <v>-288.70707057929371</v>
      </c>
      <c r="AG5">
        <f t="shared" si="4"/>
        <v>-24.371832253367998</v>
      </c>
      <c r="AH5">
        <f t="shared" si="5"/>
        <v>-664.57658382002217</v>
      </c>
      <c r="AI5">
        <f t="shared" si="6"/>
        <v>4796.4859249331894</v>
      </c>
      <c r="AJ5">
        <f t="shared" si="7"/>
        <v>-1416.3991892069207</v>
      </c>
      <c r="AK5">
        <f>H5*SUM(AB5, AE5:AF5)</f>
        <v>607.00058290854167</v>
      </c>
      <c r="AL5">
        <f t="shared" si="8"/>
        <v>3987.0873186348103</v>
      </c>
      <c r="AN5">
        <f t="shared" si="9"/>
        <v>4986.3320607063315</v>
      </c>
      <c r="AO5">
        <f t="shared" si="9"/>
        <v>-249.3166030353166</v>
      </c>
      <c r="AP5">
        <f t="shared" si="9"/>
        <v>-21.046600677164268</v>
      </c>
      <c r="AQ5">
        <f t="shared" si="9"/>
        <v>-573.90342398738153</v>
      </c>
      <c r="AR5">
        <f t="shared" si="9"/>
        <v>4142.065433006469</v>
      </c>
      <c r="AS5">
        <f t="shared" si="9"/>
        <v>-1223.1492415010255</v>
      </c>
      <c r="AT5">
        <f t="shared" si="9"/>
        <v>524.18294802257105</v>
      </c>
      <c r="AU5">
        <f t="shared" si="9"/>
        <v>3443.0991395280143</v>
      </c>
      <c r="AW5">
        <v>2</v>
      </c>
      <c r="AX5">
        <f>(R5*SUMPRODUCT(K6:$K$23, X6:$X$23)-$AZ$3*SUMPRODUCT(K5:$K$22, W6:$W$23))/Z5</f>
        <v>3032.6346897671056</v>
      </c>
    </row>
    <row r="6" spans="1:52" x14ac:dyDescent="0.25">
      <c r="A6" t="s">
        <v>16</v>
      </c>
      <c r="C6" s="2">
        <f>'T.26.04.C'!C6</f>
        <v>250000</v>
      </c>
      <c r="E6">
        <v>2006</v>
      </c>
      <c r="F6" s="5">
        <v>5.8799999999999998E-2</v>
      </c>
      <c r="G6" s="5"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2.807183E-3</v>
      </c>
      <c r="O6">
        <f t="shared" si="21"/>
        <v>5922.9660613513497</v>
      </c>
      <c r="P6">
        <f t="shared" si="22"/>
        <v>296.1483030675675</v>
      </c>
      <c r="Q6" s="4">
        <f t="shared" si="23"/>
        <v>25</v>
      </c>
      <c r="R6">
        <f t="shared" si="0"/>
        <v>250000</v>
      </c>
      <c r="S6">
        <f t="shared" si="1"/>
        <v>4397.7644768536693</v>
      </c>
      <c r="U6">
        <f t="shared" si="13"/>
        <v>2.807183E-3</v>
      </c>
      <c r="V6">
        <f t="shared" si="14"/>
        <v>0.01</v>
      </c>
      <c r="W6">
        <f t="shared" si="15"/>
        <v>0.97487329013471991</v>
      </c>
      <c r="X6">
        <f t="shared" si="16"/>
        <v>2.7366477272202532E-3</v>
      </c>
      <c r="Y6">
        <f t="shared" si="17"/>
        <v>9.7487329013471995E-3</v>
      </c>
      <c r="Z6">
        <f t="shared" si="18"/>
        <v>0.96238790950615249</v>
      </c>
      <c r="AB6">
        <f t="shared" si="19"/>
        <v>2956.4345577899439</v>
      </c>
      <c r="AC6">
        <f t="shared" si="2"/>
        <v>4232.3553613796212</v>
      </c>
      <c r="AE6">
        <f t="shared" si="3"/>
        <v>5700.1909258598153</v>
      </c>
      <c r="AF6">
        <f t="shared" si="4"/>
        <v>-285.00954629299076</v>
      </c>
      <c r="AG6">
        <f t="shared" si="4"/>
        <v>-24.059697737653813</v>
      </c>
      <c r="AH6">
        <f t="shared" si="5"/>
        <v>-684.16193180506332</v>
      </c>
      <c r="AI6">
        <f t="shared" si="6"/>
        <v>4706.9597500241071</v>
      </c>
      <c r="AJ6">
        <f t="shared" si="7"/>
        <v>-1275.9208035896772</v>
      </c>
      <c r="AK6">
        <f>H6*SUM(AB6, AE6:AF6)</f>
        <v>910.83181398441639</v>
      </c>
      <c r="AL6">
        <f t="shared" si="8"/>
        <v>4341.8707604188457</v>
      </c>
      <c r="AN6">
        <f t="shared" si="9"/>
        <v>4439.4581471014599</v>
      </c>
      <c r="AO6">
        <f t="shared" si="9"/>
        <v>-221.97290735507298</v>
      </c>
      <c r="AP6">
        <f t="shared" si="9"/>
        <v>-18.738323422406115</v>
      </c>
      <c r="AQ6">
        <f t="shared" si="9"/>
        <v>-532.8432506198053</v>
      </c>
      <c r="AR6">
        <f t="shared" si="9"/>
        <v>3665.9036657041747</v>
      </c>
      <c r="AS6">
        <f t="shared" si="9"/>
        <v>-993.72057536792374</v>
      </c>
      <c r="AT6">
        <f t="shared" si="9"/>
        <v>709.37969794799164</v>
      </c>
      <c r="AU6">
        <f t="shared" si="9"/>
        <v>3381.5627882842423</v>
      </c>
      <c r="AW6">
        <v>3</v>
      </c>
      <c r="AX6">
        <f>(R6*SUMPRODUCT(K7:$K$23, X7:$X$23)-$AZ$3*SUMPRODUCT(K6:$K$22, W7:$W$23))/Z6</f>
        <v>4397.7644768536693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v>5.4699999999999999E-2</v>
      </c>
      <c r="G7" s="5"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2.939255E-3</v>
      </c>
      <c r="O7">
        <f t="shared" si="21"/>
        <v>5922.9660613513497</v>
      </c>
      <c r="P7">
        <f t="shared" si="22"/>
        <v>296.1483030675675</v>
      </c>
      <c r="Q7" s="4">
        <f t="shared" si="23"/>
        <v>25</v>
      </c>
      <c r="R7">
        <f t="shared" si="0"/>
        <v>250000</v>
      </c>
      <c r="S7">
        <f t="shared" si="1"/>
        <v>5625.8322880142077</v>
      </c>
      <c r="U7">
        <f t="shared" si="13"/>
        <v>2.939255E-3</v>
      </c>
      <c r="V7">
        <f t="shared" si="14"/>
        <v>0.01</v>
      </c>
      <c r="W7">
        <f t="shared" si="15"/>
        <v>0.96238790950615249</v>
      </c>
      <c r="X7">
        <f t="shared" si="16"/>
        <v>2.828703474955506E-3</v>
      </c>
      <c r="Y7">
        <f t="shared" si="17"/>
        <v>9.6238790950615247E-3</v>
      </c>
      <c r="Z7">
        <f t="shared" si="18"/>
        <v>0.94993532693613547</v>
      </c>
      <c r="AB7">
        <f t="shared" si="19"/>
        <v>4232.3553613796212</v>
      </c>
      <c r="AC7">
        <f t="shared" si="2"/>
        <v>5344.1768338026432</v>
      </c>
      <c r="AE7">
        <f t="shared" si="3"/>
        <v>5626.4347019214292</v>
      </c>
      <c r="AF7">
        <f t="shared" si="4"/>
        <v>-281.32173509607145</v>
      </c>
      <c r="AG7">
        <f t="shared" si="4"/>
        <v>-23.748383173403386</v>
      </c>
      <c r="AH7">
        <f t="shared" si="5"/>
        <v>-707.17586873887649</v>
      </c>
      <c r="AI7">
        <f t="shared" si="6"/>
        <v>4614.188714913078</v>
      </c>
      <c r="AJ7">
        <f t="shared" si="7"/>
        <v>-1111.821472423022</v>
      </c>
      <c r="AK7">
        <f>H7*SUM(AB7, AE7:AF7)</f>
        <v>1002.7609339630613</v>
      </c>
      <c r="AL7">
        <f t="shared" si="8"/>
        <v>4505.1281764531177</v>
      </c>
      <c r="AN7">
        <f t="shared" si="9"/>
        <v>3966.701245654283</v>
      </c>
      <c r="AO7">
        <f t="shared" si="9"/>
        <v>-198.33506228271415</v>
      </c>
      <c r="AP7">
        <f t="shared" si="9"/>
        <v>-16.742883567820339</v>
      </c>
      <c r="AQ7">
        <f t="shared" si="9"/>
        <v>-498.56712963632009</v>
      </c>
      <c r="AR7">
        <f t="shared" si="9"/>
        <v>3253.0561701674287</v>
      </c>
      <c r="AS7">
        <f t="shared" si="9"/>
        <v>-783.84693918148093</v>
      </c>
      <c r="AT7">
        <f t="shared" si="9"/>
        <v>706.95800388234454</v>
      </c>
      <c r="AU7">
        <f t="shared" si="9"/>
        <v>3176.1672348682923</v>
      </c>
      <c r="AW7">
        <v>4</v>
      </c>
      <c r="AX7">
        <f>(R7*SUMPRODUCT(K8:$K$23, X8:$X$23)-$AZ$3*SUMPRODUCT(K7:$K$22, W8:$W$23))/Z7</f>
        <v>5625.8322880142077</v>
      </c>
    </row>
    <row r="8" spans="1:52" x14ac:dyDescent="0.25">
      <c r="B8" s="2">
        <f>'T.26.04.A'!B8</f>
        <v>1522.432587</v>
      </c>
      <c r="C8" s="2">
        <f>'T.26.04.A'!C8</f>
        <v>25</v>
      </c>
      <c r="E8">
        <v>2008</v>
      </c>
      <c r="F8" s="5">
        <v>2.2499999999999999E-2</v>
      </c>
      <c r="G8" s="5"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3.7729310000000002E-3</v>
      </c>
      <c r="O8">
        <f t="shared" si="21"/>
        <v>5922.9660613513497</v>
      </c>
      <c r="P8">
        <f t="shared" si="22"/>
        <v>296.1483030675675</v>
      </c>
      <c r="Q8" s="4">
        <f t="shared" si="23"/>
        <v>25</v>
      </c>
      <c r="R8">
        <f t="shared" si="0"/>
        <v>250000</v>
      </c>
      <c r="S8">
        <f t="shared" si="1"/>
        <v>6611.5893123715832</v>
      </c>
      <c r="U8">
        <f t="shared" si="13"/>
        <v>3.7729310000000002E-3</v>
      </c>
      <c r="V8">
        <f t="shared" si="14"/>
        <v>0.01</v>
      </c>
      <c r="W8">
        <f t="shared" si="15"/>
        <v>0.94993532693613547</v>
      </c>
      <c r="X8">
        <f t="shared" si="16"/>
        <v>3.5840404429924805E-3</v>
      </c>
      <c r="Y8">
        <f t="shared" si="17"/>
        <v>9.4993532693613547E-3</v>
      </c>
      <c r="Z8">
        <f t="shared" si="18"/>
        <v>0.93685193322378169</v>
      </c>
      <c r="AB8">
        <f t="shared" si="19"/>
        <v>5344.1768338026432</v>
      </c>
      <c r="AC8">
        <f t="shared" si="2"/>
        <v>6194.0802289770108</v>
      </c>
      <c r="AE8">
        <f t="shared" si="3"/>
        <v>5548.9422049958603</v>
      </c>
      <c r="AF8">
        <f t="shared" si="4"/>
        <v>-277.44711024979301</v>
      </c>
      <c r="AG8">
        <f t="shared" si="4"/>
        <v>-23.421298330594542</v>
      </c>
      <c r="AH8">
        <f t="shared" si="5"/>
        <v>-896.01011074812016</v>
      </c>
      <c r="AI8">
        <f t="shared" si="6"/>
        <v>4352.0636856673527</v>
      </c>
      <c r="AJ8">
        <f t="shared" si="7"/>
        <v>-849.90339517436769</v>
      </c>
      <c r="AK8">
        <f t="shared" ref="AK8:AK23" si="24">H8*SUM(AB8:AB8, AE8:AF8)</f>
        <v>769.63621481978157</v>
      </c>
      <c r="AL8">
        <f t="shared" si="8"/>
        <v>4271.7965053127664</v>
      </c>
      <c r="AN8">
        <f t="shared" si="9"/>
        <v>3647.6159842426782</v>
      </c>
      <c r="AO8">
        <f t="shared" si="9"/>
        <v>-182.38079921213392</v>
      </c>
      <c r="AP8">
        <f t="shared" si="9"/>
        <v>-15.396069918601134</v>
      </c>
      <c r="AQ8">
        <f t="shared" si="9"/>
        <v>-588.99528617640988</v>
      </c>
      <c r="AR8">
        <f t="shared" si="9"/>
        <v>2860.8438289355336</v>
      </c>
      <c r="AS8">
        <f t="shared" si="9"/>
        <v>-558.68688026864356</v>
      </c>
      <c r="AT8">
        <f t="shared" si="9"/>
        <v>505.92297694164961</v>
      </c>
      <c r="AU8">
        <f t="shared" si="9"/>
        <v>2808.0799256085393</v>
      </c>
      <c r="AW8">
        <v>5</v>
      </c>
      <c r="AX8">
        <f>(R8*SUMPRODUCT(K9:$K$23, X9:$X$23)-$AZ$3*SUMPRODUCT(K8:$K$22, W9:$W$23))/Z8</f>
        <v>6611.5893123715832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4.6883589999999996E-3</v>
      </c>
      <c r="O9">
        <f t="shared" si="21"/>
        <v>5922.9660613513497</v>
      </c>
      <c r="P9">
        <f t="shared" si="22"/>
        <v>296.1483030675675</v>
      </c>
      <c r="Q9" s="4">
        <f t="shared" si="23"/>
        <v>25</v>
      </c>
      <c r="R9">
        <f t="shared" si="0"/>
        <v>250000</v>
      </c>
      <c r="S9">
        <f t="shared" si="1"/>
        <v>7400.3738714653164</v>
      </c>
      <c r="U9">
        <f t="shared" si="13"/>
        <v>4.6883589999999996E-3</v>
      </c>
      <c r="V9">
        <f t="shared" si="14"/>
        <v>0.01</v>
      </c>
      <c r="W9">
        <f t="shared" si="15"/>
        <v>0.93685193322378169</v>
      </c>
      <c r="X9">
        <f t="shared" si="16"/>
        <v>4.3922981927971153E-3</v>
      </c>
      <c r="Y9">
        <f t="shared" si="17"/>
        <v>9.3685193322378176E-3</v>
      </c>
      <c r="Z9">
        <f t="shared" si="18"/>
        <v>0.9230911156987468</v>
      </c>
      <c r="AB9">
        <f t="shared" si="19"/>
        <v>6194.0802289770108</v>
      </c>
      <c r="AC9">
        <f t="shared" si="2"/>
        <v>6831.219373598773</v>
      </c>
      <c r="AE9">
        <f t="shared" si="3"/>
        <v>5467.4373498186296</v>
      </c>
      <c r="AF9">
        <f t="shared" si="4"/>
        <v>-273.37186749093149</v>
      </c>
      <c r="AG9">
        <f t="shared" si="4"/>
        <v>-23.077277892468668</v>
      </c>
      <c r="AH9">
        <f t="shared" si="5"/>
        <v>-1098.0745481992788</v>
      </c>
      <c r="AI9">
        <f t="shared" si="6"/>
        <v>4072.9136562359508</v>
      </c>
      <c r="AJ9">
        <f t="shared" si="7"/>
        <v>-637.13914462176217</v>
      </c>
      <c r="AK9">
        <f t="shared" si="24"/>
        <v>594.46120613010578</v>
      </c>
      <c r="AL9">
        <f t="shared" si="8"/>
        <v>4030.2357177442946</v>
      </c>
      <c r="AN9">
        <f t="shared" si="9"/>
        <v>3415.7370187910892</v>
      </c>
      <c r="AO9">
        <f t="shared" si="9"/>
        <v>-170.78685093955445</v>
      </c>
      <c r="AP9">
        <f t="shared" si="9"/>
        <v>-14.417341680714332</v>
      </c>
      <c r="AQ9">
        <f t="shared" si="9"/>
        <v>-686.01314358014531</v>
      </c>
      <c r="AR9">
        <f t="shared" si="9"/>
        <v>2544.5196825906751</v>
      </c>
      <c r="AS9">
        <f t="shared" si="9"/>
        <v>-398.04749888494587</v>
      </c>
      <c r="AT9">
        <f t="shared" si="9"/>
        <v>371.38480390290357</v>
      </c>
      <c r="AU9">
        <f t="shared" si="9"/>
        <v>2517.8569876086331</v>
      </c>
      <c r="AW9">
        <v>6</v>
      </c>
      <c r="AX9">
        <f>(R9*SUMPRODUCT(K10:$K$23, X10:$X$23)-$AZ$3*SUMPRODUCT(K9:$K$22, W10:$W$23))/Z9</f>
        <v>7400.3738714653164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5.6712799999999999E-3</v>
      </c>
      <c r="O10">
        <f t="shared" si="21"/>
        <v>5922.9660613513497</v>
      </c>
      <c r="P10">
        <f t="shared" si="22"/>
        <v>296.1483030675675</v>
      </c>
      <c r="Q10" s="4">
        <f t="shared" si="23"/>
        <v>25</v>
      </c>
      <c r="R10">
        <f t="shared" si="0"/>
        <v>250000</v>
      </c>
      <c r="S10">
        <f t="shared" si="1"/>
        <v>8026.848874694163</v>
      </c>
      <c r="U10">
        <f t="shared" si="13"/>
        <v>5.6712799999999999E-3</v>
      </c>
      <c r="V10">
        <f t="shared" si="14"/>
        <v>0.01</v>
      </c>
      <c r="W10">
        <f t="shared" si="15"/>
        <v>0.9230911156987468</v>
      </c>
      <c r="X10">
        <f t="shared" si="16"/>
        <v>5.2351081826399887E-3</v>
      </c>
      <c r="Y10">
        <f t="shared" si="17"/>
        <v>9.2309111569874678E-3</v>
      </c>
      <c r="Z10">
        <f t="shared" si="18"/>
        <v>0.90862509635911937</v>
      </c>
      <c r="AB10">
        <f t="shared" si="19"/>
        <v>6831.219373598773</v>
      </c>
      <c r="AC10">
        <f t="shared" si="2"/>
        <v>7293.3963322290729</v>
      </c>
      <c r="AE10">
        <f t="shared" si="3"/>
        <v>5381.755608227164</v>
      </c>
      <c r="AF10">
        <f t="shared" si="4"/>
        <v>-269.08778041135821</v>
      </c>
      <c r="AG10">
        <f t="shared" si="4"/>
        <v>-22.715627408977983</v>
      </c>
      <c r="AH10">
        <f t="shared" si="5"/>
        <v>-1308.7770456599972</v>
      </c>
      <c r="AI10">
        <f t="shared" si="6"/>
        <v>3781.1751547468302</v>
      </c>
      <c r="AJ10">
        <f t="shared" si="7"/>
        <v>-462.17695863029985</v>
      </c>
      <c r="AK10">
        <f t="shared" si="24"/>
        <v>627.05407807426536</v>
      </c>
      <c r="AL10">
        <f t="shared" si="8"/>
        <v>3946.0522741907957</v>
      </c>
      <c r="AN10">
        <f t="shared" si="9"/>
        <v>3194.4969573047492</v>
      </c>
      <c r="AO10">
        <f t="shared" si="9"/>
        <v>-159.72484786523748</v>
      </c>
      <c r="AP10">
        <f t="shared" si="9"/>
        <v>-13.483518748104691</v>
      </c>
      <c r="AQ10">
        <f t="shared" si="9"/>
        <v>-776.86253232305535</v>
      </c>
      <c r="AR10">
        <f t="shared" si="9"/>
        <v>2244.4260583683513</v>
      </c>
      <c r="AS10">
        <f t="shared" si="9"/>
        <v>-274.33852362671911</v>
      </c>
      <c r="AT10">
        <f t="shared" si="9"/>
        <v>372.20611456446937</v>
      </c>
      <c r="AU10">
        <f t="shared" si="9"/>
        <v>2342.2936493061015</v>
      </c>
      <c r="AW10">
        <v>7</v>
      </c>
      <c r="AX10">
        <f>(R10*SUMPRODUCT(K11:$K$23, X11:$X$23)-$AZ$3*SUMPRODUCT(K10:$K$22, W11:$W$23))/Z10</f>
        <v>8026.848874694163</v>
      </c>
    </row>
    <row r="11" spans="1:52" x14ac:dyDescent="0.25">
      <c r="A11" t="s">
        <v>33</v>
      </c>
      <c r="C11" s="7">
        <f>AU25</f>
        <v>27329.29065921521</v>
      </c>
      <c r="E11">
        <v>2011</v>
      </c>
      <c r="F11" s="5">
        <v>1.5E-3</v>
      </c>
      <c r="G11" s="5"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6.8024940000000001E-3</v>
      </c>
      <c r="O11">
        <f t="shared" si="21"/>
        <v>5922.9660613513497</v>
      </c>
      <c r="P11">
        <f t="shared" si="22"/>
        <v>296.1483030675675</v>
      </c>
      <c r="Q11" s="4">
        <f t="shared" si="23"/>
        <v>25</v>
      </c>
      <c r="R11">
        <f t="shared" si="0"/>
        <v>250000</v>
      </c>
      <c r="S11">
        <f t="shared" si="1"/>
        <v>8484.7175978872856</v>
      </c>
      <c r="U11">
        <f t="shared" si="13"/>
        <v>6.8024940000000001E-3</v>
      </c>
      <c r="V11">
        <f t="shared" si="14"/>
        <v>0.01</v>
      </c>
      <c r="W11">
        <f t="shared" si="15"/>
        <v>0.90862509635911937</v>
      </c>
      <c r="X11">
        <f t="shared" si="16"/>
        <v>6.1809167662323318E-3</v>
      </c>
      <c r="Y11">
        <f t="shared" si="17"/>
        <v>9.0862509635911935E-3</v>
      </c>
      <c r="Z11">
        <f t="shared" si="18"/>
        <v>0.89335792862929586</v>
      </c>
      <c r="AB11">
        <f t="shared" si="19"/>
        <v>7293.3963322290729</v>
      </c>
      <c r="AC11">
        <f t="shared" si="2"/>
        <v>7579.8897382531204</v>
      </c>
      <c r="AE11">
        <f t="shared" si="3"/>
        <v>5291.3286919104603</v>
      </c>
      <c r="AF11">
        <f t="shared" si="4"/>
        <v>-264.56643459552305</v>
      </c>
      <c r="AG11">
        <f t="shared" si="4"/>
        <v>-22.333948215732395</v>
      </c>
      <c r="AH11">
        <f t="shared" si="5"/>
        <v>-1545.2291915580829</v>
      </c>
      <c r="AI11">
        <f t="shared" si="6"/>
        <v>3459.1991175411222</v>
      </c>
      <c r="AJ11">
        <f t="shared" si="7"/>
        <v>-286.49340602404754</v>
      </c>
      <c r="AK11">
        <f t="shared" si="24"/>
        <v>634.48816736151662</v>
      </c>
      <c r="AL11">
        <f t="shared" si="8"/>
        <v>3807.193878878591</v>
      </c>
      <c r="AN11">
        <f t="shared" si="9"/>
        <v>2986.9913850181811</v>
      </c>
      <c r="AO11">
        <f t="shared" si="9"/>
        <v>-149.34956925090907</v>
      </c>
      <c r="AP11">
        <f t="shared" si="9"/>
        <v>-12.607667147161935</v>
      </c>
      <c r="AQ11">
        <f t="shared" si="9"/>
        <v>-872.2924905646189</v>
      </c>
      <c r="AR11">
        <f t="shared" si="9"/>
        <v>1952.7416580554914</v>
      </c>
      <c r="AS11">
        <f t="shared" si="9"/>
        <v>-161.72749520676101</v>
      </c>
      <c r="AT11">
        <f t="shared" si="9"/>
        <v>358.17292785123669</v>
      </c>
      <c r="AU11">
        <f t="shared" si="9"/>
        <v>2149.187090699967</v>
      </c>
      <c r="AW11">
        <v>8</v>
      </c>
      <c r="AX11">
        <f>(R11*SUMPRODUCT(K12:$K$23, X12:$X$23)-$AZ$3*SUMPRODUCT(K11:$K$22, W12:$W$23))/Z11</f>
        <v>8484.7175978872856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8.090557E-3</v>
      </c>
      <c r="O12">
        <f t="shared" si="21"/>
        <v>5922.9660613513497</v>
      </c>
      <c r="P12">
        <f t="shared" si="22"/>
        <v>296.1483030675675</v>
      </c>
      <c r="Q12" s="4">
        <f t="shared" si="23"/>
        <v>25</v>
      </c>
      <c r="R12">
        <f t="shared" si="0"/>
        <v>250000</v>
      </c>
      <c r="S12">
        <f t="shared" si="1"/>
        <v>8770.7833750211103</v>
      </c>
      <c r="U12">
        <f t="shared" si="13"/>
        <v>8.090557E-3</v>
      </c>
      <c r="V12">
        <f t="shared" si="14"/>
        <v>0.01</v>
      </c>
      <c r="W12">
        <f t="shared" si="15"/>
        <v>0.89335792862929586</v>
      </c>
      <c r="X12">
        <f t="shared" si="16"/>
        <v>7.2277632429772502E-3</v>
      </c>
      <c r="Y12">
        <f t="shared" si="17"/>
        <v>8.9335792862929586E-3</v>
      </c>
      <c r="Z12">
        <f t="shared" si="18"/>
        <v>0.87719658610002571</v>
      </c>
      <c r="AB12">
        <f t="shared" si="19"/>
        <v>7579.8897382531204</v>
      </c>
      <c r="AC12">
        <f t="shared" si="2"/>
        <v>7693.701233991379</v>
      </c>
      <c r="AE12">
        <f t="shared" si="3"/>
        <v>5195.6056086037197</v>
      </c>
      <c r="AF12">
        <f t="shared" si="4"/>
        <v>-259.780280430186</v>
      </c>
      <c r="AG12">
        <f t="shared" si="4"/>
        <v>-21.929914652500642</v>
      </c>
      <c r="AH12">
        <f t="shared" si="5"/>
        <v>-1806.9408107443126</v>
      </c>
      <c r="AI12">
        <f t="shared" si="6"/>
        <v>3106.9546027767201</v>
      </c>
      <c r="AJ12">
        <f t="shared" si="7"/>
        <v>-113.8114957382586</v>
      </c>
      <c r="AK12">
        <f t="shared" si="24"/>
        <v>649.5656119475434</v>
      </c>
      <c r="AL12">
        <f t="shared" si="8"/>
        <v>3642.7087189860049</v>
      </c>
      <c r="AN12">
        <f t="shared" si="9"/>
        <v>2788.2451251155067</v>
      </c>
      <c r="AO12">
        <f t="shared" si="9"/>
        <v>-139.41225625577533</v>
      </c>
      <c r="AP12">
        <f t="shared" si="9"/>
        <v>-11.768787361915749</v>
      </c>
      <c r="AQ12">
        <f t="shared" si="9"/>
        <v>-969.70291559217628</v>
      </c>
      <c r="AR12">
        <f t="shared" si="9"/>
        <v>1667.3611659056389</v>
      </c>
      <c r="AS12">
        <f t="shared" si="9"/>
        <v>-61.077451230865279</v>
      </c>
      <c r="AT12">
        <f t="shared" si="9"/>
        <v>348.59230807592832</v>
      </c>
      <c r="AU12">
        <f t="shared" si="9"/>
        <v>1954.8760227507021</v>
      </c>
      <c r="AW12">
        <v>9</v>
      </c>
      <c r="AX12">
        <f>(R12*SUMPRODUCT(K13:$K$23, X13:$X$23)-$AZ$3*SUMPRODUCT(K12:$K$22, W13:$W$23))/Z12</f>
        <v>8770.7833750211103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9.5159809999999997E-3</v>
      </c>
      <c r="O13">
        <f t="shared" si="21"/>
        <v>5922.9660613513497</v>
      </c>
      <c r="P13">
        <f t="shared" si="22"/>
        <v>296.1483030675675</v>
      </c>
      <c r="Q13" s="4">
        <f t="shared" si="23"/>
        <v>25</v>
      </c>
      <c r="R13">
        <f t="shared" si="0"/>
        <v>250000</v>
      </c>
      <c r="S13">
        <f t="shared" si="1"/>
        <v>8883.2247314683427</v>
      </c>
      <c r="U13">
        <f t="shared" si="13"/>
        <v>9.5159809999999997E-3</v>
      </c>
      <c r="V13">
        <f t="shared" si="14"/>
        <v>0.01</v>
      </c>
      <c r="W13">
        <f t="shared" si="15"/>
        <v>0.87719658610002571</v>
      </c>
      <c r="X13">
        <f t="shared" si="16"/>
        <v>8.3473860465927089E-3</v>
      </c>
      <c r="Y13">
        <f t="shared" si="17"/>
        <v>8.7719658610002568E-3</v>
      </c>
      <c r="Z13">
        <f t="shared" si="18"/>
        <v>0.86007723419243276</v>
      </c>
      <c r="AB13">
        <f t="shared" si="19"/>
        <v>7693.701233991379</v>
      </c>
      <c r="AC13">
        <f t="shared" si="2"/>
        <v>7640.2593577511088</v>
      </c>
      <c r="AE13">
        <f t="shared" si="3"/>
        <v>5094.208268262716</v>
      </c>
      <c r="AF13">
        <f t="shared" si="4"/>
        <v>-254.7104134131358</v>
      </c>
      <c r="AG13">
        <f t="shared" si="4"/>
        <v>-21.501930854810819</v>
      </c>
      <c r="AH13">
        <f t="shared" si="5"/>
        <v>-2086.8465116481771</v>
      </c>
      <c r="AI13">
        <f t="shared" si="6"/>
        <v>2731.1494123465923</v>
      </c>
      <c r="AJ13">
        <f t="shared" si="7"/>
        <v>53.441876240270176</v>
      </c>
      <c r="AK13">
        <f t="shared" si="24"/>
        <v>647.96639289307768</v>
      </c>
      <c r="AL13">
        <f t="shared" si="8"/>
        <v>3432.5576814799401</v>
      </c>
      <c r="AN13">
        <f t="shared" si="9"/>
        <v>2599.4388002571163</v>
      </c>
      <c r="AO13">
        <f t="shared" si="9"/>
        <v>-129.97194001285581</v>
      </c>
      <c r="AP13">
        <f t="shared" si="9"/>
        <v>-10.971862633229589</v>
      </c>
      <c r="AQ13">
        <f t="shared" si="9"/>
        <v>-1064.8621938673609</v>
      </c>
      <c r="AR13">
        <f t="shared" si="9"/>
        <v>1393.6328037436699</v>
      </c>
      <c r="AS13">
        <f t="shared" si="9"/>
        <v>27.269966075586634</v>
      </c>
      <c r="AT13">
        <f t="shared" si="9"/>
        <v>330.63999236987001</v>
      </c>
      <c r="AU13">
        <f t="shared" si="9"/>
        <v>1751.5427621891265</v>
      </c>
      <c r="AW13">
        <v>10</v>
      </c>
      <c r="AX13">
        <f>(R13*SUMPRODUCT(K14:$K$23, X14:$X$23)-$AZ$3*SUMPRODUCT(K13:$K$22, W14:$W$23))/Z13</f>
        <v>8883.2247314683427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10"/>
        <v>5.1400000000000001E-2</v>
      </c>
      <c r="I14" s="5">
        <f t="shared" si="11"/>
        <v>1.0514000000000001</v>
      </c>
      <c r="J14">
        <f t="shared" si="12"/>
        <v>0.95111280197831449</v>
      </c>
      <c r="K14">
        <f t="shared" si="20"/>
        <v>0.48532753093089492</v>
      </c>
      <c r="L14" s="2">
        <v>11</v>
      </c>
      <c r="M14" s="6">
        <v>1.1135328E-2</v>
      </c>
      <c r="O14">
        <f t="shared" si="21"/>
        <v>5922.9660613513497</v>
      </c>
      <c r="P14">
        <f t="shared" si="22"/>
        <v>296.1483030675675</v>
      </c>
      <c r="Q14" s="4">
        <f t="shared" si="23"/>
        <v>25</v>
      </c>
      <c r="R14">
        <f t="shared" si="0"/>
        <v>250000</v>
      </c>
      <c r="S14">
        <f t="shared" si="1"/>
        <v>8814.791898019912</v>
      </c>
      <c r="U14">
        <f t="shared" si="13"/>
        <v>1.1135328E-2</v>
      </c>
      <c r="V14">
        <f t="shared" si="14"/>
        <v>0.01</v>
      </c>
      <c r="W14">
        <f t="shared" si="15"/>
        <v>0.86007723419243276</v>
      </c>
      <c r="X14">
        <f t="shared" si="16"/>
        <v>9.5772421080655545E-3</v>
      </c>
      <c r="Y14">
        <f t="shared" si="17"/>
        <v>8.600772341924327E-3</v>
      </c>
      <c r="Z14">
        <f t="shared" si="18"/>
        <v>0.84189921974244286</v>
      </c>
      <c r="AB14">
        <f t="shared" si="19"/>
        <v>7640.2593577511088</v>
      </c>
      <c r="AC14">
        <f t="shared" si="2"/>
        <v>7421.1664211349707</v>
      </c>
      <c r="AE14">
        <f t="shared" si="3"/>
        <v>4986.540505612671</v>
      </c>
      <c r="AF14">
        <f t="shared" si="4"/>
        <v>-249.32702528063356</v>
      </c>
      <c r="AG14">
        <f t="shared" si="4"/>
        <v>-21.047480493561071</v>
      </c>
      <c r="AH14">
        <f t="shared" si="5"/>
        <v>-2394.3105270163887</v>
      </c>
      <c r="AI14">
        <f t="shared" si="6"/>
        <v>2321.8554728220879</v>
      </c>
      <c r="AJ14">
        <f t="shared" si="7"/>
        <v>219.0929366161381</v>
      </c>
      <c r="AK14">
        <f t="shared" si="24"/>
        <v>636.20210387747375</v>
      </c>
      <c r="AL14">
        <f t="shared" si="8"/>
        <v>3177.1505133156998</v>
      </c>
      <c r="AN14">
        <f t="shared" si="9"/>
        <v>2420.1053914758941</v>
      </c>
      <c r="AO14">
        <f t="shared" si="9"/>
        <v>-121.00526957379471</v>
      </c>
      <c r="AP14">
        <f t="shared" si="9"/>
        <v>-10.214921740256168</v>
      </c>
      <c r="AQ14">
        <f t="shared" si="9"/>
        <v>-1162.0248163587137</v>
      </c>
      <c r="AR14">
        <f t="shared" si="9"/>
        <v>1126.8603838031295</v>
      </c>
      <c r="AS14">
        <f t="shared" si="9"/>
        <v>106.33183397230937</v>
      </c>
      <c r="AT14">
        <f t="shared" si="9"/>
        <v>308.76639624789505</v>
      </c>
      <c r="AU14">
        <f t="shared" si="9"/>
        <v>1541.9586140233339</v>
      </c>
      <c r="AW14">
        <v>11</v>
      </c>
      <c r="AX14">
        <f>(R14*SUMPRODUCT(K15:$K$23, X15:$X$23)-$AZ$3*SUMPRODUCT(K14:$K$22, W15:$W$23))/Z14</f>
        <v>8814.791898019912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10"/>
        <v>5.1900000000000002E-2</v>
      </c>
      <c r="I15" s="5">
        <f t="shared" si="11"/>
        <v>1.0519000000000001</v>
      </c>
      <c r="J15">
        <f t="shared" si="12"/>
        <v>0.95066070919288903</v>
      </c>
      <c r="K15">
        <f t="shared" si="20"/>
        <v>0.46138181474559836</v>
      </c>
      <c r="L15" s="2">
        <v>12</v>
      </c>
      <c r="M15" s="6">
        <v>1.2969985999999999E-2</v>
      </c>
      <c r="O15">
        <f t="shared" si="21"/>
        <v>5922.9660613513497</v>
      </c>
      <c r="P15">
        <f t="shared" si="22"/>
        <v>296.1483030675675</v>
      </c>
      <c r="Q15" s="4">
        <f t="shared" si="23"/>
        <v>25</v>
      </c>
      <c r="R15">
        <f t="shared" si="0"/>
        <v>250000</v>
      </c>
      <c r="S15">
        <f t="shared" si="1"/>
        <v>8558.0792022458081</v>
      </c>
      <c r="U15">
        <f t="shared" si="13"/>
        <v>1.2969985999999999E-2</v>
      </c>
      <c r="V15">
        <f t="shared" si="14"/>
        <v>0.01</v>
      </c>
      <c r="W15">
        <f t="shared" si="15"/>
        <v>0.84189921974244286</v>
      </c>
      <c r="X15">
        <f t="shared" si="16"/>
        <v>1.0919421093470407E-2</v>
      </c>
      <c r="Y15">
        <f t="shared" si="17"/>
        <v>8.4189921974244294E-3</v>
      </c>
      <c r="Z15">
        <f t="shared" si="18"/>
        <v>0.82256080645154794</v>
      </c>
      <c r="AB15">
        <f t="shared" si="19"/>
        <v>7421.1664211349707</v>
      </c>
      <c r="AC15">
        <f t="shared" si="2"/>
        <v>7039.5405302755316</v>
      </c>
      <c r="AE15">
        <f t="shared" si="3"/>
        <v>4871.9997400103148</v>
      </c>
      <c r="AF15">
        <f t="shared" si="4"/>
        <v>-243.59998700051574</v>
      </c>
      <c r="AG15">
        <f t="shared" si="4"/>
        <v>-20.564020161288699</v>
      </c>
      <c r="AH15">
        <f t="shared" si="5"/>
        <v>-2729.855273367602</v>
      </c>
      <c r="AI15">
        <f t="shared" si="6"/>
        <v>1877.9804594809079</v>
      </c>
      <c r="AJ15">
        <f t="shared" si="7"/>
        <v>381.6258908594391</v>
      </c>
      <c r="AK15">
        <f t="shared" si="24"/>
        <v>625.37248443811359</v>
      </c>
      <c r="AL15">
        <f t="shared" si="8"/>
        <v>2884.9788347784606</v>
      </c>
      <c r="AN15">
        <f t="shared" si="9"/>
        <v>2247.8520814860426</v>
      </c>
      <c r="AO15">
        <f t="shared" si="9"/>
        <v>-112.39260407430213</v>
      </c>
      <c r="AP15">
        <f t="shared" si="9"/>
        <v>-9.4878649404804527</v>
      </c>
      <c r="AQ15">
        <f t="shared" si="9"/>
        <v>-1259.5055800191858</v>
      </c>
      <c r="AR15">
        <f t="shared" si="9"/>
        <v>866.46603245207393</v>
      </c>
      <c r="AS15">
        <f t="shared" si="9"/>
        <v>176.07524607863365</v>
      </c>
      <c r="AT15">
        <f t="shared" si="9"/>
        <v>288.53549176202034</v>
      </c>
      <c r="AU15">
        <f t="shared" si="9"/>
        <v>1331.076770292728</v>
      </c>
      <c r="AW15">
        <v>12</v>
      </c>
      <c r="AX15">
        <f>(R15*SUMPRODUCT(K16:$K$23, X16:$X$23)-$AZ$3*SUMPRODUCT(K15:$K$22, W16:$W$23))/Z15</f>
        <v>8558.0792022458081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10"/>
        <v>5.4700000000000006E-2</v>
      </c>
      <c r="I16" s="5">
        <f t="shared" si="11"/>
        <v>1.0547</v>
      </c>
      <c r="J16">
        <f t="shared" si="12"/>
        <v>0.94813691096994412</v>
      </c>
      <c r="K16">
        <f t="shared" si="20"/>
        <v>0.43745312861059865</v>
      </c>
      <c r="L16" s="2">
        <v>13</v>
      </c>
      <c r="M16" s="6">
        <v>1.4883069000000001E-2</v>
      </c>
      <c r="O16">
        <f t="shared" si="21"/>
        <v>5922.9660613513497</v>
      </c>
      <c r="P16">
        <f t="shared" si="22"/>
        <v>296.1483030675675</v>
      </c>
      <c r="Q16" s="4">
        <f t="shared" si="23"/>
        <v>25</v>
      </c>
      <c r="R16">
        <f t="shared" si="0"/>
        <v>250000</v>
      </c>
      <c r="S16">
        <f t="shared" si="1"/>
        <v>8123.8536868614719</v>
      </c>
      <c r="U16">
        <f t="shared" si="13"/>
        <v>1.4883069000000001E-2</v>
      </c>
      <c r="V16">
        <f t="shared" si="14"/>
        <v>0.01</v>
      </c>
      <c r="W16">
        <f t="shared" si="15"/>
        <v>0.82256080645154794</v>
      </c>
      <c r="X16">
        <f t="shared" si="16"/>
        <v>1.2242229239114034E-2</v>
      </c>
      <c r="Y16">
        <f t="shared" si="17"/>
        <v>8.2256080645154803E-3</v>
      </c>
      <c r="Z16">
        <f t="shared" si="18"/>
        <v>0.8020929691479185</v>
      </c>
      <c r="AB16">
        <f t="shared" si="19"/>
        <v>7039.5405302755316</v>
      </c>
      <c r="AC16">
        <f t="shared" si="2"/>
        <v>6516.0859246179825</v>
      </c>
      <c r="AE16">
        <f t="shared" si="3"/>
        <v>4750.7694343116564</v>
      </c>
      <c r="AF16">
        <f t="shared" si="4"/>
        <v>-237.53847171558283</v>
      </c>
      <c r="AG16">
        <f t="shared" si="4"/>
        <v>-20.052324228697962</v>
      </c>
      <c r="AH16">
        <f t="shared" si="5"/>
        <v>-3060.5573097785086</v>
      </c>
      <c r="AI16">
        <f t="shared" si="6"/>
        <v>1432.6213285888666</v>
      </c>
      <c r="AJ16">
        <f t="shared" si="7"/>
        <v>523.45460565754911</v>
      </c>
      <c r="AK16">
        <f t="shared" si="24"/>
        <v>631.93660066007681</v>
      </c>
      <c r="AL16">
        <f t="shared" si="8"/>
        <v>2588.0125349064924</v>
      </c>
      <c r="AN16">
        <f t="shared" si="9"/>
        <v>2078.238952347238</v>
      </c>
      <c r="AO16">
        <f t="shared" si="9"/>
        <v>-103.9119476173619</v>
      </c>
      <c r="AP16">
        <f t="shared" si="9"/>
        <v>-8.7719519697580335</v>
      </c>
      <c r="AQ16">
        <f t="shared" si="9"/>
        <v>-1338.8503704546458</v>
      </c>
      <c r="AR16">
        <f t="shared" si="9"/>
        <v>626.70468230547215</v>
      </c>
      <c r="AS16">
        <f t="shared" si="9"/>
        <v>228.98685493052204</v>
      </c>
      <c r="AT16">
        <f t="shared" si="9"/>
        <v>276.44264304229711</v>
      </c>
      <c r="AU16">
        <f t="shared" si="9"/>
        <v>1132.1341802782913</v>
      </c>
      <c r="AW16">
        <v>13</v>
      </c>
      <c r="AX16">
        <f>(R16*SUMPRODUCT(K17:$K$23, X17:$X$23)-$AZ$3*SUMPRODUCT(K16:$K$22, W17:$W$23))/Z16</f>
        <v>8123.8536868614719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10"/>
        <v>6.1700000000000005E-2</v>
      </c>
      <c r="I17" s="5">
        <f t="shared" si="11"/>
        <v>1.0617000000000001</v>
      </c>
      <c r="J17">
        <f t="shared" si="12"/>
        <v>0.94188565508147304</v>
      </c>
      <c r="K17">
        <f t="shared" si="20"/>
        <v>0.41203082660883361</v>
      </c>
      <c r="L17" s="2">
        <v>14</v>
      </c>
      <c r="M17" s="6">
        <v>1.6930661E-2</v>
      </c>
      <c r="O17">
        <f t="shared" si="21"/>
        <v>5922.9660613513497</v>
      </c>
      <c r="P17">
        <f t="shared" si="22"/>
        <v>296.1483030675675</v>
      </c>
      <c r="Q17" s="4">
        <f t="shared" si="23"/>
        <v>25</v>
      </c>
      <c r="R17">
        <f t="shared" si="0"/>
        <v>250000</v>
      </c>
      <c r="S17">
        <f t="shared" si="1"/>
        <v>7522.3243105443189</v>
      </c>
      <c r="U17">
        <f t="shared" si="13"/>
        <v>1.6930661E-2</v>
      </c>
      <c r="V17">
        <f t="shared" si="14"/>
        <v>0.01</v>
      </c>
      <c r="W17">
        <f t="shared" si="15"/>
        <v>0.8020929691479185</v>
      </c>
      <c r="X17">
        <f t="shared" si="16"/>
        <v>1.3579964151126866E-2</v>
      </c>
      <c r="Y17">
        <f t="shared" si="17"/>
        <v>8.020929691479186E-3</v>
      </c>
      <c r="Z17">
        <f t="shared" si="18"/>
        <v>0.7804920753053125</v>
      </c>
      <c r="AB17">
        <f t="shared" si="19"/>
        <v>6516.0859246179825</v>
      </c>
      <c r="AC17">
        <f t="shared" si="2"/>
        <v>5871.1145122563394</v>
      </c>
      <c r="AE17">
        <f t="shared" si="3"/>
        <v>4622.8280731870482</v>
      </c>
      <c r="AF17">
        <f t="shared" si="4"/>
        <v>-231.14140365935239</v>
      </c>
      <c r="AG17">
        <f t="shared" si="4"/>
        <v>-19.512301882632812</v>
      </c>
      <c r="AH17">
        <f t="shared" si="5"/>
        <v>-3394.9910377817164</v>
      </c>
      <c r="AI17">
        <f t="shared" si="6"/>
        <v>977.1833298633469</v>
      </c>
      <c r="AJ17">
        <f t="shared" si="7"/>
        <v>644.97141236164316</v>
      </c>
      <c r="AK17">
        <f t="shared" si="24"/>
        <v>673.00956905878832</v>
      </c>
      <c r="AL17">
        <f t="shared" si="8"/>
        <v>2295.1643112837783</v>
      </c>
      <c r="AN17">
        <f t="shared" si="9"/>
        <v>1904.7476722657809</v>
      </c>
      <c r="AO17">
        <f t="shared" si="9"/>
        <v>-95.23738361328904</v>
      </c>
      <c r="AP17">
        <f t="shared" si="9"/>
        <v>-8.039669873742298</v>
      </c>
      <c r="AQ17">
        <f t="shared" si="9"/>
        <v>-1398.8409636267825</v>
      </c>
      <c r="AR17">
        <f t="shared" si="9"/>
        <v>402.62965515196737</v>
      </c>
      <c r="AS17">
        <f t="shared" si="9"/>
        <v>265.74810417443473</v>
      </c>
      <c r="AT17">
        <f t="shared" si="9"/>
        <v>277.30068905494744</v>
      </c>
      <c r="AU17">
        <f t="shared" si="9"/>
        <v>945.67844838134943</v>
      </c>
      <c r="AW17">
        <v>14</v>
      </c>
      <c r="AX17">
        <f>(R17*SUMPRODUCT(K18:$K$23, X18:$X$23)-$AZ$3*SUMPRODUCT(K17:$K$22, W18:$W$23))/Z17</f>
        <v>7522.3243105443189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10"/>
        <v>7.0099999999999996E-2</v>
      </c>
      <c r="I18" s="5">
        <f t="shared" si="11"/>
        <v>1.0701000000000001</v>
      </c>
      <c r="J18">
        <f t="shared" si="12"/>
        <v>0.93449210354172507</v>
      </c>
      <c r="K18">
        <f t="shared" si="20"/>
        <v>0.38503955388172473</v>
      </c>
      <c r="L18" s="2">
        <v>15</v>
      </c>
      <c r="M18" s="6">
        <v>1.9185959999999998E-2</v>
      </c>
      <c r="O18">
        <f t="shared" si="21"/>
        <v>5922.9660613513497</v>
      </c>
      <c r="P18">
        <f t="shared" si="22"/>
        <v>296.1483030675675</v>
      </c>
      <c r="Q18" s="4">
        <f t="shared" si="23"/>
        <v>25</v>
      </c>
      <c r="R18">
        <f t="shared" si="0"/>
        <v>250000</v>
      </c>
      <c r="S18">
        <f t="shared" si="1"/>
        <v>6757.9817498328084</v>
      </c>
      <c r="U18">
        <f t="shared" si="13"/>
        <v>1.9185959999999998E-2</v>
      </c>
      <c r="V18">
        <f t="shared" si="14"/>
        <v>0.01</v>
      </c>
      <c r="W18">
        <f t="shared" si="15"/>
        <v>0.7804920753053125</v>
      </c>
      <c r="X18">
        <f t="shared" si="16"/>
        <v>1.4974489737124713E-2</v>
      </c>
      <c r="Y18">
        <f t="shared" si="17"/>
        <v>7.804920753053125E-3</v>
      </c>
      <c r="Z18">
        <f t="shared" si="18"/>
        <v>0.75771266481513466</v>
      </c>
      <c r="AB18">
        <f t="shared" si="19"/>
        <v>5871.1145122563394</v>
      </c>
      <c r="AC18">
        <f t="shared" si="2"/>
        <v>5120.6083604378637</v>
      </c>
      <c r="AE18">
        <f t="shared" si="3"/>
        <v>4487.9063979561333</v>
      </c>
      <c r="AF18">
        <f t="shared" si="4"/>
        <v>-224.3953198978067</v>
      </c>
      <c r="AG18">
        <f t="shared" si="4"/>
        <v>-18.942816620378366</v>
      </c>
      <c r="AH18">
        <f t="shared" si="5"/>
        <v>-3743.6224342811779</v>
      </c>
      <c r="AI18">
        <f t="shared" si="6"/>
        <v>500.94582715677052</v>
      </c>
      <c r="AJ18">
        <f t="shared" si="7"/>
        <v>750.5061518184757</v>
      </c>
      <c r="AK18">
        <f t="shared" si="24"/>
        <v>710.43725388105793</v>
      </c>
      <c r="AL18">
        <f t="shared" si="8"/>
        <v>1961.8892328563043</v>
      </c>
      <c r="AN18">
        <f t="shared" si="9"/>
        <v>1728.0214773319678</v>
      </c>
      <c r="AO18">
        <f t="shared" si="9"/>
        <v>-86.401073866598395</v>
      </c>
      <c r="AP18">
        <f t="shared" si="9"/>
        <v>-7.2937336607738068</v>
      </c>
      <c r="AQ18">
        <f t="shared" si="9"/>
        <v>-1441.4427119972411</v>
      </c>
      <c r="AR18">
        <f t="shared" si="9"/>
        <v>192.88395780735451</v>
      </c>
      <c r="AS18">
        <f t="shared" si="9"/>
        <v>288.97455388167583</v>
      </c>
      <c r="AT18">
        <f t="shared" si="9"/>
        <v>273.54644329532016</v>
      </c>
      <c r="AU18">
        <f t="shared" si="9"/>
        <v>755.40495498435052</v>
      </c>
      <c r="AW18">
        <v>15</v>
      </c>
      <c r="AX18">
        <f>(R18*SUMPRODUCT(K19:$K$23, X19:$X$23)-$AZ$3*SUMPRODUCT(K18:$K$22, W19:$W$23))/Z18</f>
        <v>6757.9817498328084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10"/>
        <v>7.3400000000000007E-2</v>
      </c>
      <c r="I19" s="5">
        <f t="shared" si="11"/>
        <v>1.0733999999999999</v>
      </c>
      <c r="J19">
        <f t="shared" si="12"/>
        <v>0.93161915408980811</v>
      </c>
      <c r="K19">
        <f t="shared" si="20"/>
        <v>0.35871022347840947</v>
      </c>
      <c r="L19" s="2">
        <v>16</v>
      </c>
      <c r="M19" s="6">
        <v>2.1884238E-2</v>
      </c>
      <c r="O19">
        <f t="shared" si="21"/>
        <v>5922.9660613513497</v>
      </c>
      <c r="P19">
        <f t="shared" si="22"/>
        <v>296.1483030675675</v>
      </c>
      <c r="Q19" s="4">
        <f t="shared" si="23"/>
        <v>25</v>
      </c>
      <c r="R19">
        <f t="shared" si="0"/>
        <v>250000</v>
      </c>
      <c r="S19">
        <f t="shared" si="1"/>
        <v>5807.9036143240819</v>
      </c>
      <c r="U19">
        <f t="shared" si="13"/>
        <v>2.1884238E-2</v>
      </c>
      <c r="V19">
        <f t="shared" si="14"/>
        <v>0.01</v>
      </c>
      <c r="W19">
        <f t="shared" si="15"/>
        <v>0.75771266481513466</v>
      </c>
      <c r="X19">
        <f t="shared" si="16"/>
        <v>1.6581964292428635E-2</v>
      </c>
      <c r="Y19">
        <f t="shared" si="17"/>
        <v>7.5771266481513468E-3</v>
      </c>
      <c r="Z19">
        <f t="shared" si="18"/>
        <v>0.73355357387455467</v>
      </c>
      <c r="AB19">
        <f t="shared" si="19"/>
        <v>5120.6083604378637</v>
      </c>
      <c r="AC19">
        <f t="shared" si="2"/>
        <v>4260.4084530063737</v>
      </c>
      <c r="AE19">
        <f t="shared" si="3"/>
        <v>4344.8129222419775</v>
      </c>
      <c r="AF19">
        <f t="shared" si="4"/>
        <v>-217.24064611209889</v>
      </c>
      <c r="AG19">
        <f t="shared" si="4"/>
        <v>-18.338839346863868</v>
      </c>
      <c r="AH19">
        <f t="shared" si="5"/>
        <v>-4145.4910731071586</v>
      </c>
      <c r="AI19">
        <f t="shared" si="6"/>
        <v>-36.257636324144187</v>
      </c>
      <c r="AJ19">
        <f t="shared" si="7"/>
        <v>860.19990743148992</v>
      </c>
      <c r="AK19">
        <f t="shared" si="24"/>
        <v>678.81645872407239</v>
      </c>
      <c r="AL19">
        <f t="shared" si="8"/>
        <v>1502.7587298314181</v>
      </c>
      <c r="AN19">
        <f t="shared" si="9"/>
        <v>1558.528814309301</v>
      </c>
      <c r="AO19">
        <f t="shared" si="9"/>
        <v>-77.926440715465063</v>
      </c>
      <c r="AP19">
        <f t="shared" si="9"/>
        <v>-6.5783291604481864</v>
      </c>
      <c r="AQ19">
        <f t="shared" si="9"/>
        <v>-1487.0300292620204</v>
      </c>
      <c r="AR19">
        <f t="shared" si="9"/>
        <v>-13.005984828632657</v>
      </c>
      <c r="AS19">
        <f t="shared" si="9"/>
        <v>308.56250103085688</v>
      </c>
      <c r="AT19">
        <f t="shared" si="9"/>
        <v>243.49840360973454</v>
      </c>
      <c r="AU19">
        <f t="shared" si="9"/>
        <v>539.05491981195871</v>
      </c>
      <c r="AW19">
        <v>16</v>
      </c>
      <c r="AX19">
        <f>(R19*SUMPRODUCT(K20:$K$23, X20:$X$23)-$AZ$3*SUMPRODUCT(K19:$K$22, W20:$W$23))/Z19</f>
        <v>5807.9036143240819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0.34023543913346244</v>
      </c>
      <c r="L20" s="2">
        <v>17</v>
      </c>
      <c r="M20" s="6">
        <v>2.4761703999999999E-2</v>
      </c>
      <c r="O20">
        <f t="shared" si="21"/>
        <v>5922.9660613513497</v>
      </c>
      <c r="P20">
        <f t="shared" si="22"/>
        <v>296.1483030675675</v>
      </c>
      <c r="Q20" s="4">
        <f t="shared" si="23"/>
        <v>25</v>
      </c>
      <c r="R20">
        <f t="shared" si="0"/>
        <v>250000</v>
      </c>
      <c r="S20">
        <f t="shared" si="1"/>
        <v>4633.4655566423435</v>
      </c>
      <c r="U20">
        <f t="shared" si="13"/>
        <v>2.4761703999999999E-2</v>
      </c>
      <c r="V20">
        <f t="shared" si="14"/>
        <v>0.01</v>
      </c>
      <c r="W20">
        <f t="shared" si="15"/>
        <v>0.73355357387455467</v>
      </c>
      <c r="X20">
        <f t="shared" si="16"/>
        <v>1.8164036464423855E-2</v>
      </c>
      <c r="Y20">
        <f t="shared" si="17"/>
        <v>7.3355357387455472E-3</v>
      </c>
      <c r="Z20">
        <f t="shared" si="18"/>
        <v>0.70805400167138521</v>
      </c>
      <c r="AB20">
        <f t="shared" si="19"/>
        <v>4260.4084530063737</v>
      </c>
      <c r="AC20">
        <f t="shared" si="2"/>
        <v>3280.7438289871438</v>
      </c>
      <c r="AE20">
        <f t="shared" si="3"/>
        <v>4193.7798215036264</v>
      </c>
      <c r="AF20">
        <f t="shared" si="4"/>
        <v>-209.68899107518132</v>
      </c>
      <c r="AG20">
        <f t="shared" si="4"/>
        <v>-17.701350041784629</v>
      </c>
      <c r="AH20">
        <f t="shared" si="5"/>
        <v>-4541.0091161059636</v>
      </c>
      <c r="AI20">
        <f t="shared" si="6"/>
        <v>-574.61963571930346</v>
      </c>
      <c r="AJ20">
        <f t="shared" si="7"/>
        <v>979.6646240192299</v>
      </c>
      <c r="AK20">
        <f t="shared" si="24"/>
        <v>447.67631109051069</v>
      </c>
      <c r="AL20">
        <f t="shared" si="8"/>
        <v>852.72129939043714</v>
      </c>
      <c r="AN20">
        <f t="shared" si="9"/>
        <v>1426.8725191983401</v>
      </c>
      <c r="AO20">
        <f t="shared" si="9"/>
        <v>-71.343625959917006</v>
      </c>
      <c r="AP20">
        <f t="shared" si="9"/>
        <v>-6.0226266047217267</v>
      </c>
      <c r="AQ20">
        <f t="shared" si="9"/>
        <v>-1545.0122307273687</v>
      </c>
      <c r="AR20">
        <f t="shared" si="9"/>
        <v>-195.50596409366744</v>
      </c>
      <c r="AS20">
        <f t="shared" si="9"/>
        <v>333.31662355670107</v>
      </c>
      <c r="AT20">
        <f t="shared" si="9"/>
        <v>152.31534629352845</v>
      </c>
      <c r="AU20">
        <f t="shared" si="9"/>
        <v>290.12600575656205</v>
      </c>
      <c r="AW20">
        <v>17</v>
      </c>
      <c r="AX20">
        <f>(R20*SUMPRODUCT(K21:$K$23, X21:$X$23)-$AZ$3*SUMPRODUCT(K20:$K$22, W21:$W$23))/Z20</f>
        <v>4633.4655566423435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10"/>
        <v>5.1300000000000005E-2</v>
      </c>
      <c r="I21" s="5">
        <f t="shared" si="11"/>
        <v>1.0512999999999999</v>
      </c>
      <c r="J21">
        <f t="shared" si="12"/>
        <v>0.95120327213925626</v>
      </c>
      <c r="K21">
        <f t="shared" si="20"/>
        <v>0.32363306300148625</v>
      </c>
      <c r="L21" s="2">
        <v>18</v>
      </c>
      <c r="M21" s="6">
        <v>2.7627288E-2</v>
      </c>
      <c r="O21">
        <f t="shared" si="21"/>
        <v>5922.9660613513497</v>
      </c>
      <c r="P21">
        <f t="shared" si="22"/>
        <v>296.1483030675675</v>
      </c>
      <c r="Q21" s="4">
        <f t="shared" si="23"/>
        <v>25</v>
      </c>
      <c r="R21">
        <f t="shared" si="0"/>
        <v>250000</v>
      </c>
      <c r="S21">
        <f t="shared" si="1"/>
        <v>3251.5398197594682</v>
      </c>
      <c r="U21">
        <f t="shared" si="13"/>
        <v>2.7627288E-2</v>
      </c>
      <c r="V21">
        <f t="shared" si="14"/>
        <v>0.01</v>
      </c>
      <c r="W21">
        <f t="shared" si="15"/>
        <v>0.70805400167138521</v>
      </c>
      <c r="X21">
        <f t="shared" si="16"/>
        <v>1.9561611823727839E-2</v>
      </c>
      <c r="Y21">
        <f t="shared" si="17"/>
        <v>7.0805400167138523E-3</v>
      </c>
      <c r="Z21">
        <f t="shared" si="18"/>
        <v>0.68141184983094349</v>
      </c>
      <c r="AB21">
        <f t="shared" si="19"/>
        <v>3280.7438289871438</v>
      </c>
      <c r="AC21">
        <f t="shared" si="2"/>
        <v>2215.6377633812717</v>
      </c>
      <c r="AE21">
        <f t="shared" si="3"/>
        <v>4035.9792603513206</v>
      </c>
      <c r="AF21">
        <f t="shared" si="4"/>
        <v>-201.79896301756605</v>
      </c>
      <c r="AG21">
        <f t="shared" si="4"/>
        <v>-17.035296245773587</v>
      </c>
      <c r="AH21">
        <f t="shared" si="5"/>
        <v>-4890.4029559319597</v>
      </c>
      <c r="AI21">
        <f t="shared" si="6"/>
        <v>-1073.257954843979</v>
      </c>
      <c r="AJ21">
        <f t="shared" si="7"/>
        <v>1065.1060656058721</v>
      </c>
      <c r="AK21">
        <f t="shared" si="24"/>
        <v>364.99560768026208</v>
      </c>
      <c r="AL21">
        <f t="shared" si="8"/>
        <v>356.84371844215525</v>
      </c>
      <c r="AN21">
        <f t="shared" si="9"/>
        <v>1306.1763302379709</v>
      </c>
      <c r="AO21">
        <f t="shared" si="9"/>
        <v>-65.308816511898556</v>
      </c>
      <c r="AP21">
        <f t="shared" si="9"/>
        <v>-5.5131851031574257</v>
      </c>
      <c r="AQ21">
        <f t="shared" si="9"/>
        <v>-1582.6960879397825</v>
      </c>
      <c r="AR21">
        <f t="shared" si="9"/>
        <v>-347.34175931686775</v>
      </c>
      <c r="AS21">
        <f t="shared" si="9"/>
        <v>344.70353843349034</v>
      </c>
      <c r="AT21">
        <f t="shared" si="9"/>
        <v>118.12464649565202</v>
      </c>
      <c r="AU21">
        <f t="shared" si="9"/>
        <v>115.48642561227466</v>
      </c>
      <c r="AW21">
        <v>18</v>
      </c>
      <c r="AX21">
        <f>(R21*SUMPRODUCT(K22:$K$23, X22:$X$23)-$AZ$3*SUMPRODUCT(K21:$K$22, W22:$W$23))/Z21</f>
        <v>3251.5398197594682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10"/>
        <v>7.0000000000000007E-2</v>
      </c>
      <c r="I22" s="5">
        <f t="shared" si="11"/>
        <v>1.07</v>
      </c>
      <c r="J22">
        <f t="shared" si="12"/>
        <v>0.93457943925233644</v>
      </c>
      <c r="K22">
        <f t="shared" si="20"/>
        <v>0.30246080654344509</v>
      </c>
      <c r="L22" s="2">
        <v>19</v>
      </c>
      <c r="M22" s="6">
        <v>3.0780427999999999E-2</v>
      </c>
      <c r="O22">
        <f t="shared" si="21"/>
        <v>5922.9660613513497</v>
      </c>
      <c r="P22">
        <f t="shared" si="22"/>
        <v>296.1483030675675</v>
      </c>
      <c r="Q22" s="4">
        <f t="shared" si="23"/>
        <v>25</v>
      </c>
      <c r="R22">
        <f t="shared" si="0"/>
        <v>250000</v>
      </c>
      <c r="S22">
        <f t="shared" si="1"/>
        <v>1688.2522115992363</v>
      </c>
      <c r="U22">
        <f t="shared" si="13"/>
        <v>3.0780427999999999E-2</v>
      </c>
      <c r="V22">
        <f t="shared" si="14"/>
        <v>0.01</v>
      </c>
      <c r="W22">
        <f t="shared" si="15"/>
        <v>0.68141184983094349</v>
      </c>
      <c r="X22">
        <f t="shared" si="16"/>
        <v>2.0974148382068167E-2</v>
      </c>
      <c r="Y22">
        <f t="shared" si="17"/>
        <v>6.8141184983094355E-3</v>
      </c>
      <c r="Z22">
        <f t="shared" si="18"/>
        <v>0.65362358295056588</v>
      </c>
      <c r="AB22">
        <f t="shared" si="19"/>
        <v>2215.6377633812717</v>
      </c>
      <c r="AC22">
        <f t="shared" si="2"/>
        <v>1103.4814594697098</v>
      </c>
      <c r="AE22">
        <f t="shared" si="3"/>
        <v>3871.3902987150705</v>
      </c>
      <c r="AF22">
        <f t="shared" si="4"/>
        <v>-193.56951493575352</v>
      </c>
      <c r="AG22">
        <f t="shared" si="4"/>
        <v>-16.340589573764149</v>
      </c>
      <c r="AH22">
        <f t="shared" si="5"/>
        <v>-5243.537095517042</v>
      </c>
      <c r="AI22">
        <f t="shared" si="6"/>
        <v>-1582.0569013114891</v>
      </c>
      <c r="AJ22">
        <f t="shared" si="7"/>
        <v>1112.156303911562</v>
      </c>
      <c r="AK22">
        <f t="shared" si="24"/>
        <v>412.54209830124125</v>
      </c>
      <c r="AL22">
        <f t="shared" si="8"/>
        <v>-57.358499098685911</v>
      </c>
      <c r="AN22">
        <f t="shared" si="9"/>
        <v>1170.9438321938289</v>
      </c>
      <c r="AO22">
        <f t="shared" si="9"/>
        <v>-58.547191609691453</v>
      </c>
      <c r="AP22">
        <f t="shared" si="9"/>
        <v>-4.9423879018761143</v>
      </c>
      <c r="AQ22">
        <f t="shared" si="9"/>
        <v>-1585.9644590505579</v>
      </c>
      <c r="AR22">
        <f t="shared" si="9"/>
        <v>-478.51020636829651</v>
      </c>
      <c r="AS22">
        <f t="shared" si="9"/>
        <v>336.38369268346787</v>
      </c>
      <c r="AT22">
        <f t="shared" si="9"/>
        <v>124.77781578531864</v>
      </c>
      <c r="AU22">
        <f t="shared" si="9"/>
        <v>-17.348697899510007</v>
      </c>
      <c r="AW22">
        <v>19</v>
      </c>
      <c r="AX22">
        <f>(R22*SUMPRODUCT(K23:$K$23, X23:$X$23)-$AZ$3*SUMPRODUCT(K22:$K$22, W23:$W$23))/Z22</f>
        <v>1688.2522115992363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10"/>
        <v>0.10390000000000001</v>
      </c>
      <c r="I23" s="5">
        <f t="shared" si="11"/>
        <v>1.1039000000000001</v>
      </c>
      <c r="J23">
        <f t="shared" si="12"/>
        <v>0.90587915572062683</v>
      </c>
      <c r="K23">
        <f t="shared" si="20"/>
        <v>0.2739929400701559</v>
      </c>
      <c r="L23" s="2">
        <v>20</v>
      </c>
      <c r="M23" s="6">
        <v>3.4133669999999998E-2</v>
      </c>
      <c r="O23">
        <f t="shared" si="21"/>
        <v>5922.9660613513497</v>
      </c>
      <c r="P23">
        <f t="shared" si="22"/>
        <v>296.1483030675675</v>
      </c>
      <c r="Q23" s="4">
        <f t="shared" si="23"/>
        <v>25</v>
      </c>
      <c r="R23">
        <f t="shared" si="0"/>
        <v>250000</v>
      </c>
      <c r="S23">
        <f t="shared" si="1"/>
        <v>1766.2011503211295</v>
      </c>
      <c r="U23">
        <f t="shared" si="13"/>
        <v>3.4133669999999998E-2</v>
      </c>
      <c r="V23">
        <f t="shared" si="14"/>
        <v>0.01</v>
      </c>
      <c r="W23">
        <f t="shared" si="15"/>
        <v>0.65362358295056588</v>
      </c>
      <c r="X23">
        <f t="shared" si="16"/>
        <v>2.2310571684652242E-2</v>
      </c>
      <c r="Y23">
        <f t="shared" si="17"/>
        <v>6.5362358295056591E-3</v>
      </c>
      <c r="Z23">
        <f t="shared" si="18"/>
        <v>0.62477677543640797</v>
      </c>
      <c r="AB23">
        <f t="shared" si="19"/>
        <v>1103.4814594697098</v>
      </c>
      <c r="AC23">
        <f t="shared" si="2"/>
        <v>1103.4814594697098</v>
      </c>
      <c r="AE23">
        <f t="shared" si="3"/>
        <v>3700.5316368303779</v>
      </c>
      <c r="AF23">
        <f t="shared" si="4"/>
        <v>-185.02658184151892</v>
      </c>
      <c r="AG23">
        <f t="shared" si="4"/>
        <v>-15.619419385910199</v>
      </c>
      <c r="AH23">
        <f t="shared" si="5"/>
        <v>-5577.6429211630602</v>
      </c>
      <c r="AI23">
        <f t="shared" si="6"/>
        <v>-2077.7572855601111</v>
      </c>
      <c r="AJ23">
        <f t="shared" si="7"/>
        <v>0</v>
      </c>
      <c r="AK23">
        <f t="shared" si="24"/>
        <v>479.91269885224528</v>
      </c>
      <c r="AL23">
        <f t="shared" si="8"/>
        <v>-1597.8445867078658</v>
      </c>
      <c r="AN23">
        <f t="shared" si="9"/>
        <v>1013.9195429977816</v>
      </c>
      <c r="AO23">
        <f t="shared" si="9"/>
        <v>-50.695977149889089</v>
      </c>
      <c r="AP23">
        <f t="shared" si="9"/>
        <v>-4.2796106397343241</v>
      </c>
      <c r="AQ23">
        <f t="shared" si="9"/>
        <v>-1528.2347826309597</v>
      </c>
      <c r="AR23">
        <f t="shared" si="9"/>
        <v>-569.29082742280127</v>
      </c>
      <c r="AS23">
        <f t="shared" si="9"/>
        <v>0</v>
      </c>
      <c r="AT23">
        <f t="shared" si="9"/>
        <v>131.49269133553003</v>
      </c>
      <c r="AU23">
        <f t="shared" si="9"/>
        <v>-437.7981360872713</v>
      </c>
      <c r="AW23">
        <v>20</v>
      </c>
      <c r="AX23">
        <f>(R23*SUMPRODUCT(K$23:$K24, X$23:$X24)-$AZ$3*SUMPRODUCT(K$22:$K23, W$23:$W24))/Z23</f>
        <v>1766.2011503211295</v>
      </c>
    </row>
    <row r="25" spans="5:50" x14ac:dyDescent="0.25">
      <c r="AN25" s="8">
        <f t="shared" ref="AN25:AU25" si="25">SUM(AN3:AN23)</f>
        <v>54803.389399386891</v>
      </c>
      <c r="AO25" s="8">
        <f t="shared" si="25"/>
        <v>-7182.3940159828562</v>
      </c>
      <c r="AP25" s="8">
        <f t="shared" si="25"/>
        <v>-1728.7499237520667</v>
      </c>
      <c r="AQ25" s="8">
        <f t="shared" si="25"/>
        <v>-21502.131826878736</v>
      </c>
      <c r="AR25" s="8">
        <f t="shared" si="25"/>
        <v>24390.113632773224</v>
      </c>
      <c r="AS25" s="8">
        <f t="shared" si="25"/>
        <v>-3483.0633140392251</v>
      </c>
      <c r="AT25" s="8">
        <f t="shared" si="25"/>
        <v>6422.2403404812103</v>
      </c>
      <c r="AU25" s="9">
        <f t="shared" si="25"/>
        <v>27329.29065921521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37" priority="1" operator="lessThan">
      <formula>0</formula>
    </cfRule>
  </conditionalFormatting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6F8C3E-5E60-4D22-86FB-7C11404E2720}">
  <dimension ref="A1:AZ29"/>
  <sheetViews>
    <sheetView workbookViewId="0">
      <selection activeCell="M33" sqref="M33"/>
    </sheetView>
  </sheetViews>
  <sheetFormatPr defaultRowHeight="15" x14ac:dyDescent="0.25"/>
  <cols>
    <col min="3" max="3" width="9.28515625" bestFit="1" customWidth="1"/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44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f>'T.55.04.C'!C3*(1+C12)</f>
        <v>20680.615212451234</v>
      </c>
      <c r="K3">
        <v>1</v>
      </c>
      <c r="L3" s="2">
        <v>0</v>
      </c>
      <c r="O3">
        <f>$C$3</f>
        <v>20680.615212451234</v>
      </c>
      <c r="P3">
        <f>O3*B5</f>
        <v>16544.492169960988</v>
      </c>
      <c r="Q3" s="4">
        <f>B8</f>
        <v>1522.432587</v>
      </c>
      <c r="R3">
        <f t="shared" ref="R3:R23" si="0">$C$6</f>
        <v>250000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20680.615212451234</v>
      </c>
      <c r="AF3">
        <f t="shared" ref="AF3:AG23" si="4">-$Z3*P3</f>
        <v>-16544.492169960988</v>
      </c>
      <c r="AG3">
        <f t="shared" si="4"/>
        <v>-1522.432587</v>
      </c>
      <c r="AH3">
        <f t="shared" ref="AH3:AH23" si="5">-X3*R3</f>
        <v>0</v>
      </c>
      <c r="AI3">
        <f t="shared" ref="AI3:AI23" si="6">SUM(AE3:AH3)</f>
        <v>2613.6904554902458</v>
      </c>
      <c r="AJ3">
        <f t="shared" ref="AJ3:AJ23" si="7">AB3-AC3</f>
        <v>0</v>
      </c>
      <c r="AL3">
        <f t="shared" ref="AL3:AL23" si="8">SUM(AI3:AK3)</f>
        <v>2613.6904554902458</v>
      </c>
      <c r="AN3">
        <f t="shared" ref="AN3:AU23" si="9">AE3*$K3</f>
        <v>20680.615212451234</v>
      </c>
      <c r="AO3">
        <f t="shared" si="9"/>
        <v>-16544.492169960988</v>
      </c>
      <c r="AP3">
        <f t="shared" si="9"/>
        <v>-1522.432587</v>
      </c>
      <c r="AQ3">
        <f t="shared" si="9"/>
        <v>0</v>
      </c>
      <c r="AR3">
        <f t="shared" si="9"/>
        <v>2613.6904554902458</v>
      </c>
      <c r="AS3">
        <f t="shared" si="9"/>
        <v>0</v>
      </c>
      <c r="AT3">
        <f t="shared" si="9"/>
        <v>0</v>
      </c>
      <c r="AU3">
        <f t="shared" si="9"/>
        <v>2613.6904554902458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6829.4423804573398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v>1.5900000000000001E-2</v>
      </c>
      <c r="G4" s="5"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Mortalities!B31:B50</f>
        <v>1.1135328E-2</v>
      </c>
      <c r="R4">
        <f t="shared" si="0"/>
        <v>250000</v>
      </c>
      <c r="S4">
        <f t="shared" si="1"/>
        <v>4308.7904054443079</v>
      </c>
      <c r="U4">
        <f t="shared" ref="U4:U23" si="13">M4</f>
        <v>1.1135328E-2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1.1135328E-2</v>
      </c>
      <c r="Y4">
        <f t="shared" ref="Y4:Y23" si="17">V4*W4</f>
        <v>0.01</v>
      </c>
      <c r="Z4">
        <f t="shared" ref="Z4:Z23" si="18">MAX(0, W4-X4-Y4)</f>
        <v>0.97886467200000005</v>
      </c>
      <c r="AB4">
        <f t="shared" ref="AB4:AB23" si="19">AC3</f>
        <v>0</v>
      </c>
      <c r="AC4">
        <f t="shared" si="2"/>
        <v>4217.7227069419896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-2783.8319999999999</v>
      </c>
      <c r="AI4">
        <f t="shared" si="6"/>
        <v>-2783.8319999999999</v>
      </c>
      <c r="AJ4">
        <f t="shared" si="7"/>
        <v>-4217.7227069419896</v>
      </c>
      <c r="AK4">
        <f>H4*SUM(AB4, AE4:AF4)</f>
        <v>0</v>
      </c>
      <c r="AL4">
        <f t="shared" si="8"/>
        <v>-7001.5547069419899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-2611.7196735153389</v>
      </c>
      <c r="AR4">
        <f t="shared" si="9"/>
        <v>-2611.7196735153389</v>
      </c>
      <c r="AS4">
        <f t="shared" si="9"/>
        <v>-3956.9591021127585</v>
      </c>
      <c r="AT4">
        <f t="shared" si="9"/>
        <v>0</v>
      </c>
      <c r="AU4">
        <f t="shared" si="9"/>
        <v>-6568.6787756280974</v>
      </c>
      <c r="AW4">
        <v>1</v>
      </c>
      <c r="AX4">
        <f>(R4*SUMPRODUCT(K5:$K$23, X5:$X$23)-$AZ$3*SUMPRODUCT(K4:$K$22, W5:$W$23))/Z4</f>
        <v>4308.7904054443079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v>3.6400000000000002E-2</v>
      </c>
      <c r="G5" s="5"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1.2969985999999999E-2</v>
      </c>
      <c r="O5">
        <f t="shared" ref="O5:O23" si="21">$C$3</f>
        <v>20680.615212451234</v>
      </c>
      <c r="P5">
        <f t="shared" ref="P5:P23" si="22">O5*$C$5</f>
        <v>1034.0307606225617</v>
      </c>
      <c r="Q5" s="4">
        <f t="shared" ref="Q5:Q23" si="23">$C$8</f>
        <v>25</v>
      </c>
      <c r="R5">
        <f t="shared" si="0"/>
        <v>250000</v>
      </c>
      <c r="S5">
        <f t="shared" si="1"/>
        <v>8102.0022743168765</v>
      </c>
      <c r="U5">
        <f t="shared" si="13"/>
        <v>1.2969985999999999E-2</v>
      </c>
      <c r="V5">
        <f t="shared" si="14"/>
        <v>0.01</v>
      </c>
      <c r="W5">
        <f t="shared" si="15"/>
        <v>0.97886467200000005</v>
      </c>
      <c r="X5">
        <f t="shared" si="16"/>
        <v>1.2695861091734591E-2</v>
      </c>
      <c r="Y5">
        <f t="shared" si="17"/>
        <v>9.7886467200000004E-3</v>
      </c>
      <c r="Z5">
        <f t="shared" si="18"/>
        <v>0.95638016418826544</v>
      </c>
      <c r="AB5">
        <f t="shared" si="19"/>
        <v>4217.7227069419896</v>
      </c>
      <c r="AC5">
        <f t="shared" si="2"/>
        <v>7748.5942653648744</v>
      </c>
      <c r="AE5">
        <f t="shared" si="3"/>
        <v>19778.530172398452</v>
      </c>
      <c r="AF5">
        <f t="shared" si="4"/>
        <v>-988.92650861992263</v>
      </c>
      <c r="AG5">
        <f t="shared" si="4"/>
        <v>-23.909504104706635</v>
      </c>
      <c r="AH5">
        <f t="shared" si="5"/>
        <v>-3173.9652729336481</v>
      </c>
      <c r="AI5">
        <f t="shared" si="6"/>
        <v>15591.728886740173</v>
      </c>
      <c r="AJ5">
        <f t="shared" si="7"/>
        <v>-3530.8715584228848</v>
      </c>
      <c r="AK5">
        <f>H5*SUM(AB5, AE5:AF5)</f>
        <v>1987.8329984302529</v>
      </c>
      <c r="AL5">
        <f t="shared" si="8"/>
        <v>14048.690326747541</v>
      </c>
      <c r="AN5">
        <f t="shared" si="9"/>
        <v>17079.997194802199</v>
      </c>
      <c r="AO5">
        <f t="shared" si="9"/>
        <v>-853.99985974010986</v>
      </c>
      <c r="AP5">
        <f t="shared" si="9"/>
        <v>-20.647351419844121</v>
      </c>
      <c r="AQ5">
        <f t="shared" si="9"/>
        <v>-2740.9174233664676</v>
      </c>
      <c r="AR5">
        <f t="shared" si="9"/>
        <v>13464.432560275774</v>
      </c>
      <c r="AS5">
        <f t="shared" si="9"/>
        <v>-3049.1283117301809</v>
      </c>
      <c r="AT5">
        <f t="shared" si="9"/>
        <v>1716.6180571044292</v>
      </c>
      <c r="AU5">
        <f t="shared" si="9"/>
        <v>12131.922305650023</v>
      </c>
      <c r="AW5">
        <v>2</v>
      </c>
      <c r="AX5">
        <f>(R5*SUMPRODUCT(K6:$K$23, X6:$X$23)-$AZ$3*SUMPRODUCT(K5:$K$22, W6:$W$23))/Z5</f>
        <v>8102.0022743168765</v>
      </c>
    </row>
    <row r="6" spans="1:52" x14ac:dyDescent="0.25">
      <c r="A6" t="s">
        <v>16</v>
      </c>
      <c r="C6" s="2">
        <f>'T.26.04.C'!C6</f>
        <v>250000</v>
      </c>
      <c r="E6">
        <v>2006</v>
      </c>
      <c r="F6" s="5">
        <v>5.8799999999999998E-2</v>
      </c>
      <c r="G6" s="5"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1.4883069000000001E-2</v>
      </c>
      <c r="O6">
        <f t="shared" si="21"/>
        <v>20680.615212451234</v>
      </c>
      <c r="P6">
        <f t="shared" si="22"/>
        <v>1034.0307606225617</v>
      </c>
      <c r="Q6" s="4">
        <f t="shared" si="23"/>
        <v>25</v>
      </c>
      <c r="R6">
        <f t="shared" si="0"/>
        <v>250000</v>
      </c>
      <c r="S6">
        <f t="shared" si="1"/>
        <v>11385.118284648706</v>
      </c>
      <c r="U6">
        <f t="shared" si="13"/>
        <v>1.4883069000000001E-2</v>
      </c>
      <c r="V6">
        <f t="shared" si="14"/>
        <v>0.01</v>
      </c>
      <c r="W6">
        <f t="shared" si="15"/>
        <v>0.95638016418826544</v>
      </c>
      <c r="X6">
        <f t="shared" si="16"/>
        <v>1.4233871973845284E-2</v>
      </c>
      <c r="Y6">
        <f t="shared" si="17"/>
        <v>9.5638016418826549E-3</v>
      </c>
      <c r="Z6">
        <f t="shared" si="18"/>
        <v>0.9325824905725375</v>
      </c>
      <c r="AB6">
        <f t="shared" si="19"/>
        <v>7748.5942653648744</v>
      </c>
      <c r="AC6">
        <f t="shared" si="2"/>
        <v>10617.561965360626</v>
      </c>
      <c r="AE6">
        <f t="shared" si="3"/>
        <v>19286.379641400079</v>
      </c>
      <c r="AF6">
        <f t="shared" si="4"/>
        <v>-964.31898207000393</v>
      </c>
      <c r="AG6">
        <f t="shared" si="4"/>
        <v>-23.314562264313437</v>
      </c>
      <c r="AH6">
        <f t="shared" si="5"/>
        <v>-3558.4679934613209</v>
      </c>
      <c r="AI6">
        <f t="shared" si="6"/>
        <v>14740.278103604442</v>
      </c>
      <c r="AJ6">
        <f t="shared" si="7"/>
        <v>-2868.9676999957519</v>
      </c>
      <c r="AK6">
        <f>H6*SUM(AB6, AE6:AF6)</f>
        <v>2836.4872558068109</v>
      </c>
      <c r="AL6">
        <f t="shared" si="8"/>
        <v>14707.797659415501</v>
      </c>
      <c r="AN6">
        <f t="shared" si="9"/>
        <v>15020.738136800259</v>
      </c>
      <c r="AO6">
        <f t="shared" si="9"/>
        <v>-751.03690684001299</v>
      </c>
      <c r="AP6">
        <f t="shared" si="9"/>
        <v>-18.157992378965449</v>
      </c>
      <c r="AQ6">
        <f t="shared" si="9"/>
        <v>-2771.4281732394302</v>
      </c>
      <c r="AR6">
        <f t="shared" si="9"/>
        <v>11480.115064341851</v>
      </c>
      <c r="AS6">
        <f t="shared" si="9"/>
        <v>-2234.4272665912295</v>
      </c>
      <c r="AT6">
        <f t="shared" si="9"/>
        <v>2209.1306450479224</v>
      </c>
      <c r="AU6">
        <f t="shared" si="9"/>
        <v>11454.818442798545</v>
      </c>
      <c r="AW6">
        <v>3</v>
      </c>
      <c r="AX6">
        <f>(R6*SUMPRODUCT(K7:$K$23, X7:$X$23)-$AZ$3*SUMPRODUCT(K6:$K$22, W7:$W$23))/Z6</f>
        <v>11385.118284648706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v>5.4699999999999999E-2</v>
      </c>
      <c r="G7" s="5"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1.6930661E-2</v>
      </c>
      <c r="O7">
        <f t="shared" si="21"/>
        <v>20680.615212451234</v>
      </c>
      <c r="P7">
        <f t="shared" si="22"/>
        <v>1034.0307606225617</v>
      </c>
      <c r="Q7" s="4">
        <f t="shared" si="23"/>
        <v>25</v>
      </c>
      <c r="R7">
        <f t="shared" si="0"/>
        <v>250000</v>
      </c>
      <c r="S7">
        <f t="shared" si="1"/>
        <v>14099.703677853035</v>
      </c>
      <c r="U7">
        <f t="shared" si="13"/>
        <v>1.6930661E-2</v>
      </c>
      <c r="V7">
        <f t="shared" si="14"/>
        <v>0.01</v>
      </c>
      <c r="W7">
        <f t="shared" si="15"/>
        <v>0.9325824905725375</v>
      </c>
      <c r="X7">
        <f t="shared" si="16"/>
        <v>1.5789238002419329E-2</v>
      </c>
      <c r="Y7">
        <f t="shared" si="17"/>
        <v>9.3258249057253748E-3</v>
      </c>
      <c r="Z7">
        <f t="shared" si="18"/>
        <v>0.9074674276643927</v>
      </c>
      <c r="AB7">
        <f t="shared" si="19"/>
        <v>10617.561965360626</v>
      </c>
      <c r="AC7">
        <f t="shared" si="2"/>
        <v>12795.021827371471</v>
      </c>
      <c r="AE7">
        <f t="shared" si="3"/>
        <v>18766.98468936023</v>
      </c>
      <c r="AF7">
        <f t="shared" si="4"/>
        <v>-938.34923446801145</v>
      </c>
      <c r="AG7">
        <f t="shared" si="4"/>
        <v>-22.686685691609817</v>
      </c>
      <c r="AH7">
        <f t="shared" si="5"/>
        <v>-3947.3095006048325</v>
      </c>
      <c r="AI7">
        <f t="shared" si="6"/>
        <v>13858.639268595776</v>
      </c>
      <c r="AJ7">
        <f t="shared" si="7"/>
        <v>-2177.4598620108445</v>
      </c>
      <c r="AK7">
        <f>H7*SUM(AB7, AE7:AF7)</f>
        <v>2978.3168699004727</v>
      </c>
      <c r="AL7">
        <f t="shared" si="8"/>
        <v>14659.496276485404</v>
      </c>
      <c r="AN7">
        <f t="shared" si="9"/>
        <v>13230.940282491463</v>
      </c>
      <c r="AO7">
        <f t="shared" si="9"/>
        <v>-661.54701412457314</v>
      </c>
      <c r="AP7">
        <f t="shared" si="9"/>
        <v>-15.994374619142706</v>
      </c>
      <c r="AQ7">
        <f t="shared" si="9"/>
        <v>-2782.8986458662771</v>
      </c>
      <c r="AR7">
        <f t="shared" si="9"/>
        <v>9770.5002478814695</v>
      </c>
      <c r="AS7">
        <f t="shared" si="9"/>
        <v>-1535.1342732282965</v>
      </c>
      <c r="AT7">
        <f t="shared" si="9"/>
        <v>2099.7476845777405</v>
      </c>
      <c r="AU7">
        <f t="shared" si="9"/>
        <v>10335.113659230914</v>
      </c>
      <c r="AW7">
        <v>4</v>
      </c>
      <c r="AX7">
        <f>(R7*SUMPRODUCT(K8:$K$23, X8:$X$23)-$AZ$3*SUMPRODUCT(K7:$K$22, W8:$W$23))/Z7</f>
        <v>14099.703677853035</v>
      </c>
    </row>
    <row r="8" spans="1:52" x14ac:dyDescent="0.25">
      <c r="B8" s="2">
        <f>'T.26.04.A'!B8</f>
        <v>1522.432587</v>
      </c>
      <c r="C8" s="2">
        <f>'T.26.04.A'!C8</f>
        <v>25</v>
      </c>
      <c r="E8">
        <v>2008</v>
      </c>
      <c r="F8" s="5">
        <v>2.2499999999999999E-2</v>
      </c>
      <c r="G8" s="5"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1.9185959999999998E-2</v>
      </c>
      <c r="O8">
        <f t="shared" si="21"/>
        <v>20680.615212451234</v>
      </c>
      <c r="P8">
        <f t="shared" si="22"/>
        <v>1034.0307606225617</v>
      </c>
      <c r="Q8" s="4">
        <f t="shared" si="23"/>
        <v>25</v>
      </c>
      <c r="R8">
        <f t="shared" si="0"/>
        <v>250000</v>
      </c>
      <c r="S8">
        <f t="shared" si="1"/>
        <v>16235.395826605258</v>
      </c>
      <c r="U8">
        <f t="shared" si="13"/>
        <v>1.9185959999999998E-2</v>
      </c>
      <c r="V8">
        <f t="shared" si="14"/>
        <v>0.01</v>
      </c>
      <c r="W8">
        <f t="shared" si="15"/>
        <v>0.9074674276643927</v>
      </c>
      <c r="X8">
        <f t="shared" si="16"/>
        <v>1.741063376847193E-2</v>
      </c>
      <c r="Y8">
        <f t="shared" si="17"/>
        <v>9.0746742766439278E-3</v>
      </c>
      <c r="Z8">
        <f t="shared" si="18"/>
        <v>0.88098211961927686</v>
      </c>
      <c r="AB8">
        <f t="shared" si="19"/>
        <v>12795.021827371471</v>
      </c>
      <c r="AC8">
        <f t="shared" si="2"/>
        <v>14303.093428180662</v>
      </c>
      <c r="AE8">
        <f t="shared" si="3"/>
        <v>18219.25222489595</v>
      </c>
      <c r="AF8">
        <f t="shared" si="4"/>
        <v>-910.96261124479747</v>
      </c>
      <c r="AG8">
        <f t="shared" si="4"/>
        <v>-22.024552990481922</v>
      </c>
      <c r="AH8">
        <f t="shared" si="5"/>
        <v>-4352.6584421179823</v>
      </c>
      <c r="AI8">
        <f t="shared" si="6"/>
        <v>12933.606618542686</v>
      </c>
      <c r="AJ8">
        <f t="shared" si="7"/>
        <v>-1508.0716008091913</v>
      </c>
      <c r="AK8">
        <f t="shared" ref="AK8:AK23" si="24">H8*SUM(AB8:AB8, AE8:AF8)</f>
        <v>2182.4900794741402</v>
      </c>
      <c r="AL8">
        <f t="shared" si="8"/>
        <v>13608.025097207636</v>
      </c>
      <c r="AN8">
        <f t="shared" si="9"/>
        <v>11976.487262139186</v>
      </c>
      <c r="AO8">
        <f t="shared" si="9"/>
        <v>-598.82436310695925</v>
      </c>
      <c r="AP8">
        <f t="shared" si="9"/>
        <v>-14.477914630567264</v>
      </c>
      <c r="AQ8">
        <f t="shared" si="9"/>
        <v>-2861.2347941061735</v>
      </c>
      <c r="AR8">
        <f t="shared" si="9"/>
        <v>8501.9501902954835</v>
      </c>
      <c r="AS8">
        <f t="shared" si="9"/>
        <v>-991.33598319720716</v>
      </c>
      <c r="AT8">
        <f t="shared" si="9"/>
        <v>1434.6672582341098</v>
      </c>
      <c r="AU8">
        <f t="shared" si="9"/>
        <v>8945.2814653323876</v>
      </c>
      <c r="AW8">
        <v>5</v>
      </c>
      <c r="AX8">
        <f>(R8*SUMPRODUCT(K9:$K$23, X9:$X$23)-$AZ$3*SUMPRODUCT(K8:$K$22, W9:$W$23))/Z8</f>
        <v>16235.395826605258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2.1884238E-2</v>
      </c>
      <c r="O9">
        <f t="shared" si="21"/>
        <v>20680.615212451234</v>
      </c>
      <c r="P9">
        <f t="shared" si="22"/>
        <v>1034.0307606225617</v>
      </c>
      <c r="Q9" s="4">
        <f t="shared" si="23"/>
        <v>25</v>
      </c>
      <c r="R9">
        <f t="shared" si="0"/>
        <v>250000</v>
      </c>
      <c r="S9">
        <f t="shared" si="1"/>
        <v>17876.739226002755</v>
      </c>
      <c r="U9">
        <f t="shared" si="13"/>
        <v>2.1884238E-2</v>
      </c>
      <c r="V9">
        <f t="shared" si="14"/>
        <v>0.01</v>
      </c>
      <c r="W9">
        <f t="shared" si="15"/>
        <v>0.88098211961927686</v>
      </c>
      <c r="X9">
        <f t="shared" si="16"/>
        <v>1.9279622379492725E-2</v>
      </c>
      <c r="Y9">
        <f t="shared" si="17"/>
        <v>8.8098211961927693E-3</v>
      </c>
      <c r="Z9">
        <f t="shared" si="18"/>
        <v>0.85289267604359131</v>
      </c>
      <c r="AB9">
        <f t="shared" si="19"/>
        <v>14303.093428180662</v>
      </c>
      <c r="AC9">
        <f t="shared" si="2"/>
        <v>15246.939957398929</v>
      </c>
      <c r="AE9">
        <f t="shared" si="3"/>
        <v>17638.345250775335</v>
      </c>
      <c r="AF9">
        <f t="shared" si="4"/>
        <v>-881.91726253876686</v>
      </c>
      <c r="AG9">
        <f t="shared" si="4"/>
        <v>-21.322316901089781</v>
      </c>
      <c r="AH9">
        <f t="shared" si="5"/>
        <v>-4819.9055948731811</v>
      </c>
      <c r="AI9">
        <f t="shared" si="6"/>
        <v>11915.200076462301</v>
      </c>
      <c r="AJ9">
        <f t="shared" si="7"/>
        <v>-943.84652921826637</v>
      </c>
      <c r="AK9">
        <f t="shared" si="24"/>
        <v>1621.3070179369797</v>
      </c>
      <c r="AL9">
        <f t="shared" si="8"/>
        <v>12592.660565181013</v>
      </c>
      <c r="AN9">
        <f t="shared" si="9"/>
        <v>11019.412746501777</v>
      </c>
      <c r="AO9">
        <f t="shared" si="9"/>
        <v>-550.970637325089</v>
      </c>
      <c r="AP9">
        <f t="shared" si="9"/>
        <v>-13.320944074075816</v>
      </c>
      <c r="AQ9">
        <f t="shared" si="9"/>
        <v>-3011.1968211273152</v>
      </c>
      <c r="AR9">
        <f t="shared" si="9"/>
        <v>7443.9243439753</v>
      </c>
      <c r="AS9">
        <f t="shared" si="9"/>
        <v>-589.66044302551813</v>
      </c>
      <c r="AT9">
        <f t="shared" si="9"/>
        <v>1012.8983737100965</v>
      </c>
      <c r="AU9">
        <f t="shared" si="9"/>
        <v>7867.1622746598778</v>
      </c>
      <c r="AW9">
        <v>6</v>
      </c>
      <c r="AX9">
        <f>(R9*SUMPRODUCT(K10:$K$23, X10:$X$23)-$AZ$3*SUMPRODUCT(K9:$K$22, W10:$W$23))/Z9</f>
        <v>17876.739226002755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2.4761703999999999E-2</v>
      </c>
      <c r="O10">
        <f t="shared" si="21"/>
        <v>20680.615212451234</v>
      </c>
      <c r="P10">
        <f t="shared" si="22"/>
        <v>1034.0307606225617</v>
      </c>
      <c r="Q10" s="4">
        <f t="shared" si="23"/>
        <v>25</v>
      </c>
      <c r="R10">
        <f t="shared" si="0"/>
        <v>250000</v>
      </c>
      <c r="S10">
        <f t="shared" si="1"/>
        <v>19134.001614742891</v>
      </c>
      <c r="U10">
        <f t="shared" si="13"/>
        <v>2.4761703999999999E-2</v>
      </c>
      <c r="V10">
        <f t="shared" si="14"/>
        <v>0.01</v>
      </c>
      <c r="W10">
        <f t="shared" si="15"/>
        <v>0.85289267604359131</v>
      </c>
      <c r="X10">
        <f t="shared" si="16"/>
        <v>2.1119075987959299E-2</v>
      </c>
      <c r="Y10">
        <f t="shared" si="17"/>
        <v>8.5289267604359131E-3</v>
      </c>
      <c r="Z10">
        <f t="shared" si="18"/>
        <v>0.82324467329519613</v>
      </c>
      <c r="AB10">
        <f t="shared" si="19"/>
        <v>15246.939957398929</v>
      </c>
      <c r="AC10">
        <f t="shared" si="2"/>
        <v>15751.964908158767</v>
      </c>
      <c r="AE10">
        <f t="shared" si="3"/>
        <v>17025.206314118081</v>
      </c>
      <c r="AF10">
        <f t="shared" si="4"/>
        <v>-851.26031570590396</v>
      </c>
      <c r="AG10">
        <f t="shared" si="4"/>
        <v>-20.581116832379902</v>
      </c>
      <c r="AH10">
        <f t="shared" si="5"/>
        <v>-5279.7689969898247</v>
      </c>
      <c r="AI10">
        <f t="shared" si="6"/>
        <v>10873.595884589973</v>
      </c>
      <c r="AJ10">
        <f t="shared" si="7"/>
        <v>-505.02495075983825</v>
      </c>
      <c r="AK10">
        <f t="shared" si="24"/>
        <v>1649.5965126800832</v>
      </c>
      <c r="AL10">
        <f t="shared" si="8"/>
        <v>12018.167446510219</v>
      </c>
      <c r="AN10">
        <f t="shared" si="9"/>
        <v>10105.804448792454</v>
      </c>
      <c r="AO10">
        <f t="shared" si="9"/>
        <v>-505.29022243962265</v>
      </c>
      <c r="AP10">
        <f t="shared" si="9"/>
        <v>-12.216518155983126</v>
      </c>
      <c r="AQ10">
        <f t="shared" si="9"/>
        <v>-3133.9598495279756</v>
      </c>
      <c r="AR10">
        <f t="shared" si="9"/>
        <v>6454.3378586688732</v>
      </c>
      <c r="AS10">
        <f t="shared" si="9"/>
        <v>-299.77219071393898</v>
      </c>
      <c r="AT10">
        <f t="shared" si="9"/>
        <v>979.16580092958759</v>
      </c>
      <c r="AU10">
        <f t="shared" si="9"/>
        <v>7133.7314688845217</v>
      </c>
      <c r="AW10">
        <v>7</v>
      </c>
      <c r="AX10">
        <f>(R10*SUMPRODUCT(K11:$K$23, X11:$X$23)-$AZ$3*SUMPRODUCT(K10:$K$22, W11:$W$23))/Z10</f>
        <v>19134.001614742891</v>
      </c>
    </row>
    <row r="11" spans="1:52" x14ac:dyDescent="0.25">
      <c r="A11" t="s">
        <v>33</v>
      </c>
      <c r="C11" s="7">
        <f>AU25</f>
        <v>89707.458628329769</v>
      </c>
      <c r="E11">
        <v>2011</v>
      </c>
      <c r="F11" s="5">
        <v>1.5E-3</v>
      </c>
      <c r="G11" s="5"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2.7627288E-2</v>
      </c>
      <c r="O11">
        <f t="shared" si="21"/>
        <v>20680.615212451234</v>
      </c>
      <c r="P11">
        <f t="shared" si="22"/>
        <v>1034.0307606225617</v>
      </c>
      <c r="Q11" s="4">
        <f t="shared" si="23"/>
        <v>25</v>
      </c>
      <c r="R11">
        <f t="shared" si="0"/>
        <v>250000</v>
      </c>
      <c r="S11">
        <f t="shared" si="1"/>
        <v>20043.03146227857</v>
      </c>
      <c r="U11">
        <f t="shared" si="13"/>
        <v>2.7627288E-2</v>
      </c>
      <c r="V11">
        <f t="shared" si="14"/>
        <v>0.01</v>
      </c>
      <c r="W11">
        <f t="shared" si="15"/>
        <v>0.82324467329519613</v>
      </c>
      <c r="X11">
        <f t="shared" si="16"/>
        <v>2.2744017683592292E-2</v>
      </c>
      <c r="Y11">
        <f t="shared" si="17"/>
        <v>8.2324467329519622E-3</v>
      </c>
      <c r="Z11">
        <f t="shared" si="18"/>
        <v>0.7922682088786519</v>
      </c>
      <c r="AB11">
        <f t="shared" si="19"/>
        <v>15751.964908158767</v>
      </c>
      <c r="AC11">
        <f t="shared" si="2"/>
        <v>15879.45663711791</v>
      </c>
      <c r="AE11">
        <f t="shared" si="3"/>
        <v>16384.593972877341</v>
      </c>
      <c r="AF11">
        <f t="shared" si="4"/>
        <v>-819.2296986438671</v>
      </c>
      <c r="AG11">
        <f t="shared" si="4"/>
        <v>-19.806705221966297</v>
      </c>
      <c r="AH11">
        <f t="shared" si="5"/>
        <v>-5686.0044208980735</v>
      </c>
      <c r="AI11">
        <f t="shared" si="6"/>
        <v>9859.5531481134349</v>
      </c>
      <c r="AJ11">
        <f t="shared" si="7"/>
        <v>-127.49172895914307</v>
      </c>
      <c r="AK11">
        <f t="shared" si="24"/>
        <v>1612.8424528932005</v>
      </c>
      <c r="AL11">
        <f t="shared" si="8"/>
        <v>11344.903872047493</v>
      </c>
      <c r="AN11">
        <f t="shared" si="9"/>
        <v>9249.2158196158434</v>
      </c>
      <c r="AO11">
        <f t="shared" si="9"/>
        <v>-462.46079098079218</v>
      </c>
      <c r="AP11">
        <f t="shared" si="9"/>
        <v>-11.181021121227502</v>
      </c>
      <c r="AQ11">
        <f t="shared" si="9"/>
        <v>-3209.7885444847811</v>
      </c>
      <c r="AR11">
        <f t="shared" si="9"/>
        <v>5565.7854630290421</v>
      </c>
      <c r="AS11">
        <f t="shared" si="9"/>
        <v>-71.969956552545511</v>
      </c>
      <c r="AT11">
        <f t="shared" si="9"/>
        <v>910.46064092536699</v>
      </c>
      <c r="AU11">
        <f t="shared" si="9"/>
        <v>6404.2761474018644</v>
      </c>
      <c r="AW11">
        <v>8</v>
      </c>
      <c r="AX11">
        <f>(R11*SUMPRODUCT(K12:$K$23, X12:$X$23)-$AZ$3*SUMPRODUCT(K11:$K$22, W12:$W$23))/Z11</f>
        <v>20043.03146227857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3.0780427999999999E-2</v>
      </c>
      <c r="O12">
        <f t="shared" si="21"/>
        <v>20680.615212451234</v>
      </c>
      <c r="P12">
        <f t="shared" si="22"/>
        <v>1034.0307606225617</v>
      </c>
      <c r="Q12" s="4">
        <f t="shared" si="23"/>
        <v>25</v>
      </c>
      <c r="R12">
        <f t="shared" si="0"/>
        <v>250000</v>
      </c>
      <c r="S12">
        <f t="shared" si="1"/>
        <v>20609.134104876681</v>
      </c>
      <c r="U12">
        <f t="shared" si="13"/>
        <v>3.0780427999999999E-2</v>
      </c>
      <c r="V12">
        <f t="shared" si="14"/>
        <v>0.01</v>
      </c>
      <c r="W12">
        <f t="shared" si="15"/>
        <v>0.7922682088786519</v>
      </c>
      <c r="X12">
        <f t="shared" si="16"/>
        <v>2.4386354560078306E-2</v>
      </c>
      <c r="Y12">
        <f t="shared" si="17"/>
        <v>7.9226820887865184E-3</v>
      </c>
      <c r="Z12">
        <f t="shared" si="18"/>
        <v>0.75995917222978704</v>
      </c>
      <c r="AB12">
        <f t="shared" si="19"/>
        <v>15879.45663711791</v>
      </c>
      <c r="AC12">
        <f t="shared" si="2"/>
        <v>15662.100494714756</v>
      </c>
      <c r="AE12">
        <f t="shared" si="3"/>
        <v>15716.423218057182</v>
      </c>
      <c r="AF12">
        <f t="shared" si="4"/>
        <v>-785.82116090285911</v>
      </c>
      <c r="AG12">
        <f t="shared" si="4"/>
        <v>-18.998979305744676</v>
      </c>
      <c r="AH12">
        <f t="shared" si="5"/>
        <v>-6096.5886400195768</v>
      </c>
      <c r="AI12">
        <f t="shared" si="6"/>
        <v>8815.0144378290024</v>
      </c>
      <c r="AJ12">
        <f t="shared" si="7"/>
        <v>217.35614240315408</v>
      </c>
      <c r="AK12">
        <f t="shared" si="24"/>
        <v>1599.042046232729</v>
      </c>
      <c r="AL12">
        <f t="shared" si="8"/>
        <v>10631.412626464886</v>
      </c>
      <c r="AN12">
        <f t="shared" si="9"/>
        <v>8434.2892288502117</v>
      </c>
      <c r="AO12">
        <f t="shared" si="9"/>
        <v>-421.71446144251058</v>
      </c>
      <c r="AP12">
        <f t="shared" si="9"/>
        <v>-10.195887721672026</v>
      </c>
      <c r="AQ12">
        <f t="shared" si="9"/>
        <v>-3271.7617224871419</v>
      </c>
      <c r="AR12">
        <f t="shared" si="9"/>
        <v>4730.6171571988871</v>
      </c>
      <c r="AS12">
        <f t="shared" si="9"/>
        <v>116.64515171550435</v>
      </c>
      <c r="AT12">
        <f t="shared" si="9"/>
        <v>858.13310827134273</v>
      </c>
      <c r="AU12">
        <f t="shared" si="9"/>
        <v>5705.3954171857349</v>
      </c>
      <c r="AW12">
        <v>9</v>
      </c>
      <c r="AX12">
        <f>(R12*SUMPRODUCT(K13:$K$23, X13:$X$23)-$AZ$3*SUMPRODUCT(K12:$K$22, W13:$W$23))/Z12</f>
        <v>20609.134104876681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3.4133669999999998E-2</v>
      </c>
      <c r="O13">
        <f t="shared" si="21"/>
        <v>20680.615212451234</v>
      </c>
      <c r="P13">
        <f t="shared" si="22"/>
        <v>1034.0307606225617</v>
      </c>
      <c r="Q13" s="4">
        <f t="shared" si="23"/>
        <v>25</v>
      </c>
      <c r="R13">
        <f t="shared" si="0"/>
        <v>250000</v>
      </c>
      <c r="S13">
        <f t="shared" si="1"/>
        <v>20839.53455388021</v>
      </c>
      <c r="U13">
        <f t="shared" si="13"/>
        <v>3.4133669999999998E-2</v>
      </c>
      <c r="V13">
        <f t="shared" si="14"/>
        <v>0.01</v>
      </c>
      <c r="W13">
        <f t="shared" si="15"/>
        <v>0.75995917222978704</v>
      </c>
      <c r="X13">
        <f t="shared" si="16"/>
        <v>2.5940195598364715E-2</v>
      </c>
      <c r="Y13">
        <f t="shared" si="17"/>
        <v>7.599591722297871E-3</v>
      </c>
      <c r="Z13">
        <f t="shared" si="18"/>
        <v>0.7264193849091245</v>
      </c>
      <c r="AB13">
        <f t="shared" si="19"/>
        <v>15662.100494714756</v>
      </c>
      <c r="AC13">
        <f t="shared" si="2"/>
        <v>15138.241872422108</v>
      </c>
      <c r="AE13">
        <f t="shared" si="3"/>
        <v>15022.799782171109</v>
      </c>
      <c r="AF13">
        <f t="shared" si="4"/>
        <v>-751.13998910855548</v>
      </c>
      <c r="AG13">
        <f t="shared" si="4"/>
        <v>-18.160484622728113</v>
      </c>
      <c r="AH13">
        <f t="shared" si="5"/>
        <v>-6485.0488995911783</v>
      </c>
      <c r="AI13">
        <f t="shared" si="6"/>
        <v>7768.4504088486483</v>
      </c>
      <c r="AJ13">
        <f t="shared" si="7"/>
        <v>523.85862229264785</v>
      </c>
      <c r="AK13">
        <f t="shared" si="24"/>
        <v>1547.5754068780868</v>
      </c>
      <c r="AL13">
        <f t="shared" si="8"/>
        <v>9839.8844380193823</v>
      </c>
      <c r="AN13">
        <f t="shared" si="9"/>
        <v>7665.7346119041367</v>
      </c>
      <c r="AO13">
        <f t="shared" si="9"/>
        <v>-383.28673059520685</v>
      </c>
      <c r="AP13">
        <f t="shared" si="9"/>
        <v>-9.2668116170074182</v>
      </c>
      <c r="AQ13">
        <f t="shared" si="9"/>
        <v>-3309.147730803506</v>
      </c>
      <c r="AR13">
        <f t="shared" si="9"/>
        <v>3964.0333388884169</v>
      </c>
      <c r="AS13">
        <f t="shared" si="9"/>
        <v>267.31110251625847</v>
      </c>
      <c r="AT13">
        <f t="shared" si="9"/>
        <v>789.68651203860236</v>
      </c>
      <c r="AU13">
        <f t="shared" si="9"/>
        <v>5021.0309534432772</v>
      </c>
      <c r="AW13">
        <v>10</v>
      </c>
      <c r="AX13">
        <f>(R13*SUMPRODUCT(K14:$K$23, X14:$X$23)-$AZ$3*SUMPRODUCT(K13:$K$22, W14:$W$23))/Z13</f>
        <v>20839.53455388021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10"/>
        <v>5.1400000000000001E-2</v>
      </c>
      <c r="I14" s="5">
        <f t="shared" si="11"/>
        <v>1.0514000000000001</v>
      </c>
      <c r="J14">
        <f t="shared" si="12"/>
        <v>0.95111280197831449</v>
      </c>
      <c r="K14">
        <f t="shared" si="20"/>
        <v>0.48532753093089492</v>
      </c>
      <c r="L14" s="2">
        <v>11</v>
      </c>
      <c r="M14" s="6">
        <v>3.7867151000000002E-2</v>
      </c>
      <c r="O14">
        <f t="shared" si="21"/>
        <v>20680.615212451234</v>
      </c>
      <c r="P14">
        <f t="shared" si="22"/>
        <v>1034.0307606225617</v>
      </c>
      <c r="Q14" s="4">
        <f t="shared" si="23"/>
        <v>25</v>
      </c>
      <c r="R14">
        <f t="shared" si="0"/>
        <v>250000</v>
      </c>
      <c r="S14">
        <f t="shared" si="1"/>
        <v>20721.818810860656</v>
      </c>
      <c r="U14">
        <f t="shared" si="13"/>
        <v>3.7867151000000002E-2</v>
      </c>
      <c r="V14">
        <f t="shared" si="14"/>
        <v>0.01</v>
      </c>
      <c r="W14">
        <f t="shared" si="15"/>
        <v>0.7264193849091245</v>
      </c>
      <c r="X14">
        <f t="shared" si="16"/>
        <v>2.750743253768094E-2</v>
      </c>
      <c r="Y14">
        <f t="shared" si="17"/>
        <v>7.2641938490912447E-3</v>
      </c>
      <c r="Z14">
        <f t="shared" si="18"/>
        <v>0.69164775852235227</v>
      </c>
      <c r="AB14">
        <f t="shared" si="19"/>
        <v>15138.241872422108</v>
      </c>
      <c r="AC14">
        <f t="shared" si="2"/>
        <v>14332.199533038087</v>
      </c>
      <c r="AE14">
        <f t="shared" si="3"/>
        <v>14303.701156555157</v>
      </c>
      <c r="AF14">
        <f t="shared" si="4"/>
        <v>-715.18505782775787</v>
      </c>
      <c r="AG14">
        <f t="shared" si="4"/>
        <v>-17.291193963058806</v>
      </c>
      <c r="AH14">
        <f t="shared" si="5"/>
        <v>-6876.8581344202348</v>
      </c>
      <c r="AI14">
        <f t="shared" si="6"/>
        <v>6694.3667703441051</v>
      </c>
      <c r="AJ14">
        <f t="shared" si="7"/>
        <v>806.04233938402103</v>
      </c>
      <c r="AK14">
        <f t="shared" si="24"/>
        <v>1476.5553597170847</v>
      </c>
      <c r="AL14">
        <f t="shared" si="8"/>
        <v>8976.9644694452109</v>
      </c>
      <c r="AN14">
        <f t="shared" si="9"/>
        <v>6941.9799654843</v>
      </c>
      <c r="AO14">
        <f t="shared" si="9"/>
        <v>-347.09899827421503</v>
      </c>
      <c r="AP14">
        <f t="shared" si="9"/>
        <v>-8.391892472938526</v>
      </c>
      <c r="AQ14">
        <f t="shared" si="9"/>
        <v>-3337.5285789402128</v>
      </c>
      <c r="AR14">
        <f t="shared" si="9"/>
        <v>3248.9604957969336</v>
      </c>
      <c r="AS14">
        <f t="shared" si="9"/>
        <v>391.19453839900939</v>
      </c>
      <c r="AT14">
        <f t="shared" si="9"/>
        <v>716.61296701427204</v>
      </c>
      <c r="AU14">
        <f t="shared" si="9"/>
        <v>4356.7680012102155</v>
      </c>
      <c r="AW14">
        <v>11</v>
      </c>
      <c r="AX14">
        <f>(R14*SUMPRODUCT(K15:$K$23, X15:$X$23)-$AZ$3*SUMPRODUCT(K14:$K$22, W15:$W$23))/Z14</f>
        <v>20721.818810860656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10"/>
        <v>5.1900000000000002E-2</v>
      </c>
      <c r="I15" s="5">
        <f t="shared" si="11"/>
        <v>1.0519000000000001</v>
      </c>
      <c r="J15">
        <f t="shared" si="12"/>
        <v>0.95066070919288903</v>
      </c>
      <c r="K15">
        <f t="shared" si="20"/>
        <v>0.46138181474559836</v>
      </c>
      <c r="L15" s="2">
        <v>12</v>
      </c>
      <c r="M15" s="6">
        <v>4.2172894000000002E-2</v>
      </c>
      <c r="O15">
        <f t="shared" si="21"/>
        <v>20680.615212451234</v>
      </c>
      <c r="P15">
        <f t="shared" si="22"/>
        <v>1034.0307606225617</v>
      </c>
      <c r="Q15" s="4">
        <f t="shared" si="23"/>
        <v>25</v>
      </c>
      <c r="R15">
        <f t="shared" si="0"/>
        <v>250000</v>
      </c>
      <c r="S15">
        <f t="shared" si="1"/>
        <v>20227.194923991116</v>
      </c>
      <c r="U15">
        <f t="shared" si="13"/>
        <v>4.2172894000000002E-2</v>
      </c>
      <c r="V15">
        <f t="shared" si="14"/>
        <v>0.01</v>
      </c>
      <c r="W15">
        <f t="shared" si="15"/>
        <v>0.69164775852235227</v>
      </c>
      <c r="X15">
        <f t="shared" si="16"/>
        <v>2.9168787605500762E-2</v>
      </c>
      <c r="Y15">
        <f t="shared" si="17"/>
        <v>6.9164775852235232E-3</v>
      </c>
      <c r="Z15">
        <f t="shared" si="18"/>
        <v>0.65556249333162797</v>
      </c>
      <c r="AB15">
        <f t="shared" si="19"/>
        <v>14332.199533038087</v>
      </c>
      <c r="AC15">
        <f t="shared" si="2"/>
        <v>13260.190337476464</v>
      </c>
      <c r="AE15">
        <f t="shared" si="3"/>
        <v>13557.435672306527</v>
      </c>
      <c r="AF15">
        <f t="shared" si="4"/>
        <v>-677.87178361532631</v>
      </c>
      <c r="AG15">
        <f t="shared" si="4"/>
        <v>-16.389062333290699</v>
      </c>
      <c r="AH15">
        <f t="shared" si="5"/>
        <v>-7292.1969013751905</v>
      </c>
      <c r="AI15">
        <f t="shared" si="6"/>
        <v>5570.9779249827197</v>
      </c>
      <c r="AJ15">
        <f t="shared" si="7"/>
        <v>1072.0091955616226</v>
      </c>
      <c r="AK15">
        <f t="shared" si="24"/>
        <v>1412.2905215877499</v>
      </c>
      <c r="AL15">
        <f t="shared" si="8"/>
        <v>8055.2776421320923</v>
      </c>
      <c r="AN15">
        <f t="shared" si="9"/>
        <v>6255.154273785497</v>
      </c>
      <c r="AO15">
        <f t="shared" si="9"/>
        <v>-312.75771368927479</v>
      </c>
      <c r="AP15">
        <f t="shared" si="9"/>
        <v>-7.5616153213123933</v>
      </c>
      <c r="AQ15">
        <f t="shared" si="9"/>
        <v>-3364.4870398387147</v>
      </c>
      <c r="AR15">
        <f t="shared" si="9"/>
        <v>2570.3479049361954</v>
      </c>
      <c r="AS15">
        <f t="shared" si="9"/>
        <v>494.60554807219052</v>
      </c>
      <c r="AT15">
        <f t="shared" si="9"/>
        <v>651.60516379816374</v>
      </c>
      <c r="AU15">
        <f t="shared" si="9"/>
        <v>3716.5586168065493</v>
      </c>
      <c r="AW15">
        <v>12</v>
      </c>
      <c r="AX15">
        <f>(R15*SUMPRODUCT(K16:$K$23, X16:$X$23)-$AZ$3*SUMPRODUCT(K15:$K$22, W16:$W$23))/Z15</f>
        <v>20227.194923991116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10"/>
        <v>5.4700000000000006E-2</v>
      </c>
      <c r="I16" s="5">
        <f t="shared" si="11"/>
        <v>1.0547</v>
      </c>
      <c r="J16">
        <f t="shared" si="12"/>
        <v>0.94813691096994412</v>
      </c>
      <c r="K16">
        <f t="shared" si="20"/>
        <v>0.43745312861059865</v>
      </c>
      <c r="L16" s="2">
        <v>13</v>
      </c>
      <c r="M16" s="6">
        <v>4.6777600000000003E-2</v>
      </c>
      <c r="O16">
        <f t="shared" si="21"/>
        <v>20680.615212451234</v>
      </c>
      <c r="P16">
        <f t="shared" si="22"/>
        <v>1034.0307606225617</v>
      </c>
      <c r="Q16" s="4">
        <f t="shared" si="23"/>
        <v>25</v>
      </c>
      <c r="R16">
        <f t="shared" si="0"/>
        <v>250000</v>
      </c>
      <c r="S16">
        <f t="shared" si="1"/>
        <v>19361.736506642806</v>
      </c>
      <c r="U16">
        <f t="shared" si="13"/>
        <v>4.6777600000000003E-2</v>
      </c>
      <c r="V16">
        <f t="shared" si="14"/>
        <v>0.01</v>
      </c>
      <c r="W16">
        <f t="shared" si="15"/>
        <v>0.65556249333162797</v>
      </c>
      <c r="X16">
        <f t="shared" si="16"/>
        <v>3.0665640088069563E-2</v>
      </c>
      <c r="Y16">
        <f t="shared" si="17"/>
        <v>6.5556249333162796E-3</v>
      </c>
      <c r="Z16">
        <f t="shared" si="18"/>
        <v>0.61834122831024207</v>
      </c>
      <c r="AB16">
        <f t="shared" si="19"/>
        <v>13260.190337476464</v>
      </c>
      <c r="AC16">
        <f t="shared" si="2"/>
        <v>11972.159933736768</v>
      </c>
      <c r="AE16">
        <f t="shared" si="3"/>
        <v>12787.677012678574</v>
      </c>
      <c r="AF16">
        <f t="shared" si="4"/>
        <v>-639.38385063392866</v>
      </c>
      <c r="AG16">
        <f t="shared" si="4"/>
        <v>-15.458530707756053</v>
      </c>
      <c r="AH16">
        <f t="shared" si="5"/>
        <v>-7666.4100220173905</v>
      </c>
      <c r="AI16">
        <f t="shared" si="6"/>
        <v>4466.4246093194988</v>
      </c>
      <c r="AJ16">
        <f t="shared" si="7"/>
        <v>1288.0304037396963</v>
      </c>
      <c r="AK16">
        <f t="shared" si="24"/>
        <v>1389.8440474238048</v>
      </c>
      <c r="AL16">
        <f t="shared" si="8"/>
        <v>7144.2990604830002</v>
      </c>
      <c r="AN16">
        <f t="shared" si="9"/>
        <v>5594.0093168580761</v>
      </c>
      <c r="AO16">
        <f t="shared" si="9"/>
        <v>-279.70046584290378</v>
      </c>
      <c r="AP16">
        <f t="shared" si="9"/>
        <v>-6.7623826218308967</v>
      </c>
      <c r="AQ16">
        <f t="shared" si="9"/>
        <v>-3353.6950493431559</v>
      </c>
      <c r="AR16">
        <f t="shared" si="9"/>
        <v>1953.8514190501855</v>
      </c>
      <c r="AS16">
        <f t="shared" si="9"/>
        <v>563.45292986150264</v>
      </c>
      <c r="AT16">
        <f t="shared" si="9"/>
        <v>607.99162682636063</v>
      </c>
      <c r="AU16">
        <f t="shared" si="9"/>
        <v>3125.295975738049</v>
      </c>
      <c r="AW16">
        <v>13</v>
      </c>
      <c r="AX16">
        <f>(R16*SUMPRODUCT(K17:$K$23, X17:$X$23)-$AZ$3*SUMPRODUCT(K16:$K$22, W17:$W$23))/Z16</f>
        <v>19361.736506642806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10"/>
        <v>6.1700000000000005E-2</v>
      </c>
      <c r="I17" s="5">
        <f t="shared" si="11"/>
        <v>1.0617000000000001</v>
      </c>
      <c r="J17">
        <f t="shared" si="12"/>
        <v>0.94188565508147304</v>
      </c>
      <c r="K17">
        <f t="shared" si="20"/>
        <v>0.41203082660883361</v>
      </c>
      <c r="L17" s="2">
        <v>14</v>
      </c>
      <c r="M17" s="6">
        <v>5.1668436999999998E-2</v>
      </c>
      <c r="O17">
        <f t="shared" si="21"/>
        <v>20680.615212451234</v>
      </c>
      <c r="P17">
        <f t="shared" si="22"/>
        <v>1034.0307606225617</v>
      </c>
      <c r="Q17" s="4">
        <f t="shared" si="23"/>
        <v>25</v>
      </c>
      <c r="R17">
        <f t="shared" si="0"/>
        <v>250000</v>
      </c>
      <c r="S17">
        <f t="shared" si="1"/>
        <v>18146.09133100809</v>
      </c>
      <c r="U17">
        <f t="shared" si="13"/>
        <v>5.1668436999999998E-2</v>
      </c>
      <c r="V17">
        <f t="shared" si="14"/>
        <v>0.01</v>
      </c>
      <c r="W17">
        <f t="shared" si="15"/>
        <v>0.61834122831024207</v>
      </c>
      <c r="X17">
        <f t="shared" si="16"/>
        <v>3.1948724799450358E-2</v>
      </c>
      <c r="Y17">
        <f t="shared" si="17"/>
        <v>6.183412283102421E-3</v>
      </c>
      <c r="Z17">
        <f t="shared" si="18"/>
        <v>0.58020909122768938</v>
      </c>
      <c r="AB17">
        <f t="shared" si="19"/>
        <v>11972.159933736768</v>
      </c>
      <c r="AC17">
        <f t="shared" si="2"/>
        <v>10528.527160498856</v>
      </c>
      <c r="AE17">
        <f t="shared" si="3"/>
        <v>11999.080958445858</v>
      </c>
      <c r="AF17">
        <f t="shared" si="4"/>
        <v>-599.95404792229294</v>
      </c>
      <c r="AG17">
        <f t="shared" si="4"/>
        <v>-14.505227280692235</v>
      </c>
      <c r="AH17">
        <f t="shared" si="5"/>
        <v>-7987.1811998625899</v>
      </c>
      <c r="AI17">
        <f t="shared" si="6"/>
        <v>3397.4404833802846</v>
      </c>
      <c r="AJ17">
        <f t="shared" si="7"/>
        <v>1443.6327732379123</v>
      </c>
      <c r="AK17">
        <f t="shared" si="24"/>
        <v>1442.0083982908629</v>
      </c>
      <c r="AL17">
        <f t="shared" si="8"/>
        <v>6283.0816549090596</v>
      </c>
      <c r="AN17">
        <f t="shared" si="9"/>
        <v>4943.9912458547624</v>
      </c>
      <c r="AO17">
        <f t="shared" si="9"/>
        <v>-247.19956229273814</v>
      </c>
      <c r="AP17">
        <f t="shared" si="9"/>
        <v>-5.9766007866126252</v>
      </c>
      <c r="AQ17">
        <f t="shared" si="9"/>
        <v>-3290.9648720539185</v>
      </c>
      <c r="AR17">
        <f t="shared" si="9"/>
        <v>1399.8502107214938</v>
      </c>
      <c r="AS17">
        <f t="shared" si="9"/>
        <v>594.82120487681982</v>
      </c>
      <c r="AT17">
        <f t="shared" si="9"/>
        <v>594.15191232466441</v>
      </c>
      <c r="AU17">
        <f t="shared" si="9"/>
        <v>2588.823327922978</v>
      </c>
      <c r="AW17">
        <v>14</v>
      </c>
      <c r="AX17">
        <f>(R17*SUMPRODUCT(K18:$K$23, X18:$X$23)-$AZ$3*SUMPRODUCT(K17:$K$22, W18:$W$23))/Z17</f>
        <v>18146.09133100809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10"/>
        <v>7.0099999999999996E-2</v>
      </c>
      <c r="I18" s="5">
        <f t="shared" si="11"/>
        <v>1.0701000000000001</v>
      </c>
      <c r="J18">
        <f t="shared" si="12"/>
        <v>0.93449210354172507</v>
      </c>
      <c r="K18">
        <f t="shared" si="20"/>
        <v>0.38503955388172473</v>
      </c>
      <c r="L18" s="2">
        <v>15</v>
      </c>
      <c r="M18" s="6">
        <v>5.7177164000000003E-2</v>
      </c>
      <c r="O18">
        <f t="shared" si="21"/>
        <v>20680.615212451234</v>
      </c>
      <c r="P18">
        <f t="shared" si="22"/>
        <v>1034.0307606225617</v>
      </c>
      <c r="Q18" s="4">
        <f t="shared" si="23"/>
        <v>25</v>
      </c>
      <c r="R18">
        <f t="shared" si="0"/>
        <v>250000</v>
      </c>
      <c r="S18">
        <f t="shared" si="1"/>
        <v>16569.239188961892</v>
      </c>
      <c r="U18">
        <f t="shared" si="13"/>
        <v>5.7177164000000003E-2</v>
      </c>
      <c r="V18">
        <f t="shared" si="14"/>
        <v>0.01</v>
      </c>
      <c r="W18">
        <f t="shared" si="15"/>
        <v>0.58020909122768938</v>
      </c>
      <c r="X18">
        <f t="shared" si="16"/>
        <v>3.3174710363416557E-2</v>
      </c>
      <c r="Y18">
        <f t="shared" si="17"/>
        <v>5.802090912276894E-3</v>
      </c>
      <c r="Z18">
        <f t="shared" si="18"/>
        <v>0.5412322899519959</v>
      </c>
      <c r="AB18">
        <f t="shared" si="19"/>
        <v>10528.527160498856</v>
      </c>
      <c r="AC18">
        <f t="shared" si="2"/>
        <v>8967.8072690041954</v>
      </c>
      <c r="AE18">
        <f t="shared" si="3"/>
        <v>11193.016729051064</v>
      </c>
      <c r="AF18">
        <f t="shared" si="4"/>
        <v>-559.65083645255322</v>
      </c>
      <c r="AG18">
        <f t="shared" si="4"/>
        <v>-13.530807248799897</v>
      </c>
      <c r="AH18">
        <f t="shared" si="5"/>
        <v>-8293.6775908541385</v>
      </c>
      <c r="AI18">
        <f t="shared" si="6"/>
        <v>2326.1574944955719</v>
      </c>
      <c r="AJ18">
        <f t="shared" si="7"/>
        <v>1560.7198914946603</v>
      </c>
      <c r="AK18">
        <f t="shared" si="24"/>
        <v>1483.4487030221251</v>
      </c>
      <c r="AL18">
        <f t="shared" si="8"/>
        <v>5370.3260890123574</v>
      </c>
      <c r="AN18">
        <f t="shared" si="9"/>
        <v>4309.754167944503</v>
      </c>
      <c r="AO18">
        <f t="shared" si="9"/>
        <v>-215.48770839722519</v>
      </c>
      <c r="AP18">
        <f t="shared" si="9"/>
        <v>-5.2098959867375196</v>
      </c>
      <c r="AQ18">
        <f t="shared" si="9"/>
        <v>-3193.393919621335</v>
      </c>
      <c r="AR18">
        <f t="shared" si="9"/>
        <v>895.66264393920551</v>
      </c>
      <c r="AS18">
        <f t="shared" si="9"/>
        <v>600.9388907554378</v>
      </c>
      <c r="AT18">
        <f t="shared" si="9"/>
        <v>571.18642681806216</v>
      </c>
      <c r="AU18">
        <f t="shared" si="9"/>
        <v>2067.7879615127058</v>
      </c>
      <c r="AW18">
        <v>15</v>
      </c>
      <c r="AX18">
        <f>(R18*SUMPRODUCT(K19:$K$23, X19:$X$23)-$AZ$3*SUMPRODUCT(K18:$K$22, W19:$W$23))/Z18</f>
        <v>16569.239188961892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10"/>
        <v>7.3400000000000007E-2</v>
      </c>
      <c r="I19" s="5">
        <f t="shared" si="11"/>
        <v>1.0733999999999999</v>
      </c>
      <c r="J19">
        <f t="shared" si="12"/>
        <v>0.93161915408980811</v>
      </c>
      <c r="K19">
        <f t="shared" si="20"/>
        <v>0.35871022347840947</v>
      </c>
      <c r="L19" s="2">
        <v>16</v>
      </c>
      <c r="M19" s="6">
        <v>6.3388860000000005E-2</v>
      </c>
      <c r="O19">
        <f t="shared" si="21"/>
        <v>20680.615212451234</v>
      </c>
      <c r="P19">
        <f t="shared" si="22"/>
        <v>1034.0307606225617</v>
      </c>
      <c r="Q19" s="4">
        <f t="shared" si="23"/>
        <v>25</v>
      </c>
      <c r="R19">
        <f t="shared" si="0"/>
        <v>250000</v>
      </c>
      <c r="S19">
        <f t="shared" si="1"/>
        <v>14584.636444402908</v>
      </c>
      <c r="U19">
        <f t="shared" si="13"/>
        <v>6.3388860000000005E-2</v>
      </c>
      <c r="V19">
        <f t="shared" si="14"/>
        <v>0.01</v>
      </c>
      <c r="W19">
        <f t="shared" si="15"/>
        <v>0.5412322899519959</v>
      </c>
      <c r="X19">
        <f t="shared" si="16"/>
        <v>3.430809785524648E-2</v>
      </c>
      <c r="Y19">
        <f t="shared" si="17"/>
        <v>5.4123228995199592E-3</v>
      </c>
      <c r="Z19">
        <f t="shared" si="18"/>
        <v>0.50151186919722945</v>
      </c>
      <c r="AB19">
        <f t="shared" si="19"/>
        <v>8967.8072690041954</v>
      </c>
      <c r="AC19">
        <f t="shared" si="2"/>
        <v>7314.3682847945365</v>
      </c>
      <c r="AE19">
        <f t="shared" si="3"/>
        <v>10371.573991345076</v>
      </c>
      <c r="AF19">
        <f t="shared" si="4"/>
        <v>-518.57869956725381</v>
      </c>
      <c r="AG19">
        <f t="shared" si="4"/>
        <v>-12.537796729930736</v>
      </c>
      <c r="AH19">
        <f t="shared" si="5"/>
        <v>-8577.0244638116201</v>
      </c>
      <c r="AI19">
        <f t="shared" si="6"/>
        <v>1263.4330312362727</v>
      </c>
      <c r="AJ19">
        <f t="shared" si="7"/>
        <v>1653.4389842096589</v>
      </c>
      <c r="AK19">
        <f t="shared" si="24"/>
        <v>1381.4469079614</v>
      </c>
      <c r="AL19">
        <f t="shared" si="8"/>
        <v>4298.3189234073316</v>
      </c>
      <c r="AN19">
        <f t="shared" si="9"/>
        <v>3720.3896242582514</v>
      </c>
      <c r="AO19">
        <f t="shared" si="9"/>
        <v>-186.01948121291258</v>
      </c>
      <c r="AP19">
        <f t="shared" si="9"/>
        <v>-4.497435866920326</v>
      </c>
      <c r="AQ19">
        <f t="shared" si="9"/>
        <v>-3076.6663621936514</v>
      </c>
      <c r="AR19">
        <f t="shared" si="9"/>
        <v>453.20634498476767</v>
      </c>
      <c r="AS19">
        <f t="shared" si="9"/>
        <v>593.10546753376104</v>
      </c>
      <c r="AT19">
        <f t="shared" si="9"/>
        <v>495.53912907839157</v>
      </c>
      <c r="AU19">
        <f t="shared" si="9"/>
        <v>1541.8509415969204</v>
      </c>
      <c r="AW19">
        <v>16</v>
      </c>
      <c r="AX19">
        <f>(R19*SUMPRODUCT(K20:$K$23, X20:$X$23)-$AZ$3*SUMPRODUCT(K19:$K$22, W20:$W$23))/Z19</f>
        <v>14584.636444402908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0.34023543913346244</v>
      </c>
      <c r="L20" s="2">
        <v>17</v>
      </c>
      <c r="M20" s="6">
        <v>7.0498397000000004E-2</v>
      </c>
      <c r="O20">
        <f t="shared" si="21"/>
        <v>20680.615212451234</v>
      </c>
      <c r="P20">
        <f t="shared" si="22"/>
        <v>1034.0307606225617</v>
      </c>
      <c r="Q20" s="4">
        <f t="shared" si="23"/>
        <v>25</v>
      </c>
      <c r="R20">
        <f t="shared" si="0"/>
        <v>250000</v>
      </c>
      <c r="S20">
        <f t="shared" si="1"/>
        <v>12004.235713719183</v>
      </c>
      <c r="U20">
        <f t="shared" si="13"/>
        <v>7.0498397000000004E-2</v>
      </c>
      <c r="V20">
        <f t="shared" si="14"/>
        <v>0.01</v>
      </c>
      <c r="W20">
        <f t="shared" si="15"/>
        <v>0.50151186919722945</v>
      </c>
      <c r="X20">
        <f t="shared" si="16"/>
        <v>3.5355782854878358E-2</v>
      </c>
      <c r="Y20">
        <f t="shared" si="17"/>
        <v>5.0151186919722944E-3</v>
      </c>
      <c r="Z20">
        <f t="shared" si="18"/>
        <v>0.46114096765037882</v>
      </c>
      <c r="AB20">
        <f t="shared" si="19"/>
        <v>7314.3682847945365</v>
      </c>
      <c r="AC20">
        <f t="shared" si="2"/>
        <v>5535.6448729276999</v>
      </c>
      <c r="AE20">
        <f t="shared" si="3"/>
        <v>9536.6789106749056</v>
      </c>
      <c r="AF20">
        <f t="shared" si="4"/>
        <v>-476.83394553374535</v>
      </c>
      <c r="AG20">
        <f t="shared" si="4"/>
        <v>-11.528524191259471</v>
      </c>
      <c r="AH20">
        <f t="shared" si="5"/>
        <v>-8838.9457137195895</v>
      </c>
      <c r="AI20">
        <f t="shared" si="6"/>
        <v>209.3707272303127</v>
      </c>
      <c r="AJ20">
        <f t="shared" si="7"/>
        <v>1778.7234118668366</v>
      </c>
      <c r="AK20">
        <f t="shared" si="24"/>
        <v>889.11977947150854</v>
      </c>
      <c r="AL20">
        <f t="shared" si="8"/>
        <v>2877.2139185686578</v>
      </c>
      <c r="AN20">
        <f t="shared" si="9"/>
        <v>3244.7161370483068</v>
      </c>
      <c r="AO20">
        <f t="shared" si="9"/>
        <v>-162.23580685241535</v>
      </c>
      <c r="AP20">
        <f t="shared" si="9"/>
        <v>-3.9224124907739113</v>
      </c>
      <c r="AQ20">
        <f t="shared" si="9"/>
        <v>-3007.3225763842202</v>
      </c>
      <c r="AR20">
        <f t="shared" si="9"/>
        <v>71.235341320897817</v>
      </c>
      <c r="AS20">
        <f t="shared" si="9"/>
        <v>605.18474113348373</v>
      </c>
      <c r="AT20">
        <f t="shared" si="9"/>
        <v>302.510058610736</v>
      </c>
      <c r="AU20">
        <f t="shared" si="9"/>
        <v>978.93014106511748</v>
      </c>
      <c r="AW20">
        <v>17</v>
      </c>
      <c r="AX20">
        <f>(R20*SUMPRODUCT(K21:$K$23, X21:$X$23)-$AZ$3*SUMPRODUCT(K20:$K$22, W21:$W$23))/Z20</f>
        <v>12004.235713719183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10"/>
        <v>5.1300000000000005E-2</v>
      </c>
      <c r="I21" s="5">
        <f t="shared" si="11"/>
        <v>1.0512999999999999</v>
      </c>
      <c r="J21">
        <f t="shared" si="12"/>
        <v>0.95120327213925626</v>
      </c>
      <c r="K21">
        <f t="shared" si="20"/>
        <v>0.32363306300148625</v>
      </c>
      <c r="L21" s="2">
        <v>18</v>
      </c>
      <c r="M21" s="6">
        <v>7.8701599999999997E-2</v>
      </c>
      <c r="O21">
        <f t="shared" si="21"/>
        <v>20680.615212451234</v>
      </c>
      <c r="P21">
        <f t="shared" si="22"/>
        <v>1034.0307606225617</v>
      </c>
      <c r="Q21" s="4">
        <f t="shared" si="23"/>
        <v>25</v>
      </c>
      <c r="R21">
        <f t="shared" si="0"/>
        <v>250000</v>
      </c>
      <c r="S21">
        <f t="shared" si="1"/>
        <v>8735.057664197946</v>
      </c>
      <c r="U21">
        <f t="shared" si="13"/>
        <v>7.8701599999999997E-2</v>
      </c>
      <c r="V21">
        <f t="shared" si="14"/>
        <v>0.01</v>
      </c>
      <c r="W21">
        <f t="shared" si="15"/>
        <v>0.46114096765037882</v>
      </c>
      <c r="X21">
        <f t="shared" si="16"/>
        <v>3.6292531979633051E-2</v>
      </c>
      <c r="Y21">
        <f t="shared" si="17"/>
        <v>4.6114096765037882E-3</v>
      </c>
      <c r="Z21">
        <f t="shared" si="18"/>
        <v>0.42023702599424195</v>
      </c>
      <c r="AB21">
        <f t="shared" si="19"/>
        <v>5535.6448729276999</v>
      </c>
      <c r="AC21">
        <f t="shared" si="2"/>
        <v>3670.7946546907547</v>
      </c>
      <c r="AE21">
        <f t="shared" si="3"/>
        <v>8690.7602326117849</v>
      </c>
      <c r="AF21">
        <f t="shared" si="4"/>
        <v>-434.53801163058927</v>
      </c>
      <c r="AG21">
        <f t="shared" si="4"/>
        <v>-10.505925649856049</v>
      </c>
      <c r="AH21">
        <f t="shared" si="5"/>
        <v>-9073.1329949082628</v>
      </c>
      <c r="AI21">
        <f t="shared" si="6"/>
        <v>-827.41669957692284</v>
      </c>
      <c r="AJ21">
        <f t="shared" si="7"/>
        <v>1864.8502182369452</v>
      </c>
      <c r="AK21">
        <f t="shared" si="24"/>
        <v>707.52278191752634</v>
      </c>
      <c r="AL21">
        <f t="shared" si="8"/>
        <v>1744.9563005775487</v>
      </c>
      <c r="AN21">
        <f t="shared" si="9"/>
        <v>2812.617353891661</v>
      </c>
      <c r="AO21">
        <f t="shared" si="9"/>
        <v>-140.63086769458306</v>
      </c>
      <c r="AP21">
        <f t="shared" si="9"/>
        <v>-3.4000648977287931</v>
      </c>
      <c r="AQ21">
        <f t="shared" si="9"/>
        <v>-2936.3658221620094</v>
      </c>
      <c r="AR21">
        <f t="shared" si="9"/>
        <v>-267.77940086266011</v>
      </c>
      <c r="AS21">
        <f t="shared" si="9"/>
        <v>603.5271881670127</v>
      </c>
      <c r="AT21">
        <f t="shared" si="9"/>
        <v>228.97776505530163</v>
      </c>
      <c r="AU21">
        <f t="shared" si="9"/>
        <v>564.72555235965422</v>
      </c>
      <c r="AW21">
        <v>18</v>
      </c>
      <c r="AX21">
        <f>(R21*SUMPRODUCT(K22:$K$23, X22:$X$23)-$AZ$3*SUMPRODUCT(K21:$K$22, W22:$W$23))/Z21</f>
        <v>8735.057664197946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10"/>
        <v>7.0000000000000007E-2</v>
      </c>
      <c r="I22" s="5">
        <f t="shared" si="11"/>
        <v>1.07</v>
      </c>
      <c r="J22">
        <f t="shared" si="12"/>
        <v>0.93457943925233644</v>
      </c>
      <c r="K22">
        <f t="shared" si="20"/>
        <v>0.30246080654344509</v>
      </c>
      <c r="L22" s="2">
        <v>19</v>
      </c>
      <c r="M22" s="6">
        <v>8.8159118999999994E-2</v>
      </c>
      <c r="O22">
        <f t="shared" si="21"/>
        <v>20680.615212451234</v>
      </c>
      <c r="P22">
        <f t="shared" si="22"/>
        <v>1034.0307606225617</v>
      </c>
      <c r="Q22" s="4">
        <f t="shared" si="23"/>
        <v>25</v>
      </c>
      <c r="R22">
        <f t="shared" si="0"/>
        <v>250000</v>
      </c>
      <c r="S22">
        <f t="shared" si="1"/>
        <v>4744.8741250316289</v>
      </c>
      <c r="U22">
        <f t="shared" si="13"/>
        <v>8.8159118999999994E-2</v>
      </c>
      <c r="V22">
        <f t="shared" si="14"/>
        <v>0.01</v>
      </c>
      <c r="W22">
        <f t="shared" si="15"/>
        <v>0.42023702599424195</v>
      </c>
      <c r="X22">
        <f t="shared" si="16"/>
        <v>3.7047725982832465E-2</v>
      </c>
      <c r="Y22">
        <f t="shared" si="17"/>
        <v>4.2023702599424196E-3</v>
      </c>
      <c r="Z22">
        <f t="shared" si="18"/>
        <v>0.37898692975146708</v>
      </c>
      <c r="AB22">
        <f t="shared" si="19"/>
        <v>3670.7946546907547</v>
      </c>
      <c r="AC22">
        <f t="shared" si="2"/>
        <v>1798.2452767029158</v>
      </c>
      <c r="AE22">
        <f t="shared" si="3"/>
        <v>7837.6828647383772</v>
      </c>
      <c r="AF22">
        <f t="shared" si="4"/>
        <v>-391.88414323691887</v>
      </c>
      <c r="AG22">
        <f t="shared" si="4"/>
        <v>-9.4746732437866772</v>
      </c>
      <c r="AH22">
        <f t="shared" si="5"/>
        <v>-9261.9314957081169</v>
      </c>
      <c r="AI22">
        <f t="shared" si="6"/>
        <v>-1825.6074474504458</v>
      </c>
      <c r="AJ22">
        <f t="shared" si="7"/>
        <v>1872.5493779878389</v>
      </c>
      <c r="AK22">
        <f t="shared" si="24"/>
        <v>778.16153633345505</v>
      </c>
      <c r="AL22">
        <f t="shared" si="8"/>
        <v>825.10346687084814</v>
      </c>
      <c r="AN22">
        <f t="shared" si="9"/>
        <v>2370.5918807005087</v>
      </c>
      <c r="AO22">
        <f t="shared" si="9"/>
        <v>-118.52959403502544</v>
      </c>
      <c r="AP22">
        <f t="shared" si="9"/>
        <v>-2.8657173110513177</v>
      </c>
      <c r="AQ22">
        <f t="shared" si="9"/>
        <v>-2801.3712703420138</v>
      </c>
      <c r="AR22">
        <f t="shared" si="9"/>
        <v>-552.1747009875819</v>
      </c>
      <c r="AS22">
        <f t="shared" si="9"/>
        <v>566.37279515862815</v>
      </c>
      <c r="AT22">
        <f t="shared" si="9"/>
        <v>235.36336590050317</v>
      </c>
      <c r="AU22">
        <f t="shared" si="9"/>
        <v>249.56146007154945</v>
      </c>
      <c r="AW22">
        <v>19</v>
      </c>
      <c r="AX22">
        <f>(R22*SUMPRODUCT(K23:$K$23, X23:$X$23)-$AZ$3*SUMPRODUCT(K22:$K$22, W23:$W$23))/Z22</f>
        <v>4744.8741250316289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10"/>
        <v>0.10390000000000001</v>
      </c>
      <c r="I23" s="5">
        <f t="shared" si="11"/>
        <v>1.1039000000000001</v>
      </c>
      <c r="J23">
        <f t="shared" si="12"/>
        <v>0.90587915572062683</v>
      </c>
      <c r="K23">
        <f t="shared" si="20"/>
        <v>0.2739929400701559</v>
      </c>
      <c r="L23" s="2">
        <v>20</v>
      </c>
      <c r="M23" s="6">
        <v>9.9426106E-2</v>
      </c>
      <c r="O23">
        <f t="shared" si="21"/>
        <v>20680.615212451234</v>
      </c>
      <c r="P23">
        <f t="shared" si="22"/>
        <v>1034.0307606225617</v>
      </c>
      <c r="Q23" s="4">
        <f t="shared" si="23"/>
        <v>25</v>
      </c>
      <c r="R23">
        <f t="shared" si="0"/>
        <v>250000</v>
      </c>
      <c r="S23">
        <f t="shared" si="1"/>
        <v>5327.8836905044391</v>
      </c>
      <c r="U23">
        <f t="shared" si="13"/>
        <v>9.9426106E-2</v>
      </c>
      <c r="V23">
        <f t="shared" si="14"/>
        <v>0.01</v>
      </c>
      <c r="W23">
        <f t="shared" si="15"/>
        <v>0.37898692975146708</v>
      </c>
      <c r="X23">
        <f t="shared" si="16"/>
        <v>3.7681194650083918E-2</v>
      </c>
      <c r="Y23">
        <f t="shared" si="17"/>
        <v>3.7898692975146708E-3</v>
      </c>
      <c r="Z23">
        <f t="shared" si="18"/>
        <v>0.3375158658038685</v>
      </c>
      <c r="AB23">
        <f t="shared" si="19"/>
        <v>1798.2452767029158</v>
      </c>
      <c r="AC23">
        <f t="shared" si="2"/>
        <v>1798.2452767029158</v>
      </c>
      <c r="AE23">
        <f t="shared" si="3"/>
        <v>6980.0357487871324</v>
      </c>
      <c r="AF23">
        <f t="shared" si="4"/>
        <v>-349.00178743935663</v>
      </c>
      <c r="AG23">
        <f t="shared" si="4"/>
        <v>-8.4378966450967123</v>
      </c>
      <c r="AH23">
        <f t="shared" si="5"/>
        <v>-9420.2986625209796</v>
      </c>
      <c r="AI23">
        <f t="shared" si="6"/>
        <v>-2797.702597818301</v>
      </c>
      <c r="AJ23">
        <f t="shared" si="7"/>
        <v>0</v>
      </c>
      <c r="AK23">
        <f t="shared" si="24"/>
        <v>875.80211283346705</v>
      </c>
      <c r="AL23">
        <f t="shared" si="8"/>
        <v>-1921.9004849848338</v>
      </c>
      <c r="AN23">
        <f t="shared" si="9"/>
        <v>1912.4805166049784</v>
      </c>
      <c r="AO23">
        <f t="shared" si="9"/>
        <v>-95.624025830248925</v>
      </c>
      <c r="AP23">
        <f t="shared" si="9"/>
        <v>-2.3119241097981531</v>
      </c>
      <c r="AQ23">
        <f t="shared" si="9"/>
        <v>-2581.0953268830804</v>
      </c>
      <c r="AR23">
        <f t="shared" si="9"/>
        <v>-766.55076021814921</v>
      </c>
      <c r="AS23">
        <f t="shared" si="9"/>
        <v>0</v>
      </c>
      <c r="AT23">
        <f t="shared" si="9"/>
        <v>239.96359581489605</v>
      </c>
      <c r="AU23">
        <f t="shared" si="9"/>
        <v>-526.58716440325315</v>
      </c>
      <c r="AW23">
        <v>20</v>
      </c>
      <c r="AX23">
        <f>(R23*SUMPRODUCT(K$23:$K24, X$23:$X24)-$AZ$3*SUMPRODUCT(K$22:$K23, W$23:$W24))/Z23</f>
        <v>5327.8836905044391</v>
      </c>
    </row>
    <row r="25" spans="5:50" x14ac:dyDescent="0.25">
      <c r="AN25" s="8">
        <f t="shared" ref="AN25:AU25" si="25">SUM(AN3:AN23)</f>
        <v>166568.91942677961</v>
      </c>
      <c r="AO25" s="8">
        <f t="shared" si="25"/>
        <v>-23838.90738067741</v>
      </c>
      <c r="AP25" s="8">
        <f t="shared" si="25"/>
        <v>-1698.7913446041903</v>
      </c>
      <c r="AQ25" s="8">
        <f t="shared" si="25"/>
        <v>-60646.94419628672</v>
      </c>
      <c r="AR25" s="8">
        <f t="shared" si="25"/>
        <v>80384.276505211252</v>
      </c>
      <c r="AS25" s="8">
        <f t="shared" si="25"/>
        <v>-7331.2279689620646</v>
      </c>
      <c r="AT25" s="8">
        <f t="shared" si="25"/>
        <v>16654.410092080554</v>
      </c>
      <c r="AU25" s="9">
        <f t="shared" si="25"/>
        <v>89707.458628329769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36" priority="1" operator="lessThan">
      <formula>0</formula>
    </cfRule>
  </conditionalFormatting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C547FB-2F48-4A33-A42B-64DCED148452}">
  <dimension ref="A1:AZ29"/>
  <sheetViews>
    <sheetView workbookViewId="0">
      <selection activeCell="M33" sqref="M33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0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f>'T.26.04.D'!C3*(1+C12)</f>
        <v>1250.2248924000471</v>
      </c>
      <c r="K3">
        <v>1</v>
      </c>
      <c r="L3" s="2">
        <v>0</v>
      </c>
      <c r="O3">
        <f>$C$3</f>
        <v>1250.2248924000471</v>
      </c>
      <c r="P3">
        <f>O3*B5</f>
        <v>1000.1799139200377</v>
      </c>
      <c r="Q3" s="4">
        <f>B8</f>
        <v>1522.432587</v>
      </c>
      <c r="R3">
        <f t="shared" ref="R3:R23" si="0">$C$6</f>
        <v>500000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1250.2248924000471</v>
      </c>
      <c r="AF3">
        <f t="shared" ref="AF3:AG23" si="4">-$Z3*P3</f>
        <v>-1000.1799139200377</v>
      </c>
      <c r="AG3">
        <f t="shared" si="4"/>
        <v>-1522.432587</v>
      </c>
      <c r="AH3">
        <f t="shared" ref="AH3:AH23" si="5">-X3*R3</f>
        <v>0</v>
      </c>
      <c r="AI3">
        <f t="shared" ref="AI3:AI23" si="6">SUM(AE3:AH3)</f>
        <v>-1272.3876085199906</v>
      </c>
      <c r="AJ3">
        <f t="shared" ref="AJ3:AJ23" si="7">AB3-AC3</f>
        <v>0</v>
      </c>
      <c r="AL3">
        <f t="shared" ref="AL3:AL23" si="8">SUM(AI3:AK3)</f>
        <v>-1272.3876085199906</v>
      </c>
      <c r="AN3">
        <f t="shared" ref="AN3:AU23" si="9">AE3*$K3</f>
        <v>1250.2248924000471</v>
      </c>
      <c r="AO3">
        <f t="shared" si="9"/>
        <v>-1000.1799139200377</v>
      </c>
      <c r="AP3">
        <f t="shared" si="9"/>
        <v>-1522.432587</v>
      </c>
      <c r="AQ3">
        <f t="shared" si="9"/>
        <v>0</v>
      </c>
      <c r="AR3">
        <f t="shared" si="9"/>
        <v>-1272.3876085199906</v>
      </c>
      <c r="AS3">
        <f t="shared" si="9"/>
        <v>0</v>
      </c>
      <c r="AT3">
        <f t="shared" si="9"/>
        <v>0</v>
      </c>
      <c r="AU3">
        <f t="shared" si="9"/>
        <v>-1272.3876085199906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917.47609351531764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 t="array" ref="F4:F23">EconomicRates!C44:C63</f>
        <v>1.5900000000000001E-2</v>
      </c>
      <c r="G4" s="5">
        <f t="array" ref="G4:G23">EconomicRates!D44:D63</f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Mortalities!B2:B21</f>
        <v>1.784809E-3</v>
      </c>
      <c r="R4">
        <f t="shared" si="0"/>
        <v>500000</v>
      </c>
      <c r="S4">
        <f t="shared" si="1"/>
        <v>81.202065835794301</v>
      </c>
      <c r="U4">
        <f t="shared" ref="U4:U23" si="13">M4</f>
        <v>1.784809E-3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1.784809E-3</v>
      </c>
      <c r="Y4">
        <f t="shared" ref="Y4:Y23" si="17">V4*W4</f>
        <v>0.01</v>
      </c>
      <c r="Z4">
        <f t="shared" ref="Z4:Z23" si="18">MAX(0, W4-X4-Y4)</f>
        <v>0.98821519099999999</v>
      </c>
      <c r="AB4">
        <f t="shared" ref="AB4:AB23" si="19">AC3</f>
        <v>0</v>
      </c>
      <c r="AC4">
        <f t="shared" si="2"/>
        <v>80.245114999514044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-892.40449999999998</v>
      </c>
      <c r="AI4">
        <f t="shared" si="6"/>
        <v>-892.40449999999998</v>
      </c>
      <c r="AJ4">
        <f t="shared" si="7"/>
        <v>-80.245114999514044</v>
      </c>
      <c r="AK4">
        <f>G4*MAX(0, SUM(AB4, AE4:AF4))</f>
        <v>0</v>
      </c>
      <c r="AL4">
        <f t="shared" si="8"/>
        <v>-972.64961499951403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-837.23097851580815</v>
      </c>
      <c r="AR4">
        <f t="shared" si="9"/>
        <v>-837.23097851580815</v>
      </c>
      <c r="AS4">
        <f t="shared" si="9"/>
        <v>-75.283905619208213</v>
      </c>
      <c r="AT4">
        <f t="shared" si="9"/>
        <v>0</v>
      </c>
      <c r="AU4">
        <f t="shared" si="9"/>
        <v>-912.51488413501636</v>
      </c>
      <c r="AW4">
        <v>1</v>
      </c>
      <c r="AX4">
        <f>(R4*SUMPRODUCT(K5:$K$23, X5:$X$23)-$AZ$3*SUMPRODUCT(K4:$K$22, W5:$W$23))/Z4</f>
        <v>81.202065835794301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v>3.6400000000000002E-2</v>
      </c>
      <c r="G5" s="5"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1.7924099999999999E-3</v>
      </c>
      <c r="O5">
        <f t="shared" ref="O5:O23" si="21">$C$3</f>
        <v>1250.2248924000471</v>
      </c>
      <c r="P5">
        <f t="shared" ref="P5:P23" si="22">O5*$C$5</f>
        <v>62.511244620002358</v>
      </c>
      <c r="Q5" s="4">
        <f t="shared" ref="Q5:Q23" si="23">$C$8</f>
        <v>25</v>
      </c>
      <c r="R5">
        <f t="shared" si="0"/>
        <v>500000</v>
      </c>
      <c r="S5">
        <f t="shared" si="1"/>
        <v>170.03059904363346</v>
      </c>
      <c r="U5">
        <f t="shared" si="13"/>
        <v>1.7924099999999999E-3</v>
      </c>
      <c r="V5">
        <f t="shared" si="14"/>
        <v>0.01</v>
      </c>
      <c r="W5">
        <f t="shared" si="15"/>
        <v>0.98821519099999999</v>
      </c>
      <c r="X5">
        <f t="shared" si="16"/>
        <v>1.7712867905003099E-3</v>
      </c>
      <c r="Y5">
        <f t="shared" si="17"/>
        <v>9.8821519099999994E-3</v>
      </c>
      <c r="Z5">
        <f t="shared" si="18"/>
        <v>0.97656175229949971</v>
      </c>
      <c r="AB5">
        <f t="shared" si="19"/>
        <v>80.245114999514044</v>
      </c>
      <c r="AC5">
        <f t="shared" si="2"/>
        <v>166.04537974658433</v>
      </c>
      <c r="AE5">
        <f t="shared" si="3"/>
        <v>1220.9218116906434</v>
      </c>
      <c r="AF5">
        <f t="shared" si="4"/>
        <v>-61.046090584532173</v>
      </c>
      <c r="AG5">
        <f t="shared" si="4"/>
        <v>-24.414043807487491</v>
      </c>
      <c r="AH5">
        <f t="shared" si="5"/>
        <v>-885.64339525015498</v>
      </c>
      <c r="AI5">
        <f t="shared" si="6"/>
        <v>249.81828204846875</v>
      </c>
      <c r="AJ5">
        <f t="shared" si="7"/>
        <v>-85.800264747070287</v>
      </c>
      <c r="AK5">
        <f>G5*SUM(AB5, AE5:AF5)</f>
        <v>50.84495428033064</v>
      </c>
      <c r="AL5">
        <f t="shared" si="8"/>
        <v>214.86297158172908</v>
      </c>
      <c r="AN5">
        <f t="shared" si="9"/>
        <v>1054.3423063787868</v>
      </c>
      <c r="AO5">
        <f t="shared" si="9"/>
        <v>-52.717115318939342</v>
      </c>
      <c r="AP5">
        <f t="shared" si="9"/>
        <v>-21.083052992865426</v>
      </c>
      <c r="AQ5">
        <f t="shared" si="9"/>
        <v>-764.80843493505085</v>
      </c>
      <c r="AR5">
        <f t="shared" si="9"/>
        <v>215.73370313193112</v>
      </c>
      <c r="AS5">
        <f t="shared" si="9"/>
        <v>-74.093892135541623</v>
      </c>
      <c r="AT5">
        <f t="shared" si="9"/>
        <v>43.907796429171285</v>
      </c>
      <c r="AU5">
        <f t="shared" si="9"/>
        <v>185.54760742556078</v>
      </c>
      <c r="AW5">
        <v>2</v>
      </c>
      <c r="AX5">
        <f>(R5*SUMPRODUCT(K6:$K$23, X6:$X$23)-$AZ$3*SUMPRODUCT(K5:$K$22, W6:$W$23))/Z5</f>
        <v>170.03059904363346</v>
      </c>
    </row>
    <row r="6" spans="1:52" x14ac:dyDescent="0.25">
      <c r="A6" t="s">
        <v>16</v>
      </c>
      <c r="C6" s="2">
        <v>500000</v>
      </c>
      <c r="E6">
        <v>2006</v>
      </c>
      <c r="F6" s="5">
        <v>5.8799999999999998E-2</v>
      </c>
      <c r="G6" s="5"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1.8014369999999999E-3</v>
      </c>
      <c r="O6">
        <f t="shared" si="21"/>
        <v>1250.2248924000471</v>
      </c>
      <c r="P6">
        <f t="shared" si="22"/>
        <v>62.511244620002358</v>
      </c>
      <c r="Q6" s="4">
        <f t="shared" si="23"/>
        <v>25</v>
      </c>
      <c r="R6">
        <f t="shared" si="0"/>
        <v>500000</v>
      </c>
      <c r="S6">
        <f t="shared" si="1"/>
        <v>263.94024921723224</v>
      </c>
      <c r="U6">
        <f t="shared" si="13"/>
        <v>1.8014369999999999E-3</v>
      </c>
      <c r="V6">
        <f t="shared" si="14"/>
        <v>0.01</v>
      </c>
      <c r="W6">
        <f t="shared" si="15"/>
        <v>0.97656175229949971</v>
      </c>
      <c r="X6">
        <f t="shared" si="16"/>
        <v>1.7592144733771537E-3</v>
      </c>
      <c r="Y6">
        <f t="shared" si="17"/>
        <v>9.765617522994997E-3</v>
      </c>
      <c r="Z6">
        <f t="shared" si="18"/>
        <v>0.9650369203031276</v>
      </c>
      <c r="AB6">
        <f t="shared" si="19"/>
        <v>166.04537974658433</v>
      </c>
      <c r="AC6">
        <f t="shared" si="2"/>
        <v>254.71208524863778</v>
      </c>
      <c r="AE6">
        <f t="shared" si="3"/>
        <v>1206.5131798480506</v>
      </c>
      <c r="AF6">
        <f t="shared" si="4"/>
        <v>-60.325658992402531</v>
      </c>
      <c r="AG6">
        <f t="shared" si="4"/>
        <v>-24.125923007578191</v>
      </c>
      <c r="AH6">
        <f t="shared" si="5"/>
        <v>-879.6072366885769</v>
      </c>
      <c r="AI6">
        <f t="shared" si="6"/>
        <v>242.45436115949292</v>
      </c>
      <c r="AJ6">
        <f t="shared" si="7"/>
        <v>-88.666705502053446</v>
      </c>
      <c r="AK6">
        <f>G6*SUM(AB6, AE6:AF6)</f>
        <v>76.765624685230591</v>
      </c>
      <c r="AL6">
        <f t="shared" si="8"/>
        <v>230.55328034267006</v>
      </c>
      <c r="AN6">
        <f t="shared" si="9"/>
        <v>939.66409819049693</v>
      </c>
      <c r="AO6">
        <f t="shared" si="9"/>
        <v>-46.983204909524844</v>
      </c>
      <c r="AP6">
        <f t="shared" si="9"/>
        <v>-18.789901398992122</v>
      </c>
      <c r="AQ6">
        <f t="shared" si="9"/>
        <v>-685.06117846876828</v>
      </c>
      <c r="AR6">
        <f t="shared" si="9"/>
        <v>188.82981341321155</v>
      </c>
      <c r="AS6">
        <f t="shared" si="9"/>
        <v>-69.05595500879852</v>
      </c>
      <c r="AT6">
        <f t="shared" si="9"/>
        <v>59.787081232682397</v>
      </c>
      <c r="AU6">
        <f t="shared" si="9"/>
        <v>179.56093963709543</v>
      </c>
      <c r="AW6">
        <v>3</v>
      </c>
      <c r="AX6">
        <f>(R6*SUMPRODUCT(K7:$K$23, X7:$X$23)-$AZ$3*SUMPRODUCT(K6:$K$22, W7:$W$23))/Z6</f>
        <v>263.94024921723224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v>5.4699999999999999E-2</v>
      </c>
      <c r="G7" s="5"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1.8114139999999999E-3</v>
      </c>
      <c r="O7">
        <f t="shared" si="21"/>
        <v>1250.2248924000471</v>
      </c>
      <c r="P7">
        <f t="shared" si="22"/>
        <v>62.511244620002358</v>
      </c>
      <c r="Q7" s="4">
        <f t="shared" si="23"/>
        <v>25</v>
      </c>
      <c r="R7">
        <f t="shared" si="0"/>
        <v>500000</v>
      </c>
      <c r="S7">
        <f t="shared" si="1"/>
        <v>344.02423595464381</v>
      </c>
      <c r="U7">
        <f t="shared" si="13"/>
        <v>1.8114139999999999E-3</v>
      </c>
      <c r="V7">
        <f t="shared" si="14"/>
        <v>0.01</v>
      </c>
      <c r="W7">
        <f t="shared" si="15"/>
        <v>0.9650369203031276</v>
      </c>
      <c r="X7">
        <f t="shared" si="16"/>
        <v>1.7480813879539696E-3</v>
      </c>
      <c r="Y7">
        <f t="shared" si="17"/>
        <v>9.6503692030312765E-3</v>
      </c>
      <c r="Z7">
        <f t="shared" si="18"/>
        <v>0.95363846971214228</v>
      </c>
      <c r="AB7">
        <f t="shared" si="19"/>
        <v>254.71208524863778</v>
      </c>
      <c r="AC7">
        <f t="shared" si="2"/>
        <v>328.07474591967548</v>
      </c>
      <c r="AE7">
        <f t="shared" si="3"/>
        <v>1192.2625531844087</v>
      </c>
      <c r="AF7">
        <f t="shared" si="4"/>
        <v>-59.613127659220439</v>
      </c>
      <c r="AG7">
        <f t="shared" si="4"/>
        <v>-23.840961742803557</v>
      </c>
      <c r="AH7">
        <f t="shared" si="5"/>
        <v>-874.04069397698481</v>
      </c>
      <c r="AI7">
        <f t="shared" si="6"/>
        <v>234.76776980539989</v>
      </c>
      <c r="AJ7">
        <f t="shared" si="7"/>
        <v>-73.362660671037702</v>
      </c>
      <c r="AK7">
        <f>G7*SUM(AB7, AE7:AF7)</f>
        <v>68.119450178994853</v>
      </c>
      <c r="AL7">
        <f t="shared" si="8"/>
        <v>229.52455931335703</v>
      </c>
      <c r="AN7">
        <f t="shared" si="9"/>
        <v>840.55882728870483</v>
      </c>
      <c r="AO7">
        <f t="shared" si="9"/>
        <v>-42.027941364435243</v>
      </c>
      <c r="AP7">
        <f t="shared" si="9"/>
        <v>-16.808152525164701</v>
      </c>
      <c r="AQ7">
        <f t="shared" si="9"/>
        <v>-616.20875265237476</v>
      </c>
      <c r="AR7">
        <f t="shared" si="9"/>
        <v>165.51398074673014</v>
      </c>
      <c r="AS7">
        <f t="shared" si="9"/>
        <v>-51.721520445076614</v>
      </c>
      <c r="AT7">
        <f t="shared" si="9"/>
        <v>48.024996679696137</v>
      </c>
      <c r="AU7">
        <f t="shared" si="9"/>
        <v>161.81745698134964</v>
      </c>
      <c r="AW7">
        <v>4</v>
      </c>
      <c r="AX7">
        <f>(R7*SUMPRODUCT(K8:$K$23, X8:$X$23)-$AZ$3*SUMPRODUCT(K7:$K$22, W8:$W$23))/Z7</f>
        <v>344.02423595464381</v>
      </c>
    </row>
    <row r="8" spans="1:52" x14ac:dyDescent="0.25">
      <c r="B8" s="2">
        <f>'T.26.04.A'!B8</f>
        <v>1522.432587</v>
      </c>
      <c r="C8" s="2">
        <f>'T.26.04.A'!C8</f>
        <v>25</v>
      </c>
      <c r="E8">
        <v>2008</v>
      </c>
      <c r="F8" s="5">
        <v>2.2499999999999999E-2</v>
      </c>
      <c r="G8" s="5"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1.8237660000000001E-3</v>
      </c>
      <c r="O8">
        <f t="shared" si="21"/>
        <v>1250.2248924000471</v>
      </c>
      <c r="P8">
        <f t="shared" si="22"/>
        <v>62.511244620002358</v>
      </c>
      <c r="Q8" s="4">
        <f t="shared" si="23"/>
        <v>25</v>
      </c>
      <c r="R8">
        <f t="shared" si="0"/>
        <v>500000</v>
      </c>
      <c r="S8">
        <f t="shared" si="1"/>
        <v>396.10956845148417</v>
      </c>
      <c r="U8">
        <f t="shared" si="13"/>
        <v>1.8237660000000001E-3</v>
      </c>
      <c r="V8">
        <f t="shared" si="14"/>
        <v>0.01</v>
      </c>
      <c r="W8">
        <f t="shared" si="15"/>
        <v>0.95363846971214228</v>
      </c>
      <c r="X8">
        <f t="shared" si="16"/>
        <v>1.739213417353035E-3</v>
      </c>
      <c r="Y8">
        <f t="shared" si="17"/>
        <v>9.5363846971214233E-3</v>
      </c>
      <c r="Z8">
        <f t="shared" si="18"/>
        <v>0.94236287159766785</v>
      </c>
      <c r="AB8">
        <f t="shared" si="19"/>
        <v>328.07474591967548</v>
      </c>
      <c r="AC8">
        <f t="shared" si="2"/>
        <v>373.27895039325358</v>
      </c>
      <c r="AE8">
        <f t="shared" si="3"/>
        <v>1178.1655197449936</v>
      </c>
      <c r="AF8">
        <f t="shared" si="4"/>
        <v>-58.908275987249688</v>
      </c>
      <c r="AG8">
        <f t="shared" si="4"/>
        <v>-23.559071789941697</v>
      </c>
      <c r="AH8">
        <f t="shared" si="5"/>
        <v>-869.60670867651754</v>
      </c>
      <c r="AI8">
        <f t="shared" si="6"/>
        <v>226.09146329128464</v>
      </c>
      <c r="AJ8">
        <f t="shared" si="7"/>
        <v>-45.204204473578102</v>
      </c>
      <c r="AK8">
        <f t="shared" ref="AK8:AK23" si="24">G8*SUM(AB8:AB8, AE8:AF8)</f>
        <v>30.828171380129032</v>
      </c>
      <c r="AL8">
        <f t="shared" si="8"/>
        <v>211.71543019783556</v>
      </c>
      <c r="AN8">
        <f t="shared" si="9"/>
        <v>774.47110154369102</v>
      </c>
      <c r="AO8">
        <f t="shared" si="9"/>
        <v>-38.723555077184557</v>
      </c>
      <c r="AP8">
        <f t="shared" si="9"/>
        <v>-15.48663576952433</v>
      </c>
      <c r="AQ8">
        <f t="shared" si="9"/>
        <v>-571.63892024633151</v>
      </c>
      <c r="AR8">
        <f t="shared" si="9"/>
        <v>148.62199045065054</v>
      </c>
      <c r="AS8">
        <f t="shared" si="9"/>
        <v>-29.715137174134775</v>
      </c>
      <c r="AT8">
        <f t="shared" si="9"/>
        <v>20.265003046867239</v>
      </c>
      <c r="AU8">
        <f t="shared" si="9"/>
        <v>139.17185632338303</v>
      </c>
      <c r="AW8">
        <v>5</v>
      </c>
      <c r="AX8">
        <f>(R8*SUMPRODUCT(K9:$K$23, X9:$X$23)-$AZ$3*SUMPRODUCT(K8:$K$22, W9:$W$23))/Z8</f>
        <v>396.10956845148417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1.843244E-3</v>
      </c>
      <c r="O9">
        <f t="shared" si="21"/>
        <v>1250.2248924000471</v>
      </c>
      <c r="P9">
        <f t="shared" si="22"/>
        <v>62.511244620002358</v>
      </c>
      <c r="Q9" s="4">
        <f t="shared" si="23"/>
        <v>25</v>
      </c>
      <c r="R9">
        <f t="shared" si="0"/>
        <v>500000</v>
      </c>
      <c r="S9">
        <f t="shared" si="1"/>
        <v>428.5147467871455</v>
      </c>
      <c r="U9">
        <f t="shared" si="13"/>
        <v>1.843244E-3</v>
      </c>
      <c r="V9">
        <f t="shared" si="14"/>
        <v>0.01</v>
      </c>
      <c r="W9">
        <f t="shared" si="15"/>
        <v>0.94236287159766785</v>
      </c>
      <c r="X9">
        <f t="shared" si="16"/>
        <v>1.7370047088951716E-3</v>
      </c>
      <c r="Y9">
        <f t="shared" si="17"/>
        <v>9.4236287159766789E-3</v>
      </c>
      <c r="Z9">
        <f t="shared" si="18"/>
        <v>0.93120223817279602</v>
      </c>
      <c r="AB9">
        <f t="shared" si="19"/>
        <v>373.27895039325358</v>
      </c>
      <c r="AC9">
        <f t="shared" si="2"/>
        <v>399.03389129823881</v>
      </c>
      <c r="AE9">
        <f t="shared" si="3"/>
        <v>1164.2122180222671</v>
      </c>
      <c r="AF9">
        <f t="shared" si="4"/>
        <v>-58.210610901113348</v>
      </c>
      <c r="AG9">
        <f t="shared" si="4"/>
        <v>-23.280055954319899</v>
      </c>
      <c r="AH9">
        <f t="shared" si="5"/>
        <v>-868.50235444758584</v>
      </c>
      <c r="AI9">
        <f t="shared" si="6"/>
        <v>214.21919671924786</v>
      </c>
      <c r="AJ9">
        <f t="shared" si="7"/>
        <v>-25.754940904985233</v>
      </c>
      <c r="AK9">
        <f t="shared" si="24"/>
        <v>8.7277552893350023</v>
      </c>
      <c r="AL9">
        <f t="shared" si="8"/>
        <v>197.19201110359762</v>
      </c>
      <c r="AN9">
        <f t="shared" si="9"/>
        <v>727.33211491841905</v>
      </c>
      <c r="AO9">
        <f t="shared" si="9"/>
        <v>-36.36660574592095</v>
      </c>
      <c r="AP9">
        <f t="shared" si="9"/>
        <v>-14.544025625704929</v>
      </c>
      <c r="AQ9">
        <f t="shared" si="9"/>
        <v>-542.5897825957253</v>
      </c>
      <c r="AR9">
        <f t="shared" si="9"/>
        <v>133.8317009510678</v>
      </c>
      <c r="AS9">
        <f t="shared" si="9"/>
        <v>-16.090189870918817</v>
      </c>
      <c r="AT9">
        <f t="shared" si="9"/>
        <v>5.4525941360297869</v>
      </c>
      <c r="AU9">
        <f t="shared" si="9"/>
        <v>123.19410521617877</v>
      </c>
      <c r="AW9">
        <v>6</v>
      </c>
      <c r="AX9">
        <f>(R9*SUMPRODUCT(K10:$K$23, X10:$X$23)-$AZ$3*SUMPRODUCT(K9:$K$22, W10:$W$23))/Z9</f>
        <v>428.5147467871455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1.8660479999999999E-3</v>
      </c>
      <c r="O10">
        <f t="shared" si="21"/>
        <v>1250.2248924000471</v>
      </c>
      <c r="P10">
        <f t="shared" si="22"/>
        <v>62.511244620002358</v>
      </c>
      <c r="Q10" s="4">
        <f t="shared" si="23"/>
        <v>25</v>
      </c>
      <c r="R10">
        <f t="shared" si="0"/>
        <v>500000</v>
      </c>
      <c r="S10">
        <f t="shared" si="1"/>
        <v>453.25539884504934</v>
      </c>
      <c r="U10">
        <f t="shared" si="13"/>
        <v>1.8660479999999999E-3</v>
      </c>
      <c r="V10">
        <f t="shared" si="14"/>
        <v>0.01</v>
      </c>
      <c r="W10">
        <f t="shared" si="15"/>
        <v>0.93120223817279602</v>
      </c>
      <c r="X10">
        <f t="shared" si="16"/>
        <v>1.7376680741378696E-3</v>
      </c>
      <c r="Y10">
        <f t="shared" si="17"/>
        <v>9.3120223817279597E-3</v>
      </c>
      <c r="Z10">
        <f t="shared" si="18"/>
        <v>0.92015254771693011</v>
      </c>
      <c r="AB10">
        <f t="shared" si="19"/>
        <v>399.03389129823881</v>
      </c>
      <c r="AC10">
        <f t="shared" si="2"/>
        <v>417.06411001372544</v>
      </c>
      <c r="AE10">
        <f t="shared" si="3"/>
        <v>1150.3976199610281</v>
      </c>
      <c r="AF10">
        <f t="shared" si="4"/>
        <v>-57.519880998051413</v>
      </c>
      <c r="AG10">
        <f t="shared" si="4"/>
        <v>-23.003813692923252</v>
      </c>
      <c r="AH10">
        <f t="shared" si="5"/>
        <v>-868.83403706893478</v>
      </c>
      <c r="AI10">
        <f t="shared" si="6"/>
        <v>201.03988820111863</v>
      </c>
      <c r="AJ10">
        <f t="shared" si="7"/>
        <v>-18.030218715486626</v>
      </c>
      <c r="AK10">
        <f t="shared" si="24"/>
        <v>6.1168376840709842</v>
      </c>
      <c r="AL10">
        <f t="shared" si="8"/>
        <v>189.12650716970299</v>
      </c>
      <c r="AN10">
        <f t="shared" si="9"/>
        <v>682.85183575378187</v>
      </c>
      <c r="AO10">
        <f t="shared" si="9"/>
        <v>-34.142591787689092</v>
      </c>
      <c r="AP10">
        <f t="shared" si="9"/>
        <v>-13.654580066049485</v>
      </c>
      <c r="AQ10">
        <f t="shared" si="9"/>
        <v>-515.72161388684901</v>
      </c>
      <c r="AR10">
        <f t="shared" si="9"/>
        <v>119.33305001319418</v>
      </c>
      <c r="AS10">
        <f t="shared" si="9"/>
        <v>-10.702358676063088</v>
      </c>
      <c r="AT10">
        <f t="shared" si="9"/>
        <v>3.6308262196485446</v>
      </c>
      <c r="AU10">
        <f t="shared" si="9"/>
        <v>112.26151755677964</v>
      </c>
      <c r="AW10">
        <v>7</v>
      </c>
      <c r="AX10">
        <f>(R10*SUMPRODUCT(K11:$K$23, X11:$X$23)-$AZ$3*SUMPRODUCT(K10:$K$22, W11:$W$23))/Z10</f>
        <v>453.25539884504934</v>
      </c>
    </row>
    <row r="11" spans="1:52" x14ac:dyDescent="0.25">
      <c r="A11" t="s">
        <v>33</v>
      </c>
      <c r="C11" s="7">
        <f>AU25</f>
        <v>-676.52129982804195</v>
      </c>
      <c r="E11">
        <v>2011</v>
      </c>
      <c r="F11" s="5">
        <v>1.5E-3</v>
      </c>
      <c r="G11" s="5"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1.8888519999999999E-3</v>
      </c>
      <c r="O11">
        <f t="shared" si="21"/>
        <v>1250.2248924000471</v>
      </c>
      <c r="P11">
        <f t="shared" si="22"/>
        <v>62.511244620002358</v>
      </c>
      <c r="Q11" s="4">
        <f t="shared" si="23"/>
        <v>25</v>
      </c>
      <c r="R11">
        <f t="shared" si="0"/>
        <v>500000</v>
      </c>
      <c r="S11">
        <f t="shared" si="1"/>
        <v>470.30635430906426</v>
      </c>
      <c r="U11">
        <f t="shared" si="13"/>
        <v>1.8888519999999999E-3</v>
      </c>
      <c r="V11">
        <f t="shared" si="14"/>
        <v>0.01</v>
      </c>
      <c r="W11">
        <f t="shared" si="15"/>
        <v>0.92015254771693011</v>
      </c>
      <c r="X11">
        <f t="shared" si="16"/>
        <v>1.7380319800602189E-3</v>
      </c>
      <c r="Y11">
        <f t="shared" si="17"/>
        <v>9.2015254771693009E-3</v>
      </c>
      <c r="Z11">
        <f t="shared" si="18"/>
        <v>0.90921299025970059</v>
      </c>
      <c r="AB11">
        <f t="shared" si="19"/>
        <v>417.06411001372544</v>
      </c>
      <c r="AC11">
        <f t="shared" si="2"/>
        <v>427.60864673948254</v>
      </c>
      <c r="AE11">
        <f t="shared" si="3"/>
        <v>1136.7207129161593</v>
      </c>
      <c r="AF11">
        <f t="shared" si="4"/>
        <v>-56.836035645807968</v>
      </c>
      <c r="AG11">
        <f t="shared" si="4"/>
        <v>-22.730324756492514</v>
      </c>
      <c r="AH11">
        <f t="shared" si="5"/>
        <v>-869.01599003010938</v>
      </c>
      <c r="AI11">
        <f t="shared" si="6"/>
        <v>188.13836248374946</v>
      </c>
      <c r="AJ11">
        <f t="shared" si="7"/>
        <v>-10.544536725757098</v>
      </c>
      <c r="AK11">
        <f t="shared" si="24"/>
        <v>3.5926770894817843</v>
      </c>
      <c r="AL11">
        <f t="shared" si="8"/>
        <v>181.18650284747415</v>
      </c>
      <c r="AN11">
        <f t="shared" si="9"/>
        <v>641.68664892113816</v>
      </c>
      <c r="AO11">
        <f t="shared" si="9"/>
        <v>-32.084332446056912</v>
      </c>
      <c r="AP11">
        <f t="shared" si="9"/>
        <v>-12.831424426554515</v>
      </c>
      <c r="AQ11">
        <f t="shared" si="9"/>
        <v>-490.56549437789255</v>
      </c>
      <c r="AR11">
        <f t="shared" si="9"/>
        <v>106.20539767063426</v>
      </c>
      <c r="AS11">
        <f t="shared" si="9"/>
        <v>-5.9524633967640224</v>
      </c>
      <c r="AT11">
        <f t="shared" si="9"/>
        <v>2.0280908898818941</v>
      </c>
      <c r="AU11">
        <f t="shared" si="9"/>
        <v>102.28102516375213</v>
      </c>
      <c r="AW11">
        <v>8</v>
      </c>
      <c r="AX11">
        <f>(R11*SUMPRODUCT(K12:$K$23, X12:$X$23)-$AZ$3*SUMPRODUCT(K11:$K$22, W12:$W$23))/Z11</f>
        <v>470.30635430906426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1.917357E-3</v>
      </c>
      <c r="O12">
        <f t="shared" si="21"/>
        <v>1250.2248924000471</v>
      </c>
      <c r="P12">
        <f t="shared" si="22"/>
        <v>62.511244620002358</v>
      </c>
      <c r="Q12" s="4">
        <f t="shared" si="23"/>
        <v>25</v>
      </c>
      <c r="R12">
        <f t="shared" si="0"/>
        <v>500000</v>
      </c>
      <c r="S12">
        <f t="shared" si="1"/>
        <v>479.46270800397116</v>
      </c>
      <c r="U12">
        <f t="shared" si="13"/>
        <v>1.917357E-3</v>
      </c>
      <c r="V12">
        <f t="shared" si="14"/>
        <v>0.01</v>
      </c>
      <c r="W12">
        <f t="shared" si="15"/>
        <v>0.90921299025970059</v>
      </c>
      <c r="X12">
        <f t="shared" si="16"/>
        <v>1.7432858913653687E-3</v>
      </c>
      <c r="Y12">
        <f t="shared" si="17"/>
        <v>9.0921299025970067E-3</v>
      </c>
      <c r="Z12">
        <f t="shared" si="18"/>
        <v>0.89837757446573818</v>
      </c>
      <c r="AB12">
        <f t="shared" si="19"/>
        <v>427.60864673948254</v>
      </c>
      <c r="AC12">
        <f t="shared" si="2"/>
        <v>430.73854466338207</v>
      </c>
      <c r="AE12">
        <f t="shared" si="3"/>
        <v>1123.1740063710429</v>
      </c>
      <c r="AF12">
        <f t="shared" si="4"/>
        <v>-56.158700318552143</v>
      </c>
      <c r="AG12">
        <f t="shared" si="4"/>
        <v>-22.459439361643454</v>
      </c>
      <c r="AH12">
        <f t="shared" si="5"/>
        <v>-871.6429456826844</v>
      </c>
      <c r="AI12">
        <f t="shared" si="6"/>
        <v>172.91292100816293</v>
      </c>
      <c r="AJ12">
        <f t="shared" si="7"/>
        <v>-3.1298979238995344</v>
      </c>
      <c r="AK12">
        <f t="shared" si="24"/>
        <v>3.4376350914215386</v>
      </c>
      <c r="AL12">
        <f t="shared" si="8"/>
        <v>173.22065817568492</v>
      </c>
      <c r="AN12">
        <f t="shared" si="9"/>
        <v>602.7563837283119</v>
      </c>
      <c r="AO12">
        <f t="shared" si="9"/>
        <v>-30.137819186415594</v>
      </c>
      <c r="AP12">
        <f t="shared" si="9"/>
        <v>-12.052959179432213</v>
      </c>
      <c r="AQ12">
        <f t="shared" si="9"/>
        <v>-467.77110836059103</v>
      </c>
      <c r="AR12">
        <f t="shared" si="9"/>
        <v>92.794497001873097</v>
      </c>
      <c r="AS12">
        <f t="shared" si="9"/>
        <v>-1.6796738024092088</v>
      </c>
      <c r="AT12">
        <f t="shared" si="9"/>
        <v>1.8448223378829542</v>
      </c>
      <c r="AU12">
        <f t="shared" si="9"/>
        <v>92.959645537346844</v>
      </c>
      <c r="AW12">
        <v>9</v>
      </c>
      <c r="AX12">
        <f>(R12*SUMPRODUCT(K13:$K$23, X13:$X$23)-$AZ$3*SUMPRODUCT(K12:$K$22, W13:$W$23))/Z12</f>
        <v>479.46270800397116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1.947287E-3</v>
      </c>
      <c r="O13">
        <f t="shared" si="21"/>
        <v>1250.2248924000471</v>
      </c>
      <c r="P13">
        <f t="shared" si="22"/>
        <v>62.511244620002358</v>
      </c>
      <c r="Q13" s="4">
        <f t="shared" si="23"/>
        <v>25</v>
      </c>
      <c r="R13">
        <f t="shared" si="0"/>
        <v>500000</v>
      </c>
      <c r="S13">
        <f t="shared" si="1"/>
        <v>480.74968982457176</v>
      </c>
      <c r="U13">
        <f t="shared" si="13"/>
        <v>1.947287E-3</v>
      </c>
      <c r="V13">
        <f t="shared" si="14"/>
        <v>0.01</v>
      </c>
      <c r="W13">
        <f t="shared" si="15"/>
        <v>0.89837757446573818</v>
      </c>
      <c r="X13">
        <f t="shared" si="16"/>
        <v>1.7493989718486639E-3</v>
      </c>
      <c r="Y13">
        <f t="shared" si="17"/>
        <v>8.983775744657382E-3</v>
      </c>
      <c r="Z13">
        <f t="shared" si="18"/>
        <v>0.88764439974923215</v>
      </c>
      <c r="AB13">
        <f t="shared" si="19"/>
        <v>430.73854466338207</v>
      </c>
      <c r="AC13">
        <f t="shared" si="2"/>
        <v>426.73476985396155</v>
      </c>
      <c r="AE13">
        <f t="shared" si="3"/>
        <v>1109.7551241659883</v>
      </c>
      <c r="AF13">
        <f t="shared" si="4"/>
        <v>-55.487756208299409</v>
      </c>
      <c r="AG13">
        <f t="shared" si="4"/>
        <v>-22.191109993730805</v>
      </c>
      <c r="AH13">
        <f t="shared" si="5"/>
        <v>-874.69948592433195</v>
      </c>
      <c r="AI13">
        <f t="shared" si="6"/>
        <v>157.37677203962596</v>
      </c>
      <c r="AJ13">
        <f t="shared" si="7"/>
        <v>4.0037748094205199</v>
      </c>
      <c r="AK13">
        <f t="shared" si="24"/>
        <v>2.9700118252421417</v>
      </c>
      <c r="AL13">
        <f t="shared" si="8"/>
        <v>164.35055867428864</v>
      </c>
      <c r="AN13">
        <f t="shared" si="9"/>
        <v>566.2784826669465</v>
      </c>
      <c r="AO13">
        <f t="shared" si="9"/>
        <v>-28.313924133347321</v>
      </c>
      <c r="AP13">
        <f t="shared" si="9"/>
        <v>-11.323532392237567</v>
      </c>
      <c r="AQ13">
        <f t="shared" si="9"/>
        <v>-446.33585093922238</v>
      </c>
      <c r="AR13">
        <f t="shared" si="9"/>
        <v>80.305175202139097</v>
      </c>
      <c r="AS13">
        <f t="shared" si="9"/>
        <v>2.0430196487920678</v>
      </c>
      <c r="AT13">
        <f t="shared" si="9"/>
        <v>1.5155179311877185</v>
      </c>
      <c r="AU13">
        <f t="shared" si="9"/>
        <v>83.863712782118881</v>
      </c>
      <c r="AW13">
        <v>10</v>
      </c>
      <c r="AX13">
        <f>(R13*SUMPRODUCT(K14:$K$23, X14:$X$23)-$AZ$3*SUMPRODUCT(K13:$K$22, W14:$W$23))/Z13</f>
        <v>480.74968982457176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10"/>
        <v>5.1400000000000001E-2</v>
      </c>
      <c r="I14" s="5">
        <f t="shared" si="11"/>
        <v>1.0514000000000001</v>
      </c>
      <c r="J14">
        <f t="shared" si="12"/>
        <v>0.95111280197831449</v>
      </c>
      <c r="K14">
        <f t="shared" si="20"/>
        <v>0.48532753093089492</v>
      </c>
      <c r="L14" s="2">
        <v>11</v>
      </c>
      <c r="M14" s="6">
        <v>1.9819680000000002E-3</v>
      </c>
      <c r="O14">
        <f t="shared" si="21"/>
        <v>1250.2248924000471</v>
      </c>
      <c r="P14">
        <f t="shared" si="22"/>
        <v>62.511244620002358</v>
      </c>
      <c r="Q14" s="4">
        <f t="shared" si="23"/>
        <v>25</v>
      </c>
      <c r="R14">
        <f t="shared" si="0"/>
        <v>500000</v>
      </c>
      <c r="S14">
        <f t="shared" si="1"/>
        <v>473.63658479683806</v>
      </c>
      <c r="U14">
        <f t="shared" si="13"/>
        <v>1.9819680000000002E-3</v>
      </c>
      <c r="V14">
        <f t="shared" si="14"/>
        <v>0.01</v>
      </c>
      <c r="W14">
        <f t="shared" si="15"/>
        <v>0.88764439974923215</v>
      </c>
      <c r="X14">
        <f t="shared" si="16"/>
        <v>1.7592827956821864E-3</v>
      </c>
      <c r="Y14">
        <f t="shared" si="17"/>
        <v>8.8764439974923209E-3</v>
      </c>
      <c r="Z14">
        <f t="shared" si="18"/>
        <v>0.87700867295605767</v>
      </c>
      <c r="AB14">
        <f t="shared" si="19"/>
        <v>426.73476985396155</v>
      </c>
      <c r="AC14">
        <f t="shared" si="2"/>
        <v>415.38339269611424</v>
      </c>
      <c r="AE14">
        <f t="shared" si="3"/>
        <v>1096.4580737803954</v>
      </c>
      <c r="AF14">
        <f t="shared" si="4"/>
        <v>-54.822903689019768</v>
      </c>
      <c r="AG14">
        <f t="shared" si="4"/>
        <v>-21.92521682390144</v>
      </c>
      <c r="AH14">
        <f t="shared" si="5"/>
        <v>-879.64139784109318</v>
      </c>
      <c r="AI14">
        <f t="shared" si="6"/>
        <v>140.06855542638095</v>
      </c>
      <c r="AJ14">
        <f t="shared" si="7"/>
        <v>11.35137715784731</v>
      </c>
      <c r="AK14">
        <f t="shared" si="24"/>
        <v>2.6430658919016068</v>
      </c>
      <c r="AL14">
        <f t="shared" si="8"/>
        <v>154.06299847612988</v>
      </c>
      <c r="AN14">
        <f t="shared" si="9"/>
        <v>532.14128971708431</v>
      </c>
      <c r="AO14">
        <f t="shared" si="9"/>
        <v>-26.607064485854213</v>
      </c>
      <c r="AP14">
        <f t="shared" si="9"/>
        <v>-10.640911346268604</v>
      </c>
      <c r="AQ14">
        <f t="shared" si="9"/>
        <v>-426.91418771881882</v>
      </c>
      <c r="AR14">
        <f t="shared" si="9"/>
        <v>67.979126166142677</v>
      </c>
      <c r="AS14">
        <f t="shared" si="9"/>
        <v>5.5091358486833943</v>
      </c>
      <c r="AT14">
        <f t="shared" si="9"/>
        <v>1.2827526434042704</v>
      </c>
      <c r="AU14">
        <f t="shared" si="9"/>
        <v>74.771014658230342</v>
      </c>
      <c r="AW14">
        <v>11</v>
      </c>
      <c r="AX14">
        <f>(R14*SUMPRODUCT(K15:$K$23, X15:$X$23)-$AZ$3*SUMPRODUCT(K14:$K$22, W15:$W$23))/Z14</f>
        <v>473.63658479683806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10"/>
        <v>5.1900000000000002E-2</v>
      </c>
      <c r="I15" s="5">
        <f t="shared" si="11"/>
        <v>1.0519000000000001</v>
      </c>
      <c r="J15">
        <f t="shared" si="12"/>
        <v>0.95066070919288903</v>
      </c>
      <c r="K15">
        <f t="shared" si="20"/>
        <v>0.46138181474559836</v>
      </c>
      <c r="L15" s="2">
        <v>12</v>
      </c>
      <c r="M15" s="6">
        <v>2.0299509999999999E-3</v>
      </c>
      <c r="O15">
        <f t="shared" si="21"/>
        <v>1250.2248924000471</v>
      </c>
      <c r="P15">
        <f t="shared" si="22"/>
        <v>62.511244620002358</v>
      </c>
      <c r="Q15" s="4">
        <f t="shared" si="23"/>
        <v>25</v>
      </c>
      <c r="R15">
        <f t="shared" si="0"/>
        <v>500000</v>
      </c>
      <c r="S15">
        <f t="shared" si="1"/>
        <v>456.10871938328245</v>
      </c>
      <c r="U15">
        <f t="shared" si="13"/>
        <v>2.0299509999999999E-3</v>
      </c>
      <c r="V15">
        <f t="shared" si="14"/>
        <v>0.01</v>
      </c>
      <c r="W15">
        <f t="shared" si="15"/>
        <v>0.87700867295605767</v>
      </c>
      <c r="X15">
        <f t="shared" si="16"/>
        <v>1.7802846326758221E-3</v>
      </c>
      <c r="Y15">
        <f t="shared" si="17"/>
        <v>8.7700867295605767E-3</v>
      </c>
      <c r="Z15">
        <f t="shared" si="18"/>
        <v>0.8664583015938212</v>
      </c>
      <c r="AB15">
        <f t="shared" si="19"/>
        <v>415.38339269611424</v>
      </c>
      <c r="AC15">
        <f t="shared" si="2"/>
        <v>395.19918633897169</v>
      </c>
      <c r="AE15">
        <f t="shared" si="3"/>
        <v>1083.2677368792627</v>
      </c>
      <c r="AF15">
        <f t="shared" si="4"/>
        <v>-54.163386843963139</v>
      </c>
      <c r="AG15">
        <f t="shared" si="4"/>
        <v>-21.661457539845529</v>
      </c>
      <c r="AH15">
        <f t="shared" si="5"/>
        <v>-890.1423163379111</v>
      </c>
      <c r="AI15">
        <f t="shared" si="6"/>
        <v>117.30057615754299</v>
      </c>
      <c r="AJ15">
        <f t="shared" si="7"/>
        <v>20.184206357142557</v>
      </c>
      <c r="AK15">
        <f t="shared" si="24"/>
        <v>5.9223997451987973</v>
      </c>
      <c r="AL15">
        <f t="shared" si="8"/>
        <v>143.40718225988434</v>
      </c>
      <c r="AN15">
        <f t="shared" si="9"/>
        <v>499.80003429671154</v>
      </c>
      <c r="AO15">
        <f t="shared" si="9"/>
        <v>-24.990001714835579</v>
      </c>
      <c r="AP15">
        <f t="shared" si="9"/>
        <v>-9.9942025897686548</v>
      </c>
      <c r="AQ15">
        <f t="shared" si="9"/>
        <v>-410.69547729383589</v>
      </c>
      <c r="AR15">
        <f t="shared" si="9"/>
        <v>54.120352698271454</v>
      </c>
      <c r="AS15">
        <f t="shared" si="9"/>
        <v>9.3126257582580756</v>
      </c>
      <c r="AT15">
        <f t="shared" si="9"/>
        <v>2.7324875420886903</v>
      </c>
      <c r="AU15">
        <f t="shared" si="9"/>
        <v>66.165465998618217</v>
      </c>
      <c r="AW15">
        <v>12</v>
      </c>
      <c r="AX15">
        <f>(R15*SUMPRODUCT(K16:$K$23, X16:$X$23)-$AZ$3*SUMPRODUCT(K15:$K$22, W16:$W$23))/Z15</f>
        <v>456.10871938328245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10"/>
        <v>5.4700000000000006E-2</v>
      </c>
      <c r="I16" s="5">
        <f t="shared" si="11"/>
        <v>1.0547</v>
      </c>
      <c r="J16">
        <f t="shared" si="12"/>
        <v>0.94813691096994412</v>
      </c>
      <c r="K16">
        <f t="shared" si="20"/>
        <v>0.43745312861059865</v>
      </c>
      <c r="L16" s="2">
        <v>13</v>
      </c>
      <c r="M16" s="6">
        <v>2.0855349999999999E-3</v>
      </c>
      <c r="O16">
        <f t="shared" si="21"/>
        <v>1250.2248924000471</v>
      </c>
      <c r="P16">
        <f t="shared" si="22"/>
        <v>62.511244620002358</v>
      </c>
      <c r="Q16" s="4">
        <f t="shared" si="23"/>
        <v>25</v>
      </c>
      <c r="R16">
        <f t="shared" si="0"/>
        <v>500000</v>
      </c>
      <c r="S16">
        <f t="shared" si="1"/>
        <v>428.43142205295044</v>
      </c>
      <c r="U16">
        <f t="shared" si="13"/>
        <v>2.0855349999999999E-3</v>
      </c>
      <c r="V16">
        <f t="shared" si="14"/>
        <v>0.01</v>
      </c>
      <c r="W16">
        <f t="shared" si="15"/>
        <v>0.8664583015938212</v>
      </c>
      <c r="X16">
        <f t="shared" si="16"/>
        <v>1.8070291140144699E-3</v>
      </c>
      <c r="Y16">
        <f t="shared" si="17"/>
        <v>8.6645830159382126E-3</v>
      </c>
      <c r="Z16">
        <f t="shared" si="18"/>
        <v>0.85598668946386858</v>
      </c>
      <c r="AB16">
        <f t="shared" si="19"/>
        <v>395.19918633897169</v>
      </c>
      <c r="AC16">
        <f t="shared" si="2"/>
        <v>366.73159462540252</v>
      </c>
      <c r="AE16">
        <f t="shared" si="3"/>
        <v>1070.1758667308377</v>
      </c>
      <c r="AF16">
        <f t="shared" si="4"/>
        <v>-53.508793336541885</v>
      </c>
      <c r="AG16">
        <f t="shared" si="4"/>
        <v>-21.399667236596713</v>
      </c>
      <c r="AH16">
        <f t="shared" si="5"/>
        <v>-903.514557007235</v>
      </c>
      <c r="AI16">
        <f t="shared" si="6"/>
        <v>91.752849150464044</v>
      </c>
      <c r="AJ16">
        <f t="shared" si="7"/>
        <v>28.467591713569163</v>
      </c>
      <c r="AK16">
        <f t="shared" si="24"/>
        <v>10.024250444106199</v>
      </c>
      <c r="AL16">
        <f t="shared" si="8"/>
        <v>130.24469130813941</v>
      </c>
      <c r="AN16">
        <f t="shared" si="9"/>
        <v>468.15178106496404</v>
      </c>
      <c r="AO16">
        <f t="shared" si="9"/>
        <v>-23.407589053248202</v>
      </c>
      <c r="AP16">
        <f t="shared" si="9"/>
        <v>-9.3613513838749558</v>
      </c>
      <c r="AQ16">
        <f t="shared" si="9"/>
        <v>-395.24526970803402</v>
      </c>
      <c r="AR16">
        <f t="shared" si="9"/>
        <v>40.137570919806805</v>
      </c>
      <c r="AS16">
        <f t="shared" si="9"/>
        <v>12.453237059109984</v>
      </c>
      <c r="AT16">
        <f t="shared" si="9"/>
        <v>4.3851397187504402</v>
      </c>
      <c r="AU16">
        <f t="shared" si="9"/>
        <v>56.97594769766723</v>
      </c>
      <c r="AW16">
        <v>13</v>
      </c>
      <c r="AX16">
        <f>(R16*SUMPRODUCT(K17:$K$23, X17:$X$23)-$AZ$3*SUMPRODUCT(K16:$K$22, W17:$W$23))/Z16</f>
        <v>428.43142205295044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10"/>
        <v>6.1700000000000005E-2</v>
      </c>
      <c r="I17" s="5">
        <f t="shared" si="11"/>
        <v>1.0617000000000001</v>
      </c>
      <c r="J17">
        <f t="shared" si="12"/>
        <v>0.94188565508147304</v>
      </c>
      <c r="K17">
        <f t="shared" si="20"/>
        <v>0.41203082660883361</v>
      </c>
      <c r="L17" s="2">
        <v>14</v>
      </c>
      <c r="M17" s="6">
        <v>2.1420699999999998E-3</v>
      </c>
      <c r="O17">
        <f t="shared" si="21"/>
        <v>1250.2248924000471</v>
      </c>
      <c r="P17">
        <f t="shared" si="22"/>
        <v>62.511244620002358</v>
      </c>
      <c r="Q17" s="4">
        <f t="shared" si="23"/>
        <v>25</v>
      </c>
      <c r="R17">
        <f t="shared" si="0"/>
        <v>500000</v>
      </c>
      <c r="S17">
        <f t="shared" si="1"/>
        <v>393.2597607529093</v>
      </c>
      <c r="U17">
        <f t="shared" si="13"/>
        <v>2.1420699999999998E-3</v>
      </c>
      <c r="V17">
        <f t="shared" si="14"/>
        <v>0.01</v>
      </c>
      <c r="W17">
        <f t="shared" si="15"/>
        <v>0.85598668946386858</v>
      </c>
      <c r="X17">
        <f t="shared" si="16"/>
        <v>1.8335834078998688E-3</v>
      </c>
      <c r="Y17">
        <f t="shared" si="17"/>
        <v>8.5598668946386854E-3</v>
      </c>
      <c r="Z17">
        <f t="shared" si="18"/>
        <v>0.84559323916133</v>
      </c>
      <c r="AB17">
        <f t="shared" si="19"/>
        <v>366.73159462540252</v>
      </c>
      <c r="AC17">
        <f t="shared" si="2"/>
        <v>332.53779492686226</v>
      </c>
      <c r="AE17">
        <f t="shared" si="3"/>
        <v>1057.1817164446811</v>
      </c>
      <c r="AF17">
        <f t="shared" si="4"/>
        <v>-52.859085822234057</v>
      </c>
      <c r="AG17">
        <f t="shared" si="4"/>
        <v>-21.139830979033249</v>
      </c>
      <c r="AH17">
        <f t="shared" si="5"/>
        <v>-916.79170394993434</v>
      </c>
      <c r="AI17">
        <f t="shared" si="6"/>
        <v>66.391095693479429</v>
      </c>
      <c r="AJ17">
        <f t="shared" si="7"/>
        <v>34.193799698540261</v>
      </c>
      <c r="AK17">
        <f t="shared" si="24"/>
        <v>18.920548308420326</v>
      </c>
      <c r="AL17">
        <f t="shared" si="8"/>
        <v>119.50544370044001</v>
      </c>
      <c r="AN17">
        <f t="shared" si="9"/>
        <v>435.5914565024475</v>
      </c>
      <c r="AO17">
        <f t="shared" si="9"/>
        <v>-21.779572825122376</v>
      </c>
      <c r="AP17">
        <f t="shared" si="9"/>
        <v>-8.7102620326620972</v>
      </c>
      <c r="AQ17">
        <f t="shared" si="9"/>
        <v>-377.7464436066125</v>
      </c>
      <c r="AR17">
        <f t="shared" si="9"/>
        <v>27.355178038050504</v>
      </c>
      <c r="AS17">
        <f t="shared" si="9"/>
        <v>14.08889955468643</v>
      </c>
      <c r="AT17">
        <f t="shared" si="9"/>
        <v>7.7958491594107953</v>
      </c>
      <c r="AU17">
        <f t="shared" si="9"/>
        <v>49.239926752147724</v>
      </c>
      <c r="AW17">
        <v>14</v>
      </c>
      <c r="AX17">
        <f>(R17*SUMPRODUCT(K18:$K$23, X18:$X$23)-$AZ$3*SUMPRODUCT(K17:$K$22, W18:$W$23))/Z17</f>
        <v>393.2597607529093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10"/>
        <v>7.0099999999999996E-2</v>
      </c>
      <c r="I18" s="5">
        <f t="shared" si="11"/>
        <v>1.0701000000000001</v>
      </c>
      <c r="J18">
        <f t="shared" si="12"/>
        <v>0.93449210354172507</v>
      </c>
      <c r="K18">
        <f t="shared" si="20"/>
        <v>0.38503955388172473</v>
      </c>
      <c r="L18" s="2">
        <v>15</v>
      </c>
      <c r="M18" s="6">
        <v>2.2014550000000002E-3</v>
      </c>
      <c r="O18">
        <f t="shared" si="21"/>
        <v>1250.2248924000471</v>
      </c>
      <c r="P18">
        <f t="shared" si="22"/>
        <v>62.511244620002358</v>
      </c>
      <c r="Q18" s="4">
        <f t="shared" si="23"/>
        <v>25</v>
      </c>
      <c r="R18">
        <f t="shared" si="0"/>
        <v>500000</v>
      </c>
      <c r="S18">
        <f t="shared" si="1"/>
        <v>351.75650963580102</v>
      </c>
      <c r="U18">
        <f t="shared" si="13"/>
        <v>2.2014550000000002E-3</v>
      </c>
      <c r="V18">
        <f t="shared" si="14"/>
        <v>0.01</v>
      </c>
      <c r="W18">
        <f t="shared" si="15"/>
        <v>0.84559323916133</v>
      </c>
      <c r="X18">
        <f t="shared" si="16"/>
        <v>1.8615354643179058E-3</v>
      </c>
      <c r="Y18">
        <f t="shared" si="17"/>
        <v>8.4559323916133002E-3</v>
      </c>
      <c r="Z18">
        <f t="shared" si="18"/>
        <v>0.83527577130539876</v>
      </c>
      <c r="AB18">
        <f t="shared" si="19"/>
        <v>332.53779492686226</v>
      </c>
      <c r="AC18">
        <f t="shared" si="2"/>
        <v>293.81368989773864</v>
      </c>
      <c r="AE18">
        <f t="shared" si="3"/>
        <v>1044.2825613046584</v>
      </c>
      <c r="AF18">
        <f t="shared" si="4"/>
        <v>-52.214128065232927</v>
      </c>
      <c r="AG18">
        <f t="shared" si="4"/>
        <v>-20.88189428263497</v>
      </c>
      <c r="AH18">
        <f t="shared" si="5"/>
        <v>-930.76773215895287</v>
      </c>
      <c r="AI18">
        <f t="shared" si="6"/>
        <v>40.418806797837647</v>
      </c>
      <c r="AJ18">
        <f t="shared" si="7"/>
        <v>38.724105029123621</v>
      </c>
      <c r="AK18">
        <f t="shared" si="24"/>
        <v>28.611494528391816</v>
      </c>
      <c r="AL18">
        <f t="shared" si="8"/>
        <v>107.75440635535308</v>
      </c>
      <c r="AN18">
        <f t="shared" si="9"/>
        <v>402.09009153121053</v>
      </c>
      <c r="AO18">
        <f t="shared" si="9"/>
        <v>-20.104504576560529</v>
      </c>
      <c r="AP18">
        <f t="shared" si="9"/>
        <v>-8.0403552587911076</v>
      </c>
      <c r="AQ18">
        <f t="shared" si="9"/>
        <v>-358.38239235798784</v>
      </c>
      <c r="AR18">
        <f t="shared" si="9"/>
        <v>15.562839337871031</v>
      </c>
      <c r="AS18">
        <f t="shared" si="9"/>
        <v>14.910312124882811</v>
      </c>
      <c r="AT18">
        <f t="shared" si="9"/>
        <v>11.016557089101394</v>
      </c>
      <c r="AU18">
        <f t="shared" si="9"/>
        <v>41.489708551855237</v>
      </c>
      <c r="AW18">
        <v>15</v>
      </c>
      <c r="AX18">
        <f>(R18*SUMPRODUCT(K19:$K$23, X19:$X$23)-$AZ$3*SUMPRODUCT(K18:$K$22, W19:$W$23))/Z18</f>
        <v>351.75650963580102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10"/>
        <v>7.3400000000000007E-2</v>
      </c>
      <c r="I19" s="5">
        <f t="shared" si="11"/>
        <v>1.0733999999999999</v>
      </c>
      <c r="J19">
        <f t="shared" si="12"/>
        <v>0.93161915408980811</v>
      </c>
      <c r="K19">
        <f t="shared" si="20"/>
        <v>0.35871022347840947</v>
      </c>
      <c r="L19" s="2">
        <v>16</v>
      </c>
      <c r="M19" s="6">
        <v>2.2708170000000001E-3</v>
      </c>
      <c r="O19">
        <f t="shared" si="21"/>
        <v>1250.2248924000471</v>
      </c>
      <c r="P19">
        <f t="shared" si="22"/>
        <v>62.511244620002358</v>
      </c>
      <c r="Q19" s="4">
        <f t="shared" si="23"/>
        <v>25</v>
      </c>
      <c r="R19">
        <f t="shared" si="0"/>
        <v>500000</v>
      </c>
      <c r="S19">
        <f t="shared" si="1"/>
        <v>301.43734105485152</v>
      </c>
      <c r="U19">
        <f t="shared" si="13"/>
        <v>2.2708170000000001E-3</v>
      </c>
      <c r="V19">
        <f t="shared" si="14"/>
        <v>0.01</v>
      </c>
      <c r="W19">
        <f t="shared" si="15"/>
        <v>0.83527577130539876</v>
      </c>
      <c r="X19">
        <f t="shared" si="16"/>
        <v>1.8967584211684117E-3</v>
      </c>
      <c r="Y19">
        <f t="shared" si="17"/>
        <v>8.352757713053988E-3</v>
      </c>
      <c r="Z19">
        <f t="shared" si="18"/>
        <v>0.82502625517117634</v>
      </c>
      <c r="AB19">
        <f t="shared" si="19"/>
        <v>293.81368989773864</v>
      </c>
      <c r="AC19">
        <f t="shared" si="2"/>
        <v>248.69372065924082</v>
      </c>
      <c r="AE19">
        <f t="shared" si="3"/>
        <v>1031.4683610985978</v>
      </c>
      <c r="AF19">
        <f t="shared" si="4"/>
        <v>-51.573418054929888</v>
      </c>
      <c r="AG19">
        <f t="shared" si="4"/>
        <v>-20.625656379279409</v>
      </c>
      <c r="AH19">
        <f t="shared" si="5"/>
        <v>-948.37921058420579</v>
      </c>
      <c r="AI19">
        <f t="shared" si="6"/>
        <v>10.890076080182666</v>
      </c>
      <c r="AJ19">
        <f t="shared" si="7"/>
        <v>45.119969238497816</v>
      </c>
      <c r="AK19">
        <f t="shared" si="24"/>
        <v>28.40370251459337</v>
      </c>
      <c r="AL19">
        <f t="shared" si="8"/>
        <v>84.413747833273845</v>
      </c>
      <c r="AN19">
        <f t="shared" si="9"/>
        <v>369.99824632058676</v>
      </c>
      <c r="AO19">
        <f t="shared" si="9"/>
        <v>-18.499912316029338</v>
      </c>
      <c r="AP19">
        <f t="shared" si="9"/>
        <v>-7.3986338092001986</v>
      </c>
      <c r="AQ19">
        <f t="shared" si="9"/>
        <v>-340.193318570938</v>
      </c>
      <c r="AR19">
        <f t="shared" si="9"/>
        <v>3.9063816244192058</v>
      </c>
      <c r="AS19">
        <f t="shared" si="9"/>
        <v>16.184994248880514</v>
      </c>
      <c r="AT19">
        <f t="shared" si="9"/>
        <v>10.188698476624049</v>
      </c>
      <c r="AU19">
        <f t="shared" si="9"/>
        <v>30.280074349923765</v>
      </c>
      <c r="AW19">
        <v>16</v>
      </c>
      <c r="AX19">
        <f>(R19*SUMPRODUCT(K20:$K$23, X20:$X$23)-$AZ$3*SUMPRODUCT(K19:$K$22, W20:$W$23))/Z19</f>
        <v>301.43734105485152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0.34023543913346244</v>
      </c>
      <c r="L20" s="2">
        <v>17</v>
      </c>
      <c r="M20" s="6">
        <v>2.3392280000000001E-3</v>
      </c>
      <c r="O20">
        <f t="shared" si="21"/>
        <v>1250.2248924000471</v>
      </c>
      <c r="P20">
        <f t="shared" si="22"/>
        <v>62.511244620002358</v>
      </c>
      <c r="Q20" s="4">
        <f t="shared" si="23"/>
        <v>25</v>
      </c>
      <c r="R20">
        <f t="shared" si="0"/>
        <v>500000</v>
      </c>
      <c r="S20">
        <f t="shared" si="1"/>
        <v>235.50724022193333</v>
      </c>
      <c r="U20">
        <f t="shared" si="13"/>
        <v>2.3392280000000001E-3</v>
      </c>
      <c r="V20">
        <f t="shared" si="14"/>
        <v>0.01</v>
      </c>
      <c r="W20">
        <f t="shared" si="15"/>
        <v>0.82502625517117634</v>
      </c>
      <c r="X20">
        <f t="shared" si="16"/>
        <v>1.9299245168315606E-3</v>
      </c>
      <c r="Y20">
        <f t="shared" si="17"/>
        <v>8.2502625517117643E-3</v>
      </c>
      <c r="Z20">
        <f t="shared" si="18"/>
        <v>0.81484606810263294</v>
      </c>
      <c r="AB20">
        <f t="shared" si="19"/>
        <v>248.69372065924082</v>
      </c>
      <c r="AC20">
        <f t="shared" si="2"/>
        <v>191.90214870454463</v>
      </c>
      <c r="AE20">
        <f t="shared" si="3"/>
        <v>1018.7408378162157</v>
      </c>
      <c r="AF20">
        <f t="shared" si="4"/>
        <v>-50.937041890810789</v>
      </c>
      <c r="AG20">
        <f t="shared" si="4"/>
        <v>-20.371151702565822</v>
      </c>
      <c r="AH20">
        <f t="shared" si="5"/>
        <v>-964.9622584157803</v>
      </c>
      <c r="AI20">
        <f t="shared" si="6"/>
        <v>-17.529614192941153</v>
      </c>
      <c r="AJ20">
        <f t="shared" si="7"/>
        <v>56.791571954696195</v>
      </c>
      <c r="AK20">
        <f t="shared" si="24"/>
        <v>5.2309393213139765</v>
      </c>
      <c r="AL20">
        <f t="shared" si="8"/>
        <v>44.492897083069018</v>
      </c>
      <c r="AN20">
        <f t="shared" si="9"/>
        <v>346.61173631759158</v>
      </c>
      <c r="AO20">
        <f t="shared" si="9"/>
        <v>-17.330586815879581</v>
      </c>
      <c r="AP20">
        <f t="shared" si="9"/>
        <v>-6.9309877451768633</v>
      </c>
      <c r="AQ20">
        <f t="shared" si="9"/>
        <v>-328.31435773931065</v>
      </c>
      <c r="AR20">
        <f t="shared" si="9"/>
        <v>-5.9641959827755091</v>
      </c>
      <c r="AS20">
        <f t="shared" si="9"/>
        <v>19.322505423085691</v>
      </c>
      <c r="AT20">
        <f t="shared" si="9"/>
        <v>1.7797509370677567</v>
      </c>
      <c r="AU20">
        <f t="shared" si="9"/>
        <v>15.138060377377936</v>
      </c>
      <c r="AW20">
        <v>17</v>
      </c>
      <c r="AX20">
        <f>(R20*SUMPRODUCT(K21:$K$23, X21:$X$23)-$AZ$3*SUMPRODUCT(K20:$K$22, W21:$W$23))/Z20</f>
        <v>235.50724022193333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10"/>
        <v>5.1300000000000005E-2</v>
      </c>
      <c r="I21" s="5">
        <f t="shared" si="11"/>
        <v>1.0512999999999999</v>
      </c>
      <c r="J21">
        <f t="shared" si="12"/>
        <v>0.95120327213925626</v>
      </c>
      <c r="K21">
        <f t="shared" si="20"/>
        <v>0.32363306300148625</v>
      </c>
      <c r="L21" s="2">
        <v>18</v>
      </c>
      <c r="M21" s="6">
        <v>2.4176169999999999E-3</v>
      </c>
      <c r="O21">
        <f t="shared" si="21"/>
        <v>1250.2248924000471</v>
      </c>
      <c r="P21">
        <f t="shared" si="22"/>
        <v>62.511244620002358</v>
      </c>
      <c r="Q21" s="4">
        <f t="shared" si="23"/>
        <v>25</v>
      </c>
      <c r="R21">
        <f t="shared" si="0"/>
        <v>500000</v>
      </c>
      <c r="S21">
        <f t="shared" si="1"/>
        <v>158.42194742384228</v>
      </c>
      <c r="U21">
        <f t="shared" si="13"/>
        <v>2.4176169999999999E-3</v>
      </c>
      <c r="V21">
        <f t="shared" si="14"/>
        <v>0.01</v>
      </c>
      <c r="W21">
        <f t="shared" si="15"/>
        <v>0.81484606810263294</v>
      </c>
      <c r="X21">
        <f t="shared" si="16"/>
        <v>1.9699857066280829E-3</v>
      </c>
      <c r="Y21">
        <f t="shared" si="17"/>
        <v>8.1484606810263288E-3</v>
      </c>
      <c r="Z21">
        <f t="shared" si="18"/>
        <v>0.80472762171497847</v>
      </c>
      <c r="AB21">
        <f t="shared" si="19"/>
        <v>191.90214870454463</v>
      </c>
      <c r="AC21">
        <f t="shared" si="2"/>
        <v>127.48651697784396</v>
      </c>
      <c r="AE21">
        <f t="shared" si="3"/>
        <v>1006.0905042699547</v>
      </c>
      <c r="AF21">
        <f t="shared" si="4"/>
        <v>-50.30452521349774</v>
      </c>
      <c r="AG21">
        <f t="shared" si="4"/>
        <v>-20.118190542874462</v>
      </c>
      <c r="AH21">
        <f t="shared" si="5"/>
        <v>-984.99285331404144</v>
      </c>
      <c r="AI21">
        <f t="shared" si="6"/>
        <v>-49.325064800458904</v>
      </c>
      <c r="AJ21">
        <f t="shared" si="7"/>
        <v>64.415631726700667</v>
      </c>
      <c r="AK21">
        <f t="shared" si="24"/>
        <v>1.8363010044176027</v>
      </c>
      <c r="AL21">
        <f t="shared" si="8"/>
        <v>16.926867930659366</v>
      </c>
      <c r="AN21">
        <f t="shared" si="9"/>
        <v>325.60415155359533</v>
      </c>
      <c r="AO21">
        <f t="shared" si="9"/>
        <v>-16.280207577679768</v>
      </c>
      <c r="AP21">
        <f t="shared" si="9"/>
        <v>-6.5109116274379959</v>
      </c>
      <c r="AQ21">
        <f t="shared" si="9"/>
        <v>-318.77625415259689</v>
      </c>
      <c r="AR21">
        <f t="shared" si="9"/>
        <v>-15.963221804119309</v>
      </c>
      <c r="AS21">
        <f t="shared" si="9"/>
        <v>20.847028200887852</v>
      </c>
      <c r="AT21">
        <f t="shared" si="9"/>
        <v>0.59428771865237451</v>
      </c>
      <c r="AU21">
        <f t="shared" si="9"/>
        <v>5.4780941154209195</v>
      </c>
      <c r="AW21">
        <v>18</v>
      </c>
      <c r="AX21">
        <f>(R21*SUMPRODUCT(K22:$K$23, X22:$X$23)-$AZ$3*SUMPRODUCT(K21:$K$22, W22:$W$23))/Z21</f>
        <v>158.42194742384228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10"/>
        <v>7.0000000000000007E-2</v>
      </c>
      <c r="I22" s="5">
        <f t="shared" si="11"/>
        <v>1.07</v>
      </c>
      <c r="J22">
        <f t="shared" si="12"/>
        <v>0.93457943925233644</v>
      </c>
      <c r="K22">
        <f t="shared" si="20"/>
        <v>0.30246080654344509</v>
      </c>
      <c r="L22" s="2">
        <v>19</v>
      </c>
      <c r="M22" s="6">
        <v>2.502181E-3</v>
      </c>
      <c r="O22">
        <f t="shared" si="21"/>
        <v>1250.2248924000471</v>
      </c>
      <c r="P22">
        <f t="shared" si="22"/>
        <v>62.511244620002358</v>
      </c>
      <c r="Q22" s="4">
        <f t="shared" si="23"/>
        <v>25</v>
      </c>
      <c r="R22">
        <f t="shared" si="0"/>
        <v>500000</v>
      </c>
      <c r="S22">
        <f t="shared" si="1"/>
        <v>77.915821817122136</v>
      </c>
      <c r="U22">
        <f t="shared" si="13"/>
        <v>2.502181E-3</v>
      </c>
      <c r="V22">
        <f t="shared" si="14"/>
        <v>0.01</v>
      </c>
      <c r="W22">
        <f t="shared" si="15"/>
        <v>0.80472762171497847</v>
      </c>
      <c r="X22">
        <f t="shared" si="16"/>
        <v>2.0135741652304064E-3</v>
      </c>
      <c r="Y22">
        <f t="shared" si="17"/>
        <v>8.047276217149785E-3</v>
      </c>
      <c r="Z22">
        <f t="shared" si="18"/>
        <v>0.79466677133259833</v>
      </c>
      <c r="AB22">
        <f t="shared" si="19"/>
        <v>127.48651697784396</v>
      </c>
      <c r="AC22">
        <f t="shared" si="2"/>
        <v>61.917114559138476</v>
      </c>
      <c r="AE22">
        <f t="shared" si="3"/>
        <v>993.51217868319054</v>
      </c>
      <c r="AF22">
        <f t="shared" si="4"/>
        <v>-49.675608934159534</v>
      </c>
      <c r="AG22">
        <f t="shared" si="4"/>
        <v>-19.866669283314959</v>
      </c>
      <c r="AH22">
        <f t="shared" si="5"/>
        <v>-1006.7870826152032</v>
      </c>
      <c r="AI22">
        <f t="shared" si="6"/>
        <v>-82.817182149487166</v>
      </c>
      <c r="AJ22">
        <f t="shared" si="7"/>
        <v>65.569402418705494</v>
      </c>
      <c r="AK22">
        <f t="shared" si="24"/>
        <v>22.497784821264379</v>
      </c>
      <c r="AL22">
        <f t="shared" si="8"/>
        <v>5.2500050904827056</v>
      </c>
      <c r="AN22">
        <f t="shared" si="9"/>
        <v>300.49849487525313</v>
      </c>
      <c r="AO22">
        <f t="shared" si="9"/>
        <v>-15.024924743762659</v>
      </c>
      <c r="AP22">
        <f t="shared" si="9"/>
        <v>-6.0088888147633286</v>
      </c>
      <c r="AQ22">
        <f t="shared" si="9"/>
        <v>-304.51363302531644</v>
      </c>
      <c r="AR22">
        <f t="shared" si="9"/>
        <v>-25.048951708589293</v>
      </c>
      <c r="AS22">
        <f t="shared" si="9"/>
        <v>19.832174340133385</v>
      </c>
      <c r="AT22">
        <f t="shared" si="9"/>
        <v>6.8046981424805004</v>
      </c>
      <c r="AU22">
        <f t="shared" si="9"/>
        <v>1.5879207740245915</v>
      </c>
      <c r="AW22">
        <v>19</v>
      </c>
      <c r="AX22">
        <f>(R22*SUMPRODUCT(K23:$K$23, X23:$X$23)-$AZ$3*SUMPRODUCT(K22:$K$22, W23:$W$23))/Z22</f>
        <v>77.915821817122136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10"/>
        <v>0.10390000000000001</v>
      </c>
      <c r="I23" s="5">
        <f t="shared" si="11"/>
        <v>1.1039000000000001</v>
      </c>
      <c r="J23">
        <f t="shared" si="12"/>
        <v>0.90587915572062683</v>
      </c>
      <c r="K23">
        <f t="shared" si="20"/>
        <v>0.2739929400701559</v>
      </c>
      <c r="L23" s="2">
        <v>20</v>
      </c>
      <c r="M23" s="6">
        <v>2.5943469999999999E-3</v>
      </c>
      <c r="O23">
        <f t="shared" si="21"/>
        <v>1250.2248924000471</v>
      </c>
      <c r="P23">
        <f t="shared" si="22"/>
        <v>62.511244620002358</v>
      </c>
      <c r="Q23" s="4">
        <f t="shared" si="23"/>
        <v>25</v>
      </c>
      <c r="R23">
        <f t="shared" si="0"/>
        <v>500000</v>
      </c>
      <c r="S23">
        <f t="shared" si="1"/>
        <v>78.909637169276095</v>
      </c>
      <c r="U23">
        <f t="shared" si="13"/>
        <v>2.5943469999999999E-3</v>
      </c>
      <c r="V23">
        <f t="shared" si="14"/>
        <v>0.01</v>
      </c>
      <c r="W23">
        <f t="shared" si="15"/>
        <v>0.79466677133259833</v>
      </c>
      <c r="X23">
        <f t="shared" si="16"/>
        <v>2.0616413542064124E-3</v>
      </c>
      <c r="Y23">
        <f t="shared" si="17"/>
        <v>7.9466677133259826E-3</v>
      </c>
      <c r="Z23">
        <f t="shared" si="18"/>
        <v>0.78465846226506597</v>
      </c>
      <c r="AB23">
        <f t="shared" si="19"/>
        <v>61.917114559138476</v>
      </c>
      <c r="AC23">
        <f t="shared" si="2"/>
        <v>61.917114559138476</v>
      </c>
      <c r="AE23">
        <f t="shared" si="3"/>
        <v>980.99954155612852</v>
      </c>
      <c r="AF23">
        <f t="shared" si="4"/>
        <v>-49.049977077806432</v>
      </c>
      <c r="AG23">
        <f t="shared" si="4"/>
        <v>-19.61646155662665</v>
      </c>
      <c r="AH23">
        <f t="shared" si="5"/>
        <v>-1030.8206771032062</v>
      </c>
      <c r="AI23">
        <f t="shared" si="6"/>
        <v>-118.48757418151069</v>
      </c>
      <c r="AJ23">
        <f t="shared" si="7"/>
        <v>0</v>
      </c>
      <c r="AK23">
        <f t="shared" si="24"/>
        <v>69.570667532622238</v>
      </c>
      <c r="AL23">
        <f t="shared" si="8"/>
        <v>-48.916906648888457</v>
      </c>
      <c r="AN23">
        <f t="shared" si="9"/>
        <v>268.78694859843876</v>
      </c>
      <c r="AO23">
        <f t="shared" si="9"/>
        <v>-13.439347429921938</v>
      </c>
      <c r="AP23">
        <f t="shared" si="9"/>
        <v>-5.3747719756733225</v>
      </c>
      <c r="AQ23">
        <f t="shared" si="9"/>
        <v>-282.43758800461632</v>
      </c>
      <c r="AR23">
        <f t="shared" si="9"/>
        <v>-32.464758811772811</v>
      </c>
      <c r="AS23">
        <f t="shared" si="9"/>
        <v>0</v>
      </c>
      <c r="AT23">
        <f t="shared" si="9"/>
        <v>19.061871739906504</v>
      </c>
      <c r="AU23">
        <f t="shared" si="9"/>
        <v>-13.402887071866306</v>
      </c>
      <c r="AW23">
        <v>20</v>
      </c>
      <c r="AX23">
        <f>(R23*SUMPRODUCT(K$23:$K24, X$23:$X24)-$AZ$3*SUMPRODUCT(K$22:$K23, W$23:$W24))/Z23</f>
        <v>78.909637169276095</v>
      </c>
    </row>
    <row r="25" spans="5:50" x14ac:dyDescent="0.25">
      <c r="AN25" s="8">
        <f t="shared" ref="AN25:AU25" si="25">SUM(AN3:AN23)</f>
        <v>12029.440922568208</v>
      </c>
      <c r="AO25" s="8">
        <f t="shared" si="25"/>
        <v>-1539.1407154284454</v>
      </c>
      <c r="AP25" s="8">
        <f t="shared" si="25"/>
        <v>-1737.9781279601432</v>
      </c>
      <c r="AQ25" s="8">
        <f t="shared" si="25"/>
        <v>-9481.1510371566819</v>
      </c>
      <c r="AR25" s="8">
        <f t="shared" si="25"/>
        <v>-728.82895797706169</v>
      </c>
      <c r="AS25" s="8">
        <f t="shared" si="25"/>
        <v>-199.79116392151474</v>
      </c>
      <c r="AT25" s="8">
        <f t="shared" si="25"/>
        <v>252.09882207053474</v>
      </c>
      <c r="AU25" s="9">
        <f t="shared" si="25"/>
        <v>-676.52129982804195</v>
      </c>
    </row>
    <row r="29" spans="5:50" x14ac:dyDescent="0.25">
      <c r="AF29" s="10"/>
      <c r="AG29" s="10"/>
      <c r="AH29" s="10"/>
      <c r="AI29" s="10"/>
      <c r="AJ29" s="10"/>
      <c r="AK29" s="10"/>
      <c r="AL29" s="10"/>
      <c r="AM29" s="10"/>
    </row>
  </sheetData>
  <conditionalFormatting sqref="AN25:AU25">
    <cfRule type="cellIs" dxfId="35" priority="1" operator="lessThan">
      <formula>0</formula>
    </cfRule>
  </conditionalFormatting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B8F536-71AD-42BA-996D-FA3E9E4CC14D}">
  <dimension ref="A1:AZ29"/>
  <sheetViews>
    <sheetView workbookViewId="0">
      <selection activeCell="M33" sqref="M33"/>
    </sheetView>
  </sheetViews>
  <sheetFormatPr defaultRowHeight="15" x14ac:dyDescent="0.25"/>
  <cols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41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f>'T.35.04.D'!C3*(1+C12)</f>
        <v>2924.3761987144867</v>
      </c>
      <c r="K3">
        <v>1</v>
      </c>
      <c r="L3" s="2">
        <v>0</v>
      </c>
      <c r="O3">
        <f>$C$3</f>
        <v>2924.3761987144867</v>
      </c>
      <c r="P3">
        <f>O3*B5</f>
        <v>2339.5009589715896</v>
      </c>
      <c r="Q3" s="4">
        <f>B8</f>
        <v>1522.432587</v>
      </c>
      <c r="R3">
        <f t="shared" ref="R3:R23" si="0">$C$6</f>
        <v>500000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2924.3761987144867</v>
      </c>
      <c r="AF3">
        <f t="shared" ref="AF3:AG23" si="4">-$Z3*P3</f>
        <v>-2339.5009589715896</v>
      </c>
      <c r="AG3">
        <f t="shared" si="4"/>
        <v>-1522.432587</v>
      </c>
      <c r="AH3">
        <f t="shared" ref="AH3:AH23" si="5">-X3*R3</f>
        <v>0</v>
      </c>
      <c r="AI3">
        <f t="shared" ref="AI3:AI23" si="6">SUM(AE3:AH3)</f>
        <v>-937.55734725710295</v>
      </c>
      <c r="AJ3">
        <f t="shared" ref="AJ3:AJ23" si="7">AB3-AC3</f>
        <v>0</v>
      </c>
      <c r="AL3">
        <f t="shared" ref="AL3:AL23" si="8">SUM(AI3:AK3)</f>
        <v>-937.55734725710295</v>
      </c>
      <c r="AN3">
        <f t="shared" ref="AN3:AU23" si="9">AE3*$K3</f>
        <v>2924.3761987144867</v>
      </c>
      <c r="AO3">
        <f t="shared" si="9"/>
        <v>-2339.5009589715896</v>
      </c>
      <c r="AP3">
        <f t="shared" si="9"/>
        <v>-1522.432587</v>
      </c>
      <c r="AQ3">
        <f t="shared" si="9"/>
        <v>0</v>
      </c>
      <c r="AR3">
        <f t="shared" si="9"/>
        <v>-937.55734725710295</v>
      </c>
      <c r="AS3">
        <f t="shared" si="9"/>
        <v>0</v>
      </c>
      <c r="AT3">
        <f t="shared" si="9"/>
        <v>0</v>
      </c>
      <c r="AU3">
        <f t="shared" si="9"/>
        <v>-937.55734725710295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1364.6821824175504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 t="array" ref="F4:F23">EconomicRates!C44:C63</f>
        <v>1.5900000000000001E-2</v>
      </c>
      <c r="G4" s="5">
        <f t="array" ref="G4:G23">EconomicRates!D44:D63</f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Mortalities!B11:B30</f>
        <v>1.947287E-3</v>
      </c>
      <c r="R4">
        <f t="shared" si="0"/>
        <v>500000</v>
      </c>
      <c r="S4">
        <f t="shared" si="1"/>
        <v>456.69108031204496</v>
      </c>
      <c r="U4">
        <f t="shared" ref="U4:U23" si="13">M4</f>
        <v>1.947287E-3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1.947287E-3</v>
      </c>
      <c r="Y4">
        <f t="shared" ref="Y4:Y23" si="17">V4*W4</f>
        <v>0.01</v>
      </c>
      <c r="Z4">
        <f t="shared" ref="Z4:Z23" si="18">MAX(0, W4-X4-Y4)</f>
        <v>0.98805271299999997</v>
      </c>
      <c r="AB4">
        <f t="shared" ref="AB4:AB23" si="19">AC3</f>
        <v>0</v>
      </c>
      <c r="AC4">
        <f t="shared" si="2"/>
        <v>451.23486090521692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-973.64350000000002</v>
      </c>
      <c r="AI4">
        <f t="shared" si="6"/>
        <v>-973.64350000000002</v>
      </c>
      <c r="AJ4">
        <f t="shared" si="7"/>
        <v>-451.23486090521692</v>
      </c>
      <c r="AK4">
        <f>G4*MAX(0, SUM(AB4, AE4:AF4))</f>
        <v>0</v>
      </c>
      <c r="AL4">
        <f t="shared" si="8"/>
        <v>-1424.8783609052171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-913.44732151233688</v>
      </c>
      <c r="AR4">
        <f t="shared" si="9"/>
        <v>-913.44732151233688</v>
      </c>
      <c r="AS4">
        <f t="shared" si="9"/>
        <v>-423.33695553543191</v>
      </c>
      <c r="AT4">
        <f t="shared" si="9"/>
        <v>0</v>
      </c>
      <c r="AU4">
        <f t="shared" si="9"/>
        <v>-1336.7842770477689</v>
      </c>
      <c r="AW4">
        <v>1</v>
      </c>
      <c r="AX4">
        <f>(R4*SUMPRODUCT(K5:$K$23, X5:$X$23)-$AZ$3*SUMPRODUCT(K4:$K$22, W5:$W$23))/Z4</f>
        <v>456.69108031204496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v>3.6400000000000002E-2</v>
      </c>
      <c r="G5" s="5"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1.9819680000000002E-3</v>
      </c>
      <c r="O5">
        <f t="shared" ref="O5:O23" si="21">$C$3</f>
        <v>2924.3761987144867</v>
      </c>
      <c r="P5">
        <f t="shared" ref="P5:P23" si="22">O5*$C$5</f>
        <v>146.21880993572435</v>
      </c>
      <c r="Q5" s="4">
        <f t="shared" ref="Q5:Q23" si="23">$C$8</f>
        <v>25</v>
      </c>
      <c r="R5">
        <f t="shared" si="0"/>
        <v>500000</v>
      </c>
      <c r="S5">
        <f t="shared" si="1"/>
        <v>891.91106667017482</v>
      </c>
      <c r="U5">
        <f t="shared" si="13"/>
        <v>1.9819680000000002E-3</v>
      </c>
      <c r="V5">
        <f t="shared" si="14"/>
        <v>0.01</v>
      </c>
      <c r="W5">
        <f t="shared" si="15"/>
        <v>0.98805271299999997</v>
      </c>
      <c r="X5">
        <f t="shared" si="16"/>
        <v>1.9582888594791843E-3</v>
      </c>
      <c r="Y5">
        <f t="shared" si="17"/>
        <v>9.8805271300000004E-3</v>
      </c>
      <c r="Z5">
        <f t="shared" si="18"/>
        <v>0.97621389701052086</v>
      </c>
      <c r="AB5">
        <f t="shared" si="19"/>
        <v>451.23486090521692</v>
      </c>
      <c r="AC5">
        <f t="shared" si="2"/>
        <v>870.69597818090188</v>
      </c>
      <c r="AE5">
        <f t="shared" si="3"/>
        <v>2854.8166852718823</v>
      </c>
      <c r="AF5">
        <f t="shared" si="4"/>
        <v>-142.74083426359414</v>
      </c>
      <c r="AG5">
        <f t="shared" si="4"/>
        <v>-24.40534742526302</v>
      </c>
      <c r="AH5">
        <f t="shared" si="5"/>
        <v>-979.14442973959217</v>
      </c>
      <c r="AI5">
        <f t="shared" si="6"/>
        <v>1708.5260738434329</v>
      </c>
      <c r="AJ5">
        <f t="shared" si="7"/>
        <v>-419.46111727568496</v>
      </c>
      <c r="AK5">
        <f>G5*SUM(AB5, AE5:AF5)</f>
        <v>129.69573918845373</v>
      </c>
      <c r="AL5">
        <f t="shared" si="8"/>
        <v>1418.7606957562016</v>
      </c>
      <c r="AN5">
        <f t="shared" si="9"/>
        <v>2465.3126673773113</v>
      </c>
      <c r="AO5">
        <f t="shared" si="9"/>
        <v>-123.26563336886558</v>
      </c>
      <c r="AP5">
        <f t="shared" si="9"/>
        <v>-21.075543123188346</v>
      </c>
      <c r="AQ5">
        <f t="shared" si="9"/>
        <v>-845.55242313187603</v>
      </c>
      <c r="AR5">
        <f t="shared" si="9"/>
        <v>1475.4190677533811</v>
      </c>
      <c r="AS5">
        <f t="shared" si="9"/>
        <v>-362.23089602459078</v>
      </c>
      <c r="AT5">
        <f t="shared" si="9"/>
        <v>112.00037829949422</v>
      </c>
      <c r="AU5">
        <f t="shared" si="9"/>
        <v>1225.1885500282847</v>
      </c>
      <c r="AW5">
        <v>2</v>
      </c>
      <c r="AX5">
        <f>(R5*SUMPRODUCT(K6:$K$23, X6:$X$23)-$AZ$3*SUMPRODUCT(K5:$K$22, W6:$W$23))/Z5</f>
        <v>891.91106667017482</v>
      </c>
    </row>
    <row r="6" spans="1:52" x14ac:dyDescent="0.25">
      <c r="A6" t="s">
        <v>16</v>
      </c>
      <c r="C6" s="2">
        <f>'T.26.04.D'!C6</f>
        <v>500000</v>
      </c>
      <c r="E6">
        <v>2006</v>
      </c>
      <c r="F6" s="5">
        <v>5.8799999999999998E-2</v>
      </c>
      <c r="G6" s="5"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2.0299509999999999E-3</v>
      </c>
      <c r="O6">
        <f t="shared" si="21"/>
        <v>2924.3761987144867</v>
      </c>
      <c r="P6">
        <f t="shared" si="22"/>
        <v>146.21880993572435</v>
      </c>
      <c r="Q6" s="4">
        <f t="shared" si="23"/>
        <v>25</v>
      </c>
      <c r="R6">
        <f t="shared" si="0"/>
        <v>500000</v>
      </c>
      <c r="S6">
        <f t="shared" si="1"/>
        <v>1295.4946458232632</v>
      </c>
      <c r="U6">
        <f t="shared" si="13"/>
        <v>2.0299509999999999E-3</v>
      </c>
      <c r="V6">
        <f t="shared" si="14"/>
        <v>0.01</v>
      </c>
      <c r="W6">
        <f t="shared" si="15"/>
        <v>0.97621389701052086</v>
      </c>
      <c r="X6">
        <f t="shared" si="16"/>
        <v>1.9816663764504038E-3</v>
      </c>
      <c r="Y6">
        <f t="shared" si="17"/>
        <v>9.762138970105208E-3</v>
      </c>
      <c r="Z6">
        <f t="shared" si="18"/>
        <v>0.96447009166396525</v>
      </c>
      <c r="AB6">
        <f t="shared" si="19"/>
        <v>870.69597818090188</v>
      </c>
      <c r="AC6">
        <f t="shared" si="2"/>
        <v>1249.4658398073389</v>
      </c>
      <c r="AE6">
        <f t="shared" si="3"/>
        <v>2820.4733804340794</v>
      </c>
      <c r="AF6">
        <f t="shared" si="4"/>
        <v>-141.02366902170397</v>
      </c>
      <c r="AG6">
        <f t="shared" si="4"/>
        <v>-24.111752291599132</v>
      </c>
      <c r="AH6">
        <f t="shared" si="5"/>
        <v>-990.83318822520187</v>
      </c>
      <c r="AI6">
        <f t="shared" si="6"/>
        <v>1664.5047708955744</v>
      </c>
      <c r="AJ6">
        <f t="shared" si="7"/>
        <v>-378.76986162643698</v>
      </c>
      <c r="AK6">
        <f>G6*SUM(AB6, AE6:AF6)</f>
        <v>207.68352284120675</v>
      </c>
      <c r="AL6">
        <f t="shared" si="8"/>
        <v>1493.4184321103442</v>
      </c>
      <c r="AN6">
        <f t="shared" si="9"/>
        <v>2196.6586190377734</v>
      </c>
      <c r="AO6">
        <f t="shared" si="9"/>
        <v>-109.83293095188866</v>
      </c>
      <c r="AP6">
        <f t="shared" si="9"/>
        <v>-18.778864873843801</v>
      </c>
      <c r="AQ6">
        <f t="shared" si="9"/>
        <v>-771.68686577307551</v>
      </c>
      <c r="AR6">
        <f t="shared" si="9"/>
        <v>1296.3599574389652</v>
      </c>
      <c r="AS6">
        <f t="shared" si="9"/>
        <v>-294.99589925057398</v>
      </c>
      <c r="AT6">
        <f t="shared" si="9"/>
        <v>161.74937286983118</v>
      </c>
      <c r="AU6">
        <f t="shared" si="9"/>
        <v>1163.1134310582224</v>
      </c>
      <c r="AW6">
        <v>3</v>
      </c>
      <c r="AX6">
        <f>(R6*SUMPRODUCT(K7:$K$23, X7:$X$23)-$AZ$3*SUMPRODUCT(K6:$K$22, W7:$W$23))/Z6</f>
        <v>1295.4946458232632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v>5.4699999999999999E-2</v>
      </c>
      <c r="G7" s="5"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2.0855349999999999E-3</v>
      </c>
      <c r="O7">
        <f t="shared" si="21"/>
        <v>2924.3761987144867</v>
      </c>
      <c r="P7">
        <f t="shared" si="22"/>
        <v>146.21880993572435</v>
      </c>
      <c r="Q7" s="4">
        <f t="shared" si="23"/>
        <v>25</v>
      </c>
      <c r="R7">
        <f t="shared" si="0"/>
        <v>500000</v>
      </c>
      <c r="S7">
        <f t="shared" si="1"/>
        <v>1643.0388198723292</v>
      </c>
      <c r="U7">
        <f t="shared" si="13"/>
        <v>2.0855349999999999E-3</v>
      </c>
      <c r="V7">
        <f t="shared" si="14"/>
        <v>0.01</v>
      </c>
      <c r="W7">
        <f t="shared" si="15"/>
        <v>0.96447009166396525</v>
      </c>
      <c r="X7">
        <f t="shared" si="16"/>
        <v>2.0114361326184077E-3</v>
      </c>
      <c r="Y7">
        <f t="shared" si="17"/>
        <v>9.6447009166396522E-3</v>
      </c>
      <c r="Z7">
        <f t="shared" si="18"/>
        <v>0.95281395461470719</v>
      </c>
      <c r="AB7">
        <f t="shared" si="19"/>
        <v>1249.4658398073389</v>
      </c>
      <c r="AC7">
        <f t="shared" si="2"/>
        <v>1565.5103155480356</v>
      </c>
      <c r="AE7">
        <f t="shared" si="3"/>
        <v>2786.3864506782747</v>
      </c>
      <c r="AF7">
        <f t="shared" si="4"/>
        <v>-139.31932253391375</v>
      </c>
      <c r="AG7">
        <f t="shared" si="4"/>
        <v>-23.820348865367681</v>
      </c>
      <c r="AH7">
        <f t="shared" si="5"/>
        <v>-1005.7180663092039</v>
      </c>
      <c r="AI7">
        <f t="shared" si="6"/>
        <v>1617.5287129697895</v>
      </c>
      <c r="AJ7">
        <f t="shared" si="7"/>
        <v>-316.04447574069673</v>
      </c>
      <c r="AK7">
        <f>G7*SUM(AB7, AE7:AF7)</f>
        <v>191.31976872642846</v>
      </c>
      <c r="AL7">
        <f t="shared" si="8"/>
        <v>1492.8040059555212</v>
      </c>
      <c r="AN7">
        <f t="shared" si="9"/>
        <v>1964.4345292064274</v>
      </c>
      <c r="AO7">
        <f t="shared" si="9"/>
        <v>-98.221726460321378</v>
      </c>
      <c r="AP7">
        <f t="shared" si="9"/>
        <v>-16.793620209242953</v>
      </c>
      <c r="AQ7">
        <f t="shared" si="9"/>
        <v>-709.04281623376176</v>
      </c>
      <c r="AR7">
        <f t="shared" si="9"/>
        <v>1140.3763663031013</v>
      </c>
      <c r="AS7">
        <f t="shared" si="9"/>
        <v>-222.81499422265637</v>
      </c>
      <c r="AT7">
        <f t="shared" si="9"/>
        <v>134.88263974097944</v>
      </c>
      <c r="AU7">
        <f t="shared" si="9"/>
        <v>1052.4440118214245</v>
      </c>
      <c r="AW7">
        <v>4</v>
      </c>
      <c r="AX7">
        <f>(R7*SUMPRODUCT(K8:$K$23, X8:$X$23)-$AZ$3*SUMPRODUCT(K7:$K$22, W8:$W$23))/Z7</f>
        <v>1643.0388198723292</v>
      </c>
    </row>
    <row r="8" spans="1:52" x14ac:dyDescent="0.25">
      <c r="B8" s="2">
        <f>'T.26.04.A'!B8</f>
        <v>1522.432587</v>
      </c>
      <c r="C8" s="2">
        <f>'T.26.04.A'!C8</f>
        <v>25</v>
      </c>
      <c r="E8">
        <v>2008</v>
      </c>
      <c r="F8" s="5">
        <v>2.2499999999999999E-2</v>
      </c>
      <c r="G8" s="5"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2.1420699999999998E-3</v>
      </c>
      <c r="O8">
        <f t="shared" si="21"/>
        <v>2924.3761987144867</v>
      </c>
      <c r="P8">
        <f t="shared" si="22"/>
        <v>146.21880993572435</v>
      </c>
      <c r="Q8" s="4">
        <f t="shared" si="23"/>
        <v>25</v>
      </c>
      <c r="R8">
        <f t="shared" si="0"/>
        <v>500000</v>
      </c>
      <c r="S8">
        <f t="shared" si="1"/>
        <v>1924.4740790003843</v>
      </c>
      <c r="U8">
        <f t="shared" si="13"/>
        <v>2.1420699999999998E-3</v>
      </c>
      <c r="V8">
        <f t="shared" si="14"/>
        <v>0.01</v>
      </c>
      <c r="W8">
        <f t="shared" si="15"/>
        <v>0.95281395461470719</v>
      </c>
      <c r="X8">
        <f t="shared" si="16"/>
        <v>2.0409941877615255E-3</v>
      </c>
      <c r="Y8">
        <f t="shared" si="17"/>
        <v>9.5281395461470717E-3</v>
      </c>
      <c r="Z8">
        <f t="shared" si="18"/>
        <v>0.94124482088079864</v>
      </c>
      <c r="AB8">
        <f t="shared" si="19"/>
        <v>1565.5103155480356</v>
      </c>
      <c r="AC8">
        <f t="shared" si="2"/>
        <v>1811.4012597784567</v>
      </c>
      <c r="AE8">
        <f t="shared" si="3"/>
        <v>2752.5539513470876</v>
      </c>
      <c r="AF8">
        <f t="shared" si="4"/>
        <v>-137.6276975673544</v>
      </c>
      <c r="AG8">
        <f t="shared" si="4"/>
        <v>-23.531120522019965</v>
      </c>
      <c r="AH8">
        <f t="shared" si="5"/>
        <v>-1020.4970938807627</v>
      </c>
      <c r="AI8">
        <f t="shared" si="6"/>
        <v>1570.8980393769502</v>
      </c>
      <c r="AJ8">
        <f t="shared" si="7"/>
        <v>-245.89094423042116</v>
      </c>
      <c r="AK8">
        <f t="shared" ref="AK8:AK23" si="24">G8*SUM(AB8:AB8, AE8:AF8)</f>
        <v>89.043298926681473</v>
      </c>
      <c r="AL8">
        <f t="shared" si="8"/>
        <v>1414.0503940732106</v>
      </c>
      <c r="AN8">
        <f t="shared" si="9"/>
        <v>1809.400678454439</v>
      </c>
      <c r="AO8">
        <f t="shared" si="9"/>
        <v>-90.470033922721967</v>
      </c>
      <c r="AP8">
        <f t="shared" si="9"/>
        <v>-15.468261908726255</v>
      </c>
      <c r="AQ8">
        <f t="shared" si="9"/>
        <v>-670.8272268832269</v>
      </c>
      <c r="AR8">
        <f t="shared" si="9"/>
        <v>1032.6351557397636</v>
      </c>
      <c r="AS8">
        <f t="shared" si="9"/>
        <v>-161.6372464193071</v>
      </c>
      <c r="AT8">
        <f t="shared" si="9"/>
        <v>58.532914644928184</v>
      </c>
      <c r="AU8">
        <f t="shared" si="9"/>
        <v>929.5308239653848</v>
      </c>
      <c r="AW8">
        <v>5</v>
      </c>
      <c r="AX8">
        <f>(R8*SUMPRODUCT(K9:$K$23, X9:$X$23)-$AZ$3*SUMPRODUCT(K8:$K$22, W9:$W$23))/Z8</f>
        <v>1924.4740790003843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2.2014550000000002E-3</v>
      </c>
      <c r="O9">
        <f t="shared" si="21"/>
        <v>2924.3761987144867</v>
      </c>
      <c r="P9">
        <f t="shared" si="22"/>
        <v>146.21880993572435</v>
      </c>
      <c r="Q9" s="4">
        <f t="shared" si="23"/>
        <v>25</v>
      </c>
      <c r="R9">
        <f t="shared" si="0"/>
        <v>500000</v>
      </c>
      <c r="S9">
        <f t="shared" si="1"/>
        <v>2160.2400597802016</v>
      </c>
      <c r="U9">
        <f t="shared" si="13"/>
        <v>2.2014550000000002E-3</v>
      </c>
      <c r="V9">
        <f t="shared" si="14"/>
        <v>0.01</v>
      </c>
      <c r="W9">
        <f t="shared" si="15"/>
        <v>0.94124482088079864</v>
      </c>
      <c r="X9">
        <f t="shared" si="16"/>
        <v>2.0721081171521387E-3</v>
      </c>
      <c r="Y9">
        <f t="shared" si="17"/>
        <v>9.4124482088079869E-3</v>
      </c>
      <c r="Z9">
        <f t="shared" si="18"/>
        <v>0.92976026455483851</v>
      </c>
      <c r="AB9">
        <f t="shared" si="19"/>
        <v>1811.4012597784567</v>
      </c>
      <c r="AC9">
        <f t="shared" si="2"/>
        <v>2008.5053694832004</v>
      </c>
      <c r="AE9">
        <f t="shared" si="3"/>
        <v>2718.968788174654</v>
      </c>
      <c r="AF9">
        <f t="shared" si="4"/>
        <v>-135.94843940873272</v>
      </c>
      <c r="AG9">
        <f t="shared" si="4"/>
        <v>-23.244006613870962</v>
      </c>
      <c r="AH9">
        <f t="shared" si="5"/>
        <v>-1036.0540585760693</v>
      </c>
      <c r="AI9">
        <f t="shared" si="6"/>
        <v>1523.722283575981</v>
      </c>
      <c r="AJ9">
        <f t="shared" si="7"/>
        <v>-197.10410970474368</v>
      </c>
      <c r="AK9">
        <f t="shared" si="24"/>
        <v>25.927087490411829</v>
      </c>
      <c r="AL9">
        <f t="shared" si="8"/>
        <v>1352.5452613616492</v>
      </c>
      <c r="AN9">
        <f t="shared" si="9"/>
        <v>1698.6536376157651</v>
      </c>
      <c r="AO9">
        <f t="shared" si="9"/>
        <v>-84.932681880788266</v>
      </c>
      <c r="AP9">
        <f t="shared" si="9"/>
        <v>-14.521504093441093</v>
      </c>
      <c r="AQ9">
        <f t="shared" si="9"/>
        <v>-647.26634708753022</v>
      </c>
      <c r="AR9">
        <f t="shared" si="9"/>
        <v>951.93310455400535</v>
      </c>
      <c r="AS9">
        <f t="shared" si="9"/>
        <v>-123.1391895321282</v>
      </c>
      <c r="AT9">
        <f t="shared" si="9"/>
        <v>16.197737050132421</v>
      </c>
      <c r="AU9">
        <f t="shared" si="9"/>
        <v>844.99165207200963</v>
      </c>
      <c r="AW9">
        <v>6</v>
      </c>
      <c r="AX9">
        <f>(R9*SUMPRODUCT(K10:$K$23, X10:$X$23)-$AZ$3*SUMPRODUCT(K9:$K$22, W10:$W$23))/Z9</f>
        <v>2160.2400597802016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2.2708170000000001E-3</v>
      </c>
      <c r="O10">
        <f t="shared" si="21"/>
        <v>2924.3761987144867</v>
      </c>
      <c r="P10">
        <f t="shared" si="22"/>
        <v>146.21880993572435</v>
      </c>
      <c r="Q10" s="4">
        <f t="shared" si="23"/>
        <v>25</v>
      </c>
      <c r="R10">
        <f t="shared" si="0"/>
        <v>500000</v>
      </c>
      <c r="S10">
        <f t="shared" si="1"/>
        <v>2367.915806763303</v>
      </c>
      <c r="U10">
        <f t="shared" si="13"/>
        <v>2.2708170000000001E-3</v>
      </c>
      <c r="V10">
        <f t="shared" si="14"/>
        <v>0.01</v>
      </c>
      <c r="W10">
        <f t="shared" si="15"/>
        <v>0.92976026455483851</v>
      </c>
      <c r="X10">
        <f t="shared" si="16"/>
        <v>2.1113154146756249E-3</v>
      </c>
      <c r="Y10">
        <f t="shared" si="17"/>
        <v>9.2976026455483859E-3</v>
      </c>
      <c r="Z10">
        <f t="shared" si="18"/>
        <v>0.91835134649461458</v>
      </c>
      <c r="AB10">
        <f t="shared" si="19"/>
        <v>2008.5053694832004</v>
      </c>
      <c r="AC10">
        <f t="shared" si="2"/>
        <v>2174.5786695269608</v>
      </c>
      <c r="AE10">
        <f t="shared" si="3"/>
        <v>2685.6048197462515</v>
      </c>
      <c r="AF10">
        <f t="shared" si="4"/>
        <v>-134.2802409873126</v>
      </c>
      <c r="AG10">
        <f t="shared" si="4"/>
        <v>-22.958783662365363</v>
      </c>
      <c r="AH10">
        <f t="shared" si="5"/>
        <v>-1055.6577073378126</v>
      </c>
      <c r="AI10">
        <f t="shared" si="6"/>
        <v>1472.7080877587609</v>
      </c>
      <c r="AJ10">
        <f t="shared" si="7"/>
        <v>-166.07330004376036</v>
      </c>
      <c r="AK10">
        <f t="shared" si="24"/>
        <v>18.69530278779277</v>
      </c>
      <c r="AL10">
        <f t="shared" si="8"/>
        <v>1325.3300905027934</v>
      </c>
      <c r="AN10">
        <f t="shared" si="9"/>
        <v>1594.1185460163399</v>
      </c>
      <c r="AO10">
        <f t="shared" si="9"/>
        <v>-79.705927300817009</v>
      </c>
      <c r="AP10">
        <f t="shared" si="9"/>
        <v>-13.627851186836796</v>
      </c>
      <c r="AQ10">
        <f t="shared" si="9"/>
        <v>-626.61621588514265</v>
      </c>
      <c r="AR10">
        <f t="shared" si="9"/>
        <v>874.16855164354354</v>
      </c>
      <c r="AS10">
        <f t="shared" si="9"/>
        <v>-98.57761858757334</v>
      </c>
      <c r="AT10">
        <f t="shared" si="9"/>
        <v>11.097138595479331</v>
      </c>
      <c r="AU10">
        <f t="shared" si="9"/>
        <v>786.68807165144949</v>
      </c>
      <c r="AW10">
        <v>7</v>
      </c>
      <c r="AX10">
        <f>(R10*SUMPRODUCT(K11:$K$23, X11:$X$23)-$AZ$3*SUMPRODUCT(K10:$K$22, W11:$W$23))/Z10</f>
        <v>2367.915806763303</v>
      </c>
    </row>
    <row r="11" spans="1:52" x14ac:dyDescent="0.25">
      <c r="A11" t="s">
        <v>33</v>
      </c>
      <c r="C11" s="7">
        <f>AU25</f>
        <v>8078.187351970766</v>
      </c>
      <c r="E11">
        <v>2011</v>
      </c>
      <c r="F11" s="5">
        <v>1.5E-3</v>
      </c>
      <c r="G11" s="5"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2.3392280000000001E-3</v>
      </c>
      <c r="O11">
        <f t="shared" si="21"/>
        <v>2924.3761987144867</v>
      </c>
      <c r="P11">
        <f t="shared" si="22"/>
        <v>146.21880993572435</v>
      </c>
      <c r="Q11" s="4">
        <f t="shared" si="23"/>
        <v>25</v>
      </c>
      <c r="R11">
        <f t="shared" si="0"/>
        <v>500000</v>
      </c>
      <c r="S11">
        <f t="shared" si="1"/>
        <v>2549.1620085047866</v>
      </c>
      <c r="U11">
        <f t="shared" si="13"/>
        <v>2.3392280000000001E-3</v>
      </c>
      <c r="V11">
        <f t="shared" si="14"/>
        <v>0.01</v>
      </c>
      <c r="W11">
        <f t="shared" si="15"/>
        <v>0.91835134649461458</v>
      </c>
      <c r="X11">
        <f t="shared" si="16"/>
        <v>2.1482331835579044E-3</v>
      </c>
      <c r="Y11">
        <f t="shared" si="17"/>
        <v>9.1835134649461466E-3</v>
      </c>
      <c r="Z11">
        <f t="shared" si="18"/>
        <v>0.90701959984611047</v>
      </c>
      <c r="AB11">
        <f t="shared" si="19"/>
        <v>2174.5786695269608</v>
      </c>
      <c r="AC11">
        <f t="shared" si="2"/>
        <v>2312.1399048969188</v>
      </c>
      <c r="AE11">
        <f t="shared" si="3"/>
        <v>2652.4665295575032</v>
      </c>
      <c r="AF11">
        <f t="shared" si="4"/>
        <v>-132.6233264778752</v>
      </c>
      <c r="AG11">
        <f t="shared" si="4"/>
        <v>-22.675489996152763</v>
      </c>
      <c r="AH11">
        <f t="shared" si="5"/>
        <v>-1074.1165917789522</v>
      </c>
      <c r="AI11">
        <f t="shared" si="6"/>
        <v>1423.0511213045229</v>
      </c>
      <c r="AJ11">
        <f t="shared" si="7"/>
        <v>-137.56123536995801</v>
      </c>
      <c r="AK11">
        <f t="shared" si="24"/>
        <v>11.266612494255813</v>
      </c>
      <c r="AL11">
        <f t="shared" si="8"/>
        <v>1296.7564984288208</v>
      </c>
      <c r="AN11">
        <f t="shared" si="9"/>
        <v>1497.3355718668718</v>
      </c>
      <c r="AO11">
        <f t="shared" si="9"/>
        <v>-74.866778593343597</v>
      </c>
      <c r="AP11">
        <f t="shared" si="9"/>
        <v>-12.800469827762573</v>
      </c>
      <c r="AQ11">
        <f t="shared" si="9"/>
        <v>-606.3461926026032</v>
      </c>
      <c r="AR11">
        <f t="shared" si="9"/>
        <v>803.32213084316209</v>
      </c>
      <c r="AS11">
        <f t="shared" si="9"/>
        <v>-77.654262074232918</v>
      </c>
      <c r="AT11">
        <f t="shared" si="9"/>
        <v>6.3600801269689482</v>
      </c>
      <c r="AU11">
        <f t="shared" si="9"/>
        <v>732.02794889589825</v>
      </c>
      <c r="AW11">
        <v>8</v>
      </c>
      <c r="AX11">
        <f>(R11*SUMPRODUCT(K12:$K$23, X12:$X$23)-$AZ$3*SUMPRODUCT(K11:$K$22, W12:$W$23))/Z11</f>
        <v>2549.1620085047866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2.4176169999999999E-3</v>
      </c>
      <c r="O12">
        <f t="shared" si="21"/>
        <v>2924.3761987144867</v>
      </c>
      <c r="P12">
        <f t="shared" si="22"/>
        <v>146.21880993572435</v>
      </c>
      <c r="Q12" s="4">
        <f t="shared" si="23"/>
        <v>25</v>
      </c>
      <c r="R12">
        <f t="shared" si="0"/>
        <v>500000</v>
      </c>
      <c r="S12">
        <f t="shared" si="1"/>
        <v>2704.4042081574139</v>
      </c>
      <c r="U12">
        <f t="shared" si="13"/>
        <v>2.4176169999999999E-3</v>
      </c>
      <c r="V12">
        <f t="shared" si="14"/>
        <v>0.01</v>
      </c>
      <c r="W12">
        <f t="shared" si="15"/>
        <v>0.90701959984611047</v>
      </c>
      <c r="X12">
        <f t="shared" si="16"/>
        <v>2.1928260039211539E-3</v>
      </c>
      <c r="Y12">
        <f t="shared" si="17"/>
        <v>9.0701959984611051E-3</v>
      </c>
      <c r="Z12">
        <f t="shared" si="18"/>
        <v>0.8957565778437282</v>
      </c>
      <c r="AB12">
        <f t="shared" si="19"/>
        <v>2312.1399048969188</v>
      </c>
      <c r="AC12">
        <f t="shared" si="2"/>
        <v>2422.4878586052628</v>
      </c>
      <c r="AE12">
        <f t="shared" si="3"/>
        <v>2619.529216088139</v>
      </c>
      <c r="AF12">
        <f t="shared" si="4"/>
        <v>-130.97646080440697</v>
      </c>
      <c r="AG12">
        <f t="shared" si="4"/>
        <v>-22.393914446093206</v>
      </c>
      <c r="AH12">
        <f t="shared" si="5"/>
        <v>-1096.413001960577</v>
      </c>
      <c r="AI12">
        <f t="shared" si="6"/>
        <v>1369.7458388770617</v>
      </c>
      <c r="AJ12">
        <f t="shared" si="7"/>
        <v>-110.34795370834399</v>
      </c>
      <c r="AK12">
        <f t="shared" si="24"/>
        <v>11.041593118415497</v>
      </c>
      <c r="AL12">
        <f t="shared" si="8"/>
        <v>1270.4394782871332</v>
      </c>
      <c r="AN12">
        <f t="shared" si="9"/>
        <v>1405.7821391909429</v>
      </c>
      <c r="AO12">
        <f t="shared" si="9"/>
        <v>-70.289106959547155</v>
      </c>
      <c r="AP12">
        <f t="shared" si="9"/>
        <v>-12.017794938702691</v>
      </c>
      <c r="AQ12">
        <f t="shared" si="9"/>
        <v>-588.39497031249869</v>
      </c>
      <c r="AR12">
        <f t="shared" si="9"/>
        <v>735.08026698019432</v>
      </c>
      <c r="AS12">
        <f t="shared" si="9"/>
        <v>-59.218725817883559</v>
      </c>
      <c r="AT12">
        <f t="shared" si="9"/>
        <v>5.925520623611118</v>
      </c>
      <c r="AU12">
        <f t="shared" si="9"/>
        <v>681.78706178592188</v>
      </c>
      <c r="AW12">
        <v>9</v>
      </c>
      <c r="AX12">
        <f>(R12*SUMPRODUCT(K13:$K$23, X13:$X$23)-$AZ$3*SUMPRODUCT(K12:$K$22, W13:$W$23))/Z12</f>
        <v>2704.4042081574139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2.502181E-3</v>
      </c>
      <c r="O13">
        <f t="shared" si="21"/>
        <v>2924.3761987144867</v>
      </c>
      <c r="P13">
        <f t="shared" si="22"/>
        <v>146.21880993572435</v>
      </c>
      <c r="Q13" s="4">
        <f t="shared" si="23"/>
        <v>25</v>
      </c>
      <c r="R13">
        <f t="shared" si="0"/>
        <v>500000</v>
      </c>
      <c r="S13">
        <f t="shared" si="1"/>
        <v>2833.7975301243928</v>
      </c>
      <c r="U13">
        <f t="shared" si="13"/>
        <v>2.502181E-3</v>
      </c>
      <c r="V13">
        <f t="shared" si="14"/>
        <v>0.01</v>
      </c>
      <c r="W13">
        <f t="shared" si="15"/>
        <v>0.8957565778437282</v>
      </c>
      <c r="X13">
        <f t="shared" si="16"/>
        <v>2.2413450897055976E-3</v>
      </c>
      <c r="Y13">
        <f t="shared" si="17"/>
        <v>8.9575657784372823E-3</v>
      </c>
      <c r="Z13">
        <f t="shared" si="18"/>
        <v>0.88455766697558524</v>
      </c>
      <c r="AB13">
        <f t="shared" si="19"/>
        <v>2422.4878586052628</v>
      </c>
      <c r="AC13">
        <f t="shared" si="2"/>
        <v>2506.6573319280087</v>
      </c>
      <c r="AE13">
        <f t="shared" si="3"/>
        <v>2586.7793876938167</v>
      </c>
      <c r="AF13">
        <f t="shared" si="4"/>
        <v>-129.33896938469087</v>
      </c>
      <c r="AG13">
        <f t="shared" si="4"/>
        <v>-22.113941674389633</v>
      </c>
      <c r="AH13">
        <f t="shared" si="5"/>
        <v>-1120.6725448527989</v>
      </c>
      <c r="AI13">
        <f t="shared" si="6"/>
        <v>1314.6539317819377</v>
      </c>
      <c r="AJ13">
        <f t="shared" si="7"/>
        <v>-84.169473322745944</v>
      </c>
      <c r="AK13">
        <f t="shared" si="24"/>
        <v>9.7598565538287776</v>
      </c>
      <c r="AL13">
        <f t="shared" si="8"/>
        <v>1240.2443150130205</v>
      </c>
      <c r="AN13">
        <f t="shared" si="9"/>
        <v>1319.9646253116005</v>
      </c>
      <c r="AO13">
        <f t="shared" si="9"/>
        <v>-65.998231265580046</v>
      </c>
      <c r="AP13">
        <f t="shared" si="9"/>
        <v>-11.284155454177183</v>
      </c>
      <c r="AQ13">
        <f t="shared" si="9"/>
        <v>-571.84935166906973</v>
      </c>
      <c r="AR13">
        <f t="shared" si="9"/>
        <v>670.83288692277358</v>
      </c>
      <c r="AS13">
        <f t="shared" si="9"/>
        <v>-42.949440468590709</v>
      </c>
      <c r="AT13">
        <f t="shared" si="9"/>
        <v>4.9801948556018196</v>
      </c>
      <c r="AU13">
        <f t="shared" si="9"/>
        <v>632.86364130978473</v>
      </c>
      <c r="AW13">
        <v>10</v>
      </c>
      <c r="AX13">
        <f>(R13*SUMPRODUCT(K14:$K$23, X14:$X$23)-$AZ$3*SUMPRODUCT(K13:$K$22, W14:$W$23))/Z13</f>
        <v>2833.7975301243928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10"/>
        <v>5.1400000000000001E-2</v>
      </c>
      <c r="I14" s="5">
        <f t="shared" si="11"/>
        <v>1.0514000000000001</v>
      </c>
      <c r="J14">
        <f t="shared" si="12"/>
        <v>0.95111280197831449</v>
      </c>
      <c r="K14">
        <f t="shared" si="20"/>
        <v>0.48532753093089492</v>
      </c>
      <c r="L14" s="2">
        <v>11</v>
      </c>
      <c r="M14" s="6">
        <v>2.5943469999999999E-3</v>
      </c>
      <c r="O14">
        <f t="shared" si="21"/>
        <v>2924.3761987144867</v>
      </c>
      <c r="P14">
        <f t="shared" si="22"/>
        <v>146.21880993572435</v>
      </c>
      <c r="Q14" s="4">
        <f t="shared" si="23"/>
        <v>25</v>
      </c>
      <c r="R14">
        <f t="shared" si="0"/>
        <v>500000</v>
      </c>
      <c r="S14">
        <f t="shared" si="1"/>
        <v>2937.6016636509394</v>
      </c>
      <c r="U14">
        <f t="shared" si="13"/>
        <v>2.5943469999999999E-3</v>
      </c>
      <c r="V14">
        <f t="shared" si="14"/>
        <v>0.01</v>
      </c>
      <c r="W14">
        <f t="shared" si="15"/>
        <v>0.88455766697558524</v>
      </c>
      <c r="X14">
        <f t="shared" si="16"/>
        <v>2.2948495296451084E-3</v>
      </c>
      <c r="Y14">
        <f t="shared" si="17"/>
        <v>8.8455766697558523E-3</v>
      </c>
      <c r="Z14">
        <f t="shared" si="18"/>
        <v>0.87341724077618432</v>
      </c>
      <c r="AB14">
        <f t="shared" si="19"/>
        <v>2506.6573319280087</v>
      </c>
      <c r="AC14">
        <f t="shared" si="2"/>
        <v>2565.7519395655322</v>
      </c>
      <c r="AE14">
        <f t="shared" si="3"/>
        <v>2554.2005904727534</v>
      </c>
      <c r="AF14">
        <f t="shared" si="4"/>
        <v>-127.71002952363769</v>
      </c>
      <c r="AG14">
        <f t="shared" si="4"/>
        <v>-21.835431019404609</v>
      </c>
      <c r="AH14">
        <f t="shared" si="5"/>
        <v>-1147.4247648225542</v>
      </c>
      <c r="AI14">
        <f t="shared" si="6"/>
        <v>1257.230365107157</v>
      </c>
      <c r="AJ14">
        <f t="shared" si="7"/>
        <v>-59.094607637523495</v>
      </c>
      <c r="AK14">
        <f t="shared" si="24"/>
        <v>8.8796662071788237</v>
      </c>
      <c r="AL14">
        <f t="shared" si="8"/>
        <v>1207.0154236768124</v>
      </c>
      <c r="AN14">
        <f t="shared" si="9"/>
        <v>1239.6238660763754</v>
      </c>
      <c r="AO14">
        <f t="shared" si="9"/>
        <v>-61.98119330381877</v>
      </c>
      <c r="AP14">
        <f t="shared" si="9"/>
        <v>-10.597335823459513</v>
      </c>
      <c r="AQ14">
        <f t="shared" si="9"/>
        <v>-556.87682804029293</v>
      </c>
      <c r="AR14">
        <f t="shared" si="9"/>
        <v>610.16850890880403</v>
      </c>
      <c r="AS14">
        <f t="shared" si="9"/>
        <v>-28.680240016049282</v>
      </c>
      <c r="AT14">
        <f t="shared" si="9"/>
        <v>4.3095464758206026</v>
      </c>
      <c r="AU14">
        <f t="shared" si="9"/>
        <v>585.79781536857536</v>
      </c>
      <c r="AW14">
        <v>11</v>
      </c>
      <c r="AX14">
        <f>(R14*SUMPRODUCT(K15:$K$23, X15:$X$23)-$AZ$3*SUMPRODUCT(K14:$K$22, W15:$W$23))/Z14</f>
        <v>2937.6016636509394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10"/>
        <v>5.1900000000000002E-2</v>
      </c>
      <c r="I15" s="5">
        <f t="shared" si="11"/>
        <v>1.0519000000000001</v>
      </c>
      <c r="J15">
        <f t="shared" si="12"/>
        <v>0.95066070919288903</v>
      </c>
      <c r="K15">
        <f t="shared" si="20"/>
        <v>0.46138181474559836</v>
      </c>
      <c r="L15" s="2">
        <v>12</v>
      </c>
      <c r="M15" s="6">
        <v>2.6922130000000002E-3</v>
      </c>
      <c r="O15">
        <f t="shared" si="21"/>
        <v>2924.3761987144867</v>
      </c>
      <c r="P15">
        <f t="shared" si="22"/>
        <v>146.21880993572435</v>
      </c>
      <c r="Q15" s="4">
        <f t="shared" si="23"/>
        <v>25</v>
      </c>
      <c r="R15">
        <f t="shared" si="0"/>
        <v>500000</v>
      </c>
      <c r="S15">
        <f t="shared" si="1"/>
        <v>3017.1446808797309</v>
      </c>
      <c r="U15">
        <f t="shared" si="13"/>
        <v>2.6922130000000002E-3</v>
      </c>
      <c r="V15">
        <f t="shared" si="14"/>
        <v>0.01</v>
      </c>
      <c r="W15">
        <f t="shared" si="15"/>
        <v>0.87341724077618432</v>
      </c>
      <c r="X15">
        <f t="shared" si="16"/>
        <v>2.3514252500417736E-3</v>
      </c>
      <c r="Y15">
        <f t="shared" si="17"/>
        <v>8.7341724077618435E-3</v>
      </c>
      <c r="Z15">
        <f t="shared" si="18"/>
        <v>0.86233164311838073</v>
      </c>
      <c r="AB15">
        <f t="shared" si="19"/>
        <v>2565.7519395655322</v>
      </c>
      <c r="AC15">
        <f t="shared" si="2"/>
        <v>2601.779330188901</v>
      </c>
      <c r="AE15">
        <f t="shared" si="3"/>
        <v>2521.7821325337477</v>
      </c>
      <c r="AF15">
        <f t="shared" si="4"/>
        <v>-126.0891066266874</v>
      </c>
      <c r="AG15">
        <f t="shared" si="4"/>
        <v>-21.558291077959517</v>
      </c>
      <c r="AH15">
        <f t="shared" si="5"/>
        <v>-1175.7126250208869</v>
      </c>
      <c r="AI15">
        <f t="shared" si="6"/>
        <v>1198.4221098082141</v>
      </c>
      <c r="AJ15">
        <f t="shared" si="7"/>
        <v>-36.027390623368774</v>
      </c>
      <c r="AK15">
        <f t="shared" si="24"/>
        <v>20.34192435843763</v>
      </c>
      <c r="AL15">
        <f t="shared" si="8"/>
        <v>1182.736643543283</v>
      </c>
      <c r="AN15">
        <f t="shared" si="9"/>
        <v>1163.5044167014455</v>
      </c>
      <c r="AO15">
        <f t="shared" si="9"/>
        <v>-58.175220835072281</v>
      </c>
      <c r="AP15">
        <f t="shared" si="9"/>
        <v>-9.9466034603628035</v>
      </c>
      <c r="AQ15">
        <f t="shared" si="9"/>
        <v>-542.45242455144796</v>
      </c>
      <c r="AR15">
        <f t="shared" si="9"/>
        <v>552.93016785456257</v>
      </c>
      <c r="AS15">
        <f t="shared" si="9"/>
        <v>-16.622382866358439</v>
      </c>
      <c r="AT15">
        <f t="shared" si="9"/>
        <v>9.3853939759136455</v>
      </c>
      <c r="AU15">
        <f t="shared" si="9"/>
        <v>545.69317896411781</v>
      </c>
      <c r="AW15">
        <v>12</v>
      </c>
      <c r="AX15">
        <f>(R15*SUMPRODUCT(K16:$K$23, X16:$X$23)-$AZ$3*SUMPRODUCT(K15:$K$22, W16:$W$23))/Z15</f>
        <v>3017.1446808797309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10"/>
        <v>5.4700000000000006E-2</v>
      </c>
      <c r="I16" s="5">
        <f t="shared" si="11"/>
        <v>1.0547</v>
      </c>
      <c r="J16">
        <f t="shared" si="12"/>
        <v>0.94813691096994412</v>
      </c>
      <c r="K16">
        <f t="shared" si="20"/>
        <v>0.43745312861059865</v>
      </c>
      <c r="L16" s="2">
        <v>13</v>
      </c>
      <c r="M16" s="6">
        <v>2.807183E-3</v>
      </c>
      <c r="O16">
        <f t="shared" si="21"/>
        <v>2924.3761987144867</v>
      </c>
      <c r="P16">
        <f t="shared" si="22"/>
        <v>146.21880993572435</v>
      </c>
      <c r="Q16" s="4">
        <f t="shared" si="23"/>
        <v>25</v>
      </c>
      <c r="R16">
        <f t="shared" si="0"/>
        <v>500000</v>
      </c>
      <c r="S16">
        <f t="shared" si="1"/>
        <v>3072.1239838481119</v>
      </c>
      <c r="U16">
        <f t="shared" si="13"/>
        <v>2.807183E-3</v>
      </c>
      <c r="V16">
        <f t="shared" si="14"/>
        <v>0.01</v>
      </c>
      <c r="W16">
        <f t="shared" si="15"/>
        <v>0.86233164311838073</v>
      </c>
      <c r="X16">
        <f t="shared" si="16"/>
        <v>2.4207227289239856E-3</v>
      </c>
      <c r="Y16">
        <f t="shared" si="17"/>
        <v>8.6233164311838081E-3</v>
      </c>
      <c r="Z16">
        <f t="shared" si="18"/>
        <v>0.85128760395827285</v>
      </c>
      <c r="AB16">
        <f t="shared" si="19"/>
        <v>2601.779330188901</v>
      </c>
      <c r="AC16">
        <f t="shared" si="2"/>
        <v>2615.2610652728031</v>
      </c>
      <c r="AE16">
        <f t="shared" si="3"/>
        <v>2489.4852072762574</v>
      </c>
      <c r="AF16">
        <f t="shared" si="4"/>
        <v>-124.47426036381289</v>
      </c>
      <c r="AG16">
        <f t="shared" si="4"/>
        <v>-21.282190098956821</v>
      </c>
      <c r="AH16">
        <f t="shared" si="5"/>
        <v>-1210.3613644619927</v>
      </c>
      <c r="AI16">
        <f t="shared" si="6"/>
        <v>1133.3673923514948</v>
      </c>
      <c r="AJ16">
        <f t="shared" si="7"/>
        <v>-13.481735083902095</v>
      </c>
      <c r="AK16">
        <f t="shared" si="24"/>
        <v>35.264210967419551</v>
      </c>
      <c r="AL16">
        <f t="shared" si="8"/>
        <v>1155.1498682350123</v>
      </c>
      <c r="AN16">
        <f t="shared" si="9"/>
        <v>1089.0330925528035</v>
      </c>
      <c r="AO16">
        <f t="shared" si="9"/>
        <v>-54.451654627640181</v>
      </c>
      <c r="AP16">
        <f t="shared" si="9"/>
        <v>-9.3099606424741683</v>
      </c>
      <c r="AQ16">
        <f t="shared" si="9"/>
        <v>-529.47636563329172</v>
      </c>
      <c r="AR16">
        <f t="shared" si="9"/>
        <v>495.79511164939726</v>
      </c>
      <c r="AS16">
        <f t="shared" si="9"/>
        <v>-5.8976271915522434</v>
      </c>
      <c r="AT16">
        <f t="shared" si="9"/>
        <v>15.426439415681868</v>
      </c>
      <c r="AU16">
        <f t="shared" si="9"/>
        <v>505.32392387352689</v>
      </c>
      <c r="AW16">
        <v>13</v>
      </c>
      <c r="AX16">
        <f>(R16*SUMPRODUCT(K17:$K$23, X17:$X$23)-$AZ$3*SUMPRODUCT(K16:$K$22, W17:$W$23))/Z16</f>
        <v>3072.1239838481119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10"/>
        <v>6.1700000000000005E-2</v>
      </c>
      <c r="I17" s="5">
        <f t="shared" si="11"/>
        <v>1.0617000000000001</v>
      </c>
      <c r="J17">
        <f t="shared" si="12"/>
        <v>0.94188565508147304</v>
      </c>
      <c r="K17">
        <f t="shared" si="20"/>
        <v>0.41203082660883361</v>
      </c>
      <c r="L17" s="2">
        <v>14</v>
      </c>
      <c r="M17" s="6">
        <v>2.939255E-3</v>
      </c>
      <c r="O17">
        <f t="shared" si="21"/>
        <v>2924.3761987144867</v>
      </c>
      <c r="P17">
        <f t="shared" si="22"/>
        <v>146.21880993572435</v>
      </c>
      <c r="Q17" s="4">
        <f t="shared" si="23"/>
        <v>25</v>
      </c>
      <c r="R17">
        <f t="shared" si="0"/>
        <v>500000</v>
      </c>
      <c r="S17">
        <f t="shared" si="1"/>
        <v>3103.7366808399779</v>
      </c>
      <c r="U17">
        <f t="shared" si="13"/>
        <v>2.939255E-3</v>
      </c>
      <c r="V17">
        <f t="shared" si="14"/>
        <v>0.01</v>
      </c>
      <c r="W17">
        <f t="shared" si="15"/>
        <v>0.85128760395827285</v>
      </c>
      <c r="X17">
        <f t="shared" si="16"/>
        <v>2.5021513463723733E-3</v>
      </c>
      <c r="Y17">
        <f t="shared" si="17"/>
        <v>8.5128760395827285E-3</v>
      </c>
      <c r="Z17">
        <f t="shared" si="18"/>
        <v>0.8402725765723178</v>
      </c>
      <c r="AB17">
        <f t="shared" si="19"/>
        <v>2615.2610652728031</v>
      </c>
      <c r="AC17">
        <f t="shared" si="2"/>
        <v>2607.9848178114216</v>
      </c>
      <c r="AE17">
        <f t="shared" si="3"/>
        <v>2457.2731233605823</v>
      </c>
      <c r="AF17">
        <f t="shared" si="4"/>
        <v>-122.86365616802912</v>
      </c>
      <c r="AG17">
        <f t="shared" si="4"/>
        <v>-21.006814414307946</v>
      </c>
      <c r="AH17">
        <f t="shared" si="5"/>
        <v>-1251.0756731861866</v>
      </c>
      <c r="AI17">
        <f t="shared" si="6"/>
        <v>1062.3269795920587</v>
      </c>
      <c r="AJ17">
        <f t="shared" si="7"/>
        <v>7.2762474613814447</v>
      </c>
      <c r="AK17">
        <f t="shared" si="24"/>
        <v>68.305453348021928</v>
      </c>
      <c r="AL17">
        <f t="shared" si="8"/>
        <v>1137.9086804014621</v>
      </c>
      <c r="AN17">
        <f t="shared" si="9"/>
        <v>1012.4722762219311</v>
      </c>
      <c r="AO17">
        <f t="shared" si="9"/>
        <v>-50.623613811096561</v>
      </c>
      <c r="AP17">
        <f t="shared" si="9"/>
        <v>-8.6554551075456647</v>
      </c>
      <c r="AQ17">
        <f t="shared" si="9"/>
        <v>-515.48174377310738</v>
      </c>
      <c r="AR17">
        <f t="shared" si="9"/>
        <v>437.71146353018145</v>
      </c>
      <c r="AS17">
        <f t="shared" si="9"/>
        <v>2.998038256123424</v>
      </c>
      <c r="AT17">
        <f t="shared" si="9"/>
        <v>28.143952404876597</v>
      </c>
      <c r="AU17">
        <f t="shared" si="9"/>
        <v>468.85345419118147</v>
      </c>
      <c r="AW17">
        <v>14</v>
      </c>
      <c r="AX17">
        <f>(R17*SUMPRODUCT(K18:$K$23, X18:$X$23)-$AZ$3*SUMPRODUCT(K17:$K$22, W18:$W$23))/Z17</f>
        <v>3103.7366808399779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10"/>
        <v>7.0099999999999996E-2</v>
      </c>
      <c r="I18" s="5">
        <f t="shared" si="11"/>
        <v>1.0701000000000001</v>
      </c>
      <c r="J18">
        <f t="shared" si="12"/>
        <v>0.93449210354172507</v>
      </c>
      <c r="K18">
        <f t="shared" si="20"/>
        <v>0.38503955388172473</v>
      </c>
      <c r="L18" s="2">
        <v>15</v>
      </c>
      <c r="M18" s="6">
        <v>3.7729310000000002E-3</v>
      </c>
      <c r="O18">
        <f t="shared" si="21"/>
        <v>2924.3761987144867</v>
      </c>
      <c r="P18">
        <f t="shared" si="22"/>
        <v>146.21880993572435</v>
      </c>
      <c r="Q18" s="4">
        <f t="shared" si="23"/>
        <v>25</v>
      </c>
      <c r="R18">
        <f t="shared" si="0"/>
        <v>500000</v>
      </c>
      <c r="S18">
        <f t="shared" si="1"/>
        <v>2980.7171861215297</v>
      </c>
      <c r="U18">
        <f t="shared" si="13"/>
        <v>3.7729310000000002E-3</v>
      </c>
      <c r="V18">
        <f t="shared" si="14"/>
        <v>0.01</v>
      </c>
      <c r="W18">
        <f t="shared" si="15"/>
        <v>0.8402725765723178</v>
      </c>
      <c r="X18">
        <f t="shared" si="16"/>
        <v>3.1702904525995716E-3</v>
      </c>
      <c r="Y18">
        <f t="shared" si="17"/>
        <v>8.4027257657231774E-3</v>
      </c>
      <c r="Z18">
        <f t="shared" si="18"/>
        <v>0.82869956035399506</v>
      </c>
      <c r="AB18">
        <f t="shared" si="19"/>
        <v>2607.9848178114216</v>
      </c>
      <c r="AC18">
        <f t="shared" si="2"/>
        <v>2470.1190216785089</v>
      </c>
      <c r="AE18">
        <f t="shared" si="3"/>
        <v>2423.4292701843824</v>
      </c>
      <c r="AF18">
        <f t="shared" si="4"/>
        <v>-121.17146350921914</v>
      </c>
      <c r="AG18">
        <f t="shared" si="4"/>
        <v>-20.717489008849878</v>
      </c>
      <c r="AH18">
        <f t="shared" si="5"/>
        <v>-1585.1452262997859</v>
      </c>
      <c r="AI18">
        <f t="shared" si="6"/>
        <v>696.39509136652759</v>
      </c>
      <c r="AJ18">
        <f t="shared" si="7"/>
        <v>137.86579613291269</v>
      </c>
      <c r="AK18">
        <f t="shared" si="24"/>
        <v>106.06124068891023</v>
      </c>
      <c r="AL18">
        <f t="shared" si="8"/>
        <v>940.32212818835046</v>
      </c>
      <c r="AN18">
        <f t="shared" si="9"/>
        <v>933.11612505570838</v>
      </c>
      <c r="AO18">
        <f t="shared" si="9"/>
        <v>-46.655806252785425</v>
      </c>
      <c r="AP18">
        <f t="shared" si="9"/>
        <v>-7.9770527255170922</v>
      </c>
      <c r="AQ18">
        <f t="shared" si="9"/>
        <v>-610.34361077221513</v>
      </c>
      <c r="AR18">
        <f t="shared" si="9"/>
        <v>268.13965530519073</v>
      </c>
      <c r="AS18">
        <f t="shared" si="9"/>
        <v>53.083784638565511</v>
      </c>
      <c r="AT18">
        <f t="shared" si="9"/>
        <v>40.837772799000227</v>
      </c>
      <c r="AU18">
        <f t="shared" si="9"/>
        <v>362.06121274275642</v>
      </c>
      <c r="AW18">
        <v>15</v>
      </c>
      <c r="AX18">
        <f>(R18*SUMPRODUCT(K19:$K$23, X19:$X$23)-$AZ$3*SUMPRODUCT(K18:$K$22, W19:$W$23))/Z18</f>
        <v>2980.7171861215297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10"/>
        <v>7.3400000000000007E-2</v>
      </c>
      <c r="I19" s="5">
        <f t="shared" si="11"/>
        <v>1.0733999999999999</v>
      </c>
      <c r="J19">
        <f t="shared" si="12"/>
        <v>0.93161915408980811</v>
      </c>
      <c r="K19">
        <f t="shared" si="20"/>
        <v>0.35871022347840947</v>
      </c>
      <c r="L19" s="2">
        <v>16</v>
      </c>
      <c r="M19" s="6">
        <v>4.6883589999999996E-3</v>
      </c>
      <c r="O19">
        <f t="shared" si="21"/>
        <v>2924.3761987144867</v>
      </c>
      <c r="P19">
        <f t="shared" si="22"/>
        <v>146.21880993572435</v>
      </c>
      <c r="Q19" s="4">
        <f t="shared" si="23"/>
        <v>25</v>
      </c>
      <c r="R19">
        <f t="shared" si="0"/>
        <v>500000</v>
      </c>
      <c r="S19">
        <f t="shared" si="1"/>
        <v>2705.0250312747658</v>
      </c>
      <c r="U19">
        <f t="shared" si="13"/>
        <v>4.6883589999999996E-3</v>
      </c>
      <c r="V19">
        <f t="shared" si="14"/>
        <v>0.01</v>
      </c>
      <c r="W19">
        <f t="shared" si="15"/>
        <v>0.82869956035399506</v>
      </c>
      <c r="X19">
        <f t="shared" si="16"/>
        <v>3.8852410420816955E-3</v>
      </c>
      <c r="Y19">
        <f t="shared" si="17"/>
        <v>8.2869956035399508E-3</v>
      </c>
      <c r="Z19">
        <f t="shared" si="18"/>
        <v>0.81652732370837344</v>
      </c>
      <c r="AB19">
        <f t="shared" si="19"/>
        <v>2470.1190216785089</v>
      </c>
      <c r="AC19">
        <f t="shared" si="2"/>
        <v>2208.7268493509437</v>
      </c>
      <c r="AE19">
        <f t="shared" si="3"/>
        <v>2387.8330710528062</v>
      </c>
      <c r="AF19">
        <f t="shared" si="4"/>
        <v>-119.39165355264034</v>
      </c>
      <c r="AG19">
        <f t="shared" si="4"/>
        <v>-20.413183092709335</v>
      </c>
      <c r="AH19">
        <f t="shared" si="5"/>
        <v>-1942.6205210408477</v>
      </c>
      <c r="AI19">
        <f t="shared" si="6"/>
        <v>305.4077133666085</v>
      </c>
      <c r="AJ19">
        <f t="shared" si="7"/>
        <v>261.39217232756528</v>
      </c>
      <c r="AK19">
        <f t="shared" si="24"/>
        <v>105.66989779368444</v>
      </c>
      <c r="AL19">
        <f t="shared" si="8"/>
        <v>672.46978348785819</v>
      </c>
      <c r="AN19">
        <f t="shared" si="9"/>
        <v>856.54013454648896</v>
      </c>
      <c r="AO19">
        <f t="shared" si="9"/>
        <v>-42.827006727324452</v>
      </c>
      <c r="AP19">
        <f t="shared" si="9"/>
        <v>-7.3224174690914552</v>
      </c>
      <c r="AQ19">
        <f t="shared" si="9"/>
        <v>-696.83784123630676</v>
      </c>
      <c r="AR19">
        <f t="shared" si="9"/>
        <v>109.55286911376616</v>
      </c>
      <c r="AS19">
        <f t="shared" si="9"/>
        <v>93.764044551127867</v>
      </c>
      <c r="AT19">
        <f t="shared" si="9"/>
        <v>37.904872652513234</v>
      </c>
      <c r="AU19">
        <f t="shared" si="9"/>
        <v>241.22178631740724</v>
      </c>
      <c r="AW19">
        <v>16</v>
      </c>
      <c r="AX19">
        <f>(R19*SUMPRODUCT(K20:$K$23, X20:$X$23)-$AZ$3*SUMPRODUCT(K19:$K$22, W20:$W$23))/Z19</f>
        <v>2705.0250312747658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0.34023543913346244</v>
      </c>
      <c r="L20" s="2">
        <v>17</v>
      </c>
      <c r="M20" s="6">
        <v>5.6712799999999999E-3</v>
      </c>
      <c r="O20">
        <f t="shared" si="21"/>
        <v>2924.3761987144867</v>
      </c>
      <c r="P20">
        <f t="shared" si="22"/>
        <v>146.21880993572435</v>
      </c>
      <c r="Q20" s="4">
        <f t="shared" si="23"/>
        <v>25</v>
      </c>
      <c r="R20">
        <f t="shared" si="0"/>
        <v>500000</v>
      </c>
      <c r="S20">
        <f t="shared" si="1"/>
        <v>2265.2648611963259</v>
      </c>
      <c r="U20">
        <f t="shared" si="13"/>
        <v>5.6712799999999999E-3</v>
      </c>
      <c r="V20">
        <f t="shared" si="14"/>
        <v>0.01</v>
      </c>
      <c r="W20">
        <f t="shared" si="15"/>
        <v>0.81652732370837344</v>
      </c>
      <c r="X20">
        <f t="shared" si="16"/>
        <v>4.6307550804008243E-3</v>
      </c>
      <c r="Y20">
        <f t="shared" si="17"/>
        <v>8.1652732370837353E-3</v>
      </c>
      <c r="Z20">
        <f t="shared" si="18"/>
        <v>0.80373129539088894</v>
      </c>
      <c r="AB20">
        <f t="shared" si="19"/>
        <v>2208.7268493509437</v>
      </c>
      <c r="AC20">
        <f t="shared" si="2"/>
        <v>1820.6642612927853</v>
      </c>
      <c r="AE20">
        <f t="shared" si="3"/>
        <v>2350.4126704030782</v>
      </c>
      <c r="AF20">
        <f t="shared" si="4"/>
        <v>-117.52063352015392</v>
      </c>
      <c r="AG20">
        <f t="shared" si="4"/>
        <v>-20.093282384772223</v>
      </c>
      <c r="AH20">
        <f t="shared" si="5"/>
        <v>-2315.3775402004121</v>
      </c>
      <c r="AI20">
        <f t="shared" si="6"/>
        <v>-102.57878570225967</v>
      </c>
      <c r="AJ20">
        <f t="shared" si="7"/>
        <v>388.06258805815833</v>
      </c>
      <c r="AK20">
        <f t="shared" si="24"/>
        <v>19.098961210805633</v>
      </c>
      <c r="AL20">
        <f t="shared" si="8"/>
        <v>304.58276356670427</v>
      </c>
      <c r="AN20">
        <f t="shared" si="9"/>
        <v>799.69368705944544</v>
      </c>
      <c r="AO20">
        <f t="shared" si="9"/>
        <v>-39.984684352972273</v>
      </c>
      <c r="AP20">
        <f t="shared" si="9"/>
        <v>-6.8364467558156425</v>
      </c>
      <c r="AQ20">
        <f t="shared" si="9"/>
        <v>-787.77349414984326</v>
      </c>
      <c r="AR20">
        <f t="shared" si="9"/>
        <v>-34.900938199185653</v>
      </c>
      <c r="AS20">
        <f t="shared" si="9"/>
        <v>132.03264505923542</v>
      </c>
      <c r="AT20">
        <f t="shared" si="9"/>
        <v>6.4981434545514203</v>
      </c>
      <c r="AU20">
        <f t="shared" si="9"/>
        <v>103.62985031460119</v>
      </c>
      <c r="AW20">
        <v>17</v>
      </c>
      <c r="AX20">
        <f>(R20*SUMPRODUCT(K21:$K$23, X21:$X$23)-$AZ$3*SUMPRODUCT(K20:$K$22, W21:$W$23))/Z20</f>
        <v>2265.2648611963259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10"/>
        <v>5.1300000000000005E-2</v>
      </c>
      <c r="I21" s="5">
        <f t="shared" si="11"/>
        <v>1.0512999999999999</v>
      </c>
      <c r="J21">
        <f t="shared" si="12"/>
        <v>0.95120327213925626</v>
      </c>
      <c r="K21">
        <f t="shared" si="20"/>
        <v>0.32363306300148625</v>
      </c>
      <c r="L21" s="2">
        <v>18</v>
      </c>
      <c r="M21" s="6">
        <v>6.8024940000000001E-3</v>
      </c>
      <c r="O21">
        <f t="shared" si="21"/>
        <v>2924.3761987144867</v>
      </c>
      <c r="P21">
        <f t="shared" si="22"/>
        <v>146.21880993572435</v>
      </c>
      <c r="Q21" s="4">
        <f t="shared" si="23"/>
        <v>25</v>
      </c>
      <c r="R21">
        <f t="shared" si="0"/>
        <v>500000</v>
      </c>
      <c r="S21">
        <f t="shared" si="1"/>
        <v>1656.658106061303</v>
      </c>
      <c r="U21">
        <f t="shared" si="13"/>
        <v>6.8024940000000001E-3</v>
      </c>
      <c r="V21">
        <f t="shared" si="14"/>
        <v>0.01</v>
      </c>
      <c r="W21">
        <f t="shared" si="15"/>
        <v>0.80373129539088894</v>
      </c>
      <c r="X21">
        <f t="shared" si="16"/>
        <v>5.4673773145087496E-3</v>
      </c>
      <c r="Y21">
        <f t="shared" si="17"/>
        <v>8.037312953908889E-3</v>
      </c>
      <c r="Z21">
        <f t="shared" si="18"/>
        <v>0.79022660512247134</v>
      </c>
      <c r="AB21">
        <f t="shared" si="19"/>
        <v>1820.6642612927853</v>
      </c>
      <c r="AC21">
        <f t="shared" si="2"/>
        <v>1309.1353110014466</v>
      </c>
      <c r="AE21">
        <f t="shared" si="3"/>
        <v>2310.9198756111064</v>
      </c>
      <c r="AF21">
        <f t="shared" si="4"/>
        <v>-115.54599378055534</v>
      </c>
      <c r="AG21">
        <f t="shared" si="4"/>
        <v>-19.755665128061782</v>
      </c>
      <c r="AH21">
        <f t="shared" si="5"/>
        <v>-2733.6886572543749</v>
      </c>
      <c r="AI21">
        <f t="shared" si="6"/>
        <v>-558.07044055188589</v>
      </c>
      <c r="AJ21">
        <f t="shared" si="7"/>
        <v>511.52895029133879</v>
      </c>
      <c r="AK21">
        <f t="shared" si="24"/>
        <v>6.4256610289973386</v>
      </c>
      <c r="AL21">
        <f t="shared" si="8"/>
        <v>-40.115829231549768</v>
      </c>
      <c r="AN21">
        <f t="shared" si="9"/>
        <v>747.89007769503598</v>
      </c>
      <c r="AO21">
        <f t="shared" si="9"/>
        <v>-37.394503884751806</v>
      </c>
      <c r="AP21">
        <f t="shared" si="9"/>
        <v>-6.3935864170262837</v>
      </c>
      <c r="AQ21">
        <f t="shared" si="9"/>
        <v>-884.71203343965351</v>
      </c>
      <c r="AR21">
        <f t="shared" si="9"/>
        <v>-180.61004604639567</v>
      </c>
      <c r="AS21">
        <f t="shared" si="9"/>
        <v>165.54768099672097</v>
      </c>
      <c r="AT21">
        <f t="shared" si="9"/>
        <v>2.0795563606236906</v>
      </c>
      <c r="AU21">
        <f t="shared" si="9"/>
        <v>-12.98280868905101</v>
      </c>
      <c r="AW21">
        <v>18</v>
      </c>
      <c r="AX21">
        <f>(R21*SUMPRODUCT(K22:$K$23, X22:$X$23)-$AZ$3*SUMPRODUCT(K21:$K$22, W22:$W$23))/Z21</f>
        <v>1656.658106061303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10"/>
        <v>7.0000000000000007E-2</v>
      </c>
      <c r="I22" s="5">
        <f t="shared" si="11"/>
        <v>1.07</v>
      </c>
      <c r="J22">
        <f t="shared" si="12"/>
        <v>0.93457943925233644</v>
      </c>
      <c r="K22">
        <f t="shared" si="20"/>
        <v>0.30246080654344509</v>
      </c>
      <c r="L22" s="2">
        <v>19</v>
      </c>
      <c r="M22" s="6">
        <v>8.090557E-3</v>
      </c>
      <c r="O22">
        <f t="shared" si="21"/>
        <v>2924.3761987144867</v>
      </c>
      <c r="P22">
        <f t="shared" si="22"/>
        <v>146.21880993572435</v>
      </c>
      <c r="Q22" s="4">
        <f t="shared" si="23"/>
        <v>25</v>
      </c>
      <c r="R22">
        <f t="shared" si="0"/>
        <v>500000</v>
      </c>
      <c r="S22">
        <f t="shared" si="1"/>
        <v>890.89293235138985</v>
      </c>
      <c r="U22">
        <f t="shared" si="13"/>
        <v>8.090557E-3</v>
      </c>
      <c r="V22">
        <f t="shared" si="14"/>
        <v>0.01</v>
      </c>
      <c r="W22">
        <f t="shared" si="15"/>
        <v>0.79022660512247134</v>
      </c>
      <c r="X22">
        <f t="shared" si="16"/>
        <v>6.393373391659846E-3</v>
      </c>
      <c r="Y22">
        <f t="shared" si="17"/>
        <v>7.9022660512247135E-3</v>
      </c>
      <c r="Z22">
        <f t="shared" si="18"/>
        <v>0.77593096567958686</v>
      </c>
      <c r="AB22">
        <f t="shared" si="19"/>
        <v>1309.1353110014466</v>
      </c>
      <c r="AC22">
        <f t="shared" si="2"/>
        <v>691.27141331653274</v>
      </c>
      <c r="AE22">
        <f t="shared" si="3"/>
        <v>2269.1140478789312</v>
      </c>
      <c r="AF22">
        <f t="shared" si="4"/>
        <v>-113.45570239394657</v>
      </c>
      <c r="AG22">
        <f t="shared" si="4"/>
        <v>-19.39827414198967</v>
      </c>
      <c r="AH22">
        <f t="shared" si="5"/>
        <v>-3196.6866958299229</v>
      </c>
      <c r="AI22">
        <f t="shared" si="6"/>
        <v>-1060.4266244869277</v>
      </c>
      <c r="AJ22">
        <f t="shared" si="7"/>
        <v>617.86389768491381</v>
      </c>
      <c r="AK22">
        <f t="shared" si="24"/>
        <v>72.760666786215054</v>
      </c>
      <c r="AL22">
        <f t="shared" si="8"/>
        <v>-369.80206001579887</v>
      </c>
      <c r="AN22">
        <f t="shared" si="9"/>
        <v>686.31806506052305</v>
      </c>
      <c r="AO22">
        <f t="shared" si="9"/>
        <v>-34.31590325302615</v>
      </c>
      <c r="AP22">
        <f t="shared" si="9"/>
        <v>-5.8672176425370512</v>
      </c>
      <c r="AQ22">
        <f t="shared" si="9"/>
        <v>-966.87243628741896</v>
      </c>
      <c r="AR22">
        <f t="shared" si="9"/>
        <v>-320.73749212245912</v>
      </c>
      <c r="AS22">
        <f t="shared" si="9"/>
        <v>186.87961282785568</v>
      </c>
      <c r="AT22">
        <f t="shared" si="9"/>
        <v>22.007249960797463</v>
      </c>
      <c r="AU22">
        <f t="shared" si="9"/>
        <v>-111.85062933380601</v>
      </c>
      <c r="AW22">
        <v>19</v>
      </c>
      <c r="AX22">
        <f>(R22*SUMPRODUCT(K23:$K$23, X23:$X$23)-$AZ$3*SUMPRODUCT(K22:$K$22, W23:$W$23))/Z22</f>
        <v>890.89293235138985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10"/>
        <v>0.10390000000000001</v>
      </c>
      <c r="I23" s="5">
        <f t="shared" si="11"/>
        <v>1.1039000000000001</v>
      </c>
      <c r="J23">
        <f t="shared" si="12"/>
        <v>0.90587915572062683</v>
      </c>
      <c r="K23">
        <f t="shared" si="20"/>
        <v>0.2739929400701559</v>
      </c>
      <c r="L23" s="2">
        <v>20</v>
      </c>
      <c r="M23" s="6">
        <v>9.5159809999999997E-3</v>
      </c>
      <c r="O23">
        <f t="shared" si="21"/>
        <v>2924.3761987144867</v>
      </c>
      <c r="P23">
        <f t="shared" si="22"/>
        <v>146.21880993572435</v>
      </c>
      <c r="Q23" s="4">
        <f t="shared" si="23"/>
        <v>25</v>
      </c>
      <c r="R23">
        <f t="shared" si="0"/>
        <v>500000</v>
      </c>
      <c r="S23">
        <f t="shared" si="1"/>
        <v>908.62565333804775</v>
      </c>
      <c r="U23">
        <f t="shared" si="13"/>
        <v>9.5159809999999997E-3</v>
      </c>
      <c r="V23">
        <f t="shared" si="14"/>
        <v>0.01</v>
      </c>
      <c r="W23">
        <f t="shared" si="15"/>
        <v>0.77593096567958686</v>
      </c>
      <c r="X23">
        <f t="shared" si="16"/>
        <v>7.3837443267186003E-3</v>
      </c>
      <c r="Y23">
        <f t="shared" si="17"/>
        <v>7.7593096567958684E-3</v>
      </c>
      <c r="Z23">
        <f t="shared" si="18"/>
        <v>0.76078791169607241</v>
      </c>
      <c r="AB23">
        <f t="shared" si="19"/>
        <v>691.27141331653274</v>
      </c>
      <c r="AC23">
        <f t="shared" si="2"/>
        <v>691.27141331653274</v>
      </c>
      <c r="AE23">
        <f t="shared" si="3"/>
        <v>2224.830061233693</v>
      </c>
      <c r="AF23">
        <f t="shared" si="4"/>
        <v>-111.24150306168465</v>
      </c>
      <c r="AG23">
        <f t="shared" si="4"/>
        <v>-19.019697792401811</v>
      </c>
      <c r="AH23">
        <f t="shared" si="5"/>
        <v>-3691.8721633593</v>
      </c>
      <c r="AI23">
        <f t="shared" si="6"/>
        <v>-1597.3033029796939</v>
      </c>
      <c r="AJ23">
        <f t="shared" si="7"/>
        <v>0</v>
      </c>
      <c r="AK23">
        <f t="shared" si="24"/>
        <v>196.34019800419787</v>
      </c>
      <c r="AL23">
        <f t="shared" si="8"/>
        <v>-1400.963104975496</v>
      </c>
      <c r="AN23">
        <f t="shared" si="9"/>
        <v>609.58772963388446</v>
      </c>
      <c r="AO23">
        <f t="shared" si="9"/>
        <v>-30.479386481694227</v>
      </c>
      <c r="AP23">
        <f t="shared" si="9"/>
        <v>-5.2112629173860254</v>
      </c>
      <c r="AQ23">
        <f t="shared" si="9"/>
        <v>-1011.5469084019815</v>
      </c>
      <c r="AR23">
        <f t="shared" si="9"/>
        <v>-437.6498281671773</v>
      </c>
      <c r="AS23">
        <f t="shared" si="9"/>
        <v>0</v>
      </c>
      <c r="AT23">
        <f t="shared" si="9"/>
        <v>53.795828105126731</v>
      </c>
      <c r="AU23">
        <f t="shared" si="9"/>
        <v>-383.8540000620506</v>
      </c>
      <c r="AW23">
        <v>20</v>
      </c>
      <c r="AX23">
        <f>(R23*SUMPRODUCT(K$23:$K24, X$23:$X24)-$AZ$3*SUMPRODUCT(K$22:$K23, W$23:$W24))/Z23</f>
        <v>908.62565333804775</v>
      </c>
    </row>
    <row r="25" spans="5:50" x14ac:dyDescent="0.25">
      <c r="AN25" s="8">
        <f t="shared" ref="AN25:AU25" si="25">SUM(AN3:AN23)</f>
        <v>28013.816683395602</v>
      </c>
      <c r="AO25" s="8">
        <f t="shared" si="25"/>
        <v>-3593.9729832056451</v>
      </c>
      <c r="AP25" s="8">
        <f t="shared" si="25"/>
        <v>-1736.9179915771374</v>
      </c>
      <c r="AQ25" s="8">
        <f t="shared" si="25"/>
        <v>-14053.403417376681</v>
      </c>
      <c r="AR25" s="8">
        <f t="shared" si="25"/>
        <v>8629.5222912361351</v>
      </c>
      <c r="AS25" s="8">
        <f t="shared" si="25"/>
        <v>-1283.4496716773001</v>
      </c>
      <c r="AT25" s="8">
        <f t="shared" si="25"/>
        <v>732.11473241193221</v>
      </c>
      <c r="AU25" s="9">
        <f t="shared" si="25"/>
        <v>8078.187351970766</v>
      </c>
    </row>
    <row r="29" spans="5:50" x14ac:dyDescent="0.25">
      <c r="AF29" s="10"/>
      <c r="AG29" s="10"/>
      <c r="AH29" s="10"/>
      <c r="AI29" s="10"/>
      <c r="AJ29" s="10"/>
      <c r="AK29" s="10"/>
      <c r="AL29" s="10"/>
      <c r="AM29" s="10"/>
    </row>
  </sheetData>
  <conditionalFormatting sqref="AN25:AU25">
    <cfRule type="cellIs" dxfId="34" priority="1" operator="lessThan">
      <formula>0</formula>
    </cfRule>
  </conditionalFormatting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C068D4-8E64-49B7-B8C8-4F3D5C9650C4}">
  <dimension ref="A1:AZ29"/>
  <sheetViews>
    <sheetView workbookViewId="0">
      <selection activeCell="M33" sqref="M33"/>
    </sheetView>
  </sheetViews>
  <sheetFormatPr defaultRowHeight="15" x14ac:dyDescent="0.25"/>
  <cols>
    <col min="3" max="3" width="9.28515625" bestFit="1" customWidth="1"/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f>'T.45.04.D'!C3*(1+C12)</f>
        <v>11778.636382490944</v>
      </c>
      <c r="K3">
        <v>1</v>
      </c>
      <c r="L3" s="2">
        <v>0</v>
      </c>
      <c r="O3">
        <f>$C$3</f>
        <v>11778.636382490944</v>
      </c>
      <c r="P3">
        <f>O3*B5</f>
        <v>9422.9091059927559</v>
      </c>
      <c r="Q3" s="4">
        <f>B8</f>
        <v>1522.432587</v>
      </c>
      <c r="R3">
        <f t="shared" ref="R3:R23" si="0">$C$6</f>
        <v>500000</v>
      </c>
      <c r="S3">
        <f t="shared" ref="S3:S23" si="1">AX3</f>
        <v>7.2759576141834259E-12</v>
      </c>
      <c r="W3">
        <v>1</v>
      </c>
      <c r="Z3">
        <v>1</v>
      </c>
      <c r="AC3">
        <f t="shared" ref="AC3:AC23" si="2">S3*Z3</f>
        <v>7.2759576141834259E-12</v>
      </c>
      <c r="AE3">
        <f t="shared" ref="AE3:AE23" si="3">$Z3*O3</f>
        <v>11778.636382490944</v>
      </c>
      <c r="AF3">
        <f t="shared" ref="AF3:AG23" si="4">-$Z3*P3</f>
        <v>-9422.9091059927559</v>
      </c>
      <c r="AG3">
        <f t="shared" si="4"/>
        <v>-1522.432587</v>
      </c>
      <c r="AH3">
        <f t="shared" ref="AH3:AH23" si="5">-X3*R3</f>
        <v>0</v>
      </c>
      <c r="AI3">
        <f t="shared" ref="AI3:AI23" si="6">SUM(AE3:AH3)</f>
        <v>833.29468949818806</v>
      </c>
      <c r="AJ3">
        <f t="shared" ref="AJ3:AJ23" si="7">AB3-AC3</f>
        <v>-7.2759576141834259E-12</v>
      </c>
      <c r="AL3">
        <f t="shared" ref="AL3:AL23" si="8">SUM(AI3:AK3)</f>
        <v>833.29468949818079</v>
      </c>
      <c r="AN3">
        <f t="shared" ref="AN3:AU23" si="9">AE3*$K3</f>
        <v>11778.636382490944</v>
      </c>
      <c r="AO3">
        <f t="shared" si="9"/>
        <v>-9422.9091059927559</v>
      </c>
      <c r="AP3">
        <f t="shared" si="9"/>
        <v>-1522.432587</v>
      </c>
      <c r="AQ3">
        <f t="shared" si="9"/>
        <v>0</v>
      </c>
      <c r="AR3">
        <f t="shared" si="9"/>
        <v>833.29468949818806</v>
      </c>
      <c r="AS3">
        <f t="shared" si="9"/>
        <v>-7.2759576141834259E-12</v>
      </c>
      <c r="AT3">
        <f t="shared" si="9"/>
        <v>0</v>
      </c>
      <c r="AU3">
        <f t="shared" si="9"/>
        <v>833.29468949818079</v>
      </c>
      <c r="AW3">
        <v>0</v>
      </c>
      <c r="AX3">
        <f>(R3*SUMPRODUCT(K4:$K$23, X4:$X$23)-$AZ$3*SUMPRODUCT(K3:$K$22, W4:$W$23))/Z3</f>
        <v>7.2759576141834259E-12</v>
      </c>
      <c r="AZ3">
        <f>$C$6*SUMPRODUCT(K4:$K$23, X4:$X$23)/SUMPRODUCT(K3:K22, W4:W23)</f>
        <v>4297.0455940944557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v>1.5900000000000001E-2</v>
      </c>
      <c r="G4" s="5"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Mortalities!B21:B40</f>
        <v>2.5943469999999999E-3</v>
      </c>
      <c r="R4">
        <f t="shared" si="0"/>
        <v>500000</v>
      </c>
      <c r="S4">
        <f t="shared" si="1"/>
        <v>3119.3570016618555</v>
      </c>
      <c r="U4">
        <f t="shared" ref="U4:U23" si="13">M4</f>
        <v>2.5943469999999999E-3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2.5943469999999999E-3</v>
      </c>
      <c r="Y4">
        <f t="shared" ref="Y4:Y23" si="17">V4*W4</f>
        <v>0.01</v>
      </c>
      <c r="Z4">
        <f t="shared" ref="Z4:Z23" si="18">MAX(0, W4-X4-Y4)</f>
        <v>0.98740565299999994</v>
      </c>
      <c r="AB4">
        <f t="shared" ref="AB4:AB23" si="19">AC3</f>
        <v>7.2759576141834259E-12</v>
      </c>
      <c r="AC4">
        <f t="shared" si="2"/>
        <v>3080.0707371660465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-1297.1734999999999</v>
      </c>
      <c r="AI4">
        <f t="shared" si="6"/>
        <v>-1297.1734999999999</v>
      </c>
      <c r="AJ4">
        <f t="shared" si="7"/>
        <v>-3080.0707371660392</v>
      </c>
      <c r="AK4">
        <f>H4*SUM(AB4, AE4:AF4)</f>
        <v>4.7948560677468777E-13</v>
      </c>
      <c r="AL4">
        <f t="shared" si="8"/>
        <v>-4377.2442371660381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-1216.974856928417</v>
      </c>
      <c r="AR4">
        <f t="shared" si="9"/>
        <v>-1216.974856928417</v>
      </c>
      <c r="AS4">
        <f t="shared" si="9"/>
        <v>-2889.64324717707</v>
      </c>
      <c r="AT4">
        <f t="shared" si="9"/>
        <v>4.4984107962725182E-13</v>
      </c>
      <c r="AU4">
        <f t="shared" si="9"/>
        <v>-4106.6181041054861</v>
      </c>
      <c r="AW4">
        <v>1</v>
      </c>
      <c r="AX4">
        <f>(R4*SUMPRODUCT(K5:$K$23, X5:$X$23)-$AZ$3*SUMPRODUCT(K4:$K$22, W5:$W$23))/Z4</f>
        <v>3119.3570016618555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v>3.6400000000000002E-2</v>
      </c>
      <c r="G5" s="5"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2.6922130000000002E-3</v>
      </c>
      <c r="O5">
        <f t="shared" ref="O5:O23" si="21">$C$3</f>
        <v>11778.636382490944</v>
      </c>
      <c r="P5">
        <f t="shared" ref="P5:P23" si="22">O5*$C$5</f>
        <v>588.93181912454725</v>
      </c>
      <c r="Q5" s="4">
        <f t="shared" ref="Q5:Q23" si="23">$C$8</f>
        <v>25</v>
      </c>
      <c r="R5">
        <f t="shared" si="0"/>
        <v>500000</v>
      </c>
      <c r="S5">
        <f t="shared" si="1"/>
        <v>6065.2693795342111</v>
      </c>
      <c r="U5">
        <f t="shared" si="13"/>
        <v>2.6922130000000002E-3</v>
      </c>
      <c r="V5">
        <f t="shared" si="14"/>
        <v>0.01</v>
      </c>
      <c r="W5">
        <f t="shared" si="15"/>
        <v>0.98740565299999994</v>
      </c>
      <c r="X5">
        <f t="shared" si="16"/>
        <v>2.6583063352800889E-3</v>
      </c>
      <c r="Y5">
        <f t="shared" si="17"/>
        <v>9.8740565299999996E-3</v>
      </c>
      <c r="Z5">
        <f t="shared" si="18"/>
        <v>0.97487329013471991</v>
      </c>
      <c r="AB5">
        <f t="shared" si="19"/>
        <v>3080.0707371660465</v>
      </c>
      <c r="AC5">
        <f t="shared" si="2"/>
        <v>5912.8691155798879</v>
      </c>
      <c r="AE5">
        <f t="shared" si="3"/>
        <v>11482.678003499463</v>
      </c>
      <c r="AF5">
        <f t="shared" si="4"/>
        <v>-574.13390017497318</v>
      </c>
      <c r="AG5">
        <f t="shared" si="4"/>
        <v>-24.371832253367998</v>
      </c>
      <c r="AH5">
        <f t="shared" si="5"/>
        <v>-1329.1531676400443</v>
      </c>
      <c r="AI5">
        <f t="shared" si="6"/>
        <v>9555.0191034310774</v>
      </c>
      <c r="AJ5">
        <f t="shared" si="7"/>
        <v>-2832.7983784138414</v>
      </c>
      <c r="AK5">
        <f>H5*SUM(AB5, AE5:AF5)</f>
        <v>1208.6163222183825</v>
      </c>
      <c r="AL5">
        <f t="shared" si="8"/>
        <v>7930.8370472356182</v>
      </c>
      <c r="AN5">
        <f t="shared" si="9"/>
        <v>9916.0102585522236</v>
      </c>
      <c r="AO5">
        <f t="shared" si="9"/>
        <v>-495.80051292761118</v>
      </c>
      <c r="AP5">
        <f t="shared" si="9"/>
        <v>-21.046600677164268</v>
      </c>
      <c r="AQ5">
        <f t="shared" si="9"/>
        <v>-1147.8068479747631</v>
      </c>
      <c r="AR5">
        <f t="shared" si="9"/>
        <v>8251.3562969726845</v>
      </c>
      <c r="AS5">
        <f t="shared" si="9"/>
        <v>-2446.2984830020509</v>
      </c>
      <c r="AT5">
        <f t="shared" si="9"/>
        <v>1043.7157469815575</v>
      </c>
      <c r="AU5">
        <f t="shared" si="9"/>
        <v>6848.7735609521915</v>
      </c>
      <c r="AW5">
        <v>2</v>
      </c>
      <c r="AX5">
        <f>(R5*SUMPRODUCT(K6:$K$23, X6:$X$23)-$AZ$3*SUMPRODUCT(K5:$K$22, W6:$W$23))/Z5</f>
        <v>6065.2693795342111</v>
      </c>
    </row>
    <row r="6" spans="1:52" x14ac:dyDescent="0.25">
      <c r="A6" t="s">
        <v>16</v>
      </c>
      <c r="C6" s="2">
        <f>'T.26.04.D'!C6</f>
        <v>500000</v>
      </c>
      <c r="E6">
        <v>2006</v>
      </c>
      <c r="F6" s="5">
        <v>5.8799999999999998E-2</v>
      </c>
      <c r="G6" s="5"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2.807183E-3</v>
      </c>
      <c r="O6">
        <f t="shared" si="21"/>
        <v>11778.636382490944</v>
      </c>
      <c r="P6">
        <f t="shared" si="22"/>
        <v>588.93181912454725</v>
      </c>
      <c r="Q6" s="4">
        <f t="shared" si="23"/>
        <v>25</v>
      </c>
      <c r="R6">
        <f t="shared" si="0"/>
        <v>500000</v>
      </c>
      <c r="S6">
        <f t="shared" si="1"/>
        <v>8795.5289537073386</v>
      </c>
      <c r="U6">
        <f t="shared" si="13"/>
        <v>2.807183E-3</v>
      </c>
      <c r="V6">
        <f t="shared" si="14"/>
        <v>0.01</v>
      </c>
      <c r="W6">
        <f t="shared" si="15"/>
        <v>0.97487329013471991</v>
      </c>
      <c r="X6">
        <f t="shared" si="16"/>
        <v>2.7366477272202532E-3</v>
      </c>
      <c r="Y6">
        <f t="shared" si="17"/>
        <v>9.7487329013471995E-3</v>
      </c>
      <c r="Z6">
        <f t="shared" si="18"/>
        <v>0.96238790950615249</v>
      </c>
      <c r="AB6">
        <f t="shared" si="19"/>
        <v>5912.8691155798879</v>
      </c>
      <c r="AC6">
        <f t="shared" si="2"/>
        <v>8464.7107227592423</v>
      </c>
      <c r="AE6">
        <f t="shared" si="3"/>
        <v>11335.61724497857</v>
      </c>
      <c r="AF6">
        <f t="shared" si="4"/>
        <v>-566.78086224892854</v>
      </c>
      <c r="AG6">
        <f t="shared" si="4"/>
        <v>-24.059697737653813</v>
      </c>
      <c r="AH6">
        <f t="shared" si="5"/>
        <v>-1368.3238636101266</v>
      </c>
      <c r="AI6">
        <f t="shared" si="6"/>
        <v>9376.4528213818612</v>
      </c>
      <c r="AJ6">
        <f t="shared" si="7"/>
        <v>-2551.8416071793545</v>
      </c>
      <c r="AK6">
        <f>H6*SUM(AB6, AE6:AF6)</f>
        <v>1814.9695582160768</v>
      </c>
      <c r="AL6">
        <f t="shared" si="8"/>
        <v>8639.5807724185834</v>
      </c>
      <c r="AN6">
        <f t="shared" si="9"/>
        <v>8828.4759204013953</v>
      </c>
      <c r="AO6">
        <f t="shared" si="9"/>
        <v>-441.4237960200698</v>
      </c>
      <c r="AP6">
        <f t="shared" si="9"/>
        <v>-18.738323422406115</v>
      </c>
      <c r="AQ6">
        <f t="shared" si="9"/>
        <v>-1065.6865012396106</v>
      </c>
      <c r="AR6">
        <f t="shared" si="9"/>
        <v>7302.6272997193091</v>
      </c>
      <c r="AS6">
        <f t="shared" si="9"/>
        <v>-1987.4411507358475</v>
      </c>
      <c r="AT6">
        <f t="shared" si="9"/>
        <v>1413.5458788598578</v>
      </c>
      <c r="AU6">
        <f t="shared" si="9"/>
        <v>6728.732027843319</v>
      </c>
      <c r="AW6">
        <v>3</v>
      </c>
      <c r="AX6">
        <f>(R6*SUMPRODUCT(K7:$K$23, X7:$X$23)-$AZ$3*SUMPRODUCT(K6:$K$22, W7:$W$23))/Z6</f>
        <v>8795.5289537073386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v>5.4699999999999999E-2</v>
      </c>
      <c r="G7" s="5"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2.939255E-3</v>
      </c>
      <c r="O7">
        <f t="shared" si="21"/>
        <v>11778.636382490944</v>
      </c>
      <c r="P7">
        <f t="shared" si="22"/>
        <v>588.93181912454725</v>
      </c>
      <c r="Q7" s="4">
        <f t="shared" si="23"/>
        <v>25</v>
      </c>
      <c r="R7">
        <f t="shared" si="0"/>
        <v>500000</v>
      </c>
      <c r="S7">
        <f t="shared" si="1"/>
        <v>11251.664576028415</v>
      </c>
      <c r="U7">
        <f t="shared" si="13"/>
        <v>2.939255E-3</v>
      </c>
      <c r="V7">
        <f t="shared" si="14"/>
        <v>0.01</v>
      </c>
      <c r="W7">
        <f t="shared" si="15"/>
        <v>0.96238790950615249</v>
      </c>
      <c r="X7">
        <f t="shared" si="16"/>
        <v>2.828703474955506E-3</v>
      </c>
      <c r="Y7">
        <f t="shared" si="17"/>
        <v>9.6238790950615247E-3</v>
      </c>
      <c r="Z7">
        <f t="shared" si="18"/>
        <v>0.94993532693613547</v>
      </c>
      <c r="AB7">
        <f t="shared" si="19"/>
        <v>8464.7107227592423</v>
      </c>
      <c r="AC7">
        <f t="shared" si="2"/>
        <v>10688.353667605286</v>
      </c>
      <c r="AE7">
        <f t="shared" si="3"/>
        <v>11188.942802863396</v>
      </c>
      <c r="AF7">
        <f t="shared" si="4"/>
        <v>-559.4471401431698</v>
      </c>
      <c r="AG7">
        <f t="shared" si="4"/>
        <v>-23.748383173403386</v>
      </c>
      <c r="AH7">
        <f t="shared" si="5"/>
        <v>-1414.351737477753</v>
      </c>
      <c r="AI7">
        <f t="shared" si="6"/>
        <v>9191.3955420690709</v>
      </c>
      <c r="AJ7">
        <f t="shared" si="7"/>
        <v>-2223.642944846044</v>
      </c>
      <c r="AK7">
        <f>H7*SUM(AB7, AE7:AF7)</f>
        <v>1999.1634085597004</v>
      </c>
      <c r="AL7">
        <f t="shared" si="8"/>
        <v>8966.9160057827266</v>
      </c>
      <c r="AN7">
        <f t="shared" si="9"/>
        <v>7888.3335015895382</v>
      </c>
      <c r="AO7">
        <f t="shared" si="9"/>
        <v>-394.41667507947693</v>
      </c>
      <c r="AP7">
        <f t="shared" si="9"/>
        <v>-16.742883567820339</v>
      </c>
      <c r="AQ7">
        <f t="shared" si="9"/>
        <v>-997.13425927264018</v>
      </c>
      <c r="AR7">
        <f t="shared" si="9"/>
        <v>6480.0396836696018</v>
      </c>
      <c r="AS7">
        <f t="shared" si="9"/>
        <v>-1567.6938783629619</v>
      </c>
      <c r="AT7">
        <f t="shared" si="9"/>
        <v>1409.433220702286</v>
      </c>
      <c r="AU7">
        <f t="shared" si="9"/>
        <v>6321.779026008925</v>
      </c>
      <c r="AW7">
        <v>4</v>
      </c>
      <c r="AX7">
        <f>(R7*SUMPRODUCT(K8:$K$23, X8:$X$23)-$AZ$3*SUMPRODUCT(K7:$K$22, W8:$W$23))/Z7</f>
        <v>11251.664576028415</v>
      </c>
    </row>
    <row r="8" spans="1:52" x14ac:dyDescent="0.25">
      <c r="B8" s="2">
        <f>'T.26.04.A'!B8</f>
        <v>1522.432587</v>
      </c>
      <c r="C8" s="2">
        <f>'T.26.04.A'!C8</f>
        <v>25</v>
      </c>
      <c r="E8">
        <v>2008</v>
      </c>
      <c r="F8" s="5">
        <v>2.2499999999999999E-2</v>
      </c>
      <c r="G8" s="5"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3.7729310000000002E-3</v>
      </c>
      <c r="O8">
        <f t="shared" si="21"/>
        <v>11778.636382490944</v>
      </c>
      <c r="P8">
        <f t="shared" si="22"/>
        <v>588.93181912454725</v>
      </c>
      <c r="Q8" s="4">
        <f t="shared" si="23"/>
        <v>25</v>
      </c>
      <c r="R8">
        <f t="shared" si="0"/>
        <v>500000</v>
      </c>
      <c r="S8">
        <f t="shared" si="1"/>
        <v>13223.178624743166</v>
      </c>
      <c r="U8">
        <f t="shared" si="13"/>
        <v>3.7729310000000002E-3</v>
      </c>
      <c r="V8">
        <f t="shared" si="14"/>
        <v>0.01</v>
      </c>
      <c r="W8">
        <f t="shared" si="15"/>
        <v>0.94993532693613547</v>
      </c>
      <c r="X8">
        <f t="shared" si="16"/>
        <v>3.5840404429924805E-3</v>
      </c>
      <c r="Y8">
        <f t="shared" si="17"/>
        <v>9.4993532693613547E-3</v>
      </c>
      <c r="Z8">
        <f t="shared" si="18"/>
        <v>0.93685193322378169</v>
      </c>
      <c r="AB8">
        <f t="shared" si="19"/>
        <v>10688.353667605286</v>
      </c>
      <c r="AC8">
        <f t="shared" si="2"/>
        <v>12388.160457954022</v>
      </c>
      <c r="AE8">
        <f t="shared" si="3"/>
        <v>11034.838265676612</v>
      </c>
      <c r="AF8">
        <f t="shared" si="4"/>
        <v>-551.74191328383063</v>
      </c>
      <c r="AG8">
        <f t="shared" si="4"/>
        <v>-23.421298330594542</v>
      </c>
      <c r="AH8">
        <f t="shared" si="5"/>
        <v>-1792.0202214962403</v>
      </c>
      <c r="AI8">
        <f t="shared" si="6"/>
        <v>8667.6548325659442</v>
      </c>
      <c r="AJ8">
        <f t="shared" si="7"/>
        <v>-1699.8067903487354</v>
      </c>
      <c r="AK8">
        <f t="shared" ref="AK8:AK23" si="24">H8*SUM(AB8:AB8, AE8:AF8)</f>
        <v>1534.9301264498602</v>
      </c>
      <c r="AL8">
        <f t="shared" si="8"/>
        <v>8502.7781686670696</v>
      </c>
      <c r="AN8">
        <f t="shared" si="9"/>
        <v>7253.7883716243878</v>
      </c>
      <c r="AO8">
        <f t="shared" si="9"/>
        <v>-362.68941858121946</v>
      </c>
      <c r="AP8">
        <f t="shared" si="9"/>
        <v>-15.396069918601134</v>
      </c>
      <c r="AQ8">
        <f t="shared" si="9"/>
        <v>-1177.9905723528198</v>
      </c>
      <c r="AR8">
        <f t="shared" si="9"/>
        <v>5697.7123107717462</v>
      </c>
      <c r="AS8">
        <f t="shared" si="9"/>
        <v>-1117.3737605372871</v>
      </c>
      <c r="AT8">
        <f t="shared" si="9"/>
        <v>1008.9915261495001</v>
      </c>
      <c r="AU8">
        <f t="shared" si="9"/>
        <v>5589.3300763839597</v>
      </c>
      <c r="AW8">
        <v>5</v>
      </c>
      <c r="AX8">
        <f>(R8*SUMPRODUCT(K9:$K$23, X9:$X$23)-$AZ$3*SUMPRODUCT(K8:$K$22, W9:$W$23))/Z8</f>
        <v>13223.178624743166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4.6883589999999996E-3</v>
      </c>
      <c r="O9">
        <f t="shared" si="21"/>
        <v>11778.636382490944</v>
      </c>
      <c r="P9">
        <f t="shared" si="22"/>
        <v>588.93181912454725</v>
      </c>
      <c r="Q9" s="4">
        <f t="shared" si="23"/>
        <v>25</v>
      </c>
      <c r="R9">
        <f t="shared" si="0"/>
        <v>500000</v>
      </c>
      <c r="S9">
        <f t="shared" si="1"/>
        <v>14800.747742930633</v>
      </c>
      <c r="U9">
        <f t="shared" si="13"/>
        <v>4.6883589999999996E-3</v>
      </c>
      <c r="V9">
        <f t="shared" si="14"/>
        <v>0.01</v>
      </c>
      <c r="W9">
        <f t="shared" si="15"/>
        <v>0.93685193322378169</v>
      </c>
      <c r="X9">
        <f t="shared" si="16"/>
        <v>4.3922981927971153E-3</v>
      </c>
      <c r="Y9">
        <f t="shared" si="17"/>
        <v>9.3685193322378176E-3</v>
      </c>
      <c r="Z9">
        <f t="shared" si="18"/>
        <v>0.9230911156987468</v>
      </c>
      <c r="AB9">
        <f t="shared" si="19"/>
        <v>12388.160457954022</v>
      </c>
      <c r="AC9">
        <f t="shared" si="2"/>
        <v>13662.438747197546</v>
      </c>
      <c r="AE9">
        <f t="shared" si="3"/>
        <v>10872.754599723416</v>
      </c>
      <c r="AF9">
        <f t="shared" si="4"/>
        <v>-543.63772998617083</v>
      </c>
      <c r="AG9">
        <f t="shared" si="4"/>
        <v>-23.077277892468668</v>
      </c>
      <c r="AH9">
        <f t="shared" si="5"/>
        <v>-2196.1490963985575</v>
      </c>
      <c r="AI9">
        <f t="shared" si="6"/>
        <v>8109.8904954462178</v>
      </c>
      <c r="AJ9">
        <f t="shared" si="7"/>
        <v>-1274.2782892435243</v>
      </c>
      <c r="AK9">
        <f t="shared" si="24"/>
        <v>1185.8418765054842</v>
      </c>
      <c r="AL9">
        <f t="shared" si="8"/>
        <v>8021.4540827081773</v>
      </c>
      <c r="AN9">
        <f t="shared" si="9"/>
        <v>6792.6650103705988</v>
      </c>
      <c r="AO9">
        <f t="shared" si="9"/>
        <v>-339.63325051852996</v>
      </c>
      <c r="AP9">
        <f t="shared" si="9"/>
        <v>-14.417341680714332</v>
      </c>
      <c r="AQ9">
        <f t="shared" si="9"/>
        <v>-1372.0262871602906</v>
      </c>
      <c r="AR9">
        <f t="shared" si="9"/>
        <v>5066.5881310110635</v>
      </c>
      <c r="AS9">
        <f t="shared" si="9"/>
        <v>-796.09499776989173</v>
      </c>
      <c r="AT9">
        <f t="shared" si="9"/>
        <v>740.84506814638496</v>
      </c>
      <c r="AU9">
        <f t="shared" si="9"/>
        <v>5011.3382013875562</v>
      </c>
      <c r="AW9">
        <v>6</v>
      </c>
      <c r="AX9">
        <f>(R9*SUMPRODUCT(K10:$K$23, X10:$X$23)-$AZ$3*SUMPRODUCT(K9:$K$22, W10:$W$23))/Z9</f>
        <v>14800.747742930633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5.6712799999999999E-3</v>
      </c>
      <c r="O10">
        <f t="shared" si="21"/>
        <v>11778.636382490944</v>
      </c>
      <c r="P10">
        <f t="shared" si="22"/>
        <v>588.93181912454725</v>
      </c>
      <c r="Q10" s="4">
        <f t="shared" si="23"/>
        <v>25</v>
      </c>
      <c r="R10">
        <f t="shared" si="0"/>
        <v>500000</v>
      </c>
      <c r="S10">
        <f t="shared" si="1"/>
        <v>16053.697749388326</v>
      </c>
      <c r="U10">
        <f t="shared" si="13"/>
        <v>5.6712799999999999E-3</v>
      </c>
      <c r="V10">
        <f t="shared" si="14"/>
        <v>0.01</v>
      </c>
      <c r="W10">
        <f t="shared" si="15"/>
        <v>0.9230911156987468</v>
      </c>
      <c r="X10">
        <f t="shared" si="16"/>
        <v>5.2351081826399887E-3</v>
      </c>
      <c r="Y10">
        <f t="shared" si="17"/>
        <v>9.2309111569874678E-3</v>
      </c>
      <c r="Z10">
        <f t="shared" si="18"/>
        <v>0.90862509635911937</v>
      </c>
      <c r="AB10">
        <f t="shared" si="19"/>
        <v>13662.438747197546</v>
      </c>
      <c r="AC10">
        <f t="shared" si="2"/>
        <v>14586.792664458146</v>
      </c>
      <c r="AE10">
        <f t="shared" si="3"/>
        <v>10702.364618019863</v>
      </c>
      <c r="AF10">
        <f t="shared" si="4"/>
        <v>-535.11823090099324</v>
      </c>
      <c r="AG10">
        <f t="shared" si="4"/>
        <v>-22.715627408977983</v>
      </c>
      <c r="AH10">
        <f t="shared" si="5"/>
        <v>-2617.5540913199943</v>
      </c>
      <c r="AI10">
        <f t="shared" si="6"/>
        <v>7526.9766683898979</v>
      </c>
      <c r="AJ10">
        <f t="shared" si="7"/>
        <v>-924.3539172605997</v>
      </c>
      <c r="AK10">
        <f t="shared" si="24"/>
        <v>1251.058469551612</v>
      </c>
      <c r="AL10">
        <f t="shared" si="8"/>
        <v>7853.68122068091</v>
      </c>
      <c r="AN10">
        <f t="shared" si="9"/>
        <v>6352.6985796169865</v>
      </c>
      <c r="AO10">
        <f t="shared" si="9"/>
        <v>-317.63492898084939</v>
      </c>
      <c r="AP10">
        <f t="shared" si="9"/>
        <v>-13.483518748104691</v>
      </c>
      <c r="AQ10">
        <f t="shared" si="9"/>
        <v>-1553.7250646461107</v>
      </c>
      <c r="AR10">
        <f t="shared" si="9"/>
        <v>4467.8550672419224</v>
      </c>
      <c r="AS10">
        <f t="shared" si="9"/>
        <v>-548.67704725343822</v>
      </c>
      <c r="AT10">
        <f t="shared" si="9"/>
        <v>742.60199929618739</v>
      </c>
      <c r="AU10">
        <f t="shared" si="9"/>
        <v>4661.7800192846717</v>
      </c>
      <c r="AW10">
        <v>7</v>
      </c>
      <c r="AX10">
        <f>(R10*SUMPRODUCT(K11:$K$23, X11:$X$23)-$AZ$3*SUMPRODUCT(K10:$K$22, W11:$W$23))/Z10</f>
        <v>16053.697749388326</v>
      </c>
    </row>
    <row r="11" spans="1:52" x14ac:dyDescent="0.25">
      <c r="A11" t="s">
        <v>33</v>
      </c>
      <c r="C11" s="7">
        <f>AU25</f>
        <v>55809.43989540152</v>
      </c>
      <c r="E11">
        <v>2011</v>
      </c>
      <c r="F11" s="5">
        <v>1.5E-3</v>
      </c>
      <c r="G11" s="5"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6.8024940000000001E-3</v>
      </c>
      <c r="O11">
        <f t="shared" si="21"/>
        <v>11778.636382490944</v>
      </c>
      <c r="P11">
        <f t="shared" si="22"/>
        <v>588.93181912454725</v>
      </c>
      <c r="Q11" s="4">
        <f t="shared" si="23"/>
        <v>25</v>
      </c>
      <c r="R11">
        <f t="shared" si="0"/>
        <v>500000</v>
      </c>
      <c r="S11">
        <f t="shared" si="1"/>
        <v>16969.435195774571</v>
      </c>
      <c r="U11">
        <f t="shared" si="13"/>
        <v>6.8024940000000001E-3</v>
      </c>
      <c r="V11">
        <f t="shared" si="14"/>
        <v>0.01</v>
      </c>
      <c r="W11">
        <f t="shared" si="15"/>
        <v>0.90862509635911937</v>
      </c>
      <c r="X11">
        <f t="shared" si="16"/>
        <v>6.1809167662323318E-3</v>
      </c>
      <c r="Y11">
        <f t="shared" si="17"/>
        <v>9.0862509635911935E-3</v>
      </c>
      <c r="Z11">
        <f t="shared" si="18"/>
        <v>0.89335792862929586</v>
      </c>
      <c r="AB11">
        <f t="shared" si="19"/>
        <v>14586.792664458146</v>
      </c>
      <c r="AC11">
        <f t="shared" si="2"/>
        <v>15159.779476506241</v>
      </c>
      <c r="AE11">
        <f t="shared" si="3"/>
        <v>10522.538200739773</v>
      </c>
      <c r="AF11">
        <f t="shared" si="4"/>
        <v>-526.12691003698865</v>
      </c>
      <c r="AG11">
        <f t="shared" si="4"/>
        <v>-22.333948215732395</v>
      </c>
      <c r="AH11">
        <f t="shared" si="5"/>
        <v>-3090.4583831161658</v>
      </c>
      <c r="AI11">
        <f t="shared" si="6"/>
        <v>6883.6189593708878</v>
      </c>
      <c r="AJ11">
        <f t="shared" si="7"/>
        <v>-572.98681204809509</v>
      </c>
      <c r="AK11">
        <f t="shared" si="24"/>
        <v>1266.0350036907878</v>
      </c>
      <c r="AL11">
        <f t="shared" si="8"/>
        <v>7576.6671510135802</v>
      </c>
      <c r="AN11">
        <f t="shared" si="9"/>
        <v>5940.0450783158958</v>
      </c>
      <c r="AO11">
        <f t="shared" si="9"/>
        <v>-297.00225391579477</v>
      </c>
      <c r="AP11">
        <f t="shared" si="9"/>
        <v>-12.607667147161935</v>
      </c>
      <c r="AQ11">
        <f t="shared" si="9"/>
        <v>-1744.5849811292378</v>
      </c>
      <c r="AR11">
        <f t="shared" si="9"/>
        <v>3885.8501761237017</v>
      </c>
      <c r="AS11">
        <f t="shared" si="9"/>
        <v>-323.45499041352201</v>
      </c>
      <c r="AT11">
        <f t="shared" si="9"/>
        <v>714.68545413504944</v>
      </c>
      <c r="AU11">
        <f t="shared" si="9"/>
        <v>4277.0806398452296</v>
      </c>
      <c r="AW11">
        <v>8</v>
      </c>
      <c r="AX11">
        <f>(R11*SUMPRODUCT(K12:$K$23, X12:$X$23)-$AZ$3*SUMPRODUCT(K11:$K$22, W12:$W$23))/Z11</f>
        <v>16969.435195774571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8.090557E-3</v>
      </c>
      <c r="O12">
        <f t="shared" si="21"/>
        <v>11778.636382490944</v>
      </c>
      <c r="P12">
        <f t="shared" si="22"/>
        <v>588.93181912454725</v>
      </c>
      <c r="Q12" s="4">
        <f t="shared" si="23"/>
        <v>25</v>
      </c>
      <c r="R12">
        <f t="shared" si="0"/>
        <v>500000</v>
      </c>
      <c r="S12">
        <f t="shared" si="1"/>
        <v>17541.566750042221</v>
      </c>
      <c r="U12">
        <f t="shared" si="13"/>
        <v>8.090557E-3</v>
      </c>
      <c r="V12">
        <f t="shared" si="14"/>
        <v>0.01</v>
      </c>
      <c r="W12">
        <f t="shared" si="15"/>
        <v>0.89335792862929586</v>
      </c>
      <c r="X12">
        <f t="shared" si="16"/>
        <v>7.2277632429772502E-3</v>
      </c>
      <c r="Y12">
        <f t="shared" si="17"/>
        <v>8.9335792862929586E-3</v>
      </c>
      <c r="Z12">
        <f t="shared" si="18"/>
        <v>0.87719658610002571</v>
      </c>
      <c r="AB12">
        <f t="shared" si="19"/>
        <v>15159.779476506241</v>
      </c>
      <c r="AC12">
        <f t="shared" si="2"/>
        <v>15387.402467982758</v>
      </c>
      <c r="AE12">
        <f t="shared" si="3"/>
        <v>10332.179623634613</v>
      </c>
      <c r="AF12">
        <f t="shared" si="4"/>
        <v>-516.60898118173066</v>
      </c>
      <c r="AG12">
        <f t="shared" si="4"/>
        <v>-21.929914652500642</v>
      </c>
      <c r="AH12">
        <f t="shared" si="5"/>
        <v>-3613.8816214886251</v>
      </c>
      <c r="AI12">
        <f t="shared" si="6"/>
        <v>6179.7591063117561</v>
      </c>
      <c r="AJ12">
        <f t="shared" si="7"/>
        <v>-227.6229914765172</v>
      </c>
      <c r="AK12">
        <f t="shared" si="24"/>
        <v>1296.2206711739786</v>
      </c>
      <c r="AL12">
        <f t="shared" si="8"/>
        <v>7248.3567860092171</v>
      </c>
      <c r="AN12">
        <f t="shared" si="9"/>
        <v>5544.8106799544175</v>
      </c>
      <c r="AO12">
        <f t="shared" si="9"/>
        <v>-277.24053399772089</v>
      </c>
      <c r="AP12">
        <f t="shared" si="9"/>
        <v>-11.768787361915749</v>
      </c>
      <c r="AQ12">
        <f t="shared" si="9"/>
        <v>-1939.4058311843526</v>
      </c>
      <c r="AR12">
        <f t="shared" si="9"/>
        <v>3316.3955274104287</v>
      </c>
      <c r="AS12">
        <f t="shared" si="9"/>
        <v>-122.15490246173056</v>
      </c>
      <c r="AT12">
        <f t="shared" si="9"/>
        <v>695.62265493936911</v>
      </c>
      <c r="AU12">
        <f t="shared" si="9"/>
        <v>3889.8632798880667</v>
      </c>
      <c r="AW12">
        <v>9</v>
      </c>
      <c r="AX12">
        <f>(R12*SUMPRODUCT(K13:$K$23, X13:$X$23)-$AZ$3*SUMPRODUCT(K12:$K$22, W13:$W$23))/Z12</f>
        <v>17541.566750042221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9.5159809999999997E-3</v>
      </c>
      <c r="O13">
        <f t="shared" si="21"/>
        <v>11778.636382490944</v>
      </c>
      <c r="P13">
        <f t="shared" si="22"/>
        <v>588.93181912454725</v>
      </c>
      <c r="Q13" s="4">
        <f t="shared" si="23"/>
        <v>25</v>
      </c>
      <c r="R13">
        <f t="shared" si="0"/>
        <v>500000</v>
      </c>
      <c r="S13">
        <f t="shared" si="1"/>
        <v>17766.449462936685</v>
      </c>
      <c r="U13">
        <f t="shared" si="13"/>
        <v>9.5159809999999997E-3</v>
      </c>
      <c r="V13">
        <f t="shared" si="14"/>
        <v>0.01</v>
      </c>
      <c r="W13">
        <f t="shared" si="15"/>
        <v>0.87719658610002571</v>
      </c>
      <c r="X13">
        <f t="shared" si="16"/>
        <v>8.3473860465927089E-3</v>
      </c>
      <c r="Y13">
        <f t="shared" si="17"/>
        <v>8.7719658610002568E-3</v>
      </c>
      <c r="Z13">
        <f t="shared" si="18"/>
        <v>0.86007723419243276</v>
      </c>
      <c r="AB13">
        <f t="shared" si="19"/>
        <v>15387.402467982758</v>
      </c>
      <c r="AC13">
        <f t="shared" si="2"/>
        <v>15280.518715502218</v>
      </c>
      <c r="AE13">
        <f t="shared" si="3"/>
        <v>10130.537002411173</v>
      </c>
      <c r="AF13">
        <f t="shared" si="4"/>
        <v>-506.52685012055866</v>
      </c>
      <c r="AG13">
        <f t="shared" si="4"/>
        <v>-21.501930854810819</v>
      </c>
      <c r="AH13">
        <f t="shared" si="5"/>
        <v>-4173.6930232963541</v>
      </c>
      <c r="AI13">
        <f t="shared" si="6"/>
        <v>5428.8151981394485</v>
      </c>
      <c r="AJ13">
        <f t="shared" si="7"/>
        <v>106.88375248054035</v>
      </c>
      <c r="AK13">
        <f t="shared" si="24"/>
        <v>1293.0900324681336</v>
      </c>
      <c r="AL13">
        <f t="shared" si="8"/>
        <v>6828.7889830881222</v>
      </c>
      <c r="AN13">
        <f t="shared" si="9"/>
        <v>5169.3432158180367</v>
      </c>
      <c r="AO13">
        <f t="shared" si="9"/>
        <v>-258.46716079090186</v>
      </c>
      <c r="AP13">
        <f t="shared" si="9"/>
        <v>-10.971862633229589</v>
      </c>
      <c r="AQ13">
        <f t="shared" si="9"/>
        <v>-2129.7243877347219</v>
      </c>
      <c r="AR13">
        <f t="shared" si="9"/>
        <v>2770.1798046591834</v>
      </c>
      <c r="AS13">
        <f t="shared" si="9"/>
        <v>54.539932151173268</v>
      </c>
      <c r="AT13">
        <f t="shared" si="9"/>
        <v>659.82940343538644</v>
      </c>
      <c r="AU13">
        <f t="shared" si="9"/>
        <v>3484.5491402457428</v>
      </c>
      <c r="AW13">
        <v>10</v>
      </c>
      <c r="AX13">
        <f>(R13*SUMPRODUCT(K14:$K$23, X14:$X$23)-$AZ$3*SUMPRODUCT(K13:$K$22, W14:$W$23))/Z13</f>
        <v>17766.449462936685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10"/>
        <v>5.1400000000000001E-2</v>
      </c>
      <c r="I14" s="5">
        <f t="shared" si="11"/>
        <v>1.0514000000000001</v>
      </c>
      <c r="J14">
        <f t="shared" si="12"/>
        <v>0.95111280197831449</v>
      </c>
      <c r="K14">
        <f t="shared" si="20"/>
        <v>0.48532753093089492</v>
      </c>
      <c r="L14" s="2">
        <v>11</v>
      </c>
      <c r="M14" s="6">
        <v>1.1135328E-2</v>
      </c>
      <c r="O14">
        <f t="shared" si="21"/>
        <v>11778.636382490944</v>
      </c>
      <c r="P14">
        <f t="shared" si="22"/>
        <v>588.93181912454725</v>
      </c>
      <c r="Q14" s="4">
        <f t="shared" si="23"/>
        <v>25</v>
      </c>
      <c r="R14">
        <f t="shared" si="0"/>
        <v>500000</v>
      </c>
      <c r="S14">
        <f t="shared" si="1"/>
        <v>17629.583796039824</v>
      </c>
      <c r="U14">
        <f t="shared" si="13"/>
        <v>1.1135328E-2</v>
      </c>
      <c r="V14">
        <f t="shared" si="14"/>
        <v>0.01</v>
      </c>
      <c r="W14">
        <f t="shared" si="15"/>
        <v>0.86007723419243276</v>
      </c>
      <c r="X14">
        <f t="shared" si="16"/>
        <v>9.5772421080655545E-3</v>
      </c>
      <c r="Y14">
        <f t="shared" si="17"/>
        <v>8.600772341924327E-3</v>
      </c>
      <c r="Z14">
        <f t="shared" si="18"/>
        <v>0.84189921974244286</v>
      </c>
      <c r="AB14">
        <f t="shared" si="19"/>
        <v>15280.518715502218</v>
      </c>
      <c r="AC14">
        <f t="shared" si="2"/>
        <v>14842.332842269941</v>
      </c>
      <c r="AE14">
        <f t="shared" si="3"/>
        <v>9916.4247800490757</v>
      </c>
      <c r="AF14">
        <f t="shared" si="4"/>
        <v>-495.82123900245381</v>
      </c>
      <c r="AG14">
        <f t="shared" si="4"/>
        <v>-21.047480493561071</v>
      </c>
      <c r="AH14">
        <f t="shared" si="5"/>
        <v>-4788.6210540327775</v>
      </c>
      <c r="AI14">
        <f t="shared" si="6"/>
        <v>4610.9350065202834</v>
      </c>
      <c r="AJ14">
        <f t="shared" si="7"/>
        <v>438.18587323227621</v>
      </c>
      <c r="AK14">
        <f t="shared" si="24"/>
        <v>1269.6376839866105</v>
      </c>
      <c r="AL14">
        <f t="shared" si="8"/>
        <v>6318.7585637391703</v>
      </c>
      <c r="AN14">
        <f t="shared" si="9"/>
        <v>4812.7139541631605</v>
      </c>
      <c r="AO14">
        <f t="shared" si="9"/>
        <v>-240.63569770815803</v>
      </c>
      <c r="AP14">
        <f t="shared" si="9"/>
        <v>-10.214921740256168</v>
      </c>
      <c r="AQ14">
        <f t="shared" si="9"/>
        <v>-2324.0496327174274</v>
      </c>
      <c r="AR14">
        <f t="shared" si="9"/>
        <v>2237.8137019973192</v>
      </c>
      <c r="AS14">
        <f t="shared" si="9"/>
        <v>212.66366794461874</v>
      </c>
      <c r="AT14">
        <f t="shared" si="9"/>
        <v>616.19012234604145</v>
      </c>
      <c r="AU14">
        <f t="shared" si="9"/>
        <v>3066.6674922879793</v>
      </c>
      <c r="AW14">
        <v>11</v>
      </c>
      <c r="AX14">
        <f>(R14*SUMPRODUCT(K15:$K$23, X15:$X$23)-$AZ$3*SUMPRODUCT(K14:$K$22, W15:$W$23))/Z14</f>
        <v>17629.583796039824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10"/>
        <v>5.1900000000000002E-2</v>
      </c>
      <c r="I15" s="5">
        <f t="shared" si="11"/>
        <v>1.0519000000000001</v>
      </c>
      <c r="J15">
        <f t="shared" si="12"/>
        <v>0.95066070919288903</v>
      </c>
      <c r="K15">
        <f t="shared" si="20"/>
        <v>0.46138181474559836</v>
      </c>
      <c r="L15" s="2">
        <v>12</v>
      </c>
      <c r="M15" s="6">
        <v>1.2969985999999999E-2</v>
      </c>
      <c r="O15">
        <f t="shared" si="21"/>
        <v>11778.636382490944</v>
      </c>
      <c r="P15">
        <f t="shared" si="22"/>
        <v>588.93181912454725</v>
      </c>
      <c r="Q15" s="4">
        <f t="shared" si="23"/>
        <v>25</v>
      </c>
      <c r="R15">
        <f t="shared" si="0"/>
        <v>500000</v>
      </c>
      <c r="S15">
        <f t="shared" si="1"/>
        <v>17116.158404491616</v>
      </c>
      <c r="U15">
        <f t="shared" si="13"/>
        <v>1.2969985999999999E-2</v>
      </c>
      <c r="V15">
        <f t="shared" si="14"/>
        <v>0.01</v>
      </c>
      <c r="W15">
        <f t="shared" si="15"/>
        <v>0.84189921974244286</v>
      </c>
      <c r="X15">
        <f t="shared" si="16"/>
        <v>1.0919421093470407E-2</v>
      </c>
      <c r="Y15">
        <f t="shared" si="17"/>
        <v>8.4189921974244294E-3</v>
      </c>
      <c r="Z15">
        <f t="shared" si="18"/>
        <v>0.82256080645154794</v>
      </c>
      <c r="AB15">
        <f t="shared" si="19"/>
        <v>14842.332842269941</v>
      </c>
      <c r="AC15">
        <f t="shared" si="2"/>
        <v>14079.081060551063</v>
      </c>
      <c r="AE15">
        <f t="shared" si="3"/>
        <v>9688.6446416812942</v>
      </c>
      <c r="AF15">
        <f t="shared" si="4"/>
        <v>-484.43223208406476</v>
      </c>
      <c r="AG15">
        <f t="shared" si="4"/>
        <v>-20.564020161288699</v>
      </c>
      <c r="AH15">
        <f t="shared" si="5"/>
        <v>-5459.7105467352039</v>
      </c>
      <c r="AI15">
        <f t="shared" si="6"/>
        <v>3723.937842700735</v>
      </c>
      <c r="AJ15">
        <f t="shared" si="7"/>
        <v>763.25178171887819</v>
      </c>
      <c r="AK15">
        <f t="shared" si="24"/>
        <v>1248.0156985719061</v>
      </c>
      <c r="AL15">
        <f t="shared" si="8"/>
        <v>5735.2053229915191</v>
      </c>
      <c r="AN15">
        <f t="shared" si="9"/>
        <v>4470.1644472041335</v>
      </c>
      <c r="AO15">
        <f t="shared" si="9"/>
        <v>-223.50822236020667</v>
      </c>
      <c r="AP15">
        <f t="shared" si="9"/>
        <v>-9.4878649404804527</v>
      </c>
      <c r="AQ15">
        <f t="shared" si="9"/>
        <v>-2519.0111600383716</v>
      </c>
      <c r="AR15">
        <f t="shared" si="9"/>
        <v>1718.1571998650738</v>
      </c>
      <c r="AS15">
        <f t="shared" si="9"/>
        <v>352.15049215726731</v>
      </c>
      <c r="AT15">
        <f t="shared" si="9"/>
        <v>575.81174783810172</v>
      </c>
      <c r="AU15">
        <f t="shared" si="9"/>
        <v>2646.1194398604425</v>
      </c>
      <c r="AW15">
        <v>12</v>
      </c>
      <c r="AX15">
        <f>(R15*SUMPRODUCT(K16:$K$23, X16:$X$23)-$AZ$3*SUMPRODUCT(K15:$K$22, W16:$W$23))/Z15</f>
        <v>17116.158404491616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10"/>
        <v>5.4700000000000006E-2</v>
      </c>
      <c r="I16" s="5">
        <f t="shared" si="11"/>
        <v>1.0547</v>
      </c>
      <c r="J16">
        <f t="shared" si="12"/>
        <v>0.94813691096994412</v>
      </c>
      <c r="K16">
        <f t="shared" si="20"/>
        <v>0.43745312861059865</v>
      </c>
      <c r="L16" s="2">
        <v>13</v>
      </c>
      <c r="M16" s="6">
        <v>1.4883069000000001E-2</v>
      </c>
      <c r="O16">
        <f t="shared" si="21"/>
        <v>11778.636382490944</v>
      </c>
      <c r="P16">
        <f t="shared" si="22"/>
        <v>588.93181912454725</v>
      </c>
      <c r="Q16" s="4">
        <f t="shared" si="23"/>
        <v>25</v>
      </c>
      <c r="R16">
        <f t="shared" si="0"/>
        <v>500000</v>
      </c>
      <c r="S16">
        <f t="shared" si="1"/>
        <v>16247.707373722944</v>
      </c>
      <c r="U16">
        <f t="shared" si="13"/>
        <v>1.4883069000000001E-2</v>
      </c>
      <c r="V16">
        <f t="shared" si="14"/>
        <v>0.01</v>
      </c>
      <c r="W16">
        <f t="shared" si="15"/>
        <v>0.82256080645154794</v>
      </c>
      <c r="X16">
        <f t="shared" si="16"/>
        <v>1.2242229239114034E-2</v>
      </c>
      <c r="Y16">
        <f t="shared" si="17"/>
        <v>8.2256080645154803E-3</v>
      </c>
      <c r="Z16">
        <f t="shared" si="18"/>
        <v>0.8020929691479185</v>
      </c>
      <c r="AB16">
        <f t="shared" si="19"/>
        <v>14079.081060551063</v>
      </c>
      <c r="AC16">
        <f t="shared" si="2"/>
        <v>13032.171849235965</v>
      </c>
      <c r="AE16">
        <f t="shared" si="3"/>
        <v>9447.5614285458596</v>
      </c>
      <c r="AF16">
        <f t="shared" si="4"/>
        <v>-472.37807142729298</v>
      </c>
      <c r="AG16">
        <f t="shared" si="4"/>
        <v>-20.052324228697962</v>
      </c>
      <c r="AH16">
        <f t="shared" si="5"/>
        <v>-6121.1146195570172</v>
      </c>
      <c r="AI16">
        <f t="shared" si="6"/>
        <v>2834.0164133328517</v>
      </c>
      <c r="AJ16">
        <f t="shared" si="7"/>
        <v>1046.9092113150982</v>
      </c>
      <c r="AK16">
        <f t="shared" si="24"/>
        <v>1261.0682636465287</v>
      </c>
      <c r="AL16">
        <f t="shared" si="8"/>
        <v>5141.9938882944789</v>
      </c>
      <c r="AN16">
        <f t="shared" si="9"/>
        <v>4132.8653046582031</v>
      </c>
      <c r="AO16">
        <f t="shared" si="9"/>
        <v>-206.64326523291015</v>
      </c>
      <c r="AP16">
        <f t="shared" si="9"/>
        <v>-8.7719519697580335</v>
      </c>
      <c r="AQ16">
        <f t="shared" si="9"/>
        <v>-2677.7007409092917</v>
      </c>
      <c r="AR16">
        <f t="shared" si="9"/>
        <v>1239.7493465462435</v>
      </c>
      <c r="AS16">
        <f t="shared" si="9"/>
        <v>457.97370986104409</v>
      </c>
      <c r="AT16">
        <f t="shared" si="9"/>
        <v>551.65825732370922</v>
      </c>
      <c r="AU16">
        <f t="shared" si="9"/>
        <v>2249.3813137309971</v>
      </c>
      <c r="AW16">
        <v>13</v>
      </c>
      <c r="AX16">
        <f>(R16*SUMPRODUCT(K17:$K$23, X17:$X$23)-$AZ$3*SUMPRODUCT(K16:$K$22, W17:$W$23))/Z16</f>
        <v>16247.707373722944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10"/>
        <v>6.1700000000000005E-2</v>
      </c>
      <c r="I17" s="5">
        <f t="shared" si="11"/>
        <v>1.0617000000000001</v>
      </c>
      <c r="J17">
        <f t="shared" si="12"/>
        <v>0.94188565508147304</v>
      </c>
      <c r="K17">
        <f t="shared" si="20"/>
        <v>0.41203082660883361</v>
      </c>
      <c r="L17" s="2">
        <v>14</v>
      </c>
      <c r="M17" s="6">
        <v>1.6930661E-2</v>
      </c>
      <c r="O17">
        <f t="shared" si="21"/>
        <v>11778.636382490944</v>
      </c>
      <c r="P17">
        <f t="shared" si="22"/>
        <v>588.93181912454725</v>
      </c>
      <c r="Q17" s="4">
        <f t="shared" si="23"/>
        <v>25</v>
      </c>
      <c r="R17">
        <f t="shared" si="0"/>
        <v>500000</v>
      </c>
      <c r="S17">
        <f t="shared" si="1"/>
        <v>15044.648621088638</v>
      </c>
      <c r="U17">
        <f t="shared" si="13"/>
        <v>1.6930661E-2</v>
      </c>
      <c r="V17">
        <f t="shared" si="14"/>
        <v>0.01</v>
      </c>
      <c r="W17">
        <f t="shared" si="15"/>
        <v>0.8020929691479185</v>
      </c>
      <c r="X17">
        <f t="shared" si="16"/>
        <v>1.3579964151126866E-2</v>
      </c>
      <c r="Y17">
        <f t="shared" si="17"/>
        <v>8.020929691479186E-3</v>
      </c>
      <c r="Z17">
        <f t="shared" si="18"/>
        <v>0.7804920753053125</v>
      </c>
      <c r="AB17">
        <f t="shared" si="19"/>
        <v>13032.171849235965</v>
      </c>
      <c r="AC17">
        <f t="shared" si="2"/>
        <v>11742.229024512679</v>
      </c>
      <c r="AE17">
        <f t="shared" si="3"/>
        <v>9193.1323544370152</v>
      </c>
      <c r="AF17">
        <f t="shared" si="4"/>
        <v>-459.65661772185081</v>
      </c>
      <c r="AG17">
        <f t="shared" si="4"/>
        <v>-19.512301882632812</v>
      </c>
      <c r="AH17">
        <f t="shared" si="5"/>
        <v>-6789.9820755634328</v>
      </c>
      <c r="AI17">
        <f t="shared" si="6"/>
        <v>1923.9813592690998</v>
      </c>
      <c r="AJ17">
        <f t="shared" si="7"/>
        <v>1289.9428247232863</v>
      </c>
      <c r="AK17">
        <f t="shared" si="24"/>
        <v>1342.9404560531848</v>
      </c>
      <c r="AL17">
        <f t="shared" si="8"/>
        <v>4556.8646400455709</v>
      </c>
      <c r="AN17">
        <f t="shared" si="9"/>
        <v>3787.8539231230961</v>
      </c>
      <c r="AO17">
        <f t="shared" si="9"/>
        <v>-189.39269615615481</v>
      </c>
      <c r="AP17">
        <f t="shared" si="9"/>
        <v>-8.039669873742298</v>
      </c>
      <c r="AQ17">
        <f t="shared" si="9"/>
        <v>-2797.6819272535649</v>
      </c>
      <c r="AR17">
        <f t="shared" si="9"/>
        <v>792.73962983963452</v>
      </c>
      <c r="AS17">
        <f t="shared" si="9"/>
        <v>531.49620834886946</v>
      </c>
      <c r="AT17">
        <f t="shared" si="9"/>
        <v>553.33286619403771</v>
      </c>
      <c r="AU17">
        <f t="shared" si="9"/>
        <v>1877.5687043825417</v>
      </c>
      <c r="AW17">
        <v>14</v>
      </c>
      <c r="AX17">
        <f>(R17*SUMPRODUCT(K18:$K$23, X18:$X$23)-$AZ$3*SUMPRODUCT(K17:$K$22, W18:$W$23))/Z17</f>
        <v>15044.648621088638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10"/>
        <v>7.0099999999999996E-2</v>
      </c>
      <c r="I18" s="5">
        <f t="shared" si="11"/>
        <v>1.0701000000000001</v>
      </c>
      <c r="J18">
        <f t="shared" si="12"/>
        <v>0.93449210354172507</v>
      </c>
      <c r="K18">
        <f t="shared" si="20"/>
        <v>0.38503955388172473</v>
      </c>
      <c r="L18" s="2">
        <v>15</v>
      </c>
      <c r="M18" s="6">
        <v>1.9185959999999998E-2</v>
      </c>
      <c r="O18">
        <f t="shared" si="21"/>
        <v>11778.636382490944</v>
      </c>
      <c r="P18">
        <f t="shared" si="22"/>
        <v>588.93181912454725</v>
      </c>
      <c r="Q18" s="4">
        <f t="shared" si="23"/>
        <v>25</v>
      </c>
      <c r="R18">
        <f t="shared" si="0"/>
        <v>500000</v>
      </c>
      <c r="S18">
        <f t="shared" si="1"/>
        <v>13515.963499665617</v>
      </c>
      <c r="U18">
        <f t="shared" si="13"/>
        <v>1.9185959999999998E-2</v>
      </c>
      <c r="V18">
        <f t="shared" si="14"/>
        <v>0.01</v>
      </c>
      <c r="W18">
        <f t="shared" si="15"/>
        <v>0.7804920753053125</v>
      </c>
      <c r="X18">
        <f t="shared" si="16"/>
        <v>1.4974489737124713E-2</v>
      </c>
      <c r="Y18">
        <f t="shared" si="17"/>
        <v>7.804920753053125E-3</v>
      </c>
      <c r="Z18">
        <f t="shared" si="18"/>
        <v>0.75771266481513466</v>
      </c>
      <c r="AB18">
        <f t="shared" si="19"/>
        <v>11742.229024512679</v>
      </c>
      <c r="AC18">
        <f t="shared" si="2"/>
        <v>10241.216720875727</v>
      </c>
      <c r="AE18">
        <f t="shared" si="3"/>
        <v>8924.8219612657103</v>
      </c>
      <c r="AF18">
        <f t="shared" si="4"/>
        <v>-446.24109806328556</v>
      </c>
      <c r="AG18">
        <f t="shared" si="4"/>
        <v>-18.942816620378366</v>
      </c>
      <c r="AH18">
        <f t="shared" si="5"/>
        <v>-7487.2448685623558</v>
      </c>
      <c r="AI18">
        <f t="shared" si="6"/>
        <v>972.39317801969173</v>
      </c>
      <c r="AJ18">
        <f t="shared" si="7"/>
        <v>1501.0123036369514</v>
      </c>
      <c r="AK18">
        <f t="shared" si="24"/>
        <v>1417.4787731288288</v>
      </c>
      <c r="AL18">
        <f t="shared" si="8"/>
        <v>3890.884254785472</v>
      </c>
      <c r="AN18">
        <f t="shared" si="9"/>
        <v>3436.4094664395689</v>
      </c>
      <c r="AO18">
        <f t="shared" si="9"/>
        <v>-171.82047332197845</v>
      </c>
      <c r="AP18">
        <f t="shared" si="9"/>
        <v>-7.2937336607738068</v>
      </c>
      <c r="AQ18">
        <f t="shared" si="9"/>
        <v>-2882.8854239944822</v>
      </c>
      <c r="AR18">
        <f t="shared" si="9"/>
        <v>374.40983546233463</v>
      </c>
      <c r="AS18">
        <f t="shared" si="9"/>
        <v>577.94910776335166</v>
      </c>
      <c r="AT18">
        <f t="shared" si="9"/>
        <v>545.78539444233877</v>
      </c>
      <c r="AU18">
        <f t="shared" si="9"/>
        <v>1498.1443376680252</v>
      </c>
      <c r="AW18">
        <v>15</v>
      </c>
      <c r="AX18">
        <f>(R18*SUMPRODUCT(K19:$K$23, X19:$X$23)-$AZ$3*SUMPRODUCT(K18:$K$22, W19:$W$23))/Z18</f>
        <v>13515.963499665617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10"/>
        <v>7.3400000000000007E-2</v>
      </c>
      <c r="I19" s="5">
        <f t="shared" si="11"/>
        <v>1.0733999999999999</v>
      </c>
      <c r="J19">
        <f t="shared" si="12"/>
        <v>0.93161915408980811</v>
      </c>
      <c r="K19">
        <f t="shared" si="20"/>
        <v>0.35871022347840947</v>
      </c>
      <c r="L19" s="2">
        <v>16</v>
      </c>
      <c r="M19" s="6">
        <v>2.1884238E-2</v>
      </c>
      <c r="O19">
        <f t="shared" si="21"/>
        <v>11778.636382490944</v>
      </c>
      <c r="P19">
        <f t="shared" si="22"/>
        <v>588.93181912454725</v>
      </c>
      <c r="Q19" s="4">
        <f t="shared" si="23"/>
        <v>25</v>
      </c>
      <c r="R19">
        <f t="shared" si="0"/>
        <v>500000</v>
      </c>
      <c r="S19">
        <f t="shared" si="1"/>
        <v>11615.807228648164</v>
      </c>
      <c r="U19">
        <f t="shared" si="13"/>
        <v>2.1884238E-2</v>
      </c>
      <c r="V19">
        <f t="shared" si="14"/>
        <v>0.01</v>
      </c>
      <c r="W19">
        <f t="shared" si="15"/>
        <v>0.75771266481513466</v>
      </c>
      <c r="X19">
        <f t="shared" si="16"/>
        <v>1.6581964292428635E-2</v>
      </c>
      <c r="Y19">
        <f t="shared" si="17"/>
        <v>7.5771266481513468E-3</v>
      </c>
      <c r="Z19">
        <f t="shared" si="18"/>
        <v>0.73355357387455467</v>
      </c>
      <c r="AB19">
        <f t="shared" si="19"/>
        <v>10241.216720875727</v>
      </c>
      <c r="AC19">
        <f t="shared" si="2"/>
        <v>8520.8169060127475</v>
      </c>
      <c r="AE19">
        <f t="shared" si="3"/>
        <v>8640.2608137450879</v>
      </c>
      <c r="AF19">
        <f t="shared" si="4"/>
        <v>-432.01304068725443</v>
      </c>
      <c r="AG19">
        <f t="shared" si="4"/>
        <v>-18.338839346863868</v>
      </c>
      <c r="AH19">
        <f t="shared" si="5"/>
        <v>-8290.9821462143173</v>
      </c>
      <c r="AI19">
        <f t="shared" si="6"/>
        <v>-101.07321250334735</v>
      </c>
      <c r="AJ19">
        <f t="shared" si="7"/>
        <v>1720.3998148629798</v>
      </c>
      <c r="AK19">
        <f t="shared" si="24"/>
        <v>1354.1906938547233</v>
      </c>
      <c r="AL19">
        <f t="shared" si="8"/>
        <v>2973.5172962143561</v>
      </c>
      <c r="AN19">
        <f t="shared" si="9"/>
        <v>3099.3498874102447</v>
      </c>
      <c r="AO19">
        <f t="shared" si="9"/>
        <v>-154.96749437051224</v>
      </c>
      <c r="AP19">
        <f t="shared" si="9"/>
        <v>-6.5783291604481864</v>
      </c>
      <c r="AQ19">
        <f t="shared" si="9"/>
        <v>-2974.0600585240409</v>
      </c>
      <c r="AR19">
        <f t="shared" si="9"/>
        <v>-36.255994644756498</v>
      </c>
      <c r="AS19">
        <f t="shared" si="9"/>
        <v>617.12500206171376</v>
      </c>
      <c r="AT19">
        <f t="shared" si="9"/>
        <v>485.76204642501023</v>
      </c>
      <c r="AU19">
        <f t="shared" si="9"/>
        <v>1066.6310538419675</v>
      </c>
      <c r="AW19">
        <v>16</v>
      </c>
      <c r="AX19">
        <f>(R19*SUMPRODUCT(K20:$K$23, X20:$X$23)-$AZ$3*SUMPRODUCT(K19:$K$22, W20:$W$23))/Z19</f>
        <v>11615.807228648164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0.34023543913346244</v>
      </c>
      <c r="L20" s="2">
        <v>17</v>
      </c>
      <c r="M20" s="6">
        <v>2.4761703999999999E-2</v>
      </c>
      <c r="O20">
        <f t="shared" si="21"/>
        <v>11778.636382490944</v>
      </c>
      <c r="P20">
        <f t="shared" si="22"/>
        <v>588.93181912454725</v>
      </c>
      <c r="Q20" s="4">
        <f t="shared" si="23"/>
        <v>25</v>
      </c>
      <c r="R20">
        <f t="shared" si="0"/>
        <v>500000</v>
      </c>
      <c r="S20">
        <f t="shared" si="1"/>
        <v>9266.9311132846869</v>
      </c>
      <c r="U20">
        <f t="shared" si="13"/>
        <v>2.4761703999999999E-2</v>
      </c>
      <c r="V20">
        <f t="shared" si="14"/>
        <v>0.01</v>
      </c>
      <c r="W20">
        <f t="shared" si="15"/>
        <v>0.73355357387455467</v>
      </c>
      <c r="X20">
        <f t="shared" si="16"/>
        <v>1.8164036464423855E-2</v>
      </c>
      <c r="Y20">
        <f t="shared" si="17"/>
        <v>7.3355357387455472E-3</v>
      </c>
      <c r="Z20">
        <f t="shared" si="18"/>
        <v>0.70805400167138521</v>
      </c>
      <c r="AB20">
        <f t="shared" si="19"/>
        <v>8520.8169060127475</v>
      </c>
      <c r="AC20">
        <f t="shared" si="2"/>
        <v>6561.4876579742877</v>
      </c>
      <c r="AE20">
        <f t="shared" si="3"/>
        <v>8339.9106248548815</v>
      </c>
      <c r="AF20">
        <f t="shared" si="4"/>
        <v>-416.99553124274411</v>
      </c>
      <c r="AG20">
        <f t="shared" si="4"/>
        <v>-17.701350041784629</v>
      </c>
      <c r="AH20">
        <f t="shared" si="5"/>
        <v>-9082.0182322119272</v>
      </c>
      <c r="AI20">
        <f t="shared" si="6"/>
        <v>-1176.8044886415737</v>
      </c>
      <c r="AJ20">
        <f t="shared" si="7"/>
        <v>1959.3292480384598</v>
      </c>
      <c r="AK20">
        <f t="shared" si="24"/>
        <v>892.89464757963128</v>
      </c>
      <c r="AL20">
        <f t="shared" si="8"/>
        <v>1675.4194069765174</v>
      </c>
      <c r="AN20">
        <f t="shared" si="9"/>
        <v>2837.5331537813295</v>
      </c>
      <c r="AO20">
        <f t="shared" si="9"/>
        <v>-141.87665768906649</v>
      </c>
      <c r="AP20">
        <f t="shared" si="9"/>
        <v>-6.0226266047217267</v>
      </c>
      <c r="AQ20">
        <f t="shared" si="9"/>
        <v>-3090.0244614547373</v>
      </c>
      <c r="AR20">
        <f t="shared" si="9"/>
        <v>-400.39059196719552</v>
      </c>
      <c r="AS20">
        <f t="shared" si="9"/>
        <v>666.63324711340215</v>
      </c>
      <c r="AT20">
        <f t="shared" si="9"/>
        <v>303.79440251917401</v>
      </c>
      <c r="AU20">
        <f t="shared" si="9"/>
        <v>570.03705766538064</v>
      </c>
      <c r="AW20">
        <v>17</v>
      </c>
      <c r="AX20">
        <f>(R20*SUMPRODUCT(K21:$K$23, X21:$X$23)-$AZ$3*SUMPRODUCT(K20:$K$22, W21:$W$23))/Z20</f>
        <v>9266.9311132846869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10"/>
        <v>5.1300000000000005E-2</v>
      </c>
      <c r="I21" s="5">
        <f t="shared" si="11"/>
        <v>1.0512999999999999</v>
      </c>
      <c r="J21">
        <f t="shared" si="12"/>
        <v>0.95120327213925626</v>
      </c>
      <c r="K21">
        <f t="shared" si="20"/>
        <v>0.32363306300148625</v>
      </c>
      <c r="L21" s="2">
        <v>18</v>
      </c>
      <c r="M21" s="6">
        <v>2.7627288E-2</v>
      </c>
      <c r="O21">
        <f t="shared" si="21"/>
        <v>11778.636382490944</v>
      </c>
      <c r="P21">
        <f t="shared" si="22"/>
        <v>588.93181912454725</v>
      </c>
      <c r="Q21" s="4">
        <f t="shared" si="23"/>
        <v>25</v>
      </c>
      <c r="R21">
        <f t="shared" si="0"/>
        <v>500000</v>
      </c>
      <c r="S21">
        <f t="shared" si="1"/>
        <v>6503.0796395189363</v>
      </c>
      <c r="U21">
        <f t="shared" si="13"/>
        <v>2.7627288E-2</v>
      </c>
      <c r="V21">
        <f t="shared" si="14"/>
        <v>0.01</v>
      </c>
      <c r="W21">
        <f t="shared" si="15"/>
        <v>0.70805400167138521</v>
      </c>
      <c r="X21">
        <f t="shared" si="16"/>
        <v>1.9561611823727839E-2</v>
      </c>
      <c r="Y21">
        <f t="shared" si="17"/>
        <v>7.0805400167138523E-3</v>
      </c>
      <c r="Z21">
        <f t="shared" si="18"/>
        <v>0.68141184983094349</v>
      </c>
      <c r="AB21">
        <f t="shared" si="19"/>
        <v>6561.4876579742877</v>
      </c>
      <c r="AC21">
        <f t="shared" si="2"/>
        <v>4431.2755267625434</v>
      </c>
      <c r="AE21">
        <f t="shared" si="3"/>
        <v>8026.1024058792063</v>
      </c>
      <c r="AF21">
        <f t="shared" si="4"/>
        <v>-401.30512029396039</v>
      </c>
      <c r="AG21">
        <f t="shared" si="4"/>
        <v>-17.035296245773587</v>
      </c>
      <c r="AH21">
        <f t="shared" si="5"/>
        <v>-9780.8059118639194</v>
      </c>
      <c r="AI21">
        <f t="shared" si="6"/>
        <v>-2173.0439225244472</v>
      </c>
      <c r="AJ21">
        <f t="shared" si="7"/>
        <v>2130.2121312117442</v>
      </c>
      <c r="AK21">
        <f t="shared" si="24"/>
        <v>727.75641760460417</v>
      </c>
      <c r="AL21">
        <f t="shared" si="8"/>
        <v>684.92462629190118</v>
      </c>
      <c r="AN21">
        <f t="shared" si="9"/>
        <v>2597.5121055782856</v>
      </c>
      <c r="AO21">
        <f t="shared" si="9"/>
        <v>-129.87560527891429</v>
      </c>
      <c r="AP21">
        <f t="shared" si="9"/>
        <v>-5.5131851031574257</v>
      </c>
      <c r="AQ21">
        <f t="shared" si="9"/>
        <v>-3165.392175879565</v>
      </c>
      <c r="AR21">
        <f t="shared" si="9"/>
        <v>-703.26886068335125</v>
      </c>
      <c r="AS21">
        <f t="shared" si="9"/>
        <v>689.40707686698067</v>
      </c>
      <c r="AT21">
        <f t="shared" si="9"/>
        <v>235.52603854836681</v>
      </c>
      <c r="AU21">
        <f t="shared" si="9"/>
        <v>221.66425473199629</v>
      </c>
      <c r="AW21">
        <v>18</v>
      </c>
      <c r="AX21">
        <f>(R21*SUMPRODUCT(K22:$K$23, X22:$X$23)-$AZ$3*SUMPRODUCT(K21:$K$22, W22:$W$23))/Z21</f>
        <v>6503.0796395189363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10"/>
        <v>7.0000000000000007E-2</v>
      </c>
      <c r="I22" s="5">
        <f t="shared" si="11"/>
        <v>1.07</v>
      </c>
      <c r="J22">
        <f t="shared" si="12"/>
        <v>0.93457943925233644</v>
      </c>
      <c r="K22">
        <f t="shared" si="20"/>
        <v>0.30246080654344509</v>
      </c>
      <c r="L22" s="2">
        <v>19</v>
      </c>
      <c r="M22" s="6">
        <v>3.0780427999999999E-2</v>
      </c>
      <c r="O22">
        <f t="shared" si="21"/>
        <v>11778.636382490944</v>
      </c>
      <c r="P22">
        <f t="shared" si="22"/>
        <v>588.93181912454725</v>
      </c>
      <c r="Q22" s="4">
        <f t="shared" si="23"/>
        <v>25</v>
      </c>
      <c r="R22">
        <f t="shared" si="0"/>
        <v>500000</v>
      </c>
      <c r="S22">
        <f t="shared" si="1"/>
        <v>3376.5044231984725</v>
      </c>
      <c r="U22">
        <f t="shared" si="13"/>
        <v>3.0780427999999999E-2</v>
      </c>
      <c r="V22">
        <f t="shared" si="14"/>
        <v>0.01</v>
      </c>
      <c r="W22">
        <f t="shared" si="15"/>
        <v>0.68141184983094349</v>
      </c>
      <c r="X22">
        <f t="shared" si="16"/>
        <v>2.0974148382068167E-2</v>
      </c>
      <c r="Y22">
        <f t="shared" si="17"/>
        <v>6.8141184983094355E-3</v>
      </c>
      <c r="Z22">
        <f t="shared" si="18"/>
        <v>0.65362358295056588</v>
      </c>
      <c r="AB22">
        <f t="shared" si="19"/>
        <v>4431.2755267625434</v>
      </c>
      <c r="AC22">
        <f t="shared" si="2"/>
        <v>2206.9629189394195</v>
      </c>
      <c r="AE22">
        <f t="shared" si="3"/>
        <v>7698.7945145956228</v>
      </c>
      <c r="AF22">
        <f t="shared" si="4"/>
        <v>-384.93972572978117</v>
      </c>
      <c r="AG22">
        <f t="shared" si="4"/>
        <v>-16.340589573764149</v>
      </c>
      <c r="AH22">
        <f t="shared" si="5"/>
        <v>-10487.074191034084</v>
      </c>
      <c r="AI22">
        <f t="shared" si="6"/>
        <v>-3189.5599917420068</v>
      </c>
      <c r="AJ22">
        <f t="shared" si="7"/>
        <v>2224.3126078231239</v>
      </c>
      <c r="AK22">
        <f t="shared" si="24"/>
        <v>822.15912209398698</v>
      </c>
      <c r="AL22">
        <f t="shared" si="8"/>
        <v>-143.08826182489588</v>
      </c>
      <c r="AN22">
        <f t="shared" si="9"/>
        <v>2328.5835982968429</v>
      </c>
      <c r="AO22">
        <f t="shared" si="9"/>
        <v>-116.42917991484215</v>
      </c>
      <c r="AP22">
        <f t="shared" si="9"/>
        <v>-4.9423879018761143</v>
      </c>
      <c r="AQ22">
        <f t="shared" si="9"/>
        <v>-3171.9289181011159</v>
      </c>
      <c r="AR22">
        <f t="shared" si="9"/>
        <v>-964.71688762099143</v>
      </c>
      <c r="AS22">
        <f t="shared" si="9"/>
        <v>672.76738536693574</v>
      </c>
      <c r="AT22">
        <f t="shared" si="9"/>
        <v>248.67091117559806</v>
      </c>
      <c r="AU22">
        <f t="shared" si="9"/>
        <v>-43.278591078457652</v>
      </c>
      <c r="AW22">
        <v>19</v>
      </c>
      <c r="AX22">
        <f>(R22*SUMPRODUCT(K23:$K$23, X23:$X$23)-$AZ$3*SUMPRODUCT(K22:$K$22, W23:$W$23))/Z22</f>
        <v>3376.5044231984725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10"/>
        <v>0.10390000000000001</v>
      </c>
      <c r="I23" s="5">
        <f t="shared" si="11"/>
        <v>1.1039000000000001</v>
      </c>
      <c r="J23">
        <f t="shared" si="12"/>
        <v>0.90587915572062683</v>
      </c>
      <c r="K23">
        <f t="shared" si="20"/>
        <v>0.2739929400701559</v>
      </c>
      <c r="L23" s="2">
        <v>20</v>
      </c>
      <c r="M23" s="6">
        <v>3.4133669999999998E-2</v>
      </c>
      <c r="O23">
        <f t="shared" si="21"/>
        <v>11778.636382490944</v>
      </c>
      <c r="P23">
        <f t="shared" si="22"/>
        <v>588.93181912454725</v>
      </c>
      <c r="Q23" s="4">
        <f t="shared" si="23"/>
        <v>25</v>
      </c>
      <c r="R23">
        <f t="shared" si="0"/>
        <v>500000</v>
      </c>
      <c r="S23">
        <f t="shared" si="1"/>
        <v>3532.402300642259</v>
      </c>
      <c r="U23">
        <f t="shared" si="13"/>
        <v>3.4133669999999998E-2</v>
      </c>
      <c r="V23">
        <f t="shared" si="14"/>
        <v>0.01</v>
      </c>
      <c r="W23">
        <f t="shared" si="15"/>
        <v>0.65362358295056588</v>
      </c>
      <c r="X23">
        <f t="shared" si="16"/>
        <v>2.2310571684652242E-2</v>
      </c>
      <c r="Y23">
        <f t="shared" si="17"/>
        <v>6.5362358295056591E-3</v>
      </c>
      <c r="Z23">
        <f t="shared" si="18"/>
        <v>0.62477677543640797</v>
      </c>
      <c r="AB23">
        <f t="shared" si="19"/>
        <v>2206.9629189394195</v>
      </c>
      <c r="AC23">
        <f t="shared" si="2"/>
        <v>2206.9629189394195</v>
      </c>
      <c r="AE23">
        <f t="shared" si="3"/>
        <v>7359.0184580906489</v>
      </c>
      <c r="AF23">
        <f t="shared" si="4"/>
        <v>-367.95092290453249</v>
      </c>
      <c r="AG23">
        <f t="shared" si="4"/>
        <v>-15.619419385910199</v>
      </c>
      <c r="AH23">
        <f t="shared" si="5"/>
        <v>-11155.28584232612</v>
      </c>
      <c r="AI23">
        <f t="shared" si="6"/>
        <v>-4179.8377265259141</v>
      </c>
      <c r="AJ23">
        <f t="shared" si="7"/>
        <v>0</v>
      </c>
      <c r="AK23">
        <f t="shared" si="24"/>
        <v>955.67536418364318</v>
      </c>
      <c r="AL23">
        <f t="shared" si="8"/>
        <v>-3224.1623623422711</v>
      </c>
      <c r="AN23">
        <f t="shared" si="9"/>
        <v>2016.3191033628023</v>
      </c>
      <c r="AO23">
        <f t="shared" si="9"/>
        <v>-100.81595516814012</v>
      </c>
      <c r="AP23">
        <f t="shared" si="9"/>
        <v>-4.2796106397343241</v>
      </c>
      <c r="AQ23">
        <f t="shared" si="9"/>
        <v>-3056.4695652619193</v>
      </c>
      <c r="AR23">
        <f t="shared" si="9"/>
        <v>-1145.2460277069915</v>
      </c>
      <c r="AS23">
        <f t="shared" si="9"/>
        <v>0</v>
      </c>
      <c r="AT23">
        <f t="shared" si="9"/>
        <v>261.84830278529336</v>
      </c>
      <c r="AU23">
        <f t="shared" si="9"/>
        <v>-883.39772492169811</v>
      </c>
      <c r="AW23">
        <v>20</v>
      </c>
      <c r="AX23">
        <f>(R23*SUMPRODUCT(K$23:$K24, X$23:$X24)-$AZ$3*SUMPRODUCT(K$22:$K23, W$23:$W24))/Z23</f>
        <v>3532.402300642259</v>
      </c>
    </row>
    <row r="25" spans="5:50" x14ac:dyDescent="0.25">
      <c r="AN25" s="8">
        <f t="shared" ref="AN25:AU25" si="25">SUM(AN3:AN23)</f>
        <v>108984.11194275209</v>
      </c>
      <c r="AO25" s="8">
        <f t="shared" si="25"/>
        <v>-14283.182884005815</v>
      </c>
      <c r="AP25" s="8">
        <f t="shared" si="25"/>
        <v>-1728.7499237520667</v>
      </c>
      <c r="AQ25" s="8">
        <f t="shared" si="25"/>
        <v>-43004.263653757473</v>
      </c>
      <c r="AR25" s="8">
        <f t="shared" si="25"/>
        <v>49967.915481236734</v>
      </c>
      <c r="AS25" s="8">
        <f t="shared" si="25"/>
        <v>-6966.1266280784503</v>
      </c>
      <c r="AT25" s="8">
        <f t="shared" si="25"/>
        <v>12807.651042243248</v>
      </c>
      <c r="AU25" s="9">
        <f t="shared" si="25"/>
        <v>55809.43989540152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33" priority="1" operator="lessThan">
      <formula>0</formula>
    </cfRule>
  </conditionalFormatting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5B6E36-D8D1-4249-A4C7-7AF38E53032B}">
  <dimension ref="A1:AZ29"/>
  <sheetViews>
    <sheetView workbookViewId="0">
      <selection activeCell="M33" sqref="M33"/>
    </sheetView>
  </sheetViews>
  <sheetFormatPr defaultRowHeight="15" x14ac:dyDescent="0.25"/>
  <cols>
    <col min="3" max="3" width="9.28515625" bestFit="1" customWidth="1"/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44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f>'T.55.04.D'!C3*(1+C12)</f>
        <v>41283.420633416077</v>
      </c>
      <c r="K3">
        <v>1</v>
      </c>
      <c r="L3" s="2">
        <v>0</v>
      </c>
      <c r="O3">
        <f>$C$3</f>
        <v>41283.420633416077</v>
      </c>
      <c r="P3">
        <f>O3*B5</f>
        <v>33026.736506732865</v>
      </c>
      <c r="Q3" s="4">
        <f>B8</f>
        <v>1522.432587</v>
      </c>
      <c r="R3">
        <f t="shared" ref="R3:R23" si="0">$C$6</f>
        <v>500000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41283.420633416077</v>
      </c>
      <c r="AF3">
        <f t="shared" ref="AF3:AG23" si="4">-$Z3*P3</f>
        <v>-33026.736506732865</v>
      </c>
      <c r="AG3">
        <f t="shared" si="4"/>
        <v>-1522.432587</v>
      </c>
      <c r="AH3">
        <f t="shared" ref="AH3:AH23" si="5">-X3*R3</f>
        <v>0</v>
      </c>
      <c r="AI3">
        <f t="shared" ref="AI3:AI23" si="6">SUM(AE3:AH3)</f>
        <v>6734.2515396832123</v>
      </c>
      <c r="AJ3">
        <f t="shared" ref="AJ3:AJ23" si="7">AB3-AC3</f>
        <v>0</v>
      </c>
      <c r="AL3">
        <f t="shared" ref="AL3:AL23" si="8">SUM(AI3:AK3)</f>
        <v>6734.2515396832123</v>
      </c>
      <c r="AN3">
        <f t="shared" ref="AN3:AU23" si="9">AE3*$K3</f>
        <v>41283.420633416077</v>
      </c>
      <c r="AO3">
        <f t="shared" si="9"/>
        <v>-33026.736506732865</v>
      </c>
      <c r="AP3">
        <f t="shared" si="9"/>
        <v>-1522.432587</v>
      </c>
      <c r="AQ3">
        <f t="shared" si="9"/>
        <v>0</v>
      </c>
      <c r="AR3">
        <f t="shared" si="9"/>
        <v>6734.2515396832123</v>
      </c>
      <c r="AS3">
        <f t="shared" si="9"/>
        <v>0</v>
      </c>
      <c r="AT3">
        <f t="shared" si="9"/>
        <v>0</v>
      </c>
      <c r="AU3">
        <f t="shared" si="9"/>
        <v>6734.2515396832123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13658.88476091468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v>1.5900000000000001E-2</v>
      </c>
      <c r="G4" s="5"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Mortalities!B31:B50</f>
        <v>1.1135328E-2</v>
      </c>
      <c r="R4">
        <f t="shared" si="0"/>
        <v>500000</v>
      </c>
      <c r="S4">
        <f t="shared" si="1"/>
        <v>8617.5808108886158</v>
      </c>
      <c r="U4">
        <f t="shared" ref="U4:U23" si="13">M4</f>
        <v>1.1135328E-2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1.1135328E-2</v>
      </c>
      <c r="Y4">
        <f t="shared" ref="Y4:Y23" si="17">V4*W4</f>
        <v>0.01</v>
      </c>
      <c r="Z4">
        <f t="shared" ref="Z4:Z23" si="18">MAX(0, W4-X4-Y4)</f>
        <v>0.97886467200000005</v>
      </c>
      <c r="AB4">
        <f t="shared" ref="AB4:AB23" si="19">AC3</f>
        <v>0</v>
      </c>
      <c r="AC4">
        <f t="shared" si="2"/>
        <v>8435.4454138839792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-5567.6639999999998</v>
      </c>
      <c r="AI4">
        <f t="shared" si="6"/>
        <v>-5567.6639999999998</v>
      </c>
      <c r="AJ4">
        <f t="shared" si="7"/>
        <v>-8435.4454138839792</v>
      </c>
      <c r="AK4">
        <f>H4*SUM(AB4, AE4:AF4)</f>
        <v>0</v>
      </c>
      <c r="AL4">
        <f t="shared" si="8"/>
        <v>-14003.10941388398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-5223.4393470306777</v>
      </c>
      <c r="AR4">
        <f t="shared" si="9"/>
        <v>-5223.4393470306777</v>
      </c>
      <c r="AS4">
        <f t="shared" si="9"/>
        <v>-7913.918204225517</v>
      </c>
      <c r="AT4">
        <f t="shared" si="9"/>
        <v>0</v>
      </c>
      <c r="AU4">
        <f t="shared" si="9"/>
        <v>-13137.357551256195</v>
      </c>
      <c r="AW4">
        <v>1</v>
      </c>
      <c r="AX4">
        <f>(R4*SUMPRODUCT(K5:$K$23, X5:$X$23)-$AZ$3*SUMPRODUCT(K4:$K$22, W5:$W$23))/Z4</f>
        <v>8617.5808108886158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v>3.6400000000000002E-2</v>
      </c>
      <c r="G5" s="5"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1.2969985999999999E-2</v>
      </c>
      <c r="O5">
        <f t="shared" ref="O5:O23" si="21">$C$3</f>
        <v>41283.420633416077</v>
      </c>
      <c r="P5">
        <f t="shared" ref="P5:P23" si="22">O5*$C$5</f>
        <v>2064.171031670804</v>
      </c>
      <c r="Q5" s="4">
        <f t="shared" ref="Q5:Q23" si="23">$C$8</f>
        <v>25</v>
      </c>
      <c r="R5">
        <f t="shared" si="0"/>
        <v>500000</v>
      </c>
      <c r="S5">
        <f t="shared" si="1"/>
        <v>16204.004548633753</v>
      </c>
      <c r="U5">
        <f t="shared" si="13"/>
        <v>1.2969985999999999E-2</v>
      </c>
      <c r="V5">
        <f t="shared" si="14"/>
        <v>0.01</v>
      </c>
      <c r="W5">
        <f t="shared" si="15"/>
        <v>0.97886467200000005</v>
      </c>
      <c r="X5">
        <f t="shared" si="16"/>
        <v>1.2695861091734591E-2</v>
      </c>
      <c r="Y5">
        <f t="shared" si="17"/>
        <v>9.7886467200000004E-3</v>
      </c>
      <c r="Z5">
        <f t="shared" si="18"/>
        <v>0.95638016418826544</v>
      </c>
      <c r="AB5">
        <f t="shared" si="19"/>
        <v>8435.4454138839792</v>
      </c>
      <c r="AC5">
        <f t="shared" si="2"/>
        <v>15497.188530729749</v>
      </c>
      <c r="AE5">
        <f t="shared" si="3"/>
        <v>39482.644603639696</v>
      </c>
      <c r="AF5">
        <f t="shared" si="4"/>
        <v>-1974.1322301819848</v>
      </c>
      <c r="AG5">
        <f t="shared" si="4"/>
        <v>-23.909504104706635</v>
      </c>
      <c r="AH5">
        <f t="shared" si="5"/>
        <v>-6347.9305458672961</v>
      </c>
      <c r="AI5">
        <f t="shared" si="6"/>
        <v>31136.672323485713</v>
      </c>
      <c r="AJ5">
        <f t="shared" si="7"/>
        <v>-7061.7431168457697</v>
      </c>
      <c r="AK5">
        <f>H5*SUM(AB5, AE5:AF5)</f>
        <v>3969.5579528263224</v>
      </c>
      <c r="AL5">
        <f t="shared" si="8"/>
        <v>28044.487159466265</v>
      </c>
      <c r="AN5">
        <f t="shared" si="9"/>
        <v>34095.731745255427</v>
      </c>
      <c r="AO5">
        <f t="shared" si="9"/>
        <v>-1704.7865872627713</v>
      </c>
      <c r="AP5">
        <f t="shared" si="9"/>
        <v>-20.647351419844121</v>
      </c>
      <c r="AQ5">
        <f t="shared" si="9"/>
        <v>-5481.8348467329351</v>
      </c>
      <c r="AR5">
        <f t="shared" si="9"/>
        <v>26888.462959839879</v>
      </c>
      <c r="AS5">
        <f t="shared" si="9"/>
        <v>-6098.2566234603619</v>
      </c>
      <c r="AT5">
        <f t="shared" si="9"/>
        <v>3427.9614363606952</v>
      </c>
      <c r="AU5">
        <f t="shared" si="9"/>
        <v>24218.167772740209</v>
      </c>
      <c r="AW5">
        <v>2</v>
      </c>
      <c r="AX5">
        <f>(R5*SUMPRODUCT(K6:$K$23, X6:$X$23)-$AZ$3*SUMPRODUCT(K5:$K$22, W6:$W$23))/Z5</f>
        <v>16204.004548633753</v>
      </c>
    </row>
    <row r="6" spans="1:52" x14ac:dyDescent="0.25">
      <c r="A6" t="s">
        <v>16</v>
      </c>
      <c r="C6" s="2">
        <f>'T.26.04.D'!C6</f>
        <v>500000</v>
      </c>
      <c r="E6">
        <v>2006</v>
      </c>
      <c r="F6" s="5">
        <v>5.8799999999999998E-2</v>
      </c>
      <c r="G6" s="5"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1.4883069000000001E-2</v>
      </c>
      <c r="O6">
        <f t="shared" si="21"/>
        <v>41283.420633416077</v>
      </c>
      <c r="P6">
        <f t="shared" si="22"/>
        <v>2064.171031670804</v>
      </c>
      <c r="Q6" s="4">
        <f t="shared" si="23"/>
        <v>25</v>
      </c>
      <c r="R6">
        <f t="shared" si="0"/>
        <v>500000</v>
      </c>
      <c r="S6">
        <f t="shared" si="1"/>
        <v>22770.236569297413</v>
      </c>
      <c r="U6">
        <f t="shared" si="13"/>
        <v>1.4883069000000001E-2</v>
      </c>
      <c r="V6">
        <f t="shared" si="14"/>
        <v>0.01</v>
      </c>
      <c r="W6">
        <f t="shared" si="15"/>
        <v>0.95638016418826544</v>
      </c>
      <c r="X6">
        <f t="shared" si="16"/>
        <v>1.4233871973845284E-2</v>
      </c>
      <c r="Y6">
        <f t="shared" si="17"/>
        <v>9.5638016418826549E-3</v>
      </c>
      <c r="Z6">
        <f t="shared" si="18"/>
        <v>0.9325824905725375</v>
      </c>
      <c r="AB6">
        <f t="shared" si="19"/>
        <v>15497.188530729749</v>
      </c>
      <c r="AC6">
        <f t="shared" si="2"/>
        <v>21235.123930721253</v>
      </c>
      <c r="AE6">
        <f t="shared" si="3"/>
        <v>38500.195233664846</v>
      </c>
      <c r="AF6">
        <f t="shared" si="4"/>
        <v>-1925.0097616832427</v>
      </c>
      <c r="AG6">
        <f t="shared" si="4"/>
        <v>-23.314562264313437</v>
      </c>
      <c r="AH6">
        <f t="shared" si="5"/>
        <v>-7116.9359869226419</v>
      </c>
      <c r="AI6">
        <f t="shared" si="6"/>
        <v>29434.934922794648</v>
      </c>
      <c r="AJ6">
        <f t="shared" si="7"/>
        <v>-5737.9353999915038</v>
      </c>
      <c r="AK6">
        <f>H6*SUM(AB6, AE6:AF6)</f>
        <v>5665.4742914949957</v>
      </c>
      <c r="AL6">
        <f t="shared" si="8"/>
        <v>29362.47381429814</v>
      </c>
      <c r="AN6">
        <f t="shared" si="9"/>
        <v>29984.961489567766</v>
      </c>
      <c r="AO6">
        <f t="shared" si="9"/>
        <v>-1499.2480744783886</v>
      </c>
      <c r="AP6">
        <f t="shared" si="9"/>
        <v>-18.157992378965449</v>
      </c>
      <c r="AQ6">
        <f t="shared" si="9"/>
        <v>-5542.8563464788604</v>
      </c>
      <c r="AR6">
        <f t="shared" si="9"/>
        <v>22924.699076231551</v>
      </c>
      <c r="AS6">
        <f t="shared" si="9"/>
        <v>-4468.8545331824589</v>
      </c>
      <c r="AT6">
        <f t="shared" si="9"/>
        <v>4412.419922018219</v>
      </c>
      <c r="AU6">
        <f t="shared" si="9"/>
        <v>22868.26446506731</v>
      </c>
      <c r="AW6">
        <v>3</v>
      </c>
      <c r="AX6">
        <f>(R6*SUMPRODUCT(K7:$K$23, X7:$X$23)-$AZ$3*SUMPRODUCT(K6:$K$22, W7:$W$23))/Z6</f>
        <v>22770.236569297413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v>5.4699999999999999E-2</v>
      </c>
      <c r="G7" s="5"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1.6930661E-2</v>
      </c>
      <c r="O7">
        <f t="shared" si="21"/>
        <v>41283.420633416077</v>
      </c>
      <c r="P7">
        <f t="shared" si="22"/>
        <v>2064.171031670804</v>
      </c>
      <c r="Q7" s="4">
        <f t="shared" si="23"/>
        <v>25</v>
      </c>
      <c r="R7">
        <f t="shared" si="0"/>
        <v>500000</v>
      </c>
      <c r="S7">
        <f t="shared" si="1"/>
        <v>28199.407355706069</v>
      </c>
      <c r="U7">
        <f t="shared" si="13"/>
        <v>1.6930661E-2</v>
      </c>
      <c r="V7">
        <f t="shared" si="14"/>
        <v>0.01</v>
      </c>
      <c r="W7">
        <f t="shared" si="15"/>
        <v>0.9325824905725375</v>
      </c>
      <c r="X7">
        <f t="shared" si="16"/>
        <v>1.5789238002419329E-2</v>
      </c>
      <c r="Y7">
        <f t="shared" si="17"/>
        <v>9.3258249057253748E-3</v>
      </c>
      <c r="Z7">
        <f t="shared" si="18"/>
        <v>0.9074674276643927</v>
      </c>
      <c r="AB7">
        <f t="shared" si="19"/>
        <v>21235.123930721253</v>
      </c>
      <c r="AC7">
        <f t="shared" si="2"/>
        <v>25590.043654742942</v>
      </c>
      <c r="AE7">
        <f t="shared" si="3"/>
        <v>37463.359527393201</v>
      </c>
      <c r="AF7">
        <f t="shared" si="4"/>
        <v>-1873.1679763696602</v>
      </c>
      <c r="AG7">
        <f t="shared" si="4"/>
        <v>-22.686685691609817</v>
      </c>
      <c r="AH7">
        <f t="shared" si="5"/>
        <v>-7894.6190012096649</v>
      </c>
      <c r="AI7">
        <f t="shared" si="6"/>
        <v>27672.885864122269</v>
      </c>
      <c r="AJ7">
        <f t="shared" si="7"/>
        <v>-4354.919724021689</v>
      </c>
      <c r="AK7">
        <f>H7*SUM(AB7, AE7:AF7)</f>
        <v>5949.6105309386803</v>
      </c>
      <c r="AL7">
        <f t="shared" si="8"/>
        <v>29267.57667103926</v>
      </c>
      <c r="AN7">
        <f t="shared" si="9"/>
        <v>26412.099806820097</v>
      </c>
      <c r="AO7">
        <f t="shared" si="9"/>
        <v>-1320.6049903410049</v>
      </c>
      <c r="AP7">
        <f t="shared" si="9"/>
        <v>-15.994374619142706</v>
      </c>
      <c r="AQ7">
        <f t="shared" si="9"/>
        <v>-5565.7972917325542</v>
      </c>
      <c r="AR7">
        <f t="shared" si="9"/>
        <v>19509.703150127396</v>
      </c>
      <c r="AS7">
        <f t="shared" si="9"/>
        <v>-3070.268546456593</v>
      </c>
      <c r="AT7">
        <f t="shared" si="9"/>
        <v>4194.5439260448156</v>
      </c>
      <c r="AU7">
        <f t="shared" si="9"/>
        <v>20633.97852971562</v>
      </c>
      <c r="AW7">
        <v>4</v>
      </c>
      <c r="AX7">
        <f>(R7*SUMPRODUCT(K8:$K$23, X8:$X$23)-$AZ$3*SUMPRODUCT(K7:$K$22, W8:$W$23))/Z7</f>
        <v>28199.407355706069</v>
      </c>
    </row>
    <row r="8" spans="1:52" x14ac:dyDescent="0.25">
      <c r="B8" s="2">
        <f>'T.26.04.A'!B8</f>
        <v>1522.432587</v>
      </c>
      <c r="C8" s="2">
        <f>'T.26.04.A'!C8</f>
        <v>25</v>
      </c>
      <c r="E8">
        <v>2008</v>
      </c>
      <c r="F8" s="5">
        <v>2.2499999999999999E-2</v>
      </c>
      <c r="G8" s="5"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1.9185959999999998E-2</v>
      </c>
      <c r="O8">
        <f t="shared" si="21"/>
        <v>41283.420633416077</v>
      </c>
      <c r="P8">
        <f t="shared" si="22"/>
        <v>2064.171031670804</v>
      </c>
      <c r="Q8" s="4">
        <f t="shared" si="23"/>
        <v>25</v>
      </c>
      <c r="R8">
        <f t="shared" si="0"/>
        <v>500000</v>
      </c>
      <c r="S8">
        <f t="shared" si="1"/>
        <v>32470.791653210516</v>
      </c>
      <c r="U8">
        <f t="shared" si="13"/>
        <v>1.9185959999999998E-2</v>
      </c>
      <c r="V8">
        <f t="shared" si="14"/>
        <v>0.01</v>
      </c>
      <c r="W8">
        <f t="shared" si="15"/>
        <v>0.9074674276643927</v>
      </c>
      <c r="X8">
        <f t="shared" si="16"/>
        <v>1.741063376847193E-2</v>
      </c>
      <c r="Y8">
        <f t="shared" si="17"/>
        <v>9.0746742766439278E-3</v>
      </c>
      <c r="Z8">
        <f t="shared" si="18"/>
        <v>0.88098211961927686</v>
      </c>
      <c r="AB8">
        <f t="shared" si="19"/>
        <v>25590.043654742942</v>
      </c>
      <c r="AC8">
        <f t="shared" si="2"/>
        <v>28606.186856361324</v>
      </c>
      <c r="AE8">
        <f t="shared" si="3"/>
        <v>36369.955414761083</v>
      </c>
      <c r="AF8">
        <f t="shared" si="4"/>
        <v>-1818.4977707380544</v>
      </c>
      <c r="AG8">
        <f t="shared" si="4"/>
        <v>-22.024552990481922</v>
      </c>
      <c r="AH8">
        <f t="shared" si="5"/>
        <v>-8705.3168842359646</v>
      </c>
      <c r="AI8">
        <f t="shared" si="6"/>
        <v>25824.116206796585</v>
      </c>
      <c r="AJ8">
        <f t="shared" si="7"/>
        <v>-3016.1432016183826</v>
      </c>
      <c r="AK8">
        <f t="shared" ref="AK8:AK23" si="24">H8*SUM(AB8:AB8, AE8:AF8)</f>
        <v>4360.258844160534</v>
      </c>
      <c r="AL8">
        <f t="shared" si="8"/>
        <v>27168.231849338736</v>
      </c>
      <c r="AN8">
        <f t="shared" si="9"/>
        <v>23907.913583535883</v>
      </c>
      <c r="AO8">
        <f t="shared" si="9"/>
        <v>-1195.3956791767944</v>
      </c>
      <c r="AP8">
        <f t="shared" si="9"/>
        <v>-14.477914630567264</v>
      </c>
      <c r="AQ8">
        <f t="shared" si="9"/>
        <v>-5722.4695882123469</v>
      </c>
      <c r="AR8">
        <f t="shared" si="9"/>
        <v>16975.570401516175</v>
      </c>
      <c r="AS8">
        <f t="shared" si="9"/>
        <v>-1982.6719663944143</v>
      </c>
      <c r="AT8">
        <f t="shared" si="9"/>
        <v>2866.2309441745815</v>
      </c>
      <c r="AU8">
        <f t="shared" si="9"/>
        <v>17859.129379296341</v>
      </c>
      <c r="AW8">
        <v>5</v>
      </c>
      <c r="AX8">
        <f>(R8*SUMPRODUCT(K9:$K$23, X9:$X$23)-$AZ$3*SUMPRODUCT(K8:$K$22, W9:$W$23))/Z8</f>
        <v>32470.791653210516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2.1884238E-2</v>
      </c>
      <c r="O9">
        <f t="shared" si="21"/>
        <v>41283.420633416077</v>
      </c>
      <c r="P9">
        <f t="shared" si="22"/>
        <v>2064.171031670804</v>
      </c>
      <c r="Q9" s="4">
        <f t="shared" si="23"/>
        <v>25</v>
      </c>
      <c r="R9">
        <f t="shared" si="0"/>
        <v>500000</v>
      </c>
      <c r="S9">
        <f t="shared" si="1"/>
        <v>35753.478452005511</v>
      </c>
      <c r="U9">
        <f t="shared" si="13"/>
        <v>2.1884238E-2</v>
      </c>
      <c r="V9">
        <f t="shared" si="14"/>
        <v>0.01</v>
      </c>
      <c r="W9">
        <f t="shared" si="15"/>
        <v>0.88098211961927686</v>
      </c>
      <c r="X9">
        <f t="shared" si="16"/>
        <v>1.9279622379492725E-2</v>
      </c>
      <c r="Y9">
        <f t="shared" si="17"/>
        <v>8.8098211961927693E-3</v>
      </c>
      <c r="Z9">
        <f t="shared" si="18"/>
        <v>0.85289267604359131</v>
      </c>
      <c r="AB9">
        <f t="shared" si="19"/>
        <v>28606.186856361324</v>
      </c>
      <c r="AC9">
        <f t="shared" si="2"/>
        <v>30493.879914797857</v>
      </c>
      <c r="AE9">
        <f t="shared" si="3"/>
        <v>35210.327100267452</v>
      </c>
      <c r="AF9">
        <f t="shared" si="4"/>
        <v>-1760.5163550133727</v>
      </c>
      <c r="AG9">
        <f t="shared" si="4"/>
        <v>-21.322316901089781</v>
      </c>
      <c r="AH9">
        <f t="shared" si="5"/>
        <v>-9639.8111897463623</v>
      </c>
      <c r="AI9">
        <f t="shared" si="6"/>
        <v>23788.67723860663</v>
      </c>
      <c r="AJ9">
        <f t="shared" si="7"/>
        <v>-1887.6930584365327</v>
      </c>
      <c r="AK9">
        <f t="shared" si="24"/>
        <v>3239.3230748043243</v>
      </c>
      <c r="AL9">
        <f t="shared" si="8"/>
        <v>25140.307254974421</v>
      </c>
      <c r="AN9">
        <f t="shared" si="9"/>
        <v>21997.36549777133</v>
      </c>
      <c r="AO9">
        <f t="shared" si="9"/>
        <v>-1099.8682748885665</v>
      </c>
      <c r="AP9">
        <f t="shared" si="9"/>
        <v>-13.320944074075816</v>
      </c>
      <c r="AQ9">
        <f t="shared" si="9"/>
        <v>-6022.3936422546303</v>
      </c>
      <c r="AR9">
        <f t="shared" si="9"/>
        <v>14861.782636554059</v>
      </c>
      <c r="AS9">
        <f t="shared" si="9"/>
        <v>-1179.3208860510363</v>
      </c>
      <c r="AT9">
        <f t="shared" si="9"/>
        <v>2023.7407462566266</v>
      </c>
      <c r="AU9">
        <f t="shared" si="9"/>
        <v>15706.202496759648</v>
      </c>
      <c r="AW9">
        <v>6</v>
      </c>
      <c r="AX9">
        <f>(R9*SUMPRODUCT(K10:$K$23, X10:$X$23)-$AZ$3*SUMPRODUCT(K9:$K$22, W10:$W$23))/Z9</f>
        <v>35753.478452005511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2.4761703999999999E-2</v>
      </c>
      <c r="O10">
        <f t="shared" si="21"/>
        <v>41283.420633416077</v>
      </c>
      <c r="P10">
        <f t="shared" si="22"/>
        <v>2064.171031670804</v>
      </c>
      <c r="Q10" s="4">
        <f t="shared" si="23"/>
        <v>25</v>
      </c>
      <c r="R10">
        <f t="shared" si="0"/>
        <v>500000</v>
      </c>
      <c r="S10">
        <f t="shared" si="1"/>
        <v>38268.003229485781</v>
      </c>
      <c r="U10">
        <f t="shared" si="13"/>
        <v>2.4761703999999999E-2</v>
      </c>
      <c r="V10">
        <f t="shared" si="14"/>
        <v>0.01</v>
      </c>
      <c r="W10">
        <f t="shared" si="15"/>
        <v>0.85289267604359131</v>
      </c>
      <c r="X10">
        <f t="shared" si="16"/>
        <v>2.1119075987959299E-2</v>
      </c>
      <c r="Y10">
        <f t="shared" si="17"/>
        <v>8.5289267604359131E-3</v>
      </c>
      <c r="Z10">
        <f t="shared" si="18"/>
        <v>0.82324467329519613</v>
      </c>
      <c r="AB10">
        <f t="shared" si="19"/>
        <v>30493.879914797857</v>
      </c>
      <c r="AC10">
        <f t="shared" si="2"/>
        <v>31503.929816317534</v>
      </c>
      <c r="AE10">
        <f t="shared" si="3"/>
        <v>33986.356131864777</v>
      </c>
      <c r="AF10">
        <f t="shared" si="4"/>
        <v>-1699.3178065932391</v>
      </c>
      <c r="AG10">
        <f t="shared" si="4"/>
        <v>-20.581116832379902</v>
      </c>
      <c r="AH10">
        <f t="shared" si="5"/>
        <v>-10559.537993979649</v>
      </c>
      <c r="AI10">
        <f t="shared" si="6"/>
        <v>21706.919214459507</v>
      </c>
      <c r="AJ10">
        <f t="shared" si="7"/>
        <v>-1010.0499015196765</v>
      </c>
      <c r="AK10">
        <f t="shared" si="24"/>
        <v>3295.9982076036436</v>
      </c>
      <c r="AL10">
        <f t="shared" si="8"/>
        <v>23992.867520543474</v>
      </c>
      <c r="AN10">
        <f t="shared" si="9"/>
        <v>20173.586308368638</v>
      </c>
      <c r="AO10">
        <f t="shared" si="9"/>
        <v>-1008.679315418432</v>
      </c>
      <c r="AP10">
        <f t="shared" si="9"/>
        <v>-12.216518155983126</v>
      </c>
      <c r="AQ10">
        <f t="shared" si="9"/>
        <v>-6267.9196990559512</v>
      </c>
      <c r="AR10">
        <f t="shared" si="9"/>
        <v>12884.770775738269</v>
      </c>
      <c r="AS10">
        <f t="shared" si="9"/>
        <v>-599.54438142787797</v>
      </c>
      <c r="AT10">
        <f t="shared" si="9"/>
        <v>1956.4352252220137</v>
      </c>
      <c r="AU10">
        <f t="shared" si="9"/>
        <v>14241.661619532404</v>
      </c>
      <c r="AW10">
        <v>7</v>
      </c>
      <c r="AX10">
        <f>(R10*SUMPRODUCT(K11:$K$23, X11:$X$23)-$AZ$3*SUMPRODUCT(K10:$K$22, W11:$W$23))/Z10</f>
        <v>38268.003229485781</v>
      </c>
    </row>
    <row r="11" spans="1:52" x14ac:dyDescent="0.25">
      <c r="A11" t="s">
        <v>33</v>
      </c>
      <c r="C11" s="7">
        <f>AU25</f>
        <v>180539.76219773351</v>
      </c>
      <c r="E11">
        <v>2011</v>
      </c>
      <c r="F11" s="5">
        <v>1.5E-3</v>
      </c>
      <c r="G11" s="5"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2.7627288E-2</v>
      </c>
      <c r="O11">
        <f t="shared" si="21"/>
        <v>41283.420633416077</v>
      </c>
      <c r="P11">
        <f t="shared" si="22"/>
        <v>2064.171031670804</v>
      </c>
      <c r="Q11" s="4">
        <f t="shared" si="23"/>
        <v>25</v>
      </c>
      <c r="R11">
        <f t="shared" si="0"/>
        <v>500000</v>
      </c>
      <c r="S11">
        <f t="shared" si="1"/>
        <v>40086.06292455714</v>
      </c>
      <c r="U11">
        <f t="shared" si="13"/>
        <v>2.7627288E-2</v>
      </c>
      <c r="V11">
        <f t="shared" si="14"/>
        <v>0.01</v>
      </c>
      <c r="W11">
        <f t="shared" si="15"/>
        <v>0.82324467329519613</v>
      </c>
      <c r="X11">
        <f t="shared" si="16"/>
        <v>2.2744017683592292E-2</v>
      </c>
      <c r="Y11">
        <f t="shared" si="17"/>
        <v>8.2324467329519622E-3</v>
      </c>
      <c r="Z11">
        <f t="shared" si="18"/>
        <v>0.7922682088786519</v>
      </c>
      <c r="AB11">
        <f t="shared" si="19"/>
        <v>31503.929816317534</v>
      </c>
      <c r="AC11">
        <f t="shared" si="2"/>
        <v>31758.91327423582</v>
      </c>
      <c r="AE11">
        <f t="shared" si="3"/>
        <v>32707.541721620535</v>
      </c>
      <c r="AF11">
        <f t="shared" si="4"/>
        <v>-1635.3770860810271</v>
      </c>
      <c r="AG11">
        <f t="shared" si="4"/>
        <v>-19.806705221966297</v>
      </c>
      <c r="AH11">
        <f t="shared" si="5"/>
        <v>-11372.008841796147</v>
      </c>
      <c r="AI11">
        <f t="shared" si="6"/>
        <v>19680.349088521398</v>
      </c>
      <c r="AJ11">
        <f t="shared" si="7"/>
        <v>-254.98345791828615</v>
      </c>
      <c r="AK11">
        <f t="shared" si="24"/>
        <v>3222.6688642706376</v>
      </c>
      <c r="AL11">
        <f t="shared" si="8"/>
        <v>22648.034494873747</v>
      </c>
      <c r="AN11">
        <f t="shared" si="9"/>
        <v>18463.631922349778</v>
      </c>
      <c r="AO11">
        <f t="shared" si="9"/>
        <v>-923.18159611748911</v>
      </c>
      <c r="AP11">
        <f t="shared" si="9"/>
        <v>-11.181021121227502</v>
      </c>
      <c r="AQ11">
        <f t="shared" si="9"/>
        <v>-6419.5770889695623</v>
      </c>
      <c r="AR11">
        <f t="shared" si="9"/>
        <v>11109.6922161415</v>
      </c>
      <c r="AS11">
        <f t="shared" si="9"/>
        <v>-143.93991310509102</v>
      </c>
      <c r="AT11">
        <f t="shared" si="9"/>
        <v>1819.2187057022866</v>
      </c>
      <c r="AU11">
        <f t="shared" si="9"/>
        <v>12784.971008738696</v>
      </c>
      <c r="AW11">
        <v>8</v>
      </c>
      <c r="AX11">
        <f>(R11*SUMPRODUCT(K12:$K$23, X12:$X$23)-$AZ$3*SUMPRODUCT(K11:$K$22, W12:$W$23))/Z11</f>
        <v>40086.06292455714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3.0780427999999999E-2</v>
      </c>
      <c r="O12">
        <f t="shared" si="21"/>
        <v>41283.420633416077</v>
      </c>
      <c r="P12">
        <f t="shared" si="22"/>
        <v>2064.171031670804</v>
      </c>
      <c r="Q12" s="4">
        <f t="shared" si="23"/>
        <v>25</v>
      </c>
      <c r="R12">
        <f t="shared" si="0"/>
        <v>500000</v>
      </c>
      <c r="S12">
        <f t="shared" si="1"/>
        <v>41218.268209753362</v>
      </c>
      <c r="U12">
        <f t="shared" si="13"/>
        <v>3.0780427999999999E-2</v>
      </c>
      <c r="V12">
        <f t="shared" si="14"/>
        <v>0.01</v>
      </c>
      <c r="W12">
        <f t="shared" si="15"/>
        <v>0.7922682088786519</v>
      </c>
      <c r="X12">
        <f t="shared" si="16"/>
        <v>2.4386354560078306E-2</v>
      </c>
      <c r="Y12">
        <f t="shared" si="17"/>
        <v>7.9226820887865184E-3</v>
      </c>
      <c r="Z12">
        <f t="shared" si="18"/>
        <v>0.75995917222978704</v>
      </c>
      <c r="AB12">
        <f t="shared" si="19"/>
        <v>31758.91327423582</v>
      </c>
      <c r="AC12">
        <f t="shared" si="2"/>
        <v>31324.200989429512</v>
      </c>
      <c r="AE12">
        <f t="shared" si="3"/>
        <v>31373.714171384992</v>
      </c>
      <c r="AF12">
        <f t="shared" si="4"/>
        <v>-1568.6857085692498</v>
      </c>
      <c r="AG12">
        <f t="shared" si="4"/>
        <v>-18.998979305744676</v>
      </c>
      <c r="AH12">
        <f t="shared" si="5"/>
        <v>-12193.177280039154</v>
      </c>
      <c r="AI12">
        <f t="shared" si="6"/>
        <v>17592.852203470844</v>
      </c>
      <c r="AJ12">
        <f t="shared" si="7"/>
        <v>434.71228480630816</v>
      </c>
      <c r="AK12">
        <f t="shared" si="24"/>
        <v>3195.1685761529766</v>
      </c>
      <c r="AL12">
        <f t="shared" si="8"/>
        <v>21222.733064430129</v>
      </c>
      <c r="AN12">
        <f t="shared" si="9"/>
        <v>16836.844861794743</v>
      </c>
      <c r="AO12">
        <f t="shared" si="9"/>
        <v>-841.84224308973728</v>
      </c>
      <c r="AP12">
        <f t="shared" si="9"/>
        <v>-10.195887721672026</v>
      </c>
      <c r="AQ12">
        <f t="shared" si="9"/>
        <v>-6543.5234449742838</v>
      </c>
      <c r="AR12">
        <f t="shared" si="9"/>
        <v>9441.2832860090512</v>
      </c>
      <c r="AS12">
        <f t="shared" si="9"/>
        <v>233.29030343100871</v>
      </c>
      <c r="AT12">
        <f t="shared" si="9"/>
        <v>1714.701591596556</v>
      </c>
      <c r="AU12">
        <f t="shared" si="9"/>
        <v>11389.275181036615</v>
      </c>
      <c r="AW12">
        <v>9</v>
      </c>
      <c r="AX12">
        <f>(R12*SUMPRODUCT(K13:$K$23, X13:$X$23)-$AZ$3*SUMPRODUCT(K12:$K$22, W13:$W$23))/Z12</f>
        <v>41218.268209753362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3.4133669999999998E-2</v>
      </c>
      <c r="O13">
        <f t="shared" si="21"/>
        <v>41283.420633416077</v>
      </c>
      <c r="P13">
        <f t="shared" si="22"/>
        <v>2064.171031670804</v>
      </c>
      <c r="Q13" s="4">
        <f t="shared" si="23"/>
        <v>25</v>
      </c>
      <c r="R13">
        <f t="shared" si="0"/>
        <v>500000</v>
      </c>
      <c r="S13">
        <f t="shared" si="1"/>
        <v>41679.069107760421</v>
      </c>
      <c r="U13">
        <f t="shared" si="13"/>
        <v>3.4133669999999998E-2</v>
      </c>
      <c r="V13">
        <f t="shared" si="14"/>
        <v>0.01</v>
      </c>
      <c r="W13">
        <f t="shared" si="15"/>
        <v>0.75995917222978704</v>
      </c>
      <c r="X13">
        <f t="shared" si="16"/>
        <v>2.5940195598364715E-2</v>
      </c>
      <c r="Y13">
        <f t="shared" si="17"/>
        <v>7.599591722297871E-3</v>
      </c>
      <c r="Z13">
        <f t="shared" si="18"/>
        <v>0.7264193849091245</v>
      </c>
      <c r="AB13">
        <f t="shared" si="19"/>
        <v>31324.200989429512</v>
      </c>
      <c r="AC13">
        <f t="shared" si="2"/>
        <v>30276.483744844216</v>
      </c>
      <c r="AE13">
        <f t="shared" si="3"/>
        <v>29989.077023470767</v>
      </c>
      <c r="AF13">
        <f t="shared" si="4"/>
        <v>-1499.4538511735384</v>
      </c>
      <c r="AG13">
        <f t="shared" si="4"/>
        <v>-18.160484622728113</v>
      </c>
      <c r="AH13">
        <f t="shared" si="5"/>
        <v>-12970.097799182357</v>
      </c>
      <c r="AI13">
        <f t="shared" si="6"/>
        <v>15501.364888492146</v>
      </c>
      <c r="AJ13">
        <f t="shared" si="7"/>
        <v>1047.7172445852957</v>
      </c>
      <c r="AK13">
        <f t="shared" si="24"/>
        <v>3092.3747091612727</v>
      </c>
      <c r="AL13">
        <f t="shared" si="8"/>
        <v>19641.456842238713</v>
      </c>
      <c r="AN13">
        <f t="shared" si="9"/>
        <v>15302.627276621753</v>
      </c>
      <c r="AO13">
        <f t="shared" si="9"/>
        <v>-765.1313638310877</v>
      </c>
      <c r="AP13">
        <f t="shared" si="9"/>
        <v>-9.2668116170074182</v>
      </c>
      <c r="AQ13">
        <f t="shared" si="9"/>
        <v>-6618.2954616070119</v>
      </c>
      <c r="AR13">
        <f t="shared" si="9"/>
        <v>7909.9336395666469</v>
      </c>
      <c r="AS13">
        <f t="shared" si="9"/>
        <v>534.62220503251694</v>
      </c>
      <c r="AT13">
        <f t="shared" si="9"/>
        <v>1577.9564518411389</v>
      </c>
      <c r="AU13">
        <f t="shared" si="9"/>
        <v>10022.512296440302</v>
      </c>
      <c r="AW13">
        <v>10</v>
      </c>
      <c r="AX13">
        <f>(R13*SUMPRODUCT(K14:$K$23, X14:$X$23)-$AZ$3*SUMPRODUCT(K13:$K$22, W14:$W$23))/Z13</f>
        <v>41679.069107760421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10"/>
        <v>5.1400000000000001E-2</v>
      </c>
      <c r="I14" s="5">
        <f t="shared" si="11"/>
        <v>1.0514000000000001</v>
      </c>
      <c r="J14">
        <f t="shared" si="12"/>
        <v>0.95111280197831449</v>
      </c>
      <c r="K14">
        <f t="shared" si="20"/>
        <v>0.48532753093089492</v>
      </c>
      <c r="L14" s="2">
        <v>11</v>
      </c>
      <c r="M14" s="6">
        <v>3.7867151000000002E-2</v>
      </c>
      <c r="O14">
        <f t="shared" si="21"/>
        <v>41283.420633416077</v>
      </c>
      <c r="P14">
        <f t="shared" si="22"/>
        <v>2064.171031670804</v>
      </c>
      <c r="Q14" s="4">
        <f t="shared" si="23"/>
        <v>25</v>
      </c>
      <c r="R14">
        <f t="shared" si="0"/>
        <v>500000</v>
      </c>
      <c r="S14">
        <f t="shared" si="1"/>
        <v>41443.637621721311</v>
      </c>
      <c r="U14">
        <f t="shared" si="13"/>
        <v>3.7867151000000002E-2</v>
      </c>
      <c r="V14">
        <f t="shared" si="14"/>
        <v>0.01</v>
      </c>
      <c r="W14">
        <f t="shared" si="15"/>
        <v>0.7264193849091245</v>
      </c>
      <c r="X14">
        <f t="shared" si="16"/>
        <v>2.750743253768094E-2</v>
      </c>
      <c r="Y14">
        <f t="shared" si="17"/>
        <v>7.2641938490912447E-3</v>
      </c>
      <c r="Z14">
        <f t="shared" si="18"/>
        <v>0.69164775852235227</v>
      </c>
      <c r="AB14">
        <f t="shared" si="19"/>
        <v>30276.483744844216</v>
      </c>
      <c r="AC14">
        <f t="shared" si="2"/>
        <v>28664.399066076174</v>
      </c>
      <c r="AE14">
        <f t="shared" si="3"/>
        <v>28553.585345237658</v>
      </c>
      <c r="AF14">
        <f t="shared" si="4"/>
        <v>-1427.6792672618831</v>
      </c>
      <c r="AG14">
        <f t="shared" si="4"/>
        <v>-17.291193963058806</v>
      </c>
      <c r="AH14">
        <f t="shared" si="5"/>
        <v>-13753.71626884047</v>
      </c>
      <c r="AI14">
        <f t="shared" si="6"/>
        <v>13354.898615172247</v>
      </c>
      <c r="AJ14">
        <f t="shared" si="7"/>
        <v>1612.0846787680421</v>
      </c>
      <c r="AK14">
        <f t="shared" si="24"/>
        <v>2950.4828368929475</v>
      </c>
      <c r="AL14">
        <f t="shared" si="8"/>
        <v>17917.466130833236</v>
      </c>
      <c r="AN14">
        <f t="shared" si="9"/>
        <v>13857.841074828777</v>
      </c>
      <c r="AO14">
        <f t="shared" si="9"/>
        <v>-692.89205374143899</v>
      </c>
      <c r="AP14">
        <f t="shared" si="9"/>
        <v>-8.391892472938526</v>
      </c>
      <c r="AQ14">
        <f t="shared" si="9"/>
        <v>-6675.0571578804256</v>
      </c>
      <c r="AR14">
        <f t="shared" si="9"/>
        <v>6481.4999707339748</v>
      </c>
      <c r="AS14">
        <f t="shared" si="9"/>
        <v>782.38907679801878</v>
      </c>
      <c r="AT14">
        <f t="shared" si="9"/>
        <v>1431.9505502832367</v>
      </c>
      <c r="AU14">
        <f t="shared" si="9"/>
        <v>8695.8395978152294</v>
      </c>
      <c r="AW14">
        <v>11</v>
      </c>
      <c r="AX14">
        <f>(R14*SUMPRODUCT(K15:$K$23, X15:$X$23)-$AZ$3*SUMPRODUCT(K14:$K$22, W15:$W$23))/Z14</f>
        <v>41443.637621721311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10"/>
        <v>5.1900000000000002E-2</v>
      </c>
      <c r="I15" s="5">
        <f t="shared" si="11"/>
        <v>1.0519000000000001</v>
      </c>
      <c r="J15">
        <f t="shared" si="12"/>
        <v>0.95066070919288903</v>
      </c>
      <c r="K15">
        <f t="shared" si="20"/>
        <v>0.46138181474559836</v>
      </c>
      <c r="L15" s="2">
        <v>12</v>
      </c>
      <c r="M15" s="6">
        <v>4.2172894000000002E-2</v>
      </c>
      <c r="O15">
        <f t="shared" si="21"/>
        <v>41283.420633416077</v>
      </c>
      <c r="P15">
        <f t="shared" si="22"/>
        <v>2064.171031670804</v>
      </c>
      <c r="Q15" s="4">
        <f t="shared" si="23"/>
        <v>25</v>
      </c>
      <c r="R15">
        <f t="shared" si="0"/>
        <v>500000</v>
      </c>
      <c r="S15">
        <f t="shared" si="1"/>
        <v>40454.389847982231</v>
      </c>
      <c r="U15">
        <f t="shared" si="13"/>
        <v>4.2172894000000002E-2</v>
      </c>
      <c r="V15">
        <f t="shared" si="14"/>
        <v>0.01</v>
      </c>
      <c r="W15">
        <f t="shared" si="15"/>
        <v>0.69164775852235227</v>
      </c>
      <c r="X15">
        <f t="shared" si="16"/>
        <v>2.9168787605500762E-2</v>
      </c>
      <c r="Y15">
        <f t="shared" si="17"/>
        <v>6.9164775852235232E-3</v>
      </c>
      <c r="Z15">
        <f t="shared" si="18"/>
        <v>0.65556249333162797</v>
      </c>
      <c r="AB15">
        <f t="shared" si="19"/>
        <v>28664.399066076174</v>
      </c>
      <c r="AC15">
        <f t="shared" si="2"/>
        <v>26520.380674952929</v>
      </c>
      <c r="AE15">
        <f t="shared" si="3"/>
        <v>27063.862163700618</v>
      </c>
      <c r="AF15">
        <f t="shared" si="4"/>
        <v>-1353.1931081850312</v>
      </c>
      <c r="AG15">
        <f t="shared" si="4"/>
        <v>-16.389062333290699</v>
      </c>
      <c r="AH15">
        <f t="shared" si="5"/>
        <v>-14584.393802750381</v>
      </c>
      <c r="AI15">
        <f t="shared" si="6"/>
        <v>11109.886190431915</v>
      </c>
      <c r="AJ15">
        <f t="shared" si="7"/>
        <v>2144.0183911232452</v>
      </c>
      <c r="AK15">
        <f t="shared" si="24"/>
        <v>2822.0660355106124</v>
      </c>
      <c r="AL15">
        <f t="shared" si="8"/>
        <v>16075.970617065772</v>
      </c>
      <c r="AN15">
        <f t="shared" si="9"/>
        <v>12486.773839112928</v>
      </c>
      <c r="AO15">
        <f t="shared" si="9"/>
        <v>-624.33869195564648</v>
      </c>
      <c r="AP15">
        <f t="shared" si="9"/>
        <v>-7.5616153213123933</v>
      </c>
      <c r="AQ15">
        <f t="shared" si="9"/>
        <v>-6728.9740796774295</v>
      </c>
      <c r="AR15">
        <f t="shared" si="9"/>
        <v>5125.8994521585391</v>
      </c>
      <c r="AS15">
        <f t="shared" si="9"/>
        <v>989.21109614438103</v>
      </c>
      <c r="AT15">
        <f t="shared" si="9"/>
        <v>1302.0499487958025</v>
      </c>
      <c r="AU15">
        <f t="shared" si="9"/>
        <v>7417.1604970987228</v>
      </c>
      <c r="AW15">
        <v>12</v>
      </c>
      <c r="AX15">
        <f>(R15*SUMPRODUCT(K16:$K$23, X16:$X$23)-$AZ$3*SUMPRODUCT(K15:$K$22, W16:$W$23))/Z15</f>
        <v>40454.389847982231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10"/>
        <v>5.4700000000000006E-2</v>
      </c>
      <c r="I16" s="5">
        <f t="shared" si="11"/>
        <v>1.0547</v>
      </c>
      <c r="J16">
        <f t="shared" si="12"/>
        <v>0.94813691096994412</v>
      </c>
      <c r="K16">
        <f t="shared" si="20"/>
        <v>0.43745312861059865</v>
      </c>
      <c r="L16" s="2">
        <v>13</v>
      </c>
      <c r="M16" s="6">
        <v>4.6777600000000003E-2</v>
      </c>
      <c r="O16">
        <f t="shared" si="21"/>
        <v>41283.420633416077</v>
      </c>
      <c r="P16">
        <f t="shared" si="22"/>
        <v>2064.171031670804</v>
      </c>
      <c r="Q16" s="4">
        <f t="shared" si="23"/>
        <v>25</v>
      </c>
      <c r="R16">
        <f t="shared" si="0"/>
        <v>500000</v>
      </c>
      <c r="S16">
        <f t="shared" si="1"/>
        <v>38723.473013285613</v>
      </c>
      <c r="U16">
        <f t="shared" si="13"/>
        <v>4.6777600000000003E-2</v>
      </c>
      <c r="V16">
        <f t="shared" si="14"/>
        <v>0.01</v>
      </c>
      <c r="W16">
        <f t="shared" si="15"/>
        <v>0.65556249333162797</v>
      </c>
      <c r="X16">
        <f t="shared" si="16"/>
        <v>3.0665640088069563E-2</v>
      </c>
      <c r="Y16">
        <f t="shared" si="17"/>
        <v>6.5556249333162796E-3</v>
      </c>
      <c r="Z16">
        <f t="shared" si="18"/>
        <v>0.61834122831024207</v>
      </c>
      <c r="AB16">
        <f t="shared" si="19"/>
        <v>26520.380674952929</v>
      </c>
      <c r="AC16">
        <f t="shared" si="2"/>
        <v>23944.319867473536</v>
      </c>
      <c r="AE16">
        <f t="shared" si="3"/>
        <v>25527.241023314888</v>
      </c>
      <c r="AF16">
        <f t="shared" si="4"/>
        <v>-1276.3620511657446</v>
      </c>
      <c r="AG16">
        <f t="shared" si="4"/>
        <v>-15.458530707756053</v>
      </c>
      <c r="AH16">
        <f t="shared" si="5"/>
        <v>-15332.820044034781</v>
      </c>
      <c r="AI16">
        <f t="shared" si="6"/>
        <v>8902.6003974066025</v>
      </c>
      <c r="AJ16">
        <f t="shared" si="7"/>
        <v>2576.0608074793927</v>
      </c>
      <c r="AK16">
        <f t="shared" si="24"/>
        <v>2777.1879026964839</v>
      </c>
      <c r="AL16">
        <f t="shared" si="8"/>
        <v>14255.849107582479</v>
      </c>
      <c r="AN16">
        <f t="shared" si="9"/>
        <v>11166.971450445917</v>
      </c>
      <c r="AO16">
        <f t="shared" si="9"/>
        <v>-558.34857252229597</v>
      </c>
      <c r="AP16">
        <f t="shared" si="9"/>
        <v>-6.7623826218308967</v>
      </c>
      <c r="AQ16">
        <f t="shared" si="9"/>
        <v>-6707.3900986863118</v>
      </c>
      <c r="AR16">
        <f t="shared" si="9"/>
        <v>3894.4703966154771</v>
      </c>
      <c r="AS16">
        <f t="shared" si="9"/>
        <v>1126.9058597230053</v>
      </c>
      <c r="AT16">
        <f t="shared" si="9"/>
        <v>1214.8895367740838</v>
      </c>
      <c r="AU16">
        <f t="shared" si="9"/>
        <v>6236.2657931125659</v>
      </c>
      <c r="AW16">
        <v>13</v>
      </c>
      <c r="AX16">
        <f>(R16*SUMPRODUCT(K17:$K$23, X17:$X$23)-$AZ$3*SUMPRODUCT(K16:$K$22, W17:$W$23))/Z16</f>
        <v>38723.473013285613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10"/>
        <v>6.1700000000000005E-2</v>
      </c>
      <c r="I17" s="5">
        <f t="shared" si="11"/>
        <v>1.0617000000000001</v>
      </c>
      <c r="J17">
        <f t="shared" si="12"/>
        <v>0.94188565508147304</v>
      </c>
      <c r="K17">
        <f t="shared" si="20"/>
        <v>0.41203082660883361</v>
      </c>
      <c r="L17" s="2">
        <v>14</v>
      </c>
      <c r="M17" s="6">
        <v>5.1668436999999998E-2</v>
      </c>
      <c r="O17">
        <f t="shared" si="21"/>
        <v>41283.420633416077</v>
      </c>
      <c r="P17">
        <f t="shared" si="22"/>
        <v>2064.171031670804</v>
      </c>
      <c r="Q17" s="4">
        <f t="shared" si="23"/>
        <v>25</v>
      </c>
      <c r="R17">
        <f t="shared" si="0"/>
        <v>500000</v>
      </c>
      <c r="S17">
        <f t="shared" si="1"/>
        <v>36292.182662016181</v>
      </c>
      <c r="U17">
        <f t="shared" si="13"/>
        <v>5.1668436999999998E-2</v>
      </c>
      <c r="V17">
        <f t="shared" si="14"/>
        <v>0.01</v>
      </c>
      <c r="W17">
        <f t="shared" si="15"/>
        <v>0.61834122831024207</v>
      </c>
      <c r="X17">
        <f t="shared" si="16"/>
        <v>3.1948724799450358E-2</v>
      </c>
      <c r="Y17">
        <f t="shared" si="17"/>
        <v>6.183412283102421E-3</v>
      </c>
      <c r="Z17">
        <f t="shared" si="18"/>
        <v>0.58020909122768938</v>
      </c>
      <c r="AB17">
        <f t="shared" si="19"/>
        <v>23944.319867473536</v>
      </c>
      <c r="AC17">
        <f t="shared" si="2"/>
        <v>21057.054320997711</v>
      </c>
      <c r="AE17">
        <f t="shared" si="3"/>
        <v>23953.015968484782</v>
      </c>
      <c r="AF17">
        <f t="shared" si="4"/>
        <v>-1197.6507984242392</v>
      </c>
      <c r="AG17">
        <f t="shared" si="4"/>
        <v>-14.505227280692235</v>
      </c>
      <c r="AH17">
        <f t="shared" si="5"/>
        <v>-15974.36239972518</v>
      </c>
      <c r="AI17">
        <f t="shared" si="6"/>
        <v>6766.497543054671</v>
      </c>
      <c r="AJ17">
        <f t="shared" si="7"/>
        <v>2887.2655464758245</v>
      </c>
      <c r="AK17">
        <f t="shared" si="24"/>
        <v>2881.3705668158532</v>
      </c>
      <c r="AL17">
        <f t="shared" si="8"/>
        <v>12535.133656346348</v>
      </c>
      <c r="AN17">
        <f t="shared" si="9"/>
        <v>9869.3809692693758</v>
      </c>
      <c r="AO17">
        <f t="shared" si="9"/>
        <v>-493.46904846346882</v>
      </c>
      <c r="AP17">
        <f t="shared" si="9"/>
        <v>-5.9766007866126252</v>
      </c>
      <c r="AQ17">
        <f t="shared" si="9"/>
        <v>-6581.929744107837</v>
      </c>
      <c r="AR17">
        <f t="shared" si="9"/>
        <v>2788.005575911458</v>
      </c>
      <c r="AS17">
        <f t="shared" si="9"/>
        <v>1189.6424097536396</v>
      </c>
      <c r="AT17">
        <f t="shared" si="9"/>
        <v>1187.2134964114994</v>
      </c>
      <c r="AU17">
        <f t="shared" si="9"/>
        <v>5164.861482076597</v>
      </c>
      <c r="AW17">
        <v>14</v>
      </c>
      <c r="AX17">
        <f>(R17*SUMPRODUCT(K18:$K$23, X18:$X$23)-$AZ$3*SUMPRODUCT(K17:$K$22, W18:$W$23))/Z17</f>
        <v>36292.182662016181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10"/>
        <v>7.0099999999999996E-2</v>
      </c>
      <c r="I18" s="5">
        <f t="shared" si="11"/>
        <v>1.0701000000000001</v>
      </c>
      <c r="J18">
        <f t="shared" si="12"/>
        <v>0.93449210354172507</v>
      </c>
      <c r="K18">
        <f t="shared" si="20"/>
        <v>0.38503955388172473</v>
      </c>
      <c r="L18" s="2">
        <v>15</v>
      </c>
      <c r="M18" s="6">
        <v>5.7177164000000003E-2</v>
      </c>
      <c r="O18">
        <f t="shared" si="21"/>
        <v>41283.420633416077</v>
      </c>
      <c r="P18">
        <f t="shared" si="22"/>
        <v>2064.171031670804</v>
      </c>
      <c r="Q18" s="4">
        <f t="shared" si="23"/>
        <v>25</v>
      </c>
      <c r="R18">
        <f t="shared" si="0"/>
        <v>500000</v>
      </c>
      <c r="S18">
        <f t="shared" si="1"/>
        <v>33138.478377923784</v>
      </c>
      <c r="U18">
        <f t="shared" si="13"/>
        <v>5.7177164000000003E-2</v>
      </c>
      <c r="V18">
        <f t="shared" si="14"/>
        <v>0.01</v>
      </c>
      <c r="W18">
        <f t="shared" si="15"/>
        <v>0.58020909122768938</v>
      </c>
      <c r="X18">
        <f t="shared" si="16"/>
        <v>3.3174710363416557E-2</v>
      </c>
      <c r="Y18">
        <f t="shared" si="17"/>
        <v>5.802090912276894E-3</v>
      </c>
      <c r="Z18">
        <f t="shared" si="18"/>
        <v>0.5412322899519959</v>
      </c>
      <c r="AB18">
        <f t="shared" si="19"/>
        <v>21057.054320997711</v>
      </c>
      <c r="AC18">
        <f t="shared" si="2"/>
        <v>17935.614538008391</v>
      </c>
      <c r="AE18">
        <f t="shared" si="3"/>
        <v>22343.920286475262</v>
      </c>
      <c r="AF18">
        <f t="shared" si="4"/>
        <v>-1117.1960143237632</v>
      </c>
      <c r="AG18">
        <f t="shared" si="4"/>
        <v>-13.530807248799897</v>
      </c>
      <c r="AH18">
        <f t="shared" si="5"/>
        <v>-16587.355181708277</v>
      </c>
      <c r="AI18">
        <f t="shared" si="6"/>
        <v>4625.8382831944218</v>
      </c>
      <c r="AJ18">
        <f t="shared" si="7"/>
        <v>3121.4397829893205</v>
      </c>
      <c r="AK18">
        <f t="shared" si="24"/>
        <v>2964.0928793797593</v>
      </c>
      <c r="AL18">
        <f t="shared" si="8"/>
        <v>10711.370945563502</v>
      </c>
      <c r="AN18">
        <f t="shared" si="9"/>
        <v>8603.2930990732548</v>
      </c>
      <c r="AO18">
        <f t="shared" si="9"/>
        <v>-430.1646549536627</v>
      </c>
      <c r="AP18">
        <f t="shared" si="9"/>
        <v>-5.2098959867375196</v>
      </c>
      <c r="AQ18">
        <f t="shared" si="9"/>
        <v>-6386.7878392426701</v>
      </c>
      <c r="AR18">
        <f t="shared" si="9"/>
        <v>1781.1307088901835</v>
      </c>
      <c r="AS18">
        <f t="shared" si="9"/>
        <v>1201.8777815108756</v>
      </c>
      <c r="AT18">
        <f t="shared" si="9"/>
        <v>1141.2929999403793</v>
      </c>
      <c r="AU18">
        <f t="shared" si="9"/>
        <v>4124.3014903414387</v>
      </c>
      <c r="AW18">
        <v>15</v>
      </c>
      <c r="AX18">
        <f>(R18*SUMPRODUCT(K19:$K$23, X19:$X$23)-$AZ$3*SUMPRODUCT(K18:$K$22, W19:$W$23))/Z18</f>
        <v>33138.478377923784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10"/>
        <v>7.3400000000000007E-2</v>
      </c>
      <c r="I19" s="5">
        <f t="shared" si="11"/>
        <v>1.0733999999999999</v>
      </c>
      <c r="J19">
        <f t="shared" si="12"/>
        <v>0.93161915408980811</v>
      </c>
      <c r="K19">
        <f t="shared" si="20"/>
        <v>0.35871022347840947</v>
      </c>
      <c r="L19" s="2">
        <v>16</v>
      </c>
      <c r="M19" s="6">
        <v>6.3388860000000005E-2</v>
      </c>
      <c r="O19">
        <f t="shared" si="21"/>
        <v>41283.420633416077</v>
      </c>
      <c r="P19">
        <f t="shared" si="22"/>
        <v>2064.171031670804</v>
      </c>
      <c r="Q19" s="4">
        <f t="shared" si="23"/>
        <v>25</v>
      </c>
      <c r="R19">
        <f t="shared" si="0"/>
        <v>500000</v>
      </c>
      <c r="S19">
        <f t="shared" si="1"/>
        <v>29169.272888805815</v>
      </c>
      <c r="U19">
        <f t="shared" si="13"/>
        <v>6.3388860000000005E-2</v>
      </c>
      <c r="V19">
        <f t="shared" si="14"/>
        <v>0.01</v>
      </c>
      <c r="W19">
        <f t="shared" si="15"/>
        <v>0.5412322899519959</v>
      </c>
      <c r="X19">
        <f t="shared" si="16"/>
        <v>3.430809785524648E-2</v>
      </c>
      <c r="Y19">
        <f t="shared" si="17"/>
        <v>5.4123228995199592E-3</v>
      </c>
      <c r="Z19">
        <f t="shared" si="18"/>
        <v>0.50151186919722945</v>
      </c>
      <c r="AB19">
        <f t="shared" si="19"/>
        <v>17935.614538008391</v>
      </c>
      <c r="AC19">
        <f t="shared" si="2"/>
        <v>14628.736569589073</v>
      </c>
      <c r="AE19">
        <f t="shared" si="3"/>
        <v>20704.125448719966</v>
      </c>
      <c r="AF19">
        <f t="shared" si="4"/>
        <v>-1035.2062724359985</v>
      </c>
      <c r="AG19">
        <f t="shared" si="4"/>
        <v>-12.537796729930736</v>
      </c>
      <c r="AH19">
        <f t="shared" si="5"/>
        <v>-17154.04892762324</v>
      </c>
      <c r="AI19">
        <f t="shared" si="6"/>
        <v>2502.3324519307971</v>
      </c>
      <c r="AJ19">
        <f t="shared" si="7"/>
        <v>3306.8779684193178</v>
      </c>
      <c r="AK19">
        <f t="shared" si="24"/>
        <v>2760.1727746290589</v>
      </c>
      <c r="AL19">
        <f t="shared" si="8"/>
        <v>8569.3831949791747</v>
      </c>
      <c r="AN19">
        <f t="shared" si="9"/>
        <v>7426.7814666353634</v>
      </c>
      <c r="AO19">
        <f t="shared" si="9"/>
        <v>-371.33907333176825</v>
      </c>
      <c r="AP19">
        <f t="shared" si="9"/>
        <v>-4.497435866920326</v>
      </c>
      <c r="AQ19">
        <f t="shared" si="9"/>
        <v>-6153.3327243873027</v>
      </c>
      <c r="AR19">
        <f t="shared" si="9"/>
        <v>897.61223304937255</v>
      </c>
      <c r="AS19">
        <f t="shared" si="9"/>
        <v>1186.2109350675221</v>
      </c>
      <c r="AT19">
        <f t="shared" si="9"/>
        <v>990.10219282621131</v>
      </c>
      <c r="AU19">
        <f t="shared" si="9"/>
        <v>3073.9253609431062</v>
      </c>
      <c r="AW19">
        <v>16</v>
      </c>
      <c r="AX19">
        <f>(R19*SUMPRODUCT(K20:$K$23, X20:$X$23)-$AZ$3*SUMPRODUCT(K19:$K$22, W20:$W$23))/Z19</f>
        <v>29169.272888805815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0.34023543913346244</v>
      </c>
      <c r="L20" s="2">
        <v>17</v>
      </c>
      <c r="M20" s="6">
        <v>7.0498397000000004E-2</v>
      </c>
      <c r="O20">
        <f t="shared" si="21"/>
        <v>41283.420633416077</v>
      </c>
      <c r="P20">
        <f t="shared" si="22"/>
        <v>2064.171031670804</v>
      </c>
      <c r="Q20" s="4">
        <f t="shared" si="23"/>
        <v>25</v>
      </c>
      <c r="R20">
        <f t="shared" si="0"/>
        <v>500000</v>
      </c>
      <c r="S20">
        <f t="shared" si="1"/>
        <v>24008.471427438366</v>
      </c>
      <c r="U20">
        <f t="shared" si="13"/>
        <v>7.0498397000000004E-2</v>
      </c>
      <c r="V20">
        <f t="shared" si="14"/>
        <v>0.01</v>
      </c>
      <c r="W20">
        <f t="shared" si="15"/>
        <v>0.50151186919722945</v>
      </c>
      <c r="X20">
        <f t="shared" si="16"/>
        <v>3.5355782854878358E-2</v>
      </c>
      <c r="Y20">
        <f t="shared" si="17"/>
        <v>5.0151186919722944E-3</v>
      </c>
      <c r="Z20">
        <f t="shared" si="18"/>
        <v>0.46114096765037882</v>
      </c>
      <c r="AB20">
        <f t="shared" si="19"/>
        <v>14628.736569589073</v>
      </c>
      <c r="AC20">
        <f t="shared" si="2"/>
        <v>11071.2897458554</v>
      </c>
      <c r="AE20">
        <f t="shared" si="3"/>
        <v>19037.476538811105</v>
      </c>
      <c r="AF20">
        <f t="shared" si="4"/>
        <v>-951.87382694055532</v>
      </c>
      <c r="AG20">
        <f t="shared" si="4"/>
        <v>-11.528524191259471</v>
      </c>
      <c r="AH20">
        <f t="shared" si="5"/>
        <v>-17677.891427439179</v>
      </c>
      <c r="AI20">
        <f t="shared" si="6"/>
        <v>396.18276024010993</v>
      </c>
      <c r="AJ20">
        <f t="shared" si="7"/>
        <v>3557.4468237336732</v>
      </c>
      <c r="AK20">
        <f t="shared" si="24"/>
        <v>1776.3886229832574</v>
      </c>
      <c r="AL20">
        <f t="shared" si="8"/>
        <v>5730.0182069570401</v>
      </c>
      <c r="AN20">
        <f t="shared" si="9"/>
        <v>6477.224190175385</v>
      </c>
      <c r="AO20">
        <f t="shared" si="9"/>
        <v>-323.86120950876926</v>
      </c>
      <c r="AP20">
        <f t="shared" si="9"/>
        <v>-3.9224124907739113</v>
      </c>
      <c r="AQ20">
        <f t="shared" si="9"/>
        <v>-6014.6451527684403</v>
      </c>
      <c r="AR20">
        <f t="shared" si="9"/>
        <v>134.79541540740107</v>
      </c>
      <c r="AS20">
        <f t="shared" si="9"/>
        <v>1210.3694822669675</v>
      </c>
      <c r="AT20">
        <f t="shared" si="9"/>
        <v>604.39036321239519</v>
      </c>
      <c r="AU20">
        <f t="shared" si="9"/>
        <v>1949.5552608867636</v>
      </c>
      <c r="AW20">
        <v>17</v>
      </c>
      <c r="AX20">
        <f>(R20*SUMPRODUCT(K21:$K$23, X21:$X$23)-$AZ$3*SUMPRODUCT(K20:$K$22, W21:$W$23))/Z20</f>
        <v>24008.471427438366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10"/>
        <v>5.1300000000000005E-2</v>
      </c>
      <c r="I21" s="5">
        <f t="shared" si="11"/>
        <v>1.0512999999999999</v>
      </c>
      <c r="J21">
        <f t="shared" si="12"/>
        <v>0.95120327213925626</v>
      </c>
      <c r="K21">
        <f t="shared" si="20"/>
        <v>0.32363306300148625</v>
      </c>
      <c r="L21" s="2">
        <v>18</v>
      </c>
      <c r="M21" s="6">
        <v>7.8701599999999997E-2</v>
      </c>
      <c r="O21">
        <f t="shared" si="21"/>
        <v>41283.420633416077</v>
      </c>
      <c r="P21">
        <f t="shared" si="22"/>
        <v>2064.171031670804</v>
      </c>
      <c r="Q21" s="4">
        <f t="shared" si="23"/>
        <v>25</v>
      </c>
      <c r="R21">
        <f t="shared" si="0"/>
        <v>500000</v>
      </c>
      <c r="S21">
        <f t="shared" si="1"/>
        <v>17470.115328395892</v>
      </c>
      <c r="U21">
        <f t="shared" si="13"/>
        <v>7.8701599999999997E-2</v>
      </c>
      <c r="V21">
        <f t="shared" si="14"/>
        <v>0.01</v>
      </c>
      <c r="W21">
        <f t="shared" si="15"/>
        <v>0.46114096765037882</v>
      </c>
      <c r="X21">
        <f t="shared" si="16"/>
        <v>3.6292531979633051E-2</v>
      </c>
      <c r="Y21">
        <f t="shared" si="17"/>
        <v>4.6114096765037882E-3</v>
      </c>
      <c r="Z21">
        <f t="shared" si="18"/>
        <v>0.42023702599424195</v>
      </c>
      <c r="AB21">
        <f t="shared" si="19"/>
        <v>11071.2897458554</v>
      </c>
      <c r="AC21">
        <f t="shared" si="2"/>
        <v>7341.5893093815093</v>
      </c>
      <c r="AE21">
        <f t="shared" si="3"/>
        <v>17348.821909856095</v>
      </c>
      <c r="AF21">
        <f t="shared" si="4"/>
        <v>-867.44109549280495</v>
      </c>
      <c r="AG21">
        <f t="shared" si="4"/>
        <v>-10.505925649856049</v>
      </c>
      <c r="AH21">
        <f t="shared" si="5"/>
        <v>-18146.265989816526</v>
      </c>
      <c r="AI21">
        <f t="shared" si="6"/>
        <v>-1675.3911011030941</v>
      </c>
      <c r="AJ21">
        <f t="shared" si="7"/>
        <v>3729.7004364738905</v>
      </c>
      <c r="AK21">
        <f t="shared" si="24"/>
        <v>1413.4519997392188</v>
      </c>
      <c r="AL21">
        <f t="shared" si="8"/>
        <v>3467.7613351100154</v>
      </c>
      <c r="AN21">
        <f t="shared" si="9"/>
        <v>5614.6523741540223</v>
      </c>
      <c r="AO21">
        <f t="shared" si="9"/>
        <v>-280.73261870770119</v>
      </c>
      <c r="AP21">
        <f t="shared" si="9"/>
        <v>-3.4000648977287931</v>
      </c>
      <c r="AQ21">
        <f t="shared" si="9"/>
        <v>-5872.7316443240188</v>
      </c>
      <c r="AR21">
        <f t="shared" si="9"/>
        <v>-542.21195377542711</v>
      </c>
      <c r="AS21">
        <f t="shared" si="9"/>
        <v>1207.0543763340254</v>
      </c>
      <c r="AT21">
        <f t="shared" si="9"/>
        <v>457.43980008117933</v>
      </c>
      <c r="AU21">
        <f t="shared" si="9"/>
        <v>1122.2822226397777</v>
      </c>
      <c r="AW21">
        <v>18</v>
      </c>
      <c r="AX21">
        <f>(R21*SUMPRODUCT(K22:$K$23, X22:$X$23)-$AZ$3*SUMPRODUCT(K21:$K$22, W22:$W$23))/Z21</f>
        <v>17470.115328395892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10"/>
        <v>7.0000000000000007E-2</v>
      </c>
      <c r="I22" s="5">
        <f t="shared" si="11"/>
        <v>1.07</v>
      </c>
      <c r="J22">
        <f t="shared" si="12"/>
        <v>0.93457943925233644</v>
      </c>
      <c r="K22">
        <f t="shared" si="20"/>
        <v>0.30246080654344509</v>
      </c>
      <c r="L22" s="2">
        <v>19</v>
      </c>
      <c r="M22" s="6">
        <v>8.8159118999999994E-2</v>
      </c>
      <c r="O22">
        <f t="shared" si="21"/>
        <v>41283.420633416077</v>
      </c>
      <c r="P22">
        <f t="shared" si="22"/>
        <v>2064.171031670804</v>
      </c>
      <c r="Q22" s="4">
        <f t="shared" si="23"/>
        <v>25</v>
      </c>
      <c r="R22">
        <f t="shared" si="0"/>
        <v>500000</v>
      </c>
      <c r="S22">
        <f t="shared" si="1"/>
        <v>9489.7482500632577</v>
      </c>
      <c r="U22">
        <f t="shared" si="13"/>
        <v>8.8159118999999994E-2</v>
      </c>
      <c r="V22">
        <f t="shared" si="14"/>
        <v>0.01</v>
      </c>
      <c r="W22">
        <f t="shared" si="15"/>
        <v>0.42023702599424195</v>
      </c>
      <c r="X22">
        <f t="shared" si="16"/>
        <v>3.7047725982832465E-2</v>
      </c>
      <c r="Y22">
        <f t="shared" si="17"/>
        <v>4.2023702599424196E-3</v>
      </c>
      <c r="Z22">
        <f t="shared" si="18"/>
        <v>0.37898692975146708</v>
      </c>
      <c r="AB22">
        <f t="shared" si="19"/>
        <v>7341.5893093815093</v>
      </c>
      <c r="AC22">
        <f t="shared" si="2"/>
        <v>3596.4905534058316</v>
      </c>
      <c r="AE22">
        <f t="shared" si="3"/>
        <v>15645.876835496725</v>
      </c>
      <c r="AF22">
        <f t="shared" si="4"/>
        <v>-782.29384177483632</v>
      </c>
      <c r="AG22">
        <f t="shared" si="4"/>
        <v>-9.4746732437866772</v>
      </c>
      <c r="AH22">
        <f t="shared" si="5"/>
        <v>-18523.862991416234</v>
      </c>
      <c r="AI22">
        <f t="shared" si="6"/>
        <v>-3669.7546709381313</v>
      </c>
      <c r="AJ22">
        <f t="shared" si="7"/>
        <v>3745.0987559756777</v>
      </c>
      <c r="AK22">
        <f t="shared" si="24"/>
        <v>1554.3620612172381</v>
      </c>
      <c r="AL22">
        <f t="shared" si="8"/>
        <v>1629.7061462547845</v>
      </c>
      <c r="AN22">
        <f t="shared" si="9"/>
        <v>4732.2645267437438</v>
      </c>
      <c r="AO22">
        <f t="shared" si="9"/>
        <v>-236.61322633718723</v>
      </c>
      <c r="AP22">
        <f t="shared" si="9"/>
        <v>-2.8657173110513177</v>
      </c>
      <c r="AQ22">
        <f t="shared" si="9"/>
        <v>-5602.7425406840275</v>
      </c>
      <c r="AR22">
        <f t="shared" si="9"/>
        <v>-1109.9569575885221</v>
      </c>
      <c r="AS22">
        <f t="shared" si="9"/>
        <v>1132.7455903172563</v>
      </c>
      <c r="AT22">
        <f t="shared" si="9"/>
        <v>470.1336026962976</v>
      </c>
      <c r="AU22">
        <f t="shared" si="9"/>
        <v>492.92223542503183</v>
      </c>
      <c r="AW22">
        <v>19</v>
      </c>
      <c r="AX22">
        <f>(R22*SUMPRODUCT(K23:$K$23, X23:$X$23)-$AZ$3*SUMPRODUCT(K22:$K$22, W23:$W$23))/Z22</f>
        <v>9489.7482500632577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10"/>
        <v>0.10390000000000001</v>
      </c>
      <c r="I23" s="5">
        <f t="shared" si="11"/>
        <v>1.1039000000000001</v>
      </c>
      <c r="J23">
        <f t="shared" si="12"/>
        <v>0.90587915572062683</v>
      </c>
      <c r="K23">
        <f t="shared" si="20"/>
        <v>0.2739929400701559</v>
      </c>
      <c r="L23" s="2">
        <v>20</v>
      </c>
      <c r="M23" s="6">
        <v>9.9426106E-2</v>
      </c>
      <c r="O23">
        <f t="shared" si="21"/>
        <v>41283.420633416077</v>
      </c>
      <c r="P23">
        <f t="shared" si="22"/>
        <v>2064.171031670804</v>
      </c>
      <c r="Q23" s="4">
        <f t="shared" si="23"/>
        <v>25</v>
      </c>
      <c r="R23">
        <f t="shared" si="0"/>
        <v>500000</v>
      </c>
      <c r="S23">
        <f t="shared" si="1"/>
        <v>10655.767381008878</v>
      </c>
      <c r="U23">
        <f t="shared" si="13"/>
        <v>9.9426106E-2</v>
      </c>
      <c r="V23">
        <f t="shared" si="14"/>
        <v>0.01</v>
      </c>
      <c r="W23">
        <f t="shared" si="15"/>
        <v>0.37898692975146708</v>
      </c>
      <c r="X23">
        <f t="shared" si="16"/>
        <v>3.7681194650083918E-2</v>
      </c>
      <c r="Y23">
        <f t="shared" si="17"/>
        <v>3.7898692975146708E-3</v>
      </c>
      <c r="Z23">
        <f t="shared" si="18"/>
        <v>0.3375158658038685</v>
      </c>
      <c r="AB23">
        <f t="shared" si="19"/>
        <v>3596.4905534058316</v>
      </c>
      <c r="AC23">
        <f t="shared" si="2"/>
        <v>3596.4905534058316</v>
      </c>
      <c r="AE23">
        <f t="shared" si="3"/>
        <v>13933.809458432717</v>
      </c>
      <c r="AF23">
        <f t="shared" si="4"/>
        <v>-696.69047292163589</v>
      </c>
      <c r="AG23">
        <f t="shared" si="4"/>
        <v>-8.4378966450967123</v>
      </c>
      <c r="AH23">
        <f t="shared" si="5"/>
        <v>-18840.597325041959</v>
      </c>
      <c r="AI23">
        <f t="shared" si="6"/>
        <v>-5611.9162361759754</v>
      </c>
      <c r="AJ23">
        <f t="shared" si="7"/>
        <v>0</v>
      </c>
      <c r="AK23">
        <f t="shared" si="24"/>
        <v>1749.0120310934674</v>
      </c>
      <c r="AL23">
        <f t="shared" si="8"/>
        <v>-3862.9042050825083</v>
      </c>
      <c r="AN23">
        <f t="shared" si="9"/>
        <v>3817.7654198933269</v>
      </c>
      <c r="AO23">
        <f t="shared" si="9"/>
        <v>-190.88827099466636</v>
      </c>
      <c r="AP23">
        <f t="shared" si="9"/>
        <v>-2.3119241097981531</v>
      </c>
      <c r="AQ23">
        <f t="shared" si="9"/>
        <v>-5162.1906537661607</v>
      </c>
      <c r="AR23">
        <f t="shared" si="9"/>
        <v>-1537.625428977299</v>
      </c>
      <c r="AS23">
        <f t="shared" si="9"/>
        <v>0</v>
      </c>
      <c r="AT23">
        <f t="shared" si="9"/>
        <v>479.21694861737404</v>
      </c>
      <c r="AU23">
        <f t="shared" si="9"/>
        <v>-1058.4084803599249</v>
      </c>
      <c r="AW23">
        <v>20</v>
      </c>
      <c r="AX23">
        <f>(R23*SUMPRODUCT(K$23:$K24, X$23:$X24)-$AZ$3*SUMPRODUCT(K$22:$K23, W$23:$W24))/Z23</f>
        <v>10655.767381008878</v>
      </c>
    </row>
    <row r="25" spans="5:50" x14ac:dyDescent="0.25">
      <c r="AN25" s="8">
        <f t="shared" ref="AN25:AU25" si="25">SUM(AN3:AN23)</f>
        <v>332511.13153583353</v>
      </c>
      <c r="AO25" s="8">
        <f t="shared" si="25"/>
        <v>-47588.122051853723</v>
      </c>
      <c r="AP25" s="8">
        <f t="shared" si="25"/>
        <v>-1698.7913446041903</v>
      </c>
      <c r="AQ25" s="8">
        <f t="shared" si="25"/>
        <v>-121293.88839257344</v>
      </c>
      <c r="AR25" s="8">
        <f t="shared" si="25"/>
        <v>161930.32974680222</v>
      </c>
      <c r="AS25" s="8">
        <f t="shared" si="25"/>
        <v>-14662.455937924129</v>
      </c>
      <c r="AT25" s="8">
        <f t="shared" si="25"/>
        <v>33271.88838885539</v>
      </c>
      <c r="AU25" s="9">
        <f t="shared" si="25"/>
        <v>180539.76219773351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32" priority="1" operator="lessThan">
      <formula>0</formula>
    </cfRule>
  </conditionalFormatting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9E9E58-1D09-4B54-8B11-8180C60826D1}">
  <dimension ref="A1:AZ29"/>
  <sheetViews>
    <sheetView workbookViewId="0">
      <selection activeCell="M33" sqref="M33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0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f>'T.26.04.E'!C3*(1+C12)</f>
        <v>2432.6463996288439</v>
      </c>
      <c r="K3">
        <v>1</v>
      </c>
      <c r="L3" s="2">
        <v>0</v>
      </c>
      <c r="O3">
        <f>$C$3</f>
        <v>2432.6463996288439</v>
      </c>
      <c r="P3">
        <f>O3*B5</f>
        <v>1946.1171197030753</v>
      </c>
      <c r="Q3" s="4">
        <f>B8</f>
        <v>1522.432587</v>
      </c>
      <c r="R3">
        <f t="shared" ref="R3:R23" si="0">$C$6</f>
        <v>1000000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2432.6463996288439</v>
      </c>
      <c r="AF3">
        <f t="shared" ref="AF3:AG23" si="4">-$Z3*P3</f>
        <v>-1946.1171197030753</v>
      </c>
      <c r="AG3">
        <f t="shared" si="4"/>
        <v>-1522.432587</v>
      </c>
      <c r="AH3">
        <f t="shared" ref="AH3:AH23" si="5">-X3*R3</f>
        <v>0</v>
      </c>
      <c r="AI3">
        <f t="shared" ref="AI3:AI23" si="6">SUM(AE3:AH3)</f>
        <v>-1035.9033070742314</v>
      </c>
      <c r="AJ3">
        <f t="shared" ref="AJ3:AJ23" si="7">AB3-AC3</f>
        <v>0</v>
      </c>
      <c r="AL3">
        <f t="shared" ref="AL3:AL23" si="8">SUM(AI3:AK3)</f>
        <v>-1035.9033070742314</v>
      </c>
      <c r="AN3">
        <f t="shared" ref="AN3:AU23" si="9">AE3*$K3</f>
        <v>2432.6463996288439</v>
      </c>
      <c r="AO3">
        <f t="shared" si="9"/>
        <v>-1946.1171197030753</v>
      </c>
      <c r="AP3">
        <f t="shared" si="9"/>
        <v>-1522.432587</v>
      </c>
      <c r="AQ3">
        <f t="shared" si="9"/>
        <v>0</v>
      </c>
      <c r="AR3">
        <f t="shared" si="9"/>
        <v>-1035.9033070742314</v>
      </c>
      <c r="AS3">
        <f t="shared" si="9"/>
        <v>0</v>
      </c>
      <c r="AT3">
        <f t="shared" si="9"/>
        <v>0</v>
      </c>
      <c r="AU3">
        <f t="shared" si="9"/>
        <v>-1035.9033070742314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1834.9521870306353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 t="array" ref="F4:F23">EconomicRates!C44:C63</f>
        <v>1.5900000000000001E-2</v>
      </c>
      <c r="G4" s="5">
        <f t="array" ref="G4:G23">EconomicRates!D44:D63</f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Mortalities!B2:B21</f>
        <v>1.784809E-3</v>
      </c>
      <c r="R4">
        <f t="shared" si="0"/>
        <v>1000000</v>
      </c>
      <c r="S4">
        <f t="shared" si="1"/>
        <v>162.4041316715886</v>
      </c>
      <c r="U4">
        <f t="shared" ref="U4:U23" si="13">M4</f>
        <v>1.784809E-3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1.784809E-3</v>
      </c>
      <c r="Y4">
        <f t="shared" ref="Y4:Y23" si="17">V4*W4</f>
        <v>0.01</v>
      </c>
      <c r="Z4">
        <f t="shared" ref="Z4:Z23" si="18">MAX(0, W4-X4-Y4)</f>
        <v>0.98821519099999999</v>
      </c>
      <c r="AB4">
        <f t="shared" ref="AB4:AB23" si="19">AC3</f>
        <v>0</v>
      </c>
      <c r="AC4">
        <f t="shared" si="2"/>
        <v>160.49022999902809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-1784.809</v>
      </c>
      <c r="AI4">
        <f t="shared" si="6"/>
        <v>-1784.809</v>
      </c>
      <c r="AJ4">
        <f t="shared" si="7"/>
        <v>-160.49022999902809</v>
      </c>
      <c r="AK4">
        <f>G4*MAX(0, SUM(AB4, AE4:AF4))</f>
        <v>0</v>
      </c>
      <c r="AL4">
        <f t="shared" si="8"/>
        <v>-1945.2992299990281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-1674.4619570316163</v>
      </c>
      <c r="AR4">
        <f t="shared" si="9"/>
        <v>-1674.4619570316163</v>
      </c>
      <c r="AS4">
        <f t="shared" si="9"/>
        <v>-150.56781123841643</v>
      </c>
      <c r="AT4">
        <f t="shared" si="9"/>
        <v>0</v>
      </c>
      <c r="AU4">
        <f t="shared" si="9"/>
        <v>-1825.0297682700327</v>
      </c>
      <c r="AW4">
        <v>1</v>
      </c>
      <c r="AX4">
        <f>(R4*SUMPRODUCT(K5:$K$23, X5:$X$23)-$AZ$3*SUMPRODUCT(K4:$K$22, W5:$W$23))/Z4</f>
        <v>162.4041316715886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v>3.6400000000000002E-2</v>
      </c>
      <c r="G5" s="5"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1.7924099999999999E-3</v>
      </c>
      <c r="O5">
        <f t="shared" ref="O5:O23" si="21">$C$3</f>
        <v>2432.6463996288439</v>
      </c>
      <c r="P5">
        <f t="shared" ref="P5:P23" si="22">O5*$C$5</f>
        <v>121.63231998144221</v>
      </c>
      <c r="Q5" s="4">
        <f t="shared" ref="Q5:Q23" si="23">$C$8</f>
        <v>25</v>
      </c>
      <c r="R5">
        <f t="shared" si="0"/>
        <v>1000000</v>
      </c>
      <c r="S5">
        <f t="shared" si="1"/>
        <v>340.06119808726692</v>
      </c>
      <c r="U5">
        <f t="shared" si="13"/>
        <v>1.7924099999999999E-3</v>
      </c>
      <c r="V5">
        <f t="shared" si="14"/>
        <v>0.01</v>
      </c>
      <c r="W5">
        <f t="shared" si="15"/>
        <v>0.98821519099999999</v>
      </c>
      <c r="X5">
        <f t="shared" si="16"/>
        <v>1.7712867905003099E-3</v>
      </c>
      <c r="Y5">
        <f t="shared" si="17"/>
        <v>9.8821519099999994E-3</v>
      </c>
      <c r="Z5">
        <f t="shared" si="18"/>
        <v>0.97656175229949971</v>
      </c>
      <c r="AB5">
        <f t="shared" si="19"/>
        <v>160.49022999902809</v>
      </c>
      <c r="AC5">
        <f t="shared" si="2"/>
        <v>332.09075949316866</v>
      </c>
      <c r="AE5">
        <f t="shared" si="3"/>
        <v>2375.6294307466128</v>
      </c>
      <c r="AF5">
        <f t="shared" si="4"/>
        <v>-118.78147153733066</v>
      </c>
      <c r="AG5">
        <f t="shared" si="4"/>
        <v>-24.414043807487491</v>
      </c>
      <c r="AH5">
        <f t="shared" si="5"/>
        <v>-1771.28679050031</v>
      </c>
      <c r="AI5">
        <f t="shared" si="6"/>
        <v>461.14712490148486</v>
      </c>
      <c r="AJ5">
        <f t="shared" si="7"/>
        <v>-171.60052949414057</v>
      </c>
      <c r="AK5">
        <f>G5*SUM(AB5, AE5:AF5)</f>
        <v>99.110865757540722</v>
      </c>
      <c r="AL5">
        <f t="shared" si="8"/>
        <v>388.65746116488504</v>
      </c>
      <c r="AN5">
        <f t="shared" si="9"/>
        <v>2051.504518251128</v>
      </c>
      <c r="AO5">
        <f t="shared" si="9"/>
        <v>-102.57522591255642</v>
      </c>
      <c r="AP5">
        <f t="shared" si="9"/>
        <v>-21.083052992865426</v>
      </c>
      <c r="AQ5">
        <f t="shared" si="9"/>
        <v>-1529.6168698701017</v>
      </c>
      <c r="AR5">
        <f t="shared" si="9"/>
        <v>398.22936947560476</v>
      </c>
      <c r="AS5">
        <f t="shared" si="9"/>
        <v>-148.18778427108325</v>
      </c>
      <c r="AT5">
        <f t="shared" si="9"/>
        <v>85.58842817731653</v>
      </c>
      <c r="AU5">
        <f t="shared" si="9"/>
        <v>335.63001338183807</v>
      </c>
      <c r="AW5">
        <v>2</v>
      </c>
      <c r="AX5">
        <f>(R5*SUMPRODUCT(K6:$K$23, X6:$X$23)-$AZ$3*SUMPRODUCT(K5:$K$22, W6:$W$23))/Z5</f>
        <v>340.06119808726692</v>
      </c>
    </row>
    <row r="6" spans="1:52" x14ac:dyDescent="0.25">
      <c r="A6" t="s">
        <v>16</v>
      </c>
      <c r="C6" s="2">
        <v>1000000</v>
      </c>
      <c r="E6">
        <v>2006</v>
      </c>
      <c r="F6" s="5">
        <v>5.8799999999999998E-2</v>
      </c>
      <c r="G6" s="5"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1.8014369999999999E-3</v>
      </c>
      <c r="O6">
        <f t="shared" si="21"/>
        <v>2432.6463996288439</v>
      </c>
      <c r="P6">
        <f t="shared" si="22"/>
        <v>121.63231998144221</v>
      </c>
      <c r="Q6" s="4">
        <f t="shared" si="23"/>
        <v>25</v>
      </c>
      <c r="R6">
        <f t="shared" si="0"/>
        <v>1000000</v>
      </c>
      <c r="S6">
        <f t="shared" si="1"/>
        <v>527.88049843446447</v>
      </c>
      <c r="U6">
        <f t="shared" si="13"/>
        <v>1.8014369999999999E-3</v>
      </c>
      <c r="V6">
        <f t="shared" si="14"/>
        <v>0.01</v>
      </c>
      <c r="W6">
        <f t="shared" si="15"/>
        <v>0.97656175229949971</v>
      </c>
      <c r="X6">
        <f t="shared" si="16"/>
        <v>1.7592144733771537E-3</v>
      </c>
      <c r="Y6">
        <f t="shared" si="17"/>
        <v>9.765617522994997E-3</v>
      </c>
      <c r="Z6">
        <f t="shared" si="18"/>
        <v>0.9650369203031276</v>
      </c>
      <c r="AB6">
        <f t="shared" si="19"/>
        <v>332.09075949316866</v>
      </c>
      <c r="AC6">
        <f t="shared" si="2"/>
        <v>509.42417049727555</v>
      </c>
      <c r="AE6">
        <f t="shared" si="3"/>
        <v>2347.5935896843112</v>
      </c>
      <c r="AF6">
        <f t="shared" si="4"/>
        <v>-117.37967948421556</v>
      </c>
      <c r="AG6">
        <f t="shared" si="4"/>
        <v>-24.125923007578191</v>
      </c>
      <c r="AH6">
        <f t="shared" si="5"/>
        <v>-1759.2144733771538</v>
      </c>
      <c r="AI6">
        <f t="shared" si="6"/>
        <v>446.87351381536382</v>
      </c>
      <c r="AJ6">
        <f t="shared" si="7"/>
        <v>-177.33341100410689</v>
      </c>
      <c r="AK6">
        <f>G6*SUM(AB6, AE6:AF6)</f>
        <v>149.89482317705597</v>
      </c>
      <c r="AL6">
        <f t="shared" si="8"/>
        <v>419.4349259883129</v>
      </c>
      <c r="AN6">
        <f t="shared" si="9"/>
        <v>1828.3674395055666</v>
      </c>
      <c r="AO6">
        <f t="shared" si="9"/>
        <v>-91.418371975278333</v>
      </c>
      <c r="AP6">
        <f t="shared" si="9"/>
        <v>-18.789901398992122</v>
      </c>
      <c r="AQ6">
        <f t="shared" si="9"/>
        <v>-1370.1223569375366</v>
      </c>
      <c r="AR6">
        <f t="shared" si="9"/>
        <v>348.03680919375978</v>
      </c>
      <c r="AS6">
        <f t="shared" si="9"/>
        <v>-138.11191001759704</v>
      </c>
      <c r="AT6">
        <f t="shared" si="9"/>
        <v>116.74201840201296</v>
      </c>
      <c r="AU6">
        <f t="shared" si="9"/>
        <v>326.66691757817574</v>
      </c>
      <c r="AW6">
        <v>3</v>
      </c>
      <c r="AX6">
        <f>(R6*SUMPRODUCT(K7:$K$23, X7:$X$23)-$AZ$3*SUMPRODUCT(K6:$K$22, W7:$W$23))/Z6</f>
        <v>527.88049843446447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v>5.4699999999999999E-2</v>
      </c>
      <c r="G7" s="5"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1.8114139999999999E-3</v>
      </c>
      <c r="O7">
        <f t="shared" si="21"/>
        <v>2432.6463996288439</v>
      </c>
      <c r="P7">
        <f t="shared" si="22"/>
        <v>121.63231998144221</v>
      </c>
      <c r="Q7" s="4">
        <f t="shared" si="23"/>
        <v>25</v>
      </c>
      <c r="R7">
        <f t="shared" si="0"/>
        <v>1000000</v>
      </c>
      <c r="S7">
        <f t="shared" si="1"/>
        <v>688.04847190928763</v>
      </c>
      <c r="U7">
        <f t="shared" si="13"/>
        <v>1.8114139999999999E-3</v>
      </c>
      <c r="V7">
        <f t="shared" si="14"/>
        <v>0.01</v>
      </c>
      <c r="W7">
        <f t="shared" si="15"/>
        <v>0.9650369203031276</v>
      </c>
      <c r="X7">
        <f t="shared" si="16"/>
        <v>1.7480813879539696E-3</v>
      </c>
      <c r="Y7">
        <f t="shared" si="17"/>
        <v>9.6503692030312765E-3</v>
      </c>
      <c r="Z7">
        <f t="shared" si="18"/>
        <v>0.95363846971214228</v>
      </c>
      <c r="AB7">
        <f t="shared" si="19"/>
        <v>509.42417049727555</v>
      </c>
      <c r="AC7">
        <f t="shared" si="2"/>
        <v>656.14949183935096</v>
      </c>
      <c r="AE7">
        <f t="shared" si="3"/>
        <v>2319.8651898928033</v>
      </c>
      <c r="AF7">
        <f t="shared" si="4"/>
        <v>-115.99325949464017</v>
      </c>
      <c r="AG7">
        <f t="shared" si="4"/>
        <v>-23.840961742803557</v>
      </c>
      <c r="AH7">
        <f t="shared" si="5"/>
        <v>-1748.0813879539696</v>
      </c>
      <c r="AI7">
        <f t="shared" si="6"/>
        <v>431.94958070138955</v>
      </c>
      <c r="AJ7">
        <f t="shared" si="7"/>
        <v>-146.7253213420754</v>
      </c>
      <c r="AK7">
        <f>G7*SUM(AB7, AE7:AF7)</f>
        <v>133.22283855396603</v>
      </c>
      <c r="AL7">
        <f t="shared" si="8"/>
        <v>418.44709791328017</v>
      </c>
      <c r="AN7">
        <f t="shared" si="9"/>
        <v>1635.5316689901749</v>
      </c>
      <c r="AO7">
        <f t="shared" si="9"/>
        <v>-81.776583449508749</v>
      </c>
      <c r="AP7">
        <f t="shared" si="9"/>
        <v>-16.808152525164701</v>
      </c>
      <c r="AQ7">
        <f t="shared" si="9"/>
        <v>-1232.4175053047495</v>
      </c>
      <c r="AR7">
        <f t="shared" si="9"/>
        <v>304.5294277107518</v>
      </c>
      <c r="AS7">
        <f t="shared" si="9"/>
        <v>-103.44304089015323</v>
      </c>
      <c r="AT7">
        <f t="shared" si="9"/>
        <v>93.923635061675711</v>
      </c>
      <c r="AU7">
        <f t="shared" si="9"/>
        <v>295.01002188227426</v>
      </c>
      <c r="AW7">
        <v>4</v>
      </c>
      <c r="AX7">
        <f>(R7*SUMPRODUCT(K8:$K$23, X8:$X$23)-$AZ$3*SUMPRODUCT(K7:$K$22, W8:$W$23))/Z7</f>
        <v>688.04847190928763</v>
      </c>
    </row>
    <row r="8" spans="1:52" x14ac:dyDescent="0.25">
      <c r="B8" s="2">
        <f>'T.26.04.A'!B8</f>
        <v>1522.432587</v>
      </c>
      <c r="C8" s="2">
        <f>'T.26.04.A'!C8</f>
        <v>25</v>
      </c>
      <c r="E8">
        <v>2008</v>
      </c>
      <c r="F8" s="5">
        <v>2.2499999999999999E-2</v>
      </c>
      <c r="G8" s="5"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1.8237660000000001E-3</v>
      </c>
      <c r="O8">
        <f t="shared" si="21"/>
        <v>2432.6463996288439</v>
      </c>
      <c r="P8">
        <f t="shared" si="22"/>
        <v>121.63231998144221</v>
      </c>
      <c r="Q8" s="4">
        <f t="shared" si="23"/>
        <v>25</v>
      </c>
      <c r="R8">
        <f t="shared" si="0"/>
        <v>1000000</v>
      </c>
      <c r="S8">
        <f t="shared" si="1"/>
        <v>792.21913690296833</v>
      </c>
      <c r="U8">
        <f t="shared" si="13"/>
        <v>1.8237660000000001E-3</v>
      </c>
      <c r="V8">
        <f t="shared" si="14"/>
        <v>0.01</v>
      </c>
      <c r="W8">
        <f t="shared" si="15"/>
        <v>0.95363846971214228</v>
      </c>
      <c r="X8">
        <f t="shared" si="16"/>
        <v>1.739213417353035E-3</v>
      </c>
      <c r="Y8">
        <f t="shared" si="17"/>
        <v>9.5363846971214233E-3</v>
      </c>
      <c r="Z8">
        <f t="shared" si="18"/>
        <v>0.94236287159766785</v>
      </c>
      <c r="AB8">
        <f t="shared" si="19"/>
        <v>656.14949183935096</v>
      </c>
      <c r="AC8">
        <f t="shared" si="2"/>
        <v>746.55790078650716</v>
      </c>
      <c r="AE8">
        <f t="shared" si="3"/>
        <v>2292.4356467359653</v>
      </c>
      <c r="AF8">
        <f t="shared" si="4"/>
        <v>-114.62178233679828</v>
      </c>
      <c r="AG8">
        <f t="shared" si="4"/>
        <v>-23.559071789941697</v>
      </c>
      <c r="AH8">
        <f t="shared" si="5"/>
        <v>-1739.2134173530351</v>
      </c>
      <c r="AI8">
        <f t="shared" si="6"/>
        <v>415.04137525619012</v>
      </c>
      <c r="AJ8">
        <f t="shared" si="7"/>
        <v>-90.408408947156204</v>
      </c>
      <c r="AK8">
        <f t="shared" ref="AK8:AK23" si="24">G8*SUM(AB8:AB8, AE8:AF8)</f>
        <v>60.363419487880428</v>
      </c>
      <c r="AL8">
        <f t="shared" si="8"/>
        <v>384.99638579691435</v>
      </c>
      <c r="AN8">
        <f t="shared" si="9"/>
        <v>1506.9403498838653</v>
      </c>
      <c r="AO8">
        <f t="shared" si="9"/>
        <v>-75.347017494193267</v>
      </c>
      <c r="AP8">
        <f t="shared" si="9"/>
        <v>-15.48663576952433</v>
      </c>
      <c r="AQ8">
        <f t="shared" si="9"/>
        <v>-1143.277840492663</v>
      </c>
      <c r="AR8">
        <f t="shared" si="9"/>
        <v>272.82885612748458</v>
      </c>
      <c r="AS8">
        <f t="shared" si="9"/>
        <v>-59.430274348269549</v>
      </c>
      <c r="AT8">
        <f t="shared" si="9"/>
        <v>39.680098594161315</v>
      </c>
      <c r="AU8">
        <f t="shared" si="9"/>
        <v>253.07868037337636</v>
      </c>
      <c r="AW8">
        <v>5</v>
      </c>
      <c r="AX8">
        <f>(R8*SUMPRODUCT(K9:$K$23, X9:$X$23)-$AZ$3*SUMPRODUCT(K8:$K$22, W9:$W$23))/Z8</f>
        <v>792.21913690296833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1.843244E-3</v>
      </c>
      <c r="O9">
        <f t="shared" si="21"/>
        <v>2432.6463996288439</v>
      </c>
      <c r="P9">
        <f t="shared" si="22"/>
        <v>121.63231998144221</v>
      </c>
      <c r="Q9" s="4">
        <f t="shared" si="23"/>
        <v>25</v>
      </c>
      <c r="R9">
        <f t="shared" si="0"/>
        <v>1000000</v>
      </c>
      <c r="S9">
        <f t="shared" si="1"/>
        <v>857.029493574291</v>
      </c>
      <c r="U9">
        <f t="shared" si="13"/>
        <v>1.843244E-3</v>
      </c>
      <c r="V9">
        <f t="shared" si="14"/>
        <v>0.01</v>
      </c>
      <c r="W9">
        <f t="shared" si="15"/>
        <v>0.94236287159766785</v>
      </c>
      <c r="X9">
        <f t="shared" si="16"/>
        <v>1.7370047088951716E-3</v>
      </c>
      <c r="Y9">
        <f t="shared" si="17"/>
        <v>9.4236287159766789E-3</v>
      </c>
      <c r="Z9">
        <f t="shared" si="18"/>
        <v>0.93120223817279602</v>
      </c>
      <c r="AB9">
        <f t="shared" si="19"/>
        <v>746.55790078650716</v>
      </c>
      <c r="AC9">
        <f t="shared" si="2"/>
        <v>798.06778259647763</v>
      </c>
      <c r="AE9">
        <f t="shared" si="3"/>
        <v>2265.2857720173733</v>
      </c>
      <c r="AF9">
        <f t="shared" si="4"/>
        <v>-113.26428860086868</v>
      </c>
      <c r="AG9">
        <f t="shared" si="4"/>
        <v>-23.280055954319899</v>
      </c>
      <c r="AH9">
        <f t="shared" si="5"/>
        <v>-1737.0047088951717</v>
      </c>
      <c r="AI9">
        <f t="shared" si="6"/>
        <v>391.73671856701299</v>
      </c>
      <c r="AJ9">
        <f t="shared" si="7"/>
        <v>-51.509881809970466</v>
      </c>
      <c r="AK9">
        <f t="shared" si="24"/>
        <v>17.101618366797769</v>
      </c>
      <c r="AL9">
        <f t="shared" si="8"/>
        <v>357.32845512384029</v>
      </c>
      <c r="AN9">
        <f t="shared" si="9"/>
        <v>1415.2188629792297</v>
      </c>
      <c r="AO9">
        <f t="shared" si="9"/>
        <v>-70.760943148961488</v>
      </c>
      <c r="AP9">
        <f t="shared" si="9"/>
        <v>-14.544025625704929</v>
      </c>
      <c r="AQ9">
        <f t="shared" si="9"/>
        <v>-1085.1795651914506</v>
      </c>
      <c r="AR9">
        <f t="shared" si="9"/>
        <v>244.73432901311259</v>
      </c>
      <c r="AS9">
        <f t="shared" si="9"/>
        <v>-32.180379741837633</v>
      </c>
      <c r="AT9">
        <f t="shared" si="9"/>
        <v>10.684096990822679</v>
      </c>
      <c r="AU9">
        <f t="shared" si="9"/>
        <v>223.23804626209761</v>
      </c>
      <c r="AW9">
        <v>6</v>
      </c>
      <c r="AX9">
        <f>(R9*SUMPRODUCT(K10:$K$23, X10:$X$23)-$AZ$3*SUMPRODUCT(K9:$K$22, W10:$W$23))/Z9</f>
        <v>857.029493574291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1.8660479999999999E-3</v>
      </c>
      <c r="O10">
        <f t="shared" si="21"/>
        <v>2432.6463996288439</v>
      </c>
      <c r="P10">
        <f t="shared" si="22"/>
        <v>121.63231998144221</v>
      </c>
      <c r="Q10" s="4">
        <f t="shared" si="23"/>
        <v>25</v>
      </c>
      <c r="R10">
        <f t="shared" si="0"/>
        <v>1000000</v>
      </c>
      <c r="S10">
        <f t="shared" si="1"/>
        <v>906.51079769009868</v>
      </c>
      <c r="U10">
        <f t="shared" si="13"/>
        <v>1.8660479999999999E-3</v>
      </c>
      <c r="V10">
        <f t="shared" si="14"/>
        <v>0.01</v>
      </c>
      <c r="W10">
        <f t="shared" si="15"/>
        <v>0.93120223817279602</v>
      </c>
      <c r="X10">
        <f t="shared" si="16"/>
        <v>1.7376680741378696E-3</v>
      </c>
      <c r="Y10">
        <f t="shared" si="17"/>
        <v>9.3120223817279597E-3</v>
      </c>
      <c r="Z10">
        <f t="shared" si="18"/>
        <v>0.92015254771693011</v>
      </c>
      <c r="AB10">
        <f t="shared" si="19"/>
        <v>798.06778259647763</v>
      </c>
      <c r="AC10">
        <f t="shared" si="2"/>
        <v>834.12822002745088</v>
      </c>
      <c r="AE10">
        <f t="shared" si="3"/>
        <v>2238.4057823128983</v>
      </c>
      <c r="AF10">
        <f t="shared" si="4"/>
        <v>-111.92028911564492</v>
      </c>
      <c r="AG10">
        <f t="shared" si="4"/>
        <v>-23.003813692923252</v>
      </c>
      <c r="AH10">
        <f t="shared" si="5"/>
        <v>-1737.6680741378696</v>
      </c>
      <c r="AI10">
        <f t="shared" si="6"/>
        <v>365.81360536646025</v>
      </c>
      <c r="AJ10">
        <f t="shared" si="7"/>
        <v>-36.060437430973252</v>
      </c>
      <c r="AK10">
        <f t="shared" si="24"/>
        <v>11.990668430754297</v>
      </c>
      <c r="AL10">
        <f t="shared" si="8"/>
        <v>341.74383636624128</v>
      </c>
      <c r="AN10">
        <f t="shared" si="9"/>
        <v>1328.6706014447627</v>
      </c>
      <c r="AO10">
        <f t="shared" si="9"/>
        <v>-66.433530072238142</v>
      </c>
      <c r="AP10">
        <f t="shared" si="9"/>
        <v>-13.654580066049485</v>
      </c>
      <c r="AQ10">
        <f t="shared" si="9"/>
        <v>-1031.443227773698</v>
      </c>
      <c r="AR10">
        <f t="shared" si="9"/>
        <v>217.13926353277679</v>
      </c>
      <c r="AS10">
        <f t="shared" si="9"/>
        <v>-21.404717352126177</v>
      </c>
      <c r="AT10">
        <f t="shared" si="9"/>
        <v>7.1174086314024789</v>
      </c>
      <c r="AU10">
        <f t="shared" si="9"/>
        <v>202.85195481205307</v>
      </c>
      <c r="AW10">
        <v>7</v>
      </c>
      <c r="AX10">
        <f>(R10*SUMPRODUCT(K11:$K$23, X11:$X$23)-$AZ$3*SUMPRODUCT(K10:$K$22, W11:$W$23))/Z10</f>
        <v>906.51079769009868</v>
      </c>
    </row>
    <row r="11" spans="1:52" x14ac:dyDescent="0.25">
      <c r="A11" t="s">
        <v>33</v>
      </c>
      <c r="C11" s="7">
        <f>AU25</f>
        <v>-195.50102041122415</v>
      </c>
      <c r="E11">
        <v>2011</v>
      </c>
      <c r="F11" s="5">
        <v>1.5E-3</v>
      </c>
      <c r="G11" s="5"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1.8888519999999999E-3</v>
      </c>
      <c r="O11">
        <f t="shared" si="21"/>
        <v>2432.6463996288439</v>
      </c>
      <c r="P11">
        <f t="shared" si="22"/>
        <v>121.63231998144221</v>
      </c>
      <c r="Q11" s="4">
        <f t="shared" si="23"/>
        <v>25</v>
      </c>
      <c r="R11">
        <f t="shared" si="0"/>
        <v>1000000</v>
      </c>
      <c r="S11">
        <f t="shared" si="1"/>
        <v>940.61270861812852</v>
      </c>
      <c r="U11">
        <f t="shared" si="13"/>
        <v>1.8888519999999999E-3</v>
      </c>
      <c r="V11">
        <f t="shared" si="14"/>
        <v>0.01</v>
      </c>
      <c r="W11">
        <f t="shared" si="15"/>
        <v>0.92015254771693011</v>
      </c>
      <c r="X11">
        <f t="shared" si="16"/>
        <v>1.7380319800602189E-3</v>
      </c>
      <c r="Y11">
        <f t="shared" si="17"/>
        <v>9.2015254771693009E-3</v>
      </c>
      <c r="Z11">
        <f t="shared" si="18"/>
        <v>0.90921299025970059</v>
      </c>
      <c r="AB11">
        <f t="shared" si="19"/>
        <v>834.12822002745088</v>
      </c>
      <c r="AC11">
        <f t="shared" si="2"/>
        <v>855.21729347896508</v>
      </c>
      <c r="AE11">
        <f t="shared" si="3"/>
        <v>2211.7937072510358</v>
      </c>
      <c r="AF11">
        <f t="shared" si="4"/>
        <v>-110.5896853625518</v>
      </c>
      <c r="AG11">
        <f t="shared" si="4"/>
        <v>-22.730324756492514</v>
      </c>
      <c r="AH11">
        <f t="shared" si="5"/>
        <v>-1738.0319800602188</v>
      </c>
      <c r="AI11">
        <f t="shared" si="6"/>
        <v>340.44171707177293</v>
      </c>
      <c r="AJ11">
        <f t="shared" si="7"/>
        <v>-21.089073451514196</v>
      </c>
      <c r="AK11">
        <f t="shared" si="24"/>
        <v>7.0447973805982436</v>
      </c>
      <c r="AL11">
        <f t="shared" si="8"/>
        <v>326.39744100085699</v>
      </c>
      <c r="AN11">
        <f t="shared" si="9"/>
        <v>1248.5727373346979</v>
      </c>
      <c r="AO11">
        <f t="shared" si="9"/>
        <v>-62.428636866734898</v>
      </c>
      <c r="AP11">
        <f t="shared" si="9"/>
        <v>-12.831424426554515</v>
      </c>
      <c r="AQ11">
        <f t="shared" si="9"/>
        <v>-981.1309887557851</v>
      </c>
      <c r="AR11">
        <f t="shared" si="9"/>
        <v>192.18168728562341</v>
      </c>
      <c r="AS11">
        <f t="shared" si="9"/>
        <v>-11.904926793528045</v>
      </c>
      <c r="AT11">
        <f t="shared" si="9"/>
        <v>3.9768365018065084</v>
      </c>
      <c r="AU11">
        <f t="shared" si="9"/>
        <v>184.25359699390188</v>
      </c>
      <c r="AW11">
        <v>8</v>
      </c>
      <c r="AX11">
        <f>(R11*SUMPRODUCT(K12:$K$23, X12:$X$23)-$AZ$3*SUMPRODUCT(K11:$K$22, W12:$W$23))/Z11</f>
        <v>940.61270861812852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1.917357E-3</v>
      </c>
      <c r="O12">
        <f t="shared" si="21"/>
        <v>2432.6463996288439</v>
      </c>
      <c r="P12">
        <f t="shared" si="22"/>
        <v>121.63231998144221</v>
      </c>
      <c r="Q12" s="4">
        <f t="shared" si="23"/>
        <v>25</v>
      </c>
      <c r="R12">
        <f t="shared" si="0"/>
        <v>1000000</v>
      </c>
      <c r="S12">
        <f t="shared" si="1"/>
        <v>958.92541600794232</v>
      </c>
      <c r="U12">
        <f t="shared" si="13"/>
        <v>1.917357E-3</v>
      </c>
      <c r="V12">
        <f t="shared" si="14"/>
        <v>0.01</v>
      </c>
      <c r="W12">
        <f t="shared" si="15"/>
        <v>0.90921299025970059</v>
      </c>
      <c r="X12">
        <f t="shared" si="16"/>
        <v>1.7432858913653687E-3</v>
      </c>
      <c r="Y12">
        <f t="shared" si="17"/>
        <v>9.0921299025970067E-3</v>
      </c>
      <c r="Z12">
        <f t="shared" si="18"/>
        <v>0.89837757446573818</v>
      </c>
      <c r="AB12">
        <f t="shared" si="19"/>
        <v>855.21729347896508</v>
      </c>
      <c r="AC12">
        <f t="shared" si="2"/>
        <v>861.47708932676414</v>
      </c>
      <c r="AE12">
        <f t="shared" si="3"/>
        <v>2185.4349720313717</v>
      </c>
      <c r="AF12">
        <f t="shared" si="4"/>
        <v>-109.27174860156859</v>
      </c>
      <c r="AG12">
        <f t="shared" si="4"/>
        <v>-22.459439361643454</v>
      </c>
      <c r="AH12">
        <f t="shared" si="5"/>
        <v>-1743.2858913653688</v>
      </c>
      <c r="AI12">
        <f t="shared" si="6"/>
        <v>310.41789270279082</v>
      </c>
      <c r="AJ12">
        <f t="shared" si="7"/>
        <v>-6.2597958477990687</v>
      </c>
      <c r="AK12">
        <f t="shared" si="24"/>
        <v>6.7421751888901671</v>
      </c>
      <c r="AL12">
        <f t="shared" si="8"/>
        <v>310.9002720438819</v>
      </c>
      <c r="AN12">
        <f t="shared" si="9"/>
        <v>1172.8235101087678</v>
      </c>
      <c r="AO12">
        <f t="shared" si="9"/>
        <v>-58.641175505438397</v>
      </c>
      <c r="AP12">
        <f t="shared" si="9"/>
        <v>-12.052959179432213</v>
      </c>
      <c r="AQ12">
        <f t="shared" si="9"/>
        <v>-935.54221672118206</v>
      </c>
      <c r="AR12">
        <f t="shared" si="9"/>
        <v>166.58715870271516</v>
      </c>
      <c r="AS12">
        <f t="shared" si="9"/>
        <v>-3.3593476048184177</v>
      </c>
      <c r="AT12">
        <f t="shared" si="9"/>
        <v>3.6182186484608434</v>
      </c>
      <c r="AU12">
        <f t="shared" si="9"/>
        <v>166.84602974635757</v>
      </c>
      <c r="AW12">
        <v>9</v>
      </c>
      <c r="AX12">
        <f>(R12*SUMPRODUCT(K13:$K$23, X13:$X$23)-$AZ$3*SUMPRODUCT(K12:$K$22, W13:$W$23))/Z12</f>
        <v>958.92541600794232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1.947287E-3</v>
      </c>
      <c r="O13">
        <f t="shared" si="21"/>
        <v>2432.6463996288439</v>
      </c>
      <c r="P13">
        <f t="shared" si="22"/>
        <v>121.63231998144221</v>
      </c>
      <c r="Q13" s="4">
        <f t="shared" si="23"/>
        <v>25</v>
      </c>
      <c r="R13">
        <f t="shared" si="0"/>
        <v>1000000</v>
      </c>
      <c r="S13">
        <f t="shared" si="1"/>
        <v>961.49937964914352</v>
      </c>
      <c r="U13">
        <f t="shared" si="13"/>
        <v>1.947287E-3</v>
      </c>
      <c r="V13">
        <f t="shared" si="14"/>
        <v>0.01</v>
      </c>
      <c r="W13">
        <f t="shared" si="15"/>
        <v>0.89837757446573818</v>
      </c>
      <c r="X13">
        <f t="shared" si="16"/>
        <v>1.7493989718486639E-3</v>
      </c>
      <c r="Y13">
        <f t="shared" si="17"/>
        <v>8.983775744657382E-3</v>
      </c>
      <c r="Z13">
        <f t="shared" si="18"/>
        <v>0.88764439974923215</v>
      </c>
      <c r="AB13">
        <f t="shared" si="19"/>
        <v>861.47708932676414</v>
      </c>
      <c r="AC13">
        <f t="shared" si="2"/>
        <v>853.4695397079231</v>
      </c>
      <c r="AE13">
        <f t="shared" si="3"/>
        <v>2159.3249532006757</v>
      </c>
      <c r="AF13">
        <f t="shared" si="4"/>
        <v>-107.9662476600338</v>
      </c>
      <c r="AG13">
        <f t="shared" si="4"/>
        <v>-22.191109993730805</v>
      </c>
      <c r="AH13">
        <f t="shared" si="5"/>
        <v>-1749.3989718486639</v>
      </c>
      <c r="AI13">
        <f t="shared" si="6"/>
        <v>279.76862369824721</v>
      </c>
      <c r="AJ13">
        <f t="shared" si="7"/>
        <v>8.0075496188410398</v>
      </c>
      <c r="AK13">
        <f t="shared" si="24"/>
        <v>5.8256715897348119</v>
      </c>
      <c r="AL13">
        <f t="shared" si="8"/>
        <v>293.60184490682309</v>
      </c>
      <c r="AN13">
        <f t="shared" si="9"/>
        <v>1101.8460122022923</v>
      </c>
      <c r="AO13">
        <f t="shared" si="9"/>
        <v>-55.09230061011462</v>
      </c>
      <c r="AP13">
        <f t="shared" si="9"/>
        <v>-11.323532392237567</v>
      </c>
      <c r="AQ13">
        <f t="shared" si="9"/>
        <v>-892.67170187844476</v>
      </c>
      <c r="AR13">
        <f t="shared" si="9"/>
        <v>142.75847732149521</v>
      </c>
      <c r="AS13">
        <f t="shared" si="9"/>
        <v>4.0860392975841355</v>
      </c>
      <c r="AT13">
        <f t="shared" si="9"/>
        <v>2.9726850514253957</v>
      </c>
      <c r="AU13">
        <f t="shared" si="9"/>
        <v>149.81720167050477</v>
      </c>
      <c r="AW13">
        <v>10</v>
      </c>
      <c r="AX13">
        <f>(R13*SUMPRODUCT(K14:$K$23, X14:$X$23)-$AZ$3*SUMPRODUCT(K13:$K$22, W14:$W$23))/Z13</f>
        <v>961.49937964914352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10"/>
        <v>5.1400000000000001E-2</v>
      </c>
      <c r="I14" s="5">
        <f t="shared" si="11"/>
        <v>1.0514000000000001</v>
      </c>
      <c r="J14">
        <f t="shared" si="12"/>
        <v>0.95111280197831449</v>
      </c>
      <c r="K14">
        <f t="shared" si="20"/>
        <v>0.48532753093089492</v>
      </c>
      <c r="L14" s="2">
        <v>11</v>
      </c>
      <c r="M14" s="6">
        <v>1.9819680000000002E-3</v>
      </c>
      <c r="O14">
        <f t="shared" si="21"/>
        <v>2432.6463996288439</v>
      </c>
      <c r="P14">
        <f t="shared" si="22"/>
        <v>121.63231998144221</v>
      </c>
      <c r="Q14" s="4">
        <f t="shared" si="23"/>
        <v>25</v>
      </c>
      <c r="R14">
        <f t="shared" si="0"/>
        <v>1000000</v>
      </c>
      <c r="S14">
        <f t="shared" si="1"/>
        <v>947.27316959367613</v>
      </c>
      <c r="U14">
        <f t="shared" si="13"/>
        <v>1.9819680000000002E-3</v>
      </c>
      <c r="V14">
        <f t="shared" si="14"/>
        <v>0.01</v>
      </c>
      <c r="W14">
        <f t="shared" si="15"/>
        <v>0.88764439974923215</v>
      </c>
      <c r="X14">
        <f t="shared" si="16"/>
        <v>1.7592827956821864E-3</v>
      </c>
      <c r="Y14">
        <f t="shared" si="17"/>
        <v>8.8764439974923209E-3</v>
      </c>
      <c r="Z14">
        <f t="shared" si="18"/>
        <v>0.87700867295605767</v>
      </c>
      <c r="AB14">
        <f t="shared" si="19"/>
        <v>853.4695397079231</v>
      </c>
      <c r="AC14">
        <f t="shared" si="2"/>
        <v>830.76678539222848</v>
      </c>
      <c r="AE14">
        <f t="shared" si="3"/>
        <v>2133.4519907098238</v>
      </c>
      <c r="AF14">
        <f t="shared" si="4"/>
        <v>-106.6725995354912</v>
      </c>
      <c r="AG14">
        <f t="shared" si="4"/>
        <v>-21.92521682390144</v>
      </c>
      <c r="AH14">
        <f t="shared" si="5"/>
        <v>-1759.2827956821864</v>
      </c>
      <c r="AI14">
        <f t="shared" si="6"/>
        <v>245.57137866824496</v>
      </c>
      <c r="AJ14">
        <f t="shared" si="7"/>
        <v>22.702754315694619</v>
      </c>
      <c r="AK14">
        <f t="shared" si="24"/>
        <v>5.18444807558806</v>
      </c>
      <c r="AL14">
        <f t="shared" si="8"/>
        <v>273.45858105952766</v>
      </c>
      <c r="AN14">
        <f t="shared" si="9"/>
        <v>1035.4229870108013</v>
      </c>
      <c r="AO14">
        <f t="shared" si="9"/>
        <v>-51.771149350540071</v>
      </c>
      <c r="AP14">
        <f t="shared" si="9"/>
        <v>-10.640911346268604</v>
      </c>
      <c r="AQ14">
        <f t="shared" si="9"/>
        <v>-853.82837543763765</v>
      </c>
      <c r="AR14">
        <f t="shared" si="9"/>
        <v>119.18255087635517</v>
      </c>
      <c r="AS14">
        <f t="shared" si="9"/>
        <v>11.018271697366789</v>
      </c>
      <c r="AT14">
        <f t="shared" si="9"/>
        <v>2.5161553837645827</v>
      </c>
      <c r="AU14">
        <f t="shared" si="9"/>
        <v>132.71697795748653</v>
      </c>
      <c r="AW14">
        <v>11</v>
      </c>
      <c r="AX14">
        <f>(R14*SUMPRODUCT(K15:$K$23, X15:$X$23)-$AZ$3*SUMPRODUCT(K14:$K$22, W15:$W$23))/Z14</f>
        <v>947.27316959367613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10"/>
        <v>5.1900000000000002E-2</v>
      </c>
      <c r="I15" s="5">
        <f t="shared" si="11"/>
        <v>1.0519000000000001</v>
      </c>
      <c r="J15">
        <f t="shared" si="12"/>
        <v>0.95066070919288903</v>
      </c>
      <c r="K15">
        <f t="shared" si="20"/>
        <v>0.46138181474559836</v>
      </c>
      <c r="L15" s="2">
        <v>12</v>
      </c>
      <c r="M15" s="6">
        <v>2.0299509999999999E-3</v>
      </c>
      <c r="O15">
        <f t="shared" si="21"/>
        <v>2432.6463996288439</v>
      </c>
      <c r="P15">
        <f t="shared" si="22"/>
        <v>121.63231998144221</v>
      </c>
      <c r="Q15" s="4">
        <f t="shared" si="23"/>
        <v>25</v>
      </c>
      <c r="R15">
        <f t="shared" si="0"/>
        <v>1000000</v>
      </c>
      <c r="S15">
        <f t="shared" si="1"/>
        <v>912.2174387665649</v>
      </c>
      <c r="U15">
        <f t="shared" si="13"/>
        <v>2.0299509999999999E-3</v>
      </c>
      <c r="V15">
        <f t="shared" si="14"/>
        <v>0.01</v>
      </c>
      <c r="W15">
        <f t="shared" si="15"/>
        <v>0.87700867295605767</v>
      </c>
      <c r="X15">
        <f t="shared" si="16"/>
        <v>1.7802846326758221E-3</v>
      </c>
      <c r="Y15">
        <f t="shared" si="17"/>
        <v>8.7700867295605767E-3</v>
      </c>
      <c r="Z15">
        <f t="shared" si="18"/>
        <v>0.8664583015938212</v>
      </c>
      <c r="AB15">
        <f t="shared" si="19"/>
        <v>830.76678539222848</v>
      </c>
      <c r="AC15">
        <f t="shared" si="2"/>
        <v>790.39837267794337</v>
      </c>
      <c r="AE15">
        <f t="shared" si="3"/>
        <v>2107.7866678007322</v>
      </c>
      <c r="AF15">
        <f t="shared" si="4"/>
        <v>-105.38933339003661</v>
      </c>
      <c r="AG15">
        <f t="shared" si="4"/>
        <v>-21.661457539845529</v>
      </c>
      <c r="AH15">
        <f t="shared" si="5"/>
        <v>-1780.2846326758222</v>
      </c>
      <c r="AI15">
        <f t="shared" si="6"/>
        <v>200.45124419502781</v>
      </c>
      <c r="AJ15">
        <f t="shared" si="7"/>
        <v>40.368412714285114</v>
      </c>
      <c r="AK15">
        <f t="shared" si="24"/>
        <v>11.615972891191991</v>
      </c>
      <c r="AL15">
        <f t="shared" si="8"/>
        <v>252.43562980050493</v>
      </c>
      <c r="AN15">
        <f t="shared" si="9"/>
        <v>972.49443788647955</v>
      </c>
      <c r="AO15">
        <f t="shared" si="9"/>
        <v>-48.624721894323976</v>
      </c>
      <c r="AP15">
        <f t="shared" si="9"/>
        <v>-9.9942025897686548</v>
      </c>
      <c r="AQ15">
        <f t="shared" si="9"/>
        <v>-821.39095458767179</v>
      </c>
      <c r="AR15">
        <f t="shared" si="9"/>
        <v>92.484558814715015</v>
      </c>
      <c r="AS15">
        <f t="shared" si="9"/>
        <v>18.625251516516151</v>
      </c>
      <c r="AT15">
        <f t="shared" si="9"/>
        <v>5.3593986525738355</v>
      </c>
      <c r="AU15">
        <f t="shared" si="9"/>
        <v>116.46920898380502</v>
      </c>
      <c r="AW15">
        <v>12</v>
      </c>
      <c r="AX15">
        <f>(R15*SUMPRODUCT(K16:$K$23, X16:$X$23)-$AZ$3*SUMPRODUCT(K15:$K$22, W16:$W$23))/Z15</f>
        <v>912.2174387665649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10"/>
        <v>5.4700000000000006E-2</v>
      </c>
      <c r="I16" s="5">
        <f t="shared" si="11"/>
        <v>1.0547</v>
      </c>
      <c r="J16">
        <f t="shared" si="12"/>
        <v>0.94813691096994412</v>
      </c>
      <c r="K16">
        <f t="shared" si="20"/>
        <v>0.43745312861059865</v>
      </c>
      <c r="L16" s="2">
        <v>13</v>
      </c>
      <c r="M16" s="6">
        <v>2.0855349999999999E-3</v>
      </c>
      <c r="O16">
        <f t="shared" si="21"/>
        <v>2432.6463996288439</v>
      </c>
      <c r="P16">
        <f t="shared" si="22"/>
        <v>121.63231998144221</v>
      </c>
      <c r="Q16" s="4">
        <f t="shared" si="23"/>
        <v>25</v>
      </c>
      <c r="R16">
        <f t="shared" si="0"/>
        <v>1000000</v>
      </c>
      <c r="S16">
        <f t="shared" si="1"/>
        <v>856.86284410590088</v>
      </c>
      <c r="U16">
        <f t="shared" si="13"/>
        <v>2.0855349999999999E-3</v>
      </c>
      <c r="V16">
        <f t="shared" si="14"/>
        <v>0.01</v>
      </c>
      <c r="W16">
        <f t="shared" si="15"/>
        <v>0.8664583015938212</v>
      </c>
      <c r="X16">
        <f t="shared" si="16"/>
        <v>1.8070291140144699E-3</v>
      </c>
      <c r="Y16">
        <f t="shared" si="17"/>
        <v>8.6645830159382126E-3</v>
      </c>
      <c r="Z16">
        <f t="shared" si="18"/>
        <v>0.85598668946386858</v>
      </c>
      <c r="AB16">
        <f t="shared" si="19"/>
        <v>790.39837267794337</v>
      </c>
      <c r="AC16">
        <f t="shared" si="2"/>
        <v>733.46318925080504</v>
      </c>
      <c r="AE16">
        <f t="shared" si="3"/>
        <v>2082.312938254493</v>
      </c>
      <c r="AF16">
        <f t="shared" si="4"/>
        <v>-104.11564691272467</v>
      </c>
      <c r="AG16">
        <f t="shared" si="4"/>
        <v>-21.399667236596713</v>
      </c>
      <c r="AH16">
        <f t="shared" si="5"/>
        <v>-1807.02911401447</v>
      </c>
      <c r="AI16">
        <f t="shared" si="6"/>
        <v>149.76851009070151</v>
      </c>
      <c r="AJ16">
        <f t="shared" si="7"/>
        <v>56.935183427138327</v>
      </c>
      <c r="AK16">
        <f t="shared" si="24"/>
        <v>19.657029214539957</v>
      </c>
      <c r="AL16">
        <f t="shared" si="8"/>
        <v>226.3607227323798</v>
      </c>
      <c r="AN16">
        <f t="shared" si="9"/>
        <v>910.91430958575631</v>
      </c>
      <c r="AO16">
        <f t="shared" si="9"/>
        <v>-45.545715479287821</v>
      </c>
      <c r="AP16">
        <f t="shared" si="9"/>
        <v>-9.3613513838749558</v>
      </c>
      <c r="AQ16">
        <f t="shared" si="9"/>
        <v>-790.49053941606803</v>
      </c>
      <c r="AR16">
        <f t="shared" si="9"/>
        <v>65.516703306525386</v>
      </c>
      <c r="AS16">
        <f t="shared" si="9"/>
        <v>24.906474118219968</v>
      </c>
      <c r="AT16">
        <f t="shared" si="9"/>
        <v>8.5990289290904425</v>
      </c>
      <c r="AU16">
        <f t="shared" si="9"/>
        <v>99.022206353835799</v>
      </c>
      <c r="AW16">
        <v>13</v>
      </c>
      <c r="AX16">
        <f>(R16*SUMPRODUCT(K17:$K$23, X17:$X$23)-$AZ$3*SUMPRODUCT(K16:$K$22, W17:$W$23))/Z16</f>
        <v>856.86284410590088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10"/>
        <v>6.1700000000000005E-2</v>
      </c>
      <c r="I17" s="5">
        <f t="shared" si="11"/>
        <v>1.0617000000000001</v>
      </c>
      <c r="J17">
        <f t="shared" si="12"/>
        <v>0.94188565508147304</v>
      </c>
      <c r="K17">
        <f t="shared" si="20"/>
        <v>0.41203082660883361</v>
      </c>
      <c r="L17" s="2">
        <v>14</v>
      </c>
      <c r="M17" s="6">
        <v>2.1420699999999998E-3</v>
      </c>
      <c r="O17">
        <f t="shared" si="21"/>
        <v>2432.6463996288439</v>
      </c>
      <c r="P17">
        <f t="shared" si="22"/>
        <v>121.63231998144221</v>
      </c>
      <c r="Q17" s="4">
        <f t="shared" si="23"/>
        <v>25</v>
      </c>
      <c r="R17">
        <f t="shared" si="0"/>
        <v>1000000</v>
      </c>
      <c r="S17">
        <f t="shared" si="1"/>
        <v>786.5195215058186</v>
      </c>
      <c r="U17">
        <f t="shared" si="13"/>
        <v>2.1420699999999998E-3</v>
      </c>
      <c r="V17">
        <f t="shared" si="14"/>
        <v>0.01</v>
      </c>
      <c r="W17">
        <f t="shared" si="15"/>
        <v>0.85598668946386858</v>
      </c>
      <c r="X17">
        <f t="shared" si="16"/>
        <v>1.8335834078998688E-3</v>
      </c>
      <c r="Y17">
        <f t="shared" si="17"/>
        <v>8.5598668946386854E-3</v>
      </c>
      <c r="Z17">
        <f t="shared" si="18"/>
        <v>0.84559323916133</v>
      </c>
      <c r="AB17">
        <f t="shared" si="19"/>
        <v>733.46318925080504</v>
      </c>
      <c r="AC17">
        <f t="shared" si="2"/>
        <v>665.07558985372452</v>
      </c>
      <c r="AE17">
        <f t="shared" si="3"/>
        <v>2057.0293487963013</v>
      </c>
      <c r="AF17">
        <f t="shared" si="4"/>
        <v>-102.85146743981508</v>
      </c>
      <c r="AG17">
        <f t="shared" si="4"/>
        <v>-21.139830979033249</v>
      </c>
      <c r="AH17">
        <f t="shared" si="5"/>
        <v>-1833.5834078998687</v>
      </c>
      <c r="AI17">
        <f t="shared" si="6"/>
        <v>99.454642477584457</v>
      </c>
      <c r="AJ17">
        <f t="shared" si="7"/>
        <v>68.387599397080521</v>
      </c>
      <c r="AK17">
        <f t="shared" si="24"/>
        <v>37.089446774380619</v>
      </c>
      <c r="AL17">
        <f t="shared" si="8"/>
        <v>204.93168864904561</v>
      </c>
      <c r="AN17">
        <f t="shared" si="9"/>
        <v>847.55950294317074</v>
      </c>
      <c r="AO17">
        <f t="shared" si="9"/>
        <v>-42.377975147158544</v>
      </c>
      <c r="AP17">
        <f t="shared" si="9"/>
        <v>-8.7102620326620972</v>
      </c>
      <c r="AQ17">
        <f t="shared" si="9"/>
        <v>-755.492887213225</v>
      </c>
      <c r="AR17">
        <f t="shared" si="9"/>
        <v>40.978378550125143</v>
      </c>
      <c r="AS17">
        <f t="shared" si="9"/>
        <v>28.177799109372859</v>
      </c>
      <c r="AT17">
        <f t="shared" si="9"/>
        <v>15.281995412912384</v>
      </c>
      <c r="AU17">
        <f t="shared" si="9"/>
        <v>84.438173072410393</v>
      </c>
      <c r="AW17">
        <v>14</v>
      </c>
      <c r="AX17">
        <f>(R17*SUMPRODUCT(K18:$K$23, X18:$X$23)-$AZ$3*SUMPRODUCT(K17:$K$22, W18:$W$23))/Z17</f>
        <v>786.5195215058186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10"/>
        <v>7.0099999999999996E-2</v>
      </c>
      <c r="I18" s="5">
        <f t="shared" si="11"/>
        <v>1.0701000000000001</v>
      </c>
      <c r="J18">
        <f t="shared" si="12"/>
        <v>0.93449210354172507</v>
      </c>
      <c r="K18">
        <f t="shared" si="20"/>
        <v>0.38503955388172473</v>
      </c>
      <c r="L18" s="2">
        <v>15</v>
      </c>
      <c r="M18" s="6">
        <v>2.2014550000000002E-3</v>
      </c>
      <c r="O18">
        <f t="shared" si="21"/>
        <v>2432.6463996288439</v>
      </c>
      <c r="P18">
        <f t="shared" si="22"/>
        <v>121.63231998144221</v>
      </c>
      <c r="Q18" s="4">
        <f t="shared" si="23"/>
        <v>25</v>
      </c>
      <c r="R18">
        <f t="shared" si="0"/>
        <v>1000000</v>
      </c>
      <c r="S18">
        <f t="shared" si="1"/>
        <v>703.51301927160205</v>
      </c>
      <c r="U18">
        <f t="shared" si="13"/>
        <v>2.2014550000000002E-3</v>
      </c>
      <c r="V18">
        <f t="shared" si="14"/>
        <v>0.01</v>
      </c>
      <c r="W18">
        <f t="shared" si="15"/>
        <v>0.84559323916133</v>
      </c>
      <c r="X18">
        <f t="shared" si="16"/>
        <v>1.8615354643179058E-3</v>
      </c>
      <c r="Y18">
        <f t="shared" si="17"/>
        <v>8.4559323916133002E-3</v>
      </c>
      <c r="Z18">
        <f t="shared" si="18"/>
        <v>0.83527577130539876</v>
      </c>
      <c r="AB18">
        <f t="shared" si="19"/>
        <v>665.07558985372452</v>
      </c>
      <c r="AC18">
        <f t="shared" si="2"/>
        <v>587.62737979547728</v>
      </c>
      <c r="AE18">
        <f t="shared" si="3"/>
        <v>2031.9305977632839</v>
      </c>
      <c r="AF18">
        <f t="shared" si="4"/>
        <v>-101.59652988816421</v>
      </c>
      <c r="AG18">
        <f t="shared" si="4"/>
        <v>-20.88189428263497</v>
      </c>
      <c r="AH18">
        <f t="shared" si="5"/>
        <v>-1861.5354643179057</v>
      </c>
      <c r="AI18">
        <f t="shared" si="6"/>
        <v>47.916709274579034</v>
      </c>
      <c r="AJ18">
        <f t="shared" si="7"/>
        <v>77.448210058247241</v>
      </c>
      <c r="AK18">
        <f t="shared" si="24"/>
        <v>56.06084860694304</v>
      </c>
      <c r="AL18">
        <f t="shared" si="8"/>
        <v>181.42576793976932</v>
      </c>
      <c r="AN18">
        <f t="shared" si="9"/>
        <v>782.37365088140109</v>
      </c>
      <c r="AO18">
        <f t="shared" si="9"/>
        <v>-39.118682544070062</v>
      </c>
      <c r="AP18">
        <f t="shared" si="9"/>
        <v>-8.0403552587911076</v>
      </c>
      <c r="AQ18">
        <f t="shared" si="9"/>
        <v>-716.76478471597568</v>
      </c>
      <c r="AR18">
        <f t="shared" si="9"/>
        <v>18.449828362564212</v>
      </c>
      <c r="AS18">
        <f t="shared" si="9"/>
        <v>29.820624249765622</v>
      </c>
      <c r="AT18">
        <f t="shared" si="9"/>
        <v>21.585644137848256</v>
      </c>
      <c r="AU18">
        <f t="shared" si="9"/>
        <v>69.856096750178096</v>
      </c>
      <c r="AW18">
        <v>15</v>
      </c>
      <c r="AX18">
        <f>(R18*SUMPRODUCT(K19:$K$23, X19:$X$23)-$AZ$3*SUMPRODUCT(K18:$K$22, W19:$W$23))/Z18</f>
        <v>703.51301927160205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10"/>
        <v>7.3400000000000007E-2</v>
      </c>
      <c r="I19" s="5">
        <f t="shared" si="11"/>
        <v>1.0733999999999999</v>
      </c>
      <c r="J19">
        <f t="shared" si="12"/>
        <v>0.93161915408980811</v>
      </c>
      <c r="K19">
        <f t="shared" si="20"/>
        <v>0.35871022347840947</v>
      </c>
      <c r="L19" s="2">
        <v>16</v>
      </c>
      <c r="M19" s="6">
        <v>2.2708170000000001E-3</v>
      </c>
      <c r="O19">
        <f t="shared" si="21"/>
        <v>2432.6463996288439</v>
      </c>
      <c r="P19">
        <f t="shared" si="22"/>
        <v>121.63231998144221</v>
      </c>
      <c r="Q19" s="4">
        <f t="shared" si="23"/>
        <v>25</v>
      </c>
      <c r="R19">
        <f t="shared" si="0"/>
        <v>1000000</v>
      </c>
      <c r="S19">
        <f t="shared" si="1"/>
        <v>602.87468210970303</v>
      </c>
      <c r="U19">
        <f t="shared" si="13"/>
        <v>2.2708170000000001E-3</v>
      </c>
      <c r="V19">
        <f t="shared" si="14"/>
        <v>0.01</v>
      </c>
      <c r="W19">
        <f t="shared" si="15"/>
        <v>0.83527577130539876</v>
      </c>
      <c r="X19">
        <f t="shared" si="16"/>
        <v>1.8967584211684117E-3</v>
      </c>
      <c r="Y19">
        <f t="shared" si="17"/>
        <v>8.352757713053988E-3</v>
      </c>
      <c r="Z19">
        <f t="shared" si="18"/>
        <v>0.82502625517117634</v>
      </c>
      <c r="AB19">
        <f t="shared" si="19"/>
        <v>587.62737979547728</v>
      </c>
      <c r="AC19">
        <f t="shared" si="2"/>
        <v>497.38744131848165</v>
      </c>
      <c r="AE19">
        <f t="shared" si="3"/>
        <v>2006.99714924143</v>
      </c>
      <c r="AF19">
        <f t="shared" si="4"/>
        <v>-100.34985746207151</v>
      </c>
      <c r="AG19">
        <f t="shared" si="4"/>
        <v>-20.625656379279409</v>
      </c>
      <c r="AH19">
        <f t="shared" si="5"/>
        <v>-1896.7584211684116</v>
      </c>
      <c r="AI19">
        <f t="shared" si="6"/>
        <v>-10.736785768332538</v>
      </c>
      <c r="AJ19">
        <f t="shared" si="7"/>
        <v>90.239938476995633</v>
      </c>
      <c r="AK19">
        <f t="shared" si="24"/>
        <v>55.622325176118828</v>
      </c>
      <c r="AL19">
        <f t="shared" si="8"/>
        <v>135.12547788478193</v>
      </c>
      <c r="AN19">
        <f t="shared" si="9"/>
        <v>719.93039592492403</v>
      </c>
      <c r="AO19">
        <f t="shared" si="9"/>
        <v>-35.996519796246211</v>
      </c>
      <c r="AP19">
        <f t="shared" si="9"/>
        <v>-7.3986338092001986</v>
      </c>
      <c r="AQ19">
        <f t="shared" si="9"/>
        <v>-680.38663714187601</v>
      </c>
      <c r="AR19">
        <f t="shared" si="9"/>
        <v>-3.8513948223983712</v>
      </c>
      <c r="AS19">
        <f t="shared" si="9"/>
        <v>32.369988497761028</v>
      </c>
      <c r="AT19">
        <f t="shared" si="9"/>
        <v>19.952296694314345</v>
      </c>
      <c r="AU19">
        <f t="shared" si="9"/>
        <v>48.470890369677001</v>
      </c>
      <c r="AW19">
        <v>16</v>
      </c>
      <c r="AX19">
        <f>(R19*SUMPRODUCT(K20:$K$23, X20:$X$23)-$AZ$3*SUMPRODUCT(K19:$K$22, W20:$W$23))/Z19</f>
        <v>602.87468210970303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0.34023543913346244</v>
      </c>
      <c r="L20" s="2">
        <v>17</v>
      </c>
      <c r="M20" s="6">
        <v>2.3392280000000001E-3</v>
      </c>
      <c r="O20">
        <f t="shared" si="21"/>
        <v>2432.6463996288439</v>
      </c>
      <c r="P20">
        <f t="shared" si="22"/>
        <v>121.63231998144221</v>
      </c>
      <c r="Q20" s="4">
        <f t="shared" si="23"/>
        <v>25</v>
      </c>
      <c r="R20">
        <f t="shared" si="0"/>
        <v>1000000</v>
      </c>
      <c r="S20">
        <f t="shared" si="1"/>
        <v>471.01448044386666</v>
      </c>
      <c r="U20">
        <f t="shared" si="13"/>
        <v>2.3392280000000001E-3</v>
      </c>
      <c r="V20">
        <f t="shared" si="14"/>
        <v>0.01</v>
      </c>
      <c r="W20">
        <f t="shared" si="15"/>
        <v>0.82502625517117634</v>
      </c>
      <c r="X20">
        <f t="shared" si="16"/>
        <v>1.9299245168315606E-3</v>
      </c>
      <c r="Y20">
        <f t="shared" si="17"/>
        <v>8.2502625517117643E-3</v>
      </c>
      <c r="Z20">
        <f t="shared" si="18"/>
        <v>0.81484606810263294</v>
      </c>
      <c r="AB20">
        <f t="shared" si="19"/>
        <v>497.38744131848165</v>
      </c>
      <c r="AC20">
        <f t="shared" si="2"/>
        <v>383.80429740908926</v>
      </c>
      <c r="AE20">
        <f t="shared" si="3"/>
        <v>1982.2323538215899</v>
      </c>
      <c r="AF20">
        <f t="shared" si="4"/>
        <v>-99.111617691079502</v>
      </c>
      <c r="AG20">
        <f t="shared" si="4"/>
        <v>-20.371151702565822</v>
      </c>
      <c r="AH20">
        <f t="shared" si="5"/>
        <v>-1929.9245168315606</v>
      </c>
      <c r="AI20">
        <f t="shared" si="6"/>
        <v>-67.17493240361614</v>
      </c>
      <c r="AJ20">
        <f t="shared" si="7"/>
        <v>113.58314390939239</v>
      </c>
      <c r="AK20">
        <f t="shared" si="24"/>
        <v>10.236185163030665</v>
      </c>
      <c r="AL20">
        <f t="shared" si="8"/>
        <v>56.64439666880692</v>
      </c>
      <c r="AN20">
        <f t="shared" si="9"/>
        <v>674.42569536704548</v>
      </c>
      <c r="AO20">
        <f t="shared" si="9"/>
        <v>-33.721284768352277</v>
      </c>
      <c r="AP20">
        <f t="shared" si="9"/>
        <v>-6.9309877451768633</v>
      </c>
      <c r="AQ20">
        <f t="shared" si="9"/>
        <v>-656.6287154786213</v>
      </c>
      <c r="AR20">
        <f t="shared" si="9"/>
        <v>-22.855292625104994</v>
      </c>
      <c r="AS20">
        <f t="shared" si="9"/>
        <v>38.645010846171381</v>
      </c>
      <c r="AT20">
        <f t="shared" si="9"/>
        <v>3.4827129539951711</v>
      </c>
      <c r="AU20">
        <f t="shared" si="9"/>
        <v>19.272431175061559</v>
      </c>
      <c r="AW20">
        <v>17</v>
      </c>
      <c r="AX20">
        <f>(R20*SUMPRODUCT(K21:$K$23, X21:$X$23)-$AZ$3*SUMPRODUCT(K20:$K$22, W21:$W$23))/Z20</f>
        <v>471.01448044386666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10"/>
        <v>5.1300000000000005E-2</v>
      </c>
      <c r="I21" s="5">
        <f t="shared" si="11"/>
        <v>1.0512999999999999</v>
      </c>
      <c r="J21">
        <f t="shared" si="12"/>
        <v>0.95120327213925626</v>
      </c>
      <c r="K21">
        <f t="shared" si="20"/>
        <v>0.32363306300148625</v>
      </c>
      <c r="L21" s="2">
        <v>18</v>
      </c>
      <c r="M21" s="6">
        <v>2.4176169999999999E-3</v>
      </c>
      <c r="O21">
        <f t="shared" si="21"/>
        <v>2432.6463996288439</v>
      </c>
      <c r="P21">
        <f t="shared" si="22"/>
        <v>121.63231998144221</v>
      </c>
      <c r="Q21" s="4">
        <f t="shared" si="23"/>
        <v>25</v>
      </c>
      <c r="R21">
        <f t="shared" si="0"/>
        <v>1000000</v>
      </c>
      <c r="S21">
        <f t="shared" si="1"/>
        <v>316.84389484768457</v>
      </c>
      <c r="U21">
        <f t="shared" si="13"/>
        <v>2.4176169999999999E-3</v>
      </c>
      <c r="V21">
        <f t="shared" si="14"/>
        <v>0.01</v>
      </c>
      <c r="W21">
        <f t="shared" si="15"/>
        <v>0.81484606810263294</v>
      </c>
      <c r="X21">
        <f t="shared" si="16"/>
        <v>1.9699857066280829E-3</v>
      </c>
      <c r="Y21">
        <f t="shared" si="17"/>
        <v>8.1484606810263288E-3</v>
      </c>
      <c r="Z21">
        <f t="shared" si="18"/>
        <v>0.80472762171497847</v>
      </c>
      <c r="AB21">
        <f t="shared" si="19"/>
        <v>383.80429740908926</v>
      </c>
      <c r="AC21">
        <f t="shared" si="2"/>
        <v>254.97303395568792</v>
      </c>
      <c r="AE21">
        <f t="shared" si="3"/>
        <v>1957.6177516468247</v>
      </c>
      <c r="AF21">
        <f t="shared" si="4"/>
        <v>-97.880887582341245</v>
      </c>
      <c r="AG21">
        <f t="shared" si="4"/>
        <v>-20.118190542874462</v>
      </c>
      <c r="AH21">
        <f t="shared" si="5"/>
        <v>-1969.9857066280829</v>
      </c>
      <c r="AI21">
        <f t="shared" si="6"/>
        <v>-130.36703310647408</v>
      </c>
      <c r="AJ21">
        <f t="shared" si="7"/>
        <v>128.83126345340133</v>
      </c>
      <c r="AK21">
        <f t="shared" si="24"/>
        <v>3.5896658583577166</v>
      </c>
      <c r="AL21">
        <f t="shared" si="8"/>
        <v>2.0538962052849685</v>
      </c>
      <c r="AN21">
        <f t="shared" si="9"/>
        <v>633.54982915154471</v>
      </c>
      <c r="AO21">
        <f t="shared" si="9"/>
        <v>-31.677491457577236</v>
      </c>
      <c r="AP21">
        <f t="shared" si="9"/>
        <v>-6.5109116274379959</v>
      </c>
      <c r="AQ21">
        <f t="shared" si="9"/>
        <v>-637.55250830519378</v>
      </c>
      <c r="AR21">
        <f t="shared" si="9"/>
        <v>-42.191082238664372</v>
      </c>
      <c r="AS21">
        <f t="shared" si="9"/>
        <v>41.694056401775704</v>
      </c>
      <c r="AT21">
        <f t="shared" si="9"/>
        <v>1.1617345568921671</v>
      </c>
      <c r="AU21">
        <f t="shared" si="9"/>
        <v>0.66470872000350378</v>
      </c>
      <c r="AW21">
        <v>18</v>
      </c>
      <c r="AX21">
        <f>(R21*SUMPRODUCT(K22:$K$23, X22:$X$23)-$AZ$3*SUMPRODUCT(K21:$K$22, W22:$W$23))/Z21</f>
        <v>316.84389484768457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10"/>
        <v>7.0000000000000007E-2</v>
      </c>
      <c r="I22" s="5">
        <f t="shared" si="11"/>
        <v>1.07</v>
      </c>
      <c r="J22">
        <f t="shared" si="12"/>
        <v>0.93457943925233644</v>
      </c>
      <c r="K22">
        <f t="shared" si="20"/>
        <v>0.30246080654344509</v>
      </c>
      <c r="L22" s="2">
        <v>19</v>
      </c>
      <c r="M22" s="6">
        <v>2.502181E-3</v>
      </c>
      <c r="O22">
        <f t="shared" si="21"/>
        <v>2432.6463996288439</v>
      </c>
      <c r="P22">
        <f t="shared" si="22"/>
        <v>121.63231998144221</v>
      </c>
      <c r="Q22" s="4">
        <f t="shared" si="23"/>
        <v>25</v>
      </c>
      <c r="R22">
        <f t="shared" si="0"/>
        <v>1000000</v>
      </c>
      <c r="S22">
        <f t="shared" si="1"/>
        <v>155.83164363424427</v>
      </c>
      <c r="U22">
        <f t="shared" si="13"/>
        <v>2.502181E-3</v>
      </c>
      <c r="V22">
        <f t="shared" si="14"/>
        <v>0.01</v>
      </c>
      <c r="W22">
        <f t="shared" si="15"/>
        <v>0.80472762171497847</v>
      </c>
      <c r="X22">
        <f t="shared" si="16"/>
        <v>2.0135741652304064E-3</v>
      </c>
      <c r="Y22">
        <f t="shared" si="17"/>
        <v>8.047276217149785E-3</v>
      </c>
      <c r="Z22">
        <f t="shared" si="18"/>
        <v>0.79466677133259833</v>
      </c>
      <c r="AB22">
        <f t="shared" si="19"/>
        <v>254.97303395568792</v>
      </c>
      <c r="AC22">
        <f t="shared" si="2"/>
        <v>123.83422911827695</v>
      </c>
      <c r="AE22">
        <f t="shared" si="3"/>
        <v>1933.143260186923</v>
      </c>
      <c r="AF22">
        <f t="shared" si="4"/>
        <v>-96.657163009346164</v>
      </c>
      <c r="AG22">
        <f t="shared" si="4"/>
        <v>-19.866669283314959</v>
      </c>
      <c r="AH22">
        <f t="shared" si="5"/>
        <v>-2013.5741652304064</v>
      </c>
      <c r="AI22">
        <f t="shared" si="6"/>
        <v>-196.95473733614426</v>
      </c>
      <c r="AJ22">
        <f t="shared" si="7"/>
        <v>131.13880483741099</v>
      </c>
      <c r="AK22">
        <f t="shared" si="24"/>
        <v>43.920641753798563</v>
      </c>
      <c r="AL22">
        <f t="shared" si="8"/>
        <v>-21.895290744934712</v>
      </c>
      <c r="AN22">
        <f t="shared" si="9"/>
        <v>584.7000696401617</v>
      </c>
      <c r="AO22">
        <f t="shared" si="9"/>
        <v>-29.235003482008086</v>
      </c>
      <c r="AP22">
        <f t="shared" si="9"/>
        <v>-6.0088888147633286</v>
      </c>
      <c r="AQ22">
        <f t="shared" si="9"/>
        <v>-609.02726605063287</v>
      </c>
      <c r="AR22">
        <f t="shared" si="9"/>
        <v>-59.571088707242573</v>
      </c>
      <c r="AS22">
        <f t="shared" si="9"/>
        <v>39.66434868026677</v>
      </c>
      <c r="AT22">
        <f t="shared" si="9"/>
        <v>13.284272728759625</v>
      </c>
      <c r="AU22">
        <f t="shared" si="9"/>
        <v>-6.6224672982161819</v>
      </c>
      <c r="AW22">
        <v>19</v>
      </c>
      <c r="AX22">
        <f>(R22*SUMPRODUCT(K23:$K$23, X23:$X$23)-$AZ$3*SUMPRODUCT(K22:$K$22, W23:$W$23))/Z22</f>
        <v>155.83164363424427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10"/>
        <v>0.10390000000000001</v>
      </c>
      <c r="I23" s="5">
        <f t="shared" si="11"/>
        <v>1.1039000000000001</v>
      </c>
      <c r="J23">
        <f t="shared" si="12"/>
        <v>0.90587915572062683</v>
      </c>
      <c r="K23">
        <f t="shared" si="20"/>
        <v>0.2739929400701559</v>
      </c>
      <c r="L23" s="2">
        <v>20</v>
      </c>
      <c r="M23" s="6">
        <v>2.5943469999999999E-3</v>
      </c>
      <c r="O23">
        <f t="shared" si="21"/>
        <v>2432.6463996288439</v>
      </c>
      <c r="P23">
        <f t="shared" si="22"/>
        <v>121.63231998144221</v>
      </c>
      <c r="Q23" s="4">
        <f t="shared" si="23"/>
        <v>25</v>
      </c>
      <c r="R23">
        <f t="shared" si="0"/>
        <v>1000000</v>
      </c>
      <c r="S23">
        <f t="shared" si="1"/>
        <v>157.81927433855219</v>
      </c>
      <c r="U23">
        <f t="shared" si="13"/>
        <v>2.5943469999999999E-3</v>
      </c>
      <c r="V23">
        <f t="shared" si="14"/>
        <v>0.01</v>
      </c>
      <c r="W23">
        <f t="shared" si="15"/>
        <v>0.79466677133259833</v>
      </c>
      <c r="X23">
        <f t="shared" si="16"/>
        <v>2.0616413542064124E-3</v>
      </c>
      <c r="Y23">
        <f t="shared" si="17"/>
        <v>7.9466677133259826E-3</v>
      </c>
      <c r="Z23">
        <f t="shared" si="18"/>
        <v>0.78465846226506597</v>
      </c>
      <c r="AB23">
        <f t="shared" si="19"/>
        <v>123.83422911827695</v>
      </c>
      <c r="AC23">
        <f t="shared" si="2"/>
        <v>123.83422911827695</v>
      </c>
      <c r="AE23">
        <f t="shared" si="3"/>
        <v>1908.7965831674178</v>
      </c>
      <c r="AF23">
        <f t="shared" si="4"/>
        <v>-95.439829158370898</v>
      </c>
      <c r="AG23">
        <f t="shared" si="4"/>
        <v>-19.61646155662665</v>
      </c>
      <c r="AH23">
        <f t="shared" si="5"/>
        <v>-2061.6413542064124</v>
      </c>
      <c r="AI23">
        <f t="shared" si="6"/>
        <v>-267.90106175399228</v>
      </c>
      <c r="AJ23">
        <f t="shared" si="7"/>
        <v>0</v>
      </c>
      <c r="AK23">
        <f t="shared" si="24"/>
        <v>135.60336881891268</v>
      </c>
      <c r="AL23">
        <f t="shared" si="8"/>
        <v>-132.2976929350796</v>
      </c>
      <c r="AN23">
        <f t="shared" si="9"/>
        <v>522.99678781790863</v>
      </c>
      <c r="AO23">
        <f t="shared" si="9"/>
        <v>-26.149839390895433</v>
      </c>
      <c r="AP23">
        <f t="shared" si="9"/>
        <v>-5.3747719756733225</v>
      </c>
      <c r="AQ23">
        <f t="shared" si="9"/>
        <v>-564.87517600923263</v>
      </c>
      <c r="AR23">
        <f t="shared" si="9"/>
        <v>-73.402999557892741</v>
      </c>
      <c r="AS23">
        <f t="shared" si="9"/>
        <v>0</v>
      </c>
      <c r="AT23">
        <f t="shared" si="9"/>
        <v>37.154365706111591</v>
      </c>
      <c r="AU23">
        <f t="shared" si="9"/>
        <v>-36.24863385178115</v>
      </c>
      <c r="AW23">
        <v>20</v>
      </c>
      <c r="AX23">
        <f>(R23*SUMPRODUCT(K$23:$K24, X$23:$X24)-$AZ$3*SUMPRODUCT(K$22:$K23, W$23:$W24))/Z23</f>
        <v>157.81927433855219</v>
      </c>
    </row>
    <row r="25" spans="5:50" x14ac:dyDescent="0.25">
      <c r="AN25" s="8">
        <f t="shared" ref="AN25:AU25" si="25">SUM(AN3:AN23)</f>
        <v>23406.489766538522</v>
      </c>
      <c r="AO25" s="8">
        <f t="shared" si="25"/>
        <v>-2994.8092880485588</v>
      </c>
      <c r="AP25" s="8">
        <f t="shared" si="25"/>
        <v>-1737.9781279601432</v>
      </c>
      <c r="AQ25" s="8">
        <f t="shared" si="25"/>
        <v>-18962.302074313364</v>
      </c>
      <c r="AR25" s="8">
        <f t="shared" si="25"/>
        <v>-288.59972378354166</v>
      </c>
      <c r="AS25" s="8">
        <f t="shared" si="25"/>
        <v>-399.58232784302947</v>
      </c>
      <c r="AT25" s="8">
        <f t="shared" si="25"/>
        <v>492.68103121534688</v>
      </c>
      <c r="AU25" s="9">
        <f t="shared" si="25"/>
        <v>-195.50102041122415</v>
      </c>
    </row>
    <row r="29" spans="5:50" x14ac:dyDescent="0.25">
      <c r="AF29" s="10"/>
      <c r="AG29" s="10"/>
      <c r="AH29" s="10"/>
      <c r="AI29" s="10"/>
      <c r="AJ29" s="10"/>
      <c r="AK29" s="10"/>
      <c r="AL29" s="10"/>
      <c r="AM29" s="10"/>
    </row>
  </sheetData>
  <conditionalFormatting sqref="AN25:AU25">
    <cfRule type="cellIs" dxfId="31" priority="1" operator="lessThan">
      <formula>0</formula>
    </cfRule>
  </conditionalFormatting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5D8B00-DD93-4B11-9893-B3B29F04066A}">
  <dimension ref="A1:AZ29"/>
  <sheetViews>
    <sheetView workbookViewId="0">
      <selection activeCell="M33" sqref="M33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41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f>'T.35.04.E'!C3*(1+C12)</f>
        <v>5780.6832267889149</v>
      </c>
      <c r="K3">
        <v>1</v>
      </c>
      <c r="L3" s="2">
        <v>0</v>
      </c>
      <c r="O3">
        <f>$C$3</f>
        <v>5780.6832267889149</v>
      </c>
      <c r="P3">
        <f>O3*B5</f>
        <v>4624.5465814311319</v>
      </c>
      <c r="Q3" s="4">
        <f>B8</f>
        <v>1522.432587</v>
      </c>
      <c r="R3">
        <f t="shared" ref="R3:R23" si="0">$C$6</f>
        <v>1000000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5780.6832267889149</v>
      </c>
      <c r="AF3">
        <f t="shared" ref="AF3:AG23" si="4">-$Z3*P3</f>
        <v>-4624.5465814311319</v>
      </c>
      <c r="AG3">
        <f t="shared" si="4"/>
        <v>-1522.432587</v>
      </c>
      <c r="AH3">
        <f t="shared" ref="AH3:AH23" si="5">-X3*R3</f>
        <v>0</v>
      </c>
      <c r="AI3">
        <f t="shared" ref="AI3:AI23" si="6">SUM(AE3:AH3)</f>
        <v>-366.29594164221703</v>
      </c>
      <c r="AJ3">
        <f t="shared" ref="AJ3:AJ23" si="7">AB3-AC3</f>
        <v>0</v>
      </c>
      <c r="AL3">
        <f t="shared" ref="AL3:AL23" si="8">SUM(AI3:AK3)</f>
        <v>-366.29594164221703</v>
      </c>
      <c r="AN3">
        <f t="shared" ref="AN3:AU23" si="9">AE3*$K3</f>
        <v>5780.6832267889149</v>
      </c>
      <c r="AO3">
        <f t="shared" si="9"/>
        <v>-4624.5465814311319</v>
      </c>
      <c r="AP3">
        <f t="shared" si="9"/>
        <v>-1522.432587</v>
      </c>
      <c r="AQ3">
        <f t="shared" si="9"/>
        <v>0</v>
      </c>
      <c r="AR3">
        <f t="shared" si="9"/>
        <v>-366.29594164221703</v>
      </c>
      <c r="AS3">
        <f t="shared" si="9"/>
        <v>0</v>
      </c>
      <c r="AT3">
        <f t="shared" si="9"/>
        <v>0</v>
      </c>
      <c r="AU3">
        <f t="shared" si="9"/>
        <v>-366.29594164221703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2729.3643648351008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 t="array" ref="F4:F23">EconomicRates!C44:C63</f>
        <v>1.5900000000000001E-2</v>
      </c>
      <c r="G4" s="5">
        <f t="array" ref="G4:G23">EconomicRates!D44:D63</f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Mortalities!B11:B30</f>
        <v>1.947287E-3</v>
      </c>
      <c r="R4">
        <f t="shared" si="0"/>
        <v>1000000</v>
      </c>
      <c r="S4">
        <f t="shared" si="1"/>
        <v>913.38216062408992</v>
      </c>
      <c r="U4">
        <f t="shared" ref="U4:U23" si="13">M4</f>
        <v>1.947287E-3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1.947287E-3</v>
      </c>
      <c r="Y4">
        <f t="shared" ref="Y4:Y23" si="17">V4*W4</f>
        <v>0.01</v>
      </c>
      <c r="Z4">
        <f t="shared" ref="Z4:Z23" si="18">MAX(0, W4-X4-Y4)</f>
        <v>0.98805271299999997</v>
      </c>
      <c r="AB4">
        <f t="shared" ref="AB4:AB23" si="19">AC3</f>
        <v>0</v>
      </c>
      <c r="AC4">
        <f t="shared" si="2"/>
        <v>902.46972181043384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-1947.287</v>
      </c>
      <c r="AI4">
        <f t="shared" si="6"/>
        <v>-1947.287</v>
      </c>
      <c r="AJ4">
        <f t="shared" si="7"/>
        <v>-902.46972181043384</v>
      </c>
      <c r="AK4">
        <f>G4*MAX(0, SUM(AB4, AE4:AF4))</f>
        <v>0</v>
      </c>
      <c r="AL4">
        <f t="shared" si="8"/>
        <v>-2849.7567218104341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-1826.8946430246738</v>
      </c>
      <c r="AR4">
        <f t="shared" si="9"/>
        <v>-1826.8946430246738</v>
      </c>
      <c r="AS4">
        <f t="shared" si="9"/>
        <v>-846.67391107086382</v>
      </c>
      <c r="AT4">
        <f t="shared" si="9"/>
        <v>0</v>
      </c>
      <c r="AU4">
        <f t="shared" si="9"/>
        <v>-2673.5685540955378</v>
      </c>
      <c r="AW4">
        <v>1</v>
      </c>
      <c r="AX4">
        <f>(R4*SUMPRODUCT(K5:$K$23, X5:$X$23)-$AZ$3*SUMPRODUCT(K4:$K$22, W5:$W$23))/Z4</f>
        <v>913.38216062408992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v>3.6400000000000002E-2</v>
      </c>
      <c r="G5" s="5"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1.9819680000000002E-3</v>
      </c>
      <c r="O5">
        <f t="shared" ref="O5:O23" si="21">$C$3</f>
        <v>5780.6832267889149</v>
      </c>
      <c r="P5">
        <f t="shared" ref="P5:P23" si="22">O5*$C$5</f>
        <v>289.03416133944575</v>
      </c>
      <c r="Q5" s="4">
        <f t="shared" ref="Q5:Q23" si="23">$C$8</f>
        <v>25</v>
      </c>
      <c r="R5">
        <f t="shared" si="0"/>
        <v>1000000</v>
      </c>
      <c r="S5">
        <f t="shared" si="1"/>
        <v>1783.8221333403496</v>
      </c>
      <c r="U5">
        <f t="shared" si="13"/>
        <v>1.9819680000000002E-3</v>
      </c>
      <c r="V5">
        <f t="shared" si="14"/>
        <v>0.01</v>
      </c>
      <c r="W5">
        <f t="shared" si="15"/>
        <v>0.98805271299999997</v>
      </c>
      <c r="X5">
        <f t="shared" si="16"/>
        <v>1.9582888594791843E-3</v>
      </c>
      <c r="Y5">
        <f t="shared" si="17"/>
        <v>9.8805271300000004E-3</v>
      </c>
      <c r="Z5">
        <f t="shared" si="18"/>
        <v>0.97621389701052086</v>
      </c>
      <c r="AB5">
        <f t="shared" si="19"/>
        <v>902.46972181043384</v>
      </c>
      <c r="AC5">
        <f t="shared" si="2"/>
        <v>1741.3919563618038</v>
      </c>
      <c r="AE5">
        <f t="shared" si="3"/>
        <v>5643.1833002069588</v>
      </c>
      <c r="AF5">
        <f t="shared" si="4"/>
        <v>-282.15916501034798</v>
      </c>
      <c r="AG5">
        <f t="shared" si="4"/>
        <v>-24.40534742526302</v>
      </c>
      <c r="AH5">
        <f t="shared" si="5"/>
        <v>-1958.2888594791843</v>
      </c>
      <c r="AI5">
        <f t="shared" si="6"/>
        <v>3378.329928292163</v>
      </c>
      <c r="AJ5">
        <f t="shared" si="7"/>
        <v>-838.92223455136991</v>
      </c>
      <c r="AK5">
        <f>G5*SUM(AB5, AE5:AF5)</f>
        <v>256.80324813728885</v>
      </c>
      <c r="AL5">
        <f t="shared" si="8"/>
        <v>2796.2109418780819</v>
      </c>
      <c r="AN5">
        <f t="shared" si="9"/>
        <v>4873.2415451072538</v>
      </c>
      <c r="AO5">
        <f t="shared" si="9"/>
        <v>-243.6620772553627</v>
      </c>
      <c r="AP5">
        <f t="shared" si="9"/>
        <v>-21.075543123188346</v>
      </c>
      <c r="AQ5">
        <f t="shared" si="9"/>
        <v>-1691.1048462637521</v>
      </c>
      <c r="AR5">
        <f t="shared" si="9"/>
        <v>2917.39907846495</v>
      </c>
      <c r="AS5">
        <f t="shared" si="9"/>
        <v>-724.46179204918155</v>
      </c>
      <c r="AT5">
        <f t="shared" si="9"/>
        <v>221.7656579922234</v>
      </c>
      <c r="AU5">
        <f t="shared" si="9"/>
        <v>2414.7029444079922</v>
      </c>
      <c r="AW5">
        <v>2</v>
      </c>
      <c r="AX5">
        <f>(R5*SUMPRODUCT(K6:$K$23, X6:$X$23)-$AZ$3*SUMPRODUCT(K5:$K$22, W6:$W$23))/Z5</f>
        <v>1783.8221333403496</v>
      </c>
    </row>
    <row r="6" spans="1:52" x14ac:dyDescent="0.25">
      <c r="A6" t="s">
        <v>16</v>
      </c>
      <c r="C6" s="2">
        <f>'T.26.04.E'!C6</f>
        <v>1000000</v>
      </c>
      <c r="E6">
        <v>2006</v>
      </c>
      <c r="F6" s="5">
        <v>5.8799999999999998E-2</v>
      </c>
      <c r="G6" s="5"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2.0299509999999999E-3</v>
      </c>
      <c r="O6">
        <f t="shared" si="21"/>
        <v>5780.6832267889149</v>
      </c>
      <c r="P6">
        <f t="shared" si="22"/>
        <v>289.03416133944575</v>
      </c>
      <c r="Q6" s="4">
        <f t="shared" si="23"/>
        <v>25</v>
      </c>
      <c r="R6">
        <f t="shared" si="0"/>
        <v>1000000</v>
      </c>
      <c r="S6">
        <f t="shared" si="1"/>
        <v>2590.9892916465265</v>
      </c>
      <c r="U6">
        <f t="shared" si="13"/>
        <v>2.0299509999999999E-3</v>
      </c>
      <c r="V6">
        <f t="shared" si="14"/>
        <v>0.01</v>
      </c>
      <c r="W6">
        <f t="shared" si="15"/>
        <v>0.97621389701052086</v>
      </c>
      <c r="X6">
        <f t="shared" si="16"/>
        <v>1.9816663764504038E-3</v>
      </c>
      <c r="Y6">
        <f t="shared" si="17"/>
        <v>9.762138970105208E-3</v>
      </c>
      <c r="Z6">
        <f t="shared" si="18"/>
        <v>0.96447009166396525</v>
      </c>
      <c r="AB6">
        <f t="shared" si="19"/>
        <v>1741.3919563618038</v>
      </c>
      <c r="AC6">
        <f t="shared" si="2"/>
        <v>2498.9316796146777</v>
      </c>
      <c r="AE6">
        <f t="shared" si="3"/>
        <v>5575.2960816214509</v>
      </c>
      <c r="AF6">
        <f t="shared" si="4"/>
        <v>-278.76480408107255</v>
      </c>
      <c r="AG6">
        <f t="shared" si="4"/>
        <v>-24.111752291599132</v>
      </c>
      <c r="AH6">
        <f t="shared" si="5"/>
        <v>-1981.6663764504037</v>
      </c>
      <c r="AI6">
        <f t="shared" si="6"/>
        <v>3290.7531487983752</v>
      </c>
      <c r="AJ6">
        <f t="shared" si="7"/>
        <v>-757.53972325287396</v>
      </c>
      <c r="AK6">
        <f>G6*SUM(AB6, AE6:AF6)</f>
        <v>411.71850918327766</v>
      </c>
      <c r="AL6">
        <f t="shared" si="8"/>
        <v>2944.9319347287787</v>
      </c>
      <c r="AN6">
        <f t="shared" si="9"/>
        <v>4342.1867677745749</v>
      </c>
      <c r="AO6">
        <f t="shared" si="9"/>
        <v>-217.10933838872876</v>
      </c>
      <c r="AP6">
        <f t="shared" si="9"/>
        <v>-18.778864873843801</v>
      </c>
      <c r="AQ6">
        <f t="shared" si="9"/>
        <v>-1543.373731546151</v>
      </c>
      <c r="AR6">
        <f t="shared" si="9"/>
        <v>2562.9248329658512</v>
      </c>
      <c r="AS6">
        <f t="shared" si="9"/>
        <v>-589.99179850114797</v>
      </c>
      <c r="AT6">
        <f t="shared" si="9"/>
        <v>320.6571698526858</v>
      </c>
      <c r="AU6">
        <f t="shared" si="9"/>
        <v>2293.5902043173892</v>
      </c>
      <c r="AW6">
        <v>3</v>
      </c>
      <c r="AX6">
        <f>(R6*SUMPRODUCT(K7:$K$23, X7:$X$23)-$AZ$3*SUMPRODUCT(K6:$K$22, W7:$W$23))/Z6</f>
        <v>2590.9892916465265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v>5.4699999999999999E-2</v>
      </c>
      <c r="G7" s="5"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2.0855349999999999E-3</v>
      </c>
      <c r="O7">
        <f t="shared" si="21"/>
        <v>5780.6832267889149</v>
      </c>
      <c r="P7">
        <f t="shared" si="22"/>
        <v>289.03416133944575</v>
      </c>
      <c r="Q7" s="4">
        <f t="shared" si="23"/>
        <v>25</v>
      </c>
      <c r="R7">
        <f t="shared" si="0"/>
        <v>1000000</v>
      </c>
      <c r="S7">
        <f t="shared" si="1"/>
        <v>3286.0776397446584</v>
      </c>
      <c r="U7">
        <f t="shared" si="13"/>
        <v>2.0855349999999999E-3</v>
      </c>
      <c r="V7">
        <f t="shared" si="14"/>
        <v>0.01</v>
      </c>
      <c r="W7">
        <f t="shared" si="15"/>
        <v>0.96447009166396525</v>
      </c>
      <c r="X7">
        <f t="shared" si="16"/>
        <v>2.0114361326184077E-3</v>
      </c>
      <c r="Y7">
        <f t="shared" si="17"/>
        <v>9.6447009166396522E-3</v>
      </c>
      <c r="Z7">
        <f t="shared" si="18"/>
        <v>0.95281395461470719</v>
      </c>
      <c r="AB7">
        <f t="shared" si="19"/>
        <v>2498.9316796146777</v>
      </c>
      <c r="AC7">
        <f t="shared" si="2"/>
        <v>3131.0206310960712</v>
      </c>
      <c r="AE7">
        <f t="shared" si="3"/>
        <v>5507.9156456916526</v>
      </c>
      <c r="AF7">
        <f t="shared" si="4"/>
        <v>-275.39578228458259</v>
      </c>
      <c r="AG7">
        <f t="shared" si="4"/>
        <v>-23.820348865367681</v>
      </c>
      <c r="AH7">
        <f t="shared" si="5"/>
        <v>-2011.4361326184078</v>
      </c>
      <c r="AI7">
        <f t="shared" si="6"/>
        <v>3197.2633819232942</v>
      </c>
      <c r="AJ7">
        <f t="shared" si="7"/>
        <v>-632.08895148139345</v>
      </c>
      <c r="AK7">
        <f>G7*SUM(AB7, AE7:AF7)</f>
        <v>379.61427076236782</v>
      </c>
      <c r="AL7">
        <f t="shared" si="8"/>
        <v>2944.7887012042684</v>
      </c>
      <c r="AN7">
        <f t="shared" si="9"/>
        <v>3883.1439464253635</v>
      </c>
      <c r="AO7">
        <f t="shared" si="9"/>
        <v>-194.15719732126814</v>
      </c>
      <c r="AP7">
        <f t="shared" si="9"/>
        <v>-16.793620209242953</v>
      </c>
      <c r="AQ7">
        <f t="shared" si="9"/>
        <v>-1418.0856324675235</v>
      </c>
      <c r="AR7">
        <f t="shared" si="9"/>
        <v>2254.1074964273289</v>
      </c>
      <c r="AS7">
        <f t="shared" si="9"/>
        <v>-445.62998844531273</v>
      </c>
      <c r="AT7">
        <f t="shared" si="9"/>
        <v>267.63243163330236</v>
      </c>
      <c r="AU7">
        <f t="shared" si="9"/>
        <v>2076.1099396153181</v>
      </c>
      <c r="AW7">
        <v>4</v>
      </c>
      <c r="AX7">
        <f>(R7*SUMPRODUCT(K8:$K$23, X8:$X$23)-$AZ$3*SUMPRODUCT(K7:$K$22, W8:$W$23))/Z7</f>
        <v>3286.0776397446584</v>
      </c>
    </row>
    <row r="8" spans="1:52" x14ac:dyDescent="0.25">
      <c r="B8" s="2">
        <f>'T.26.04.A'!B8</f>
        <v>1522.432587</v>
      </c>
      <c r="C8" s="2">
        <f>'T.26.04.A'!C8</f>
        <v>25</v>
      </c>
      <c r="E8">
        <v>2008</v>
      </c>
      <c r="F8" s="5">
        <v>2.2499999999999999E-2</v>
      </c>
      <c r="G8" s="5"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2.1420699999999998E-3</v>
      </c>
      <c r="O8">
        <f t="shared" si="21"/>
        <v>5780.6832267889149</v>
      </c>
      <c r="P8">
        <f t="shared" si="22"/>
        <v>289.03416133944575</v>
      </c>
      <c r="Q8" s="4">
        <f t="shared" si="23"/>
        <v>25</v>
      </c>
      <c r="R8">
        <f t="shared" si="0"/>
        <v>1000000</v>
      </c>
      <c r="S8">
        <f t="shared" si="1"/>
        <v>3848.9481580007687</v>
      </c>
      <c r="U8">
        <f t="shared" si="13"/>
        <v>2.1420699999999998E-3</v>
      </c>
      <c r="V8">
        <f t="shared" si="14"/>
        <v>0.01</v>
      </c>
      <c r="W8">
        <f t="shared" si="15"/>
        <v>0.95281395461470719</v>
      </c>
      <c r="X8">
        <f t="shared" si="16"/>
        <v>2.0409941877615255E-3</v>
      </c>
      <c r="Y8">
        <f t="shared" si="17"/>
        <v>9.5281395461470717E-3</v>
      </c>
      <c r="Z8">
        <f t="shared" si="18"/>
        <v>0.94124482088079864</v>
      </c>
      <c r="AB8">
        <f t="shared" si="19"/>
        <v>3131.0206310960712</v>
      </c>
      <c r="AC8">
        <f t="shared" si="2"/>
        <v>3622.8025195569135</v>
      </c>
      <c r="AE8">
        <f t="shared" si="3"/>
        <v>5441.0381483675692</v>
      </c>
      <c r="AF8">
        <f t="shared" si="4"/>
        <v>-272.05190741837845</v>
      </c>
      <c r="AG8">
        <f t="shared" si="4"/>
        <v>-23.531120522019965</v>
      </c>
      <c r="AH8">
        <f t="shared" si="5"/>
        <v>-2040.9941877615254</v>
      </c>
      <c r="AI8">
        <f t="shared" si="6"/>
        <v>3104.4609326656455</v>
      </c>
      <c r="AJ8">
        <f t="shared" si="7"/>
        <v>-491.78188846084231</v>
      </c>
      <c r="AK8">
        <f t="shared" ref="AK8:AK23" si="24">G8*SUM(AB8:AB8, AE8:AF8)</f>
        <v>176.7901463745641</v>
      </c>
      <c r="AL8">
        <f t="shared" si="8"/>
        <v>2789.4691905793675</v>
      </c>
      <c r="AN8">
        <f t="shared" si="9"/>
        <v>3576.6848865340698</v>
      </c>
      <c r="AO8">
        <f t="shared" si="9"/>
        <v>-178.8342443267035</v>
      </c>
      <c r="AP8">
        <f t="shared" si="9"/>
        <v>-15.468261908726255</v>
      </c>
      <c r="AQ8">
        <f t="shared" si="9"/>
        <v>-1341.6544537664538</v>
      </c>
      <c r="AR8">
        <f t="shared" si="9"/>
        <v>2040.7279265321865</v>
      </c>
      <c r="AS8">
        <f t="shared" si="9"/>
        <v>-323.27449283861421</v>
      </c>
      <c r="AT8">
        <f t="shared" si="9"/>
        <v>116.21360251182215</v>
      </c>
      <c r="AU8">
        <f t="shared" si="9"/>
        <v>1833.6670362053947</v>
      </c>
      <c r="AW8">
        <v>5</v>
      </c>
      <c r="AX8">
        <f>(R8*SUMPRODUCT(K9:$K$23, X9:$X$23)-$AZ$3*SUMPRODUCT(K8:$K$22, W9:$W$23))/Z8</f>
        <v>3848.9481580007687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2.2014550000000002E-3</v>
      </c>
      <c r="O9">
        <f t="shared" si="21"/>
        <v>5780.6832267889149</v>
      </c>
      <c r="P9">
        <f t="shared" si="22"/>
        <v>289.03416133944575</v>
      </c>
      <c r="Q9" s="4">
        <f t="shared" si="23"/>
        <v>25</v>
      </c>
      <c r="R9">
        <f t="shared" si="0"/>
        <v>1000000</v>
      </c>
      <c r="S9">
        <f t="shared" si="1"/>
        <v>4320.4801195604032</v>
      </c>
      <c r="U9">
        <f t="shared" si="13"/>
        <v>2.2014550000000002E-3</v>
      </c>
      <c r="V9">
        <f t="shared" si="14"/>
        <v>0.01</v>
      </c>
      <c r="W9">
        <f t="shared" si="15"/>
        <v>0.94124482088079864</v>
      </c>
      <c r="X9">
        <f t="shared" si="16"/>
        <v>2.0721081171521387E-3</v>
      </c>
      <c r="Y9">
        <f t="shared" si="17"/>
        <v>9.4124482088079869E-3</v>
      </c>
      <c r="Z9">
        <f t="shared" si="18"/>
        <v>0.92976026455483851</v>
      </c>
      <c r="AB9">
        <f t="shared" si="19"/>
        <v>3622.8025195569135</v>
      </c>
      <c r="AC9">
        <f t="shared" si="2"/>
        <v>4017.0107389664008</v>
      </c>
      <c r="AE9">
        <f t="shared" si="3"/>
        <v>5374.6495662469788</v>
      </c>
      <c r="AF9">
        <f t="shared" si="4"/>
        <v>-268.73247831234897</v>
      </c>
      <c r="AG9">
        <f t="shared" si="4"/>
        <v>-23.244006613870962</v>
      </c>
      <c r="AH9">
        <f t="shared" si="5"/>
        <v>-2072.1081171521387</v>
      </c>
      <c r="AI9">
        <f t="shared" si="6"/>
        <v>3010.5649641686209</v>
      </c>
      <c r="AJ9">
        <f t="shared" si="7"/>
        <v>-394.20821940948736</v>
      </c>
      <c r="AK9">
        <f t="shared" si="24"/>
        <v>51.499445684200104</v>
      </c>
      <c r="AL9">
        <f t="shared" si="8"/>
        <v>2667.8561904433336</v>
      </c>
      <c r="AN9">
        <f t="shared" si="9"/>
        <v>3357.76860562806</v>
      </c>
      <c r="AO9">
        <f t="shared" si="9"/>
        <v>-167.88843028140303</v>
      </c>
      <c r="AP9">
        <f t="shared" si="9"/>
        <v>-14.521504093441093</v>
      </c>
      <c r="AQ9">
        <f t="shared" si="9"/>
        <v>-1294.5326941750604</v>
      </c>
      <c r="AR9">
        <f t="shared" si="9"/>
        <v>1880.8259770781558</v>
      </c>
      <c r="AS9">
        <f t="shared" si="9"/>
        <v>-246.2783790642564</v>
      </c>
      <c r="AT9">
        <f t="shared" si="9"/>
        <v>32.173859857137394</v>
      </c>
      <c r="AU9">
        <f t="shared" si="9"/>
        <v>1666.7214578710368</v>
      </c>
      <c r="AW9">
        <v>6</v>
      </c>
      <c r="AX9">
        <f>(R9*SUMPRODUCT(K10:$K$23, X10:$X$23)-$AZ$3*SUMPRODUCT(K9:$K$22, W10:$W$23))/Z9</f>
        <v>4320.4801195604032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2.2708170000000001E-3</v>
      </c>
      <c r="O10">
        <f t="shared" si="21"/>
        <v>5780.6832267889149</v>
      </c>
      <c r="P10">
        <f t="shared" si="22"/>
        <v>289.03416133944575</v>
      </c>
      <c r="Q10" s="4">
        <f t="shared" si="23"/>
        <v>25</v>
      </c>
      <c r="R10">
        <f t="shared" si="0"/>
        <v>1000000</v>
      </c>
      <c r="S10">
        <f t="shared" si="1"/>
        <v>4735.8316135266059</v>
      </c>
      <c r="U10">
        <f t="shared" si="13"/>
        <v>2.2708170000000001E-3</v>
      </c>
      <c r="V10">
        <f t="shared" si="14"/>
        <v>0.01</v>
      </c>
      <c r="W10">
        <f t="shared" si="15"/>
        <v>0.92976026455483851</v>
      </c>
      <c r="X10">
        <f t="shared" si="16"/>
        <v>2.1113154146756249E-3</v>
      </c>
      <c r="Y10">
        <f t="shared" si="17"/>
        <v>9.2976026455483859E-3</v>
      </c>
      <c r="Z10">
        <f t="shared" si="18"/>
        <v>0.91835134649461458</v>
      </c>
      <c r="AB10">
        <f t="shared" si="19"/>
        <v>4017.0107389664008</v>
      </c>
      <c r="AC10">
        <f t="shared" si="2"/>
        <v>4349.1573390539215</v>
      </c>
      <c r="AE10">
        <f t="shared" si="3"/>
        <v>5308.6982249804332</v>
      </c>
      <c r="AF10">
        <f t="shared" si="4"/>
        <v>-265.4349112490217</v>
      </c>
      <c r="AG10">
        <f t="shared" si="4"/>
        <v>-22.958783662365363</v>
      </c>
      <c r="AH10">
        <f t="shared" si="5"/>
        <v>-2111.3154146756251</v>
      </c>
      <c r="AI10">
        <f t="shared" si="6"/>
        <v>2908.9891153934213</v>
      </c>
      <c r="AJ10">
        <f t="shared" si="7"/>
        <v>-332.14660008752071</v>
      </c>
      <c r="AK10">
        <f t="shared" si="24"/>
        <v>37.14712361606103</v>
      </c>
      <c r="AL10">
        <f t="shared" si="8"/>
        <v>2613.9896389219616</v>
      </c>
      <c r="AN10">
        <f t="shared" si="9"/>
        <v>3151.1316309169151</v>
      </c>
      <c r="AO10">
        <f t="shared" si="9"/>
        <v>-157.55658154584577</v>
      </c>
      <c r="AP10">
        <f t="shared" si="9"/>
        <v>-13.627851186836796</v>
      </c>
      <c r="AQ10">
        <f t="shared" si="9"/>
        <v>-1253.2324317702853</v>
      </c>
      <c r="AR10">
        <f t="shared" si="9"/>
        <v>1726.7147664139472</v>
      </c>
      <c r="AS10">
        <f t="shared" si="9"/>
        <v>-197.15523717514668</v>
      </c>
      <c r="AT10">
        <f t="shared" si="9"/>
        <v>22.049751419912759</v>
      </c>
      <c r="AU10">
        <f t="shared" si="9"/>
        <v>1551.6092806587135</v>
      </c>
      <c r="AW10">
        <v>7</v>
      </c>
      <c r="AX10">
        <f>(R10*SUMPRODUCT(K11:$K$23, X11:$X$23)-$AZ$3*SUMPRODUCT(K10:$K$22, W11:$W$23))/Z10</f>
        <v>4735.8316135266059</v>
      </c>
    </row>
    <row r="11" spans="1:52" x14ac:dyDescent="0.25">
      <c r="A11" t="s">
        <v>33</v>
      </c>
      <c r="C11" s="7">
        <f>AU25</f>
        <v>17313.379982780971</v>
      </c>
      <c r="E11">
        <v>2011</v>
      </c>
      <c r="F11" s="5">
        <v>1.5E-3</v>
      </c>
      <c r="G11" s="5"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2.3392280000000001E-3</v>
      </c>
      <c r="O11">
        <f t="shared" si="21"/>
        <v>5780.6832267889149</v>
      </c>
      <c r="P11">
        <f t="shared" si="22"/>
        <v>289.03416133944575</v>
      </c>
      <c r="Q11" s="4">
        <f t="shared" si="23"/>
        <v>25</v>
      </c>
      <c r="R11">
        <f t="shared" si="0"/>
        <v>1000000</v>
      </c>
      <c r="S11">
        <f t="shared" si="1"/>
        <v>5098.3240170095733</v>
      </c>
      <c r="U11">
        <f t="shared" si="13"/>
        <v>2.3392280000000001E-3</v>
      </c>
      <c r="V11">
        <f t="shared" si="14"/>
        <v>0.01</v>
      </c>
      <c r="W11">
        <f t="shared" si="15"/>
        <v>0.91835134649461458</v>
      </c>
      <c r="X11">
        <f t="shared" si="16"/>
        <v>2.1482331835579044E-3</v>
      </c>
      <c r="Y11">
        <f t="shared" si="17"/>
        <v>9.1835134649461466E-3</v>
      </c>
      <c r="Z11">
        <f t="shared" si="18"/>
        <v>0.90701959984611047</v>
      </c>
      <c r="AB11">
        <f t="shared" si="19"/>
        <v>4349.1573390539215</v>
      </c>
      <c r="AC11">
        <f t="shared" si="2"/>
        <v>4624.2798097938376</v>
      </c>
      <c r="AE11">
        <f t="shared" si="3"/>
        <v>5243.1929871992043</v>
      </c>
      <c r="AF11">
        <f t="shared" si="4"/>
        <v>-262.15964935996021</v>
      </c>
      <c r="AG11">
        <f t="shared" si="4"/>
        <v>-22.675489996152763</v>
      </c>
      <c r="AH11">
        <f t="shared" si="5"/>
        <v>-2148.2331835579043</v>
      </c>
      <c r="AI11">
        <f t="shared" si="6"/>
        <v>2810.1246642851875</v>
      </c>
      <c r="AJ11">
        <f t="shared" si="7"/>
        <v>-275.12247073991603</v>
      </c>
      <c r="AK11">
        <f t="shared" si="24"/>
        <v>22.392457624543596</v>
      </c>
      <c r="AL11">
        <f t="shared" si="8"/>
        <v>2557.394651169815</v>
      </c>
      <c r="AN11">
        <f t="shared" si="9"/>
        <v>2959.8184491345878</v>
      </c>
      <c r="AO11">
        <f t="shared" si="9"/>
        <v>-147.99092245672938</v>
      </c>
      <c r="AP11">
        <f t="shared" si="9"/>
        <v>-12.800469827762573</v>
      </c>
      <c r="AQ11">
        <f t="shared" si="9"/>
        <v>-1212.6923852052064</v>
      </c>
      <c r="AR11">
        <f t="shared" si="9"/>
        <v>1586.3346716448896</v>
      </c>
      <c r="AS11">
        <f t="shared" si="9"/>
        <v>-155.30852414846584</v>
      </c>
      <c r="AT11">
        <f t="shared" si="9"/>
        <v>12.64069611025182</v>
      </c>
      <c r="AU11">
        <f t="shared" si="9"/>
        <v>1443.6668436066757</v>
      </c>
      <c r="AW11">
        <v>8</v>
      </c>
      <c r="AX11">
        <f>(R11*SUMPRODUCT(K12:$K$23, X12:$X$23)-$AZ$3*SUMPRODUCT(K11:$K$22, W12:$W$23))/Z11</f>
        <v>5098.3240170095733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2.4176169999999999E-3</v>
      </c>
      <c r="O12">
        <f t="shared" si="21"/>
        <v>5780.6832267889149</v>
      </c>
      <c r="P12">
        <f t="shared" si="22"/>
        <v>289.03416133944575</v>
      </c>
      <c r="Q12" s="4">
        <f t="shared" si="23"/>
        <v>25</v>
      </c>
      <c r="R12">
        <f t="shared" si="0"/>
        <v>1000000</v>
      </c>
      <c r="S12">
        <f t="shared" si="1"/>
        <v>5408.8084163148278</v>
      </c>
      <c r="U12">
        <f t="shared" si="13"/>
        <v>2.4176169999999999E-3</v>
      </c>
      <c r="V12">
        <f t="shared" si="14"/>
        <v>0.01</v>
      </c>
      <c r="W12">
        <f t="shared" si="15"/>
        <v>0.90701959984611047</v>
      </c>
      <c r="X12">
        <f t="shared" si="16"/>
        <v>2.1928260039211539E-3</v>
      </c>
      <c r="Y12">
        <f t="shared" si="17"/>
        <v>9.0701959984611051E-3</v>
      </c>
      <c r="Z12">
        <f t="shared" si="18"/>
        <v>0.8957565778437282</v>
      </c>
      <c r="AB12">
        <f t="shared" si="19"/>
        <v>4624.2798097938376</v>
      </c>
      <c r="AC12">
        <f t="shared" si="2"/>
        <v>4844.9757172105255</v>
      </c>
      <c r="AE12">
        <f t="shared" si="3"/>
        <v>5178.085024827079</v>
      </c>
      <c r="AF12">
        <f t="shared" si="4"/>
        <v>-258.9042512413539</v>
      </c>
      <c r="AG12">
        <f t="shared" si="4"/>
        <v>-22.393914446093206</v>
      </c>
      <c r="AH12">
        <f t="shared" si="5"/>
        <v>-2192.8260039211541</v>
      </c>
      <c r="AI12">
        <f t="shared" si="6"/>
        <v>2703.9608552184786</v>
      </c>
      <c r="AJ12">
        <f t="shared" si="7"/>
        <v>-220.69590741668799</v>
      </c>
      <c r="AK12">
        <f t="shared" si="24"/>
        <v>21.949959341772992</v>
      </c>
      <c r="AL12">
        <f t="shared" si="8"/>
        <v>2505.2149071435638</v>
      </c>
      <c r="AN12">
        <f t="shared" si="9"/>
        <v>2778.8426250058947</v>
      </c>
      <c r="AO12">
        <f t="shared" si="9"/>
        <v>-138.94213125029472</v>
      </c>
      <c r="AP12">
        <f t="shared" si="9"/>
        <v>-12.017794938702691</v>
      </c>
      <c r="AQ12">
        <f t="shared" si="9"/>
        <v>-1176.7899406249974</v>
      </c>
      <c r="AR12">
        <f t="shared" si="9"/>
        <v>1451.0927581919004</v>
      </c>
      <c r="AS12">
        <f t="shared" si="9"/>
        <v>-118.43745163576712</v>
      </c>
      <c r="AT12">
        <f t="shared" si="9"/>
        <v>11.779544434595694</v>
      </c>
      <c r="AU12">
        <f t="shared" si="9"/>
        <v>1344.434850990729</v>
      </c>
      <c r="AW12">
        <v>9</v>
      </c>
      <c r="AX12">
        <f>(R12*SUMPRODUCT(K13:$K$23, X13:$X$23)-$AZ$3*SUMPRODUCT(K12:$K$22, W13:$W$23))/Z12</f>
        <v>5408.8084163148278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2.502181E-3</v>
      </c>
      <c r="O13">
        <f t="shared" si="21"/>
        <v>5780.6832267889149</v>
      </c>
      <c r="P13">
        <f t="shared" si="22"/>
        <v>289.03416133944575</v>
      </c>
      <c r="Q13" s="4">
        <f t="shared" si="23"/>
        <v>25</v>
      </c>
      <c r="R13">
        <f t="shared" si="0"/>
        <v>1000000</v>
      </c>
      <c r="S13">
        <f t="shared" si="1"/>
        <v>5667.5950602487856</v>
      </c>
      <c r="U13">
        <f t="shared" si="13"/>
        <v>2.502181E-3</v>
      </c>
      <c r="V13">
        <f t="shared" si="14"/>
        <v>0.01</v>
      </c>
      <c r="W13">
        <f t="shared" si="15"/>
        <v>0.8957565778437282</v>
      </c>
      <c r="X13">
        <f t="shared" si="16"/>
        <v>2.2413450897055976E-3</v>
      </c>
      <c r="Y13">
        <f t="shared" si="17"/>
        <v>8.9575657784372823E-3</v>
      </c>
      <c r="Z13">
        <f t="shared" si="18"/>
        <v>0.88455766697558524</v>
      </c>
      <c r="AB13">
        <f t="shared" si="19"/>
        <v>4844.9757172105255</v>
      </c>
      <c r="AC13">
        <f t="shared" si="2"/>
        <v>5013.3146638560174</v>
      </c>
      <c r="AE13">
        <f t="shared" si="3"/>
        <v>5113.3476686133008</v>
      </c>
      <c r="AF13">
        <f t="shared" si="4"/>
        <v>-255.66738343066501</v>
      </c>
      <c r="AG13">
        <f t="shared" si="4"/>
        <v>-22.113941674389633</v>
      </c>
      <c r="AH13">
        <f t="shared" si="5"/>
        <v>-2241.3450897055977</v>
      </c>
      <c r="AI13">
        <f t="shared" si="6"/>
        <v>2594.2212538026483</v>
      </c>
      <c r="AJ13">
        <f t="shared" si="7"/>
        <v>-168.33894664549189</v>
      </c>
      <c r="AK13">
        <f t="shared" si="24"/>
        <v>19.405312004786325</v>
      </c>
      <c r="AL13">
        <f t="shared" si="8"/>
        <v>2445.287619161943</v>
      </c>
      <c r="AN13">
        <f t="shared" si="9"/>
        <v>2609.205126497628</v>
      </c>
      <c r="AO13">
        <f t="shared" si="9"/>
        <v>-130.46025632488139</v>
      </c>
      <c r="AP13">
        <f t="shared" si="9"/>
        <v>-11.284155454177183</v>
      </c>
      <c r="AQ13">
        <f t="shared" si="9"/>
        <v>-1143.6987033381395</v>
      </c>
      <c r="AR13">
        <f t="shared" si="9"/>
        <v>1323.7620113804296</v>
      </c>
      <c r="AS13">
        <f t="shared" si="9"/>
        <v>-85.898880937181417</v>
      </c>
      <c r="AT13">
        <f t="shared" si="9"/>
        <v>9.90201387536505</v>
      </c>
      <c r="AU13">
        <f t="shared" si="9"/>
        <v>1247.7651443186135</v>
      </c>
      <c r="AW13">
        <v>10</v>
      </c>
      <c r="AX13">
        <f>(R13*SUMPRODUCT(K14:$K$23, X14:$X$23)-$AZ$3*SUMPRODUCT(K13:$K$22, W14:$W$23))/Z13</f>
        <v>5667.5950602487856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10"/>
        <v>5.1400000000000001E-2</v>
      </c>
      <c r="I14" s="5">
        <f t="shared" si="11"/>
        <v>1.0514000000000001</v>
      </c>
      <c r="J14">
        <f t="shared" si="12"/>
        <v>0.95111280197831449</v>
      </c>
      <c r="K14">
        <f t="shared" si="20"/>
        <v>0.48532753093089492</v>
      </c>
      <c r="L14" s="2">
        <v>11</v>
      </c>
      <c r="M14" s="6">
        <v>2.5943469999999999E-3</v>
      </c>
      <c r="O14">
        <f t="shared" si="21"/>
        <v>5780.6832267889149</v>
      </c>
      <c r="P14">
        <f t="shared" si="22"/>
        <v>289.03416133944575</v>
      </c>
      <c r="Q14" s="4">
        <f t="shared" si="23"/>
        <v>25</v>
      </c>
      <c r="R14">
        <f t="shared" si="0"/>
        <v>1000000</v>
      </c>
      <c r="S14">
        <f t="shared" si="1"/>
        <v>5875.2033273018787</v>
      </c>
      <c r="U14">
        <f t="shared" si="13"/>
        <v>2.5943469999999999E-3</v>
      </c>
      <c r="V14">
        <f t="shared" si="14"/>
        <v>0.01</v>
      </c>
      <c r="W14">
        <f t="shared" si="15"/>
        <v>0.88455766697558524</v>
      </c>
      <c r="X14">
        <f t="shared" si="16"/>
        <v>2.2948495296451084E-3</v>
      </c>
      <c r="Y14">
        <f t="shared" si="17"/>
        <v>8.8455766697558523E-3</v>
      </c>
      <c r="Z14">
        <f t="shared" si="18"/>
        <v>0.87341724077618432</v>
      </c>
      <c r="AB14">
        <f t="shared" si="19"/>
        <v>5013.3146638560174</v>
      </c>
      <c r="AC14">
        <f t="shared" si="2"/>
        <v>5131.5038791310644</v>
      </c>
      <c r="AE14">
        <f t="shared" si="3"/>
        <v>5048.9483937431442</v>
      </c>
      <c r="AF14">
        <f t="shared" si="4"/>
        <v>-252.44741968715718</v>
      </c>
      <c r="AG14">
        <f t="shared" si="4"/>
        <v>-21.835431019404609</v>
      </c>
      <c r="AH14">
        <f t="shared" si="5"/>
        <v>-2294.8495296451083</v>
      </c>
      <c r="AI14">
        <f t="shared" si="6"/>
        <v>2479.8160133914744</v>
      </c>
      <c r="AJ14">
        <f t="shared" si="7"/>
        <v>-118.18921527504699</v>
      </c>
      <c r="AK14">
        <f t="shared" si="24"/>
        <v>17.657668148241605</v>
      </c>
      <c r="AL14">
        <f t="shared" si="8"/>
        <v>2379.2844662646689</v>
      </c>
      <c r="AN14">
        <f t="shared" si="9"/>
        <v>2450.3936577328682</v>
      </c>
      <c r="AO14">
        <f t="shared" si="9"/>
        <v>-122.51968288664339</v>
      </c>
      <c r="AP14">
        <f t="shared" si="9"/>
        <v>-10.597335823459513</v>
      </c>
      <c r="AQ14">
        <f t="shared" si="9"/>
        <v>-1113.7536560805859</v>
      </c>
      <c r="AR14">
        <f t="shared" si="9"/>
        <v>1203.5229829421794</v>
      </c>
      <c r="AS14">
        <f t="shared" si="9"/>
        <v>-57.360480032098565</v>
      </c>
      <c r="AT14">
        <f t="shared" si="9"/>
        <v>8.5697524843832049</v>
      </c>
      <c r="AU14">
        <f t="shared" si="9"/>
        <v>1154.7322553944639</v>
      </c>
      <c r="AW14">
        <v>11</v>
      </c>
      <c r="AX14">
        <f>(R14*SUMPRODUCT(K15:$K$23, X15:$X$23)-$AZ$3*SUMPRODUCT(K14:$K$22, W15:$W$23))/Z14</f>
        <v>5875.2033273018787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10"/>
        <v>5.1900000000000002E-2</v>
      </c>
      <c r="I15" s="5">
        <f t="shared" si="11"/>
        <v>1.0519000000000001</v>
      </c>
      <c r="J15">
        <f t="shared" si="12"/>
        <v>0.95066070919288903</v>
      </c>
      <c r="K15">
        <f t="shared" si="20"/>
        <v>0.46138181474559836</v>
      </c>
      <c r="L15" s="2">
        <v>12</v>
      </c>
      <c r="M15" s="6">
        <v>2.6922130000000002E-3</v>
      </c>
      <c r="O15">
        <f t="shared" si="21"/>
        <v>5780.6832267889149</v>
      </c>
      <c r="P15">
        <f t="shared" si="22"/>
        <v>289.03416133944575</v>
      </c>
      <c r="Q15" s="4">
        <f t="shared" si="23"/>
        <v>25</v>
      </c>
      <c r="R15">
        <f t="shared" si="0"/>
        <v>1000000</v>
      </c>
      <c r="S15">
        <f t="shared" si="1"/>
        <v>6034.2893617594618</v>
      </c>
      <c r="U15">
        <f t="shared" si="13"/>
        <v>2.6922130000000002E-3</v>
      </c>
      <c r="V15">
        <f t="shared" si="14"/>
        <v>0.01</v>
      </c>
      <c r="W15">
        <f t="shared" si="15"/>
        <v>0.87341724077618432</v>
      </c>
      <c r="X15">
        <f t="shared" si="16"/>
        <v>2.3514252500417736E-3</v>
      </c>
      <c r="Y15">
        <f t="shared" si="17"/>
        <v>8.7341724077618435E-3</v>
      </c>
      <c r="Z15">
        <f t="shared" si="18"/>
        <v>0.86233164311838073</v>
      </c>
      <c r="AB15">
        <f t="shared" si="19"/>
        <v>5131.5038791310644</v>
      </c>
      <c r="AC15">
        <f t="shared" si="2"/>
        <v>5203.558660377802</v>
      </c>
      <c r="AE15">
        <f t="shared" si="3"/>
        <v>4984.8660653037477</v>
      </c>
      <c r="AF15">
        <f t="shared" si="4"/>
        <v>-249.24330326518739</v>
      </c>
      <c r="AG15">
        <f t="shared" si="4"/>
        <v>-21.558291077959517</v>
      </c>
      <c r="AH15">
        <f t="shared" si="5"/>
        <v>-2351.4252500417738</v>
      </c>
      <c r="AI15">
        <f t="shared" si="6"/>
        <v>2362.6392209188275</v>
      </c>
      <c r="AJ15">
        <f t="shared" si="7"/>
        <v>-72.054781246737548</v>
      </c>
      <c r="AK15">
        <f t="shared" si="24"/>
        <v>40.455219228795464</v>
      </c>
      <c r="AL15">
        <f t="shared" si="8"/>
        <v>2331.0396589008856</v>
      </c>
      <c r="AN15">
        <f t="shared" si="9"/>
        <v>2299.9265514735935</v>
      </c>
      <c r="AO15">
        <f t="shared" si="9"/>
        <v>-114.99632757367968</v>
      </c>
      <c r="AP15">
        <f t="shared" si="9"/>
        <v>-9.9466034603628035</v>
      </c>
      <c r="AQ15">
        <f t="shared" si="9"/>
        <v>-1084.9048491028959</v>
      </c>
      <c r="AR15">
        <f t="shared" si="9"/>
        <v>1090.0787713366553</v>
      </c>
      <c r="AS15">
        <f t="shared" si="9"/>
        <v>-33.244765732716878</v>
      </c>
      <c r="AT15">
        <f t="shared" si="9"/>
        <v>18.665302463712678</v>
      </c>
      <c r="AU15">
        <f t="shared" si="9"/>
        <v>1075.4993080676511</v>
      </c>
      <c r="AW15">
        <v>12</v>
      </c>
      <c r="AX15">
        <f>(R15*SUMPRODUCT(K16:$K$23, X16:$X$23)-$AZ$3*SUMPRODUCT(K15:$K$22, W16:$W$23))/Z15</f>
        <v>6034.2893617594618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10"/>
        <v>5.4700000000000006E-2</v>
      </c>
      <c r="I16" s="5">
        <f t="shared" si="11"/>
        <v>1.0547</v>
      </c>
      <c r="J16">
        <f t="shared" si="12"/>
        <v>0.94813691096994412</v>
      </c>
      <c r="K16">
        <f t="shared" si="20"/>
        <v>0.43745312861059865</v>
      </c>
      <c r="L16" s="2">
        <v>13</v>
      </c>
      <c r="M16" s="6">
        <v>2.807183E-3</v>
      </c>
      <c r="O16">
        <f t="shared" si="21"/>
        <v>5780.6832267889149</v>
      </c>
      <c r="P16">
        <f t="shared" si="22"/>
        <v>289.03416133944575</v>
      </c>
      <c r="Q16" s="4">
        <f t="shared" si="23"/>
        <v>25</v>
      </c>
      <c r="R16">
        <f t="shared" si="0"/>
        <v>1000000</v>
      </c>
      <c r="S16">
        <f t="shared" si="1"/>
        <v>6144.2479676962239</v>
      </c>
      <c r="U16">
        <f t="shared" si="13"/>
        <v>2.807183E-3</v>
      </c>
      <c r="V16">
        <f t="shared" si="14"/>
        <v>0.01</v>
      </c>
      <c r="W16">
        <f t="shared" si="15"/>
        <v>0.86233164311838073</v>
      </c>
      <c r="X16">
        <f t="shared" si="16"/>
        <v>2.4207227289239856E-3</v>
      </c>
      <c r="Y16">
        <f t="shared" si="17"/>
        <v>8.6233164311838081E-3</v>
      </c>
      <c r="Z16">
        <f t="shared" si="18"/>
        <v>0.85128760395827285</v>
      </c>
      <c r="AB16">
        <f t="shared" si="19"/>
        <v>5203.558660377802</v>
      </c>
      <c r="AC16">
        <f t="shared" si="2"/>
        <v>5230.5221305456062</v>
      </c>
      <c r="AE16">
        <f t="shared" si="3"/>
        <v>4921.0239733749122</v>
      </c>
      <c r="AF16">
        <f t="shared" si="4"/>
        <v>-246.05119866874563</v>
      </c>
      <c r="AG16">
        <f t="shared" si="4"/>
        <v>-21.282190098956821</v>
      </c>
      <c r="AH16">
        <f t="shared" si="5"/>
        <v>-2420.7227289239854</v>
      </c>
      <c r="AI16">
        <f t="shared" si="6"/>
        <v>2232.967855683225</v>
      </c>
      <c r="AJ16">
        <f t="shared" si="7"/>
        <v>-26.963470167804189</v>
      </c>
      <c r="AK16">
        <f t="shared" si="24"/>
        <v>70.137573189096187</v>
      </c>
      <c r="AL16">
        <f t="shared" si="8"/>
        <v>2276.141958704517</v>
      </c>
      <c r="AN16">
        <f t="shared" si="9"/>
        <v>2152.7173331206145</v>
      </c>
      <c r="AO16">
        <f t="shared" si="9"/>
        <v>-107.63586665603074</v>
      </c>
      <c r="AP16">
        <f t="shared" si="9"/>
        <v>-9.3099606424741683</v>
      </c>
      <c r="AQ16">
        <f t="shared" si="9"/>
        <v>-1058.9527312665834</v>
      </c>
      <c r="AR16">
        <f t="shared" si="9"/>
        <v>976.81877455552649</v>
      </c>
      <c r="AS16">
        <f t="shared" si="9"/>
        <v>-11.795254383104487</v>
      </c>
      <c r="AT16">
        <f t="shared" si="9"/>
        <v>30.68190082472497</v>
      </c>
      <c r="AU16">
        <f t="shared" si="9"/>
        <v>995.70542099714703</v>
      </c>
      <c r="AW16">
        <v>13</v>
      </c>
      <c r="AX16">
        <f>(R16*SUMPRODUCT(K17:$K$23, X17:$X$23)-$AZ$3*SUMPRODUCT(K16:$K$22, W17:$W$23))/Z16</f>
        <v>6144.2479676962239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10"/>
        <v>6.1700000000000005E-2</v>
      </c>
      <c r="I17" s="5">
        <f t="shared" si="11"/>
        <v>1.0617000000000001</v>
      </c>
      <c r="J17">
        <f t="shared" si="12"/>
        <v>0.94188565508147304</v>
      </c>
      <c r="K17">
        <f t="shared" si="20"/>
        <v>0.41203082660883361</v>
      </c>
      <c r="L17" s="2">
        <v>14</v>
      </c>
      <c r="M17" s="6">
        <v>2.939255E-3</v>
      </c>
      <c r="O17">
        <f t="shared" si="21"/>
        <v>5780.6832267889149</v>
      </c>
      <c r="P17">
        <f t="shared" si="22"/>
        <v>289.03416133944575</v>
      </c>
      <c r="Q17" s="4">
        <f t="shared" si="23"/>
        <v>25</v>
      </c>
      <c r="R17">
        <f t="shared" si="0"/>
        <v>1000000</v>
      </c>
      <c r="S17">
        <f t="shared" si="1"/>
        <v>6207.4733616799558</v>
      </c>
      <c r="U17">
        <f t="shared" si="13"/>
        <v>2.939255E-3</v>
      </c>
      <c r="V17">
        <f t="shared" si="14"/>
        <v>0.01</v>
      </c>
      <c r="W17">
        <f t="shared" si="15"/>
        <v>0.85128760395827285</v>
      </c>
      <c r="X17">
        <f t="shared" si="16"/>
        <v>2.5021513463723733E-3</v>
      </c>
      <c r="Y17">
        <f t="shared" si="17"/>
        <v>8.5128760395827285E-3</v>
      </c>
      <c r="Z17">
        <f t="shared" si="18"/>
        <v>0.8402725765723178</v>
      </c>
      <c r="AB17">
        <f t="shared" si="19"/>
        <v>5230.5221305456062</v>
      </c>
      <c r="AC17">
        <f t="shared" si="2"/>
        <v>5215.9696356228433</v>
      </c>
      <c r="AE17">
        <f t="shared" si="3"/>
        <v>4857.3495893223017</v>
      </c>
      <c r="AF17">
        <f t="shared" si="4"/>
        <v>-242.86747946611507</v>
      </c>
      <c r="AG17">
        <f t="shared" si="4"/>
        <v>-21.006814414307946</v>
      </c>
      <c r="AH17">
        <f t="shared" si="5"/>
        <v>-2502.1513463723732</v>
      </c>
      <c r="AI17">
        <f t="shared" si="6"/>
        <v>2091.3239490695059</v>
      </c>
      <c r="AJ17">
        <f t="shared" si="7"/>
        <v>14.552494922762889</v>
      </c>
      <c r="AK17">
        <f t="shared" si="24"/>
        <v>135.86105851754473</v>
      </c>
      <c r="AL17">
        <f t="shared" si="8"/>
        <v>2241.7375025098136</v>
      </c>
      <c r="AN17">
        <f t="shared" si="9"/>
        <v>2001.3777664165464</v>
      </c>
      <c r="AO17">
        <f t="shared" si="9"/>
        <v>-100.06888832082731</v>
      </c>
      <c r="AP17">
        <f t="shared" si="9"/>
        <v>-8.6554551075456647</v>
      </c>
      <c r="AQ17">
        <f t="shared" si="9"/>
        <v>-1030.9634875462148</v>
      </c>
      <c r="AR17">
        <f t="shared" si="9"/>
        <v>861.68993544195882</v>
      </c>
      <c r="AS17">
        <f t="shared" si="9"/>
        <v>5.996076512246848</v>
      </c>
      <c r="AT17">
        <f t="shared" si="9"/>
        <v>55.978944244935072</v>
      </c>
      <c r="AU17">
        <f t="shared" si="9"/>
        <v>923.66495619914065</v>
      </c>
      <c r="AW17">
        <v>14</v>
      </c>
      <c r="AX17">
        <f>(R17*SUMPRODUCT(K18:$K$23, X18:$X$23)-$AZ$3*SUMPRODUCT(K17:$K$22, W18:$W$23))/Z17</f>
        <v>6207.4733616799558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10"/>
        <v>7.0099999999999996E-2</v>
      </c>
      <c r="I18" s="5">
        <f t="shared" si="11"/>
        <v>1.0701000000000001</v>
      </c>
      <c r="J18">
        <f t="shared" si="12"/>
        <v>0.93449210354172507</v>
      </c>
      <c r="K18">
        <f t="shared" si="20"/>
        <v>0.38503955388172473</v>
      </c>
      <c r="L18" s="2">
        <v>15</v>
      </c>
      <c r="M18" s="6">
        <v>3.7729310000000002E-3</v>
      </c>
      <c r="O18">
        <f t="shared" si="21"/>
        <v>5780.6832267889149</v>
      </c>
      <c r="P18">
        <f t="shared" si="22"/>
        <v>289.03416133944575</v>
      </c>
      <c r="Q18" s="4">
        <f t="shared" si="23"/>
        <v>25</v>
      </c>
      <c r="R18">
        <f t="shared" si="0"/>
        <v>1000000</v>
      </c>
      <c r="S18">
        <f t="shared" si="1"/>
        <v>5961.4343722430594</v>
      </c>
      <c r="U18">
        <f t="shared" si="13"/>
        <v>3.7729310000000002E-3</v>
      </c>
      <c r="V18">
        <f t="shared" si="14"/>
        <v>0.01</v>
      </c>
      <c r="W18">
        <f t="shared" si="15"/>
        <v>0.8402725765723178</v>
      </c>
      <c r="X18">
        <f t="shared" si="16"/>
        <v>3.1702904525995716E-3</v>
      </c>
      <c r="Y18">
        <f t="shared" si="17"/>
        <v>8.4027257657231774E-3</v>
      </c>
      <c r="Z18">
        <f t="shared" si="18"/>
        <v>0.82869956035399506</v>
      </c>
      <c r="AB18">
        <f t="shared" si="19"/>
        <v>5215.9696356228433</v>
      </c>
      <c r="AC18">
        <f t="shared" si="2"/>
        <v>4940.2380433570179</v>
      </c>
      <c r="AE18">
        <f t="shared" si="3"/>
        <v>4790.4496485856871</v>
      </c>
      <c r="AF18">
        <f t="shared" si="4"/>
        <v>-239.52248242928437</v>
      </c>
      <c r="AG18">
        <f t="shared" si="4"/>
        <v>-20.717489008849878</v>
      </c>
      <c r="AH18">
        <f t="shared" si="5"/>
        <v>-3170.2904525995718</v>
      </c>
      <c r="AI18">
        <f t="shared" si="6"/>
        <v>1359.9192245479808</v>
      </c>
      <c r="AJ18">
        <f t="shared" si="7"/>
        <v>275.73159226582538</v>
      </c>
      <c r="AK18">
        <f t="shared" si="24"/>
        <v>210.96497091843173</v>
      </c>
      <c r="AL18">
        <f t="shared" si="8"/>
        <v>1846.615787732238</v>
      </c>
      <c r="AN18">
        <f t="shared" si="9"/>
        <v>1844.512595584298</v>
      </c>
      <c r="AO18">
        <f t="shared" si="9"/>
        <v>-92.225629779214898</v>
      </c>
      <c r="AP18">
        <f t="shared" si="9"/>
        <v>-7.9770527255170922</v>
      </c>
      <c r="AQ18">
        <f t="shared" si="9"/>
        <v>-1220.6872215444303</v>
      </c>
      <c r="AR18">
        <f t="shared" si="9"/>
        <v>523.62269153513557</v>
      </c>
      <c r="AS18">
        <f t="shared" si="9"/>
        <v>106.16756927713102</v>
      </c>
      <c r="AT18">
        <f t="shared" si="9"/>
        <v>81.22985828710398</v>
      </c>
      <c r="AU18">
        <f t="shared" si="9"/>
        <v>711.02011909937062</v>
      </c>
      <c r="AW18">
        <v>15</v>
      </c>
      <c r="AX18">
        <f>(R18*SUMPRODUCT(K19:$K$23, X19:$X$23)-$AZ$3*SUMPRODUCT(K18:$K$22, W19:$W$23))/Z18</f>
        <v>5961.4343722430594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10"/>
        <v>7.3400000000000007E-2</v>
      </c>
      <c r="I19" s="5">
        <f t="shared" si="11"/>
        <v>1.0733999999999999</v>
      </c>
      <c r="J19">
        <f t="shared" si="12"/>
        <v>0.93161915408980811</v>
      </c>
      <c r="K19">
        <f t="shared" si="20"/>
        <v>0.35871022347840947</v>
      </c>
      <c r="L19" s="2">
        <v>16</v>
      </c>
      <c r="M19" s="6">
        <v>4.6883589999999996E-3</v>
      </c>
      <c r="O19">
        <f t="shared" si="21"/>
        <v>5780.6832267889149</v>
      </c>
      <c r="P19">
        <f t="shared" si="22"/>
        <v>289.03416133944575</v>
      </c>
      <c r="Q19" s="4">
        <f t="shared" si="23"/>
        <v>25</v>
      </c>
      <c r="R19">
        <f t="shared" si="0"/>
        <v>1000000</v>
      </c>
      <c r="S19">
        <f t="shared" si="1"/>
        <v>5410.0500625495315</v>
      </c>
      <c r="U19">
        <f t="shared" si="13"/>
        <v>4.6883589999999996E-3</v>
      </c>
      <c r="V19">
        <f t="shared" si="14"/>
        <v>0.01</v>
      </c>
      <c r="W19">
        <f t="shared" si="15"/>
        <v>0.82869956035399506</v>
      </c>
      <c r="X19">
        <f t="shared" si="16"/>
        <v>3.8852410420816955E-3</v>
      </c>
      <c r="Y19">
        <f t="shared" si="17"/>
        <v>8.2869956035399508E-3</v>
      </c>
      <c r="Z19">
        <f t="shared" si="18"/>
        <v>0.81652732370837344</v>
      </c>
      <c r="AB19">
        <f t="shared" si="19"/>
        <v>4940.2380433570179</v>
      </c>
      <c r="AC19">
        <f t="shared" si="2"/>
        <v>4417.4536987018873</v>
      </c>
      <c r="AE19">
        <f t="shared" si="3"/>
        <v>4720.0858043758371</v>
      </c>
      <c r="AF19">
        <f t="shared" si="4"/>
        <v>-236.00429021879185</v>
      </c>
      <c r="AG19">
        <f t="shared" si="4"/>
        <v>-20.413183092709335</v>
      </c>
      <c r="AH19">
        <f t="shared" si="5"/>
        <v>-3885.2410420816955</v>
      </c>
      <c r="AI19">
        <f t="shared" si="6"/>
        <v>578.42728898264113</v>
      </c>
      <c r="AJ19">
        <f t="shared" si="7"/>
        <v>522.78434465513055</v>
      </c>
      <c r="AK19">
        <f t="shared" si="24"/>
        <v>210.16232613256361</v>
      </c>
      <c r="AL19">
        <f t="shared" si="8"/>
        <v>1311.3739597703352</v>
      </c>
      <c r="AN19">
        <f t="shared" si="9"/>
        <v>1693.1430337249246</v>
      </c>
      <c r="AO19">
        <f t="shared" si="9"/>
        <v>-84.657151686246237</v>
      </c>
      <c r="AP19">
        <f t="shared" si="9"/>
        <v>-7.3224174690914552</v>
      </c>
      <c r="AQ19">
        <f t="shared" si="9"/>
        <v>-1393.6756824726135</v>
      </c>
      <c r="AR19">
        <f t="shared" si="9"/>
        <v>207.48778209697375</v>
      </c>
      <c r="AS19">
        <f t="shared" si="9"/>
        <v>187.52808910225573</v>
      </c>
      <c r="AT19">
        <f t="shared" si="9"/>
        <v>75.387374973754262</v>
      </c>
      <c r="AU19">
        <f t="shared" si="9"/>
        <v>470.4032461729837</v>
      </c>
      <c r="AW19">
        <v>16</v>
      </c>
      <c r="AX19">
        <f>(R19*SUMPRODUCT(K20:$K$23, X20:$X$23)-$AZ$3*SUMPRODUCT(K19:$K$22, W20:$W$23))/Z19</f>
        <v>5410.0500625495315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0.34023543913346244</v>
      </c>
      <c r="L20" s="2">
        <v>17</v>
      </c>
      <c r="M20" s="6">
        <v>5.6712799999999999E-3</v>
      </c>
      <c r="O20">
        <f t="shared" si="21"/>
        <v>5780.6832267889149</v>
      </c>
      <c r="P20">
        <f t="shared" si="22"/>
        <v>289.03416133944575</v>
      </c>
      <c r="Q20" s="4">
        <f t="shared" si="23"/>
        <v>25</v>
      </c>
      <c r="R20">
        <f t="shared" si="0"/>
        <v>1000000</v>
      </c>
      <c r="S20">
        <f t="shared" si="1"/>
        <v>4530.5297223926518</v>
      </c>
      <c r="U20">
        <f t="shared" si="13"/>
        <v>5.6712799999999999E-3</v>
      </c>
      <c r="V20">
        <f t="shared" si="14"/>
        <v>0.01</v>
      </c>
      <c r="W20">
        <f t="shared" si="15"/>
        <v>0.81652732370837344</v>
      </c>
      <c r="X20">
        <f t="shared" si="16"/>
        <v>4.6307550804008243E-3</v>
      </c>
      <c r="Y20">
        <f t="shared" si="17"/>
        <v>8.1652732370837353E-3</v>
      </c>
      <c r="Z20">
        <f t="shared" si="18"/>
        <v>0.80373129539088894</v>
      </c>
      <c r="AB20">
        <f t="shared" si="19"/>
        <v>4417.4536987018873</v>
      </c>
      <c r="AC20">
        <f t="shared" si="2"/>
        <v>3641.3285225855707</v>
      </c>
      <c r="AE20">
        <f t="shared" si="3"/>
        <v>4646.1160181114383</v>
      </c>
      <c r="AF20">
        <f t="shared" si="4"/>
        <v>-232.30580090557191</v>
      </c>
      <c r="AG20">
        <f t="shared" si="4"/>
        <v>-20.093282384772223</v>
      </c>
      <c r="AH20">
        <f t="shared" si="5"/>
        <v>-4630.7550804008242</v>
      </c>
      <c r="AI20">
        <f t="shared" si="6"/>
        <v>-237.03814557973055</v>
      </c>
      <c r="AJ20">
        <f t="shared" si="7"/>
        <v>776.12517611631665</v>
      </c>
      <c r="AK20">
        <f t="shared" si="24"/>
        <v>37.974434838403347</v>
      </c>
      <c r="AL20">
        <f t="shared" si="8"/>
        <v>577.06146537498944</v>
      </c>
      <c r="AN20">
        <f t="shared" si="9"/>
        <v>1580.7733236871591</v>
      </c>
      <c r="AO20">
        <f t="shared" si="9"/>
        <v>-79.03866618435795</v>
      </c>
      <c r="AP20">
        <f t="shared" si="9"/>
        <v>-6.8364467558156425</v>
      </c>
      <c r="AQ20">
        <f t="shared" si="9"/>
        <v>-1575.5469882996865</v>
      </c>
      <c r="AR20">
        <f t="shared" si="9"/>
        <v>-80.648777552701219</v>
      </c>
      <c r="AS20">
        <f t="shared" si="9"/>
        <v>264.06529011847084</v>
      </c>
      <c r="AT20">
        <f t="shared" si="9"/>
        <v>12.920248513089218</v>
      </c>
      <c r="AU20">
        <f t="shared" si="9"/>
        <v>196.33676107885887</v>
      </c>
      <c r="AW20">
        <v>17</v>
      </c>
      <c r="AX20">
        <f>(R20*SUMPRODUCT(K21:$K$23, X21:$X$23)-$AZ$3*SUMPRODUCT(K20:$K$22, W21:$W$23))/Z20</f>
        <v>4530.5297223926518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10"/>
        <v>5.1300000000000005E-2</v>
      </c>
      <c r="I21" s="5">
        <f t="shared" si="11"/>
        <v>1.0512999999999999</v>
      </c>
      <c r="J21">
        <f t="shared" si="12"/>
        <v>0.95120327213925626</v>
      </c>
      <c r="K21">
        <f t="shared" si="20"/>
        <v>0.32363306300148625</v>
      </c>
      <c r="L21" s="2">
        <v>18</v>
      </c>
      <c r="M21" s="6">
        <v>6.8024940000000001E-3</v>
      </c>
      <c r="O21">
        <f t="shared" si="21"/>
        <v>5780.6832267889149</v>
      </c>
      <c r="P21">
        <f t="shared" si="22"/>
        <v>289.03416133944575</v>
      </c>
      <c r="Q21" s="4">
        <f t="shared" si="23"/>
        <v>25</v>
      </c>
      <c r="R21">
        <f t="shared" si="0"/>
        <v>1000000</v>
      </c>
      <c r="S21">
        <f t="shared" si="1"/>
        <v>3313.316212122606</v>
      </c>
      <c r="U21">
        <f t="shared" si="13"/>
        <v>6.8024940000000001E-3</v>
      </c>
      <c r="V21">
        <f t="shared" si="14"/>
        <v>0.01</v>
      </c>
      <c r="W21">
        <f t="shared" si="15"/>
        <v>0.80373129539088894</v>
      </c>
      <c r="X21">
        <f t="shared" si="16"/>
        <v>5.4673773145087496E-3</v>
      </c>
      <c r="Y21">
        <f t="shared" si="17"/>
        <v>8.037312953908889E-3</v>
      </c>
      <c r="Z21">
        <f t="shared" si="18"/>
        <v>0.79022660512247134</v>
      </c>
      <c r="AB21">
        <f t="shared" si="19"/>
        <v>3641.3285225855707</v>
      </c>
      <c r="AC21">
        <f t="shared" si="2"/>
        <v>2618.2706220028931</v>
      </c>
      <c r="AE21">
        <f t="shared" si="3"/>
        <v>4568.0496815938177</v>
      </c>
      <c r="AF21">
        <f t="shared" si="4"/>
        <v>-228.40248407969085</v>
      </c>
      <c r="AG21">
        <f t="shared" si="4"/>
        <v>-19.755665128061782</v>
      </c>
      <c r="AH21">
        <f t="shared" si="5"/>
        <v>-5467.3773145087498</v>
      </c>
      <c r="AI21">
        <f t="shared" si="6"/>
        <v>-1147.4857821226851</v>
      </c>
      <c r="AJ21">
        <f t="shared" si="7"/>
        <v>1023.0579005826776</v>
      </c>
      <c r="AK21">
        <f t="shared" si="24"/>
        <v>12.769561152159518</v>
      </c>
      <c r="AL21">
        <f t="shared" si="8"/>
        <v>-111.65832038784802</v>
      </c>
      <c r="AN21">
        <f t="shared" si="9"/>
        <v>1478.3719103971712</v>
      </c>
      <c r="AO21">
        <f t="shared" si="9"/>
        <v>-73.918595519858556</v>
      </c>
      <c r="AP21">
        <f t="shared" si="9"/>
        <v>-6.3935864170262837</v>
      </c>
      <c r="AQ21">
        <f t="shared" si="9"/>
        <v>-1769.424066879307</v>
      </c>
      <c r="AR21">
        <f t="shared" si="9"/>
        <v>-371.36433841902067</v>
      </c>
      <c r="AS21">
        <f t="shared" si="9"/>
        <v>331.09536199344194</v>
      </c>
      <c r="AT21">
        <f t="shared" si="9"/>
        <v>4.1326521888581729</v>
      </c>
      <c r="AU21">
        <f t="shared" si="9"/>
        <v>-36.136324236720554</v>
      </c>
      <c r="AW21">
        <v>18</v>
      </c>
      <c r="AX21">
        <f>(R21*SUMPRODUCT(K22:$K$23, X22:$X$23)-$AZ$3*SUMPRODUCT(K21:$K$22, W22:$W$23))/Z21</f>
        <v>3313.316212122606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10"/>
        <v>7.0000000000000007E-2</v>
      </c>
      <c r="I22" s="5">
        <f t="shared" si="11"/>
        <v>1.07</v>
      </c>
      <c r="J22">
        <f t="shared" si="12"/>
        <v>0.93457943925233644</v>
      </c>
      <c r="K22">
        <f t="shared" si="20"/>
        <v>0.30246080654344509</v>
      </c>
      <c r="L22" s="2">
        <v>19</v>
      </c>
      <c r="M22" s="6">
        <v>8.090557E-3</v>
      </c>
      <c r="O22">
        <f t="shared" si="21"/>
        <v>5780.6832267889149</v>
      </c>
      <c r="P22">
        <f t="shared" si="22"/>
        <v>289.03416133944575</v>
      </c>
      <c r="Q22" s="4">
        <f t="shared" si="23"/>
        <v>25</v>
      </c>
      <c r="R22">
        <f t="shared" si="0"/>
        <v>1000000</v>
      </c>
      <c r="S22">
        <f t="shared" si="1"/>
        <v>1781.7858647027797</v>
      </c>
      <c r="U22">
        <f t="shared" si="13"/>
        <v>8.090557E-3</v>
      </c>
      <c r="V22">
        <f t="shared" si="14"/>
        <v>0.01</v>
      </c>
      <c r="W22">
        <f t="shared" si="15"/>
        <v>0.79022660512247134</v>
      </c>
      <c r="X22">
        <f t="shared" si="16"/>
        <v>6.393373391659846E-3</v>
      </c>
      <c r="Y22">
        <f t="shared" si="17"/>
        <v>7.9022660512247135E-3</v>
      </c>
      <c r="Z22">
        <f t="shared" si="18"/>
        <v>0.77593096567958686</v>
      </c>
      <c r="AB22">
        <f t="shared" si="19"/>
        <v>2618.2706220028931</v>
      </c>
      <c r="AC22">
        <f t="shared" si="2"/>
        <v>1382.5428266330655</v>
      </c>
      <c r="AE22">
        <f t="shared" si="3"/>
        <v>4485.4111184501126</v>
      </c>
      <c r="AF22">
        <f t="shared" si="4"/>
        <v>-224.27055592250565</v>
      </c>
      <c r="AG22">
        <f t="shared" si="4"/>
        <v>-19.39827414198967</v>
      </c>
      <c r="AH22">
        <f t="shared" si="5"/>
        <v>-6393.3733916598458</v>
      </c>
      <c r="AI22">
        <f t="shared" si="6"/>
        <v>-2151.6311032742287</v>
      </c>
      <c r="AJ22">
        <f t="shared" si="7"/>
        <v>1235.7277953698276</v>
      </c>
      <c r="AK22">
        <f t="shared" si="24"/>
        <v>144.4676348751405</v>
      </c>
      <c r="AL22">
        <f t="shared" si="8"/>
        <v>-771.43567302926067</v>
      </c>
      <c r="AN22">
        <f t="shared" si="9"/>
        <v>1356.6610645653573</v>
      </c>
      <c r="AO22">
        <f t="shared" si="9"/>
        <v>-67.833053228267872</v>
      </c>
      <c r="AP22">
        <f t="shared" si="9"/>
        <v>-5.8672176425370512</v>
      </c>
      <c r="AQ22">
        <f t="shared" si="9"/>
        <v>-1933.7448725748379</v>
      </c>
      <c r="AR22">
        <f t="shared" si="9"/>
        <v>-650.78407888028585</v>
      </c>
      <c r="AS22">
        <f t="shared" si="9"/>
        <v>373.75922565571136</v>
      </c>
      <c r="AT22">
        <f t="shared" si="9"/>
        <v>43.695797363758935</v>
      </c>
      <c r="AU22">
        <f t="shared" si="9"/>
        <v>-233.32905586081557</v>
      </c>
      <c r="AW22">
        <v>19</v>
      </c>
      <c r="AX22">
        <f>(R22*SUMPRODUCT(K23:$K$23, X23:$X$23)-$AZ$3*SUMPRODUCT(K22:$K$22, W23:$W$23))/Z22</f>
        <v>1781.7858647027797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10"/>
        <v>0.10390000000000001</v>
      </c>
      <c r="I23" s="5">
        <f t="shared" si="11"/>
        <v>1.1039000000000001</v>
      </c>
      <c r="J23">
        <f t="shared" si="12"/>
        <v>0.90587915572062683</v>
      </c>
      <c r="K23">
        <f t="shared" si="20"/>
        <v>0.2739929400701559</v>
      </c>
      <c r="L23" s="2">
        <v>20</v>
      </c>
      <c r="M23" s="6">
        <v>9.5159809999999997E-3</v>
      </c>
      <c r="O23">
        <f t="shared" si="21"/>
        <v>5780.6832267889149</v>
      </c>
      <c r="P23">
        <f t="shared" si="22"/>
        <v>289.03416133944575</v>
      </c>
      <c r="Q23" s="4">
        <f t="shared" si="23"/>
        <v>25</v>
      </c>
      <c r="R23">
        <f t="shared" si="0"/>
        <v>1000000</v>
      </c>
      <c r="S23">
        <f t="shared" si="1"/>
        <v>1817.2513066760955</v>
      </c>
      <c r="U23">
        <f t="shared" si="13"/>
        <v>9.5159809999999997E-3</v>
      </c>
      <c r="V23">
        <f t="shared" si="14"/>
        <v>0.01</v>
      </c>
      <c r="W23">
        <f t="shared" si="15"/>
        <v>0.77593096567958686</v>
      </c>
      <c r="X23">
        <f t="shared" si="16"/>
        <v>7.3837443267186003E-3</v>
      </c>
      <c r="Y23">
        <f t="shared" si="17"/>
        <v>7.7593096567958684E-3</v>
      </c>
      <c r="Z23">
        <f t="shared" si="18"/>
        <v>0.76078791169607241</v>
      </c>
      <c r="AB23">
        <f t="shared" si="19"/>
        <v>1382.5428266330655</v>
      </c>
      <c r="AC23">
        <f t="shared" si="2"/>
        <v>1382.5428266330655</v>
      </c>
      <c r="AE23">
        <f t="shared" si="3"/>
        <v>4397.8739202852521</v>
      </c>
      <c r="AF23">
        <f t="shared" si="4"/>
        <v>-219.89369601426259</v>
      </c>
      <c r="AG23">
        <f t="shared" si="4"/>
        <v>-19.019697792401811</v>
      </c>
      <c r="AH23">
        <f t="shared" si="5"/>
        <v>-7383.7443267186</v>
      </c>
      <c r="AI23">
        <f t="shared" si="6"/>
        <v>-3224.7838002400122</v>
      </c>
      <c r="AJ23">
        <f t="shared" si="7"/>
        <v>0</v>
      </c>
      <c r="AK23">
        <f t="shared" si="24"/>
        <v>389.23661356328387</v>
      </c>
      <c r="AL23">
        <f t="shared" si="8"/>
        <v>-2835.5471866767284</v>
      </c>
      <c r="AN23">
        <f t="shared" si="9"/>
        <v>1204.9864054768186</v>
      </c>
      <c r="AO23">
        <f t="shared" si="9"/>
        <v>-60.249320273840929</v>
      </c>
      <c r="AP23">
        <f t="shared" si="9"/>
        <v>-5.2112629173860254</v>
      </c>
      <c r="AQ23">
        <f t="shared" si="9"/>
        <v>-2023.0938168039629</v>
      </c>
      <c r="AR23">
        <f t="shared" si="9"/>
        <v>-883.56799451837128</v>
      </c>
      <c r="AS23">
        <f t="shared" si="9"/>
        <v>0</v>
      </c>
      <c r="AT23">
        <f t="shared" si="9"/>
        <v>106.64808413315527</v>
      </c>
      <c r="AU23">
        <f t="shared" si="9"/>
        <v>-776.91991038521599</v>
      </c>
      <c r="AW23">
        <v>20</v>
      </c>
      <c r="AX23">
        <f>(R23*SUMPRODUCT(K$23:$K24, X$23:$X24)-$AZ$3*SUMPRODUCT(K$22:$K23, W$23:$W24))/Z23</f>
        <v>1817.2513066760955</v>
      </c>
    </row>
    <row r="25" spans="5:50" x14ac:dyDescent="0.25">
      <c r="AN25" s="8">
        <f t="shared" ref="AN25:AU25" si="25">SUM(AN3:AN23)</f>
        <v>55375.570451992615</v>
      </c>
      <c r="AO25" s="8">
        <f t="shared" si="25"/>
        <v>-7104.2909426913175</v>
      </c>
      <c r="AP25" s="8">
        <f t="shared" si="25"/>
        <v>-1736.9179915771374</v>
      </c>
      <c r="AQ25" s="8">
        <f t="shared" si="25"/>
        <v>-28106.806834753363</v>
      </c>
      <c r="AR25" s="8">
        <f t="shared" si="25"/>
        <v>18427.554682970793</v>
      </c>
      <c r="AS25" s="8">
        <f t="shared" si="25"/>
        <v>-2566.8993433546002</v>
      </c>
      <c r="AT25" s="8">
        <f t="shared" si="25"/>
        <v>1452.7246431647723</v>
      </c>
      <c r="AU25" s="9">
        <f t="shared" si="25"/>
        <v>17313.379982780971</v>
      </c>
    </row>
    <row r="29" spans="5:50" x14ac:dyDescent="0.25">
      <c r="AF29" s="10"/>
      <c r="AG29" s="10"/>
      <c r="AH29" s="10"/>
      <c r="AI29" s="10"/>
      <c r="AJ29" s="10"/>
      <c r="AK29" s="10"/>
      <c r="AL29" s="10"/>
      <c r="AM29" s="10"/>
    </row>
  </sheetData>
  <conditionalFormatting sqref="AN25:AU25">
    <cfRule type="cellIs" dxfId="30" priority="1" operator="lessThan">
      <formula>0</formula>
    </cfRule>
  </conditionalFormatting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2CEF14-F0D0-40FB-8C57-7426D6993415}">
  <dimension ref="A1:AZ29"/>
  <sheetViews>
    <sheetView workbookViewId="0">
      <selection activeCell="M33" sqref="M33"/>
    </sheetView>
  </sheetViews>
  <sheetFormatPr defaultRowHeight="15" x14ac:dyDescent="0.25"/>
  <cols>
    <col min="3" max="3" width="9.28515625" bestFit="1" customWidth="1"/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f>'T.45.04.E'!C3*(1+C12)</f>
        <v>23489.977024770134</v>
      </c>
      <c r="K3">
        <v>1</v>
      </c>
      <c r="L3" s="2">
        <v>0</v>
      </c>
      <c r="O3">
        <f>$C$3</f>
        <v>23489.977024770134</v>
      </c>
      <c r="P3">
        <f>O3*B5</f>
        <v>18791.98161981611</v>
      </c>
      <c r="Q3" s="4">
        <f>B8</f>
        <v>1522.432587</v>
      </c>
      <c r="R3">
        <f t="shared" ref="R3:R23" si="0">$C$6</f>
        <v>1000000</v>
      </c>
      <c r="S3">
        <f t="shared" ref="S3:S23" si="1">AX3</f>
        <v>1.4551915228366852E-11</v>
      </c>
      <c r="W3">
        <v>1</v>
      </c>
      <c r="Z3">
        <v>1</v>
      </c>
      <c r="AC3">
        <f t="shared" ref="AC3:AC23" si="2">S3*Z3</f>
        <v>1.4551915228366852E-11</v>
      </c>
      <c r="AE3">
        <f t="shared" ref="AE3:AE23" si="3">$Z3*O3</f>
        <v>23489.977024770134</v>
      </c>
      <c r="AF3">
        <f t="shared" ref="AF3:AG23" si="4">-$Z3*P3</f>
        <v>-18791.98161981611</v>
      </c>
      <c r="AG3">
        <f t="shared" si="4"/>
        <v>-1522.432587</v>
      </c>
      <c r="AH3">
        <f t="shared" ref="AH3:AH23" si="5">-X3*R3</f>
        <v>0</v>
      </c>
      <c r="AI3">
        <f t="shared" ref="AI3:AI23" si="6">SUM(AE3:AH3)</f>
        <v>3175.5628179540245</v>
      </c>
      <c r="AJ3">
        <f t="shared" ref="AJ3:AJ23" si="7">AB3-AC3</f>
        <v>-1.4551915228366852E-11</v>
      </c>
      <c r="AL3">
        <f t="shared" ref="AL3:AL23" si="8">SUM(AI3:AK3)</f>
        <v>3175.5628179540099</v>
      </c>
      <c r="AN3">
        <f t="shared" ref="AN3:AU23" si="9">AE3*$K3</f>
        <v>23489.977024770134</v>
      </c>
      <c r="AO3">
        <f t="shared" si="9"/>
        <v>-18791.98161981611</v>
      </c>
      <c r="AP3">
        <f t="shared" si="9"/>
        <v>-1522.432587</v>
      </c>
      <c r="AQ3">
        <f t="shared" si="9"/>
        <v>0</v>
      </c>
      <c r="AR3">
        <f t="shared" si="9"/>
        <v>3175.5628179540245</v>
      </c>
      <c r="AS3">
        <f t="shared" si="9"/>
        <v>-1.4551915228366852E-11</v>
      </c>
      <c r="AT3">
        <f t="shared" si="9"/>
        <v>0</v>
      </c>
      <c r="AU3">
        <f t="shared" si="9"/>
        <v>3175.5628179540099</v>
      </c>
      <c r="AW3">
        <v>0</v>
      </c>
      <c r="AX3">
        <f>(R3*SUMPRODUCT(K4:$K$23, X4:$X$23)-$AZ$3*SUMPRODUCT(K3:$K$22, W4:$W$23))/Z3</f>
        <v>1.4551915228366852E-11</v>
      </c>
      <c r="AZ3">
        <f>$C$6*SUMPRODUCT(K4:$K$23, X4:$X$23)/SUMPRODUCT(K3:K22, W4:W23)</f>
        <v>8594.0911881889115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v>1.5900000000000001E-2</v>
      </c>
      <c r="G4" s="5"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Mortalities!B21:B40</f>
        <v>2.5943469999999999E-3</v>
      </c>
      <c r="R4">
        <f t="shared" si="0"/>
        <v>1000000</v>
      </c>
      <c r="S4">
        <f t="shared" si="1"/>
        <v>6238.714003323711</v>
      </c>
      <c r="U4">
        <f t="shared" ref="U4:U23" si="13">M4</f>
        <v>2.5943469999999999E-3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2.5943469999999999E-3</v>
      </c>
      <c r="Y4">
        <f t="shared" ref="Y4:Y23" si="17">V4*W4</f>
        <v>0.01</v>
      </c>
      <c r="Z4">
        <f t="shared" ref="Z4:Z23" si="18">MAX(0, W4-X4-Y4)</f>
        <v>0.98740565299999994</v>
      </c>
      <c r="AB4">
        <f t="shared" ref="AB4:AB23" si="19">AC3</f>
        <v>1.4551915228366852E-11</v>
      </c>
      <c r="AC4">
        <f t="shared" si="2"/>
        <v>6160.1414743320929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-2594.3469999999998</v>
      </c>
      <c r="AI4">
        <f t="shared" si="6"/>
        <v>-2594.3469999999998</v>
      </c>
      <c r="AJ4">
        <f t="shared" si="7"/>
        <v>-6160.1414743320784</v>
      </c>
      <c r="AK4">
        <f>H4*SUM(AB4, AE4:AF4)</f>
        <v>9.5897121354937554E-13</v>
      </c>
      <c r="AL4">
        <f t="shared" si="8"/>
        <v>-8754.4884743320763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-2433.949713856834</v>
      </c>
      <c r="AR4">
        <f t="shared" si="9"/>
        <v>-2433.949713856834</v>
      </c>
      <c r="AS4">
        <f t="shared" si="9"/>
        <v>-5779.2864943541399</v>
      </c>
      <c r="AT4">
        <f t="shared" si="9"/>
        <v>8.9968215925450365E-13</v>
      </c>
      <c r="AU4">
        <f t="shared" si="9"/>
        <v>-8213.2362082109721</v>
      </c>
      <c r="AW4">
        <v>1</v>
      </c>
      <c r="AX4">
        <f>(R4*SUMPRODUCT(K5:$K$23, X5:$X$23)-$AZ$3*SUMPRODUCT(K4:$K$22, W5:$W$23))/Z4</f>
        <v>6238.714003323711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v>3.6400000000000002E-2</v>
      </c>
      <c r="G5" s="5"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2.6922130000000002E-3</v>
      </c>
      <c r="O5">
        <f t="shared" ref="O5:O23" si="21">$C$3</f>
        <v>23489.977024770134</v>
      </c>
      <c r="P5">
        <f t="shared" ref="P5:P23" si="22">O5*$C$5</f>
        <v>1174.4988512385069</v>
      </c>
      <c r="Q5" s="4">
        <f t="shared" ref="Q5:Q23" si="23">$C$8</f>
        <v>25</v>
      </c>
      <c r="R5">
        <f t="shared" si="0"/>
        <v>1000000</v>
      </c>
      <c r="S5">
        <f t="shared" si="1"/>
        <v>12130.538759068422</v>
      </c>
      <c r="U5">
        <f t="shared" si="13"/>
        <v>2.6922130000000002E-3</v>
      </c>
      <c r="V5">
        <f t="shared" si="14"/>
        <v>0.01</v>
      </c>
      <c r="W5">
        <f t="shared" si="15"/>
        <v>0.98740565299999994</v>
      </c>
      <c r="X5">
        <f t="shared" si="16"/>
        <v>2.6583063352800889E-3</v>
      </c>
      <c r="Y5">
        <f t="shared" si="17"/>
        <v>9.8740565299999996E-3</v>
      </c>
      <c r="Z5">
        <f t="shared" si="18"/>
        <v>0.97487329013471991</v>
      </c>
      <c r="AB5">
        <f t="shared" si="19"/>
        <v>6160.1414743320929</v>
      </c>
      <c r="AC5">
        <f t="shared" si="2"/>
        <v>11825.738231159776</v>
      </c>
      <c r="AE5">
        <f t="shared" si="3"/>
        <v>22899.751187326641</v>
      </c>
      <c r="AF5">
        <f t="shared" si="4"/>
        <v>-1144.9875593663321</v>
      </c>
      <c r="AG5">
        <f t="shared" si="4"/>
        <v>-24.371832253367998</v>
      </c>
      <c r="AH5">
        <f t="shared" si="5"/>
        <v>-2658.3063352800887</v>
      </c>
      <c r="AI5">
        <f t="shared" si="6"/>
        <v>19072.085460426853</v>
      </c>
      <c r="AJ5">
        <f t="shared" si="7"/>
        <v>-5665.5967568276828</v>
      </c>
      <c r="AK5">
        <f>H5*SUM(AB5, AE5:AF5)</f>
        <v>2411.8478008380639</v>
      </c>
      <c r="AL5">
        <f t="shared" si="8"/>
        <v>15818.336504437235</v>
      </c>
      <c r="AN5">
        <f t="shared" si="9"/>
        <v>19775.366654244008</v>
      </c>
      <c r="AO5">
        <f t="shared" si="9"/>
        <v>-988.76833271220039</v>
      </c>
      <c r="AP5">
        <f t="shared" si="9"/>
        <v>-21.046600677164268</v>
      </c>
      <c r="AQ5">
        <f t="shared" si="9"/>
        <v>-2295.6136959495261</v>
      </c>
      <c r="AR5">
        <f t="shared" si="9"/>
        <v>16469.938024905117</v>
      </c>
      <c r="AS5">
        <f t="shared" si="9"/>
        <v>-4892.5969660041019</v>
      </c>
      <c r="AT5">
        <f t="shared" si="9"/>
        <v>2082.7813448995298</v>
      </c>
      <c r="AU5">
        <f t="shared" si="9"/>
        <v>13660.122403800546</v>
      </c>
      <c r="AW5">
        <v>2</v>
      </c>
      <c r="AX5">
        <f>(R5*SUMPRODUCT(K6:$K$23, X6:$X$23)-$AZ$3*SUMPRODUCT(K5:$K$22, W6:$W$23))/Z5</f>
        <v>12130.538759068422</v>
      </c>
    </row>
    <row r="6" spans="1:52" x14ac:dyDescent="0.25">
      <c r="A6" t="s">
        <v>16</v>
      </c>
      <c r="C6" s="2">
        <f>'T.26.04.E'!C6</f>
        <v>1000000</v>
      </c>
      <c r="E6">
        <v>2006</v>
      </c>
      <c r="F6" s="5">
        <v>5.8799999999999998E-2</v>
      </c>
      <c r="G6" s="5"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2.807183E-3</v>
      </c>
      <c r="O6">
        <f t="shared" si="21"/>
        <v>23489.977024770134</v>
      </c>
      <c r="P6">
        <f t="shared" si="22"/>
        <v>1174.4988512385069</v>
      </c>
      <c r="Q6" s="4">
        <f t="shared" si="23"/>
        <v>25</v>
      </c>
      <c r="R6">
        <f t="shared" si="0"/>
        <v>1000000</v>
      </c>
      <c r="S6">
        <f t="shared" si="1"/>
        <v>17591.057907414677</v>
      </c>
      <c r="U6">
        <f t="shared" si="13"/>
        <v>2.807183E-3</v>
      </c>
      <c r="V6">
        <f t="shared" si="14"/>
        <v>0.01</v>
      </c>
      <c r="W6">
        <f t="shared" si="15"/>
        <v>0.97487329013471991</v>
      </c>
      <c r="X6">
        <f t="shared" si="16"/>
        <v>2.7366477272202532E-3</v>
      </c>
      <c r="Y6">
        <f t="shared" si="17"/>
        <v>9.7487329013471995E-3</v>
      </c>
      <c r="Z6">
        <f t="shared" si="18"/>
        <v>0.96238790950615249</v>
      </c>
      <c r="AB6">
        <f t="shared" si="19"/>
        <v>11825.738231159776</v>
      </c>
      <c r="AC6">
        <f t="shared" si="2"/>
        <v>16929.421445518485</v>
      </c>
      <c r="AE6">
        <f t="shared" si="3"/>
        <v>22606.469883216083</v>
      </c>
      <c r="AF6">
        <f t="shared" si="4"/>
        <v>-1130.3234941608041</v>
      </c>
      <c r="AG6">
        <f t="shared" si="4"/>
        <v>-24.059697737653813</v>
      </c>
      <c r="AH6">
        <f t="shared" si="5"/>
        <v>-2736.6477272202533</v>
      </c>
      <c r="AI6">
        <f t="shared" si="6"/>
        <v>18715.438964097371</v>
      </c>
      <c r="AJ6">
        <f t="shared" si="7"/>
        <v>-5103.6832143587089</v>
      </c>
      <c r="AK6">
        <f>H6*SUM(AB6, AE6:AF6)</f>
        <v>3623.245046679398</v>
      </c>
      <c r="AL6">
        <f t="shared" si="8"/>
        <v>17235.000796418062</v>
      </c>
      <c r="AN6">
        <f t="shared" si="9"/>
        <v>17606.51146700127</v>
      </c>
      <c r="AO6">
        <f t="shared" si="9"/>
        <v>-880.32557335006345</v>
      </c>
      <c r="AP6">
        <f t="shared" si="9"/>
        <v>-18.738323422406115</v>
      </c>
      <c r="AQ6">
        <f t="shared" si="9"/>
        <v>-2131.3730024792212</v>
      </c>
      <c r="AR6">
        <f t="shared" si="9"/>
        <v>14576.074567749578</v>
      </c>
      <c r="AS6">
        <f t="shared" si="9"/>
        <v>-3974.882301471695</v>
      </c>
      <c r="AT6">
        <f t="shared" si="9"/>
        <v>2821.8782406835903</v>
      </c>
      <c r="AU6">
        <f t="shared" si="9"/>
        <v>13423.070506961474</v>
      </c>
      <c r="AW6">
        <v>3</v>
      </c>
      <c r="AX6">
        <f>(R6*SUMPRODUCT(K7:$K$23, X7:$X$23)-$AZ$3*SUMPRODUCT(K6:$K$22, W7:$W$23))/Z6</f>
        <v>17591.057907414677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v>5.4699999999999999E-2</v>
      </c>
      <c r="G7" s="5"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2.939255E-3</v>
      </c>
      <c r="O7">
        <f t="shared" si="21"/>
        <v>23489.977024770134</v>
      </c>
      <c r="P7">
        <f t="shared" si="22"/>
        <v>1174.4988512385069</v>
      </c>
      <c r="Q7" s="4">
        <f t="shared" si="23"/>
        <v>25</v>
      </c>
      <c r="R7">
        <f t="shared" si="0"/>
        <v>1000000</v>
      </c>
      <c r="S7">
        <f t="shared" si="1"/>
        <v>22503.329152056831</v>
      </c>
      <c r="U7">
        <f t="shared" si="13"/>
        <v>2.939255E-3</v>
      </c>
      <c r="V7">
        <f t="shared" si="14"/>
        <v>0.01</v>
      </c>
      <c r="W7">
        <f t="shared" si="15"/>
        <v>0.96238790950615249</v>
      </c>
      <c r="X7">
        <f t="shared" si="16"/>
        <v>2.828703474955506E-3</v>
      </c>
      <c r="Y7">
        <f t="shared" si="17"/>
        <v>9.6238790950615247E-3</v>
      </c>
      <c r="Z7">
        <f t="shared" si="18"/>
        <v>0.94993532693613547</v>
      </c>
      <c r="AB7">
        <f t="shared" si="19"/>
        <v>16929.421445518485</v>
      </c>
      <c r="AC7">
        <f t="shared" si="2"/>
        <v>21376.707335210573</v>
      </c>
      <c r="AE7">
        <f t="shared" si="3"/>
        <v>22313.959004747328</v>
      </c>
      <c r="AF7">
        <f t="shared" si="4"/>
        <v>-1115.6979502373665</v>
      </c>
      <c r="AG7">
        <f t="shared" si="4"/>
        <v>-23.748383173403386</v>
      </c>
      <c r="AH7">
        <f t="shared" si="5"/>
        <v>-2828.703474955506</v>
      </c>
      <c r="AI7">
        <f t="shared" si="6"/>
        <v>18345.809196381055</v>
      </c>
      <c r="AJ7">
        <f t="shared" si="7"/>
        <v>-4447.2858896920879</v>
      </c>
      <c r="AK7">
        <f>H7*SUM(AB7, AE7:AF7)</f>
        <v>3991.968357752979</v>
      </c>
      <c r="AL7">
        <f t="shared" si="8"/>
        <v>17890.491664441946</v>
      </c>
      <c r="AN7">
        <f t="shared" si="9"/>
        <v>15731.598013460049</v>
      </c>
      <c r="AO7">
        <f t="shared" si="9"/>
        <v>-786.5799006730025</v>
      </c>
      <c r="AP7">
        <f t="shared" si="9"/>
        <v>-16.742883567820339</v>
      </c>
      <c r="AQ7">
        <f t="shared" si="9"/>
        <v>-1994.2685185452804</v>
      </c>
      <c r="AR7">
        <f t="shared" si="9"/>
        <v>12934.006710673946</v>
      </c>
      <c r="AS7">
        <f t="shared" si="9"/>
        <v>-3135.3877567259237</v>
      </c>
      <c r="AT7">
        <f t="shared" si="9"/>
        <v>2814.3836543421689</v>
      </c>
      <c r="AU7">
        <f t="shared" si="9"/>
        <v>12613.002608290191</v>
      </c>
      <c r="AW7">
        <v>4</v>
      </c>
      <c r="AX7">
        <f>(R7*SUMPRODUCT(K8:$K$23, X8:$X$23)-$AZ$3*SUMPRODUCT(K7:$K$22, W8:$W$23))/Z7</f>
        <v>22503.329152056831</v>
      </c>
    </row>
    <row r="8" spans="1:52" x14ac:dyDescent="0.25">
      <c r="B8" s="2">
        <f>'T.26.04.A'!B8</f>
        <v>1522.432587</v>
      </c>
      <c r="C8" s="2">
        <f>'T.26.04.A'!C8</f>
        <v>25</v>
      </c>
      <c r="E8">
        <v>2008</v>
      </c>
      <c r="F8" s="5">
        <v>2.2499999999999999E-2</v>
      </c>
      <c r="G8" s="5"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3.7729310000000002E-3</v>
      </c>
      <c r="O8">
        <f t="shared" si="21"/>
        <v>23489.977024770134</v>
      </c>
      <c r="P8">
        <f t="shared" si="22"/>
        <v>1174.4988512385069</v>
      </c>
      <c r="Q8" s="4">
        <f t="shared" si="23"/>
        <v>25</v>
      </c>
      <c r="R8">
        <f t="shared" si="0"/>
        <v>1000000</v>
      </c>
      <c r="S8">
        <f t="shared" si="1"/>
        <v>26446.357249486333</v>
      </c>
      <c r="U8">
        <f t="shared" si="13"/>
        <v>3.7729310000000002E-3</v>
      </c>
      <c r="V8">
        <f t="shared" si="14"/>
        <v>0.01</v>
      </c>
      <c r="W8">
        <f t="shared" si="15"/>
        <v>0.94993532693613547</v>
      </c>
      <c r="X8">
        <f t="shared" si="16"/>
        <v>3.5840404429924805E-3</v>
      </c>
      <c r="Y8">
        <f t="shared" si="17"/>
        <v>9.4993532693613547E-3</v>
      </c>
      <c r="Z8">
        <f t="shared" si="18"/>
        <v>0.93685193322378169</v>
      </c>
      <c r="AB8">
        <f t="shared" si="19"/>
        <v>21376.707335210573</v>
      </c>
      <c r="AC8">
        <f t="shared" si="2"/>
        <v>24776.320915908043</v>
      </c>
      <c r="AE8">
        <f t="shared" si="3"/>
        <v>22006.630387038116</v>
      </c>
      <c r="AF8">
        <f t="shared" si="4"/>
        <v>-1100.3315193519059</v>
      </c>
      <c r="AG8">
        <f t="shared" si="4"/>
        <v>-23.421298330594542</v>
      </c>
      <c r="AH8">
        <f t="shared" si="5"/>
        <v>-3584.0404429924806</v>
      </c>
      <c r="AI8">
        <f t="shared" si="6"/>
        <v>17298.837126363134</v>
      </c>
      <c r="AJ8">
        <f t="shared" si="7"/>
        <v>-3399.6135806974708</v>
      </c>
      <c r="AK8">
        <f t="shared" ref="AK8:AK23" si="24">H8*SUM(AB8:AB8, AE8:AF8)</f>
        <v>3065.5179497100171</v>
      </c>
      <c r="AL8">
        <f t="shared" si="8"/>
        <v>16964.741495375682</v>
      </c>
      <c r="AN8">
        <f t="shared" si="9"/>
        <v>14466.133146387809</v>
      </c>
      <c r="AO8">
        <f t="shared" si="9"/>
        <v>-723.30665731939052</v>
      </c>
      <c r="AP8">
        <f t="shared" si="9"/>
        <v>-15.396069918601134</v>
      </c>
      <c r="AQ8">
        <f t="shared" si="9"/>
        <v>-2355.9811447056395</v>
      </c>
      <c r="AR8">
        <f t="shared" si="9"/>
        <v>11371.449274444178</v>
      </c>
      <c r="AS8">
        <f t="shared" si="9"/>
        <v>-2234.7475210745743</v>
      </c>
      <c r="AT8">
        <f t="shared" si="9"/>
        <v>2015.1286245652009</v>
      </c>
      <c r="AU8">
        <f t="shared" si="9"/>
        <v>11151.830377934804</v>
      </c>
      <c r="AW8">
        <v>5</v>
      </c>
      <c r="AX8">
        <f>(R8*SUMPRODUCT(K9:$K$23, X9:$X$23)-$AZ$3*SUMPRODUCT(K8:$K$22, W9:$W$23))/Z8</f>
        <v>26446.357249486333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4.6883589999999996E-3</v>
      </c>
      <c r="O9">
        <f t="shared" si="21"/>
        <v>23489.977024770134</v>
      </c>
      <c r="P9">
        <f t="shared" si="22"/>
        <v>1174.4988512385069</v>
      </c>
      <c r="Q9" s="4">
        <f t="shared" si="23"/>
        <v>25</v>
      </c>
      <c r="R9">
        <f t="shared" si="0"/>
        <v>1000000</v>
      </c>
      <c r="S9">
        <f t="shared" si="1"/>
        <v>29601.495485861265</v>
      </c>
      <c r="U9">
        <f t="shared" si="13"/>
        <v>4.6883589999999996E-3</v>
      </c>
      <c r="V9">
        <f t="shared" si="14"/>
        <v>0.01</v>
      </c>
      <c r="W9">
        <f t="shared" si="15"/>
        <v>0.93685193322378169</v>
      </c>
      <c r="X9">
        <f t="shared" si="16"/>
        <v>4.3922981927971153E-3</v>
      </c>
      <c r="Y9">
        <f t="shared" si="17"/>
        <v>9.3685193322378176E-3</v>
      </c>
      <c r="Z9">
        <f t="shared" si="18"/>
        <v>0.9230911156987468</v>
      </c>
      <c r="AB9">
        <f t="shared" si="19"/>
        <v>24776.320915908043</v>
      </c>
      <c r="AC9">
        <f t="shared" si="2"/>
        <v>27324.877494395092</v>
      </c>
      <c r="AE9">
        <f t="shared" si="3"/>
        <v>21683.389099532993</v>
      </c>
      <c r="AF9">
        <f t="shared" si="4"/>
        <v>-1084.1694549766498</v>
      </c>
      <c r="AG9">
        <f t="shared" si="4"/>
        <v>-23.077277892468668</v>
      </c>
      <c r="AH9">
        <f t="shared" si="5"/>
        <v>-4392.298192797115</v>
      </c>
      <c r="AI9">
        <f t="shared" si="6"/>
        <v>16183.844173866757</v>
      </c>
      <c r="AJ9">
        <f t="shared" si="7"/>
        <v>-2548.5565784870487</v>
      </c>
      <c r="AK9">
        <f t="shared" si="24"/>
        <v>2368.6032172562414</v>
      </c>
      <c r="AL9">
        <f t="shared" si="8"/>
        <v>16003.890812635949</v>
      </c>
      <c r="AN9">
        <f t="shared" si="9"/>
        <v>13546.520993529621</v>
      </c>
      <c r="AO9">
        <f t="shared" si="9"/>
        <v>-677.32604967648115</v>
      </c>
      <c r="AP9">
        <f t="shared" si="9"/>
        <v>-14.417341680714332</v>
      </c>
      <c r="AQ9">
        <f t="shared" si="9"/>
        <v>-2744.0525743205812</v>
      </c>
      <c r="AR9">
        <f t="shared" si="9"/>
        <v>10110.725027851844</v>
      </c>
      <c r="AS9">
        <f t="shared" si="9"/>
        <v>-1592.1899955397835</v>
      </c>
      <c r="AT9">
        <f t="shared" si="9"/>
        <v>1479.7655966333482</v>
      </c>
      <c r="AU9">
        <f t="shared" si="9"/>
        <v>9998.3006289454079</v>
      </c>
      <c r="AW9">
        <v>6</v>
      </c>
      <c r="AX9">
        <f>(R9*SUMPRODUCT(K10:$K$23, X10:$X$23)-$AZ$3*SUMPRODUCT(K9:$K$22, W10:$W$23))/Z9</f>
        <v>29601.495485861265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5.6712799999999999E-3</v>
      </c>
      <c r="O10">
        <f t="shared" si="21"/>
        <v>23489.977024770134</v>
      </c>
      <c r="P10">
        <f t="shared" si="22"/>
        <v>1174.4988512385069</v>
      </c>
      <c r="Q10" s="4">
        <f t="shared" si="23"/>
        <v>25</v>
      </c>
      <c r="R10">
        <f t="shared" si="0"/>
        <v>1000000</v>
      </c>
      <c r="S10">
        <f t="shared" si="1"/>
        <v>32107.395498776652</v>
      </c>
      <c r="U10">
        <f t="shared" si="13"/>
        <v>5.6712799999999999E-3</v>
      </c>
      <c r="V10">
        <f t="shared" si="14"/>
        <v>0.01</v>
      </c>
      <c r="W10">
        <f t="shared" si="15"/>
        <v>0.9230911156987468</v>
      </c>
      <c r="X10">
        <f t="shared" si="16"/>
        <v>5.2351081826399887E-3</v>
      </c>
      <c r="Y10">
        <f t="shared" si="17"/>
        <v>9.2309111569874678E-3</v>
      </c>
      <c r="Z10">
        <f t="shared" si="18"/>
        <v>0.90862509635911937</v>
      </c>
      <c r="AB10">
        <f t="shared" si="19"/>
        <v>27324.877494395092</v>
      </c>
      <c r="AC10">
        <f t="shared" si="2"/>
        <v>29173.585328916291</v>
      </c>
      <c r="AE10">
        <f t="shared" si="3"/>
        <v>21343.582637605265</v>
      </c>
      <c r="AF10">
        <f t="shared" si="4"/>
        <v>-1067.1791318802632</v>
      </c>
      <c r="AG10">
        <f t="shared" si="4"/>
        <v>-22.715627408977983</v>
      </c>
      <c r="AH10">
        <f t="shared" si="5"/>
        <v>-5235.1081826399886</v>
      </c>
      <c r="AI10">
        <f t="shared" si="6"/>
        <v>15018.579695676031</v>
      </c>
      <c r="AJ10">
        <f t="shared" si="7"/>
        <v>-1848.7078345211994</v>
      </c>
      <c r="AK10">
        <f t="shared" si="24"/>
        <v>2499.0672525063051</v>
      </c>
      <c r="AL10">
        <f t="shared" si="8"/>
        <v>15668.939113661138</v>
      </c>
      <c r="AN10">
        <f t="shared" si="9"/>
        <v>12669.101824241465</v>
      </c>
      <c r="AO10">
        <f t="shared" si="9"/>
        <v>-633.45509121207317</v>
      </c>
      <c r="AP10">
        <f t="shared" si="9"/>
        <v>-13.483518748104691</v>
      </c>
      <c r="AQ10">
        <f t="shared" si="9"/>
        <v>-3107.4501292922214</v>
      </c>
      <c r="AR10">
        <f t="shared" si="9"/>
        <v>8914.7130849890618</v>
      </c>
      <c r="AS10">
        <f t="shared" si="9"/>
        <v>-1097.3540945068764</v>
      </c>
      <c r="AT10">
        <f t="shared" si="9"/>
        <v>1483.3937687596233</v>
      </c>
      <c r="AU10">
        <f t="shared" si="9"/>
        <v>9300.7527592418101</v>
      </c>
      <c r="AW10">
        <v>7</v>
      </c>
      <c r="AX10">
        <f>(R10*SUMPRODUCT(K11:$K$23, X11:$X$23)-$AZ$3*SUMPRODUCT(K10:$K$22, W11:$W$23))/Z10</f>
        <v>32107.395498776652</v>
      </c>
    </row>
    <row r="11" spans="1:52" x14ac:dyDescent="0.25">
      <c r="A11" t="s">
        <v>33</v>
      </c>
      <c r="C11" s="7">
        <f>AU25</f>
        <v>112769.7383677742</v>
      </c>
      <c r="E11">
        <v>2011</v>
      </c>
      <c r="F11" s="5">
        <v>1.5E-3</v>
      </c>
      <c r="G11" s="5"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6.8024940000000001E-3</v>
      </c>
      <c r="O11">
        <f t="shared" si="21"/>
        <v>23489.977024770134</v>
      </c>
      <c r="P11">
        <f t="shared" si="22"/>
        <v>1174.4988512385069</v>
      </c>
      <c r="Q11" s="4">
        <f t="shared" si="23"/>
        <v>25</v>
      </c>
      <c r="R11">
        <f t="shared" si="0"/>
        <v>1000000</v>
      </c>
      <c r="S11">
        <f t="shared" si="1"/>
        <v>33938.870391549142</v>
      </c>
      <c r="U11">
        <f t="shared" si="13"/>
        <v>6.8024940000000001E-3</v>
      </c>
      <c r="V11">
        <f t="shared" si="14"/>
        <v>0.01</v>
      </c>
      <c r="W11">
        <f t="shared" si="15"/>
        <v>0.90862509635911937</v>
      </c>
      <c r="X11">
        <f t="shared" si="16"/>
        <v>6.1809167662323318E-3</v>
      </c>
      <c r="Y11">
        <f t="shared" si="17"/>
        <v>9.0862509635911935E-3</v>
      </c>
      <c r="Z11">
        <f t="shared" si="18"/>
        <v>0.89335792862929586</v>
      </c>
      <c r="AB11">
        <f t="shared" si="19"/>
        <v>29173.585328916291</v>
      </c>
      <c r="AC11">
        <f t="shared" si="2"/>
        <v>30319.558953012482</v>
      </c>
      <c r="AE11">
        <f t="shared" si="3"/>
        <v>20984.957218398398</v>
      </c>
      <c r="AF11">
        <f t="shared" si="4"/>
        <v>-1049.24786091992</v>
      </c>
      <c r="AG11">
        <f t="shared" si="4"/>
        <v>-22.333948215732395</v>
      </c>
      <c r="AH11">
        <f t="shared" si="5"/>
        <v>-6180.9167662323316</v>
      </c>
      <c r="AI11">
        <f t="shared" si="6"/>
        <v>13732.458643030415</v>
      </c>
      <c r="AJ11">
        <f t="shared" si="7"/>
        <v>-1145.9736240961902</v>
      </c>
      <c r="AK11">
        <f t="shared" si="24"/>
        <v>2529.1286763493308</v>
      </c>
      <c r="AL11">
        <f t="shared" si="8"/>
        <v>15115.613695283555</v>
      </c>
      <c r="AN11">
        <f t="shared" si="9"/>
        <v>11846.152464911323</v>
      </c>
      <c r="AO11">
        <f t="shared" si="9"/>
        <v>-592.30762324556622</v>
      </c>
      <c r="AP11">
        <f t="shared" si="9"/>
        <v>-12.607667147161935</v>
      </c>
      <c r="AQ11">
        <f t="shared" si="9"/>
        <v>-3489.1699622584756</v>
      </c>
      <c r="AR11">
        <f t="shared" si="9"/>
        <v>7752.0672122601209</v>
      </c>
      <c r="AS11">
        <f t="shared" si="9"/>
        <v>-646.90998082704402</v>
      </c>
      <c r="AT11">
        <f t="shared" si="9"/>
        <v>1427.7105067026753</v>
      </c>
      <c r="AU11">
        <f t="shared" si="9"/>
        <v>8532.867738135752</v>
      </c>
      <c r="AW11">
        <v>8</v>
      </c>
      <c r="AX11">
        <f>(R11*SUMPRODUCT(K12:$K$23, X12:$X$23)-$AZ$3*SUMPRODUCT(K11:$K$22, W12:$W$23))/Z11</f>
        <v>33938.870391549142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8.090557E-3</v>
      </c>
      <c r="O12">
        <f t="shared" si="21"/>
        <v>23489.977024770134</v>
      </c>
      <c r="P12">
        <f t="shared" si="22"/>
        <v>1174.4988512385069</v>
      </c>
      <c r="Q12" s="4">
        <f t="shared" si="23"/>
        <v>25</v>
      </c>
      <c r="R12">
        <f t="shared" si="0"/>
        <v>1000000</v>
      </c>
      <c r="S12">
        <f t="shared" si="1"/>
        <v>35083.133500084441</v>
      </c>
      <c r="U12">
        <f t="shared" si="13"/>
        <v>8.090557E-3</v>
      </c>
      <c r="V12">
        <f t="shared" si="14"/>
        <v>0.01</v>
      </c>
      <c r="W12">
        <f t="shared" si="15"/>
        <v>0.89335792862929586</v>
      </c>
      <c r="X12">
        <f t="shared" si="16"/>
        <v>7.2277632429772502E-3</v>
      </c>
      <c r="Y12">
        <f t="shared" si="17"/>
        <v>8.9335792862929586E-3</v>
      </c>
      <c r="Z12">
        <f t="shared" si="18"/>
        <v>0.87719658610002571</v>
      </c>
      <c r="AB12">
        <f t="shared" si="19"/>
        <v>30319.558953012482</v>
      </c>
      <c r="AC12">
        <f t="shared" si="2"/>
        <v>30774.804935965516</v>
      </c>
      <c r="AE12">
        <f t="shared" si="3"/>
        <v>20605.3276536964</v>
      </c>
      <c r="AF12">
        <f t="shared" si="4"/>
        <v>-1030.2663826848202</v>
      </c>
      <c r="AG12">
        <f t="shared" si="4"/>
        <v>-21.929914652500642</v>
      </c>
      <c r="AH12">
        <f t="shared" si="5"/>
        <v>-7227.7632429772502</v>
      </c>
      <c r="AI12">
        <f t="shared" si="6"/>
        <v>12325.368113381832</v>
      </c>
      <c r="AJ12">
        <f t="shared" si="7"/>
        <v>-455.2459829530344</v>
      </c>
      <c r="AK12">
        <f t="shared" si="24"/>
        <v>2589.5307896268487</v>
      </c>
      <c r="AL12">
        <f t="shared" si="8"/>
        <v>14459.652920055647</v>
      </c>
      <c r="AN12">
        <f t="shared" si="9"/>
        <v>11057.941789632241</v>
      </c>
      <c r="AO12">
        <f t="shared" si="9"/>
        <v>-552.89708948161217</v>
      </c>
      <c r="AP12">
        <f t="shared" si="9"/>
        <v>-11.768787361915749</v>
      </c>
      <c r="AQ12">
        <f t="shared" si="9"/>
        <v>-3878.8116623687051</v>
      </c>
      <c r="AR12">
        <f t="shared" si="9"/>
        <v>6614.4642504200092</v>
      </c>
      <c r="AS12">
        <f t="shared" si="9"/>
        <v>-244.30980492346112</v>
      </c>
      <c r="AT12">
        <f t="shared" si="9"/>
        <v>1389.6833486662504</v>
      </c>
      <c r="AU12">
        <f t="shared" si="9"/>
        <v>7759.8377941627996</v>
      </c>
      <c r="AW12">
        <v>9</v>
      </c>
      <c r="AX12">
        <f>(R12*SUMPRODUCT(K13:$K$23, X13:$X$23)-$AZ$3*SUMPRODUCT(K12:$K$22, W13:$W$23))/Z12</f>
        <v>35083.133500084441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9.5159809999999997E-3</v>
      </c>
      <c r="O13">
        <f t="shared" si="21"/>
        <v>23489.977024770134</v>
      </c>
      <c r="P13">
        <f t="shared" si="22"/>
        <v>1174.4988512385069</v>
      </c>
      <c r="Q13" s="4">
        <f t="shared" si="23"/>
        <v>25</v>
      </c>
      <c r="R13">
        <f t="shared" si="0"/>
        <v>1000000</v>
      </c>
      <c r="S13">
        <f t="shared" si="1"/>
        <v>35532.898925873371</v>
      </c>
      <c r="U13">
        <f t="shared" si="13"/>
        <v>9.5159809999999997E-3</v>
      </c>
      <c r="V13">
        <f t="shared" si="14"/>
        <v>0.01</v>
      </c>
      <c r="W13">
        <f t="shared" si="15"/>
        <v>0.87719658610002571</v>
      </c>
      <c r="X13">
        <f t="shared" si="16"/>
        <v>8.3473860465927089E-3</v>
      </c>
      <c r="Y13">
        <f t="shared" si="17"/>
        <v>8.7719658610002568E-3</v>
      </c>
      <c r="Z13">
        <f t="shared" si="18"/>
        <v>0.86007723419243276</v>
      </c>
      <c r="AB13">
        <f t="shared" si="19"/>
        <v>30774.804935965516</v>
      </c>
      <c r="AC13">
        <f t="shared" si="2"/>
        <v>30561.037431004435</v>
      </c>
      <c r="AE13">
        <f t="shared" si="3"/>
        <v>20203.194470708087</v>
      </c>
      <c r="AF13">
        <f t="shared" si="4"/>
        <v>-1010.1597235354045</v>
      </c>
      <c r="AG13">
        <f t="shared" si="4"/>
        <v>-21.501930854810819</v>
      </c>
      <c r="AH13">
        <f t="shared" si="5"/>
        <v>-8347.3860465927082</v>
      </c>
      <c r="AI13">
        <f t="shared" si="6"/>
        <v>10824.146769725163</v>
      </c>
      <c r="AJ13">
        <f t="shared" si="7"/>
        <v>213.7675049610807</v>
      </c>
      <c r="AK13">
        <f t="shared" si="24"/>
        <v>2583.3373116182452</v>
      </c>
      <c r="AL13">
        <f t="shared" si="8"/>
        <v>13621.251586304488</v>
      </c>
      <c r="AN13">
        <f t="shared" si="9"/>
        <v>10309.15204693988</v>
      </c>
      <c r="AO13">
        <f t="shared" si="9"/>
        <v>-515.45760234699401</v>
      </c>
      <c r="AP13">
        <f t="shared" si="9"/>
        <v>-10.971862633229589</v>
      </c>
      <c r="AQ13">
        <f t="shared" si="9"/>
        <v>-4259.4487754694437</v>
      </c>
      <c r="AR13">
        <f t="shared" si="9"/>
        <v>5523.2738064902114</v>
      </c>
      <c r="AS13">
        <f t="shared" si="9"/>
        <v>109.07986430234654</v>
      </c>
      <c r="AT13">
        <f t="shared" si="9"/>
        <v>1318.2082255664191</v>
      </c>
      <c r="AU13">
        <f t="shared" si="9"/>
        <v>6950.5618963589768</v>
      </c>
      <c r="AW13">
        <v>10</v>
      </c>
      <c r="AX13">
        <f>(R13*SUMPRODUCT(K14:$K$23, X14:$X$23)-$AZ$3*SUMPRODUCT(K13:$K$22, W14:$W$23))/Z13</f>
        <v>35532.898925873371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10"/>
        <v>5.1400000000000001E-2</v>
      </c>
      <c r="I14" s="5">
        <f t="shared" si="11"/>
        <v>1.0514000000000001</v>
      </c>
      <c r="J14">
        <f t="shared" si="12"/>
        <v>0.95111280197831449</v>
      </c>
      <c r="K14">
        <f t="shared" si="20"/>
        <v>0.48532753093089492</v>
      </c>
      <c r="L14" s="2">
        <v>11</v>
      </c>
      <c r="M14" s="6">
        <v>1.1135328E-2</v>
      </c>
      <c r="O14">
        <f t="shared" si="21"/>
        <v>23489.977024770134</v>
      </c>
      <c r="P14">
        <f t="shared" si="22"/>
        <v>1174.4988512385069</v>
      </c>
      <c r="Q14" s="4">
        <f t="shared" si="23"/>
        <v>25</v>
      </c>
      <c r="R14">
        <f t="shared" si="0"/>
        <v>1000000</v>
      </c>
      <c r="S14">
        <f t="shared" si="1"/>
        <v>35259.167592079648</v>
      </c>
      <c r="U14">
        <f t="shared" si="13"/>
        <v>1.1135328E-2</v>
      </c>
      <c r="V14">
        <f t="shared" si="14"/>
        <v>0.01</v>
      </c>
      <c r="W14">
        <f t="shared" si="15"/>
        <v>0.86007723419243276</v>
      </c>
      <c r="X14">
        <f t="shared" si="16"/>
        <v>9.5772421080655545E-3</v>
      </c>
      <c r="Y14">
        <f t="shared" si="17"/>
        <v>8.600772341924327E-3</v>
      </c>
      <c r="Z14">
        <f t="shared" si="18"/>
        <v>0.84189921974244286</v>
      </c>
      <c r="AB14">
        <f t="shared" si="19"/>
        <v>30561.037431004435</v>
      </c>
      <c r="AC14">
        <f t="shared" si="2"/>
        <v>29684.665684539883</v>
      </c>
      <c r="AE14">
        <f t="shared" si="3"/>
        <v>19776.193328921887</v>
      </c>
      <c r="AF14">
        <f t="shared" si="4"/>
        <v>-988.80966644609441</v>
      </c>
      <c r="AG14">
        <f t="shared" si="4"/>
        <v>-21.047480493561071</v>
      </c>
      <c r="AH14">
        <f t="shared" si="5"/>
        <v>-9577.2421080655549</v>
      </c>
      <c r="AI14">
        <f t="shared" si="6"/>
        <v>9189.0940739166763</v>
      </c>
      <c r="AJ14">
        <f t="shared" si="7"/>
        <v>876.37174646455242</v>
      </c>
      <c r="AK14">
        <f t="shared" si="24"/>
        <v>2536.5088442048836</v>
      </c>
      <c r="AL14">
        <f t="shared" si="8"/>
        <v>12601.974664586112</v>
      </c>
      <c r="AN14">
        <f t="shared" si="9"/>
        <v>9597.931079537695</v>
      </c>
      <c r="AO14">
        <f t="shared" si="9"/>
        <v>-479.89655397688477</v>
      </c>
      <c r="AP14">
        <f t="shared" si="9"/>
        <v>-10.214921740256168</v>
      </c>
      <c r="AQ14">
        <f t="shared" si="9"/>
        <v>-4648.0992654348547</v>
      </c>
      <c r="AR14">
        <f t="shared" si="9"/>
        <v>4459.7203383856986</v>
      </c>
      <c r="AS14">
        <f t="shared" si="9"/>
        <v>425.32733588923747</v>
      </c>
      <c r="AT14">
        <f t="shared" si="9"/>
        <v>1231.0375745423341</v>
      </c>
      <c r="AU14">
        <f t="shared" si="9"/>
        <v>6116.0852488172704</v>
      </c>
      <c r="AW14">
        <v>11</v>
      </c>
      <c r="AX14">
        <f>(R14*SUMPRODUCT(K15:$K$23, X15:$X$23)-$AZ$3*SUMPRODUCT(K14:$K$22, W15:$W$23))/Z14</f>
        <v>35259.167592079648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10"/>
        <v>5.1900000000000002E-2</v>
      </c>
      <c r="I15" s="5">
        <f t="shared" si="11"/>
        <v>1.0519000000000001</v>
      </c>
      <c r="J15">
        <f t="shared" si="12"/>
        <v>0.95066070919288903</v>
      </c>
      <c r="K15">
        <f t="shared" si="20"/>
        <v>0.46138181474559836</v>
      </c>
      <c r="L15" s="2">
        <v>12</v>
      </c>
      <c r="M15" s="6">
        <v>1.2969985999999999E-2</v>
      </c>
      <c r="O15">
        <f t="shared" si="21"/>
        <v>23489.977024770134</v>
      </c>
      <c r="P15">
        <f t="shared" si="22"/>
        <v>1174.4988512385069</v>
      </c>
      <c r="Q15" s="4">
        <f t="shared" si="23"/>
        <v>25</v>
      </c>
      <c r="R15">
        <f t="shared" si="0"/>
        <v>1000000</v>
      </c>
      <c r="S15">
        <f t="shared" si="1"/>
        <v>34232.316808983232</v>
      </c>
      <c r="U15">
        <f t="shared" si="13"/>
        <v>1.2969985999999999E-2</v>
      </c>
      <c r="V15">
        <f t="shared" si="14"/>
        <v>0.01</v>
      </c>
      <c r="W15">
        <f t="shared" si="15"/>
        <v>0.84189921974244286</v>
      </c>
      <c r="X15">
        <f t="shared" si="16"/>
        <v>1.0919421093470407E-2</v>
      </c>
      <c r="Y15">
        <f t="shared" si="17"/>
        <v>8.4189921974244294E-3</v>
      </c>
      <c r="Z15">
        <f t="shared" si="18"/>
        <v>0.82256080645154794</v>
      </c>
      <c r="AB15">
        <f t="shared" si="19"/>
        <v>29684.665684539883</v>
      </c>
      <c r="AC15">
        <f t="shared" si="2"/>
        <v>28158.162121102127</v>
      </c>
      <c r="AE15">
        <f t="shared" si="3"/>
        <v>19321.934445023253</v>
      </c>
      <c r="AF15">
        <f t="shared" si="4"/>
        <v>-966.09672225116287</v>
      </c>
      <c r="AG15">
        <f t="shared" si="4"/>
        <v>-20.564020161288699</v>
      </c>
      <c r="AH15">
        <f t="shared" si="5"/>
        <v>-10919.421093470408</v>
      </c>
      <c r="AI15">
        <f t="shared" si="6"/>
        <v>7415.8526091403928</v>
      </c>
      <c r="AJ15">
        <f t="shared" si="7"/>
        <v>1526.5035634377564</v>
      </c>
      <c r="AK15">
        <f t="shared" si="24"/>
        <v>2493.3021268394914</v>
      </c>
      <c r="AL15">
        <f t="shared" si="8"/>
        <v>11435.658299417641</v>
      </c>
      <c r="AN15">
        <f t="shared" si="9"/>
        <v>8914.7891786403143</v>
      </c>
      <c r="AO15">
        <f t="shared" si="9"/>
        <v>-445.73945893201585</v>
      </c>
      <c r="AP15">
        <f t="shared" si="9"/>
        <v>-9.4878649404804527</v>
      </c>
      <c r="AQ15">
        <f t="shared" si="9"/>
        <v>-5038.0223200767432</v>
      </c>
      <c r="AR15">
        <f t="shared" si="9"/>
        <v>3421.539534691075</v>
      </c>
      <c r="AS15">
        <f t="shared" si="9"/>
        <v>704.30098431453462</v>
      </c>
      <c r="AT15">
        <f t="shared" si="9"/>
        <v>1150.3642599902646</v>
      </c>
      <c r="AU15">
        <f t="shared" si="9"/>
        <v>5276.2047789958742</v>
      </c>
      <c r="AW15">
        <v>12</v>
      </c>
      <c r="AX15">
        <f>(R15*SUMPRODUCT(K16:$K$23, X16:$X$23)-$AZ$3*SUMPRODUCT(K15:$K$22, W16:$W$23))/Z15</f>
        <v>34232.316808983232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10"/>
        <v>5.4700000000000006E-2</v>
      </c>
      <c r="I16" s="5">
        <f t="shared" si="11"/>
        <v>1.0547</v>
      </c>
      <c r="J16">
        <f t="shared" si="12"/>
        <v>0.94813691096994412</v>
      </c>
      <c r="K16">
        <f t="shared" si="20"/>
        <v>0.43745312861059865</v>
      </c>
      <c r="L16" s="2">
        <v>13</v>
      </c>
      <c r="M16" s="6">
        <v>1.4883069000000001E-2</v>
      </c>
      <c r="O16">
        <f t="shared" si="21"/>
        <v>23489.977024770134</v>
      </c>
      <c r="P16">
        <f t="shared" si="22"/>
        <v>1174.4988512385069</v>
      </c>
      <c r="Q16" s="4">
        <f t="shared" si="23"/>
        <v>25</v>
      </c>
      <c r="R16">
        <f t="shared" si="0"/>
        <v>1000000</v>
      </c>
      <c r="S16">
        <f t="shared" si="1"/>
        <v>32495.414747445888</v>
      </c>
      <c r="U16">
        <f t="shared" si="13"/>
        <v>1.4883069000000001E-2</v>
      </c>
      <c r="V16">
        <f t="shared" si="14"/>
        <v>0.01</v>
      </c>
      <c r="W16">
        <f t="shared" si="15"/>
        <v>0.82256080645154794</v>
      </c>
      <c r="X16">
        <f t="shared" si="16"/>
        <v>1.2242229239114034E-2</v>
      </c>
      <c r="Y16">
        <f t="shared" si="17"/>
        <v>8.2256080645154803E-3</v>
      </c>
      <c r="Z16">
        <f t="shared" si="18"/>
        <v>0.8020929691479185</v>
      </c>
      <c r="AB16">
        <f t="shared" si="19"/>
        <v>28158.162121102127</v>
      </c>
      <c r="AC16">
        <f t="shared" si="2"/>
        <v>26064.34369847193</v>
      </c>
      <c r="AE16">
        <f t="shared" si="3"/>
        <v>18841.145417014264</v>
      </c>
      <c r="AF16">
        <f t="shared" si="4"/>
        <v>-942.05727085071339</v>
      </c>
      <c r="AG16">
        <f t="shared" si="4"/>
        <v>-20.052324228697962</v>
      </c>
      <c r="AH16">
        <f t="shared" si="5"/>
        <v>-12242.229239114034</v>
      </c>
      <c r="AI16">
        <f t="shared" si="6"/>
        <v>5636.8065828208182</v>
      </c>
      <c r="AJ16">
        <f t="shared" si="7"/>
        <v>2093.8184226301964</v>
      </c>
      <c r="AK16">
        <f t="shared" si="24"/>
        <v>2519.3315896194331</v>
      </c>
      <c r="AL16">
        <f t="shared" si="8"/>
        <v>10249.956595070447</v>
      </c>
      <c r="AN16">
        <f t="shared" si="9"/>
        <v>8242.1180092801314</v>
      </c>
      <c r="AO16">
        <f t="shared" si="9"/>
        <v>-412.10590046400671</v>
      </c>
      <c r="AP16">
        <f t="shared" si="9"/>
        <v>-8.7719519697580335</v>
      </c>
      <c r="AQ16">
        <f t="shared" si="9"/>
        <v>-5355.4014818185833</v>
      </c>
      <c r="AR16">
        <f t="shared" si="9"/>
        <v>2465.8386750277846</v>
      </c>
      <c r="AS16">
        <f t="shared" si="9"/>
        <v>915.94741972208817</v>
      </c>
      <c r="AT16">
        <f t="shared" si="9"/>
        <v>1102.0894858865338</v>
      </c>
      <c r="AU16">
        <f t="shared" si="9"/>
        <v>4483.8755806364061</v>
      </c>
      <c r="AW16">
        <v>13</v>
      </c>
      <c r="AX16">
        <f>(R16*SUMPRODUCT(K17:$K$23, X17:$X$23)-$AZ$3*SUMPRODUCT(K16:$K$22, W17:$W$23))/Z16</f>
        <v>32495.414747445888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10"/>
        <v>6.1700000000000005E-2</v>
      </c>
      <c r="I17" s="5">
        <f t="shared" si="11"/>
        <v>1.0617000000000001</v>
      </c>
      <c r="J17">
        <f t="shared" si="12"/>
        <v>0.94188565508147304</v>
      </c>
      <c r="K17">
        <f t="shared" si="20"/>
        <v>0.41203082660883361</v>
      </c>
      <c r="L17" s="2">
        <v>14</v>
      </c>
      <c r="M17" s="6">
        <v>1.6930661E-2</v>
      </c>
      <c r="O17">
        <f t="shared" si="21"/>
        <v>23489.977024770134</v>
      </c>
      <c r="P17">
        <f t="shared" si="22"/>
        <v>1174.4988512385069</v>
      </c>
      <c r="Q17" s="4">
        <f t="shared" si="23"/>
        <v>25</v>
      </c>
      <c r="R17">
        <f t="shared" si="0"/>
        <v>1000000</v>
      </c>
      <c r="S17">
        <f t="shared" si="1"/>
        <v>30089.297242177276</v>
      </c>
      <c r="U17">
        <f t="shared" si="13"/>
        <v>1.6930661E-2</v>
      </c>
      <c r="V17">
        <f t="shared" si="14"/>
        <v>0.01</v>
      </c>
      <c r="W17">
        <f t="shared" si="15"/>
        <v>0.8020929691479185</v>
      </c>
      <c r="X17">
        <f t="shared" si="16"/>
        <v>1.3579964151126866E-2</v>
      </c>
      <c r="Y17">
        <f t="shared" si="17"/>
        <v>8.020929691479186E-3</v>
      </c>
      <c r="Z17">
        <f t="shared" si="18"/>
        <v>0.7804920753053125</v>
      </c>
      <c r="AB17">
        <f t="shared" si="19"/>
        <v>26064.34369847193</v>
      </c>
      <c r="AC17">
        <f t="shared" si="2"/>
        <v>23484.458049025357</v>
      </c>
      <c r="AE17">
        <f t="shared" si="3"/>
        <v>18333.740916936953</v>
      </c>
      <c r="AF17">
        <f t="shared" si="4"/>
        <v>-916.6870458468477</v>
      </c>
      <c r="AG17">
        <f t="shared" si="4"/>
        <v>-19.512301882632812</v>
      </c>
      <c r="AH17">
        <f t="shared" si="5"/>
        <v>-13579.964151126866</v>
      </c>
      <c r="AI17">
        <f t="shared" si="6"/>
        <v>3817.5774180806056</v>
      </c>
      <c r="AJ17">
        <f t="shared" si="7"/>
        <v>2579.8856494465726</v>
      </c>
      <c r="AK17">
        <f t="shared" si="24"/>
        <v>2682.8022300419775</v>
      </c>
      <c r="AL17">
        <f t="shared" si="8"/>
        <v>9080.2652975691562</v>
      </c>
      <c r="AN17">
        <f t="shared" si="9"/>
        <v>7554.0664248377279</v>
      </c>
      <c r="AO17">
        <f t="shared" si="9"/>
        <v>-377.70332124188639</v>
      </c>
      <c r="AP17">
        <f t="shared" si="9"/>
        <v>-8.039669873742298</v>
      </c>
      <c r="AQ17">
        <f t="shared" si="9"/>
        <v>-5595.3638545071299</v>
      </c>
      <c r="AR17">
        <f t="shared" si="9"/>
        <v>1572.9595792149687</v>
      </c>
      <c r="AS17">
        <f t="shared" si="9"/>
        <v>1062.9924166977389</v>
      </c>
      <c r="AT17">
        <f t="shared" si="9"/>
        <v>1105.3972204722181</v>
      </c>
      <c r="AU17">
        <f t="shared" si="9"/>
        <v>3741.349216384926</v>
      </c>
      <c r="AW17">
        <v>14</v>
      </c>
      <c r="AX17">
        <f>(R17*SUMPRODUCT(K18:$K$23, X18:$X$23)-$AZ$3*SUMPRODUCT(K17:$K$22, W18:$W$23))/Z17</f>
        <v>30089.297242177276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10"/>
        <v>7.0099999999999996E-2</v>
      </c>
      <c r="I18" s="5">
        <f t="shared" si="11"/>
        <v>1.0701000000000001</v>
      </c>
      <c r="J18">
        <f t="shared" si="12"/>
        <v>0.93449210354172507</v>
      </c>
      <c r="K18">
        <f t="shared" si="20"/>
        <v>0.38503955388172473</v>
      </c>
      <c r="L18" s="2">
        <v>15</v>
      </c>
      <c r="M18" s="6">
        <v>1.9185959999999998E-2</v>
      </c>
      <c r="O18">
        <f t="shared" si="21"/>
        <v>23489.977024770134</v>
      </c>
      <c r="P18">
        <f t="shared" si="22"/>
        <v>1174.4988512385069</v>
      </c>
      <c r="Q18" s="4">
        <f t="shared" si="23"/>
        <v>25</v>
      </c>
      <c r="R18">
        <f t="shared" si="0"/>
        <v>1000000</v>
      </c>
      <c r="S18">
        <f t="shared" si="1"/>
        <v>27031.926999331234</v>
      </c>
      <c r="U18">
        <f t="shared" si="13"/>
        <v>1.9185959999999998E-2</v>
      </c>
      <c r="V18">
        <f t="shared" si="14"/>
        <v>0.01</v>
      </c>
      <c r="W18">
        <f t="shared" si="15"/>
        <v>0.7804920753053125</v>
      </c>
      <c r="X18">
        <f t="shared" si="16"/>
        <v>1.4974489737124713E-2</v>
      </c>
      <c r="Y18">
        <f t="shared" si="17"/>
        <v>7.804920753053125E-3</v>
      </c>
      <c r="Z18">
        <f t="shared" si="18"/>
        <v>0.75771266481513466</v>
      </c>
      <c r="AB18">
        <f t="shared" si="19"/>
        <v>23484.458049025357</v>
      </c>
      <c r="AC18">
        <f t="shared" si="2"/>
        <v>20482.433441751455</v>
      </c>
      <c r="AE18">
        <f t="shared" si="3"/>
        <v>17798.653087884868</v>
      </c>
      <c r="AF18">
        <f t="shared" si="4"/>
        <v>-889.9326543942434</v>
      </c>
      <c r="AG18">
        <f t="shared" si="4"/>
        <v>-18.942816620378366</v>
      </c>
      <c r="AH18">
        <f t="shared" si="5"/>
        <v>-14974.489737124712</v>
      </c>
      <c r="AI18">
        <f t="shared" si="6"/>
        <v>1915.2878797455323</v>
      </c>
      <c r="AJ18">
        <f t="shared" si="7"/>
        <v>3002.0246072739028</v>
      </c>
      <c r="AK18">
        <f t="shared" si="24"/>
        <v>2831.5618116243704</v>
      </c>
      <c r="AL18">
        <f t="shared" si="8"/>
        <v>7748.8742986438056</v>
      </c>
      <c r="AN18">
        <f t="shared" si="9"/>
        <v>6853.1854446547723</v>
      </c>
      <c r="AO18">
        <f t="shared" si="9"/>
        <v>-342.6592722327386</v>
      </c>
      <c r="AP18">
        <f t="shared" si="9"/>
        <v>-7.2937336607738068</v>
      </c>
      <c r="AQ18">
        <f t="shared" si="9"/>
        <v>-5765.7708479889643</v>
      </c>
      <c r="AR18">
        <f t="shared" si="9"/>
        <v>737.46159077229424</v>
      </c>
      <c r="AS18">
        <f t="shared" si="9"/>
        <v>1155.8982155267033</v>
      </c>
      <c r="AT18">
        <f t="shared" si="9"/>
        <v>1090.2632967363759</v>
      </c>
      <c r="AU18">
        <f t="shared" si="9"/>
        <v>2983.6231030353733</v>
      </c>
      <c r="AW18">
        <v>15</v>
      </c>
      <c r="AX18">
        <f>(R18*SUMPRODUCT(K19:$K$23, X19:$X$23)-$AZ$3*SUMPRODUCT(K18:$K$22, W19:$W$23))/Z18</f>
        <v>27031.926999331234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10"/>
        <v>7.3400000000000007E-2</v>
      </c>
      <c r="I19" s="5">
        <f t="shared" si="11"/>
        <v>1.0733999999999999</v>
      </c>
      <c r="J19">
        <f t="shared" si="12"/>
        <v>0.93161915408980811</v>
      </c>
      <c r="K19">
        <f t="shared" si="20"/>
        <v>0.35871022347840947</v>
      </c>
      <c r="L19" s="2">
        <v>16</v>
      </c>
      <c r="M19" s="6">
        <v>2.1884238E-2</v>
      </c>
      <c r="O19">
        <f t="shared" si="21"/>
        <v>23489.977024770134</v>
      </c>
      <c r="P19">
        <f t="shared" si="22"/>
        <v>1174.4988512385069</v>
      </c>
      <c r="Q19" s="4">
        <f t="shared" si="23"/>
        <v>25</v>
      </c>
      <c r="R19">
        <f t="shared" si="0"/>
        <v>1000000</v>
      </c>
      <c r="S19">
        <f t="shared" si="1"/>
        <v>23231.614457296328</v>
      </c>
      <c r="U19">
        <f t="shared" si="13"/>
        <v>2.1884238E-2</v>
      </c>
      <c r="V19">
        <f t="shared" si="14"/>
        <v>0.01</v>
      </c>
      <c r="W19">
        <f t="shared" si="15"/>
        <v>0.75771266481513466</v>
      </c>
      <c r="X19">
        <f t="shared" si="16"/>
        <v>1.6581964292428635E-2</v>
      </c>
      <c r="Y19">
        <f t="shared" si="17"/>
        <v>7.5771266481513468E-3</v>
      </c>
      <c r="Z19">
        <f t="shared" si="18"/>
        <v>0.73355357387455467</v>
      </c>
      <c r="AB19">
        <f t="shared" si="19"/>
        <v>20482.433441751455</v>
      </c>
      <c r="AC19">
        <f t="shared" si="2"/>
        <v>17041.633812025495</v>
      </c>
      <c r="AE19">
        <f t="shared" si="3"/>
        <v>17231.156596751309</v>
      </c>
      <c r="AF19">
        <f t="shared" si="4"/>
        <v>-861.55782983756558</v>
      </c>
      <c r="AG19">
        <f t="shared" si="4"/>
        <v>-18.338839346863868</v>
      </c>
      <c r="AH19">
        <f t="shared" si="5"/>
        <v>-16581.964292428635</v>
      </c>
      <c r="AI19">
        <f t="shared" si="6"/>
        <v>-230.70436486175458</v>
      </c>
      <c r="AJ19">
        <f t="shared" si="7"/>
        <v>3440.7996297259597</v>
      </c>
      <c r="AK19">
        <f t="shared" si="24"/>
        <v>2704.9391641160259</v>
      </c>
      <c r="AL19">
        <f t="shared" si="8"/>
        <v>5915.0344289802306</v>
      </c>
      <c r="AN19">
        <f t="shared" si="9"/>
        <v>6180.9920336121313</v>
      </c>
      <c r="AO19">
        <f t="shared" si="9"/>
        <v>-309.04960168060666</v>
      </c>
      <c r="AP19">
        <f t="shared" si="9"/>
        <v>-6.5783291604481864</v>
      </c>
      <c r="AQ19">
        <f t="shared" si="9"/>
        <v>-5948.1201170480817</v>
      </c>
      <c r="AR19">
        <f t="shared" si="9"/>
        <v>-82.75601427700451</v>
      </c>
      <c r="AS19">
        <f t="shared" si="9"/>
        <v>1234.2500041234275</v>
      </c>
      <c r="AT19">
        <f t="shared" si="9"/>
        <v>970.28933205556177</v>
      </c>
      <c r="AU19">
        <f t="shared" si="9"/>
        <v>2121.7833219019849</v>
      </c>
      <c r="AW19">
        <v>16</v>
      </c>
      <c r="AX19">
        <f>(R19*SUMPRODUCT(K20:$K$23, X20:$X$23)-$AZ$3*SUMPRODUCT(K19:$K$22, W20:$W$23))/Z19</f>
        <v>23231.614457296328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0.34023543913346244</v>
      </c>
      <c r="L20" s="2">
        <v>17</v>
      </c>
      <c r="M20" s="6">
        <v>2.4761703999999999E-2</v>
      </c>
      <c r="O20">
        <f t="shared" si="21"/>
        <v>23489.977024770134</v>
      </c>
      <c r="P20">
        <f t="shared" si="22"/>
        <v>1174.4988512385069</v>
      </c>
      <c r="Q20" s="4">
        <f t="shared" si="23"/>
        <v>25</v>
      </c>
      <c r="R20">
        <f t="shared" si="0"/>
        <v>1000000</v>
      </c>
      <c r="S20">
        <f t="shared" si="1"/>
        <v>18533.862226569374</v>
      </c>
      <c r="U20">
        <f t="shared" si="13"/>
        <v>2.4761703999999999E-2</v>
      </c>
      <c r="V20">
        <f t="shared" si="14"/>
        <v>0.01</v>
      </c>
      <c r="W20">
        <f t="shared" si="15"/>
        <v>0.73355357387455467</v>
      </c>
      <c r="X20">
        <f t="shared" si="16"/>
        <v>1.8164036464423855E-2</v>
      </c>
      <c r="Y20">
        <f t="shared" si="17"/>
        <v>7.3355357387455472E-3</v>
      </c>
      <c r="Z20">
        <f t="shared" si="18"/>
        <v>0.70805400167138521</v>
      </c>
      <c r="AB20">
        <f t="shared" si="19"/>
        <v>17041.633812025495</v>
      </c>
      <c r="AC20">
        <f t="shared" si="2"/>
        <v>13122.975315948575</v>
      </c>
      <c r="AE20">
        <f t="shared" si="3"/>
        <v>16632.172231557393</v>
      </c>
      <c r="AF20">
        <f t="shared" si="4"/>
        <v>-831.60861157786974</v>
      </c>
      <c r="AG20">
        <f t="shared" si="4"/>
        <v>-17.701350041784629</v>
      </c>
      <c r="AH20">
        <f t="shared" si="5"/>
        <v>-18164.036464423854</v>
      </c>
      <c r="AI20">
        <f t="shared" si="6"/>
        <v>-2381.1741944861151</v>
      </c>
      <c r="AJ20">
        <f t="shared" si="7"/>
        <v>3918.6584960769196</v>
      </c>
      <c r="AK20">
        <f t="shared" si="24"/>
        <v>1783.3313205578727</v>
      </c>
      <c r="AL20">
        <f t="shared" si="8"/>
        <v>3320.815622148677</v>
      </c>
      <c r="AN20">
        <f t="shared" si="9"/>
        <v>5658.85442294731</v>
      </c>
      <c r="AO20">
        <f t="shared" si="9"/>
        <v>-282.94272114736549</v>
      </c>
      <c r="AP20">
        <f t="shared" si="9"/>
        <v>-6.0226266047217267</v>
      </c>
      <c r="AQ20">
        <f t="shared" si="9"/>
        <v>-6180.0489229094746</v>
      </c>
      <c r="AR20">
        <f t="shared" si="9"/>
        <v>-810.15984771425201</v>
      </c>
      <c r="AS20">
        <f t="shared" si="9"/>
        <v>1333.2664942268043</v>
      </c>
      <c r="AT20">
        <f t="shared" si="9"/>
        <v>606.75251497046531</v>
      </c>
      <c r="AU20">
        <f t="shared" si="9"/>
        <v>1129.8591614830175</v>
      </c>
      <c r="AW20">
        <v>17</v>
      </c>
      <c r="AX20">
        <f>(R20*SUMPRODUCT(K21:$K$23, X21:$X$23)-$AZ$3*SUMPRODUCT(K20:$K$22, W21:$W$23))/Z20</f>
        <v>18533.862226569374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10"/>
        <v>5.1300000000000005E-2</v>
      </c>
      <c r="I21" s="5">
        <f t="shared" si="11"/>
        <v>1.0512999999999999</v>
      </c>
      <c r="J21">
        <f t="shared" si="12"/>
        <v>0.95120327213925626</v>
      </c>
      <c r="K21">
        <f t="shared" si="20"/>
        <v>0.32363306300148625</v>
      </c>
      <c r="L21" s="2">
        <v>18</v>
      </c>
      <c r="M21" s="6">
        <v>2.7627288E-2</v>
      </c>
      <c r="O21">
        <f t="shared" si="21"/>
        <v>23489.977024770134</v>
      </c>
      <c r="P21">
        <f t="shared" si="22"/>
        <v>1174.4988512385069</v>
      </c>
      <c r="Q21" s="4">
        <f t="shared" si="23"/>
        <v>25</v>
      </c>
      <c r="R21">
        <f t="shared" si="0"/>
        <v>1000000</v>
      </c>
      <c r="S21">
        <f t="shared" si="1"/>
        <v>13006.159279037873</v>
      </c>
      <c r="U21">
        <f t="shared" si="13"/>
        <v>2.7627288E-2</v>
      </c>
      <c r="V21">
        <f t="shared" si="14"/>
        <v>0.01</v>
      </c>
      <c r="W21">
        <f t="shared" si="15"/>
        <v>0.70805400167138521</v>
      </c>
      <c r="X21">
        <f t="shared" si="16"/>
        <v>1.9561611823727839E-2</v>
      </c>
      <c r="Y21">
        <f t="shared" si="17"/>
        <v>7.0805400167138523E-3</v>
      </c>
      <c r="Z21">
        <f t="shared" si="18"/>
        <v>0.68141184983094349</v>
      </c>
      <c r="AB21">
        <f t="shared" si="19"/>
        <v>13122.975315948575</v>
      </c>
      <c r="AC21">
        <f t="shared" si="2"/>
        <v>8862.5510535250869</v>
      </c>
      <c r="AE21">
        <f t="shared" si="3"/>
        <v>16006.34869693498</v>
      </c>
      <c r="AF21">
        <f t="shared" si="4"/>
        <v>-800.31743484674905</v>
      </c>
      <c r="AG21">
        <f t="shared" si="4"/>
        <v>-17.035296245773587</v>
      </c>
      <c r="AH21">
        <f t="shared" si="5"/>
        <v>-19561.611823727839</v>
      </c>
      <c r="AI21">
        <f t="shared" si="6"/>
        <v>-4372.615857885381</v>
      </c>
      <c r="AJ21">
        <f t="shared" si="7"/>
        <v>4260.4242624234885</v>
      </c>
      <c r="AK21">
        <f t="shared" si="24"/>
        <v>1453.2780374532883</v>
      </c>
      <c r="AL21">
        <f t="shared" si="8"/>
        <v>1341.0864419913958</v>
      </c>
      <c r="AN21">
        <f t="shared" si="9"/>
        <v>5180.183656258916</v>
      </c>
      <c r="AO21">
        <f t="shared" si="9"/>
        <v>-259.00918281294582</v>
      </c>
      <c r="AP21">
        <f t="shared" si="9"/>
        <v>-5.5131851031574257</v>
      </c>
      <c r="AQ21">
        <f t="shared" si="9"/>
        <v>-6330.78435175913</v>
      </c>
      <c r="AR21">
        <f t="shared" si="9"/>
        <v>-1415.1230634163173</v>
      </c>
      <c r="AS21">
        <f t="shared" si="9"/>
        <v>1378.8141537339613</v>
      </c>
      <c r="AT21">
        <f t="shared" si="9"/>
        <v>470.32882265379635</v>
      </c>
      <c r="AU21">
        <f t="shared" si="9"/>
        <v>434.01991297144042</v>
      </c>
      <c r="AW21">
        <v>18</v>
      </c>
      <c r="AX21">
        <f>(R21*SUMPRODUCT(K22:$K$23, X22:$X$23)-$AZ$3*SUMPRODUCT(K21:$K$22, W22:$W$23))/Z21</f>
        <v>13006.159279037873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10"/>
        <v>7.0000000000000007E-2</v>
      </c>
      <c r="I22" s="5">
        <f t="shared" si="11"/>
        <v>1.07</v>
      </c>
      <c r="J22">
        <f t="shared" si="12"/>
        <v>0.93457943925233644</v>
      </c>
      <c r="K22">
        <f t="shared" si="20"/>
        <v>0.30246080654344509</v>
      </c>
      <c r="L22" s="2">
        <v>19</v>
      </c>
      <c r="M22" s="6">
        <v>3.0780427999999999E-2</v>
      </c>
      <c r="O22">
        <f t="shared" si="21"/>
        <v>23489.977024770134</v>
      </c>
      <c r="P22">
        <f t="shared" si="22"/>
        <v>1174.4988512385069</v>
      </c>
      <c r="Q22" s="4">
        <f t="shared" si="23"/>
        <v>25</v>
      </c>
      <c r="R22">
        <f t="shared" si="0"/>
        <v>1000000</v>
      </c>
      <c r="S22">
        <f t="shared" si="1"/>
        <v>6753.008846396945</v>
      </c>
      <c r="U22">
        <f t="shared" si="13"/>
        <v>3.0780427999999999E-2</v>
      </c>
      <c r="V22">
        <f t="shared" si="14"/>
        <v>0.01</v>
      </c>
      <c r="W22">
        <f t="shared" si="15"/>
        <v>0.68141184983094349</v>
      </c>
      <c r="X22">
        <f t="shared" si="16"/>
        <v>2.0974148382068167E-2</v>
      </c>
      <c r="Y22">
        <f t="shared" si="17"/>
        <v>6.8141184983094355E-3</v>
      </c>
      <c r="Z22">
        <f t="shared" si="18"/>
        <v>0.65362358295056588</v>
      </c>
      <c r="AB22">
        <f t="shared" si="19"/>
        <v>8862.5510535250869</v>
      </c>
      <c r="AC22">
        <f t="shared" si="2"/>
        <v>4413.925837878839</v>
      </c>
      <c r="AE22">
        <f t="shared" si="3"/>
        <v>15353.602946356728</v>
      </c>
      <c r="AF22">
        <f t="shared" si="4"/>
        <v>-767.68014731783649</v>
      </c>
      <c r="AG22">
        <f t="shared" si="4"/>
        <v>-16.340589573764149</v>
      </c>
      <c r="AH22">
        <f t="shared" si="5"/>
        <v>-20974.148382068168</v>
      </c>
      <c r="AI22">
        <f t="shared" si="6"/>
        <v>-6404.5661726030394</v>
      </c>
      <c r="AJ22">
        <f t="shared" si="7"/>
        <v>4448.6252156462479</v>
      </c>
      <c r="AK22">
        <f t="shared" si="24"/>
        <v>1641.3931696794789</v>
      </c>
      <c r="AL22">
        <f t="shared" si="8"/>
        <v>-314.54778727731264</v>
      </c>
      <c r="AN22">
        <f t="shared" si="9"/>
        <v>4643.8631305028712</v>
      </c>
      <c r="AO22">
        <f t="shared" si="9"/>
        <v>-232.19315652514356</v>
      </c>
      <c r="AP22">
        <f t="shared" si="9"/>
        <v>-4.9423879018761143</v>
      </c>
      <c r="AQ22">
        <f t="shared" si="9"/>
        <v>-6343.8578362022317</v>
      </c>
      <c r="AR22">
        <f t="shared" si="9"/>
        <v>-1937.1302501263804</v>
      </c>
      <c r="AS22">
        <f t="shared" si="9"/>
        <v>1345.5347707338715</v>
      </c>
      <c r="AT22">
        <f t="shared" si="9"/>
        <v>496.45710195615703</v>
      </c>
      <c r="AU22">
        <f t="shared" si="9"/>
        <v>-95.138377436351973</v>
      </c>
      <c r="AW22">
        <v>19</v>
      </c>
      <c r="AX22">
        <f>(R22*SUMPRODUCT(K23:$K$23, X23:$X$23)-$AZ$3*SUMPRODUCT(K22:$K$22, W23:$W$23))/Z22</f>
        <v>6753.008846396945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10"/>
        <v>0.10390000000000001</v>
      </c>
      <c r="I23" s="5">
        <f t="shared" si="11"/>
        <v>1.1039000000000001</v>
      </c>
      <c r="J23">
        <f t="shared" si="12"/>
        <v>0.90587915572062683</v>
      </c>
      <c r="K23">
        <f t="shared" si="20"/>
        <v>0.2739929400701559</v>
      </c>
      <c r="L23" s="2">
        <v>20</v>
      </c>
      <c r="M23" s="6">
        <v>3.4133669999999998E-2</v>
      </c>
      <c r="O23">
        <f t="shared" si="21"/>
        <v>23489.977024770134</v>
      </c>
      <c r="P23">
        <f t="shared" si="22"/>
        <v>1174.4988512385069</v>
      </c>
      <c r="Q23" s="4">
        <f t="shared" si="23"/>
        <v>25</v>
      </c>
      <c r="R23">
        <f t="shared" si="0"/>
        <v>1000000</v>
      </c>
      <c r="S23">
        <f t="shared" si="1"/>
        <v>7064.804601284518</v>
      </c>
      <c r="U23">
        <f t="shared" si="13"/>
        <v>3.4133669999999998E-2</v>
      </c>
      <c r="V23">
        <f t="shared" si="14"/>
        <v>0.01</v>
      </c>
      <c r="W23">
        <f t="shared" si="15"/>
        <v>0.65362358295056588</v>
      </c>
      <c r="X23">
        <f t="shared" si="16"/>
        <v>2.2310571684652242E-2</v>
      </c>
      <c r="Y23">
        <f t="shared" si="17"/>
        <v>6.5362358295056591E-3</v>
      </c>
      <c r="Z23">
        <f t="shared" si="18"/>
        <v>0.62477677543640797</v>
      </c>
      <c r="AB23">
        <f t="shared" si="19"/>
        <v>4413.925837878839</v>
      </c>
      <c r="AC23">
        <f t="shared" si="2"/>
        <v>4413.925837878839</v>
      </c>
      <c r="AE23">
        <f t="shared" si="3"/>
        <v>14675.992100611193</v>
      </c>
      <c r="AF23">
        <f t="shared" si="4"/>
        <v>-733.79960503055975</v>
      </c>
      <c r="AG23">
        <f t="shared" si="4"/>
        <v>-15.619419385910199</v>
      </c>
      <c r="AH23">
        <f t="shared" si="5"/>
        <v>-22310.571684652241</v>
      </c>
      <c r="AI23">
        <f t="shared" si="6"/>
        <v>-8383.9986084575175</v>
      </c>
      <c r="AJ23">
        <f t="shared" si="7"/>
        <v>0</v>
      </c>
      <c r="AK23">
        <f t="shared" si="24"/>
        <v>1907.2006948464393</v>
      </c>
      <c r="AL23">
        <f t="shared" si="8"/>
        <v>-6476.797913611078</v>
      </c>
      <c r="AN23">
        <f t="shared" si="9"/>
        <v>4021.1182240928438</v>
      </c>
      <c r="AO23">
        <f t="shared" si="9"/>
        <v>-201.05591120464223</v>
      </c>
      <c r="AP23">
        <f t="shared" si="9"/>
        <v>-4.2796106397343241</v>
      </c>
      <c r="AQ23">
        <f t="shared" si="9"/>
        <v>-6112.9391305238387</v>
      </c>
      <c r="AR23">
        <f t="shared" si="9"/>
        <v>-2297.1564282753711</v>
      </c>
      <c r="AS23">
        <f t="shared" si="9"/>
        <v>0</v>
      </c>
      <c r="AT23">
        <f t="shared" si="9"/>
        <v>522.55952568482019</v>
      </c>
      <c r="AU23">
        <f t="shared" si="9"/>
        <v>-1774.5969025905508</v>
      </c>
      <c r="AW23">
        <v>20</v>
      </c>
      <c r="AX23">
        <f>(R23*SUMPRODUCT(K$23:$K24, X$23:$X24)-$AZ$3*SUMPRODUCT(K$22:$K23, W$23:$W24))/Z23</f>
        <v>7064.804601284518</v>
      </c>
    </row>
    <row r="25" spans="5:50" x14ac:dyDescent="0.25">
      <c r="AN25" s="8">
        <f t="shared" ref="AN25:AU25" si="25">SUM(AN3:AN23)</f>
        <v>217345.5570294825</v>
      </c>
      <c r="AO25" s="8">
        <f t="shared" si="25"/>
        <v>-28484.760620051726</v>
      </c>
      <c r="AP25" s="8">
        <f t="shared" si="25"/>
        <v>-1728.7499237520667</v>
      </c>
      <c r="AQ25" s="8">
        <f t="shared" si="25"/>
        <v>-86008.527307514945</v>
      </c>
      <c r="AR25" s="8">
        <f t="shared" si="25"/>
        <v>101123.51917816374</v>
      </c>
      <c r="AS25" s="8">
        <f t="shared" si="25"/>
        <v>-13932.253256156901</v>
      </c>
      <c r="AT25" s="8">
        <f t="shared" si="25"/>
        <v>25578.472445767333</v>
      </c>
      <c r="AU25" s="9">
        <f t="shared" si="25"/>
        <v>112769.7383677742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29" priority="1" operator="lessThan">
      <formula>0</formula>
    </cfRule>
  </conditionalFormatting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469DDC-AC88-47EB-9A70-2BBC600726A4}">
  <dimension ref="A1:AZ29"/>
  <sheetViews>
    <sheetView workbookViewId="0">
      <selection activeCell="M33" sqref="M33"/>
    </sheetView>
  </sheetViews>
  <sheetFormatPr defaultRowHeight="15" x14ac:dyDescent="0.25"/>
  <cols>
    <col min="3" max="3" width="9.28515625" bestFit="1" customWidth="1"/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44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f>'T.55.04.E'!C3*(1+C12)</f>
        <v>82489.031475345764</v>
      </c>
      <c r="K3">
        <v>1</v>
      </c>
      <c r="L3" s="2">
        <v>0</v>
      </c>
      <c r="O3">
        <f>$C$3</f>
        <v>82489.031475345764</v>
      </c>
      <c r="P3">
        <f>O3*B5</f>
        <v>65991.225180276611</v>
      </c>
      <c r="Q3" s="4">
        <f>B8</f>
        <v>1522.432587</v>
      </c>
      <c r="R3">
        <f t="shared" ref="R3:R23" si="0">$C$6</f>
        <v>1000000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82489.031475345764</v>
      </c>
      <c r="AF3">
        <f t="shared" ref="AF3:AG23" si="4">-$Z3*P3</f>
        <v>-65991.225180276611</v>
      </c>
      <c r="AG3">
        <f t="shared" si="4"/>
        <v>-1522.432587</v>
      </c>
      <c r="AH3">
        <f t="shared" ref="AH3:AH23" si="5">-X3*R3</f>
        <v>0</v>
      </c>
      <c r="AI3">
        <f t="shared" ref="AI3:AI23" si="6">SUM(AE3:AH3)</f>
        <v>14975.373708069154</v>
      </c>
      <c r="AJ3">
        <f t="shared" ref="AJ3:AJ23" si="7">AB3-AC3</f>
        <v>0</v>
      </c>
      <c r="AL3">
        <f t="shared" ref="AL3:AL23" si="8">SUM(AI3:AK3)</f>
        <v>14975.373708069154</v>
      </c>
      <c r="AN3">
        <f t="shared" ref="AN3:AU23" si="9">AE3*$K3</f>
        <v>82489.031475345764</v>
      </c>
      <c r="AO3">
        <f t="shared" si="9"/>
        <v>-65991.225180276611</v>
      </c>
      <c r="AP3">
        <f t="shared" si="9"/>
        <v>-1522.432587</v>
      </c>
      <c r="AQ3">
        <f t="shared" si="9"/>
        <v>0</v>
      </c>
      <c r="AR3">
        <f t="shared" si="9"/>
        <v>14975.373708069154</v>
      </c>
      <c r="AS3">
        <f t="shared" si="9"/>
        <v>0</v>
      </c>
      <c r="AT3">
        <f t="shared" si="9"/>
        <v>0</v>
      </c>
      <c r="AU3">
        <f t="shared" si="9"/>
        <v>14975.373708069154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27317.769521829359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v>1.5900000000000001E-2</v>
      </c>
      <c r="G4" s="5"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Mortalities!B31:B50</f>
        <v>1.1135328E-2</v>
      </c>
      <c r="R4">
        <f t="shared" si="0"/>
        <v>1000000</v>
      </c>
      <c r="S4">
        <f t="shared" si="1"/>
        <v>17235.161621777232</v>
      </c>
      <c r="U4">
        <f t="shared" ref="U4:U23" si="13">M4</f>
        <v>1.1135328E-2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1.1135328E-2</v>
      </c>
      <c r="Y4">
        <f t="shared" ref="Y4:Y23" si="17">V4*W4</f>
        <v>0.01</v>
      </c>
      <c r="Z4">
        <f t="shared" ref="Z4:Z23" si="18">MAX(0, W4-X4-Y4)</f>
        <v>0.97886467200000005</v>
      </c>
      <c r="AB4">
        <f t="shared" ref="AB4:AB23" si="19">AC3</f>
        <v>0</v>
      </c>
      <c r="AC4">
        <f t="shared" si="2"/>
        <v>16870.890827767958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-11135.328</v>
      </c>
      <c r="AI4">
        <f t="shared" si="6"/>
        <v>-11135.328</v>
      </c>
      <c r="AJ4">
        <f t="shared" si="7"/>
        <v>-16870.890827767958</v>
      </c>
      <c r="AK4">
        <f>H4*SUM(AB4, AE4:AF4)</f>
        <v>0</v>
      </c>
      <c r="AL4">
        <f t="shared" si="8"/>
        <v>-28006.21882776796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-10446.878694061355</v>
      </c>
      <c r="AR4">
        <f t="shared" si="9"/>
        <v>-10446.878694061355</v>
      </c>
      <c r="AS4">
        <f t="shared" si="9"/>
        <v>-15827.836408451034</v>
      </c>
      <c r="AT4">
        <f t="shared" si="9"/>
        <v>0</v>
      </c>
      <c r="AU4">
        <f t="shared" si="9"/>
        <v>-26274.715102512389</v>
      </c>
      <c r="AW4">
        <v>1</v>
      </c>
      <c r="AX4">
        <f>(R4*SUMPRODUCT(K5:$K$23, X5:$X$23)-$AZ$3*SUMPRODUCT(K4:$K$22, W5:$W$23))/Z4</f>
        <v>17235.161621777232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v>3.6400000000000002E-2</v>
      </c>
      <c r="G5" s="5"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1.2969985999999999E-2</v>
      </c>
      <c r="O5">
        <f t="shared" ref="O5:O23" si="21">$C$3</f>
        <v>82489.031475345764</v>
      </c>
      <c r="P5">
        <f t="shared" ref="P5:P23" si="22">O5*$C$5</f>
        <v>4124.4515737672882</v>
      </c>
      <c r="Q5" s="4">
        <f t="shared" ref="Q5:Q23" si="23">$C$8</f>
        <v>25</v>
      </c>
      <c r="R5">
        <f t="shared" si="0"/>
        <v>1000000</v>
      </c>
      <c r="S5">
        <f t="shared" si="1"/>
        <v>32408.009097267506</v>
      </c>
      <c r="U5">
        <f t="shared" si="13"/>
        <v>1.2969985999999999E-2</v>
      </c>
      <c r="V5">
        <f t="shared" si="14"/>
        <v>0.01</v>
      </c>
      <c r="W5">
        <f t="shared" si="15"/>
        <v>0.97886467200000005</v>
      </c>
      <c r="X5">
        <f t="shared" si="16"/>
        <v>1.2695861091734591E-2</v>
      </c>
      <c r="Y5">
        <f t="shared" si="17"/>
        <v>9.7886467200000004E-3</v>
      </c>
      <c r="Z5">
        <f t="shared" si="18"/>
        <v>0.95638016418826544</v>
      </c>
      <c r="AB5">
        <f t="shared" si="19"/>
        <v>16870.890827767958</v>
      </c>
      <c r="AC5">
        <f t="shared" si="2"/>
        <v>30994.377061459498</v>
      </c>
      <c r="AE5">
        <f t="shared" si="3"/>
        <v>78890.873466122182</v>
      </c>
      <c r="AF5">
        <f t="shared" si="4"/>
        <v>-3944.5436733061088</v>
      </c>
      <c r="AG5">
        <f t="shared" si="4"/>
        <v>-23.909504104706635</v>
      </c>
      <c r="AH5">
        <f t="shared" si="5"/>
        <v>-12695.861091734592</v>
      </c>
      <c r="AI5">
        <f t="shared" si="6"/>
        <v>62226.55919697677</v>
      </c>
      <c r="AJ5">
        <f t="shared" si="7"/>
        <v>-14123.486233691539</v>
      </c>
      <c r="AK5">
        <f>H5*SUM(AB5, AE5:AF5)</f>
        <v>7933.007861618461</v>
      </c>
      <c r="AL5">
        <f t="shared" si="8"/>
        <v>56036.080824903693</v>
      </c>
      <c r="AN5">
        <f t="shared" si="9"/>
        <v>68127.200846161883</v>
      </c>
      <c r="AO5">
        <f t="shared" si="9"/>
        <v>-3406.3600423080934</v>
      </c>
      <c r="AP5">
        <f t="shared" si="9"/>
        <v>-20.647351419844121</v>
      </c>
      <c r="AQ5">
        <f t="shared" si="9"/>
        <v>-10963.66969346587</v>
      </c>
      <c r="AR5">
        <f t="shared" si="9"/>
        <v>53736.523758968062</v>
      </c>
      <c r="AS5">
        <f t="shared" si="9"/>
        <v>-12196.513246920724</v>
      </c>
      <c r="AT5">
        <f t="shared" si="9"/>
        <v>6850.6481948732262</v>
      </c>
      <c r="AU5">
        <f t="shared" si="9"/>
        <v>48390.658706920563</v>
      </c>
      <c r="AW5">
        <v>2</v>
      </c>
      <c r="AX5">
        <f>(R5*SUMPRODUCT(K6:$K$23, X6:$X$23)-$AZ$3*SUMPRODUCT(K5:$K$22, W6:$W$23))/Z5</f>
        <v>32408.009097267506</v>
      </c>
    </row>
    <row r="6" spans="1:52" x14ac:dyDescent="0.25">
      <c r="A6" t="s">
        <v>16</v>
      </c>
      <c r="C6" s="2">
        <f>'T.26.04.E'!C6</f>
        <v>1000000</v>
      </c>
      <c r="E6">
        <v>2006</v>
      </c>
      <c r="F6" s="5">
        <v>5.8799999999999998E-2</v>
      </c>
      <c r="G6" s="5"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1.4883069000000001E-2</v>
      </c>
      <c r="O6">
        <f t="shared" si="21"/>
        <v>82489.031475345764</v>
      </c>
      <c r="P6">
        <f t="shared" si="22"/>
        <v>4124.4515737672882</v>
      </c>
      <c r="Q6" s="4">
        <f t="shared" si="23"/>
        <v>25</v>
      </c>
      <c r="R6">
        <f t="shared" si="0"/>
        <v>1000000</v>
      </c>
      <c r="S6">
        <f t="shared" si="1"/>
        <v>45540.473138594825</v>
      </c>
      <c r="U6">
        <f t="shared" si="13"/>
        <v>1.4883069000000001E-2</v>
      </c>
      <c r="V6">
        <f t="shared" si="14"/>
        <v>0.01</v>
      </c>
      <c r="W6">
        <f t="shared" si="15"/>
        <v>0.95638016418826544</v>
      </c>
      <c r="X6">
        <f t="shared" si="16"/>
        <v>1.4233871973845284E-2</v>
      </c>
      <c r="Y6">
        <f t="shared" si="17"/>
        <v>9.5638016418826549E-3</v>
      </c>
      <c r="Z6">
        <f t="shared" si="18"/>
        <v>0.9325824905725375</v>
      </c>
      <c r="AB6">
        <f t="shared" si="19"/>
        <v>30994.377061459498</v>
      </c>
      <c r="AC6">
        <f t="shared" si="2"/>
        <v>42470.247861442505</v>
      </c>
      <c r="AE6">
        <f t="shared" si="3"/>
        <v>76927.826418194396</v>
      </c>
      <c r="AF6">
        <f t="shared" si="4"/>
        <v>-3846.3913209097195</v>
      </c>
      <c r="AG6">
        <f t="shared" si="4"/>
        <v>-23.314562264313437</v>
      </c>
      <c r="AH6">
        <f t="shared" si="5"/>
        <v>-14233.871973845284</v>
      </c>
      <c r="AI6">
        <f t="shared" si="6"/>
        <v>58824.248561175067</v>
      </c>
      <c r="AJ6">
        <f t="shared" si="7"/>
        <v>-11475.870799983008</v>
      </c>
      <c r="AK6">
        <f>H6*SUM(AB6, AE6:AF6)</f>
        <v>11323.448362871366</v>
      </c>
      <c r="AL6">
        <f t="shared" si="8"/>
        <v>58671.826124063424</v>
      </c>
      <c r="AN6">
        <f t="shared" si="9"/>
        <v>59913.408195102791</v>
      </c>
      <c r="AO6">
        <f t="shared" si="9"/>
        <v>-2995.6704097551392</v>
      </c>
      <c r="AP6">
        <f t="shared" si="9"/>
        <v>-18.157992378965449</v>
      </c>
      <c r="AQ6">
        <f t="shared" si="9"/>
        <v>-11085.712692957721</v>
      </c>
      <c r="AR6">
        <f t="shared" si="9"/>
        <v>45813.867100010953</v>
      </c>
      <c r="AS6">
        <f t="shared" si="9"/>
        <v>-8937.7090663649178</v>
      </c>
      <c r="AT6">
        <f t="shared" si="9"/>
        <v>8818.9984759588133</v>
      </c>
      <c r="AU6">
        <f t="shared" si="9"/>
        <v>45695.156509604843</v>
      </c>
      <c r="AW6">
        <v>3</v>
      </c>
      <c r="AX6">
        <f>(R6*SUMPRODUCT(K7:$K$23, X7:$X$23)-$AZ$3*SUMPRODUCT(K6:$K$22, W7:$W$23))/Z6</f>
        <v>45540.473138594825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v>5.4699999999999999E-2</v>
      </c>
      <c r="G7" s="5"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1.6930661E-2</v>
      </c>
      <c r="O7">
        <f t="shared" si="21"/>
        <v>82489.031475345764</v>
      </c>
      <c r="P7">
        <f t="shared" si="22"/>
        <v>4124.4515737672882</v>
      </c>
      <c r="Q7" s="4">
        <f t="shared" si="23"/>
        <v>25</v>
      </c>
      <c r="R7">
        <f t="shared" si="0"/>
        <v>1000000</v>
      </c>
      <c r="S7">
        <f t="shared" si="1"/>
        <v>56398.814711412138</v>
      </c>
      <c r="U7">
        <f t="shared" si="13"/>
        <v>1.6930661E-2</v>
      </c>
      <c r="V7">
        <f t="shared" si="14"/>
        <v>0.01</v>
      </c>
      <c r="W7">
        <f t="shared" si="15"/>
        <v>0.9325824905725375</v>
      </c>
      <c r="X7">
        <f t="shared" si="16"/>
        <v>1.5789238002419329E-2</v>
      </c>
      <c r="Y7">
        <f t="shared" si="17"/>
        <v>9.3258249057253748E-3</v>
      </c>
      <c r="Z7">
        <f t="shared" si="18"/>
        <v>0.9074674276643927</v>
      </c>
      <c r="AB7">
        <f t="shared" si="19"/>
        <v>42470.247861442505</v>
      </c>
      <c r="AC7">
        <f t="shared" si="2"/>
        <v>51180.087309485883</v>
      </c>
      <c r="AE7">
        <f t="shared" si="3"/>
        <v>74856.109203459142</v>
      </c>
      <c r="AF7">
        <f t="shared" si="4"/>
        <v>-3742.8054601729573</v>
      </c>
      <c r="AG7">
        <f t="shared" si="4"/>
        <v>-22.686685691609817</v>
      </c>
      <c r="AH7">
        <f t="shared" si="5"/>
        <v>-15789.23800241933</v>
      </c>
      <c r="AI7">
        <f t="shared" si="6"/>
        <v>55301.379055175246</v>
      </c>
      <c r="AJ7">
        <f t="shared" si="7"/>
        <v>-8709.8394480433781</v>
      </c>
      <c r="AK7">
        <f>H7*SUM(AB7, AE7:AF7)</f>
        <v>11892.197853015094</v>
      </c>
      <c r="AL7">
        <f t="shared" si="8"/>
        <v>58483.737460146964</v>
      </c>
      <c r="AN7">
        <f t="shared" si="9"/>
        <v>52774.418855477365</v>
      </c>
      <c r="AO7">
        <f t="shared" si="9"/>
        <v>-2638.720942773868</v>
      </c>
      <c r="AP7">
        <f t="shared" si="9"/>
        <v>-15.994374619142706</v>
      </c>
      <c r="AQ7">
        <f t="shared" si="9"/>
        <v>-11131.594583465108</v>
      </c>
      <c r="AR7">
        <f t="shared" si="9"/>
        <v>38988.108954619245</v>
      </c>
      <c r="AS7">
        <f t="shared" si="9"/>
        <v>-6140.5370929131859</v>
      </c>
      <c r="AT7">
        <f t="shared" si="9"/>
        <v>8384.136408978964</v>
      </c>
      <c r="AU7">
        <f t="shared" si="9"/>
        <v>41231.708270685027</v>
      </c>
      <c r="AW7">
        <v>4</v>
      </c>
      <c r="AX7">
        <f>(R7*SUMPRODUCT(K8:$K$23, X8:$X$23)-$AZ$3*SUMPRODUCT(K7:$K$22, W8:$W$23))/Z7</f>
        <v>56398.814711412138</v>
      </c>
    </row>
    <row r="8" spans="1:52" x14ac:dyDescent="0.25">
      <c r="B8" s="2">
        <f>'T.26.04.A'!B8</f>
        <v>1522.432587</v>
      </c>
      <c r="C8" s="2">
        <f>'T.26.04.A'!C8</f>
        <v>25</v>
      </c>
      <c r="E8">
        <v>2008</v>
      </c>
      <c r="F8" s="5">
        <v>2.2499999999999999E-2</v>
      </c>
      <c r="G8" s="5"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1.9185959999999998E-2</v>
      </c>
      <c r="O8">
        <f t="shared" si="21"/>
        <v>82489.031475345764</v>
      </c>
      <c r="P8">
        <f t="shared" si="22"/>
        <v>4124.4515737672882</v>
      </c>
      <c r="Q8" s="4">
        <f t="shared" si="23"/>
        <v>25</v>
      </c>
      <c r="R8">
        <f t="shared" si="0"/>
        <v>1000000</v>
      </c>
      <c r="S8">
        <f t="shared" si="1"/>
        <v>64941.583306421031</v>
      </c>
      <c r="U8">
        <f t="shared" si="13"/>
        <v>1.9185959999999998E-2</v>
      </c>
      <c r="V8">
        <f t="shared" si="14"/>
        <v>0.01</v>
      </c>
      <c r="W8">
        <f t="shared" si="15"/>
        <v>0.9074674276643927</v>
      </c>
      <c r="X8">
        <f t="shared" si="16"/>
        <v>1.741063376847193E-2</v>
      </c>
      <c r="Y8">
        <f t="shared" si="17"/>
        <v>9.0746742766439278E-3</v>
      </c>
      <c r="Z8">
        <f t="shared" si="18"/>
        <v>0.88098211961927686</v>
      </c>
      <c r="AB8">
        <f t="shared" si="19"/>
        <v>51180.087309485883</v>
      </c>
      <c r="AC8">
        <f t="shared" si="2"/>
        <v>57212.373712722649</v>
      </c>
      <c r="AE8">
        <f t="shared" si="3"/>
        <v>72671.361794491357</v>
      </c>
      <c r="AF8">
        <f t="shared" si="4"/>
        <v>-3633.5680897245679</v>
      </c>
      <c r="AG8">
        <f t="shared" si="4"/>
        <v>-22.024552990481922</v>
      </c>
      <c r="AH8">
        <f t="shared" si="5"/>
        <v>-17410.633768471929</v>
      </c>
      <c r="AI8">
        <f t="shared" si="6"/>
        <v>51605.135383304383</v>
      </c>
      <c r="AJ8">
        <f t="shared" si="7"/>
        <v>-6032.2864032367652</v>
      </c>
      <c r="AK8">
        <f t="shared" ref="AK8:AK23" si="24">H8*SUM(AB8:AB8, AE8:AF8)</f>
        <v>8715.7963735333196</v>
      </c>
      <c r="AL8">
        <f t="shared" si="8"/>
        <v>54288.645353600936</v>
      </c>
      <c r="AN8">
        <f t="shared" si="9"/>
        <v>47770.76622632928</v>
      </c>
      <c r="AO8">
        <f t="shared" si="9"/>
        <v>-2388.5383113164639</v>
      </c>
      <c r="AP8">
        <f t="shared" si="9"/>
        <v>-14.477914630567264</v>
      </c>
      <c r="AQ8">
        <f t="shared" si="9"/>
        <v>-11444.939176424694</v>
      </c>
      <c r="AR8">
        <f t="shared" si="9"/>
        <v>33922.810823957559</v>
      </c>
      <c r="AS8">
        <f t="shared" si="9"/>
        <v>-3965.3439327888286</v>
      </c>
      <c r="AT8">
        <f t="shared" si="9"/>
        <v>5729.3583160555236</v>
      </c>
      <c r="AU8">
        <f t="shared" si="9"/>
        <v>35686.825207224247</v>
      </c>
      <c r="AW8">
        <v>5</v>
      </c>
      <c r="AX8">
        <f>(R8*SUMPRODUCT(K9:$K$23, X9:$X$23)-$AZ$3*SUMPRODUCT(K8:$K$22, W9:$W$23))/Z8</f>
        <v>64941.583306421031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2.1884238E-2</v>
      </c>
      <c r="O9">
        <f t="shared" si="21"/>
        <v>82489.031475345764</v>
      </c>
      <c r="P9">
        <f t="shared" si="22"/>
        <v>4124.4515737672882</v>
      </c>
      <c r="Q9" s="4">
        <f t="shared" si="23"/>
        <v>25</v>
      </c>
      <c r="R9">
        <f t="shared" si="0"/>
        <v>1000000</v>
      </c>
      <c r="S9">
        <f t="shared" si="1"/>
        <v>71506.956904011022</v>
      </c>
      <c r="U9">
        <f t="shared" si="13"/>
        <v>2.1884238E-2</v>
      </c>
      <c r="V9">
        <f t="shared" si="14"/>
        <v>0.01</v>
      </c>
      <c r="W9">
        <f t="shared" si="15"/>
        <v>0.88098211961927686</v>
      </c>
      <c r="X9">
        <f t="shared" si="16"/>
        <v>1.9279622379492725E-2</v>
      </c>
      <c r="Y9">
        <f t="shared" si="17"/>
        <v>8.8098211961927693E-3</v>
      </c>
      <c r="Z9">
        <f t="shared" si="18"/>
        <v>0.85289267604359131</v>
      </c>
      <c r="AB9">
        <f t="shared" si="19"/>
        <v>57212.373712722649</v>
      </c>
      <c r="AC9">
        <f t="shared" si="2"/>
        <v>60987.759829595714</v>
      </c>
      <c r="AE9">
        <f t="shared" si="3"/>
        <v>70354.290799251685</v>
      </c>
      <c r="AF9">
        <f t="shared" si="4"/>
        <v>-3517.7145399625842</v>
      </c>
      <c r="AG9">
        <f t="shared" si="4"/>
        <v>-21.322316901089781</v>
      </c>
      <c r="AH9">
        <f t="shared" si="5"/>
        <v>-19279.622379492725</v>
      </c>
      <c r="AI9">
        <f t="shared" si="6"/>
        <v>47535.631562895287</v>
      </c>
      <c r="AJ9">
        <f t="shared" si="7"/>
        <v>-3775.3861168730655</v>
      </c>
      <c r="AK9">
        <f t="shared" si="24"/>
        <v>6475.3551885390134</v>
      </c>
      <c r="AL9">
        <f t="shared" si="8"/>
        <v>50235.600634561233</v>
      </c>
      <c r="AN9">
        <f t="shared" si="9"/>
        <v>43953.271000310429</v>
      </c>
      <c r="AO9">
        <f t="shared" si="9"/>
        <v>-2197.6635500155217</v>
      </c>
      <c r="AP9">
        <f t="shared" si="9"/>
        <v>-13.320944074075816</v>
      </c>
      <c r="AQ9">
        <f t="shared" si="9"/>
        <v>-12044.787284509261</v>
      </c>
      <c r="AR9">
        <f t="shared" si="9"/>
        <v>29697.499221711576</v>
      </c>
      <c r="AS9">
        <f t="shared" si="9"/>
        <v>-2358.6417721020725</v>
      </c>
      <c r="AT9">
        <f t="shared" si="9"/>
        <v>4045.425491349687</v>
      </c>
      <c r="AU9">
        <f t="shared" si="9"/>
        <v>31384.282940959187</v>
      </c>
      <c r="AW9">
        <v>6</v>
      </c>
      <c r="AX9">
        <f>(R9*SUMPRODUCT(K10:$K$23, X10:$X$23)-$AZ$3*SUMPRODUCT(K9:$K$22, W10:$W$23))/Z9</f>
        <v>71506.956904011022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2.4761703999999999E-2</v>
      </c>
      <c r="O10">
        <f t="shared" si="21"/>
        <v>82489.031475345764</v>
      </c>
      <c r="P10">
        <f t="shared" si="22"/>
        <v>4124.4515737672882</v>
      </c>
      <c r="Q10" s="4">
        <f t="shared" si="23"/>
        <v>25</v>
      </c>
      <c r="R10">
        <f t="shared" si="0"/>
        <v>1000000</v>
      </c>
      <c r="S10">
        <f t="shared" si="1"/>
        <v>76536.006458971562</v>
      </c>
      <c r="U10">
        <f t="shared" si="13"/>
        <v>2.4761703999999999E-2</v>
      </c>
      <c r="V10">
        <f t="shared" si="14"/>
        <v>0.01</v>
      </c>
      <c r="W10">
        <f t="shared" si="15"/>
        <v>0.85289267604359131</v>
      </c>
      <c r="X10">
        <f t="shared" si="16"/>
        <v>2.1119075987959299E-2</v>
      </c>
      <c r="Y10">
        <f t="shared" si="17"/>
        <v>8.5289267604359131E-3</v>
      </c>
      <c r="Z10">
        <f t="shared" si="18"/>
        <v>0.82324467329519613</v>
      </c>
      <c r="AB10">
        <f t="shared" si="19"/>
        <v>60987.759829595714</v>
      </c>
      <c r="AC10">
        <f t="shared" si="2"/>
        <v>63007.859632635067</v>
      </c>
      <c r="AE10">
        <f t="shared" si="3"/>
        <v>67908.65576735817</v>
      </c>
      <c r="AF10">
        <f t="shared" si="4"/>
        <v>-3395.4327883679089</v>
      </c>
      <c r="AG10">
        <f t="shared" si="4"/>
        <v>-20.581116832379902</v>
      </c>
      <c r="AH10">
        <f t="shared" si="5"/>
        <v>-21119.075987959299</v>
      </c>
      <c r="AI10">
        <f t="shared" si="6"/>
        <v>43373.565874198583</v>
      </c>
      <c r="AJ10">
        <f t="shared" si="7"/>
        <v>-2020.099803039353</v>
      </c>
      <c r="AK10">
        <f t="shared" si="24"/>
        <v>6588.8015974507643</v>
      </c>
      <c r="AL10">
        <f t="shared" si="8"/>
        <v>47942.267668609995</v>
      </c>
      <c r="AN10">
        <f t="shared" si="9"/>
        <v>40309.150027520998</v>
      </c>
      <c r="AO10">
        <f t="shared" si="9"/>
        <v>-2015.4575013760502</v>
      </c>
      <c r="AP10">
        <f t="shared" si="9"/>
        <v>-12.216518155983126</v>
      </c>
      <c r="AQ10">
        <f t="shared" si="9"/>
        <v>-12535.839398111902</v>
      </c>
      <c r="AR10">
        <f t="shared" si="9"/>
        <v>25745.636609877063</v>
      </c>
      <c r="AS10">
        <f t="shared" si="9"/>
        <v>-1199.0887628557559</v>
      </c>
      <c r="AT10">
        <f t="shared" si="9"/>
        <v>3910.9740738068658</v>
      </c>
      <c r="AU10">
        <f t="shared" si="9"/>
        <v>28457.521920828174</v>
      </c>
      <c r="AW10">
        <v>7</v>
      </c>
      <c r="AX10">
        <f>(R10*SUMPRODUCT(K11:$K$23, X11:$X$23)-$AZ$3*SUMPRODUCT(K10:$K$22, W11:$W$23))/Z10</f>
        <v>76536.006458971562</v>
      </c>
    </row>
    <row r="11" spans="1:52" x14ac:dyDescent="0.25">
      <c r="A11" t="s">
        <v>33</v>
      </c>
      <c r="C11" s="7">
        <f>AU25</f>
        <v>362204.36933654087</v>
      </c>
      <c r="E11">
        <v>2011</v>
      </c>
      <c r="F11" s="5">
        <v>1.5E-3</v>
      </c>
      <c r="G11" s="5"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2.7627288E-2</v>
      </c>
      <c r="O11">
        <f t="shared" si="21"/>
        <v>82489.031475345764</v>
      </c>
      <c r="P11">
        <f t="shared" si="22"/>
        <v>4124.4515737672882</v>
      </c>
      <c r="Q11" s="4">
        <f t="shared" si="23"/>
        <v>25</v>
      </c>
      <c r="R11">
        <f t="shared" si="0"/>
        <v>1000000</v>
      </c>
      <c r="S11">
        <f t="shared" si="1"/>
        <v>80172.12584911428</v>
      </c>
      <c r="U11">
        <f t="shared" si="13"/>
        <v>2.7627288E-2</v>
      </c>
      <c r="V11">
        <f t="shared" si="14"/>
        <v>0.01</v>
      </c>
      <c r="W11">
        <f t="shared" si="15"/>
        <v>0.82324467329519613</v>
      </c>
      <c r="X11">
        <f t="shared" si="16"/>
        <v>2.2744017683592292E-2</v>
      </c>
      <c r="Y11">
        <f t="shared" si="17"/>
        <v>8.2324467329519622E-3</v>
      </c>
      <c r="Z11">
        <f t="shared" si="18"/>
        <v>0.7922682088786519</v>
      </c>
      <c r="AB11">
        <f t="shared" si="19"/>
        <v>63007.859632635067</v>
      </c>
      <c r="AC11">
        <f t="shared" si="2"/>
        <v>63517.826548471639</v>
      </c>
      <c r="AE11">
        <f t="shared" si="3"/>
        <v>65353.437219106927</v>
      </c>
      <c r="AF11">
        <f t="shared" si="4"/>
        <v>-3267.6718609553463</v>
      </c>
      <c r="AG11">
        <f t="shared" si="4"/>
        <v>-19.806705221966297</v>
      </c>
      <c r="AH11">
        <f t="shared" si="5"/>
        <v>-22744.017683592294</v>
      </c>
      <c r="AI11">
        <f t="shared" si="6"/>
        <v>39321.940969337316</v>
      </c>
      <c r="AJ11">
        <f t="shared" si="7"/>
        <v>-509.9669158365723</v>
      </c>
      <c r="AK11">
        <f t="shared" si="24"/>
        <v>6442.3216870255128</v>
      </c>
      <c r="AL11">
        <f t="shared" si="8"/>
        <v>45254.295740526257</v>
      </c>
      <c r="AN11">
        <f t="shared" si="9"/>
        <v>36892.46412781765</v>
      </c>
      <c r="AO11">
        <f t="shared" si="9"/>
        <v>-1844.6232063908826</v>
      </c>
      <c r="AP11">
        <f t="shared" si="9"/>
        <v>-11.181021121227502</v>
      </c>
      <c r="AQ11">
        <f t="shared" si="9"/>
        <v>-12839.154177939125</v>
      </c>
      <c r="AR11">
        <f t="shared" si="9"/>
        <v>22197.505722366415</v>
      </c>
      <c r="AS11">
        <f t="shared" si="9"/>
        <v>-287.87982621018205</v>
      </c>
      <c r="AT11">
        <f t="shared" si="9"/>
        <v>3636.7348352561262</v>
      </c>
      <c r="AU11">
        <f t="shared" si="9"/>
        <v>25546.360731412358</v>
      </c>
      <c r="AW11">
        <v>8</v>
      </c>
      <c r="AX11">
        <f>(R11*SUMPRODUCT(K12:$K$23, X12:$X$23)-$AZ$3*SUMPRODUCT(K11:$K$22, W12:$W$23))/Z11</f>
        <v>80172.12584911428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3.0780427999999999E-2</v>
      </c>
      <c r="O12">
        <f t="shared" si="21"/>
        <v>82489.031475345764</v>
      </c>
      <c r="P12">
        <f t="shared" si="22"/>
        <v>4124.4515737672882</v>
      </c>
      <c r="Q12" s="4">
        <f t="shared" si="23"/>
        <v>25</v>
      </c>
      <c r="R12">
        <f t="shared" si="0"/>
        <v>1000000</v>
      </c>
      <c r="S12">
        <f t="shared" si="1"/>
        <v>82436.536419506723</v>
      </c>
      <c r="U12">
        <f t="shared" si="13"/>
        <v>3.0780427999999999E-2</v>
      </c>
      <c r="V12">
        <f t="shared" si="14"/>
        <v>0.01</v>
      </c>
      <c r="W12">
        <f t="shared" si="15"/>
        <v>0.7922682088786519</v>
      </c>
      <c r="X12">
        <f t="shared" si="16"/>
        <v>2.4386354560078306E-2</v>
      </c>
      <c r="Y12">
        <f t="shared" si="17"/>
        <v>7.9226820887865184E-3</v>
      </c>
      <c r="Z12">
        <f t="shared" si="18"/>
        <v>0.75995917222978704</v>
      </c>
      <c r="AB12">
        <f t="shared" si="19"/>
        <v>63517.826548471639</v>
      </c>
      <c r="AC12">
        <f t="shared" si="2"/>
        <v>62648.401978859023</v>
      </c>
      <c r="AE12">
        <f t="shared" si="3"/>
        <v>62688.296078040614</v>
      </c>
      <c r="AF12">
        <f t="shared" si="4"/>
        <v>-3134.4148039020306</v>
      </c>
      <c r="AG12">
        <f t="shared" si="4"/>
        <v>-18.998979305744676</v>
      </c>
      <c r="AH12">
        <f t="shared" si="5"/>
        <v>-24386.354560078307</v>
      </c>
      <c r="AI12">
        <f t="shared" si="6"/>
        <v>35148.527734754534</v>
      </c>
      <c r="AJ12">
        <f t="shared" si="7"/>
        <v>869.42456961261632</v>
      </c>
      <c r="AK12">
        <f t="shared" si="24"/>
        <v>6387.4216359934708</v>
      </c>
      <c r="AL12">
        <f t="shared" si="8"/>
        <v>42405.373940360623</v>
      </c>
      <c r="AN12">
        <f t="shared" si="9"/>
        <v>33641.956127683807</v>
      </c>
      <c r="AO12">
        <f t="shared" si="9"/>
        <v>-1682.0978063841903</v>
      </c>
      <c r="AP12">
        <f t="shared" si="9"/>
        <v>-10.195887721672026</v>
      </c>
      <c r="AQ12">
        <f t="shared" si="9"/>
        <v>-13087.046889948568</v>
      </c>
      <c r="AR12">
        <f t="shared" si="9"/>
        <v>18862.615543629381</v>
      </c>
      <c r="AS12">
        <f t="shared" si="9"/>
        <v>466.58060686201742</v>
      </c>
      <c r="AT12">
        <f t="shared" si="9"/>
        <v>3427.8385582469823</v>
      </c>
      <c r="AU12">
        <f t="shared" si="9"/>
        <v>22757.034708738382</v>
      </c>
      <c r="AW12">
        <v>9</v>
      </c>
      <c r="AX12">
        <f>(R12*SUMPRODUCT(K13:$K$23, X13:$X$23)-$AZ$3*SUMPRODUCT(K12:$K$22, W13:$W$23))/Z12</f>
        <v>82436.536419506723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3.4133669999999998E-2</v>
      </c>
      <c r="O13">
        <f t="shared" si="21"/>
        <v>82489.031475345764</v>
      </c>
      <c r="P13">
        <f t="shared" si="22"/>
        <v>4124.4515737672882</v>
      </c>
      <c r="Q13" s="4">
        <f t="shared" si="23"/>
        <v>25</v>
      </c>
      <c r="R13">
        <f t="shared" si="0"/>
        <v>1000000</v>
      </c>
      <c r="S13">
        <f t="shared" si="1"/>
        <v>83358.138215520841</v>
      </c>
      <c r="U13">
        <f t="shared" si="13"/>
        <v>3.4133669999999998E-2</v>
      </c>
      <c r="V13">
        <f t="shared" si="14"/>
        <v>0.01</v>
      </c>
      <c r="W13">
        <f t="shared" si="15"/>
        <v>0.75995917222978704</v>
      </c>
      <c r="X13">
        <f t="shared" si="16"/>
        <v>2.5940195598364715E-2</v>
      </c>
      <c r="Y13">
        <f t="shared" si="17"/>
        <v>7.599591722297871E-3</v>
      </c>
      <c r="Z13">
        <f t="shared" si="18"/>
        <v>0.7264193849091245</v>
      </c>
      <c r="AB13">
        <f t="shared" si="19"/>
        <v>62648.401978859023</v>
      </c>
      <c r="AC13">
        <f t="shared" si="2"/>
        <v>60552.967489688432</v>
      </c>
      <c r="AE13">
        <f t="shared" si="3"/>
        <v>59921.63150607008</v>
      </c>
      <c r="AF13">
        <f t="shared" si="4"/>
        <v>-2996.081575303504</v>
      </c>
      <c r="AG13">
        <f t="shared" si="4"/>
        <v>-18.160484622728113</v>
      </c>
      <c r="AH13">
        <f t="shared" si="5"/>
        <v>-25940.195598364713</v>
      </c>
      <c r="AI13">
        <f t="shared" si="6"/>
        <v>30967.193847779134</v>
      </c>
      <c r="AJ13">
        <f t="shared" si="7"/>
        <v>2095.4344891705914</v>
      </c>
      <c r="AK13">
        <f t="shared" si="24"/>
        <v>6181.9733137276435</v>
      </c>
      <c r="AL13">
        <f t="shared" si="8"/>
        <v>39244.601650677367</v>
      </c>
      <c r="AN13">
        <f t="shared" si="9"/>
        <v>30576.412606056983</v>
      </c>
      <c r="AO13">
        <f t="shared" si="9"/>
        <v>-1528.8206303028492</v>
      </c>
      <c r="AP13">
        <f t="shared" si="9"/>
        <v>-9.2668116170074182</v>
      </c>
      <c r="AQ13">
        <f t="shared" si="9"/>
        <v>-13236.590923214024</v>
      </c>
      <c r="AR13">
        <f t="shared" si="9"/>
        <v>15801.734240923104</v>
      </c>
      <c r="AS13">
        <f t="shared" si="9"/>
        <v>1069.2444100650339</v>
      </c>
      <c r="AT13">
        <f t="shared" si="9"/>
        <v>3154.4963314462116</v>
      </c>
      <c r="AU13">
        <f t="shared" si="9"/>
        <v>20025.474982434349</v>
      </c>
      <c r="AW13">
        <v>10</v>
      </c>
      <c r="AX13">
        <f>(R13*SUMPRODUCT(K14:$K$23, X14:$X$23)-$AZ$3*SUMPRODUCT(K13:$K$22, W14:$W$23))/Z13</f>
        <v>83358.138215520841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10"/>
        <v>5.1400000000000001E-2</v>
      </c>
      <c r="I14" s="5">
        <f t="shared" si="11"/>
        <v>1.0514000000000001</v>
      </c>
      <c r="J14">
        <f t="shared" si="12"/>
        <v>0.95111280197831449</v>
      </c>
      <c r="K14">
        <f t="shared" si="20"/>
        <v>0.48532753093089492</v>
      </c>
      <c r="L14" s="2">
        <v>11</v>
      </c>
      <c r="M14" s="6">
        <v>3.7867151000000002E-2</v>
      </c>
      <c r="O14">
        <f t="shared" si="21"/>
        <v>82489.031475345764</v>
      </c>
      <c r="P14">
        <f t="shared" si="22"/>
        <v>4124.4515737672882</v>
      </c>
      <c r="Q14" s="4">
        <f t="shared" si="23"/>
        <v>25</v>
      </c>
      <c r="R14">
        <f t="shared" si="0"/>
        <v>1000000</v>
      </c>
      <c r="S14">
        <f t="shared" si="1"/>
        <v>82887.275243442622</v>
      </c>
      <c r="U14">
        <f t="shared" si="13"/>
        <v>3.7867151000000002E-2</v>
      </c>
      <c r="V14">
        <f t="shared" si="14"/>
        <v>0.01</v>
      </c>
      <c r="W14">
        <f t="shared" si="15"/>
        <v>0.7264193849091245</v>
      </c>
      <c r="X14">
        <f t="shared" si="16"/>
        <v>2.750743253768094E-2</v>
      </c>
      <c r="Y14">
        <f t="shared" si="17"/>
        <v>7.2641938490912447E-3</v>
      </c>
      <c r="Z14">
        <f t="shared" si="18"/>
        <v>0.69164775852235227</v>
      </c>
      <c r="AB14">
        <f t="shared" si="19"/>
        <v>60552.967489688432</v>
      </c>
      <c r="AC14">
        <f t="shared" si="2"/>
        <v>57328.798132152348</v>
      </c>
      <c r="AE14">
        <f t="shared" si="3"/>
        <v>57053.35372260266</v>
      </c>
      <c r="AF14">
        <f t="shared" si="4"/>
        <v>-2852.667686130133</v>
      </c>
      <c r="AG14">
        <f t="shared" si="4"/>
        <v>-17.291193963058806</v>
      </c>
      <c r="AH14">
        <f t="shared" si="5"/>
        <v>-27507.432537680939</v>
      </c>
      <c r="AI14">
        <f t="shared" si="6"/>
        <v>26675.962304828532</v>
      </c>
      <c r="AJ14">
        <f t="shared" si="7"/>
        <v>3224.1693575360841</v>
      </c>
      <c r="AK14">
        <f t="shared" si="24"/>
        <v>5898.3377912446731</v>
      </c>
      <c r="AL14">
        <f t="shared" si="8"/>
        <v>35798.469453609287</v>
      </c>
      <c r="AN14">
        <f t="shared" si="9"/>
        <v>27689.563293517731</v>
      </c>
      <c r="AO14">
        <f t="shared" si="9"/>
        <v>-1384.4781646758865</v>
      </c>
      <c r="AP14">
        <f t="shared" si="9"/>
        <v>-8.391892472938526</v>
      </c>
      <c r="AQ14">
        <f t="shared" si="9"/>
        <v>-13350.114315760851</v>
      </c>
      <c r="AR14">
        <f t="shared" si="9"/>
        <v>12946.578920608057</v>
      </c>
      <c r="AS14">
        <f t="shared" si="9"/>
        <v>1564.7781535960376</v>
      </c>
      <c r="AT14">
        <f t="shared" si="9"/>
        <v>2862.6257168211655</v>
      </c>
      <c r="AU14">
        <f t="shared" si="9"/>
        <v>17373.982791025257</v>
      </c>
      <c r="AW14">
        <v>11</v>
      </c>
      <c r="AX14">
        <f>(R14*SUMPRODUCT(K15:$K$23, X15:$X$23)-$AZ$3*SUMPRODUCT(K14:$K$22, W15:$W$23))/Z14</f>
        <v>82887.275243442622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10"/>
        <v>5.1900000000000002E-2</v>
      </c>
      <c r="I15" s="5">
        <f t="shared" si="11"/>
        <v>1.0519000000000001</v>
      </c>
      <c r="J15">
        <f t="shared" si="12"/>
        <v>0.95066070919288903</v>
      </c>
      <c r="K15">
        <f t="shared" si="20"/>
        <v>0.46138181474559836</v>
      </c>
      <c r="L15" s="2">
        <v>12</v>
      </c>
      <c r="M15" s="6">
        <v>4.2172894000000002E-2</v>
      </c>
      <c r="O15">
        <f t="shared" si="21"/>
        <v>82489.031475345764</v>
      </c>
      <c r="P15">
        <f t="shared" si="22"/>
        <v>4124.4515737672882</v>
      </c>
      <c r="Q15" s="4">
        <f t="shared" si="23"/>
        <v>25</v>
      </c>
      <c r="R15">
        <f t="shared" si="0"/>
        <v>1000000</v>
      </c>
      <c r="S15">
        <f t="shared" si="1"/>
        <v>80908.779695964462</v>
      </c>
      <c r="U15">
        <f t="shared" si="13"/>
        <v>4.2172894000000002E-2</v>
      </c>
      <c r="V15">
        <f t="shared" si="14"/>
        <v>0.01</v>
      </c>
      <c r="W15">
        <f t="shared" si="15"/>
        <v>0.69164775852235227</v>
      </c>
      <c r="X15">
        <f t="shared" si="16"/>
        <v>2.9168787605500762E-2</v>
      </c>
      <c r="Y15">
        <f t="shared" si="17"/>
        <v>6.9164775852235232E-3</v>
      </c>
      <c r="Z15">
        <f t="shared" si="18"/>
        <v>0.65556249333162797</v>
      </c>
      <c r="AB15">
        <f t="shared" si="19"/>
        <v>57328.798132152348</v>
      </c>
      <c r="AC15">
        <f t="shared" si="2"/>
        <v>53040.761349905857</v>
      </c>
      <c r="AE15">
        <f t="shared" si="3"/>
        <v>54076.715146488808</v>
      </c>
      <c r="AF15">
        <f t="shared" si="4"/>
        <v>-2703.8357573244402</v>
      </c>
      <c r="AG15">
        <f t="shared" si="4"/>
        <v>-16.389062333290699</v>
      </c>
      <c r="AH15">
        <f t="shared" si="5"/>
        <v>-29168.787605500762</v>
      </c>
      <c r="AI15">
        <f t="shared" si="6"/>
        <v>22187.702721330312</v>
      </c>
      <c r="AJ15">
        <f t="shared" si="7"/>
        <v>4288.0367822464905</v>
      </c>
      <c r="AK15">
        <f t="shared" si="24"/>
        <v>5641.6170633563379</v>
      </c>
      <c r="AL15">
        <f t="shared" si="8"/>
        <v>32117.35656693314</v>
      </c>
      <c r="AN15">
        <f t="shared" si="9"/>
        <v>24950.012969767791</v>
      </c>
      <c r="AO15">
        <f t="shared" si="9"/>
        <v>-1247.5006484883895</v>
      </c>
      <c r="AP15">
        <f t="shared" si="9"/>
        <v>-7.5616153213123933</v>
      </c>
      <c r="AQ15">
        <f t="shared" si="9"/>
        <v>-13457.948159354859</v>
      </c>
      <c r="AR15">
        <f t="shared" si="9"/>
        <v>10237.002546603231</v>
      </c>
      <c r="AS15">
        <f t="shared" si="9"/>
        <v>1978.4221922887621</v>
      </c>
      <c r="AT15">
        <f t="shared" si="9"/>
        <v>2602.9395187910804</v>
      </c>
      <c r="AU15">
        <f t="shared" si="9"/>
        <v>14818.364257683073</v>
      </c>
      <c r="AW15">
        <v>12</v>
      </c>
      <c r="AX15">
        <f>(R15*SUMPRODUCT(K16:$K$23, X16:$X$23)-$AZ$3*SUMPRODUCT(K15:$K$22, W16:$W$23))/Z15</f>
        <v>80908.779695964462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10"/>
        <v>5.4700000000000006E-2</v>
      </c>
      <c r="I16" s="5">
        <f t="shared" si="11"/>
        <v>1.0547</v>
      </c>
      <c r="J16">
        <f t="shared" si="12"/>
        <v>0.94813691096994412</v>
      </c>
      <c r="K16">
        <f t="shared" si="20"/>
        <v>0.43745312861059865</v>
      </c>
      <c r="L16" s="2">
        <v>13</v>
      </c>
      <c r="M16" s="6">
        <v>4.6777600000000003E-2</v>
      </c>
      <c r="O16">
        <f t="shared" si="21"/>
        <v>82489.031475345764</v>
      </c>
      <c r="P16">
        <f t="shared" si="22"/>
        <v>4124.4515737672882</v>
      </c>
      <c r="Q16" s="4">
        <f t="shared" si="23"/>
        <v>25</v>
      </c>
      <c r="R16">
        <f t="shared" si="0"/>
        <v>1000000</v>
      </c>
      <c r="S16">
        <f t="shared" si="1"/>
        <v>77446.946026571226</v>
      </c>
      <c r="U16">
        <f t="shared" si="13"/>
        <v>4.6777600000000003E-2</v>
      </c>
      <c r="V16">
        <f t="shared" si="14"/>
        <v>0.01</v>
      </c>
      <c r="W16">
        <f t="shared" si="15"/>
        <v>0.65556249333162797</v>
      </c>
      <c r="X16">
        <f t="shared" si="16"/>
        <v>3.0665640088069563E-2</v>
      </c>
      <c r="Y16">
        <f t="shared" si="17"/>
        <v>6.5556249333162796E-3</v>
      </c>
      <c r="Z16">
        <f t="shared" si="18"/>
        <v>0.61834122831024207</v>
      </c>
      <c r="AB16">
        <f t="shared" si="19"/>
        <v>53040.761349905857</v>
      </c>
      <c r="AC16">
        <f t="shared" si="2"/>
        <v>47888.639734947072</v>
      </c>
      <c r="AE16">
        <f t="shared" si="3"/>
        <v>51006.369044587518</v>
      </c>
      <c r="AF16">
        <f t="shared" si="4"/>
        <v>-2550.3184522293759</v>
      </c>
      <c r="AG16">
        <f t="shared" si="4"/>
        <v>-15.458530707756053</v>
      </c>
      <c r="AH16">
        <f t="shared" si="5"/>
        <v>-30665.640088069562</v>
      </c>
      <c r="AI16">
        <f t="shared" si="6"/>
        <v>17774.951973580824</v>
      </c>
      <c r="AJ16">
        <f t="shared" si="7"/>
        <v>5152.1216149587854</v>
      </c>
      <c r="AK16">
        <f t="shared" si="24"/>
        <v>5551.8756132418412</v>
      </c>
      <c r="AL16">
        <f t="shared" si="8"/>
        <v>28478.949201781452</v>
      </c>
      <c r="AN16">
        <f t="shared" si="9"/>
        <v>22312.895717621603</v>
      </c>
      <c r="AO16">
        <f t="shared" si="9"/>
        <v>-1115.64478588108</v>
      </c>
      <c r="AP16">
        <f t="shared" si="9"/>
        <v>-6.7623826218308967</v>
      </c>
      <c r="AQ16">
        <f t="shared" si="9"/>
        <v>-13414.780197372624</v>
      </c>
      <c r="AR16">
        <f t="shared" si="9"/>
        <v>7775.7083517460669</v>
      </c>
      <c r="AS16">
        <f t="shared" si="9"/>
        <v>2253.8117194460106</v>
      </c>
      <c r="AT16">
        <f t="shared" si="9"/>
        <v>2428.6853566695295</v>
      </c>
      <c r="AU16">
        <f t="shared" si="9"/>
        <v>12458.205427861607</v>
      </c>
      <c r="AW16">
        <v>13</v>
      </c>
      <c r="AX16">
        <f>(R16*SUMPRODUCT(K17:$K$23, X17:$X$23)-$AZ$3*SUMPRODUCT(K16:$K$22, W17:$W$23))/Z16</f>
        <v>77446.946026571226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10"/>
        <v>6.1700000000000005E-2</v>
      </c>
      <c r="I17" s="5">
        <f t="shared" si="11"/>
        <v>1.0617000000000001</v>
      </c>
      <c r="J17">
        <f t="shared" si="12"/>
        <v>0.94188565508147304</v>
      </c>
      <c r="K17">
        <f t="shared" si="20"/>
        <v>0.41203082660883361</v>
      </c>
      <c r="L17" s="2">
        <v>14</v>
      </c>
      <c r="M17" s="6">
        <v>5.1668436999999998E-2</v>
      </c>
      <c r="O17">
        <f t="shared" si="21"/>
        <v>82489.031475345764</v>
      </c>
      <c r="P17">
        <f t="shared" si="22"/>
        <v>4124.4515737672882</v>
      </c>
      <c r="Q17" s="4">
        <f t="shared" si="23"/>
        <v>25</v>
      </c>
      <c r="R17">
        <f t="shared" si="0"/>
        <v>1000000</v>
      </c>
      <c r="S17">
        <f t="shared" si="1"/>
        <v>72584.365324032362</v>
      </c>
      <c r="U17">
        <f t="shared" si="13"/>
        <v>5.1668436999999998E-2</v>
      </c>
      <c r="V17">
        <f t="shared" si="14"/>
        <v>0.01</v>
      </c>
      <c r="W17">
        <f t="shared" si="15"/>
        <v>0.61834122831024207</v>
      </c>
      <c r="X17">
        <f t="shared" si="16"/>
        <v>3.1948724799450358E-2</v>
      </c>
      <c r="Y17">
        <f t="shared" si="17"/>
        <v>6.183412283102421E-3</v>
      </c>
      <c r="Z17">
        <f t="shared" si="18"/>
        <v>0.58020909122768938</v>
      </c>
      <c r="AB17">
        <f t="shared" si="19"/>
        <v>47888.639734947072</v>
      </c>
      <c r="AC17">
        <f t="shared" si="2"/>
        <v>42114.108641995423</v>
      </c>
      <c r="AE17">
        <f t="shared" si="3"/>
        <v>47860.88598856263</v>
      </c>
      <c r="AF17">
        <f t="shared" si="4"/>
        <v>-2393.0442994281316</v>
      </c>
      <c r="AG17">
        <f t="shared" si="4"/>
        <v>-14.505227280692235</v>
      </c>
      <c r="AH17">
        <f t="shared" si="5"/>
        <v>-31948.72479945036</v>
      </c>
      <c r="AI17">
        <f t="shared" si="6"/>
        <v>13504.611662403444</v>
      </c>
      <c r="AJ17">
        <f t="shared" si="7"/>
        <v>5774.531092951649</v>
      </c>
      <c r="AK17">
        <f t="shared" si="24"/>
        <v>5760.0949038658327</v>
      </c>
      <c r="AL17">
        <f t="shared" si="8"/>
        <v>25039.237659220926</v>
      </c>
      <c r="AN17">
        <f t="shared" si="9"/>
        <v>19720.160416098603</v>
      </c>
      <c r="AO17">
        <f t="shared" si="9"/>
        <v>-986.0080208049302</v>
      </c>
      <c r="AP17">
        <f t="shared" si="9"/>
        <v>-5.9766007866126252</v>
      </c>
      <c r="AQ17">
        <f t="shared" si="9"/>
        <v>-13163.859488215674</v>
      </c>
      <c r="AR17">
        <f t="shared" si="9"/>
        <v>5564.3163062913854</v>
      </c>
      <c r="AS17">
        <f t="shared" si="9"/>
        <v>2379.2848195072793</v>
      </c>
      <c r="AT17">
        <f t="shared" si="9"/>
        <v>2373.3366645851688</v>
      </c>
      <c r="AU17">
        <f t="shared" si="9"/>
        <v>10316.937790383834</v>
      </c>
      <c r="AW17">
        <v>14</v>
      </c>
      <c r="AX17">
        <f>(R17*SUMPRODUCT(K18:$K$23, X18:$X$23)-$AZ$3*SUMPRODUCT(K17:$K$22, W18:$W$23))/Z17</f>
        <v>72584.365324032362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10"/>
        <v>7.0099999999999996E-2</v>
      </c>
      <c r="I18" s="5">
        <f t="shared" si="11"/>
        <v>1.0701000000000001</v>
      </c>
      <c r="J18">
        <f t="shared" si="12"/>
        <v>0.93449210354172507</v>
      </c>
      <c r="K18">
        <f t="shared" si="20"/>
        <v>0.38503955388172473</v>
      </c>
      <c r="L18" s="2">
        <v>15</v>
      </c>
      <c r="M18" s="6">
        <v>5.7177164000000003E-2</v>
      </c>
      <c r="O18">
        <f t="shared" si="21"/>
        <v>82489.031475345764</v>
      </c>
      <c r="P18">
        <f t="shared" si="22"/>
        <v>4124.4515737672882</v>
      </c>
      <c r="Q18" s="4">
        <f t="shared" si="23"/>
        <v>25</v>
      </c>
      <c r="R18">
        <f t="shared" si="0"/>
        <v>1000000</v>
      </c>
      <c r="S18">
        <f t="shared" si="1"/>
        <v>66276.956755847568</v>
      </c>
      <c r="U18">
        <f t="shared" si="13"/>
        <v>5.7177164000000003E-2</v>
      </c>
      <c r="V18">
        <f t="shared" si="14"/>
        <v>0.01</v>
      </c>
      <c r="W18">
        <f t="shared" si="15"/>
        <v>0.58020909122768938</v>
      </c>
      <c r="X18">
        <f t="shared" si="16"/>
        <v>3.3174710363416557E-2</v>
      </c>
      <c r="Y18">
        <f t="shared" si="17"/>
        <v>5.802090912276894E-3</v>
      </c>
      <c r="Z18">
        <f t="shared" si="18"/>
        <v>0.5412322899519959</v>
      </c>
      <c r="AB18">
        <f t="shared" si="19"/>
        <v>42114.108641995423</v>
      </c>
      <c r="AC18">
        <f t="shared" si="2"/>
        <v>35871.229076016782</v>
      </c>
      <c r="AE18">
        <f t="shared" si="3"/>
        <v>44645.727401323653</v>
      </c>
      <c r="AF18">
        <f t="shared" si="4"/>
        <v>-2232.2863700661828</v>
      </c>
      <c r="AG18">
        <f t="shared" si="4"/>
        <v>-13.530807248799897</v>
      </c>
      <c r="AH18">
        <f t="shared" si="5"/>
        <v>-33174.710363416554</v>
      </c>
      <c r="AI18">
        <f t="shared" si="6"/>
        <v>9225.1998605921181</v>
      </c>
      <c r="AJ18">
        <f t="shared" si="7"/>
        <v>6242.879565978641</v>
      </c>
      <c r="AK18">
        <f t="shared" si="24"/>
        <v>5925.3812320950283</v>
      </c>
      <c r="AL18">
        <f t="shared" si="8"/>
        <v>21393.460658665786</v>
      </c>
      <c r="AN18">
        <f t="shared" si="9"/>
        <v>17190.370961330751</v>
      </c>
      <c r="AO18">
        <f t="shared" si="9"/>
        <v>-859.51854806653773</v>
      </c>
      <c r="AP18">
        <f t="shared" si="9"/>
        <v>-5.2098959867375196</v>
      </c>
      <c r="AQ18">
        <f t="shared" si="9"/>
        <v>-12773.57567848534</v>
      </c>
      <c r="AR18">
        <f t="shared" si="9"/>
        <v>3552.0668387921382</v>
      </c>
      <c r="AS18">
        <f t="shared" si="9"/>
        <v>2403.7555630217512</v>
      </c>
      <c r="AT18">
        <f t="shared" si="9"/>
        <v>2281.5061461850141</v>
      </c>
      <c r="AU18">
        <f t="shared" si="9"/>
        <v>8237.3285479989026</v>
      </c>
      <c r="AW18">
        <v>15</v>
      </c>
      <c r="AX18">
        <f>(R18*SUMPRODUCT(K19:$K$23, X19:$X$23)-$AZ$3*SUMPRODUCT(K18:$K$22, W19:$W$23))/Z18</f>
        <v>66276.956755847568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10"/>
        <v>7.3400000000000007E-2</v>
      </c>
      <c r="I19" s="5">
        <f t="shared" si="11"/>
        <v>1.0733999999999999</v>
      </c>
      <c r="J19">
        <f t="shared" si="12"/>
        <v>0.93161915408980811</v>
      </c>
      <c r="K19">
        <f t="shared" si="20"/>
        <v>0.35871022347840947</v>
      </c>
      <c r="L19" s="2">
        <v>16</v>
      </c>
      <c r="M19" s="6">
        <v>6.3388860000000005E-2</v>
      </c>
      <c r="O19">
        <f t="shared" si="21"/>
        <v>82489.031475345764</v>
      </c>
      <c r="P19">
        <f t="shared" si="22"/>
        <v>4124.4515737672882</v>
      </c>
      <c r="Q19" s="4">
        <f t="shared" si="23"/>
        <v>25</v>
      </c>
      <c r="R19">
        <f t="shared" si="0"/>
        <v>1000000</v>
      </c>
      <c r="S19">
        <f t="shared" si="1"/>
        <v>58338.545777611631</v>
      </c>
      <c r="U19">
        <f t="shared" si="13"/>
        <v>6.3388860000000005E-2</v>
      </c>
      <c r="V19">
        <f t="shared" si="14"/>
        <v>0.01</v>
      </c>
      <c r="W19">
        <f t="shared" si="15"/>
        <v>0.5412322899519959</v>
      </c>
      <c r="X19">
        <f t="shared" si="16"/>
        <v>3.430809785524648E-2</v>
      </c>
      <c r="Y19">
        <f t="shared" si="17"/>
        <v>5.4123228995199592E-3</v>
      </c>
      <c r="Z19">
        <f t="shared" si="18"/>
        <v>0.50151186919722945</v>
      </c>
      <c r="AB19">
        <f t="shared" si="19"/>
        <v>35871.229076016782</v>
      </c>
      <c r="AC19">
        <f t="shared" si="2"/>
        <v>29257.473139178146</v>
      </c>
      <c r="AE19">
        <f t="shared" si="3"/>
        <v>41369.228363469745</v>
      </c>
      <c r="AF19">
        <f t="shared" si="4"/>
        <v>-2068.4614181734873</v>
      </c>
      <c r="AG19">
        <f t="shared" si="4"/>
        <v>-12.537796729930736</v>
      </c>
      <c r="AH19">
        <f t="shared" si="5"/>
        <v>-34308.09785524648</v>
      </c>
      <c r="AI19">
        <f t="shared" si="6"/>
        <v>4980.1312933198496</v>
      </c>
      <c r="AJ19">
        <f t="shared" si="7"/>
        <v>6613.7559368386355</v>
      </c>
      <c r="AK19">
        <f t="shared" si="24"/>
        <v>5517.6245079643768</v>
      </c>
      <c r="AL19">
        <f t="shared" si="8"/>
        <v>17111.511738122863</v>
      </c>
      <c r="AN19">
        <f t="shared" si="9"/>
        <v>14839.565151389588</v>
      </c>
      <c r="AO19">
        <f t="shared" si="9"/>
        <v>-741.97825756947941</v>
      </c>
      <c r="AP19">
        <f t="shared" si="9"/>
        <v>-4.497435866920326</v>
      </c>
      <c r="AQ19">
        <f t="shared" si="9"/>
        <v>-12306.665448774605</v>
      </c>
      <c r="AR19">
        <f t="shared" si="9"/>
        <v>1786.4240091785837</v>
      </c>
      <c r="AS19">
        <f t="shared" si="9"/>
        <v>2372.4218701350442</v>
      </c>
      <c r="AT19">
        <f t="shared" si="9"/>
        <v>1979.2283203218508</v>
      </c>
      <c r="AU19">
        <f t="shared" si="9"/>
        <v>6138.0741996354791</v>
      </c>
      <c r="AW19">
        <v>16</v>
      </c>
      <c r="AX19">
        <f>(R19*SUMPRODUCT(K20:$K$23, X20:$X$23)-$AZ$3*SUMPRODUCT(K19:$K$22, W20:$W$23))/Z19</f>
        <v>58338.545777611631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0.34023543913346244</v>
      </c>
      <c r="L20" s="2">
        <v>17</v>
      </c>
      <c r="M20" s="6">
        <v>7.0498397000000004E-2</v>
      </c>
      <c r="O20">
        <f t="shared" si="21"/>
        <v>82489.031475345764</v>
      </c>
      <c r="P20">
        <f t="shared" si="22"/>
        <v>4124.4515737672882</v>
      </c>
      <c r="Q20" s="4">
        <f t="shared" si="23"/>
        <v>25</v>
      </c>
      <c r="R20">
        <f t="shared" si="0"/>
        <v>1000000</v>
      </c>
      <c r="S20">
        <f t="shared" si="1"/>
        <v>48016.942854876732</v>
      </c>
      <c r="U20">
        <f t="shared" si="13"/>
        <v>7.0498397000000004E-2</v>
      </c>
      <c r="V20">
        <f t="shared" si="14"/>
        <v>0.01</v>
      </c>
      <c r="W20">
        <f t="shared" si="15"/>
        <v>0.50151186919722945</v>
      </c>
      <c r="X20">
        <f t="shared" si="16"/>
        <v>3.5355782854878358E-2</v>
      </c>
      <c r="Y20">
        <f t="shared" si="17"/>
        <v>5.0151186919722944E-3</v>
      </c>
      <c r="Z20">
        <f t="shared" si="18"/>
        <v>0.46114096765037882</v>
      </c>
      <c r="AB20">
        <f t="shared" si="19"/>
        <v>29257.473139178146</v>
      </c>
      <c r="AC20">
        <f t="shared" si="2"/>
        <v>22142.5794917108</v>
      </c>
      <c r="AE20">
        <f t="shared" si="3"/>
        <v>38039.071795083502</v>
      </c>
      <c r="AF20">
        <f t="shared" si="4"/>
        <v>-1901.953589754175</v>
      </c>
      <c r="AG20">
        <f t="shared" si="4"/>
        <v>-11.528524191259471</v>
      </c>
      <c r="AH20">
        <f t="shared" si="5"/>
        <v>-35355.782854878358</v>
      </c>
      <c r="AI20">
        <f t="shared" si="6"/>
        <v>769.80682625971531</v>
      </c>
      <c r="AJ20">
        <f t="shared" si="7"/>
        <v>7114.8936474673465</v>
      </c>
      <c r="AK20">
        <f t="shared" si="24"/>
        <v>3550.926310006756</v>
      </c>
      <c r="AL20">
        <f t="shared" si="8"/>
        <v>11435.626783733818</v>
      </c>
      <c r="AN20">
        <f t="shared" si="9"/>
        <v>12942.240296429542</v>
      </c>
      <c r="AO20">
        <f t="shared" si="9"/>
        <v>-647.11201482147703</v>
      </c>
      <c r="AP20">
        <f t="shared" si="9"/>
        <v>-3.9224124907739113</v>
      </c>
      <c r="AQ20">
        <f t="shared" si="9"/>
        <v>-12029.290305536881</v>
      </c>
      <c r="AR20">
        <f t="shared" si="9"/>
        <v>261.91556358041129</v>
      </c>
      <c r="AS20">
        <f t="shared" si="9"/>
        <v>2420.7389645339349</v>
      </c>
      <c r="AT20">
        <f t="shared" si="9"/>
        <v>1208.150972415714</v>
      </c>
      <c r="AU20">
        <f t="shared" si="9"/>
        <v>3890.8055005300603</v>
      </c>
      <c r="AW20">
        <v>17</v>
      </c>
      <c r="AX20">
        <f>(R20*SUMPRODUCT(K21:$K$23, X21:$X$23)-$AZ$3*SUMPRODUCT(K20:$K$22, W21:$W$23))/Z20</f>
        <v>48016.942854876732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10"/>
        <v>5.1300000000000005E-2</v>
      </c>
      <c r="I21" s="5">
        <f t="shared" si="11"/>
        <v>1.0512999999999999</v>
      </c>
      <c r="J21">
        <f t="shared" si="12"/>
        <v>0.95120327213925626</v>
      </c>
      <c r="K21">
        <f t="shared" si="20"/>
        <v>0.32363306300148625</v>
      </c>
      <c r="L21" s="2">
        <v>18</v>
      </c>
      <c r="M21" s="6">
        <v>7.8701599999999997E-2</v>
      </c>
      <c r="O21">
        <f t="shared" si="21"/>
        <v>82489.031475345764</v>
      </c>
      <c r="P21">
        <f t="shared" si="22"/>
        <v>4124.4515737672882</v>
      </c>
      <c r="Q21" s="4">
        <f t="shared" si="23"/>
        <v>25</v>
      </c>
      <c r="R21">
        <f t="shared" si="0"/>
        <v>1000000</v>
      </c>
      <c r="S21">
        <f t="shared" si="1"/>
        <v>34940.230656791784</v>
      </c>
      <c r="U21">
        <f t="shared" si="13"/>
        <v>7.8701599999999997E-2</v>
      </c>
      <c r="V21">
        <f t="shared" si="14"/>
        <v>0.01</v>
      </c>
      <c r="W21">
        <f t="shared" si="15"/>
        <v>0.46114096765037882</v>
      </c>
      <c r="X21">
        <f t="shared" si="16"/>
        <v>3.6292531979633051E-2</v>
      </c>
      <c r="Y21">
        <f t="shared" si="17"/>
        <v>4.6114096765037882E-3</v>
      </c>
      <c r="Z21">
        <f t="shared" si="18"/>
        <v>0.42023702599424195</v>
      </c>
      <c r="AB21">
        <f t="shared" si="19"/>
        <v>22142.5794917108</v>
      </c>
      <c r="AC21">
        <f t="shared" si="2"/>
        <v>14683.178618763019</v>
      </c>
      <c r="AE21">
        <f t="shared" si="3"/>
        <v>34664.945264344722</v>
      </c>
      <c r="AF21">
        <f t="shared" si="4"/>
        <v>-1733.247263217236</v>
      </c>
      <c r="AG21">
        <f t="shared" si="4"/>
        <v>-10.505925649856049</v>
      </c>
      <c r="AH21">
        <f t="shared" si="5"/>
        <v>-36292.531979633051</v>
      </c>
      <c r="AI21">
        <f t="shared" si="6"/>
        <v>-3371.3399041554221</v>
      </c>
      <c r="AJ21">
        <f t="shared" si="7"/>
        <v>7459.400872947781</v>
      </c>
      <c r="AK21">
        <f t="shared" si="24"/>
        <v>2825.3104353826043</v>
      </c>
      <c r="AL21">
        <f t="shared" si="8"/>
        <v>6913.3714041749627</v>
      </c>
      <c r="AN21">
        <f t="shared" si="9"/>
        <v>11218.722414678748</v>
      </c>
      <c r="AO21">
        <f t="shared" si="9"/>
        <v>-560.9361207339374</v>
      </c>
      <c r="AP21">
        <f t="shared" si="9"/>
        <v>-3.4000648977287931</v>
      </c>
      <c r="AQ21">
        <f t="shared" si="9"/>
        <v>-11745.463288648038</v>
      </c>
      <c r="AR21">
        <f t="shared" si="9"/>
        <v>-1091.0770596009563</v>
      </c>
      <c r="AS21">
        <f t="shared" si="9"/>
        <v>2414.1087526680508</v>
      </c>
      <c r="AT21">
        <f t="shared" si="9"/>
        <v>914.36387013293495</v>
      </c>
      <c r="AU21">
        <f t="shared" si="9"/>
        <v>2237.3955632000293</v>
      </c>
      <c r="AW21">
        <v>18</v>
      </c>
      <c r="AX21">
        <f>(R21*SUMPRODUCT(K22:$K$23, X22:$X$23)-$AZ$3*SUMPRODUCT(K21:$K$22, W22:$W$23))/Z21</f>
        <v>34940.230656791784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10"/>
        <v>7.0000000000000007E-2</v>
      </c>
      <c r="I22" s="5">
        <f t="shared" si="11"/>
        <v>1.07</v>
      </c>
      <c r="J22">
        <f t="shared" si="12"/>
        <v>0.93457943925233644</v>
      </c>
      <c r="K22">
        <f t="shared" si="20"/>
        <v>0.30246080654344509</v>
      </c>
      <c r="L22" s="2">
        <v>19</v>
      </c>
      <c r="M22" s="6">
        <v>8.8159118999999994E-2</v>
      </c>
      <c r="O22">
        <f t="shared" si="21"/>
        <v>82489.031475345764</v>
      </c>
      <c r="P22">
        <f t="shared" si="22"/>
        <v>4124.4515737672882</v>
      </c>
      <c r="Q22" s="4">
        <f t="shared" si="23"/>
        <v>25</v>
      </c>
      <c r="R22">
        <f t="shared" si="0"/>
        <v>1000000</v>
      </c>
      <c r="S22">
        <f t="shared" si="1"/>
        <v>18979.496500126515</v>
      </c>
      <c r="U22">
        <f t="shared" si="13"/>
        <v>8.8159118999999994E-2</v>
      </c>
      <c r="V22">
        <f t="shared" si="14"/>
        <v>0.01</v>
      </c>
      <c r="W22">
        <f t="shared" si="15"/>
        <v>0.42023702599424195</v>
      </c>
      <c r="X22">
        <f t="shared" si="16"/>
        <v>3.7047725982832465E-2</v>
      </c>
      <c r="Y22">
        <f t="shared" si="17"/>
        <v>4.2023702599424196E-3</v>
      </c>
      <c r="Z22">
        <f t="shared" si="18"/>
        <v>0.37898692975146708</v>
      </c>
      <c r="AB22">
        <f t="shared" si="19"/>
        <v>14683.178618763019</v>
      </c>
      <c r="AC22">
        <f t="shared" si="2"/>
        <v>7192.9811068116633</v>
      </c>
      <c r="AE22">
        <f t="shared" si="3"/>
        <v>31262.264777013421</v>
      </c>
      <c r="AF22">
        <f t="shared" si="4"/>
        <v>-1563.1132388506712</v>
      </c>
      <c r="AG22">
        <f t="shared" si="4"/>
        <v>-9.4746732437866772</v>
      </c>
      <c r="AH22">
        <f t="shared" si="5"/>
        <v>-37047.725982832468</v>
      </c>
      <c r="AI22">
        <f t="shared" si="6"/>
        <v>-7358.0491179135024</v>
      </c>
      <c r="AJ22">
        <f t="shared" si="7"/>
        <v>7490.1975119513554</v>
      </c>
      <c r="AK22">
        <f t="shared" si="24"/>
        <v>3106.7631109848039</v>
      </c>
      <c r="AL22">
        <f t="shared" si="8"/>
        <v>3238.9115050226569</v>
      </c>
      <c r="AN22">
        <f t="shared" si="9"/>
        <v>9455.609818830213</v>
      </c>
      <c r="AO22">
        <f t="shared" si="9"/>
        <v>-472.78049094151078</v>
      </c>
      <c r="AP22">
        <f t="shared" si="9"/>
        <v>-2.8657173110513177</v>
      </c>
      <c r="AQ22">
        <f t="shared" si="9"/>
        <v>-11205.485081368055</v>
      </c>
      <c r="AR22">
        <f t="shared" si="9"/>
        <v>-2225.5214707904029</v>
      </c>
      <c r="AS22">
        <f t="shared" si="9"/>
        <v>2265.4911806345126</v>
      </c>
      <c r="AT22">
        <f t="shared" si="9"/>
        <v>939.67407628788646</v>
      </c>
      <c r="AU22">
        <f t="shared" si="9"/>
        <v>979.64378613199642</v>
      </c>
      <c r="AW22">
        <v>19</v>
      </c>
      <c r="AX22">
        <f>(R22*SUMPRODUCT(K23:$K$23, X23:$X$23)-$AZ$3*SUMPRODUCT(K22:$K$22, W23:$W$23))/Z22</f>
        <v>18979.496500126515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10"/>
        <v>0.10390000000000001</v>
      </c>
      <c r="I23" s="5">
        <f t="shared" si="11"/>
        <v>1.1039000000000001</v>
      </c>
      <c r="J23">
        <f t="shared" si="12"/>
        <v>0.90587915572062683</v>
      </c>
      <c r="K23">
        <f t="shared" si="20"/>
        <v>0.2739929400701559</v>
      </c>
      <c r="L23" s="2">
        <v>20</v>
      </c>
      <c r="M23" s="6">
        <v>9.9426106E-2</v>
      </c>
      <c r="O23">
        <f t="shared" si="21"/>
        <v>82489.031475345764</v>
      </c>
      <c r="P23">
        <f t="shared" si="22"/>
        <v>4124.4515737672882</v>
      </c>
      <c r="Q23" s="4">
        <f t="shared" si="23"/>
        <v>25</v>
      </c>
      <c r="R23">
        <f t="shared" si="0"/>
        <v>1000000</v>
      </c>
      <c r="S23">
        <f t="shared" si="1"/>
        <v>21311.534762017756</v>
      </c>
      <c r="U23">
        <f t="shared" si="13"/>
        <v>9.9426106E-2</v>
      </c>
      <c r="V23">
        <f t="shared" si="14"/>
        <v>0.01</v>
      </c>
      <c r="W23">
        <f t="shared" si="15"/>
        <v>0.37898692975146708</v>
      </c>
      <c r="X23">
        <f t="shared" si="16"/>
        <v>3.7681194650083918E-2</v>
      </c>
      <c r="Y23">
        <f t="shared" si="17"/>
        <v>3.7898692975146708E-3</v>
      </c>
      <c r="Z23">
        <f t="shared" si="18"/>
        <v>0.3375158658038685</v>
      </c>
      <c r="AB23">
        <f t="shared" si="19"/>
        <v>7192.9811068116633</v>
      </c>
      <c r="AC23">
        <f t="shared" si="2"/>
        <v>7192.9811068116633</v>
      </c>
      <c r="AE23">
        <f t="shared" si="3"/>
        <v>27841.356877723887</v>
      </c>
      <c r="AF23">
        <f t="shared" si="4"/>
        <v>-1392.0678438861942</v>
      </c>
      <c r="AG23">
        <f t="shared" si="4"/>
        <v>-8.4378966450967123</v>
      </c>
      <c r="AH23">
        <f t="shared" si="5"/>
        <v>-37681.194650083919</v>
      </c>
      <c r="AI23">
        <f t="shared" si="6"/>
        <v>-11240.343512891322</v>
      </c>
      <c r="AJ23">
        <f t="shared" si="7"/>
        <v>0</v>
      </c>
      <c r="AK23">
        <f t="shared" si="24"/>
        <v>3495.4318676134685</v>
      </c>
      <c r="AL23">
        <f t="shared" si="8"/>
        <v>-7744.9116452778544</v>
      </c>
      <c r="AN23">
        <f t="shared" si="9"/>
        <v>7628.3352264700234</v>
      </c>
      <c r="AO23">
        <f t="shared" si="9"/>
        <v>-381.41676132350113</v>
      </c>
      <c r="AP23">
        <f t="shared" si="9"/>
        <v>-2.3119241097981531</v>
      </c>
      <c r="AQ23">
        <f t="shared" si="9"/>
        <v>-10324.381307532321</v>
      </c>
      <c r="AR23">
        <f t="shared" si="9"/>
        <v>-3079.7747664955978</v>
      </c>
      <c r="AS23">
        <f t="shared" si="9"/>
        <v>0</v>
      </c>
      <c r="AT23">
        <f t="shared" si="9"/>
        <v>957.7236542223302</v>
      </c>
      <c r="AU23">
        <f t="shared" si="9"/>
        <v>-2122.0511122732678</v>
      </c>
      <c r="AW23">
        <v>20</v>
      </c>
      <c r="AX23">
        <f>(R23*SUMPRODUCT(K$23:$K24, X$23:$X24)-$AZ$3*SUMPRODUCT(K$22:$K23, W$23:$W24))/Z23</f>
        <v>21311.534762017756</v>
      </c>
    </row>
    <row r="25" spans="5:50" x14ac:dyDescent="0.25">
      <c r="AN25" s="8">
        <f t="shared" ref="AN25:AU25" si="25">SUM(AN3:AN23)</f>
        <v>664395.55575394153</v>
      </c>
      <c r="AO25" s="8">
        <f t="shared" si="25"/>
        <v>-95086.551394206443</v>
      </c>
      <c r="AP25" s="8">
        <f t="shared" si="25"/>
        <v>-1698.7913446041903</v>
      </c>
      <c r="AQ25" s="8">
        <f t="shared" si="25"/>
        <v>-242587.77678514688</v>
      </c>
      <c r="AR25" s="8">
        <f t="shared" si="25"/>
        <v>325022.43622998393</v>
      </c>
      <c r="AS25" s="8">
        <f t="shared" si="25"/>
        <v>-29324.911875848258</v>
      </c>
      <c r="AT25" s="8">
        <f t="shared" si="25"/>
        <v>66506.844982405077</v>
      </c>
      <c r="AU25" s="9">
        <f t="shared" si="25"/>
        <v>362204.36933654087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28" priority="1" operator="lessThan">
      <formula>0</formula>
    </cfRule>
  </conditionalFormatting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973DD4-E50D-44EE-80B5-D767DC0800BB}">
  <dimension ref="A1:AZ29"/>
  <sheetViews>
    <sheetView workbookViewId="0">
      <selection activeCell="M33" sqref="M33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0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f>'T.26.04.F'!C3*(1+C12)</f>
        <v>4797.4894140864371</v>
      </c>
      <c r="K3">
        <v>1</v>
      </c>
      <c r="L3" s="2">
        <v>0</v>
      </c>
      <c r="O3">
        <f>$C$3</f>
        <v>4797.4894140864371</v>
      </c>
      <c r="P3">
        <f>O3*B5</f>
        <v>3837.9915312691501</v>
      </c>
      <c r="Q3" s="4">
        <f>B8</f>
        <v>1522.432587</v>
      </c>
      <c r="R3">
        <f t="shared" ref="R3:R23" si="0">$C$6</f>
        <v>2000000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4797.4894140864371</v>
      </c>
      <c r="AF3">
        <f t="shared" ref="AF3:AG23" si="4">-$Z3*P3</f>
        <v>-3837.9915312691501</v>
      </c>
      <c r="AG3">
        <f t="shared" si="4"/>
        <v>-1522.432587</v>
      </c>
      <c r="AH3">
        <f t="shared" ref="AH3:AH23" si="5">-X3*R3</f>
        <v>0</v>
      </c>
      <c r="AI3">
        <f t="shared" ref="AI3:AI23" si="6">SUM(AE3:AH3)</f>
        <v>-562.93470418271295</v>
      </c>
      <c r="AJ3">
        <f t="shared" ref="AJ3:AJ23" si="7">AB3-AC3</f>
        <v>0</v>
      </c>
      <c r="AL3">
        <f t="shared" ref="AL3:AL23" si="8">SUM(AI3:AK3)</f>
        <v>-562.93470418271295</v>
      </c>
      <c r="AN3">
        <f t="shared" ref="AN3:AU23" si="9">AE3*$K3</f>
        <v>4797.4894140864371</v>
      </c>
      <c r="AO3">
        <f t="shared" si="9"/>
        <v>-3837.9915312691501</v>
      </c>
      <c r="AP3">
        <f t="shared" si="9"/>
        <v>-1522.432587</v>
      </c>
      <c r="AQ3">
        <f t="shared" si="9"/>
        <v>0</v>
      </c>
      <c r="AR3">
        <f t="shared" si="9"/>
        <v>-562.93470418271295</v>
      </c>
      <c r="AS3">
        <f t="shared" si="9"/>
        <v>0</v>
      </c>
      <c r="AT3">
        <f t="shared" si="9"/>
        <v>0</v>
      </c>
      <c r="AU3">
        <f t="shared" si="9"/>
        <v>-562.93470418271295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3669.9043740612706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 t="array" ref="F4:F23">EconomicRates!C44:C63</f>
        <v>1.5900000000000001E-2</v>
      </c>
      <c r="G4" s="5">
        <f t="array" ref="G4:G23">EconomicRates!D44:D63</f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Mortalities!B2:B21</f>
        <v>1.784809E-3</v>
      </c>
      <c r="R4">
        <f t="shared" si="0"/>
        <v>2000000</v>
      </c>
      <c r="S4">
        <f t="shared" si="1"/>
        <v>324.8082633431772</v>
      </c>
      <c r="U4">
        <f t="shared" ref="U4:U23" si="13">M4</f>
        <v>1.784809E-3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1.784809E-3</v>
      </c>
      <c r="Y4">
        <f t="shared" ref="Y4:Y23" si="17">V4*W4</f>
        <v>0.01</v>
      </c>
      <c r="Z4">
        <f t="shared" ref="Z4:Z23" si="18">MAX(0, W4-X4-Y4)</f>
        <v>0.98821519099999999</v>
      </c>
      <c r="AB4">
        <f t="shared" ref="AB4:AB23" si="19">AC3</f>
        <v>0</v>
      </c>
      <c r="AC4">
        <f t="shared" si="2"/>
        <v>320.98045999805618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-3569.6179999999999</v>
      </c>
      <c r="AI4">
        <f t="shared" si="6"/>
        <v>-3569.6179999999999</v>
      </c>
      <c r="AJ4">
        <f t="shared" si="7"/>
        <v>-320.98045999805618</v>
      </c>
      <c r="AK4">
        <f>G4*MAX(0, SUM(AB4, AE4:AF4))</f>
        <v>0</v>
      </c>
      <c r="AL4">
        <f t="shared" si="8"/>
        <v>-3890.5984599980561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-3348.9239140632326</v>
      </c>
      <c r="AR4">
        <f t="shared" si="9"/>
        <v>-3348.9239140632326</v>
      </c>
      <c r="AS4">
        <f t="shared" si="9"/>
        <v>-301.13562247683285</v>
      </c>
      <c r="AT4">
        <f t="shared" si="9"/>
        <v>0</v>
      </c>
      <c r="AU4">
        <f t="shared" si="9"/>
        <v>-3650.0595365400654</v>
      </c>
      <c r="AW4">
        <v>1</v>
      </c>
      <c r="AX4">
        <f>(R4*SUMPRODUCT(K5:$K$23, X5:$X$23)-$AZ$3*SUMPRODUCT(K4:$K$22, W5:$W$23))/Z4</f>
        <v>324.8082633431772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v>3.6400000000000002E-2</v>
      </c>
      <c r="G5" s="5"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1.7924099999999999E-3</v>
      </c>
      <c r="O5">
        <f t="shared" ref="O5:O23" si="21">$C$3</f>
        <v>4797.4894140864371</v>
      </c>
      <c r="P5">
        <f t="shared" ref="P5:P23" si="22">O5*$C$5</f>
        <v>239.87447070432188</v>
      </c>
      <c r="Q5" s="4">
        <f t="shared" ref="Q5:Q23" si="23">$C$8</f>
        <v>25</v>
      </c>
      <c r="R5">
        <f t="shared" si="0"/>
        <v>2000000</v>
      </c>
      <c r="S5">
        <f t="shared" si="1"/>
        <v>680.12239617453383</v>
      </c>
      <c r="U5">
        <f t="shared" si="13"/>
        <v>1.7924099999999999E-3</v>
      </c>
      <c r="V5">
        <f t="shared" si="14"/>
        <v>0.01</v>
      </c>
      <c r="W5">
        <f t="shared" si="15"/>
        <v>0.98821519099999999</v>
      </c>
      <c r="X5">
        <f t="shared" si="16"/>
        <v>1.7712867905003099E-3</v>
      </c>
      <c r="Y5">
        <f t="shared" si="17"/>
        <v>9.8821519099999994E-3</v>
      </c>
      <c r="Z5">
        <f t="shared" si="18"/>
        <v>0.97656175229949971</v>
      </c>
      <c r="AB5">
        <f t="shared" si="19"/>
        <v>320.98045999805618</v>
      </c>
      <c r="AC5">
        <f t="shared" si="2"/>
        <v>664.18151898633732</v>
      </c>
      <c r="AE5">
        <f t="shared" si="3"/>
        <v>4685.0446688585516</v>
      </c>
      <c r="AF5">
        <f t="shared" si="4"/>
        <v>-234.25223344292758</v>
      </c>
      <c r="AG5">
        <f t="shared" si="4"/>
        <v>-24.414043807487491</v>
      </c>
      <c r="AH5">
        <f t="shared" si="5"/>
        <v>-3542.5735810006199</v>
      </c>
      <c r="AI5">
        <f t="shared" si="6"/>
        <v>883.80481060751663</v>
      </c>
      <c r="AJ5">
        <f t="shared" si="7"/>
        <v>-343.20105898828115</v>
      </c>
      <c r="AK5">
        <f>G5*SUM(AB5, AE5:AF5)</f>
        <v>195.64268871196089</v>
      </c>
      <c r="AL5">
        <f t="shared" si="8"/>
        <v>736.24644033119637</v>
      </c>
      <c r="AN5">
        <f t="shared" si="9"/>
        <v>4045.828941995811</v>
      </c>
      <c r="AO5">
        <f t="shared" si="9"/>
        <v>-202.29144709979053</v>
      </c>
      <c r="AP5">
        <f t="shared" si="9"/>
        <v>-21.083052992865426</v>
      </c>
      <c r="AQ5">
        <f t="shared" si="9"/>
        <v>-3059.2337397402034</v>
      </c>
      <c r="AR5">
        <f t="shared" si="9"/>
        <v>763.22070216295162</v>
      </c>
      <c r="AS5">
        <f t="shared" si="9"/>
        <v>-296.37556854216649</v>
      </c>
      <c r="AT5">
        <f t="shared" si="9"/>
        <v>168.94969167360699</v>
      </c>
      <c r="AU5">
        <f t="shared" si="9"/>
        <v>635.79482529439213</v>
      </c>
      <c r="AW5">
        <v>2</v>
      </c>
      <c r="AX5">
        <f>(R5*SUMPRODUCT(K6:$K$23, X6:$X$23)-$AZ$3*SUMPRODUCT(K5:$K$22, W6:$W$23))/Z5</f>
        <v>680.12239617453383</v>
      </c>
    </row>
    <row r="6" spans="1:52" x14ac:dyDescent="0.25">
      <c r="A6" t="s">
        <v>16</v>
      </c>
      <c r="C6" s="2">
        <v>2000000</v>
      </c>
      <c r="E6">
        <v>2006</v>
      </c>
      <c r="F6" s="5">
        <v>5.8799999999999998E-2</v>
      </c>
      <c r="G6" s="5"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1.8014369999999999E-3</v>
      </c>
      <c r="O6">
        <f t="shared" si="21"/>
        <v>4797.4894140864371</v>
      </c>
      <c r="P6">
        <f t="shared" si="22"/>
        <v>239.87447070432188</v>
      </c>
      <c r="Q6" s="4">
        <f t="shared" si="23"/>
        <v>25</v>
      </c>
      <c r="R6">
        <f t="shared" si="0"/>
        <v>2000000</v>
      </c>
      <c r="S6">
        <f t="shared" si="1"/>
        <v>1055.7609968689289</v>
      </c>
      <c r="U6">
        <f t="shared" si="13"/>
        <v>1.8014369999999999E-3</v>
      </c>
      <c r="V6">
        <f t="shared" si="14"/>
        <v>0.01</v>
      </c>
      <c r="W6">
        <f t="shared" si="15"/>
        <v>0.97656175229949971</v>
      </c>
      <c r="X6">
        <f t="shared" si="16"/>
        <v>1.7592144733771537E-3</v>
      </c>
      <c r="Y6">
        <f t="shared" si="17"/>
        <v>9.765617522994997E-3</v>
      </c>
      <c r="Z6">
        <f t="shared" si="18"/>
        <v>0.9650369203031276</v>
      </c>
      <c r="AB6">
        <f t="shared" si="19"/>
        <v>664.18151898633732</v>
      </c>
      <c r="AC6">
        <f t="shared" si="2"/>
        <v>1018.8483409945511</v>
      </c>
      <c r="AE6">
        <f t="shared" si="3"/>
        <v>4629.7544093568313</v>
      </c>
      <c r="AF6">
        <f t="shared" si="4"/>
        <v>-231.4877204678416</v>
      </c>
      <c r="AG6">
        <f t="shared" si="4"/>
        <v>-24.125923007578191</v>
      </c>
      <c r="AH6">
        <f t="shared" si="5"/>
        <v>-3518.4289467543076</v>
      </c>
      <c r="AI6">
        <f t="shared" si="6"/>
        <v>855.71181912710381</v>
      </c>
      <c r="AJ6">
        <f t="shared" si="7"/>
        <v>-354.66682200821379</v>
      </c>
      <c r="AK6">
        <f>G6*SUM(AB6, AE6:AF6)</f>
        <v>296.15322016070667</v>
      </c>
      <c r="AL6">
        <f t="shared" si="8"/>
        <v>797.19821727959675</v>
      </c>
      <c r="AN6">
        <f t="shared" si="9"/>
        <v>3605.7741221357055</v>
      </c>
      <c r="AO6">
        <f t="shared" si="9"/>
        <v>-180.2887061067853</v>
      </c>
      <c r="AP6">
        <f t="shared" si="9"/>
        <v>-18.789901398992122</v>
      </c>
      <c r="AQ6">
        <f t="shared" si="9"/>
        <v>-2740.2447138750731</v>
      </c>
      <c r="AR6">
        <f t="shared" si="9"/>
        <v>666.45080075485487</v>
      </c>
      <c r="AS6">
        <f t="shared" si="9"/>
        <v>-276.22382003519408</v>
      </c>
      <c r="AT6">
        <f t="shared" si="9"/>
        <v>230.65189274067401</v>
      </c>
      <c r="AU6">
        <f t="shared" si="9"/>
        <v>620.87887346033483</v>
      </c>
      <c r="AW6">
        <v>3</v>
      </c>
      <c r="AX6">
        <f>(R6*SUMPRODUCT(K7:$K$23, X7:$X$23)-$AZ$3*SUMPRODUCT(K6:$K$22, W7:$W$23))/Z6</f>
        <v>1055.7609968689289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v>5.4699999999999999E-2</v>
      </c>
      <c r="G7" s="5"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1.8114139999999999E-3</v>
      </c>
      <c r="O7">
        <f t="shared" si="21"/>
        <v>4797.4894140864371</v>
      </c>
      <c r="P7">
        <f t="shared" si="22"/>
        <v>239.87447070432188</v>
      </c>
      <c r="Q7" s="4">
        <f t="shared" si="23"/>
        <v>25</v>
      </c>
      <c r="R7">
        <f t="shared" si="0"/>
        <v>2000000</v>
      </c>
      <c r="S7">
        <f t="shared" si="1"/>
        <v>1376.0969438185753</v>
      </c>
      <c r="U7">
        <f t="shared" si="13"/>
        <v>1.8114139999999999E-3</v>
      </c>
      <c r="V7">
        <f t="shared" si="14"/>
        <v>0.01</v>
      </c>
      <c r="W7">
        <f t="shared" si="15"/>
        <v>0.9650369203031276</v>
      </c>
      <c r="X7">
        <f t="shared" si="16"/>
        <v>1.7480813879539696E-3</v>
      </c>
      <c r="Y7">
        <f t="shared" si="17"/>
        <v>9.6503692030312765E-3</v>
      </c>
      <c r="Z7">
        <f t="shared" si="18"/>
        <v>0.95363846971214228</v>
      </c>
      <c r="AB7">
        <f t="shared" si="19"/>
        <v>1018.8483409945511</v>
      </c>
      <c r="AC7">
        <f t="shared" si="2"/>
        <v>1312.2989836787019</v>
      </c>
      <c r="AE7">
        <f t="shared" si="3"/>
        <v>4575.070463309592</v>
      </c>
      <c r="AF7">
        <f t="shared" si="4"/>
        <v>-228.75352316547963</v>
      </c>
      <c r="AG7">
        <f t="shared" si="4"/>
        <v>-23.840961742803557</v>
      </c>
      <c r="AH7">
        <f t="shared" si="5"/>
        <v>-3496.1627759079392</v>
      </c>
      <c r="AI7">
        <f t="shared" si="6"/>
        <v>826.31320249337023</v>
      </c>
      <c r="AJ7">
        <f t="shared" si="7"/>
        <v>-293.45064268415081</v>
      </c>
      <c r="AK7">
        <f>G7*SUM(AB7, AE7:AF7)</f>
        <v>263.42961530390841</v>
      </c>
      <c r="AL7">
        <f t="shared" si="8"/>
        <v>796.29217511312777</v>
      </c>
      <c r="AN7">
        <f t="shared" si="9"/>
        <v>3225.4773523931149</v>
      </c>
      <c r="AO7">
        <f t="shared" si="9"/>
        <v>-161.27386761965576</v>
      </c>
      <c r="AP7">
        <f t="shared" si="9"/>
        <v>-16.808152525164701</v>
      </c>
      <c r="AQ7">
        <f t="shared" si="9"/>
        <v>-2464.835010609499</v>
      </c>
      <c r="AR7">
        <f t="shared" si="9"/>
        <v>582.56032163879604</v>
      </c>
      <c r="AS7">
        <f t="shared" si="9"/>
        <v>-206.88608178030645</v>
      </c>
      <c r="AT7">
        <f t="shared" si="9"/>
        <v>185.72091182563489</v>
      </c>
      <c r="AU7">
        <f t="shared" si="9"/>
        <v>561.39515168412447</v>
      </c>
      <c r="AW7">
        <v>4</v>
      </c>
      <c r="AX7">
        <f>(R7*SUMPRODUCT(K8:$K$23, X8:$X$23)-$AZ$3*SUMPRODUCT(K7:$K$22, W8:$W$23))/Z7</f>
        <v>1376.0969438185753</v>
      </c>
    </row>
    <row r="8" spans="1:52" x14ac:dyDescent="0.25">
      <c r="B8" s="2">
        <f>'T.26.04.A'!B8</f>
        <v>1522.432587</v>
      </c>
      <c r="C8" s="2">
        <f>'T.26.04.A'!C8</f>
        <v>25</v>
      </c>
      <c r="E8">
        <v>2008</v>
      </c>
      <c r="F8" s="5">
        <v>2.2499999999999999E-2</v>
      </c>
      <c r="G8" s="5"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1.8237660000000001E-3</v>
      </c>
      <c r="O8">
        <f t="shared" si="21"/>
        <v>4797.4894140864371</v>
      </c>
      <c r="P8">
        <f t="shared" si="22"/>
        <v>239.87447070432188</v>
      </c>
      <c r="Q8" s="4">
        <f t="shared" si="23"/>
        <v>25</v>
      </c>
      <c r="R8">
        <f t="shared" si="0"/>
        <v>2000000</v>
      </c>
      <c r="S8">
        <f t="shared" si="1"/>
        <v>1584.4382738059367</v>
      </c>
      <c r="U8">
        <f t="shared" si="13"/>
        <v>1.8237660000000001E-3</v>
      </c>
      <c r="V8">
        <f t="shared" si="14"/>
        <v>0.01</v>
      </c>
      <c r="W8">
        <f t="shared" si="15"/>
        <v>0.95363846971214228</v>
      </c>
      <c r="X8">
        <f t="shared" si="16"/>
        <v>1.739213417353035E-3</v>
      </c>
      <c r="Y8">
        <f t="shared" si="17"/>
        <v>9.5363846971214233E-3</v>
      </c>
      <c r="Z8">
        <f t="shared" si="18"/>
        <v>0.94236287159766785</v>
      </c>
      <c r="AB8">
        <f t="shared" si="19"/>
        <v>1312.2989836787019</v>
      </c>
      <c r="AC8">
        <f t="shared" si="2"/>
        <v>1493.1158015730143</v>
      </c>
      <c r="AE8">
        <f t="shared" si="3"/>
        <v>4520.9759007179082</v>
      </c>
      <c r="AF8">
        <f t="shared" si="4"/>
        <v>-226.04879503589541</v>
      </c>
      <c r="AG8">
        <f t="shared" si="4"/>
        <v>-23.559071789941697</v>
      </c>
      <c r="AH8">
        <f t="shared" si="5"/>
        <v>-3478.4268347060702</v>
      </c>
      <c r="AI8">
        <f t="shared" si="6"/>
        <v>792.94119918600109</v>
      </c>
      <c r="AJ8">
        <f t="shared" si="7"/>
        <v>-180.81681789431241</v>
      </c>
      <c r="AK8">
        <f t="shared" ref="AK8:AK23" si="24">G8*SUM(AB8:AB8, AE8:AF8)</f>
        <v>119.43391570338322</v>
      </c>
      <c r="AL8">
        <f t="shared" si="8"/>
        <v>731.55829699507194</v>
      </c>
      <c r="AN8">
        <f t="shared" si="9"/>
        <v>2971.8788465642137</v>
      </c>
      <c r="AO8">
        <f t="shared" si="9"/>
        <v>-148.59394232821069</v>
      </c>
      <c r="AP8">
        <f t="shared" si="9"/>
        <v>-15.48663576952433</v>
      </c>
      <c r="AQ8">
        <f t="shared" si="9"/>
        <v>-2286.555680985326</v>
      </c>
      <c r="AR8">
        <f t="shared" si="9"/>
        <v>521.24258748115267</v>
      </c>
      <c r="AS8">
        <f t="shared" si="9"/>
        <v>-118.8605486965391</v>
      </c>
      <c r="AT8">
        <f t="shared" si="9"/>
        <v>78.510289688749467</v>
      </c>
      <c r="AU8">
        <f t="shared" si="9"/>
        <v>480.89232847336308</v>
      </c>
      <c r="AW8">
        <v>5</v>
      </c>
      <c r="AX8">
        <f>(R8*SUMPRODUCT(K9:$K$23, X9:$X$23)-$AZ$3*SUMPRODUCT(K8:$K$22, W9:$W$23))/Z8</f>
        <v>1584.4382738059367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1.843244E-3</v>
      </c>
      <c r="O9">
        <f t="shared" si="21"/>
        <v>4797.4894140864371</v>
      </c>
      <c r="P9">
        <f t="shared" si="22"/>
        <v>239.87447070432188</v>
      </c>
      <c r="Q9" s="4">
        <f t="shared" si="23"/>
        <v>25</v>
      </c>
      <c r="R9">
        <f t="shared" si="0"/>
        <v>2000000</v>
      </c>
      <c r="S9">
        <f t="shared" si="1"/>
        <v>1714.058987148582</v>
      </c>
      <c r="U9">
        <f t="shared" si="13"/>
        <v>1.843244E-3</v>
      </c>
      <c r="V9">
        <f t="shared" si="14"/>
        <v>0.01</v>
      </c>
      <c r="W9">
        <f t="shared" si="15"/>
        <v>0.94236287159766785</v>
      </c>
      <c r="X9">
        <f t="shared" si="16"/>
        <v>1.7370047088951716E-3</v>
      </c>
      <c r="Y9">
        <f t="shared" si="17"/>
        <v>9.4236287159766789E-3</v>
      </c>
      <c r="Z9">
        <f t="shared" si="18"/>
        <v>0.93120223817279602</v>
      </c>
      <c r="AB9">
        <f t="shared" si="19"/>
        <v>1493.1158015730143</v>
      </c>
      <c r="AC9">
        <f t="shared" si="2"/>
        <v>1596.1355651929553</v>
      </c>
      <c r="AE9">
        <f t="shared" si="3"/>
        <v>4467.4328800075864</v>
      </c>
      <c r="AF9">
        <f t="shared" si="4"/>
        <v>-223.37164400037932</v>
      </c>
      <c r="AG9">
        <f t="shared" si="4"/>
        <v>-23.280055954319899</v>
      </c>
      <c r="AH9">
        <f t="shared" si="5"/>
        <v>-3474.0094177903434</v>
      </c>
      <c r="AI9">
        <f t="shared" si="6"/>
        <v>746.77176226254369</v>
      </c>
      <c r="AJ9">
        <f t="shared" si="7"/>
        <v>-103.01976361994093</v>
      </c>
      <c r="AK9">
        <f t="shared" si="24"/>
        <v>33.84934452172331</v>
      </c>
      <c r="AL9">
        <f t="shared" si="8"/>
        <v>677.60134316432607</v>
      </c>
      <c r="AN9">
        <f t="shared" si="9"/>
        <v>2790.992359100851</v>
      </c>
      <c r="AO9">
        <f t="shared" si="9"/>
        <v>-139.54961795504255</v>
      </c>
      <c r="AP9">
        <f t="shared" si="9"/>
        <v>-14.544025625704929</v>
      </c>
      <c r="AQ9">
        <f t="shared" si="9"/>
        <v>-2170.3591303829012</v>
      </c>
      <c r="AR9">
        <f t="shared" si="9"/>
        <v>466.53958513720244</v>
      </c>
      <c r="AS9">
        <f t="shared" si="9"/>
        <v>-64.360759483675267</v>
      </c>
      <c r="AT9">
        <f t="shared" si="9"/>
        <v>21.147102700408468</v>
      </c>
      <c r="AU9">
        <f t="shared" si="9"/>
        <v>423.32592835393564</v>
      </c>
      <c r="AW9">
        <v>6</v>
      </c>
      <c r="AX9">
        <f>(R9*SUMPRODUCT(K10:$K$23, X10:$X$23)-$AZ$3*SUMPRODUCT(K9:$K$22, W10:$W$23))/Z9</f>
        <v>1714.058987148582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1.8660479999999999E-3</v>
      </c>
      <c r="O10">
        <f t="shared" si="21"/>
        <v>4797.4894140864371</v>
      </c>
      <c r="P10">
        <f t="shared" si="22"/>
        <v>239.87447070432188</v>
      </c>
      <c r="Q10" s="4">
        <f t="shared" si="23"/>
        <v>25</v>
      </c>
      <c r="R10">
        <f t="shared" si="0"/>
        <v>2000000</v>
      </c>
      <c r="S10">
        <f t="shared" si="1"/>
        <v>1813.0215953801974</v>
      </c>
      <c r="U10">
        <f t="shared" si="13"/>
        <v>1.8660479999999999E-3</v>
      </c>
      <c r="V10">
        <f t="shared" si="14"/>
        <v>0.01</v>
      </c>
      <c r="W10">
        <f t="shared" si="15"/>
        <v>0.93120223817279602</v>
      </c>
      <c r="X10">
        <f t="shared" si="16"/>
        <v>1.7376680741378696E-3</v>
      </c>
      <c r="Y10">
        <f t="shared" si="17"/>
        <v>9.3120223817279597E-3</v>
      </c>
      <c r="Z10">
        <f t="shared" si="18"/>
        <v>0.92015254771693011</v>
      </c>
      <c r="AB10">
        <f t="shared" si="19"/>
        <v>1596.1355651929553</v>
      </c>
      <c r="AC10">
        <f t="shared" si="2"/>
        <v>1668.2564400549018</v>
      </c>
      <c r="AE10">
        <f t="shared" si="3"/>
        <v>4414.4221070166377</v>
      </c>
      <c r="AF10">
        <f t="shared" si="4"/>
        <v>-220.72110535083189</v>
      </c>
      <c r="AG10">
        <f t="shared" si="4"/>
        <v>-23.003813692923252</v>
      </c>
      <c r="AH10">
        <f t="shared" si="5"/>
        <v>-3475.3361482757391</v>
      </c>
      <c r="AI10">
        <f t="shared" si="6"/>
        <v>695.3610396971435</v>
      </c>
      <c r="AJ10">
        <f t="shared" si="7"/>
        <v>-72.120874861946504</v>
      </c>
      <c r="AK10">
        <f t="shared" si="24"/>
        <v>23.738329924120922</v>
      </c>
      <c r="AL10">
        <f t="shared" si="8"/>
        <v>646.97849475931787</v>
      </c>
      <c r="AN10">
        <f t="shared" si="9"/>
        <v>2620.308132826724</v>
      </c>
      <c r="AO10">
        <f t="shared" si="9"/>
        <v>-131.0154066413362</v>
      </c>
      <c r="AP10">
        <f t="shared" si="9"/>
        <v>-13.654580066049485</v>
      </c>
      <c r="AQ10">
        <f t="shared" si="9"/>
        <v>-2062.8864555473961</v>
      </c>
      <c r="AR10">
        <f t="shared" si="9"/>
        <v>412.75169057194199</v>
      </c>
      <c r="AS10">
        <f t="shared" si="9"/>
        <v>-42.809434704252354</v>
      </c>
      <c r="AT10">
        <f t="shared" si="9"/>
        <v>14.090573454910347</v>
      </c>
      <c r="AU10">
        <f t="shared" si="9"/>
        <v>384.03282932259998</v>
      </c>
      <c r="AW10">
        <v>7</v>
      </c>
      <c r="AX10">
        <f>(R10*SUMPRODUCT(K11:$K$23, X11:$X$23)-$AZ$3*SUMPRODUCT(K10:$K$22, W11:$W$23))/Z10</f>
        <v>1813.0215953801974</v>
      </c>
    </row>
    <row r="11" spans="1:52" x14ac:dyDescent="0.25">
      <c r="A11" t="s">
        <v>33</v>
      </c>
      <c r="C11" s="7">
        <f>AU25</f>
        <v>766.53953842241015</v>
      </c>
      <c r="E11">
        <v>2011</v>
      </c>
      <c r="F11" s="5">
        <v>1.5E-3</v>
      </c>
      <c r="G11" s="5"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1.8888519999999999E-3</v>
      </c>
      <c r="O11">
        <f t="shared" si="21"/>
        <v>4797.4894140864371</v>
      </c>
      <c r="P11">
        <f t="shared" si="22"/>
        <v>239.87447070432188</v>
      </c>
      <c r="Q11" s="4">
        <f t="shared" si="23"/>
        <v>25</v>
      </c>
      <c r="R11">
        <f t="shared" si="0"/>
        <v>2000000</v>
      </c>
      <c r="S11">
        <f t="shared" si="1"/>
        <v>1881.225417236257</v>
      </c>
      <c r="U11">
        <f t="shared" si="13"/>
        <v>1.8888519999999999E-3</v>
      </c>
      <c r="V11">
        <f t="shared" si="14"/>
        <v>0.01</v>
      </c>
      <c r="W11">
        <f t="shared" si="15"/>
        <v>0.92015254771693011</v>
      </c>
      <c r="X11">
        <f t="shared" si="16"/>
        <v>1.7380319800602189E-3</v>
      </c>
      <c r="Y11">
        <f t="shared" si="17"/>
        <v>9.2015254771693009E-3</v>
      </c>
      <c r="Z11">
        <f t="shared" si="18"/>
        <v>0.90921299025970059</v>
      </c>
      <c r="AB11">
        <f t="shared" si="19"/>
        <v>1668.2564400549018</v>
      </c>
      <c r="AC11">
        <f t="shared" si="2"/>
        <v>1710.4345869579302</v>
      </c>
      <c r="AE11">
        <f t="shared" si="3"/>
        <v>4361.9396959207888</v>
      </c>
      <c r="AF11">
        <f t="shared" si="4"/>
        <v>-218.09698479603944</v>
      </c>
      <c r="AG11">
        <f t="shared" si="4"/>
        <v>-22.730324756492514</v>
      </c>
      <c r="AH11">
        <f t="shared" si="5"/>
        <v>-3476.0639601204375</v>
      </c>
      <c r="AI11">
        <f t="shared" si="6"/>
        <v>645.04842624781941</v>
      </c>
      <c r="AJ11">
        <f t="shared" si="7"/>
        <v>-42.178146903028392</v>
      </c>
      <c r="AK11">
        <f t="shared" si="24"/>
        <v>13.949037962831161</v>
      </c>
      <c r="AL11">
        <f t="shared" si="8"/>
        <v>616.81931730762221</v>
      </c>
      <c r="AN11">
        <f t="shared" si="9"/>
        <v>2462.3449141618171</v>
      </c>
      <c r="AO11">
        <f t="shared" si="9"/>
        <v>-123.11724570809083</v>
      </c>
      <c r="AP11">
        <f t="shared" si="9"/>
        <v>-12.831424426554515</v>
      </c>
      <c r="AQ11">
        <f t="shared" si="9"/>
        <v>-1962.2619775115702</v>
      </c>
      <c r="AR11">
        <f t="shared" si="9"/>
        <v>364.13426651560144</v>
      </c>
      <c r="AS11">
        <f t="shared" si="9"/>
        <v>-23.809853587056089</v>
      </c>
      <c r="AT11">
        <f t="shared" si="9"/>
        <v>7.8743277256557365</v>
      </c>
      <c r="AU11">
        <f t="shared" si="9"/>
        <v>348.19874065420112</v>
      </c>
      <c r="AW11">
        <v>8</v>
      </c>
      <c r="AX11">
        <f>(R11*SUMPRODUCT(K12:$K$23, X12:$X$23)-$AZ$3*SUMPRODUCT(K11:$K$22, W12:$W$23))/Z11</f>
        <v>1881.225417236257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1.917357E-3</v>
      </c>
      <c r="O12">
        <f t="shared" si="21"/>
        <v>4797.4894140864371</v>
      </c>
      <c r="P12">
        <f t="shared" si="22"/>
        <v>239.87447070432188</v>
      </c>
      <c r="Q12" s="4">
        <f t="shared" si="23"/>
        <v>25</v>
      </c>
      <c r="R12">
        <f t="shared" si="0"/>
        <v>2000000</v>
      </c>
      <c r="S12">
        <f t="shared" si="1"/>
        <v>1917.8508320158846</v>
      </c>
      <c r="U12">
        <f t="shared" si="13"/>
        <v>1.917357E-3</v>
      </c>
      <c r="V12">
        <f t="shared" si="14"/>
        <v>0.01</v>
      </c>
      <c r="W12">
        <f t="shared" si="15"/>
        <v>0.90921299025970059</v>
      </c>
      <c r="X12">
        <f t="shared" si="16"/>
        <v>1.7432858913653687E-3</v>
      </c>
      <c r="Y12">
        <f t="shared" si="17"/>
        <v>9.0921299025970067E-3</v>
      </c>
      <c r="Z12">
        <f t="shared" si="18"/>
        <v>0.89837757446573818</v>
      </c>
      <c r="AB12">
        <f t="shared" si="19"/>
        <v>1710.4345869579302</v>
      </c>
      <c r="AC12">
        <f t="shared" si="2"/>
        <v>1722.9541786535283</v>
      </c>
      <c r="AE12">
        <f t="shared" si="3"/>
        <v>4309.9569033520293</v>
      </c>
      <c r="AF12">
        <f t="shared" si="4"/>
        <v>-215.49784516760147</v>
      </c>
      <c r="AG12">
        <f t="shared" si="4"/>
        <v>-22.459439361643454</v>
      </c>
      <c r="AH12">
        <f t="shared" si="5"/>
        <v>-3486.5717827307376</v>
      </c>
      <c r="AI12">
        <f t="shared" si="6"/>
        <v>585.42783609204662</v>
      </c>
      <c r="AJ12">
        <f t="shared" si="7"/>
        <v>-12.519591695598137</v>
      </c>
      <c r="AK12">
        <f t="shared" si="24"/>
        <v>13.351255383827423</v>
      </c>
      <c r="AL12">
        <f t="shared" si="8"/>
        <v>586.25949978027586</v>
      </c>
      <c r="AN12">
        <f t="shared" si="9"/>
        <v>2312.9577628696798</v>
      </c>
      <c r="AO12">
        <f t="shared" si="9"/>
        <v>-115.64788814348398</v>
      </c>
      <c r="AP12">
        <f t="shared" si="9"/>
        <v>-12.052959179432213</v>
      </c>
      <c r="AQ12">
        <f t="shared" si="9"/>
        <v>-1871.0844334423641</v>
      </c>
      <c r="AR12">
        <f t="shared" si="9"/>
        <v>314.17248210439931</v>
      </c>
      <c r="AS12">
        <f t="shared" si="9"/>
        <v>-6.7186952096368353</v>
      </c>
      <c r="AT12">
        <f t="shared" si="9"/>
        <v>7.1650112696166213</v>
      </c>
      <c r="AU12">
        <f t="shared" si="9"/>
        <v>314.61879816437909</v>
      </c>
      <c r="AW12">
        <v>9</v>
      </c>
      <c r="AX12">
        <f>(R12*SUMPRODUCT(K13:$K$23, X13:$X$23)-$AZ$3*SUMPRODUCT(K12:$K$22, W13:$W$23))/Z12</f>
        <v>1917.8508320158846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1.947287E-3</v>
      </c>
      <c r="O13">
        <f t="shared" si="21"/>
        <v>4797.4894140864371</v>
      </c>
      <c r="P13">
        <f t="shared" si="22"/>
        <v>239.87447070432188</v>
      </c>
      <c r="Q13" s="4">
        <f t="shared" si="23"/>
        <v>25</v>
      </c>
      <c r="R13">
        <f t="shared" si="0"/>
        <v>2000000</v>
      </c>
      <c r="S13">
        <f t="shared" si="1"/>
        <v>1922.998759298287</v>
      </c>
      <c r="U13">
        <f t="shared" si="13"/>
        <v>1.947287E-3</v>
      </c>
      <c r="V13">
        <f t="shared" si="14"/>
        <v>0.01</v>
      </c>
      <c r="W13">
        <f t="shared" si="15"/>
        <v>0.89837757446573818</v>
      </c>
      <c r="X13">
        <f t="shared" si="16"/>
        <v>1.7493989718486639E-3</v>
      </c>
      <c r="Y13">
        <f t="shared" si="17"/>
        <v>8.983775744657382E-3</v>
      </c>
      <c r="Z13">
        <f t="shared" si="18"/>
        <v>0.88764439974923215</v>
      </c>
      <c r="AB13">
        <f t="shared" si="19"/>
        <v>1722.9541786535283</v>
      </c>
      <c r="AC13">
        <f t="shared" si="2"/>
        <v>1706.9390794158462</v>
      </c>
      <c r="AE13">
        <f t="shared" si="3"/>
        <v>4258.4646112700511</v>
      </c>
      <c r="AF13">
        <f t="shared" si="4"/>
        <v>-212.92323056350256</v>
      </c>
      <c r="AG13">
        <f t="shared" si="4"/>
        <v>-22.191109993730805</v>
      </c>
      <c r="AH13">
        <f t="shared" si="5"/>
        <v>-3498.7979436973278</v>
      </c>
      <c r="AI13">
        <f t="shared" si="6"/>
        <v>524.55232701549039</v>
      </c>
      <c r="AJ13">
        <f t="shared" si="7"/>
        <v>16.01509923768208</v>
      </c>
      <c r="AK13">
        <f t="shared" si="24"/>
        <v>11.536991118720154</v>
      </c>
      <c r="AL13">
        <f t="shared" si="8"/>
        <v>552.10441737189262</v>
      </c>
      <c r="AN13">
        <f t="shared" si="9"/>
        <v>2172.9810712729841</v>
      </c>
      <c r="AO13">
        <f t="shared" si="9"/>
        <v>-108.6490535636492</v>
      </c>
      <c r="AP13">
        <f t="shared" si="9"/>
        <v>-11.323532392237567</v>
      </c>
      <c r="AQ13">
        <f t="shared" si="9"/>
        <v>-1785.3434037568895</v>
      </c>
      <c r="AR13">
        <f t="shared" si="9"/>
        <v>267.6650815602078</v>
      </c>
      <c r="AS13">
        <f t="shared" si="9"/>
        <v>8.1720785951682711</v>
      </c>
      <c r="AT13">
        <f t="shared" si="9"/>
        <v>5.8870192919007511</v>
      </c>
      <c r="AU13">
        <f t="shared" si="9"/>
        <v>281.72417944727681</v>
      </c>
      <c r="AW13">
        <v>10</v>
      </c>
      <c r="AX13">
        <f>(R13*SUMPRODUCT(K14:$K$23, X14:$X$23)-$AZ$3*SUMPRODUCT(K13:$K$22, W14:$W$23))/Z13</f>
        <v>1922.998759298287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10"/>
        <v>5.1400000000000001E-2</v>
      </c>
      <c r="I14" s="5">
        <f t="shared" si="11"/>
        <v>1.0514000000000001</v>
      </c>
      <c r="J14">
        <f t="shared" si="12"/>
        <v>0.95111280197831449</v>
      </c>
      <c r="K14">
        <f t="shared" si="20"/>
        <v>0.48532753093089492</v>
      </c>
      <c r="L14" s="2">
        <v>11</v>
      </c>
      <c r="M14" s="6">
        <v>1.9819680000000002E-3</v>
      </c>
      <c r="O14">
        <f t="shared" si="21"/>
        <v>4797.4894140864371</v>
      </c>
      <c r="P14">
        <f t="shared" si="22"/>
        <v>239.87447070432188</v>
      </c>
      <c r="Q14" s="4">
        <f t="shared" si="23"/>
        <v>25</v>
      </c>
      <c r="R14">
        <f t="shared" si="0"/>
        <v>2000000</v>
      </c>
      <c r="S14">
        <f t="shared" si="1"/>
        <v>1894.5463391873523</v>
      </c>
      <c r="U14">
        <f t="shared" si="13"/>
        <v>1.9819680000000002E-3</v>
      </c>
      <c r="V14">
        <f t="shared" si="14"/>
        <v>0.01</v>
      </c>
      <c r="W14">
        <f t="shared" si="15"/>
        <v>0.88764439974923215</v>
      </c>
      <c r="X14">
        <f t="shared" si="16"/>
        <v>1.7592827956821864E-3</v>
      </c>
      <c r="Y14">
        <f t="shared" si="17"/>
        <v>8.8764439974923209E-3</v>
      </c>
      <c r="Z14">
        <f t="shared" si="18"/>
        <v>0.87700867295605767</v>
      </c>
      <c r="AB14">
        <f t="shared" si="19"/>
        <v>1706.9390794158462</v>
      </c>
      <c r="AC14">
        <f t="shared" si="2"/>
        <v>1661.533570784457</v>
      </c>
      <c r="AE14">
        <f t="shared" si="3"/>
        <v>4207.4398245686807</v>
      </c>
      <c r="AF14">
        <f t="shared" si="4"/>
        <v>-210.37199122843407</v>
      </c>
      <c r="AG14">
        <f t="shared" si="4"/>
        <v>-21.92521682390144</v>
      </c>
      <c r="AH14">
        <f t="shared" si="5"/>
        <v>-3518.5655913643727</v>
      </c>
      <c r="AI14">
        <f t="shared" si="6"/>
        <v>456.57702515197252</v>
      </c>
      <c r="AJ14">
        <f t="shared" si="7"/>
        <v>45.405508631389239</v>
      </c>
      <c r="AK14">
        <f t="shared" si="24"/>
        <v>10.267212442960966</v>
      </c>
      <c r="AL14">
        <f t="shared" si="8"/>
        <v>512.24974622632271</v>
      </c>
      <c r="AN14">
        <f t="shared" si="9"/>
        <v>2041.9863815982355</v>
      </c>
      <c r="AO14">
        <f t="shared" si="9"/>
        <v>-102.09931907991179</v>
      </c>
      <c r="AP14">
        <f t="shared" si="9"/>
        <v>-10.640911346268604</v>
      </c>
      <c r="AQ14">
        <f t="shared" si="9"/>
        <v>-1707.6567508752753</v>
      </c>
      <c r="AR14">
        <f t="shared" si="9"/>
        <v>221.58940029677993</v>
      </c>
      <c r="AS14">
        <f t="shared" si="9"/>
        <v>22.036543394733577</v>
      </c>
      <c r="AT14">
        <f t="shared" si="9"/>
        <v>4.9829608644852073</v>
      </c>
      <c r="AU14">
        <f t="shared" si="9"/>
        <v>248.60890455599872</v>
      </c>
      <c r="AW14">
        <v>11</v>
      </c>
      <c r="AX14">
        <f>(R14*SUMPRODUCT(K15:$K$23, X15:$X$23)-$AZ$3*SUMPRODUCT(K14:$K$22, W15:$W$23))/Z14</f>
        <v>1894.5463391873523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10"/>
        <v>5.1900000000000002E-2</v>
      </c>
      <c r="I15" s="5">
        <f t="shared" si="11"/>
        <v>1.0519000000000001</v>
      </c>
      <c r="J15">
        <f t="shared" si="12"/>
        <v>0.95066070919288903</v>
      </c>
      <c r="K15">
        <f t="shared" si="20"/>
        <v>0.46138181474559836</v>
      </c>
      <c r="L15" s="2">
        <v>12</v>
      </c>
      <c r="M15" s="6">
        <v>2.0299509999999999E-3</v>
      </c>
      <c r="O15">
        <f t="shared" si="21"/>
        <v>4797.4894140864371</v>
      </c>
      <c r="P15">
        <f t="shared" si="22"/>
        <v>239.87447070432188</v>
      </c>
      <c r="Q15" s="4">
        <f t="shared" si="23"/>
        <v>25</v>
      </c>
      <c r="R15">
        <f t="shared" si="0"/>
        <v>2000000</v>
      </c>
      <c r="S15">
        <f t="shared" si="1"/>
        <v>1824.4348775331298</v>
      </c>
      <c r="U15">
        <f t="shared" si="13"/>
        <v>2.0299509999999999E-3</v>
      </c>
      <c r="V15">
        <f t="shared" si="14"/>
        <v>0.01</v>
      </c>
      <c r="W15">
        <f t="shared" si="15"/>
        <v>0.87700867295605767</v>
      </c>
      <c r="X15">
        <f t="shared" si="16"/>
        <v>1.7802846326758221E-3</v>
      </c>
      <c r="Y15">
        <f t="shared" si="17"/>
        <v>8.7700867295605767E-3</v>
      </c>
      <c r="Z15">
        <f t="shared" si="18"/>
        <v>0.8664583015938212</v>
      </c>
      <c r="AB15">
        <f t="shared" si="19"/>
        <v>1661.533570784457</v>
      </c>
      <c r="AC15">
        <f t="shared" si="2"/>
        <v>1580.7967453558867</v>
      </c>
      <c r="AE15">
        <f t="shared" si="3"/>
        <v>4156.8245296436708</v>
      </c>
      <c r="AF15">
        <f t="shared" si="4"/>
        <v>-207.84122648218354</v>
      </c>
      <c r="AG15">
        <f t="shared" si="4"/>
        <v>-21.661457539845529</v>
      </c>
      <c r="AH15">
        <f t="shared" si="5"/>
        <v>-3560.5692653516444</v>
      </c>
      <c r="AI15">
        <f t="shared" si="6"/>
        <v>366.752580269997</v>
      </c>
      <c r="AJ15">
        <f t="shared" si="7"/>
        <v>80.736825428570228</v>
      </c>
      <c r="AK15">
        <f t="shared" si="24"/>
        <v>23.003119183178374</v>
      </c>
      <c r="AL15">
        <f t="shared" si="8"/>
        <v>470.49252488174562</v>
      </c>
      <c r="AN15">
        <f t="shared" si="9"/>
        <v>1917.8832450660152</v>
      </c>
      <c r="AO15">
        <f t="shared" si="9"/>
        <v>-95.894162253300763</v>
      </c>
      <c r="AP15">
        <f t="shared" si="9"/>
        <v>-9.9942025897686548</v>
      </c>
      <c r="AQ15">
        <f t="shared" si="9"/>
        <v>-1642.7819091753436</v>
      </c>
      <c r="AR15">
        <f t="shared" si="9"/>
        <v>169.21297104760194</v>
      </c>
      <c r="AS15">
        <f t="shared" si="9"/>
        <v>37.250503033032302</v>
      </c>
      <c r="AT15">
        <f t="shared" si="9"/>
        <v>10.613220873544124</v>
      </c>
      <c r="AU15">
        <f t="shared" si="9"/>
        <v>217.07669495417838</v>
      </c>
      <c r="AW15">
        <v>12</v>
      </c>
      <c r="AX15">
        <f>(R15*SUMPRODUCT(K16:$K$23, X16:$X$23)-$AZ$3*SUMPRODUCT(K15:$K$22, W16:$W$23))/Z15</f>
        <v>1824.4348775331298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10"/>
        <v>5.4700000000000006E-2</v>
      </c>
      <c r="I16" s="5">
        <f t="shared" si="11"/>
        <v>1.0547</v>
      </c>
      <c r="J16">
        <f t="shared" si="12"/>
        <v>0.94813691096994412</v>
      </c>
      <c r="K16">
        <f t="shared" si="20"/>
        <v>0.43745312861059865</v>
      </c>
      <c r="L16" s="2">
        <v>13</v>
      </c>
      <c r="M16" s="6">
        <v>2.0855349999999999E-3</v>
      </c>
      <c r="O16">
        <f t="shared" si="21"/>
        <v>4797.4894140864371</v>
      </c>
      <c r="P16">
        <f t="shared" si="22"/>
        <v>239.87447070432188</v>
      </c>
      <c r="Q16" s="4">
        <f t="shared" si="23"/>
        <v>25</v>
      </c>
      <c r="R16">
        <f t="shared" si="0"/>
        <v>2000000</v>
      </c>
      <c r="S16">
        <f t="shared" si="1"/>
        <v>1713.7256882118018</v>
      </c>
      <c r="U16">
        <f t="shared" si="13"/>
        <v>2.0855349999999999E-3</v>
      </c>
      <c r="V16">
        <f t="shared" si="14"/>
        <v>0.01</v>
      </c>
      <c r="W16">
        <f t="shared" si="15"/>
        <v>0.8664583015938212</v>
      </c>
      <c r="X16">
        <f t="shared" si="16"/>
        <v>1.8070291140144699E-3</v>
      </c>
      <c r="Y16">
        <f t="shared" si="17"/>
        <v>8.6645830159382126E-3</v>
      </c>
      <c r="Z16">
        <f t="shared" si="18"/>
        <v>0.85598668946386858</v>
      </c>
      <c r="AB16">
        <f t="shared" si="19"/>
        <v>1580.7967453558867</v>
      </c>
      <c r="AC16">
        <f t="shared" si="2"/>
        <v>1466.9263785016101</v>
      </c>
      <c r="AE16">
        <f t="shared" si="3"/>
        <v>4106.5870813018037</v>
      </c>
      <c r="AF16">
        <f t="shared" si="4"/>
        <v>-205.3293540650902</v>
      </c>
      <c r="AG16">
        <f t="shared" si="4"/>
        <v>-21.399667236596713</v>
      </c>
      <c r="AH16">
        <f t="shared" si="5"/>
        <v>-3614.05822802894</v>
      </c>
      <c r="AI16">
        <f t="shared" si="6"/>
        <v>265.7998319711769</v>
      </c>
      <c r="AJ16">
        <f t="shared" si="7"/>
        <v>113.87036685427665</v>
      </c>
      <c r="AK16">
        <f t="shared" si="24"/>
        <v>38.922586755407465</v>
      </c>
      <c r="AL16">
        <f t="shared" si="8"/>
        <v>418.592785580861</v>
      </c>
      <c r="AN16">
        <f t="shared" si="9"/>
        <v>1796.4393666273409</v>
      </c>
      <c r="AO16">
        <f t="shared" si="9"/>
        <v>-89.821968331367046</v>
      </c>
      <c r="AP16">
        <f t="shared" si="9"/>
        <v>-9.3613513838749558</v>
      </c>
      <c r="AQ16">
        <f t="shared" si="9"/>
        <v>-1580.9810788321361</v>
      </c>
      <c r="AR16">
        <f t="shared" si="9"/>
        <v>116.27496807996276</v>
      </c>
      <c r="AS16">
        <f t="shared" si="9"/>
        <v>49.812948236439937</v>
      </c>
      <c r="AT16">
        <f t="shared" si="9"/>
        <v>17.026807349770447</v>
      </c>
      <c r="AU16">
        <f t="shared" si="9"/>
        <v>183.11472366617312</v>
      </c>
      <c r="AW16">
        <v>13</v>
      </c>
      <c r="AX16">
        <f>(R16*SUMPRODUCT(K17:$K$23, X17:$X$23)-$AZ$3*SUMPRODUCT(K16:$K$22, W17:$W$23))/Z16</f>
        <v>1713.7256882118018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10"/>
        <v>6.1700000000000005E-2</v>
      </c>
      <c r="I17" s="5">
        <f t="shared" si="11"/>
        <v>1.0617000000000001</v>
      </c>
      <c r="J17">
        <f t="shared" si="12"/>
        <v>0.94188565508147304</v>
      </c>
      <c r="K17">
        <f t="shared" si="20"/>
        <v>0.41203082660883361</v>
      </c>
      <c r="L17" s="2">
        <v>14</v>
      </c>
      <c r="M17" s="6">
        <v>2.1420699999999998E-3</v>
      </c>
      <c r="O17">
        <f t="shared" si="21"/>
        <v>4797.4894140864371</v>
      </c>
      <c r="P17">
        <f t="shared" si="22"/>
        <v>239.87447070432188</v>
      </c>
      <c r="Q17" s="4">
        <f t="shared" si="23"/>
        <v>25</v>
      </c>
      <c r="R17">
        <f t="shared" si="0"/>
        <v>2000000</v>
      </c>
      <c r="S17">
        <f t="shared" si="1"/>
        <v>1573.0390430116372</v>
      </c>
      <c r="U17">
        <f t="shared" si="13"/>
        <v>2.1420699999999998E-3</v>
      </c>
      <c r="V17">
        <f t="shared" si="14"/>
        <v>0.01</v>
      </c>
      <c r="W17">
        <f t="shared" si="15"/>
        <v>0.85598668946386858</v>
      </c>
      <c r="X17">
        <f t="shared" si="16"/>
        <v>1.8335834078998688E-3</v>
      </c>
      <c r="Y17">
        <f t="shared" si="17"/>
        <v>8.5598668946386854E-3</v>
      </c>
      <c r="Z17">
        <f t="shared" si="18"/>
        <v>0.84559323916133</v>
      </c>
      <c r="AB17">
        <f t="shared" si="19"/>
        <v>1466.9263785016101</v>
      </c>
      <c r="AC17">
        <f t="shared" si="2"/>
        <v>1330.151179707449</v>
      </c>
      <c r="AE17">
        <f t="shared" si="3"/>
        <v>4056.7246134995416</v>
      </c>
      <c r="AF17">
        <f t="shared" si="4"/>
        <v>-202.83623067497709</v>
      </c>
      <c r="AG17">
        <f t="shared" si="4"/>
        <v>-21.139830979033249</v>
      </c>
      <c r="AH17">
        <f t="shared" si="5"/>
        <v>-3667.1668157997374</v>
      </c>
      <c r="AI17">
        <f t="shared" si="6"/>
        <v>165.5817360457936</v>
      </c>
      <c r="AJ17">
        <f t="shared" si="7"/>
        <v>136.77519879416104</v>
      </c>
      <c r="AK17">
        <f t="shared" si="24"/>
        <v>73.427243706301212</v>
      </c>
      <c r="AL17">
        <f t="shared" si="8"/>
        <v>375.78417854625587</v>
      </c>
      <c r="AN17">
        <f t="shared" si="9"/>
        <v>1671.4955958246171</v>
      </c>
      <c r="AO17">
        <f t="shared" si="9"/>
        <v>-83.574779791230867</v>
      </c>
      <c r="AP17">
        <f t="shared" si="9"/>
        <v>-8.7102620326620972</v>
      </c>
      <c r="AQ17">
        <f t="shared" si="9"/>
        <v>-1510.98577442645</v>
      </c>
      <c r="AR17">
        <f t="shared" si="9"/>
        <v>68.224779574274038</v>
      </c>
      <c r="AS17">
        <f t="shared" si="9"/>
        <v>56.355598218745719</v>
      </c>
      <c r="AT17">
        <f t="shared" si="9"/>
        <v>30.254287919915562</v>
      </c>
      <c r="AU17">
        <f t="shared" si="9"/>
        <v>154.83466571293533</v>
      </c>
      <c r="AW17">
        <v>14</v>
      </c>
      <c r="AX17">
        <f>(R17*SUMPRODUCT(K18:$K$23, X18:$X$23)-$AZ$3*SUMPRODUCT(K17:$K$22, W18:$W$23))/Z17</f>
        <v>1573.0390430116372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10"/>
        <v>7.0099999999999996E-2</v>
      </c>
      <c r="I18" s="5">
        <f t="shared" si="11"/>
        <v>1.0701000000000001</v>
      </c>
      <c r="J18">
        <f t="shared" si="12"/>
        <v>0.93449210354172507</v>
      </c>
      <c r="K18">
        <f t="shared" si="20"/>
        <v>0.38503955388172473</v>
      </c>
      <c r="L18" s="2">
        <v>15</v>
      </c>
      <c r="M18" s="6">
        <v>2.2014550000000002E-3</v>
      </c>
      <c r="O18">
        <f t="shared" si="21"/>
        <v>4797.4894140864371</v>
      </c>
      <c r="P18">
        <f t="shared" si="22"/>
        <v>239.87447070432188</v>
      </c>
      <c r="Q18" s="4">
        <f t="shared" si="23"/>
        <v>25</v>
      </c>
      <c r="R18">
        <f t="shared" si="0"/>
        <v>2000000</v>
      </c>
      <c r="S18">
        <f t="shared" si="1"/>
        <v>1407.0260385432041</v>
      </c>
      <c r="U18">
        <f t="shared" si="13"/>
        <v>2.2014550000000002E-3</v>
      </c>
      <c r="V18">
        <f t="shared" si="14"/>
        <v>0.01</v>
      </c>
      <c r="W18">
        <f t="shared" si="15"/>
        <v>0.84559323916133</v>
      </c>
      <c r="X18">
        <f t="shared" si="16"/>
        <v>1.8615354643179058E-3</v>
      </c>
      <c r="Y18">
        <f t="shared" si="17"/>
        <v>8.4559323916133002E-3</v>
      </c>
      <c r="Z18">
        <f t="shared" si="18"/>
        <v>0.83527577130539876</v>
      </c>
      <c r="AB18">
        <f t="shared" si="19"/>
        <v>1330.151179707449</v>
      </c>
      <c r="AC18">
        <f t="shared" si="2"/>
        <v>1175.2547595909546</v>
      </c>
      <c r="AE18">
        <f t="shared" si="3"/>
        <v>4007.2266706805344</v>
      </c>
      <c r="AF18">
        <f t="shared" si="4"/>
        <v>-200.36133353402673</v>
      </c>
      <c r="AG18">
        <f t="shared" si="4"/>
        <v>-20.88189428263497</v>
      </c>
      <c r="AH18">
        <f t="shared" si="5"/>
        <v>-3723.0709286358115</v>
      </c>
      <c r="AI18">
        <f t="shared" si="6"/>
        <v>62.9125142280609</v>
      </c>
      <c r="AJ18">
        <f t="shared" si="7"/>
        <v>154.89642011649448</v>
      </c>
      <c r="AK18">
        <f t="shared" si="24"/>
        <v>110.95955676404547</v>
      </c>
      <c r="AL18">
        <f t="shared" si="8"/>
        <v>328.76849110860087</v>
      </c>
      <c r="AN18">
        <f t="shared" si="9"/>
        <v>1542.940769581782</v>
      </c>
      <c r="AO18">
        <f t="shared" si="9"/>
        <v>-77.147038479089105</v>
      </c>
      <c r="AP18">
        <f t="shared" si="9"/>
        <v>-8.0403552587911076</v>
      </c>
      <c r="AQ18">
        <f t="shared" si="9"/>
        <v>-1433.5295694319514</v>
      </c>
      <c r="AR18">
        <f t="shared" si="9"/>
        <v>24.223806411950228</v>
      </c>
      <c r="AS18">
        <f t="shared" si="9"/>
        <v>59.641248499531244</v>
      </c>
      <c r="AT18">
        <f t="shared" si="9"/>
        <v>42.72381823534198</v>
      </c>
      <c r="AU18">
        <f t="shared" si="9"/>
        <v>126.58887314682346</v>
      </c>
      <c r="AW18">
        <v>15</v>
      </c>
      <c r="AX18">
        <f>(R18*SUMPRODUCT(K19:$K$23, X19:$X$23)-$AZ$3*SUMPRODUCT(K18:$K$22, W19:$W$23))/Z18</f>
        <v>1407.0260385432041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10"/>
        <v>7.3400000000000007E-2</v>
      </c>
      <c r="I19" s="5">
        <f t="shared" si="11"/>
        <v>1.0733999999999999</v>
      </c>
      <c r="J19">
        <f t="shared" si="12"/>
        <v>0.93161915408980811</v>
      </c>
      <c r="K19">
        <f t="shared" si="20"/>
        <v>0.35871022347840947</v>
      </c>
      <c r="L19" s="2">
        <v>16</v>
      </c>
      <c r="M19" s="6">
        <v>2.2708170000000001E-3</v>
      </c>
      <c r="O19">
        <f t="shared" si="21"/>
        <v>4797.4894140864371</v>
      </c>
      <c r="P19">
        <f t="shared" si="22"/>
        <v>239.87447070432188</v>
      </c>
      <c r="Q19" s="4">
        <f t="shared" si="23"/>
        <v>25</v>
      </c>
      <c r="R19">
        <f t="shared" si="0"/>
        <v>2000000</v>
      </c>
      <c r="S19">
        <f t="shared" si="1"/>
        <v>1205.7493642194061</v>
      </c>
      <c r="U19">
        <f t="shared" si="13"/>
        <v>2.2708170000000001E-3</v>
      </c>
      <c r="V19">
        <f t="shared" si="14"/>
        <v>0.01</v>
      </c>
      <c r="W19">
        <f t="shared" si="15"/>
        <v>0.83527577130539876</v>
      </c>
      <c r="X19">
        <f t="shared" si="16"/>
        <v>1.8967584211684117E-3</v>
      </c>
      <c r="Y19">
        <f t="shared" si="17"/>
        <v>8.352757713053988E-3</v>
      </c>
      <c r="Z19">
        <f t="shared" si="18"/>
        <v>0.82502625517117634</v>
      </c>
      <c r="AB19">
        <f t="shared" si="19"/>
        <v>1175.2547595909546</v>
      </c>
      <c r="AC19">
        <f t="shared" si="2"/>
        <v>994.7748826369633</v>
      </c>
      <c r="AE19">
        <f t="shared" si="3"/>
        <v>3958.054725527094</v>
      </c>
      <c r="AF19">
        <f t="shared" si="4"/>
        <v>-197.90273627635472</v>
      </c>
      <c r="AG19">
        <f t="shared" si="4"/>
        <v>-20.625656379279409</v>
      </c>
      <c r="AH19">
        <f t="shared" si="5"/>
        <v>-3793.5168423368232</v>
      </c>
      <c r="AI19">
        <f t="shared" si="6"/>
        <v>-53.990509465363175</v>
      </c>
      <c r="AJ19">
        <f t="shared" si="7"/>
        <v>180.47987695399127</v>
      </c>
      <c r="AK19">
        <f t="shared" si="24"/>
        <v>110.05957049916978</v>
      </c>
      <c r="AL19">
        <f t="shared" si="8"/>
        <v>236.54893798779787</v>
      </c>
      <c r="AN19">
        <f t="shared" si="9"/>
        <v>1419.7946951335985</v>
      </c>
      <c r="AO19">
        <f t="shared" si="9"/>
        <v>-70.989734756679937</v>
      </c>
      <c r="AP19">
        <f t="shared" si="9"/>
        <v>-7.3986338092001986</v>
      </c>
      <c r="AQ19">
        <f t="shared" si="9"/>
        <v>-1360.773274283752</v>
      </c>
      <c r="AR19">
        <f t="shared" si="9"/>
        <v>-19.366947716033607</v>
      </c>
      <c r="AS19">
        <f t="shared" si="9"/>
        <v>64.739976995522056</v>
      </c>
      <c r="AT19">
        <f t="shared" si="9"/>
        <v>39.479493129694951</v>
      </c>
      <c r="AU19">
        <f t="shared" si="9"/>
        <v>84.852522409183393</v>
      </c>
      <c r="AW19">
        <v>16</v>
      </c>
      <c r="AX19">
        <f>(R19*SUMPRODUCT(K20:$K$23, X20:$X$23)-$AZ$3*SUMPRODUCT(K19:$K$22, W20:$W$23))/Z19</f>
        <v>1205.7493642194061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0.34023543913346244</v>
      </c>
      <c r="L20" s="2">
        <v>17</v>
      </c>
      <c r="M20" s="6">
        <v>2.3392280000000001E-3</v>
      </c>
      <c r="O20">
        <f t="shared" si="21"/>
        <v>4797.4894140864371</v>
      </c>
      <c r="P20">
        <f t="shared" si="22"/>
        <v>239.87447070432188</v>
      </c>
      <c r="Q20" s="4">
        <f t="shared" si="23"/>
        <v>25</v>
      </c>
      <c r="R20">
        <f t="shared" si="0"/>
        <v>2000000</v>
      </c>
      <c r="S20">
        <f t="shared" si="1"/>
        <v>942.02896088773332</v>
      </c>
      <c r="U20">
        <f t="shared" si="13"/>
        <v>2.3392280000000001E-3</v>
      </c>
      <c r="V20">
        <f t="shared" si="14"/>
        <v>0.01</v>
      </c>
      <c r="W20">
        <f t="shared" si="15"/>
        <v>0.82502625517117634</v>
      </c>
      <c r="X20">
        <f t="shared" si="16"/>
        <v>1.9299245168315606E-3</v>
      </c>
      <c r="Y20">
        <f t="shared" si="17"/>
        <v>8.2502625517117643E-3</v>
      </c>
      <c r="Z20">
        <f t="shared" si="18"/>
        <v>0.81484606810263294</v>
      </c>
      <c r="AB20">
        <f t="shared" si="19"/>
        <v>994.7748826369633</v>
      </c>
      <c r="AC20">
        <f t="shared" si="2"/>
        <v>767.60859481817852</v>
      </c>
      <c r="AE20">
        <f t="shared" si="3"/>
        <v>3909.2153858323377</v>
      </c>
      <c r="AF20">
        <f t="shared" si="4"/>
        <v>-195.46076929161688</v>
      </c>
      <c r="AG20">
        <f t="shared" si="4"/>
        <v>-20.371151702565822</v>
      </c>
      <c r="AH20">
        <f t="shared" si="5"/>
        <v>-3859.8490336631212</v>
      </c>
      <c r="AI20">
        <f t="shared" si="6"/>
        <v>-166.46556882496634</v>
      </c>
      <c r="AJ20">
        <f t="shared" si="7"/>
        <v>227.16628781878478</v>
      </c>
      <c r="AK20">
        <f t="shared" si="24"/>
        <v>20.246676846464041</v>
      </c>
      <c r="AL20">
        <f t="shared" si="8"/>
        <v>80.947395840282482</v>
      </c>
      <c r="AN20">
        <f t="shared" si="9"/>
        <v>1330.0536134659533</v>
      </c>
      <c r="AO20">
        <f t="shared" si="9"/>
        <v>-66.502680673297661</v>
      </c>
      <c r="AP20">
        <f t="shared" si="9"/>
        <v>-6.9309877451768633</v>
      </c>
      <c r="AQ20">
        <f t="shared" si="9"/>
        <v>-1313.2574309572426</v>
      </c>
      <c r="AR20">
        <f t="shared" si="9"/>
        <v>-56.637485909764038</v>
      </c>
      <c r="AS20">
        <f t="shared" si="9"/>
        <v>77.290021692342762</v>
      </c>
      <c r="AT20">
        <f t="shared" si="9"/>
        <v>6.8886369878499991</v>
      </c>
      <c r="AU20">
        <f t="shared" si="9"/>
        <v>27.541172770428719</v>
      </c>
      <c r="AW20">
        <v>17</v>
      </c>
      <c r="AX20">
        <f>(R20*SUMPRODUCT(K21:$K$23, X21:$X$23)-$AZ$3*SUMPRODUCT(K20:$K$22, W21:$W$23))/Z20</f>
        <v>942.02896088773332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10"/>
        <v>5.1300000000000005E-2</v>
      </c>
      <c r="I21" s="5">
        <f t="shared" si="11"/>
        <v>1.0512999999999999</v>
      </c>
      <c r="J21">
        <f t="shared" si="12"/>
        <v>0.95120327213925626</v>
      </c>
      <c r="K21">
        <f t="shared" si="20"/>
        <v>0.32363306300148625</v>
      </c>
      <c r="L21" s="2">
        <v>18</v>
      </c>
      <c r="M21" s="6">
        <v>2.4176169999999999E-3</v>
      </c>
      <c r="O21">
        <f t="shared" si="21"/>
        <v>4797.4894140864371</v>
      </c>
      <c r="P21">
        <f t="shared" si="22"/>
        <v>239.87447070432188</v>
      </c>
      <c r="Q21" s="4">
        <f t="shared" si="23"/>
        <v>25</v>
      </c>
      <c r="R21">
        <f t="shared" si="0"/>
        <v>2000000</v>
      </c>
      <c r="S21">
        <f t="shared" si="1"/>
        <v>633.68778969536913</v>
      </c>
      <c r="U21">
        <f t="shared" si="13"/>
        <v>2.4176169999999999E-3</v>
      </c>
      <c r="V21">
        <f t="shared" si="14"/>
        <v>0.01</v>
      </c>
      <c r="W21">
        <f t="shared" si="15"/>
        <v>0.81484606810263294</v>
      </c>
      <c r="X21">
        <f t="shared" si="16"/>
        <v>1.9699857066280829E-3</v>
      </c>
      <c r="Y21">
        <f t="shared" si="17"/>
        <v>8.1484606810263288E-3</v>
      </c>
      <c r="Z21">
        <f t="shared" si="18"/>
        <v>0.80472762171497847</v>
      </c>
      <c r="AB21">
        <f t="shared" si="19"/>
        <v>767.60859481817852</v>
      </c>
      <c r="AC21">
        <f t="shared" si="2"/>
        <v>509.94606791137585</v>
      </c>
      <c r="AE21">
        <f t="shared" si="3"/>
        <v>3860.6722464005643</v>
      </c>
      <c r="AF21">
        <f t="shared" si="4"/>
        <v>-193.03361232002823</v>
      </c>
      <c r="AG21">
        <f t="shared" si="4"/>
        <v>-20.118190542874462</v>
      </c>
      <c r="AH21">
        <f t="shared" si="5"/>
        <v>-3939.9714132561658</v>
      </c>
      <c r="AI21">
        <f t="shared" si="6"/>
        <v>-292.45096971850398</v>
      </c>
      <c r="AJ21">
        <f t="shared" si="7"/>
        <v>257.66252690680267</v>
      </c>
      <c r="AK21">
        <f t="shared" si="24"/>
        <v>7.0963955662379421</v>
      </c>
      <c r="AL21">
        <f t="shared" si="8"/>
        <v>-27.692047245463375</v>
      </c>
      <c r="AN21">
        <f t="shared" si="9"/>
        <v>1249.4411843474434</v>
      </c>
      <c r="AO21">
        <f t="shared" si="9"/>
        <v>-62.47205921737217</v>
      </c>
      <c r="AP21">
        <f t="shared" si="9"/>
        <v>-6.5109116274379959</v>
      </c>
      <c r="AQ21">
        <f t="shared" si="9"/>
        <v>-1275.1050166103876</v>
      </c>
      <c r="AR21">
        <f t="shared" si="9"/>
        <v>-94.646803107754351</v>
      </c>
      <c r="AS21">
        <f t="shared" si="9"/>
        <v>83.388112803551408</v>
      </c>
      <c r="AT21">
        <f t="shared" si="9"/>
        <v>2.2966282333717518</v>
      </c>
      <c r="AU21">
        <f t="shared" si="9"/>
        <v>-8.9620620708311822</v>
      </c>
      <c r="AW21">
        <v>18</v>
      </c>
      <c r="AX21">
        <f>(R21*SUMPRODUCT(K22:$K$23, X22:$X$23)-$AZ$3*SUMPRODUCT(K21:$K$22, W22:$W$23))/Z21</f>
        <v>633.68778969536913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10"/>
        <v>7.0000000000000007E-2</v>
      </c>
      <c r="I22" s="5">
        <f t="shared" si="11"/>
        <v>1.07</v>
      </c>
      <c r="J22">
        <f t="shared" si="12"/>
        <v>0.93457943925233644</v>
      </c>
      <c r="K22">
        <f t="shared" si="20"/>
        <v>0.30246080654344509</v>
      </c>
      <c r="L22" s="2">
        <v>19</v>
      </c>
      <c r="M22" s="6">
        <v>2.502181E-3</v>
      </c>
      <c r="O22">
        <f t="shared" si="21"/>
        <v>4797.4894140864371</v>
      </c>
      <c r="P22">
        <f t="shared" si="22"/>
        <v>239.87447070432188</v>
      </c>
      <c r="Q22" s="4">
        <f t="shared" si="23"/>
        <v>25</v>
      </c>
      <c r="R22">
        <f t="shared" si="0"/>
        <v>2000000</v>
      </c>
      <c r="S22">
        <f t="shared" si="1"/>
        <v>311.66328726848855</v>
      </c>
      <c r="U22">
        <f t="shared" si="13"/>
        <v>2.502181E-3</v>
      </c>
      <c r="V22">
        <f t="shared" si="14"/>
        <v>0.01</v>
      </c>
      <c r="W22">
        <f t="shared" si="15"/>
        <v>0.80472762171497847</v>
      </c>
      <c r="X22">
        <f t="shared" si="16"/>
        <v>2.0135741652304064E-3</v>
      </c>
      <c r="Y22">
        <f t="shared" si="17"/>
        <v>8.047276217149785E-3</v>
      </c>
      <c r="Z22">
        <f t="shared" si="18"/>
        <v>0.79466677133259833</v>
      </c>
      <c r="AB22">
        <f t="shared" si="19"/>
        <v>509.94606791137585</v>
      </c>
      <c r="AC22">
        <f t="shared" si="2"/>
        <v>247.6684582365539</v>
      </c>
      <c r="AE22">
        <f t="shared" si="3"/>
        <v>3812.4054231943878</v>
      </c>
      <c r="AF22">
        <f t="shared" si="4"/>
        <v>-190.62027115971941</v>
      </c>
      <c r="AG22">
        <f t="shared" si="4"/>
        <v>-19.866669283314959</v>
      </c>
      <c r="AH22">
        <f t="shared" si="5"/>
        <v>-4027.1483304608128</v>
      </c>
      <c r="AI22">
        <f t="shared" si="6"/>
        <v>-425.22984770945914</v>
      </c>
      <c r="AJ22">
        <f t="shared" si="7"/>
        <v>262.27760967482197</v>
      </c>
      <c r="AK22">
        <f t="shared" si="24"/>
        <v>86.766355618866925</v>
      </c>
      <c r="AL22">
        <f t="shared" si="8"/>
        <v>-76.185882415770237</v>
      </c>
      <c r="AN22">
        <f t="shared" si="9"/>
        <v>1153.1032191699787</v>
      </c>
      <c r="AO22">
        <f t="shared" si="9"/>
        <v>-57.655160958498939</v>
      </c>
      <c r="AP22">
        <f t="shared" si="9"/>
        <v>-6.0088888147633286</v>
      </c>
      <c r="AQ22">
        <f t="shared" si="9"/>
        <v>-1218.0545321012657</v>
      </c>
      <c r="AR22">
        <f t="shared" si="9"/>
        <v>-128.61536270454934</v>
      </c>
      <c r="AS22">
        <f t="shared" si="9"/>
        <v>79.328697360533539</v>
      </c>
      <c r="AT22">
        <f t="shared" si="9"/>
        <v>26.24342190131787</v>
      </c>
      <c r="AU22">
        <f t="shared" si="9"/>
        <v>-23.043243442697936</v>
      </c>
      <c r="AW22">
        <v>19</v>
      </c>
      <c r="AX22">
        <f>(R22*SUMPRODUCT(K23:$K$23, X23:$X$23)-$AZ$3*SUMPRODUCT(K22:$K$22, W23:$W$23))/Z22</f>
        <v>311.66328726848855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10"/>
        <v>0.10390000000000001</v>
      </c>
      <c r="I23" s="5">
        <f t="shared" si="11"/>
        <v>1.1039000000000001</v>
      </c>
      <c r="J23">
        <f t="shared" si="12"/>
        <v>0.90587915572062683</v>
      </c>
      <c r="K23">
        <f t="shared" si="20"/>
        <v>0.2739929400701559</v>
      </c>
      <c r="L23" s="2">
        <v>20</v>
      </c>
      <c r="M23" s="6">
        <v>2.5943469999999999E-3</v>
      </c>
      <c r="O23">
        <f t="shared" si="21"/>
        <v>4797.4894140864371</v>
      </c>
      <c r="P23">
        <f t="shared" si="22"/>
        <v>239.87447070432188</v>
      </c>
      <c r="Q23" s="4">
        <f t="shared" si="23"/>
        <v>25</v>
      </c>
      <c r="R23">
        <f t="shared" si="0"/>
        <v>2000000</v>
      </c>
      <c r="S23">
        <f t="shared" si="1"/>
        <v>315.63854867710438</v>
      </c>
      <c r="U23">
        <f t="shared" si="13"/>
        <v>2.5943469999999999E-3</v>
      </c>
      <c r="V23">
        <f t="shared" si="14"/>
        <v>0.01</v>
      </c>
      <c r="W23">
        <f t="shared" si="15"/>
        <v>0.79466677133259833</v>
      </c>
      <c r="X23">
        <f t="shared" si="16"/>
        <v>2.0616413542064124E-3</v>
      </c>
      <c r="Y23">
        <f t="shared" si="17"/>
        <v>7.9466677133259826E-3</v>
      </c>
      <c r="Z23">
        <f t="shared" si="18"/>
        <v>0.78465846226506597</v>
      </c>
      <c r="AB23">
        <f t="shared" si="19"/>
        <v>247.6684582365539</v>
      </c>
      <c r="AC23">
        <f t="shared" si="2"/>
        <v>247.6684582365539</v>
      </c>
      <c r="AE23">
        <f t="shared" si="3"/>
        <v>3764.3906663899961</v>
      </c>
      <c r="AF23">
        <f t="shared" si="4"/>
        <v>-188.21953331949982</v>
      </c>
      <c r="AG23">
        <f t="shared" si="4"/>
        <v>-19.61646155662665</v>
      </c>
      <c r="AH23">
        <f t="shared" si="5"/>
        <v>-4123.2827084128248</v>
      </c>
      <c r="AI23">
        <f t="shared" si="6"/>
        <v>-566.72803689895545</v>
      </c>
      <c r="AJ23">
        <f t="shared" si="7"/>
        <v>0</v>
      </c>
      <c r="AK23">
        <f t="shared" si="24"/>
        <v>267.66877139149352</v>
      </c>
      <c r="AL23">
        <f t="shared" si="8"/>
        <v>-299.05926550746193</v>
      </c>
      <c r="AN23">
        <f t="shared" si="9"/>
        <v>1031.4164662568485</v>
      </c>
      <c r="AO23">
        <f t="shared" si="9"/>
        <v>-51.570823312842428</v>
      </c>
      <c r="AP23">
        <f t="shared" si="9"/>
        <v>-5.3747719756733225</v>
      </c>
      <c r="AQ23">
        <f t="shared" si="9"/>
        <v>-1129.7503520184653</v>
      </c>
      <c r="AR23">
        <f t="shared" si="9"/>
        <v>-155.2794810501326</v>
      </c>
      <c r="AS23">
        <f t="shared" si="9"/>
        <v>0</v>
      </c>
      <c r="AT23">
        <f t="shared" si="9"/>
        <v>73.339353638521743</v>
      </c>
      <c r="AU23">
        <f t="shared" si="9"/>
        <v>-81.94012741161086</v>
      </c>
      <c r="AW23">
        <v>20</v>
      </c>
      <c r="AX23">
        <f>(R23*SUMPRODUCT(K$23:$K24, X$23:$X24)-$AZ$3*SUMPRODUCT(K$22:$K23, W$23:$W24))/Z23</f>
        <v>315.63854867710438</v>
      </c>
    </row>
    <row r="25" spans="5:50" x14ac:dyDescent="0.25">
      <c r="AN25" s="8">
        <f t="shared" ref="AN25:AU25" si="25">SUM(AN3:AN23)</f>
        <v>46160.587454479151</v>
      </c>
      <c r="AO25" s="8">
        <f t="shared" si="25"/>
        <v>-5906.1464332887881</v>
      </c>
      <c r="AP25" s="8">
        <f t="shared" si="25"/>
        <v>-1737.9781279601432</v>
      </c>
      <c r="AQ25" s="8">
        <f t="shared" si="25"/>
        <v>-37924.604148626728</v>
      </c>
      <c r="AR25" s="8">
        <f t="shared" si="25"/>
        <v>591.85874460349703</v>
      </c>
      <c r="AS25" s="8">
        <f t="shared" si="25"/>
        <v>-799.16465568605895</v>
      </c>
      <c r="AT25" s="8">
        <f t="shared" si="25"/>
        <v>973.84544950497082</v>
      </c>
      <c r="AU25" s="9">
        <f t="shared" si="25"/>
        <v>766.53953842241015</v>
      </c>
    </row>
    <row r="29" spans="5:50" x14ac:dyDescent="0.25">
      <c r="AF29" s="10"/>
      <c r="AG29" s="10"/>
      <c r="AH29" s="10"/>
      <c r="AI29" s="10"/>
      <c r="AJ29" s="10"/>
      <c r="AK29" s="10"/>
      <c r="AL29" s="10"/>
      <c r="AM29" s="10"/>
    </row>
  </sheetData>
  <conditionalFormatting sqref="AN25:AU25">
    <cfRule type="cellIs" dxfId="27" priority="1" operator="lessThan">
      <formula>0</formula>
    </cfRule>
  </conditionalFormatting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514339-CD61-477C-B971-3AF48CAA6150}">
  <dimension ref="A1:AZ29"/>
  <sheetViews>
    <sheetView workbookViewId="0">
      <selection activeCell="M33" sqref="M33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41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f>'T.35.04.F'!C3*(1+C12)</f>
        <v>11493.297282937772</v>
      </c>
      <c r="K3">
        <v>1</v>
      </c>
      <c r="L3" s="2">
        <v>0</v>
      </c>
      <c r="O3">
        <f>$C$3</f>
        <v>11493.297282937772</v>
      </c>
      <c r="P3">
        <f>O3*B5</f>
        <v>9194.6378263502174</v>
      </c>
      <c r="Q3" s="4">
        <f>B8</f>
        <v>1522.432587</v>
      </c>
      <c r="R3">
        <f t="shared" ref="R3:R23" si="0">$C$6</f>
        <v>2000000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11493.297282937772</v>
      </c>
      <c r="AF3">
        <f t="shared" ref="AF3:AG23" si="4">-$Z3*P3</f>
        <v>-9194.6378263502174</v>
      </c>
      <c r="AG3">
        <f t="shared" si="4"/>
        <v>-1522.432587</v>
      </c>
      <c r="AH3">
        <f t="shared" ref="AH3:AH23" si="5">-X3*R3</f>
        <v>0</v>
      </c>
      <c r="AI3">
        <f t="shared" ref="AI3:AI23" si="6">SUM(AE3:AH3)</f>
        <v>776.2268695875548</v>
      </c>
      <c r="AJ3">
        <f t="shared" ref="AJ3:AJ23" si="7">AB3-AC3</f>
        <v>0</v>
      </c>
      <c r="AL3">
        <f t="shared" ref="AL3:AL23" si="8">SUM(AI3:AK3)</f>
        <v>776.2268695875548</v>
      </c>
      <c r="AN3">
        <f t="shared" ref="AN3:AU23" si="9">AE3*$K3</f>
        <v>11493.297282937772</v>
      </c>
      <c r="AO3">
        <f t="shared" si="9"/>
        <v>-9194.6378263502174</v>
      </c>
      <c r="AP3">
        <f t="shared" si="9"/>
        <v>-1522.432587</v>
      </c>
      <c r="AQ3">
        <f t="shared" si="9"/>
        <v>0</v>
      </c>
      <c r="AR3">
        <f t="shared" si="9"/>
        <v>776.2268695875548</v>
      </c>
      <c r="AS3">
        <f t="shared" si="9"/>
        <v>0</v>
      </c>
      <c r="AT3">
        <f t="shared" si="9"/>
        <v>0</v>
      </c>
      <c r="AU3">
        <f t="shared" si="9"/>
        <v>776.2268695875548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5458.7287296702016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 t="array" ref="F4:F23">EconomicRates!C44:C63</f>
        <v>1.5900000000000001E-2</v>
      </c>
      <c r="G4" s="5">
        <f t="array" ref="G4:G23">EconomicRates!D44:D63</f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Mortalities!B11:B30</f>
        <v>1.947287E-3</v>
      </c>
      <c r="R4">
        <f t="shared" si="0"/>
        <v>2000000</v>
      </c>
      <c r="S4">
        <f t="shared" si="1"/>
        <v>1826.7643212481798</v>
      </c>
      <c r="U4">
        <f t="shared" ref="U4:U23" si="13">M4</f>
        <v>1.947287E-3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1.947287E-3</v>
      </c>
      <c r="Y4">
        <f t="shared" ref="Y4:Y23" si="17">V4*W4</f>
        <v>0.01</v>
      </c>
      <c r="Z4">
        <f t="shared" ref="Z4:Z23" si="18">MAX(0, W4-X4-Y4)</f>
        <v>0.98805271299999997</v>
      </c>
      <c r="AB4">
        <f t="shared" ref="AB4:AB23" si="19">AC3</f>
        <v>0</v>
      </c>
      <c r="AC4">
        <f t="shared" si="2"/>
        <v>1804.9394436208677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-3894.5740000000001</v>
      </c>
      <c r="AI4">
        <f t="shared" si="6"/>
        <v>-3894.5740000000001</v>
      </c>
      <c r="AJ4">
        <f t="shared" si="7"/>
        <v>-1804.9394436208677</v>
      </c>
      <c r="AK4">
        <f>G4*MAX(0, SUM(AB4, AE4:AF4))</f>
        <v>0</v>
      </c>
      <c r="AL4">
        <f t="shared" si="8"/>
        <v>-5699.5134436208682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-3653.7892860493475</v>
      </c>
      <c r="AR4">
        <f t="shared" si="9"/>
        <v>-3653.7892860493475</v>
      </c>
      <c r="AS4">
        <f t="shared" si="9"/>
        <v>-1693.3478221417276</v>
      </c>
      <c r="AT4">
        <f t="shared" si="9"/>
        <v>0</v>
      </c>
      <c r="AU4">
        <f t="shared" si="9"/>
        <v>-5347.1371081910756</v>
      </c>
      <c r="AW4">
        <v>1</v>
      </c>
      <c r="AX4">
        <f>(R4*SUMPRODUCT(K5:$K$23, X5:$X$23)-$AZ$3*SUMPRODUCT(K4:$K$22, W5:$W$23))/Z4</f>
        <v>1826.7643212481798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v>3.6400000000000002E-2</v>
      </c>
      <c r="G5" s="5"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1.9819680000000002E-3</v>
      </c>
      <c r="O5">
        <f t="shared" ref="O5:O23" si="21">$C$3</f>
        <v>11493.297282937772</v>
      </c>
      <c r="P5">
        <f t="shared" ref="P5:P23" si="22">O5*$C$5</f>
        <v>574.66486414688859</v>
      </c>
      <c r="Q5" s="4">
        <f t="shared" ref="Q5:Q23" si="23">$C$8</f>
        <v>25</v>
      </c>
      <c r="R5">
        <f t="shared" si="0"/>
        <v>2000000</v>
      </c>
      <c r="S5">
        <f t="shared" si="1"/>
        <v>3567.6442666806993</v>
      </c>
      <c r="U5">
        <f t="shared" si="13"/>
        <v>1.9819680000000002E-3</v>
      </c>
      <c r="V5">
        <f t="shared" si="14"/>
        <v>0.01</v>
      </c>
      <c r="W5">
        <f t="shared" si="15"/>
        <v>0.98805271299999997</v>
      </c>
      <c r="X5">
        <f t="shared" si="16"/>
        <v>1.9582888594791843E-3</v>
      </c>
      <c r="Y5">
        <f t="shared" si="17"/>
        <v>9.8805271300000004E-3</v>
      </c>
      <c r="Z5">
        <f t="shared" si="18"/>
        <v>0.97621389701052086</v>
      </c>
      <c r="AB5">
        <f t="shared" si="19"/>
        <v>1804.9394436208677</v>
      </c>
      <c r="AC5">
        <f t="shared" si="2"/>
        <v>3482.7839127236075</v>
      </c>
      <c r="AE5">
        <f t="shared" si="3"/>
        <v>11219.916530077113</v>
      </c>
      <c r="AF5">
        <f t="shared" si="4"/>
        <v>-560.99582650385571</v>
      </c>
      <c r="AG5">
        <f t="shared" si="4"/>
        <v>-24.40534742526302</v>
      </c>
      <c r="AH5">
        <f t="shared" si="5"/>
        <v>-3916.5777189583687</v>
      </c>
      <c r="AI5">
        <f t="shared" si="6"/>
        <v>6717.937637189626</v>
      </c>
      <c r="AJ5">
        <f t="shared" si="7"/>
        <v>-1677.8444691027398</v>
      </c>
      <c r="AK5">
        <f>G5*SUM(AB5, AE5:AF5)</f>
        <v>511.0182660349592</v>
      </c>
      <c r="AL5">
        <f t="shared" si="8"/>
        <v>5551.1114341218454</v>
      </c>
      <c r="AN5">
        <f t="shared" si="9"/>
        <v>9689.0993005671389</v>
      </c>
      <c r="AO5">
        <f t="shared" si="9"/>
        <v>-484.45496502835698</v>
      </c>
      <c r="AP5">
        <f t="shared" si="9"/>
        <v>-21.075543123188346</v>
      </c>
      <c r="AQ5">
        <f t="shared" si="9"/>
        <v>-3382.2096925275041</v>
      </c>
      <c r="AR5">
        <f t="shared" si="9"/>
        <v>5801.35909988809</v>
      </c>
      <c r="AS5">
        <f t="shared" si="9"/>
        <v>-1448.9235840983631</v>
      </c>
      <c r="AT5">
        <f t="shared" si="9"/>
        <v>441.29621737768184</v>
      </c>
      <c r="AU5">
        <f t="shared" si="9"/>
        <v>4793.7317331674094</v>
      </c>
      <c r="AW5">
        <v>2</v>
      </c>
      <c r="AX5">
        <f>(R5*SUMPRODUCT(K6:$K$23, X6:$X$23)-$AZ$3*SUMPRODUCT(K5:$K$22, W6:$W$23))/Z5</f>
        <v>3567.6442666806993</v>
      </c>
    </row>
    <row r="6" spans="1:52" x14ac:dyDescent="0.25">
      <c r="A6" t="s">
        <v>16</v>
      </c>
      <c r="C6" s="2">
        <f>'T.26.04.F'!C6</f>
        <v>2000000</v>
      </c>
      <c r="E6">
        <v>2006</v>
      </c>
      <c r="F6" s="5">
        <v>5.8799999999999998E-2</v>
      </c>
      <c r="G6" s="5"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2.0299509999999999E-3</v>
      </c>
      <c r="O6">
        <f t="shared" si="21"/>
        <v>11493.297282937772</v>
      </c>
      <c r="P6">
        <f t="shared" si="22"/>
        <v>574.66486414688859</v>
      </c>
      <c r="Q6" s="4">
        <f t="shared" si="23"/>
        <v>25</v>
      </c>
      <c r="R6">
        <f t="shared" si="0"/>
        <v>2000000</v>
      </c>
      <c r="S6">
        <f t="shared" si="1"/>
        <v>5181.9785832930529</v>
      </c>
      <c r="U6">
        <f t="shared" si="13"/>
        <v>2.0299509999999999E-3</v>
      </c>
      <c r="V6">
        <f t="shared" si="14"/>
        <v>0.01</v>
      </c>
      <c r="W6">
        <f t="shared" si="15"/>
        <v>0.97621389701052086</v>
      </c>
      <c r="X6">
        <f t="shared" si="16"/>
        <v>1.9816663764504038E-3</v>
      </c>
      <c r="Y6">
        <f t="shared" si="17"/>
        <v>9.762138970105208E-3</v>
      </c>
      <c r="Z6">
        <f t="shared" si="18"/>
        <v>0.96447009166396525</v>
      </c>
      <c r="AB6">
        <f t="shared" si="19"/>
        <v>3482.7839127236075</v>
      </c>
      <c r="AC6">
        <f t="shared" si="2"/>
        <v>4997.8633592293554</v>
      </c>
      <c r="AE6">
        <f t="shared" si="3"/>
        <v>11084.941483996196</v>
      </c>
      <c r="AF6">
        <f t="shared" si="4"/>
        <v>-554.24707419980973</v>
      </c>
      <c r="AG6">
        <f t="shared" si="4"/>
        <v>-24.111752291599132</v>
      </c>
      <c r="AH6">
        <f t="shared" si="5"/>
        <v>-3963.3327529008075</v>
      </c>
      <c r="AI6">
        <f t="shared" si="6"/>
        <v>6543.2499046039793</v>
      </c>
      <c r="AJ6">
        <f t="shared" si="7"/>
        <v>-1515.0794465057479</v>
      </c>
      <c r="AK6">
        <f>G6*SUM(AB6, AE6:AF6)</f>
        <v>819.7884818674197</v>
      </c>
      <c r="AL6">
        <f t="shared" si="8"/>
        <v>5847.9589399656506</v>
      </c>
      <c r="AN6">
        <f t="shared" si="9"/>
        <v>8633.2430652481798</v>
      </c>
      <c r="AO6">
        <f t="shared" si="9"/>
        <v>-431.66215326240899</v>
      </c>
      <c r="AP6">
        <f t="shared" si="9"/>
        <v>-18.778864873843801</v>
      </c>
      <c r="AQ6">
        <f t="shared" si="9"/>
        <v>-3086.747463092302</v>
      </c>
      <c r="AR6">
        <f t="shared" si="9"/>
        <v>5096.0545840196255</v>
      </c>
      <c r="AS6">
        <f t="shared" si="9"/>
        <v>-1179.9835970022959</v>
      </c>
      <c r="AT6">
        <f t="shared" si="9"/>
        <v>638.47276381839526</v>
      </c>
      <c r="AU6">
        <f t="shared" si="9"/>
        <v>4554.5437508357245</v>
      </c>
      <c r="AW6">
        <v>3</v>
      </c>
      <c r="AX6">
        <f>(R6*SUMPRODUCT(K7:$K$23, X7:$X$23)-$AZ$3*SUMPRODUCT(K6:$K$22, W7:$W$23))/Z6</f>
        <v>5181.9785832930529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v>5.4699999999999999E-2</v>
      </c>
      <c r="G7" s="5"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2.0855349999999999E-3</v>
      </c>
      <c r="O7">
        <f t="shared" si="21"/>
        <v>11493.297282937772</v>
      </c>
      <c r="P7">
        <f t="shared" si="22"/>
        <v>574.66486414688859</v>
      </c>
      <c r="Q7" s="4">
        <f t="shared" si="23"/>
        <v>25</v>
      </c>
      <c r="R7">
        <f t="shared" si="0"/>
        <v>2000000</v>
      </c>
      <c r="S7">
        <f t="shared" si="1"/>
        <v>6572.1552794893169</v>
      </c>
      <c r="U7">
        <f t="shared" si="13"/>
        <v>2.0855349999999999E-3</v>
      </c>
      <c r="V7">
        <f t="shared" si="14"/>
        <v>0.01</v>
      </c>
      <c r="W7">
        <f t="shared" si="15"/>
        <v>0.96447009166396525</v>
      </c>
      <c r="X7">
        <f t="shared" si="16"/>
        <v>2.0114361326184077E-3</v>
      </c>
      <c r="Y7">
        <f t="shared" si="17"/>
        <v>9.6447009166396522E-3</v>
      </c>
      <c r="Z7">
        <f t="shared" si="18"/>
        <v>0.95281395461470719</v>
      </c>
      <c r="AB7">
        <f t="shared" si="19"/>
        <v>4997.8633592293554</v>
      </c>
      <c r="AC7">
        <f t="shared" si="2"/>
        <v>6262.0412621921423</v>
      </c>
      <c r="AE7">
        <f t="shared" si="3"/>
        <v>10950.974035718407</v>
      </c>
      <c r="AF7">
        <f t="shared" si="4"/>
        <v>-547.54870178592034</v>
      </c>
      <c r="AG7">
        <f t="shared" si="4"/>
        <v>-23.820348865367681</v>
      </c>
      <c r="AH7">
        <f t="shared" si="5"/>
        <v>-4022.8722652368156</v>
      </c>
      <c r="AI7">
        <f t="shared" si="6"/>
        <v>6356.7327198303046</v>
      </c>
      <c r="AJ7">
        <f t="shared" si="7"/>
        <v>-1264.1779029627869</v>
      </c>
      <c r="AK7">
        <f>G7*SUM(AB7, AE7:AF7)</f>
        <v>756.20327483424649</v>
      </c>
      <c r="AL7">
        <f t="shared" si="8"/>
        <v>5848.758091701764</v>
      </c>
      <c r="AN7">
        <f t="shared" si="9"/>
        <v>7720.5627808632353</v>
      </c>
      <c r="AO7">
        <f t="shared" si="9"/>
        <v>-386.02813904316173</v>
      </c>
      <c r="AP7">
        <f t="shared" si="9"/>
        <v>-16.793620209242953</v>
      </c>
      <c r="AQ7">
        <f t="shared" si="9"/>
        <v>-2836.171264935047</v>
      </c>
      <c r="AR7">
        <f t="shared" si="9"/>
        <v>4481.5697566757844</v>
      </c>
      <c r="AS7">
        <f t="shared" si="9"/>
        <v>-891.25997689062547</v>
      </c>
      <c r="AT7">
        <f t="shared" si="9"/>
        <v>533.13201541794808</v>
      </c>
      <c r="AU7">
        <f t="shared" si="9"/>
        <v>4123.4417952031063</v>
      </c>
      <c r="AW7">
        <v>4</v>
      </c>
      <c r="AX7">
        <f>(R7*SUMPRODUCT(K8:$K$23, X8:$X$23)-$AZ$3*SUMPRODUCT(K7:$K$22, W8:$W$23))/Z7</f>
        <v>6572.1552794893169</v>
      </c>
    </row>
    <row r="8" spans="1:52" x14ac:dyDescent="0.25">
      <c r="B8" s="2">
        <f>'T.26.04.A'!B8</f>
        <v>1522.432587</v>
      </c>
      <c r="C8" s="2">
        <f>'T.26.04.A'!C8</f>
        <v>25</v>
      </c>
      <c r="E8">
        <v>2008</v>
      </c>
      <c r="F8" s="5">
        <v>2.2499999999999999E-2</v>
      </c>
      <c r="G8" s="5"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2.1420699999999998E-3</v>
      </c>
      <c r="O8">
        <f t="shared" si="21"/>
        <v>11493.297282937772</v>
      </c>
      <c r="P8">
        <f t="shared" si="22"/>
        <v>574.66486414688859</v>
      </c>
      <c r="Q8" s="4">
        <f t="shared" si="23"/>
        <v>25</v>
      </c>
      <c r="R8">
        <f t="shared" si="0"/>
        <v>2000000</v>
      </c>
      <c r="S8">
        <f t="shared" si="1"/>
        <v>7697.8963160015373</v>
      </c>
      <c r="U8">
        <f t="shared" si="13"/>
        <v>2.1420699999999998E-3</v>
      </c>
      <c r="V8">
        <f t="shared" si="14"/>
        <v>0.01</v>
      </c>
      <c r="W8">
        <f t="shared" si="15"/>
        <v>0.95281395461470719</v>
      </c>
      <c r="X8">
        <f t="shared" si="16"/>
        <v>2.0409941877615255E-3</v>
      </c>
      <c r="Y8">
        <f t="shared" si="17"/>
        <v>9.5281395461470717E-3</v>
      </c>
      <c r="Z8">
        <f t="shared" si="18"/>
        <v>0.94124482088079864</v>
      </c>
      <c r="AB8">
        <f t="shared" si="19"/>
        <v>6262.0412621921423</v>
      </c>
      <c r="AC8">
        <f t="shared" si="2"/>
        <v>7245.6050391138269</v>
      </c>
      <c r="AE8">
        <f t="shared" si="3"/>
        <v>10818.006542408533</v>
      </c>
      <c r="AF8">
        <f t="shared" si="4"/>
        <v>-540.9003271204266</v>
      </c>
      <c r="AG8">
        <f t="shared" si="4"/>
        <v>-23.531120522019965</v>
      </c>
      <c r="AH8">
        <f t="shared" si="5"/>
        <v>-4081.9883755230508</v>
      </c>
      <c r="AI8">
        <f t="shared" si="6"/>
        <v>6171.5867192430342</v>
      </c>
      <c r="AJ8">
        <f t="shared" si="7"/>
        <v>-983.56377692168462</v>
      </c>
      <c r="AK8">
        <f t="shared" ref="AK8:AK23" si="24">G8*SUM(AB8:AB8, AE8:AF8)</f>
        <v>352.28384127032928</v>
      </c>
      <c r="AL8">
        <f t="shared" si="8"/>
        <v>5540.3067835916791</v>
      </c>
      <c r="AN8">
        <f t="shared" si="9"/>
        <v>7111.2533026933324</v>
      </c>
      <c r="AO8">
        <f t="shared" si="9"/>
        <v>-355.56266513466659</v>
      </c>
      <c r="AP8">
        <f t="shared" si="9"/>
        <v>-15.468261908726255</v>
      </c>
      <c r="AQ8">
        <f t="shared" si="9"/>
        <v>-2683.3089075329076</v>
      </c>
      <c r="AR8">
        <f t="shared" si="9"/>
        <v>4056.9134681170312</v>
      </c>
      <c r="AS8">
        <f t="shared" si="9"/>
        <v>-646.54898567722842</v>
      </c>
      <c r="AT8">
        <f t="shared" si="9"/>
        <v>231.57497824561</v>
      </c>
      <c r="AU8">
        <f t="shared" si="9"/>
        <v>3641.939460685413</v>
      </c>
      <c r="AW8">
        <v>5</v>
      </c>
      <c r="AX8">
        <f>(R8*SUMPRODUCT(K9:$K$23, X9:$X$23)-$AZ$3*SUMPRODUCT(K8:$K$22, W9:$W$23))/Z8</f>
        <v>7697.8963160015373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2.2014550000000002E-3</v>
      </c>
      <c r="O9">
        <f t="shared" si="21"/>
        <v>11493.297282937772</v>
      </c>
      <c r="P9">
        <f t="shared" si="22"/>
        <v>574.66486414688859</v>
      </c>
      <c r="Q9" s="4">
        <f t="shared" si="23"/>
        <v>25</v>
      </c>
      <c r="R9">
        <f t="shared" si="0"/>
        <v>2000000</v>
      </c>
      <c r="S9">
        <f t="shared" si="1"/>
        <v>8640.9602391208064</v>
      </c>
      <c r="U9">
        <f t="shared" si="13"/>
        <v>2.2014550000000002E-3</v>
      </c>
      <c r="V9">
        <f t="shared" si="14"/>
        <v>0.01</v>
      </c>
      <c r="W9">
        <f t="shared" si="15"/>
        <v>0.94124482088079864</v>
      </c>
      <c r="X9">
        <f t="shared" si="16"/>
        <v>2.0721081171521387E-3</v>
      </c>
      <c r="Y9">
        <f t="shared" si="17"/>
        <v>9.4124482088079869E-3</v>
      </c>
      <c r="Z9">
        <f t="shared" si="18"/>
        <v>0.92976026455483851</v>
      </c>
      <c r="AB9">
        <f t="shared" si="19"/>
        <v>7245.6050391138269</v>
      </c>
      <c r="AC9">
        <f t="shared" si="2"/>
        <v>8034.0214779328016</v>
      </c>
      <c r="AE9">
        <f t="shared" si="3"/>
        <v>10686.01112239163</v>
      </c>
      <c r="AF9">
        <f t="shared" si="4"/>
        <v>-534.30055611958142</v>
      </c>
      <c r="AG9">
        <f t="shared" si="4"/>
        <v>-23.244006613870962</v>
      </c>
      <c r="AH9">
        <f t="shared" si="5"/>
        <v>-4144.2162343042774</v>
      </c>
      <c r="AI9">
        <f t="shared" si="6"/>
        <v>5984.2503253539007</v>
      </c>
      <c r="AJ9">
        <f t="shared" si="7"/>
        <v>-788.41643881897471</v>
      </c>
      <c r="AK9">
        <f t="shared" si="24"/>
        <v>102.64416207177666</v>
      </c>
      <c r="AL9">
        <f t="shared" si="8"/>
        <v>5298.4780486067029</v>
      </c>
      <c r="AN9">
        <f t="shared" si="9"/>
        <v>6675.9985416526506</v>
      </c>
      <c r="AO9">
        <f t="shared" si="9"/>
        <v>-333.79992708263251</v>
      </c>
      <c r="AP9">
        <f t="shared" si="9"/>
        <v>-14.521504093441093</v>
      </c>
      <c r="AQ9">
        <f t="shared" si="9"/>
        <v>-2589.0653883501209</v>
      </c>
      <c r="AR9">
        <f t="shared" si="9"/>
        <v>3738.6117221264567</v>
      </c>
      <c r="AS9">
        <f t="shared" si="9"/>
        <v>-492.5567581285128</v>
      </c>
      <c r="AT9">
        <f t="shared" si="9"/>
        <v>64.126105471147355</v>
      </c>
      <c r="AU9">
        <f t="shared" si="9"/>
        <v>3310.1810694690917</v>
      </c>
      <c r="AW9">
        <v>6</v>
      </c>
      <c r="AX9">
        <f>(R9*SUMPRODUCT(K10:$K$23, X10:$X$23)-$AZ$3*SUMPRODUCT(K9:$K$22, W10:$W$23))/Z9</f>
        <v>8640.9602391208064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2.2708170000000001E-3</v>
      </c>
      <c r="O10">
        <f t="shared" si="21"/>
        <v>11493.297282937772</v>
      </c>
      <c r="P10">
        <f t="shared" si="22"/>
        <v>574.66486414688859</v>
      </c>
      <c r="Q10" s="4">
        <f t="shared" si="23"/>
        <v>25</v>
      </c>
      <c r="R10">
        <f t="shared" si="0"/>
        <v>2000000</v>
      </c>
      <c r="S10">
        <f t="shared" si="1"/>
        <v>9471.6632270532118</v>
      </c>
      <c r="U10">
        <f t="shared" si="13"/>
        <v>2.2708170000000001E-3</v>
      </c>
      <c r="V10">
        <f t="shared" si="14"/>
        <v>0.01</v>
      </c>
      <c r="W10">
        <f t="shared" si="15"/>
        <v>0.92976026455483851</v>
      </c>
      <c r="X10">
        <f t="shared" si="16"/>
        <v>2.1113154146756249E-3</v>
      </c>
      <c r="Y10">
        <f t="shared" si="17"/>
        <v>9.2976026455483859E-3</v>
      </c>
      <c r="Z10">
        <f t="shared" si="18"/>
        <v>0.91835134649461458</v>
      </c>
      <c r="AB10">
        <f t="shared" si="19"/>
        <v>8034.0214779328016</v>
      </c>
      <c r="AC10">
        <f t="shared" si="2"/>
        <v>8698.3146781078431</v>
      </c>
      <c r="AE10">
        <f t="shared" si="3"/>
        <v>10554.885035448799</v>
      </c>
      <c r="AF10">
        <f t="shared" si="4"/>
        <v>-527.74425177243995</v>
      </c>
      <c r="AG10">
        <f t="shared" si="4"/>
        <v>-22.958783662365363</v>
      </c>
      <c r="AH10">
        <f t="shared" si="5"/>
        <v>-4222.6308293512502</v>
      </c>
      <c r="AI10">
        <f t="shared" si="6"/>
        <v>5781.551170662744</v>
      </c>
      <c r="AJ10">
        <f t="shared" si="7"/>
        <v>-664.29320017504142</v>
      </c>
      <c r="AK10">
        <f t="shared" si="24"/>
        <v>74.050765272597559</v>
      </c>
      <c r="AL10">
        <f t="shared" si="8"/>
        <v>5191.3087357602999</v>
      </c>
      <c r="AN10">
        <f t="shared" si="9"/>
        <v>6265.157800718066</v>
      </c>
      <c r="AO10">
        <f t="shared" si="9"/>
        <v>-313.2578900359033</v>
      </c>
      <c r="AP10">
        <f t="shared" si="9"/>
        <v>-13.627851186836796</v>
      </c>
      <c r="AQ10">
        <f t="shared" si="9"/>
        <v>-2506.4648635405706</v>
      </c>
      <c r="AR10">
        <f t="shared" si="9"/>
        <v>3431.807195954756</v>
      </c>
      <c r="AS10">
        <f t="shared" si="9"/>
        <v>-394.31047435029336</v>
      </c>
      <c r="AT10">
        <f t="shared" si="9"/>
        <v>43.95497706877962</v>
      </c>
      <c r="AU10">
        <f t="shared" si="9"/>
        <v>3081.4516986732424</v>
      </c>
      <c r="AW10">
        <v>7</v>
      </c>
      <c r="AX10">
        <f>(R10*SUMPRODUCT(K11:$K$23, X11:$X$23)-$AZ$3*SUMPRODUCT(K10:$K$22, W11:$W$23))/Z10</f>
        <v>9471.6632270532118</v>
      </c>
    </row>
    <row r="11" spans="1:52" x14ac:dyDescent="0.25">
      <c r="A11" t="s">
        <v>33</v>
      </c>
      <c r="C11" s="7">
        <f>AU25</f>
        <v>35783.765244401387</v>
      </c>
      <c r="E11">
        <v>2011</v>
      </c>
      <c r="F11" s="5">
        <v>1.5E-3</v>
      </c>
      <c r="G11" s="5"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2.3392280000000001E-3</v>
      </c>
      <c r="O11">
        <f t="shared" si="21"/>
        <v>11493.297282937772</v>
      </c>
      <c r="P11">
        <f t="shared" si="22"/>
        <v>574.66486414688859</v>
      </c>
      <c r="Q11" s="4">
        <f t="shared" si="23"/>
        <v>25</v>
      </c>
      <c r="R11">
        <f t="shared" si="0"/>
        <v>2000000</v>
      </c>
      <c r="S11">
        <f t="shared" si="1"/>
        <v>10196.648034019147</v>
      </c>
      <c r="U11">
        <f t="shared" si="13"/>
        <v>2.3392280000000001E-3</v>
      </c>
      <c r="V11">
        <f t="shared" si="14"/>
        <v>0.01</v>
      </c>
      <c r="W11">
        <f t="shared" si="15"/>
        <v>0.91835134649461458</v>
      </c>
      <c r="X11">
        <f t="shared" si="16"/>
        <v>2.1482331835579044E-3</v>
      </c>
      <c r="Y11">
        <f t="shared" si="17"/>
        <v>9.1835134649461466E-3</v>
      </c>
      <c r="Z11">
        <f t="shared" si="18"/>
        <v>0.90701959984611047</v>
      </c>
      <c r="AB11">
        <f t="shared" si="19"/>
        <v>8698.3146781078431</v>
      </c>
      <c r="AC11">
        <f t="shared" si="2"/>
        <v>9248.5596195876751</v>
      </c>
      <c r="AE11">
        <f t="shared" si="3"/>
        <v>10424.645902482607</v>
      </c>
      <c r="AF11">
        <f t="shared" si="4"/>
        <v>-521.23229512413036</v>
      </c>
      <c r="AG11">
        <f t="shared" si="4"/>
        <v>-22.675489996152763</v>
      </c>
      <c r="AH11">
        <f t="shared" si="5"/>
        <v>-4296.4663671158087</v>
      </c>
      <c r="AI11">
        <f t="shared" si="6"/>
        <v>5584.2717502465166</v>
      </c>
      <c r="AJ11">
        <f t="shared" si="7"/>
        <v>-550.24494147983205</v>
      </c>
      <c r="AK11">
        <f t="shared" si="24"/>
        <v>44.644147885119168</v>
      </c>
      <c r="AL11">
        <f t="shared" si="8"/>
        <v>5078.6709566518039</v>
      </c>
      <c r="AN11">
        <f t="shared" si="9"/>
        <v>5884.7842036700204</v>
      </c>
      <c r="AO11">
        <f t="shared" si="9"/>
        <v>-294.23921018350103</v>
      </c>
      <c r="AP11">
        <f t="shared" si="9"/>
        <v>-12.800469827762573</v>
      </c>
      <c r="AQ11">
        <f t="shared" si="9"/>
        <v>-2425.3847704104128</v>
      </c>
      <c r="AR11">
        <f t="shared" si="9"/>
        <v>3152.3597532483445</v>
      </c>
      <c r="AS11">
        <f t="shared" si="9"/>
        <v>-310.61704829693167</v>
      </c>
      <c r="AT11">
        <f t="shared" si="9"/>
        <v>25.20192807681757</v>
      </c>
      <c r="AU11">
        <f t="shared" si="9"/>
        <v>2866.9446330282308</v>
      </c>
      <c r="AW11">
        <v>8</v>
      </c>
      <c r="AX11">
        <f>(R11*SUMPRODUCT(K12:$K$23, X12:$X$23)-$AZ$3*SUMPRODUCT(K11:$K$22, W12:$W$23))/Z11</f>
        <v>10196.648034019147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2.4176169999999999E-3</v>
      </c>
      <c r="O12">
        <f t="shared" si="21"/>
        <v>11493.297282937772</v>
      </c>
      <c r="P12">
        <f t="shared" si="22"/>
        <v>574.66486414688859</v>
      </c>
      <c r="Q12" s="4">
        <f t="shared" si="23"/>
        <v>25</v>
      </c>
      <c r="R12">
        <f t="shared" si="0"/>
        <v>2000000</v>
      </c>
      <c r="S12">
        <f t="shared" si="1"/>
        <v>10817.616832629656</v>
      </c>
      <c r="U12">
        <f t="shared" si="13"/>
        <v>2.4176169999999999E-3</v>
      </c>
      <c r="V12">
        <f t="shared" si="14"/>
        <v>0.01</v>
      </c>
      <c r="W12">
        <f t="shared" si="15"/>
        <v>0.90701959984611047</v>
      </c>
      <c r="X12">
        <f t="shared" si="16"/>
        <v>2.1928260039211539E-3</v>
      </c>
      <c r="Y12">
        <f t="shared" si="17"/>
        <v>9.0701959984611051E-3</v>
      </c>
      <c r="Z12">
        <f t="shared" si="18"/>
        <v>0.8957565778437282</v>
      </c>
      <c r="AB12">
        <f t="shared" si="19"/>
        <v>9248.5596195876751</v>
      </c>
      <c r="AC12">
        <f t="shared" si="2"/>
        <v>9689.9514344210511</v>
      </c>
      <c r="AE12">
        <f t="shared" si="3"/>
        <v>10295.196642304958</v>
      </c>
      <c r="AF12">
        <f t="shared" si="4"/>
        <v>-514.75983211524795</v>
      </c>
      <c r="AG12">
        <f t="shared" si="4"/>
        <v>-22.393914446093206</v>
      </c>
      <c r="AH12">
        <f t="shared" si="5"/>
        <v>-4385.6520078423082</v>
      </c>
      <c r="AI12">
        <f t="shared" si="6"/>
        <v>5372.3908879013097</v>
      </c>
      <c r="AJ12">
        <f t="shared" si="7"/>
        <v>-441.39181483337597</v>
      </c>
      <c r="AK12">
        <f t="shared" si="24"/>
        <v>43.766691788487982</v>
      </c>
      <c r="AL12">
        <f t="shared" si="8"/>
        <v>4974.7657648564218</v>
      </c>
      <c r="AN12">
        <f t="shared" si="9"/>
        <v>5524.9635966357982</v>
      </c>
      <c r="AO12">
        <f t="shared" si="9"/>
        <v>-276.24817983178991</v>
      </c>
      <c r="AP12">
        <f t="shared" si="9"/>
        <v>-12.017794938702691</v>
      </c>
      <c r="AQ12">
        <f t="shared" si="9"/>
        <v>-2353.5798812499947</v>
      </c>
      <c r="AR12">
        <f t="shared" si="9"/>
        <v>2883.117740615311</v>
      </c>
      <c r="AS12">
        <f t="shared" si="9"/>
        <v>-236.87490327153424</v>
      </c>
      <c r="AT12">
        <f t="shared" si="9"/>
        <v>23.487592056564846</v>
      </c>
      <c r="AU12">
        <f t="shared" si="9"/>
        <v>2669.7304294003416</v>
      </c>
      <c r="AW12">
        <v>9</v>
      </c>
      <c r="AX12">
        <f>(R12*SUMPRODUCT(K13:$K$23, X13:$X$23)-$AZ$3*SUMPRODUCT(K12:$K$22, W13:$W$23))/Z12</f>
        <v>10817.616832629656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2.502181E-3</v>
      </c>
      <c r="O13">
        <f t="shared" si="21"/>
        <v>11493.297282937772</v>
      </c>
      <c r="P13">
        <f t="shared" si="22"/>
        <v>574.66486414688859</v>
      </c>
      <c r="Q13" s="4">
        <f t="shared" si="23"/>
        <v>25</v>
      </c>
      <c r="R13">
        <f t="shared" si="0"/>
        <v>2000000</v>
      </c>
      <c r="S13">
        <f t="shared" si="1"/>
        <v>11335.190120497571</v>
      </c>
      <c r="U13">
        <f t="shared" si="13"/>
        <v>2.502181E-3</v>
      </c>
      <c r="V13">
        <f t="shared" si="14"/>
        <v>0.01</v>
      </c>
      <c r="W13">
        <f t="shared" si="15"/>
        <v>0.8957565778437282</v>
      </c>
      <c r="X13">
        <f t="shared" si="16"/>
        <v>2.2413450897055976E-3</v>
      </c>
      <c r="Y13">
        <f t="shared" si="17"/>
        <v>8.9575657784372823E-3</v>
      </c>
      <c r="Z13">
        <f t="shared" si="18"/>
        <v>0.88455766697558524</v>
      </c>
      <c r="AB13">
        <f t="shared" si="19"/>
        <v>9689.9514344210511</v>
      </c>
      <c r="AC13">
        <f t="shared" si="2"/>
        <v>10026.629327712035</v>
      </c>
      <c r="AE13">
        <f t="shared" si="3"/>
        <v>10166.484230452268</v>
      </c>
      <c r="AF13">
        <f t="shared" si="4"/>
        <v>-508.32421152261344</v>
      </c>
      <c r="AG13">
        <f t="shared" si="4"/>
        <v>-22.113941674389633</v>
      </c>
      <c r="AH13">
        <f t="shared" si="5"/>
        <v>-4482.6901794111955</v>
      </c>
      <c r="AI13">
        <f t="shared" si="6"/>
        <v>5153.3558978440697</v>
      </c>
      <c r="AJ13">
        <f t="shared" si="7"/>
        <v>-336.67789329098377</v>
      </c>
      <c r="AK13">
        <f t="shared" si="24"/>
        <v>38.696222906701415</v>
      </c>
      <c r="AL13">
        <f t="shared" si="8"/>
        <v>4855.3742274597871</v>
      </c>
      <c r="AN13">
        <f t="shared" si="9"/>
        <v>5187.6861288696819</v>
      </c>
      <c r="AO13">
        <f t="shared" si="9"/>
        <v>-259.38430644348415</v>
      </c>
      <c r="AP13">
        <f t="shared" si="9"/>
        <v>-11.284155454177183</v>
      </c>
      <c r="AQ13">
        <f t="shared" si="9"/>
        <v>-2287.3974066762789</v>
      </c>
      <c r="AR13">
        <f t="shared" si="9"/>
        <v>2629.6202602957419</v>
      </c>
      <c r="AS13">
        <f t="shared" si="9"/>
        <v>-171.79776187436283</v>
      </c>
      <c r="AT13">
        <f t="shared" si="9"/>
        <v>19.745651914891511</v>
      </c>
      <c r="AU13">
        <f t="shared" si="9"/>
        <v>2477.5681503362703</v>
      </c>
      <c r="AW13">
        <v>10</v>
      </c>
      <c r="AX13">
        <f>(R13*SUMPRODUCT(K14:$K$23, X14:$X$23)-$AZ$3*SUMPRODUCT(K13:$K$22, W14:$W$23))/Z13</f>
        <v>11335.190120497571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10"/>
        <v>5.1400000000000001E-2</v>
      </c>
      <c r="I14" s="5">
        <f t="shared" si="11"/>
        <v>1.0514000000000001</v>
      </c>
      <c r="J14">
        <f t="shared" si="12"/>
        <v>0.95111280197831449</v>
      </c>
      <c r="K14">
        <f t="shared" si="20"/>
        <v>0.48532753093089492</v>
      </c>
      <c r="L14" s="2">
        <v>11</v>
      </c>
      <c r="M14" s="6">
        <v>2.5943469999999999E-3</v>
      </c>
      <c r="O14">
        <f t="shared" si="21"/>
        <v>11493.297282937772</v>
      </c>
      <c r="P14">
        <f t="shared" si="22"/>
        <v>574.66486414688859</v>
      </c>
      <c r="Q14" s="4">
        <f t="shared" si="23"/>
        <v>25</v>
      </c>
      <c r="R14">
        <f t="shared" si="0"/>
        <v>2000000</v>
      </c>
      <c r="S14">
        <f t="shared" si="1"/>
        <v>11750.406654603757</v>
      </c>
      <c r="U14">
        <f t="shared" si="13"/>
        <v>2.5943469999999999E-3</v>
      </c>
      <c r="V14">
        <f t="shared" si="14"/>
        <v>0.01</v>
      </c>
      <c r="W14">
        <f t="shared" si="15"/>
        <v>0.88455766697558524</v>
      </c>
      <c r="X14">
        <f t="shared" si="16"/>
        <v>2.2948495296451084E-3</v>
      </c>
      <c r="Y14">
        <f t="shared" si="17"/>
        <v>8.8455766697558523E-3</v>
      </c>
      <c r="Z14">
        <f t="shared" si="18"/>
        <v>0.87341724077618432</v>
      </c>
      <c r="AB14">
        <f t="shared" si="19"/>
        <v>10026.629327712035</v>
      </c>
      <c r="AC14">
        <f t="shared" si="2"/>
        <v>10263.007758262129</v>
      </c>
      <c r="AE14">
        <f t="shared" si="3"/>
        <v>10038.444000283926</v>
      </c>
      <c r="AF14">
        <f t="shared" si="4"/>
        <v>-501.92220001419622</v>
      </c>
      <c r="AG14">
        <f t="shared" si="4"/>
        <v>-21.835431019404609</v>
      </c>
      <c r="AH14">
        <f t="shared" si="5"/>
        <v>-4589.6990592902166</v>
      </c>
      <c r="AI14">
        <f t="shared" si="6"/>
        <v>4924.9873099601082</v>
      </c>
      <c r="AJ14">
        <f t="shared" si="7"/>
        <v>-236.37843055009398</v>
      </c>
      <c r="AK14">
        <f t="shared" si="24"/>
        <v>35.213672030367178</v>
      </c>
      <c r="AL14">
        <f t="shared" si="8"/>
        <v>4723.8225514403812</v>
      </c>
      <c r="AN14">
        <f t="shared" si="9"/>
        <v>4871.9332410458537</v>
      </c>
      <c r="AO14">
        <f t="shared" si="9"/>
        <v>-243.59666205229266</v>
      </c>
      <c r="AP14">
        <f t="shared" si="9"/>
        <v>-10.597335823459513</v>
      </c>
      <c r="AQ14">
        <f t="shared" si="9"/>
        <v>-2227.5073121611717</v>
      </c>
      <c r="AR14">
        <f t="shared" si="9"/>
        <v>2390.2319310089292</v>
      </c>
      <c r="AS14">
        <f t="shared" si="9"/>
        <v>-114.72096006419713</v>
      </c>
      <c r="AT14">
        <f t="shared" si="9"/>
        <v>17.090164501508415</v>
      </c>
      <c r="AU14">
        <f t="shared" si="9"/>
        <v>2292.6011354462407</v>
      </c>
      <c r="AW14">
        <v>11</v>
      </c>
      <c r="AX14">
        <f>(R14*SUMPRODUCT(K15:$K$23, X15:$X$23)-$AZ$3*SUMPRODUCT(K14:$K$22, W15:$W$23))/Z14</f>
        <v>11750.406654603757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10"/>
        <v>5.1900000000000002E-2</v>
      </c>
      <c r="I15" s="5">
        <f t="shared" si="11"/>
        <v>1.0519000000000001</v>
      </c>
      <c r="J15">
        <f t="shared" si="12"/>
        <v>0.95066070919288903</v>
      </c>
      <c r="K15">
        <f t="shared" si="20"/>
        <v>0.46138181474559836</v>
      </c>
      <c r="L15" s="2">
        <v>12</v>
      </c>
      <c r="M15" s="6">
        <v>2.6922130000000002E-3</v>
      </c>
      <c r="O15">
        <f t="shared" si="21"/>
        <v>11493.297282937772</v>
      </c>
      <c r="P15">
        <f t="shared" si="22"/>
        <v>574.66486414688859</v>
      </c>
      <c r="Q15" s="4">
        <f t="shared" si="23"/>
        <v>25</v>
      </c>
      <c r="R15">
        <f t="shared" si="0"/>
        <v>2000000</v>
      </c>
      <c r="S15">
        <f t="shared" si="1"/>
        <v>12068.578723518924</v>
      </c>
      <c r="U15">
        <f t="shared" si="13"/>
        <v>2.6922130000000002E-3</v>
      </c>
      <c r="V15">
        <f t="shared" si="14"/>
        <v>0.01</v>
      </c>
      <c r="W15">
        <f t="shared" si="15"/>
        <v>0.87341724077618432</v>
      </c>
      <c r="X15">
        <f t="shared" si="16"/>
        <v>2.3514252500417736E-3</v>
      </c>
      <c r="Y15">
        <f t="shared" si="17"/>
        <v>8.7341724077618435E-3</v>
      </c>
      <c r="Z15">
        <f t="shared" si="18"/>
        <v>0.86233164311838073</v>
      </c>
      <c r="AB15">
        <f t="shared" si="19"/>
        <v>10263.007758262129</v>
      </c>
      <c r="AC15">
        <f t="shared" si="2"/>
        <v>10407.117320755604</v>
      </c>
      <c r="AE15">
        <f t="shared" si="3"/>
        <v>9911.0339308437506</v>
      </c>
      <c r="AF15">
        <f t="shared" si="4"/>
        <v>-495.55169654218747</v>
      </c>
      <c r="AG15">
        <f t="shared" si="4"/>
        <v>-21.558291077959517</v>
      </c>
      <c r="AH15">
        <f t="shared" si="5"/>
        <v>-4702.8505000835476</v>
      </c>
      <c r="AI15">
        <f t="shared" si="6"/>
        <v>4691.073443140057</v>
      </c>
      <c r="AJ15">
        <f t="shared" si="7"/>
        <v>-144.1095624934751</v>
      </c>
      <c r="AK15">
        <f t="shared" si="24"/>
        <v>80.681808969511138</v>
      </c>
      <c r="AL15">
        <f t="shared" si="8"/>
        <v>4627.6456896160926</v>
      </c>
      <c r="AN15">
        <f t="shared" si="9"/>
        <v>4572.7708210178907</v>
      </c>
      <c r="AO15">
        <f t="shared" si="9"/>
        <v>-228.6385410508945</v>
      </c>
      <c r="AP15">
        <f t="shared" si="9"/>
        <v>-9.9466034603628035</v>
      </c>
      <c r="AQ15">
        <f t="shared" si="9"/>
        <v>-2169.8096982057918</v>
      </c>
      <c r="AR15">
        <f t="shared" si="9"/>
        <v>2164.3759783008422</v>
      </c>
      <c r="AS15">
        <f t="shared" si="9"/>
        <v>-66.489531465433757</v>
      </c>
      <c r="AT15">
        <f t="shared" si="9"/>
        <v>37.225119439310745</v>
      </c>
      <c r="AU15">
        <f t="shared" si="9"/>
        <v>2135.1115662747188</v>
      </c>
      <c r="AW15">
        <v>12</v>
      </c>
      <c r="AX15">
        <f>(R15*SUMPRODUCT(K16:$K$23, X16:$X$23)-$AZ$3*SUMPRODUCT(K15:$K$22, W16:$W$23))/Z15</f>
        <v>12068.578723518924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10"/>
        <v>5.4700000000000006E-2</v>
      </c>
      <c r="I16" s="5">
        <f t="shared" si="11"/>
        <v>1.0547</v>
      </c>
      <c r="J16">
        <f t="shared" si="12"/>
        <v>0.94813691096994412</v>
      </c>
      <c r="K16">
        <f t="shared" si="20"/>
        <v>0.43745312861059865</v>
      </c>
      <c r="L16" s="2">
        <v>13</v>
      </c>
      <c r="M16" s="6">
        <v>2.807183E-3</v>
      </c>
      <c r="O16">
        <f t="shared" si="21"/>
        <v>11493.297282937772</v>
      </c>
      <c r="P16">
        <f t="shared" si="22"/>
        <v>574.66486414688859</v>
      </c>
      <c r="Q16" s="4">
        <f t="shared" si="23"/>
        <v>25</v>
      </c>
      <c r="R16">
        <f t="shared" si="0"/>
        <v>2000000</v>
      </c>
      <c r="S16">
        <f t="shared" si="1"/>
        <v>12288.495935392448</v>
      </c>
      <c r="U16">
        <f t="shared" si="13"/>
        <v>2.807183E-3</v>
      </c>
      <c r="V16">
        <f t="shared" si="14"/>
        <v>0.01</v>
      </c>
      <c r="W16">
        <f t="shared" si="15"/>
        <v>0.86233164311838073</v>
      </c>
      <c r="X16">
        <f t="shared" si="16"/>
        <v>2.4207227289239856E-3</v>
      </c>
      <c r="Y16">
        <f t="shared" si="17"/>
        <v>8.6233164311838081E-3</v>
      </c>
      <c r="Z16">
        <f t="shared" si="18"/>
        <v>0.85128760395827285</v>
      </c>
      <c r="AB16">
        <f t="shared" si="19"/>
        <v>10407.117320755604</v>
      </c>
      <c r="AC16">
        <f t="shared" si="2"/>
        <v>10461.044261091212</v>
      </c>
      <c r="AE16">
        <f t="shared" si="3"/>
        <v>9784.1015055722237</v>
      </c>
      <c r="AF16">
        <f t="shared" si="4"/>
        <v>-489.20507527861116</v>
      </c>
      <c r="AG16">
        <f t="shared" si="4"/>
        <v>-21.282190098956821</v>
      </c>
      <c r="AH16">
        <f t="shared" si="5"/>
        <v>-4841.4454578479708</v>
      </c>
      <c r="AI16">
        <f t="shared" si="6"/>
        <v>4432.1687823466855</v>
      </c>
      <c r="AJ16">
        <f t="shared" si="7"/>
        <v>-53.926940335608379</v>
      </c>
      <c r="AK16">
        <f t="shared" si="24"/>
        <v>139.88429763244946</v>
      </c>
      <c r="AL16">
        <f t="shared" si="8"/>
        <v>4518.1261396435266</v>
      </c>
      <c r="AN16">
        <f t="shared" si="9"/>
        <v>4280.0858142562374</v>
      </c>
      <c r="AO16">
        <f t="shared" si="9"/>
        <v>-214.00429071281189</v>
      </c>
      <c r="AP16">
        <f t="shared" si="9"/>
        <v>-9.3099606424741683</v>
      </c>
      <c r="AQ16">
        <f t="shared" si="9"/>
        <v>-2117.9054625331669</v>
      </c>
      <c r="AR16">
        <f t="shared" si="9"/>
        <v>1938.8661003677851</v>
      </c>
      <c r="AS16">
        <f t="shared" si="9"/>
        <v>-23.590508766208973</v>
      </c>
      <c r="AT16">
        <f t="shared" si="9"/>
        <v>61.192823642811177</v>
      </c>
      <c r="AU16">
        <f t="shared" si="9"/>
        <v>1976.4684152443872</v>
      </c>
      <c r="AW16">
        <v>13</v>
      </c>
      <c r="AX16">
        <f>(R16*SUMPRODUCT(K17:$K$23, X17:$X$23)-$AZ$3*SUMPRODUCT(K16:$K$22, W17:$W$23))/Z16</f>
        <v>12288.495935392448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10"/>
        <v>6.1700000000000005E-2</v>
      </c>
      <c r="I17" s="5">
        <f t="shared" si="11"/>
        <v>1.0617000000000001</v>
      </c>
      <c r="J17">
        <f t="shared" si="12"/>
        <v>0.94188565508147304</v>
      </c>
      <c r="K17">
        <f t="shared" si="20"/>
        <v>0.41203082660883361</v>
      </c>
      <c r="L17" s="2">
        <v>14</v>
      </c>
      <c r="M17" s="6">
        <v>2.939255E-3</v>
      </c>
      <c r="O17">
        <f t="shared" si="21"/>
        <v>11493.297282937772</v>
      </c>
      <c r="P17">
        <f t="shared" si="22"/>
        <v>574.66486414688859</v>
      </c>
      <c r="Q17" s="4">
        <f t="shared" si="23"/>
        <v>25</v>
      </c>
      <c r="R17">
        <f t="shared" si="0"/>
        <v>2000000</v>
      </c>
      <c r="S17">
        <f t="shared" si="1"/>
        <v>12414.946723359912</v>
      </c>
      <c r="U17">
        <f t="shared" si="13"/>
        <v>2.939255E-3</v>
      </c>
      <c r="V17">
        <f t="shared" si="14"/>
        <v>0.01</v>
      </c>
      <c r="W17">
        <f t="shared" si="15"/>
        <v>0.85128760395827285</v>
      </c>
      <c r="X17">
        <f t="shared" si="16"/>
        <v>2.5021513463723733E-3</v>
      </c>
      <c r="Y17">
        <f t="shared" si="17"/>
        <v>8.5128760395827285E-3</v>
      </c>
      <c r="Z17">
        <f t="shared" si="18"/>
        <v>0.8402725765723178</v>
      </c>
      <c r="AB17">
        <f t="shared" si="19"/>
        <v>10461.044261091212</v>
      </c>
      <c r="AC17">
        <f t="shared" si="2"/>
        <v>10431.939271245687</v>
      </c>
      <c r="AE17">
        <f t="shared" si="3"/>
        <v>9657.5025212457422</v>
      </c>
      <c r="AF17">
        <f t="shared" si="4"/>
        <v>-482.87512606228705</v>
      </c>
      <c r="AG17">
        <f t="shared" si="4"/>
        <v>-21.006814414307946</v>
      </c>
      <c r="AH17">
        <f t="shared" si="5"/>
        <v>-5004.3026927447463</v>
      </c>
      <c r="AI17">
        <f t="shared" si="6"/>
        <v>4149.3178880244013</v>
      </c>
      <c r="AJ17">
        <f t="shared" si="7"/>
        <v>29.104989845525779</v>
      </c>
      <c r="AK17">
        <f t="shared" si="24"/>
        <v>270.9722688565904</v>
      </c>
      <c r="AL17">
        <f t="shared" si="8"/>
        <v>4449.3951467265179</v>
      </c>
      <c r="AN17">
        <f t="shared" si="9"/>
        <v>3979.188746805778</v>
      </c>
      <c r="AO17">
        <f t="shared" si="9"/>
        <v>-198.95943734028887</v>
      </c>
      <c r="AP17">
        <f t="shared" si="9"/>
        <v>-8.6554551075456647</v>
      </c>
      <c r="AQ17">
        <f t="shared" si="9"/>
        <v>-2061.9269750924295</v>
      </c>
      <c r="AR17">
        <f t="shared" si="9"/>
        <v>1709.6468792655137</v>
      </c>
      <c r="AS17">
        <f t="shared" si="9"/>
        <v>11.992153024493696</v>
      </c>
      <c r="AT17">
        <f t="shared" si="9"/>
        <v>111.64892792505205</v>
      </c>
      <c r="AU17">
        <f t="shared" si="9"/>
        <v>1833.2879602150597</v>
      </c>
      <c r="AW17">
        <v>14</v>
      </c>
      <c r="AX17">
        <f>(R17*SUMPRODUCT(K18:$K$23, X18:$X$23)-$AZ$3*SUMPRODUCT(K17:$K$22, W18:$W$23))/Z17</f>
        <v>12414.946723359912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10"/>
        <v>7.0099999999999996E-2</v>
      </c>
      <c r="I18" s="5">
        <f t="shared" si="11"/>
        <v>1.0701000000000001</v>
      </c>
      <c r="J18">
        <f t="shared" si="12"/>
        <v>0.93449210354172507</v>
      </c>
      <c r="K18">
        <f t="shared" si="20"/>
        <v>0.38503955388172473</v>
      </c>
      <c r="L18" s="2">
        <v>15</v>
      </c>
      <c r="M18" s="6">
        <v>3.7729310000000002E-3</v>
      </c>
      <c r="O18">
        <f t="shared" si="21"/>
        <v>11493.297282937772</v>
      </c>
      <c r="P18">
        <f t="shared" si="22"/>
        <v>574.66486414688859</v>
      </c>
      <c r="Q18" s="4">
        <f t="shared" si="23"/>
        <v>25</v>
      </c>
      <c r="R18">
        <f t="shared" si="0"/>
        <v>2000000</v>
      </c>
      <c r="S18">
        <f t="shared" si="1"/>
        <v>11922.868744486119</v>
      </c>
      <c r="U18">
        <f t="shared" si="13"/>
        <v>3.7729310000000002E-3</v>
      </c>
      <c r="V18">
        <f t="shared" si="14"/>
        <v>0.01</v>
      </c>
      <c r="W18">
        <f t="shared" si="15"/>
        <v>0.8402725765723178</v>
      </c>
      <c r="X18">
        <f t="shared" si="16"/>
        <v>3.1702904525995716E-3</v>
      </c>
      <c r="Y18">
        <f t="shared" si="17"/>
        <v>8.4027257657231774E-3</v>
      </c>
      <c r="Z18">
        <f t="shared" si="18"/>
        <v>0.82869956035399506</v>
      </c>
      <c r="AB18">
        <f t="shared" si="19"/>
        <v>10431.939271245687</v>
      </c>
      <c r="AC18">
        <f t="shared" si="2"/>
        <v>9880.4760867140358</v>
      </c>
      <c r="AE18">
        <f t="shared" si="3"/>
        <v>9524.4904053882983</v>
      </c>
      <c r="AF18">
        <f t="shared" si="4"/>
        <v>-476.22452026941488</v>
      </c>
      <c r="AG18">
        <f t="shared" si="4"/>
        <v>-20.717489008849878</v>
      </c>
      <c r="AH18">
        <f t="shared" si="5"/>
        <v>-6340.5809051991437</v>
      </c>
      <c r="AI18">
        <f t="shared" si="6"/>
        <v>2686.967490910889</v>
      </c>
      <c r="AJ18">
        <f t="shared" si="7"/>
        <v>551.46318453165077</v>
      </c>
      <c r="AK18">
        <f t="shared" si="24"/>
        <v>420.77243137747473</v>
      </c>
      <c r="AL18">
        <f t="shared" si="8"/>
        <v>3659.2031068200145</v>
      </c>
      <c r="AN18">
        <f t="shared" si="9"/>
        <v>3667.3055366414778</v>
      </c>
      <c r="AO18">
        <f t="shared" si="9"/>
        <v>-183.36527683207387</v>
      </c>
      <c r="AP18">
        <f t="shared" si="9"/>
        <v>-7.9770527255170922</v>
      </c>
      <c r="AQ18">
        <f t="shared" si="9"/>
        <v>-2441.3744430888605</v>
      </c>
      <c r="AR18">
        <f t="shared" si="9"/>
        <v>1034.5887639950258</v>
      </c>
      <c r="AS18">
        <f t="shared" si="9"/>
        <v>212.33513855426204</v>
      </c>
      <c r="AT18">
        <f t="shared" si="9"/>
        <v>162.0140292633115</v>
      </c>
      <c r="AU18">
        <f t="shared" si="9"/>
        <v>1408.9379318125996</v>
      </c>
      <c r="AW18">
        <v>15</v>
      </c>
      <c r="AX18">
        <f>(R18*SUMPRODUCT(K19:$K$23, X19:$X$23)-$AZ$3*SUMPRODUCT(K18:$K$22, W19:$W$23))/Z18</f>
        <v>11922.868744486119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10"/>
        <v>7.3400000000000007E-2</v>
      </c>
      <c r="I19" s="5">
        <f t="shared" si="11"/>
        <v>1.0733999999999999</v>
      </c>
      <c r="J19">
        <f t="shared" si="12"/>
        <v>0.93161915408980811</v>
      </c>
      <c r="K19">
        <f t="shared" si="20"/>
        <v>0.35871022347840947</v>
      </c>
      <c r="L19" s="2">
        <v>16</v>
      </c>
      <c r="M19" s="6">
        <v>4.6883589999999996E-3</v>
      </c>
      <c r="O19">
        <f t="shared" si="21"/>
        <v>11493.297282937772</v>
      </c>
      <c r="P19">
        <f t="shared" si="22"/>
        <v>574.66486414688859</v>
      </c>
      <c r="Q19" s="4">
        <f t="shared" si="23"/>
        <v>25</v>
      </c>
      <c r="R19">
        <f t="shared" si="0"/>
        <v>2000000</v>
      </c>
      <c r="S19">
        <f t="shared" si="1"/>
        <v>10820.100125099063</v>
      </c>
      <c r="U19">
        <f t="shared" si="13"/>
        <v>4.6883589999999996E-3</v>
      </c>
      <c r="V19">
        <f t="shared" si="14"/>
        <v>0.01</v>
      </c>
      <c r="W19">
        <f t="shared" si="15"/>
        <v>0.82869956035399506</v>
      </c>
      <c r="X19">
        <f t="shared" si="16"/>
        <v>3.8852410420816955E-3</v>
      </c>
      <c r="Y19">
        <f t="shared" si="17"/>
        <v>8.2869956035399508E-3</v>
      </c>
      <c r="Z19">
        <f t="shared" si="18"/>
        <v>0.81652732370837344</v>
      </c>
      <c r="AB19">
        <f t="shared" si="19"/>
        <v>9880.4760867140358</v>
      </c>
      <c r="AC19">
        <f t="shared" si="2"/>
        <v>8834.9073974037747</v>
      </c>
      <c r="AE19">
        <f t="shared" si="3"/>
        <v>9384.5912710219</v>
      </c>
      <c r="AF19">
        <f t="shared" si="4"/>
        <v>-469.22956355109494</v>
      </c>
      <c r="AG19">
        <f t="shared" si="4"/>
        <v>-20.413183092709335</v>
      </c>
      <c r="AH19">
        <f t="shared" si="5"/>
        <v>-7770.4820841633909</v>
      </c>
      <c r="AI19">
        <f t="shared" si="6"/>
        <v>1124.4664402147055</v>
      </c>
      <c r="AJ19">
        <f t="shared" si="7"/>
        <v>1045.5686893102611</v>
      </c>
      <c r="AK19">
        <f t="shared" si="24"/>
        <v>419.14718281032191</v>
      </c>
      <c r="AL19">
        <f t="shared" si="8"/>
        <v>2589.1823123352883</v>
      </c>
      <c r="AN19">
        <f t="shared" si="9"/>
        <v>3366.3488320817964</v>
      </c>
      <c r="AO19">
        <f t="shared" si="9"/>
        <v>-168.31744160408979</v>
      </c>
      <c r="AP19">
        <f t="shared" si="9"/>
        <v>-7.3224174690914552</v>
      </c>
      <c r="AQ19">
        <f t="shared" si="9"/>
        <v>-2787.351364945227</v>
      </c>
      <c r="AR19">
        <f t="shared" si="9"/>
        <v>403.35760806338857</v>
      </c>
      <c r="AS19">
        <f t="shared" si="9"/>
        <v>375.05617820451147</v>
      </c>
      <c r="AT19">
        <f t="shared" si="9"/>
        <v>150.35237961623633</v>
      </c>
      <c r="AU19">
        <f t="shared" si="9"/>
        <v>928.76616588413629</v>
      </c>
      <c r="AW19">
        <v>16</v>
      </c>
      <c r="AX19">
        <f>(R19*SUMPRODUCT(K20:$K$23, X20:$X$23)-$AZ$3*SUMPRODUCT(K19:$K$22, W20:$W$23))/Z19</f>
        <v>10820.100125099063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0.34023543913346244</v>
      </c>
      <c r="L20" s="2">
        <v>17</v>
      </c>
      <c r="M20" s="6">
        <v>5.6712799999999999E-3</v>
      </c>
      <c r="O20">
        <f t="shared" si="21"/>
        <v>11493.297282937772</v>
      </c>
      <c r="P20">
        <f t="shared" si="22"/>
        <v>574.66486414688859</v>
      </c>
      <c r="Q20" s="4">
        <f t="shared" si="23"/>
        <v>25</v>
      </c>
      <c r="R20">
        <f t="shared" si="0"/>
        <v>2000000</v>
      </c>
      <c r="S20">
        <f t="shared" si="1"/>
        <v>9061.0594447853036</v>
      </c>
      <c r="U20">
        <f t="shared" si="13"/>
        <v>5.6712799999999999E-3</v>
      </c>
      <c r="V20">
        <f t="shared" si="14"/>
        <v>0.01</v>
      </c>
      <c r="W20">
        <f t="shared" si="15"/>
        <v>0.81652732370837344</v>
      </c>
      <c r="X20">
        <f t="shared" si="16"/>
        <v>4.6307550804008243E-3</v>
      </c>
      <c r="Y20">
        <f t="shared" si="17"/>
        <v>8.1652732370837353E-3</v>
      </c>
      <c r="Z20">
        <f t="shared" si="18"/>
        <v>0.80373129539088894</v>
      </c>
      <c r="AB20">
        <f t="shared" si="19"/>
        <v>8834.9073974037747</v>
      </c>
      <c r="AC20">
        <f t="shared" si="2"/>
        <v>7282.6570451711414</v>
      </c>
      <c r="AE20">
        <f t="shared" si="3"/>
        <v>9237.5227135281602</v>
      </c>
      <c r="AF20">
        <f t="shared" si="4"/>
        <v>-461.87613567640796</v>
      </c>
      <c r="AG20">
        <f t="shared" si="4"/>
        <v>-20.093282384772223</v>
      </c>
      <c r="AH20">
        <f t="shared" si="5"/>
        <v>-9261.5101608016485</v>
      </c>
      <c r="AI20">
        <f t="shared" si="6"/>
        <v>-505.95686533466869</v>
      </c>
      <c r="AJ20">
        <f t="shared" si="7"/>
        <v>1552.2503522326333</v>
      </c>
      <c r="AK20">
        <f t="shared" si="24"/>
        <v>75.725382093598768</v>
      </c>
      <c r="AL20">
        <f t="shared" si="8"/>
        <v>1122.0188689915633</v>
      </c>
      <c r="AN20">
        <f t="shared" si="9"/>
        <v>3142.9325969425872</v>
      </c>
      <c r="AO20">
        <f t="shared" si="9"/>
        <v>-157.14662984712933</v>
      </c>
      <c r="AP20">
        <f t="shared" si="9"/>
        <v>-6.8364467558156425</v>
      </c>
      <c r="AQ20">
        <f t="shared" si="9"/>
        <v>-3151.093976599373</v>
      </c>
      <c r="AR20">
        <f t="shared" si="9"/>
        <v>-172.14445625973113</v>
      </c>
      <c r="AS20">
        <f t="shared" si="9"/>
        <v>528.13058023694168</v>
      </c>
      <c r="AT20">
        <f t="shared" si="9"/>
        <v>25.76445863016481</v>
      </c>
      <c r="AU20">
        <f t="shared" si="9"/>
        <v>381.75058260737541</v>
      </c>
      <c r="AW20">
        <v>17</v>
      </c>
      <c r="AX20">
        <f>(R20*SUMPRODUCT(K21:$K$23, X21:$X$23)-$AZ$3*SUMPRODUCT(K20:$K$22, W21:$W$23))/Z20</f>
        <v>9061.0594447853036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10"/>
        <v>5.1300000000000005E-2</v>
      </c>
      <c r="I21" s="5">
        <f t="shared" si="11"/>
        <v>1.0512999999999999</v>
      </c>
      <c r="J21">
        <f t="shared" si="12"/>
        <v>0.95120327213925626</v>
      </c>
      <c r="K21">
        <f t="shared" si="20"/>
        <v>0.32363306300148625</v>
      </c>
      <c r="L21" s="2">
        <v>18</v>
      </c>
      <c r="M21" s="6">
        <v>6.8024940000000001E-3</v>
      </c>
      <c r="O21">
        <f t="shared" si="21"/>
        <v>11493.297282937772</v>
      </c>
      <c r="P21">
        <f t="shared" si="22"/>
        <v>574.66486414688859</v>
      </c>
      <c r="Q21" s="4">
        <f t="shared" si="23"/>
        <v>25</v>
      </c>
      <c r="R21">
        <f t="shared" si="0"/>
        <v>2000000</v>
      </c>
      <c r="S21">
        <f t="shared" si="1"/>
        <v>6626.632424245212</v>
      </c>
      <c r="U21">
        <f t="shared" si="13"/>
        <v>6.8024940000000001E-3</v>
      </c>
      <c r="V21">
        <f t="shared" si="14"/>
        <v>0.01</v>
      </c>
      <c r="W21">
        <f t="shared" si="15"/>
        <v>0.80373129539088894</v>
      </c>
      <c r="X21">
        <f t="shared" si="16"/>
        <v>5.4673773145087496E-3</v>
      </c>
      <c r="Y21">
        <f t="shared" si="17"/>
        <v>8.037312953908889E-3</v>
      </c>
      <c r="Z21">
        <f t="shared" si="18"/>
        <v>0.79022660512247134</v>
      </c>
      <c r="AB21">
        <f t="shared" si="19"/>
        <v>7282.6570451711414</v>
      </c>
      <c r="AC21">
        <f t="shared" si="2"/>
        <v>5236.5412440057862</v>
      </c>
      <c r="AE21">
        <f t="shared" si="3"/>
        <v>9082.3092935592394</v>
      </c>
      <c r="AF21">
        <f t="shared" si="4"/>
        <v>-454.11546467796194</v>
      </c>
      <c r="AG21">
        <f t="shared" si="4"/>
        <v>-19.755665128061782</v>
      </c>
      <c r="AH21">
        <f t="shared" si="5"/>
        <v>-10934.7546290175</v>
      </c>
      <c r="AI21">
        <f t="shared" si="6"/>
        <v>-2326.3164652642827</v>
      </c>
      <c r="AJ21">
        <f t="shared" si="7"/>
        <v>2046.1158011653552</v>
      </c>
      <c r="AK21">
        <f t="shared" si="24"/>
        <v>25.457361398483872</v>
      </c>
      <c r="AL21">
        <f t="shared" si="8"/>
        <v>-254.74330270044365</v>
      </c>
      <c r="AN21">
        <f t="shared" si="9"/>
        <v>2939.3355758014413</v>
      </c>
      <c r="AO21">
        <f t="shared" si="9"/>
        <v>-146.96677879007206</v>
      </c>
      <c r="AP21">
        <f t="shared" si="9"/>
        <v>-6.3935864170262837</v>
      </c>
      <c r="AQ21">
        <f t="shared" si="9"/>
        <v>-3538.848133758614</v>
      </c>
      <c r="AR21">
        <f t="shared" si="9"/>
        <v>-752.87292316427045</v>
      </c>
      <c r="AS21">
        <f t="shared" si="9"/>
        <v>662.19072398688388</v>
      </c>
      <c r="AT21">
        <f t="shared" si="9"/>
        <v>8.2388438453271355</v>
      </c>
      <c r="AU21">
        <f t="shared" si="9"/>
        <v>-82.443355332059369</v>
      </c>
      <c r="AW21">
        <v>18</v>
      </c>
      <c r="AX21">
        <f>(R21*SUMPRODUCT(K22:$K$23, X22:$X$23)-$AZ$3*SUMPRODUCT(K21:$K$22, W22:$W$23))/Z21</f>
        <v>6626.632424245212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10"/>
        <v>7.0000000000000007E-2</v>
      </c>
      <c r="I22" s="5">
        <f t="shared" si="11"/>
        <v>1.07</v>
      </c>
      <c r="J22">
        <f t="shared" si="12"/>
        <v>0.93457943925233644</v>
      </c>
      <c r="K22">
        <f t="shared" si="20"/>
        <v>0.30246080654344509</v>
      </c>
      <c r="L22" s="2">
        <v>19</v>
      </c>
      <c r="M22" s="6">
        <v>8.090557E-3</v>
      </c>
      <c r="O22">
        <f t="shared" si="21"/>
        <v>11493.297282937772</v>
      </c>
      <c r="P22">
        <f t="shared" si="22"/>
        <v>574.66486414688859</v>
      </c>
      <c r="Q22" s="4">
        <f t="shared" si="23"/>
        <v>25</v>
      </c>
      <c r="R22">
        <f t="shared" si="0"/>
        <v>2000000</v>
      </c>
      <c r="S22">
        <f t="shared" si="1"/>
        <v>3563.5717294055594</v>
      </c>
      <c r="U22">
        <f t="shared" si="13"/>
        <v>8.090557E-3</v>
      </c>
      <c r="V22">
        <f t="shared" si="14"/>
        <v>0.01</v>
      </c>
      <c r="W22">
        <f t="shared" si="15"/>
        <v>0.79022660512247134</v>
      </c>
      <c r="X22">
        <f t="shared" si="16"/>
        <v>6.393373391659846E-3</v>
      </c>
      <c r="Y22">
        <f t="shared" si="17"/>
        <v>7.9022660512247135E-3</v>
      </c>
      <c r="Z22">
        <f t="shared" si="18"/>
        <v>0.77593096567958686</v>
      </c>
      <c r="AB22">
        <f t="shared" si="19"/>
        <v>5236.5412440057862</v>
      </c>
      <c r="AC22">
        <f t="shared" si="2"/>
        <v>2765.085653266131</v>
      </c>
      <c r="AE22">
        <f t="shared" si="3"/>
        <v>8918.0052595924772</v>
      </c>
      <c r="AF22">
        <f t="shared" si="4"/>
        <v>-445.90026297962385</v>
      </c>
      <c r="AG22">
        <f t="shared" si="4"/>
        <v>-19.39827414198967</v>
      </c>
      <c r="AH22">
        <f t="shared" si="5"/>
        <v>-12786.746783319692</v>
      </c>
      <c r="AI22">
        <f t="shared" si="6"/>
        <v>-4334.0400608488271</v>
      </c>
      <c r="AJ22">
        <f t="shared" si="7"/>
        <v>2471.4555907396552</v>
      </c>
      <c r="AK22">
        <f t="shared" si="24"/>
        <v>287.88157105299143</v>
      </c>
      <c r="AL22">
        <f t="shared" si="8"/>
        <v>-1574.7028990561805</v>
      </c>
      <c r="AN22">
        <f t="shared" si="9"/>
        <v>2697.3470635750259</v>
      </c>
      <c r="AO22">
        <f t="shared" si="9"/>
        <v>-134.8673531787513</v>
      </c>
      <c r="AP22">
        <f t="shared" si="9"/>
        <v>-5.8672176425370512</v>
      </c>
      <c r="AQ22">
        <f t="shared" si="9"/>
        <v>-3867.4897451496759</v>
      </c>
      <c r="AR22">
        <f t="shared" si="9"/>
        <v>-1310.8772523959381</v>
      </c>
      <c r="AS22">
        <f t="shared" si="9"/>
        <v>747.51845131142272</v>
      </c>
      <c r="AT22">
        <f t="shared" si="9"/>
        <v>87.072892169681879</v>
      </c>
      <c r="AU22">
        <f t="shared" si="9"/>
        <v>-476.28590891483356</v>
      </c>
      <c r="AW22">
        <v>19</v>
      </c>
      <c r="AX22">
        <f>(R22*SUMPRODUCT(K23:$K$23, X23:$X$23)-$AZ$3*SUMPRODUCT(K22:$K$22, W23:$W$23))/Z22</f>
        <v>3563.5717294055594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10"/>
        <v>0.10390000000000001</v>
      </c>
      <c r="I23" s="5">
        <f t="shared" si="11"/>
        <v>1.1039000000000001</v>
      </c>
      <c r="J23">
        <f t="shared" si="12"/>
        <v>0.90587915572062683</v>
      </c>
      <c r="K23">
        <f t="shared" si="20"/>
        <v>0.2739929400701559</v>
      </c>
      <c r="L23" s="2">
        <v>20</v>
      </c>
      <c r="M23" s="6">
        <v>9.5159809999999997E-3</v>
      </c>
      <c r="O23">
        <f t="shared" si="21"/>
        <v>11493.297282937772</v>
      </c>
      <c r="P23">
        <f t="shared" si="22"/>
        <v>574.66486414688859</v>
      </c>
      <c r="Q23" s="4">
        <f t="shared" si="23"/>
        <v>25</v>
      </c>
      <c r="R23">
        <f t="shared" si="0"/>
        <v>2000000</v>
      </c>
      <c r="S23">
        <f t="shared" si="1"/>
        <v>3634.502613352191</v>
      </c>
      <c r="U23">
        <f t="shared" si="13"/>
        <v>9.5159809999999997E-3</v>
      </c>
      <c r="V23">
        <f t="shared" si="14"/>
        <v>0.01</v>
      </c>
      <c r="W23">
        <f t="shared" si="15"/>
        <v>0.77593096567958686</v>
      </c>
      <c r="X23">
        <f t="shared" si="16"/>
        <v>7.3837443267186003E-3</v>
      </c>
      <c r="Y23">
        <f t="shared" si="17"/>
        <v>7.7593096567958684E-3</v>
      </c>
      <c r="Z23">
        <f t="shared" si="18"/>
        <v>0.76078791169607241</v>
      </c>
      <c r="AB23">
        <f t="shared" si="19"/>
        <v>2765.085653266131</v>
      </c>
      <c r="AC23">
        <f t="shared" si="2"/>
        <v>2765.085653266131</v>
      </c>
      <c r="AE23">
        <f t="shared" si="3"/>
        <v>8743.9616383883713</v>
      </c>
      <c r="AF23">
        <f t="shared" si="4"/>
        <v>-437.19808191941854</v>
      </c>
      <c r="AG23">
        <f t="shared" si="4"/>
        <v>-19.019697792401811</v>
      </c>
      <c r="AH23">
        <f t="shared" si="5"/>
        <v>-14767.4886534372</v>
      </c>
      <c r="AI23">
        <f t="shared" si="6"/>
        <v>-6479.7447947606488</v>
      </c>
      <c r="AJ23">
        <f t="shared" si="7"/>
        <v>0</v>
      </c>
      <c r="AK23">
        <f t="shared" si="24"/>
        <v>775.02944468145597</v>
      </c>
      <c r="AL23">
        <f t="shared" si="8"/>
        <v>-5704.7153500791928</v>
      </c>
      <c r="AN23">
        <f t="shared" si="9"/>
        <v>2395.7837571626874</v>
      </c>
      <c r="AO23">
        <f t="shared" si="9"/>
        <v>-119.78918785813435</v>
      </c>
      <c r="AP23">
        <f t="shared" si="9"/>
        <v>-5.2112629173860254</v>
      </c>
      <c r="AQ23">
        <f t="shared" si="9"/>
        <v>-4046.1876336079258</v>
      </c>
      <c r="AR23">
        <f t="shared" si="9"/>
        <v>-1775.4043272207591</v>
      </c>
      <c r="AS23">
        <f t="shared" si="9"/>
        <v>0</v>
      </c>
      <c r="AT23">
        <f t="shared" si="9"/>
        <v>212.35259618921236</v>
      </c>
      <c r="AU23">
        <f t="shared" si="9"/>
        <v>-1563.0517310315468</v>
      </c>
      <c r="AW23">
        <v>20</v>
      </c>
      <c r="AX23">
        <f>(R23*SUMPRODUCT(K$23:$K24, X$23:$X24)-$AZ$3*SUMPRODUCT(K$22:$K23, W$23:$W24))/Z23</f>
        <v>3634.502613352191</v>
      </c>
    </row>
    <row r="25" spans="5:50" x14ac:dyDescent="0.25">
      <c r="AN25" s="8">
        <f t="shared" ref="AN25:AU25" si="25">SUM(AN3:AN23)</f>
        <v>110099.07798918666</v>
      </c>
      <c r="AO25" s="8">
        <f t="shared" si="25"/>
        <v>-14124.92686166266</v>
      </c>
      <c r="AP25" s="8">
        <f t="shared" si="25"/>
        <v>-1736.9179915771374</v>
      </c>
      <c r="AQ25" s="8">
        <f t="shared" si="25"/>
        <v>-56213.613669506725</v>
      </c>
      <c r="AR25" s="8">
        <f t="shared" si="25"/>
        <v>38023.619466440126</v>
      </c>
      <c r="AS25" s="8">
        <f t="shared" si="25"/>
        <v>-5133.7986867092004</v>
      </c>
      <c r="AT25" s="8">
        <f t="shared" si="25"/>
        <v>2893.9444646704528</v>
      </c>
      <c r="AU25" s="9">
        <f t="shared" si="25"/>
        <v>35783.765244401387</v>
      </c>
    </row>
    <row r="29" spans="5:50" x14ac:dyDescent="0.25">
      <c r="AF29" s="10"/>
      <c r="AG29" s="10"/>
      <c r="AH29" s="10"/>
      <c r="AI29" s="10"/>
      <c r="AJ29" s="10"/>
      <c r="AK29" s="10"/>
      <c r="AL29" s="10"/>
      <c r="AM29" s="10"/>
    </row>
  </sheetData>
  <conditionalFormatting sqref="AN25:AU25">
    <cfRule type="cellIs" dxfId="26" priority="1" operator="lessThan">
      <formula>0</formula>
    </cfRule>
  </conditionalFormatting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492440-50C0-404B-94B7-8C8634F7D341}">
  <dimension ref="A1:AZ29"/>
  <sheetViews>
    <sheetView workbookViewId="0">
      <selection activeCell="M33" sqref="M33"/>
    </sheetView>
  </sheetViews>
  <sheetFormatPr defaultRowHeight="15" x14ac:dyDescent="0.25"/>
  <cols>
    <col min="3" max="3" width="9.28515625" bestFit="1" customWidth="1"/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f>'T.45.04.F'!C3*(1+C12)</f>
        <v>46912.658309328501</v>
      </c>
      <c r="K3">
        <v>1</v>
      </c>
      <c r="L3" s="2">
        <v>0</v>
      </c>
      <c r="O3">
        <f>$C$3</f>
        <v>46912.658309328501</v>
      </c>
      <c r="P3">
        <f>O3*B5</f>
        <v>37530.126647462799</v>
      </c>
      <c r="Q3" s="4">
        <f>B8</f>
        <v>1522.432587</v>
      </c>
      <c r="R3">
        <f t="shared" ref="R3:R23" si="0">$C$6</f>
        <v>2000000</v>
      </c>
      <c r="S3">
        <f t="shared" ref="S3:S23" si="1">AX3</f>
        <v>2.9103830456733704E-11</v>
      </c>
      <c r="W3">
        <v>1</v>
      </c>
      <c r="Z3">
        <v>1</v>
      </c>
      <c r="AC3">
        <f t="shared" ref="AC3:AC23" si="2">S3*Z3</f>
        <v>2.9103830456733704E-11</v>
      </c>
      <c r="AE3">
        <f t="shared" ref="AE3:AE23" si="3">$Z3*O3</f>
        <v>46912.658309328501</v>
      </c>
      <c r="AF3">
        <f t="shared" ref="AF3:AG23" si="4">-$Z3*P3</f>
        <v>-37530.126647462799</v>
      </c>
      <c r="AG3">
        <f t="shared" si="4"/>
        <v>-1522.432587</v>
      </c>
      <c r="AH3">
        <f t="shared" ref="AH3:AH23" si="5">-X3*R3</f>
        <v>0</v>
      </c>
      <c r="AI3">
        <f t="shared" ref="AI3:AI23" si="6">SUM(AE3:AH3)</f>
        <v>7860.0990748657014</v>
      </c>
      <c r="AJ3">
        <f t="shared" ref="AJ3:AJ23" si="7">AB3-AC3</f>
        <v>-2.9103830456733704E-11</v>
      </c>
      <c r="AL3">
        <f t="shared" ref="AL3:AL23" si="8">SUM(AI3:AK3)</f>
        <v>7860.0990748656723</v>
      </c>
      <c r="AN3">
        <f t="shared" ref="AN3:AU23" si="9">AE3*$K3</f>
        <v>46912.658309328501</v>
      </c>
      <c r="AO3">
        <f t="shared" si="9"/>
        <v>-37530.126647462799</v>
      </c>
      <c r="AP3">
        <f t="shared" si="9"/>
        <v>-1522.432587</v>
      </c>
      <c r="AQ3">
        <f t="shared" si="9"/>
        <v>0</v>
      </c>
      <c r="AR3">
        <f t="shared" si="9"/>
        <v>7860.0990748657014</v>
      </c>
      <c r="AS3">
        <f t="shared" si="9"/>
        <v>-2.9103830456733704E-11</v>
      </c>
      <c r="AT3">
        <f t="shared" si="9"/>
        <v>0</v>
      </c>
      <c r="AU3">
        <f t="shared" si="9"/>
        <v>7860.0990748656723</v>
      </c>
      <c r="AW3">
        <v>0</v>
      </c>
      <c r="AX3">
        <f>(R3*SUMPRODUCT(K4:$K$23, X4:$X$23)-$AZ$3*SUMPRODUCT(K3:$K$22, W4:$W$23))/Z3</f>
        <v>2.9103830456733704E-11</v>
      </c>
      <c r="AZ3">
        <f>$C$6*SUMPRODUCT(K4:$K$23, X4:$X$23)/SUMPRODUCT(K3:K22, W4:W23)</f>
        <v>17188.182376377823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v>1.5900000000000001E-2</v>
      </c>
      <c r="G4" s="5"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Mortalities!B21:B40</f>
        <v>2.5943469999999999E-3</v>
      </c>
      <c r="R4">
        <f t="shared" si="0"/>
        <v>2000000</v>
      </c>
      <c r="S4">
        <f t="shared" si="1"/>
        <v>12477.428006647422</v>
      </c>
      <c r="U4">
        <f t="shared" ref="U4:U23" si="13">M4</f>
        <v>2.5943469999999999E-3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2.5943469999999999E-3</v>
      </c>
      <c r="Y4">
        <f t="shared" ref="Y4:Y23" si="17">V4*W4</f>
        <v>0.01</v>
      </c>
      <c r="Z4">
        <f t="shared" ref="Z4:Z23" si="18">MAX(0, W4-X4-Y4)</f>
        <v>0.98740565299999994</v>
      </c>
      <c r="AB4">
        <f t="shared" ref="AB4:AB23" si="19">AC3</f>
        <v>2.9103830456733704E-11</v>
      </c>
      <c r="AC4">
        <f t="shared" si="2"/>
        <v>12320.282948664186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-5188.6939999999995</v>
      </c>
      <c r="AI4">
        <f t="shared" si="6"/>
        <v>-5188.6939999999995</v>
      </c>
      <c r="AJ4">
        <f t="shared" si="7"/>
        <v>-12320.282948664157</v>
      </c>
      <c r="AK4">
        <f>H4*SUM(AB4, AE4:AF4)</f>
        <v>1.9179424270987511E-12</v>
      </c>
      <c r="AL4">
        <f t="shared" si="8"/>
        <v>-17508.976948664153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-4867.899427713668</v>
      </c>
      <c r="AR4">
        <f t="shared" si="9"/>
        <v>-4867.899427713668</v>
      </c>
      <c r="AS4">
        <f t="shared" si="9"/>
        <v>-11558.57298870828</v>
      </c>
      <c r="AT4">
        <f t="shared" si="9"/>
        <v>1.7993643185090073E-12</v>
      </c>
      <c r="AU4">
        <f t="shared" si="9"/>
        <v>-16426.472416421944</v>
      </c>
      <c r="AW4">
        <v>1</v>
      </c>
      <c r="AX4">
        <f>(R4*SUMPRODUCT(K5:$K$23, X5:$X$23)-$AZ$3*SUMPRODUCT(K4:$K$22, W5:$W$23))/Z4</f>
        <v>12477.428006647422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v>3.6400000000000002E-2</v>
      </c>
      <c r="G5" s="5"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2.6922130000000002E-3</v>
      </c>
      <c r="O5">
        <f t="shared" ref="O5:O23" si="21">$C$3</f>
        <v>46912.658309328501</v>
      </c>
      <c r="P5">
        <f t="shared" ref="P5:P23" si="22">O5*$C$5</f>
        <v>2345.6329154664249</v>
      </c>
      <c r="Q5" s="4">
        <f t="shared" ref="Q5:Q23" si="23">$C$8</f>
        <v>25</v>
      </c>
      <c r="R5">
        <f t="shared" si="0"/>
        <v>2000000</v>
      </c>
      <c r="S5">
        <f t="shared" si="1"/>
        <v>24261.077518136844</v>
      </c>
      <c r="U5">
        <f t="shared" si="13"/>
        <v>2.6922130000000002E-3</v>
      </c>
      <c r="V5">
        <f t="shared" si="14"/>
        <v>0.01</v>
      </c>
      <c r="W5">
        <f t="shared" si="15"/>
        <v>0.98740565299999994</v>
      </c>
      <c r="X5">
        <f t="shared" si="16"/>
        <v>2.6583063352800889E-3</v>
      </c>
      <c r="Y5">
        <f t="shared" si="17"/>
        <v>9.8740565299999996E-3</v>
      </c>
      <c r="Z5">
        <f t="shared" si="18"/>
        <v>0.97487329013471991</v>
      </c>
      <c r="AB5">
        <f t="shared" si="19"/>
        <v>12320.282948664186</v>
      </c>
      <c r="AC5">
        <f t="shared" si="2"/>
        <v>23651.476462319552</v>
      </c>
      <c r="AE5">
        <f t="shared" si="3"/>
        <v>45733.897554980984</v>
      </c>
      <c r="AF5">
        <f t="shared" si="4"/>
        <v>-2286.6948777490488</v>
      </c>
      <c r="AG5">
        <f t="shared" si="4"/>
        <v>-24.371832253367998</v>
      </c>
      <c r="AH5">
        <f t="shared" si="5"/>
        <v>-5316.6126705601773</v>
      </c>
      <c r="AI5">
        <f t="shared" si="6"/>
        <v>38106.218174418391</v>
      </c>
      <c r="AJ5">
        <f t="shared" si="7"/>
        <v>-11331.193513655366</v>
      </c>
      <c r="AK5">
        <f>H5*SUM(AB5, AE5:AF5)</f>
        <v>4818.3107580774249</v>
      </c>
      <c r="AL5">
        <f t="shared" si="8"/>
        <v>31593.335418840448</v>
      </c>
      <c r="AN5">
        <f t="shared" si="9"/>
        <v>39494.079445627562</v>
      </c>
      <c r="AO5">
        <f t="shared" si="9"/>
        <v>-1974.7039722813779</v>
      </c>
      <c r="AP5">
        <f t="shared" si="9"/>
        <v>-21.046600677164268</v>
      </c>
      <c r="AQ5">
        <f t="shared" si="9"/>
        <v>-4591.2273918990522</v>
      </c>
      <c r="AR5">
        <f t="shared" si="9"/>
        <v>32907.101480769968</v>
      </c>
      <c r="AS5">
        <f t="shared" si="9"/>
        <v>-9785.1939320082038</v>
      </c>
      <c r="AT5">
        <f t="shared" si="9"/>
        <v>4160.9125407354741</v>
      </c>
      <c r="AU5">
        <f t="shared" si="9"/>
        <v>27282.82008949724</v>
      </c>
      <c r="AW5">
        <v>2</v>
      </c>
      <c r="AX5">
        <f>(R5*SUMPRODUCT(K6:$K$23, X6:$X$23)-$AZ$3*SUMPRODUCT(K5:$K$22, W6:$W$23))/Z5</f>
        <v>24261.077518136844</v>
      </c>
    </row>
    <row r="6" spans="1:52" x14ac:dyDescent="0.25">
      <c r="A6" t="s">
        <v>16</v>
      </c>
      <c r="C6" s="2">
        <f>'T.26.04.F'!C6</f>
        <v>2000000</v>
      </c>
      <c r="E6">
        <v>2006</v>
      </c>
      <c r="F6" s="5">
        <v>5.8799999999999998E-2</v>
      </c>
      <c r="G6" s="5"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2.807183E-3</v>
      </c>
      <c r="O6">
        <f t="shared" si="21"/>
        <v>46912.658309328501</v>
      </c>
      <c r="P6">
        <f t="shared" si="22"/>
        <v>2345.6329154664249</v>
      </c>
      <c r="Q6" s="4">
        <f t="shared" si="23"/>
        <v>25</v>
      </c>
      <c r="R6">
        <f t="shared" si="0"/>
        <v>2000000</v>
      </c>
      <c r="S6">
        <f t="shared" si="1"/>
        <v>35182.115814829354</v>
      </c>
      <c r="U6">
        <f t="shared" si="13"/>
        <v>2.807183E-3</v>
      </c>
      <c r="V6">
        <f t="shared" si="14"/>
        <v>0.01</v>
      </c>
      <c r="W6">
        <f t="shared" si="15"/>
        <v>0.97487329013471991</v>
      </c>
      <c r="X6">
        <f t="shared" si="16"/>
        <v>2.7366477272202532E-3</v>
      </c>
      <c r="Y6">
        <f t="shared" si="17"/>
        <v>9.7487329013471995E-3</v>
      </c>
      <c r="Z6">
        <f t="shared" si="18"/>
        <v>0.96238790950615249</v>
      </c>
      <c r="AB6">
        <f t="shared" si="19"/>
        <v>23651.476462319552</v>
      </c>
      <c r="AC6">
        <f t="shared" si="2"/>
        <v>33858.842891036969</v>
      </c>
      <c r="AE6">
        <f t="shared" si="3"/>
        <v>45148.175159691091</v>
      </c>
      <c r="AF6">
        <f t="shared" si="4"/>
        <v>-2257.4087579845545</v>
      </c>
      <c r="AG6">
        <f t="shared" si="4"/>
        <v>-24.059697737653813</v>
      </c>
      <c r="AH6">
        <f t="shared" si="5"/>
        <v>-5473.2954544405065</v>
      </c>
      <c r="AI6">
        <f t="shared" si="6"/>
        <v>37393.411249528377</v>
      </c>
      <c r="AJ6">
        <f t="shared" si="7"/>
        <v>-10207.366428717418</v>
      </c>
      <c r="AK6">
        <f>H6*SUM(AB6, AE6:AF6)</f>
        <v>7239.7960236060389</v>
      </c>
      <c r="AL6">
        <f t="shared" si="8"/>
        <v>34425.840844416998</v>
      </c>
      <c r="AN6">
        <f t="shared" si="9"/>
        <v>35162.582560201001</v>
      </c>
      <c r="AO6">
        <f t="shared" si="9"/>
        <v>-1758.1291280100502</v>
      </c>
      <c r="AP6">
        <f t="shared" si="9"/>
        <v>-18.738323422406115</v>
      </c>
      <c r="AQ6">
        <f t="shared" si="9"/>
        <v>-4262.7460049584424</v>
      </c>
      <c r="AR6">
        <f t="shared" si="9"/>
        <v>29122.969103810105</v>
      </c>
      <c r="AS6">
        <f t="shared" si="9"/>
        <v>-7949.7646029433899</v>
      </c>
      <c r="AT6">
        <f t="shared" si="9"/>
        <v>5638.5429643310545</v>
      </c>
      <c r="AU6">
        <f t="shared" si="9"/>
        <v>26811.747465197772</v>
      </c>
      <c r="AW6">
        <v>3</v>
      </c>
      <c r="AX6">
        <f>(R6*SUMPRODUCT(K7:$K$23, X7:$X$23)-$AZ$3*SUMPRODUCT(K6:$K$22, W7:$W$23))/Z6</f>
        <v>35182.115814829354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v>5.4699999999999999E-2</v>
      </c>
      <c r="G7" s="5"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2.939255E-3</v>
      </c>
      <c r="O7">
        <f t="shared" si="21"/>
        <v>46912.658309328501</v>
      </c>
      <c r="P7">
        <f t="shared" si="22"/>
        <v>2345.6329154664249</v>
      </c>
      <c r="Q7" s="4">
        <f t="shared" si="23"/>
        <v>25</v>
      </c>
      <c r="R7">
        <f t="shared" si="0"/>
        <v>2000000</v>
      </c>
      <c r="S7">
        <f t="shared" si="1"/>
        <v>45006.658304113662</v>
      </c>
      <c r="U7">
        <f t="shared" si="13"/>
        <v>2.939255E-3</v>
      </c>
      <c r="V7">
        <f t="shared" si="14"/>
        <v>0.01</v>
      </c>
      <c r="W7">
        <f t="shared" si="15"/>
        <v>0.96238790950615249</v>
      </c>
      <c r="X7">
        <f t="shared" si="16"/>
        <v>2.828703474955506E-3</v>
      </c>
      <c r="Y7">
        <f t="shared" si="17"/>
        <v>9.6238790950615247E-3</v>
      </c>
      <c r="Z7">
        <f t="shared" si="18"/>
        <v>0.94993532693613547</v>
      </c>
      <c r="AB7">
        <f t="shared" si="19"/>
        <v>33858.842891036969</v>
      </c>
      <c r="AC7">
        <f t="shared" si="2"/>
        <v>42753.414670421145</v>
      </c>
      <c r="AE7">
        <f t="shared" si="3"/>
        <v>44563.991408515183</v>
      </c>
      <c r="AF7">
        <f t="shared" si="4"/>
        <v>-2228.1995704257588</v>
      </c>
      <c r="AG7">
        <f t="shared" si="4"/>
        <v>-23.748383173403386</v>
      </c>
      <c r="AH7">
        <f t="shared" si="5"/>
        <v>-5657.4069499110119</v>
      </c>
      <c r="AI7">
        <f t="shared" si="6"/>
        <v>36654.636505005008</v>
      </c>
      <c r="AJ7">
        <f t="shared" si="7"/>
        <v>-8894.5717793841759</v>
      </c>
      <c r="AK7">
        <f>H7*SUM(AB7, AE7:AF7)</f>
        <v>7977.5782561395336</v>
      </c>
      <c r="AL7">
        <f t="shared" si="8"/>
        <v>35737.642981760364</v>
      </c>
      <c r="AN7">
        <f t="shared" si="9"/>
        <v>31418.127037201062</v>
      </c>
      <c r="AO7">
        <f t="shared" si="9"/>
        <v>-1570.9063518600528</v>
      </c>
      <c r="AP7">
        <f t="shared" si="9"/>
        <v>-16.742883567820339</v>
      </c>
      <c r="AQ7">
        <f t="shared" si="9"/>
        <v>-3988.5370370905607</v>
      </c>
      <c r="AR7">
        <f t="shared" si="9"/>
        <v>25841.940764682626</v>
      </c>
      <c r="AS7">
        <f t="shared" si="9"/>
        <v>-6270.7755134518475</v>
      </c>
      <c r="AT7">
        <f t="shared" si="9"/>
        <v>5624.284521621933</v>
      </c>
      <c r="AU7">
        <f t="shared" si="9"/>
        <v>25195.449772852709</v>
      </c>
      <c r="AW7">
        <v>4</v>
      </c>
      <c r="AX7">
        <f>(R7*SUMPRODUCT(K8:$K$23, X8:$X$23)-$AZ$3*SUMPRODUCT(K7:$K$22, W8:$W$23))/Z7</f>
        <v>45006.658304113662</v>
      </c>
    </row>
    <row r="8" spans="1:52" x14ac:dyDescent="0.25">
      <c r="B8" s="2">
        <f>'T.26.04.A'!B8</f>
        <v>1522.432587</v>
      </c>
      <c r="C8" s="2">
        <f>'T.26.04.A'!C8</f>
        <v>25</v>
      </c>
      <c r="E8">
        <v>2008</v>
      </c>
      <c r="F8" s="5">
        <v>2.2499999999999999E-2</v>
      </c>
      <c r="G8" s="5"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3.7729310000000002E-3</v>
      </c>
      <c r="O8">
        <f t="shared" si="21"/>
        <v>46912.658309328501</v>
      </c>
      <c r="P8">
        <f t="shared" si="22"/>
        <v>2345.6329154664249</v>
      </c>
      <c r="Q8" s="4">
        <f t="shared" si="23"/>
        <v>25</v>
      </c>
      <c r="R8">
        <f t="shared" si="0"/>
        <v>2000000</v>
      </c>
      <c r="S8">
        <f t="shared" si="1"/>
        <v>52892.714498972666</v>
      </c>
      <c r="U8">
        <f t="shared" si="13"/>
        <v>3.7729310000000002E-3</v>
      </c>
      <c r="V8">
        <f t="shared" si="14"/>
        <v>0.01</v>
      </c>
      <c r="W8">
        <f t="shared" si="15"/>
        <v>0.94993532693613547</v>
      </c>
      <c r="X8">
        <f t="shared" si="16"/>
        <v>3.5840404429924805E-3</v>
      </c>
      <c r="Y8">
        <f t="shared" si="17"/>
        <v>9.4993532693613547E-3</v>
      </c>
      <c r="Z8">
        <f t="shared" si="18"/>
        <v>0.93685193322378169</v>
      </c>
      <c r="AB8">
        <f t="shared" si="19"/>
        <v>42753.414670421145</v>
      </c>
      <c r="AC8">
        <f t="shared" si="2"/>
        <v>49552.641831816087</v>
      </c>
      <c r="AE8">
        <f t="shared" si="3"/>
        <v>43950.214629761111</v>
      </c>
      <c r="AF8">
        <f t="shared" si="4"/>
        <v>-2197.5107314880556</v>
      </c>
      <c r="AG8">
        <f t="shared" si="4"/>
        <v>-23.421298330594542</v>
      </c>
      <c r="AH8">
        <f t="shared" si="5"/>
        <v>-7168.0808859849612</v>
      </c>
      <c r="AI8">
        <f t="shared" si="6"/>
        <v>34561.201713957496</v>
      </c>
      <c r="AJ8">
        <f t="shared" si="7"/>
        <v>-6799.2271613949415</v>
      </c>
      <c r="AK8">
        <f t="shared" ref="AK8:AK23" si="24">H8*SUM(AB8:AB8, AE8:AF8)</f>
        <v>6126.6935962303296</v>
      </c>
      <c r="AL8">
        <f t="shared" si="8"/>
        <v>33888.668148792887</v>
      </c>
      <c r="AN8">
        <f t="shared" si="9"/>
        <v>28890.822695914641</v>
      </c>
      <c r="AO8">
        <f t="shared" si="9"/>
        <v>-1444.5411347957322</v>
      </c>
      <c r="AP8">
        <f t="shared" si="9"/>
        <v>-15.396069918601134</v>
      </c>
      <c r="AQ8">
        <f t="shared" si="9"/>
        <v>-4711.962289411279</v>
      </c>
      <c r="AR8">
        <f t="shared" si="9"/>
        <v>22718.923201789028</v>
      </c>
      <c r="AS8">
        <f t="shared" si="9"/>
        <v>-4469.4950421491485</v>
      </c>
      <c r="AT8">
        <f t="shared" si="9"/>
        <v>4027.4028213966017</v>
      </c>
      <c r="AU8">
        <f t="shared" si="9"/>
        <v>22276.830981036481</v>
      </c>
      <c r="AW8">
        <v>5</v>
      </c>
      <c r="AX8">
        <f>(R8*SUMPRODUCT(K9:$K$23, X9:$X$23)-$AZ$3*SUMPRODUCT(K8:$K$22, W9:$W$23))/Z8</f>
        <v>52892.714498972666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4.6883589999999996E-3</v>
      </c>
      <c r="O9">
        <f t="shared" si="21"/>
        <v>46912.658309328501</v>
      </c>
      <c r="P9">
        <f t="shared" si="22"/>
        <v>2345.6329154664249</v>
      </c>
      <c r="Q9" s="4">
        <f t="shared" si="23"/>
        <v>25</v>
      </c>
      <c r="R9">
        <f t="shared" si="0"/>
        <v>2000000</v>
      </c>
      <c r="S9">
        <f t="shared" si="1"/>
        <v>59202.990971722531</v>
      </c>
      <c r="U9">
        <f t="shared" si="13"/>
        <v>4.6883589999999996E-3</v>
      </c>
      <c r="V9">
        <f t="shared" si="14"/>
        <v>0.01</v>
      </c>
      <c r="W9">
        <f t="shared" si="15"/>
        <v>0.93685193322378169</v>
      </c>
      <c r="X9">
        <f t="shared" si="16"/>
        <v>4.3922981927971153E-3</v>
      </c>
      <c r="Y9">
        <f t="shared" si="17"/>
        <v>9.3685193322378176E-3</v>
      </c>
      <c r="Z9">
        <f t="shared" si="18"/>
        <v>0.9230911156987468</v>
      </c>
      <c r="AB9">
        <f t="shared" si="19"/>
        <v>49552.641831816087</v>
      </c>
      <c r="AC9">
        <f t="shared" si="2"/>
        <v>54649.754988790184</v>
      </c>
      <c r="AE9">
        <f t="shared" si="3"/>
        <v>43304.658099152133</v>
      </c>
      <c r="AF9">
        <f t="shared" si="4"/>
        <v>-2165.2329049576065</v>
      </c>
      <c r="AG9">
        <f t="shared" si="4"/>
        <v>-23.077277892468668</v>
      </c>
      <c r="AH9">
        <f t="shared" si="5"/>
        <v>-8784.59638559423</v>
      </c>
      <c r="AI9">
        <f t="shared" si="6"/>
        <v>32331.751530707828</v>
      </c>
      <c r="AJ9">
        <f t="shared" si="7"/>
        <v>-5097.1131569740974</v>
      </c>
      <c r="AK9">
        <f t="shared" si="24"/>
        <v>4734.1258987577539</v>
      </c>
      <c r="AL9">
        <f t="shared" si="8"/>
        <v>31968.764272491484</v>
      </c>
      <c r="AN9">
        <f t="shared" si="9"/>
        <v>27054.232959847657</v>
      </c>
      <c r="AO9">
        <f t="shared" si="9"/>
        <v>-1352.7116479923827</v>
      </c>
      <c r="AP9">
        <f t="shared" si="9"/>
        <v>-14.417341680714332</v>
      </c>
      <c r="AQ9">
        <f t="shared" si="9"/>
        <v>-5488.1051486411625</v>
      </c>
      <c r="AR9">
        <f t="shared" si="9"/>
        <v>20198.998821533398</v>
      </c>
      <c r="AS9">
        <f t="shared" si="9"/>
        <v>-3184.3799910795669</v>
      </c>
      <c r="AT9">
        <f t="shared" si="9"/>
        <v>2957.6066536072731</v>
      </c>
      <c r="AU9">
        <f t="shared" si="9"/>
        <v>19972.225484061106</v>
      </c>
      <c r="AW9">
        <v>6</v>
      </c>
      <c r="AX9">
        <f>(R9*SUMPRODUCT(K10:$K$23, X10:$X$23)-$AZ$3*SUMPRODUCT(K9:$K$22, W10:$W$23))/Z9</f>
        <v>59202.990971722531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5.6712799999999999E-3</v>
      </c>
      <c r="O10">
        <f t="shared" si="21"/>
        <v>46912.658309328501</v>
      </c>
      <c r="P10">
        <f t="shared" si="22"/>
        <v>2345.6329154664249</v>
      </c>
      <c r="Q10" s="4">
        <f t="shared" si="23"/>
        <v>25</v>
      </c>
      <c r="R10">
        <f t="shared" si="0"/>
        <v>2000000</v>
      </c>
      <c r="S10">
        <f t="shared" si="1"/>
        <v>64214.790997553304</v>
      </c>
      <c r="U10">
        <f t="shared" si="13"/>
        <v>5.6712799999999999E-3</v>
      </c>
      <c r="V10">
        <f t="shared" si="14"/>
        <v>0.01</v>
      </c>
      <c r="W10">
        <f t="shared" si="15"/>
        <v>0.9230911156987468</v>
      </c>
      <c r="X10">
        <f t="shared" si="16"/>
        <v>5.2351081826399887E-3</v>
      </c>
      <c r="Y10">
        <f t="shared" si="17"/>
        <v>9.2309111569874678E-3</v>
      </c>
      <c r="Z10">
        <f t="shared" si="18"/>
        <v>0.90862509635911937</v>
      </c>
      <c r="AB10">
        <f t="shared" si="19"/>
        <v>54649.754988790184</v>
      </c>
      <c r="AC10">
        <f t="shared" si="2"/>
        <v>58347.170657832583</v>
      </c>
      <c r="AE10">
        <f t="shared" si="3"/>
        <v>42626.018676776053</v>
      </c>
      <c r="AF10">
        <f t="shared" si="4"/>
        <v>-2131.3009338388024</v>
      </c>
      <c r="AG10">
        <f t="shared" si="4"/>
        <v>-22.715627408977983</v>
      </c>
      <c r="AH10">
        <f t="shared" si="5"/>
        <v>-10470.216365279977</v>
      </c>
      <c r="AI10">
        <f t="shared" si="6"/>
        <v>30001.785750248295</v>
      </c>
      <c r="AJ10">
        <f t="shared" si="7"/>
        <v>-3697.4156690423988</v>
      </c>
      <c r="AK10">
        <f t="shared" si="24"/>
        <v>4995.0848184156903</v>
      </c>
      <c r="AL10">
        <f t="shared" si="8"/>
        <v>31299.454899621585</v>
      </c>
      <c r="AN10">
        <f t="shared" si="9"/>
        <v>25301.90831349041</v>
      </c>
      <c r="AO10">
        <f t="shared" si="9"/>
        <v>-1265.0954156745204</v>
      </c>
      <c r="AP10">
        <f t="shared" si="9"/>
        <v>-13.483518748104691</v>
      </c>
      <c r="AQ10">
        <f t="shared" si="9"/>
        <v>-6214.9002585844428</v>
      </c>
      <c r="AR10">
        <f t="shared" si="9"/>
        <v>17808.429120483343</v>
      </c>
      <c r="AS10">
        <f t="shared" si="9"/>
        <v>-2194.7081890137529</v>
      </c>
      <c r="AT10">
        <f t="shared" si="9"/>
        <v>2964.9773076864944</v>
      </c>
      <c r="AU10">
        <f t="shared" si="9"/>
        <v>18578.698239156081</v>
      </c>
      <c r="AW10">
        <v>7</v>
      </c>
      <c r="AX10">
        <f>(R10*SUMPRODUCT(K11:$K$23, X11:$X$23)-$AZ$3*SUMPRODUCT(K10:$K$22, W11:$W$23))/Z10</f>
        <v>64214.790997553304</v>
      </c>
    </row>
    <row r="11" spans="1:52" x14ac:dyDescent="0.25">
      <c r="A11" t="s">
        <v>33</v>
      </c>
      <c r="C11" s="7">
        <f>AU25</f>
        <v>226690.3353125194</v>
      </c>
      <c r="E11">
        <v>2011</v>
      </c>
      <c r="F11" s="5">
        <v>1.5E-3</v>
      </c>
      <c r="G11" s="5"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6.8024940000000001E-3</v>
      </c>
      <c r="O11">
        <f t="shared" si="21"/>
        <v>46912.658309328501</v>
      </c>
      <c r="P11">
        <f t="shared" si="22"/>
        <v>2345.6329154664249</v>
      </c>
      <c r="Q11" s="4">
        <f t="shared" si="23"/>
        <v>25</v>
      </c>
      <c r="R11">
        <f t="shared" si="0"/>
        <v>2000000</v>
      </c>
      <c r="S11">
        <f t="shared" si="1"/>
        <v>67877.740783098285</v>
      </c>
      <c r="U11">
        <f t="shared" si="13"/>
        <v>6.8024940000000001E-3</v>
      </c>
      <c r="V11">
        <f t="shared" si="14"/>
        <v>0.01</v>
      </c>
      <c r="W11">
        <f t="shared" si="15"/>
        <v>0.90862509635911937</v>
      </c>
      <c r="X11">
        <f t="shared" si="16"/>
        <v>6.1809167662323318E-3</v>
      </c>
      <c r="Y11">
        <f t="shared" si="17"/>
        <v>9.0862509635911935E-3</v>
      </c>
      <c r="Z11">
        <f t="shared" si="18"/>
        <v>0.89335792862929586</v>
      </c>
      <c r="AB11">
        <f t="shared" si="19"/>
        <v>58347.170657832583</v>
      </c>
      <c r="AC11">
        <f t="shared" si="2"/>
        <v>60639.117906024963</v>
      </c>
      <c r="AE11">
        <f t="shared" si="3"/>
        <v>41909.795253715631</v>
      </c>
      <c r="AF11">
        <f t="shared" si="4"/>
        <v>-2095.4897626857814</v>
      </c>
      <c r="AG11">
        <f t="shared" si="4"/>
        <v>-22.333948215732395</v>
      </c>
      <c r="AH11">
        <f t="shared" si="5"/>
        <v>-12361.833532464663</v>
      </c>
      <c r="AI11">
        <f t="shared" si="6"/>
        <v>27430.138010349459</v>
      </c>
      <c r="AJ11">
        <f t="shared" si="7"/>
        <v>-2291.9472481923804</v>
      </c>
      <c r="AK11">
        <f t="shared" si="24"/>
        <v>5055.3160216664155</v>
      </c>
      <c r="AL11">
        <f t="shared" si="8"/>
        <v>30193.506783823494</v>
      </c>
      <c r="AN11">
        <f t="shared" si="9"/>
        <v>23658.367238102172</v>
      </c>
      <c r="AO11">
        <f t="shared" si="9"/>
        <v>-1182.9183619051084</v>
      </c>
      <c r="AP11">
        <f t="shared" si="9"/>
        <v>-12.607667147161935</v>
      </c>
      <c r="AQ11">
        <f t="shared" si="9"/>
        <v>-6978.3399245169512</v>
      </c>
      <c r="AR11">
        <f t="shared" si="9"/>
        <v>15484.501284532953</v>
      </c>
      <c r="AS11">
        <f t="shared" si="9"/>
        <v>-1293.819961654088</v>
      </c>
      <c r="AT11">
        <f t="shared" si="9"/>
        <v>2853.7606118379263</v>
      </c>
      <c r="AU11">
        <f t="shared" si="9"/>
        <v>17044.44193471679</v>
      </c>
      <c r="AW11">
        <v>8</v>
      </c>
      <c r="AX11">
        <f>(R11*SUMPRODUCT(K12:$K$23, X12:$X$23)-$AZ$3*SUMPRODUCT(K11:$K$22, W12:$W$23))/Z11</f>
        <v>67877.740783098285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8.090557E-3</v>
      </c>
      <c r="O12">
        <f t="shared" si="21"/>
        <v>46912.658309328501</v>
      </c>
      <c r="P12">
        <f t="shared" si="22"/>
        <v>2345.6329154664249</v>
      </c>
      <c r="Q12" s="4">
        <f t="shared" si="23"/>
        <v>25</v>
      </c>
      <c r="R12">
        <f t="shared" si="0"/>
        <v>2000000</v>
      </c>
      <c r="S12">
        <f t="shared" si="1"/>
        <v>70166.267000168882</v>
      </c>
      <c r="U12">
        <f t="shared" si="13"/>
        <v>8.090557E-3</v>
      </c>
      <c r="V12">
        <f t="shared" si="14"/>
        <v>0.01</v>
      </c>
      <c r="W12">
        <f t="shared" si="15"/>
        <v>0.89335792862929586</v>
      </c>
      <c r="X12">
        <f t="shared" si="16"/>
        <v>7.2277632429772502E-3</v>
      </c>
      <c r="Y12">
        <f t="shared" si="17"/>
        <v>8.9335792862929586E-3</v>
      </c>
      <c r="Z12">
        <f t="shared" si="18"/>
        <v>0.87719658610002571</v>
      </c>
      <c r="AB12">
        <f t="shared" si="19"/>
        <v>60639.117906024963</v>
      </c>
      <c r="AC12">
        <f t="shared" si="2"/>
        <v>61549.609871931032</v>
      </c>
      <c r="AE12">
        <f t="shared" si="3"/>
        <v>41151.623713819965</v>
      </c>
      <c r="AF12">
        <f t="shared" si="4"/>
        <v>-2057.5811856909982</v>
      </c>
      <c r="AG12">
        <f t="shared" si="4"/>
        <v>-21.929914652500642</v>
      </c>
      <c r="AH12">
        <f t="shared" si="5"/>
        <v>-14455.5264859545</v>
      </c>
      <c r="AI12">
        <f t="shared" si="6"/>
        <v>24616.586127521965</v>
      </c>
      <c r="AJ12">
        <f t="shared" si="7"/>
        <v>-910.4919659060688</v>
      </c>
      <c r="AK12">
        <f t="shared" si="24"/>
        <v>5176.1510265325887</v>
      </c>
      <c r="AL12">
        <f t="shared" si="8"/>
        <v>28882.245188148485</v>
      </c>
      <c r="AN12">
        <f t="shared" si="9"/>
        <v>22084.204008987883</v>
      </c>
      <c r="AO12">
        <f t="shared" si="9"/>
        <v>-1104.2102004493941</v>
      </c>
      <c r="AP12">
        <f t="shared" si="9"/>
        <v>-11.768787361915749</v>
      </c>
      <c r="AQ12">
        <f t="shared" si="9"/>
        <v>-7757.6233247374103</v>
      </c>
      <c r="AR12">
        <f t="shared" si="9"/>
        <v>13210.601696439162</v>
      </c>
      <c r="AS12">
        <f t="shared" si="9"/>
        <v>-488.61960984692223</v>
      </c>
      <c r="AT12">
        <f t="shared" si="9"/>
        <v>2777.8047361200129</v>
      </c>
      <c r="AU12">
        <f t="shared" si="9"/>
        <v>15499.786822712253</v>
      </c>
      <c r="AW12">
        <v>9</v>
      </c>
      <c r="AX12">
        <f>(R12*SUMPRODUCT(K13:$K$23, X13:$X$23)-$AZ$3*SUMPRODUCT(K12:$K$22, W13:$W$23))/Z12</f>
        <v>70166.267000168882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9.5159809999999997E-3</v>
      </c>
      <c r="O13">
        <f t="shared" si="21"/>
        <v>46912.658309328501</v>
      </c>
      <c r="P13">
        <f t="shared" si="22"/>
        <v>2345.6329154664249</v>
      </c>
      <c r="Q13" s="4">
        <f t="shared" si="23"/>
        <v>25</v>
      </c>
      <c r="R13">
        <f t="shared" si="0"/>
        <v>2000000</v>
      </c>
      <c r="S13">
        <f t="shared" si="1"/>
        <v>71065.797851746742</v>
      </c>
      <c r="U13">
        <f t="shared" si="13"/>
        <v>9.5159809999999997E-3</v>
      </c>
      <c r="V13">
        <f t="shared" si="14"/>
        <v>0.01</v>
      </c>
      <c r="W13">
        <f t="shared" si="15"/>
        <v>0.87719658610002571</v>
      </c>
      <c r="X13">
        <f t="shared" si="16"/>
        <v>8.3473860465927089E-3</v>
      </c>
      <c r="Y13">
        <f t="shared" si="17"/>
        <v>8.7719658610002568E-3</v>
      </c>
      <c r="Z13">
        <f t="shared" si="18"/>
        <v>0.86007723419243276</v>
      </c>
      <c r="AB13">
        <f t="shared" si="19"/>
        <v>61549.609871931032</v>
      </c>
      <c r="AC13">
        <f t="shared" si="2"/>
        <v>61122.074862008871</v>
      </c>
      <c r="AE13">
        <f t="shared" si="3"/>
        <v>40348.509407301906</v>
      </c>
      <c r="AF13">
        <f t="shared" si="4"/>
        <v>-2017.4254703650952</v>
      </c>
      <c r="AG13">
        <f t="shared" si="4"/>
        <v>-21.501930854810819</v>
      </c>
      <c r="AH13">
        <f t="shared" si="5"/>
        <v>-16694.772093185416</v>
      </c>
      <c r="AI13">
        <f t="shared" si="6"/>
        <v>21614.80991289658</v>
      </c>
      <c r="AJ13">
        <f t="shared" si="7"/>
        <v>427.53500992216141</v>
      </c>
      <c r="AK13">
        <f t="shared" si="24"/>
        <v>5163.8318699184674</v>
      </c>
      <c r="AL13">
        <f t="shared" si="8"/>
        <v>27206.176792737209</v>
      </c>
      <c r="AN13">
        <f t="shared" si="9"/>
        <v>20588.769709183558</v>
      </c>
      <c r="AO13">
        <f t="shared" si="9"/>
        <v>-1029.4384854591779</v>
      </c>
      <c r="AP13">
        <f t="shared" si="9"/>
        <v>-10.971862633229589</v>
      </c>
      <c r="AQ13">
        <f t="shared" si="9"/>
        <v>-8518.8975509388874</v>
      </c>
      <c r="AR13">
        <f t="shared" si="9"/>
        <v>11029.461810152261</v>
      </c>
      <c r="AS13">
        <f t="shared" si="9"/>
        <v>218.15972860469307</v>
      </c>
      <c r="AT13">
        <f t="shared" si="9"/>
        <v>2634.9658698284838</v>
      </c>
      <c r="AU13">
        <f t="shared" si="9"/>
        <v>13882.587408585439</v>
      </c>
      <c r="AW13">
        <v>10</v>
      </c>
      <c r="AX13">
        <f>(R13*SUMPRODUCT(K14:$K$23, X14:$X$23)-$AZ$3*SUMPRODUCT(K13:$K$22, W14:$W$23))/Z13</f>
        <v>71065.797851746742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10"/>
        <v>5.1400000000000001E-2</v>
      </c>
      <c r="I14" s="5">
        <f t="shared" si="11"/>
        <v>1.0514000000000001</v>
      </c>
      <c r="J14">
        <f t="shared" si="12"/>
        <v>0.95111280197831449</v>
      </c>
      <c r="K14">
        <f t="shared" si="20"/>
        <v>0.48532753093089492</v>
      </c>
      <c r="L14" s="2">
        <v>11</v>
      </c>
      <c r="M14" s="6">
        <v>1.1135328E-2</v>
      </c>
      <c r="O14">
        <f t="shared" si="21"/>
        <v>46912.658309328501</v>
      </c>
      <c r="P14">
        <f t="shared" si="22"/>
        <v>2345.6329154664249</v>
      </c>
      <c r="Q14" s="4">
        <f t="shared" si="23"/>
        <v>25</v>
      </c>
      <c r="R14">
        <f t="shared" si="0"/>
        <v>2000000</v>
      </c>
      <c r="S14">
        <f t="shared" si="1"/>
        <v>70518.335184159296</v>
      </c>
      <c r="U14">
        <f t="shared" si="13"/>
        <v>1.1135328E-2</v>
      </c>
      <c r="V14">
        <f t="shared" si="14"/>
        <v>0.01</v>
      </c>
      <c r="W14">
        <f t="shared" si="15"/>
        <v>0.86007723419243276</v>
      </c>
      <c r="X14">
        <f t="shared" si="16"/>
        <v>9.5772421080655545E-3</v>
      </c>
      <c r="Y14">
        <f t="shared" si="17"/>
        <v>8.600772341924327E-3</v>
      </c>
      <c r="Z14">
        <f t="shared" si="18"/>
        <v>0.84189921974244286</v>
      </c>
      <c r="AB14">
        <f t="shared" si="19"/>
        <v>61122.074862008871</v>
      </c>
      <c r="AC14">
        <f t="shared" si="2"/>
        <v>59369.331369079766</v>
      </c>
      <c r="AE14">
        <f t="shared" si="3"/>
        <v>39495.730426667491</v>
      </c>
      <c r="AF14">
        <f t="shared" si="4"/>
        <v>-1974.7865213333746</v>
      </c>
      <c r="AG14">
        <f t="shared" si="4"/>
        <v>-21.047480493561071</v>
      </c>
      <c r="AH14">
        <f t="shared" si="5"/>
        <v>-19154.48421613111</v>
      </c>
      <c r="AI14">
        <f t="shared" si="6"/>
        <v>18345.412208709451</v>
      </c>
      <c r="AJ14">
        <f t="shared" si="7"/>
        <v>1752.7434929291048</v>
      </c>
      <c r="AK14">
        <f t="shared" si="24"/>
        <v>5070.2511646414296</v>
      </c>
      <c r="AL14">
        <f t="shared" si="8"/>
        <v>25168.406866279984</v>
      </c>
      <c r="AN14">
        <f t="shared" si="9"/>
        <v>19168.365330286753</v>
      </c>
      <c r="AO14">
        <f t="shared" si="9"/>
        <v>-958.4182665143378</v>
      </c>
      <c r="AP14">
        <f t="shared" si="9"/>
        <v>-10.214921740256168</v>
      </c>
      <c r="AQ14">
        <f t="shared" si="9"/>
        <v>-9296.1985308697094</v>
      </c>
      <c r="AR14">
        <f t="shared" si="9"/>
        <v>8903.5336111624529</v>
      </c>
      <c r="AS14">
        <f t="shared" si="9"/>
        <v>850.65467177847495</v>
      </c>
      <c r="AT14">
        <f t="shared" si="9"/>
        <v>2460.7324789349195</v>
      </c>
      <c r="AU14">
        <f t="shared" si="9"/>
        <v>12214.920761875846</v>
      </c>
      <c r="AW14">
        <v>11</v>
      </c>
      <c r="AX14">
        <f>(R14*SUMPRODUCT(K15:$K$23, X15:$X$23)-$AZ$3*SUMPRODUCT(K14:$K$22, W15:$W$23))/Z14</f>
        <v>70518.335184159296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10"/>
        <v>5.1900000000000002E-2</v>
      </c>
      <c r="I15" s="5">
        <f t="shared" si="11"/>
        <v>1.0519000000000001</v>
      </c>
      <c r="J15">
        <f t="shared" si="12"/>
        <v>0.95066070919288903</v>
      </c>
      <c r="K15">
        <f t="shared" si="20"/>
        <v>0.46138181474559836</v>
      </c>
      <c r="L15" s="2">
        <v>12</v>
      </c>
      <c r="M15" s="6">
        <v>1.2969985999999999E-2</v>
      </c>
      <c r="O15">
        <f t="shared" si="21"/>
        <v>46912.658309328501</v>
      </c>
      <c r="P15">
        <f t="shared" si="22"/>
        <v>2345.6329154664249</v>
      </c>
      <c r="Q15" s="4">
        <f t="shared" si="23"/>
        <v>25</v>
      </c>
      <c r="R15">
        <f t="shared" si="0"/>
        <v>2000000</v>
      </c>
      <c r="S15">
        <f t="shared" si="1"/>
        <v>68464.633617966465</v>
      </c>
      <c r="U15">
        <f t="shared" si="13"/>
        <v>1.2969985999999999E-2</v>
      </c>
      <c r="V15">
        <f t="shared" si="14"/>
        <v>0.01</v>
      </c>
      <c r="W15">
        <f t="shared" si="15"/>
        <v>0.84189921974244286</v>
      </c>
      <c r="X15">
        <f t="shared" si="16"/>
        <v>1.0919421093470407E-2</v>
      </c>
      <c r="Y15">
        <f t="shared" si="17"/>
        <v>8.4189921974244294E-3</v>
      </c>
      <c r="Z15">
        <f t="shared" si="18"/>
        <v>0.82256080645154794</v>
      </c>
      <c r="AB15">
        <f t="shared" si="19"/>
        <v>59369.331369079766</v>
      </c>
      <c r="AC15">
        <f t="shared" si="2"/>
        <v>56316.324242204253</v>
      </c>
      <c r="AE15">
        <f t="shared" si="3"/>
        <v>38588.514051707163</v>
      </c>
      <c r="AF15">
        <f t="shared" si="4"/>
        <v>-1929.4257025853581</v>
      </c>
      <c r="AG15">
        <f t="shared" si="4"/>
        <v>-20.564020161288699</v>
      </c>
      <c r="AH15">
        <f t="shared" si="5"/>
        <v>-21838.842186940816</v>
      </c>
      <c r="AI15">
        <f t="shared" si="6"/>
        <v>14799.682142019697</v>
      </c>
      <c r="AJ15">
        <f t="shared" si="7"/>
        <v>3053.0071268755128</v>
      </c>
      <c r="AK15">
        <f t="shared" si="24"/>
        <v>4983.8749833746624</v>
      </c>
      <c r="AL15">
        <f t="shared" si="8"/>
        <v>22836.564252269873</v>
      </c>
      <c r="AN15">
        <f t="shared" si="9"/>
        <v>17804.038641512674</v>
      </c>
      <c r="AO15">
        <f t="shared" si="9"/>
        <v>-890.20193207563364</v>
      </c>
      <c r="AP15">
        <f t="shared" si="9"/>
        <v>-9.4878649404804527</v>
      </c>
      <c r="AQ15">
        <f t="shared" si="9"/>
        <v>-10076.044640153486</v>
      </c>
      <c r="AR15">
        <f t="shared" si="9"/>
        <v>6828.3042043430723</v>
      </c>
      <c r="AS15">
        <f t="shared" si="9"/>
        <v>1408.6019686290692</v>
      </c>
      <c r="AT15">
        <f t="shared" si="9"/>
        <v>2299.4692842945906</v>
      </c>
      <c r="AU15">
        <f t="shared" si="9"/>
        <v>10536.375457266733</v>
      </c>
      <c r="AW15">
        <v>12</v>
      </c>
      <c r="AX15">
        <f>(R15*SUMPRODUCT(K16:$K$23, X16:$X$23)-$AZ$3*SUMPRODUCT(K15:$K$22, W16:$W$23))/Z15</f>
        <v>68464.633617966465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10"/>
        <v>5.4700000000000006E-2</v>
      </c>
      <c r="I16" s="5">
        <f t="shared" si="11"/>
        <v>1.0547</v>
      </c>
      <c r="J16">
        <f t="shared" si="12"/>
        <v>0.94813691096994412</v>
      </c>
      <c r="K16">
        <f t="shared" si="20"/>
        <v>0.43745312861059865</v>
      </c>
      <c r="L16" s="2">
        <v>13</v>
      </c>
      <c r="M16" s="6">
        <v>1.4883069000000001E-2</v>
      </c>
      <c r="O16">
        <f t="shared" si="21"/>
        <v>46912.658309328501</v>
      </c>
      <c r="P16">
        <f t="shared" si="22"/>
        <v>2345.6329154664249</v>
      </c>
      <c r="Q16" s="4">
        <f t="shared" si="23"/>
        <v>25</v>
      </c>
      <c r="R16">
        <f t="shared" si="0"/>
        <v>2000000</v>
      </c>
      <c r="S16">
        <f t="shared" si="1"/>
        <v>64990.829494891776</v>
      </c>
      <c r="U16">
        <f t="shared" si="13"/>
        <v>1.4883069000000001E-2</v>
      </c>
      <c r="V16">
        <f t="shared" si="14"/>
        <v>0.01</v>
      </c>
      <c r="W16">
        <f t="shared" si="15"/>
        <v>0.82256080645154794</v>
      </c>
      <c r="X16">
        <f t="shared" si="16"/>
        <v>1.2242229239114034E-2</v>
      </c>
      <c r="Y16">
        <f t="shared" si="17"/>
        <v>8.2256080645154803E-3</v>
      </c>
      <c r="Z16">
        <f t="shared" si="18"/>
        <v>0.8020929691479185</v>
      </c>
      <c r="AB16">
        <f t="shared" si="19"/>
        <v>56316.324242204253</v>
      </c>
      <c r="AC16">
        <f t="shared" si="2"/>
        <v>52128.68739694386</v>
      </c>
      <c r="AE16">
        <f t="shared" si="3"/>
        <v>37628.313393951066</v>
      </c>
      <c r="AF16">
        <f t="shared" si="4"/>
        <v>-1881.4156696975533</v>
      </c>
      <c r="AG16">
        <f t="shared" si="4"/>
        <v>-20.052324228697962</v>
      </c>
      <c r="AH16">
        <f t="shared" si="5"/>
        <v>-24484.458478228069</v>
      </c>
      <c r="AI16">
        <f t="shared" si="6"/>
        <v>11242.386921796748</v>
      </c>
      <c r="AJ16">
        <f t="shared" si="7"/>
        <v>4187.6368452603929</v>
      </c>
      <c r="AK16">
        <f t="shared" si="24"/>
        <v>5035.8582415652409</v>
      </c>
      <c r="AL16">
        <f t="shared" si="8"/>
        <v>20465.882008622382</v>
      </c>
      <c r="AN16">
        <f t="shared" si="9"/>
        <v>16460.623418523988</v>
      </c>
      <c r="AO16">
        <f t="shared" si="9"/>
        <v>-823.03117092619937</v>
      </c>
      <c r="AP16">
        <f t="shared" si="9"/>
        <v>-8.7719519697580335</v>
      </c>
      <c r="AQ16">
        <f t="shared" si="9"/>
        <v>-10710.802963637167</v>
      </c>
      <c r="AR16">
        <f t="shared" si="9"/>
        <v>4918.0173319908645</v>
      </c>
      <c r="AS16">
        <f t="shared" si="9"/>
        <v>1831.8948394441763</v>
      </c>
      <c r="AT16">
        <f t="shared" si="9"/>
        <v>2202.9519430121823</v>
      </c>
      <c r="AU16">
        <f t="shared" si="9"/>
        <v>8952.864114447224</v>
      </c>
      <c r="AW16">
        <v>13</v>
      </c>
      <c r="AX16">
        <f>(R16*SUMPRODUCT(K17:$K$23, X17:$X$23)-$AZ$3*SUMPRODUCT(K16:$K$22, W17:$W$23))/Z16</f>
        <v>64990.829494891776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10"/>
        <v>6.1700000000000005E-2</v>
      </c>
      <c r="I17" s="5">
        <f t="shared" si="11"/>
        <v>1.0617000000000001</v>
      </c>
      <c r="J17">
        <f t="shared" si="12"/>
        <v>0.94188565508147304</v>
      </c>
      <c r="K17">
        <f t="shared" si="20"/>
        <v>0.41203082660883361</v>
      </c>
      <c r="L17" s="2">
        <v>14</v>
      </c>
      <c r="M17" s="6">
        <v>1.6930661E-2</v>
      </c>
      <c r="O17">
        <f t="shared" si="21"/>
        <v>46912.658309328501</v>
      </c>
      <c r="P17">
        <f t="shared" si="22"/>
        <v>2345.6329154664249</v>
      </c>
      <c r="Q17" s="4">
        <f t="shared" si="23"/>
        <v>25</v>
      </c>
      <c r="R17">
        <f t="shared" si="0"/>
        <v>2000000</v>
      </c>
      <c r="S17">
        <f t="shared" si="1"/>
        <v>60178.594484354551</v>
      </c>
      <c r="U17">
        <f t="shared" si="13"/>
        <v>1.6930661E-2</v>
      </c>
      <c r="V17">
        <f t="shared" si="14"/>
        <v>0.01</v>
      </c>
      <c r="W17">
        <f t="shared" si="15"/>
        <v>0.8020929691479185</v>
      </c>
      <c r="X17">
        <f t="shared" si="16"/>
        <v>1.3579964151126866E-2</v>
      </c>
      <c r="Y17">
        <f t="shared" si="17"/>
        <v>8.020929691479186E-3</v>
      </c>
      <c r="Z17">
        <f t="shared" si="18"/>
        <v>0.7804920753053125</v>
      </c>
      <c r="AB17">
        <f t="shared" si="19"/>
        <v>52128.68739694386</v>
      </c>
      <c r="AC17">
        <f t="shared" si="2"/>
        <v>46968.916098050715</v>
      </c>
      <c r="AE17">
        <f t="shared" si="3"/>
        <v>36614.958041936814</v>
      </c>
      <c r="AF17">
        <f t="shared" si="4"/>
        <v>-1830.7479020968406</v>
      </c>
      <c r="AG17">
        <f t="shared" si="4"/>
        <v>-19.512301882632812</v>
      </c>
      <c r="AH17">
        <f t="shared" si="5"/>
        <v>-27159.928302253731</v>
      </c>
      <c r="AI17">
        <f t="shared" si="6"/>
        <v>7604.76953570361</v>
      </c>
      <c r="AJ17">
        <f t="shared" si="7"/>
        <v>5159.7712988931453</v>
      </c>
      <c r="AK17">
        <f t="shared" si="24"/>
        <v>5362.5257780195625</v>
      </c>
      <c r="AL17">
        <f t="shared" si="8"/>
        <v>18127.06661261632</v>
      </c>
      <c r="AN17">
        <f t="shared" si="9"/>
        <v>15086.491428266985</v>
      </c>
      <c r="AO17">
        <f t="shared" si="9"/>
        <v>-754.32457141334919</v>
      </c>
      <c r="AP17">
        <f t="shared" si="9"/>
        <v>-8.039669873742298</v>
      </c>
      <c r="AQ17">
        <f t="shared" si="9"/>
        <v>-11190.72770901426</v>
      </c>
      <c r="AR17">
        <f t="shared" si="9"/>
        <v>3133.3994779656341</v>
      </c>
      <c r="AS17">
        <f t="shared" si="9"/>
        <v>2125.9848333954778</v>
      </c>
      <c r="AT17">
        <f t="shared" si="9"/>
        <v>2209.525929028579</v>
      </c>
      <c r="AU17">
        <f t="shared" si="9"/>
        <v>7468.9102403896914</v>
      </c>
      <c r="AW17">
        <v>14</v>
      </c>
      <c r="AX17">
        <f>(R17*SUMPRODUCT(K18:$K$23, X18:$X$23)-$AZ$3*SUMPRODUCT(K17:$K$22, W18:$W$23))/Z17</f>
        <v>60178.594484354551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10"/>
        <v>7.0099999999999996E-2</v>
      </c>
      <c r="I18" s="5">
        <f t="shared" si="11"/>
        <v>1.0701000000000001</v>
      </c>
      <c r="J18">
        <f t="shared" si="12"/>
        <v>0.93449210354172507</v>
      </c>
      <c r="K18">
        <f t="shared" si="20"/>
        <v>0.38503955388172473</v>
      </c>
      <c r="L18" s="2">
        <v>15</v>
      </c>
      <c r="M18" s="6">
        <v>1.9185959999999998E-2</v>
      </c>
      <c r="O18">
        <f t="shared" si="21"/>
        <v>46912.658309328501</v>
      </c>
      <c r="P18">
        <f t="shared" si="22"/>
        <v>2345.6329154664249</v>
      </c>
      <c r="Q18" s="4">
        <f t="shared" si="23"/>
        <v>25</v>
      </c>
      <c r="R18">
        <f t="shared" si="0"/>
        <v>2000000</v>
      </c>
      <c r="S18">
        <f t="shared" si="1"/>
        <v>54063.853998662467</v>
      </c>
      <c r="U18">
        <f t="shared" si="13"/>
        <v>1.9185959999999998E-2</v>
      </c>
      <c r="V18">
        <f t="shared" si="14"/>
        <v>0.01</v>
      </c>
      <c r="W18">
        <f t="shared" si="15"/>
        <v>0.7804920753053125</v>
      </c>
      <c r="X18">
        <f t="shared" si="16"/>
        <v>1.4974489737124713E-2</v>
      </c>
      <c r="Y18">
        <f t="shared" si="17"/>
        <v>7.804920753053125E-3</v>
      </c>
      <c r="Z18">
        <f t="shared" si="18"/>
        <v>0.75771266481513466</v>
      </c>
      <c r="AB18">
        <f t="shared" si="19"/>
        <v>46968.916098050715</v>
      </c>
      <c r="AC18">
        <f t="shared" si="2"/>
        <v>40964.866883502909</v>
      </c>
      <c r="AE18">
        <f t="shared" si="3"/>
        <v>35546.315341123169</v>
      </c>
      <c r="AF18">
        <f t="shared" si="4"/>
        <v>-1777.3157670561584</v>
      </c>
      <c r="AG18">
        <f t="shared" si="4"/>
        <v>-18.942816620378366</v>
      </c>
      <c r="AH18">
        <f t="shared" si="5"/>
        <v>-29948.979474249423</v>
      </c>
      <c r="AI18">
        <f t="shared" si="6"/>
        <v>3801.0772831972099</v>
      </c>
      <c r="AJ18">
        <f t="shared" si="7"/>
        <v>6004.0492145478056</v>
      </c>
      <c r="AK18">
        <f t="shared" si="24"/>
        <v>5659.7278886154527</v>
      </c>
      <c r="AL18">
        <f t="shared" si="8"/>
        <v>15464.854386360468</v>
      </c>
      <c r="AN18">
        <f t="shared" si="9"/>
        <v>13686.737401085173</v>
      </c>
      <c r="AO18">
        <f t="shared" si="9"/>
        <v>-684.33687005425861</v>
      </c>
      <c r="AP18">
        <f t="shared" si="9"/>
        <v>-7.2937336607738068</v>
      </c>
      <c r="AQ18">
        <f t="shared" si="9"/>
        <v>-11531.541695977929</v>
      </c>
      <c r="AR18">
        <f t="shared" si="9"/>
        <v>1463.565101392212</v>
      </c>
      <c r="AS18">
        <f t="shared" si="9"/>
        <v>2311.7964310534066</v>
      </c>
      <c r="AT18">
        <f t="shared" si="9"/>
        <v>2179.2191013244496</v>
      </c>
      <c r="AU18">
        <f t="shared" si="9"/>
        <v>5954.5806337700687</v>
      </c>
      <c r="AW18">
        <v>15</v>
      </c>
      <c r="AX18">
        <f>(R18*SUMPRODUCT(K19:$K$23, X19:$X$23)-$AZ$3*SUMPRODUCT(K18:$K$22, W19:$W$23))/Z18</f>
        <v>54063.853998662467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10"/>
        <v>7.3400000000000007E-2</v>
      </c>
      <c r="I19" s="5">
        <f t="shared" si="11"/>
        <v>1.0733999999999999</v>
      </c>
      <c r="J19">
        <f t="shared" si="12"/>
        <v>0.93161915408980811</v>
      </c>
      <c r="K19">
        <f t="shared" si="20"/>
        <v>0.35871022347840947</v>
      </c>
      <c r="L19" s="2">
        <v>16</v>
      </c>
      <c r="M19" s="6">
        <v>2.1884238E-2</v>
      </c>
      <c r="O19">
        <f t="shared" si="21"/>
        <v>46912.658309328501</v>
      </c>
      <c r="P19">
        <f t="shared" si="22"/>
        <v>2345.6329154664249</v>
      </c>
      <c r="Q19" s="4">
        <f t="shared" si="23"/>
        <v>25</v>
      </c>
      <c r="R19">
        <f t="shared" si="0"/>
        <v>2000000</v>
      </c>
      <c r="S19">
        <f t="shared" si="1"/>
        <v>46463.228914592655</v>
      </c>
      <c r="U19">
        <f t="shared" si="13"/>
        <v>2.1884238E-2</v>
      </c>
      <c r="V19">
        <f t="shared" si="14"/>
        <v>0.01</v>
      </c>
      <c r="W19">
        <f t="shared" si="15"/>
        <v>0.75771266481513466</v>
      </c>
      <c r="X19">
        <f t="shared" si="16"/>
        <v>1.6581964292428635E-2</v>
      </c>
      <c r="Y19">
        <f t="shared" si="17"/>
        <v>7.5771266481513468E-3</v>
      </c>
      <c r="Z19">
        <f t="shared" si="18"/>
        <v>0.73355357387455467</v>
      </c>
      <c r="AB19">
        <f t="shared" si="19"/>
        <v>40964.866883502909</v>
      </c>
      <c r="AC19">
        <f t="shared" si="2"/>
        <v>34083.26762405099</v>
      </c>
      <c r="AE19">
        <f t="shared" si="3"/>
        <v>34412.948162763743</v>
      </c>
      <c r="AF19">
        <f t="shared" si="4"/>
        <v>-1720.6474081381873</v>
      </c>
      <c r="AG19">
        <f t="shared" si="4"/>
        <v>-18.338839346863868</v>
      </c>
      <c r="AH19">
        <f t="shared" si="5"/>
        <v>-33163.928584857269</v>
      </c>
      <c r="AI19">
        <f t="shared" si="6"/>
        <v>-489.96666957857451</v>
      </c>
      <c r="AJ19">
        <f t="shared" si="7"/>
        <v>6881.5992594519194</v>
      </c>
      <c r="AK19">
        <f t="shared" si="24"/>
        <v>5406.4361046386293</v>
      </c>
      <c r="AL19">
        <f t="shared" si="8"/>
        <v>11798.068694511974</v>
      </c>
      <c r="AN19">
        <f t="shared" si="9"/>
        <v>12344.276326015903</v>
      </c>
      <c r="AO19">
        <f t="shared" si="9"/>
        <v>-617.2138163007952</v>
      </c>
      <c r="AP19">
        <f t="shared" si="9"/>
        <v>-6.5783291604481864</v>
      </c>
      <c r="AQ19">
        <f t="shared" si="9"/>
        <v>-11896.240234096163</v>
      </c>
      <c r="AR19">
        <f t="shared" si="9"/>
        <v>-175.75605354150247</v>
      </c>
      <c r="AS19">
        <f t="shared" si="9"/>
        <v>2468.500008246855</v>
      </c>
      <c r="AT19">
        <f t="shared" si="9"/>
        <v>1939.3439033166644</v>
      </c>
      <c r="AU19">
        <f t="shared" si="9"/>
        <v>4232.0878580220169</v>
      </c>
      <c r="AW19">
        <v>16</v>
      </c>
      <c r="AX19">
        <f>(R19*SUMPRODUCT(K20:$K$23, X20:$X$23)-$AZ$3*SUMPRODUCT(K19:$K$22, W20:$W$23))/Z19</f>
        <v>46463.228914592655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0.34023543913346244</v>
      </c>
      <c r="L20" s="2">
        <v>17</v>
      </c>
      <c r="M20" s="6">
        <v>2.4761703999999999E-2</v>
      </c>
      <c r="O20">
        <f t="shared" si="21"/>
        <v>46912.658309328501</v>
      </c>
      <c r="P20">
        <f t="shared" si="22"/>
        <v>2345.6329154664249</v>
      </c>
      <c r="Q20" s="4">
        <f t="shared" si="23"/>
        <v>25</v>
      </c>
      <c r="R20">
        <f t="shared" si="0"/>
        <v>2000000</v>
      </c>
      <c r="S20">
        <f t="shared" si="1"/>
        <v>37067.724453138748</v>
      </c>
      <c r="U20">
        <f t="shared" si="13"/>
        <v>2.4761703999999999E-2</v>
      </c>
      <c r="V20">
        <f t="shared" si="14"/>
        <v>0.01</v>
      </c>
      <c r="W20">
        <f t="shared" si="15"/>
        <v>0.73355357387455467</v>
      </c>
      <c r="X20">
        <f t="shared" si="16"/>
        <v>1.8164036464423855E-2</v>
      </c>
      <c r="Y20">
        <f t="shared" si="17"/>
        <v>7.3355357387455472E-3</v>
      </c>
      <c r="Z20">
        <f t="shared" si="18"/>
        <v>0.70805400167138521</v>
      </c>
      <c r="AB20">
        <f t="shared" si="19"/>
        <v>34083.26762405099</v>
      </c>
      <c r="AC20">
        <f t="shared" si="2"/>
        <v>26245.950631897151</v>
      </c>
      <c r="AE20">
        <f t="shared" si="3"/>
        <v>33216.695444962403</v>
      </c>
      <c r="AF20">
        <f t="shared" si="4"/>
        <v>-1660.8347722481203</v>
      </c>
      <c r="AG20">
        <f t="shared" si="4"/>
        <v>-17.701350041784629</v>
      </c>
      <c r="AH20">
        <f t="shared" si="5"/>
        <v>-36328.072928847709</v>
      </c>
      <c r="AI20">
        <f t="shared" si="6"/>
        <v>-4789.9136061752106</v>
      </c>
      <c r="AJ20">
        <f t="shared" si="7"/>
        <v>7837.3169921538392</v>
      </c>
      <c r="AK20">
        <f t="shared" si="24"/>
        <v>3564.2046665143539</v>
      </c>
      <c r="AL20">
        <f t="shared" si="8"/>
        <v>6611.6080524929821</v>
      </c>
      <c r="AN20">
        <f t="shared" si="9"/>
        <v>11301.496961279265</v>
      </c>
      <c r="AO20">
        <f t="shared" si="9"/>
        <v>-565.07484806396326</v>
      </c>
      <c r="AP20">
        <f t="shared" si="9"/>
        <v>-6.0226266047217267</v>
      </c>
      <c r="AQ20">
        <f t="shared" si="9"/>
        <v>-12360.097845818949</v>
      </c>
      <c r="AR20">
        <f t="shared" si="9"/>
        <v>-1629.6983592083693</v>
      </c>
      <c r="AS20">
        <f t="shared" si="9"/>
        <v>2666.5329884536086</v>
      </c>
      <c r="AT20">
        <f t="shared" si="9"/>
        <v>1212.6687398730473</v>
      </c>
      <c r="AU20">
        <f t="shared" si="9"/>
        <v>2249.5033691182862</v>
      </c>
      <c r="AW20">
        <v>17</v>
      </c>
      <c r="AX20">
        <f>(R20*SUMPRODUCT(K21:$K$23, X21:$X$23)-$AZ$3*SUMPRODUCT(K20:$K$22, W21:$W$23))/Z20</f>
        <v>37067.724453138748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10"/>
        <v>5.1300000000000005E-2</v>
      </c>
      <c r="I21" s="5">
        <f t="shared" si="11"/>
        <v>1.0512999999999999</v>
      </c>
      <c r="J21">
        <f t="shared" si="12"/>
        <v>0.95120327213925626</v>
      </c>
      <c r="K21">
        <f t="shared" si="20"/>
        <v>0.32363306300148625</v>
      </c>
      <c r="L21" s="2">
        <v>18</v>
      </c>
      <c r="M21" s="6">
        <v>2.7627288E-2</v>
      </c>
      <c r="O21">
        <f t="shared" si="21"/>
        <v>46912.658309328501</v>
      </c>
      <c r="P21">
        <f t="shared" si="22"/>
        <v>2345.6329154664249</v>
      </c>
      <c r="Q21" s="4">
        <f t="shared" si="23"/>
        <v>25</v>
      </c>
      <c r="R21">
        <f t="shared" si="0"/>
        <v>2000000</v>
      </c>
      <c r="S21">
        <f t="shared" si="1"/>
        <v>26012.318558075745</v>
      </c>
      <c r="U21">
        <f t="shared" si="13"/>
        <v>2.7627288E-2</v>
      </c>
      <c r="V21">
        <f t="shared" si="14"/>
        <v>0.01</v>
      </c>
      <c r="W21">
        <f t="shared" si="15"/>
        <v>0.70805400167138521</v>
      </c>
      <c r="X21">
        <f t="shared" si="16"/>
        <v>1.9561611823727839E-2</v>
      </c>
      <c r="Y21">
        <f t="shared" si="17"/>
        <v>7.0805400167138523E-3</v>
      </c>
      <c r="Z21">
        <f t="shared" si="18"/>
        <v>0.68141184983094349</v>
      </c>
      <c r="AB21">
        <f t="shared" si="19"/>
        <v>26245.950631897151</v>
      </c>
      <c r="AC21">
        <f t="shared" si="2"/>
        <v>17725.102107050174</v>
      </c>
      <c r="AE21">
        <f t="shared" si="3"/>
        <v>31966.841279046515</v>
      </c>
      <c r="AF21">
        <f t="shared" si="4"/>
        <v>-1598.3420639523258</v>
      </c>
      <c r="AG21">
        <f t="shared" si="4"/>
        <v>-17.035296245773587</v>
      </c>
      <c r="AH21">
        <f t="shared" si="5"/>
        <v>-39123.223647455678</v>
      </c>
      <c r="AI21">
        <f t="shared" si="6"/>
        <v>-8771.7597286072596</v>
      </c>
      <c r="AJ21">
        <f t="shared" si="7"/>
        <v>8520.8485248469769</v>
      </c>
      <c r="AK21">
        <f t="shared" si="24"/>
        <v>2904.321277150656</v>
      </c>
      <c r="AL21">
        <f t="shared" si="8"/>
        <v>2653.4100733903733</v>
      </c>
      <c r="AN21">
        <f t="shared" si="9"/>
        <v>10345.526757620173</v>
      </c>
      <c r="AO21">
        <f t="shared" si="9"/>
        <v>-517.27633788100866</v>
      </c>
      <c r="AP21">
        <f t="shared" si="9"/>
        <v>-5.5131851031574257</v>
      </c>
      <c r="AQ21">
        <f t="shared" si="9"/>
        <v>-12661.56870351826</v>
      </c>
      <c r="AR21">
        <f t="shared" si="9"/>
        <v>-2838.8314688822534</v>
      </c>
      <c r="AS21">
        <f t="shared" si="9"/>
        <v>2757.6283074679227</v>
      </c>
      <c r="AT21">
        <f t="shared" si="9"/>
        <v>939.93439086465526</v>
      </c>
      <c r="AU21">
        <f t="shared" si="9"/>
        <v>858.73122945032492</v>
      </c>
      <c r="AW21">
        <v>18</v>
      </c>
      <c r="AX21">
        <f>(R21*SUMPRODUCT(K22:$K$23, X22:$X$23)-$AZ$3*SUMPRODUCT(K21:$K$22, W22:$W$23))/Z21</f>
        <v>26012.318558075745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10"/>
        <v>7.0000000000000007E-2</v>
      </c>
      <c r="I22" s="5">
        <f t="shared" si="11"/>
        <v>1.07</v>
      </c>
      <c r="J22">
        <f t="shared" si="12"/>
        <v>0.93457943925233644</v>
      </c>
      <c r="K22">
        <f t="shared" si="20"/>
        <v>0.30246080654344509</v>
      </c>
      <c r="L22" s="2">
        <v>19</v>
      </c>
      <c r="M22" s="6">
        <v>3.0780427999999999E-2</v>
      </c>
      <c r="O22">
        <f t="shared" si="21"/>
        <v>46912.658309328501</v>
      </c>
      <c r="P22">
        <f t="shared" si="22"/>
        <v>2345.6329154664249</v>
      </c>
      <c r="Q22" s="4">
        <f t="shared" si="23"/>
        <v>25</v>
      </c>
      <c r="R22">
        <f t="shared" si="0"/>
        <v>2000000</v>
      </c>
      <c r="S22">
        <f t="shared" si="1"/>
        <v>13506.01769279389</v>
      </c>
      <c r="U22">
        <f t="shared" si="13"/>
        <v>3.0780427999999999E-2</v>
      </c>
      <c r="V22">
        <f t="shared" si="14"/>
        <v>0.01</v>
      </c>
      <c r="W22">
        <f t="shared" si="15"/>
        <v>0.68141184983094349</v>
      </c>
      <c r="X22">
        <f t="shared" si="16"/>
        <v>2.0974148382068167E-2</v>
      </c>
      <c r="Y22">
        <f t="shared" si="17"/>
        <v>6.8141184983094355E-3</v>
      </c>
      <c r="Z22">
        <f t="shared" si="18"/>
        <v>0.65362358295056588</v>
      </c>
      <c r="AB22">
        <f t="shared" si="19"/>
        <v>17725.102107050174</v>
      </c>
      <c r="AC22">
        <f t="shared" si="2"/>
        <v>8827.8516757576781</v>
      </c>
      <c r="AE22">
        <f t="shared" si="3"/>
        <v>30663.21980987893</v>
      </c>
      <c r="AF22">
        <f t="shared" si="4"/>
        <v>-1533.1609904939464</v>
      </c>
      <c r="AG22">
        <f t="shared" si="4"/>
        <v>-16.340589573764149</v>
      </c>
      <c r="AH22">
        <f t="shared" si="5"/>
        <v>-41948.296764136336</v>
      </c>
      <c r="AI22">
        <f t="shared" si="6"/>
        <v>-12834.578534325115</v>
      </c>
      <c r="AJ22">
        <f t="shared" si="7"/>
        <v>8897.2504312924957</v>
      </c>
      <c r="AK22">
        <f t="shared" si="24"/>
        <v>3279.8612648504613</v>
      </c>
      <c r="AL22">
        <f t="shared" si="8"/>
        <v>-657.46683818215843</v>
      </c>
      <c r="AN22">
        <f t="shared" si="9"/>
        <v>9274.4221949149251</v>
      </c>
      <c r="AO22">
        <f t="shared" si="9"/>
        <v>-463.72110974574622</v>
      </c>
      <c r="AP22">
        <f t="shared" si="9"/>
        <v>-4.9423879018761143</v>
      </c>
      <c r="AQ22">
        <f t="shared" si="9"/>
        <v>-12687.715672404463</v>
      </c>
      <c r="AR22">
        <f t="shared" si="9"/>
        <v>-3881.9569751371619</v>
      </c>
      <c r="AS22">
        <f t="shared" si="9"/>
        <v>2691.069541467743</v>
      </c>
      <c r="AT22">
        <f t="shared" si="9"/>
        <v>992.02948351727457</v>
      </c>
      <c r="AU22">
        <f t="shared" si="9"/>
        <v>-198.85795015214433</v>
      </c>
      <c r="AW22">
        <v>19</v>
      </c>
      <c r="AX22">
        <f>(R22*SUMPRODUCT(K23:$K$23, X23:$X$23)-$AZ$3*SUMPRODUCT(K22:$K$22, W23:$W$23))/Z22</f>
        <v>13506.01769279389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10"/>
        <v>0.10390000000000001</v>
      </c>
      <c r="I23" s="5">
        <f t="shared" si="11"/>
        <v>1.1039000000000001</v>
      </c>
      <c r="J23">
        <f t="shared" si="12"/>
        <v>0.90587915572062683</v>
      </c>
      <c r="K23">
        <f t="shared" si="20"/>
        <v>0.2739929400701559</v>
      </c>
      <c r="L23" s="2">
        <v>20</v>
      </c>
      <c r="M23" s="6">
        <v>3.4133669999999998E-2</v>
      </c>
      <c r="O23">
        <f t="shared" si="21"/>
        <v>46912.658309328501</v>
      </c>
      <c r="P23">
        <f t="shared" si="22"/>
        <v>2345.6329154664249</v>
      </c>
      <c r="Q23" s="4">
        <f t="shared" si="23"/>
        <v>25</v>
      </c>
      <c r="R23">
        <f t="shared" si="0"/>
        <v>2000000</v>
      </c>
      <c r="S23">
        <f t="shared" si="1"/>
        <v>14129.609202569036</v>
      </c>
      <c r="U23">
        <f t="shared" si="13"/>
        <v>3.4133669999999998E-2</v>
      </c>
      <c r="V23">
        <f t="shared" si="14"/>
        <v>0.01</v>
      </c>
      <c r="W23">
        <f t="shared" si="15"/>
        <v>0.65362358295056588</v>
      </c>
      <c r="X23">
        <f t="shared" si="16"/>
        <v>2.2310571684652242E-2</v>
      </c>
      <c r="Y23">
        <f t="shared" si="17"/>
        <v>6.5362358295056591E-3</v>
      </c>
      <c r="Z23">
        <f t="shared" si="18"/>
        <v>0.62477677543640797</v>
      </c>
      <c r="AB23">
        <f t="shared" si="19"/>
        <v>8827.8516757576781</v>
      </c>
      <c r="AC23">
        <f t="shared" si="2"/>
        <v>8827.8516757576781</v>
      </c>
      <c r="AE23">
        <f t="shared" si="3"/>
        <v>29309.939385652273</v>
      </c>
      <c r="AF23">
        <f t="shared" si="4"/>
        <v>-1465.4969692826135</v>
      </c>
      <c r="AG23">
        <f t="shared" si="4"/>
        <v>-15.619419385910199</v>
      </c>
      <c r="AH23">
        <f t="shared" si="5"/>
        <v>-44621.143369304482</v>
      </c>
      <c r="AI23">
        <f t="shared" si="6"/>
        <v>-16792.320372320733</v>
      </c>
      <c r="AJ23">
        <f t="shared" si="7"/>
        <v>0</v>
      </c>
      <c r="AK23">
        <f t="shared" si="24"/>
        <v>3810.2513561720307</v>
      </c>
      <c r="AL23">
        <f t="shared" si="8"/>
        <v>-12982.069016148704</v>
      </c>
      <c r="AN23">
        <f t="shared" si="9"/>
        <v>8030.716465552925</v>
      </c>
      <c r="AO23">
        <f t="shared" si="9"/>
        <v>-401.53582327764622</v>
      </c>
      <c r="AP23">
        <f t="shared" si="9"/>
        <v>-4.2796106397343241</v>
      </c>
      <c r="AQ23">
        <f t="shared" si="9"/>
        <v>-12225.878261047677</v>
      </c>
      <c r="AR23">
        <f t="shared" si="9"/>
        <v>-4600.9772294121331</v>
      </c>
      <c r="AS23">
        <f t="shared" si="9"/>
        <v>0</v>
      </c>
      <c r="AT23">
        <f t="shared" si="9"/>
        <v>1043.9819714838734</v>
      </c>
      <c r="AU23">
        <f t="shared" si="9"/>
        <v>-3556.9952579282594</v>
      </c>
      <c r="AW23">
        <v>20</v>
      </c>
      <c r="AX23">
        <f>(R23*SUMPRODUCT(K$23:$K24, X$23:$X24)-$AZ$3*SUMPRODUCT(K$22:$K23, W$23:$W24))/Z23</f>
        <v>14129.609202569036</v>
      </c>
    </row>
    <row r="25" spans="5:50" x14ac:dyDescent="0.25">
      <c r="AN25" s="8">
        <f t="shared" ref="AN25:AU25" si="25">SUM(AN3:AN23)</f>
        <v>434068.44720294315</v>
      </c>
      <c r="AO25" s="8">
        <f t="shared" si="25"/>
        <v>-56887.916092143554</v>
      </c>
      <c r="AP25" s="8">
        <f t="shared" si="25"/>
        <v>-1728.7499237520667</v>
      </c>
      <c r="AQ25" s="8">
        <f t="shared" si="25"/>
        <v>-172017.05461502989</v>
      </c>
      <c r="AR25" s="8">
        <f t="shared" si="25"/>
        <v>203434.72657201771</v>
      </c>
      <c r="AS25" s="8">
        <f t="shared" si="25"/>
        <v>-27864.506512313801</v>
      </c>
      <c r="AT25" s="8">
        <f t="shared" si="25"/>
        <v>51120.115252815493</v>
      </c>
      <c r="AU25" s="9">
        <f t="shared" si="25"/>
        <v>226690.3353125194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25" priority="1" operator="lessThan">
      <formula>0</formula>
    </cfRule>
  </conditionalFormatting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1012D6-8D1B-46D0-B0A1-C77A63F57975}">
  <dimension ref="A1:AZ29"/>
  <sheetViews>
    <sheetView workbookViewId="0">
      <selection activeCell="M33" sqref="M33"/>
    </sheetView>
  </sheetViews>
  <sheetFormatPr defaultRowHeight="15" x14ac:dyDescent="0.25"/>
  <cols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44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f>'T.55.04.F'!C3*(1+C12)</f>
        <v>164900.2531592052</v>
      </c>
      <c r="K3">
        <v>1</v>
      </c>
      <c r="L3" s="2">
        <v>0</v>
      </c>
      <c r="O3">
        <f>$C$3</f>
        <v>164900.2531592052</v>
      </c>
      <c r="P3">
        <f>O3*B5</f>
        <v>131920.20252736416</v>
      </c>
      <c r="Q3" s="4">
        <f>B8</f>
        <v>1522.432587</v>
      </c>
      <c r="R3">
        <f t="shared" ref="R3:R23" si="0">$C$6</f>
        <v>2000000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164900.2531592052</v>
      </c>
      <c r="AF3">
        <f t="shared" ref="AF3:AG23" si="4">-$Z3*P3</f>
        <v>-131920.20252736416</v>
      </c>
      <c r="AG3">
        <f t="shared" si="4"/>
        <v>-1522.432587</v>
      </c>
      <c r="AH3">
        <f t="shared" ref="AH3:AH23" si="5">-X3*R3</f>
        <v>0</v>
      </c>
      <c r="AI3">
        <f t="shared" ref="AI3:AI23" si="6">SUM(AE3:AH3)</f>
        <v>31457.618044841034</v>
      </c>
      <c r="AJ3">
        <f t="shared" ref="AJ3:AJ23" si="7">AB3-AC3</f>
        <v>0</v>
      </c>
      <c r="AL3">
        <f t="shared" ref="AL3:AL23" si="8">SUM(AI3:AK3)</f>
        <v>31457.618044841034</v>
      </c>
      <c r="AN3">
        <f t="shared" ref="AN3:AU23" si="9">AE3*$K3</f>
        <v>164900.2531592052</v>
      </c>
      <c r="AO3">
        <f t="shared" si="9"/>
        <v>-131920.20252736416</v>
      </c>
      <c r="AP3">
        <f t="shared" si="9"/>
        <v>-1522.432587</v>
      </c>
      <c r="AQ3">
        <f t="shared" si="9"/>
        <v>0</v>
      </c>
      <c r="AR3">
        <f t="shared" si="9"/>
        <v>31457.618044841034</v>
      </c>
      <c r="AS3">
        <f t="shared" si="9"/>
        <v>0</v>
      </c>
      <c r="AT3">
        <f t="shared" si="9"/>
        <v>0</v>
      </c>
      <c r="AU3">
        <f t="shared" si="9"/>
        <v>31457.618044841034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54635.539043658719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v>1.5900000000000001E-2</v>
      </c>
      <c r="G4" s="5"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Mortalities!B31:B50</f>
        <v>1.1135328E-2</v>
      </c>
      <c r="R4">
        <f t="shared" si="0"/>
        <v>2000000</v>
      </c>
      <c r="S4">
        <f t="shared" si="1"/>
        <v>34470.323243554463</v>
      </c>
      <c r="U4">
        <f t="shared" ref="U4:U23" si="13">M4</f>
        <v>1.1135328E-2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1.1135328E-2</v>
      </c>
      <c r="Y4">
        <f t="shared" ref="Y4:Y23" si="17">V4*W4</f>
        <v>0.01</v>
      </c>
      <c r="Z4">
        <f t="shared" ref="Z4:Z23" si="18">MAX(0, W4-X4-Y4)</f>
        <v>0.97886467200000005</v>
      </c>
      <c r="AB4">
        <f t="shared" ref="AB4:AB23" si="19">AC3</f>
        <v>0</v>
      </c>
      <c r="AC4">
        <f t="shared" si="2"/>
        <v>33741.781655535917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-22270.655999999999</v>
      </c>
      <c r="AI4">
        <f t="shared" si="6"/>
        <v>-22270.655999999999</v>
      </c>
      <c r="AJ4">
        <f t="shared" si="7"/>
        <v>-33741.781655535917</v>
      </c>
      <c r="AK4">
        <f>H4*SUM(AB4, AE4:AF4)</f>
        <v>0</v>
      </c>
      <c r="AL4">
        <f t="shared" si="8"/>
        <v>-56012.437655535919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-20893.757388122711</v>
      </c>
      <c r="AR4">
        <f t="shared" si="9"/>
        <v>-20893.757388122711</v>
      </c>
      <c r="AS4">
        <f t="shared" si="9"/>
        <v>-31655.672816902068</v>
      </c>
      <c r="AT4">
        <f t="shared" si="9"/>
        <v>0</v>
      </c>
      <c r="AU4">
        <f t="shared" si="9"/>
        <v>-52549.430205024779</v>
      </c>
      <c r="AW4">
        <v>1</v>
      </c>
      <c r="AX4">
        <f>(R4*SUMPRODUCT(K5:$K$23, X5:$X$23)-$AZ$3*SUMPRODUCT(K4:$K$22, W5:$W$23))/Z4</f>
        <v>34470.323243554463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v>3.6400000000000002E-2</v>
      </c>
      <c r="G5" s="5"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1.2969985999999999E-2</v>
      </c>
      <c r="O5">
        <f t="shared" ref="O5:O23" si="21">$C$3</f>
        <v>164900.2531592052</v>
      </c>
      <c r="P5">
        <f t="shared" ref="P5:P23" si="22">O5*$C$5</f>
        <v>8245.0126579602602</v>
      </c>
      <c r="Q5" s="4">
        <f t="shared" ref="Q5:Q23" si="23">$C$8</f>
        <v>25</v>
      </c>
      <c r="R5">
        <f t="shared" si="0"/>
        <v>2000000</v>
      </c>
      <c r="S5">
        <f t="shared" si="1"/>
        <v>64816.018194535012</v>
      </c>
      <c r="U5">
        <f t="shared" si="13"/>
        <v>1.2969985999999999E-2</v>
      </c>
      <c r="V5">
        <f t="shared" si="14"/>
        <v>0.01</v>
      </c>
      <c r="W5">
        <f t="shared" si="15"/>
        <v>0.97886467200000005</v>
      </c>
      <c r="X5">
        <f t="shared" si="16"/>
        <v>1.2695861091734591E-2</v>
      </c>
      <c r="Y5">
        <f t="shared" si="17"/>
        <v>9.7886467200000004E-3</v>
      </c>
      <c r="Z5">
        <f t="shared" si="18"/>
        <v>0.95638016418826544</v>
      </c>
      <c r="AB5">
        <f t="shared" si="19"/>
        <v>33741.781655535917</v>
      </c>
      <c r="AC5">
        <f t="shared" si="2"/>
        <v>61988.754122918996</v>
      </c>
      <c r="AE5">
        <f t="shared" si="3"/>
        <v>157707.3311910872</v>
      </c>
      <c r="AF5">
        <f t="shared" si="4"/>
        <v>-7885.3665595543607</v>
      </c>
      <c r="AG5">
        <f t="shared" si="4"/>
        <v>-23.909504104706635</v>
      </c>
      <c r="AH5">
        <f t="shared" si="5"/>
        <v>-25391.722183469185</v>
      </c>
      <c r="AI5">
        <f t="shared" si="6"/>
        <v>124406.33294395896</v>
      </c>
      <c r="AJ5">
        <f t="shared" si="7"/>
        <v>-28246.972467383079</v>
      </c>
      <c r="AK5">
        <f>H5*SUM(AB5, AE5:AF5)</f>
        <v>15859.907679202741</v>
      </c>
      <c r="AL5">
        <f t="shared" si="8"/>
        <v>112019.26815577861</v>
      </c>
      <c r="AN5">
        <f t="shared" si="9"/>
        <v>136190.13904797481</v>
      </c>
      <c r="AO5">
        <f t="shared" si="9"/>
        <v>-6809.5069523987413</v>
      </c>
      <c r="AP5">
        <f t="shared" si="9"/>
        <v>-20.647351419844121</v>
      </c>
      <c r="AQ5">
        <f t="shared" si="9"/>
        <v>-21927.339386931741</v>
      </c>
      <c r="AR5">
        <f t="shared" si="9"/>
        <v>107432.64535722449</v>
      </c>
      <c r="AS5">
        <f t="shared" si="9"/>
        <v>-24393.026493841448</v>
      </c>
      <c r="AT5">
        <f t="shared" si="9"/>
        <v>13696.021711898291</v>
      </c>
      <c r="AU5">
        <f t="shared" si="9"/>
        <v>96735.64057528133</v>
      </c>
      <c r="AW5">
        <v>2</v>
      </c>
      <c r="AX5">
        <f>(R5*SUMPRODUCT(K6:$K$23, X6:$X$23)-$AZ$3*SUMPRODUCT(K5:$K$22, W6:$W$23))/Z5</f>
        <v>64816.018194535012</v>
      </c>
    </row>
    <row r="6" spans="1:52" x14ac:dyDescent="0.25">
      <c r="A6" t="s">
        <v>16</v>
      </c>
      <c r="C6" s="2">
        <f>'T.26.04.F'!C6</f>
        <v>2000000</v>
      </c>
      <c r="E6">
        <v>2006</v>
      </c>
      <c r="F6" s="5">
        <v>5.8799999999999998E-2</v>
      </c>
      <c r="G6" s="5"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1.4883069000000001E-2</v>
      </c>
      <c r="O6">
        <f t="shared" si="21"/>
        <v>164900.2531592052</v>
      </c>
      <c r="P6">
        <f t="shared" si="22"/>
        <v>8245.0126579602602</v>
      </c>
      <c r="Q6" s="4">
        <f t="shared" si="23"/>
        <v>25</v>
      </c>
      <c r="R6">
        <f t="shared" si="0"/>
        <v>2000000</v>
      </c>
      <c r="S6">
        <f t="shared" si="1"/>
        <v>91080.946277189651</v>
      </c>
      <c r="U6">
        <f t="shared" si="13"/>
        <v>1.4883069000000001E-2</v>
      </c>
      <c r="V6">
        <f t="shared" si="14"/>
        <v>0.01</v>
      </c>
      <c r="W6">
        <f t="shared" si="15"/>
        <v>0.95638016418826544</v>
      </c>
      <c r="X6">
        <f t="shared" si="16"/>
        <v>1.4233871973845284E-2</v>
      </c>
      <c r="Y6">
        <f t="shared" si="17"/>
        <v>9.5638016418826549E-3</v>
      </c>
      <c r="Z6">
        <f t="shared" si="18"/>
        <v>0.9325824905725375</v>
      </c>
      <c r="AB6">
        <f t="shared" si="19"/>
        <v>61988.754122918996</v>
      </c>
      <c r="AC6">
        <f t="shared" si="2"/>
        <v>84940.495722885011</v>
      </c>
      <c r="AE6">
        <f t="shared" si="3"/>
        <v>153783.08878725354</v>
      </c>
      <c r="AF6">
        <f t="shared" si="4"/>
        <v>-7689.1544393626764</v>
      </c>
      <c r="AG6">
        <f t="shared" si="4"/>
        <v>-23.314562264313437</v>
      </c>
      <c r="AH6">
        <f t="shared" si="5"/>
        <v>-28467.743947690567</v>
      </c>
      <c r="AI6">
        <f t="shared" si="6"/>
        <v>117602.87583793599</v>
      </c>
      <c r="AJ6">
        <f t="shared" si="7"/>
        <v>-22951.741599966015</v>
      </c>
      <c r="AK6">
        <f>H6*SUM(AB6, AE6:AF6)</f>
        <v>22639.396505624114</v>
      </c>
      <c r="AL6">
        <f t="shared" si="8"/>
        <v>117290.53074359409</v>
      </c>
      <c r="AN6">
        <f t="shared" si="9"/>
        <v>119770.30160617287</v>
      </c>
      <c r="AO6">
        <f t="shared" si="9"/>
        <v>-5988.5150803086426</v>
      </c>
      <c r="AP6">
        <f t="shared" si="9"/>
        <v>-18.157992378965449</v>
      </c>
      <c r="AQ6">
        <f t="shared" si="9"/>
        <v>-22171.425385915441</v>
      </c>
      <c r="AR6">
        <f t="shared" si="9"/>
        <v>91592.203147569831</v>
      </c>
      <c r="AS6">
        <f t="shared" si="9"/>
        <v>-17875.418132729836</v>
      </c>
      <c r="AT6">
        <f t="shared" si="9"/>
        <v>17632.155583840009</v>
      </c>
      <c r="AU6">
        <f t="shared" si="9"/>
        <v>91348.940598679997</v>
      </c>
      <c r="AW6">
        <v>3</v>
      </c>
      <c r="AX6">
        <f>(R6*SUMPRODUCT(K7:$K$23, X7:$X$23)-$AZ$3*SUMPRODUCT(K6:$K$22, W7:$W$23))/Z6</f>
        <v>91080.946277189651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v>5.4699999999999999E-2</v>
      </c>
      <c r="G7" s="5"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1.6930661E-2</v>
      </c>
      <c r="O7">
        <f t="shared" si="21"/>
        <v>164900.2531592052</v>
      </c>
      <c r="P7">
        <f t="shared" si="22"/>
        <v>8245.0126579602602</v>
      </c>
      <c r="Q7" s="4">
        <f t="shared" si="23"/>
        <v>25</v>
      </c>
      <c r="R7">
        <f t="shared" si="0"/>
        <v>2000000</v>
      </c>
      <c r="S7">
        <f t="shared" si="1"/>
        <v>112797.62942282428</v>
      </c>
      <c r="U7">
        <f t="shared" si="13"/>
        <v>1.6930661E-2</v>
      </c>
      <c r="V7">
        <f t="shared" si="14"/>
        <v>0.01</v>
      </c>
      <c r="W7">
        <f t="shared" si="15"/>
        <v>0.9325824905725375</v>
      </c>
      <c r="X7">
        <f t="shared" si="16"/>
        <v>1.5789238002419329E-2</v>
      </c>
      <c r="Y7">
        <f t="shared" si="17"/>
        <v>9.3258249057253748E-3</v>
      </c>
      <c r="Z7">
        <f t="shared" si="18"/>
        <v>0.9074674276643927</v>
      </c>
      <c r="AB7">
        <f t="shared" si="19"/>
        <v>84940.495722885011</v>
      </c>
      <c r="AC7">
        <f t="shared" si="2"/>
        <v>102360.17461897177</v>
      </c>
      <c r="AE7">
        <f t="shared" si="3"/>
        <v>149641.60855559108</v>
      </c>
      <c r="AF7">
        <f t="shared" si="4"/>
        <v>-7482.0804277795542</v>
      </c>
      <c r="AG7">
        <f t="shared" si="4"/>
        <v>-22.686685691609817</v>
      </c>
      <c r="AH7">
        <f t="shared" si="5"/>
        <v>-31578.47600483866</v>
      </c>
      <c r="AI7">
        <f t="shared" si="6"/>
        <v>110558.36543728126</v>
      </c>
      <c r="AJ7">
        <f t="shared" si="7"/>
        <v>-17419.678896086756</v>
      </c>
      <c r="AK7">
        <f>H7*SUM(AB7, AE7:AF7)</f>
        <v>23777.372497167929</v>
      </c>
      <c r="AL7">
        <f t="shared" si="8"/>
        <v>116916.05903836244</v>
      </c>
      <c r="AN7">
        <f t="shared" si="9"/>
        <v>105499.05695279193</v>
      </c>
      <c r="AO7">
        <f t="shared" si="9"/>
        <v>-5274.9528476395963</v>
      </c>
      <c r="AP7">
        <f t="shared" si="9"/>
        <v>-15.994374619142706</v>
      </c>
      <c r="AQ7">
        <f t="shared" si="9"/>
        <v>-22263.189166930217</v>
      </c>
      <c r="AR7">
        <f t="shared" si="9"/>
        <v>77944.92056360298</v>
      </c>
      <c r="AS7">
        <f t="shared" si="9"/>
        <v>-12281.074185826372</v>
      </c>
      <c r="AT7">
        <f t="shared" si="9"/>
        <v>16763.32137484727</v>
      </c>
      <c r="AU7">
        <f t="shared" si="9"/>
        <v>82427.167752623878</v>
      </c>
      <c r="AW7">
        <v>4</v>
      </c>
      <c r="AX7">
        <f>(R7*SUMPRODUCT(K8:$K$23, X8:$X$23)-$AZ$3*SUMPRODUCT(K7:$K$22, W8:$W$23))/Z7</f>
        <v>112797.62942282428</v>
      </c>
    </row>
    <row r="8" spans="1:52" x14ac:dyDescent="0.25">
      <c r="B8" s="2">
        <f>'T.26.04.A'!B8</f>
        <v>1522.432587</v>
      </c>
      <c r="C8" s="2">
        <f>'T.26.04.A'!C8</f>
        <v>25</v>
      </c>
      <c r="E8">
        <v>2008</v>
      </c>
      <c r="F8" s="5">
        <v>2.2499999999999999E-2</v>
      </c>
      <c r="G8" s="5"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1.9185959999999998E-2</v>
      </c>
      <c r="O8">
        <f t="shared" si="21"/>
        <v>164900.2531592052</v>
      </c>
      <c r="P8">
        <f t="shared" si="22"/>
        <v>8245.0126579602602</v>
      </c>
      <c r="Q8" s="4">
        <f t="shared" si="23"/>
        <v>25</v>
      </c>
      <c r="R8">
        <f t="shared" si="0"/>
        <v>2000000</v>
      </c>
      <c r="S8">
        <f t="shared" si="1"/>
        <v>129883.16661284206</v>
      </c>
      <c r="U8">
        <f t="shared" si="13"/>
        <v>1.9185959999999998E-2</v>
      </c>
      <c r="V8">
        <f t="shared" si="14"/>
        <v>0.01</v>
      </c>
      <c r="W8">
        <f t="shared" si="15"/>
        <v>0.9074674276643927</v>
      </c>
      <c r="X8">
        <f t="shared" si="16"/>
        <v>1.741063376847193E-2</v>
      </c>
      <c r="Y8">
        <f t="shared" si="17"/>
        <v>9.0746742766439278E-3</v>
      </c>
      <c r="Z8">
        <f t="shared" si="18"/>
        <v>0.88098211961927686</v>
      </c>
      <c r="AB8">
        <f t="shared" si="19"/>
        <v>102360.17461897177</v>
      </c>
      <c r="AC8">
        <f t="shared" si="2"/>
        <v>114424.7474254453</v>
      </c>
      <c r="AE8">
        <f t="shared" si="3"/>
        <v>145274.17455395195</v>
      </c>
      <c r="AF8">
        <f t="shared" si="4"/>
        <v>-7263.7087276975981</v>
      </c>
      <c r="AG8">
        <f t="shared" si="4"/>
        <v>-22.024552990481922</v>
      </c>
      <c r="AH8">
        <f t="shared" si="5"/>
        <v>-34821.267536943858</v>
      </c>
      <c r="AI8">
        <f t="shared" si="6"/>
        <v>103167.17373631999</v>
      </c>
      <c r="AJ8">
        <f t="shared" si="7"/>
        <v>-12064.57280647353</v>
      </c>
      <c r="AK8">
        <f t="shared" ref="AK8:AK23" si="24">H8*SUM(AB8:AB8, AE8:AF8)</f>
        <v>17426.871432278895</v>
      </c>
      <c r="AL8">
        <f t="shared" si="8"/>
        <v>108529.47236212535</v>
      </c>
      <c r="AN8">
        <f t="shared" si="9"/>
        <v>95496.471511916097</v>
      </c>
      <c r="AO8">
        <f t="shared" si="9"/>
        <v>-4774.8235755958058</v>
      </c>
      <c r="AP8">
        <f t="shared" si="9"/>
        <v>-14.477914630567264</v>
      </c>
      <c r="AQ8">
        <f t="shared" si="9"/>
        <v>-22889.878352849388</v>
      </c>
      <c r="AR8">
        <f t="shared" si="9"/>
        <v>67817.291668840335</v>
      </c>
      <c r="AS8">
        <f t="shared" si="9"/>
        <v>-7930.6878655776572</v>
      </c>
      <c r="AT8">
        <f t="shared" si="9"/>
        <v>11455.61305981741</v>
      </c>
      <c r="AU8">
        <f t="shared" si="9"/>
        <v>71342.216863080073</v>
      </c>
      <c r="AW8">
        <v>5</v>
      </c>
      <c r="AX8">
        <f>(R8*SUMPRODUCT(K9:$K$23, X9:$X$23)-$AZ$3*SUMPRODUCT(K8:$K$22, W9:$W$23))/Z8</f>
        <v>129883.16661284206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2.1884238E-2</v>
      </c>
      <c r="O9">
        <f t="shared" si="21"/>
        <v>164900.2531592052</v>
      </c>
      <c r="P9">
        <f t="shared" si="22"/>
        <v>8245.0126579602602</v>
      </c>
      <c r="Q9" s="4">
        <f t="shared" si="23"/>
        <v>25</v>
      </c>
      <c r="R9">
        <f t="shared" si="0"/>
        <v>2000000</v>
      </c>
      <c r="S9">
        <f t="shared" si="1"/>
        <v>143013.91380802204</v>
      </c>
      <c r="U9">
        <f t="shared" si="13"/>
        <v>2.1884238E-2</v>
      </c>
      <c r="V9">
        <f t="shared" si="14"/>
        <v>0.01</v>
      </c>
      <c r="W9">
        <f t="shared" si="15"/>
        <v>0.88098211961927686</v>
      </c>
      <c r="X9">
        <f t="shared" si="16"/>
        <v>1.9279622379492725E-2</v>
      </c>
      <c r="Y9">
        <f t="shared" si="17"/>
        <v>8.8098211961927693E-3</v>
      </c>
      <c r="Z9">
        <f t="shared" si="18"/>
        <v>0.85289267604359131</v>
      </c>
      <c r="AB9">
        <f t="shared" si="19"/>
        <v>114424.7474254453</v>
      </c>
      <c r="AC9">
        <f t="shared" si="2"/>
        <v>121975.51965919143</v>
      </c>
      <c r="AE9">
        <f t="shared" si="3"/>
        <v>140642.21819722018</v>
      </c>
      <c r="AF9">
        <f t="shared" si="4"/>
        <v>-7032.1109098610095</v>
      </c>
      <c r="AG9">
        <f t="shared" si="4"/>
        <v>-21.322316901089781</v>
      </c>
      <c r="AH9">
        <f t="shared" si="5"/>
        <v>-38559.244758985449</v>
      </c>
      <c r="AI9">
        <f t="shared" si="6"/>
        <v>95029.540211472631</v>
      </c>
      <c r="AJ9">
        <f t="shared" si="7"/>
        <v>-7550.772233746131</v>
      </c>
      <c r="AK9">
        <f t="shared" si="24"/>
        <v>12947.419416008393</v>
      </c>
      <c r="AL9">
        <f t="shared" si="8"/>
        <v>100426.1873937349</v>
      </c>
      <c r="AN9">
        <f t="shared" si="9"/>
        <v>87865.082005388656</v>
      </c>
      <c r="AO9">
        <f t="shared" si="9"/>
        <v>-4393.2541002694334</v>
      </c>
      <c r="AP9">
        <f t="shared" si="9"/>
        <v>-13.320944074075816</v>
      </c>
      <c r="AQ9">
        <f t="shared" si="9"/>
        <v>-24089.574569018521</v>
      </c>
      <c r="AR9">
        <f t="shared" si="9"/>
        <v>59368.932392026625</v>
      </c>
      <c r="AS9">
        <f t="shared" si="9"/>
        <v>-4717.2835442041451</v>
      </c>
      <c r="AT9">
        <f t="shared" si="9"/>
        <v>8088.7949815358088</v>
      </c>
      <c r="AU9">
        <f t="shared" si="9"/>
        <v>62740.443829358293</v>
      </c>
      <c r="AW9">
        <v>6</v>
      </c>
      <c r="AX9">
        <f>(R9*SUMPRODUCT(K10:$K$23, X10:$X$23)-$AZ$3*SUMPRODUCT(K9:$K$22, W10:$W$23))/Z9</f>
        <v>143013.91380802204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2.4761703999999999E-2</v>
      </c>
      <c r="O10">
        <f t="shared" si="21"/>
        <v>164900.2531592052</v>
      </c>
      <c r="P10">
        <f t="shared" si="22"/>
        <v>8245.0126579602602</v>
      </c>
      <c r="Q10" s="4">
        <f t="shared" si="23"/>
        <v>25</v>
      </c>
      <c r="R10">
        <f t="shared" si="0"/>
        <v>2000000</v>
      </c>
      <c r="S10">
        <f t="shared" si="1"/>
        <v>153072.01291794312</v>
      </c>
      <c r="U10">
        <f t="shared" si="13"/>
        <v>2.4761703999999999E-2</v>
      </c>
      <c r="V10">
        <f t="shared" si="14"/>
        <v>0.01</v>
      </c>
      <c r="W10">
        <f t="shared" si="15"/>
        <v>0.85289267604359131</v>
      </c>
      <c r="X10">
        <f t="shared" si="16"/>
        <v>2.1119075987959299E-2</v>
      </c>
      <c r="Y10">
        <f t="shared" si="17"/>
        <v>8.5289267604359131E-3</v>
      </c>
      <c r="Z10">
        <f t="shared" si="18"/>
        <v>0.82324467329519613</v>
      </c>
      <c r="AB10">
        <f t="shared" si="19"/>
        <v>121975.51965919143</v>
      </c>
      <c r="AC10">
        <f t="shared" si="2"/>
        <v>126015.71926527013</v>
      </c>
      <c r="AE10">
        <f t="shared" si="3"/>
        <v>135753.25503834503</v>
      </c>
      <c r="AF10">
        <f t="shared" si="4"/>
        <v>-6787.6627519172507</v>
      </c>
      <c r="AG10">
        <f t="shared" si="4"/>
        <v>-20.581116832379902</v>
      </c>
      <c r="AH10">
        <f t="shared" si="5"/>
        <v>-42238.151975918598</v>
      </c>
      <c r="AI10">
        <f t="shared" si="6"/>
        <v>86706.859193676792</v>
      </c>
      <c r="AJ10">
        <f t="shared" si="7"/>
        <v>-4040.199606078706</v>
      </c>
      <c r="AK10">
        <f t="shared" si="24"/>
        <v>13174.40837714501</v>
      </c>
      <c r="AL10">
        <f t="shared" si="8"/>
        <v>95841.067964743095</v>
      </c>
      <c r="AN10">
        <f t="shared" si="9"/>
        <v>80580.277465825769</v>
      </c>
      <c r="AO10">
        <f t="shared" si="9"/>
        <v>-4029.0138732912883</v>
      </c>
      <c r="AP10">
        <f t="shared" si="9"/>
        <v>-12.216518155983126</v>
      </c>
      <c r="AQ10">
        <f t="shared" si="9"/>
        <v>-25071.678796223805</v>
      </c>
      <c r="AR10">
        <f t="shared" si="9"/>
        <v>51467.368278154689</v>
      </c>
      <c r="AS10">
        <f t="shared" si="9"/>
        <v>-2398.1775257115119</v>
      </c>
      <c r="AT10">
        <f t="shared" si="9"/>
        <v>7820.0517709765718</v>
      </c>
      <c r="AU10">
        <f t="shared" si="9"/>
        <v>56889.242523419751</v>
      </c>
      <c r="AW10">
        <v>7</v>
      </c>
      <c r="AX10">
        <f>(R10*SUMPRODUCT(K11:$K$23, X11:$X$23)-$AZ$3*SUMPRODUCT(K10:$K$22, W11:$W$23))/Z10</f>
        <v>153072.01291794312</v>
      </c>
    </row>
    <row r="11" spans="1:52" x14ac:dyDescent="0.25">
      <c r="A11" t="s">
        <v>33</v>
      </c>
      <c r="C11" s="7">
        <f>AU25</f>
        <v>725533.583614156</v>
      </c>
      <c r="E11">
        <v>2011</v>
      </c>
      <c r="F11" s="5">
        <v>1.5E-3</v>
      </c>
      <c r="G11" s="5"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2.7627288E-2</v>
      </c>
      <c r="O11">
        <f t="shared" si="21"/>
        <v>164900.2531592052</v>
      </c>
      <c r="P11">
        <f t="shared" si="22"/>
        <v>8245.0126579602602</v>
      </c>
      <c r="Q11" s="4">
        <f t="shared" si="23"/>
        <v>25</v>
      </c>
      <c r="R11">
        <f t="shared" si="0"/>
        <v>2000000</v>
      </c>
      <c r="S11">
        <f t="shared" si="1"/>
        <v>160344.25169822856</v>
      </c>
      <c r="U11">
        <f t="shared" si="13"/>
        <v>2.7627288E-2</v>
      </c>
      <c r="V11">
        <f t="shared" si="14"/>
        <v>0.01</v>
      </c>
      <c r="W11">
        <f t="shared" si="15"/>
        <v>0.82324467329519613</v>
      </c>
      <c r="X11">
        <f t="shared" si="16"/>
        <v>2.2744017683592292E-2</v>
      </c>
      <c r="Y11">
        <f t="shared" si="17"/>
        <v>8.2324467329519622E-3</v>
      </c>
      <c r="Z11">
        <f t="shared" si="18"/>
        <v>0.7922682088786519</v>
      </c>
      <c r="AB11">
        <f t="shared" si="19"/>
        <v>126015.71926527013</v>
      </c>
      <c r="AC11">
        <f t="shared" si="2"/>
        <v>127035.65309694328</v>
      </c>
      <c r="AE11">
        <f t="shared" si="3"/>
        <v>130645.22821407976</v>
      </c>
      <c r="AF11">
        <f t="shared" si="4"/>
        <v>-6532.2614107039881</v>
      </c>
      <c r="AG11">
        <f t="shared" si="4"/>
        <v>-19.806705221966297</v>
      </c>
      <c r="AH11">
        <f t="shared" si="5"/>
        <v>-45488.035367184588</v>
      </c>
      <c r="AI11">
        <f t="shared" si="6"/>
        <v>78605.124730969226</v>
      </c>
      <c r="AJ11">
        <f t="shared" si="7"/>
        <v>-1019.9338316731446</v>
      </c>
      <c r="AK11">
        <f t="shared" si="24"/>
        <v>12881.627332535265</v>
      </c>
      <c r="AL11">
        <f t="shared" si="8"/>
        <v>90466.818231831348</v>
      </c>
      <c r="AN11">
        <f t="shared" si="9"/>
        <v>73750.12853875343</v>
      </c>
      <c r="AO11">
        <f t="shared" si="9"/>
        <v>-3687.5064269376712</v>
      </c>
      <c r="AP11">
        <f t="shared" si="9"/>
        <v>-11.181021121227502</v>
      </c>
      <c r="AQ11">
        <f t="shared" si="9"/>
        <v>-25678.308355878249</v>
      </c>
      <c r="AR11">
        <f t="shared" si="9"/>
        <v>44373.132734816281</v>
      </c>
      <c r="AS11">
        <f t="shared" si="9"/>
        <v>-575.75965242036409</v>
      </c>
      <c r="AT11">
        <f t="shared" si="9"/>
        <v>7271.7670943638068</v>
      </c>
      <c r="AU11">
        <f t="shared" si="9"/>
        <v>51069.140176759727</v>
      </c>
      <c r="AW11">
        <v>8</v>
      </c>
      <c r="AX11">
        <f>(R11*SUMPRODUCT(K12:$K$23, X12:$X$23)-$AZ$3*SUMPRODUCT(K11:$K$22, W12:$W$23))/Z11</f>
        <v>160344.25169822856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3.0780427999999999E-2</v>
      </c>
      <c r="O12">
        <f t="shared" si="21"/>
        <v>164900.2531592052</v>
      </c>
      <c r="P12">
        <f t="shared" si="22"/>
        <v>8245.0126579602602</v>
      </c>
      <c r="Q12" s="4">
        <f t="shared" si="23"/>
        <v>25</v>
      </c>
      <c r="R12">
        <f t="shared" si="0"/>
        <v>2000000</v>
      </c>
      <c r="S12">
        <f t="shared" si="1"/>
        <v>164873.07283901345</v>
      </c>
      <c r="U12">
        <f t="shared" si="13"/>
        <v>3.0780427999999999E-2</v>
      </c>
      <c r="V12">
        <f t="shared" si="14"/>
        <v>0.01</v>
      </c>
      <c r="W12">
        <f t="shared" si="15"/>
        <v>0.7922682088786519</v>
      </c>
      <c r="X12">
        <f t="shared" si="16"/>
        <v>2.4386354560078306E-2</v>
      </c>
      <c r="Y12">
        <f t="shared" si="17"/>
        <v>7.9226820887865184E-3</v>
      </c>
      <c r="Z12">
        <f t="shared" si="18"/>
        <v>0.75995917222978704</v>
      </c>
      <c r="AB12">
        <f t="shared" si="19"/>
        <v>127035.65309694328</v>
      </c>
      <c r="AC12">
        <f t="shared" si="2"/>
        <v>125296.80395771805</v>
      </c>
      <c r="AE12">
        <f t="shared" si="3"/>
        <v>125317.4598913519</v>
      </c>
      <c r="AF12">
        <f t="shared" si="4"/>
        <v>-6265.8729945675959</v>
      </c>
      <c r="AG12">
        <f t="shared" si="4"/>
        <v>-18.998979305744676</v>
      </c>
      <c r="AH12">
        <f t="shared" si="5"/>
        <v>-48772.709120156615</v>
      </c>
      <c r="AI12">
        <f t="shared" si="6"/>
        <v>70259.87879732193</v>
      </c>
      <c r="AJ12">
        <f t="shared" si="7"/>
        <v>1738.8491392252326</v>
      </c>
      <c r="AK12">
        <f t="shared" si="24"/>
        <v>12771.927755674462</v>
      </c>
      <c r="AL12">
        <f t="shared" si="8"/>
        <v>84770.655692221626</v>
      </c>
      <c r="AN12">
        <f t="shared" si="9"/>
        <v>67252.178659461963</v>
      </c>
      <c r="AO12">
        <f t="shared" si="9"/>
        <v>-3362.6089329730985</v>
      </c>
      <c r="AP12">
        <f t="shared" si="9"/>
        <v>-10.195887721672026</v>
      </c>
      <c r="AQ12">
        <f t="shared" si="9"/>
        <v>-26174.093779897135</v>
      </c>
      <c r="AR12">
        <f t="shared" si="9"/>
        <v>37705.280058870048</v>
      </c>
      <c r="AS12">
        <f t="shared" si="9"/>
        <v>933.16121372403484</v>
      </c>
      <c r="AT12">
        <f t="shared" si="9"/>
        <v>6854.1124915478358</v>
      </c>
      <c r="AU12">
        <f t="shared" si="9"/>
        <v>45492.553764141921</v>
      </c>
      <c r="AW12">
        <v>9</v>
      </c>
      <c r="AX12">
        <f>(R12*SUMPRODUCT(K13:$K$23, X13:$X$23)-$AZ$3*SUMPRODUCT(K12:$K$22, W13:$W$23))/Z12</f>
        <v>164873.07283901345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3.4133669999999998E-2</v>
      </c>
      <c r="O13">
        <f t="shared" si="21"/>
        <v>164900.2531592052</v>
      </c>
      <c r="P13">
        <f t="shared" si="22"/>
        <v>8245.0126579602602</v>
      </c>
      <c r="Q13" s="4">
        <f t="shared" si="23"/>
        <v>25</v>
      </c>
      <c r="R13">
        <f t="shared" si="0"/>
        <v>2000000</v>
      </c>
      <c r="S13">
        <f t="shared" si="1"/>
        <v>166716.27643104168</v>
      </c>
      <c r="U13">
        <f t="shared" si="13"/>
        <v>3.4133669999999998E-2</v>
      </c>
      <c r="V13">
        <f t="shared" si="14"/>
        <v>0.01</v>
      </c>
      <c r="W13">
        <f t="shared" si="15"/>
        <v>0.75995917222978704</v>
      </c>
      <c r="X13">
        <f t="shared" si="16"/>
        <v>2.5940195598364715E-2</v>
      </c>
      <c r="Y13">
        <f t="shared" si="17"/>
        <v>7.599591722297871E-3</v>
      </c>
      <c r="Z13">
        <f t="shared" si="18"/>
        <v>0.7264193849091245</v>
      </c>
      <c r="AB13">
        <f t="shared" si="19"/>
        <v>125296.80395771805</v>
      </c>
      <c r="AC13">
        <f t="shared" si="2"/>
        <v>121105.93497937686</v>
      </c>
      <c r="AE13">
        <f t="shared" si="3"/>
        <v>119786.74047126876</v>
      </c>
      <c r="AF13">
        <f t="shared" si="4"/>
        <v>-5989.3370235634375</v>
      </c>
      <c r="AG13">
        <f t="shared" si="4"/>
        <v>-18.160484622728113</v>
      </c>
      <c r="AH13">
        <f t="shared" si="5"/>
        <v>-51880.391196729426</v>
      </c>
      <c r="AI13">
        <f t="shared" si="6"/>
        <v>61898.851766353167</v>
      </c>
      <c r="AJ13">
        <f t="shared" si="7"/>
        <v>4190.8689783411828</v>
      </c>
      <c r="AK13">
        <f t="shared" si="24"/>
        <v>12361.170522860388</v>
      </c>
      <c r="AL13">
        <f t="shared" si="8"/>
        <v>78450.891267554733</v>
      </c>
      <c r="AN13">
        <f t="shared" si="9"/>
        <v>61123.983264927476</v>
      </c>
      <c r="AO13">
        <f t="shared" si="9"/>
        <v>-3056.1991632463737</v>
      </c>
      <c r="AP13">
        <f t="shared" si="9"/>
        <v>-9.2668116170074182</v>
      </c>
      <c r="AQ13">
        <f t="shared" si="9"/>
        <v>-26473.181846428048</v>
      </c>
      <c r="AR13">
        <f t="shared" si="9"/>
        <v>31585.335443636046</v>
      </c>
      <c r="AS13">
        <f t="shared" si="9"/>
        <v>2138.4888201300678</v>
      </c>
      <c r="AT13">
        <f t="shared" si="9"/>
        <v>6307.5760906563582</v>
      </c>
      <c r="AU13">
        <f t="shared" si="9"/>
        <v>40031.400354422469</v>
      </c>
      <c r="AW13">
        <v>10</v>
      </c>
      <c r="AX13">
        <f>(R13*SUMPRODUCT(K14:$K$23, X14:$X$23)-$AZ$3*SUMPRODUCT(K13:$K$22, W14:$W$23))/Z13</f>
        <v>166716.27643104168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10"/>
        <v>5.1400000000000001E-2</v>
      </c>
      <c r="I14" s="5">
        <f t="shared" si="11"/>
        <v>1.0514000000000001</v>
      </c>
      <c r="J14">
        <f t="shared" si="12"/>
        <v>0.95111280197831449</v>
      </c>
      <c r="K14">
        <f t="shared" si="20"/>
        <v>0.48532753093089492</v>
      </c>
      <c r="L14" s="2">
        <v>11</v>
      </c>
      <c r="M14" s="6">
        <v>3.7867151000000002E-2</v>
      </c>
      <c r="O14">
        <f t="shared" si="21"/>
        <v>164900.2531592052</v>
      </c>
      <c r="P14">
        <f t="shared" si="22"/>
        <v>8245.0126579602602</v>
      </c>
      <c r="Q14" s="4">
        <f t="shared" si="23"/>
        <v>25</v>
      </c>
      <c r="R14">
        <f t="shared" si="0"/>
        <v>2000000</v>
      </c>
      <c r="S14">
        <f t="shared" si="1"/>
        <v>165774.55048688524</v>
      </c>
      <c r="U14">
        <f t="shared" si="13"/>
        <v>3.7867151000000002E-2</v>
      </c>
      <c r="V14">
        <f t="shared" si="14"/>
        <v>0.01</v>
      </c>
      <c r="W14">
        <f t="shared" si="15"/>
        <v>0.7264193849091245</v>
      </c>
      <c r="X14">
        <f t="shared" si="16"/>
        <v>2.750743253768094E-2</v>
      </c>
      <c r="Y14">
        <f t="shared" si="17"/>
        <v>7.2641938490912447E-3</v>
      </c>
      <c r="Z14">
        <f t="shared" si="18"/>
        <v>0.69164775852235227</v>
      </c>
      <c r="AB14">
        <f t="shared" si="19"/>
        <v>121105.93497937686</v>
      </c>
      <c r="AC14">
        <f t="shared" si="2"/>
        <v>114657.5962643047</v>
      </c>
      <c r="AE14">
        <f t="shared" si="3"/>
        <v>114052.89047733271</v>
      </c>
      <c r="AF14">
        <f t="shared" si="4"/>
        <v>-5702.6445238666356</v>
      </c>
      <c r="AG14">
        <f t="shared" si="4"/>
        <v>-17.291193963058806</v>
      </c>
      <c r="AH14">
        <f t="shared" si="5"/>
        <v>-55014.865075361879</v>
      </c>
      <c r="AI14">
        <f t="shared" si="6"/>
        <v>53318.089684141138</v>
      </c>
      <c r="AJ14">
        <f t="shared" si="7"/>
        <v>6448.3387150721683</v>
      </c>
      <c r="AK14">
        <f t="shared" si="24"/>
        <v>11794.047699948127</v>
      </c>
      <c r="AL14">
        <f t="shared" si="8"/>
        <v>71560.476099161431</v>
      </c>
      <c r="AN14">
        <f t="shared" si="9"/>
        <v>55353.007730895661</v>
      </c>
      <c r="AO14">
        <f t="shared" si="9"/>
        <v>-2767.650386544783</v>
      </c>
      <c r="AP14">
        <f t="shared" si="9"/>
        <v>-8.391892472938526</v>
      </c>
      <c r="AQ14">
        <f t="shared" si="9"/>
        <v>-26700.228631521702</v>
      </c>
      <c r="AR14">
        <f t="shared" si="9"/>
        <v>25876.736820356236</v>
      </c>
      <c r="AS14">
        <f t="shared" si="9"/>
        <v>3129.5563071920751</v>
      </c>
      <c r="AT14">
        <f t="shared" si="9"/>
        <v>5723.9760498970245</v>
      </c>
      <c r="AU14">
        <f t="shared" si="9"/>
        <v>34730.269177445334</v>
      </c>
      <c r="AW14">
        <v>11</v>
      </c>
      <c r="AX14">
        <f>(R14*SUMPRODUCT(K15:$K$23, X15:$X$23)-$AZ$3*SUMPRODUCT(K14:$K$22, W15:$W$23))/Z14</f>
        <v>165774.55048688524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10"/>
        <v>5.1900000000000002E-2</v>
      </c>
      <c r="I15" s="5">
        <f t="shared" si="11"/>
        <v>1.0519000000000001</v>
      </c>
      <c r="J15">
        <f t="shared" si="12"/>
        <v>0.95066070919288903</v>
      </c>
      <c r="K15">
        <f t="shared" si="20"/>
        <v>0.46138181474559836</v>
      </c>
      <c r="L15" s="2">
        <v>12</v>
      </c>
      <c r="M15" s="6">
        <v>4.2172894000000002E-2</v>
      </c>
      <c r="O15">
        <f t="shared" si="21"/>
        <v>164900.2531592052</v>
      </c>
      <c r="P15">
        <f t="shared" si="22"/>
        <v>8245.0126579602602</v>
      </c>
      <c r="Q15" s="4">
        <f t="shared" si="23"/>
        <v>25</v>
      </c>
      <c r="R15">
        <f t="shared" si="0"/>
        <v>2000000</v>
      </c>
      <c r="S15">
        <f t="shared" si="1"/>
        <v>161817.55939192892</v>
      </c>
      <c r="U15">
        <f t="shared" si="13"/>
        <v>4.2172894000000002E-2</v>
      </c>
      <c r="V15">
        <f t="shared" si="14"/>
        <v>0.01</v>
      </c>
      <c r="W15">
        <f t="shared" si="15"/>
        <v>0.69164775852235227</v>
      </c>
      <c r="X15">
        <f t="shared" si="16"/>
        <v>2.9168787605500762E-2</v>
      </c>
      <c r="Y15">
        <f t="shared" si="17"/>
        <v>6.9164775852235232E-3</v>
      </c>
      <c r="Z15">
        <f t="shared" si="18"/>
        <v>0.65556249333162797</v>
      </c>
      <c r="AB15">
        <f t="shared" si="19"/>
        <v>114657.5962643047</v>
      </c>
      <c r="AC15">
        <f t="shared" si="2"/>
        <v>106081.52269981171</v>
      </c>
      <c r="AE15">
        <f t="shared" si="3"/>
        <v>108102.42111206522</v>
      </c>
      <c r="AF15">
        <f t="shared" si="4"/>
        <v>-5405.1210556032611</v>
      </c>
      <c r="AG15">
        <f t="shared" si="4"/>
        <v>-16.389062333290699</v>
      </c>
      <c r="AH15">
        <f t="shared" si="5"/>
        <v>-58337.575211001524</v>
      </c>
      <c r="AI15">
        <f t="shared" si="6"/>
        <v>44343.33578312715</v>
      </c>
      <c r="AJ15">
        <f t="shared" si="7"/>
        <v>8576.0735644929809</v>
      </c>
      <c r="AK15">
        <f t="shared" si="24"/>
        <v>11280.71911904779</v>
      </c>
      <c r="AL15">
        <f t="shared" si="8"/>
        <v>64200.12846666792</v>
      </c>
      <c r="AN15">
        <f t="shared" si="9"/>
        <v>49876.491231077533</v>
      </c>
      <c r="AO15">
        <f t="shared" si="9"/>
        <v>-2493.8245615538767</v>
      </c>
      <c r="AP15">
        <f t="shared" si="9"/>
        <v>-7.5616153213123933</v>
      </c>
      <c r="AQ15">
        <f t="shared" si="9"/>
        <v>-26915.896318709718</v>
      </c>
      <c r="AR15">
        <f t="shared" si="9"/>
        <v>20459.208735492633</v>
      </c>
      <c r="AS15">
        <f t="shared" si="9"/>
        <v>3956.8443845775241</v>
      </c>
      <c r="AT15">
        <f t="shared" si="9"/>
        <v>5204.7186587816368</v>
      </c>
      <c r="AU15">
        <f t="shared" si="9"/>
        <v>29620.771778851795</v>
      </c>
      <c r="AW15">
        <v>12</v>
      </c>
      <c r="AX15">
        <f>(R15*SUMPRODUCT(K16:$K$23, X16:$X$23)-$AZ$3*SUMPRODUCT(K15:$K$22, W16:$W$23))/Z15</f>
        <v>161817.55939192892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10"/>
        <v>5.4700000000000006E-2</v>
      </c>
      <c r="I16" s="5">
        <f t="shared" si="11"/>
        <v>1.0547</v>
      </c>
      <c r="J16">
        <f t="shared" si="12"/>
        <v>0.94813691096994412</v>
      </c>
      <c r="K16">
        <f t="shared" si="20"/>
        <v>0.43745312861059865</v>
      </c>
      <c r="L16" s="2">
        <v>13</v>
      </c>
      <c r="M16" s="6">
        <v>4.6777600000000003E-2</v>
      </c>
      <c r="O16">
        <f t="shared" si="21"/>
        <v>164900.2531592052</v>
      </c>
      <c r="P16">
        <f t="shared" si="22"/>
        <v>8245.0126579602602</v>
      </c>
      <c r="Q16" s="4">
        <f t="shared" si="23"/>
        <v>25</v>
      </c>
      <c r="R16">
        <f t="shared" si="0"/>
        <v>2000000</v>
      </c>
      <c r="S16">
        <f t="shared" si="1"/>
        <v>154893.89205314245</v>
      </c>
      <c r="U16">
        <f t="shared" si="13"/>
        <v>4.6777600000000003E-2</v>
      </c>
      <c r="V16">
        <f t="shared" si="14"/>
        <v>0.01</v>
      </c>
      <c r="W16">
        <f t="shared" si="15"/>
        <v>0.65556249333162797</v>
      </c>
      <c r="X16">
        <f t="shared" si="16"/>
        <v>3.0665640088069563E-2</v>
      </c>
      <c r="Y16">
        <f t="shared" si="17"/>
        <v>6.5556249333162796E-3</v>
      </c>
      <c r="Z16">
        <f t="shared" si="18"/>
        <v>0.61834122831024207</v>
      </c>
      <c r="AB16">
        <f t="shared" si="19"/>
        <v>106081.52269981171</v>
      </c>
      <c r="AC16">
        <f t="shared" si="2"/>
        <v>95777.279469894143</v>
      </c>
      <c r="AE16">
        <f t="shared" si="3"/>
        <v>101964.62508713282</v>
      </c>
      <c r="AF16">
        <f t="shared" si="4"/>
        <v>-5098.2312543566413</v>
      </c>
      <c r="AG16">
        <f t="shared" si="4"/>
        <v>-15.458530707756053</v>
      </c>
      <c r="AH16">
        <f t="shared" si="5"/>
        <v>-61331.280176139124</v>
      </c>
      <c r="AI16">
        <f t="shared" si="6"/>
        <v>35519.655125929312</v>
      </c>
      <c r="AJ16">
        <f t="shared" si="7"/>
        <v>10304.243229917571</v>
      </c>
      <c r="AK16">
        <f t="shared" si="24"/>
        <v>11101.251034332558</v>
      </c>
      <c r="AL16">
        <f t="shared" si="8"/>
        <v>56925.149390179438</v>
      </c>
      <c r="AN16">
        <f t="shared" si="9"/>
        <v>44604.744251972988</v>
      </c>
      <c r="AO16">
        <f t="shared" si="9"/>
        <v>-2230.2372125986494</v>
      </c>
      <c r="AP16">
        <f t="shared" si="9"/>
        <v>-6.7623826218308967</v>
      </c>
      <c r="AQ16">
        <f t="shared" si="9"/>
        <v>-26829.560394745247</v>
      </c>
      <c r="AR16">
        <f t="shared" si="9"/>
        <v>15538.184262007266</v>
      </c>
      <c r="AS16">
        <f t="shared" si="9"/>
        <v>4507.6234388920211</v>
      </c>
      <c r="AT16">
        <f t="shared" si="9"/>
        <v>4856.2769964604213</v>
      </c>
      <c r="AU16">
        <f t="shared" si="9"/>
        <v>24902.084697359707</v>
      </c>
      <c r="AW16">
        <v>13</v>
      </c>
      <c r="AX16">
        <f>(R16*SUMPRODUCT(K17:$K$23, X17:$X$23)-$AZ$3*SUMPRODUCT(K16:$K$22, W17:$W$23))/Z16</f>
        <v>154893.89205314245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10"/>
        <v>6.1700000000000005E-2</v>
      </c>
      <c r="I17" s="5">
        <f t="shared" si="11"/>
        <v>1.0617000000000001</v>
      </c>
      <c r="J17">
        <f t="shared" si="12"/>
        <v>0.94188565508147304</v>
      </c>
      <c r="K17">
        <f t="shared" si="20"/>
        <v>0.41203082660883361</v>
      </c>
      <c r="L17" s="2">
        <v>14</v>
      </c>
      <c r="M17" s="6">
        <v>5.1668436999999998E-2</v>
      </c>
      <c r="O17">
        <f t="shared" si="21"/>
        <v>164900.2531592052</v>
      </c>
      <c r="P17">
        <f t="shared" si="22"/>
        <v>8245.0126579602602</v>
      </c>
      <c r="Q17" s="4">
        <f t="shared" si="23"/>
        <v>25</v>
      </c>
      <c r="R17">
        <f t="shared" si="0"/>
        <v>2000000</v>
      </c>
      <c r="S17">
        <f t="shared" si="1"/>
        <v>145168.73064806472</v>
      </c>
      <c r="U17">
        <f t="shared" si="13"/>
        <v>5.1668436999999998E-2</v>
      </c>
      <c r="V17">
        <f t="shared" si="14"/>
        <v>0.01</v>
      </c>
      <c r="W17">
        <f t="shared" si="15"/>
        <v>0.61834122831024207</v>
      </c>
      <c r="X17">
        <f t="shared" si="16"/>
        <v>3.1948724799450358E-2</v>
      </c>
      <c r="Y17">
        <f t="shared" si="17"/>
        <v>6.183412283102421E-3</v>
      </c>
      <c r="Z17">
        <f t="shared" si="18"/>
        <v>0.58020909122768938</v>
      </c>
      <c r="AB17">
        <f t="shared" si="19"/>
        <v>95777.279469894143</v>
      </c>
      <c r="AC17">
        <f t="shared" si="2"/>
        <v>84228.217283990845</v>
      </c>
      <c r="AE17">
        <f t="shared" si="3"/>
        <v>95676.626028718354</v>
      </c>
      <c r="AF17">
        <f t="shared" si="4"/>
        <v>-4783.8313014359182</v>
      </c>
      <c r="AG17">
        <f t="shared" si="4"/>
        <v>-14.505227280692235</v>
      </c>
      <c r="AH17">
        <f t="shared" si="5"/>
        <v>-63897.449598900719</v>
      </c>
      <c r="AI17">
        <f t="shared" si="6"/>
        <v>26980.839901101026</v>
      </c>
      <c r="AJ17">
        <f t="shared" si="7"/>
        <v>11549.062185903298</v>
      </c>
      <c r="AK17">
        <f t="shared" si="24"/>
        <v>11517.543577965796</v>
      </c>
      <c r="AL17">
        <f t="shared" si="8"/>
        <v>50047.445664970117</v>
      </c>
      <c r="AN17">
        <f t="shared" si="9"/>
        <v>39421.719309757071</v>
      </c>
      <c r="AO17">
        <f t="shared" si="9"/>
        <v>-1971.0859654878536</v>
      </c>
      <c r="AP17">
        <f t="shared" si="9"/>
        <v>-5.9766007866126252</v>
      </c>
      <c r="AQ17">
        <f t="shared" si="9"/>
        <v>-26327.718976431348</v>
      </c>
      <c r="AR17">
        <f t="shared" si="9"/>
        <v>11116.937767051257</v>
      </c>
      <c r="AS17">
        <f t="shared" si="9"/>
        <v>4758.5696390145586</v>
      </c>
      <c r="AT17">
        <f t="shared" si="9"/>
        <v>4745.58300093251</v>
      </c>
      <c r="AU17">
        <f t="shared" si="9"/>
        <v>20621.090406998323</v>
      </c>
      <c r="AW17">
        <v>14</v>
      </c>
      <c r="AX17">
        <f>(R17*SUMPRODUCT(K18:$K$23, X18:$X$23)-$AZ$3*SUMPRODUCT(K17:$K$22, W18:$W$23))/Z17</f>
        <v>145168.73064806472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10"/>
        <v>7.0099999999999996E-2</v>
      </c>
      <c r="I18" s="5">
        <f t="shared" si="11"/>
        <v>1.0701000000000001</v>
      </c>
      <c r="J18">
        <f t="shared" si="12"/>
        <v>0.93449210354172507</v>
      </c>
      <c r="K18">
        <f t="shared" si="20"/>
        <v>0.38503955388172473</v>
      </c>
      <c r="L18" s="2">
        <v>15</v>
      </c>
      <c r="M18" s="6">
        <v>5.7177164000000003E-2</v>
      </c>
      <c r="O18">
        <f t="shared" si="21"/>
        <v>164900.2531592052</v>
      </c>
      <c r="P18">
        <f t="shared" si="22"/>
        <v>8245.0126579602602</v>
      </c>
      <c r="Q18" s="4">
        <f t="shared" si="23"/>
        <v>25</v>
      </c>
      <c r="R18">
        <f t="shared" si="0"/>
        <v>2000000</v>
      </c>
      <c r="S18">
        <f t="shared" si="1"/>
        <v>132553.91351169514</v>
      </c>
      <c r="U18">
        <f t="shared" si="13"/>
        <v>5.7177164000000003E-2</v>
      </c>
      <c r="V18">
        <f t="shared" si="14"/>
        <v>0.01</v>
      </c>
      <c r="W18">
        <f t="shared" si="15"/>
        <v>0.58020909122768938</v>
      </c>
      <c r="X18">
        <f t="shared" si="16"/>
        <v>3.3174710363416557E-2</v>
      </c>
      <c r="Y18">
        <f t="shared" si="17"/>
        <v>5.802090912276894E-3</v>
      </c>
      <c r="Z18">
        <f t="shared" si="18"/>
        <v>0.5412322899519959</v>
      </c>
      <c r="AB18">
        <f t="shared" si="19"/>
        <v>84228.217283990845</v>
      </c>
      <c r="AC18">
        <f t="shared" si="2"/>
        <v>71742.458152033563</v>
      </c>
      <c r="AE18">
        <f t="shared" si="3"/>
        <v>89249.341631020478</v>
      </c>
      <c r="AF18">
        <f t="shared" si="4"/>
        <v>-4462.4670815510244</v>
      </c>
      <c r="AG18">
        <f t="shared" si="4"/>
        <v>-13.530807248799897</v>
      </c>
      <c r="AH18">
        <f t="shared" si="5"/>
        <v>-66349.420726833108</v>
      </c>
      <c r="AI18">
        <f t="shared" si="6"/>
        <v>18423.923015387554</v>
      </c>
      <c r="AJ18">
        <f t="shared" si="7"/>
        <v>12485.759131957282</v>
      </c>
      <c r="AK18">
        <f t="shared" si="24"/>
        <v>11847.957937525565</v>
      </c>
      <c r="AL18">
        <f t="shared" si="8"/>
        <v>42757.6400848704</v>
      </c>
      <c r="AN18">
        <f t="shared" si="9"/>
        <v>34364.526685845769</v>
      </c>
      <c r="AO18">
        <f t="shared" si="9"/>
        <v>-1718.2263342922886</v>
      </c>
      <c r="AP18">
        <f t="shared" si="9"/>
        <v>-5.2098959867375196</v>
      </c>
      <c r="AQ18">
        <f t="shared" si="9"/>
        <v>-25547.15135697068</v>
      </c>
      <c r="AR18">
        <f t="shared" si="9"/>
        <v>7093.9390985960645</v>
      </c>
      <c r="AS18">
        <f t="shared" si="9"/>
        <v>4807.5111260435024</v>
      </c>
      <c r="AT18">
        <f t="shared" si="9"/>
        <v>4561.9324386742828</v>
      </c>
      <c r="AU18">
        <f t="shared" si="9"/>
        <v>16463.382663313849</v>
      </c>
      <c r="AW18">
        <v>15</v>
      </c>
      <c r="AX18">
        <f>(R18*SUMPRODUCT(K19:$K$23, X19:$X$23)-$AZ$3*SUMPRODUCT(K18:$K$22, W19:$W$23))/Z18</f>
        <v>132553.91351169514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10"/>
        <v>7.3400000000000007E-2</v>
      </c>
      <c r="I19" s="5">
        <f t="shared" si="11"/>
        <v>1.0733999999999999</v>
      </c>
      <c r="J19">
        <f t="shared" si="12"/>
        <v>0.93161915408980811</v>
      </c>
      <c r="K19">
        <f t="shared" si="20"/>
        <v>0.35871022347840947</v>
      </c>
      <c r="L19" s="2">
        <v>16</v>
      </c>
      <c r="M19" s="6">
        <v>6.3388860000000005E-2</v>
      </c>
      <c r="O19">
        <f t="shared" si="21"/>
        <v>164900.2531592052</v>
      </c>
      <c r="P19">
        <f t="shared" si="22"/>
        <v>8245.0126579602602</v>
      </c>
      <c r="Q19" s="4">
        <f t="shared" si="23"/>
        <v>25</v>
      </c>
      <c r="R19">
        <f t="shared" si="0"/>
        <v>2000000</v>
      </c>
      <c r="S19">
        <f t="shared" si="1"/>
        <v>116677.09155522326</v>
      </c>
      <c r="U19">
        <f t="shared" si="13"/>
        <v>6.3388860000000005E-2</v>
      </c>
      <c r="V19">
        <f t="shared" si="14"/>
        <v>0.01</v>
      </c>
      <c r="W19">
        <f t="shared" si="15"/>
        <v>0.5412322899519959</v>
      </c>
      <c r="X19">
        <f t="shared" si="16"/>
        <v>3.430809785524648E-2</v>
      </c>
      <c r="Y19">
        <f t="shared" si="17"/>
        <v>5.4123228995199592E-3</v>
      </c>
      <c r="Z19">
        <f t="shared" si="18"/>
        <v>0.50151186919722945</v>
      </c>
      <c r="AB19">
        <f t="shared" si="19"/>
        <v>71742.458152033563</v>
      </c>
      <c r="AC19">
        <f t="shared" si="2"/>
        <v>58514.946278356292</v>
      </c>
      <c r="AE19">
        <f t="shared" si="3"/>
        <v>82699.434192969333</v>
      </c>
      <c r="AF19">
        <f t="shared" si="4"/>
        <v>-4134.9717096484674</v>
      </c>
      <c r="AG19">
        <f t="shared" si="4"/>
        <v>-12.537796729930736</v>
      </c>
      <c r="AH19">
        <f t="shared" si="5"/>
        <v>-68616.195710492961</v>
      </c>
      <c r="AI19">
        <f t="shared" si="6"/>
        <v>9935.7289760979766</v>
      </c>
      <c r="AJ19">
        <f t="shared" si="7"/>
        <v>13227.511873677271</v>
      </c>
      <c r="AK19">
        <f t="shared" si="24"/>
        <v>11032.527974635017</v>
      </c>
      <c r="AL19">
        <f t="shared" si="8"/>
        <v>34195.768824410261</v>
      </c>
      <c r="AN19">
        <f t="shared" si="9"/>
        <v>29665.132520898049</v>
      </c>
      <c r="AO19">
        <f t="shared" si="9"/>
        <v>-1483.2566260449025</v>
      </c>
      <c r="AP19">
        <f t="shared" si="9"/>
        <v>-4.497435866920326</v>
      </c>
      <c r="AQ19">
        <f t="shared" si="9"/>
        <v>-24613.330897549211</v>
      </c>
      <c r="AR19">
        <f t="shared" si="9"/>
        <v>3564.0475614370139</v>
      </c>
      <c r="AS19">
        <f t="shared" si="9"/>
        <v>4744.8437402700883</v>
      </c>
      <c r="AT19">
        <f t="shared" si="9"/>
        <v>3957.4805753131313</v>
      </c>
      <c r="AU19">
        <f t="shared" si="9"/>
        <v>12266.371877020232</v>
      </c>
      <c r="AW19">
        <v>16</v>
      </c>
      <c r="AX19">
        <f>(R19*SUMPRODUCT(K20:$K$23, X20:$X$23)-$AZ$3*SUMPRODUCT(K19:$K$22, W20:$W$23))/Z19</f>
        <v>116677.09155522326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0.34023543913346244</v>
      </c>
      <c r="L20" s="2">
        <v>17</v>
      </c>
      <c r="M20" s="6">
        <v>7.0498397000000004E-2</v>
      </c>
      <c r="O20">
        <f t="shared" si="21"/>
        <v>164900.2531592052</v>
      </c>
      <c r="P20">
        <f t="shared" si="22"/>
        <v>8245.0126579602602</v>
      </c>
      <c r="Q20" s="4">
        <f t="shared" si="23"/>
        <v>25</v>
      </c>
      <c r="R20">
        <f t="shared" si="0"/>
        <v>2000000</v>
      </c>
      <c r="S20">
        <f t="shared" si="1"/>
        <v>96033.885709753464</v>
      </c>
      <c r="U20">
        <f t="shared" si="13"/>
        <v>7.0498397000000004E-2</v>
      </c>
      <c r="V20">
        <f t="shared" si="14"/>
        <v>0.01</v>
      </c>
      <c r="W20">
        <f t="shared" si="15"/>
        <v>0.50151186919722945</v>
      </c>
      <c r="X20">
        <f t="shared" si="16"/>
        <v>3.5355782854878358E-2</v>
      </c>
      <c r="Y20">
        <f t="shared" si="17"/>
        <v>5.0151186919722944E-3</v>
      </c>
      <c r="Z20">
        <f t="shared" si="18"/>
        <v>0.46114096765037882</v>
      </c>
      <c r="AB20">
        <f t="shared" si="19"/>
        <v>58514.946278356292</v>
      </c>
      <c r="AC20">
        <f t="shared" si="2"/>
        <v>44285.158983421599</v>
      </c>
      <c r="AE20">
        <f t="shared" si="3"/>
        <v>76042.26230762832</v>
      </c>
      <c r="AF20">
        <f t="shared" si="4"/>
        <v>-3802.1131153814163</v>
      </c>
      <c r="AG20">
        <f t="shared" si="4"/>
        <v>-11.528524191259471</v>
      </c>
      <c r="AH20">
        <f t="shared" si="5"/>
        <v>-70711.565709756716</v>
      </c>
      <c r="AI20">
        <f t="shared" si="6"/>
        <v>1517.0549582989188</v>
      </c>
      <c r="AJ20">
        <f t="shared" si="7"/>
        <v>14229.787294934693</v>
      </c>
      <c r="AK20">
        <f t="shared" si="24"/>
        <v>7100.0016840537528</v>
      </c>
      <c r="AL20">
        <f t="shared" si="8"/>
        <v>22846.843937287365</v>
      </c>
      <c r="AN20">
        <f t="shared" si="9"/>
        <v>25872.272508937858</v>
      </c>
      <c r="AO20">
        <f t="shared" si="9"/>
        <v>-1293.6136254468931</v>
      </c>
      <c r="AP20">
        <f t="shared" si="9"/>
        <v>-3.9224124907739113</v>
      </c>
      <c r="AQ20">
        <f t="shared" si="9"/>
        <v>-24058.580611073761</v>
      </c>
      <c r="AR20">
        <f t="shared" si="9"/>
        <v>516.15585992642923</v>
      </c>
      <c r="AS20">
        <f t="shared" si="9"/>
        <v>4841.4779290678698</v>
      </c>
      <c r="AT20">
        <f t="shared" si="9"/>
        <v>2415.6721908223512</v>
      </c>
      <c r="AU20">
        <f t="shared" si="9"/>
        <v>7773.3059798166505</v>
      </c>
      <c r="AW20">
        <v>17</v>
      </c>
      <c r="AX20">
        <f>(R20*SUMPRODUCT(K21:$K$23, X21:$X$23)-$AZ$3*SUMPRODUCT(K20:$K$22, W21:$W$23))/Z20</f>
        <v>96033.885709753464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10"/>
        <v>5.1300000000000005E-2</v>
      </c>
      <c r="I21" s="5">
        <f t="shared" si="11"/>
        <v>1.0512999999999999</v>
      </c>
      <c r="J21">
        <f t="shared" si="12"/>
        <v>0.95120327213925626</v>
      </c>
      <c r="K21">
        <f t="shared" si="20"/>
        <v>0.32363306300148625</v>
      </c>
      <c r="L21" s="2">
        <v>18</v>
      </c>
      <c r="M21" s="6">
        <v>7.8701599999999997E-2</v>
      </c>
      <c r="O21">
        <f t="shared" si="21"/>
        <v>164900.2531592052</v>
      </c>
      <c r="P21">
        <f t="shared" si="22"/>
        <v>8245.0126579602602</v>
      </c>
      <c r="Q21" s="4">
        <f t="shared" si="23"/>
        <v>25</v>
      </c>
      <c r="R21">
        <f t="shared" si="0"/>
        <v>2000000</v>
      </c>
      <c r="S21">
        <f t="shared" si="1"/>
        <v>69880.461313583568</v>
      </c>
      <c r="U21">
        <f t="shared" si="13"/>
        <v>7.8701599999999997E-2</v>
      </c>
      <c r="V21">
        <f t="shared" si="14"/>
        <v>0.01</v>
      </c>
      <c r="W21">
        <f t="shared" si="15"/>
        <v>0.46114096765037882</v>
      </c>
      <c r="X21">
        <f t="shared" si="16"/>
        <v>3.6292531979633051E-2</v>
      </c>
      <c r="Y21">
        <f t="shared" si="17"/>
        <v>4.6114096765037882E-3</v>
      </c>
      <c r="Z21">
        <f t="shared" si="18"/>
        <v>0.42023702599424195</v>
      </c>
      <c r="AB21">
        <f t="shared" si="19"/>
        <v>44285.158983421599</v>
      </c>
      <c r="AC21">
        <f t="shared" si="2"/>
        <v>29366.357237526037</v>
      </c>
      <c r="AE21">
        <f t="shared" si="3"/>
        <v>69297.191973321998</v>
      </c>
      <c r="AF21">
        <f t="shared" si="4"/>
        <v>-3464.8595986660998</v>
      </c>
      <c r="AG21">
        <f t="shared" si="4"/>
        <v>-10.505925649856049</v>
      </c>
      <c r="AH21">
        <f t="shared" si="5"/>
        <v>-72585.063959266103</v>
      </c>
      <c r="AI21">
        <f t="shared" si="6"/>
        <v>-6763.237510260049</v>
      </c>
      <c r="AJ21">
        <f t="shared" si="7"/>
        <v>14918.801745895562</v>
      </c>
      <c r="AK21">
        <f t="shared" si="24"/>
        <v>5649.0273066693762</v>
      </c>
      <c r="AL21">
        <f t="shared" si="8"/>
        <v>13804.59154230489</v>
      </c>
      <c r="AN21">
        <f t="shared" si="9"/>
        <v>22426.862495728205</v>
      </c>
      <c r="AO21">
        <f t="shared" si="9"/>
        <v>-1121.3431247864103</v>
      </c>
      <c r="AP21">
        <f t="shared" si="9"/>
        <v>-3.4000648977287931</v>
      </c>
      <c r="AQ21">
        <f t="shared" si="9"/>
        <v>-23490.926577296075</v>
      </c>
      <c r="AR21">
        <f t="shared" si="9"/>
        <v>-2188.8072712520056</v>
      </c>
      <c r="AS21">
        <f t="shared" si="9"/>
        <v>4828.2175053361016</v>
      </c>
      <c r="AT21">
        <f t="shared" si="9"/>
        <v>1828.2120102364465</v>
      </c>
      <c r="AU21">
        <f t="shared" si="9"/>
        <v>4467.6222443205424</v>
      </c>
      <c r="AW21">
        <v>18</v>
      </c>
      <c r="AX21">
        <f>(R21*SUMPRODUCT(K22:$K$23, X22:$X$23)-$AZ$3*SUMPRODUCT(K21:$K$22, W22:$W$23))/Z21</f>
        <v>69880.461313583568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10"/>
        <v>7.0000000000000007E-2</v>
      </c>
      <c r="I22" s="5">
        <f t="shared" si="11"/>
        <v>1.07</v>
      </c>
      <c r="J22">
        <f t="shared" si="12"/>
        <v>0.93457943925233644</v>
      </c>
      <c r="K22">
        <f t="shared" si="20"/>
        <v>0.30246080654344509</v>
      </c>
      <c r="L22" s="2">
        <v>19</v>
      </c>
      <c r="M22" s="6">
        <v>8.8159118999999994E-2</v>
      </c>
      <c r="O22">
        <f t="shared" si="21"/>
        <v>164900.2531592052</v>
      </c>
      <c r="P22">
        <f t="shared" si="22"/>
        <v>8245.0126579602602</v>
      </c>
      <c r="Q22" s="4">
        <f t="shared" si="23"/>
        <v>25</v>
      </c>
      <c r="R22">
        <f t="shared" si="0"/>
        <v>2000000</v>
      </c>
      <c r="S22">
        <f t="shared" si="1"/>
        <v>37958.993000253031</v>
      </c>
      <c r="U22">
        <f t="shared" si="13"/>
        <v>8.8159118999999994E-2</v>
      </c>
      <c r="V22">
        <f t="shared" si="14"/>
        <v>0.01</v>
      </c>
      <c r="W22">
        <f t="shared" si="15"/>
        <v>0.42023702599424195</v>
      </c>
      <c r="X22">
        <f t="shared" si="16"/>
        <v>3.7047725982832465E-2</v>
      </c>
      <c r="Y22">
        <f t="shared" si="17"/>
        <v>4.2023702599424196E-3</v>
      </c>
      <c r="Z22">
        <f t="shared" si="18"/>
        <v>0.37898692975146708</v>
      </c>
      <c r="AB22">
        <f t="shared" si="19"/>
        <v>29366.357237526037</v>
      </c>
      <c r="AC22">
        <f t="shared" si="2"/>
        <v>14385.962213623327</v>
      </c>
      <c r="AE22">
        <f t="shared" si="3"/>
        <v>62495.040660046841</v>
      </c>
      <c r="AF22">
        <f t="shared" si="4"/>
        <v>-3124.7520330023422</v>
      </c>
      <c r="AG22">
        <f t="shared" si="4"/>
        <v>-9.4746732437866772</v>
      </c>
      <c r="AH22">
        <f t="shared" si="5"/>
        <v>-74095.451965664935</v>
      </c>
      <c r="AI22">
        <f t="shared" si="6"/>
        <v>-14734.638011864219</v>
      </c>
      <c r="AJ22">
        <f t="shared" si="7"/>
        <v>14980.395023902711</v>
      </c>
      <c r="AK22">
        <f t="shared" si="24"/>
        <v>6211.5652105199388</v>
      </c>
      <c r="AL22">
        <f t="shared" si="8"/>
        <v>6457.3222225584304</v>
      </c>
      <c r="AN22">
        <f t="shared" si="9"/>
        <v>18902.300403003163</v>
      </c>
      <c r="AO22">
        <f t="shared" si="9"/>
        <v>-945.11502015015822</v>
      </c>
      <c r="AP22">
        <f t="shared" si="9"/>
        <v>-2.8657173110513177</v>
      </c>
      <c r="AQ22">
        <f t="shared" si="9"/>
        <v>-22410.97016273611</v>
      </c>
      <c r="AR22">
        <f t="shared" si="9"/>
        <v>-4456.6504971941558</v>
      </c>
      <c r="AS22">
        <f t="shared" si="9"/>
        <v>4530.9823612690252</v>
      </c>
      <c r="AT22">
        <f t="shared" si="9"/>
        <v>1878.755023471065</v>
      </c>
      <c r="AU22">
        <f t="shared" si="9"/>
        <v>1953.0868875459344</v>
      </c>
      <c r="AW22">
        <v>19</v>
      </c>
      <c r="AX22">
        <f>(R22*SUMPRODUCT(K23:$K$23, X23:$X$23)-$AZ$3*SUMPRODUCT(K22:$K$22, W23:$W$23))/Z22</f>
        <v>37958.993000253031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10"/>
        <v>0.10390000000000001</v>
      </c>
      <c r="I23" s="5">
        <f t="shared" si="11"/>
        <v>1.1039000000000001</v>
      </c>
      <c r="J23">
        <f t="shared" si="12"/>
        <v>0.90587915572062683</v>
      </c>
      <c r="K23">
        <f t="shared" si="20"/>
        <v>0.2739929400701559</v>
      </c>
      <c r="L23" s="2">
        <v>20</v>
      </c>
      <c r="M23" s="6">
        <v>9.9426106E-2</v>
      </c>
      <c r="O23">
        <f t="shared" si="21"/>
        <v>164900.2531592052</v>
      </c>
      <c r="P23">
        <f t="shared" si="22"/>
        <v>8245.0126579602602</v>
      </c>
      <c r="Q23" s="4">
        <f t="shared" si="23"/>
        <v>25</v>
      </c>
      <c r="R23">
        <f t="shared" si="0"/>
        <v>2000000</v>
      </c>
      <c r="S23">
        <f t="shared" si="1"/>
        <v>42623.069524035513</v>
      </c>
      <c r="U23">
        <f t="shared" si="13"/>
        <v>9.9426106E-2</v>
      </c>
      <c r="V23">
        <f t="shared" si="14"/>
        <v>0.01</v>
      </c>
      <c r="W23">
        <f t="shared" si="15"/>
        <v>0.37898692975146708</v>
      </c>
      <c r="X23">
        <f t="shared" si="16"/>
        <v>3.7681194650083918E-2</v>
      </c>
      <c r="Y23">
        <f t="shared" si="17"/>
        <v>3.7898692975146708E-3</v>
      </c>
      <c r="Z23">
        <f t="shared" si="18"/>
        <v>0.3375158658038685</v>
      </c>
      <c r="AB23">
        <f t="shared" si="19"/>
        <v>14385.962213623327</v>
      </c>
      <c r="AC23">
        <f t="shared" si="2"/>
        <v>14385.962213623327</v>
      </c>
      <c r="AE23">
        <f t="shared" si="3"/>
        <v>55656.451716306241</v>
      </c>
      <c r="AF23">
        <f t="shared" si="4"/>
        <v>-2782.8225858153123</v>
      </c>
      <c r="AG23">
        <f t="shared" si="4"/>
        <v>-8.4378966450967123</v>
      </c>
      <c r="AH23">
        <f t="shared" si="5"/>
        <v>-75362.389300167837</v>
      </c>
      <c r="AI23">
        <f t="shared" si="6"/>
        <v>-22497.198066322002</v>
      </c>
      <c r="AJ23">
        <f t="shared" si="7"/>
        <v>0</v>
      </c>
      <c r="AK23">
        <f t="shared" si="24"/>
        <v>6988.2715406534708</v>
      </c>
      <c r="AL23">
        <f t="shared" si="8"/>
        <v>-15508.926525668532</v>
      </c>
      <c r="AN23">
        <f t="shared" si="9"/>
        <v>15249.474839623421</v>
      </c>
      <c r="AO23">
        <f t="shared" si="9"/>
        <v>-762.47374198117109</v>
      </c>
      <c r="AP23">
        <f t="shared" si="9"/>
        <v>-2.3119241097981531</v>
      </c>
      <c r="AQ23">
        <f t="shared" si="9"/>
        <v>-20648.762615064643</v>
      </c>
      <c r="AR23">
        <f t="shared" si="9"/>
        <v>-6164.0734415321913</v>
      </c>
      <c r="AS23">
        <f t="shared" si="9"/>
        <v>0</v>
      </c>
      <c r="AT23">
        <f t="shared" si="9"/>
        <v>1914.7370654322424</v>
      </c>
      <c r="AU23">
        <f t="shared" si="9"/>
        <v>-4249.3363760999491</v>
      </c>
      <c r="AW23">
        <v>20</v>
      </c>
      <c r="AX23">
        <f>(R23*SUMPRODUCT(K$23:$K24, X$23:$X24)-$AZ$3*SUMPRODUCT(K$22:$K23, W$23:$W24))/Z23</f>
        <v>42623.069524035513</v>
      </c>
    </row>
    <row r="25" spans="5:50" x14ac:dyDescent="0.25">
      <c r="AN25" s="8">
        <f t="shared" ref="AN25:AU25" si="25">SUM(AN3:AN23)</f>
        <v>1328164.404190158</v>
      </c>
      <c r="AO25" s="8">
        <f t="shared" si="25"/>
        <v>-190083.41007891178</v>
      </c>
      <c r="AP25" s="8">
        <f t="shared" si="25"/>
        <v>-1698.7913446041903</v>
      </c>
      <c r="AQ25" s="8">
        <f t="shared" si="25"/>
        <v>-485175.55357029376</v>
      </c>
      <c r="AR25" s="8">
        <f t="shared" si="25"/>
        <v>651206.64919634839</v>
      </c>
      <c r="AS25" s="8">
        <f t="shared" si="25"/>
        <v>-58649.823751696516</v>
      </c>
      <c r="AT25" s="8">
        <f t="shared" si="25"/>
        <v>132976.75816950446</v>
      </c>
      <c r="AU25" s="9">
        <f t="shared" si="25"/>
        <v>725533.583614156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24" priority="1" operator="lessThan">
      <formula>0</formula>
    </cfRule>
  </conditionalFormatting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0FA322-16CE-458F-AEA7-DFC19D3520CD}">
  <dimension ref="A1:AZ100"/>
  <sheetViews>
    <sheetView workbookViewId="0">
      <selection activeCell="M33" sqref="M33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</cols>
  <sheetData>
    <row r="1" spans="1:52" x14ac:dyDescent="0.25">
      <c r="A1" t="s">
        <v>0</v>
      </c>
      <c r="Q1" t="s">
        <v>1</v>
      </c>
      <c r="W1" t="s">
        <v>2</v>
      </c>
      <c r="AB1" t="s">
        <v>46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f>'S.26.04.A'!C3*(1+C12)</f>
        <v>4021.3572862213668</v>
      </c>
      <c r="K3">
        <v>1</v>
      </c>
      <c r="L3" s="2">
        <v>0</v>
      </c>
      <c r="O3">
        <f>$C$3</f>
        <v>4021.3572862213668</v>
      </c>
      <c r="P3">
        <f>O3*C5</f>
        <v>402.1357286221367</v>
      </c>
      <c r="Q3" s="4">
        <f>B8</f>
        <v>1522.432587</v>
      </c>
      <c r="R3">
        <f t="shared" ref="R3:R66" si="0">$C$6</f>
        <v>50000</v>
      </c>
      <c r="S3">
        <f t="shared" ref="S3:S66" si="1">AX3</f>
        <v>0</v>
      </c>
      <c r="W3">
        <v>1</v>
      </c>
      <c r="Z3">
        <v>1</v>
      </c>
      <c r="AC3">
        <f>S3*Z3</f>
        <v>0</v>
      </c>
      <c r="AE3">
        <f t="shared" ref="AE3:AE66" si="2">$Z3*O3</f>
        <v>4021.3572862213668</v>
      </c>
      <c r="AF3">
        <f t="shared" ref="AF3:AG34" si="3">-$Z3*P3</f>
        <v>-402.1357286221367</v>
      </c>
      <c r="AG3">
        <f t="shared" si="3"/>
        <v>-1522.432587</v>
      </c>
      <c r="AH3">
        <f t="shared" ref="AH3:AH66" si="4">-X3*R3</f>
        <v>0</v>
      </c>
      <c r="AI3">
        <f t="shared" ref="AI3:AI34" si="5">SUM(AE3:AH3)</f>
        <v>2096.7889705992302</v>
      </c>
      <c r="AJ3">
        <f t="shared" ref="AJ3:AJ66" si="6">AB3-AC3</f>
        <v>0</v>
      </c>
      <c r="AL3">
        <f t="shared" ref="AL3:AL23" si="7">SUM(AI3:AK3)</f>
        <v>2096.7889705992302</v>
      </c>
      <c r="AN3">
        <f t="shared" ref="AN3:AU34" si="8">AE3*$K3</f>
        <v>4021.3572862213668</v>
      </c>
      <c r="AO3">
        <f t="shared" si="8"/>
        <v>-402.1357286221367</v>
      </c>
      <c r="AP3">
        <f t="shared" si="8"/>
        <v>-1522.432587</v>
      </c>
      <c r="AQ3">
        <f t="shared" si="8"/>
        <v>0</v>
      </c>
      <c r="AR3">
        <f t="shared" si="8"/>
        <v>2096.7889705992302</v>
      </c>
      <c r="AS3">
        <f t="shared" si="8"/>
        <v>0</v>
      </c>
      <c r="AT3">
        <f t="shared" si="8"/>
        <v>0</v>
      </c>
      <c r="AU3">
        <f t="shared" si="8"/>
        <v>2096.7889705992302</v>
      </c>
      <c r="AW3">
        <v>0</v>
      </c>
      <c r="AX3">
        <f>IF(Z3&gt;0, (R3*SUMPRODUCT(K3:$K$98, X3:$X$98)-K3*$AZ$3)/Z3, 0)</f>
        <v>0</v>
      </c>
      <c r="AZ3">
        <f>C6*SUMPRODUCT(X4:X98, K4:K98)/1</f>
        <v>1744.668362919967</v>
      </c>
    </row>
    <row r="4" spans="1:52" x14ac:dyDescent="0.25">
      <c r="A4" t="s">
        <v>14</v>
      </c>
      <c r="C4" t="s">
        <v>37</v>
      </c>
      <c r="E4">
        <v>2004</v>
      </c>
      <c r="F4" s="5">
        <f t="array" ref="F4:F98">EconomicRates!C44:C138</f>
        <v>1.5900000000000001E-2</v>
      </c>
      <c r="G4" s="5">
        <f t="array" ref="G4:G98">EconomicRates!D44:D138</f>
        <v>2.1899999999999999E-2</v>
      </c>
      <c r="H4" s="5">
        <f t="shared" ref="H4:H67" si="9">G4+$C$9</f>
        <v>7.1900000000000006E-2</v>
      </c>
      <c r="I4" s="5">
        <f t="shared" ref="I4:I67" si="10">1+H4</f>
        <v>1.0719000000000001</v>
      </c>
      <c r="J4">
        <f t="shared" ref="J4:J67" si="11">1/I4</f>
        <v>0.93292284728052988</v>
      </c>
      <c r="K4">
        <f>J4</f>
        <v>0.93292284728052988</v>
      </c>
      <c r="L4" s="2">
        <v>1</v>
      </c>
      <c r="M4" s="6">
        <f t="array" ref="M4:M98">Mortalities!B2:B96</f>
        <v>1.784809E-3</v>
      </c>
      <c r="R4">
        <f t="shared" si="0"/>
        <v>50000</v>
      </c>
      <c r="S4">
        <f t="shared" si="1"/>
        <v>118.42297840613799</v>
      </c>
      <c r="U4">
        <f t="shared" ref="U4:U67" si="12">M4</f>
        <v>1.784809E-3</v>
      </c>
      <c r="V4">
        <f t="shared" ref="V4:V67" si="13">$C$10</f>
        <v>0.01</v>
      </c>
      <c r="W4">
        <f t="shared" ref="W4:W67" si="14">Z3</f>
        <v>1</v>
      </c>
      <c r="X4">
        <f t="shared" ref="X4:X67" si="15">U4*W4</f>
        <v>1.784809E-3</v>
      </c>
      <c r="Y4">
        <f t="shared" ref="Y4:Y67" si="16">V4*W4</f>
        <v>0.01</v>
      </c>
      <c r="Z4">
        <f t="shared" ref="Z4:Z67" si="17">MAX(0, W4-X4-Y4)</f>
        <v>0.98821519099999999</v>
      </c>
      <c r="AB4">
        <f t="shared" ref="AB4:AB67" si="18">AC3</f>
        <v>0</v>
      </c>
      <c r="AC4">
        <f t="shared" ref="AC4:AC67" si="19">S4*Z4</f>
        <v>117.02738622441052</v>
      </c>
      <c r="AE4">
        <f t="shared" si="2"/>
        <v>0</v>
      </c>
      <c r="AF4">
        <f t="shared" si="3"/>
        <v>0</v>
      </c>
      <c r="AG4">
        <f t="shared" si="3"/>
        <v>0</v>
      </c>
      <c r="AH4">
        <f t="shared" si="4"/>
        <v>-89.240449999999996</v>
      </c>
      <c r="AI4">
        <f t="shared" si="5"/>
        <v>-89.240449999999996</v>
      </c>
      <c r="AJ4">
        <f t="shared" si="6"/>
        <v>-117.02738622441052</v>
      </c>
      <c r="AK4">
        <f t="shared" ref="AK4:AK67" si="20">G4*SUM(AB4:AB4, AE4:AF4)</f>
        <v>0</v>
      </c>
      <c r="AL4">
        <f t="shared" si="7"/>
        <v>-206.26783622441053</v>
      </c>
      <c r="AN4">
        <f t="shared" si="8"/>
        <v>0</v>
      </c>
      <c r="AO4">
        <f t="shared" si="8"/>
        <v>0</v>
      </c>
      <c r="AP4">
        <f t="shared" si="8"/>
        <v>0</v>
      </c>
      <c r="AQ4">
        <f t="shared" si="8"/>
        <v>-83.254454706595752</v>
      </c>
      <c r="AR4">
        <f t="shared" si="8"/>
        <v>-83.254454706595752</v>
      </c>
      <c r="AS4">
        <f t="shared" si="8"/>
        <v>-109.17752236627533</v>
      </c>
      <c r="AT4">
        <f t="shared" si="8"/>
        <v>0</v>
      </c>
      <c r="AU4">
        <f t="shared" si="8"/>
        <v>-192.43197707287109</v>
      </c>
      <c r="AW4">
        <v>1</v>
      </c>
      <c r="AX4">
        <f>IF(Z4&gt;0, (R4*SUMPRODUCT(K4:$K$98, X4:$X$98)-K4*$AZ$3)/Z4, 0)</f>
        <v>118.42297840613799</v>
      </c>
    </row>
    <row r="5" spans="1:52" x14ac:dyDescent="0.25">
      <c r="C5" s="2">
        <v>0.1</v>
      </c>
      <c r="E5">
        <v>2005</v>
      </c>
      <c r="F5" s="5">
        <v>3.6400000000000002E-2</v>
      </c>
      <c r="G5" s="5">
        <v>4.1000000000000002E-2</v>
      </c>
      <c r="H5" s="5">
        <f t="shared" si="9"/>
        <v>9.0999999999999998E-2</v>
      </c>
      <c r="I5" s="5">
        <f t="shared" si="10"/>
        <v>1.091</v>
      </c>
      <c r="J5">
        <f t="shared" si="11"/>
        <v>0.91659028414298815</v>
      </c>
      <c r="K5">
        <f t="shared" ref="K5:K68" si="21">K4*J5</f>
        <v>0.85510801767234645</v>
      </c>
      <c r="L5" s="2">
        <v>2</v>
      </c>
      <c r="M5" s="6">
        <v>1.7924099999999999E-3</v>
      </c>
      <c r="Q5" s="4">
        <f t="shared" ref="Q5:Q68" si="22">$C$8</f>
        <v>25</v>
      </c>
      <c r="R5">
        <f t="shared" si="0"/>
        <v>50000</v>
      </c>
      <c r="S5">
        <f t="shared" si="1"/>
        <v>173.60295188913605</v>
      </c>
      <c r="U5">
        <f t="shared" si="12"/>
        <v>1.7924099999999999E-3</v>
      </c>
      <c r="V5">
        <f t="shared" si="13"/>
        <v>0.01</v>
      </c>
      <c r="W5">
        <f t="shared" si="14"/>
        <v>0.98821519099999999</v>
      </c>
      <c r="X5">
        <f t="shared" si="15"/>
        <v>1.7712867905003099E-3</v>
      </c>
      <c r="Y5">
        <f t="shared" si="16"/>
        <v>9.8821519099999994E-3</v>
      </c>
      <c r="Z5">
        <f t="shared" si="17"/>
        <v>0.97656175229949971</v>
      </c>
      <c r="AB5">
        <f t="shared" si="18"/>
        <v>117.02738622441052</v>
      </c>
      <c r="AC5">
        <f t="shared" si="19"/>
        <v>169.53400290122045</v>
      </c>
      <c r="AE5">
        <f t="shared" si="2"/>
        <v>0</v>
      </c>
      <c r="AF5">
        <f t="shared" si="3"/>
        <v>0</v>
      </c>
      <c r="AG5">
        <f t="shared" si="3"/>
        <v>-24.414043807487491</v>
      </c>
      <c r="AH5">
        <f t="shared" si="4"/>
        <v>-88.564339525015498</v>
      </c>
      <c r="AI5">
        <f t="shared" si="5"/>
        <v>-112.97838333250299</v>
      </c>
      <c r="AJ5">
        <f t="shared" si="6"/>
        <v>-52.506616676809927</v>
      </c>
      <c r="AK5">
        <f t="shared" si="20"/>
        <v>4.7981228352008314</v>
      </c>
      <c r="AL5">
        <f t="shared" si="7"/>
        <v>-160.68687717411206</v>
      </c>
      <c r="AN5">
        <f t="shared" si="8"/>
        <v>0</v>
      </c>
      <c r="AO5">
        <f t="shared" si="8"/>
        <v>0</v>
      </c>
      <c r="AP5">
        <f t="shared" si="8"/>
        <v>-20.876644603586456</v>
      </c>
      <c r="AQ5">
        <f t="shared" si="8"/>
        <v>-75.732076807696643</v>
      </c>
      <c r="AR5">
        <f t="shared" si="8"/>
        <v>-96.608721411283099</v>
      </c>
      <c r="AS5">
        <f t="shared" si="8"/>
        <v>-44.898828901188701</v>
      </c>
      <c r="AT5">
        <f t="shared" si="8"/>
        <v>4.102913306157002</v>
      </c>
      <c r="AU5">
        <f t="shared" si="8"/>
        <v>-137.40463700631477</v>
      </c>
      <c r="AW5">
        <v>2</v>
      </c>
      <c r="AX5">
        <f>IF(Z5&gt;0, (R5*SUMPRODUCT(K5:$K$98, X5:$X$98)-K5*$AZ$3)/Z5, 0)</f>
        <v>173.60295188913605</v>
      </c>
    </row>
    <row r="6" spans="1:52" x14ac:dyDescent="0.25">
      <c r="A6" t="s">
        <v>16</v>
      </c>
      <c r="C6" s="2">
        <v>50000</v>
      </c>
      <c r="E6">
        <v>2006</v>
      </c>
      <c r="F6" s="5">
        <v>5.8799999999999998E-2</v>
      </c>
      <c r="G6" s="5">
        <v>5.8500000000000003E-2</v>
      </c>
      <c r="H6" s="5">
        <f t="shared" si="9"/>
        <v>0.10850000000000001</v>
      </c>
      <c r="I6" s="5">
        <f t="shared" si="10"/>
        <v>1.1085</v>
      </c>
      <c r="J6">
        <f t="shared" si="11"/>
        <v>0.90211998195760035</v>
      </c>
      <c r="K6">
        <f t="shared" si="21"/>
        <v>0.77141002947437654</v>
      </c>
      <c r="L6" s="2">
        <v>3</v>
      </c>
      <c r="M6" s="6">
        <v>1.8014369999999999E-3</v>
      </c>
      <c r="Q6" s="4">
        <f t="shared" si="22"/>
        <v>25</v>
      </c>
      <c r="R6">
        <f t="shared" si="0"/>
        <v>50000</v>
      </c>
      <c r="S6">
        <f t="shared" si="1"/>
        <v>248.51604440920053</v>
      </c>
      <c r="U6">
        <f t="shared" si="12"/>
        <v>1.8014369999999999E-3</v>
      </c>
      <c r="V6">
        <f t="shared" si="13"/>
        <v>0.01</v>
      </c>
      <c r="W6">
        <f t="shared" si="14"/>
        <v>0.97656175229949971</v>
      </c>
      <c r="X6">
        <f t="shared" si="15"/>
        <v>1.7592144733771537E-3</v>
      </c>
      <c r="Y6">
        <f t="shared" si="16"/>
        <v>9.765617522994997E-3</v>
      </c>
      <c r="Z6">
        <f t="shared" si="17"/>
        <v>0.9650369203031276</v>
      </c>
      <c r="AB6">
        <f t="shared" si="18"/>
        <v>169.53400290122045</v>
      </c>
      <c r="AC6">
        <f t="shared" si="19"/>
        <v>239.82715814257017</v>
      </c>
      <c r="AE6">
        <f t="shared" si="2"/>
        <v>0</v>
      </c>
      <c r="AF6">
        <f t="shared" si="3"/>
        <v>0</v>
      </c>
      <c r="AG6">
        <f t="shared" si="3"/>
        <v>-24.125923007578191</v>
      </c>
      <c r="AH6">
        <f t="shared" si="4"/>
        <v>-87.960723668857682</v>
      </c>
      <c r="AI6">
        <f t="shared" si="5"/>
        <v>-112.08664667643588</v>
      </c>
      <c r="AJ6">
        <f t="shared" si="6"/>
        <v>-70.293155241349723</v>
      </c>
      <c r="AK6">
        <f t="shared" si="20"/>
        <v>9.917739169721397</v>
      </c>
      <c r="AL6">
        <f t="shared" si="7"/>
        <v>-172.4620627480642</v>
      </c>
      <c r="AN6">
        <f t="shared" si="8"/>
        <v>0</v>
      </c>
      <c r="AO6">
        <f t="shared" si="8"/>
        <v>0</v>
      </c>
      <c r="AP6">
        <f t="shared" si="8"/>
        <v>-18.61097897837243</v>
      </c>
      <c r="AQ6">
        <f t="shared" si="8"/>
        <v>-67.853784437980991</v>
      </c>
      <c r="AR6">
        <f t="shared" si="8"/>
        <v>-86.464763416353435</v>
      </c>
      <c r="AS6">
        <f t="shared" si="8"/>
        <v>-54.224844956576518</v>
      </c>
      <c r="AT6">
        <f t="shared" si="8"/>
        <v>7.6506434652339612</v>
      </c>
      <c r="AU6">
        <f t="shared" si="8"/>
        <v>-133.03896490769597</v>
      </c>
      <c r="AW6">
        <v>3</v>
      </c>
      <c r="AX6">
        <f>IF(Z6&gt;0, (R6*SUMPRODUCT(K6:$K$98, X6:$X$98)-K6*$AZ$3)/Z6, 0)</f>
        <v>248.51604440920053</v>
      </c>
    </row>
    <row r="7" spans="1:52" x14ac:dyDescent="0.25">
      <c r="A7" t="s">
        <v>15</v>
      </c>
      <c r="B7" t="s">
        <v>37</v>
      </c>
      <c r="C7" t="s">
        <v>47</v>
      </c>
      <c r="E7">
        <v>2007</v>
      </c>
      <c r="F7" s="5">
        <v>5.4699999999999999E-2</v>
      </c>
      <c r="G7" s="5">
        <v>4.9099999999999998E-2</v>
      </c>
      <c r="H7" s="5">
        <f t="shared" si="9"/>
        <v>9.9099999999999994E-2</v>
      </c>
      <c r="I7" s="5">
        <f t="shared" si="10"/>
        <v>1.0991</v>
      </c>
      <c r="J7">
        <f t="shared" si="11"/>
        <v>0.90983531980711496</v>
      </c>
      <c r="K7">
        <f t="shared" si="21"/>
        <v>0.70185609086923539</v>
      </c>
      <c r="L7" s="2">
        <v>4</v>
      </c>
      <c r="M7" s="6">
        <v>1.8114139999999999E-3</v>
      </c>
      <c r="Q7" s="4">
        <f t="shared" si="22"/>
        <v>25</v>
      </c>
      <c r="R7">
        <f t="shared" si="0"/>
        <v>50000</v>
      </c>
      <c r="S7">
        <f t="shared" si="1"/>
        <v>307.58189735570926</v>
      </c>
      <c r="U7">
        <f t="shared" si="12"/>
        <v>1.8114139999999999E-3</v>
      </c>
      <c r="V7">
        <f t="shared" si="13"/>
        <v>0.01</v>
      </c>
      <c r="W7">
        <f t="shared" si="14"/>
        <v>0.9650369203031276</v>
      </c>
      <c r="X7">
        <f t="shared" si="15"/>
        <v>1.7480813879539696E-3</v>
      </c>
      <c r="Y7">
        <f t="shared" si="16"/>
        <v>9.6503692030312765E-3</v>
      </c>
      <c r="Z7">
        <f t="shared" si="17"/>
        <v>0.95363846971214228</v>
      </c>
      <c r="AB7">
        <f t="shared" si="18"/>
        <v>239.82715814257017</v>
      </c>
      <c r="AC7">
        <f t="shared" si="19"/>
        <v>293.32192990545582</v>
      </c>
      <c r="AE7">
        <f t="shared" si="2"/>
        <v>0</v>
      </c>
      <c r="AF7">
        <f t="shared" si="3"/>
        <v>0</v>
      </c>
      <c r="AG7">
        <f t="shared" si="3"/>
        <v>-23.840961742803557</v>
      </c>
      <c r="AH7">
        <f t="shared" si="4"/>
        <v>-87.404069397698478</v>
      </c>
      <c r="AI7">
        <f t="shared" si="5"/>
        <v>-111.24503114050204</v>
      </c>
      <c r="AJ7">
        <f t="shared" si="6"/>
        <v>-53.494771762885648</v>
      </c>
      <c r="AK7">
        <f t="shared" si="20"/>
        <v>11.775513464800195</v>
      </c>
      <c r="AL7">
        <f t="shared" si="7"/>
        <v>-152.96428943858749</v>
      </c>
      <c r="AN7">
        <f t="shared" si="8"/>
        <v>0</v>
      </c>
      <c r="AO7">
        <f t="shared" si="8"/>
        <v>0</v>
      </c>
      <c r="AP7">
        <f t="shared" si="8"/>
        <v>-16.732924211367099</v>
      </c>
      <c r="AQ7">
        <f t="shared" si="8"/>
        <v>-61.34507847353202</v>
      </c>
      <c r="AR7">
        <f t="shared" si="8"/>
        <v>-78.078002684899118</v>
      </c>
      <c r="AS7">
        <f t="shared" si="8"/>
        <v>-37.545631391440878</v>
      </c>
      <c r="AT7">
        <f t="shared" si="8"/>
        <v>8.2647158483827106</v>
      </c>
      <c r="AU7">
        <f t="shared" si="8"/>
        <v>-107.35891822795728</v>
      </c>
      <c r="AW7">
        <v>4</v>
      </c>
      <c r="AX7">
        <f>IF(Z7&gt;0, (R7*SUMPRODUCT(K7:$K$98, X7:$X$98)-K7*$AZ$3)/Z7, 0)</f>
        <v>307.58189735570926</v>
      </c>
    </row>
    <row r="8" spans="1:52" x14ac:dyDescent="0.25">
      <c r="B8" s="2">
        <f>'T.26.04.A'!B8</f>
        <v>1522.432587</v>
      </c>
      <c r="C8" s="2">
        <f>'T.26.04.A'!C8</f>
        <v>25</v>
      </c>
      <c r="E8">
        <v>2008</v>
      </c>
      <c r="F8" s="5">
        <v>2.2499999999999999E-2</v>
      </c>
      <c r="G8" s="5">
        <v>2.1299999999999999E-2</v>
      </c>
      <c r="H8" s="5">
        <f t="shared" si="9"/>
        <v>7.1300000000000002E-2</v>
      </c>
      <c r="I8" s="5">
        <f t="shared" si="10"/>
        <v>1.0712999999999999</v>
      </c>
      <c r="J8">
        <f t="shared" si="11"/>
        <v>0.93344534677494639</v>
      </c>
      <c r="K8">
        <f t="shared" si="21"/>
        <v>0.65514430212754171</v>
      </c>
      <c r="L8" s="2">
        <v>5</v>
      </c>
      <c r="M8" s="6">
        <v>1.8237660000000001E-3</v>
      </c>
      <c r="Q8" s="4">
        <f t="shared" si="22"/>
        <v>25</v>
      </c>
      <c r="R8">
        <f t="shared" si="0"/>
        <v>50000</v>
      </c>
      <c r="S8">
        <f t="shared" si="1"/>
        <v>332.64620336060068</v>
      </c>
      <c r="U8">
        <f t="shared" si="12"/>
        <v>1.8237660000000001E-3</v>
      </c>
      <c r="V8">
        <f t="shared" si="13"/>
        <v>0.01</v>
      </c>
      <c r="W8">
        <f t="shared" si="14"/>
        <v>0.95363846971214228</v>
      </c>
      <c r="X8">
        <f t="shared" si="15"/>
        <v>1.739213417353035E-3</v>
      </c>
      <c r="Y8">
        <f t="shared" si="16"/>
        <v>9.5363846971214233E-3</v>
      </c>
      <c r="Z8">
        <f t="shared" si="17"/>
        <v>0.94236287159766785</v>
      </c>
      <c r="AB8">
        <f t="shared" si="18"/>
        <v>293.32192990545582</v>
      </c>
      <c r="AC8">
        <f t="shared" si="19"/>
        <v>313.47343142495743</v>
      </c>
      <c r="AE8">
        <f t="shared" si="2"/>
        <v>0</v>
      </c>
      <c r="AF8">
        <f t="shared" si="3"/>
        <v>0</v>
      </c>
      <c r="AG8">
        <f t="shared" si="3"/>
        <v>-23.559071789941697</v>
      </c>
      <c r="AH8">
        <f t="shared" si="4"/>
        <v>-86.960670867651757</v>
      </c>
      <c r="AI8">
        <f t="shared" si="5"/>
        <v>-110.51974265759345</v>
      </c>
      <c r="AJ8">
        <f t="shared" si="6"/>
        <v>-20.151501519501608</v>
      </c>
      <c r="AK8">
        <f t="shared" si="20"/>
        <v>6.2477571069862083</v>
      </c>
      <c r="AL8">
        <f t="shared" si="7"/>
        <v>-124.42348707010883</v>
      </c>
      <c r="AN8">
        <f t="shared" si="8"/>
        <v>0</v>
      </c>
      <c r="AO8">
        <f t="shared" si="8"/>
        <v>0</v>
      </c>
      <c r="AP8">
        <f t="shared" si="8"/>
        <v>-15.434591646594008</v>
      </c>
      <c r="AQ8">
        <f t="shared" si="8"/>
        <v>-56.971788028130554</v>
      </c>
      <c r="AR8">
        <f t="shared" si="8"/>
        <v>-72.406379674724562</v>
      </c>
      <c r="AS8">
        <f t="shared" si="8"/>
        <v>-13.202141399815977</v>
      </c>
      <c r="AT8">
        <f t="shared" si="8"/>
        <v>4.0931824697188688</v>
      </c>
      <c r="AU8">
        <f t="shared" si="8"/>
        <v>-81.515338604821665</v>
      </c>
      <c r="AW8">
        <v>5</v>
      </c>
      <c r="AX8">
        <f>IF(Z8&gt;0, (R8*SUMPRODUCT(K8:$K$98, X8:$X$98)-K8*$AZ$3)/Z8, 0)</f>
        <v>332.64620336060068</v>
      </c>
    </row>
    <row r="9" spans="1:52" x14ac:dyDescent="0.25">
      <c r="A9" t="s">
        <v>39</v>
      </c>
      <c r="C9" s="2">
        <f>0.05</f>
        <v>0.05</v>
      </c>
      <c r="E9">
        <v>2009</v>
      </c>
      <c r="F9" s="5">
        <v>2.2000000000000001E-3</v>
      </c>
      <c r="G9" s="5">
        <v>5.8999999999999999E-3</v>
      </c>
      <c r="H9" s="5">
        <f t="shared" si="9"/>
        <v>5.5900000000000005E-2</v>
      </c>
      <c r="I9" s="5">
        <f t="shared" si="10"/>
        <v>1.0559000000000001</v>
      </c>
      <c r="J9">
        <f t="shared" si="11"/>
        <v>0.94705938062316497</v>
      </c>
      <c r="K9">
        <f t="shared" si="21"/>
        <v>0.62046055699170533</v>
      </c>
      <c r="L9" s="2">
        <v>6</v>
      </c>
      <c r="M9" s="6">
        <v>1.843244E-3</v>
      </c>
      <c r="Q9" s="4">
        <f t="shared" si="22"/>
        <v>25</v>
      </c>
      <c r="R9">
        <f t="shared" si="0"/>
        <v>50000</v>
      </c>
      <c r="S9">
        <f t="shared" si="1"/>
        <v>340.43440108664618</v>
      </c>
      <c r="U9">
        <f t="shared" si="12"/>
        <v>1.843244E-3</v>
      </c>
      <c r="V9">
        <f t="shared" si="13"/>
        <v>0.01</v>
      </c>
      <c r="W9">
        <f t="shared" si="14"/>
        <v>0.94236287159766785</v>
      </c>
      <c r="X9">
        <f t="shared" si="15"/>
        <v>1.7370047088951716E-3</v>
      </c>
      <c r="Y9">
        <f t="shared" si="16"/>
        <v>9.4236287159766789E-3</v>
      </c>
      <c r="Z9">
        <f t="shared" si="17"/>
        <v>0.93120223817279602</v>
      </c>
      <c r="AB9">
        <f t="shared" si="18"/>
        <v>313.47343142495743</v>
      </c>
      <c r="AC9">
        <f t="shared" si="19"/>
        <v>317.01327624290025</v>
      </c>
      <c r="AE9">
        <f t="shared" si="2"/>
        <v>0</v>
      </c>
      <c r="AF9">
        <f t="shared" si="3"/>
        <v>0</v>
      </c>
      <c r="AG9">
        <f t="shared" si="3"/>
        <v>-23.280055954319899</v>
      </c>
      <c r="AH9">
        <f t="shared" si="4"/>
        <v>-86.850235444758582</v>
      </c>
      <c r="AI9">
        <f t="shared" si="5"/>
        <v>-110.13029139907849</v>
      </c>
      <c r="AJ9">
        <f t="shared" si="6"/>
        <v>-3.5398448179428215</v>
      </c>
      <c r="AK9">
        <f t="shared" si="20"/>
        <v>1.8494932454072488</v>
      </c>
      <c r="AL9">
        <f t="shared" si="7"/>
        <v>-111.82064297161406</v>
      </c>
      <c r="AN9">
        <f t="shared" si="8"/>
        <v>0</v>
      </c>
      <c r="AO9">
        <f t="shared" si="8"/>
        <v>0</v>
      </c>
      <c r="AP9">
        <f t="shared" si="8"/>
        <v>-14.44435648421539</v>
      </c>
      <c r="AQ9">
        <f t="shared" si="8"/>
        <v>-53.887145458915661</v>
      </c>
      <c r="AR9">
        <f t="shared" si="8"/>
        <v>-68.331501943131059</v>
      </c>
      <c r="AS9">
        <f t="shared" si="8"/>
        <v>-2.1963340874050048</v>
      </c>
      <c r="AT9">
        <f t="shared" si="8"/>
        <v>1.1475376091977783</v>
      </c>
      <c r="AU9">
        <f t="shared" si="8"/>
        <v>-69.380298421338281</v>
      </c>
      <c r="AW9">
        <v>6</v>
      </c>
      <c r="AX9">
        <f>IF(Z9&gt;0, (R9*SUMPRODUCT(K9:$K$98, X9:$X$98)-K9*$AZ$3)/Z9, 0)</f>
        <v>340.43440108664618</v>
      </c>
    </row>
    <row r="10" spans="1:52" x14ac:dyDescent="0.25">
      <c r="A10" t="s">
        <v>19</v>
      </c>
      <c r="C10" s="2">
        <v>0.01</v>
      </c>
      <c r="E10">
        <v>2010</v>
      </c>
      <c r="F10" s="5">
        <v>2.5000000000000001E-3</v>
      </c>
      <c r="G10" s="5">
        <v>4.1000000000000003E-3</v>
      </c>
      <c r="H10" s="5">
        <f t="shared" si="9"/>
        <v>5.4100000000000002E-2</v>
      </c>
      <c r="I10" s="5">
        <f t="shared" si="10"/>
        <v>1.0541</v>
      </c>
      <c r="J10">
        <f t="shared" si="11"/>
        <v>0.94867659614837296</v>
      </c>
      <c r="K10">
        <f t="shared" si="21"/>
        <v>0.58861640925121461</v>
      </c>
      <c r="L10" s="2">
        <v>7</v>
      </c>
      <c r="M10" s="6">
        <v>1.8660479999999999E-3</v>
      </c>
      <c r="Q10" s="4">
        <f t="shared" si="22"/>
        <v>25</v>
      </c>
      <c r="R10">
        <f t="shared" si="0"/>
        <v>50000</v>
      </c>
      <c r="S10">
        <f t="shared" si="1"/>
        <v>346.3377987505242</v>
      </c>
      <c r="U10">
        <f t="shared" si="12"/>
        <v>1.8660479999999999E-3</v>
      </c>
      <c r="V10">
        <f t="shared" si="13"/>
        <v>0.01</v>
      </c>
      <c r="W10">
        <f t="shared" si="14"/>
        <v>0.93120223817279602</v>
      </c>
      <c r="X10">
        <f t="shared" si="15"/>
        <v>1.7376680741378696E-3</v>
      </c>
      <c r="Y10">
        <f t="shared" si="16"/>
        <v>9.3120223817279597E-3</v>
      </c>
      <c r="Z10">
        <f t="shared" si="17"/>
        <v>0.92015254771693011</v>
      </c>
      <c r="AB10">
        <f t="shared" si="18"/>
        <v>317.01327624290025</v>
      </c>
      <c r="AC10">
        <f t="shared" si="19"/>
        <v>318.68360789096823</v>
      </c>
      <c r="AE10">
        <f t="shared" si="2"/>
        <v>0</v>
      </c>
      <c r="AF10">
        <f t="shared" si="3"/>
        <v>0</v>
      </c>
      <c r="AG10">
        <f t="shared" si="3"/>
        <v>-23.003813692923252</v>
      </c>
      <c r="AH10">
        <f t="shared" si="4"/>
        <v>-86.883403706893475</v>
      </c>
      <c r="AI10">
        <f t="shared" si="5"/>
        <v>-109.88721739981673</v>
      </c>
      <c r="AJ10">
        <f t="shared" si="6"/>
        <v>-1.670331648067986</v>
      </c>
      <c r="AK10">
        <f t="shared" si="20"/>
        <v>1.2997544325958912</v>
      </c>
      <c r="AL10">
        <f t="shared" si="7"/>
        <v>-110.25779461528883</v>
      </c>
      <c r="AN10">
        <f t="shared" si="8"/>
        <v>0</v>
      </c>
      <c r="AO10">
        <f t="shared" si="8"/>
        <v>0</v>
      </c>
      <c r="AP10">
        <f t="shared" si="8"/>
        <v>-13.540422215012407</v>
      </c>
      <c r="AQ10">
        <f t="shared" si="8"/>
        <v>-51.140997113475308</v>
      </c>
      <c r="AR10">
        <f t="shared" si="8"/>
        <v>-64.681419328487721</v>
      </c>
      <c r="AS10">
        <f t="shared" si="8"/>
        <v>-0.98318461694444137</v>
      </c>
      <c r="AT10">
        <f t="shared" si="8"/>
        <v>0.76505678702294333</v>
      </c>
      <c r="AU10">
        <f t="shared" si="8"/>
        <v>-64.89954715840922</v>
      </c>
      <c r="AW10">
        <v>7</v>
      </c>
      <c r="AX10">
        <f>IF(Z10&gt;0, (R10*SUMPRODUCT(K10:$K$98, X10:$X$98)-K10*$AZ$3)/Z10, 0)</f>
        <v>346.3377987505242</v>
      </c>
    </row>
    <row r="11" spans="1:52" x14ac:dyDescent="0.25">
      <c r="A11" t="s">
        <v>33</v>
      </c>
      <c r="C11" s="12">
        <f>AU100</f>
        <v>-73.553073933458833</v>
      </c>
      <c r="E11">
        <v>2011</v>
      </c>
      <c r="F11" s="5">
        <v>1.5E-3</v>
      </c>
      <c r="G11" s="5">
        <v>2.3999999999999998E-3</v>
      </c>
      <c r="H11" s="5">
        <f t="shared" si="9"/>
        <v>5.2400000000000002E-2</v>
      </c>
      <c r="I11" s="5">
        <f t="shared" si="10"/>
        <v>1.0524</v>
      </c>
      <c r="J11">
        <f t="shared" si="11"/>
        <v>0.9502090459901178</v>
      </c>
      <c r="K11">
        <f t="shared" si="21"/>
        <v>0.55930863668872544</v>
      </c>
      <c r="L11" s="2">
        <v>8</v>
      </c>
      <c r="M11" s="6">
        <v>1.8888519999999999E-3</v>
      </c>
      <c r="Q11" s="4">
        <f t="shared" si="22"/>
        <v>25</v>
      </c>
      <c r="R11">
        <f t="shared" si="0"/>
        <v>50000</v>
      </c>
      <c r="S11">
        <f t="shared" si="1"/>
        <v>350.49538201593202</v>
      </c>
      <c r="U11">
        <f t="shared" si="12"/>
        <v>1.8888519999999999E-3</v>
      </c>
      <c r="V11">
        <f t="shared" si="13"/>
        <v>0.01</v>
      </c>
      <c r="W11">
        <f t="shared" si="14"/>
        <v>0.92015254771693011</v>
      </c>
      <c r="X11">
        <f t="shared" si="15"/>
        <v>1.7380319800602189E-3</v>
      </c>
      <c r="Y11">
        <f t="shared" si="16"/>
        <v>9.2015254771693009E-3</v>
      </c>
      <c r="Z11">
        <f t="shared" si="17"/>
        <v>0.90921299025970059</v>
      </c>
      <c r="AB11">
        <f t="shared" si="18"/>
        <v>318.68360789096823</v>
      </c>
      <c r="AC11">
        <f t="shared" si="19"/>
        <v>318.67495435492162</v>
      </c>
      <c r="AE11">
        <f t="shared" si="2"/>
        <v>0</v>
      </c>
      <c r="AF11">
        <f t="shared" si="3"/>
        <v>0</v>
      </c>
      <c r="AG11">
        <f t="shared" si="3"/>
        <v>-22.730324756492514</v>
      </c>
      <c r="AH11">
        <f t="shared" si="4"/>
        <v>-86.901599003010944</v>
      </c>
      <c r="AI11">
        <f t="shared" si="5"/>
        <v>-109.63192375950345</v>
      </c>
      <c r="AJ11">
        <f t="shared" si="6"/>
        <v>8.6535360466086786E-3</v>
      </c>
      <c r="AK11">
        <f t="shared" si="20"/>
        <v>0.76484065893832365</v>
      </c>
      <c r="AL11">
        <f t="shared" si="7"/>
        <v>-108.85842956451852</v>
      </c>
      <c r="AN11">
        <f t="shared" si="8"/>
        <v>0</v>
      </c>
      <c r="AO11">
        <f t="shared" si="8"/>
        <v>0</v>
      </c>
      <c r="AP11">
        <f t="shared" si="8"/>
        <v>-12.713266951045814</v>
      </c>
      <c r="AQ11">
        <f t="shared" si="8"/>
        <v>-48.60481486444435</v>
      </c>
      <c r="AR11">
        <f t="shared" si="8"/>
        <v>-61.31808181549016</v>
      </c>
      <c r="AS11">
        <f t="shared" si="8"/>
        <v>4.8399974487654427E-3</v>
      </c>
      <c r="AT11">
        <f t="shared" si="8"/>
        <v>0.42778198623490021</v>
      </c>
      <c r="AU11">
        <f t="shared" si="8"/>
        <v>-60.885459831806493</v>
      </c>
      <c r="AW11">
        <v>8</v>
      </c>
      <c r="AX11">
        <f>IF(Z11&gt;0, (R11*SUMPRODUCT(K11:$K$98, X11:$X$98)-K11*$AZ$3)/Z11, 0)</f>
        <v>350.49538201593202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9"/>
        <v>5.2299999999999999E-2</v>
      </c>
      <c r="I12" s="5">
        <f t="shared" si="10"/>
        <v>1.0523</v>
      </c>
      <c r="J12">
        <f t="shared" si="11"/>
        <v>0.95029934429345242</v>
      </c>
      <c r="K12">
        <f t="shared" si="21"/>
        <v>0.53151063070296056</v>
      </c>
      <c r="L12" s="2">
        <v>9</v>
      </c>
      <c r="M12" s="6">
        <v>1.917357E-3</v>
      </c>
      <c r="Q12" s="4">
        <f t="shared" si="22"/>
        <v>25</v>
      </c>
      <c r="R12">
        <f t="shared" si="0"/>
        <v>50000</v>
      </c>
      <c r="S12">
        <f t="shared" si="1"/>
        <v>354.60417773178796</v>
      </c>
      <c r="U12">
        <f t="shared" si="12"/>
        <v>1.917357E-3</v>
      </c>
      <c r="V12">
        <f t="shared" si="13"/>
        <v>0.01</v>
      </c>
      <c r="W12">
        <f t="shared" si="14"/>
        <v>0.90921299025970059</v>
      </c>
      <c r="X12">
        <f t="shared" si="15"/>
        <v>1.7432858913653687E-3</v>
      </c>
      <c r="Y12">
        <f t="shared" si="16"/>
        <v>9.0921299025970067E-3</v>
      </c>
      <c r="Z12">
        <f t="shared" si="17"/>
        <v>0.89837757446573818</v>
      </c>
      <c r="AB12">
        <f t="shared" si="18"/>
        <v>318.67495435492162</v>
      </c>
      <c r="AC12">
        <f t="shared" si="19"/>
        <v>318.56844108610119</v>
      </c>
      <c r="AE12">
        <f t="shared" si="2"/>
        <v>0</v>
      </c>
      <c r="AF12">
        <f t="shared" si="3"/>
        <v>0</v>
      </c>
      <c r="AG12">
        <f t="shared" si="3"/>
        <v>-22.459439361643454</v>
      </c>
      <c r="AH12">
        <f t="shared" si="4"/>
        <v>-87.164294568268431</v>
      </c>
      <c r="AI12">
        <f t="shared" si="5"/>
        <v>-109.62373392991188</v>
      </c>
      <c r="AJ12">
        <f t="shared" si="6"/>
        <v>0.10651326882043577</v>
      </c>
      <c r="AK12">
        <f t="shared" si="20"/>
        <v>0.7329523950163197</v>
      </c>
      <c r="AL12">
        <f t="shared" si="7"/>
        <v>-108.78426826607512</v>
      </c>
      <c r="AN12">
        <f t="shared" si="8"/>
        <v>0</v>
      </c>
      <c r="AO12">
        <f t="shared" si="8"/>
        <v>0</v>
      </c>
      <c r="AP12">
        <f t="shared" si="8"/>
        <v>-11.937430780342011</v>
      </c>
      <c r="AQ12">
        <f t="shared" si="8"/>
        <v>-46.32874918075899</v>
      </c>
      <c r="AR12">
        <f t="shared" si="8"/>
        <v>-58.266179961101003</v>
      </c>
      <c r="AS12">
        <f t="shared" si="8"/>
        <v>5.6612934688983797E-2</v>
      </c>
      <c r="AT12">
        <f t="shared" si="8"/>
        <v>0.38957198975036955</v>
      </c>
      <c r="AU12">
        <f t="shared" si="8"/>
        <v>-57.819995036661645</v>
      </c>
      <c r="AW12">
        <v>9</v>
      </c>
      <c r="AX12">
        <f>IF(Z12&gt;0, (R12*SUMPRODUCT(K12:$K$98, X12:$X$98)-K12*$AZ$3)/Z12, 0)</f>
        <v>354.60417773178796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9"/>
        <v>5.2000000000000005E-2</v>
      </c>
      <c r="I13" s="5">
        <f t="shared" si="10"/>
        <v>1.052</v>
      </c>
      <c r="J13">
        <f t="shared" si="11"/>
        <v>0.9505703422053231</v>
      </c>
      <c r="K13">
        <f t="shared" si="21"/>
        <v>0.50523824211308033</v>
      </c>
      <c r="L13" s="2">
        <v>10</v>
      </c>
      <c r="M13" s="6">
        <v>1.947287E-3</v>
      </c>
      <c r="Q13" s="4">
        <f t="shared" si="22"/>
        <v>25</v>
      </c>
      <c r="R13">
        <f t="shared" si="0"/>
        <v>50000</v>
      </c>
      <c r="S13">
        <f t="shared" si="1"/>
        <v>358.33752478617015</v>
      </c>
      <c r="U13">
        <f t="shared" si="12"/>
        <v>1.947287E-3</v>
      </c>
      <c r="V13">
        <f t="shared" si="13"/>
        <v>0.01</v>
      </c>
      <c r="W13">
        <f t="shared" si="14"/>
        <v>0.89837757446573818</v>
      </c>
      <c r="X13">
        <f t="shared" si="15"/>
        <v>1.7493989718486639E-3</v>
      </c>
      <c r="Y13">
        <f t="shared" si="16"/>
        <v>8.983775744657382E-3</v>
      </c>
      <c r="Z13">
        <f t="shared" si="17"/>
        <v>0.88764439974923215</v>
      </c>
      <c r="AB13">
        <f t="shared" si="18"/>
        <v>318.56844108610119</v>
      </c>
      <c r="AC13">
        <f t="shared" si="19"/>
        <v>318.07629709644561</v>
      </c>
      <c r="AE13">
        <f t="shared" si="2"/>
        <v>0</v>
      </c>
      <c r="AF13">
        <f t="shared" si="3"/>
        <v>0</v>
      </c>
      <c r="AG13">
        <f t="shared" si="3"/>
        <v>-22.191109993730805</v>
      </c>
      <c r="AH13">
        <f t="shared" si="4"/>
        <v>-87.469948592433198</v>
      </c>
      <c r="AI13">
        <f t="shared" si="5"/>
        <v>-109.661058586164</v>
      </c>
      <c r="AJ13">
        <f t="shared" si="6"/>
        <v>0.49214398965557393</v>
      </c>
      <c r="AK13">
        <f t="shared" si="20"/>
        <v>0.63713688217220243</v>
      </c>
      <c r="AL13">
        <f t="shared" si="7"/>
        <v>-108.53177771433623</v>
      </c>
      <c r="AN13">
        <f t="shared" si="8"/>
        <v>0</v>
      </c>
      <c r="AO13">
        <f t="shared" si="8"/>
        <v>0</v>
      </c>
      <c r="AP13">
        <f t="shared" si="8"/>
        <v>-11.211797403770561</v>
      </c>
      <c r="AQ13">
        <f t="shared" si="8"/>
        <v>-44.193163064562455</v>
      </c>
      <c r="AR13">
        <f t="shared" si="8"/>
        <v>-55.404960468333016</v>
      </c>
      <c r="AS13">
        <f t="shared" si="8"/>
        <v>0.24864996420010016</v>
      </c>
      <c r="AT13">
        <f t="shared" si="8"/>
        <v>0.32190591833409232</v>
      </c>
      <c r="AU13">
        <f t="shared" si="8"/>
        <v>-54.834404585798822</v>
      </c>
      <c r="AW13">
        <v>10</v>
      </c>
      <c r="AX13">
        <f>IF(Z13&gt;0, (R13*SUMPRODUCT(K13:$K$98, X13:$X$98)-K13*$AZ$3)/Z13, 0)</f>
        <v>358.33752478617015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9"/>
        <v>5.1800000000000006E-2</v>
      </c>
      <c r="I14" s="5">
        <f t="shared" si="10"/>
        <v>1.0518000000000001</v>
      </c>
      <c r="J14">
        <f t="shared" si="11"/>
        <v>0.95075109336375729</v>
      </c>
      <c r="K14">
        <f t="shared" si="21"/>
        <v>0.48035581109819386</v>
      </c>
      <c r="L14" s="2">
        <v>11</v>
      </c>
      <c r="M14" s="6">
        <v>1.9819680000000002E-3</v>
      </c>
      <c r="Q14" s="4">
        <f t="shared" si="22"/>
        <v>25</v>
      </c>
      <c r="R14">
        <f t="shared" si="0"/>
        <v>50000</v>
      </c>
      <c r="S14">
        <f t="shared" si="1"/>
        <v>361.79200274795039</v>
      </c>
      <c r="U14">
        <f t="shared" si="12"/>
        <v>1.9819680000000002E-3</v>
      </c>
      <c r="V14">
        <f t="shared" si="13"/>
        <v>0.01</v>
      </c>
      <c r="W14">
        <f t="shared" si="14"/>
        <v>0.88764439974923215</v>
      </c>
      <c r="X14">
        <f t="shared" si="15"/>
        <v>1.7592827956821864E-3</v>
      </c>
      <c r="Y14">
        <f t="shared" si="16"/>
        <v>8.8764439974923209E-3</v>
      </c>
      <c r="Z14">
        <f t="shared" si="17"/>
        <v>0.87700867295605767</v>
      </c>
      <c r="AB14">
        <f t="shared" si="18"/>
        <v>318.07629709644561</v>
      </c>
      <c r="AC14">
        <f t="shared" si="19"/>
        <v>317.29472421609432</v>
      </c>
      <c r="AE14">
        <f t="shared" si="2"/>
        <v>0</v>
      </c>
      <c r="AF14">
        <f t="shared" si="3"/>
        <v>0</v>
      </c>
      <c r="AG14">
        <f t="shared" si="3"/>
        <v>-21.92521682390144</v>
      </c>
      <c r="AH14">
        <f t="shared" si="4"/>
        <v>-87.964139784109321</v>
      </c>
      <c r="AI14">
        <f t="shared" si="5"/>
        <v>-109.88935660801076</v>
      </c>
      <c r="AJ14">
        <f t="shared" si="6"/>
        <v>0.78157288035129113</v>
      </c>
      <c r="AK14">
        <f t="shared" si="20"/>
        <v>0.57253733477360214</v>
      </c>
      <c r="AL14">
        <f t="shared" si="7"/>
        <v>-108.53524639288587</v>
      </c>
      <c r="AN14">
        <f t="shared" si="8"/>
        <v>0</v>
      </c>
      <c r="AO14">
        <f t="shared" si="8"/>
        <v>0</v>
      </c>
      <c r="AP14">
        <f t="shared" si="8"/>
        <v>-10.531905310948943</v>
      </c>
      <c r="AQ14">
        <f t="shared" si="8"/>
        <v>-42.254085713550737</v>
      </c>
      <c r="AR14">
        <f t="shared" si="8"/>
        <v>-52.78599102449968</v>
      </c>
      <c r="AS14">
        <f t="shared" si="8"/>
        <v>0.37543307487349609</v>
      </c>
      <c r="AT14">
        <f t="shared" si="8"/>
        <v>0.27502163582917183</v>
      </c>
      <c r="AU14">
        <f t="shared" si="8"/>
        <v>-52.135536313797012</v>
      </c>
      <c r="AW14">
        <v>11</v>
      </c>
      <c r="AX14">
        <f>IF(Z14&gt;0, (R14*SUMPRODUCT(K14:$K$98, X14:$X$98)-K14*$AZ$3)/Z14, 0)</f>
        <v>361.79200274795039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9"/>
        <v>5.4100000000000002E-2</v>
      </c>
      <c r="I15" s="5">
        <f t="shared" si="10"/>
        <v>1.0541</v>
      </c>
      <c r="J15">
        <f t="shared" si="11"/>
        <v>0.94867659614837296</v>
      </c>
      <c r="K15">
        <f t="shared" si="21"/>
        <v>0.45570231581272541</v>
      </c>
      <c r="L15" s="2">
        <v>12</v>
      </c>
      <c r="M15" s="6">
        <v>2.0299509999999999E-3</v>
      </c>
      <c r="Q15" s="4">
        <f t="shared" si="22"/>
        <v>25</v>
      </c>
      <c r="R15">
        <f t="shared" si="0"/>
        <v>50000</v>
      </c>
      <c r="S15">
        <f t="shared" si="1"/>
        <v>367.0722655405915</v>
      </c>
      <c r="U15">
        <f t="shared" si="12"/>
        <v>2.0299509999999999E-3</v>
      </c>
      <c r="V15">
        <f t="shared" si="13"/>
        <v>0.01</v>
      </c>
      <c r="W15">
        <f t="shared" si="14"/>
        <v>0.87700867295605767</v>
      </c>
      <c r="X15">
        <f t="shared" si="15"/>
        <v>1.7802846326758221E-3</v>
      </c>
      <c r="Y15">
        <f t="shared" si="16"/>
        <v>8.7700867295605767E-3</v>
      </c>
      <c r="Z15">
        <f t="shared" si="17"/>
        <v>0.8664583015938212</v>
      </c>
      <c r="AB15">
        <f t="shared" si="18"/>
        <v>317.29472421609432</v>
      </c>
      <c r="AC15">
        <f t="shared" si="19"/>
        <v>318.05281176249707</v>
      </c>
      <c r="AE15">
        <f t="shared" si="2"/>
        <v>0</v>
      </c>
      <c r="AF15">
        <f t="shared" si="3"/>
        <v>0</v>
      </c>
      <c r="AG15">
        <f t="shared" si="3"/>
        <v>-21.661457539845529</v>
      </c>
      <c r="AH15">
        <f t="shared" si="4"/>
        <v>-89.014231633791113</v>
      </c>
      <c r="AI15">
        <f t="shared" si="5"/>
        <v>-110.67568917363664</v>
      </c>
      <c r="AJ15">
        <f t="shared" si="6"/>
        <v>-0.75808754640274856</v>
      </c>
      <c r="AK15">
        <f t="shared" si="20"/>
        <v>1.3009083692859869</v>
      </c>
      <c r="AL15">
        <f t="shared" si="7"/>
        <v>-110.1328683507534</v>
      </c>
      <c r="AN15">
        <f t="shared" si="8"/>
        <v>0</v>
      </c>
      <c r="AO15">
        <f t="shared" si="8"/>
        <v>0</v>
      </c>
      <c r="AP15">
        <f t="shared" si="8"/>
        <v>-9.8711763647866295</v>
      </c>
      <c r="AQ15">
        <f t="shared" si="8"/>
        <v>-40.56399149580897</v>
      </c>
      <c r="AR15">
        <f t="shared" si="8"/>
        <v>-50.435167860595598</v>
      </c>
      <c r="AS15">
        <f t="shared" si="8"/>
        <v>-0.34546225048451945</v>
      </c>
      <c r="AT15">
        <f t="shared" si="8"/>
        <v>0.59282695654378037</v>
      </c>
      <c r="AU15">
        <f t="shared" si="8"/>
        <v>-50.187803154536333</v>
      </c>
      <c r="AW15">
        <v>12</v>
      </c>
      <c r="AX15">
        <f>IF(Z15&gt;0, (R15*SUMPRODUCT(K15:$K$98, X15:$X$98)-K15*$AZ$3)/Z15, 0)</f>
        <v>367.0722655405915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9"/>
        <v>5.7100000000000005E-2</v>
      </c>
      <c r="I16" s="5">
        <f t="shared" si="10"/>
        <v>1.0570999999999999</v>
      </c>
      <c r="J16">
        <f t="shared" si="11"/>
        <v>0.94598429666067552</v>
      </c>
      <c r="K16">
        <f t="shared" si="21"/>
        <v>0.43108723471074206</v>
      </c>
      <c r="L16" s="2">
        <v>13</v>
      </c>
      <c r="M16" s="6">
        <v>2.0855349999999999E-3</v>
      </c>
      <c r="Q16" s="4">
        <f t="shared" si="22"/>
        <v>25</v>
      </c>
      <c r="R16">
        <f t="shared" si="0"/>
        <v>50000</v>
      </c>
      <c r="S16">
        <f t="shared" si="1"/>
        <v>374.34457505025625</v>
      </c>
      <c r="U16">
        <f t="shared" si="12"/>
        <v>2.0855349999999999E-3</v>
      </c>
      <c r="V16">
        <f t="shared" si="13"/>
        <v>0.01</v>
      </c>
      <c r="W16">
        <f t="shared" si="14"/>
        <v>0.8664583015938212</v>
      </c>
      <c r="X16">
        <f t="shared" si="15"/>
        <v>1.8070291140144699E-3</v>
      </c>
      <c r="Y16">
        <f t="shared" si="16"/>
        <v>8.6645830159382126E-3</v>
      </c>
      <c r="Z16">
        <f t="shared" si="17"/>
        <v>0.85598668946386858</v>
      </c>
      <c r="AB16">
        <f t="shared" si="18"/>
        <v>318.05281176249707</v>
      </c>
      <c r="AC16">
        <f t="shared" si="19"/>
        <v>320.43397351602755</v>
      </c>
      <c r="AE16">
        <f t="shared" si="2"/>
        <v>0</v>
      </c>
      <c r="AF16">
        <f t="shared" si="3"/>
        <v>0</v>
      </c>
      <c r="AG16">
        <f t="shared" si="3"/>
        <v>-21.399667236596713</v>
      </c>
      <c r="AH16">
        <f t="shared" si="4"/>
        <v>-90.351455700723491</v>
      </c>
      <c r="AI16">
        <f t="shared" si="5"/>
        <v>-111.7511229373202</v>
      </c>
      <c r="AJ16">
        <f t="shared" si="6"/>
        <v>-2.3811617535304777</v>
      </c>
      <c r="AK16">
        <f t="shared" si="20"/>
        <v>2.2581749635137291</v>
      </c>
      <c r="AL16">
        <f t="shared" si="7"/>
        <v>-111.87410972733696</v>
      </c>
      <c r="AN16">
        <f t="shared" si="8"/>
        <v>0</v>
      </c>
      <c r="AO16">
        <f t="shared" si="8"/>
        <v>0</v>
      </c>
      <c r="AP16">
        <f t="shared" si="8"/>
        <v>-9.2251233727545436</v>
      </c>
      <c r="AQ16">
        <f t="shared" si="8"/>
        <v>-38.949359190115004</v>
      </c>
      <c r="AR16">
        <f t="shared" si="8"/>
        <v>-48.174482562869542</v>
      </c>
      <c r="AS16">
        <f t="shared" si="8"/>
        <v>-1.0264884357284352</v>
      </c>
      <c r="AT16">
        <f t="shared" si="8"/>
        <v>0.97347040051416434</v>
      </c>
      <c r="AU16">
        <f t="shared" si="8"/>
        <v>-48.227500598083822</v>
      </c>
      <c r="AW16">
        <v>13</v>
      </c>
      <c r="AX16">
        <f>IF(Z16&gt;0, (R16*SUMPRODUCT(K16:$K$98, X16:$X$98)-K16*$AZ$3)/Z16, 0)</f>
        <v>374.34457505025625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9"/>
        <v>6.3799999999999996E-2</v>
      </c>
      <c r="I17" s="5">
        <f t="shared" si="10"/>
        <v>1.0638000000000001</v>
      </c>
      <c r="J17">
        <f t="shared" si="11"/>
        <v>0.94002632073698056</v>
      </c>
      <c r="K17">
        <f t="shared" si="21"/>
        <v>0.40523334716181802</v>
      </c>
      <c r="L17" s="2">
        <v>14</v>
      </c>
      <c r="M17" s="6">
        <v>2.1420699999999998E-3</v>
      </c>
      <c r="Q17" s="4">
        <f t="shared" si="22"/>
        <v>25</v>
      </c>
      <c r="R17">
        <f t="shared" si="0"/>
        <v>50000</v>
      </c>
      <c r="S17">
        <f t="shared" si="1"/>
        <v>386.22715847980032</v>
      </c>
      <c r="U17">
        <f t="shared" si="12"/>
        <v>2.1420699999999998E-3</v>
      </c>
      <c r="V17">
        <f t="shared" si="13"/>
        <v>0.01</v>
      </c>
      <c r="W17">
        <f t="shared" si="14"/>
        <v>0.85598668946386858</v>
      </c>
      <c r="X17">
        <f t="shared" si="15"/>
        <v>1.8335834078998688E-3</v>
      </c>
      <c r="Y17">
        <f t="shared" si="16"/>
        <v>8.5598668946386854E-3</v>
      </c>
      <c r="Z17">
        <f t="shared" si="17"/>
        <v>0.84559323916133</v>
      </c>
      <c r="AB17">
        <f t="shared" si="18"/>
        <v>320.43397351602755</v>
      </c>
      <c r="AC17">
        <f t="shared" si="19"/>
        <v>326.59107399101072</v>
      </c>
      <c r="AE17">
        <f t="shared" si="2"/>
        <v>0</v>
      </c>
      <c r="AF17">
        <f t="shared" si="3"/>
        <v>0</v>
      </c>
      <c r="AG17">
        <f t="shared" si="3"/>
        <v>-21.139830979033249</v>
      </c>
      <c r="AH17">
        <f t="shared" si="4"/>
        <v>-91.679170394993434</v>
      </c>
      <c r="AI17">
        <f t="shared" si="5"/>
        <v>-112.81900137402668</v>
      </c>
      <c r="AJ17">
        <f t="shared" si="6"/>
        <v>-6.1571004749831673</v>
      </c>
      <c r="AK17">
        <f t="shared" si="20"/>
        <v>4.42198883452118</v>
      </c>
      <c r="AL17">
        <f t="shared" si="7"/>
        <v>-114.55411301448868</v>
      </c>
      <c r="AN17">
        <f t="shared" si="8"/>
        <v>0</v>
      </c>
      <c r="AO17">
        <f t="shared" si="8"/>
        <v>0</v>
      </c>
      <c r="AP17">
        <f t="shared" si="8"/>
        <v>-8.5665644660687352</v>
      </c>
      <c r="AQ17">
        <f t="shared" si="8"/>
        <v>-37.151457084181843</v>
      </c>
      <c r="AR17">
        <f t="shared" si="8"/>
        <v>-45.718021550250583</v>
      </c>
      <c r="AS17">
        <f t="shared" si="8"/>
        <v>-2.4950624342890486</v>
      </c>
      <c r="AT17">
        <f t="shared" si="8"/>
        <v>1.7919373365252045</v>
      </c>
      <c r="AU17">
        <f t="shared" si="8"/>
        <v>-46.421146648014428</v>
      </c>
      <c r="AW17">
        <v>14</v>
      </c>
      <c r="AX17">
        <f>IF(Z17&gt;0, (R17*SUMPRODUCT(K17:$K$98, X17:$X$98)-K17*$AZ$3)/Z17, 0)</f>
        <v>386.22715847980032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9"/>
        <v>7.1599999999999997E-2</v>
      </c>
      <c r="I18" s="5">
        <f t="shared" si="10"/>
        <v>1.0716000000000001</v>
      </c>
      <c r="J18">
        <f t="shared" si="11"/>
        <v>0.93318402388951094</v>
      </c>
      <c r="K18">
        <f t="shared" si="21"/>
        <v>0.3781572855186805</v>
      </c>
      <c r="L18" s="2">
        <v>15</v>
      </c>
      <c r="M18" s="6">
        <v>2.2014550000000002E-3</v>
      </c>
      <c r="Q18" s="4">
        <f t="shared" si="22"/>
        <v>25</v>
      </c>
      <c r="R18">
        <f t="shared" si="0"/>
        <v>50000</v>
      </c>
      <c r="S18">
        <f t="shared" si="1"/>
        <v>403.07450139719572</v>
      </c>
      <c r="U18">
        <f t="shared" si="12"/>
        <v>2.2014550000000002E-3</v>
      </c>
      <c r="V18">
        <f t="shared" si="13"/>
        <v>0.01</v>
      </c>
      <c r="W18">
        <f t="shared" si="14"/>
        <v>0.84559323916133</v>
      </c>
      <c r="X18">
        <f t="shared" si="15"/>
        <v>1.8615354643179058E-3</v>
      </c>
      <c r="Y18">
        <f t="shared" si="16"/>
        <v>8.4559323916133002E-3</v>
      </c>
      <c r="Z18">
        <f t="shared" si="17"/>
        <v>0.83527577130539876</v>
      </c>
      <c r="AB18">
        <f t="shared" si="18"/>
        <v>326.59107399101072</v>
      </c>
      <c r="AC18">
        <f t="shared" si="19"/>
        <v>336.67836504808167</v>
      </c>
      <c r="AE18">
        <f t="shared" si="2"/>
        <v>0</v>
      </c>
      <c r="AF18">
        <f t="shared" si="3"/>
        <v>0</v>
      </c>
      <c r="AG18">
        <f t="shared" si="3"/>
        <v>-20.88189428263497</v>
      </c>
      <c r="AH18">
        <f t="shared" si="4"/>
        <v>-93.076773215895287</v>
      </c>
      <c r="AI18">
        <f t="shared" si="5"/>
        <v>-113.95866749853026</v>
      </c>
      <c r="AJ18">
        <f t="shared" si="6"/>
        <v>-10.087291057070956</v>
      </c>
      <c r="AK18">
        <f t="shared" si="20"/>
        <v>7.0543671982058322</v>
      </c>
      <c r="AL18">
        <f t="shared" si="7"/>
        <v>-116.99159135739538</v>
      </c>
      <c r="AN18">
        <f t="shared" si="8"/>
        <v>0</v>
      </c>
      <c r="AO18">
        <f t="shared" si="8"/>
        <v>0</v>
      </c>
      <c r="AP18">
        <f t="shared" si="8"/>
        <v>-7.8966404584092942</v>
      </c>
      <c r="AQ18">
        <f t="shared" si="8"/>
        <v>-35.197659904160787</v>
      </c>
      <c r="AR18">
        <f t="shared" si="8"/>
        <v>-43.094300362570081</v>
      </c>
      <c r="AS18">
        <f t="shared" si="8"/>
        <v>-3.8145826043788142</v>
      </c>
      <c r="AT18">
        <f t="shared" si="8"/>
        <v>2.6676603507255372</v>
      </c>
      <c r="AU18">
        <f t="shared" si="8"/>
        <v>-44.241222616223361</v>
      </c>
      <c r="AW18">
        <v>15</v>
      </c>
      <c r="AX18">
        <f>IF(Z18&gt;0, (R18*SUMPRODUCT(K18:$K$98, X18:$X$98)-K18*$AZ$3)/Z18, 0)</f>
        <v>403.07450139719572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9"/>
        <v>7.2300000000000003E-2</v>
      </c>
      <c r="I19" s="5">
        <f t="shared" si="10"/>
        <v>1.0723</v>
      </c>
      <c r="J19">
        <f t="shared" si="11"/>
        <v>0.93257483913084027</v>
      </c>
      <c r="K19">
        <f t="shared" si="21"/>
        <v>0.3526599697087387</v>
      </c>
      <c r="L19" s="2">
        <v>16</v>
      </c>
      <c r="M19" s="6">
        <v>2.2708170000000001E-3</v>
      </c>
      <c r="Q19" s="4">
        <f t="shared" si="22"/>
        <v>25</v>
      </c>
      <c r="R19">
        <f t="shared" si="0"/>
        <v>50000</v>
      </c>
      <c r="S19">
        <f t="shared" si="1"/>
        <v>419.33824918714203</v>
      </c>
      <c r="U19">
        <f t="shared" si="12"/>
        <v>2.2708170000000001E-3</v>
      </c>
      <c r="V19">
        <f t="shared" si="13"/>
        <v>0.01</v>
      </c>
      <c r="W19">
        <f t="shared" si="14"/>
        <v>0.83527577130539876</v>
      </c>
      <c r="X19">
        <f t="shared" si="15"/>
        <v>1.8967584211684117E-3</v>
      </c>
      <c r="Y19">
        <f t="shared" si="16"/>
        <v>8.352757713053988E-3</v>
      </c>
      <c r="Z19">
        <f t="shared" si="17"/>
        <v>0.82502625517117634</v>
      </c>
      <c r="AB19">
        <f t="shared" si="18"/>
        <v>336.67836504808167</v>
      </c>
      <c r="AC19">
        <f t="shared" si="19"/>
        <v>345.96506537690539</v>
      </c>
      <c r="AE19">
        <f t="shared" si="2"/>
        <v>0</v>
      </c>
      <c r="AF19">
        <f t="shared" si="3"/>
        <v>0</v>
      </c>
      <c r="AG19">
        <f t="shared" si="3"/>
        <v>-20.625656379279409</v>
      </c>
      <c r="AH19">
        <f t="shared" si="4"/>
        <v>-94.837921058420591</v>
      </c>
      <c r="AI19">
        <f t="shared" si="5"/>
        <v>-115.4635774377</v>
      </c>
      <c r="AJ19">
        <f t="shared" si="6"/>
        <v>-9.2867003288237129</v>
      </c>
      <c r="AK19">
        <f t="shared" si="20"/>
        <v>7.5079275405722212</v>
      </c>
      <c r="AL19">
        <f t="shared" si="7"/>
        <v>-117.24235022595148</v>
      </c>
      <c r="AN19">
        <f t="shared" si="8"/>
        <v>0</v>
      </c>
      <c r="AO19">
        <f t="shared" si="8"/>
        <v>0</v>
      </c>
      <c r="AP19">
        <f t="shared" si="8"/>
        <v>-7.2738433539395295</v>
      </c>
      <c r="AQ19">
        <f t="shared" si="8"/>
        <v>-33.445538367702355</v>
      </c>
      <c r="AR19">
        <f t="shared" si="8"/>
        <v>-40.719381721641888</v>
      </c>
      <c r="AS19">
        <f t="shared" si="8"/>
        <v>-3.2750474566571044</v>
      </c>
      <c r="AT19">
        <f t="shared" si="8"/>
        <v>2.6477454990336047</v>
      </c>
      <c r="AU19">
        <f t="shared" si="8"/>
        <v>-41.346683679265382</v>
      </c>
      <c r="AW19">
        <v>16</v>
      </c>
      <c r="AX19">
        <f>IF(Z19&gt;0, (R19*SUMPRODUCT(K19:$K$98, X19:$X$98)-K19*$AZ$3)/Z19, 0)</f>
        <v>419.33824918714203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9"/>
        <v>5.4300000000000001E-2</v>
      </c>
      <c r="I20" s="5">
        <f t="shared" si="10"/>
        <v>1.0543</v>
      </c>
      <c r="J20">
        <f t="shared" si="11"/>
        <v>0.9484966328369534</v>
      </c>
      <c r="K20">
        <f t="shared" si="21"/>
        <v>0.33449679380512065</v>
      </c>
      <c r="L20" s="2">
        <v>17</v>
      </c>
      <c r="M20" s="6">
        <v>2.3392280000000001E-3</v>
      </c>
      <c r="Q20" s="4">
        <f t="shared" si="22"/>
        <v>25</v>
      </c>
      <c r="R20">
        <f t="shared" si="0"/>
        <v>50000</v>
      </c>
      <c r="S20">
        <f t="shared" si="1"/>
        <v>422.42118953814639</v>
      </c>
      <c r="U20">
        <f t="shared" si="12"/>
        <v>2.3392280000000001E-3</v>
      </c>
      <c r="V20">
        <f t="shared" si="13"/>
        <v>0.01</v>
      </c>
      <c r="W20">
        <f t="shared" si="14"/>
        <v>0.82502625517117634</v>
      </c>
      <c r="X20">
        <f t="shared" si="15"/>
        <v>1.9299245168315606E-3</v>
      </c>
      <c r="Y20">
        <f t="shared" si="16"/>
        <v>8.2502625517117643E-3</v>
      </c>
      <c r="Z20">
        <f t="shared" si="17"/>
        <v>0.81484606810263294</v>
      </c>
      <c r="AB20">
        <f t="shared" si="18"/>
        <v>345.96506537690539</v>
      </c>
      <c r="AC20">
        <f t="shared" si="19"/>
        <v>344.20824537839565</v>
      </c>
      <c r="AE20">
        <f t="shared" si="2"/>
        <v>0</v>
      </c>
      <c r="AF20">
        <f t="shared" si="3"/>
        <v>0</v>
      </c>
      <c r="AG20">
        <f t="shared" si="3"/>
        <v>-20.371151702565822</v>
      </c>
      <c r="AH20">
        <f t="shared" si="4"/>
        <v>-96.496225841578024</v>
      </c>
      <c r="AI20">
        <f t="shared" si="5"/>
        <v>-116.86737754414385</v>
      </c>
      <c r="AJ20">
        <f t="shared" si="6"/>
        <v>1.7568199985097408</v>
      </c>
      <c r="AK20">
        <f t="shared" si="20"/>
        <v>1.4876497811206932</v>
      </c>
      <c r="AL20">
        <f t="shared" si="7"/>
        <v>-113.62290776451341</v>
      </c>
      <c r="AN20">
        <f t="shared" si="8"/>
        <v>0</v>
      </c>
      <c r="AO20">
        <f t="shared" si="8"/>
        <v>0</v>
      </c>
      <c r="AP20">
        <f t="shared" si="8"/>
        <v>-6.8140849306259925</v>
      </c>
      <c r="AQ20">
        <f t="shared" si="8"/>
        <v>-32.277678158302678</v>
      </c>
      <c r="AR20">
        <f t="shared" si="8"/>
        <v>-39.091763088928673</v>
      </c>
      <c r="AS20">
        <f t="shared" si="8"/>
        <v>0.58765065679422512</v>
      </c>
      <c r="AT20">
        <f t="shared" si="8"/>
        <v>0.49761408208976138</v>
      </c>
      <c r="AU20">
        <f t="shared" si="8"/>
        <v>-38.006498350044687</v>
      </c>
      <c r="AW20">
        <v>17</v>
      </c>
      <c r="AX20">
        <f>IF(Z20&gt;0, (R20*SUMPRODUCT(K20:$K$98, X20:$X$98)-K20*$AZ$3)/Z20, 0)</f>
        <v>422.42118953814639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9"/>
        <v>5.16E-2</v>
      </c>
      <c r="I21" s="5">
        <f t="shared" si="10"/>
        <v>1.0516000000000001</v>
      </c>
      <c r="J21">
        <f t="shared" si="11"/>
        <v>0.95093191327500948</v>
      </c>
      <c r="K21">
        <f t="shared" si="21"/>
        <v>0.31808367611745975</v>
      </c>
      <c r="L21" s="2">
        <v>18</v>
      </c>
      <c r="M21" s="6">
        <v>2.4176169999999999E-3</v>
      </c>
      <c r="Q21" s="4">
        <f t="shared" si="22"/>
        <v>25</v>
      </c>
      <c r="R21">
        <f t="shared" si="0"/>
        <v>50000</v>
      </c>
      <c r="S21">
        <f t="shared" si="1"/>
        <v>423.206567286515</v>
      </c>
      <c r="U21">
        <f t="shared" si="12"/>
        <v>2.4176169999999999E-3</v>
      </c>
      <c r="V21">
        <f t="shared" si="13"/>
        <v>0.01</v>
      </c>
      <c r="W21">
        <f t="shared" si="14"/>
        <v>0.81484606810263294</v>
      </c>
      <c r="X21">
        <f t="shared" si="15"/>
        <v>1.9699857066280829E-3</v>
      </c>
      <c r="Y21">
        <f t="shared" si="16"/>
        <v>8.1484606810263288E-3</v>
      </c>
      <c r="Z21">
        <f t="shared" si="17"/>
        <v>0.80472762171497847</v>
      </c>
      <c r="AB21">
        <f t="shared" si="18"/>
        <v>344.20824537839565</v>
      </c>
      <c r="AC21">
        <f t="shared" si="19"/>
        <v>340.56601438663722</v>
      </c>
      <c r="AE21">
        <f t="shared" si="2"/>
        <v>0</v>
      </c>
      <c r="AF21">
        <f t="shared" si="3"/>
        <v>0</v>
      </c>
      <c r="AG21">
        <f t="shared" si="3"/>
        <v>-20.118190542874462</v>
      </c>
      <c r="AH21">
        <f t="shared" si="4"/>
        <v>-98.499285331404153</v>
      </c>
      <c r="AI21">
        <f t="shared" si="5"/>
        <v>-118.61747587427861</v>
      </c>
      <c r="AJ21">
        <f t="shared" si="6"/>
        <v>3.6422309917584244</v>
      </c>
      <c r="AK21">
        <f t="shared" si="20"/>
        <v>0.55073319260543308</v>
      </c>
      <c r="AL21">
        <f t="shared" si="7"/>
        <v>-114.42451168991475</v>
      </c>
      <c r="AN21">
        <f t="shared" si="8"/>
        <v>0</v>
      </c>
      <c r="AO21">
        <f t="shared" si="8"/>
        <v>0</v>
      </c>
      <c r="AP21">
        <f t="shared" si="8"/>
        <v>-6.3992680047090218</v>
      </c>
      <c r="AQ21">
        <f t="shared" si="8"/>
        <v>-31.331014773155612</v>
      </c>
      <c r="AR21">
        <f t="shared" si="8"/>
        <v>-37.73028277786463</v>
      </c>
      <c r="AS21">
        <f t="shared" si="8"/>
        <v>1.1585342231274609</v>
      </c>
      <c r="AT21">
        <f t="shared" si="8"/>
        <v>0.17517923846384115</v>
      </c>
      <c r="AU21">
        <f t="shared" si="8"/>
        <v>-36.396569316273329</v>
      </c>
      <c r="AW21">
        <v>18</v>
      </c>
      <c r="AX21">
        <f>IF(Z21&gt;0, (R21*SUMPRODUCT(K21:$K$98, X21:$X$98)-K21*$AZ$3)/Z21, 0)</f>
        <v>423.206567286515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9"/>
        <v>7.1000000000000008E-2</v>
      </c>
      <c r="I22" s="5">
        <f t="shared" si="10"/>
        <v>1.071</v>
      </c>
      <c r="J22">
        <f t="shared" si="11"/>
        <v>0.93370681605975725</v>
      </c>
      <c r="K22">
        <f t="shared" si="21"/>
        <v>0.29699689646821636</v>
      </c>
      <c r="L22" s="2">
        <v>19</v>
      </c>
      <c r="M22" s="6">
        <v>2.502181E-3</v>
      </c>
      <c r="Q22" s="4">
        <f t="shared" si="22"/>
        <v>25</v>
      </c>
      <c r="R22">
        <f t="shared" si="0"/>
        <v>50000</v>
      </c>
      <c r="S22">
        <f t="shared" si="1"/>
        <v>435.43337839975771</v>
      </c>
      <c r="U22">
        <f t="shared" si="12"/>
        <v>2.502181E-3</v>
      </c>
      <c r="V22">
        <f t="shared" si="13"/>
        <v>0.01</v>
      </c>
      <c r="W22">
        <f t="shared" si="14"/>
        <v>0.80472762171497847</v>
      </c>
      <c r="X22">
        <f t="shared" si="15"/>
        <v>2.0135741652304064E-3</v>
      </c>
      <c r="Y22">
        <f t="shared" si="16"/>
        <v>8.047276217149785E-3</v>
      </c>
      <c r="Z22">
        <f t="shared" si="17"/>
        <v>0.79466677133259833</v>
      </c>
      <c r="AB22">
        <f t="shared" si="18"/>
        <v>340.56601438663722</v>
      </c>
      <c r="AC22">
        <f t="shared" si="19"/>
        <v>346.02443694338103</v>
      </c>
      <c r="AE22">
        <f t="shared" si="2"/>
        <v>0</v>
      </c>
      <c r="AF22">
        <f t="shared" si="3"/>
        <v>0</v>
      </c>
      <c r="AG22">
        <f t="shared" si="3"/>
        <v>-19.866669283314959</v>
      </c>
      <c r="AH22">
        <f t="shared" si="4"/>
        <v>-100.67870826152031</v>
      </c>
      <c r="AI22">
        <f t="shared" si="5"/>
        <v>-120.54537754483528</v>
      </c>
      <c r="AJ22">
        <f t="shared" si="6"/>
        <v>-5.4584225567438125</v>
      </c>
      <c r="AK22">
        <f t="shared" si="20"/>
        <v>7.1518863021193821</v>
      </c>
      <c r="AL22">
        <f t="shared" si="7"/>
        <v>-118.85191379945971</v>
      </c>
      <c r="AN22">
        <f t="shared" si="8"/>
        <v>0</v>
      </c>
      <c r="AO22">
        <f t="shared" si="8"/>
        <v>0</v>
      </c>
      <c r="AP22">
        <f t="shared" si="8"/>
        <v>-5.9003391203049871</v>
      </c>
      <c r="AQ22">
        <f t="shared" si="8"/>
        <v>-29.901263894100509</v>
      </c>
      <c r="AR22">
        <f t="shared" si="8"/>
        <v>-35.801603014405494</v>
      </c>
      <c r="AS22">
        <f t="shared" si="8"/>
        <v>-1.621134558965019</v>
      </c>
      <c r="AT22">
        <f t="shared" si="8"/>
        <v>2.124088035623005</v>
      </c>
      <c r="AU22">
        <f t="shared" si="8"/>
        <v>-35.298649537747508</v>
      </c>
      <c r="AW22">
        <v>19</v>
      </c>
      <c r="AX22">
        <f>IF(Z22&gt;0, (R22*SUMPRODUCT(K22:$K$98, X22:$X$98)-K22*$AZ$3)/Z22, 0)</f>
        <v>435.43337839975771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9"/>
        <v>0.12000000000000001</v>
      </c>
      <c r="I23" s="5">
        <f t="shared" si="10"/>
        <v>1.1200000000000001</v>
      </c>
      <c r="J23">
        <f t="shared" si="11"/>
        <v>0.89285714285714279</v>
      </c>
      <c r="K23">
        <f t="shared" si="21"/>
        <v>0.26517580041805033</v>
      </c>
      <c r="L23" s="2">
        <v>20</v>
      </c>
      <c r="M23" s="6">
        <v>2.5943469999999999E-3</v>
      </c>
      <c r="Q23" s="4">
        <f t="shared" si="22"/>
        <v>25</v>
      </c>
      <c r="R23">
        <f t="shared" si="0"/>
        <v>50000</v>
      </c>
      <c r="S23">
        <f t="shared" si="1"/>
        <v>473.6333710448136</v>
      </c>
      <c r="U23">
        <f t="shared" si="12"/>
        <v>2.5943469999999999E-3</v>
      </c>
      <c r="V23">
        <f t="shared" si="13"/>
        <v>0.01</v>
      </c>
      <c r="W23">
        <f t="shared" si="14"/>
        <v>0.79466677133259833</v>
      </c>
      <c r="X23">
        <f t="shared" si="15"/>
        <v>2.0616413542064124E-3</v>
      </c>
      <c r="Y23">
        <f t="shared" si="16"/>
        <v>7.9466677133259826E-3</v>
      </c>
      <c r="Z23">
        <f t="shared" si="17"/>
        <v>0.78465846226506597</v>
      </c>
      <c r="AB23">
        <f t="shared" si="18"/>
        <v>346.02443694338103</v>
      </c>
      <c r="AC23">
        <f t="shared" si="19"/>
        <v>371.64043260144285</v>
      </c>
      <c r="AE23">
        <f t="shared" si="2"/>
        <v>0</v>
      </c>
      <c r="AF23">
        <f t="shared" si="3"/>
        <v>0</v>
      </c>
      <c r="AG23">
        <f t="shared" si="3"/>
        <v>-19.61646155662665</v>
      </c>
      <c r="AH23">
        <f t="shared" si="4"/>
        <v>-103.08206771032062</v>
      </c>
      <c r="AI23">
        <f t="shared" si="5"/>
        <v>-122.69852926694726</v>
      </c>
      <c r="AJ23">
        <f t="shared" si="6"/>
        <v>-25.61599565806182</v>
      </c>
      <c r="AK23">
        <f t="shared" si="20"/>
        <v>24.221710586036675</v>
      </c>
      <c r="AL23">
        <f t="shared" si="7"/>
        <v>-124.09281433897242</v>
      </c>
      <c r="AN23">
        <f t="shared" si="8"/>
        <v>0</v>
      </c>
      <c r="AO23">
        <f t="shared" si="8"/>
        <v>0</v>
      </c>
      <c r="AP23">
        <f t="shared" si="8"/>
        <v>-5.2018108946483856</v>
      </c>
      <c r="AQ23">
        <f t="shared" si="8"/>
        <v>-27.334869813831929</v>
      </c>
      <c r="AR23">
        <f t="shared" si="8"/>
        <v>-32.536680708480311</v>
      </c>
      <c r="AS23">
        <f t="shared" si="8"/>
        <v>-6.7927421521318454</v>
      </c>
      <c r="AT23">
        <f t="shared" si="8"/>
        <v>6.4230114921466379</v>
      </c>
      <c r="AU23">
        <f t="shared" si="8"/>
        <v>-32.906411368465527</v>
      </c>
      <c r="AW23">
        <v>20</v>
      </c>
      <c r="AX23">
        <f>IF(Z23&gt;0, (R23*SUMPRODUCT(K23:$K$98, X23:$X$98)-K23*$AZ$3)/Z23, 0)</f>
        <v>473.6333710448136</v>
      </c>
    </row>
    <row r="24" spans="5:50" x14ac:dyDescent="0.25">
      <c r="E24">
        <v>2024</v>
      </c>
      <c r="F24" s="5">
        <v>3.5571999999999999E-2</v>
      </c>
      <c r="G24">
        <v>7.0000000000000007E-2</v>
      </c>
      <c r="H24" s="5">
        <f t="shared" si="9"/>
        <v>0.12000000000000001</v>
      </c>
      <c r="I24" s="5">
        <f t="shared" si="10"/>
        <v>1.1200000000000001</v>
      </c>
      <c r="J24">
        <f t="shared" si="11"/>
        <v>0.89285714285714279</v>
      </c>
      <c r="K24">
        <f t="shared" si="21"/>
        <v>0.23676410751611635</v>
      </c>
      <c r="L24" s="2">
        <v>21</v>
      </c>
      <c r="M24" s="6">
        <v>2.6922130000000002E-3</v>
      </c>
      <c r="Q24" s="4">
        <f t="shared" si="22"/>
        <v>25</v>
      </c>
      <c r="R24">
        <f t="shared" si="0"/>
        <v>50000</v>
      </c>
      <c r="S24">
        <f t="shared" si="1"/>
        <v>508.42241452892318</v>
      </c>
      <c r="U24">
        <f t="shared" si="12"/>
        <v>2.6922130000000002E-3</v>
      </c>
      <c r="V24">
        <f t="shared" si="13"/>
        <v>0.01</v>
      </c>
      <c r="W24">
        <f t="shared" si="14"/>
        <v>0.78465846226506597</v>
      </c>
      <c r="X24">
        <f t="shared" si="15"/>
        <v>2.11246771267002E-3</v>
      </c>
      <c r="Y24">
        <f t="shared" si="16"/>
        <v>7.8465846226506604E-3</v>
      </c>
      <c r="Z24">
        <f t="shared" si="17"/>
        <v>0.77469940992974529</v>
      </c>
      <c r="AB24">
        <f t="shared" si="18"/>
        <v>371.64043260144285</v>
      </c>
      <c r="AC24">
        <f t="shared" si="19"/>
        <v>393.87454453061315</v>
      </c>
      <c r="AE24">
        <f t="shared" si="2"/>
        <v>0</v>
      </c>
      <c r="AF24">
        <f t="shared" si="3"/>
        <v>0</v>
      </c>
      <c r="AG24">
        <f t="shared" si="3"/>
        <v>-19.367485248243632</v>
      </c>
      <c r="AH24">
        <f t="shared" si="4"/>
        <v>-105.623385633501</v>
      </c>
      <c r="AI24">
        <f t="shared" si="5"/>
        <v>-124.99087088174463</v>
      </c>
      <c r="AJ24">
        <f t="shared" si="6"/>
        <v>-22.234111929170297</v>
      </c>
      <c r="AK24">
        <f t="shared" si="20"/>
        <v>26.014830282101002</v>
      </c>
      <c r="AL24">
        <f t="shared" ref="AL24:AL87" si="23">SUM(AI24:AK24)</f>
        <v>-121.21015252881392</v>
      </c>
      <c r="AN24">
        <f t="shared" si="8"/>
        <v>0</v>
      </c>
      <c r="AO24">
        <f t="shared" si="8"/>
        <v>0</v>
      </c>
      <c r="AP24">
        <f t="shared" si="8"/>
        <v>-4.5855253596319523</v>
      </c>
      <c r="AQ24">
        <f t="shared" si="8"/>
        <v>-25.00782663234645</v>
      </c>
      <c r="AR24">
        <f t="shared" si="8"/>
        <v>-29.593351991978402</v>
      </c>
      <c r="AS24">
        <f t="shared" si="8"/>
        <v>-5.2642396673234408</v>
      </c>
      <c r="AT24">
        <f t="shared" si="8"/>
        <v>6.1593780739248807</v>
      </c>
      <c r="AU24">
        <f t="shared" si="8"/>
        <v>-28.698213585376962</v>
      </c>
      <c r="AW24">
        <v>21</v>
      </c>
      <c r="AX24">
        <f>IF(Z24&gt;0, (R24*SUMPRODUCT(K24:$K$98, X24:$X$98)-K24*$AZ$3)/Z24, 0)</f>
        <v>508.42241452892318</v>
      </c>
    </row>
    <row r="25" spans="5:50" x14ac:dyDescent="0.25">
      <c r="E25">
        <v>2025</v>
      </c>
      <c r="F25" s="5">
        <v>3.5571999999999999E-2</v>
      </c>
      <c r="G25">
        <v>7.0000000000000007E-2</v>
      </c>
      <c r="H25" s="5">
        <f t="shared" si="9"/>
        <v>0.12000000000000001</v>
      </c>
      <c r="I25" s="5">
        <f t="shared" si="10"/>
        <v>1.1200000000000001</v>
      </c>
      <c r="J25">
        <f t="shared" si="11"/>
        <v>0.89285714285714279</v>
      </c>
      <c r="K25">
        <f t="shared" si="21"/>
        <v>0.21139652456796101</v>
      </c>
      <c r="L25" s="2">
        <v>22</v>
      </c>
      <c r="M25" s="6">
        <v>2.807183E-3</v>
      </c>
      <c r="Q25" s="4">
        <f t="shared" si="22"/>
        <v>25</v>
      </c>
      <c r="R25">
        <f t="shared" si="0"/>
        <v>50000</v>
      </c>
      <c r="S25">
        <f t="shared" si="1"/>
        <v>540.18931408690162</v>
      </c>
      <c r="U25">
        <f t="shared" si="12"/>
        <v>2.807183E-3</v>
      </c>
      <c r="V25">
        <f t="shared" si="13"/>
        <v>0.01</v>
      </c>
      <c r="W25">
        <f t="shared" si="14"/>
        <v>0.77469940992974529</v>
      </c>
      <c r="X25">
        <f t="shared" si="15"/>
        <v>2.1747230136648123E-3</v>
      </c>
      <c r="Y25">
        <f t="shared" si="16"/>
        <v>7.7469940992974532E-3</v>
      </c>
      <c r="Z25">
        <f t="shared" si="17"/>
        <v>0.76477769281678298</v>
      </c>
      <c r="AB25">
        <f t="shared" si="18"/>
        <v>393.87454453061315</v>
      </c>
      <c r="AC25">
        <f t="shared" si="19"/>
        <v>413.12473731166114</v>
      </c>
      <c r="AE25">
        <f t="shared" si="2"/>
        <v>0</v>
      </c>
      <c r="AF25">
        <f t="shared" si="3"/>
        <v>0</v>
      </c>
      <c r="AG25">
        <f t="shared" si="3"/>
        <v>-19.119442320419573</v>
      </c>
      <c r="AH25">
        <f t="shared" si="4"/>
        <v>-108.73615068324061</v>
      </c>
      <c r="AI25">
        <f t="shared" si="5"/>
        <v>-127.85559300366018</v>
      </c>
      <c r="AJ25">
        <f t="shared" si="6"/>
        <v>-19.250192781047986</v>
      </c>
      <c r="AK25">
        <f t="shared" si="20"/>
        <v>27.571218117142923</v>
      </c>
      <c r="AL25">
        <f t="shared" si="23"/>
        <v>-119.53456766756524</v>
      </c>
      <c r="AN25">
        <f t="shared" si="8"/>
        <v>0</v>
      </c>
      <c r="AO25">
        <f t="shared" si="8"/>
        <v>0</v>
      </c>
      <c r="AP25">
        <f t="shared" si="8"/>
        <v>-4.0417836582142899</v>
      </c>
      <c r="AQ25">
        <f t="shared" si="8"/>
        <v>-22.986444349335184</v>
      </c>
      <c r="AR25">
        <f t="shared" si="8"/>
        <v>-27.028228007549473</v>
      </c>
      <c r="AS25">
        <f t="shared" si="8"/>
        <v>-4.0694238511767962</v>
      </c>
      <c r="AT25">
        <f t="shared" si="8"/>
        <v>5.8284596880692154</v>
      </c>
      <c r="AU25">
        <f t="shared" si="8"/>
        <v>-25.269192170657053</v>
      </c>
      <c r="AW25">
        <v>22</v>
      </c>
      <c r="AX25">
        <f>IF(Z25&gt;0, (R25*SUMPRODUCT(K25:$K$98, X25:$X$98)-K25*$AZ$3)/Z25, 0)</f>
        <v>540.18931408690162</v>
      </c>
    </row>
    <row r="26" spans="5:50" x14ac:dyDescent="0.25">
      <c r="E26">
        <v>2026</v>
      </c>
      <c r="F26" s="5">
        <v>3.5571999999999999E-2</v>
      </c>
      <c r="G26">
        <v>7.0000000000000007E-2</v>
      </c>
      <c r="H26" s="5">
        <f t="shared" si="9"/>
        <v>0.12000000000000001</v>
      </c>
      <c r="I26" s="5">
        <f t="shared" si="10"/>
        <v>1.1200000000000001</v>
      </c>
      <c r="J26">
        <f t="shared" si="11"/>
        <v>0.89285714285714279</v>
      </c>
      <c r="K26">
        <f t="shared" si="21"/>
        <v>0.18874689693567948</v>
      </c>
      <c r="L26" s="2">
        <v>23</v>
      </c>
      <c r="M26" s="6">
        <v>2.939255E-3</v>
      </c>
      <c r="Q26" s="4">
        <f t="shared" si="22"/>
        <v>25</v>
      </c>
      <c r="R26">
        <f t="shared" si="0"/>
        <v>50000</v>
      </c>
      <c r="S26">
        <f t="shared" si="1"/>
        <v>569.16757770778418</v>
      </c>
      <c r="U26">
        <f t="shared" si="12"/>
        <v>2.939255E-3</v>
      </c>
      <c r="V26">
        <f t="shared" si="13"/>
        <v>0.01</v>
      </c>
      <c r="W26">
        <f t="shared" si="14"/>
        <v>0.76477769281678298</v>
      </c>
      <c r="X26">
        <f t="shared" si="15"/>
        <v>2.2478766575001934E-3</v>
      </c>
      <c r="Y26">
        <f t="shared" si="16"/>
        <v>7.6477769281678301E-3</v>
      </c>
      <c r="Z26">
        <f t="shared" si="17"/>
        <v>0.75488203923111497</v>
      </c>
      <c r="AB26">
        <f t="shared" si="18"/>
        <v>413.12473731166114</v>
      </c>
      <c r="AC26">
        <f t="shared" si="19"/>
        <v>429.65438172428622</v>
      </c>
      <c r="AE26">
        <f t="shared" si="2"/>
        <v>0</v>
      </c>
      <c r="AF26">
        <f t="shared" si="3"/>
        <v>0</v>
      </c>
      <c r="AG26">
        <f t="shared" si="3"/>
        <v>-18.872050980777875</v>
      </c>
      <c r="AH26">
        <f t="shared" si="4"/>
        <v>-112.39383287500966</v>
      </c>
      <c r="AI26">
        <f t="shared" si="5"/>
        <v>-131.26588385578754</v>
      </c>
      <c r="AJ26">
        <f t="shared" si="6"/>
        <v>-16.529644412625089</v>
      </c>
      <c r="AK26">
        <f t="shared" si="20"/>
        <v>28.91873161181628</v>
      </c>
      <c r="AL26">
        <f t="shared" si="23"/>
        <v>-118.87679665659634</v>
      </c>
      <c r="AN26">
        <f t="shared" si="8"/>
        <v>0</v>
      </c>
      <c r="AO26">
        <f t="shared" si="8"/>
        <v>0</v>
      </c>
      <c r="AP26">
        <f t="shared" si="8"/>
        <v>-3.5620410614337703</v>
      </c>
      <c r="AQ26">
        <f t="shared" si="8"/>
        <v>-21.213987189865431</v>
      </c>
      <c r="AR26">
        <f t="shared" si="8"/>
        <v>-24.776028251299202</v>
      </c>
      <c r="AS26">
        <f t="shared" si="8"/>
        <v>-3.1199190903331777</v>
      </c>
      <c r="AT26">
        <f t="shared" si="8"/>
        <v>5.4583208550460638</v>
      </c>
      <c r="AU26">
        <f t="shared" si="8"/>
        <v>-22.437626486586314</v>
      </c>
      <c r="AW26">
        <v>23</v>
      </c>
      <c r="AX26">
        <f>IF(Z26&gt;0, (R26*SUMPRODUCT(K26:$K$98, X26:$X$98)-K26*$AZ$3)/Z26, 0)</f>
        <v>569.16757770778418</v>
      </c>
    </row>
    <row r="27" spans="5:50" x14ac:dyDescent="0.25">
      <c r="E27">
        <v>2027</v>
      </c>
      <c r="F27" s="5">
        <v>3.5571999999999999E-2</v>
      </c>
      <c r="G27">
        <v>7.0000000000000007E-2</v>
      </c>
      <c r="H27" s="5">
        <f t="shared" si="9"/>
        <v>0.12000000000000001</v>
      </c>
      <c r="I27" s="5">
        <f t="shared" si="10"/>
        <v>1.1200000000000001</v>
      </c>
      <c r="J27">
        <f t="shared" si="11"/>
        <v>0.89285714285714279</v>
      </c>
      <c r="K27">
        <f t="shared" si="21"/>
        <v>0.16852401512114237</v>
      </c>
      <c r="L27" s="2">
        <v>24</v>
      </c>
      <c r="M27" s="6">
        <v>3.7729310000000002E-3</v>
      </c>
      <c r="Q27" s="4">
        <f t="shared" si="22"/>
        <v>25</v>
      </c>
      <c r="R27">
        <f t="shared" si="0"/>
        <v>50000</v>
      </c>
      <c r="S27">
        <f t="shared" si="1"/>
        <v>596.01275573182033</v>
      </c>
      <c r="U27">
        <f t="shared" si="12"/>
        <v>3.7729310000000002E-3</v>
      </c>
      <c r="V27">
        <f t="shared" si="13"/>
        <v>0.01</v>
      </c>
      <c r="W27">
        <f t="shared" si="14"/>
        <v>0.75488203923111497</v>
      </c>
      <c r="X27">
        <f t="shared" si="15"/>
        <v>2.84811784715829E-3</v>
      </c>
      <c r="Y27">
        <f t="shared" si="16"/>
        <v>7.5488203923111501E-3</v>
      </c>
      <c r="Z27">
        <f t="shared" si="17"/>
        <v>0.74448510099164544</v>
      </c>
      <c r="AB27">
        <f t="shared" si="18"/>
        <v>429.65438172428622</v>
      </c>
      <c r="AC27">
        <f t="shared" si="19"/>
        <v>443.72261664331319</v>
      </c>
      <c r="AE27">
        <f t="shared" si="2"/>
        <v>0</v>
      </c>
      <c r="AF27">
        <f t="shared" si="3"/>
        <v>0</v>
      </c>
      <c r="AG27">
        <f t="shared" si="3"/>
        <v>-18.612127524791138</v>
      </c>
      <c r="AH27">
        <f t="shared" si="4"/>
        <v>-142.4058923579145</v>
      </c>
      <c r="AI27">
        <f t="shared" si="5"/>
        <v>-161.01801988270563</v>
      </c>
      <c r="AJ27">
        <f t="shared" si="6"/>
        <v>-14.068234919026963</v>
      </c>
      <c r="AK27">
        <f t="shared" si="20"/>
        <v>30.07580672070004</v>
      </c>
      <c r="AL27">
        <f t="shared" si="23"/>
        <v>-145.01044808103256</v>
      </c>
      <c r="AN27">
        <f t="shared" si="8"/>
        <v>0</v>
      </c>
      <c r="AO27">
        <f t="shared" si="8"/>
        <v>0</v>
      </c>
      <c r="AP27">
        <f t="shared" si="8"/>
        <v>-3.1365904604245318</v>
      </c>
      <c r="AQ27">
        <f t="shared" si="8"/>
        <v>-23.998812757064954</v>
      </c>
      <c r="AR27">
        <f t="shared" si="8"/>
        <v>-27.135403217489486</v>
      </c>
      <c r="AS27">
        <f t="shared" si="8"/>
        <v>-2.3708354342218829</v>
      </c>
      <c r="AT27">
        <f t="shared" si="8"/>
        <v>5.0684957065798093</v>
      </c>
      <c r="AU27">
        <f t="shared" si="8"/>
        <v>-24.437742945131564</v>
      </c>
      <c r="AW27">
        <v>24</v>
      </c>
      <c r="AX27">
        <f>IF(Z27&gt;0, (R27*SUMPRODUCT(K27:$K$98, X27:$X$98)-K27*$AZ$3)/Z27, 0)</f>
        <v>596.01275573182033</v>
      </c>
    </row>
    <row r="28" spans="5:50" x14ac:dyDescent="0.25">
      <c r="E28">
        <v>2028</v>
      </c>
      <c r="F28" s="5">
        <v>3.5571999999999999E-2</v>
      </c>
      <c r="G28">
        <v>7.0000000000000007E-2</v>
      </c>
      <c r="H28" s="5">
        <f t="shared" si="9"/>
        <v>0.12000000000000001</v>
      </c>
      <c r="I28" s="5">
        <f t="shared" si="10"/>
        <v>1.1200000000000001</v>
      </c>
      <c r="J28">
        <f t="shared" si="11"/>
        <v>0.89285714285714279</v>
      </c>
      <c r="K28">
        <f t="shared" si="21"/>
        <v>0.15046787064387712</v>
      </c>
      <c r="L28" s="2">
        <v>25</v>
      </c>
      <c r="M28" s="6">
        <v>4.6883589999999996E-3</v>
      </c>
      <c r="Q28" s="4">
        <f t="shared" si="22"/>
        <v>25</v>
      </c>
      <c r="R28">
        <f t="shared" si="0"/>
        <v>50000</v>
      </c>
      <c r="S28">
        <f t="shared" si="1"/>
        <v>615.12628784600429</v>
      </c>
      <c r="U28">
        <f t="shared" si="12"/>
        <v>4.6883589999999996E-3</v>
      </c>
      <c r="V28">
        <f t="shared" si="13"/>
        <v>0.01</v>
      </c>
      <c r="W28">
        <f t="shared" si="14"/>
        <v>0.74448510099164544</v>
      </c>
      <c r="X28">
        <f t="shared" si="15"/>
        <v>3.4904134236000894E-3</v>
      </c>
      <c r="Y28">
        <f t="shared" si="16"/>
        <v>7.4448510099164545E-3</v>
      </c>
      <c r="Z28">
        <f t="shared" si="17"/>
        <v>0.73354983655812889</v>
      </c>
      <c r="AB28">
        <f t="shared" si="18"/>
        <v>443.72261664331319</v>
      </c>
      <c r="AC28">
        <f t="shared" si="19"/>
        <v>451.22578791204501</v>
      </c>
      <c r="AE28">
        <f t="shared" si="2"/>
        <v>0</v>
      </c>
      <c r="AF28">
        <f t="shared" si="3"/>
        <v>0</v>
      </c>
      <c r="AG28">
        <f t="shared" si="3"/>
        <v>-18.338745913953222</v>
      </c>
      <c r="AH28">
        <f t="shared" si="4"/>
        <v>-174.52067118000448</v>
      </c>
      <c r="AI28">
        <f t="shared" si="5"/>
        <v>-192.85941709395772</v>
      </c>
      <c r="AJ28">
        <f t="shared" si="6"/>
        <v>-7.5031712687318191</v>
      </c>
      <c r="AK28">
        <f t="shared" si="20"/>
        <v>31.060583165031925</v>
      </c>
      <c r="AL28">
        <f t="shared" si="23"/>
        <v>-169.30200519765762</v>
      </c>
      <c r="AN28">
        <f t="shared" si="8"/>
        <v>0</v>
      </c>
      <c r="AO28">
        <f t="shared" si="8"/>
        <v>0</v>
      </c>
      <c r="AP28">
        <f t="shared" si="8"/>
        <v>-2.7593920479516436</v>
      </c>
      <c r="AQ28">
        <f t="shared" si="8"/>
        <v>-26.259753775795527</v>
      </c>
      <c r="AR28">
        <f t="shared" si="8"/>
        <v>-29.019145823747174</v>
      </c>
      <c r="AS28">
        <f t="shared" si="8"/>
        <v>-1.1289862038823948</v>
      </c>
      <c r="AT28">
        <f t="shared" si="8"/>
        <v>4.6736198097994111</v>
      </c>
      <c r="AU28">
        <f t="shared" si="8"/>
        <v>-25.47451221783016</v>
      </c>
      <c r="AW28">
        <v>25</v>
      </c>
      <c r="AX28">
        <f>IF(Z28&gt;0, (R28*SUMPRODUCT(K28:$K$98, X28:$X$98)-K28*$AZ$3)/Z28, 0)</f>
        <v>615.12628784600429</v>
      </c>
    </row>
    <row r="29" spans="5:50" x14ac:dyDescent="0.25">
      <c r="E29">
        <v>2029</v>
      </c>
      <c r="F29" s="5">
        <v>3.5571999999999999E-2</v>
      </c>
      <c r="G29">
        <v>7.0000000000000007E-2</v>
      </c>
      <c r="H29" s="5">
        <f t="shared" si="9"/>
        <v>0.12000000000000001</v>
      </c>
      <c r="I29" s="5">
        <f t="shared" si="10"/>
        <v>1.1200000000000001</v>
      </c>
      <c r="J29">
        <f t="shared" si="11"/>
        <v>0.89285714285714279</v>
      </c>
      <c r="K29">
        <f t="shared" si="21"/>
        <v>0.13434631307489028</v>
      </c>
      <c r="L29" s="2">
        <v>26</v>
      </c>
      <c r="M29" s="6">
        <v>5.6712799999999999E-3</v>
      </c>
      <c r="Q29" s="4">
        <f t="shared" si="22"/>
        <v>25</v>
      </c>
      <c r="R29">
        <f t="shared" si="0"/>
        <v>50000</v>
      </c>
      <c r="S29">
        <f t="shared" si="1"/>
        <v>627.50528057539793</v>
      </c>
      <c r="U29">
        <f t="shared" si="12"/>
        <v>5.6712799999999999E-3</v>
      </c>
      <c r="V29">
        <f t="shared" si="13"/>
        <v>0.01</v>
      </c>
      <c r="W29">
        <f t="shared" si="14"/>
        <v>0.73354983655812889</v>
      </c>
      <c r="X29">
        <f t="shared" si="15"/>
        <v>4.160166517075385E-3</v>
      </c>
      <c r="Y29">
        <f t="shared" si="16"/>
        <v>7.3354983655812894E-3</v>
      </c>
      <c r="Z29">
        <f t="shared" si="17"/>
        <v>0.72205417167547215</v>
      </c>
      <c r="AB29">
        <f t="shared" si="18"/>
        <v>451.22578791204501</v>
      </c>
      <c r="AC29">
        <f t="shared" si="19"/>
        <v>453.09280558785372</v>
      </c>
      <c r="AE29">
        <f t="shared" si="2"/>
        <v>0</v>
      </c>
      <c r="AF29">
        <f t="shared" si="3"/>
        <v>0</v>
      </c>
      <c r="AG29">
        <f t="shared" si="3"/>
        <v>-18.051354291886803</v>
      </c>
      <c r="AH29">
        <f t="shared" si="4"/>
        <v>-208.00832585376924</v>
      </c>
      <c r="AI29">
        <f t="shared" si="5"/>
        <v>-226.05968014565605</v>
      </c>
      <c r="AJ29">
        <f t="shared" si="6"/>
        <v>-1.8670176758087109</v>
      </c>
      <c r="AK29">
        <f t="shared" si="20"/>
        <v>31.585805153843154</v>
      </c>
      <c r="AL29">
        <f t="shared" si="23"/>
        <v>-196.3408926676216</v>
      </c>
      <c r="AN29">
        <f t="shared" si="8"/>
        <v>0</v>
      </c>
      <c r="AO29">
        <f t="shared" si="8"/>
        <v>0</v>
      </c>
      <c r="AP29">
        <f t="shared" si="8"/>
        <v>-2.4251328951235886</v>
      </c>
      <c r="AQ29">
        <f t="shared" si="8"/>
        <v>-27.945151667334276</v>
      </c>
      <c r="AR29">
        <f t="shared" si="8"/>
        <v>-30.370284562457865</v>
      </c>
      <c r="AS29">
        <f t="shared" si="8"/>
        <v>-0.2508269411905511</v>
      </c>
      <c r="AT29">
        <f t="shared" si="8"/>
        <v>4.2434364679206951</v>
      </c>
      <c r="AU29">
        <f t="shared" si="8"/>
        <v>-26.377675035727723</v>
      </c>
      <c r="AW29">
        <v>26</v>
      </c>
      <c r="AX29">
        <f>IF(Z29&gt;0, (R29*SUMPRODUCT(K29:$K$98, X29:$X$98)-K29*$AZ$3)/Z29, 0)</f>
        <v>627.50528057539793</v>
      </c>
    </row>
    <row r="30" spans="5:50" x14ac:dyDescent="0.25">
      <c r="E30">
        <v>2030</v>
      </c>
      <c r="F30" s="5">
        <v>3.5571999999999999E-2</v>
      </c>
      <c r="G30">
        <v>7.0000000000000007E-2</v>
      </c>
      <c r="H30" s="5">
        <f t="shared" si="9"/>
        <v>0.12000000000000001</v>
      </c>
      <c r="I30" s="5">
        <f t="shared" si="10"/>
        <v>1.1200000000000001</v>
      </c>
      <c r="J30">
        <f t="shared" si="11"/>
        <v>0.89285714285714279</v>
      </c>
      <c r="K30">
        <f t="shared" si="21"/>
        <v>0.11995206524543775</v>
      </c>
      <c r="L30" s="2">
        <v>27</v>
      </c>
      <c r="M30" s="6">
        <v>6.8024940000000001E-3</v>
      </c>
      <c r="Q30" s="4">
        <f t="shared" si="22"/>
        <v>25</v>
      </c>
      <c r="R30">
        <f t="shared" si="0"/>
        <v>50000</v>
      </c>
      <c r="S30">
        <f t="shared" si="1"/>
        <v>634.2400024372738</v>
      </c>
      <c r="U30">
        <f t="shared" si="12"/>
        <v>6.8024940000000001E-3</v>
      </c>
      <c r="V30">
        <f t="shared" si="13"/>
        <v>0.01</v>
      </c>
      <c r="W30">
        <f t="shared" si="14"/>
        <v>0.72205417167547215</v>
      </c>
      <c r="X30">
        <f t="shared" si="15"/>
        <v>4.9117691704973696E-3</v>
      </c>
      <c r="Y30">
        <f t="shared" si="16"/>
        <v>7.220541716754722E-3</v>
      </c>
      <c r="Z30">
        <f t="shared" si="17"/>
        <v>0.70992186078822006</v>
      </c>
      <c r="AB30">
        <f t="shared" si="18"/>
        <v>453.09280558785372</v>
      </c>
      <c r="AC30">
        <f t="shared" si="19"/>
        <v>450.26084271659465</v>
      </c>
      <c r="AE30">
        <f t="shared" si="2"/>
        <v>0</v>
      </c>
      <c r="AF30">
        <f t="shared" si="3"/>
        <v>0</v>
      </c>
      <c r="AG30">
        <f t="shared" si="3"/>
        <v>-17.7480465197055</v>
      </c>
      <c r="AH30">
        <f t="shared" si="4"/>
        <v>-245.58845852486849</v>
      </c>
      <c r="AI30">
        <f t="shared" si="5"/>
        <v>-263.33650504457398</v>
      </c>
      <c r="AJ30">
        <f t="shared" si="6"/>
        <v>2.8319628712590657</v>
      </c>
      <c r="AK30">
        <f t="shared" si="20"/>
        <v>31.716496391149764</v>
      </c>
      <c r="AL30">
        <f t="shared" si="23"/>
        <v>-228.78804578216514</v>
      </c>
      <c r="AN30">
        <f t="shared" si="8"/>
        <v>0</v>
      </c>
      <c r="AO30">
        <f t="shared" si="8"/>
        <v>0</v>
      </c>
      <c r="AP30">
        <f t="shared" si="8"/>
        <v>-2.1289148341107786</v>
      </c>
      <c r="AQ30">
        <f t="shared" si="8"/>
        <v>-29.458842800501507</v>
      </c>
      <c r="AR30">
        <f t="shared" si="8"/>
        <v>-31.587757634612284</v>
      </c>
      <c r="AS30">
        <f t="shared" si="8"/>
        <v>0.33969979510592468</v>
      </c>
      <c r="AT30">
        <f t="shared" si="8"/>
        <v>3.8044592444678873</v>
      </c>
      <c r="AU30">
        <f t="shared" si="8"/>
        <v>-27.443598595038473</v>
      </c>
      <c r="AW30">
        <v>27</v>
      </c>
      <c r="AX30">
        <f>IF(Z30&gt;0, (R30*SUMPRODUCT(K30:$K$98, X30:$X$98)-K30*$AZ$3)/Z30, 0)</f>
        <v>634.2400024372738</v>
      </c>
    </row>
    <row r="31" spans="5:50" x14ac:dyDescent="0.25">
      <c r="E31">
        <v>2031</v>
      </c>
      <c r="F31" s="5">
        <v>3.5571999999999999E-2</v>
      </c>
      <c r="G31">
        <v>7.0000000000000007E-2</v>
      </c>
      <c r="H31" s="5">
        <f t="shared" si="9"/>
        <v>0.12000000000000001</v>
      </c>
      <c r="I31" s="5">
        <f t="shared" si="10"/>
        <v>1.1200000000000001</v>
      </c>
      <c r="J31">
        <f t="shared" si="11"/>
        <v>0.89285714285714279</v>
      </c>
      <c r="K31">
        <f t="shared" si="21"/>
        <v>0.10710005825485512</v>
      </c>
      <c r="L31" s="2">
        <v>28</v>
      </c>
      <c r="M31" s="6">
        <v>8.090557E-3</v>
      </c>
      <c r="Q31" s="4">
        <f t="shared" si="22"/>
        <v>25</v>
      </c>
      <c r="R31">
        <f t="shared" si="0"/>
        <v>50000</v>
      </c>
      <c r="S31">
        <f t="shared" si="1"/>
        <v>635.83109422113012</v>
      </c>
      <c r="U31">
        <f t="shared" si="12"/>
        <v>8.090557E-3</v>
      </c>
      <c r="V31">
        <f t="shared" si="13"/>
        <v>0.01</v>
      </c>
      <c r="W31">
        <f t="shared" si="14"/>
        <v>0.70992186078822006</v>
      </c>
      <c r="X31">
        <f t="shared" si="15"/>
        <v>5.7436632802531596E-3</v>
      </c>
      <c r="Y31">
        <f t="shared" si="16"/>
        <v>7.0992186078822003E-3</v>
      </c>
      <c r="Z31">
        <f t="shared" si="17"/>
        <v>0.69707897890008474</v>
      </c>
      <c r="AB31">
        <f t="shared" si="18"/>
        <v>450.26084271659465</v>
      </c>
      <c r="AC31">
        <f t="shared" si="19"/>
        <v>443.22448991258898</v>
      </c>
      <c r="AE31">
        <f t="shared" si="2"/>
        <v>0</v>
      </c>
      <c r="AF31">
        <f t="shared" si="3"/>
        <v>0</v>
      </c>
      <c r="AG31">
        <f t="shared" si="3"/>
        <v>-17.426974472502117</v>
      </c>
      <c r="AH31">
        <f t="shared" si="4"/>
        <v>-287.18316401265798</v>
      </c>
      <c r="AI31">
        <f t="shared" si="5"/>
        <v>-304.61013848516012</v>
      </c>
      <c r="AJ31">
        <f t="shared" si="6"/>
        <v>7.0363528040056735</v>
      </c>
      <c r="AK31">
        <f t="shared" si="20"/>
        <v>31.51825899016163</v>
      </c>
      <c r="AL31">
        <f t="shared" si="23"/>
        <v>-266.05552669099279</v>
      </c>
      <c r="AN31">
        <f t="shared" si="8"/>
        <v>0</v>
      </c>
      <c r="AO31">
        <f t="shared" si="8"/>
        <v>0</v>
      </c>
      <c r="AP31">
        <f t="shared" si="8"/>
        <v>-1.8664299812108498</v>
      </c>
      <c r="AQ31">
        <f t="shared" si="8"/>
        <v>-30.757333595569282</v>
      </c>
      <c r="AR31">
        <f t="shared" si="8"/>
        <v>-32.623763576780135</v>
      </c>
      <c r="AS31">
        <f t="shared" si="8"/>
        <v>0.75359379521072078</v>
      </c>
      <c r="AT31">
        <f t="shared" si="8"/>
        <v>3.3756073739379215</v>
      </c>
      <c r="AU31">
        <f t="shared" si="8"/>
        <v>-28.494562407631488</v>
      </c>
      <c r="AW31">
        <v>28</v>
      </c>
      <c r="AX31">
        <f>IF(Z31&gt;0, (R31*SUMPRODUCT(K31:$K$98, X31:$X$98)-K31*$AZ$3)/Z31, 0)</f>
        <v>635.83109422113012</v>
      </c>
    </row>
    <row r="32" spans="5:50" x14ac:dyDescent="0.25">
      <c r="E32">
        <v>2032</v>
      </c>
      <c r="F32" s="5">
        <v>3.5571999999999999E-2</v>
      </c>
      <c r="G32">
        <v>7.0000000000000007E-2</v>
      </c>
      <c r="H32" s="5">
        <f t="shared" si="9"/>
        <v>0.12000000000000001</v>
      </c>
      <c r="I32" s="5">
        <f t="shared" si="10"/>
        <v>1.1200000000000001</v>
      </c>
      <c r="J32">
        <f t="shared" si="11"/>
        <v>0.89285714285714279</v>
      </c>
      <c r="K32">
        <f t="shared" si="21"/>
        <v>9.562505201326349E-2</v>
      </c>
      <c r="L32" s="2">
        <v>29</v>
      </c>
      <c r="M32" s="6">
        <v>9.5159809999999997E-3</v>
      </c>
      <c r="Q32" s="4">
        <f t="shared" si="22"/>
        <v>25</v>
      </c>
      <c r="R32">
        <f t="shared" si="0"/>
        <v>50000</v>
      </c>
      <c r="S32">
        <f t="shared" si="1"/>
        <v>632.77715204012441</v>
      </c>
      <c r="U32">
        <f t="shared" si="12"/>
        <v>9.5159809999999997E-3</v>
      </c>
      <c r="V32">
        <f t="shared" si="13"/>
        <v>0.01</v>
      </c>
      <c r="W32">
        <f t="shared" si="14"/>
        <v>0.69707897890008474</v>
      </c>
      <c r="X32">
        <f t="shared" si="15"/>
        <v>6.6333903187126069E-3</v>
      </c>
      <c r="Y32">
        <f t="shared" si="16"/>
        <v>6.970789789000848E-3</v>
      </c>
      <c r="Z32">
        <f t="shared" si="17"/>
        <v>0.68347479879237127</v>
      </c>
      <c r="AB32">
        <f t="shared" si="18"/>
        <v>443.22448991258898</v>
      </c>
      <c r="AC32">
        <f t="shared" si="19"/>
        <v>432.48723667103377</v>
      </c>
      <c r="AE32">
        <f t="shared" si="2"/>
        <v>0</v>
      </c>
      <c r="AF32">
        <f t="shared" si="3"/>
        <v>0</v>
      </c>
      <c r="AG32">
        <f t="shared" si="3"/>
        <v>-17.086869969809282</v>
      </c>
      <c r="AH32">
        <f t="shared" si="4"/>
        <v>-331.66951593563033</v>
      </c>
      <c r="AI32">
        <f t="shared" si="5"/>
        <v>-348.75638590543963</v>
      </c>
      <c r="AJ32">
        <f t="shared" si="6"/>
        <v>10.737253241555209</v>
      </c>
      <c r="AK32">
        <f t="shared" si="20"/>
        <v>31.025714293881233</v>
      </c>
      <c r="AL32">
        <f t="shared" si="23"/>
        <v>-306.99341837000321</v>
      </c>
      <c r="AN32">
        <f t="shared" si="8"/>
        <v>0</v>
      </c>
      <c r="AO32">
        <f t="shared" si="8"/>
        <v>0</v>
      </c>
      <c r="AP32">
        <f t="shared" si="8"/>
        <v>-1.6339328296068825</v>
      </c>
      <c r="AQ32">
        <f t="shared" si="8"/>
        <v>-31.715914712558575</v>
      </c>
      <c r="AR32">
        <f t="shared" si="8"/>
        <v>-33.349847542165456</v>
      </c>
      <c r="AS32">
        <f t="shared" si="8"/>
        <v>1.0267503997032987</v>
      </c>
      <c r="AT32">
        <f t="shared" si="8"/>
        <v>2.9668355431010456</v>
      </c>
      <c r="AU32">
        <f t="shared" si="8"/>
        <v>-29.356261599361115</v>
      </c>
      <c r="AW32">
        <v>29</v>
      </c>
      <c r="AX32">
        <f>IF(Z32&gt;0, (R32*SUMPRODUCT(K32:$K$98, X32:$X$98)-K32*$AZ$3)/Z32, 0)</f>
        <v>632.77715204012441</v>
      </c>
    </row>
    <row r="33" spans="5:50" x14ac:dyDescent="0.25">
      <c r="E33">
        <v>2033</v>
      </c>
      <c r="F33" s="5">
        <v>3.5571999999999999E-2</v>
      </c>
      <c r="G33">
        <v>7.0000000000000007E-2</v>
      </c>
      <c r="H33" s="5">
        <f t="shared" si="9"/>
        <v>0.12000000000000001</v>
      </c>
      <c r="I33" s="5">
        <f t="shared" si="10"/>
        <v>1.1200000000000001</v>
      </c>
      <c r="J33">
        <f t="shared" si="11"/>
        <v>0.89285714285714279</v>
      </c>
      <c r="K33">
        <f t="shared" si="21"/>
        <v>8.5379510726128108E-2</v>
      </c>
      <c r="L33" s="2">
        <v>30</v>
      </c>
      <c r="M33" s="6">
        <v>1.1135328E-2</v>
      </c>
      <c r="Q33" s="4">
        <f t="shared" si="22"/>
        <v>25</v>
      </c>
      <c r="R33">
        <f t="shared" si="0"/>
        <v>50000</v>
      </c>
      <c r="S33">
        <f t="shared" si="1"/>
        <v>625.75192441408501</v>
      </c>
      <c r="U33">
        <f t="shared" si="12"/>
        <v>1.1135328E-2</v>
      </c>
      <c r="V33">
        <f t="shared" si="13"/>
        <v>0.01</v>
      </c>
      <c r="W33">
        <f t="shared" si="14"/>
        <v>0.68347479879237127</v>
      </c>
      <c r="X33">
        <f t="shared" si="15"/>
        <v>7.6107160642870583E-3</v>
      </c>
      <c r="Y33">
        <f t="shared" si="16"/>
        <v>6.8347479879237128E-3</v>
      </c>
      <c r="Z33">
        <f t="shared" si="17"/>
        <v>0.66902933474016046</v>
      </c>
      <c r="AB33">
        <f t="shared" si="18"/>
        <v>432.48723667103377</v>
      </c>
      <c r="AC33">
        <f t="shared" si="19"/>
        <v>418.64639370313046</v>
      </c>
      <c r="AE33">
        <f t="shared" si="2"/>
        <v>0</v>
      </c>
      <c r="AF33">
        <f t="shared" si="3"/>
        <v>0</v>
      </c>
      <c r="AG33">
        <f t="shared" si="3"/>
        <v>-16.725733368504013</v>
      </c>
      <c r="AH33">
        <f t="shared" si="4"/>
        <v>-380.53580321435294</v>
      </c>
      <c r="AI33">
        <f t="shared" si="5"/>
        <v>-397.26153658285693</v>
      </c>
      <c r="AJ33">
        <f t="shared" si="6"/>
        <v>13.840842967903313</v>
      </c>
      <c r="AK33">
        <f t="shared" si="20"/>
        <v>30.274106566972367</v>
      </c>
      <c r="AL33">
        <f t="shared" si="23"/>
        <v>-353.14658704798126</v>
      </c>
      <c r="AN33">
        <f t="shared" si="8"/>
        <v>0</v>
      </c>
      <c r="AO33">
        <f t="shared" si="8"/>
        <v>0</v>
      </c>
      <c r="AP33">
        <f t="shared" si="8"/>
        <v>-1.4280349315385472</v>
      </c>
      <c r="AQ33">
        <f t="shared" si="8"/>
        <v>-32.489960692215618</v>
      </c>
      <c r="AR33">
        <f t="shared" si="8"/>
        <v>-33.917995623754166</v>
      </c>
      <c r="AS33">
        <f t="shared" si="8"/>
        <v>1.1817244006367558</v>
      </c>
      <c r="AT33">
        <f t="shared" si="8"/>
        <v>2.5847884063587627</v>
      </c>
      <c r="AU33">
        <f t="shared" si="8"/>
        <v>-30.151482816758648</v>
      </c>
      <c r="AW33">
        <v>30</v>
      </c>
      <c r="AX33">
        <f>IF(Z33&gt;0, (R33*SUMPRODUCT(K33:$K$98, X33:$X$98)-K33*$AZ$3)/Z33, 0)</f>
        <v>625.75192441408501</v>
      </c>
    </row>
    <row r="34" spans="5:50" x14ac:dyDescent="0.25">
      <c r="E34">
        <v>2034</v>
      </c>
      <c r="F34" s="5">
        <v>3.5571999999999999E-2</v>
      </c>
      <c r="G34">
        <v>7.0000000000000007E-2</v>
      </c>
      <c r="H34" s="5">
        <f t="shared" si="9"/>
        <v>0.12000000000000001</v>
      </c>
      <c r="I34" s="5">
        <f t="shared" si="10"/>
        <v>1.1200000000000001</v>
      </c>
      <c r="J34">
        <f t="shared" si="11"/>
        <v>0.89285714285714279</v>
      </c>
      <c r="K34">
        <f t="shared" si="21"/>
        <v>7.6231706005471522E-2</v>
      </c>
      <c r="L34" s="2">
        <v>31</v>
      </c>
      <c r="M34" s="6">
        <v>1.2969985999999999E-2</v>
      </c>
      <c r="Q34" s="4">
        <f t="shared" si="22"/>
        <v>25</v>
      </c>
      <c r="R34">
        <f t="shared" si="0"/>
        <v>50000</v>
      </c>
      <c r="S34">
        <f t="shared" si="1"/>
        <v>615.17493485284353</v>
      </c>
      <c r="U34">
        <f t="shared" si="12"/>
        <v>1.2969985999999999E-2</v>
      </c>
      <c r="V34">
        <f t="shared" si="13"/>
        <v>0.01</v>
      </c>
      <c r="W34">
        <f t="shared" si="14"/>
        <v>0.66902933474016046</v>
      </c>
      <c r="X34">
        <f t="shared" si="15"/>
        <v>8.6773011051691946E-3</v>
      </c>
      <c r="Y34">
        <f t="shared" si="16"/>
        <v>6.6902933474016048E-3</v>
      </c>
      <c r="Z34">
        <f t="shared" si="17"/>
        <v>0.65366174028758972</v>
      </c>
      <c r="AB34">
        <f t="shared" si="18"/>
        <v>418.64639370313046</v>
      </c>
      <c r="AC34">
        <f t="shared" si="19"/>
        <v>402.11631849721431</v>
      </c>
      <c r="AE34">
        <f t="shared" si="2"/>
        <v>0</v>
      </c>
      <c r="AF34">
        <f t="shared" si="3"/>
        <v>0</v>
      </c>
      <c r="AG34">
        <f t="shared" si="3"/>
        <v>-16.341543507189744</v>
      </c>
      <c r="AH34">
        <f t="shared" si="4"/>
        <v>-433.86505525845973</v>
      </c>
      <c r="AI34">
        <f t="shared" si="5"/>
        <v>-450.20659876564946</v>
      </c>
      <c r="AJ34">
        <f t="shared" si="6"/>
        <v>16.530075205916148</v>
      </c>
      <c r="AK34">
        <f t="shared" si="20"/>
        <v>29.305247559219136</v>
      </c>
      <c r="AL34">
        <f t="shared" si="23"/>
        <v>-404.37127600051417</v>
      </c>
      <c r="AN34">
        <f t="shared" si="8"/>
        <v>0</v>
      </c>
      <c r="AO34">
        <f t="shared" si="8"/>
        <v>0</v>
      </c>
      <c r="AP34">
        <f t="shared" si="8"/>
        <v>-1.2457437403157106</v>
      </c>
      <c r="AQ34">
        <f t="shared" si="8"/>
        <v>-33.074273338510558</v>
      </c>
      <c r="AR34">
        <f t="shared" si="8"/>
        <v>-34.320017078826268</v>
      </c>
      <c r="AS34">
        <f t="shared" si="8"/>
        <v>1.2601158333457338</v>
      </c>
      <c r="AT34">
        <f t="shared" si="8"/>
        <v>2.2339890163519551</v>
      </c>
      <c r="AU34">
        <f t="shared" ref="AU34:AU97" si="24">AL34*$K34</f>
        <v>-30.82591222912858</v>
      </c>
      <c r="AW34">
        <v>31</v>
      </c>
      <c r="AX34">
        <f>IF(Z34&gt;0, (R34*SUMPRODUCT(K34:$K$98, X34:$X$98)-K34*$AZ$3)/Z34, 0)</f>
        <v>615.17493485284353</v>
      </c>
    </row>
    <row r="35" spans="5:50" x14ac:dyDescent="0.25">
      <c r="E35">
        <v>2035</v>
      </c>
      <c r="F35" s="5">
        <v>3.5571999999999999E-2</v>
      </c>
      <c r="G35">
        <v>7.0000000000000007E-2</v>
      </c>
      <c r="H35" s="5">
        <f t="shared" si="9"/>
        <v>0.12000000000000001</v>
      </c>
      <c r="I35" s="5">
        <f t="shared" si="10"/>
        <v>1.1200000000000001</v>
      </c>
      <c r="J35">
        <f t="shared" si="11"/>
        <v>0.89285714285714279</v>
      </c>
      <c r="K35">
        <f t="shared" si="21"/>
        <v>6.8064023219171002E-2</v>
      </c>
      <c r="L35" s="2">
        <v>32</v>
      </c>
      <c r="M35" s="6">
        <v>1.4883069000000001E-2</v>
      </c>
      <c r="Q35" s="4">
        <f t="shared" si="22"/>
        <v>25</v>
      </c>
      <c r="R35">
        <f t="shared" si="0"/>
        <v>50000</v>
      </c>
      <c r="S35">
        <f t="shared" si="1"/>
        <v>601.33976995356943</v>
      </c>
      <c r="U35">
        <f t="shared" si="12"/>
        <v>1.4883069000000001E-2</v>
      </c>
      <c r="V35">
        <f t="shared" si="13"/>
        <v>0.01</v>
      </c>
      <c r="W35">
        <f t="shared" si="14"/>
        <v>0.65366174028758972</v>
      </c>
      <c r="X35">
        <f t="shared" si="15"/>
        <v>9.7284927833602777E-3</v>
      </c>
      <c r="Y35">
        <f t="shared" si="16"/>
        <v>6.5366174028758973E-3</v>
      </c>
      <c r="Z35">
        <f t="shared" si="17"/>
        <v>0.6373966301013535</v>
      </c>
      <c r="AB35">
        <f t="shared" si="18"/>
        <v>402.11631849721431</v>
      </c>
      <c r="AC35">
        <f t="shared" si="19"/>
        <v>383.29194291432827</v>
      </c>
      <c r="AE35">
        <f t="shared" si="2"/>
        <v>0</v>
      </c>
      <c r="AF35">
        <f t="shared" ref="AF35:AG66" si="25">-$Z35*P35</f>
        <v>0</v>
      </c>
      <c r="AG35">
        <f t="shared" si="25"/>
        <v>-15.934915752533838</v>
      </c>
      <c r="AH35">
        <f t="shared" si="4"/>
        <v>-486.42463916801387</v>
      </c>
      <c r="AI35">
        <f t="shared" ref="AI35:AI66" si="26">SUM(AE35:AH35)</f>
        <v>-502.35955492054768</v>
      </c>
      <c r="AJ35">
        <f t="shared" si="6"/>
        <v>18.824375582886034</v>
      </c>
      <c r="AK35">
        <f t="shared" si="20"/>
        <v>28.148142294805005</v>
      </c>
      <c r="AL35">
        <f t="shared" si="23"/>
        <v>-455.38703704285666</v>
      </c>
      <c r="AN35">
        <f t="shared" ref="AN35:AT66" si="27">AE35*$K35</f>
        <v>0</v>
      </c>
      <c r="AO35">
        <f t="shared" si="27"/>
        <v>0</v>
      </c>
      <c r="AP35">
        <f t="shared" si="27"/>
        <v>-1.0845944757759969</v>
      </c>
      <c r="AQ35">
        <f t="shared" si="27"/>
        <v>-33.10801793470857</v>
      </c>
      <c r="AR35">
        <f t="shared" si="27"/>
        <v>-34.192612410484564</v>
      </c>
      <c r="AS35">
        <f t="shared" si="27"/>
        <v>1.2812627367599507</v>
      </c>
      <c r="AT35">
        <f t="shared" si="27"/>
        <v>1.9158758107301372</v>
      </c>
      <c r="AU35">
        <f t="shared" si="24"/>
        <v>-30.99547386299448</v>
      </c>
      <c r="AW35">
        <v>32</v>
      </c>
      <c r="AX35">
        <f>IF(Z35&gt;0, (R35*SUMPRODUCT(K35:$K$98, X35:$X$98)-K35*$AZ$3)/Z35, 0)</f>
        <v>601.33976995356943</v>
      </c>
    </row>
    <row r="36" spans="5:50" x14ac:dyDescent="0.25">
      <c r="E36">
        <v>2036</v>
      </c>
      <c r="F36" s="5">
        <v>3.5571999999999999E-2</v>
      </c>
      <c r="G36">
        <v>7.0000000000000007E-2</v>
      </c>
      <c r="H36" s="5">
        <f t="shared" si="9"/>
        <v>0.12000000000000001</v>
      </c>
      <c r="I36" s="5">
        <f t="shared" si="10"/>
        <v>1.1200000000000001</v>
      </c>
      <c r="J36">
        <f t="shared" si="11"/>
        <v>0.89285714285714279</v>
      </c>
      <c r="K36">
        <f t="shared" si="21"/>
        <v>6.0771449302831244E-2</v>
      </c>
      <c r="L36" s="2">
        <v>33</v>
      </c>
      <c r="M36" s="6">
        <v>1.6930661E-2</v>
      </c>
      <c r="Q36" s="4">
        <f t="shared" si="22"/>
        <v>25</v>
      </c>
      <c r="R36">
        <f t="shared" si="0"/>
        <v>50000</v>
      </c>
      <c r="S36">
        <f t="shared" si="1"/>
        <v>585.11583459222595</v>
      </c>
      <c r="U36">
        <f t="shared" si="12"/>
        <v>1.6930661E-2</v>
      </c>
      <c r="V36">
        <f t="shared" si="13"/>
        <v>0.01</v>
      </c>
      <c r="W36">
        <f t="shared" si="14"/>
        <v>0.6373966301013535</v>
      </c>
      <c r="X36">
        <f t="shared" si="15"/>
        <v>1.0791546266788412E-2</v>
      </c>
      <c r="Y36">
        <f t="shared" si="16"/>
        <v>6.3739663010135353E-3</v>
      </c>
      <c r="Z36">
        <f t="shared" si="17"/>
        <v>0.62023111753355153</v>
      </c>
      <c r="AB36">
        <f t="shared" si="18"/>
        <v>383.29194291432827</v>
      </c>
      <c r="AC36">
        <f t="shared" si="19"/>
        <v>362.907047975713</v>
      </c>
      <c r="AE36">
        <f t="shared" si="2"/>
        <v>0</v>
      </c>
      <c r="AF36">
        <f t="shared" si="25"/>
        <v>0</v>
      </c>
      <c r="AG36">
        <f t="shared" si="25"/>
        <v>-15.505777938338788</v>
      </c>
      <c r="AH36">
        <f t="shared" si="4"/>
        <v>-539.57731333942058</v>
      </c>
      <c r="AI36">
        <f t="shared" si="26"/>
        <v>-555.08309127775942</v>
      </c>
      <c r="AJ36">
        <f t="shared" si="6"/>
        <v>20.384894938615275</v>
      </c>
      <c r="AK36">
        <f t="shared" si="20"/>
        <v>26.830436004002983</v>
      </c>
      <c r="AL36">
        <f t="shared" si="23"/>
        <v>-507.86776033514116</v>
      </c>
      <c r="AN36">
        <f t="shared" si="27"/>
        <v>0</v>
      </c>
      <c r="AO36">
        <f t="shared" si="27"/>
        <v>0</v>
      </c>
      <c r="AP36">
        <f t="shared" si="27"/>
        <v>-0.94230859788071486</v>
      </c>
      <c r="AQ36">
        <f t="shared" si="27"/>
        <v>-32.79089534256449</v>
      </c>
      <c r="AR36">
        <f t="shared" si="27"/>
        <v>-33.733203940445208</v>
      </c>
      <c r="AS36">
        <f t="shared" si="27"/>
        <v>1.2388196093055994</v>
      </c>
      <c r="AT36">
        <f t="shared" si="27"/>
        <v>1.6305244813901254</v>
      </c>
      <c r="AU36">
        <f t="shared" si="24"/>
        <v>-30.863859849749481</v>
      </c>
      <c r="AW36">
        <v>33</v>
      </c>
      <c r="AX36">
        <f>IF(Z36&gt;0, (R36*SUMPRODUCT(K36:$K$98, X36:$X$98)-K36*$AZ$3)/Z36, 0)</f>
        <v>585.11583459222595</v>
      </c>
    </row>
    <row r="37" spans="5:50" x14ac:dyDescent="0.25">
      <c r="E37">
        <v>2037</v>
      </c>
      <c r="F37" s="5">
        <v>3.5571999999999999E-2</v>
      </c>
      <c r="G37">
        <v>7.0000000000000007E-2</v>
      </c>
      <c r="H37" s="5">
        <f t="shared" si="9"/>
        <v>0.12000000000000001</v>
      </c>
      <c r="I37" s="5">
        <f t="shared" si="10"/>
        <v>1.1200000000000001</v>
      </c>
      <c r="J37">
        <f t="shared" si="11"/>
        <v>0.89285714285714279</v>
      </c>
      <c r="K37">
        <f t="shared" si="21"/>
        <v>5.4260222591813609E-2</v>
      </c>
      <c r="L37" s="2">
        <v>34</v>
      </c>
      <c r="M37" s="6">
        <v>1.9185959999999998E-2</v>
      </c>
      <c r="Q37" s="4">
        <f t="shared" si="22"/>
        <v>25</v>
      </c>
      <c r="R37">
        <f t="shared" si="0"/>
        <v>50000</v>
      </c>
      <c r="S37">
        <f t="shared" si="1"/>
        <v>567.11442272704357</v>
      </c>
      <c r="U37">
        <f t="shared" si="12"/>
        <v>1.9185959999999998E-2</v>
      </c>
      <c r="V37">
        <f t="shared" si="13"/>
        <v>0.01</v>
      </c>
      <c r="W37">
        <f t="shared" si="14"/>
        <v>0.62023111753355153</v>
      </c>
      <c r="X37">
        <f t="shared" si="15"/>
        <v>1.1899729411754018E-2</v>
      </c>
      <c r="Y37">
        <f t="shared" si="16"/>
        <v>6.2023111753355155E-3</v>
      </c>
      <c r="Z37">
        <f t="shared" si="17"/>
        <v>0.60212907694646201</v>
      </c>
      <c r="AB37">
        <f t="shared" si="18"/>
        <v>362.907047975713</v>
      </c>
      <c r="AC37">
        <f t="shared" si="19"/>
        <v>341.47608387966039</v>
      </c>
      <c r="AE37">
        <f t="shared" si="2"/>
        <v>0</v>
      </c>
      <c r="AF37">
        <f t="shared" si="25"/>
        <v>0</v>
      </c>
      <c r="AG37">
        <f t="shared" si="25"/>
        <v>-15.053226923661549</v>
      </c>
      <c r="AH37">
        <f t="shared" si="4"/>
        <v>-594.98647058770086</v>
      </c>
      <c r="AI37">
        <f t="shared" si="26"/>
        <v>-610.03969751136242</v>
      </c>
      <c r="AJ37">
        <f t="shared" si="6"/>
        <v>21.430964096052605</v>
      </c>
      <c r="AK37">
        <f t="shared" si="20"/>
        <v>25.403493358299912</v>
      </c>
      <c r="AL37">
        <f t="shared" si="23"/>
        <v>-563.20524005700997</v>
      </c>
      <c r="AN37">
        <f t="shared" si="27"/>
        <v>0</v>
      </c>
      <c r="AO37">
        <f t="shared" si="27"/>
        <v>0</v>
      </c>
      <c r="AP37">
        <f t="shared" si="27"/>
        <v>-0.8167914436029573</v>
      </c>
      <c r="AQ37">
        <f t="shared" si="27"/>
        <v>-32.284098333206209</v>
      </c>
      <c r="AR37">
        <f t="shared" si="27"/>
        <v>-33.100889776809169</v>
      </c>
      <c r="AS37">
        <f t="shared" si="27"/>
        <v>1.16284888220898</v>
      </c>
      <c r="AT37">
        <f t="shared" si="27"/>
        <v>1.3783992042310118</v>
      </c>
      <c r="AU37">
        <f t="shared" si="24"/>
        <v>-30.55964169036918</v>
      </c>
      <c r="AW37">
        <v>34</v>
      </c>
      <c r="AX37">
        <f>IF(Z37&gt;0, (R37*SUMPRODUCT(K37:$K$98, X37:$X$98)-K37*$AZ$3)/Z37, 0)</f>
        <v>567.11442272704357</v>
      </c>
    </row>
    <row r="38" spans="5:50" x14ac:dyDescent="0.25">
      <c r="E38">
        <v>2038</v>
      </c>
      <c r="F38" s="5">
        <v>3.5571999999999999E-2</v>
      </c>
      <c r="G38">
        <v>7.0000000000000007E-2</v>
      </c>
      <c r="H38" s="5">
        <f t="shared" si="9"/>
        <v>0.12000000000000001</v>
      </c>
      <c r="I38" s="5">
        <f t="shared" si="10"/>
        <v>1.1200000000000001</v>
      </c>
      <c r="J38">
        <f t="shared" si="11"/>
        <v>0.89285714285714279</v>
      </c>
      <c r="K38">
        <f t="shared" si="21"/>
        <v>4.8446627314119292E-2</v>
      </c>
      <c r="L38" s="2">
        <v>35</v>
      </c>
      <c r="M38" s="6">
        <v>2.1884238E-2</v>
      </c>
      <c r="Q38" s="4">
        <f t="shared" si="22"/>
        <v>25</v>
      </c>
      <c r="R38">
        <f t="shared" si="0"/>
        <v>50000</v>
      </c>
      <c r="S38">
        <f t="shared" si="1"/>
        <v>547.8092140461107</v>
      </c>
      <c r="U38">
        <f t="shared" si="12"/>
        <v>2.1884238E-2</v>
      </c>
      <c r="V38">
        <f t="shared" si="13"/>
        <v>0.01</v>
      </c>
      <c r="W38">
        <f t="shared" si="14"/>
        <v>0.60212907694646201</v>
      </c>
      <c r="X38">
        <f t="shared" si="15"/>
        <v>1.3177136026616689E-2</v>
      </c>
      <c r="Y38">
        <f t="shared" si="16"/>
        <v>6.0212907694646199E-3</v>
      </c>
      <c r="Z38">
        <f t="shared" si="17"/>
        <v>0.58293065015038059</v>
      </c>
      <c r="AB38">
        <f t="shared" si="18"/>
        <v>341.47608387966039</v>
      </c>
      <c r="AC38">
        <f t="shared" si="19"/>
        <v>319.33478130226831</v>
      </c>
      <c r="AE38">
        <f t="shared" si="2"/>
        <v>0</v>
      </c>
      <c r="AF38">
        <f t="shared" si="25"/>
        <v>0</v>
      </c>
      <c r="AG38">
        <f t="shared" si="25"/>
        <v>-14.573266253759515</v>
      </c>
      <c r="AH38">
        <f t="shared" si="4"/>
        <v>-658.8568013308344</v>
      </c>
      <c r="AI38">
        <f t="shared" si="26"/>
        <v>-673.43006758459387</v>
      </c>
      <c r="AJ38">
        <f t="shared" si="6"/>
        <v>22.141302577392082</v>
      </c>
      <c r="AK38">
        <f t="shared" si="20"/>
        <v>23.903325871576229</v>
      </c>
      <c r="AL38">
        <f t="shared" si="23"/>
        <v>-627.38543913562557</v>
      </c>
      <c r="AN38">
        <f t="shared" si="27"/>
        <v>0</v>
      </c>
      <c r="AO38">
        <f t="shared" si="27"/>
        <v>0</v>
      </c>
      <c r="AP38">
        <f t="shared" si="27"/>
        <v>-0.70602559894531869</v>
      </c>
      <c r="AQ38">
        <f t="shared" si="27"/>
        <v>-31.91938990744767</v>
      </c>
      <c r="AR38">
        <f t="shared" si="27"/>
        <v>-32.625415506392983</v>
      </c>
      <c r="AS38">
        <f t="shared" si="27"/>
        <v>1.072671434216063</v>
      </c>
      <c r="AT38">
        <f t="shared" si="27"/>
        <v>1.1580355200681993</v>
      </c>
      <c r="AU38">
        <f t="shared" si="24"/>
        <v>-30.394708552108725</v>
      </c>
      <c r="AW38">
        <v>35</v>
      </c>
      <c r="AX38">
        <f>IF(Z38&gt;0, (R38*SUMPRODUCT(K38:$K$98, X38:$X$98)-K38*$AZ$3)/Z38, 0)</f>
        <v>547.8092140461107</v>
      </c>
    </row>
    <row r="39" spans="5:50" x14ac:dyDescent="0.25">
      <c r="E39">
        <v>2039</v>
      </c>
      <c r="F39" s="5">
        <v>3.5571999999999999E-2</v>
      </c>
      <c r="G39">
        <v>7.0000000000000007E-2</v>
      </c>
      <c r="H39" s="5">
        <f t="shared" si="9"/>
        <v>0.12000000000000001</v>
      </c>
      <c r="I39" s="5">
        <f t="shared" si="10"/>
        <v>1.1200000000000001</v>
      </c>
      <c r="J39">
        <f t="shared" si="11"/>
        <v>0.89285714285714279</v>
      </c>
      <c r="K39">
        <f t="shared" si="21"/>
        <v>4.3255917244749365E-2</v>
      </c>
      <c r="L39" s="2">
        <v>36</v>
      </c>
      <c r="M39" s="6">
        <v>2.4761703999999999E-2</v>
      </c>
      <c r="Q39" s="4">
        <f t="shared" si="22"/>
        <v>25</v>
      </c>
      <c r="R39">
        <f t="shared" si="0"/>
        <v>50000</v>
      </c>
      <c r="S39">
        <f t="shared" si="1"/>
        <v>526.90395145487992</v>
      </c>
      <c r="U39">
        <f t="shared" si="12"/>
        <v>2.4761703999999999E-2</v>
      </c>
      <c r="V39">
        <f t="shared" si="13"/>
        <v>0.01</v>
      </c>
      <c r="W39">
        <f t="shared" si="14"/>
        <v>0.58293065015038059</v>
      </c>
      <c r="X39">
        <f t="shared" si="15"/>
        <v>1.4434356211551279E-2</v>
      </c>
      <c r="Y39">
        <f t="shared" si="16"/>
        <v>5.8293065015038057E-3</v>
      </c>
      <c r="Z39">
        <f t="shared" si="17"/>
        <v>0.56266698743732546</v>
      </c>
      <c r="AB39">
        <f t="shared" si="18"/>
        <v>319.33478130226831</v>
      </c>
      <c r="AC39">
        <f t="shared" si="19"/>
        <v>296.47145903394005</v>
      </c>
      <c r="AE39">
        <f t="shared" si="2"/>
        <v>0</v>
      </c>
      <c r="AF39">
        <f t="shared" si="25"/>
        <v>0</v>
      </c>
      <c r="AG39">
        <f t="shared" si="25"/>
        <v>-14.066674685933137</v>
      </c>
      <c r="AH39">
        <f t="shared" si="4"/>
        <v>-721.71781057756391</v>
      </c>
      <c r="AI39">
        <f t="shared" si="26"/>
        <v>-735.784485263497</v>
      </c>
      <c r="AJ39">
        <f t="shared" si="6"/>
        <v>22.863322268328261</v>
      </c>
      <c r="AK39">
        <f t="shared" si="20"/>
        <v>22.353434691158785</v>
      </c>
      <c r="AL39">
        <f t="shared" si="23"/>
        <v>-690.56772830400996</v>
      </c>
      <c r="AN39">
        <f t="shared" si="27"/>
        <v>0</v>
      </c>
      <c r="AO39">
        <f t="shared" si="27"/>
        <v>0</v>
      </c>
      <c r="AP39">
        <f t="shared" si="27"/>
        <v>-0.60846691612353454</v>
      </c>
      <c r="AQ39">
        <f t="shared" si="27"/>
        <v>-31.2185658884048</v>
      </c>
      <c r="AR39">
        <f t="shared" si="27"/>
        <v>-31.827032804528336</v>
      </c>
      <c r="AS39">
        <f t="shared" si="27"/>
        <v>0.98897397597884262</v>
      </c>
      <c r="AT39">
        <f t="shared" si="27"/>
        <v>0.96691832113667397</v>
      </c>
      <c r="AU39">
        <f t="shared" si="24"/>
        <v>-29.871140507412818</v>
      </c>
      <c r="AW39">
        <v>36</v>
      </c>
      <c r="AX39">
        <f>IF(Z39&gt;0, (R39*SUMPRODUCT(K39:$K$98, X39:$X$98)-K39*$AZ$3)/Z39, 0)</f>
        <v>526.90395145487992</v>
      </c>
    </row>
    <row r="40" spans="5:50" x14ac:dyDescent="0.25">
      <c r="E40">
        <v>2040</v>
      </c>
      <c r="F40" s="5">
        <v>3.5571999999999999E-2</v>
      </c>
      <c r="G40">
        <v>7.0000000000000007E-2</v>
      </c>
      <c r="H40" s="5">
        <f t="shared" si="9"/>
        <v>0.12000000000000001</v>
      </c>
      <c r="I40" s="5">
        <f t="shared" si="10"/>
        <v>1.1200000000000001</v>
      </c>
      <c r="J40">
        <f t="shared" si="11"/>
        <v>0.89285714285714279</v>
      </c>
      <c r="K40">
        <f t="shared" si="21"/>
        <v>3.8621354682811929E-2</v>
      </c>
      <c r="L40" s="2">
        <v>37</v>
      </c>
      <c r="M40" s="6">
        <v>2.7627288E-2</v>
      </c>
      <c r="Q40" s="4">
        <f t="shared" si="22"/>
        <v>25</v>
      </c>
      <c r="R40">
        <f t="shared" si="0"/>
        <v>50000</v>
      </c>
      <c r="S40">
        <f t="shared" si="1"/>
        <v>504.78488037726015</v>
      </c>
      <c r="U40">
        <f t="shared" si="12"/>
        <v>2.7627288E-2</v>
      </c>
      <c r="V40">
        <f t="shared" si="13"/>
        <v>0.01</v>
      </c>
      <c r="W40">
        <f t="shared" si="14"/>
        <v>0.56266698743732546</v>
      </c>
      <c r="X40">
        <f t="shared" si="15"/>
        <v>1.5544962910023372E-2</v>
      </c>
      <c r="Y40">
        <f t="shared" si="16"/>
        <v>5.6266698743732543E-3</v>
      </c>
      <c r="Z40">
        <f t="shared" si="17"/>
        <v>0.54149535465292886</v>
      </c>
      <c r="AB40">
        <f t="shared" si="18"/>
        <v>296.47145903394005</v>
      </c>
      <c r="AC40">
        <f t="shared" si="19"/>
        <v>273.33866782332075</v>
      </c>
      <c r="AE40">
        <f t="shared" si="2"/>
        <v>0</v>
      </c>
      <c r="AF40">
        <f t="shared" si="25"/>
        <v>0</v>
      </c>
      <c r="AG40">
        <f t="shared" si="25"/>
        <v>-13.537383866323221</v>
      </c>
      <c r="AH40">
        <f t="shared" si="4"/>
        <v>-777.24814550116855</v>
      </c>
      <c r="AI40">
        <f t="shared" si="26"/>
        <v>-790.78552936749179</v>
      </c>
      <c r="AJ40">
        <f t="shared" si="6"/>
        <v>23.132791210619303</v>
      </c>
      <c r="AK40">
        <f t="shared" si="20"/>
        <v>20.753002132375805</v>
      </c>
      <c r="AL40">
        <f t="shared" si="23"/>
        <v>-746.89973602449663</v>
      </c>
      <c r="AN40">
        <f t="shared" si="27"/>
        <v>0</v>
      </c>
      <c r="AO40">
        <f t="shared" si="27"/>
        <v>0</v>
      </c>
      <c r="AP40">
        <f t="shared" si="27"/>
        <v>-0.52283210377864497</v>
      </c>
      <c r="AQ40">
        <f t="shared" si="27"/>
        <v>-30.018376303958444</v>
      </c>
      <c r="AR40">
        <f t="shared" si="27"/>
        <v>-30.541208407737088</v>
      </c>
      <c r="AS40">
        <f t="shared" si="27"/>
        <v>0.89341973414876241</v>
      </c>
      <c r="AT40">
        <f t="shared" si="27"/>
        <v>0.80150905608763823</v>
      </c>
      <c r="AU40">
        <f t="shared" si="24"/>
        <v>-28.846279617500688</v>
      </c>
      <c r="AW40">
        <v>37</v>
      </c>
      <c r="AX40">
        <f>IF(Z40&gt;0, (R40*SUMPRODUCT(K40:$K$98, X40:$X$98)-K40*$AZ$3)/Z40, 0)</f>
        <v>504.78488037726015</v>
      </c>
    </row>
    <row r="41" spans="5:50" x14ac:dyDescent="0.25">
      <c r="E41">
        <v>2041</v>
      </c>
      <c r="F41" s="5">
        <v>3.5571999999999999E-2</v>
      </c>
      <c r="G41">
        <v>7.0000000000000007E-2</v>
      </c>
      <c r="H41" s="5">
        <f t="shared" si="9"/>
        <v>0.12000000000000001</v>
      </c>
      <c r="I41" s="5">
        <f t="shared" si="10"/>
        <v>1.1200000000000001</v>
      </c>
      <c r="J41">
        <f t="shared" si="11"/>
        <v>0.89285714285714279</v>
      </c>
      <c r="K41">
        <f t="shared" si="21"/>
        <v>3.4483352395367789E-2</v>
      </c>
      <c r="L41" s="2">
        <v>38</v>
      </c>
      <c r="M41" s="6">
        <v>3.0780427999999999E-2</v>
      </c>
      <c r="Q41" s="4">
        <f t="shared" si="22"/>
        <v>25</v>
      </c>
      <c r="R41">
        <f t="shared" si="0"/>
        <v>50000</v>
      </c>
      <c r="S41">
        <f t="shared" si="1"/>
        <v>482.3517336167921</v>
      </c>
      <c r="U41">
        <f t="shared" si="12"/>
        <v>3.0780427999999999E-2</v>
      </c>
      <c r="V41">
        <f t="shared" si="13"/>
        <v>0.01</v>
      </c>
      <c r="W41">
        <f t="shared" si="14"/>
        <v>0.54149535465292886</v>
      </c>
      <c r="X41">
        <f t="shared" si="15"/>
        <v>1.6667458776228942E-2</v>
      </c>
      <c r="Y41">
        <f t="shared" si="16"/>
        <v>5.414953546529289E-3</v>
      </c>
      <c r="Z41">
        <f t="shared" si="17"/>
        <v>0.51941294233017055</v>
      </c>
      <c r="AB41">
        <f t="shared" si="18"/>
        <v>273.33866782332075</v>
      </c>
      <c r="AC41">
        <f t="shared" si="19"/>
        <v>250.53973319595661</v>
      </c>
      <c r="AE41">
        <f t="shared" si="2"/>
        <v>0</v>
      </c>
      <c r="AF41">
        <f t="shared" si="25"/>
        <v>0</v>
      </c>
      <c r="AG41">
        <f t="shared" si="25"/>
        <v>-12.985323558254263</v>
      </c>
      <c r="AH41">
        <f t="shared" si="4"/>
        <v>-833.37293881144706</v>
      </c>
      <c r="AI41">
        <f t="shared" si="26"/>
        <v>-846.35826236970127</v>
      </c>
      <c r="AJ41">
        <f t="shared" si="6"/>
        <v>22.798934627364133</v>
      </c>
      <c r="AK41">
        <f t="shared" si="20"/>
        <v>19.133706747632456</v>
      </c>
      <c r="AL41">
        <f t="shared" si="23"/>
        <v>-804.42562099470467</v>
      </c>
      <c r="AN41">
        <f t="shared" si="27"/>
        <v>0</v>
      </c>
      <c r="AO41">
        <f t="shared" si="27"/>
        <v>0</v>
      </c>
      <c r="AP41">
        <f t="shared" si="27"/>
        <v>-0.44777748822715291</v>
      </c>
      <c r="AQ41">
        <f t="shared" si="27"/>
        <v>-28.737492725798408</v>
      </c>
      <c r="AR41">
        <f t="shared" si="27"/>
        <v>-29.185270214025557</v>
      </c>
      <c r="AS41">
        <f t="shared" si="27"/>
        <v>0.78618369699435064</v>
      </c>
      <c r="AT41">
        <f t="shared" si="27"/>
        <v>0.65979435240823647</v>
      </c>
      <c r="AU41">
        <f t="shared" si="24"/>
        <v>-27.73929216462297</v>
      </c>
      <c r="AW41">
        <v>38</v>
      </c>
      <c r="AX41">
        <f>IF(Z41&gt;0, (R41*SUMPRODUCT(K41:$K$98, X41:$X$98)-K41*$AZ$3)/Z41, 0)</f>
        <v>482.3517336167921</v>
      </c>
    </row>
    <row r="42" spans="5:50" x14ac:dyDescent="0.25">
      <c r="E42">
        <v>2042</v>
      </c>
      <c r="F42" s="5">
        <v>3.5571999999999999E-2</v>
      </c>
      <c r="G42">
        <v>7.0000000000000007E-2</v>
      </c>
      <c r="H42" s="5">
        <f t="shared" si="9"/>
        <v>0.12000000000000001</v>
      </c>
      <c r="I42" s="5">
        <f t="shared" si="10"/>
        <v>1.1200000000000001</v>
      </c>
      <c r="J42">
        <f t="shared" si="11"/>
        <v>0.89285714285714279</v>
      </c>
      <c r="K42">
        <f t="shared" si="21"/>
        <v>3.0788707495864095E-2</v>
      </c>
      <c r="L42" s="2">
        <v>39</v>
      </c>
      <c r="M42" s="6">
        <v>3.4133669999999998E-2</v>
      </c>
      <c r="Q42" s="4">
        <f t="shared" si="22"/>
        <v>25</v>
      </c>
      <c r="R42">
        <f t="shared" si="0"/>
        <v>50000</v>
      </c>
      <c r="S42">
        <f t="shared" si="1"/>
        <v>459.72420915849165</v>
      </c>
      <c r="U42">
        <f t="shared" si="12"/>
        <v>3.4133669999999998E-2</v>
      </c>
      <c r="V42">
        <f t="shared" si="13"/>
        <v>0.01</v>
      </c>
      <c r="W42">
        <f t="shared" si="14"/>
        <v>0.51941294233017055</v>
      </c>
      <c r="X42">
        <f t="shared" si="15"/>
        <v>1.772946996722707E-2</v>
      </c>
      <c r="Y42">
        <f t="shared" si="16"/>
        <v>5.1941294233017058E-3</v>
      </c>
      <c r="Z42">
        <f t="shared" si="17"/>
        <v>0.49648934293964181</v>
      </c>
      <c r="AB42">
        <f t="shared" si="18"/>
        <v>250.53973319595661</v>
      </c>
      <c r="AC42">
        <f t="shared" si="19"/>
        <v>228.24817053854599</v>
      </c>
      <c r="AE42">
        <f t="shared" si="2"/>
        <v>0</v>
      </c>
      <c r="AF42">
        <f t="shared" si="25"/>
        <v>0</v>
      </c>
      <c r="AG42">
        <f t="shared" si="25"/>
        <v>-12.412233573491045</v>
      </c>
      <c r="AH42">
        <f t="shared" si="4"/>
        <v>-886.47349836135356</v>
      </c>
      <c r="AI42">
        <f t="shared" si="26"/>
        <v>-898.88573193484456</v>
      </c>
      <c r="AJ42">
        <f t="shared" si="6"/>
        <v>22.291562657410623</v>
      </c>
      <c r="AK42">
        <f t="shared" si="20"/>
        <v>17.537781323716963</v>
      </c>
      <c r="AL42">
        <f t="shared" si="23"/>
        <v>-859.05638795371692</v>
      </c>
      <c r="AN42">
        <f t="shared" si="27"/>
        <v>0</v>
      </c>
      <c r="AO42">
        <f t="shared" si="27"/>
        <v>0</v>
      </c>
      <c r="AP42">
        <f t="shared" si="27"/>
        <v>-0.38215662886455976</v>
      </c>
      <c r="AQ42">
        <f t="shared" si="27"/>
        <v>-27.293373243883075</v>
      </c>
      <c r="AR42">
        <f t="shared" si="27"/>
        <v>-27.675529872747632</v>
      </c>
      <c r="AS42">
        <f t="shared" si="27"/>
        <v>0.68632840228474257</v>
      </c>
      <c r="AT42">
        <f t="shared" si="27"/>
        <v>0.53996561930234976</v>
      </c>
      <c r="AU42">
        <f t="shared" si="24"/>
        <v>-26.449235851160537</v>
      </c>
      <c r="AW42">
        <v>39</v>
      </c>
      <c r="AX42">
        <f>IF(Z42&gt;0, (R42*SUMPRODUCT(K42:$K$98, X42:$X$98)-K42*$AZ$3)/Z42, 0)</f>
        <v>459.72420915849165</v>
      </c>
    </row>
    <row r="43" spans="5:50" x14ac:dyDescent="0.25">
      <c r="E43">
        <v>2043</v>
      </c>
      <c r="F43" s="5">
        <v>3.5571999999999999E-2</v>
      </c>
      <c r="G43">
        <v>7.0000000000000007E-2</v>
      </c>
      <c r="H43" s="5">
        <f t="shared" si="9"/>
        <v>0.12000000000000001</v>
      </c>
      <c r="I43" s="5">
        <f t="shared" si="10"/>
        <v>1.1200000000000001</v>
      </c>
      <c r="J43">
        <f t="shared" si="11"/>
        <v>0.89285714285714279</v>
      </c>
      <c r="K43">
        <f t="shared" si="21"/>
        <v>2.7489917407021513E-2</v>
      </c>
      <c r="L43" s="2">
        <v>40</v>
      </c>
      <c r="M43" s="6">
        <v>3.7867151000000002E-2</v>
      </c>
      <c r="Q43" s="4">
        <f t="shared" si="22"/>
        <v>25</v>
      </c>
      <c r="R43">
        <f t="shared" si="0"/>
        <v>50000</v>
      </c>
      <c r="S43">
        <f t="shared" si="1"/>
        <v>437.27454909768306</v>
      </c>
      <c r="U43">
        <f t="shared" si="12"/>
        <v>3.7867151000000002E-2</v>
      </c>
      <c r="V43">
        <f t="shared" si="13"/>
        <v>0.01</v>
      </c>
      <c r="W43">
        <f t="shared" si="14"/>
        <v>0.49648934293964181</v>
      </c>
      <c r="X43">
        <f t="shared" si="15"/>
        <v>1.8800636918986202E-2</v>
      </c>
      <c r="Y43">
        <f t="shared" si="16"/>
        <v>4.9648934293964183E-3</v>
      </c>
      <c r="Z43">
        <f t="shared" si="17"/>
        <v>0.47272381259125917</v>
      </c>
      <c r="AB43">
        <f t="shared" si="18"/>
        <v>228.24817053854599</v>
      </c>
      <c r="AC43">
        <f t="shared" si="19"/>
        <v>206.71009199858048</v>
      </c>
      <c r="AE43">
        <f t="shared" si="2"/>
        <v>0</v>
      </c>
      <c r="AF43">
        <f t="shared" si="25"/>
        <v>0</v>
      </c>
      <c r="AG43">
        <f t="shared" si="25"/>
        <v>-11.818095314781479</v>
      </c>
      <c r="AH43">
        <f t="shared" si="4"/>
        <v>-940.03184594931008</v>
      </c>
      <c r="AI43">
        <f t="shared" si="26"/>
        <v>-951.84994126409151</v>
      </c>
      <c r="AJ43">
        <f t="shared" si="6"/>
        <v>21.538078539965511</v>
      </c>
      <c r="AK43">
        <f t="shared" si="20"/>
        <v>15.977371937698221</v>
      </c>
      <c r="AL43">
        <f t="shared" si="23"/>
        <v>-914.33449078642786</v>
      </c>
      <c r="AN43">
        <f t="shared" si="27"/>
        <v>0</v>
      </c>
      <c r="AO43">
        <f t="shared" si="27"/>
        <v>0</v>
      </c>
      <c r="AP43">
        <f t="shared" si="27"/>
        <v>-0.32487846411165078</v>
      </c>
      <c r="AQ43">
        <f t="shared" si="27"/>
        <v>-25.841397805116504</v>
      </c>
      <c r="AR43">
        <f t="shared" si="27"/>
        <v>-26.166276269228153</v>
      </c>
      <c r="AS43">
        <f t="shared" si="27"/>
        <v>0.59208000016959439</v>
      </c>
      <c r="AT43">
        <f t="shared" si="27"/>
        <v>0.43921663494858737</v>
      </c>
      <c r="AU43">
        <f t="shared" si="24"/>
        <v>-25.134979634109975</v>
      </c>
      <c r="AW43">
        <v>40</v>
      </c>
      <c r="AX43">
        <f>IF(Z43&gt;0, (R43*SUMPRODUCT(K43:$K$98, X43:$X$98)-K43*$AZ$3)/Z43, 0)</f>
        <v>437.27454909768306</v>
      </c>
    </row>
    <row r="44" spans="5:50" x14ac:dyDescent="0.25">
      <c r="E44">
        <v>2044</v>
      </c>
      <c r="F44" s="5">
        <v>3.5571999999999999E-2</v>
      </c>
      <c r="G44">
        <v>7.0000000000000007E-2</v>
      </c>
      <c r="H44" s="5">
        <f t="shared" si="9"/>
        <v>0.12000000000000001</v>
      </c>
      <c r="I44" s="5">
        <f t="shared" si="10"/>
        <v>1.1200000000000001</v>
      </c>
      <c r="J44">
        <f t="shared" si="11"/>
        <v>0.89285714285714279</v>
      </c>
      <c r="K44">
        <f t="shared" si="21"/>
        <v>2.4544569113412063E-2</v>
      </c>
      <c r="L44" s="2">
        <v>41</v>
      </c>
      <c r="M44" s="6">
        <v>4.2172894000000002E-2</v>
      </c>
      <c r="Q44" s="4">
        <f t="shared" si="22"/>
        <v>25</v>
      </c>
      <c r="R44">
        <f t="shared" si="0"/>
        <v>50000</v>
      </c>
      <c r="S44">
        <f t="shared" si="1"/>
        <v>415.13896839454912</v>
      </c>
      <c r="U44">
        <f t="shared" si="12"/>
        <v>4.2172894000000002E-2</v>
      </c>
      <c r="V44">
        <f t="shared" si="13"/>
        <v>0.01</v>
      </c>
      <c r="W44">
        <f t="shared" si="14"/>
        <v>0.47272381259125917</v>
      </c>
      <c r="X44">
        <f t="shared" si="15"/>
        <v>1.993613123968704E-2</v>
      </c>
      <c r="Y44">
        <f t="shared" si="16"/>
        <v>4.7272381259125919E-3</v>
      </c>
      <c r="Z44">
        <f t="shared" si="17"/>
        <v>0.44806044322565958</v>
      </c>
      <c r="AB44">
        <f t="shared" si="18"/>
        <v>206.71009199858048</v>
      </c>
      <c r="AC44">
        <f t="shared" si="19"/>
        <v>186.00735017910478</v>
      </c>
      <c r="AE44">
        <f t="shared" si="2"/>
        <v>0</v>
      </c>
      <c r="AF44">
        <f t="shared" si="25"/>
        <v>0</v>
      </c>
      <c r="AG44">
        <f t="shared" si="25"/>
        <v>-11.20151108064149</v>
      </c>
      <c r="AH44">
        <f t="shared" si="4"/>
        <v>-996.80656198435202</v>
      </c>
      <c r="AI44">
        <f t="shared" si="26"/>
        <v>-1008.0080730649935</v>
      </c>
      <c r="AJ44">
        <f t="shared" si="6"/>
        <v>20.702741819475705</v>
      </c>
      <c r="AK44">
        <f t="shared" si="20"/>
        <v>14.469706439900635</v>
      </c>
      <c r="AL44">
        <f t="shared" si="23"/>
        <v>-972.83562480561716</v>
      </c>
      <c r="AN44">
        <f t="shared" si="27"/>
        <v>0</v>
      </c>
      <c r="AO44">
        <f t="shared" si="27"/>
        <v>0</v>
      </c>
      <c r="AP44">
        <f t="shared" si="27"/>
        <v>-0.27493626289345607</v>
      </c>
      <c r="AQ44">
        <f t="shared" si="27"/>
        <v>-24.466187553327593</v>
      </c>
      <c r="AR44">
        <f t="shared" si="27"/>
        <v>-24.741123816221048</v>
      </c>
      <c r="AS44">
        <f t="shared" si="27"/>
        <v>0.50813987742524769</v>
      </c>
      <c r="AT44">
        <f t="shared" si="27"/>
        <v>0.35515270976492475</v>
      </c>
      <c r="AU44">
        <f t="shared" si="24"/>
        <v>-23.877831229030878</v>
      </c>
      <c r="AW44">
        <v>41</v>
      </c>
      <c r="AX44">
        <f>IF(Z44&gt;0, (R44*SUMPRODUCT(K44:$K$98, X44:$X$98)-K44*$AZ$3)/Z44, 0)</f>
        <v>415.13896839454912</v>
      </c>
    </row>
    <row r="45" spans="5:50" x14ac:dyDescent="0.25">
      <c r="E45">
        <v>2045</v>
      </c>
      <c r="F45" s="5">
        <v>3.5571999999999999E-2</v>
      </c>
      <c r="G45">
        <v>7.0000000000000007E-2</v>
      </c>
      <c r="H45" s="5">
        <f t="shared" si="9"/>
        <v>0.12000000000000001</v>
      </c>
      <c r="I45" s="5">
        <f t="shared" si="10"/>
        <v>1.1200000000000001</v>
      </c>
      <c r="J45">
        <f t="shared" si="11"/>
        <v>0.89285714285714279</v>
      </c>
      <c r="K45">
        <f t="shared" si="21"/>
        <v>2.1914793851260769E-2</v>
      </c>
      <c r="L45" s="2">
        <v>42</v>
      </c>
      <c r="M45" s="6">
        <v>4.6777600000000003E-2</v>
      </c>
      <c r="Q45" s="4">
        <f t="shared" si="22"/>
        <v>25</v>
      </c>
      <c r="R45">
        <f t="shared" si="0"/>
        <v>50000</v>
      </c>
      <c r="S45">
        <f t="shared" si="1"/>
        <v>393.093072148842</v>
      </c>
      <c r="U45">
        <f t="shared" si="12"/>
        <v>4.6777600000000003E-2</v>
      </c>
      <c r="V45">
        <f t="shared" si="13"/>
        <v>0.01</v>
      </c>
      <c r="W45">
        <f t="shared" si="14"/>
        <v>0.44806044322565958</v>
      </c>
      <c r="X45">
        <f t="shared" si="15"/>
        <v>2.0959192189032614E-2</v>
      </c>
      <c r="Y45">
        <f t="shared" si="16"/>
        <v>4.480604432256596E-3</v>
      </c>
      <c r="Z45">
        <f t="shared" si="17"/>
        <v>0.42262064660437032</v>
      </c>
      <c r="AB45">
        <f t="shared" si="18"/>
        <v>186.00735017910478</v>
      </c>
      <c r="AC45">
        <f t="shared" si="19"/>
        <v>166.12924832724201</v>
      </c>
      <c r="AE45">
        <f t="shared" si="2"/>
        <v>0</v>
      </c>
      <c r="AF45">
        <f t="shared" si="25"/>
        <v>0</v>
      </c>
      <c r="AG45">
        <f t="shared" si="25"/>
        <v>-10.565516165109258</v>
      </c>
      <c r="AH45">
        <f t="shared" si="4"/>
        <v>-1047.9596094516307</v>
      </c>
      <c r="AI45">
        <f t="shared" si="26"/>
        <v>-1058.5251256167401</v>
      </c>
      <c r="AJ45">
        <f t="shared" si="6"/>
        <v>19.878101851862766</v>
      </c>
      <c r="AK45">
        <f t="shared" si="20"/>
        <v>13.020514512537336</v>
      </c>
      <c r="AL45">
        <f t="shared" si="23"/>
        <v>-1025.6265092523399</v>
      </c>
      <c r="AN45">
        <f t="shared" si="27"/>
        <v>0</v>
      </c>
      <c r="AO45">
        <f t="shared" si="27"/>
        <v>0</v>
      </c>
      <c r="AP45">
        <f t="shared" si="27"/>
        <v>-0.23154110869053263</v>
      </c>
      <c r="AQ45">
        <f t="shared" si="27"/>
        <v>-22.965818805580234</v>
      </c>
      <c r="AR45">
        <f t="shared" si="27"/>
        <v>-23.197359914270766</v>
      </c>
      <c r="AS45">
        <f t="shared" si="27"/>
        <v>0.43562450423793747</v>
      </c>
      <c r="AT45">
        <f t="shared" si="27"/>
        <v>0.28534189137960481</v>
      </c>
      <c r="AU45">
        <f t="shared" si="24"/>
        <v>-22.476393518653225</v>
      </c>
      <c r="AW45">
        <v>42</v>
      </c>
      <c r="AX45">
        <f>IF(Z45&gt;0, (R45*SUMPRODUCT(K45:$K$98, X45:$X$98)-K45*$AZ$3)/Z45, 0)</f>
        <v>393.093072148842</v>
      </c>
    </row>
    <row r="46" spans="5:50" x14ac:dyDescent="0.25">
      <c r="E46">
        <v>2046</v>
      </c>
      <c r="F46" s="5">
        <v>3.5571999999999999E-2</v>
      </c>
      <c r="G46">
        <v>7.0000000000000007E-2</v>
      </c>
      <c r="H46" s="5">
        <f t="shared" si="9"/>
        <v>0.12000000000000001</v>
      </c>
      <c r="I46" s="5">
        <f t="shared" si="10"/>
        <v>1.1200000000000001</v>
      </c>
      <c r="J46">
        <f t="shared" si="11"/>
        <v>0.89285714285714279</v>
      </c>
      <c r="K46">
        <f t="shared" si="21"/>
        <v>1.9566780224339969E-2</v>
      </c>
      <c r="L46" s="2">
        <v>43</v>
      </c>
      <c r="M46" s="6">
        <v>5.1668436999999998E-2</v>
      </c>
      <c r="Q46" s="4">
        <f t="shared" si="22"/>
        <v>25</v>
      </c>
      <c r="R46">
        <f t="shared" si="0"/>
        <v>50000</v>
      </c>
      <c r="S46">
        <f t="shared" si="1"/>
        <v>371.34498918812614</v>
      </c>
      <c r="U46">
        <f t="shared" si="12"/>
        <v>5.1668436999999998E-2</v>
      </c>
      <c r="V46">
        <f t="shared" si="13"/>
        <v>0.01</v>
      </c>
      <c r="W46">
        <f t="shared" si="14"/>
        <v>0.42262064660437032</v>
      </c>
      <c r="X46">
        <f t="shared" si="15"/>
        <v>2.1836148253977172E-2</v>
      </c>
      <c r="Y46">
        <f t="shared" si="16"/>
        <v>4.2262064660437033E-3</v>
      </c>
      <c r="Z46">
        <f t="shared" si="17"/>
        <v>0.39655829188434943</v>
      </c>
      <c r="AB46">
        <f t="shared" si="18"/>
        <v>166.12924832724201</v>
      </c>
      <c r="AC46">
        <f t="shared" si="19"/>
        <v>147.25993461225551</v>
      </c>
      <c r="AE46">
        <f t="shared" si="2"/>
        <v>0</v>
      </c>
      <c r="AF46">
        <f t="shared" si="25"/>
        <v>0</v>
      </c>
      <c r="AG46">
        <f t="shared" si="25"/>
        <v>-9.9139572971087357</v>
      </c>
      <c r="AH46">
        <f t="shared" si="4"/>
        <v>-1091.8074126988586</v>
      </c>
      <c r="AI46">
        <f t="shared" si="26"/>
        <v>-1101.7213699959673</v>
      </c>
      <c r="AJ46">
        <f t="shared" si="6"/>
        <v>18.869313714986504</v>
      </c>
      <c r="AK46">
        <f t="shared" si="20"/>
        <v>11.629047382906942</v>
      </c>
      <c r="AL46">
        <f t="shared" si="23"/>
        <v>-1071.2230088980739</v>
      </c>
      <c r="AN46">
        <f t="shared" si="27"/>
        <v>0</v>
      </c>
      <c r="AO46">
        <f t="shared" si="27"/>
        <v>0</v>
      </c>
      <c r="AP46">
        <f t="shared" si="27"/>
        <v>-0.19398422358601813</v>
      </c>
      <c r="AQ46">
        <f t="shared" si="27"/>
        <v>-21.363155691583813</v>
      </c>
      <c r="AR46">
        <f t="shared" si="27"/>
        <v>-21.557139915169831</v>
      </c>
      <c r="AS46">
        <f t="shared" si="27"/>
        <v>0.3692117144452649</v>
      </c>
      <c r="AT46">
        <f t="shared" si="27"/>
        <v>0.22754301435977603</v>
      </c>
      <c r="AU46">
        <f t="shared" si="24"/>
        <v>-20.960385186364793</v>
      </c>
      <c r="AW46">
        <v>43</v>
      </c>
      <c r="AX46">
        <f>IF(Z46&gt;0, (R46*SUMPRODUCT(K46:$K$98, X46:$X$98)-K46*$AZ$3)/Z46, 0)</f>
        <v>371.34498918812614</v>
      </c>
    </row>
    <row r="47" spans="5:50" x14ac:dyDescent="0.25">
      <c r="E47">
        <v>2047</v>
      </c>
      <c r="F47" s="5">
        <v>3.5571999999999999E-2</v>
      </c>
      <c r="G47">
        <v>7.0000000000000007E-2</v>
      </c>
      <c r="H47" s="5">
        <f t="shared" si="9"/>
        <v>0.12000000000000001</v>
      </c>
      <c r="I47" s="5">
        <f t="shared" si="10"/>
        <v>1.1200000000000001</v>
      </c>
      <c r="J47">
        <f t="shared" si="11"/>
        <v>0.89285714285714279</v>
      </c>
      <c r="K47">
        <f t="shared" si="21"/>
        <v>1.7470339486017828E-2</v>
      </c>
      <c r="L47" s="2">
        <v>44</v>
      </c>
      <c r="M47" s="6">
        <v>5.7177164000000003E-2</v>
      </c>
      <c r="Q47" s="4">
        <f t="shared" si="22"/>
        <v>25</v>
      </c>
      <c r="R47">
        <f t="shared" si="0"/>
        <v>50000</v>
      </c>
      <c r="S47">
        <f t="shared" si="1"/>
        <v>350.22397381079827</v>
      </c>
      <c r="U47">
        <f t="shared" si="12"/>
        <v>5.7177164000000003E-2</v>
      </c>
      <c r="V47">
        <f t="shared" si="13"/>
        <v>0.01</v>
      </c>
      <c r="W47">
        <f t="shared" si="14"/>
        <v>0.39655829188434943</v>
      </c>
      <c r="X47">
        <f t="shared" si="15"/>
        <v>2.2674078490631317E-2</v>
      </c>
      <c r="Y47">
        <f t="shared" si="16"/>
        <v>3.9655829188434948E-3</v>
      </c>
      <c r="Z47">
        <f t="shared" si="17"/>
        <v>0.36991863047487467</v>
      </c>
      <c r="AB47">
        <f t="shared" si="18"/>
        <v>147.25993461225551</v>
      </c>
      <c r="AC47">
        <f t="shared" si="19"/>
        <v>129.55437275155887</v>
      </c>
      <c r="AE47">
        <f t="shared" si="2"/>
        <v>0</v>
      </c>
      <c r="AF47">
        <f t="shared" si="25"/>
        <v>0</v>
      </c>
      <c r="AG47">
        <f t="shared" si="25"/>
        <v>-9.2479657618718658</v>
      </c>
      <c r="AH47">
        <f t="shared" si="4"/>
        <v>-1133.7039245315659</v>
      </c>
      <c r="AI47">
        <f t="shared" si="26"/>
        <v>-1142.9518902934378</v>
      </c>
      <c r="AJ47">
        <f t="shared" si="6"/>
        <v>17.705561860696633</v>
      </c>
      <c r="AK47">
        <f t="shared" si="20"/>
        <v>10.308195422857887</v>
      </c>
      <c r="AL47">
        <f t="shared" si="23"/>
        <v>-1114.9381330098834</v>
      </c>
      <c r="AN47">
        <f t="shared" si="27"/>
        <v>0</v>
      </c>
      <c r="AO47">
        <f t="shared" si="27"/>
        <v>0</v>
      </c>
      <c r="AP47">
        <f t="shared" si="27"/>
        <v>-0.16156510141497099</v>
      </c>
      <c r="AQ47">
        <f t="shared" si="27"/>
        <v>-19.806192438197193</v>
      </c>
      <c r="AR47">
        <f t="shared" si="27"/>
        <v>-19.967757539612165</v>
      </c>
      <c r="AS47">
        <f t="shared" si="27"/>
        <v>0.30932217649705968</v>
      </c>
      <c r="AT47">
        <f t="shared" si="27"/>
        <v>0.18008767352554239</v>
      </c>
      <c r="AU47">
        <f t="shared" si="24"/>
        <v>-19.478347689589562</v>
      </c>
      <c r="AW47">
        <v>44</v>
      </c>
      <c r="AX47">
        <f>IF(Z47&gt;0, (R47*SUMPRODUCT(K47:$K$98, X47:$X$98)-K47*$AZ$3)/Z47, 0)</f>
        <v>350.22397381079827</v>
      </c>
    </row>
    <row r="48" spans="5:50" x14ac:dyDescent="0.25">
      <c r="E48">
        <v>2048</v>
      </c>
      <c r="F48" s="5">
        <v>3.5571999999999999E-2</v>
      </c>
      <c r="G48">
        <v>7.0000000000000007E-2</v>
      </c>
      <c r="H48" s="5">
        <f t="shared" si="9"/>
        <v>0.12000000000000001</v>
      </c>
      <c r="I48" s="5">
        <f t="shared" si="10"/>
        <v>1.1200000000000001</v>
      </c>
      <c r="J48">
        <f t="shared" si="11"/>
        <v>0.89285714285714279</v>
      </c>
      <c r="K48">
        <f t="shared" si="21"/>
        <v>1.5598517398230203E-2</v>
      </c>
      <c r="L48" s="2">
        <v>45</v>
      </c>
      <c r="M48" s="6">
        <v>6.3388860000000005E-2</v>
      </c>
      <c r="Q48" s="4">
        <f t="shared" si="22"/>
        <v>25</v>
      </c>
      <c r="R48">
        <f t="shared" si="0"/>
        <v>50000</v>
      </c>
      <c r="S48">
        <f t="shared" si="1"/>
        <v>329.70694757085556</v>
      </c>
      <c r="U48">
        <f t="shared" si="12"/>
        <v>6.3388860000000005E-2</v>
      </c>
      <c r="V48">
        <f t="shared" si="13"/>
        <v>0.01</v>
      </c>
      <c r="W48">
        <f t="shared" si="14"/>
        <v>0.36991863047487467</v>
      </c>
      <c r="X48">
        <f t="shared" si="15"/>
        <v>2.3448720278563567E-2</v>
      </c>
      <c r="Y48">
        <f t="shared" si="16"/>
        <v>3.6991863047487468E-3</v>
      </c>
      <c r="Z48">
        <f t="shared" si="17"/>
        <v>0.34277072389156238</v>
      </c>
      <c r="AB48">
        <f t="shared" si="18"/>
        <v>129.55437275155887</v>
      </c>
      <c r="AC48">
        <f t="shared" si="19"/>
        <v>113.01388909093957</v>
      </c>
      <c r="AE48">
        <f t="shared" si="2"/>
        <v>0</v>
      </c>
      <c r="AF48">
        <f t="shared" si="25"/>
        <v>0</v>
      </c>
      <c r="AG48">
        <f t="shared" si="25"/>
        <v>-8.5692680972890596</v>
      </c>
      <c r="AH48">
        <f t="shared" si="4"/>
        <v>-1172.4360139281785</v>
      </c>
      <c r="AI48">
        <f t="shared" si="26"/>
        <v>-1181.0052820254675</v>
      </c>
      <c r="AJ48">
        <f t="shared" si="6"/>
        <v>16.540483660619302</v>
      </c>
      <c r="AK48">
        <f t="shared" si="20"/>
        <v>9.0688060926091225</v>
      </c>
      <c r="AL48">
        <f t="shared" si="23"/>
        <v>-1155.3959922722393</v>
      </c>
      <c r="AN48">
        <f t="shared" si="27"/>
        <v>0</v>
      </c>
      <c r="AO48">
        <f t="shared" si="27"/>
        <v>0</v>
      </c>
      <c r="AP48">
        <f t="shared" si="27"/>
        <v>-0.13366787750566242</v>
      </c>
      <c r="AQ48">
        <f t="shared" si="27"/>
        <v>-18.288263561570361</v>
      </c>
      <c r="AR48">
        <f t="shared" si="27"/>
        <v>-18.421931439076022</v>
      </c>
      <c r="AS48">
        <f t="shared" si="27"/>
        <v>0.25800702215531257</v>
      </c>
      <c r="AT48">
        <f t="shared" si="27"/>
        <v>0.14145992961673948</v>
      </c>
      <c r="AU48">
        <f t="shared" si="24"/>
        <v>-18.022464487303974</v>
      </c>
      <c r="AW48">
        <v>45</v>
      </c>
      <c r="AX48">
        <f>IF(Z48&gt;0, (R48*SUMPRODUCT(K48:$K$98, X48:$X$98)-K48*$AZ$3)/Z48, 0)</f>
        <v>329.70694757085556</v>
      </c>
    </row>
    <row r="49" spans="5:50" x14ac:dyDescent="0.25">
      <c r="E49">
        <v>2049</v>
      </c>
      <c r="F49" s="5">
        <v>3.5571999999999999E-2</v>
      </c>
      <c r="G49">
        <v>7.0000000000000007E-2</v>
      </c>
      <c r="H49" s="5">
        <f t="shared" si="9"/>
        <v>0.12000000000000001</v>
      </c>
      <c r="I49" s="5">
        <f t="shared" si="10"/>
        <v>1.1200000000000001</v>
      </c>
      <c r="J49">
        <f t="shared" si="11"/>
        <v>0.89285714285714279</v>
      </c>
      <c r="K49">
        <f t="shared" si="21"/>
        <v>1.3927247676991251E-2</v>
      </c>
      <c r="L49" s="2">
        <v>46</v>
      </c>
      <c r="M49" s="6">
        <v>7.0498397000000004E-2</v>
      </c>
      <c r="Q49" s="4">
        <f t="shared" si="22"/>
        <v>25</v>
      </c>
      <c r="R49">
        <f t="shared" si="0"/>
        <v>50000</v>
      </c>
      <c r="S49">
        <f t="shared" si="1"/>
        <v>309.79752920501778</v>
      </c>
      <c r="U49">
        <f t="shared" si="12"/>
        <v>7.0498397000000004E-2</v>
      </c>
      <c r="V49">
        <f t="shared" si="13"/>
        <v>0.01</v>
      </c>
      <c r="W49">
        <f t="shared" si="14"/>
        <v>0.34277072389156238</v>
      </c>
      <c r="X49">
        <f t="shared" si="15"/>
        <v>2.4164786572884751E-2</v>
      </c>
      <c r="Y49">
        <f t="shared" si="16"/>
        <v>3.4277072389156237E-3</v>
      </c>
      <c r="Z49">
        <f t="shared" si="17"/>
        <v>0.31517823007976203</v>
      </c>
      <c r="AB49">
        <f t="shared" si="18"/>
        <v>113.01388909093957</v>
      </c>
      <c r="AC49">
        <f t="shared" si="19"/>
        <v>97.641436937920886</v>
      </c>
      <c r="AE49">
        <f t="shared" si="2"/>
        <v>0</v>
      </c>
      <c r="AF49">
        <f t="shared" si="25"/>
        <v>0</v>
      </c>
      <c r="AG49">
        <f t="shared" si="25"/>
        <v>-7.8794557519940511</v>
      </c>
      <c r="AH49">
        <f t="shared" si="4"/>
        <v>-1208.2393286442375</v>
      </c>
      <c r="AI49">
        <f t="shared" si="26"/>
        <v>-1216.1187843962316</v>
      </c>
      <c r="AJ49">
        <f t="shared" si="6"/>
        <v>15.372452153018685</v>
      </c>
      <c r="AK49">
        <f t="shared" si="20"/>
        <v>7.9109722363657706</v>
      </c>
      <c r="AL49">
        <f t="shared" si="23"/>
        <v>-1192.8353600068472</v>
      </c>
      <c r="AN49">
        <f t="shared" si="27"/>
        <v>0</v>
      </c>
      <c r="AO49">
        <f t="shared" si="27"/>
        <v>0</v>
      </c>
      <c r="AP49">
        <f t="shared" si="27"/>
        <v>-0.1097391318179145</v>
      </c>
      <c r="AQ49">
        <f t="shared" si="27"/>
        <v>-16.827448383109925</v>
      </c>
      <c r="AR49">
        <f t="shared" si="27"/>
        <v>-16.937187514927842</v>
      </c>
      <c r="AS49">
        <f t="shared" si="27"/>
        <v>0.21409594853778863</v>
      </c>
      <c r="AT49">
        <f t="shared" si="27"/>
        <v>0.11017806970166746</v>
      </c>
      <c r="AU49">
        <f t="shared" si="24"/>
        <v>-16.612913496688385</v>
      </c>
      <c r="AW49">
        <v>46</v>
      </c>
      <c r="AX49">
        <f>IF(Z49&gt;0, (R49*SUMPRODUCT(K49:$K$98, X49:$X$98)-K49*$AZ$3)/Z49, 0)</f>
        <v>309.79752920501778</v>
      </c>
    </row>
    <row r="50" spans="5:50" x14ac:dyDescent="0.25">
      <c r="E50">
        <v>2050</v>
      </c>
      <c r="F50" s="5">
        <v>3.5571999999999999E-2</v>
      </c>
      <c r="G50">
        <v>7.0000000000000007E-2</v>
      </c>
      <c r="H50" s="5">
        <f t="shared" si="9"/>
        <v>0.12000000000000001</v>
      </c>
      <c r="I50" s="5">
        <f t="shared" si="10"/>
        <v>1.1200000000000001</v>
      </c>
      <c r="J50">
        <f t="shared" si="11"/>
        <v>0.89285714285714279</v>
      </c>
      <c r="K50">
        <f t="shared" si="21"/>
        <v>1.2435042568742187E-2</v>
      </c>
      <c r="L50" s="2">
        <v>47</v>
      </c>
      <c r="M50" s="6">
        <v>7.8701599999999997E-2</v>
      </c>
      <c r="Q50" s="4">
        <f t="shared" si="22"/>
        <v>25</v>
      </c>
      <c r="R50">
        <f t="shared" si="0"/>
        <v>50000</v>
      </c>
      <c r="S50">
        <f t="shared" si="1"/>
        <v>290.42887028219667</v>
      </c>
      <c r="U50">
        <f t="shared" si="12"/>
        <v>7.8701599999999997E-2</v>
      </c>
      <c r="V50">
        <f t="shared" si="13"/>
        <v>0.01</v>
      </c>
      <c r="W50">
        <f t="shared" si="14"/>
        <v>0.31517823007976203</v>
      </c>
      <c r="X50">
        <f t="shared" si="15"/>
        <v>2.4805030992445399E-2</v>
      </c>
      <c r="Y50">
        <f t="shared" si="16"/>
        <v>3.1517823007976204E-3</v>
      </c>
      <c r="Z50">
        <f t="shared" si="17"/>
        <v>0.28722141678651902</v>
      </c>
      <c r="AB50">
        <f t="shared" si="18"/>
        <v>97.641436937920886</v>
      </c>
      <c r="AC50">
        <f t="shared" si="19"/>
        <v>83.417391598160677</v>
      </c>
      <c r="AE50">
        <f t="shared" si="2"/>
        <v>0</v>
      </c>
      <c r="AF50">
        <f t="shared" si="25"/>
        <v>0</v>
      </c>
      <c r="AG50">
        <f t="shared" si="25"/>
        <v>-7.1805354196629754</v>
      </c>
      <c r="AH50">
        <f t="shared" si="4"/>
        <v>-1240.25154962227</v>
      </c>
      <c r="AI50">
        <f t="shared" si="26"/>
        <v>-1247.4320850419329</v>
      </c>
      <c r="AJ50">
        <f t="shared" si="6"/>
        <v>14.22404533976021</v>
      </c>
      <c r="AK50">
        <f t="shared" si="20"/>
        <v>6.8349005856544629</v>
      </c>
      <c r="AL50">
        <f t="shared" si="23"/>
        <v>-1226.3731391165184</v>
      </c>
      <c r="AN50">
        <f t="shared" si="27"/>
        <v>0</v>
      </c>
      <c r="AO50">
        <f t="shared" si="27"/>
        <v>0</v>
      </c>
      <c r="AP50">
        <f t="shared" si="27"/>
        <v>-8.9290263609870149E-2</v>
      </c>
      <c r="AQ50">
        <f t="shared" si="27"/>
        <v>-15.422580815501391</v>
      </c>
      <c r="AR50">
        <f t="shared" si="27"/>
        <v>-15.511871079111259</v>
      </c>
      <c r="AS50">
        <f t="shared" si="27"/>
        <v>0.17687660929963714</v>
      </c>
      <c r="AT50">
        <f t="shared" si="27"/>
        <v>8.4992279735734158E-2</v>
      </c>
      <c r="AU50">
        <f t="shared" si="24"/>
        <v>-15.25000219007589</v>
      </c>
      <c r="AW50">
        <v>47</v>
      </c>
      <c r="AX50">
        <f>IF(Z50&gt;0, (R50*SUMPRODUCT(K50:$K$98, X50:$X$98)-K50*$AZ$3)/Z50, 0)</f>
        <v>290.42887028219667</v>
      </c>
    </row>
    <row r="51" spans="5:50" x14ac:dyDescent="0.25">
      <c r="E51">
        <v>2051</v>
      </c>
      <c r="F51" s="5">
        <v>3.5571999999999999E-2</v>
      </c>
      <c r="G51">
        <v>7.0000000000000007E-2</v>
      </c>
      <c r="H51" s="5">
        <f t="shared" si="9"/>
        <v>0.12000000000000001</v>
      </c>
      <c r="I51" s="5">
        <f t="shared" si="10"/>
        <v>1.1200000000000001</v>
      </c>
      <c r="J51">
        <f t="shared" si="11"/>
        <v>0.89285714285714279</v>
      </c>
      <c r="K51">
        <f t="shared" si="21"/>
        <v>1.1102716579234095E-2</v>
      </c>
      <c r="L51" s="2">
        <v>48</v>
      </c>
      <c r="M51" s="6">
        <v>8.8159118999999994E-2</v>
      </c>
      <c r="Q51" s="4">
        <f t="shared" si="22"/>
        <v>25</v>
      </c>
      <c r="R51">
        <f t="shared" si="0"/>
        <v>50000</v>
      </c>
      <c r="S51">
        <f t="shared" si="1"/>
        <v>271.47363822591757</v>
      </c>
      <c r="U51">
        <f t="shared" si="12"/>
        <v>8.8159118999999994E-2</v>
      </c>
      <c r="V51">
        <f t="shared" si="13"/>
        <v>0.01</v>
      </c>
      <c r="W51">
        <f t="shared" si="14"/>
        <v>0.28722141678651902</v>
      </c>
      <c r="X51">
        <f t="shared" si="15"/>
        <v>2.5321187061831327E-2</v>
      </c>
      <c r="Y51">
        <f t="shared" si="16"/>
        <v>2.8722141678651902E-3</v>
      </c>
      <c r="Z51">
        <f t="shared" si="17"/>
        <v>0.25902801555682248</v>
      </c>
      <c r="AB51">
        <f t="shared" si="18"/>
        <v>83.417391598160677</v>
      </c>
      <c r="AC51">
        <f t="shared" si="19"/>
        <v>70.319277785650172</v>
      </c>
      <c r="AE51">
        <f t="shared" si="2"/>
        <v>0</v>
      </c>
      <c r="AF51">
        <f t="shared" si="25"/>
        <v>0</v>
      </c>
      <c r="AG51">
        <f t="shared" si="25"/>
        <v>-6.4757003889205622</v>
      </c>
      <c r="AH51">
        <f t="shared" si="4"/>
        <v>-1266.0593530915664</v>
      </c>
      <c r="AI51">
        <f t="shared" si="26"/>
        <v>-1272.535053480487</v>
      </c>
      <c r="AJ51">
        <f t="shared" si="6"/>
        <v>13.098113812510505</v>
      </c>
      <c r="AK51">
        <f t="shared" si="20"/>
        <v>5.8392174118712479</v>
      </c>
      <c r="AL51">
        <f t="shared" si="23"/>
        <v>-1253.5977222561053</v>
      </c>
      <c r="AN51">
        <f t="shared" si="27"/>
        <v>0</v>
      </c>
      <c r="AO51">
        <f t="shared" si="27"/>
        <v>0</v>
      </c>
      <c r="AP51">
        <f t="shared" si="27"/>
        <v>-7.1897866070221E-2</v>
      </c>
      <c r="AQ51">
        <f t="shared" si="27"/>
        <v>-14.056698169864127</v>
      </c>
      <c r="AR51">
        <f t="shared" si="27"/>
        <v>-14.128596035934349</v>
      </c>
      <c r="AS51">
        <f t="shared" si="27"/>
        <v>0.14542464538285549</v>
      </c>
      <c r="AT51">
        <f t="shared" si="27"/>
        <v>6.4831175968535312E-2</v>
      </c>
      <c r="AU51">
        <f t="shared" si="24"/>
        <v>-13.918340214582958</v>
      </c>
      <c r="AW51">
        <v>48</v>
      </c>
      <c r="AX51">
        <f>IF(Z51&gt;0, (R51*SUMPRODUCT(K51:$K$98, X51:$X$98)-K51*$AZ$3)/Z51, 0)</f>
        <v>271.47363822591757</v>
      </c>
    </row>
    <row r="52" spans="5:50" x14ac:dyDescent="0.25">
      <c r="E52">
        <v>2052</v>
      </c>
      <c r="F52" s="5">
        <v>3.5571999999999999E-2</v>
      </c>
      <c r="G52">
        <v>7.0000000000000007E-2</v>
      </c>
      <c r="H52" s="5">
        <f t="shared" si="9"/>
        <v>0.12000000000000001</v>
      </c>
      <c r="I52" s="5">
        <f t="shared" si="10"/>
        <v>1.1200000000000001</v>
      </c>
      <c r="J52">
        <f t="shared" si="11"/>
        <v>0.89285714285714279</v>
      </c>
      <c r="K52">
        <f t="shared" si="21"/>
        <v>9.9131398028875842E-3</v>
      </c>
      <c r="L52" s="2">
        <v>49</v>
      </c>
      <c r="M52" s="6">
        <v>9.9426106E-2</v>
      </c>
      <c r="Q52" s="4">
        <f t="shared" si="22"/>
        <v>25</v>
      </c>
      <c r="R52">
        <f t="shared" si="0"/>
        <v>50000</v>
      </c>
      <c r="S52">
        <f t="shared" si="1"/>
        <v>252.89183755890485</v>
      </c>
      <c r="U52">
        <f t="shared" si="12"/>
        <v>9.9426106E-2</v>
      </c>
      <c r="V52">
        <f t="shared" si="13"/>
        <v>0.01</v>
      </c>
      <c r="W52">
        <f t="shared" si="14"/>
        <v>0.25902801555682248</v>
      </c>
      <c r="X52">
        <f t="shared" si="15"/>
        <v>2.5754146931722281E-2</v>
      </c>
      <c r="Y52">
        <f t="shared" si="16"/>
        <v>2.5902801555682249E-3</v>
      </c>
      <c r="Z52">
        <f t="shared" si="17"/>
        <v>0.23068358846953196</v>
      </c>
      <c r="AB52">
        <f t="shared" si="18"/>
        <v>70.319277785650172</v>
      </c>
      <c r="AC52">
        <f t="shared" si="19"/>
        <v>58.337996582742136</v>
      </c>
      <c r="AE52">
        <f t="shared" si="2"/>
        <v>0</v>
      </c>
      <c r="AF52">
        <f t="shared" si="25"/>
        <v>0</v>
      </c>
      <c r="AG52">
        <f t="shared" si="25"/>
        <v>-5.7670897117382989</v>
      </c>
      <c r="AH52">
        <f t="shared" si="4"/>
        <v>-1287.707346586114</v>
      </c>
      <c r="AI52">
        <f t="shared" si="26"/>
        <v>-1293.4744362978522</v>
      </c>
      <c r="AJ52">
        <f t="shared" si="6"/>
        <v>11.981281202908036</v>
      </c>
      <c r="AK52">
        <f t="shared" si="20"/>
        <v>4.9223494449955121</v>
      </c>
      <c r="AL52">
        <f t="shared" si="23"/>
        <v>-1276.5708056499486</v>
      </c>
      <c r="AN52">
        <f t="shared" si="27"/>
        <v>0</v>
      </c>
      <c r="AO52">
        <f t="shared" si="27"/>
        <v>0</v>
      </c>
      <c r="AP52">
        <f t="shared" si="27"/>
        <v>-5.7169966568256417E-2</v>
      </c>
      <c r="AQ52">
        <f t="shared" si="27"/>
        <v>-12.765222951913564</v>
      </c>
      <c r="AR52">
        <f t="shared" si="27"/>
        <v>-12.822392918481819</v>
      </c>
      <c r="AS52">
        <f t="shared" si="27"/>
        <v>0.11877211558213649</v>
      </c>
      <c r="AT52">
        <f t="shared" si="27"/>
        <v>4.8795938206906621E-2</v>
      </c>
      <c r="AU52">
        <f t="shared" si="24"/>
        <v>-12.654824864692776</v>
      </c>
      <c r="AW52">
        <v>49</v>
      </c>
      <c r="AX52">
        <f>IF(Z52&gt;0, (R52*SUMPRODUCT(K52:$K$98, X52:$X$98)-K52*$AZ$3)/Z52, 0)</f>
        <v>252.89183755890485</v>
      </c>
    </row>
    <row r="53" spans="5:50" x14ac:dyDescent="0.25">
      <c r="E53">
        <v>2053</v>
      </c>
      <c r="F53" s="5">
        <v>3.5571999999999999E-2</v>
      </c>
      <c r="G53">
        <v>7.0000000000000007E-2</v>
      </c>
      <c r="H53" s="5">
        <f t="shared" si="9"/>
        <v>0.12000000000000001</v>
      </c>
      <c r="I53" s="5">
        <f t="shared" si="10"/>
        <v>1.1200000000000001</v>
      </c>
      <c r="J53">
        <f t="shared" si="11"/>
        <v>0.89285714285714279</v>
      </c>
      <c r="K53">
        <f t="shared" si="21"/>
        <v>8.8510176811496272E-3</v>
      </c>
      <c r="L53" s="2">
        <v>50</v>
      </c>
      <c r="M53" s="6">
        <v>0.112419382</v>
      </c>
      <c r="Q53" s="4">
        <f t="shared" si="22"/>
        <v>25</v>
      </c>
      <c r="R53">
        <f t="shared" si="0"/>
        <v>50000</v>
      </c>
      <c r="S53">
        <f t="shared" si="1"/>
        <v>234.26702815246736</v>
      </c>
      <c r="U53">
        <f t="shared" si="12"/>
        <v>0.112419382</v>
      </c>
      <c r="V53">
        <f t="shared" si="13"/>
        <v>0.01</v>
      </c>
      <c r="W53">
        <f t="shared" si="14"/>
        <v>0.23068358846953196</v>
      </c>
      <c r="X53">
        <f t="shared" si="15"/>
        <v>2.5933306453287109E-2</v>
      </c>
      <c r="Y53">
        <f t="shared" si="16"/>
        <v>2.3068358846953197E-3</v>
      </c>
      <c r="Z53">
        <f t="shared" si="17"/>
        <v>0.20244344613154952</v>
      </c>
      <c r="AB53">
        <f t="shared" si="18"/>
        <v>58.337996582742136</v>
      </c>
      <c r="AC53">
        <f t="shared" si="19"/>
        <v>47.425824494182223</v>
      </c>
      <c r="AE53">
        <f t="shared" si="2"/>
        <v>0</v>
      </c>
      <c r="AF53">
        <f t="shared" si="25"/>
        <v>0</v>
      </c>
      <c r="AG53">
        <f t="shared" si="25"/>
        <v>-5.0610861532887377</v>
      </c>
      <c r="AH53">
        <f t="shared" si="4"/>
        <v>-1296.6653226643555</v>
      </c>
      <c r="AI53">
        <f t="shared" si="26"/>
        <v>-1301.7264088176441</v>
      </c>
      <c r="AJ53">
        <f t="shared" si="6"/>
        <v>10.912172088559913</v>
      </c>
      <c r="AK53">
        <f t="shared" si="20"/>
        <v>4.0836597607919503</v>
      </c>
      <c r="AL53">
        <f t="shared" si="23"/>
        <v>-1286.7305769682923</v>
      </c>
      <c r="AN53">
        <f t="shared" si="27"/>
        <v>0</v>
      </c>
      <c r="AO53">
        <f t="shared" si="27"/>
        <v>0</v>
      </c>
      <c r="AP53">
        <f t="shared" si="27"/>
        <v>-4.4795763028580168E-2</v>
      </c>
      <c r="AQ53">
        <f t="shared" si="27"/>
        <v>-11.476807697435797</v>
      </c>
      <c r="AR53">
        <f t="shared" si="27"/>
        <v>-11.521603460464377</v>
      </c>
      <c r="AS53">
        <f t="shared" si="27"/>
        <v>9.6583828095591254E-2</v>
      </c>
      <c r="AT53">
        <f t="shared" si="27"/>
        <v>3.6144544746568807E-2</v>
      </c>
      <c r="AU53">
        <f t="shared" si="24"/>
        <v>-11.388875087622218</v>
      </c>
      <c r="AW53">
        <v>50</v>
      </c>
      <c r="AX53">
        <f>IF(Z53&gt;0, (R53*SUMPRODUCT(K53:$K$98, X53:$X$98)-K53*$AZ$3)/Z53, 0)</f>
        <v>234.26702815246736</v>
      </c>
    </row>
    <row r="54" spans="5:50" x14ac:dyDescent="0.25">
      <c r="E54">
        <v>2054</v>
      </c>
      <c r="F54" s="5">
        <v>3.5571999999999999E-2</v>
      </c>
      <c r="G54">
        <v>7.0000000000000007E-2</v>
      </c>
      <c r="H54" s="5">
        <f t="shared" si="9"/>
        <v>0.12000000000000001</v>
      </c>
      <c r="I54" s="5">
        <f t="shared" si="10"/>
        <v>1.1200000000000001</v>
      </c>
      <c r="J54">
        <f t="shared" si="11"/>
        <v>0.89285714285714279</v>
      </c>
      <c r="K54">
        <f t="shared" si="21"/>
        <v>7.9026943581693102E-3</v>
      </c>
      <c r="L54" s="2">
        <v>51</v>
      </c>
      <c r="M54" s="6">
        <v>0.12734142500000001</v>
      </c>
      <c r="Q54" s="4">
        <f t="shared" si="22"/>
        <v>25</v>
      </c>
      <c r="R54">
        <f t="shared" si="0"/>
        <v>50000</v>
      </c>
      <c r="S54">
        <f t="shared" si="1"/>
        <v>215.32076305322914</v>
      </c>
      <c r="U54">
        <f t="shared" si="12"/>
        <v>0.12734142500000001</v>
      </c>
      <c r="V54">
        <f t="shared" si="13"/>
        <v>0.01</v>
      </c>
      <c r="W54">
        <f t="shared" si="14"/>
        <v>0.20244344613154952</v>
      </c>
      <c r="X54">
        <f t="shared" si="15"/>
        <v>2.5779436912302254E-2</v>
      </c>
      <c r="Y54">
        <f t="shared" si="16"/>
        <v>2.0244344613154952E-3</v>
      </c>
      <c r="Z54">
        <f t="shared" si="17"/>
        <v>0.17463957475793176</v>
      </c>
      <c r="AB54">
        <f t="shared" si="18"/>
        <v>47.425824494182223</v>
      </c>
      <c r="AC54">
        <f t="shared" si="19"/>
        <v>37.603526496169323</v>
      </c>
      <c r="AE54">
        <f t="shared" si="2"/>
        <v>0</v>
      </c>
      <c r="AF54">
        <f t="shared" si="25"/>
        <v>0</v>
      </c>
      <c r="AG54">
        <f t="shared" si="25"/>
        <v>-4.365989368948294</v>
      </c>
      <c r="AH54">
        <f t="shared" si="4"/>
        <v>-1288.9718456151127</v>
      </c>
      <c r="AI54">
        <f t="shared" si="26"/>
        <v>-1293.3378349840609</v>
      </c>
      <c r="AJ54">
        <f t="shared" si="6"/>
        <v>9.8222979980128997</v>
      </c>
      <c r="AK54">
        <f t="shared" si="20"/>
        <v>3.319807714592756</v>
      </c>
      <c r="AL54">
        <f t="shared" si="23"/>
        <v>-1280.1957292714553</v>
      </c>
      <c r="AN54">
        <f t="shared" si="27"/>
        <v>0</v>
      </c>
      <c r="AO54">
        <f t="shared" si="27"/>
        <v>0</v>
      </c>
      <c r="AP54">
        <f t="shared" si="27"/>
        <v>-3.4503079553814868E-2</v>
      </c>
      <c r="AQ54">
        <f t="shared" si="27"/>
        <v>-10.186350532181635</v>
      </c>
      <c r="AR54">
        <f t="shared" si="27"/>
        <v>-10.220853611735448</v>
      </c>
      <c r="AS54">
        <f t="shared" si="27"/>
        <v>7.7622618973154256E-2</v>
      </c>
      <c r="AT54">
        <f t="shared" si="27"/>
        <v>2.6235425696319124E-2</v>
      </c>
      <c r="AU54">
        <f t="shared" si="24"/>
        <v>-10.116995567065976</v>
      </c>
      <c r="AW54">
        <v>51</v>
      </c>
      <c r="AX54">
        <f>IF(Z54&gt;0, (R54*SUMPRODUCT(K54:$K$98, X54:$X$98)-K54*$AZ$3)/Z54, 0)</f>
        <v>215.32076305322914</v>
      </c>
    </row>
    <row r="55" spans="5:50" x14ac:dyDescent="0.25">
      <c r="E55">
        <v>2055</v>
      </c>
      <c r="F55" s="5">
        <v>3.5571999999999999E-2</v>
      </c>
      <c r="G55">
        <v>7.0000000000000007E-2</v>
      </c>
      <c r="H55" s="5">
        <f t="shared" si="9"/>
        <v>0.12000000000000001</v>
      </c>
      <c r="I55" s="5">
        <f t="shared" si="10"/>
        <v>1.1200000000000001</v>
      </c>
      <c r="J55">
        <f t="shared" si="11"/>
        <v>0.89285714285714279</v>
      </c>
      <c r="K55">
        <f t="shared" si="21"/>
        <v>7.0559771055083119E-3</v>
      </c>
      <c r="L55" s="2">
        <v>52</v>
      </c>
      <c r="M55" s="6">
        <v>0.14457818</v>
      </c>
      <c r="Q55" s="4">
        <f t="shared" si="22"/>
        <v>25</v>
      </c>
      <c r="R55">
        <f t="shared" si="0"/>
        <v>50000</v>
      </c>
      <c r="S55">
        <f t="shared" si="1"/>
        <v>195.70314946909673</v>
      </c>
      <c r="U55">
        <f t="shared" si="12"/>
        <v>0.14457818</v>
      </c>
      <c r="V55">
        <f t="shared" si="13"/>
        <v>0.01</v>
      </c>
      <c r="W55">
        <f t="shared" si="14"/>
        <v>0.17463957475793176</v>
      </c>
      <c r="X55">
        <f t="shared" si="15"/>
        <v>2.5249071874475715E-2</v>
      </c>
      <c r="Y55">
        <f t="shared" si="16"/>
        <v>1.7463957475793177E-3</v>
      </c>
      <c r="Z55">
        <f t="shared" si="17"/>
        <v>0.14764410713587672</v>
      </c>
      <c r="AB55">
        <f t="shared" si="18"/>
        <v>37.603526496169323</v>
      </c>
      <c r="AC55">
        <f t="shared" si="19"/>
        <v>28.894416767043815</v>
      </c>
      <c r="AE55">
        <f t="shared" si="2"/>
        <v>0</v>
      </c>
      <c r="AF55">
        <f t="shared" si="25"/>
        <v>0</v>
      </c>
      <c r="AG55">
        <f t="shared" si="25"/>
        <v>-3.6911026783969181</v>
      </c>
      <c r="AH55">
        <f t="shared" si="4"/>
        <v>-1262.4535937237858</v>
      </c>
      <c r="AI55">
        <f t="shared" si="26"/>
        <v>-1266.1446964021827</v>
      </c>
      <c r="AJ55">
        <f t="shared" si="6"/>
        <v>8.7091097291255082</v>
      </c>
      <c r="AK55">
        <f t="shared" si="20"/>
        <v>2.6322468547318527</v>
      </c>
      <c r="AL55">
        <f t="shared" si="23"/>
        <v>-1254.8033398183254</v>
      </c>
      <c r="AN55">
        <f t="shared" si="27"/>
        <v>0</v>
      </c>
      <c r="AO55">
        <f t="shared" si="27"/>
        <v>0</v>
      </c>
      <c r="AP55">
        <f t="shared" si="27"/>
        <v>-2.6044335992849065E-2</v>
      </c>
      <c r="AQ55">
        <f t="shared" si="27"/>
        <v>-8.9078436540817254</v>
      </c>
      <c r="AR55">
        <f t="shared" si="27"/>
        <v>-8.9338879900745738</v>
      </c>
      <c r="AS55">
        <f t="shared" si="27"/>
        <v>6.145127885806928E-2</v>
      </c>
      <c r="AT55">
        <f t="shared" si="27"/>
        <v>1.8573073543034217E-2</v>
      </c>
      <c r="AU55">
        <f t="shared" si="24"/>
        <v>-8.8538636376734701</v>
      </c>
      <c r="AW55">
        <v>52</v>
      </c>
      <c r="AX55">
        <f>IF(Z55&gt;0, (R55*SUMPRODUCT(K55:$K$98, X55:$X$98)-K55*$AZ$3)/Z55, 0)</f>
        <v>195.70314946909673</v>
      </c>
    </row>
    <row r="56" spans="5:50" x14ac:dyDescent="0.25">
      <c r="E56">
        <v>2056</v>
      </c>
      <c r="F56" s="5">
        <v>3.5571999999999999E-2</v>
      </c>
      <c r="G56">
        <v>7.0000000000000007E-2</v>
      </c>
      <c r="H56" s="5">
        <f t="shared" si="9"/>
        <v>0.12000000000000001</v>
      </c>
      <c r="I56" s="5">
        <f t="shared" si="10"/>
        <v>1.1200000000000001</v>
      </c>
      <c r="J56">
        <f t="shared" si="11"/>
        <v>0.89285714285714279</v>
      </c>
      <c r="K56">
        <f t="shared" si="21"/>
        <v>6.2999795584895634E-3</v>
      </c>
      <c r="L56" s="2">
        <v>53</v>
      </c>
      <c r="M56" s="6">
        <v>0.16385111999999999</v>
      </c>
      <c r="Q56" s="4">
        <f t="shared" si="22"/>
        <v>25</v>
      </c>
      <c r="R56">
        <f t="shared" si="0"/>
        <v>50000</v>
      </c>
      <c r="S56">
        <f t="shared" si="1"/>
        <v>174.66989993253603</v>
      </c>
      <c r="U56">
        <f t="shared" si="12"/>
        <v>0.16385111999999999</v>
      </c>
      <c r="V56">
        <f t="shared" si="13"/>
        <v>0.01</v>
      </c>
      <c r="W56">
        <f t="shared" si="14"/>
        <v>0.14764410713587672</v>
      </c>
      <c r="X56">
        <f t="shared" si="15"/>
        <v>2.4191652315613391E-2</v>
      </c>
      <c r="Y56">
        <f t="shared" si="16"/>
        <v>1.4764410713587672E-3</v>
      </c>
      <c r="Z56">
        <f t="shared" si="17"/>
        <v>0.12197601374890457</v>
      </c>
      <c r="AB56">
        <f t="shared" si="18"/>
        <v>28.894416767043815</v>
      </c>
      <c r="AC56">
        <f t="shared" si="19"/>
        <v>21.305538115690801</v>
      </c>
      <c r="AE56">
        <f t="shared" si="2"/>
        <v>0</v>
      </c>
      <c r="AF56">
        <f t="shared" si="25"/>
        <v>0</v>
      </c>
      <c r="AG56">
        <f t="shared" si="25"/>
        <v>-3.0494003437226143</v>
      </c>
      <c r="AH56">
        <f t="shared" si="4"/>
        <v>-1209.5826157806696</v>
      </c>
      <c r="AI56">
        <f t="shared" si="26"/>
        <v>-1212.6320161243923</v>
      </c>
      <c r="AJ56">
        <f t="shared" si="6"/>
        <v>7.5888786513530135</v>
      </c>
      <c r="AK56">
        <f t="shared" si="20"/>
        <v>2.0226091736930671</v>
      </c>
      <c r="AL56">
        <f t="shared" si="23"/>
        <v>-1203.0205282993461</v>
      </c>
      <c r="AN56">
        <f t="shared" si="27"/>
        <v>0</v>
      </c>
      <c r="AO56">
        <f t="shared" si="27"/>
        <v>0</v>
      </c>
      <c r="AP56">
        <f t="shared" si="27"/>
        <v>-1.9211159831103518E-2</v>
      </c>
      <c r="AQ56">
        <f t="shared" si="27"/>
        <v>-7.6203457537225541</v>
      </c>
      <c r="AR56">
        <f t="shared" si="27"/>
        <v>-7.6395569135536583</v>
      </c>
      <c r="AS56">
        <f t="shared" si="27"/>
        <v>4.7809780375381833E-2</v>
      </c>
      <c r="AT56">
        <f t="shared" si="27"/>
        <v>1.274239644907979E-2</v>
      </c>
      <c r="AU56">
        <f t="shared" si="24"/>
        <v>-7.5790047367291962</v>
      </c>
      <c r="AW56">
        <v>53</v>
      </c>
      <c r="AX56">
        <f>IF(Z56&gt;0, (R56*SUMPRODUCT(K56:$K$98, X56:$X$98)-K56*$AZ$3)/Z56, 0)</f>
        <v>174.66989993253603</v>
      </c>
    </row>
    <row r="57" spans="5:50" x14ac:dyDescent="0.25">
      <c r="E57">
        <v>2057</v>
      </c>
      <c r="F57" s="5">
        <v>3.5571999999999999E-2</v>
      </c>
      <c r="G57">
        <v>7.0000000000000007E-2</v>
      </c>
      <c r="H57" s="5">
        <f t="shared" si="9"/>
        <v>0.12000000000000001</v>
      </c>
      <c r="I57" s="5">
        <f t="shared" si="10"/>
        <v>1.1200000000000001</v>
      </c>
      <c r="J57">
        <f t="shared" si="11"/>
        <v>0.89285714285714279</v>
      </c>
      <c r="K57">
        <f t="shared" si="21"/>
        <v>5.6249817486513955E-3</v>
      </c>
      <c r="L57" s="2">
        <v>54</v>
      </c>
      <c r="M57" s="6">
        <v>0.185300933</v>
      </c>
      <c r="Q57" s="4">
        <f t="shared" si="22"/>
        <v>25</v>
      </c>
      <c r="R57">
        <f t="shared" si="0"/>
        <v>50000</v>
      </c>
      <c r="S57">
        <f t="shared" si="1"/>
        <v>151.42370192696086</v>
      </c>
      <c r="U57">
        <f t="shared" si="12"/>
        <v>0.185300933</v>
      </c>
      <c r="V57">
        <f t="shared" si="13"/>
        <v>0.01</v>
      </c>
      <c r="W57">
        <f t="shared" si="14"/>
        <v>0.12197601374890457</v>
      </c>
      <c r="X57">
        <f t="shared" si="15"/>
        <v>2.2602269151292844E-2</v>
      </c>
      <c r="Y57">
        <f t="shared" si="16"/>
        <v>1.2197601374890458E-3</v>
      </c>
      <c r="Z57">
        <f t="shared" si="17"/>
        <v>9.8153984460122676E-2</v>
      </c>
      <c r="AB57">
        <f t="shared" si="18"/>
        <v>21.305538115690801</v>
      </c>
      <c r="AC57">
        <f t="shared" si="19"/>
        <v>14.862839685833164</v>
      </c>
      <c r="AE57">
        <f t="shared" si="2"/>
        <v>0</v>
      </c>
      <c r="AF57">
        <f t="shared" si="25"/>
        <v>0</v>
      </c>
      <c r="AG57">
        <f t="shared" si="25"/>
        <v>-2.4538496115030668</v>
      </c>
      <c r="AH57">
        <f t="shared" si="4"/>
        <v>-1130.1134575646422</v>
      </c>
      <c r="AI57">
        <f t="shared" si="26"/>
        <v>-1132.5673071761453</v>
      </c>
      <c r="AJ57">
        <f t="shared" si="6"/>
        <v>6.4426984298576375</v>
      </c>
      <c r="AK57">
        <f t="shared" si="20"/>
        <v>1.4913876680983562</v>
      </c>
      <c r="AL57">
        <f t="shared" si="23"/>
        <v>-1124.6332210781891</v>
      </c>
      <c r="AN57">
        <f t="shared" si="27"/>
        <v>0</v>
      </c>
      <c r="AO57">
        <f t="shared" si="27"/>
        <v>0</v>
      </c>
      <c r="AP57">
        <f t="shared" si="27"/>
        <v>-1.3802859278640068E-2</v>
      </c>
      <c r="AQ57">
        <f t="shared" si="27"/>
        <v>-6.3568675727064354</v>
      </c>
      <c r="AR57">
        <f t="shared" si="27"/>
        <v>-6.3706704319850758</v>
      </c>
      <c r="AS57">
        <f t="shared" si="27"/>
        <v>3.6240061080014215E-2</v>
      </c>
      <c r="AT57">
        <f t="shared" si="27"/>
        <v>8.3890284132170194E-3</v>
      </c>
      <c r="AU57">
        <f t="shared" si="24"/>
        <v>-6.3260413424918438</v>
      </c>
      <c r="AW57">
        <v>54</v>
      </c>
      <c r="AX57">
        <f>IF(Z57&gt;0, (R57*SUMPRODUCT(K57:$K$98, X57:$X$98)-K57*$AZ$3)/Z57, 0)</f>
        <v>151.42370192696086</v>
      </c>
    </row>
    <row r="58" spans="5:50" x14ac:dyDescent="0.25">
      <c r="E58">
        <v>2058</v>
      </c>
      <c r="F58" s="5">
        <v>3.5571999999999999E-2</v>
      </c>
      <c r="G58">
        <v>7.0000000000000007E-2</v>
      </c>
      <c r="H58" s="5">
        <f t="shared" si="9"/>
        <v>0.12000000000000001</v>
      </c>
      <c r="I58" s="5">
        <f t="shared" si="10"/>
        <v>1.1200000000000001</v>
      </c>
      <c r="J58">
        <f t="shared" si="11"/>
        <v>0.89285714285714279</v>
      </c>
      <c r="K58">
        <f t="shared" si="21"/>
        <v>5.0223051327244602E-3</v>
      </c>
      <c r="L58" s="2">
        <v>55</v>
      </c>
      <c r="M58" s="6">
        <v>0.20871278500000001</v>
      </c>
      <c r="Q58" s="4">
        <f t="shared" si="22"/>
        <v>25</v>
      </c>
      <c r="R58">
        <f t="shared" si="0"/>
        <v>50000</v>
      </c>
      <c r="S58">
        <f t="shared" si="1"/>
        <v>124.63013406116193</v>
      </c>
      <c r="U58">
        <f t="shared" si="12"/>
        <v>0.20871278500000001</v>
      </c>
      <c r="V58">
        <f t="shared" si="13"/>
        <v>0.01</v>
      </c>
      <c r="W58">
        <f t="shared" si="14"/>
        <v>9.8153984460122676E-2</v>
      </c>
      <c r="X58">
        <f t="shared" si="15"/>
        <v>2.0485991455518927E-2</v>
      </c>
      <c r="Y58">
        <f t="shared" si="16"/>
        <v>9.8153984460122687E-4</v>
      </c>
      <c r="Z58">
        <f t="shared" si="17"/>
        <v>7.6686453160002527E-2</v>
      </c>
      <c r="AB58">
        <f t="shared" si="18"/>
        <v>14.862839685833164</v>
      </c>
      <c r="AC58">
        <f t="shared" si="19"/>
        <v>9.5574429380061297</v>
      </c>
      <c r="AE58">
        <f t="shared" si="2"/>
        <v>0</v>
      </c>
      <c r="AF58">
        <f t="shared" si="25"/>
        <v>0</v>
      </c>
      <c r="AG58">
        <f t="shared" si="25"/>
        <v>-1.9171613290000631</v>
      </c>
      <c r="AH58">
        <f t="shared" si="4"/>
        <v>-1024.2995727759464</v>
      </c>
      <c r="AI58">
        <f t="shared" si="26"/>
        <v>-1026.2167341049465</v>
      </c>
      <c r="AJ58">
        <f t="shared" si="6"/>
        <v>5.3053967478270341</v>
      </c>
      <c r="AK58">
        <f t="shared" si="20"/>
        <v>1.0403987780083215</v>
      </c>
      <c r="AL58">
        <f t="shared" si="23"/>
        <v>-1019.8709385791111</v>
      </c>
      <c r="AN58">
        <f t="shared" si="27"/>
        <v>0</v>
      </c>
      <c r="AO58">
        <f t="shared" si="27"/>
        <v>0</v>
      </c>
      <c r="AP58">
        <f t="shared" si="27"/>
        <v>-9.6285691828978653E-3</v>
      </c>
      <c r="AQ58">
        <f t="shared" si="27"/>
        <v>-5.144345001800108</v>
      </c>
      <c r="AR58">
        <f t="shared" si="27"/>
        <v>-5.1539735709830055</v>
      </c>
      <c r="AS58">
        <f t="shared" si="27"/>
        <v>2.6645321317751373E-2</v>
      </c>
      <c r="AT58">
        <f t="shared" si="27"/>
        <v>5.2252001228714493E-3</v>
      </c>
      <c r="AU58">
        <f t="shared" si="24"/>
        <v>-5.1221030495423827</v>
      </c>
      <c r="AW58">
        <v>55</v>
      </c>
      <c r="AX58">
        <f>IF(Z58&gt;0, (R58*SUMPRODUCT(K58:$K$98, X58:$X$98)-K58*$AZ$3)/Z58, 0)</f>
        <v>124.63013406116193</v>
      </c>
    </row>
    <row r="59" spans="5:50" x14ac:dyDescent="0.25">
      <c r="E59">
        <v>2059</v>
      </c>
      <c r="F59" s="5">
        <v>3.5571999999999999E-2</v>
      </c>
      <c r="G59">
        <v>7.0000000000000007E-2</v>
      </c>
      <c r="H59" s="5">
        <f t="shared" si="9"/>
        <v>0.12000000000000001</v>
      </c>
      <c r="I59" s="5">
        <f t="shared" si="10"/>
        <v>1.1200000000000001</v>
      </c>
      <c r="J59">
        <f t="shared" si="11"/>
        <v>0.89285714285714279</v>
      </c>
      <c r="K59">
        <f t="shared" si="21"/>
        <v>4.4842010113611249E-3</v>
      </c>
      <c r="L59" s="2">
        <v>56</v>
      </c>
      <c r="M59" s="6">
        <v>0.23444695300000001</v>
      </c>
      <c r="Q59" s="4">
        <f t="shared" si="22"/>
        <v>25</v>
      </c>
      <c r="R59">
        <f t="shared" si="0"/>
        <v>50000</v>
      </c>
      <c r="S59">
        <f t="shared" si="1"/>
        <v>92.36879621353323</v>
      </c>
      <c r="U59">
        <f t="shared" si="12"/>
        <v>0.23444695300000001</v>
      </c>
      <c r="V59">
        <f t="shared" si="13"/>
        <v>0.01</v>
      </c>
      <c r="W59">
        <f t="shared" si="14"/>
        <v>7.6686453160002527E-2</v>
      </c>
      <c r="X59">
        <f t="shared" si="15"/>
        <v>1.7978905279739815E-2</v>
      </c>
      <c r="Y59">
        <f t="shared" si="16"/>
        <v>7.6686453160002531E-4</v>
      </c>
      <c r="Z59">
        <f t="shared" si="17"/>
        <v>5.7940683348662682E-2</v>
      </c>
      <c r="AB59">
        <f t="shared" si="18"/>
        <v>9.5574429380061297</v>
      </c>
      <c r="AC59">
        <f t="shared" si="19"/>
        <v>5.3519111727054813</v>
      </c>
      <c r="AE59">
        <f t="shared" si="2"/>
        <v>0</v>
      </c>
      <c r="AF59">
        <f t="shared" si="25"/>
        <v>0</v>
      </c>
      <c r="AG59">
        <f t="shared" si="25"/>
        <v>-1.4485170837165671</v>
      </c>
      <c r="AH59">
        <f t="shared" si="4"/>
        <v>-898.94526398699077</v>
      </c>
      <c r="AI59">
        <f t="shared" si="26"/>
        <v>-900.39378107070729</v>
      </c>
      <c r="AJ59">
        <f t="shared" si="6"/>
        <v>4.2055317653006483</v>
      </c>
      <c r="AK59">
        <f t="shared" si="20"/>
        <v>0.6690210056604291</v>
      </c>
      <c r="AL59">
        <f t="shared" si="23"/>
        <v>-895.51922829974626</v>
      </c>
      <c r="AN59">
        <f t="shared" si="27"/>
        <v>0</v>
      </c>
      <c r="AO59">
        <f t="shared" si="27"/>
        <v>0</v>
      </c>
      <c r="AP59">
        <f t="shared" si="27"/>
        <v>-6.4954417717756974E-3</v>
      </c>
      <c r="AQ59">
        <f t="shared" si="27"/>
        <v>-4.0310512619287575</v>
      </c>
      <c r="AR59">
        <f t="shared" si="27"/>
        <v>-4.0375467037005333</v>
      </c>
      <c r="AS59">
        <f t="shared" si="27"/>
        <v>1.8858449795272503E-2</v>
      </c>
      <c r="AT59">
        <f t="shared" si="27"/>
        <v>3.000024670204333E-3</v>
      </c>
      <c r="AU59">
        <f t="shared" si="24"/>
        <v>-4.0156882292350566</v>
      </c>
      <c r="AW59">
        <v>56</v>
      </c>
      <c r="AX59">
        <f>IF(Z59&gt;0, (R59*SUMPRODUCT(K59:$K$98, X59:$X$98)-K59*$AZ$3)/Z59, 0)</f>
        <v>92.36879621353323</v>
      </c>
    </row>
    <row r="60" spans="5:50" x14ac:dyDescent="0.25">
      <c r="E60">
        <v>2060</v>
      </c>
      <c r="F60" s="5">
        <v>3.5571999999999999E-2</v>
      </c>
      <c r="G60">
        <v>7.0000000000000007E-2</v>
      </c>
      <c r="H60" s="5">
        <f t="shared" si="9"/>
        <v>0.12000000000000001</v>
      </c>
      <c r="I60" s="5">
        <f t="shared" si="10"/>
        <v>1.1200000000000001</v>
      </c>
      <c r="J60">
        <f t="shared" si="11"/>
        <v>0.89285714285714279</v>
      </c>
      <c r="K60">
        <f t="shared" si="21"/>
        <v>4.0037509030010042E-3</v>
      </c>
      <c r="L60" s="2">
        <v>57</v>
      </c>
      <c r="M60" s="6">
        <v>0.26339700100000002</v>
      </c>
      <c r="Q60" s="4">
        <f t="shared" si="22"/>
        <v>25</v>
      </c>
      <c r="R60">
        <f t="shared" si="0"/>
        <v>50000</v>
      </c>
      <c r="S60">
        <f t="shared" si="1"/>
        <v>51.284856580929528</v>
      </c>
      <c r="U60">
        <f t="shared" si="12"/>
        <v>0.26339700100000002</v>
      </c>
      <c r="V60">
        <f t="shared" si="13"/>
        <v>0.01</v>
      </c>
      <c r="W60">
        <f t="shared" si="14"/>
        <v>5.7940683348662682E-2</v>
      </c>
      <c r="X60">
        <f t="shared" si="15"/>
        <v>1.5261402229928389E-2</v>
      </c>
      <c r="Y60">
        <f t="shared" si="16"/>
        <v>5.7940683348662681E-4</v>
      </c>
      <c r="Z60">
        <f t="shared" si="17"/>
        <v>4.2099874285247668E-2</v>
      </c>
      <c r="AB60">
        <f t="shared" si="18"/>
        <v>5.3519111727054813</v>
      </c>
      <c r="AC60">
        <f t="shared" si="19"/>
        <v>2.1590860147940898</v>
      </c>
      <c r="AE60">
        <f t="shared" si="2"/>
        <v>0</v>
      </c>
      <c r="AF60">
        <f t="shared" si="25"/>
        <v>0</v>
      </c>
      <c r="AG60">
        <f t="shared" si="25"/>
        <v>-1.0524968571311917</v>
      </c>
      <c r="AH60">
        <f t="shared" si="4"/>
        <v>-763.07011149641949</v>
      </c>
      <c r="AI60">
        <f t="shared" si="26"/>
        <v>-764.12260835355073</v>
      </c>
      <c r="AJ60">
        <f t="shared" si="6"/>
        <v>3.1928251579113915</v>
      </c>
      <c r="AK60">
        <f t="shared" si="20"/>
        <v>0.37463378208938375</v>
      </c>
      <c r="AL60">
        <f t="shared" si="23"/>
        <v>-760.55514941354988</v>
      </c>
      <c r="AN60">
        <f t="shared" si="27"/>
        <v>0</v>
      </c>
      <c r="AO60">
        <f t="shared" si="27"/>
        <v>0</v>
      </c>
      <c r="AP60">
        <f t="shared" si="27"/>
        <v>-4.2139352421447273E-3</v>
      </c>
      <c r="AQ60">
        <f t="shared" si="27"/>
        <v>-3.0551426479568664</v>
      </c>
      <c r="AR60">
        <f t="shared" si="27"/>
        <v>-3.0593565831990115</v>
      </c>
      <c r="AS60">
        <f t="shared" si="27"/>
        <v>1.2783276609112057E-2</v>
      </c>
      <c r="AT60">
        <f t="shared" si="27"/>
        <v>1.4999403433350515E-3</v>
      </c>
      <c r="AU60">
        <f t="shared" si="24"/>
        <v>-3.0450733662465641</v>
      </c>
      <c r="AW60">
        <v>57</v>
      </c>
      <c r="AX60">
        <f>IF(Z60&gt;0, (R60*SUMPRODUCT(K60:$K$98, X60:$X$98)-K60*$AZ$3)/Z60, 0)</f>
        <v>51.284856580929528</v>
      </c>
    </row>
    <row r="61" spans="5:50" x14ac:dyDescent="0.25">
      <c r="E61">
        <v>2061</v>
      </c>
      <c r="F61" s="5">
        <v>3.5571999999999999E-2</v>
      </c>
      <c r="G61">
        <v>7.0000000000000007E-2</v>
      </c>
      <c r="H61" s="5">
        <f t="shared" si="9"/>
        <v>0.12000000000000001</v>
      </c>
      <c r="I61" s="5">
        <f t="shared" si="10"/>
        <v>1.1200000000000001</v>
      </c>
      <c r="J61">
        <f t="shared" si="11"/>
        <v>0.89285714285714279</v>
      </c>
      <c r="K61">
        <f t="shared" si="21"/>
        <v>3.5747775919651821E-3</v>
      </c>
      <c r="L61" s="2">
        <v>58</v>
      </c>
      <c r="M61" s="6">
        <v>0.29593128600000002</v>
      </c>
      <c r="Q61" s="4">
        <f t="shared" si="22"/>
        <v>25</v>
      </c>
      <c r="R61">
        <f t="shared" si="0"/>
        <v>50000</v>
      </c>
      <c r="S61">
        <f t="shared" si="1"/>
        <v>-5.0526841206648845</v>
      </c>
      <c r="U61">
        <f t="shared" si="12"/>
        <v>0.29593128600000002</v>
      </c>
      <c r="V61">
        <f t="shared" si="13"/>
        <v>0.01</v>
      </c>
      <c r="W61">
        <f t="shared" si="14"/>
        <v>4.2099874285247668E-2</v>
      </c>
      <c r="X61">
        <f t="shared" si="15"/>
        <v>1.2458669937671673E-2</v>
      </c>
      <c r="Y61">
        <f t="shared" si="16"/>
        <v>4.209987428524767E-4</v>
      </c>
      <c r="Z61">
        <f t="shared" si="17"/>
        <v>2.9220205604723517E-2</v>
      </c>
      <c r="AB61">
        <f t="shared" si="18"/>
        <v>2.1590860147940898</v>
      </c>
      <c r="AC61">
        <f t="shared" si="19"/>
        <v>-0.14764046886154958</v>
      </c>
      <c r="AE61">
        <f t="shared" si="2"/>
        <v>0</v>
      </c>
      <c r="AF61">
        <f t="shared" si="25"/>
        <v>0</v>
      </c>
      <c r="AG61">
        <f t="shared" si="25"/>
        <v>-0.73050514011808787</v>
      </c>
      <c r="AH61">
        <f t="shared" si="4"/>
        <v>-622.93349688358364</v>
      </c>
      <c r="AI61">
        <f t="shared" si="26"/>
        <v>-623.66400202370176</v>
      </c>
      <c r="AJ61">
        <f t="shared" si="6"/>
        <v>2.3067264836556394</v>
      </c>
      <c r="AK61">
        <f t="shared" si="20"/>
        <v>0.15113602103558629</v>
      </c>
      <c r="AL61">
        <f t="shared" si="23"/>
        <v>-621.20613951901055</v>
      </c>
      <c r="AN61">
        <f t="shared" si="27"/>
        <v>0</v>
      </c>
      <c r="AO61">
        <f t="shared" si="27"/>
        <v>0</v>
      </c>
      <c r="AP61">
        <f t="shared" si="27"/>
        <v>-2.6113934057095259E-3</v>
      </c>
      <c r="AQ61">
        <f t="shared" si="27"/>
        <v>-2.2268487059439472</v>
      </c>
      <c r="AR61">
        <f t="shared" si="27"/>
        <v>-2.2294600993496569</v>
      </c>
      <c r="AS61">
        <f t="shared" si="27"/>
        <v>8.2460341445648178E-3</v>
      </c>
      <c r="AT61">
        <f t="shared" si="27"/>
        <v>5.4027766133679222E-4</v>
      </c>
      <c r="AU61">
        <f t="shared" si="24"/>
        <v>-2.2206737875437557</v>
      </c>
      <c r="AW61">
        <v>58</v>
      </c>
      <c r="AX61">
        <f>IF(Z61&gt;0, (R61*SUMPRODUCT(K61:$K$98, X61:$X$98)-K61*$AZ$3)/Z61, 0)</f>
        <v>-5.0526841206648845</v>
      </c>
    </row>
    <row r="62" spans="5:50" x14ac:dyDescent="0.25">
      <c r="E62">
        <v>2062</v>
      </c>
      <c r="F62" s="5">
        <v>3.5571999999999999E-2</v>
      </c>
      <c r="G62">
        <v>7.0000000000000007E-2</v>
      </c>
      <c r="H62" s="5">
        <f t="shared" si="9"/>
        <v>0.12000000000000001</v>
      </c>
      <c r="I62" s="5">
        <f t="shared" si="10"/>
        <v>1.1200000000000001</v>
      </c>
      <c r="J62">
        <f t="shared" si="11"/>
        <v>0.89285714285714279</v>
      </c>
      <c r="K62">
        <f t="shared" si="21"/>
        <v>3.1917657071117694E-3</v>
      </c>
      <c r="L62" s="2">
        <v>59</v>
      </c>
      <c r="M62" s="6">
        <v>0.33262349499999999</v>
      </c>
      <c r="Q62" s="4">
        <f t="shared" si="22"/>
        <v>25</v>
      </c>
      <c r="R62">
        <f t="shared" si="0"/>
        <v>50000</v>
      </c>
      <c r="S62">
        <f t="shared" si="1"/>
        <v>-88.827590209836899</v>
      </c>
      <c r="U62">
        <f t="shared" si="12"/>
        <v>0.33262349499999999</v>
      </c>
      <c r="V62">
        <f t="shared" si="13"/>
        <v>0.01</v>
      </c>
      <c r="W62">
        <f t="shared" si="14"/>
        <v>2.9220205604723517E-2</v>
      </c>
      <c r="X62">
        <f t="shared" si="15"/>
        <v>9.7193269128617241E-3</v>
      </c>
      <c r="Y62">
        <f t="shared" si="16"/>
        <v>2.9220205604723519E-4</v>
      </c>
      <c r="Z62">
        <f t="shared" si="17"/>
        <v>1.9208676635814558E-2</v>
      </c>
      <c r="AB62">
        <f t="shared" si="18"/>
        <v>-0.14764046886154958</v>
      </c>
      <c r="AC62">
        <f t="shared" si="19"/>
        <v>-1.706260456679404</v>
      </c>
      <c r="AE62">
        <f t="shared" si="2"/>
        <v>0</v>
      </c>
      <c r="AF62">
        <f t="shared" si="25"/>
        <v>0</v>
      </c>
      <c r="AG62">
        <f t="shared" si="25"/>
        <v>-0.48021691589536397</v>
      </c>
      <c r="AH62">
        <f t="shared" si="4"/>
        <v>-485.96634564308619</v>
      </c>
      <c r="AI62">
        <f t="shared" si="26"/>
        <v>-486.44656255898155</v>
      </c>
      <c r="AJ62">
        <f t="shared" si="6"/>
        <v>1.5586199878178544</v>
      </c>
      <c r="AK62">
        <f t="shared" si="20"/>
        <v>-1.0334832820308471E-2</v>
      </c>
      <c r="AL62">
        <f t="shared" si="23"/>
        <v>-484.89827740398403</v>
      </c>
      <c r="AN62">
        <f t="shared" si="27"/>
        <v>0</v>
      </c>
      <c r="AO62">
        <f t="shared" si="27"/>
        <v>0</v>
      </c>
      <c r="AP62">
        <f t="shared" si="27"/>
        <v>-1.5327398841297995E-3</v>
      </c>
      <c r="AQ62">
        <f t="shared" si="27"/>
        <v>-1.5510907168340275</v>
      </c>
      <c r="AR62">
        <f t="shared" si="27"/>
        <v>-1.5526234567181574</v>
      </c>
      <c r="AS62">
        <f t="shared" si="27"/>
        <v>4.9747498275359917E-3</v>
      </c>
      <c r="AT62">
        <f t="shared" si="27"/>
        <v>-3.2986364984593789E-5</v>
      </c>
      <c r="AU62">
        <f t="shared" si="24"/>
        <v>-1.5476816932556059</v>
      </c>
      <c r="AW62">
        <v>59</v>
      </c>
      <c r="AX62">
        <f>IF(Z62&gt;0, (R62*SUMPRODUCT(K62:$K$98, X62:$X$98)-K62*$AZ$3)/Z62, 0)</f>
        <v>-88.827590209836899</v>
      </c>
    </row>
    <row r="63" spans="5:50" x14ac:dyDescent="0.25">
      <c r="E63">
        <v>2063</v>
      </c>
      <c r="F63" s="5">
        <v>3.5571999999999999E-2</v>
      </c>
      <c r="G63">
        <v>7.0000000000000007E-2</v>
      </c>
      <c r="H63" s="5">
        <f t="shared" si="9"/>
        <v>0.12000000000000001</v>
      </c>
      <c r="I63" s="5">
        <f t="shared" si="10"/>
        <v>1.1200000000000001</v>
      </c>
      <c r="J63">
        <f t="shared" si="11"/>
        <v>0.89285714285714279</v>
      </c>
      <c r="K63">
        <f t="shared" si="21"/>
        <v>2.8497908099212226E-3</v>
      </c>
      <c r="L63" s="2">
        <v>60</v>
      </c>
      <c r="M63" s="6">
        <v>0.37225971299999999</v>
      </c>
      <c r="Q63" s="4">
        <f t="shared" si="22"/>
        <v>25</v>
      </c>
      <c r="R63">
        <f t="shared" si="0"/>
        <v>50000</v>
      </c>
      <c r="S63">
        <f t="shared" si="1"/>
        <v>-224.23094134518504</v>
      </c>
      <c r="U63">
        <f t="shared" si="12"/>
        <v>0.37225971299999999</v>
      </c>
      <c r="V63">
        <f t="shared" si="13"/>
        <v>0.01</v>
      </c>
      <c r="W63">
        <f t="shared" si="14"/>
        <v>1.9208676635814558E-2</v>
      </c>
      <c r="X63">
        <f t="shared" si="15"/>
        <v>7.1506164515581332E-3</v>
      </c>
      <c r="Y63">
        <f t="shared" si="16"/>
        <v>1.9208676635814559E-4</v>
      </c>
      <c r="Z63">
        <f t="shared" si="17"/>
        <v>1.1865973417898279E-2</v>
      </c>
      <c r="AB63">
        <f t="shared" si="18"/>
        <v>-1.706260456679404</v>
      </c>
      <c r="AC63">
        <f t="shared" si="19"/>
        <v>-2.6607183894722737</v>
      </c>
      <c r="AE63">
        <f t="shared" si="2"/>
        <v>0</v>
      </c>
      <c r="AF63">
        <f t="shared" si="25"/>
        <v>0</v>
      </c>
      <c r="AG63">
        <f t="shared" si="25"/>
        <v>-0.29664933544745697</v>
      </c>
      <c r="AH63">
        <f t="shared" si="4"/>
        <v>-357.53082257790663</v>
      </c>
      <c r="AI63">
        <f t="shared" si="26"/>
        <v>-357.82747191335409</v>
      </c>
      <c r="AJ63">
        <f t="shared" si="6"/>
        <v>0.95445793279286972</v>
      </c>
      <c r="AK63">
        <f t="shared" si="20"/>
        <v>-0.11943823196755829</v>
      </c>
      <c r="AL63">
        <f t="shared" si="23"/>
        <v>-356.99245221252875</v>
      </c>
      <c r="AN63">
        <f t="shared" si="27"/>
        <v>0</v>
      </c>
      <c r="AO63">
        <f t="shared" si="27"/>
        <v>0</v>
      </c>
      <c r="AP63">
        <f t="shared" si="27"/>
        <v>-8.453885499274009E-4</v>
      </c>
      <c r="AQ63">
        <f t="shared" si="27"/>
        <v>-1.0188880524460935</v>
      </c>
      <c r="AR63">
        <f t="shared" si="27"/>
        <v>-1.0197334409960208</v>
      </c>
      <c r="AS63">
        <f t="shared" si="27"/>
        <v>2.7200054453295282E-3</v>
      </c>
      <c r="AT63">
        <f t="shared" si="27"/>
        <v>-3.403739758143868E-4</v>
      </c>
      <c r="AU63">
        <f t="shared" si="24"/>
        <v>-1.0173538095265056</v>
      </c>
      <c r="AW63">
        <v>60</v>
      </c>
      <c r="AX63">
        <f>IF(Z63&gt;0, (R63*SUMPRODUCT(K63:$K$98, X63:$X$98)-K63*$AZ$3)/Z63, 0)</f>
        <v>-224.23094134518504</v>
      </c>
    </row>
    <row r="64" spans="5:50" x14ac:dyDescent="0.25">
      <c r="E64">
        <v>2064</v>
      </c>
      <c r="F64" s="5">
        <v>3.5571999999999999E-2</v>
      </c>
      <c r="G64">
        <v>7.0000000000000007E-2</v>
      </c>
      <c r="H64" s="5">
        <f t="shared" si="9"/>
        <v>0.12000000000000001</v>
      </c>
      <c r="I64" s="5">
        <f t="shared" si="10"/>
        <v>1.1200000000000001</v>
      </c>
      <c r="J64">
        <f t="shared" si="11"/>
        <v>0.89285714285714279</v>
      </c>
      <c r="K64">
        <f t="shared" si="21"/>
        <v>2.5444560802868059E-3</v>
      </c>
      <c r="L64" s="2">
        <v>61</v>
      </c>
      <c r="M64" s="6">
        <v>0.41367450300000003</v>
      </c>
      <c r="Q64" s="4">
        <f t="shared" si="22"/>
        <v>25</v>
      </c>
      <c r="R64">
        <f t="shared" si="0"/>
        <v>50000</v>
      </c>
      <c r="S64">
        <f t="shared" si="1"/>
        <v>-460.16283978152779</v>
      </c>
      <c r="U64">
        <f t="shared" si="12"/>
        <v>0.41367450300000003</v>
      </c>
      <c r="V64">
        <f t="shared" si="13"/>
        <v>0.01</v>
      </c>
      <c r="W64">
        <f t="shared" si="14"/>
        <v>1.1865973417898279E-2</v>
      </c>
      <c r="X64">
        <f t="shared" si="15"/>
        <v>4.9086506562602819E-3</v>
      </c>
      <c r="Y64">
        <f t="shared" si="16"/>
        <v>1.1865973417898279E-4</v>
      </c>
      <c r="Z64">
        <f t="shared" si="17"/>
        <v>6.8386630274590143E-3</v>
      </c>
      <c r="AB64">
        <f t="shared" si="18"/>
        <v>-2.6607183894722737</v>
      </c>
      <c r="AC64">
        <f t="shared" si="19"/>
        <v>-3.14689859902448</v>
      </c>
      <c r="AE64">
        <f t="shared" si="2"/>
        <v>0</v>
      </c>
      <c r="AF64">
        <f t="shared" si="25"/>
        <v>0</v>
      </c>
      <c r="AG64">
        <f t="shared" si="25"/>
        <v>-0.17096657568647536</v>
      </c>
      <c r="AH64">
        <f t="shared" si="4"/>
        <v>-245.43253281301409</v>
      </c>
      <c r="AI64">
        <f t="shared" si="26"/>
        <v>-245.60349938870056</v>
      </c>
      <c r="AJ64">
        <f t="shared" si="6"/>
        <v>0.48618020955220631</v>
      </c>
      <c r="AK64">
        <f t="shared" si="20"/>
        <v>-0.18625028726305917</v>
      </c>
      <c r="AL64">
        <f t="shared" si="23"/>
        <v>-245.3035694664114</v>
      </c>
      <c r="AN64">
        <f t="shared" si="27"/>
        <v>0</v>
      </c>
      <c r="AO64">
        <f t="shared" si="27"/>
        <v>0</v>
      </c>
      <c r="AP64">
        <f t="shared" si="27"/>
        <v>-4.3501694303126661E-4</v>
      </c>
      <c r="AQ64">
        <f t="shared" si="27"/>
        <v>-0.62449230041626469</v>
      </c>
      <c r="AR64">
        <f t="shared" si="27"/>
        <v>-0.62492731735929596</v>
      </c>
      <c r="AS64">
        <f t="shared" si="27"/>
        <v>1.2370641903102248E-3</v>
      </c>
      <c r="AT64">
        <f t="shared" si="27"/>
        <v>-4.7390567588165516E-4</v>
      </c>
      <c r="AU64">
        <f t="shared" si="24"/>
        <v>-0.62416415884486731</v>
      </c>
      <c r="AW64">
        <v>61</v>
      </c>
      <c r="AX64">
        <f>IF(Z64&gt;0, (R64*SUMPRODUCT(K64:$K$98, X64:$X$98)-K64*$AZ$3)/Z64, 0)</f>
        <v>-460.16283978152779</v>
      </c>
    </row>
    <row r="65" spans="5:50" x14ac:dyDescent="0.25">
      <c r="E65">
        <v>2065</v>
      </c>
      <c r="F65" s="5">
        <v>3.5571999999999999E-2</v>
      </c>
      <c r="G65">
        <v>7.0000000000000007E-2</v>
      </c>
      <c r="H65" s="5">
        <f t="shared" si="9"/>
        <v>0.12000000000000001</v>
      </c>
      <c r="I65" s="5">
        <f t="shared" si="10"/>
        <v>1.1200000000000001</v>
      </c>
      <c r="J65">
        <f t="shared" si="11"/>
        <v>0.89285714285714279</v>
      </c>
      <c r="K65">
        <f t="shared" si="21"/>
        <v>2.2718357859703624E-3</v>
      </c>
      <c r="L65" s="2">
        <v>62</v>
      </c>
      <c r="M65" s="6">
        <v>0.42102545200000002</v>
      </c>
      <c r="Q65" s="4">
        <f t="shared" si="22"/>
        <v>25</v>
      </c>
      <c r="R65">
        <f t="shared" si="0"/>
        <v>50000</v>
      </c>
      <c r="S65">
        <f t="shared" si="1"/>
        <v>-847.01556100044627</v>
      </c>
      <c r="U65">
        <f t="shared" si="12"/>
        <v>0.42102545200000002</v>
      </c>
      <c r="V65">
        <f t="shared" si="13"/>
        <v>0.01</v>
      </c>
      <c r="W65">
        <f t="shared" si="14"/>
        <v>6.8386630274590143E-3</v>
      </c>
      <c r="X65">
        <f t="shared" si="15"/>
        <v>2.8792511922116201E-3</v>
      </c>
      <c r="Y65">
        <f t="shared" si="16"/>
        <v>6.8386630274590147E-5</v>
      </c>
      <c r="Z65">
        <f t="shared" si="17"/>
        <v>3.8910252049728041E-3</v>
      </c>
      <c r="AB65">
        <f t="shared" si="18"/>
        <v>-3.14689859902448</v>
      </c>
      <c r="AC65">
        <f t="shared" si="19"/>
        <v>-3.295758896856916</v>
      </c>
      <c r="AE65">
        <f t="shared" si="2"/>
        <v>0</v>
      </c>
      <c r="AF65">
        <f t="shared" si="25"/>
        <v>0</v>
      </c>
      <c r="AG65">
        <f t="shared" si="25"/>
        <v>-9.7275630124320098E-2</v>
      </c>
      <c r="AH65">
        <f t="shared" si="4"/>
        <v>-143.962559610581</v>
      </c>
      <c r="AI65">
        <f t="shared" si="26"/>
        <v>-144.05983524070533</v>
      </c>
      <c r="AJ65">
        <f t="shared" si="6"/>
        <v>0.14886029783243604</v>
      </c>
      <c r="AK65">
        <f t="shared" si="20"/>
        <v>-0.22028290193171363</v>
      </c>
      <c r="AL65">
        <f t="shared" si="23"/>
        <v>-144.13125784480459</v>
      </c>
      <c r="AN65">
        <f t="shared" si="27"/>
        <v>0</v>
      </c>
      <c r="AO65">
        <f t="shared" si="27"/>
        <v>0</v>
      </c>
      <c r="AP65">
        <f t="shared" si="27"/>
        <v>-2.20994257619247E-4</v>
      </c>
      <c r="AQ65">
        <f t="shared" si="27"/>
        <v>-0.32705929476320944</v>
      </c>
      <c r="AR65">
        <f t="shared" si="27"/>
        <v>-0.32728028902082867</v>
      </c>
      <c r="AS65">
        <f t="shared" si="27"/>
        <v>3.3818615172593458E-4</v>
      </c>
      <c r="AT65">
        <f t="shared" si="27"/>
        <v>-5.0044657964586688E-4</v>
      </c>
      <c r="AU65">
        <f t="shared" si="24"/>
        <v>-0.32744254944874862</v>
      </c>
      <c r="AW65">
        <v>62</v>
      </c>
      <c r="AX65">
        <f>IF(Z65&gt;0, (R65*SUMPRODUCT(K65:$K$98, X65:$X$98)-K65*$AZ$3)/Z65, 0)</f>
        <v>-847.01556100044627</v>
      </c>
    </row>
    <row r="66" spans="5:50" x14ac:dyDescent="0.25">
      <c r="E66">
        <v>2066</v>
      </c>
      <c r="F66" s="5">
        <v>3.5571999999999999E-2</v>
      </c>
      <c r="G66">
        <v>7.0000000000000007E-2</v>
      </c>
      <c r="H66" s="5">
        <f t="shared" si="9"/>
        <v>0.12000000000000001</v>
      </c>
      <c r="I66" s="5">
        <f t="shared" si="10"/>
        <v>1.1200000000000001</v>
      </c>
      <c r="J66">
        <f t="shared" si="11"/>
        <v>0.89285714285714279</v>
      </c>
      <c r="K66">
        <f t="shared" si="21"/>
        <v>2.0284248089021089E-3</v>
      </c>
      <c r="L66" s="2">
        <v>63</v>
      </c>
      <c r="M66" s="6">
        <v>0.42896583300000002</v>
      </c>
      <c r="Q66" s="4">
        <f t="shared" si="22"/>
        <v>25</v>
      </c>
      <c r="R66">
        <f t="shared" si="0"/>
        <v>50000</v>
      </c>
      <c r="S66">
        <f t="shared" si="1"/>
        <v>-1465.0249962347123</v>
      </c>
      <c r="U66">
        <f t="shared" si="12"/>
        <v>0.42896583300000002</v>
      </c>
      <c r="V66">
        <f t="shared" si="13"/>
        <v>0.01</v>
      </c>
      <c r="W66">
        <f t="shared" si="14"/>
        <v>3.8910252049728041E-3</v>
      </c>
      <c r="X66">
        <f t="shared" si="15"/>
        <v>1.6691168682751547E-3</v>
      </c>
      <c r="Y66">
        <f t="shared" si="16"/>
        <v>3.8910252049728045E-5</v>
      </c>
      <c r="Z66">
        <f t="shared" si="17"/>
        <v>2.1829980846479217E-3</v>
      </c>
      <c r="AB66">
        <f t="shared" si="18"/>
        <v>-3.295758896856916</v>
      </c>
      <c r="AC66">
        <f t="shared" si="19"/>
        <v>-3.1981467607417056</v>
      </c>
      <c r="AE66">
        <f t="shared" si="2"/>
        <v>0</v>
      </c>
      <c r="AF66">
        <f t="shared" si="25"/>
        <v>0</v>
      </c>
      <c r="AG66">
        <f t="shared" si="25"/>
        <v>-5.457495211619804E-2</v>
      </c>
      <c r="AH66">
        <f t="shared" si="4"/>
        <v>-83.455843413757734</v>
      </c>
      <c r="AI66">
        <f t="shared" si="26"/>
        <v>-83.510418365873932</v>
      </c>
      <c r="AJ66">
        <f t="shared" si="6"/>
        <v>-9.7612136115210468E-2</v>
      </c>
      <c r="AK66">
        <f t="shared" si="20"/>
        <v>-0.23070312277998414</v>
      </c>
      <c r="AL66">
        <f t="shared" si="23"/>
        <v>-83.838733624769134</v>
      </c>
      <c r="AN66">
        <f t="shared" si="27"/>
        <v>0</v>
      </c>
      <c r="AO66">
        <f t="shared" si="27"/>
        <v>0</v>
      </c>
      <c r="AP66">
        <f t="shared" si="27"/>
        <v>-1.1070118681714076E-4</v>
      </c>
      <c r="AQ66">
        <f t="shared" si="27"/>
        <v>-0.16928390322831585</v>
      </c>
      <c r="AR66">
        <f t="shared" si="27"/>
        <v>-0.16939460441513299</v>
      </c>
      <c r="AS66">
        <f t="shared" si="27"/>
        <v>-1.9799887854602245E-4</v>
      </c>
      <c r="AT66">
        <f t="shared" si="27"/>
        <v>-4.6796393773810912E-4</v>
      </c>
      <c r="AU66">
        <f t="shared" si="24"/>
        <v>-0.17006056723141716</v>
      </c>
      <c r="AW66">
        <v>63</v>
      </c>
      <c r="AX66">
        <f>IF(Z66&gt;0, (R66*SUMPRODUCT(K66:$K$98, X66:$X$98)-K66*$AZ$3)/Z66, 0)</f>
        <v>-1465.0249962347123</v>
      </c>
    </row>
    <row r="67" spans="5:50" x14ac:dyDescent="0.25">
      <c r="E67">
        <v>2067</v>
      </c>
      <c r="F67" s="5">
        <v>3.5571999999999999E-2</v>
      </c>
      <c r="G67">
        <v>7.0000000000000007E-2</v>
      </c>
      <c r="H67" s="5">
        <f t="shared" si="9"/>
        <v>0.12000000000000001</v>
      </c>
      <c r="I67" s="5">
        <f t="shared" si="10"/>
        <v>1.1200000000000001</v>
      </c>
      <c r="J67">
        <f t="shared" si="11"/>
        <v>0.89285714285714279</v>
      </c>
      <c r="K67">
        <f t="shared" si="21"/>
        <v>1.8110935793768828E-3</v>
      </c>
      <c r="L67" s="2">
        <v>64</v>
      </c>
      <c r="M67" s="6">
        <v>0.43771532000000002</v>
      </c>
      <c r="Q67" s="4">
        <f t="shared" si="22"/>
        <v>25</v>
      </c>
      <c r="R67">
        <f t="shared" ref="R67:R98" si="28">$C$6</f>
        <v>50000</v>
      </c>
      <c r="S67">
        <f t="shared" ref="S67:S98" si="29">AX67</f>
        <v>-2478.5745909482553</v>
      </c>
      <c r="U67">
        <f t="shared" si="12"/>
        <v>0.43771532000000002</v>
      </c>
      <c r="V67">
        <f t="shared" si="13"/>
        <v>0.01</v>
      </c>
      <c r="W67">
        <f t="shared" si="14"/>
        <v>2.1829980846479217E-3</v>
      </c>
      <c r="X67">
        <f t="shared" si="15"/>
        <v>9.5553170518105214E-4</v>
      </c>
      <c r="Y67">
        <f t="shared" si="16"/>
        <v>2.1829980846479216E-5</v>
      </c>
      <c r="Z67">
        <f t="shared" si="17"/>
        <v>1.2056363986203903E-3</v>
      </c>
      <c r="AB67">
        <f t="shared" si="18"/>
        <v>-3.1981467607417056</v>
      </c>
      <c r="AC67">
        <f t="shared" si="19"/>
        <v>-2.9882597435428617</v>
      </c>
      <c r="AE67">
        <f t="shared" ref="AE67:AE98" si="30">$Z67*O67</f>
        <v>0</v>
      </c>
      <c r="AF67">
        <f t="shared" ref="AF67:AG98" si="31">-$Z67*P67</f>
        <v>0</v>
      </c>
      <c r="AG67">
        <f t="shared" si="31"/>
        <v>-3.0140909965509759E-2</v>
      </c>
      <c r="AH67">
        <f t="shared" ref="AH67:AH98" si="32">-X67*R67</f>
        <v>-47.776585259052609</v>
      </c>
      <c r="AI67">
        <f t="shared" ref="AI67:AI98" si="33">SUM(AE67:AH67)</f>
        <v>-47.80672616901812</v>
      </c>
      <c r="AJ67">
        <f t="shared" ref="AJ67:AJ98" si="34">AB67-AC67</f>
        <v>-0.20988701719884384</v>
      </c>
      <c r="AK67">
        <f t="shared" si="20"/>
        <v>-0.22387027325191941</v>
      </c>
      <c r="AL67">
        <f t="shared" si="23"/>
        <v>-48.240483459468884</v>
      </c>
      <c r="AN67">
        <f t="shared" ref="AN67:AU98" si="35">AE67*$K67</f>
        <v>0</v>
      </c>
      <c r="AO67">
        <f t="shared" si="35"/>
        <v>0</v>
      </c>
      <c r="AP67">
        <f t="shared" si="35"/>
        <v>-5.4588008515111427E-5</v>
      </c>
      <c r="AQ67">
        <f t="shared" si="35"/>
        <v>-8.6527866807222409E-2</v>
      </c>
      <c r="AR67">
        <f t="shared" si="35"/>
        <v>-8.6582454815737522E-2</v>
      </c>
      <c r="AS67">
        <f t="shared" si="35"/>
        <v>-3.8012502924339144E-4</v>
      </c>
      <c r="AT67">
        <f t="shared" si="35"/>
        <v>-4.0545001449989956E-4</v>
      </c>
      <c r="AU67">
        <f t="shared" si="24"/>
        <v>-8.7368029859480806E-2</v>
      </c>
      <c r="AW67">
        <v>64</v>
      </c>
      <c r="AX67">
        <f>IF(Z67&gt;0, (R67*SUMPRODUCT(K67:$K$98, X67:$X$98)-K67*$AZ$3)/Z67, 0)</f>
        <v>-2478.5745909482553</v>
      </c>
    </row>
    <row r="68" spans="5:50" x14ac:dyDescent="0.25">
      <c r="E68">
        <v>2068</v>
      </c>
      <c r="F68" s="5">
        <v>3.5571999999999999E-2</v>
      </c>
      <c r="G68">
        <v>7.0000000000000007E-2</v>
      </c>
      <c r="H68" s="5">
        <f t="shared" ref="H68:H98" si="36">G68+$C$9</f>
        <v>0.12000000000000001</v>
      </c>
      <c r="I68" s="5">
        <f t="shared" ref="I68:I98" si="37">1+H68</f>
        <v>1.1200000000000001</v>
      </c>
      <c r="J68">
        <f t="shared" ref="J68:J98" si="38">1/I68</f>
        <v>0.89285714285714279</v>
      </c>
      <c r="K68">
        <f t="shared" si="21"/>
        <v>1.6170478387293595E-3</v>
      </c>
      <c r="L68" s="2">
        <v>65</v>
      </c>
      <c r="M68" s="6">
        <v>0.44739131599999998</v>
      </c>
      <c r="Q68" s="4">
        <f t="shared" si="22"/>
        <v>25</v>
      </c>
      <c r="R68">
        <f t="shared" si="28"/>
        <v>50000</v>
      </c>
      <c r="S68">
        <f t="shared" si="29"/>
        <v>-4182.6491539605358</v>
      </c>
      <c r="U68">
        <f t="shared" ref="U68:U98" si="39">M68</f>
        <v>0.44739131599999998</v>
      </c>
      <c r="V68">
        <f t="shared" ref="V68:V98" si="40">$C$10</f>
        <v>0.01</v>
      </c>
      <c r="W68">
        <f t="shared" ref="W68:W98" si="41">Z67</f>
        <v>1.2056363986203903E-3</v>
      </c>
      <c r="X68">
        <f t="shared" ref="X68:X98" si="42">U68*W68</f>
        <v>5.3939125499627698E-4</v>
      </c>
      <c r="Y68">
        <f t="shared" ref="Y68:Y98" si="43">V68*W68</f>
        <v>1.2056363986203904E-5</v>
      </c>
      <c r="Z68">
        <f t="shared" ref="Z68:Z98" si="44">MAX(0, W68-X68-Y68)</f>
        <v>6.5418877963790945E-4</v>
      </c>
      <c r="AB68">
        <f t="shared" ref="AB68:AB98" si="45">AC67</f>
        <v>-2.9882597435428617</v>
      </c>
      <c r="AC68">
        <f t="shared" ref="AC68:AC98" si="46">S68*Z68</f>
        <v>-2.7362421456829775</v>
      </c>
      <c r="AE68">
        <f t="shared" si="30"/>
        <v>0</v>
      </c>
      <c r="AF68">
        <f t="shared" si="31"/>
        <v>0</v>
      </c>
      <c r="AG68">
        <f t="shared" si="31"/>
        <v>-1.6354719490947738E-2</v>
      </c>
      <c r="AH68">
        <f t="shared" si="32"/>
        <v>-26.96956274981385</v>
      </c>
      <c r="AI68">
        <f t="shared" si="33"/>
        <v>-26.985917469304798</v>
      </c>
      <c r="AJ68">
        <f t="shared" si="34"/>
        <v>-0.2520175978598842</v>
      </c>
      <c r="AK68">
        <f t="shared" ref="AK68:AK98" si="47">G68*SUM(AB68:AB68, AE68:AF68)</f>
        <v>-0.20917818204800034</v>
      </c>
      <c r="AL68">
        <f t="shared" si="23"/>
        <v>-27.447113249212681</v>
      </c>
      <c r="AN68">
        <f t="shared" si="35"/>
        <v>0</v>
      </c>
      <c r="AO68">
        <f t="shared" si="35"/>
        <v>0</v>
      </c>
      <c r="AP68">
        <f t="shared" si="35"/>
        <v>-2.6446363805861969E-5</v>
      </c>
      <c r="AQ68">
        <f t="shared" si="35"/>
        <v>-4.361107315606233E-2</v>
      </c>
      <c r="AR68">
        <f t="shared" si="35"/>
        <v>-4.363751951986819E-2</v>
      </c>
      <c r="AS68">
        <f t="shared" si="35"/>
        <v>-4.0752451194109063E-4</v>
      </c>
      <c r="AT68">
        <f t="shared" si="35"/>
        <v>-3.382511271900555E-4</v>
      </c>
      <c r="AU68">
        <f t="shared" si="24"/>
        <v>-4.4383295158999338E-2</v>
      </c>
      <c r="AW68">
        <v>65</v>
      </c>
      <c r="AX68">
        <f>IF(Z68&gt;0, (R68*SUMPRODUCT(K68:$K$98, X68:$X$98)-K68*$AZ$3)/Z68, 0)</f>
        <v>-4182.6491539605358</v>
      </c>
    </row>
    <row r="69" spans="5:50" x14ac:dyDescent="0.25">
      <c r="E69">
        <v>2069</v>
      </c>
      <c r="F69" s="5">
        <v>3.5571999999999999E-2</v>
      </c>
      <c r="G69">
        <v>7.0000000000000007E-2</v>
      </c>
      <c r="H69" s="5">
        <f t="shared" si="36"/>
        <v>0.12000000000000001</v>
      </c>
      <c r="I69" s="5">
        <f t="shared" si="37"/>
        <v>1.1200000000000001</v>
      </c>
      <c r="J69">
        <f t="shared" si="38"/>
        <v>0.89285714285714279</v>
      </c>
      <c r="K69">
        <f t="shared" ref="K69:K98" si="48">K68*J69</f>
        <v>1.4437927131512138E-3</v>
      </c>
      <c r="L69" s="2">
        <v>66</v>
      </c>
      <c r="M69" s="6">
        <v>0.457001349</v>
      </c>
      <c r="Q69" s="4">
        <f t="shared" ref="Q69:Q98" si="49">$C$8</f>
        <v>25</v>
      </c>
      <c r="R69">
        <f t="shared" si="28"/>
        <v>50000</v>
      </c>
      <c r="S69">
        <f t="shared" si="29"/>
        <v>-7105.5642418112557</v>
      </c>
      <c r="U69">
        <f t="shared" si="39"/>
        <v>0.457001349</v>
      </c>
      <c r="V69">
        <f t="shared" si="40"/>
        <v>0.01</v>
      </c>
      <c r="W69">
        <f t="shared" si="41"/>
        <v>6.5418877963790945E-4</v>
      </c>
      <c r="X69">
        <f t="shared" si="42"/>
        <v>2.9896515479518833E-4</v>
      </c>
      <c r="Y69">
        <f t="shared" si="43"/>
        <v>6.5418877963790949E-6</v>
      </c>
      <c r="Z69">
        <f t="shared" si="44"/>
        <v>3.4868173704634203E-4</v>
      </c>
      <c r="AB69">
        <f t="shared" si="45"/>
        <v>-2.7362421456829775</v>
      </c>
      <c r="AC69">
        <f t="shared" si="46"/>
        <v>-2.477580482529123</v>
      </c>
      <c r="AE69">
        <f t="shared" si="30"/>
        <v>0</v>
      </c>
      <c r="AF69">
        <f t="shared" si="31"/>
        <v>0</v>
      </c>
      <c r="AG69">
        <f t="shared" si="31"/>
        <v>-8.7170434261585501E-3</v>
      </c>
      <c r="AH69">
        <f t="shared" si="32"/>
        <v>-14.948257739759416</v>
      </c>
      <c r="AI69">
        <f t="shared" si="33"/>
        <v>-14.956974783185576</v>
      </c>
      <c r="AJ69">
        <f t="shared" si="34"/>
        <v>-0.25866166315385453</v>
      </c>
      <c r="AK69">
        <f t="shared" si="47"/>
        <v>-0.19153695019780845</v>
      </c>
      <c r="AL69">
        <f t="shared" si="23"/>
        <v>-15.407173396537239</v>
      </c>
      <c r="AN69">
        <f t="shared" si="35"/>
        <v>0</v>
      </c>
      <c r="AO69">
        <f t="shared" si="35"/>
        <v>0</v>
      </c>
      <c r="AP69">
        <f t="shared" si="35"/>
        <v>-1.2585603778910406E-5</v>
      </c>
      <c r="AQ69">
        <f t="shared" si="35"/>
        <v>-2.158218559897088E-2</v>
      </c>
      <c r="AR69">
        <f t="shared" si="35"/>
        <v>-2.1594771202749791E-2</v>
      </c>
      <c r="AS69">
        <f t="shared" si="35"/>
        <v>-3.7345382443310896E-4</v>
      </c>
      <c r="AT69">
        <f t="shared" si="35"/>
        <v>-2.7653965299480278E-4</v>
      </c>
      <c r="AU69">
        <f t="shared" si="24"/>
        <v>-2.2244764680177703E-2</v>
      </c>
      <c r="AW69">
        <v>66</v>
      </c>
      <c r="AX69">
        <f>IF(Z69&gt;0, (R69*SUMPRODUCT(K69:$K$98, X69:$X$98)-K69*$AZ$3)/Z69, 0)</f>
        <v>-7105.5642418112557</v>
      </c>
    </row>
    <row r="70" spans="5:50" x14ac:dyDescent="0.25">
      <c r="E70">
        <v>2070</v>
      </c>
      <c r="F70" s="5">
        <v>3.5571999999999999E-2</v>
      </c>
      <c r="G70">
        <v>7.0000000000000007E-2</v>
      </c>
      <c r="H70" s="5">
        <f t="shared" si="36"/>
        <v>0.12000000000000001</v>
      </c>
      <c r="I70" s="5">
        <f t="shared" si="37"/>
        <v>1.1200000000000001</v>
      </c>
      <c r="J70">
        <f t="shared" si="38"/>
        <v>0.89285714285714279</v>
      </c>
      <c r="K70">
        <f t="shared" si="48"/>
        <v>1.2891006367421552E-3</v>
      </c>
      <c r="L70" s="2">
        <v>67</v>
      </c>
      <c r="M70" s="6">
        <v>0.46737994300000002</v>
      </c>
      <c r="Q70" s="4">
        <f t="shared" si="49"/>
        <v>25</v>
      </c>
      <c r="R70">
        <f t="shared" si="28"/>
        <v>50000</v>
      </c>
      <c r="S70">
        <f t="shared" si="29"/>
        <v>-12233.440792674424</v>
      </c>
      <c r="U70">
        <f t="shared" si="39"/>
        <v>0.46737994300000002</v>
      </c>
      <c r="V70">
        <f t="shared" si="40"/>
        <v>0.01</v>
      </c>
      <c r="W70">
        <f t="shared" si="41"/>
        <v>3.4868173704634203E-4</v>
      </c>
      <c r="X70">
        <f t="shared" si="42"/>
        <v>1.6296685038586032E-4</v>
      </c>
      <c r="Y70">
        <f t="shared" si="43"/>
        <v>3.4868173704634205E-6</v>
      </c>
      <c r="Z70">
        <f t="shared" si="44"/>
        <v>1.8222806929001829E-4</v>
      </c>
      <c r="AB70">
        <f t="shared" si="45"/>
        <v>-2.477580482529123</v>
      </c>
      <c r="AC70">
        <f t="shared" si="46"/>
        <v>-2.2292762964228112</v>
      </c>
      <c r="AE70">
        <f t="shared" si="30"/>
        <v>0</v>
      </c>
      <c r="AF70">
        <f t="shared" si="31"/>
        <v>0</v>
      </c>
      <c r="AG70">
        <f t="shared" si="31"/>
        <v>-4.555701732250457E-3</v>
      </c>
      <c r="AH70">
        <f t="shared" si="32"/>
        <v>-8.1483425192930152</v>
      </c>
      <c r="AI70">
        <f t="shared" si="33"/>
        <v>-8.1528982210252661</v>
      </c>
      <c r="AJ70">
        <f t="shared" si="34"/>
        <v>-0.24830418610631178</v>
      </c>
      <c r="AK70">
        <f t="shared" si="47"/>
        <v>-0.17343063377703863</v>
      </c>
      <c r="AL70">
        <f t="shared" si="23"/>
        <v>-8.5746330409086173</v>
      </c>
      <c r="AN70">
        <f t="shared" si="35"/>
        <v>0</v>
      </c>
      <c r="AO70">
        <f t="shared" si="35"/>
        <v>0</v>
      </c>
      <c r="AP70">
        <f t="shared" si="35"/>
        <v>-5.8727580038514029E-6</v>
      </c>
      <c r="AQ70">
        <f t="shared" si="35"/>
        <v>-1.0504033530013803E-2</v>
      </c>
      <c r="AR70">
        <f t="shared" si="35"/>
        <v>-1.0509906288017654E-2</v>
      </c>
      <c r="AS70">
        <f t="shared" si="35"/>
        <v>-3.2008908441538908E-4</v>
      </c>
      <c r="AT70">
        <f t="shared" si="35"/>
        <v>-2.2356954043257601E-4</v>
      </c>
      <c r="AU70">
        <f t="shared" si="24"/>
        <v>-1.105356491286562E-2</v>
      </c>
      <c r="AW70">
        <v>67</v>
      </c>
      <c r="AX70">
        <f>IF(Z70&gt;0, (R70*SUMPRODUCT(K70:$K$98, X70:$X$98)-K70*$AZ$3)/Z70, 0)</f>
        <v>-12233.440792674424</v>
      </c>
    </row>
    <row r="71" spans="5:50" x14ac:dyDescent="0.25">
      <c r="E71">
        <v>2071</v>
      </c>
      <c r="F71" s="5">
        <v>3.5571999999999999E-2</v>
      </c>
      <c r="G71">
        <v>7.0000000000000007E-2</v>
      </c>
      <c r="H71" s="5">
        <f t="shared" si="36"/>
        <v>0.12000000000000001</v>
      </c>
      <c r="I71" s="5">
        <f t="shared" si="37"/>
        <v>1.1200000000000001</v>
      </c>
      <c r="J71">
        <f t="shared" si="38"/>
        <v>0.89285714285714279</v>
      </c>
      <c r="K71">
        <f t="shared" si="48"/>
        <v>1.1509827113769242E-3</v>
      </c>
      <c r="L71" s="2">
        <v>68</v>
      </c>
      <c r="M71" s="6">
        <v>0.47825477199999999</v>
      </c>
      <c r="Q71" s="4">
        <f t="shared" si="49"/>
        <v>25</v>
      </c>
      <c r="R71">
        <f t="shared" si="28"/>
        <v>50000</v>
      </c>
      <c r="S71">
        <f t="shared" si="29"/>
        <v>-21433.964906091358</v>
      </c>
      <c r="U71">
        <f t="shared" si="39"/>
        <v>0.47825477199999999</v>
      </c>
      <c r="V71">
        <f t="shared" si="40"/>
        <v>0.01</v>
      </c>
      <c r="W71">
        <f t="shared" si="41"/>
        <v>1.8222806929001829E-4</v>
      </c>
      <c r="X71">
        <f t="shared" si="42"/>
        <v>8.71514437302979E-5</v>
      </c>
      <c r="Y71">
        <f t="shared" si="43"/>
        <v>1.8222806929001829E-6</v>
      </c>
      <c r="Z71">
        <f t="shared" si="44"/>
        <v>9.3254344866820212E-5</v>
      </c>
      <c r="AB71">
        <f t="shared" si="45"/>
        <v>-2.2292762964228112</v>
      </c>
      <c r="AC71">
        <f t="shared" si="46"/>
        <v>-1.9988103552159653</v>
      </c>
      <c r="AE71">
        <f t="shared" si="30"/>
        <v>0</v>
      </c>
      <c r="AF71">
        <f t="shared" si="31"/>
        <v>0</v>
      </c>
      <c r="AG71">
        <f t="shared" si="31"/>
        <v>-2.3313586216705054E-3</v>
      </c>
      <c r="AH71">
        <f t="shared" si="32"/>
        <v>-4.3575721865148953</v>
      </c>
      <c r="AI71">
        <f t="shared" si="33"/>
        <v>-4.3599035451365662</v>
      </c>
      <c r="AJ71">
        <f t="shared" si="34"/>
        <v>-0.23046594120684594</v>
      </c>
      <c r="AK71">
        <f t="shared" si="47"/>
        <v>-0.15604934074959681</v>
      </c>
      <c r="AL71">
        <f t="shared" si="23"/>
        <v>-4.7464188270930094</v>
      </c>
      <c r="AN71">
        <f t="shared" si="35"/>
        <v>0</v>
      </c>
      <c r="AO71">
        <f t="shared" si="35"/>
        <v>0</v>
      </c>
      <c r="AP71">
        <f t="shared" si="35"/>
        <v>-2.683353467562287E-6</v>
      </c>
      <c r="AQ71">
        <f t="shared" si="35"/>
        <v>-5.0154902502555863E-3</v>
      </c>
      <c r="AR71">
        <f t="shared" si="35"/>
        <v>-5.0181736037231486E-3</v>
      </c>
      <c r="AS71">
        <f t="shared" si="35"/>
        <v>-2.6526231389029033E-4</v>
      </c>
      <c r="AT71">
        <f t="shared" si="35"/>
        <v>-1.7961009332455248E-4</v>
      </c>
      <c r="AU71">
        <f t="shared" si="24"/>
        <v>-5.4630460109379927E-3</v>
      </c>
      <c r="AW71">
        <v>68</v>
      </c>
      <c r="AX71">
        <f>IF(Z71&gt;0, (R71*SUMPRODUCT(K71:$K$98, X71:$X$98)-K71*$AZ$3)/Z71, 0)</f>
        <v>-21433.964906091358</v>
      </c>
    </row>
    <row r="72" spans="5:50" x14ac:dyDescent="0.25">
      <c r="E72">
        <v>2072</v>
      </c>
      <c r="F72" s="5">
        <v>3.5571999999999999E-2</v>
      </c>
      <c r="G72">
        <v>7.0000000000000007E-2</v>
      </c>
      <c r="H72" s="5">
        <f t="shared" si="36"/>
        <v>0.12000000000000001</v>
      </c>
      <c r="I72" s="5">
        <f t="shared" si="37"/>
        <v>1.1200000000000001</v>
      </c>
      <c r="J72">
        <f t="shared" si="38"/>
        <v>0.89285714285714279</v>
      </c>
      <c r="K72">
        <f t="shared" si="48"/>
        <v>1.027663135157968E-3</v>
      </c>
      <c r="L72" s="2">
        <v>69</v>
      </c>
      <c r="M72" s="6">
        <v>0.48949088600000001</v>
      </c>
      <c r="Q72" s="4">
        <f t="shared" si="49"/>
        <v>25</v>
      </c>
      <c r="R72">
        <f t="shared" si="28"/>
        <v>50000</v>
      </c>
      <c r="S72">
        <f t="shared" si="29"/>
        <v>-38322.174895263692</v>
      </c>
      <c r="U72">
        <f t="shared" si="39"/>
        <v>0.48949088600000001</v>
      </c>
      <c r="V72">
        <f t="shared" si="40"/>
        <v>0.01</v>
      </c>
      <c r="W72">
        <f t="shared" si="41"/>
        <v>9.3254344866820212E-5</v>
      </c>
      <c r="X72">
        <f t="shared" si="42"/>
        <v>4.564715189220938E-5</v>
      </c>
      <c r="Y72">
        <f t="shared" si="43"/>
        <v>9.3254344866820219E-7</v>
      </c>
      <c r="Z72">
        <f t="shared" si="44"/>
        <v>4.6674649525942628E-5</v>
      </c>
      <c r="AB72">
        <f t="shared" si="45"/>
        <v>-1.9988103552159653</v>
      </c>
      <c r="AC72">
        <f t="shared" si="46"/>
        <v>-1.78867408230831</v>
      </c>
      <c r="AE72">
        <f t="shared" si="30"/>
        <v>0</v>
      </c>
      <c r="AF72">
        <f t="shared" si="31"/>
        <v>0</v>
      </c>
      <c r="AG72">
        <f t="shared" si="31"/>
        <v>-1.1668662381485657E-3</v>
      </c>
      <c r="AH72">
        <f t="shared" si="32"/>
        <v>-2.2823575946104691</v>
      </c>
      <c r="AI72">
        <f t="shared" si="33"/>
        <v>-2.2835244608486178</v>
      </c>
      <c r="AJ72">
        <f t="shared" si="34"/>
        <v>-0.21013627290765524</v>
      </c>
      <c r="AK72">
        <f t="shared" si="47"/>
        <v>-0.13991672486511758</v>
      </c>
      <c r="AL72">
        <f t="shared" si="23"/>
        <v>-2.6335774586213905</v>
      </c>
      <c r="AN72">
        <f t="shared" si="35"/>
        <v>0</v>
      </c>
      <c r="AO72">
        <f t="shared" si="35"/>
        <v>0</v>
      </c>
      <c r="AP72">
        <f t="shared" si="35"/>
        <v>-1.1991454166057392E-6</v>
      </c>
      <c r="AQ72">
        <f t="shared" si="35"/>
        <v>-2.3454947612289931E-3</v>
      </c>
      <c r="AR72">
        <f t="shared" si="35"/>
        <v>-2.3466939066455993E-3</v>
      </c>
      <c r="AS72">
        <f t="shared" si="35"/>
        <v>-2.1594930102669137E-4</v>
      </c>
      <c r="AT72">
        <f t="shared" si="35"/>
        <v>-1.4378726013592155E-4</v>
      </c>
      <c r="AU72">
        <f t="shared" si="24"/>
        <v>-2.706430467808212E-3</v>
      </c>
      <c r="AW72">
        <v>69</v>
      </c>
      <c r="AX72">
        <f>IF(Z72&gt;0, (R72*SUMPRODUCT(K72:$K$98, X72:$X$98)-K72*$AZ$3)/Z72, 0)</f>
        <v>-38322.174895263692</v>
      </c>
    </row>
    <row r="73" spans="5:50" x14ac:dyDescent="0.25">
      <c r="E73">
        <v>2073</v>
      </c>
      <c r="F73" s="5">
        <v>3.5571999999999999E-2</v>
      </c>
      <c r="G73">
        <v>7.0000000000000007E-2</v>
      </c>
      <c r="H73" s="5">
        <f t="shared" si="36"/>
        <v>0.12000000000000001</v>
      </c>
      <c r="I73" s="5">
        <f t="shared" si="37"/>
        <v>1.1200000000000001</v>
      </c>
      <c r="J73">
        <f t="shared" si="38"/>
        <v>0.89285714285714279</v>
      </c>
      <c r="K73">
        <f t="shared" si="48"/>
        <v>9.1755637067675712E-4</v>
      </c>
      <c r="L73" s="2">
        <v>70</v>
      </c>
      <c r="M73" s="6">
        <v>0.50154699899999999</v>
      </c>
      <c r="Q73" s="4">
        <f t="shared" si="49"/>
        <v>25</v>
      </c>
      <c r="R73">
        <f t="shared" si="28"/>
        <v>50000</v>
      </c>
      <c r="S73">
        <f t="shared" si="29"/>
        <v>-70133.066705015444</v>
      </c>
      <c r="U73">
        <f t="shared" si="39"/>
        <v>0.50154699899999999</v>
      </c>
      <c r="V73">
        <f t="shared" si="40"/>
        <v>0.01</v>
      </c>
      <c r="W73">
        <f t="shared" si="41"/>
        <v>4.6674649525942628E-5</v>
      </c>
      <c r="X73">
        <f t="shared" si="42"/>
        <v>2.3409530399113297E-5</v>
      </c>
      <c r="Y73">
        <f t="shared" si="43"/>
        <v>4.667464952594263E-7</v>
      </c>
      <c r="Z73">
        <f t="shared" si="44"/>
        <v>2.2798372631569905E-5</v>
      </c>
      <c r="AB73">
        <f t="shared" si="45"/>
        <v>-1.78867408230831</v>
      </c>
      <c r="AC73">
        <f t="shared" si="46"/>
        <v>-1.5989197885356907</v>
      </c>
      <c r="AE73">
        <f t="shared" si="30"/>
        <v>0</v>
      </c>
      <c r="AF73">
        <f t="shared" si="31"/>
        <v>0</v>
      </c>
      <c r="AG73">
        <f t="shared" si="31"/>
        <v>-5.699593157892476E-4</v>
      </c>
      <c r="AH73">
        <f t="shared" si="32"/>
        <v>-1.1704765199556648</v>
      </c>
      <c r="AI73">
        <f t="shared" si="33"/>
        <v>-1.1710464792714541</v>
      </c>
      <c r="AJ73">
        <f t="shared" si="34"/>
        <v>-0.18975429377261932</v>
      </c>
      <c r="AK73">
        <f t="shared" si="47"/>
        <v>-0.12520718576158171</v>
      </c>
      <c r="AL73">
        <f t="shared" si="23"/>
        <v>-1.4860079588056552</v>
      </c>
      <c r="AN73">
        <f t="shared" si="35"/>
        <v>0</v>
      </c>
      <c r="AO73">
        <f t="shared" si="35"/>
        <v>0</v>
      </c>
      <c r="AP73">
        <f t="shared" si="35"/>
        <v>-5.2296980122898969E-7</v>
      </c>
      <c r="AQ73">
        <f t="shared" si="35"/>
        <v>-1.0739781876128807E-3</v>
      </c>
      <c r="AR73">
        <f t="shared" si="35"/>
        <v>-1.0745011574141098E-3</v>
      </c>
      <c r="AS73">
        <f t="shared" si="35"/>
        <v>-1.7411026111433575E-4</v>
      </c>
      <c r="AT73">
        <f t="shared" si="35"/>
        <v>-1.1488465095004745E-4</v>
      </c>
      <c r="AU73">
        <f t="shared" si="24"/>
        <v>-1.3634960694784929E-3</v>
      </c>
      <c r="AW73">
        <v>70</v>
      </c>
      <c r="AX73">
        <f>IF(Z73&gt;0, (R73*SUMPRODUCT(K73:$K$98, X73:$X$98)-K73*$AZ$3)/Z73, 0)</f>
        <v>-70133.066705015444</v>
      </c>
    </row>
    <row r="74" spans="5:50" x14ac:dyDescent="0.25">
      <c r="E74">
        <v>2074</v>
      </c>
      <c r="F74" s="5">
        <v>3.5571999999999999E-2</v>
      </c>
      <c r="G74">
        <v>7.0000000000000007E-2</v>
      </c>
      <c r="H74" s="5">
        <f t="shared" si="36"/>
        <v>0.12000000000000001</v>
      </c>
      <c r="I74" s="5">
        <f t="shared" si="37"/>
        <v>1.1200000000000001</v>
      </c>
      <c r="J74">
        <f t="shared" si="38"/>
        <v>0.89285714285714279</v>
      </c>
      <c r="K74">
        <f t="shared" si="48"/>
        <v>8.1924675953281884E-4</v>
      </c>
      <c r="L74" s="2">
        <v>71</v>
      </c>
      <c r="M74" s="6">
        <v>0.51394563599999998</v>
      </c>
      <c r="Q74" s="4">
        <f t="shared" si="49"/>
        <v>25</v>
      </c>
      <c r="R74">
        <f t="shared" si="28"/>
        <v>50000</v>
      </c>
      <c r="S74">
        <f t="shared" si="29"/>
        <v>-131617.17942973366</v>
      </c>
      <c r="U74">
        <f t="shared" si="39"/>
        <v>0.51394563599999998</v>
      </c>
      <c r="V74">
        <f t="shared" si="40"/>
        <v>0.01</v>
      </c>
      <c r="W74">
        <f t="shared" si="41"/>
        <v>2.2798372631569905E-5</v>
      </c>
      <c r="X74">
        <f t="shared" si="42"/>
        <v>1.1717124121897188E-5</v>
      </c>
      <c r="Y74">
        <f t="shared" si="43"/>
        <v>2.2798372631569905E-7</v>
      </c>
      <c r="Z74">
        <f t="shared" si="44"/>
        <v>1.0853264783357018E-5</v>
      </c>
      <c r="AB74">
        <f t="shared" si="45"/>
        <v>-1.5989197885356907</v>
      </c>
      <c r="AC74">
        <f t="shared" si="46"/>
        <v>-1.4284760983895102</v>
      </c>
      <c r="AE74">
        <f t="shared" si="30"/>
        <v>0</v>
      </c>
      <c r="AF74">
        <f t="shared" si="31"/>
        <v>0</v>
      </c>
      <c r="AG74">
        <f t="shared" si="31"/>
        <v>-2.7133161958392543E-4</v>
      </c>
      <c r="AH74">
        <f t="shared" si="32"/>
        <v>-0.58585620609485944</v>
      </c>
      <c r="AI74">
        <f t="shared" si="33"/>
        <v>-0.58612753771444337</v>
      </c>
      <c r="AJ74">
        <f t="shared" si="34"/>
        <v>-0.17044369014618055</v>
      </c>
      <c r="AK74">
        <f t="shared" si="47"/>
        <v>-0.11192438519749837</v>
      </c>
      <c r="AL74">
        <f t="shared" si="23"/>
        <v>-0.86849561305812228</v>
      </c>
      <c r="AN74">
        <f t="shared" si="35"/>
        <v>0</v>
      </c>
      <c r="AO74">
        <f t="shared" si="35"/>
        <v>0</v>
      </c>
      <c r="AP74">
        <f t="shared" si="35"/>
        <v>-2.2228755010292244E-7</v>
      </c>
      <c r="AQ74">
        <f t="shared" si="35"/>
        <v>-4.7996079839540489E-4</v>
      </c>
      <c r="AR74">
        <f t="shared" si="35"/>
        <v>-4.8018308594550778E-4</v>
      </c>
      <c r="AS74">
        <f t="shared" si="35"/>
        <v>-1.3963544083507427E-4</v>
      </c>
      <c r="AT74">
        <f t="shared" si="35"/>
        <v>-9.1693689885753536E-5</v>
      </c>
      <c r="AU74">
        <f t="shared" si="24"/>
        <v>-7.1151221666633556E-4</v>
      </c>
      <c r="AW74">
        <v>71</v>
      </c>
      <c r="AX74">
        <f>IF(Z74&gt;0, (R74*SUMPRODUCT(K74:$K$98, X74:$X$98)-K74*$AZ$3)/Z74, 0)</f>
        <v>-131617.17942973366</v>
      </c>
    </row>
    <row r="75" spans="5:50" x14ac:dyDescent="0.25">
      <c r="E75">
        <v>2075</v>
      </c>
      <c r="F75" s="5">
        <v>3.5571999999999999E-2</v>
      </c>
      <c r="G75">
        <v>7.0000000000000007E-2</v>
      </c>
      <c r="H75" s="5">
        <f t="shared" si="36"/>
        <v>0.12000000000000001</v>
      </c>
      <c r="I75" s="5">
        <f t="shared" si="37"/>
        <v>1.1200000000000001</v>
      </c>
      <c r="J75">
        <f t="shared" si="38"/>
        <v>0.89285714285714279</v>
      </c>
      <c r="K75">
        <f t="shared" si="48"/>
        <v>7.3147032101144531E-4</v>
      </c>
      <c r="L75" s="2">
        <v>72</v>
      </c>
      <c r="M75" s="6">
        <v>0.52707773400000002</v>
      </c>
      <c r="Q75" s="4">
        <f t="shared" si="49"/>
        <v>25</v>
      </c>
      <c r="R75">
        <f t="shared" si="28"/>
        <v>50000</v>
      </c>
      <c r="S75">
        <f t="shared" si="29"/>
        <v>-253933.11007296012</v>
      </c>
      <c r="U75">
        <f t="shared" si="39"/>
        <v>0.52707773400000002</v>
      </c>
      <c r="V75">
        <f t="shared" si="40"/>
        <v>0.01</v>
      </c>
      <c r="W75">
        <f t="shared" si="41"/>
        <v>1.0853264783357018E-5</v>
      </c>
      <c r="X75">
        <f t="shared" si="42"/>
        <v>5.7205142085138182E-6</v>
      </c>
      <c r="Y75">
        <f t="shared" si="43"/>
        <v>1.0853264783357018E-7</v>
      </c>
      <c r="Z75">
        <f t="shared" si="44"/>
        <v>5.0242179270096295E-6</v>
      </c>
      <c r="AB75">
        <f t="shared" si="45"/>
        <v>-1.4284760983895102</v>
      </c>
      <c r="AC75">
        <f t="shared" si="46"/>
        <v>-1.2758152838898758</v>
      </c>
      <c r="AE75">
        <f t="shared" si="30"/>
        <v>0</v>
      </c>
      <c r="AF75">
        <f t="shared" si="31"/>
        <v>0</v>
      </c>
      <c r="AG75">
        <f t="shared" si="31"/>
        <v>-1.2560544817524075E-4</v>
      </c>
      <c r="AH75">
        <f t="shared" si="32"/>
        <v>-0.28602571042569092</v>
      </c>
      <c r="AI75">
        <f t="shared" si="33"/>
        <v>-0.28615131587386616</v>
      </c>
      <c r="AJ75">
        <f t="shared" si="34"/>
        <v>-0.15266081449963442</v>
      </c>
      <c r="AK75">
        <f t="shared" si="47"/>
        <v>-9.9993326887265727E-2</v>
      </c>
      <c r="AL75">
        <f t="shared" si="23"/>
        <v>-0.53880545726076634</v>
      </c>
      <c r="AN75">
        <f t="shared" si="35"/>
        <v>0</v>
      </c>
      <c r="AO75">
        <f t="shared" si="35"/>
        <v>0</v>
      </c>
      <c r="AP75">
        <f t="shared" si="35"/>
        <v>-9.1876657497529811E-8</v>
      </c>
      <c r="AQ75">
        <f t="shared" si="35"/>
        <v>-2.0921931822260684E-4</v>
      </c>
      <c r="AR75">
        <f t="shared" si="35"/>
        <v>-2.0931119488010438E-4</v>
      </c>
      <c r="AS75">
        <f t="shared" si="35"/>
        <v>-1.1166685498791629E-4</v>
      </c>
      <c r="AT75">
        <f t="shared" si="35"/>
        <v>-7.3142150917230643E-5</v>
      </c>
      <c r="AU75">
        <f t="shared" si="24"/>
        <v>-3.9412020078525135E-4</v>
      </c>
      <c r="AW75">
        <v>72</v>
      </c>
      <c r="AX75">
        <f>IF(Z75&gt;0, (R75*SUMPRODUCT(K75:$K$98, X75:$X$98)-K75*$AZ$3)/Z75, 0)</f>
        <v>-253933.11007296012</v>
      </c>
    </row>
    <row r="76" spans="5:50" x14ac:dyDescent="0.25">
      <c r="E76">
        <v>2076</v>
      </c>
      <c r="F76" s="5">
        <v>3.5571999999999999E-2</v>
      </c>
      <c r="G76">
        <v>7.0000000000000007E-2</v>
      </c>
      <c r="H76" s="5">
        <f t="shared" si="36"/>
        <v>0.12000000000000001</v>
      </c>
      <c r="I76" s="5">
        <f t="shared" si="37"/>
        <v>1.1200000000000001</v>
      </c>
      <c r="J76">
        <f t="shared" si="38"/>
        <v>0.89285714285714279</v>
      </c>
      <c r="K76">
        <f t="shared" si="48"/>
        <v>6.5309850090307614E-4</v>
      </c>
      <c r="L76" s="2">
        <v>73</v>
      </c>
      <c r="M76" s="6">
        <v>0.54097960300000003</v>
      </c>
      <c r="Q76" s="4">
        <f t="shared" si="49"/>
        <v>25</v>
      </c>
      <c r="R76">
        <f t="shared" si="28"/>
        <v>50000</v>
      </c>
      <c r="S76">
        <f t="shared" si="29"/>
        <v>-505010.47102271602</v>
      </c>
      <c r="U76">
        <f t="shared" si="39"/>
        <v>0.54097960300000003</v>
      </c>
      <c r="V76">
        <f t="shared" si="40"/>
        <v>0.01</v>
      </c>
      <c r="W76">
        <f t="shared" si="41"/>
        <v>5.0242179270096295E-6</v>
      </c>
      <c r="X76">
        <f t="shared" si="42"/>
        <v>2.7179994195391523E-6</v>
      </c>
      <c r="Y76">
        <f t="shared" si="43"/>
        <v>5.0242179270096296E-8</v>
      </c>
      <c r="Z76">
        <f t="shared" si="44"/>
        <v>2.2559763282003811E-6</v>
      </c>
      <c r="AB76">
        <f t="shared" si="45"/>
        <v>-1.2758152838898758</v>
      </c>
      <c r="AC76">
        <f t="shared" si="46"/>
        <v>-1.1392916681205718</v>
      </c>
      <c r="AE76">
        <f t="shared" si="30"/>
        <v>0</v>
      </c>
      <c r="AF76">
        <f t="shared" si="31"/>
        <v>0</v>
      </c>
      <c r="AG76">
        <f t="shared" si="31"/>
        <v>-5.6399408205009528E-5</v>
      </c>
      <c r="AH76">
        <f t="shared" si="32"/>
        <v>-0.13589997097695761</v>
      </c>
      <c r="AI76">
        <f t="shared" si="33"/>
        <v>-0.13595637038516262</v>
      </c>
      <c r="AJ76">
        <f t="shared" si="34"/>
        <v>-0.13652361576930394</v>
      </c>
      <c r="AK76">
        <f t="shared" si="47"/>
        <v>-8.9307069872291311E-2</v>
      </c>
      <c r="AL76">
        <f t="shared" si="23"/>
        <v>-0.36178705602675787</v>
      </c>
      <c r="AN76">
        <f t="shared" si="35"/>
        <v>0</v>
      </c>
      <c r="AO76">
        <f t="shared" si="35"/>
        <v>0</v>
      </c>
      <c r="AP76">
        <f t="shared" si="35"/>
        <v>-3.6834368950512377E-8</v>
      </c>
      <c r="AQ76">
        <f t="shared" si="35"/>
        <v>-8.8756067317822569E-5</v>
      </c>
      <c r="AR76">
        <f t="shared" si="35"/>
        <v>-8.8792901686773085E-5</v>
      </c>
      <c r="AS76">
        <f t="shared" si="35"/>
        <v>-8.916336879679997E-5</v>
      </c>
      <c r="AT76">
        <f t="shared" si="35"/>
        <v>-5.832631345363973E-5</v>
      </c>
      <c r="AU76">
        <f t="shared" si="24"/>
        <v>-2.3628258393721278E-4</v>
      </c>
      <c r="AW76">
        <v>73</v>
      </c>
      <c r="AX76">
        <f>IF(Z76&gt;0, (R76*SUMPRODUCT(K76:$K$98, X76:$X$98)-K76*$AZ$3)/Z76, 0)</f>
        <v>-505010.47102271602</v>
      </c>
    </row>
    <row r="77" spans="5:50" x14ac:dyDescent="0.25">
      <c r="E77">
        <v>2077</v>
      </c>
      <c r="F77" s="5">
        <v>3.5571999999999999E-2</v>
      </c>
      <c r="G77">
        <v>7.0000000000000007E-2</v>
      </c>
      <c r="H77" s="5">
        <f t="shared" si="36"/>
        <v>0.12000000000000001</v>
      </c>
      <c r="I77" s="5">
        <f t="shared" si="37"/>
        <v>1.1200000000000001</v>
      </c>
      <c r="J77">
        <f t="shared" si="38"/>
        <v>0.89285714285714279</v>
      </c>
      <c r="K77">
        <f t="shared" si="48"/>
        <v>5.8312366152060366E-4</v>
      </c>
      <c r="L77" s="2">
        <v>74</v>
      </c>
      <c r="M77" s="6">
        <v>0.55513806300000001</v>
      </c>
      <c r="Q77" s="4">
        <f t="shared" si="49"/>
        <v>25</v>
      </c>
      <c r="R77">
        <f t="shared" si="28"/>
        <v>50000</v>
      </c>
      <c r="S77">
        <f t="shared" si="29"/>
        <v>-1036960.1290575406</v>
      </c>
      <c r="U77">
        <f t="shared" si="39"/>
        <v>0.55513806300000001</v>
      </c>
      <c r="V77">
        <f t="shared" si="40"/>
        <v>0.01</v>
      </c>
      <c r="W77">
        <f t="shared" si="41"/>
        <v>2.2559763282003811E-6</v>
      </c>
      <c r="X77">
        <f t="shared" si="42"/>
        <v>1.2523783290110118E-6</v>
      </c>
      <c r="Y77">
        <f t="shared" si="43"/>
        <v>2.2559763282003813E-8</v>
      </c>
      <c r="Z77">
        <f t="shared" si="44"/>
        <v>9.8103823590736552E-7</v>
      </c>
      <c r="AB77">
        <f t="shared" si="45"/>
        <v>-1.1392916681205718</v>
      </c>
      <c r="AC77">
        <f t="shared" si="46"/>
        <v>-1.0172975357168836</v>
      </c>
      <c r="AE77">
        <f t="shared" si="30"/>
        <v>0</v>
      </c>
      <c r="AF77">
        <f t="shared" si="31"/>
        <v>0</v>
      </c>
      <c r="AG77">
        <f t="shared" si="31"/>
        <v>-2.4525955897684137E-5</v>
      </c>
      <c r="AH77">
        <f t="shared" si="32"/>
        <v>-6.2618916450550594E-2</v>
      </c>
      <c r="AI77">
        <f t="shared" si="33"/>
        <v>-6.2643442406448271E-2</v>
      </c>
      <c r="AJ77">
        <f t="shared" si="34"/>
        <v>-0.12199413240368817</v>
      </c>
      <c r="AK77">
        <f t="shared" si="47"/>
        <v>-7.9750416768440038E-2</v>
      </c>
      <c r="AL77">
        <f t="shared" si="23"/>
        <v>-0.26438799157857645</v>
      </c>
      <c r="AN77">
        <f t="shared" si="35"/>
        <v>0</v>
      </c>
      <c r="AO77">
        <f t="shared" si="35"/>
        <v>0</v>
      </c>
      <c r="AP77">
        <f t="shared" si="35"/>
        <v>-1.4301665205350418E-8</v>
      </c>
      <c r="AQ77">
        <f t="shared" si="35"/>
        <v>-3.6514571841097826E-5</v>
      </c>
      <c r="AR77">
        <f t="shared" si="35"/>
        <v>-3.6528873506303171E-5</v>
      </c>
      <c r="AS77">
        <f t="shared" si="35"/>
        <v>-7.1137665171267967E-5</v>
      </c>
      <c r="AT77">
        <f t="shared" si="35"/>
        <v>-4.6504355033806906E-5</v>
      </c>
      <c r="AU77">
        <f t="shared" si="24"/>
        <v>-1.5417089371137804E-4</v>
      </c>
      <c r="AW77">
        <v>74</v>
      </c>
      <c r="AX77">
        <f>IF(Z77&gt;0, (R77*SUMPRODUCT(K77:$K$98, X77:$X$98)-K77*$AZ$3)/Z77, 0)</f>
        <v>-1036960.1290575406</v>
      </c>
    </row>
    <row r="78" spans="5:50" x14ac:dyDescent="0.25">
      <c r="E78">
        <v>2078</v>
      </c>
      <c r="F78" s="5">
        <v>3.5571999999999999E-2</v>
      </c>
      <c r="G78">
        <v>7.0000000000000007E-2</v>
      </c>
      <c r="H78" s="5">
        <f t="shared" si="36"/>
        <v>0.12000000000000001</v>
      </c>
      <c r="I78" s="5">
        <f t="shared" si="37"/>
        <v>1.1200000000000001</v>
      </c>
      <c r="J78">
        <f t="shared" si="38"/>
        <v>0.89285714285714279</v>
      </c>
      <c r="K78">
        <f t="shared" si="48"/>
        <v>5.2064612635768185E-4</v>
      </c>
      <c r="L78" s="2">
        <v>75</v>
      </c>
      <c r="M78" s="6">
        <v>0.569934367</v>
      </c>
      <c r="Q78" s="4">
        <f t="shared" si="49"/>
        <v>25</v>
      </c>
      <c r="R78">
        <f t="shared" si="28"/>
        <v>50000</v>
      </c>
      <c r="S78">
        <f t="shared" si="29"/>
        <v>-2204150.6546932426</v>
      </c>
      <c r="U78">
        <f t="shared" si="39"/>
        <v>0.569934367</v>
      </c>
      <c r="V78">
        <f t="shared" si="40"/>
        <v>0.01</v>
      </c>
      <c r="W78">
        <f t="shared" si="41"/>
        <v>9.8103823590736552E-7</v>
      </c>
      <c r="X78">
        <f t="shared" si="42"/>
        <v>5.5912740598466105E-7</v>
      </c>
      <c r="Y78">
        <f t="shared" si="43"/>
        <v>9.8103823590736553E-9</v>
      </c>
      <c r="Z78">
        <f t="shared" si="44"/>
        <v>4.1210044756363084E-7</v>
      </c>
      <c r="AB78">
        <f t="shared" si="45"/>
        <v>-1.0172975357168836</v>
      </c>
      <c r="AC78">
        <f t="shared" si="46"/>
        <v>-0.90833147129675518</v>
      </c>
      <c r="AE78">
        <f t="shared" si="30"/>
        <v>0</v>
      </c>
      <c r="AF78">
        <f t="shared" si="31"/>
        <v>0</v>
      </c>
      <c r="AG78">
        <f t="shared" si="31"/>
        <v>-1.0302511189090771E-5</v>
      </c>
      <c r="AH78">
        <f t="shared" si="32"/>
        <v>-2.7956370299233053E-2</v>
      </c>
      <c r="AI78">
        <f t="shared" si="33"/>
        <v>-2.7966672810422144E-2</v>
      </c>
      <c r="AJ78">
        <f t="shared" si="34"/>
        <v>-0.10896606442012846</v>
      </c>
      <c r="AK78">
        <f t="shared" si="47"/>
        <v>-7.1210827500181859E-2</v>
      </c>
      <c r="AL78">
        <f t="shared" si="23"/>
        <v>-0.20814356473073248</v>
      </c>
      <c r="AN78">
        <f t="shared" si="35"/>
        <v>0</v>
      </c>
      <c r="AO78">
        <f t="shared" si="35"/>
        <v>0</v>
      </c>
      <c r="AP78">
        <f t="shared" si="35"/>
        <v>-5.3639625423567847E-9</v>
      </c>
      <c r="AQ78">
        <f t="shared" si="35"/>
        <v>-1.4555375903316636E-5</v>
      </c>
      <c r="AR78">
        <f t="shared" si="35"/>
        <v>-1.4560739865858992E-5</v>
      </c>
      <c r="AS78">
        <f t="shared" si="35"/>
        <v>-5.6732759344781503E-5</v>
      </c>
      <c r="AT78">
        <f t="shared" si="35"/>
        <v>-3.7075641492694773E-5</v>
      </c>
      <c r="AU78">
        <f t="shared" si="24"/>
        <v>-1.0836914070333527E-4</v>
      </c>
      <c r="AW78">
        <v>75</v>
      </c>
      <c r="AX78">
        <f>IF(Z78&gt;0, (R78*SUMPRODUCT(K78:$K$98, X78:$X$98)-K78*$AZ$3)/Z78, 0)</f>
        <v>-2204150.6546932426</v>
      </c>
    </row>
    <row r="79" spans="5:50" x14ac:dyDescent="0.25">
      <c r="E79">
        <v>2079</v>
      </c>
      <c r="F79" s="5">
        <v>3.5571999999999999E-2</v>
      </c>
      <c r="G79">
        <v>7.0000000000000007E-2</v>
      </c>
      <c r="H79" s="5">
        <f t="shared" si="36"/>
        <v>0.12000000000000001</v>
      </c>
      <c r="I79" s="5">
        <f t="shared" si="37"/>
        <v>1.1200000000000001</v>
      </c>
      <c r="J79">
        <f t="shared" si="38"/>
        <v>0.89285714285714279</v>
      </c>
      <c r="K79">
        <f t="shared" si="48"/>
        <v>4.6486261281935876E-4</v>
      </c>
      <c r="L79" s="2">
        <v>76</v>
      </c>
      <c r="M79" s="6">
        <v>0.58483052300000005</v>
      </c>
      <c r="Q79" s="4">
        <f t="shared" si="49"/>
        <v>25</v>
      </c>
      <c r="R79">
        <f t="shared" si="28"/>
        <v>50000</v>
      </c>
      <c r="S79">
        <f t="shared" si="29"/>
        <v>-4857278.2894662069</v>
      </c>
      <c r="U79">
        <f t="shared" si="39"/>
        <v>0.58483052300000005</v>
      </c>
      <c r="V79">
        <f t="shared" si="40"/>
        <v>0.01</v>
      </c>
      <c r="W79">
        <f t="shared" si="41"/>
        <v>4.1210044756363084E-7</v>
      </c>
      <c r="X79">
        <f t="shared" si="42"/>
        <v>2.4100892027717233E-7</v>
      </c>
      <c r="Y79">
        <f t="shared" si="43"/>
        <v>4.1210044756363082E-9</v>
      </c>
      <c r="Z79">
        <f t="shared" si="44"/>
        <v>1.6697052281082219E-7</v>
      </c>
      <c r="AB79">
        <f t="shared" si="45"/>
        <v>-0.90833147129675518</v>
      </c>
      <c r="AC79">
        <f t="shared" si="46"/>
        <v>-0.81102229542982873</v>
      </c>
      <c r="AE79">
        <f t="shared" si="30"/>
        <v>0</v>
      </c>
      <c r="AF79">
        <f t="shared" si="31"/>
        <v>0</v>
      </c>
      <c r="AG79">
        <f t="shared" si="31"/>
        <v>-4.1742630702705551E-6</v>
      </c>
      <c r="AH79">
        <f t="shared" si="32"/>
        <v>-1.2050446013858617E-2</v>
      </c>
      <c r="AI79">
        <f t="shared" si="33"/>
        <v>-1.2054620276928888E-2</v>
      </c>
      <c r="AJ79">
        <f t="shared" si="34"/>
        <v>-9.7309175866926445E-2</v>
      </c>
      <c r="AK79">
        <f t="shared" si="47"/>
        <v>-6.3583202990772872E-2</v>
      </c>
      <c r="AL79">
        <f t="shared" si="23"/>
        <v>-0.17294699913462819</v>
      </c>
      <c r="AN79">
        <f t="shared" si="35"/>
        <v>0</v>
      </c>
      <c r="AO79">
        <f t="shared" si="35"/>
        <v>0</v>
      </c>
      <c r="AP79">
        <f t="shared" si="35"/>
        <v>-1.9404588374413289E-9</v>
      </c>
      <c r="AQ79">
        <f t="shared" si="35"/>
        <v>-5.6018018196409433E-6</v>
      </c>
      <c r="AR79">
        <f t="shared" si="35"/>
        <v>-5.6037422784783852E-6</v>
      </c>
      <c r="AS79">
        <f t="shared" si="35"/>
        <v>-4.5235397744797916E-5</v>
      </c>
      <c r="AT79">
        <f t="shared" si="35"/>
        <v>-2.9557453873714344E-5</v>
      </c>
      <c r="AU79">
        <f t="shared" si="24"/>
        <v>-8.0396593896990635E-5</v>
      </c>
      <c r="AW79">
        <v>76</v>
      </c>
      <c r="AX79">
        <f>IF(Z79&gt;0, (R79*SUMPRODUCT(K79:$K$98, X79:$X$98)-K79*$AZ$3)/Z79, 0)</f>
        <v>-4857278.2894662069</v>
      </c>
    </row>
    <row r="80" spans="5:50" x14ac:dyDescent="0.25">
      <c r="E80">
        <v>2080</v>
      </c>
      <c r="F80" s="5">
        <v>3.5571999999999999E-2</v>
      </c>
      <c r="G80">
        <v>7.0000000000000007E-2</v>
      </c>
      <c r="H80" s="5">
        <f t="shared" si="36"/>
        <v>0.12000000000000001</v>
      </c>
      <c r="I80" s="5">
        <f t="shared" si="37"/>
        <v>1.1200000000000001</v>
      </c>
      <c r="J80">
        <f t="shared" si="38"/>
        <v>0.89285714285714279</v>
      </c>
      <c r="K80">
        <f t="shared" si="48"/>
        <v>4.1505590430299886E-4</v>
      </c>
      <c r="L80" s="2">
        <v>77</v>
      </c>
      <c r="M80" s="6">
        <v>0.59948279800000004</v>
      </c>
      <c r="Q80" s="4">
        <f t="shared" si="49"/>
        <v>25</v>
      </c>
      <c r="R80">
        <f t="shared" si="28"/>
        <v>50000</v>
      </c>
      <c r="S80">
        <f t="shared" si="29"/>
        <v>-11105486.511983501</v>
      </c>
      <c r="U80">
        <f t="shared" si="39"/>
        <v>0.59948279800000004</v>
      </c>
      <c r="V80">
        <f t="shared" si="40"/>
        <v>0.01</v>
      </c>
      <c r="W80">
        <f t="shared" si="41"/>
        <v>1.6697052281082219E-7</v>
      </c>
      <c r="X80">
        <f t="shared" si="42"/>
        <v>1.0009595619815451E-7</v>
      </c>
      <c r="Y80">
        <f t="shared" si="43"/>
        <v>1.6697052281082219E-9</v>
      </c>
      <c r="Z80">
        <f t="shared" si="44"/>
        <v>6.5204861384559449E-8</v>
      </c>
      <c r="AB80">
        <f t="shared" si="45"/>
        <v>-0.81102229542982873</v>
      </c>
      <c r="AC80">
        <f t="shared" si="46"/>
        <v>-0.72413170862197873</v>
      </c>
      <c r="AE80">
        <f t="shared" si="30"/>
        <v>0</v>
      </c>
      <c r="AF80">
        <f t="shared" si="31"/>
        <v>0</v>
      </c>
      <c r="AG80">
        <f t="shared" si="31"/>
        <v>-1.6301215346139863E-6</v>
      </c>
      <c r="AH80">
        <f t="shared" si="32"/>
        <v>-5.004797809907726E-3</v>
      </c>
      <c r="AI80">
        <f t="shared" si="33"/>
        <v>-5.0064279314423399E-3</v>
      </c>
      <c r="AJ80">
        <f t="shared" si="34"/>
        <v>-8.6890586807850001E-2</v>
      </c>
      <c r="AK80">
        <f t="shared" si="47"/>
        <v>-5.6771560680088019E-2</v>
      </c>
      <c r="AL80">
        <f t="shared" si="23"/>
        <v>-0.14866857541938036</v>
      </c>
      <c r="AN80">
        <f t="shared" si="35"/>
        <v>0</v>
      </c>
      <c r="AO80">
        <f t="shared" si="35"/>
        <v>0</v>
      </c>
      <c r="AP80">
        <f t="shared" si="35"/>
        <v>-6.7659156767300032E-10</v>
      </c>
      <c r="AQ80">
        <f t="shared" si="35"/>
        <v>-2.0772708808449194E-6</v>
      </c>
      <c r="AR80">
        <f t="shared" si="35"/>
        <v>-2.0779474724125922E-6</v>
      </c>
      <c r="AS80">
        <f t="shared" si="35"/>
        <v>-3.6064451082950403E-5</v>
      </c>
      <c r="AT80">
        <f t="shared" si="35"/>
        <v>-2.3563371456766507E-5</v>
      </c>
      <c r="AU80">
        <f t="shared" si="24"/>
        <v>-6.1705770012129504E-5</v>
      </c>
      <c r="AW80">
        <v>77</v>
      </c>
      <c r="AX80">
        <f>IF(Z80&gt;0, (R80*SUMPRODUCT(K80:$K$98, X80:$X$98)-K80*$AZ$3)/Z80, 0)</f>
        <v>-11105486.511983501</v>
      </c>
    </row>
    <row r="81" spans="5:50" x14ac:dyDescent="0.25">
      <c r="E81">
        <v>2081</v>
      </c>
      <c r="F81" s="5">
        <v>3.5571999999999999E-2</v>
      </c>
      <c r="G81">
        <v>7.0000000000000007E-2</v>
      </c>
      <c r="H81" s="5">
        <f t="shared" si="36"/>
        <v>0.12000000000000001</v>
      </c>
      <c r="I81" s="5">
        <f t="shared" si="37"/>
        <v>1.1200000000000001</v>
      </c>
      <c r="J81">
        <f t="shared" si="38"/>
        <v>0.89285714285714279</v>
      </c>
      <c r="K81">
        <f t="shared" si="48"/>
        <v>3.7058562884196325E-4</v>
      </c>
      <c r="L81" s="2">
        <v>78</v>
      </c>
      <c r="M81" s="6">
        <v>0.61448546299999995</v>
      </c>
      <c r="Q81" s="4">
        <f t="shared" si="49"/>
        <v>25</v>
      </c>
      <c r="R81">
        <f t="shared" si="28"/>
        <v>50000</v>
      </c>
      <c r="S81">
        <f t="shared" si="29"/>
        <v>-26405474.583269376</v>
      </c>
      <c r="U81">
        <f t="shared" si="39"/>
        <v>0.61448546299999995</v>
      </c>
      <c r="V81">
        <f t="shared" si="40"/>
        <v>0.01</v>
      </c>
      <c r="W81">
        <f t="shared" si="41"/>
        <v>6.5204861384559449E-8</v>
      </c>
      <c r="X81">
        <f t="shared" si="42"/>
        <v>4.0067439437741831E-8</v>
      </c>
      <c r="Y81">
        <f t="shared" si="43"/>
        <v>6.5204861384559446E-10</v>
      </c>
      <c r="Z81">
        <f t="shared" si="44"/>
        <v>2.4485373332972023E-8</v>
      </c>
      <c r="AB81">
        <f t="shared" si="45"/>
        <v>-0.72413170862197873</v>
      </c>
      <c r="AC81">
        <f t="shared" si="46"/>
        <v>-0.64654790320565458</v>
      </c>
      <c r="AE81">
        <f t="shared" si="30"/>
        <v>0</v>
      </c>
      <c r="AF81">
        <f t="shared" si="31"/>
        <v>0</v>
      </c>
      <c r="AG81">
        <f t="shared" si="31"/>
        <v>-6.121343333243006E-7</v>
      </c>
      <c r="AH81">
        <f t="shared" si="32"/>
        <v>-2.0033719718870915E-3</v>
      </c>
      <c r="AI81">
        <f t="shared" si="33"/>
        <v>-2.003984106220416E-3</v>
      </c>
      <c r="AJ81">
        <f t="shared" si="34"/>
        <v>-7.7583805416324148E-2</v>
      </c>
      <c r="AK81">
        <f t="shared" si="47"/>
        <v>-5.0689219603538518E-2</v>
      </c>
      <c r="AL81">
        <f t="shared" si="23"/>
        <v>-0.13027700912608309</v>
      </c>
      <c r="AN81">
        <f t="shared" si="35"/>
        <v>0</v>
      </c>
      <c r="AO81">
        <f t="shared" si="35"/>
        <v>0</v>
      </c>
      <c r="AP81">
        <f t="shared" si="35"/>
        <v>-2.2684818685074187E-10</v>
      </c>
      <c r="AQ81">
        <f t="shared" si="35"/>
        <v>-7.4242086200614168E-7</v>
      </c>
      <c r="AR81">
        <f t="shared" si="35"/>
        <v>-7.4264771019299259E-7</v>
      </c>
      <c r="AS81">
        <f t="shared" si="35"/>
        <v>-2.8751443318160999E-5</v>
      </c>
      <c r="AT81">
        <f t="shared" si="35"/>
        <v>-1.8784696322285691E-5</v>
      </c>
      <c r="AU81">
        <f t="shared" si="24"/>
        <v>-4.8278787350639684E-5</v>
      </c>
      <c r="AW81">
        <v>78</v>
      </c>
      <c r="AX81">
        <f>IF(Z81&gt;0, (R81*SUMPRODUCT(K81:$K$98, X81:$X$98)-K81*$AZ$3)/Z81, 0)</f>
        <v>-26405474.583269376</v>
      </c>
    </row>
    <row r="82" spans="5:50" x14ac:dyDescent="0.25">
      <c r="E82">
        <v>2082</v>
      </c>
      <c r="F82" s="5">
        <v>3.5571999999999999E-2</v>
      </c>
      <c r="G82">
        <v>7.0000000000000007E-2</v>
      </c>
      <c r="H82" s="5">
        <f t="shared" si="36"/>
        <v>0.12000000000000001</v>
      </c>
      <c r="I82" s="5">
        <f t="shared" si="37"/>
        <v>1.1200000000000001</v>
      </c>
      <c r="J82">
        <f t="shared" si="38"/>
        <v>0.89285714285714279</v>
      </c>
      <c r="K82">
        <f t="shared" si="48"/>
        <v>3.3088002575175287E-4</v>
      </c>
      <c r="L82" s="2">
        <v>79</v>
      </c>
      <c r="M82" s="6">
        <v>0.62975077099999999</v>
      </c>
      <c r="Q82" s="4">
        <f t="shared" si="49"/>
        <v>25</v>
      </c>
      <c r="R82">
        <f t="shared" si="28"/>
        <v>50000</v>
      </c>
      <c r="S82">
        <f t="shared" si="29"/>
        <v>-65444531.502018258</v>
      </c>
      <c r="U82">
        <f t="shared" si="39"/>
        <v>0.62975077099999999</v>
      </c>
      <c r="V82">
        <f t="shared" si="40"/>
        <v>0.01</v>
      </c>
      <c r="W82">
        <f t="shared" si="41"/>
        <v>2.4485373332972023E-8</v>
      </c>
      <c r="X82">
        <f t="shared" si="42"/>
        <v>1.5419682734661973E-8</v>
      </c>
      <c r="Y82">
        <f t="shared" si="43"/>
        <v>2.4485373332972023E-10</v>
      </c>
      <c r="Z82">
        <f t="shared" si="44"/>
        <v>8.8208368649803304E-9</v>
      </c>
      <c r="AB82">
        <f t="shared" si="45"/>
        <v>-0.64654790320565458</v>
      </c>
      <c r="AC82">
        <f t="shared" si="46"/>
        <v>-0.57727553608436921</v>
      </c>
      <c r="AE82">
        <f t="shared" si="30"/>
        <v>0</v>
      </c>
      <c r="AF82">
        <f t="shared" si="31"/>
        <v>0</v>
      </c>
      <c r="AG82">
        <f t="shared" si="31"/>
        <v>-2.2052092162450826E-7</v>
      </c>
      <c r="AH82">
        <f t="shared" si="32"/>
        <v>-7.7098413673309864E-4</v>
      </c>
      <c r="AI82">
        <f t="shared" si="33"/>
        <v>-7.7120465765472316E-4</v>
      </c>
      <c r="AJ82">
        <f t="shared" si="34"/>
        <v>-6.9272367121285372E-2</v>
      </c>
      <c r="AK82">
        <f t="shared" si="47"/>
        <v>-4.5258353224395823E-2</v>
      </c>
      <c r="AL82">
        <f t="shared" si="23"/>
        <v>-0.11530192500333591</v>
      </c>
      <c r="AN82">
        <f t="shared" si="35"/>
        <v>0</v>
      </c>
      <c r="AO82">
        <f t="shared" si="35"/>
        <v>0</v>
      </c>
      <c r="AP82">
        <f t="shared" si="35"/>
        <v>-7.2965968225917572E-11</v>
      </c>
      <c r="AQ82">
        <f t="shared" si="35"/>
        <v>-2.5510325101644063E-7</v>
      </c>
      <c r="AR82">
        <f t="shared" si="35"/>
        <v>-2.5517621698466656E-7</v>
      </c>
      <c r="AS82">
        <f t="shared" si="35"/>
        <v>-2.2920842616975784E-5</v>
      </c>
      <c r="AT82">
        <f t="shared" si="35"/>
        <v>-1.4975085080370017E-5</v>
      </c>
      <c r="AU82">
        <f t="shared" si="24"/>
        <v>-3.8151103914330463E-5</v>
      </c>
      <c r="AW82">
        <v>79</v>
      </c>
      <c r="AX82">
        <f>IF(Z82&gt;0, (R82*SUMPRODUCT(K82:$K$98, X82:$X$98)-K82*$AZ$3)/Z82, 0)</f>
        <v>-65444531.502018258</v>
      </c>
    </row>
    <row r="83" spans="5:50" x14ac:dyDescent="0.25">
      <c r="E83">
        <v>2083</v>
      </c>
      <c r="F83" s="5">
        <v>3.5571999999999999E-2</v>
      </c>
      <c r="G83">
        <v>7.0000000000000007E-2</v>
      </c>
      <c r="H83" s="5">
        <f t="shared" si="36"/>
        <v>0.12000000000000001</v>
      </c>
      <c r="I83" s="5">
        <f t="shared" si="37"/>
        <v>1.1200000000000001</v>
      </c>
      <c r="J83">
        <f t="shared" si="38"/>
        <v>0.89285714285714279</v>
      </c>
      <c r="K83">
        <f t="shared" si="48"/>
        <v>2.9542859442120787E-4</v>
      </c>
      <c r="L83" s="2">
        <v>80</v>
      </c>
      <c r="M83" s="6">
        <v>0.64518007799999999</v>
      </c>
      <c r="Q83" s="4">
        <f t="shared" si="49"/>
        <v>25</v>
      </c>
      <c r="R83">
        <f t="shared" si="28"/>
        <v>50000</v>
      </c>
      <c r="S83">
        <f t="shared" si="29"/>
        <v>-169458427.51110151</v>
      </c>
      <c r="U83">
        <f t="shared" si="39"/>
        <v>0.64518007799999999</v>
      </c>
      <c r="V83">
        <f t="shared" si="40"/>
        <v>0.01</v>
      </c>
      <c r="W83">
        <f t="shared" si="41"/>
        <v>8.8208368649803304E-9</v>
      </c>
      <c r="X83">
        <f t="shared" si="42"/>
        <v>5.6910282165732851E-9</v>
      </c>
      <c r="Y83">
        <f t="shared" si="43"/>
        <v>8.820836864980331E-11</v>
      </c>
      <c r="Z83">
        <f t="shared" si="44"/>
        <v>3.0416002797572419E-9</v>
      </c>
      <c r="AB83">
        <f t="shared" si="45"/>
        <v>-0.57727553608436921</v>
      </c>
      <c r="AC83">
        <f t="shared" si="46"/>
        <v>-0.51542480052498862</v>
      </c>
      <c r="AE83">
        <f t="shared" si="30"/>
        <v>0</v>
      </c>
      <c r="AF83">
        <f t="shared" si="31"/>
        <v>0</v>
      </c>
      <c r="AG83">
        <f t="shared" si="31"/>
        <v>-7.6040006993931046E-8</v>
      </c>
      <c r="AH83">
        <f t="shared" si="32"/>
        <v>-2.8455141082866424E-4</v>
      </c>
      <c r="AI83">
        <f t="shared" si="33"/>
        <v>-2.8462745083565816E-4</v>
      </c>
      <c r="AJ83">
        <f t="shared" si="34"/>
        <v>-6.1850735559380587E-2</v>
      </c>
      <c r="AK83">
        <f t="shared" si="47"/>
        <v>-4.0409287525905849E-2</v>
      </c>
      <c r="AL83">
        <f t="shared" si="23"/>
        <v>-0.10254465053612209</v>
      </c>
      <c r="AN83">
        <f t="shared" si="35"/>
        <v>0</v>
      </c>
      <c r="AO83">
        <f t="shared" si="35"/>
        <v>0</v>
      </c>
      <c r="AP83">
        <f t="shared" si="35"/>
        <v>-2.2464392385995866E-11</v>
      </c>
      <c r="AQ83">
        <f t="shared" si="35"/>
        <v>-8.4064623341683947E-8</v>
      </c>
      <c r="AR83">
        <f t="shared" si="35"/>
        <v>-8.4087087734069935E-8</v>
      </c>
      <c r="AS83">
        <f t="shared" si="35"/>
        <v>-1.8272475870225627E-5</v>
      </c>
      <c r="AT83">
        <f t="shared" si="35"/>
        <v>-1.1938059015340813E-5</v>
      </c>
      <c r="AU83">
        <f t="shared" si="24"/>
        <v>-3.0294621973300508E-5</v>
      </c>
      <c r="AW83">
        <v>80</v>
      </c>
      <c r="AX83">
        <f>IF(Z83&gt;0, (R83*SUMPRODUCT(K83:$K$98, X83:$X$98)-K83*$AZ$3)/Z83, 0)</f>
        <v>-169458427.51110151</v>
      </c>
    </row>
    <row r="84" spans="5:50" x14ac:dyDescent="0.25">
      <c r="E84">
        <v>2084</v>
      </c>
      <c r="F84" s="5">
        <v>3.5571999999999999E-2</v>
      </c>
      <c r="G84">
        <v>7.0000000000000007E-2</v>
      </c>
      <c r="H84" s="5">
        <f t="shared" si="36"/>
        <v>0.12000000000000001</v>
      </c>
      <c r="I84" s="5">
        <f t="shared" si="37"/>
        <v>1.1200000000000001</v>
      </c>
      <c r="J84">
        <f t="shared" si="38"/>
        <v>0.89285714285714279</v>
      </c>
      <c r="K84">
        <f t="shared" si="48"/>
        <v>2.6377553073322132E-4</v>
      </c>
      <c r="L84" s="2">
        <v>81</v>
      </c>
      <c r="M84" s="6">
        <v>0.66067595400000001</v>
      </c>
      <c r="Q84" s="4">
        <f t="shared" si="49"/>
        <v>25</v>
      </c>
      <c r="R84">
        <f t="shared" si="28"/>
        <v>50000</v>
      </c>
      <c r="S84">
        <f t="shared" si="29"/>
        <v>-459432563.79527766</v>
      </c>
      <c r="U84">
        <f t="shared" si="39"/>
        <v>0.66067595400000001</v>
      </c>
      <c r="V84">
        <f t="shared" si="40"/>
        <v>0.01</v>
      </c>
      <c r="W84">
        <f t="shared" si="41"/>
        <v>3.0416002797572419E-9</v>
      </c>
      <c r="X84">
        <f t="shared" si="42"/>
        <v>2.0095121665152829E-9</v>
      </c>
      <c r="Y84">
        <f t="shared" si="43"/>
        <v>3.0416002797572422E-11</v>
      </c>
      <c r="Z84">
        <f t="shared" si="44"/>
        <v>1.0016721104443867E-9</v>
      </c>
      <c r="AB84">
        <f t="shared" si="45"/>
        <v>-0.51542480052498862</v>
      </c>
      <c r="AC84">
        <f t="shared" si="46"/>
        <v>-0.46020078578369106</v>
      </c>
      <c r="AE84">
        <f t="shared" si="30"/>
        <v>0</v>
      </c>
      <c r="AF84">
        <f t="shared" si="31"/>
        <v>0</v>
      </c>
      <c r="AG84">
        <f t="shared" si="31"/>
        <v>-2.5041802761109667E-8</v>
      </c>
      <c r="AH84">
        <f t="shared" si="32"/>
        <v>-1.0047560832576414E-4</v>
      </c>
      <c r="AI84">
        <f t="shared" si="33"/>
        <v>-1.0050065012852525E-4</v>
      </c>
      <c r="AJ84">
        <f t="shared" si="34"/>
        <v>-5.5224014741297567E-2</v>
      </c>
      <c r="AK84">
        <f t="shared" si="47"/>
        <v>-3.6079736036749209E-2</v>
      </c>
      <c r="AL84">
        <f t="shared" si="23"/>
        <v>-9.1404251428175293E-2</v>
      </c>
      <c r="AN84">
        <f t="shared" si="35"/>
        <v>0</v>
      </c>
      <c r="AO84">
        <f t="shared" si="35"/>
        <v>0</v>
      </c>
      <c r="AP84">
        <f t="shared" si="35"/>
        <v>-6.6054148138283496E-12</v>
      </c>
      <c r="AQ84">
        <f t="shared" si="35"/>
        <v>-2.6503006911871706E-8</v>
      </c>
      <c r="AR84">
        <f t="shared" si="35"/>
        <v>-2.6509612326685536E-8</v>
      </c>
      <c r="AS84">
        <f t="shared" si="35"/>
        <v>-1.4566743797605004E-5</v>
      </c>
      <c r="AT84">
        <f t="shared" si="35"/>
        <v>-9.5169515218080537E-6</v>
      </c>
      <c r="AU84">
        <f t="shared" si="24"/>
        <v>-2.4110204931739741E-5</v>
      </c>
      <c r="AW84">
        <v>81</v>
      </c>
      <c r="AX84">
        <f>IF(Z84&gt;0, (R84*SUMPRODUCT(K84:$K$98, X84:$X$98)-K84*$AZ$3)/Z84, 0)</f>
        <v>-459432563.79527766</v>
      </c>
    </row>
    <row r="85" spans="5:50" x14ac:dyDescent="0.25">
      <c r="E85">
        <v>2085</v>
      </c>
      <c r="F85" s="5">
        <v>3.5571999999999999E-2</v>
      </c>
      <c r="G85">
        <v>7.0000000000000007E-2</v>
      </c>
      <c r="H85" s="5">
        <f t="shared" si="36"/>
        <v>0.12000000000000001</v>
      </c>
      <c r="I85" s="5">
        <f t="shared" si="37"/>
        <v>1.1200000000000001</v>
      </c>
      <c r="J85">
        <f t="shared" si="38"/>
        <v>0.89285714285714279</v>
      </c>
      <c r="K85">
        <f t="shared" si="48"/>
        <v>2.3551386672609044E-4</v>
      </c>
      <c r="L85" s="2">
        <v>82</v>
      </c>
      <c r="M85" s="6">
        <v>0.67625413199999995</v>
      </c>
      <c r="Q85" s="4">
        <f t="shared" si="49"/>
        <v>25</v>
      </c>
      <c r="R85">
        <f t="shared" si="28"/>
        <v>50000</v>
      </c>
      <c r="S85">
        <f t="shared" si="29"/>
        <v>-1307452019.3611305</v>
      </c>
      <c r="U85">
        <f t="shared" si="39"/>
        <v>0.67625413199999995</v>
      </c>
      <c r="V85">
        <f t="shared" si="40"/>
        <v>0.01</v>
      </c>
      <c r="W85">
        <f t="shared" si="41"/>
        <v>1.0016721104443867E-9</v>
      </c>
      <c r="X85">
        <f t="shared" si="42"/>
        <v>6.7738490359717677E-10</v>
      </c>
      <c r="Y85">
        <f t="shared" si="43"/>
        <v>1.0016721104443867E-11</v>
      </c>
      <c r="Z85">
        <f t="shared" si="44"/>
        <v>3.1427048574276604E-10</v>
      </c>
      <c r="AB85">
        <f t="shared" si="45"/>
        <v>-0.46020078578369106</v>
      </c>
      <c r="AC85">
        <f t="shared" si="46"/>
        <v>-0.41089358120998282</v>
      </c>
      <c r="AE85">
        <f t="shared" si="30"/>
        <v>0</v>
      </c>
      <c r="AF85">
        <f t="shared" si="31"/>
        <v>0</v>
      </c>
      <c r="AG85">
        <f t="shared" si="31"/>
        <v>-7.8567621435691504E-9</v>
      </c>
      <c r="AH85">
        <f t="shared" si="32"/>
        <v>-3.3869245179858841E-5</v>
      </c>
      <c r="AI85">
        <f t="shared" si="33"/>
        <v>-3.3877101942002407E-5</v>
      </c>
      <c r="AJ85">
        <f t="shared" si="34"/>
        <v>-4.9307204573708241E-2</v>
      </c>
      <c r="AK85">
        <f t="shared" si="47"/>
        <v>-3.2214055004858376E-2</v>
      </c>
      <c r="AL85">
        <f t="shared" si="23"/>
        <v>-8.1555136680508622E-2</v>
      </c>
      <c r="AN85">
        <f t="shared" si="35"/>
        <v>0</v>
      </c>
      <c r="AO85">
        <f t="shared" si="35"/>
        <v>0</v>
      </c>
      <c r="AP85">
        <f t="shared" si="35"/>
        <v>-1.8503764323791377E-12</v>
      </c>
      <c r="AQ85">
        <f t="shared" si="35"/>
        <v>-7.9766768954025554E-9</v>
      </c>
      <c r="AR85">
        <f t="shared" si="35"/>
        <v>-7.978527271834935E-9</v>
      </c>
      <c r="AS85">
        <f t="shared" si="35"/>
        <v>-1.16125304066084E-5</v>
      </c>
      <c r="AT85">
        <f t="shared" si="35"/>
        <v>-7.5868566571211621E-6</v>
      </c>
      <c r="AU85">
        <f t="shared" si="24"/>
        <v>-1.9207365591001399E-5</v>
      </c>
      <c r="AW85">
        <v>82</v>
      </c>
      <c r="AX85">
        <f>IF(Z85&gt;0, (R85*SUMPRODUCT(K85:$K$98, X85:$X$98)-K85*$AZ$3)/Z85, 0)</f>
        <v>-1307452019.3611305</v>
      </c>
    </row>
    <row r="86" spans="5:50" x14ac:dyDescent="0.25">
      <c r="E86">
        <v>2086</v>
      </c>
      <c r="F86" s="5">
        <v>3.5571999999999999E-2</v>
      </c>
      <c r="G86">
        <v>7.0000000000000007E-2</v>
      </c>
      <c r="H86" s="5">
        <f t="shared" si="36"/>
        <v>0.12000000000000001</v>
      </c>
      <c r="I86" s="5">
        <f t="shared" si="37"/>
        <v>1.1200000000000001</v>
      </c>
      <c r="J86">
        <f t="shared" si="38"/>
        <v>0.89285714285714279</v>
      </c>
      <c r="K86">
        <f t="shared" si="48"/>
        <v>2.1028023814829503E-4</v>
      </c>
      <c r="L86" s="2">
        <v>83</v>
      </c>
      <c r="M86" s="6">
        <v>0.69194305599999995</v>
      </c>
      <c r="Q86" s="4">
        <f t="shared" si="49"/>
        <v>25</v>
      </c>
      <c r="R86">
        <f t="shared" si="28"/>
        <v>50000</v>
      </c>
      <c r="S86">
        <f t="shared" si="29"/>
        <v>-3916593521.9017849</v>
      </c>
      <c r="U86">
        <f t="shared" si="39"/>
        <v>0.69194305599999995</v>
      </c>
      <c r="V86">
        <f t="shared" si="40"/>
        <v>0.01</v>
      </c>
      <c r="W86">
        <f t="shared" si="41"/>
        <v>3.1427048574276604E-10</v>
      </c>
      <c r="X86">
        <f t="shared" si="42"/>
        <v>2.1745728031545393E-10</v>
      </c>
      <c r="Y86">
        <f t="shared" si="43"/>
        <v>3.1427048574276605E-12</v>
      </c>
      <c r="Z86">
        <f t="shared" si="44"/>
        <v>9.3670500569884444E-11</v>
      </c>
      <c r="AB86">
        <f t="shared" si="45"/>
        <v>-0.41089358120998282</v>
      </c>
      <c r="AC86">
        <f t="shared" si="46"/>
        <v>-0.36686927572530686</v>
      </c>
      <c r="AE86">
        <f t="shared" si="30"/>
        <v>0</v>
      </c>
      <c r="AF86">
        <f t="shared" si="31"/>
        <v>0</v>
      </c>
      <c r="AG86">
        <f t="shared" si="31"/>
        <v>-2.3417625142471111E-9</v>
      </c>
      <c r="AH86">
        <f t="shared" si="32"/>
        <v>-1.0872864015772697E-5</v>
      </c>
      <c r="AI86">
        <f t="shared" si="33"/>
        <v>-1.0875205778286944E-5</v>
      </c>
      <c r="AJ86">
        <f t="shared" si="34"/>
        <v>-4.4024305484675952E-2</v>
      </c>
      <c r="AK86">
        <f t="shared" si="47"/>
        <v>-2.8762550684698799E-2</v>
      </c>
      <c r="AL86">
        <f t="shared" si="23"/>
        <v>-7.2797731375153038E-2</v>
      </c>
      <c r="AN86">
        <f t="shared" si="35"/>
        <v>0</v>
      </c>
      <c r="AO86">
        <f t="shared" si="35"/>
        <v>0</v>
      </c>
      <c r="AP86">
        <f t="shared" si="35"/>
        <v>-4.9242637918263269E-13</v>
      </c>
      <c r="AQ86">
        <f t="shared" si="35"/>
        <v>-2.2863484345907104E-9</v>
      </c>
      <c r="AR86">
        <f t="shared" si="35"/>
        <v>-2.2868408609698929E-9</v>
      </c>
      <c r="AS86">
        <f t="shared" si="35"/>
        <v>-9.2574414416309501E-6</v>
      </c>
      <c r="AT86">
        <f t="shared" si="35"/>
        <v>-6.0481960077308696E-6</v>
      </c>
      <c r="AU86">
        <f t="shared" si="24"/>
        <v>-1.530792429022279E-5</v>
      </c>
      <c r="AW86">
        <v>83</v>
      </c>
      <c r="AX86">
        <f>IF(Z86&gt;0, (R86*SUMPRODUCT(K86:$K$98, X86:$X$98)-K86*$AZ$3)/Z86, 0)</f>
        <v>-3916593521.9017849</v>
      </c>
    </row>
    <row r="87" spans="5:50" x14ac:dyDescent="0.25">
      <c r="E87">
        <v>2087</v>
      </c>
      <c r="F87" s="5">
        <v>3.5571999999999999E-2</v>
      </c>
      <c r="G87">
        <v>7.0000000000000007E-2</v>
      </c>
      <c r="H87" s="5">
        <f t="shared" si="36"/>
        <v>0.12000000000000001</v>
      </c>
      <c r="I87" s="5">
        <f t="shared" si="37"/>
        <v>1.1200000000000001</v>
      </c>
      <c r="J87">
        <f t="shared" si="38"/>
        <v>0.89285714285714279</v>
      </c>
      <c r="K87">
        <f t="shared" si="48"/>
        <v>1.8775021263240627E-4</v>
      </c>
      <c r="L87" s="2">
        <v>84</v>
      </c>
      <c r="M87" s="6">
        <v>0.70765376499999999</v>
      </c>
      <c r="Q87" s="4">
        <f t="shared" si="49"/>
        <v>25</v>
      </c>
      <c r="R87">
        <f t="shared" si="28"/>
        <v>50000</v>
      </c>
      <c r="S87">
        <f t="shared" si="29"/>
        <v>-12385355599.087402</v>
      </c>
      <c r="U87">
        <f t="shared" si="39"/>
        <v>0.70765376499999999</v>
      </c>
      <c r="V87">
        <f t="shared" si="40"/>
        <v>0.01</v>
      </c>
      <c r="W87">
        <f t="shared" si="41"/>
        <v>9.3670500569884444E-11</v>
      </c>
      <c r="X87">
        <f t="shared" si="42"/>
        <v>6.6286282397713373E-11</v>
      </c>
      <c r="Y87">
        <f t="shared" si="43"/>
        <v>9.3670500569884437E-13</v>
      </c>
      <c r="Z87">
        <f t="shared" si="44"/>
        <v>2.6447513166472226E-11</v>
      </c>
      <c r="AB87">
        <f t="shared" si="45"/>
        <v>-0.36686927572530686</v>
      </c>
      <c r="AC87">
        <f t="shared" si="46"/>
        <v>-0.32756185527830456</v>
      </c>
      <c r="AE87">
        <f t="shared" si="30"/>
        <v>0</v>
      </c>
      <c r="AF87">
        <f t="shared" si="31"/>
        <v>0</v>
      </c>
      <c r="AG87">
        <f t="shared" si="31"/>
        <v>-6.611878291618057E-10</v>
      </c>
      <c r="AH87">
        <f t="shared" si="32"/>
        <v>-3.3143141198856685E-6</v>
      </c>
      <c r="AI87">
        <f t="shared" si="33"/>
        <v>-3.3149753077148305E-6</v>
      </c>
      <c r="AJ87">
        <f t="shared" si="34"/>
        <v>-3.9307420447002306E-2</v>
      </c>
      <c r="AK87">
        <f t="shared" si="47"/>
        <v>-2.5680849300771483E-2</v>
      </c>
      <c r="AL87">
        <f t="shared" si="23"/>
        <v>-6.4991584723081502E-2</v>
      </c>
      <c r="AN87">
        <f t="shared" si="35"/>
        <v>0</v>
      </c>
      <c r="AO87">
        <f t="shared" si="35"/>
        <v>0</v>
      </c>
      <c r="AP87">
        <f t="shared" si="35"/>
        <v>-1.2413815551508813E-13</v>
      </c>
      <c r="AQ87">
        <f t="shared" si="35"/>
        <v>-6.222631807391207E-10</v>
      </c>
      <c r="AR87">
        <f t="shared" si="35"/>
        <v>-6.2238731889463587E-10</v>
      </c>
      <c r="AS87">
        <f t="shared" si="35"/>
        <v>-7.3799765469560765E-6</v>
      </c>
      <c r="AT87">
        <f t="shared" si="35"/>
        <v>-4.8215849168006279E-6</v>
      </c>
      <c r="AU87">
        <f t="shared" si="24"/>
        <v>-1.2202183851075598E-5</v>
      </c>
      <c r="AW87">
        <v>84</v>
      </c>
      <c r="AX87">
        <f>IF(Z87&gt;0, (R87*SUMPRODUCT(K87:$K$98, X87:$X$98)-K87*$AZ$3)/Z87, 0)</f>
        <v>-12385355599.087402</v>
      </c>
    </row>
    <row r="88" spans="5:50" x14ac:dyDescent="0.25">
      <c r="E88">
        <v>2088</v>
      </c>
      <c r="F88" s="5">
        <v>3.5571999999999999E-2</v>
      </c>
      <c r="G88">
        <v>7.0000000000000007E-2</v>
      </c>
      <c r="H88" s="5">
        <f t="shared" si="36"/>
        <v>0.12000000000000001</v>
      </c>
      <c r="I88" s="5">
        <f t="shared" si="37"/>
        <v>1.1200000000000001</v>
      </c>
      <c r="J88">
        <f t="shared" si="38"/>
        <v>0.89285714285714279</v>
      </c>
      <c r="K88">
        <f t="shared" si="48"/>
        <v>1.6763411842179131E-4</v>
      </c>
      <c r="L88" s="2">
        <v>85</v>
      </c>
      <c r="M88" s="6">
        <v>0.72329488099999995</v>
      </c>
      <c r="Q88" s="4">
        <f t="shared" si="49"/>
        <v>25</v>
      </c>
      <c r="R88">
        <f t="shared" si="28"/>
        <v>50000</v>
      </c>
      <c r="S88">
        <f t="shared" si="29"/>
        <v>-41462845839.208328</v>
      </c>
      <c r="U88">
        <f t="shared" si="39"/>
        <v>0.72329488099999995</v>
      </c>
      <c r="V88">
        <f t="shared" si="40"/>
        <v>0.01</v>
      </c>
      <c r="W88">
        <f t="shared" si="41"/>
        <v>2.6447513166472226E-11</v>
      </c>
      <c r="X88">
        <f t="shared" si="42"/>
        <v>1.9129350888489461E-11</v>
      </c>
      <c r="Y88">
        <f t="shared" si="43"/>
        <v>2.6447513166472229E-13</v>
      </c>
      <c r="Z88">
        <f t="shared" si="44"/>
        <v>7.053687146318043E-12</v>
      </c>
      <c r="AB88">
        <f t="shared" si="45"/>
        <v>-0.32756185527830456</v>
      </c>
      <c r="AC88">
        <f t="shared" si="46"/>
        <v>-0.29246594274579035</v>
      </c>
      <c r="AE88">
        <f t="shared" si="30"/>
        <v>0</v>
      </c>
      <c r="AF88">
        <f t="shared" si="31"/>
        <v>0</v>
      </c>
      <c r="AG88">
        <f t="shared" si="31"/>
        <v>-1.7634217865795108E-10</v>
      </c>
      <c r="AH88">
        <f t="shared" si="32"/>
        <v>-9.5646754442447306E-7</v>
      </c>
      <c r="AI88">
        <f t="shared" si="33"/>
        <v>-9.5664388660313112E-7</v>
      </c>
      <c r="AJ88">
        <f t="shared" si="34"/>
        <v>-3.5095912532514206E-2</v>
      </c>
      <c r="AK88">
        <f t="shared" si="47"/>
        <v>-2.2929329869481322E-2</v>
      </c>
      <c r="AL88">
        <f t="shared" ref="AL88:AL98" si="50">SUM(AI88:AK88)</f>
        <v>-5.8026199045882132E-2</v>
      </c>
      <c r="AN88">
        <f t="shared" si="35"/>
        <v>0</v>
      </c>
      <c r="AO88">
        <f t="shared" si="35"/>
        <v>0</v>
      </c>
      <c r="AP88">
        <f t="shared" si="35"/>
        <v>-2.9560965659903654E-14</v>
      </c>
      <c r="AQ88">
        <f t="shared" si="35"/>
        <v>-1.6033659360865206E-10</v>
      </c>
      <c r="AR88">
        <f t="shared" si="35"/>
        <v>-1.6036615457431197E-10</v>
      </c>
      <c r="AS88">
        <f t="shared" si="35"/>
        <v>-5.8832723575963159E-6</v>
      </c>
      <c r="AT88">
        <f t="shared" si="35"/>
        <v>-3.8437379986729483E-6</v>
      </c>
      <c r="AU88">
        <f t="shared" si="24"/>
        <v>-9.7271707224238385E-6</v>
      </c>
      <c r="AW88">
        <v>85</v>
      </c>
      <c r="AX88">
        <f>IF(Z88&gt;0, (R88*SUMPRODUCT(K88:$K$98, X88:$X$98)-K88*$AZ$3)/Z88, 0)</f>
        <v>-41462845839.208328</v>
      </c>
    </row>
    <row r="89" spans="5:50" x14ac:dyDescent="0.25">
      <c r="E89">
        <v>2089</v>
      </c>
      <c r="F89" s="5">
        <v>3.5571999999999999E-2</v>
      </c>
      <c r="G89">
        <v>7.0000000000000007E-2</v>
      </c>
      <c r="H89" s="5">
        <f t="shared" si="36"/>
        <v>0.12000000000000001</v>
      </c>
      <c r="I89" s="5">
        <f t="shared" si="37"/>
        <v>1.1200000000000001</v>
      </c>
      <c r="J89">
        <f t="shared" si="38"/>
        <v>0.89285714285714279</v>
      </c>
      <c r="K89">
        <f t="shared" si="48"/>
        <v>1.4967332001945651E-4</v>
      </c>
      <c r="L89" s="2">
        <v>86</v>
      </c>
      <c r="M89" s="6">
        <v>0.74145409100000004</v>
      </c>
      <c r="Q89" s="4">
        <f t="shared" si="49"/>
        <v>25</v>
      </c>
      <c r="R89">
        <f t="shared" si="28"/>
        <v>50000</v>
      </c>
      <c r="S89">
        <f t="shared" si="29"/>
        <v>-148947927725.70776</v>
      </c>
      <c r="U89">
        <f t="shared" si="39"/>
        <v>0.74145409100000004</v>
      </c>
      <c r="V89">
        <f t="shared" si="40"/>
        <v>0.01</v>
      </c>
      <c r="W89">
        <f t="shared" si="41"/>
        <v>7.053687146318043E-12</v>
      </c>
      <c r="X89">
        <f t="shared" si="42"/>
        <v>5.2299851912716286E-12</v>
      </c>
      <c r="Y89">
        <f t="shared" si="43"/>
        <v>7.0536871463180435E-14</v>
      </c>
      <c r="Z89">
        <f t="shared" si="44"/>
        <v>1.7531650835832338E-12</v>
      </c>
      <c r="AB89">
        <f t="shared" si="45"/>
        <v>-0.29246594274579035</v>
      </c>
      <c r="AC89">
        <f t="shared" si="46"/>
        <v>-0.26113030616078992</v>
      </c>
      <c r="AE89">
        <f t="shared" si="30"/>
        <v>0</v>
      </c>
      <c r="AF89">
        <f t="shared" si="31"/>
        <v>0</v>
      </c>
      <c r="AG89">
        <f t="shared" si="31"/>
        <v>-4.3829127089580848E-11</v>
      </c>
      <c r="AH89">
        <f t="shared" si="32"/>
        <v>-2.6149925956358144E-7</v>
      </c>
      <c r="AI89">
        <f t="shared" si="33"/>
        <v>-2.6154308869067101E-7</v>
      </c>
      <c r="AJ89">
        <f t="shared" si="34"/>
        <v>-3.1335636585000437E-2</v>
      </c>
      <c r="AK89">
        <f t="shared" si="47"/>
        <v>-2.0472615992205328E-2</v>
      </c>
      <c r="AL89">
        <f t="shared" si="50"/>
        <v>-5.1808514120294455E-2</v>
      </c>
      <c r="AN89">
        <f t="shared" si="35"/>
        <v>0</v>
      </c>
      <c r="AO89">
        <f t="shared" si="35"/>
        <v>0</v>
      </c>
      <c r="AP89">
        <f t="shared" si="35"/>
        <v>-6.5600509650522648E-15</v>
      </c>
      <c r="AQ89">
        <f t="shared" si="35"/>
        <v>-3.9139462361510847E-11</v>
      </c>
      <c r="AR89">
        <f t="shared" si="35"/>
        <v>-3.91460224124759E-11</v>
      </c>
      <c r="AS89">
        <f t="shared" si="35"/>
        <v>-4.6901087626001597E-6</v>
      </c>
      <c r="AT89">
        <f t="shared" si="35"/>
        <v>-3.0642044050367913E-6</v>
      </c>
      <c r="AU89">
        <f t="shared" si="24"/>
        <v>-7.7543523136593634E-6</v>
      </c>
      <c r="AW89">
        <v>86</v>
      </c>
      <c r="AX89">
        <f>IF(Z89&gt;0, (R89*SUMPRODUCT(K89:$K$98, X89:$X$98)-K89*$AZ$3)/Z89, 0)</f>
        <v>-148947927725.70776</v>
      </c>
    </row>
    <row r="90" spans="5:50" x14ac:dyDescent="0.25">
      <c r="E90">
        <v>2090</v>
      </c>
      <c r="F90" s="5">
        <v>3.5571999999999999E-2</v>
      </c>
      <c r="G90">
        <v>7.0000000000000007E-2</v>
      </c>
      <c r="H90" s="5">
        <f t="shared" si="36"/>
        <v>0.12000000000000001</v>
      </c>
      <c r="I90" s="5">
        <f t="shared" si="37"/>
        <v>1.1200000000000001</v>
      </c>
      <c r="J90">
        <f t="shared" si="38"/>
        <v>0.89285714285714279</v>
      </c>
      <c r="K90">
        <f t="shared" si="48"/>
        <v>1.3363689287451474E-4</v>
      </c>
      <c r="L90" s="2">
        <v>87</v>
      </c>
      <c r="M90">
        <v>0.75951466000000001</v>
      </c>
      <c r="Q90" s="4">
        <f t="shared" si="49"/>
        <v>25</v>
      </c>
      <c r="R90">
        <f t="shared" si="28"/>
        <v>50000</v>
      </c>
      <c r="S90">
        <f t="shared" si="29"/>
        <v>-576996442389.41846</v>
      </c>
      <c r="U90">
        <f t="shared" si="39"/>
        <v>0.75951466000000001</v>
      </c>
      <c r="V90">
        <f t="shared" si="40"/>
        <v>0.01</v>
      </c>
      <c r="W90">
        <f t="shared" si="41"/>
        <v>1.7531650835832338E-12</v>
      </c>
      <c r="X90">
        <f t="shared" si="42"/>
        <v>1.3315545823815915E-12</v>
      </c>
      <c r="Y90">
        <f t="shared" si="43"/>
        <v>1.7531650835832339E-14</v>
      </c>
      <c r="Z90">
        <f t="shared" si="44"/>
        <v>4.0407885036581E-13</v>
      </c>
      <c r="AB90">
        <f t="shared" si="45"/>
        <v>-0.26113030616078992</v>
      </c>
      <c r="AC90">
        <f t="shared" si="46"/>
        <v>-0.23315205910587852</v>
      </c>
      <c r="AE90">
        <f t="shared" si="30"/>
        <v>0</v>
      </c>
      <c r="AF90">
        <f t="shared" si="31"/>
        <v>0</v>
      </c>
      <c r="AG90">
        <f t="shared" si="31"/>
        <v>-1.0101971259145251E-11</v>
      </c>
      <c r="AH90">
        <f t="shared" si="32"/>
        <v>-6.657772911907957E-8</v>
      </c>
      <c r="AI90">
        <f t="shared" si="33"/>
        <v>-6.658783109033872E-8</v>
      </c>
      <c r="AJ90">
        <f t="shared" si="34"/>
        <v>-2.7978247054911393E-2</v>
      </c>
      <c r="AK90">
        <f t="shared" si="47"/>
        <v>-1.8279121431255294E-2</v>
      </c>
      <c r="AL90">
        <f t="shared" si="50"/>
        <v>-4.625743507399778E-2</v>
      </c>
      <c r="AN90">
        <f t="shared" si="35"/>
        <v>0</v>
      </c>
      <c r="AO90">
        <f t="shared" si="35"/>
        <v>0</v>
      </c>
      <c r="AP90">
        <f t="shared" si="35"/>
        <v>-1.3499960509798206E-15</v>
      </c>
      <c r="AQ90">
        <f t="shared" si="35"/>
        <v>-8.897240854114897E-12</v>
      </c>
      <c r="AR90">
        <f t="shared" si="35"/>
        <v>-8.8985908501658776E-12</v>
      </c>
      <c r="AS90">
        <f t="shared" si="35"/>
        <v>-3.7389260044939013E-6</v>
      </c>
      <c r="AT90">
        <f t="shared" si="35"/>
        <v>-2.4427649925489102E-6</v>
      </c>
      <c r="AU90">
        <f t="shared" si="24"/>
        <v>-6.1816998956336617E-6</v>
      </c>
      <c r="AW90">
        <v>87</v>
      </c>
      <c r="AX90">
        <f>IF(Z90&gt;0, (R90*SUMPRODUCT(K90:$K$98, X90:$X$98)-K90*$AZ$3)/Z90, 0)</f>
        <v>-576996442389.41846</v>
      </c>
    </row>
    <row r="91" spans="5:50" x14ac:dyDescent="0.25">
      <c r="E91">
        <v>2091</v>
      </c>
      <c r="F91" s="5">
        <v>3.5571999999999999E-2</v>
      </c>
      <c r="G91">
        <v>7.0000000000000007E-2</v>
      </c>
      <c r="H91" s="5">
        <f t="shared" si="36"/>
        <v>0.12000000000000001</v>
      </c>
      <c r="I91" s="5">
        <f t="shared" si="37"/>
        <v>1.1200000000000001</v>
      </c>
      <c r="J91">
        <f t="shared" si="38"/>
        <v>0.89285714285714279</v>
      </c>
      <c r="K91">
        <f t="shared" si="48"/>
        <v>1.1931865435224529E-4</v>
      </c>
      <c r="L91" s="2">
        <v>88</v>
      </c>
      <c r="M91">
        <v>0.77745419500000001</v>
      </c>
      <c r="Q91" s="4">
        <f t="shared" si="49"/>
        <v>25</v>
      </c>
      <c r="R91">
        <f t="shared" si="28"/>
        <v>50000</v>
      </c>
      <c r="S91">
        <f t="shared" si="29"/>
        <v>-2423832335856.2539</v>
      </c>
      <c r="U91">
        <f t="shared" si="39"/>
        <v>0.77745419500000001</v>
      </c>
      <c r="V91">
        <f t="shared" si="40"/>
        <v>0.01</v>
      </c>
      <c r="W91">
        <f t="shared" si="41"/>
        <v>4.0407885036581E-13</v>
      </c>
      <c r="X91">
        <f t="shared" si="42"/>
        <v>3.1415279732767628E-13</v>
      </c>
      <c r="Y91">
        <f t="shared" si="43"/>
        <v>4.0407885036580997E-15</v>
      </c>
      <c r="Z91">
        <f t="shared" si="44"/>
        <v>8.5885264534475611E-14</v>
      </c>
      <c r="AB91">
        <f t="shared" si="45"/>
        <v>-0.23315205910587852</v>
      </c>
      <c r="AC91">
        <f t="shared" si="46"/>
        <v>-0.20817148135223029</v>
      </c>
      <c r="AE91">
        <f t="shared" si="30"/>
        <v>0</v>
      </c>
      <c r="AF91">
        <f t="shared" si="31"/>
        <v>0</v>
      </c>
      <c r="AG91">
        <f t="shared" si="31"/>
        <v>-2.1471316133618904E-12</v>
      </c>
      <c r="AH91">
        <f t="shared" si="32"/>
        <v>-1.5707639866383813E-8</v>
      </c>
      <c r="AI91">
        <f t="shared" si="33"/>
        <v>-1.5709786997997175E-8</v>
      </c>
      <c r="AJ91">
        <f t="shared" si="34"/>
        <v>-2.4980577753648231E-2</v>
      </c>
      <c r="AK91">
        <f t="shared" si="47"/>
        <v>-1.6320644137411498E-2</v>
      </c>
      <c r="AL91">
        <f t="shared" si="50"/>
        <v>-4.1301237600846724E-2</v>
      </c>
      <c r="AN91">
        <f t="shared" si="35"/>
        <v>0</v>
      </c>
      <c r="AO91">
        <f t="shared" si="35"/>
        <v>0</v>
      </c>
      <c r="AP91">
        <f t="shared" si="35"/>
        <v>-2.5619285482350618E-16</v>
      </c>
      <c r="AQ91">
        <f t="shared" si="35"/>
        <v>-1.8742144519065985E-12</v>
      </c>
      <c r="AR91">
        <f t="shared" si="35"/>
        <v>-1.8744706447614221E-12</v>
      </c>
      <c r="AS91">
        <f t="shared" si="35"/>
        <v>-2.9806489225069413E-6</v>
      </c>
      <c r="AT91">
        <f t="shared" si="35"/>
        <v>-1.9473572966378009E-6</v>
      </c>
      <c r="AU91">
        <f t="shared" si="24"/>
        <v>-4.9280080936153869E-6</v>
      </c>
      <c r="AW91">
        <v>88</v>
      </c>
      <c r="AX91">
        <f>IF(Z91&gt;0, (R91*SUMPRODUCT(K91:$K$98, X91:$X$98)-K91*$AZ$3)/Z91, 0)</f>
        <v>-2423832335856.2539</v>
      </c>
    </row>
    <row r="92" spans="5:50" x14ac:dyDescent="0.25">
      <c r="E92">
        <v>2092</v>
      </c>
      <c r="F92" s="5">
        <v>3.5571999999999999E-2</v>
      </c>
      <c r="G92">
        <v>7.0000000000000007E-2</v>
      </c>
      <c r="H92" s="5">
        <f t="shared" si="36"/>
        <v>0.12000000000000001</v>
      </c>
      <c r="I92" s="5">
        <f t="shared" si="37"/>
        <v>1.1200000000000001</v>
      </c>
      <c r="J92">
        <f t="shared" si="38"/>
        <v>0.89285714285714279</v>
      </c>
      <c r="K92">
        <f t="shared" si="48"/>
        <v>1.0653451281450472E-4</v>
      </c>
      <c r="L92" s="2">
        <v>89</v>
      </c>
      <c r="M92">
        <v>0.79525030600000002</v>
      </c>
      <c r="Q92" s="4">
        <f t="shared" si="49"/>
        <v>25</v>
      </c>
      <c r="R92">
        <f t="shared" si="28"/>
        <v>50000</v>
      </c>
      <c r="S92">
        <f t="shared" si="29"/>
        <v>-11112397507419.467</v>
      </c>
      <c r="U92">
        <f t="shared" si="39"/>
        <v>0.79525030600000002</v>
      </c>
      <c r="V92">
        <f t="shared" si="40"/>
        <v>0.01</v>
      </c>
      <c r="W92">
        <f t="shared" si="41"/>
        <v>8.5885264534475611E-14</v>
      </c>
      <c r="X92">
        <f t="shared" si="42"/>
        <v>6.8300282901932677E-14</v>
      </c>
      <c r="Y92">
        <f t="shared" si="43"/>
        <v>8.5885264534475614E-16</v>
      </c>
      <c r="Z92">
        <f t="shared" si="44"/>
        <v>1.6726128987198177E-14</v>
      </c>
      <c r="AB92">
        <f t="shared" si="45"/>
        <v>-0.20817148135223029</v>
      </c>
      <c r="AC92">
        <f t="shared" si="46"/>
        <v>-0.18586739406611752</v>
      </c>
      <c r="AE92">
        <f t="shared" si="30"/>
        <v>0</v>
      </c>
      <c r="AF92">
        <f t="shared" si="31"/>
        <v>0</v>
      </c>
      <c r="AG92">
        <f t="shared" si="31"/>
        <v>-4.1815322467995444E-13</v>
      </c>
      <c r="AH92">
        <f t="shared" si="32"/>
        <v>-3.4150141450966337E-9</v>
      </c>
      <c r="AI92">
        <f t="shared" si="33"/>
        <v>-3.4154322983213134E-9</v>
      </c>
      <c r="AJ92">
        <f t="shared" si="34"/>
        <v>-2.2304087286112773E-2</v>
      </c>
      <c r="AK92">
        <f t="shared" si="47"/>
        <v>-1.4572003694656123E-2</v>
      </c>
      <c r="AL92">
        <f t="shared" si="50"/>
        <v>-3.6876094396201195E-2</v>
      </c>
      <c r="AN92">
        <f t="shared" si="35"/>
        <v>0</v>
      </c>
      <c r="AO92">
        <f t="shared" si="35"/>
        <v>0</v>
      </c>
      <c r="AP92">
        <f t="shared" si="35"/>
        <v>-4.4547750073093081E-17</v>
      </c>
      <c r="AQ92">
        <f t="shared" si="35"/>
        <v>-3.6381686820251222E-13</v>
      </c>
      <c r="AR92">
        <f t="shared" si="35"/>
        <v>-3.6386141595258527E-13</v>
      </c>
      <c r="AS92">
        <f t="shared" si="35"/>
        <v>-2.3761550727982128E-6</v>
      </c>
      <c r="AT92">
        <f t="shared" si="35"/>
        <v>-1.5524213143413528E-6</v>
      </c>
      <c r="AU92">
        <f t="shared" si="24"/>
        <v>-3.9285767510009817E-6</v>
      </c>
      <c r="AW92">
        <v>89</v>
      </c>
      <c r="AX92">
        <f>IF(Z92&gt;0, (R92*SUMPRODUCT(K92:$K$98, X92:$X$98)-K92*$AZ$3)/Z92, 0)</f>
        <v>-11112397507419.467</v>
      </c>
    </row>
    <row r="93" spans="5:50" x14ac:dyDescent="0.25">
      <c r="E93">
        <v>2093</v>
      </c>
      <c r="F93" s="5">
        <v>3.5571999999999999E-2</v>
      </c>
      <c r="G93">
        <v>7.0000000000000007E-2</v>
      </c>
      <c r="H93" s="5">
        <f t="shared" si="36"/>
        <v>0.12000000000000001</v>
      </c>
      <c r="I93" s="5">
        <f t="shared" si="37"/>
        <v>1.1200000000000001</v>
      </c>
      <c r="J93">
        <f t="shared" si="38"/>
        <v>0.89285714285714279</v>
      </c>
      <c r="K93">
        <f t="shared" si="48"/>
        <v>9.512010072723635E-5</v>
      </c>
      <c r="L93" s="2">
        <v>90</v>
      </c>
      <c r="M93">
        <v>0.81288120699999999</v>
      </c>
      <c r="Q93" s="4">
        <f t="shared" si="49"/>
        <v>25</v>
      </c>
      <c r="R93">
        <f t="shared" si="28"/>
        <v>50000</v>
      </c>
      <c r="S93">
        <f t="shared" si="29"/>
        <v>-56017677857517.406</v>
      </c>
      <c r="U93">
        <f t="shared" si="39"/>
        <v>0.81288120699999999</v>
      </c>
      <c r="V93">
        <f t="shared" si="40"/>
        <v>0.01</v>
      </c>
      <c r="W93">
        <f t="shared" si="41"/>
        <v>1.6726128987198177E-14</v>
      </c>
      <c r="X93">
        <f t="shared" si="42"/>
        <v>1.3596355919551342E-14</v>
      </c>
      <c r="Y93">
        <f t="shared" si="43"/>
        <v>1.6726128987198177E-16</v>
      </c>
      <c r="Z93">
        <f t="shared" si="44"/>
        <v>2.9625117777748539E-15</v>
      </c>
      <c r="AB93">
        <f t="shared" si="45"/>
        <v>-0.18586739406611752</v>
      </c>
      <c r="AC93">
        <f t="shared" si="46"/>
        <v>-0.16595303041649295</v>
      </c>
      <c r="AE93">
        <f t="shared" si="30"/>
        <v>0</v>
      </c>
      <c r="AF93">
        <f t="shared" si="31"/>
        <v>0</v>
      </c>
      <c r="AG93">
        <f t="shared" si="31"/>
        <v>-7.4062794444371347E-14</v>
      </c>
      <c r="AH93">
        <f t="shared" si="32"/>
        <v>-6.7981779597756705E-10</v>
      </c>
      <c r="AI93">
        <f t="shared" si="33"/>
        <v>-6.7989185877201143E-10</v>
      </c>
      <c r="AJ93">
        <f t="shared" si="34"/>
        <v>-1.9914363649624567E-2</v>
      </c>
      <c r="AK93">
        <f t="shared" si="47"/>
        <v>-1.3010717584628228E-2</v>
      </c>
      <c r="AL93">
        <f t="shared" si="50"/>
        <v>-3.2925081914144651E-2</v>
      </c>
      <c r="AN93">
        <f t="shared" si="35"/>
        <v>0</v>
      </c>
      <c r="AO93">
        <f t="shared" si="35"/>
        <v>0</v>
      </c>
      <c r="AP93">
        <f t="shared" si="35"/>
        <v>-7.0448604676892035E-18</v>
      </c>
      <c r="AQ93">
        <f t="shared" si="35"/>
        <v>-6.4664337229553987E-14</v>
      </c>
      <c r="AR93">
        <f t="shared" si="35"/>
        <v>-6.4671382090021684E-14</v>
      </c>
      <c r="AS93">
        <f t="shared" si="35"/>
        <v>-1.8942562762711029E-6</v>
      </c>
      <c r="AT93">
        <f t="shared" si="35"/>
        <v>-1.2375807671834623E-6</v>
      </c>
      <c r="AU93">
        <f t="shared" si="24"/>
        <v>-3.1318371081259472E-6</v>
      </c>
      <c r="AW93">
        <v>90</v>
      </c>
      <c r="AX93">
        <f>IF(Z93&gt;0, (R93*SUMPRODUCT(K93:$K$98, X93:$X$98)-K93*$AZ$3)/Z93, 0)</f>
        <v>-56017677857517.406</v>
      </c>
    </row>
    <row r="94" spans="5:50" x14ac:dyDescent="0.25">
      <c r="E94">
        <v>2094</v>
      </c>
      <c r="F94" s="5">
        <v>3.5571999999999999E-2</v>
      </c>
      <c r="G94">
        <v>7.0000000000000007E-2</v>
      </c>
      <c r="H94" s="5">
        <f t="shared" si="36"/>
        <v>0.12000000000000001</v>
      </c>
      <c r="I94" s="5">
        <f t="shared" si="37"/>
        <v>1.1200000000000001</v>
      </c>
      <c r="J94">
        <f t="shared" si="38"/>
        <v>0.89285714285714279</v>
      </c>
      <c r="K94">
        <f t="shared" si="48"/>
        <v>8.4928661363603881E-5</v>
      </c>
      <c r="L94" s="2">
        <v>91</v>
      </c>
      <c r="M94">
        <v>0.83042254299999996</v>
      </c>
      <c r="Q94" s="4">
        <f t="shared" si="49"/>
        <v>25</v>
      </c>
      <c r="R94">
        <f t="shared" si="28"/>
        <v>50000</v>
      </c>
      <c r="S94">
        <f t="shared" si="29"/>
        <v>-313426374512120.75</v>
      </c>
      <c r="U94">
        <f t="shared" si="39"/>
        <v>0.83042254299999996</v>
      </c>
      <c r="V94">
        <f t="shared" si="40"/>
        <v>0.01</v>
      </c>
      <c r="W94">
        <f t="shared" si="41"/>
        <v>2.9625117777748539E-15</v>
      </c>
      <c r="X94">
        <f t="shared" si="42"/>
        <v>2.4601365641672449E-15</v>
      </c>
      <c r="Y94">
        <f t="shared" si="43"/>
        <v>2.9625117777748537E-17</v>
      </c>
      <c r="Z94">
        <f t="shared" si="44"/>
        <v>4.7275009582986049E-16</v>
      </c>
      <c r="AB94">
        <f t="shared" si="45"/>
        <v>-0.16595303041649295</v>
      </c>
      <c r="AC94">
        <f t="shared" si="46"/>
        <v>-0.14817234858621084</v>
      </c>
      <c r="AE94">
        <f t="shared" si="30"/>
        <v>0</v>
      </c>
      <c r="AF94">
        <f t="shared" si="31"/>
        <v>0</v>
      </c>
      <c r="AG94">
        <f t="shared" si="31"/>
        <v>-1.1818752395746512E-14</v>
      </c>
      <c r="AH94">
        <f t="shared" si="32"/>
        <v>-1.2300682820836225E-10</v>
      </c>
      <c r="AI94">
        <f t="shared" si="33"/>
        <v>-1.2301864696075799E-10</v>
      </c>
      <c r="AJ94">
        <f t="shared" si="34"/>
        <v>-1.7780681830282113E-2</v>
      </c>
      <c r="AK94">
        <f t="shared" si="47"/>
        <v>-1.1616712129154508E-2</v>
      </c>
      <c r="AL94">
        <f t="shared" si="50"/>
        <v>-2.9397394082455269E-2</v>
      </c>
      <c r="AN94">
        <f t="shared" si="35"/>
        <v>0</v>
      </c>
      <c r="AO94">
        <f t="shared" si="35"/>
        <v>0</v>
      </c>
      <c r="AP94">
        <f t="shared" si="35"/>
        <v>-1.0037508199586375E-18</v>
      </c>
      <c r="AQ94">
        <f t="shared" si="35"/>
        <v>-1.0446805258318994E-14</v>
      </c>
      <c r="AR94">
        <f t="shared" si="35"/>
        <v>-1.0447809009138953E-14</v>
      </c>
      <c r="AS94">
        <f t="shared" si="35"/>
        <v>-1.510089505978014E-6</v>
      </c>
      <c r="AT94">
        <f t="shared" si="35"/>
        <v>-9.8659181057543305E-7</v>
      </c>
      <c r="AU94">
        <f t="shared" si="24"/>
        <v>-2.496681327001256E-6</v>
      </c>
      <c r="AW94">
        <v>91</v>
      </c>
      <c r="AX94">
        <f>IF(Z94&gt;0, (R94*SUMPRODUCT(K94:$K$98, X94:$X$98)-K94*$AZ$3)/Z94, 0)</f>
        <v>-313426374512120.75</v>
      </c>
    </row>
    <row r="95" spans="5:50" x14ac:dyDescent="0.25">
      <c r="E95">
        <v>2095</v>
      </c>
      <c r="F95" s="5">
        <v>3.5571999999999999E-2</v>
      </c>
      <c r="G95">
        <v>7.0000000000000007E-2</v>
      </c>
      <c r="H95" s="5">
        <f t="shared" si="36"/>
        <v>0.12000000000000001</v>
      </c>
      <c r="I95" s="5">
        <f t="shared" si="37"/>
        <v>1.1200000000000001</v>
      </c>
      <c r="J95">
        <f t="shared" si="38"/>
        <v>0.89285714285714279</v>
      </c>
      <c r="K95">
        <f t="shared" si="48"/>
        <v>7.5829161931789167E-5</v>
      </c>
      <c r="L95" s="2">
        <v>92</v>
      </c>
      <c r="M95">
        <v>0.84796327400000004</v>
      </c>
      <c r="Q95" s="4">
        <f t="shared" si="49"/>
        <v>25</v>
      </c>
      <c r="R95">
        <f t="shared" si="28"/>
        <v>50000</v>
      </c>
      <c r="S95">
        <f t="shared" si="29"/>
        <v>-1970229708357149</v>
      </c>
      <c r="U95">
        <f t="shared" si="39"/>
        <v>0.84796327400000004</v>
      </c>
      <c r="V95">
        <f t="shared" si="40"/>
        <v>0.01</v>
      </c>
      <c r="W95">
        <f t="shared" si="41"/>
        <v>4.7275009582986049E-16</v>
      </c>
      <c r="X95">
        <f t="shared" si="42"/>
        <v>4.0087471904370227E-16</v>
      </c>
      <c r="Y95">
        <f t="shared" si="43"/>
        <v>4.7275009582986054E-18</v>
      </c>
      <c r="Z95">
        <f t="shared" si="44"/>
        <v>6.7147875827859629E-17</v>
      </c>
      <c r="AB95">
        <f t="shared" si="45"/>
        <v>-0.14817234858621084</v>
      </c>
      <c r="AC95">
        <f t="shared" si="46"/>
        <v>-0.13229673980912593</v>
      </c>
      <c r="AE95">
        <f t="shared" si="30"/>
        <v>0</v>
      </c>
      <c r="AF95">
        <f t="shared" si="31"/>
        <v>0</v>
      </c>
      <c r="AG95">
        <f t="shared" si="31"/>
        <v>-1.6786968956964908E-15</v>
      </c>
      <c r="AH95">
        <f t="shared" si="32"/>
        <v>-2.0043735952185113E-11</v>
      </c>
      <c r="AI95">
        <f t="shared" si="33"/>
        <v>-2.0045414649080811E-11</v>
      </c>
      <c r="AJ95">
        <f t="shared" si="34"/>
        <v>-1.587560877708491E-2</v>
      </c>
      <c r="AK95">
        <f t="shared" si="47"/>
        <v>-1.037206440103476E-2</v>
      </c>
      <c r="AL95">
        <f t="shared" si="50"/>
        <v>-2.6247673198165081E-2</v>
      </c>
      <c r="AN95">
        <f t="shared" si="35"/>
        <v>0</v>
      </c>
      <c r="AO95">
        <f t="shared" si="35"/>
        <v>0</v>
      </c>
      <c r="AP95">
        <f t="shared" si="35"/>
        <v>-1.2729417873816098E-19</v>
      </c>
      <c r="AQ95">
        <f t="shared" si="35"/>
        <v>-1.5198996992362692E-15</v>
      </c>
      <c r="AR95">
        <f t="shared" si="35"/>
        <v>-1.5200269934150076E-15</v>
      </c>
      <c r="AS95">
        <f t="shared" si="35"/>
        <v>-1.203834108723305E-6</v>
      </c>
      <c r="AT95">
        <f t="shared" si="35"/>
        <v>-7.8650495103301064E-7</v>
      </c>
      <c r="AU95">
        <f t="shared" si="24"/>
        <v>-1.9903390612763423E-6</v>
      </c>
      <c r="AW95">
        <v>92</v>
      </c>
      <c r="AX95">
        <f>IF(Z95&gt;0, (R95*SUMPRODUCT(K95:$K$98, X95:$X$98)-K95*$AZ$3)/Z95, 0)</f>
        <v>-1970229708357149</v>
      </c>
    </row>
    <row r="96" spans="5:50" x14ac:dyDescent="0.25">
      <c r="E96">
        <v>2096</v>
      </c>
      <c r="F96" s="5">
        <v>3.5571999999999999E-2</v>
      </c>
      <c r="G96">
        <v>7.0000000000000007E-2</v>
      </c>
      <c r="H96" s="5">
        <f t="shared" si="36"/>
        <v>0.12000000000000001</v>
      </c>
      <c r="I96" s="5">
        <f t="shared" si="37"/>
        <v>1.1200000000000001</v>
      </c>
      <c r="J96">
        <f t="shared" si="38"/>
        <v>0.89285714285714279</v>
      </c>
      <c r="K96">
        <f t="shared" si="48"/>
        <v>6.770460886766889E-5</v>
      </c>
      <c r="L96" s="2">
        <v>93</v>
      </c>
      <c r="M96">
        <v>0.86550461000000001</v>
      </c>
      <c r="Q96" s="4">
        <f t="shared" si="49"/>
        <v>25</v>
      </c>
      <c r="R96">
        <f t="shared" si="28"/>
        <v>50000</v>
      </c>
      <c r="S96">
        <f t="shared" si="29"/>
        <v>-1.4130110907528762E+16</v>
      </c>
      <c r="U96">
        <f t="shared" si="39"/>
        <v>0.86550461000000001</v>
      </c>
      <c r="V96">
        <f t="shared" si="40"/>
        <v>0.01</v>
      </c>
      <c r="W96">
        <f t="shared" si="41"/>
        <v>6.7147875827859629E-17</v>
      </c>
      <c r="X96">
        <f t="shared" si="42"/>
        <v>5.8116796080720082E-17</v>
      </c>
      <c r="Y96">
        <f t="shared" si="43"/>
        <v>6.7147875827859631E-19</v>
      </c>
      <c r="Z96">
        <f t="shared" si="44"/>
        <v>8.3596009888609505E-18</v>
      </c>
      <c r="AB96">
        <f t="shared" si="45"/>
        <v>-0.13229673980912593</v>
      </c>
      <c r="AC96">
        <f t="shared" si="46"/>
        <v>-0.11812208911529234</v>
      </c>
      <c r="AE96">
        <f t="shared" si="30"/>
        <v>0</v>
      </c>
      <c r="AF96">
        <f t="shared" si="31"/>
        <v>0</v>
      </c>
      <c r="AG96">
        <f t="shared" si="31"/>
        <v>-2.0899002472152376E-16</v>
      </c>
      <c r="AH96">
        <f t="shared" si="32"/>
        <v>-2.905839804036004E-12</v>
      </c>
      <c r="AI96">
        <f t="shared" si="33"/>
        <v>-2.9060487940607255E-12</v>
      </c>
      <c r="AJ96">
        <f t="shared" si="34"/>
        <v>-1.4174650693833585E-2</v>
      </c>
      <c r="AK96">
        <f t="shared" si="47"/>
        <v>-9.2607717866388158E-3</v>
      </c>
      <c r="AL96">
        <f t="shared" si="50"/>
        <v>-2.3435422483378449E-2</v>
      </c>
      <c r="AN96">
        <f t="shared" si="35"/>
        <v>0</v>
      </c>
      <c r="AO96">
        <f t="shared" si="35"/>
        <v>0</v>
      </c>
      <c r="AP96">
        <f t="shared" si="35"/>
        <v>-1.4149587881015217E-20</v>
      </c>
      <c r="AQ96">
        <f t="shared" si="35"/>
        <v>-1.9673874736436126E-16</v>
      </c>
      <c r="AR96">
        <f t="shared" si="35"/>
        <v>-1.9675289695224229E-16</v>
      </c>
      <c r="AS96">
        <f t="shared" si="35"/>
        <v>-9.5968918106183439E-7</v>
      </c>
      <c r="AT96">
        <f t="shared" si="35"/>
        <v>-6.2699693162712422E-7</v>
      </c>
      <c r="AU96">
        <f t="shared" si="24"/>
        <v>-1.5866861128857114E-6</v>
      </c>
      <c r="AW96">
        <v>93</v>
      </c>
      <c r="AX96">
        <f>IF(Z96&gt;0, (R96*SUMPRODUCT(K96:$K$98, X96:$X$98)-K96*$AZ$3)/Z96, 0)</f>
        <v>-1.4130110907528762E+16</v>
      </c>
    </row>
    <row r="97" spans="5:50" x14ac:dyDescent="0.25">
      <c r="E97">
        <v>2097</v>
      </c>
      <c r="F97" s="5">
        <v>3.5571999999999999E-2</v>
      </c>
      <c r="G97">
        <v>7.0000000000000007E-2</v>
      </c>
      <c r="H97" s="5">
        <f t="shared" si="36"/>
        <v>0.12000000000000001</v>
      </c>
      <c r="I97" s="5">
        <f t="shared" si="37"/>
        <v>1.1200000000000001</v>
      </c>
      <c r="J97">
        <f t="shared" si="38"/>
        <v>0.89285714285714279</v>
      </c>
      <c r="K97">
        <f t="shared" si="48"/>
        <v>6.045054363184722E-5</v>
      </c>
      <c r="L97" s="2">
        <v>94</v>
      </c>
      <c r="M97">
        <v>0.88304594599999997</v>
      </c>
      <c r="Q97" s="4">
        <f t="shared" si="49"/>
        <v>25</v>
      </c>
      <c r="R97">
        <f t="shared" si="28"/>
        <v>50000</v>
      </c>
      <c r="S97">
        <f t="shared" si="29"/>
        <v>-1.179587867997103E+17</v>
      </c>
      <c r="U97">
        <f t="shared" si="39"/>
        <v>0.88304594599999997</v>
      </c>
      <c r="V97">
        <f t="shared" si="40"/>
        <v>0.01</v>
      </c>
      <c r="W97">
        <f t="shared" si="41"/>
        <v>8.3596009888609505E-18</v>
      </c>
      <c r="X97">
        <f t="shared" si="42"/>
        <v>7.3819117633912536E-18</v>
      </c>
      <c r="Y97">
        <f t="shared" si="43"/>
        <v>8.3596009888609501E-20</v>
      </c>
      <c r="Z97">
        <f t="shared" si="44"/>
        <v>8.940932155810873E-19</v>
      </c>
      <c r="AB97">
        <f t="shared" si="45"/>
        <v>-0.11812208911529234</v>
      </c>
      <c r="AC97">
        <f t="shared" si="46"/>
        <v>-0.1054661509957969</v>
      </c>
      <c r="AE97">
        <f t="shared" si="30"/>
        <v>0</v>
      </c>
      <c r="AF97">
        <f t="shared" si="31"/>
        <v>0</v>
      </c>
      <c r="AG97">
        <f t="shared" si="31"/>
        <v>-2.2352330389527181E-17</v>
      </c>
      <c r="AH97">
        <f t="shared" si="32"/>
        <v>-3.6909558816956266E-13</v>
      </c>
      <c r="AI97">
        <f t="shared" si="33"/>
        <v>-3.6911794049995216E-13</v>
      </c>
      <c r="AJ97">
        <f t="shared" si="34"/>
        <v>-1.2655938119495447E-2</v>
      </c>
      <c r="AK97">
        <f t="shared" si="47"/>
        <v>-8.2685462380704643E-3</v>
      </c>
      <c r="AL97">
        <f t="shared" si="50"/>
        <v>-2.0924484357935029E-2</v>
      </c>
      <c r="AN97">
        <f t="shared" si="35"/>
        <v>0</v>
      </c>
      <c r="AO97">
        <f t="shared" si="35"/>
        <v>0</v>
      </c>
      <c r="AP97">
        <f t="shared" si="35"/>
        <v>-1.3512105234855774E-21</v>
      </c>
      <c r="AQ97">
        <f t="shared" si="35"/>
        <v>-2.231202895696646E-17</v>
      </c>
      <c r="AR97">
        <f t="shared" si="35"/>
        <v>-2.2313380167489944E-17</v>
      </c>
      <c r="AS97">
        <f t="shared" si="35"/>
        <v>-7.650583394945179E-7</v>
      </c>
      <c r="AT97">
        <f t="shared" si="35"/>
        <v>-4.9983811513642477E-7</v>
      </c>
      <c r="AU97">
        <f t="shared" si="24"/>
        <v>-1.2648964546532562E-6</v>
      </c>
      <c r="AW97">
        <v>94</v>
      </c>
      <c r="AX97">
        <f>IF(Z97&gt;0, (R97*SUMPRODUCT(K97:$K$98, X97:$X$98)-K97*$AZ$3)/Z97, 0)</f>
        <v>-1.179587867997103E+17</v>
      </c>
    </row>
    <row r="98" spans="5:50" x14ac:dyDescent="0.25">
      <c r="E98">
        <v>2098</v>
      </c>
      <c r="F98" s="5">
        <v>3.5571999999999999E-2</v>
      </c>
      <c r="G98">
        <v>7.0000000000000007E-2</v>
      </c>
      <c r="H98" s="5">
        <f t="shared" si="36"/>
        <v>0.12000000000000001</v>
      </c>
      <c r="I98" s="5">
        <f t="shared" si="37"/>
        <v>1.1200000000000001</v>
      </c>
      <c r="J98">
        <f t="shared" si="38"/>
        <v>0.89285714285714279</v>
      </c>
      <c r="K98">
        <f t="shared" si="48"/>
        <v>5.3973699671292156E-5</v>
      </c>
      <c r="L98" s="2">
        <v>95</v>
      </c>
      <c r="M98">
        <v>1</v>
      </c>
      <c r="Q98" s="4">
        <f t="shared" si="49"/>
        <v>25</v>
      </c>
      <c r="R98">
        <f t="shared" si="28"/>
        <v>50000</v>
      </c>
      <c r="S98">
        <f t="shared" si="29"/>
        <v>0</v>
      </c>
      <c r="U98">
        <f t="shared" si="39"/>
        <v>1</v>
      </c>
      <c r="V98">
        <f t="shared" si="40"/>
        <v>0.01</v>
      </c>
      <c r="W98">
        <f t="shared" si="41"/>
        <v>8.940932155810873E-19</v>
      </c>
      <c r="X98">
        <f t="shared" si="42"/>
        <v>8.940932155810873E-19</v>
      </c>
      <c r="Y98">
        <f t="shared" si="43"/>
        <v>8.9409321558108731E-21</v>
      </c>
      <c r="Z98">
        <f t="shared" si="44"/>
        <v>0</v>
      </c>
      <c r="AB98">
        <f t="shared" si="45"/>
        <v>-0.1054661509957969</v>
      </c>
      <c r="AC98">
        <f t="shared" si="46"/>
        <v>0</v>
      </c>
      <c r="AE98">
        <f t="shared" si="30"/>
        <v>0</v>
      </c>
      <c r="AF98">
        <f t="shared" si="31"/>
        <v>0</v>
      </c>
      <c r="AG98">
        <f t="shared" si="31"/>
        <v>0</v>
      </c>
      <c r="AH98">
        <f t="shared" si="32"/>
        <v>-4.4704660779054362E-14</v>
      </c>
      <c r="AI98">
        <f t="shared" si="33"/>
        <v>-4.4704660779054362E-14</v>
      </c>
      <c r="AJ98">
        <f t="shared" si="34"/>
        <v>-0.1054661509957969</v>
      </c>
      <c r="AK98">
        <f t="shared" si="47"/>
        <v>-7.3826305697057837E-3</v>
      </c>
      <c r="AL98">
        <f t="shared" si="50"/>
        <v>-0.11284878156554738</v>
      </c>
      <c r="AN98">
        <f t="shared" si="35"/>
        <v>0</v>
      </c>
      <c r="AO98">
        <f t="shared" si="35"/>
        <v>0</v>
      </c>
      <c r="AP98">
        <f t="shared" si="35"/>
        <v>0</v>
      </c>
      <c r="AQ98">
        <f t="shared" si="35"/>
        <v>-2.4128759347956737E-18</v>
      </c>
      <c r="AR98">
        <f t="shared" si="35"/>
        <v>-2.4128759347956737E-18</v>
      </c>
      <c r="AS98">
        <f t="shared" si="35"/>
        <v>-5.6923983593342921E-6</v>
      </c>
      <c r="AT98">
        <f t="shared" si="35"/>
        <v>-3.9846788515340047E-7</v>
      </c>
      <c r="AU98">
        <f t="shared" si="35"/>
        <v>-6.0908662444901046E-6</v>
      </c>
      <c r="AW98">
        <v>95</v>
      </c>
    </row>
    <row r="100" spans="5:50" x14ac:dyDescent="0.25">
      <c r="AN100" s="8">
        <f t="shared" ref="AN100:AP100" si="51">SUM(AN3:AN98)</f>
        <v>4021.3572862213668</v>
      </c>
      <c r="AO100" s="8">
        <f t="shared" si="51"/>
        <v>-402.1357286221367</v>
      </c>
      <c r="AP100" s="8">
        <f t="shared" si="51"/>
        <v>-1771.7534575204572</v>
      </c>
      <c r="AQ100" s="8">
        <f>SUM(AQ3:AQ98)</f>
        <v>-1744.6683629199658</v>
      </c>
      <c r="AR100" s="8">
        <f t="shared" ref="AR100:AU100" si="52">SUM(AR3:AR98)</f>
        <v>102.79973715880769</v>
      </c>
      <c r="AS100" s="8">
        <f t="shared" si="52"/>
        <v>-279.17908858981383</v>
      </c>
      <c r="AT100" s="8">
        <f t="shared" si="52"/>
        <v>102.82627749754765</v>
      </c>
      <c r="AU100" s="8">
        <f t="shared" si="52"/>
        <v>-73.553073933458833</v>
      </c>
    </row>
  </sheetData>
  <conditionalFormatting sqref="AN100:AU100">
    <cfRule type="cellIs" dxfId="23" priority="1" operator="lessThan">
      <formula>0</formula>
    </cfRule>
  </conditionalFormatting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AFE51-4E3B-45DC-A272-BCD4F3F269AF}">
  <dimension ref="A1:AZ164"/>
  <sheetViews>
    <sheetView workbookViewId="0">
      <selection activeCell="M33" sqref="M33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</cols>
  <sheetData>
    <row r="1" spans="1:52" x14ac:dyDescent="0.25">
      <c r="A1" t="s">
        <v>41</v>
      </c>
      <c r="Q1" t="s">
        <v>1</v>
      </c>
      <c r="W1" t="s">
        <v>2</v>
      </c>
      <c r="AB1" t="s">
        <v>46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48</v>
      </c>
    </row>
    <row r="3" spans="1:52" x14ac:dyDescent="0.25">
      <c r="A3" t="s">
        <v>36</v>
      </c>
      <c r="C3" s="2">
        <f>'S.35.04.A'!C3*(1+C12)</f>
        <v>8052.4489317340276</v>
      </c>
      <c r="K3">
        <v>1</v>
      </c>
      <c r="L3" s="2">
        <v>0</v>
      </c>
      <c r="O3">
        <f>$C$3</f>
        <v>8052.4489317340276</v>
      </c>
      <c r="P3">
        <f>O3*C5</f>
        <v>805.24489317340283</v>
      </c>
      <c r="Q3" s="4">
        <f>B8</f>
        <v>200</v>
      </c>
      <c r="R3">
        <f t="shared" ref="R3:R66" si="0">$C$6</f>
        <v>50000</v>
      </c>
      <c r="S3">
        <f t="shared" ref="S3:S66" si="1">AX3</f>
        <v>0</v>
      </c>
      <c r="W3">
        <v>1</v>
      </c>
      <c r="Z3">
        <v>1</v>
      </c>
      <c r="AC3">
        <f>S3*Z3</f>
        <v>0</v>
      </c>
      <c r="AE3">
        <f t="shared" ref="AE3:AE66" si="2">$Z3*O3</f>
        <v>8052.4489317340276</v>
      </c>
      <c r="AF3">
        <f t="shared" ref="AF3:AG34" si="3">-$Z3*P3</f>
        <v>-805.24489317340283</v>
      </c>
      <c r="AG3">
        <f t="shared" si="3"/>
        <v>-200</v>
      </c>
      <c r="AH3">
        <f t="shared" ref="AH3:AH66" si="4">-X3*R3</f>
        <v>0</v>
      </c>
      <c r="AI3">
        <f t="shared" ref="AI3:AI23" si="5">SUM(AE3:AH3)</f>
        <v>7047.2040385606251</v>
      </c>
      <c r="AJ3">
        <f t="shared" ref="AJ3:AJ66" si="6">AB3-AC3</f>
        <v>0</v>
      </c>
      <c r="AL3">
        <f t="shared" ref="AL3:AL23" si="7">SUM(AI3:AK3)</f>
        <v>7047.2040385606251</v>
      </c>
      <c r="AN3">
        <f t="shared" ref="AN3:AU34" si="8">AE3*$K3</f>
        <v>8052.4489317340276</v>
      </c>
      <c r="AO3">
        <f t="shared" si="8"/>
        <v>-805.24489317340283</v>
      </c>
      <c r="AP3">
        <f t="shared" si="8"/>
        <v>-200</v>
      </c>
      <c r="AQ3">
        <f t="shared" si="8"/>
        <v>0</v>
      </c>
      <c r="AR3">
        <f t="shared" si="8"/>
        <v>7047.2040385606251</v>
      </c>
      <c r="AS3">
        <f t="shared" si="8"/>
        <v>0</v>
      </c>
      <c r="AT3">
        <f t="shared" si="8"/>
        <v>0</v>
      </c>
      <c r="AU3">
        <f t="shared" si="8"/>
        <v>7047.2040385606251</v>
      </c>
      <c r="AW3">
        <v>0</v>
      </c>
      <c r="AX3">
        <f>IF(Z3&gt;0, (R3*SUMPRODUCT(K3:$K$98, X3:$X$98)-K3*$AZ$3)/Z3, 0)</f>
        <v>0</v>
      </c>
      <c r="AZ3">
        <f>C6*SUMPRODUCT(X4:X89, K4:K89)/1</f>
        <v>3139.1597812256541</v>
      </c>
    </row>
    <row r="4" spans="1:52" x14ac:dyDescent="0.25">
      <c r="A4" t="s">
        <v>14</v>
      </c>
      <c r="C4" t="s">
        <v>37</v>
      </c>
      <c r="E4">
        <v>2004</v>
      </c>
      <c r="F4" s="13">
        <f t="array" ref="F4:G89">EconomicRates!C44:D129</f>
        <v>1.5900000000000001E-2</v>
      </c>
      <c r="G4" s="13">
        <v>2.1899999999999999E-2</v>
      </c>
      <c r="H4" s="5">
        <f t="shared" ref="H4:H67" si="9">G4+$C$9</f>
        <v>7.1900000000000006E-2</v>
      </c>
      <c r="I4" s="5">
        <f t="shared" ref="I4:I67" si="10">1+H4</f>
        <v>1.0719000000000001</v>
      </c>
      <c r="J4">
        <f t="shared" ref="J4:J67" si="11">1/I4</f>
        <v>0.93292284728052988</v>
      </c>
      <c r="K4">
        <f>J4</f>
        <v>0.93292284728052988</v>
      </c>
      <c r="L4" s="2">
        <v>1</v>
      </c>
      <c r="M4" s="6">
        <f t="array" ref="M4:M89">Mortalities!B11:B96</f>
        <v>1.947287E-3</v>
      </c>
      <c r="R4">
        <f t="shared" si="0"/>
        <v>50000</v>
      </c>
      <c r="S4">
        <f t="shared" si="1"/>
        <v>213.11201040757811</v>
      </c>
      <c r="U4">
        <f t="shared" ref="U4:U67" si="12">M4</f>
        <v>1.947287E-3</v>
      </c>
      <c r="V4">
        <f t="shared" ref="V4:V67" si="13">$C$10</f>
        <v>0.01</v>
      </c>
      <c r="W4">
        <f t="shared" ref="W4:W67" si="14">Z3</f>
        <v>1</v>
      </c>
      <c r="X4">
        <f t="shared" ref="X4:X67" si="15">U4*W4</f>
        <v>1.947287E-3</v>
      </c>
      <c r="Y4">
        <f t="shared" ref="Y4:Y67" si="16">V4*W4</f>
        <v>0.01</v>
      </c>
      <c r="Z4">
        <f t="shared" ref="Z4:Z67" si="17">MAX(0, W4-X4-Y4)</f>
        <v>0.98805271299999997</v>
      </c>
      <c r="AB4">
        <f t="shared" ref="AB4:AB67" si="18">AC3</f>
        <v>0</v>
      </c>
      <c r="AC4">
        <f t="shared" ref="AC4:AC67" si="19">S4*Z4</f>
        <v>210.56590005609178</v>
      </c>
      <c r="AE4">
        <f t="shared" si="2"/>
        <v>0</v>
      </c>
      <c r="AF4">
        <f t="shared" si="3"/>
        <v>0</v>
      </c>
      <c r="AG4">
        <f t="shared" si="3"/>
        <v>0</v>
      </c>
      <c r="AH4">
        <f t="shared" si="4"/>
        <v>-97.364350000000002</v>
      </c>
      <c r="AI4">
        <f t="shared" si="5"/>
        <v>-97.364350000000002</v>
      </c>
      <c r="AJ4">
        <f t="shared" si="6"/>
        <v>-210.56590005609178</v>
      </c>
      <c r="AK4">
        <f t="shared" ref="AK4:AK67" si="20">G4*SUM(AB4:AB4, AE4:AF4)</f>
        <v>0</v>
      </c>
      <c r="AL4">
        <f t="shared" si="7"/>
        <v>-307.93025005609178</v>
      </c>
      <c r="AN4">
        <f t="shared" si="8"/>
        <v>0</v>
      </c>
      <c r="AO4">
        <f t="shared" si="8"/>
        <v>0</v>
      </c>
      <c r="AP4">
        <f t="shared" si="8"/>
        <v>0</v>
      </c>
      <c r="AQ4">
        <f t="shared" si="8"/>
        <v>-90.83342662561806</v>
      </c>
      <c r="AR4">
        <f t="shared" si="8"/>
        <v>-90.83342662561806</v>
      </c>
      <c r="AS4">
        <f t="shared" si="8"/>
        <v>-196.44173902051662</v>
      </c>
      <c r="AT4">
        <f t="shared" si="8"/>
        <v>0</v>
      </c>
      <c r="AU4">
        <f t="shared" si="8"/>
        <v>-287.27516564613467</v>
      </c>
      <c r="AW4">
        <v>1</v>
      </c>
      <c r="AX4">
        <f>IF(Z4&gt;0, (R4*SUMPRODUCT(K4:$K$98, X4:$X$98)-K4*$AZ$3)/Z4, 0)</f>
        <v>213.11201040757811</v>
      </c>
    </row>
    <row r="5" spans="1:52" x14ac:dyDescent="0.25">
      <c r="C5" s="2">
        <f>'S.26.04.A'!C5</f>
        <v>0.1</v>
      </c>
      <c r="E5">
        <v>2005</v>
      </c>
      <c r="F5" s="13">
        <v>3.6400000000000002E-2</v>
      </c>
      <c r="G5" s="13">
        <v>4.1000000000000002E-2</v>
      </c>
      <c r="H5" s="5">
        <f t="shared" si="9"/>
        <v>9.0999999999999998E-2</v>
      </c>
      <c r="I5" s="5">
        <f t="shared" si="10"/>
        <v>1.091</v>
      </c>
      <c r="J5">
        <f t="shared" si="11"/>
        <v>0.91659028414298815</v>
      </c>
      <c r="K5">
        <f t="shared" ref="K5:K68" si="21">K4*J5</f>
        <v>0.85510801767234645</v>
      </c>
      <c r="L5" s="2">
        <v>2</v>
      </c>
      <c r="M5" s="6">
        <v>1.9819680000000002E-3</v>
      </c>
      <c r="Q5" s="4">
        <f t="shared" ref="Q5:Q68" si="22">$C$8</f>
        <v>25</v>
      </c>
      <c r="R5">
        <f t="shared" si="0"/>
        <v>50000</v>
      </c>
      <c r="S5">
        <f t="shared" si="1"/>
        <v>372.87489763679326</v>
      </c>
      <c r="U5">
        <f t="shared" si="12"/>
        <v>1.9819680000000002E-3</v>
      </c>
      <c r="V5">
        <f t="shared" si="13"/>
        <v>0.01</v>
      </c>
      <c r="W5">
        <f t="shared" si="14"/>
        <v>0.98805271299999997</v>
      </c>
      <c r="X5">
        <f t="shared" si="15"/>
        <v>1.9582888594791843E-3</v>
      </c>
      <c r="Y5">
        <f t="shared" si="16"/>
        <v>9.8805271300000004E-3</v>
      </c>
      <c r="Z5">
        <f t="shared" si="17"/>
        <v>0.97621389701052086</v>
      </c>
      <c r="AB5">
        <f t="shared" si="18"/>
        <v>210.56590005609178</v>
      </c>
      <c r="AC5">
        <f t="shared" si="19"/>
        <v>364.00565691941301</v>
      </c>
      <c r="AE5">
        <f t="shared" si="2"/>
        <v>0</v>
      </c>
      <c r="AF5">
        <f t="shared" si="3"/>
        <v>0</v>
      </c>
      <c r="AG5">
        <f t="shared" si="3"/>
        <v>-24.40534742526302</v>
      </c>
      <c r="AH5">
        <f t="shared" si="4"/>
        <v>-97.914442973959211</v>
      </c>
      <c r="AI5">
        <f t="shared" si="5"/>
        <v>-122.31979039922223</v>
      </c>
      <c r="AJ5">
        <f t="shared" si="6"/>
        <v>-153.43975686332124</v>
      </c>
      <c r="AK5">
        <f t="shared" si="20"/>
        <v>8.6332019022997635</v>
      </c>
      <c r="AL5">
        <f t="shared" si="7"/>
        <v>-267.1263453602437</v>
      </c>
      <c r="AN5">
        <f t="shared" si="8"/>
        <v>0</v>
      </c>
      <c r="AO5">
        <f t="shared" si="8"/>
        <v>0</v>
      </c>
      <c r="AP5">
        <f t="shared" si="8"/>
        <v>-20.869208257421565</v>
      </c>
      <c r="AQ5">
        <f t="shared" si="8"/>
        <v>-83.727425232954275</v>
      </c>
      <c r="AR5">
        <f t="shared" si="8"/>
        <v>-104.59663349037584</v>
      </c>
      <c r="AS5">
        <f t="shared" si="8"/>
        <v>-131.20756632352143</v>
      </c>
      <c r="AT5">
        <f t="shared" si="8"/>
        <v>7.3823201648406815</v>
      </c>
      <c r="AU5">
        <f t="shared" si="8"/>
        <v>-228.42187964905659</v>
      </c>
      <c r="AW5">
        <v>2</v>
      </c>
      <c r="AX5">
        <f>IF(Z5&gt;0, (R5*SUMPRODUCT(K5:$K$98, X5:$X$98)-K5*$AZ$3)/Z5, 0)</f>
        <v>372.87489763679326</v>
      </c>
    </row>
    <row r="6" spans="1:52" x14ac:dyDescent="0.25">
      <c r="A6" t="s">
        <v>16</v>
      </c>
      <c r="C6" s="2">
        <f>'S.26.04.A'!C6</f>
        <v>50000</v>
      </c>
      <c r="E6">
        <v>2006</v>
      </c>
      <c r="F6" s="13">
        <v>5.8799999999999998E-2</v>
      </c>
      <c r="G6" s="13">
        <v>5.8500000000000003E-2</v>
      </c>
      <c r="H6" s="5">
        <f t="shared" si="9"/>
        <v>0.10850000000000001</v>
      </c>
      <c r="I6" s="5">
        <f t="shared" si="10"/>
        <v>1.1085</v>
      </c>
      <c r="J6">
        <f t="shared" si="11"/>
        <v>0.90211998195760035</v>
      </c>
      <c r="K6">
        <f t="shared" si="21"/>
        <v>0.77141002947437654</v>
      </c>
      <c r="L6" s="2">
        <v>3</v>
      </c>
      <c r="M6" s="6">
        <v>2.0299509999999999E-3</v>
      </c>
      <c r="Q6" s="4">
        <f t="shared" si="22"/>
        <v>25</v>
      </c>
      <c r="R6">
        <f t="shared" si="0"/>
        <v>50000</v>
      </c>
      <c r="S6">
        <f t="shared" si="1"/>
        <v>563.02377305466598</v>
      </c>
      <c r="U6">
        <f t="shared" si="12"/>
        <v>2.0299509999999999E-3</v>
      </c>
      <c r="V6">
        <f t="shared" si="13"/>
        <v>0.01</v>
      </c>
      <c r="W6">
        <f t="shared" si="14"/>
        <v>0.97621389701052086</v>
      </c>
      <c r="X6">
        <f t="shared" si="15"/>
        <v>1.9816663764504038E-3</v>
      </c>
      <c r="Y6">
        <f t="shared" si="16"/>
        <v>9.762138970105208E-3</v>
      </c>
      <c r="Z6">
        <f t="shared" si="17"/>
        <v>0.96447009166396525</v>
      </c>
      <c r="AB6">
        <f t="shared" si="18"/>
        <v>364.00565691941301</v>
      </c>
      <c r="AC6">
        <f t="shared" si="19"/>
        <v>543.01959000702527</v>
      </c>
      <c r="AE6">
        <f t="shared" si="2"/>
        <v>0</v>
      </c>
      <c r="AF6">
        <f t="shared" si="3"/>
        <v>0</v>
      </c>
      <c r="AG6">
        <f t="shared" si="3"/>
        <v>-24.111752291599132</v>
      </c>
      <c r="AH6">
        <f t="shared" si="4"/>
        <v>-99.083318822520198</v>
      </c>
      <c r="AI6">
        <f t="shared" si="5"/>
        <v>-123.19507111411933</v>
      </c>
      <c r="AJ6">
        <f t="shared" si="6"/>
        <v>-179.01393308761226</v>
      </c>
      <c r="AK6">
        <f t="shared" si="20"/>
        <v>21.294330929785662</v>
      </c>
      <c r="AL6">
        <f t="shared" si="7"/>
        <v>-280.91467327194596</v>
      </c>
      <c r="AN6">
        <f t="shared" si="8"/>
        <v>0</v>
      </c>
      <c r="AO6">
        <f t="shared" si="8"/>
        <v>0</v>
      </c>
      <c r="AP6">
        <f t="shared" si="8"/>
        <v>-18.600047545941351</v>
      </c>
      <c r="AQ6">
        <f t="shared" si="8"/>
        <v>-76.433865893299355</v>
      </c>
      <c r="AR6">
        <f t="shared" si="8"/>
        <v>-95.033913439240706</v>
      </c>
      <c r="AS6">
        <f t="shared" si="8"/>
        <v>-138.09314339943904</v>
      </c>
      <c r="AT6">
        <f t="shared" si="8"/>
        <v>16.426660450183086</v>
      </c>
      <c r="AU6">
        <f t="shared" si="8"/>
        <v>-216.7003963884967</v>
      </c>
      <c r="AW6">
        <v>3</v>
      </c>
      <c r="AX6">
        <f>IF(Z6&gt;0, (R6*SUMPRODUCT(K6:$K$98, X6:$X$98)-K6*$AZ$3)/Z6, 0)</f>
        <v>563.02377305466598</v>
      </c>
    </row>
    <row r="7" spans="1:52" x14ac:dyDescent="0.25">
      <c r="A7" t="s">
        <v>15</v>
      </c>
      <c r="B7" t="s">
        <v>37</v>
      </c>
      <c r="C7" t="s">
        <v>47</v>
      </c>
      <c r="E7">
        <v>2007</v>
      </c>
      <c r="F7" s="13">
        <v>5.4699999999999999E-2</v>
      </c>
      <c r="G7" s="13">
        <v>4.9099999999999998E-2</v>
      </c>
      <c r="H7" s="5">
        <f t="shared" si="9"/>
        <v>9.9099999999999994E-2</v>
      </c>
      <c r="I7" s="5">
        <f t="shared" si="10"/>
        <v>1.0991</v>
      </c>
      <c r="J7">
        <f t="shared" si="11"/>
        <v>0.90983531980711496</v>
      </c>
      <c r="K7">
        <f t="shared" si="21"/>
        <v>0.70185609086923539</v>
      </c>
      <c r="L7" s="2">
        <v>4</v>
      </c>
      <c r="M7" s="6">
        <v>2.0855349999999999E-3</v>
      </c>
      <c r="Q7" s="4">
        <f t="shared" si="22"/>
        <v>25</v>
      </c>
      <c r="R7">
        <f t="shared" si="0"/>
        <v>50000</v>
      </c>
      <c r="S7">
        <f t="shared" si="1"/>
        <v>718.84615825740013</v>
      </c>
      <c r="U7">
        <f t="shared" si="12"/>
        <v>2.0855349999999999E-3</v>
      </c>
      <c r="V7">
        <f t="shared" si="13"/>
        <v>0.01</v>
      </c>
      <c r="W7">
        <f t="shared" si="14"/>
        <v>0.96447009166396525</v>
      </c>
      <c r="X7">
        <f t="shared" si="15"/>
        <v>2.0114361326184077E-3</v>
      </c>
      <c r="Y7">
        <f t="shared" si="16"/>
        <v>9.6447009166396522E-3</v>
      </c>
      <c r="Z7">
        <f t="shared" si="17"/>
        <v>0.95281395461470719</v>
      </c>
      <c r="AB7">
        <f t="shared" si="18"/>
        <v>543.01959000702527</v>
      </c>
      <c r="AC7">
        <f t="shared" si="19"/>
        <v>684.92665080882307</v>
      </c>
      <c r="AE7">
        <f t="shared" si="2"/>
        <v>0</v>
      </c>
      <c r="AF7">
        <f t="shared" si="3"/>
        <v>0</v>
      </c>
      <c r="AG7">
        <f t="shared" si="3"/>
        <v>-23.820348865367681</v>
      </c>
      <c r="AH7">
        <f t="shared" si="4"/>
        <v>-100.57180663092039</v>
      </c>
      <c r="AI7">
        <f t="shared" si="5"/>
        <v>-124.39215549628807</v>
      </c>
      <c r="AJ7">
        <f t="shared" si="6"/>
        <v>-141.9070608017978</v>
      </c>
      <c r="AK7">
        <f t="shared" si="20"/>
        <v>26.662261869344938</v>
      </c>
      <c r="AL7">
        <f t="shared" si="7"/>
        <v>-239.63695442874092</v>
      </c>
      <c r="AN7">
        <f t="shared" si="8"/>
        <v>0</v>
      </c>
      <c r="AO7">
        <f t="shared" si="8"/>
        <v>0</v>
      </c>
      <c r="AP7">
        <f t="shared" si="8"/>
        <v>-16.718456937788385</v>
      </c>
      <c r="AQ7">
        <f t="shared" si="8"/>
        <v>-70.586935053634434</v>
      </c>
      <c r="AR7">
        <f t="shared" si="8"/>
        <v>-87.305391991422823</v>
      </c>
      <c r="AS7">
        <f t="shared" si="8"/>
        <v>-99.598334961092704</v>
      </c>
      <c r="AT7">
        <f t="shared" si="8"/>
        <v>18.713070889350313</v>
      </c>
      <c r="AU7">
        <f t="shared" si="8"/>
        <v>-168.19065606316522</v>
      </c>
      <c r="AW7">
        <v>4</v>
      </c>
      <c r="AX7">
        <f>IF(Z7&gt;0, (R7*SUMPRODUCT(K7:$K$98, X7:$X$98)-K7*$AZ$3)/Z7, 0)</f>
        <v>718.84615825740013</v>
      </c>
    </row>
    <row r="8" spans="1:52" x14ac:dyDescent="0.25">
      <c r="B8" s="2">
        <f>'S.26.04.A'!B8</f>
        <v>200</v>
      </c>
      <c r="C8" s="2">
        <f>'S.26.04.A'!C8</f>
        <v>25</v>
      </c>
      <c r="E8">
        <v>2008</v>
      </c>
      <c r="F8" s="13">
        <v>2.2499999999999999E-2</v>
      </c>
      <c r="G8" s="13">
        <v>2.1299999999999999E-2</v>
      </c>
      <c r="H8" s="5">
        <f t="shared" si="9"/>
        <v>7.1300000000000002E-2</v>
      </c>
      <c r="I8" s="5">
        <f t="shared" si="10"/>
        <v>1.0712999999999999</v>
      </c>
      <c r="J8">
        <f t="shared" si="11"/>
        <v>0.93344534677494639</v>
      </c>
      <c r="K8">
        <f t="shared" si="21"/>
        <v>0.65514430212754171</v>
      </c>
      <c r="L8" s="2">
        <v>5</v>
      </c>
      <c r="M8" s="6">
        <v>2.1420699999999998E-3</v>
      </c>
      <c r="Q8" s="4">
        <f t="shared" si="22"/>
        <v>25</v>
      </c>
      <c r="R8">
        <f t="shared" si="0"/>
        <v>50000</v>
      </c>
      <c r="S8">
        <f t="shared" si="1"/>
        <v>808.47773862927238</v>
      </c>
      <c r="U8">
        <f t="shared" si="12"/>
        <v>2.1420699999999998E-3</v>
      </c>
      <c r="V8">
        <f t="shared" si="13"/>
        <v>0.01</v>
      </c>
      <c r="W8">
        <f t="shared" si="14"/>
        <v>0.95281395461470719</v>
      </c>
      <c r="X8">
        <f t="shared" si="15"/>
        <v>2.0409941877615255E-3</v>
      </c>
      <c r="Y8">
        <f t="shared" si="16"/>
        <v>9.5281395461470717E-3</v>
      </c>
      <c r="Z8">
        <f t="shared" si="17"/>
        <v>0.94124482088079864</v>
      </c>
      <c r="AB8">
        <f t="shared" si="18"/>
        <v>684.92665080882307</v>
      </c>
      <c r="AC8">
        <f t="shared" si="19"/>
        <v>760.97548428222262</v>
      </c>
      <c r="AE8">
        <f t="shared" si="2"/>
        <v>0</v>
      </c>
      <c r="AF8">
        <f t="shared" si="3"/>
        <v>0</v>
      </c>
      <c r="AG8">
        <f t="shared" si="3"/>
        <v>-23.531120522019965</v>
      </c>
      <c r="AH8">
        <f t="shared" si="4"/>
        <v>-102.04970938807628</v>
      </c>
      <c r="AI8">
        <f t="shared" si="5"/>
        <v>-125.58082991009624</v>
      </c>
      <c r="AJ8">
        <f t="shared" si="6"/>
        <v>-76.048833473399554</v>
      </c>
      <c r="AK8">
        <f t="shared" si="20"/>
        <v>14.588937662227931</v>
      </c>
      <c r="AL8">
        <f t="shared" si="7"/>
        <v>-187.04072572126788</v>
      </c>
      <c r="AN8">
        <f t="shared" si="8"/>
        <v>0</v>
      </c>
      <c r="AO8">
        <f t="shared" si="8"/>
        <v>0</v>
      </c>
      <c r="AP8">
        <f t="shared" si="8"/>
        <v>-15.416279532677844</v>
      </c>
      <c r="AQ8">
        <f t="shared" si="8"/>
        <v>-66.857285639369678</v>
      </c>
      <c r="AR8">
        <f t="shared" si="8"/>
        <v>-82.273565172047512</v>
      </c>
      <c r="AS8">
        <f t="shared" si="8"/>
        <v>-49.822959933543984</v>
      </c>
      <c r="AT8">
        <f t="shared" si="8"/>
        <v>9.5578593835025281</v>
      </c>
      <c r="AU8">
        <f t="shared" si="8"/>
        <v>-122.53866572208898</v>
      </c>
      <c r="AW8">
        <v>5</v>
      </c>
      <c r="AX8">
        <f>IF(Z8&gt;0, (R8*SUMPRODUCT(K8:$K$98, X8:$X$98)-K8*$AZ$3)/Z8, 0)</f>
        <v>808.47773862927238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3">
        <v>2.2000000000000001E-3</v>
      </c>
      <c r="G9" s="13">
        <v>5.8999999999999999E-3</v>
      </c>
      <c r="H9" s="5">
        <f t="shared" si="9"/>
        <v>5.5900000000000005E-2</v>
      </c>
      <c r="I9" s="5">
        <f t="shared" si="10"/>
        <v>1.0559000000000001</v>
      </c>
      <c r="J9">
        <f t="shared" si="11"/>
        <v>0.94705938062316497</v>
      </c>
      <c r="K9">
        <f t="shared" si="21"/>
        <v>0.62046055699170533</v>
      </c>
      <c r="L9" s="2">
        <v>6</v>
      </c>
      <c r="M9" s="6">
        <v>2.2014550000000002E-3</v>
      </c>
      <c r="Q9" s="4">
        <f t="shared" si="22"/>
        <v>25</v>
      </c>
      <c r="R9">
        <f t="shared" si="0"/>
        <v>50000</v>
      </c>
      <c r="S9">
        <f t="shared" si="1"/>
        <v>863.65921092575365</v>
      </c>
      <c r="U9">
        <f t="shared" si="12"/>
        <v>2.2014550000000002E-3</v>
      </c>
      <c r="V9">
        <f t="shared" si="13"/>
        <v>0.01</v>
      </c>
      <c r="W9">
        <f t="shared" si="14"/>
        <v>0.94124482088079864</v>
      </c>
      <c r="X9">
        <f t="shared" si="15"/>
        <v>2.0721081171521387E-3</v>
      </c>
      <c r="Y9">
        <f t="shared" si="16"/>
        <v>9.4124482088079869E-3</v>
      </c>
      <c r="Z9">
        <f t="shared" si="17"/>
        <v>0.92976026455483851</v>
      </c>
      <c r="AB9">
        <f t="shared" si="18"/>
        <v>760.97548428222262</v>
      </c>
      <c r="AC9">
        <f t="shared" si="19"/>
        <v>802.99601643555184</v>
      </c>
      <c r="AE9">
        <f t="shared" si="2"/>
        <v>0</v>
      </c>
      <c r="AF9">
        <f t="shared" si="3"/>
        <v>0</v>
      </c>
      <c r="AG9">
        <f t="shared" si="3"/>
        <v>-23.244006613870962</v>
      </c>
      <c r="AH9">
        <f t="shared" si="4"/>
        <v>-103.60540585760694</v>
      </c>
      <c r="AI9">
        <f t="shared" si="5"/>
        <v>-126.8494124714779</v>
      </c>
      <c r="AJ9">
        <f t="shared" si="6"/>
        <v>-42.020532153329214</v>
      </c>
      <c r="AK9">
        <f t="shared" si="20"/>
        <v>4.4897553572651132</v>
      </c>
      <c r="AL9">
        <f t="shared" si="7"/>
        <v>-164.38018926754199</v>
      </c>
      <c r="AN9">
        <f t="shared" si="8"/>
        <v>0</v>
      </c>
      <c r="AO9">
        <f t="shared" si="8"/>
        <v>0</v>
      </c>
      <c r="AP9">
        <f t="shared" si="8"/>
        <v>-14.421989290361259</v>
      </c>
      <c r="AQ9">
        <f t="shared" si="8"/>
        <v>-64.283067825762487</v>
      </c>
      <c r="AR9">
        <f t="shared" si="8"/>
        <v>-78.705057116123754</v>
      </c>
      <c r="AS9">
        <f t="shared" si="8"/>
        <v>-26.072082784942506</v>
      </c>
      <c r="AT9">
        <f t="shared" si="8"/>
        <v>2.7857161097252052</v>
      </c>
      <c r="AU9">
        <f t="shared" si="8"/>
        <v>-101.99142379134105</v>
      </c>
      <c r="AW9">
        <v>6</v>
      </c>
      <c r="AX9">
        <f>IF(Z9&gt;0, (R9*SUMPRODUCT(K9:$K$98, X9:$X$98)-K9*$AZ$3)/Z9, 0)</f>
        <v>863.65921092575365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3">
        <v>2.5000000000000001E-3</v>
      </c>
      <c r="G10" s="13">
        <v>4.1000000000000003E-3</v>
      </c>
      <c r="H10" s="5">
        <f t="shared" si="9"/>
        <v>5.4100000000000002E-2</v>
      </c>
      <c r="I10" s="5">
        <f t="shared" si="10"/>
        <v>1.0541</v>
      </c>
      <c r="J10">
        <f t="shared" si="11"/>
        <v>0.94867659614837296</v>
      </c>
      <c r="K10">
        <f t="shared" si="21"/>
        <v>0.58861640925121461</v>
      </c>
      <c r="L10" s="2">
        <v>7</v>
      </c>
      <c r="M10" s="6">
        <v>2.2708170000000001E-3</v>
      </c>
      <c r="Q10" s="4">
        <f t="shared" si="22"/>
        <v>25</v>
      </c>
      <c r="R10">
        <f t="shared" si="0"/>
        <v>50000</v>
      </c>
      <c r="S10">
        <f t="shared" si="1"/>
        <v>913.24177795939374</v>
      </c>
      <c r="U10">
        <f t="shared" si="12"/>
        <v>2.2708170000000001E-3</v>
      </c>
      <c r="V10">
        <f t="shared" si="13"/>
        <v>0.01</v>
      </c>
      <c r="W10">
        <f t="shared" si="14"/>
        <v>0.92976026455483851</v>
      </c>
      <c r="X10">
        <f t="shared" si="15"/>
        <v>2.1113154146756249E-3</v>
      </c>
      <c r="Y10">
        <f t="shared" si="16"/>
        <v>9.2976026455483859E-3</v>
      </c>
      <c r="Z10">
        <f t="shared" si="17"/>
        <v>0.91835134649461458</v>
      </c>
      <c r="AB10">
        <f t="shared" si="18"/>
        <v>802.99601643555184</v>
      </c>
      <c r="AC10">
        <f t="shared" si="19"/>
        <v>838.67681646414508</v>
      </c>
      <c r="AE10">
        <f t="shared" si="2"/>
        <v>0</v>
      </c>
      <c r="AF10">
        <f t="shared" si="3"/>
        <v>0</v>
      </c>
      <c r="AG10">
        <f t="shared" si="3"/>
        <v>-22.958783662365363</v>
      </c>
      <c r="AH10">
        <f t="shared" si="4"/>
        <v>-105.56577073378125</v>
      </c>
      <c r="AI10">
        <f t="shared" si="5"/>
        <v>-128.52455439614661</v>
      </c>
      <c r="AJ10">
        <f t="shared" si="6"/>
        <v>-35.680800028593239</v>
      </c>
      <c r="AK10">
        <f t="shared" si="20"/>
        <v>3.2922836673857629</v>
      </c>
      <c r="AL10">
        <f t="shared" si="7"/>
        <v>-160.91307075735409</v>
      </c>
      <c r="AN10">
        <f t="shared" si="8"/>
        <v>0</v>
      </c>
      <c r="AO10">
        <f t="shared" si="8"/>
        <v>0</v>
      </c>
      <c r="AP10">
        <f t="shared" si="8"/>
        <v>-13.513916800116951</v>
      </c>
      <c r="AQ10">
        <f t="shared" si="8"/>
        <v>-62.13774490915528</v>
      </c>
      <c r="AR10">
        <f t="shared" si="8"/>
        <v>-75.651661709272233</v>
      </c>
      <c r="AS10">
        <f t="shared" si="8"/>
        <v>-21.002304392041189</v>
      </c>
      <c r="AT10">
        <f t="shared" si="8"/>
        <v>1.937892190533028</v>
      </c>
      <c r="AU10">
        <f t="shared" si="8"/>
        <v>-94.716073910780395</v>
      </c>
      <c r="AW10">
        <v>7</v>
      </c>
      <c r="AX10">
        <f>IF(Z10&gt;0, (R10*SUMPRODUCT(K10:$K$98, X10:$X$98)-K10*$AZ$3)/Z10, 0)</f>
        <v>913.24177795939374</v>
      </c>
    </row>
    <row r="11" spans="1:52" x14ac:dyDescent="0.25">
      <c r="A11" t="s">
        <v>33</v>
      </c>
      <c r="C11" s="12">
        <f>AU91</f>
        <v>3219.7290826012295</v>
      </c>
      <c r="E11">
        <v>2011</v>
      </c>
      <c r="F11" s="13">
        <v>1.5E-3</v>
      </c>
      <c r="G11" s="13">
        <v>2.3999999999999998E-3</v>
      </c>
      <c r="H11" s="5">
        <f t="shared" si="9"/>
        <v>5.2400000000000002E-2</v>
      </c>
      <c r="I11" s="5">
        <f t="shared" si="10"/>
        <v>1.0524</v>
      </c>
      <c r="J11">
        <f t="shared" si="11"/>
        <v>0.9502090459901178</v>
      </c>
      <c r="K11">
        <f t="shared" si="21"/>
        <v>0.55930863668872544</v>
      </c>
      <c r="L11" s="2">
        <v>8</v>
      </c>
      <c r="M11" s="6">
        <v>2.3392280000000001E-3</v>
      </c>
      <c r="Q11" s="4">
        <f t="shared" si="22"/>
        <v>25</v>
      </c>
      <c r="R11">
        <f t="shared" si="0"/>
        <v>50000</v>
      </c>
      <c r="S11">
        <f t="shared" si="1"/>
        <v>957.57671896817419</v>
      </c>
      <c r="U11">
        <f t="shared" si="12"/>
        <v>2.3392280000000001E-3</v>
      </c>
      <c r="V11">
        <f t="shared" si="13"/>
        <v>0.01</v>
      </c>
      <c r="W11">
        <f t="shared" si="14"/>
        <v>0.91835134649461458</v>
      </c>
      <c r="X11">
        <f t="shared" si="15"/>
        <v>2.1482331835579044E-3</v>
      </c>
      <c r="Y11">
        <f t="shared" si="16"/>
        <v>9.1835134649461466E-3</v>
      </c>
      <c r="Z11">
        <f t="shared" si="17"/>
        <v>0.90701959984611047</v>
      </c>
      <c r="AB11">
        <f t="shared" si="18"/>
        <v>838.67681646414508</v>
      </c>
      <c r="AC11">
        <f t="shared" si="19"/>
        <v>868.54085246046475</v>
      </c>
      <c r="AE11">
        <f t="shared" si="2"/>
        <v>0</v>
      </c>
      <c r="AF11">
        <f t="shared" si="3"/>
        <v>0</v>
      </c>
      <c r="AG11">
        <f t="shared" si="3"/>
        <v>-22.675489996152763</v>
      </c>
      <c r="AH11">
        <f t="shared" si="4"/>
        <v>-107.41165917789522</v>
      </c>
      <c r="AI11">
        <f t="shared" si="5"/>
        <v>-130.08714917404797</v>
      </c>
      <c r="AJ11">
        <f t="shared" si="6"/>
        <v>-29.864035996319672</v>
      </c>
      <c r="AK11">
        <f t="shared" si="20"/>
        <v>2.0128243595139481</v>
      </c>
      <c r="AL11">
        <f t="shared" si="7"/>
        <v>-157.93836081085368</v>
      </c>
      <c r="AN11">
        <f t="shared" si="8"/>
        <v>0</v>
      </c>
      <c r="AO11">
        <f t="shared" si="8"/>
        <v>0</v>
      </c>
      <c r="AP11">
        <f t="shared" si="8"/>
        <v>-12.682597395997034</v>
      </c>
      <c r="AQ11">
        <f t="shared" si="8"/>
        <v>-60.076268659262595</v>
      </c>
      <c r="AR11">
        <f t="shared" si="8"/>
        <v>-72.758866055259617</v>
      </c>
      <c r="AS11">
        <f t="shared" si="8"/>
        <v>-16.703213259124578</v>
      </c>
      <c r="AT11">
        <f t="shared" si="8"/>
        <v>1.1257900484136032</v>
      </c>
      <c r="AU11">
        <f t="shared" si="8"/>
        <v>-88.336289265970592</v>
      </c>
      <c r="AW11">
        <v>8</v>
      </c>
      <c r="AX11">
        <f>IF(Z11&gt;0, (R11*SUMPRODUCT(K11:$K$98, X11:$X$98)-K11*$AZ$3)/Z11, 0)</f>
        <v>957.57671896817419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3">
        <v>1.9E-3</v>
      </c>
      <c r="G12" s="13">
        <v>2.3E-3</v>
      </c>
      <c r="H12" s="5">
        <f t="shared" si="9"/>
        <v>5.2299999999999999E-2</v>
      </c>
      <c r="I12" s="5">
        <f t="shared" si="10"/>
        <v>1.0523</v>
      </c>
      <c r="J12">
        <f t="shared" si="11"/>
        <v>0.95029934429345242</v>
      </c>
      <c r="K12">
        <f t="shared" si="21"/>
        <v>0.53151063070296056</v>
      </c>
      <c r="L12" s="2">
        <v>9</v>
      </c>
      <c r="M12" s="6">
        <v>2.4176169999999999E-3</v>
      </c>
      <c r="Q12" s="4">
        <f t="shared" si="22"/>
        <v>25</v>
      </c>
      <c r="R12">
        <f t="shared" si="0"/>
        <v>50000</v>
      </c>
      <c r="S12">
        <f t="shared" si="1"/>
        <v>999.96694229830382</v>
      </c>
      <c r="U12">
        <f t="shared" si="12"/>
        <v>2.4176169999999999E-3</v>
      </c>
      <c r="V12">
        <f t="shared" si="13"/>
        <v>0.01</v>
      </c>
      <c r="W12">
        <f t="shared" si="14"/>
        <v>0.90701959984611047</v>
      </c>
      <c r="X12">
        <f t="shared" si="15"/>
        <v>2.1928260039211539E-3</v>
      </c>
      <c r="Y12">
        <f t="shared" si="16"/>
        <v>9.0701959984611051E-3</v>
      </c>
      <c r="Z12">
        <f t="shared" si="17"/>
        <v>0.8957565778437282</v>
      </c>
      <c r="AB12">
        <f t="shared" si="18"/>
        <v>868.54085246046475</v>
      </c>
      <c r="AC12">
        <f t="shared" si="19"/>
        <v>895.72696618998543</v>
      </c>
      <c r="AE12">
        <f t="shared" si="2"/>
        <v>0</v>
      </c>
      <c r="AF12">
        <f t="shared" si="3"/>
        <v>0</v>
      </c>
      <c r="AG12">
        <f t="shared" si="3"/>
        <v>-22.393914446093206</v>
      </c>
      <c r="AH12">
        <f t="shared" si="4"/>
        <v>-109.6413001960577</v>
      </c>
      <c r="AI12">
        <f t="shared" si="5"/>
        <v>-132.03521464215089</v>
      </c>
      <c r="AJ12">
        <f t="shared" si="6"/>
        <v>-27.186113729520685</v>
      </c>
      <c r="AK12">
        <f t="shared" si="20"/>
        <v>1.9976439606590688</v>
      </c>
      <c r="AL12">
        <f t="shared" si="7"/>
        <v>-157.2236844110125</v>
      </c>
      <c r="AN12">
        <f t="shared" si="8"/>
        <v>0</v>
      </c>
      <c r="AO12">
        <f t="shared" si="8"/>
        <v>0</v>
      </c>
      <c r="AP12">
        <f t="shared" si="8"/>
        <v>-11.90260359115114</v>
      </c>
      <c r="AQ12">
        <f t="shared" si="8"/>
        <v>-58.275516618299264</v>
      </c>
      <c r="AR12">
        <f t="shared" si="8"/>
        <v>-70.178120209450398</v>
      </c>
      <c r="AS12">
        <f t="shared" si="8"/>
        <v>-14.449708454739955</v>
      </c>
      <c r="AT12">
        <f t="shared" si="8"/>
        <v>1.0617690014498617</v>
      </c>
      <c r="AU12">
        <f t="shared" si="8"/>
        <v>-83.566059662740486</v>
      </c>
      <c r="AW12">
        <v>9</v>
      </c>
      <c r="AX12">
        <f>IF(Z12&gt;0, (R12*SUMPRODUCT(K12:$K$98, X12:$X$98)-K12*$AZ$3)/Z12, 0)</f>
        <v>999.96694229830382</v>
      </c>
    </row>
    <row r="13" spans="1:52" x14ac:dyDescent="0.25">
      <c r="E13">
        <v>2013</v>
      </c>
      <c r="F13" s="13">
        <v>1.6999999999999999E-3</v>
      </c>
      <c r="G13" s="13">
        <v>2E-3</v>
      </c>
      <c r="H13" s="5">
        <f t="shared" si="9"/>
        <v>5.2000000000000005E-2</v>
      </c>
      <c r="I13" s="5">
        <f t="shared" si="10"/>
        <v>1.052</v>
      </c>
      <c r="J13">
        <f t="shared" si="11"/>
        <v>0.9505703422053231</v>
      </c>
      <c r="K13">
        <f t="shared" si="21"/>
        <v>0.50523824211308033</v>
      </c>
      <c r="L13" s="2">
        <v>10</v>
      </c>
      <c r="M13" s="6">
        <v>2.502181E-3</v>
      </c>
      <c r="Q13" s="4">
        <f t="shared" si="22"/>
        <v>25</v>
      </c>
      <c r="R13">
        <f t="shared" si="0"/>
        <v>50000</v>
      </c>
      <c r="S13">
        <f t="shared" si="1"/>
        <v>1039.9827049547928</v>
      </c>
      <c r="U13">
        <f t="shared" si="12"/>
        <v>2.502181E-3</v>
      </c>
      <c r="V13">
        <f t="shared" si="13"/>
        <v>0.01</v>
      </c>
      <c r="W13">
        <f t="shared" si="14"/>
        <v>0.8957565778437282</v>
      </c>
      <c r="X13">
        <f t="shared" si="15"/>
        <v>2.2413450897055976E-3</v>
      </c>
      <c r="Y13">
        <f t="shared" si="16"/>
        <v>8.9575657784372823E-3</v>
      </c>
      <c r="Z13">
        <f t="shared" si="17"/>
        <v>0.88455766697558524</v>
      </c>
      <c r="AB13">
        <f t="shared" si="18"/>
        <v>895.72696618998543</v>
      </c>
      <c r="AC13">
        <f t="shared" si="19"/>
        <v>919.92467518976991</v>
      </c>
      <c r="AE13">
        <f t="shared" si="2"/>
        <v>0</v>
      </c>
      <c r="AF13">
        <f t="shared" si="3"/>
        <v>0</v>
      </c>
      <c r="AG13">
        <f t="shared" si="3"/>
        <v>-22.113941674389633</v>
      </c>
      <c r="AH13">
        <f t="shared" si="4"/>
        <v>-112.06725448527988</v>
      </c>
      <c r="AI13">
        <f t="shared" si="5"/>
        <v>-134.1811961596695</v>
      </c>
      <c r="AJ13">
        <f t="shared" si="6"/>
        <v>-24.197708999784481</v>
      </c>
      <c r="AK13">
        <f t="shared" si="20"/>
        <v>1.791453932379971</v>
      </c>
      <c r="AL13">
        <f t="shared" si="7"/>
        <v>-156.58745122707401</v>
      </c>
      <c r="AN13">
        <f t="shared" si="8"/>
        <v>0</v>
      </c>
      <c r="AO13">
        <f t="shared" si="8"/>
        <v>0</v>
      </c>
      <c r="AP13">
        <f t="shared" si="8"/>
        <v>-11.172809017759807</v>
      </c>
      <c r="AQ13">
        <f t="shared" si="8"/>
        <v>-56.62066265458202</v>
      </c>
      <c r="AR13">
        <f t="shared" si="8"/>
        <v>-67.793471672341823</v>
      </c>
      <c r="AS13">
        <f t="shared" si="8"/>
        <v>-12.225607958214974</v>
      </c>
      <c r="AT13">
        <f t="shared" si="8"/>
        <v>0.90511103562222162</v>
      </c>
      <c r="AU13">
        <f t="shared" si="8"/>
        <v>-79.113968594934576</v>
      </c>
      <c r="AW13">
        <v>10</v>
      </c>
      <c r="AX13">
        <f>IF(Z13&gt;0, (R13*SUMPRODUCT(K13:$K$98, X13:$X$98)-K13*$AZ$3)/Z13, 0)</f>
        <v>1039.9827049547928</v>
      </c>
    </row>
    <row r="14" spans="1:52" x14ac:dyDescent="0.25">
      <c r="E14">
        <v>2014</v>
      </c>
      <c r="F14" s="13">
        <v>1.4E-3</v>
      </c>
      <c r="G14" s="13">
        <v>1.8E-3</v>
      </c>
      <c r="H14" s="5">
        <f t="shared" si="9"/>
        <v>5.1800000000000006E-2</v>
      </c>
      <c r="I14" s="5">
        <f t="shared" si="10"/>
        <v>1.0518000000000001</v>
      </c>
      <c r="J14">
        <f t="shared" si="11"/>
        <v>0.95075109336375729</v>
      </c>
      <c r="K14">
        <f t="shared" si="21"/>
        <v>0.48035581109819386</v>
      </c>
      <c r="L14" s="2">
        <v>11</v>
      </c>
      <c r="M14" s="6">
        <v>2.5943469999999999E-3</v>
      </c>
      <c r="Q14" s="4">
        <f t="shared" si="22"/>
        <v>25</v>
      </c>
      <c r="R14">
        <f t="shared" si="0"/>
        <v>50000</v>
      </c>
      <c r="S14">
        <f t="shared" si="1"/>
        <v>1077.8513352903701</v>
      </c>
      <c r="U14">
        <f t="shared" si="12"/>
        <v>2.5943469999999999E-3</v>
      </c>
      <c r="V14">
        <f t="shared" si="13"/>
        <v>0.01</v>
      </c>
      <c r="W14">
        <f t="shared" si="14"/>
        <v>0.88455766697558524</v>
      </c>
      <c r="X14">
        <f t="shared" si="15"/>
        <v>2.2948495296451084E-3</v>
      </c>
      <c r="Y14">
        <f t="shared" si="16"/>
        <v>8.8455766697558523E-3</v>
      </c>
      <c r="Z14">
        <f t="shared" si="17"/>
        <v>0.87341724077618432</v>
      </c>
      <c r="AB14">
        <f t="shared" si="18"/>
        <v>919.92467518976991</v>
      </c>
      <c r="AC14">
        <f t="shared" si="19"/>
        <v>941.41393923624094</v>
      </c>
      <c r="AE14">
        <f t="shared" si="2"/>
        <v>0</v>
      </c>
      <c r="AF14">
        <f t="shared" si="3"/>
        <v>0</v>
      </c>
      <c r="AG14">
        <f t="shared" si="3"/>
        <v>-21.835431019404609</v>
      </c>
      <c r="AH14">
        <f t="shared" si="4"/>
        <v>-114.74247648225543</v>
      </c>
      <c r="AI14">
        <f t="shared" si="5"/>
        <v>-136.57790750166004</v>
      </c>
      <c r="AJ14">
        <f t="shared" si="6"/>
        <v>-21.489264046471021</v>
      </c>
      <c r="AK14">
        <f t="shared" si="20"/>
        <v>1.6558644153415858</v>
      </c>
      <c r="AL14">
        <f t="shared" si="7"/>
        <v>-156.41130713278946</v>
      </c>
      <c r="AN14">
        <f t="shared" si="8"/>
        <v>0</v>
      </c>
      <c r="AO14">
        <f t="shared" si="8"/>
        <v>0</v>
      </c>
      <c r="AP14">
        <f t="shared" si="8"/>
        <v>-10.488776178004763</v>
      </c>
      <c r="AQ14">
        <f t="shared" si="8"/>
        <v>-55.117215358049236</v>
      </c>
      <c r="AR14">
        <f t="shared" si="8"/>
        <v>-65.605991536054006</v>
      </c>
      <c r="AS14">
        <f t="shared" si="8"/>
        <v>-10.322492860945843</v>
      </c>
      <c r="AT14">
        <f t="shared" si="8"/>
        <v>0.795404094300044</v>
      </c>
      <c r="AU14">
        <f t="shared" si="8"/>
        <v>-75.133080302699796</v>
      </c>
      <c r="AW14">
        <v>11</v>
      </c>
      <c r="AX14">
        <f>IF(Z14&gt;0, (R14*SUMPRODUCT(K14:$K$98, X14:$X$98)-K14*$AZ$3)/Z14, 0)</f>
        <v>1077.8513352903701</v>
      </c>
    </row>
    <row r="15" spans="1:52" x14ac:dyDescent="0.25">
      <c r="E15">
        <v>2015</v>
      </c>
      <c r="F15" s="13">
        <v>1.9E-3</v>
      </c>
      <c r="G15" s="13">
        <v>4.1000000000000003E-3</v>
      </c>
      <c r="H15" s="5">
        <f t="shared" si="9"/>
        <v>5.4100000000000002E-2</v>
      </c>
      <c r="I15" s="5">
        <f t="shared" si="10"/>
        <v>1.0541</v>
      </c>
      <c r="J15">
        <f t="shared" si="11"/>
        <v>0.94867659614837296</v>
      </c>
      <c r="K15">
        <f t="shared" si="21"/>
        <v>0.45570231581272541</v>
      </c>
      <c r="L15" s="2">
        <v>12</v>
      </c>
      <c r="M15" s="6">
        <v>2.6922130000000002E-3</v>
      </c>
      <c r="Q15" s="4">
        <f t="shared" si="22"/>
        <v>25</v>
      </c>
      <c r="R15">
        <f t="shared" si="0"/>
        <v>50000</v>
      </c>
      <c r="S15">
        <f t="shared" si="1"/>
        <v>1117.5375418905694</v>
      </c>
      <c r="U15">
        <f t="shared" si="12"/>
        <v>2.6922130000000002E-3</v>
      </c>
      <c r="V15">
        <f t="shared" si="13"/>
        <v>0.01</v>
      </c>
      <c r="W15">
        <f t="shared" si="14"/>
        <v>0.87341724077618432</v>
      </c>
      <c r="X15">
        <f t="shared" si="15"/>
        <v>2.3514252500417736E-3</v>
      </c>
      <c r="Y15">
        <f t="shared" si="16"/>
        <v>8.7341724077618435E-3</v>
      </c>
      <c r="Z15">
        <f t="shared" si="17"/>
        <v>0.86233164311838073</v>
      </c>
      <c r="AB15">
        <f t="shared" si="18"/>
        <v>941.41393923624094</v>
      </c>
      <c r="AC15">
        <f t="shared" si="19"/>
        <v>963.687984744971</v>
      </c>
      <c r="AE15">
        <f t="shared" si="2"/>
        <v>0</v>
      </c>
      <c r="AF15">
        <f t="shared" si="3"/>
        <v>0</v>
      </c>
      <c r="AG15">
        <f t="shared" si="3"/>
        <v>-21.558291077959517</v>
      </c>
      <c r="AH15">
        <f t="shared" si="4"/>
        <v>-117.57126250208869</v>
      </c>
      <c r="AI15">
        <f t="shared" si="5"/>
        <v>-139.1295535800482</v>
      </c>
      <c r="AJ15">
        <f t="shared" si="6"/>
        <v>-22.274045508730069</v>
      </c>
      <c r="AK15">
        <f t="shared" si="20"/>
        <v>3.8597971508685882</v>
      </c>
      <c r="AL15">
        <f t="shared" si="7"/>
        <v>-157.54380193790968</v>
      </c>
      <c r="AN15">
        <f t="shared" si="8"/>
        <v>0</v>
      </c>
      <c r="AO15">
        <f t="shared" si="8"/>
        <v>0</v>
      </c>
      <c r="AP15">
        <f t="shared" si="8"/>
        <v>-9.8241631691909674</v>
      </c>
      <c r="AQ15">
        <f t="shared" si="8"/>
        <v>-53.577496595227657</v>
      </c>
      <c r="AR15">
        <f t="shared" si="8"/>
        <v>-63.401659764418625</v>
      </c>
      <c r="AS15">
        <f t="shared" si="8"/>
        <v>-10.150334120846328</v>
      </c>
      <c r="AT15">
        <f t="shared" si="8"/>
        <v>1.7589185002181751</v>
      </c>
      <c r="AU15">
        <f t="shared" si="8"/>
        <v>-71.793075385046777</v>
      </c>
      <c r="AW15">
        <v>12</v>
      </c>
      <c r="AX15">
        <f>IF(Z15&gt;0, (R15*SUMPRODUCT(K15:$K$98, X15:$X$98)-K15*$AZ$3)/Z15, 0)</f>
        <v>1117.5375418905694</v>
      </c>
    </row>
    <row r="16" spans="1:52" x14ac:dyDescent="0.25">
      <c r="E16">
        <v>2016</v>
      </c>
      <c r="F16" s="13">
        <v>4.7000000000000002E-3</v>
      </c>
      <c r="G16" s="13">
        <v>7.1000000000000004E-3</v>
      </c>
      <c r="H16" s="5">
        <f t="shared" si="9"/>
        <v>5.7100000000000005E-2</v>
      </c>
      <c r="I16" s="5">
        <f t="shared" si="10"/>
        <v>1.0570999999999999</v>
      </c>
      <c r="J16">
        <f t="shared" si="11"/>
        <v>0.94598429666067552</v>
      </c>
      <c r="K16">
        <f t="shared" si="21"/>
        <v>0.43108723471074206</v>
      </c>
      <c r="L16" s="2">
        <v>13</v>
      </c>
      <c r="M16" s="6">
        <v>2.807183E-3</v>
      </c>
      <c r="Q16" s="4">
        <f t="shared" si="22"/>
        <v>25</v>
      </c>
      <c r="R16">
        <f t="shared" si="0"/>
        <v>50000</v>
      </c>
      <c r="S16">
        <f t="shared" si="1"/>
        <v>1159.867894429125</v>
      </c>
      <c r="U16">
        <f t="shared" si="12"/>
        <v>2.807183E-3</v>
      </c>
      <c r="V16">
        <f t="shared" si="13"/>
        <v>0.01</v>
      </c>
      <c r="W16">
        <f t="shared" si="14"/>
        <v>0.86233164311838073</v>
      </c>
      <c r="X16">
        <f t="shared" si="15"/>
        <v>2.4207227289239856E-3</v>
      </c>
      <c r="Y16">
        <f t="shared" si="16"/>
        <v>8.6233164311838081E-3</v>
      </c>
      <c r="Z16">
        <f t="shared" si="17"/>
        <v>0.85128760395827285</v>
      </c>
      <c r="AB16">
        <f t="shared" si="18"/>
        <v>963.687984744971</v>
      </c>
      <c r="AC16">
        <f t="shared" si="19"/>
        <v>987.38116075669689</v>
      </c>
      <c r="AE16">
        <f t="shared" si="2"/>
        <v>0</v>
      </c>
      <c r="AF16">
        <f t="shared" si="3"/>
        <v>0</v>
      </c>
      <c r="AG16">
        <f t="shared" si="3"/>
        <v>-21.282190098956821</v>
      </c>
      <c r="AH16">
        <f t="shared" si="4"/>
        <v>-121.03613644619928</v>
      </c>
      <c r="AI16">
        <f t="shared" si="5"/>
        <v>-142.31832654515611</v>
      </c>
      <c r="AJ16">
        <f t="shared" si="6"/>
        <v>-23.693176011725882</v>
      </c>
      <c r="AK16">
        <f t="shared" si="20"/>
        <v>6.8421846916892948</v>
      </c>
      <c r="AL16">
        <f t="shared" si="7"/>
        <v>-159.16931786519271</v>
      </c>
      <c r="AN16">
        <f t="shared" si="8"/>
        <v>0</v>
      </c>
      <c r="AO16">
        <f t="shared" si="8"/>
        <v>0</v>
      </c>
      <c r="AP16">
        <f t="shared" si="8"/>
        <v>-9.1744804783476308</v>
      </c>
      <c r="AQ16">
        <f t="shared" si="8"/>
        <v>-52.177133360664108</v>
      </c>
      <c r="AR16">
        <f t="shared" si="8"/>
        <v>-61.351613839011748</v>
      </c>
      <c r="AS16">
        <f t="shared" si="8"/>
        <v>-10.213825728409798</v>
      </c>
      <c r="AT16">
        <f t="shared" si="8"/>
        <v>2.9495784781205092</v>
      </c>
      <c r="AU16">
        <f t="shared" si="8"/>
        <v>-68.615861089301035</v>
      </c>
      <c r="AW16">
        <v>13</v>
      </c>
      <c r="AX16">
        <f>IF(Z16&gt;0, (R16*SUMPRODUCT(K16:$K$98, X16:$X$98)-K16*$AZ$3)/Z16, 0)</f>
        <v>1159.867894429125</v>
      </c>
    </row>
    <row r="17" spans="5:50" x14ac:dyDescent="0.25">
      <c r="E17">
        <v>2017</v>
      </c>
      <c r="F17" s="13">
        <v>1.17E-2</v>
      </c>
      <c r="G17" s="13">
        <v>1.38E-2</v>
      </c>
      <c r="H17" s="5">
        <f t="shared" si="9"/>
        <v>6.3799999999999996E-2</v>
      </c>
      <c r="I17" s="5">
        <f t="shared" si="10"/>
        <v>1.0638000000000001</v>
      </c>
      <c r="J17">
        <f t="shared" si="11"/>
        <v>0.94002632073698056</v>
      </c>
      <c r="K17">
        <f t="shared" si="21"/>
        <v>0.40523334716181802</v>
      </c>
      <c r="L17" s="2">
        <v>14</v>
      </c>
      <c r="M17" s="6">
        <v>2.939255E-3</v>
      </c>
      <c r="Q17" s="4">
        <f t="shared" si="22"/>
        <v>25</v>
      </c>
      <c r="R17">
        <f t="shared" si="0"/>
        <v>50000</v>
      </c>
      <c r="S17">
        <f t="shared" si="1"/>
        <v>1209.5640625616359</v>
      </c>
      <c r="U17">
        <f t="shared" si="12"/>
        <v>2.939255E-3</v>
      </c>
      <c r="V17">
        <f t="shared" si="13"/>
        <v>0.01</v>
      </c>
      <c r="W17">
        <f t="shared" si="14"/>
        <v>0.85128760395827285</v>
      </c>
      <c r="X17">
        <f t="shared" si="15"/>
        <v>2.5021513463723733E-3</v>
      </c>
      <c r="Y17">
        <f t="shared" si="16"/>
        <v>8.5128760395827285E-3</v>
      </c>
      <c r="Z17">
        <f t="shared" si="17"/>
        <v>0.8402725765723178</v>
      </c>
      <c r="AB17">
        <f t="shared" si="18"/>
        <v>987.38116075669689</v>
      </c>
      <c r="AC17">
        <f t="shared" si="19"/>
        <v>1016.363511377946</v>
      </c>
      <c r="AE17">
        <f t="shared" si="2"/>
        <v>0</v>
      </c>
      <c r="AF17">
        <f t="shared" si="3"/>
        <v>0</v>
      </c>
      <c r="AG17">
        <f t="shared" si="3"/>
        <v>-21.006814414307946</v>
      </c>
      <c r="AH17">
        <f t="shared" si="4"/>
        <v>-125.10756731861866</v>
      </c>
      <c r="AI17">
        <f t="shared" si="5"/>
        <v>-146.1143817329266</v>
      </c>
      <c r="AJ17">
        <f t="shared" si="6"/>
        <v>-28.982350621249111</v>
      </c>
      <c r="AK17">
        <f t="shared" si="20"/>
        <v>13.625860018442417</v>
      </c>
      <c r="AL17">
        <f t="shared" si="7"/>
        <v>-161.4708723357333</v>
      </c>
      <c r="AN17">
        <f t="shared" si="8"/>
        <v>0</v>
      </c>
      <c r="AO17">
        <f t="shared" si="8"/>
        <v>0</v>
      </c>
      <c r="AP17">
        <f t="shared" si="8"/>
        <v>-8.5126617183171351</v>
      </c>
      <c r="AQ17">
        <f t="shared" si="8"/>
        <v>-50.697758259796316</v>
      </c>
      <c r="AR17">
        <f t="shared" si="8"/>
        <v>-59.21041997811345</v>
      </c>
      <c r="AS17">
        <f t="shared" si="8"/>
        <v>-11.744614950866174</v>
      </c>
      <c r="AT17">
        <f t="shared" si="8"/>
        <v>5.5216528632318118</v>
      </c>
      <c r="AU17">
        <f t="shared" si="8"/>
        <v>-65.433382065747807</v>
      </c>
      <c r="AW17">
        <v>14</v>
      </c>
      <c r="AX17">
        <f>IF(Z17&gt;0, (R17*SUMPRODUCT(K17:$K$98, X17:$X$98)-K17*$AZ$3)/Z17, 0)</f>
        <v>1209.5640625616359</v>
      </c>
    </row>
    <row r="18" spans="5:50" x14ac:dyDescent="0.25">
      <c r="E18">
        <v>2018</v>
      </c>
      <c r="F18" s="13">
        <v>2.01E-2</v>
      </c>
      <c r="G18" s="13">
        <v>2.1600000000000001E-2</v>
      </c>
      <c r="H18" s="5">
        <f t="shared" si="9"/>
        <v>7.1599999999999997E-2</v>
      </c>
      <c r="I18" s="5">
        <f t="shared" si="10"/>
        <v>1.0716000000000001</v>
      </c>
      <c r="J18">
        <f t="shared" si="11"/>
        <v>0.93318402388951094</v>
      </c>
      <c r="K18">
        <f t="shared" si="21"/>
        <v>0.3781572855186805</v>
      </c>
      <c r="L18" s="2">
        <v>15</v>
      </c>
      <c r="M18" s="6">
        <v>3.7729310000000002E-3</v>
      </c>
      <c r="Q18" s="4">
        <f t="shared" si="22"/>
        <v>25</v>
      </c>
      <c r="R18">
        <f t="shared" si="0"/>
        <v>50000</v>
      </c>
      <c r="S18">
        <f t="shared" si="1"/>
        <v>1267.8440862373122</v>
      </c>
      <c r="U18">
        <f t="shared" si="12"/>
        <v>3.7729310000000002E-3</v>
      </c>
      <c r="V18">
        <f t="shared" si="13"/>
        <v>0.01</v>
      </c>
      <c r="W18">
        <f t="shared" si="14"/>
        <v>0.8402725765723178</v>
      </c>
      <c r="X18">
        <f t="shared" si="15"/>
        <v>3.1702904525995716E-3</v>
      </c>
      <c r="Y18">
        <f t="shared" si="16"/>
        <v>8.4027257657231774E-3</v>
      </c>
      <c r="Z18">
        <f t="shared" si="17"/>
        <v>0.82869956035399506</v>
      </c>
      <c r="AB18">
        <f t="shared" si="18"/>
        <v>1016.363511377946</v>
      </c>
      <c r="AC18">
        <f t="shared" si="19"/>
        <v>1050.6618368622733</v>
      </c>
      <c r="AE18">
        <f t="shared" si="2"/>
        <v>0</v>
      </c>
      <c r="AF18">
        <f t="shared" si="3"/>
        <v>0</v>
      </c>
      <c r="AG18">
        <f t="shared" si="3"/>
        <v>-20.717489008849878</v>
      </c>
      <c r="AH18">
        <f t="shared" si="4"/>
        <v>-158.51452262997859</v>
      </c>
      <c r="AI18">
        <f t="shared" si="5"/>
        <v>-179.23201163882845</v>
      </c>
      <c r="AJ18">
        <f t="shared" si="6"/>
        <v>-34.298325484327279</v>
      </c>
      <c r="AK18">
        <f t="shared" si="20"/>
        <v>21.953451845763635</v>
      </c>
      <c r="AL18">
        <f t="shared" si="7"/>
        <v>-191.57688527739211</v>
      </c>
      <c r="AN18">
        <f t="shared" si="8"/>
        <v>0</v>
      </c>
      <c r="AO18">
        <f t="shared" si="8"/>
        <v>0</v>
      </c>
      <c r="AP18">
        <f t="shared" si="8"/>
        <v>-7.8344694063497684</v>
      </c>
      <c r="AQ18">
        <f t="shared" si="8"/>
        <v>-59.943421593042153</v>
      </c>
      <c r="AR18">
        <f t="shared" si="8"/>
        <v>-67.777890999391914</v>
      </c>
      <c r="AS18">
        <f t="shared" si="8"/>
        <v>-12.970161662989387</v>
      </c>
      <c r="AT18">
        <f t="shared" si="8"/>
        <v>8.3018577577590413</v>
      </c>
      <c r="AU18">
        <f t="shared" si="8"/>
        <v>-72.44619490462226</v>
      </c>
      <c r="AW18">
        <v>15</v>
      </c>
      <c r="AX18">
        <f>IF(Z18&gt;0, (R18*SUMPRODUCT(K18:$K$98, X18:$X$98)-K18*$AZ$3)/Z18, 0)</f>
        <v>1267.8440862373122</v>
      </c>
    </row>
    <row r="19" spans="5:50" x14ac:dyDescent="0.25">
      <c r="E19">
        <v>2019</v>
      </c>
      <c r="F19" s="13">
        <v>2.3400000000000001E-2</v>
      </c>
      <c r="G19" s="13">
        <v>2.23E-2</v>
      </c>
      <c r="H19" s="5">
        <f t="shared" si="9"/>
        <v>7.2300000000000003E-2</v>
      </c>
      <c r="I19" s="5">
        <f t="shared" si="10"/>
        <v>1.0723</v>
      </c>
      <c r="J19">
        <f t="shared" si="11"/>
        <v>0.93257483913084027</v>
      </c>
      <c r="K19">
        <f t="shared" si="21"/>
        <v>0.3526599697087387</v>
      </c>
      <c r="L19" s="2">
        <v>16</v>
      </c>
      <c r="M19" s="6">
        <v>4.6883589999999996E-3</v>
      </c>
      <c r="Q19" s="4">
        <f t="shared" si="22"/>
        <v>25</v>
      </c>
      <c r="R19">
        <f t="shared" si="0"/>
        <v>50000</v>
      </c>
      <c r="S19">
        <f t="shared" si="1"/>
        <v>1311.3566839698751</v>
      </c>
      <c r="U19">
        <f t="shared" si="12"/>
        <v>4.6883589999999996E-3</v>
      </c>
      <c r="V19">
        <f t="shared" si="13"/>
        <v>0.01</v>
      </c>
      <c r="W19">
        <f t="shared" si="14"/>
        <v>0.82869956035399506</v>
      </c>
      <c r="X19">
        <f t="shared" si="15"/>
        <v>3.8852410420816955E-3</v>
      </c>
      <c r="Y19">
        <f t="shared" si="16"/>
        <v>8.2869956035399508E-3</v>
      </c>
      <c r="Z19">
        <f t="shared" si="17"/>
        <v>0.81652732370837344</v>
      </c>
      <c r="AB19">
        <f t="shared" si="18"/>
        <v>1050.6618368622733</v>
      </c>
      <c r="AC19">
        <f t="shared" si="19"/>
        <v>1070.7585635890093</v>
      </c>
      <c r="AE19">
        <f t="shared" si="2"/>
        <v>0</v>
      </c>
      <c r="AF19">
        <f t="shared" si="3"/>
        <v>0</v>
      </c>
      <c r="AG19">
        <f t="shared" si="3"/>
        <v>-20.413183092709335</v>
      </c>
      <c r="AH19">
        <f t="shared" si="4"/>
        <v>-194.26205210408477</v>
      </c>
      <c r="AI19">
        <f t="shared" si="5"/>
        <v>-214.67523519679412</v>
      </c>
      <c r="AJ19">
        <f t="shared" si="6"/>
        <v>-20.096726726736051</v>
      </c>
      <c r="AK19">
        <f t="shared" si="20"/>
        <v>23.429758962028693</v>
      </c>
      <c r="AL19">
        <f t="shared" si="7"/>
        <v>-211.34220296150147</v>
      </c>
      <c r="AN19">
        <f t="shared" si="8"/>
        <v>0</v>
      </c>
      <c r="AO19">
        <f t="shared" si="8"/>
        <v>0</v>
      </c>
      <c r="AP19">
        <f t="shared" si="8"/>
        <v>-7.1989125311338107</v>
      </c>
      <c r="AQ19">
        <f t="shared" si="8"/>
        <v>-68.50844941058395</v>
      </c>
      <c r="AR19">
        <f t="shared" si="8"/>
        <v>-75.707361941717764</v>
      </c>
      <c r="AS19">
        <f t="shared" si="8"/>
        <v>-7.0873110386955354</v>
      </c>
      <c r="AT19">
        <f t="shared" si="8"/>
        <v>8.2627380858320887</v>
      </c>
      <c r="AU19">
        <f t="shared" si="8"/>
        <v>-74.531934894581212</v>
      </c>
      <c r="AW19">
        <v>16</v>
      </c>
      <c r="AX19">
        <f>IF(Z19&gt;0, (R19*SUMPRODUCT(K19:$K$98, X19:$X$98)-K19*$AZ$3)/Z19, 0)</f>
        <v>1311.3566839698751</v>
      </c>
    </row>
    <row r="20" spans="5:50" x14ac:dyDescent="0.25">
      <c r="E20">
        <v>2020</v>
      </c>
      <c r="F20" s="14">
        <v>4.3E-3</v>
      </c>
      <c r="G20" s="14">
        <v>4.3E-3</v>
      </c>
      <c r="H20" s="5">
        <f t="shared" si="9"/>
        <v>5.4300000000000001E-2</v>
      </c>
      <c r="I20" s="5">
        <f t="shared" si="10"/>
        <v>1.0543</v>
      </c>
      <c r="J20">
        <f t="shared" si="11"/>
        <v>0.9484966328369534</v>
      </c>
      <c r="K20">
        <f t="shared" si="21"/>
        <v>0.33449679380512065</v>
      </c>
      <c r="L20" s="2">
        <v>17</v>
      </c>
      <c r="M20" s="6">
        <v>5.6712799999999999E-3</v>
      </c>
      <c r="Q20" s="4">
        <f t="shared" si="22"/>
        <v>25</v>
      </c>
      <c r="R20">
        <f t="shared" si="0"/>
        <v>50000</v>
      </c>
      <c r="S20">
        <f t="shared" si="1"/>
        <v>1317.9370164492886</v>
      </c>
      <c r="U20">
        <f t="shared" si="12"/>
        <v>5.6712799999999999E-3</v>
      </c>
      <c r="V20">
        <f t="shared" si="13"/>
        <v>0.01</v>
      </c>
      <c r="W20">
        <f t="shared" si="14"/>
        <v>0.81652732370837344</v>
      </c>
      <c r="X20">
        <f t="shared" si="15"/>
        <v>4.6307550804008243E-3</v>
      </c>
      <c r="Y20">
        <f t="shared" si="16"/>
        <v>8.1652732370837353E-3</v>
      </c>
      <c r="Z20">
        <f t="shared" si="17"/>
        <v>0.80373129539088894</v>
      </c>
      <c r="AB20">
        <f t="shared" si="18"/>
        <v>1070.7585635890093</v>
      </c>
      <c r="AC20">
        <f t="shared" si="19"/>
        <v>1059.26722547439</v>
      </c>
      <c r="AE20">
        <f t="shared" si="2"/>
        <v>0</v>
      </c>
      <c r="AF20">
        <f t="shared" si="3"/>
        <v>0</v>
      </c>
      <c r="AG20">
        <f t="shared" si="3"/>
        <v>-20.093282384772223</v>
      </c>
      <c r="AH20">
        <f t="shared" si="4"/>
        <v>-231.53775402004121</v>
      </c>
      <c r="AI20">
        <f t="shared" si="5"/>
        <v>-251.63103640481341</v>
      </c>
      <c r="AJ20">
        <f t="shared" si="6"/>
        <v>11.491338114619339</v>
      </c>
      <c r="AK20">
        <f t="shared" si="20"/>
        <v>4.6042618234327399</v>
      </c>
      <c r="AL20">
        <f t="shared" si="7"/>
        <v>-235.53543646676133</v>
      </c>
      <c r="AN20">
        <f t="shared" si="8"/>
        <v>0</v>
      </c>
      <c r="AO20">
        <f t="shared" si="8"/>
        <v>0</v>
      </c>
      <c r="AP20">
        <f t="shared" si="8"/>
        <v>-6.721138534727217</v>
      </c>
      <c r="AQ20">
        <f t="shared" si="8"/>
        <v>-77.448636364542466</v>
      </c>
      <c r="AR20">
        <f t="shared" si="8"/>
        <v>-84.169774899269683</v>
      </c>
      <c r="AS20">
        <f t="shared" si="8"/>
        <v>3.8438157558707489</v>
      </c>
      <c r="AT20">
        <f t="shared" si="8"/>
        <v>1.54011081777757</v>
      </c>
      <c r="AU20">
        <f t="shared" si="8"/>
        <v>-78.785848325621359</v>
      </c>
      <c r="AW20">
        <v>17</v>
      </c>
      <c r="AX20">
        <f>IF(Z20&gt;0, (R20*SUMPRODUCT(K20:$K$98, X20:$X$98)-K20*$AZ$3)/Z20, 0)</f>
        <v>1317.9370164492886</v>
      </c>
    </row>
    <row r="21" spans="5:50" x14ac:dyDescent="0.25">
      <c r="E21">
        <v>2021</v>
      </c>
      <c r="F21" s="15">
        <v>1.2999999999999999E-3</v>
      </c>
      <c r="G21" s="15">
        <v>1.6000000000000001E-3</v>
      </c>
      <c r="H21" s="5">
        <f t="shared" si="9"/>
        <v>5.16E-2</v>
      </c>
      <c r="I21" s="5">
        <f t="shared" si="10"/>
        <v>1.0516000000000001</v>
      </c>
      <c r="J21">
        <f t="shared" si="11"/>
        <v>0.95093191327500948</v>
      </c>
      <c r="K21">
        <f t="shared" si="21"/>
        <v>0.31808367611745975</v>
      </c>
      <c r="L21" s="2">
        <v>18</v>
      </c>
      <c r="M21" s="6">
        <v>6.8024940000000001E-3</v>
      </c>
      <c r="Q21" s="4">
        <f t="shared" si="22"/>
        <v>25</v>
      </c>
      <c r="R21">
        <f t="shared" si="0"/>
        <v>50000</v>
      </c>
      <c r="S21">
        <f t="shared" si="1"/>
        <v>1307.6527433283848</v>
      </c>
      <c r="U21">
        <f t="shared" si="12"/>
        <v>6.8024940000000001E-3</v>
      </c>
      <c r="V21">
        <f t="shared" si="13"/>
        <v>0.01</v>
      </c>
      <c r="W21">
        <f t="shared" si="14"/>
        <v>0.80373129539088894</v>
      </c>
      <c r="X21">
        <f t="shared" si="15"/>
        <v>5.4673773145087496E-3</v>
      </c>
      <c r="Y21">
        <f t="shared" si="16"/>
        <v>8.037312953908889E-3</v>
      </c>
      <c r="Z21">
        <f t="shared" si="17"/>
        <v>0.79022660512247134</v>
      </c>
      <c r="AB21">
        <f t="shared" si="18"/>
        <v>1059.26722547439</v>
      </c>
      <c r="AC21">
        <f t="shared" si="19"/>
        <v>1033.3419880394758</v>
      </c>
      <c r="AE21">
        <f t="shared" si="2"/>
        <v>0</v>
      </c>
      <c r="AF21">
        <f t="shared" si="3"/>
        <v>0</v>
      </c>
      <c r="AG21">
        <f t="shared" si="3"/>
        <v>-19.755665128061782</v>
      </c>
      <c r="AH21">
        <f t="shared" si="4"/>
        <v>-273.3688657254375</v>
      </c>
      <c r="AI21">
        <f t="shared" si="5"/>
        <v>-293.12453085349927</v>
      </c>
      <c r="AJ21">
        <f t="shared" si="6"/>
        <v>25.925237434914152</v>
      </c>
      <c r="AK21">
        <f t="shared" si="20"/>
        <v>1.694827560759024</v>
      </c>
      <c r="AL21">
        <f t="shared" si="7"/>
        <v>-265.50446585782606</v>
      </c>
      <c r="AN21">
        <f t="shared" si="8"/>
        <v>0</v>
      </c>
      <c r="AO21">
        <f t="shared" si="8"/>
        <v>0</v>
      </c>
      <c r="AP21">
        <f t="shared" si="8"/>
        <v>-6.2839545880793981</v>
      </c>
      <c r="AQ21">
        <f t="shared" si="8"/>
        <v>-86.954173746007399</v>
      </c>
      <c r="AR21">
        <f t="shared" si="8"/>
        <v>-93.238128334086795</v>
      </c>
      <c r="AS21">
        <f t="shared" si="8"/>
        <v>8.2463948275154753</v>
      </c>
      <c r="AT21">
        <f t="shared" si="8"/>
        <v>0.53909698091141767</v>
      </c>
      <c r="AU21">
        <f t="shared" si="8"/>
        <v>-84.452636525659898</v>
      </c>
      <c r="AW21">
        <v>18</v>
      </c>
      <c r="AX21">
        <f>IF(Z21&gt;0, (R21*SUMPRODUCT(K21:$K$98, X21:$X$98)-K21*$AZ$3)/Z21, 0)</f>
        <v>1307.6527433283848</v>
      </c>
    </row>
    <row r="22" spans="5:50" x14ac:dyDescent="0.25">
      <c r="E22">
        <v>2022</v>
      </c>
      <c r="F22" s="15">
        <v>0.02</v>
      </c>
      <c r="G22" s="15">
        <v>2.1000000000000001E-2</v>
      </c>
      <c r="H22" s="5">
        <f t="shared" si="9"/>
        <v>7.1000000000000008E-2</v>
      </c>
      <c r="I22" s="5">
        <f t="shared" si="10"/>
        <v>1.071</v>
      </c>
      <c r="J22">
        <f t="shared" si="11"/>
        <v>0.93370681605975725</v>
      </c>
      <c r="K22">
        <f t="shared" si="21"/>
        <v>0.29699689646821636</v>
      </c>
      <c r="L22" s="2">
        <v>19</v>
      </c>
      <c r="M22" s="6">
        <v>8.090557E-3</v>
      </c>
      <c r="Q22" s="4">
        <f t="shared" si="22"/>
        <v>25</v>
      </c>
      <c r="R22">
        <f t="shared" si="0"/>
        <v>50000</v>
      </c>
      <c r="S22">
        <f t="shared" si="1"/>
        <v>1304.9905593045726</v>
      </c>
      <c r="U22">
        <f t="shared" si="12"/>
        <v>8.090557E-3</v>
      </c>
      <c r="V22">
        <f t="shared" si="13"/>
        <v>0.01</v>
      </c>
      <c r="W22">
        <f t="shared" si="14"/>
        <v>0.79022660512247134</v>
      </c>
      <c r="X22">
        <f t="shared" si="15"/>
        <v>6.393373391659846E-3</v>
      </c>
      <c r="Y22">
        <f t="shared" si="16"/>
        <v>7.9022660512247135E-3</v>
      </c>
      <c r="Z22">
        <f t="shared" si="17"/>
        <v>0.77593096567958686</v>
      </c>
      <c r="AB22">
        <f t="shared" si="18"/>
        <v>1033.3419880394758</v>
      </c>
      <c r="AC22">
        <f t="shared" si="19"/>
        <v>1012.5825848839412</v>
      </c>
      <c r="AE22">
        <f t="shared" si="2"/>
        <v>0</v>
      </c>
      <c r="AF22">
        <f t="shared" si="3"/>
        <v>0</v>
      </c>
      <c r="AG22">
        <f t="shared" si="3"/>
        <v>-19.39827414198967</v>
      </c>
      <c r="AH22">
        <f t="shared" si="4"/>
        <v>-319.66866958299232</v>
      </c>
      <c r="AI22">
        <f t="shared" si="5"/>
        <v>-339.06694372498197</v>
      </c>
      <c r="AJ22">
        <f t="shared" si="6"/>
        <v>20.759403155534642</v>
      </c>
      <c r="AK22">
        <f t="shared" si="20"/>
        <v>21.700181748828992</v>
      </c>
      <c r="AL22">
        <f t="shared" si="7"/>
        <v>-296.60735882061834</v>
      </c>
      <c r="AN22">
        <f t="shared" si="8"/>
        <v>0</v>
      </c>
      <c r="AO22">
        <f t="shared" si="8"/>
        <v>0</v>
      </c>
      <c r="AP22">
        <f t="shared" si="8"/>
        <v>-5.7612272170105845</v>
      </c>
      <c r="AQ22">
        <f t="shared" si="8"/>
        <v>-94.940602764272441</v>
      </c>
      <c r="AR22">
        <f t="shared" si="8"/>
        <v>-100.70182998128301</v>
      </c>
      <c r="AS22">
        <f t="shared" si="8"/>
        <v>6.1654783097262857</v>
      </c>
      <c r="AT22">
        <f t="shared" si="8"/>
        <v>6.4448866321984424</v>
      </c>
      <c r="AU22">
        <f t="shared" si="8"/>
        <v>-88.091465039358283</v>
      </c>
      <c r="AW22">
        <v>19</v>
      </c>
      <c r="AX22">
        <f>IF(Z22&gt;0, (R22*SUMPRODUCT(K22:$K$98, X22:$X$98)-K22*$AZ$3)/Z22, 0)</f>
        <v>1304.9905593045726</v>
      </c>
    </row>
    <row r="23" spans="5:50" x14ac:dyDescent="0.25">
      <c r="E23">
        <v>2023</v>
      </c>
      <c r="F23" s="15">
        <v>5.3900000000000003E-2</v>
      </c>
      <c r="G23" s="15">
        <v>7.0000000000000007E-2</v>
      </c>
      <c r="H23" s="5">
        <f t="shared" si="9"/>
        <v>0.12000000000000001</v>
      </c>
      <c r="I23" s="5">
        <f t="shared" si="10"/>
        <v>1.1200000000000001</v>
      </c>
      <c r="J23">
        <f t="shared" si="11"/>
        <v>0.89285714285714279</v>
      </c>
      <c r="K23">
        <f t="shared" si="21"/>
        <v>0.26517580041805033</v>
      </c>
      <c r="L23" s="2">
        <v>20</v>
      </c>
      <c r="M23" s="6">
        <v>9.5159809999999997E-3</v>
      </c>
      <c r="Q23" s="4">
        <f t="shared" si="22"/>
        <v>25</v>
      </c>
      <c r="R23">
        <f t="shared" si="0"/>
        <v>50000</v>
      </c>
      <c r="S23">
        <f t="shared" si="1"/>
        <v>1337.4732581731175</v>
      </c>
      <c r="U23">
        <f t="shared" si="12"/>
        <v>9.5159809999999997E-3</v>
      </c>
      <c r="V23">
        <f t="shared" si="13"/>
        <v>0.01</v>
      </c>
      <c r="W23">
        <f t="shared" si="14"/>
        <v>0.77593096567958686</v>
      </c>
      <c r="X23">
        <f t="shared" si="15"/>
        <v>7.3837443267186003E-3</v>
      </c>
      <c r="Y23">
        <f t="shared" si="16"/>
        <v>7.7593096567958684E-3</v>
      </c>
      <c r="Z23">
        <f t="shared" si="17"/>
        <v>0.76078791169607241</v>
      </c>
      <c r="AB23">
        <f t="shared" si="18"/>
        <v>1012.5825848839412</v>
      </c>
      <c r="AC23">
        <f t="shared" si="19"/>
        <v>1017.533487034868</v>
      </c>
      <c r="AE23">
        <f t="shared" si="2"/>
        <v>0</v>
      </c>
      <c r="AF23">
        <f t="shared" si="3"/>
        <v>0</v>
      </c>
      <c r="AG23">
        <f t="shared" si="3"/>
        <v>-19.019697792401811</v>
      </c>
      <c r="AH23">
        <f t="shared" si="4"/>
        <v>-369.18721633593003</v>
      </c>
      <c r="AI23">
        <f t="shared" si="5"/>
        <v>-388.20691412833185</v>
      </c>
      <c r="AJ23">
        <f t="shared" si="6"/>
        <v>-4.9509021509268223</v>
      </c>
      <c r="AK23">
        <f t="shared" si="20"/>
        <v>70.880780941875884</v>
      </c>
      <c r="AL23">
        <f t="shared" si="7"/>
        <v>-322.27703533738281</v>
      </c>
      <c r="AN23">
        <f t="shared" si="8"/>
        <v>0</v>
      </c>
      <c r="AO23">
        <f t="shared" si="8"/>
        <v>0</v>
      </c>
      <c r="AP23">
        <f t="shared" si="8"/>
        <v>-5.0435635858095749</v>
      </c>
      <c r="AQ23">
        <f t="shared" si="8"/>
        <v>-97.899515595992156</v>
      </c>
      <c r="AR23">
        <f t="shared" si="8"/>
        <v>-102.94307918180174</v>
      </c>
      <c r="AS23">
        <f t="shared" si="8"/>
        <v>-1.312859440663467</v>
      </c>
      <c r="AT23">
        <f t="shared" si="8"/>
        <v>18.795867820518424</v>
      </c>
      <c r="AU23">
        <f t="shared" si="8"/>
        <v>-85.460070801946785</v>
      </c>
      <c r="AW23">
        <v>20</v>
      </c>
      <c r="AX23">
        <f>IF(Z23&gt;0, (R23*SUMPRODUCT(K23:$K$98, X23:$X$98)-K23*$AZ$3)/Z23, 0)</f>
        <v>1337.4732581731175</v>
      </c>
    </row>
    <row r="24" spans="5:50" x14ac:dyDescent="0.25">
      <c r="E24">
        <v>2024</v>
      </c>
      <c r="F24" s="5">
        <v>3.5571999999999999E-2</v>
      </c>
      <c r="G24" s="5">
        <v>7.0000000000000007E-2</v>
      </c>
      <c r="H24" s="5">
        <f t="shared" si="9"/>
        <v>0.12000000000000001</v>
      </c>
      <c r="I24" s="5">
        <f t="shared" si="10"/>
        <v>1.1200000000000001</v>
      </c>
      <c r="J24">
        <f t="shared" si="11"/>
        <v>0.89285714285714279</v>
      </c>
      <c r="K24">
        <f t="shared" si="21"/>
        <v>0.23676410751611635</v>
      </c>
      <c r="L24" s="2">
        <v>21</v>
      </c>
      <c r="M24" s="6">
        <v>1.1135328E-2</v>
      </c>
      <c r="Q24" s="4">
        <f t="shared" si="22"/>
        <v>25</v>
      </c>
      <c r="R24">
        <f t="shared" si="0"/>
        <v>50000</v>
      </c>
      <c r="S24">
        <f t="shared" si="1"/>
        <v>1354.6547911222037</v>
      </c>
      <c r="U24">
        <f t="shared" si="12"/>
        <v>1.1135328E-2</v>
      </c>
      <c r="V24">
        <f t="shared" si="13"/>
        <v>0.01</v>
      </c>
      <c r="W24">
        <f t="shared" si="14"/>
        <v>0.76078791169607241</v>
      </c>
      <c r="X24">
        <f t="shared" si="15"/>
        <v>8.4716229351708017E-3</v>
      </c>
      <c r="Y24">
        <f t="shared" si="16"/>
        <v>7.6078791169607246E-3</v>
      </c>
      <c r="Z24">
        <f t="shared" si="17"/>
        <v>0.74470840964394092</v>
      </c>
      <c r="AB24">
        <f t="shared" si="18"/>
        <v>1017.533487034868</v>
      </c>
      <c r="AC24">
        <f t="shared" si="19"/>
        <v>1008.8228151131614</v>
      </c>
      <c r="AE24">
        <f t="shared" si="2"/>
        <v>0</v>
      </c>
      <c r="AF24">
        <f t="shared" si="3"/>
        <v>0</v>
      </c>
      <c r="AG24">
        <f t="shared" si="3"/>
        <v>-18.617710241098521</v>
      </c>
      <c r="AH24">
        <f t="shared" si="4"/>
        <v>-423.58114675854011</v>
      </c>
      <c r="AI24">
        <f t="shared" ref="AI24:AI87" si="23">SUM(AE24:AH24)</f>
        <v>-442.19885699963862</v>
      </c>
      <c r="AJ24">
        <f t="shared" si="6"/>
        <v>8.7106719217066484</v>
      </c>
      <c r="AK24">
        <f t="shared" si="20"/>
        <v>71.227344092440774</v>
      </c>
      <c r="AL24">
        <f t="shared" ref="AL24:AL87" si="24">SUM(AI24:AK24)</f>
        <v>-362.2608409854912</v>
      </c>
      <c r="AN24">
        <f t="shared" si="8"/>
        <v>0</v>
      </c>
      <c r="AO24">
        <f t="shared" si="8"/>
        <v>0</v>
      </c>
      <c r="AP24">
        <f t="shared" si="8"/>
        <v>-4.4080055492273509</v>
      </c>
      <c r="AQ24">
        <f t="shared" si="8"/>
        <v>-100.28881217293885</v>
      </c>
      <c r="AR24">
        <f t="shared" si="8"/>
        <v>-104.6968177221662</v>
      </c>
      <c r="AS24">
        <f t="shared" si="8"/>
        <v>2.0623744634085686</v>
      </c>
      <c r="AT24">
        <f t="shared" si="8"/>
        <v>16.864078554790062</v>
      </c>
      <c r="AU24">
        <f t="shared" si="8"/>
        <v>-85.770364703967559</v>
      </c>
      <c r="AW24">
        <v>21</v>
      </c>
      <c r="AX24">
        <f>IF(Z24&gt;0, (R24*SUMPRODUCT(K24:$K$98, X24:$X$98)-K24*$AZ$3)/Z24, 0)</f>
        <v>1354.6547911222037</v>
      </c>
    </row>
    <row r="25" spans="5:50" x14ac:dyDescent="0.25">
      <c r="E25">
        <v>2025</v>
      </c>
      <c r="F25" s="5">
        <v>3.5571999999999999E-2</v>
      </c>
      <c r="G25" s="5">
        <v>7.0000000000000007E-2</v>
      </c>
      <c r="H25" s="5">
        <f t="shared" si="9"/>
        <v>0.12000000000000001</v>
      </c>
      <c r="I25" s="5">
        <f t="shared" si="10"/>
        <v>1.1200000000000001</v>
      </c>
      <c r="J25">
        <f t="shared" si="11"/>
        <v>0.89285714285714279</v>
      </c>
      <c r="K25">
        <f t="shared" si="21"/>
        <v>0.21139652456796101</v>
      </c>
      <c r="L25" s="2">
        <v>22</v>
      </c>
      <c r="M25" s="6">
        <v>1.2969985999999999E-2</v>
      </c>
      <c r="Q25" s="4">
        <f t="shared" si="22"/>
        <v>25</v>
      </c>
      <c r="R25">
        <f t="shared" si="0"/>
        <v>50000</v>
      </c>
      <c r="S25">
        <f t="shared" si="1"/>
        <v>1358.113726482482</v>
      </c>
      <c r="U25">
        <f t="shared" si="12"/>
        <v>1.2969985999999999E-2</v>
      </c>
      <c r="V25">
        <f t="shared" si="13"/>
        <v>0.01</v>
      </c>
      <c r="W25">
        <f t="shared" si="14"/>
        <v>0.74470840964394092</v>
      </c>
      <c r="X25">
        <f t="shared" si="15"/>
        <v>9.658857647164178E-3</v>
      </c>
      <c r="Y25">
        <f t="shared" si="16"/>
        <v>7.4470840964394091E-3</v>
      </c>
      <c r="Z25">
        <f t="shared" si="17"/>
        <v>0.72760246790033722</v>
      </c>
      <c r="AB25">
        <f t="shared" si="18"/>
        <v>1008.8228151131614</v>
      </c>
      <c r="AC25">
        <f t="shared" si="19"/>
        <v>988.16689907797752</v>
      </c>
      <c r="AE25">
        <f t="shared" si="2"/>
        <v>0</v>
      </c>
      <c r="AF25">
        <f t="shared" si="3"/>
        <v>0</v>
      </c>
      <c r="AG25">
        <f t="shared" si="3"/>
        <v>-18.19006169750843</v>
      </c>
      <c r="AH25">
        <f t="shared" si="4"/>
        <v>-482.94288235820892</v>
      </c>
      <c r="AI25">
        <f t="shared" si="23"/>
        <v>-501.13294405571736</v>
      </c>
      <c r="AJ25">
        <f t="shared" si="6"/>
        <v>20.65591603518385</v>
      </c>
      <c r="AK25">
        <f t="shared" si="20"/>
        <v>70.617597057921301</v>
      </c>
      <c r="AL25">
        <f t="shared" si="24"/>
        <v>-409.85943096261224</v>
      </c>
      <c r="AN25">
        <f t="shared" si="8"/>
        <v>0</v>
      </c>
      <c r="AO25">
        <f t="shared" si="8"/>
        <v>0</v>
      </c>
      <c r="AP25">
        <f t="shared" si="8"/>
        <v>-3.8453158245300676</v>
      </c>
      <c r="AQ25">
        <f t="shared" si="8"/>
        <v>-102.09244689535902</v>
      </c>
      <c r="AR25">
        <f t="shared" si="8"/>
        <v>-105.93776271988909</v>
      </c>
      <c r="AS25">
        <f t="shared" si="8"/>
        <v>4.3665888616054822</v>
      </c>
      <c r="AT25">
        <f t="shared" si="8"/>
        <v>14.928314591385233</v>
      </c>
      <c r="AU25">
        <f t="shared" si="8"/>
        <v>-86.642859266898384</v>
      </c>
      <c r="AW25">
        <v>22</v>
      </c>
      <c r="AX25">
        <f>IF(Z25&gt;0, (R25*SUMPRODUCT(K25:$K$98, X25:$X$98)-K25*$AZ$3)/Z25, 0)</f>
        <v>1358.113726482482</v>
      </c>
    </row>
    <row r="26" spans="5:50" x14ac:dyDescent="0.25">
      <c r="E26">
        <v>2026</v>
      </c>
      <c r="F26" s="5">
        <v>3.5571999999999999E-2</v>
      </c>
      <c r="G26" s="5">
        <v>7.0000000000000007E-2</v>
      </c>
      <c r="H26" s="5">
        <f t="shared" si="9"/>
        <v>0.12000000000000001</v>
      </c>
      <c r="I26" s="5">
        <f t="shared" si="10"/>
        <v>1.1200000000000001</v>
      </c>
      <c r="J26">
        <f t="shared" si="11"/>
        <v>0.89285714285714279</v>
      </c>
      <c r="K26">
        <f t="shared" si="21"/>
        <v>0.18874689693567948</v>
      </c>
      <c r="L26" s="2">
        <v>23</v>
      </c>
      <c r="M26" s="6">
        <v>1.4883069000000001E-2</v>
      </c>
      <c r="Q26" s="4">
        <f t="shared" si="22"/>
        <v>25</v>
      </c>
      <c r="R26">
        <f t="shared" si="0"/>
        <v>50000</v>
      </c>
      <c r="S26">
        <f t="shared" si="1"/>
        <v>1349.0889987419803</v>
      </c>
      <c r="U26">
        <f t="shared" si="12"/>
        <v>1.4883069000000001E-2</v>
      </c>
      <c r="V26">
        <f t="shared" si="13"/>
        <v>0.01</v>
      </c>
      <c r="W26">
        <f t="shared" si="14"/>
        <v>0.72760246790033722</v>
      </c>
      <c r="X26">
        <f t="shared" si="15"/>
        <v>1.0828957734331004E-2</v>
      </c>
      <c r="Y26">
        <f t="shared" si="16"/>
        <v>7.2760246790033725E-3</v>
      </c>
      <c r="Z26">
        <f t="shared" si="17"/>
        <v>0.70949748548700287</v>
      </c>
      <c r="AB26">
        <f t="shared" si="18"/>
        <v>988.16689907797752</v>
      </c>
      <c r="AC26">
        <f t="shared" si="19"/>
        <v>957.17525230561341</v>
      </c>
      <c r="AE26">
        <f t="shared" si="2"/>
        <v>0</v>
      </c>
      <c r="AF26">
        <f t="shared" si="3"/>
        <v>0</v>
      </c>
      <c r="AG26">
        <f t="shared" si="3"/>
        <v>-17.737437137175071</v>
      </c>
      <c r="AH26">
        <f t="shared" si="4"/>
        <v>-541.44788671655022</v>
      </c>
      <c r="AI26">
        <f t="shared" si="23"/>
        <v>-559.18532385372532</v>
      </c>
      <c r="AJ26">
        <f t="shared" si="6"/>
        <v>30.991646772364106</v>
      </c>
      <c r="AK26">
        <f t="shared" si="20"/>
        <v>69.171682935458435</v>
      </c>
      <c r="AL26">
        <f t="shared" si="24"/>
        <v>-459.0219941459028</v>
      </c>
      <c r="AN26">
        <f t="shared" si="8"/>
        <v>0</v>
      </c>
      <c r="AO26">
        <f t="shared" si="8"/>
        <v>0</v>
      </c>
      <c r="AP26">
        <f t="shared" si="8"/>
        <v>-3.3478862192334766</v>
      </c>
      <c r="AQ26">
        <f t="shared" si="8"/>
        <v>-102.19660847013016</v>
      </c>
      <c r="AR26">
        <f t="shared" si="8"/>
        <v>-105.54449468936365</v>
      </c>
      <c r="AS26">
        <f t="shared" si="8"/>
        <v>5.8495771592103916</v>
      </c>
      <c r="AT26">
        <f t="shared" si="8"/>
        <v>13.055940509886472</v>
      </c>
      <c r="AU26">
        <f t="shared" si="8"/>
        <v>-86.638977020266779</v>
      </c>
      <c r="AW26">
        <v>23</v>
      </c>
      <c r="AX26">
        <f>IF(Z26&gt;0, (R26*SUMPRODUCT(K26:$K$98, X26:$X$98)-K26*$AZ$3)/Z26, 0)</f>
        <v>1349.0889987419803</v>
      </c>
    </row>
    <row r="27" spans="5:50" x14ac:dyDescent="0.25">
      <c r="E27">
        <v>2027</v>
      </c>
      <c r="F27" s="5">
        <v>3.5571999999999999E-2</v>
      </c>
      <c r="G27" s="5">
        <v>7.0000000000000007E-2</v>
      </c>
      <c r="H27" s="5">
        <f t="shared" si="9"/>
        <v>0.12000000000000001</v>
      </c>
      <c r="I27" s="5">
        <f t="shared" si="10"/>
        <v>1.1200000000000001</v>
      </c>
      <c r="J27">
        <f t="shared" si="11"/>
        <v>0.89285714285714279</v>
      </c>
      <c r="K27">
        <f t="shared" si="21"/>
        <v>0.16852401512114237</v>
      </c>
      <c r="L27" s="2">
        <v>24</v>
      </c>
      <c r="M27" s="6">
        <v>1.6930661E-2</v>
      </c>
      <c r="Q27" s="4">
        <f t="shared" si="22"/>
        <v>25</v>
      </c>
      <c r="R27">
        <f t="shared" si="0"/>
        <v>50000</v>
      </c>
      <c r="S27">
        <f t="shared" si="1"/>
        <v>1330.3512066098556</v>
      </c>
      <c r="U27">
        <f t="shared" si="12"/>
        <v>1.6930661E-2</v>
      </c>
      <c r="V27">
        <f t="shared" si="13"/>
        <v>0.01</v>
      </c>
      <c r="W27">
        <f t="shared" si="14"/>
        <v>0.70949748548700287</v>
      </c>
      <c r="X27">
        <f t="shared" si="15"/>
        <v>1.2012261407132865E-2</v>
      </c>
      <c r="Y27">
        <f t="shared" si="16"/>
        <v>7.0949748548700285E-3</v>
      </c>
      <c r="Z27">
        <f t="shared" si="17"/>
        <v>0.69039024922500003</v>
      </c>
      <c r="AB27">
        <f t="shared" si="18"/>
        <v>957.17525230561341</v>
      </c>
      <c r="AC27">
        <f t="shared" si="19"/>
        <v>918.46150108815766</v>
      </c>
      <c r="AE27">
        <f t="shared" si="2"/>
        <v>0</v>
      </c>
      <c r="AF27">
        <f t="shared" si="3"/>
        <v>0</v>
      </c>
      <c r="AG27">
        <f t="shared" si="3"/>
        <v>-17.259756230625001</v>
      </c>
      <c r="AH27">
        <f t="shared" si="4"/>
        <v>-600.61307035664322</v>
      </c>
      <c r="AI27">
        <f t="shared" si="23"/>
        <v>-617.87282658726826</v>
      </c>
      <c r="AJ27">
        <f t="shared" si="6"/>
        <v>38.713751217455751</v>
      </c>
      <c r="AK27">
        <f t="shared" si="20"/>
        <v>67.002267661392949</v>
      </c>
      <c r="AL27">
        <f t="shared" si="24"/>
        <v>-512.15680770841959</v>
      </c>
      <c r="AN27">
        <f t="shared" si="8"/>
        <v>0</v>
      </c>
      <c r="AO27">
        <f t="shared" si="8"/>
        <v>0</v>
      </c>
      <c r="AP27">
        <f t="shared" si="8"/>
        <v>-2.9086834199970788</v>
      </c>
      <c r="AQ27">
        <f t="shared" si="8"/>
        <v>-101.21772615073868</v>
      </c>
      <c r="AR27">
        <f t="shared" si="8"/>
        <v>-104.12640957073577</v>
      </c>
      <c r="AS27">
        <f t="shared" si="8"/>
        <v>6.5241967955666569</v>
      </c>
      <c r="AT27">
        <f t="shared" si="8"/>
        <v>11.291491168519414</v>
      </c>
      <c r="AU27">
        <f t="shared" si="8"/>
        <v>-86.310721606649707</v>
      </c>
      <c r="AW27">
        <v>24</v>
      </c>
      <c r="AX27">
        <f>IF(Z27&gt;0, (R27*SUMPRODUCT(K27:$K$98, X27:$X$98)-K27*$AZ$3)/Z27, 0)</f>
        <v>1330.3512066098556</v>
      </c>
    </row>
    <row r="28" spans="5:50" x14ac:dyDescent="0.25">
      <c r="E28">
        <v>2028</v>
      </c>
      <c r="F28" s="5">
        <v>3.5571999999999999E-2</v>
      </c>
      <c r="G28" s="5">
        <v>7.0000000000000007E-2</v>
      </c>
      <c r="H28" s="5">
        <f t="shared" si="9"/>
        <v>0.12000000000000001</v>
      </c>
      <c r="I28" s="5">
        <f t="shared" si="10"/>
        <v>1.1200000000000001</v>
      </c>
      <c r="J28">
        <f t="shared" si="11"/>
        <v>0.89285714285714279</v>
      </c>
      <c r="K28">
        <f t="shared" si="21"/>
        <v>0.15046787064387712</v>
      </c>
      <c r="L28" s="2">
        <v>25</v>
      </c>
      <c r="M28" s="6">
        <v>1.9185959999999998E-2</v>
      </c>
      <c r="Q28" s="4">
        <f t="shared" si="22"/>
        <v>25</v>
      </c>
      <c r="R28">
        <f t="shared" si="0"/>
        <v>50000</v>
      </c>
      <c r="S28">
        <f t="shared" si="1"/>
        <v>1303.897386335831</v>
      </c>
      <c r="U28">
        <f t="shared" si="12"/>
        <v>1.9185959999999998E-2</v>
      </c>
      <c r="V28">
        <f t="shared" si="13"/>
        <v>0.01</v>
      </c>
      <c r="W28">
        <f t="shared" si="14"/>
        <v>0.69039024922500003</v>
      </c>
      <c r="X28">
        <f t="shared" si="15"/>
        <v>1.324579970602088E-2</v>
      </c>
      <c r="Y28">
        <f t="shared" si="16"/>
        <v>6.9039024922500003E-3</v>
      </c>
      <c r="Z28">
        <f t="shared" si="17"/>
        <v>0.67024054702672908</v>
      </c>
      <c r="AB28">
        <f t="shared" si="18"/>
        <v>918.46150108815766</v>
      </c>
      <c r="AC28">
        <f t="shared" si="19"/>
        <v>873.92489748444973</v>
      </c>
      <c r="AE28">
        <f t="shared" si="2"/>
        <v>0</v>
      </c>
      <c r="AF28">
        <f t="shared" si="3"/>
        <v>0</v>
      </c>
      <c r="AG28">
        <f t="shared" si="3"/>
        <v>-16.756013675668228</v>
      </c>
      <c r="AH28">
        <f t="shared" si="4"/>
        <v>-662.289985301044</v>
      </c>
      <c r="AI28">
        <f t="shared" si="23"/>
        <v>-679.04599897671221</v>
      </c>
      <c r="AJ28">
        <f t="shared" si="6"/>
        <v>44.536603603707931</v>
      </c>
      <c r="AK28">
        <f t="shared" si="20"/>
        <v>64.292305076171047</v>
      </c>
      <c r="AL28">
        <f t="shared" si="24"/>
        <v>-570.21709029683325</v>
      </c>
      <c r="AN28">
        <f t="shared" si="8"/>
        <v>0</v>
      </c>
      <c r="AO28">
        <f t="shared" si="8"/>
        <v>0</v>
      </c>
      <c r="AP28">
        <f t="shared" si="8"/>
        <v>-2.5212416982574828</v>
      </c>
      <c r="AQ28">
        <f t="shared" si="8"/>
        <v>-99.653363837012762</v>
      </c>
      <c r="AR28">
        <f t="shared" si="8"/>
        <v>-102.17460553527025</v>
      </c>
      <c r="AS28">
        <f t="shared" si="8"/>
        <v>6.7013279099603569</v>
      </c>
      <c r="AT28">
        <f t="shared" si="8"/>
        <v>9.6739262435979896</v>
      </c>
      <c r="AU28">
        <f t="shared" si="8"/>
        <v>-85.799351381711901</v>
      </c>
      <c r="AW28">
        <v>25</v>
      </c>
      <c r="AX28">
        <f>IF(Z28&gt;0, (R28*SUMPRODUCT(K28:$K$98, X28:$X$98)-K28*$AZ$3)/Z28, 0)</f>
        <v>1303.897386335831</v>
      </c>
    </row>
    <row r="29" spans="5:50" x14ac:dyDescent="0.25">
      <c r="E29">
        <v>2029</v>
      </c>
      <c r="F29" s="5">
        <v>3.5571999999999999E-2</v>
      </c>
      <c r="G29" s="5">
        <v>7.0000000000000007E-2</v>
      </c>
      <c r="H29" s="5">
        <f t="shared" si="9"/>
        <v>0.12000000000000001</v>
      </c>
      <c r="I29" s="5">
        <f t="shared" si="10"/>
        <v>1.1200000000000001</v>
      </c>
      <c r="J29">
        <f t="shared" si="11"/>
        <v>0.89285714285714279</v>
      </c>
      <c r="K29">
        <f t="shared" si="21"/>
        <v>0.13434631307489028</v>
      </c>
      <c r="L29" s="2">
        <v>26</v>
      </c>
      <c r="M29" s="6">
        <v>2.1884238E-2</v>
      </c>
      <c r="Q29" s="4">
        <f t="shared" si="22"/>
        <v>25</v>
      </c>
      <c r="R29">
        <f t="shared" si="0"/>
        <v>50000</v>
      </c>
      <c r="S29">
        <f t="shared" si="1"/>
        <v>1271.2548308381552</v>
      </c>
      <c r="U29">
        <f t="shared" si="12"/>
        <v>2.1884238E-2</v>
      </c>
      <c r="V29">
        <f t="shared" si="13"/>
        <v>0.01</v>
      </c>
      <c r="W29">
        <f t="shared" si="14"/>
        <v>0.67024054702672908</v>
      </c>
      <c r="X29">
        <f t="shared" si="15"/>
        <v>1.4667703648383133E-2</v>
      </c>
      <c r="Y29">
        <f t="shared" si="16"/>
        <v>6.7024054702672911E-3</v>
      </c>
      <c r="Z29">
        <f t="shared" si="17"/>
        <v>0.64887043790807875</v>
      </c>
      <c r="AB29">
        <f t="shared" si="18"/>
        <v>873.92489748444973</v>
      </c>
      <c r="AC29">
        <f t="shared" si="19"/>
        <v>824.87967877871426</v>
      </c>
      <c r="AE29">
        <f t="shared" si="2"/>
        <v>0</v>
      </c>
      <c r="AF29">
        <f t="shared" si="3"/>
        <v>0</v>
      </c>
      <c r="AG29">
        <f t="shared" si="3"/>
        <v>-16.22176094770197</v>
      </c>
      <c r="AH29">
        <f t="shared" si="4"/>
        <v>-733.38518241915665</v>
      </c>
      <c r="AI29">
        <f t="shared" si="23"/>
        <v>-749.60694336685867</v>
      </c>
      <c r="AJ29">
        <f t="shared" si="6"/>
        <v>49.045218705735465</v>
      </c>
      <c r="AK29">
        <f t="shared" si="20"/>
        <v>61.174742823911487</v>
      </c>
      <c r="AL29">
        <f t="shared" si="24"/>
        <v>-639.38698183721169</v>
      </c>
      <c r="AN29">
        <f t="shared" si="8"/>
        <v>0</v>
      </c>
      <c r="AO29">
        <f t="shared" si="8"/>
        <v>0</v>
      </c>
      <c r="AP29">
        <f t="shared" si="8"/>
        <v>-2.1793337749059978</v>
      </c>
      <c r="AQ29">
        <f t="shared" si="8"/>
        <v>-98.527595321769539</v>
      </c>
      <c r="AR29">
        <f t="shared" si="8"/>
        <v>-100.70692909667555</v>
      </c>
      <c r="AS29">
        <f t="shared" si="8"/>
        <v>6.5890443070672022</v>
      </c>
      <c r="AT29">
        <f t="shared" si="8"/>
        <v>8.2186011516971096</v>
      </c>
      <c r="AU29">
        <f t="shared" si="8"/>
        <v>-85.899283637911225</v>
      </c>
      <c r="AW29">
        <v>26</v>
      </c>
      <c r="AX29">
        <f>IF(Z29&gt;0, (R29*SUMPRODUCT(K29:$K$98, X29:$X$98)-K29*$AZ$3)/Z29, 0)</f>
        <v>1271.2548308381552</v>
      </c>
    </row>
    <row r="30" spans="5:50" x14ac:dyDescent="0.25">
      <c r="E30">
        <v>2030</v>
      </c>
      <c r="F30" s="5">
        <v>3.5571999999999999E-2</v>
      </c>
      <c r="G30" s="5">
        <v>7.0000000000000007E-2</v>
      </c>
      <c r="H30" s="5">
        <f t="shared" si="9"/>
        <v>0.12000000000000001</v>
      </c>
      <c r="I30" s="5">
        <f t="shared" si="10"/>
        <v>1.1200000000000001</v>
      </c>
      <c r="J30">
        <f t="shared" si="11"/>
        <v>0.89285714285714279</v>
      </c>
      <c r="K30">
        <f t="shared" si="21"/>
        <v>0.11995206524543775</v>
      </c>
      <c r="L30" s="2">
        <v>27</v>
      </c>
      <c r="M30" s="6">
        <v>2.4761703999999999E-2</v>
      </c>
      <c r="Q30" s="4">
        <f t="shared" si="22"/>
        <v>25</v>
      </c>
      <c r="R30">
        <f t="shared" si="0"/>
        <v>50000</v>
      </c>
      <c r="S30">
        <f t="shared" si="1"/>
        <v>1231.8696266768368</v>
      </c>
      <c r="U30">
        <f t="shared" si="12"/>
        <v>2.4761703999999999E-2</v>
      </c>
      <c r="V30">
        <f t="shared" si="13"/>
        <v>0.01</v>
      </c>
      <c r="W30">
        <f t="shared" si="14"/>
        <v>0.64887043790807875</v>
      </c>
      <c r="X30">
        <f t="shared" si="15"/>
        <v>1.6067137717830225E-2</v>
      </c>
      <c r="Y30">
        <f t="shared" si="16"/>
        <v>6.4887043790807872E-3</v>
      </c>
      <c r="Z30">
        <f t="shared" si="17"/>
        <v>0.62631459581116777</v>
      </c>
      <c r="AB30">
        <f t="shared" si="18"/>
        <v>824.87967877871426</v>
      </c>
      <c r="AC30">
        <f t="shared" si="19"/>
        <v>771.53792732415718</v>
      </c>
      <c r="AE30">
        <f t="shared" si="2"/>
        <v>0</v>
      </c>
      <c r="AF30">
        <f t="shared" si="3"/>
        <v>0</v>
      </c>
      <c r="AG30">
        <f t="shared" si="3"/>
        <v>-15.657864895279195</v>
      </c>
      <c r="AH30">
        <f t="shared" si="4"/>
        <v>-803.35688589151118</v>
      </c>
      <c r="AI30">
        <f t="shared" si="23"/>
        <v>-819.01475078679039</v>
      </c>
      <c r="AJ30">
        <f t="shared" si="6"/>
        <v>53.341751454557084</v>
      </c>
      <c r="AK30">
        <f t="shared" si="20"/>
        <v>57.741577514510006</v>
      </c>
      <c r="AL30">
        <f t="shared" si="24"/>
        <v>-707.93142181772328</v>
      </c>
      <c r="AN30">
        <f t="shared" si="8"/>
        <v>0</v>
      </c>
      <c r="AO30">
        <f t="shared" si="8"/>
        <v>0</v>
      </c>
      <c r="AP30">
        <f t="shared" si="8"/>
        <v>-1.8781932315227794</v>
      </c>
      <c r="AQ30">
        <f t="shared" si="8"/>
        <v>-96.364317591830243</v>
      </c>
      <c r="AR30">
        <f t="shared" si="8"/>
        <v>-98.242510823353015</v>
      </c>
      <c r="AS30">
        <f t="shared" si="8"/>
        <v>6.3984532507829552</v>
      </c>
      <c r="AT30">
        <f t="shared" si="8"/>
        <v>6.9262214733950058</v>
      </c>
      <c r="AU30">
        <f t="shared" si="8"/>
        <v>-84.917836099175062</v>
      </c>
      <c r="AW30">
        <v>27</v>
      </c>
      <c r="AX30">
        <f>IF(Z30&gt;0, (R30*SUMPRODUCT(K30:$K$98, X30:$X$98)-K30*$AZ$3)/Z30, 0)</f>
        <v>1231.8696266768368</v>
      </c>
    </row>
    <row r="31" spans="5:50" x14ac:dyDescent="0.25">
      <c r="E31">
        <v>2031</v>
      </c>
      <c r="F31" s="5">
        <v>3.5571999999999999E-2</v>
      </c>
      <c r="G31" s="5">
        <v>7.0000000000000007E-2</v>
      </c>
      <c r="H31" s="5">
        <f t="shared" si="9"/>
        <v>0.12000000000000001</v>
      </c>
      <c r="I31" s="5">
        <f t="shared" si="10"/>
        <v>1.1200000000000001</v>
      </c>
      <c r="J31">
        <f t="shared" si="11"/>
        <v>0.89285714285714279</v>
      </c>
      <c r="K31">
        <f t="shared" si="21"/>
        <v>0.10710005825485512</v>
      </c>
      <c r="L31" s="2">
        <v>28</v>
      </c>
      <c r="M31" s="6">
        <v>2.7627288E-2</v>
      </c>
      <c r="Q31" s="4">
        <f t="shared" si="22"/>
        <v>25</v>
      </c>
      <c r="R31">
        <f t="shared" si="0"/>
        <v>50000</v>
      </c>
      <c r="S31">
        <f t="shared" si="1"/>
        <v>1187.0931513745334</v>
      </c>
      <c r="U31">
        <f t="shared" si="12"/>
        <v>2.7627288E-2</v>
      </c>
      <c r="V31">
        <f t="shared" si="13"/>
        <v>0.01</v>
      </c>
      <c r="W31">
        <f t="shared" si="14"/>
        <v>0.62631459581116777</v>
      </c>
      <c r="X31">
        <f t="shared" si="15"/>
        <v>1.7303373717078727E-2</v>
      </c>
      <c r="Y31">
        <f t="shared" si="16"/>
        <v>6.263145958111678E-3</v>
      </c>
      <c r="Z31">
        <f t="shared" si="17"/>
        <v>0.60274807613597736</v>
      </c>
      <c r="AB31">
        <f t="shared" si="18"/>
        <v>771.53792732415718</v>
      </c>
      <c r="AC31">
        <f t="shared" si="19"/>
        <v>715.51811318519458</v>
      </c>
      <c r="AE31">
        <f t="shared" si="2"/>
        <v>0</v>
      </c>
      <c r="AF31">
        <f t="shared" si="3"/>
        <v>0</v>
      </c>
      <c r="AG31">
        <f t="shared" si="3"/>
        <v>-15.068701903399434</v>
      </c>
      <c r="AH31">
        <f t="shared" si="4"/>
        <v>-865.16868585393638</v>
      </c>
      <c r="AI31">
        <f t="shared" si="23"/>
        <v>-880.2373877573358</v>
      </c>
      <c r="AJ31">
        <f t="shared" si="6"/>
        <v>56.019814138962602</v>
      </c>
      <c r="AK31">
        <f t="shared" si="20"/>
        <v>54.007654912691009</v>
      </c>
      <c r="AL31">
        <f t="shared" si="24"/>
        <v>-770.20991870568218</v>
      </c>
      <c r="AN31">
        <f t="shared" si="8"/>
        <v>0</v>
      </c>
      <c r="AO31">
        <f t="shared" si="8"/>
        <v>0</v>
      </c>
      <c r="AP31">
        <f t="shared" si="8"/>
        <v>-1.6138588516791257</v>
      </c>
      <c r="AQ31">
        <f t="shared" si="8"/>
        <v>-92.659616655233037</v>
      </c>
      <c r="AR31">
        <f t="shared" si="8"/>
        <v>-94.273475506912163</v>
      </c>
      <c r="AS31">
        <f t="shared" si="8"/>
        <v>5.9997253577090515</v>
      </c>
      <c r="AT31">
        <f t="shared" si="8"/>
        <v>5.7842229873573192</v>
      </c>
      <c r="AU31">
        <f t="shared" si="8"/>
        <v>-82.489527161845785</v>
      </c>
      <c r="AW31">
        <v>28</v>
      </c>
      <c r="AX31">
        <f>IF(Z31&gt;0, (R31*SUMPRODUCT(K31:$K$98, X31:$X$98)-K31*$AZ$3)/Z31, 0)</f>
        <v>1187.0931513745334</v>
      </c>
    </row>
    <row r="32" spans="5:50" x14ac:dyDescent="0.25">
      <c r="E32">
        <v>2032</v>
      </c>
      <c r="F32" s="5">
        <v>3.5571999999999999E-2</v>
      </c>
      <c r="G32" s="5">
        <v>7.0000000000000007E-2</v>
      </c>
      <c r="H32" s="5">
        <f t="shared" si="9"/>
        <v>0.12000000000000001</v>
      </c>
      <c r="I32" s="5">
        <f t="shared" si="10"/>
        <v>1.1200000000000001</v>
      </c>
      <c r="J32">
        <f t="shared" si="11"/>
        <v>0.89285714285714279</v>
      </c>
      <c r="K32">
        <f t="shared" si="21"/>
        <v>9.562505201326349E-2</v>
      </c>
      <c r="L32" s="2">
        <v>29</v>
      </c>
      <c r="M32" s="6">
        <v>3.0780427999999999E-2</v>
      </c>
      <c r="Q32" s="4">
        <f t="shared" si="22"/>
        <v>25</v>
      </c>
      <c r="R32">
        <f t="shared" si="0"/>
        <v>50000</v>
      </c>
      <c r="S32">
        <f t="shared" si="1"/>
        <v>1139.6007002681351</v>
      </c>
      <c r="U32">
        <f t="shared" si="12"/>
        <v>3.0780427999999999E-2</v>
      </c>
      <c r="V32">
        <f t="shared" si="13"/>
        <v>0.01</v>
      </c>
      <c r="W32">
        <f t="shared" si="14"/>
        <v>0.60274807613597736</v>
      </c>
      <c r="X32">
        <f t="shared" si="15"/>
        <v>1.8552843759641967E-2</v>
      </c>
      <c r="Y32">
        <f t="shared" si="16"/>
        <v>6.0274807613597738E-3</v>
      </c>
      <c r="Z32">
        <f t="shared" si="17"/>
        <v>0.57816775161497569</v>
      </c>
      <c r="AB32">
        <f t="shared" si="18"/>
        <v>715.51811318519458</v>
      </c>
      <c r="AC32">
        <f t="shared" si="19"/>
        <v>658.88037461287956</v>
      </c>
      <c r="AE32">
        <f t="shared" si="2"/>
        <v>0</v>
      </c>
      <c r="AF32">
        <f t="shared" si="3"/>
        <v>0</v>
      </c>
      <c r="AG32">
        <f t="shared" si="3"/>
        <v>-14.454193790374392</v>
      </c>
      <c r="AH32">
        <f t="shared" si="4"/>
        <v>-927.64218798209833</v>
      </c>
      <c r="AI32">
        <f t="shared" si="23"/>
        <v>-942.09638177247268</v>
      </c>
      <c r="AJ32">
        <f t="shared" si="6"/>
        <v>56.637738572315016</v>
      </c>
      <c r="AK32">
        <f t="shared" si="20"/>
        <v>50.086267922963629</v>
      </c>
      <c r="AL32">
        <f t="shared" si="24"/>
        <v>-835.37237527719401</v>
      </c>
      <c r="AN32">
        <f t="shared" si="8"/>
        <v>0</v>
      </c>
      <c r="AO32">
        <f t="shared" si="8"/>
        <v>0</v>
      </c>
      <c r="AP32">
        <f t="shared" si="8"/>
        <v>-1.3821830330143414</v>
      </c>
      <c r="AQ32">
        <f t="shared" si="8"/>
        <v>-88.705832475485707</v>
      </c>
      <c r="AR32">
        <f t="shared" si="8"/>
        <v>-90.088015508500035</v>
      </c>
      <c r="AS32">
        <f t="shared" si="8"/>
        <v>5.4159866968912436</v>
      </c>
      <c r="AT32">
        <f t="shared" si="8"/>
        <v>4.7895019752836481</v>
      </c>
      <c r="AU32">
        <f t="shared" si="8"/>
        <v>-79.882526836325141</v>
      </c>
      <c r="AW32">
        <v>29</v>
      </c>
      <c r="AX32">
        <f>IF(Z32&gt;0, (R32*SUMPRODUCT(K32:$K$98, X32:$X$98)-K32*$AZ$3)/Z32, 0)</f>
        <v>1139.6007002681351</v>
      </c>
    </row>
    <row r="33" spans="5:50" x14ac:dyDescent="0.25">
      <c r="E33">
        <v>2033</v>
      </c>
      <c r="F33" s="5">
        <v>3.5571999999999999E-2</v>
      </c>
      <c r="G33" s="5">
        <v>7.0000000000000007E-2</v>
      </c>
      <c r="H33" s="5">
        <f t="shared" si="9"/>
        <v>0.12000000000000001</v>
      </c>
      <c r="I33" s="5">
        <f t="shared" si="10"/>
        <v>1.1200000000000001</v>
      </c>
      <c r="J33">
        <f t="shared" si="11"/>
        <v>0.89285714285714279</v>
      </c>
      <c r="K33">
        <f t="shared" si="21"/>
        <v>8.5379510726128108E-2</v>
      </c>
      <c r="L33" s="2">
        <v>30</v>
      </c>
      <c r="M33" s="6">
        <v>3.4133669999999998E-2</v>
      </c>
      <c r="Q33" s="4">
        <f t="shared" si="22"/>
        <v>25</v>
      </c>
      <c r="R33">
        <f t="shared" si="0"/>
        <v>50000</v>
      </c>
      <c r="S33">
        <f t="shared" si="1"/>
        <v>1089.9045484639282</v>
      </c>
      <c r="U33">
        <f t="shared" si="12"/>
        <v>3.4133669999999998E-2</v>
      </c>
      <c r="V33">
        <f t="shared" si="13"/>
        <v>0.01</v>
      </c>
      <c r="W33">
        <f t="shared" si="14"/>
        <v>0.57816775161497569</v>
      </c>
      <c r="X33">
        <f t="shared" si="15"/>
        <v>1.9734987238267547E-2</v>
      </c>
      <c r="Y33">
        <f t="shared" si="16"/>
        <v>5.7816775161497573E-3</v>
      </c>
      <c r="Z33">
        <f t="shared" si="17"/>
        <v>0.55265108686055842</v>
      </c>
      <c r="AB33">
        <f t="shared" si="18"/>
        <v>658.88037461287956</v>
      </c>
      <c r="AC33">
        <f t="shared" si="19"/>
        <v>602.33693328285608</v>
      </c>
      <c r="AE33">
        <f t="shared" si="2"/>
        <v>0</v>
      </c>
      <c r="AF33">
        <f t="shared" si="3"/>
        <v>0</v>
      </c>
      <c r="AG33">
        <f t="shared" si="3"/>
        <v>-13.81627717151396</v>
      </c>
      <c r="AH33">
        <f t="shared" si="4"/>
        <v>-986.74936191337736</v>
      </c>
      <c r="AI33">
        <f t="shared" si="23"/>
        <v>-1000.5656390848914</v>
      </c>
      <c r="AJ33">
        <f t="shared" si="6"/>
        <v>56.543441330023484</v>
      </c>
      <c r="AK33">
        <f t="shared" si="20"/>
        <v>46.121626222901575</v>
      </c>
      <c r="AL33">
        <f t="shared" si="24"/>
        <v>-897.90057153196631</v>
      </c>
      <c r="AN33">
        <f t="shared" si="8"/>
        <v>0</v>
      </c>
      <c r="AO33">
        <f t="shared" si="8"/>
        <v>0</v>
      </c>
      <c r="AP33">
        <f t="shared" si="8"/>
        <v>-1.1796269849604351</v>
      </c>
      <c r="AQ33">
        <f t="shared" si="8"/>
        <v>-84.248177729483274</v>
      </c>
      <c r="AR33">
        <f t="shared" si="8"/>
        <v>-85.42780471444371</v>
      </c>
      <c r="AS33">
        <f t="shared" si="8"/>
        <v>4.8276513555289355</v>
      </c>
      <c r="AT33">
        <f t="shared" si="8"/>
        <v>3.9378418808046964</v>
      </c>
      <c r="AU33">
        <f t="shared" si="8"/>
        <v>-76.66231147811007</v>
      </c>
      <c r="AW33">
        <v>30</v>
      </c>
      <c r="AX33">
        <f>IF(Z33&gt;0, (R33*SUMPRODUCT(K33:$K$98, X33:$X$98)-K33*$AZ$3)/Z33, 0)</f>
        <v>1089.9045484639282</v>
      </c>
    </row>
    <row r="34" spans="5:50" x14ac:dyDescent="0.25">
      <c r="E34">
        <v>2034</v>
      </c>
      <c r="F34" s="5">
        <v>3.5571999999999999E-2</v>
      </c>
      <c r="G34" s="5">
        <v>7.0000000000000007E-2</v>
      </c>
      <c r="H34" s="5">
        <f t="shared" si="9"/>
        <v>0.12000000000000001</v>
      </c>
      <c r="I34" s="5">
        <f t="shared" si="10"/>
        <v>1.1200000000000001</v>
      </c>
      <c r="J34">
        <f t="shared" si="11"/>
        <v>0.89285714285714279</v>
      </c>
      <c r="K34">
        <f t="shared" si="21"/>
        <v>7.6231706005471522E-2</v>
      </c>
      <c r="L34" s="2">
        <v>31</v>
      </c>
      <c r="M34" s="6">
        <v>3.7867151000000002E-2</v>
      </c>
      <c r="Q34" s="4">
        <f t="shared" si="22"/>
        <v>25</v>
      </c>
      <c r="R34">
        <f t="shared" si="0"/>
        <v>50000</v>
      </c>
      <c r="S34">
        <f t="shared" si="1"/>
        <v>1039.1638729264762</v>
      </c>
      <c r="U34">
        <f t="shared" si="12"/>
        <v>3.7867151000000002E-2</v>
      </c>
      <c r="V34">
        <f t="shared" si="13"/>
        <v>0.01</v>
      </c>
      <c r="W34">
        <f t="shared" si="14"/>
        <v>0.55265108686055842</v>
      </c>
      <c r="X34">
        <f t="shared" si="15"/>
        <v>2.0927322156462883E-2</v>
      </c>
      <c r="Y34">
        <f t="shared" si="16"/>
        <v>5.5265108686055843E-3</v>
      </c>
      <c r="Z34">
        <f t="shared" si="17"/>
        <v>0.52619725383548999</v>
      </c>
      <c r="AB34">
        <f t="shared" si="18"/>
        <v>602.33693328285608</v>
      </c>
      <c r="AC34">
        <f t="shared" si="19"/>
        <v>546.80517621896388</v>
      </c>
      <c r="AE34">
        <f t="shared" si="2"/>
        <v>0</v>
      </c>
      <c r="AF34">
        <f t="shared" si="3"/>
        <v>0</v>
      </c>
      <c r="AG34">
        <f t="shared" si="3"/>
        <v>-13.154931345887249</v>
      </c>
      <c r="AH34">
        <f t="shared" si="4"/>
        <v>-1046.3661078231441</v>
      </c>
      <c r="AI34">
        <f t="shared" si="23"/>
        <v>-1059.5210391690314</v>
      </c>
      <c r="AJ34">
        <f t="shared" si="6"/>
        <v>55.531757063892201</v>
      </c>
      <c r="AK34">
        <f t="shared" si="20"/>
        <v>42.163585329799929</v>
      </c>
      <c r="AL34">
        <f t="shared" si="24"/>
        <v>-961.82569677533922</v>
      </c>
      <c r="AN34">
        <f t="shared" si="8"/>
        <v>0</v>
      </c>
      <c r="AO34">
        <f t="shared" si="8"/>
        <v>0</v>
      </c>
      <c r="AP34">
        <f t="shared" si="8"/>
        <v>-1.0028228588818386</v>
      </c>
      <c r="AQ34">
        <f t="shared" si="8"/>
        <v>-79.766273505663435</v>
      </c>
      <c r="AR34">
        <f t="shared" si="8"/>
        <v>-80.769096364545277</v>
      </c>
      <c r="AS34">
        <f t="shared" si="8"/>
        <v>4.2332805784618968</v>
      </c>
      <c r="AT34">
        <f t="shared" si="8"/>
        <v>3.2142020409979204</v>
      </c>
      <c r="AU34">
        <f t="shared" ref="AU34:AU89" si="25">AL34*$K34</f>
        <v>-73.321613745085457</v>
      </c>
      <c r="AW34">
        <v>31</v>
      </c>
      <c r="AX34">
        <f>IF(Z34&gt;0, (R34*SUMPRODUCT(K34:$K$98, X34:$X$98)-K34*$AZ$3)/Z34, 0)</f>
        <v>1039.1638729264762</v>
      </c>
    </row>
    <row r="35" spans="5:50" x14ac:dyDescent="0.25">
      <c r="E35">
        <v>2035</v>
      </c>
      <c r="F35" s="5">
        <v>3.5571999999999999E-2</v>
      </c>
      <c r="G35" s="5">
        <v>7.0000000000000007E-2</v>
      </c>
      <c r="H35" s="5">
        <f t="shared" si="9"/>
        <v>0.12000000000000001</v>
      </c>
      <c r="I35" s="5">
        <f t="shared" si="10"/>
        <v>1.1200000000000001</v>
      </c>
      <c r="J35">
        <f t="shared" si="11"/>
        <v>0.89285714285714279</v>
      </c>
      <c r="K35">
        <f t="shared" si="21"/>
        <v>6.8064023219171002E-2</v>
      </c>
      <c r="L35" s="2">
        <v>32</v>
      </c>
      <c r="M35" s="6">
        <v>4.2172894000000002E-2</v>
      </c>
      <c r="Q35" s="4">
        <f t="shared" si="22"/>
        <v>25</v>
      </c>
      <c r="R35">
        <f t="shared" si="0"/>
        <v>50000</v>
      </c>
      <c r="S35">
        <f t="shared" si="1"/>
        <v>987.83853836949743</v>
      </c>
      <c r="U35">
        <f t="shared" si="12"/>
        <v>4.2172894000000002E-2</v>
      </c>
      <c r="V35">
        <f t="shared" si="13"/>
        <v>0.01</v>
      </c>
      <c r="W35">
        <f t="shared" si="14"/>
        <v>0.52619725383548999</v>
      </c>
      <c r="X35">
        <f t="shared" si="15"/>
        <v>2.2191261009095214E-2</v>
      </c>
      <c r="Y35">
        <f t="shared" si="16"/>
        <v>5.2619725383548999E-3</v>
      </c>
      <c r="Z35">
        <f t="shared" si="17"/>
        <v>0.49874402028803988</v>
      </c>
      <c r="AB35">
        <f t="shared" si="18"/>
        <v>546.80517621896388</v>
      </c>
      <c r="AC35">
        <f t="shared" si="19"/>
        <v>492.6785640218643</v>
      </c>
      <c r="AE35">
        <f t="shared" si="2"/>
        <v>0</v>
      </c>
      <c r="AF35">
        <f t="shared" ref="AF35:AG66" si="26">-$Z35*P35</f>
        <v>0</v>
      </c>
      <c r="AG35">
        <f t="shared" si="26"/>
        <v>-12.468600507200996</v>
      </c>
      <c r="AH35">
        <f t="shared" si="4"/>
        <v>-1109.5630504547607</v>
      </c>
      <c r="AI35">
        <f t="shared" si="23"/>
        <v>-1122.0316509619618</v>
      </c>
      <c r="AJ35">
        <f t="shared" si="6"/>
        <v>54.126612197099575</v>
      </c>
      <c r="AK35">
        <f t="shared" si="20"/>
        <v>38.276362335327477</v>
      </c>
      <c r="AL35">
        <f t="shared" si="24"/>
        <v>-1029.6286764295346</v>
      </c>
      <c r="AN35">
        <f t="shared" ref="AN35:AT66" si="27">AE35*$K35</f>
        <v>0</v>
      </c>
      <c r="AO35">
        <f t="shared" si="27"/>
        <v>0</v>
      </c>
      <c r="AP35">
        <f t="shared" si="27"/>
        <v>-0.84866311443269593</v>
      </c>
      <c r="AQ35">
        <f t="shared" si="27"/>
        <v>-75.521325229287044</v>
      </c>
      <c r="AR35">
        <f t="shared" si="27"/>
        <v>-76.36998834371974</v>
      </c>
      <c r="AS35">
        <f t="shared" si="27"/>
        <v>3.6840749893584497</v>
      </c>
      <c r="AT35">
        <f t="shared" si="27"/>
        <v>2.6052432147371318</v>
      </c>
      <c r="AU35">
        <f t="shared" si="25"/>
        <v>-70.080670139624146</v>
      </c>
      <c r="AW35">
        <v>32</v>
      </c>
      <c r="AX35">
        <f>IF(Z35&gt;0, (R35*SUMPRODUCT(K35:$K$98, X35:$X$98)-K35*$AZ$3)/Z35, 0)</f>
        <v>987.83853836949743</v>
      </c>
    </row>
    <row r="36" spans="5:50" x14ac:dyDescent="0.25">
      <c r="E36">
        <v>2036</v>
      </c>
      <c r="F36" s="5">
        <v>3.5571999999999999E-2</v>
      </c>
      <c r="G36" s="5">
        <v>7.0000000000000007E-2</v>
      </c>
      <c r="H36" s="5">
        <f t="shared" si="9"/>
        <v>0.12000000000000001</v>
      </c>
      <c r="I36" s="5">
        <f t="shared" si="10"/>
        <v>1.1200000000000001</v>
      </c>
      <c r="J36">
        <f t="shared" si="11"/>
        <v>0.89285714285714279</v>
      </c>
      <c r="K36">
        <f t="shared" si="21"/>
        <v>6.0771449302831244E-2</v>
      </c>
      <c r="L36" s="2">
        <v>33</v>
      </c>
      <c r="M36" s="6">
        <v>4.6777600000000003E-2</v>
      </c>
      <c r="Q36" s="4">
        <f t="shared" si="22"/>
        <v>25</v>
      </c>
      <c r="R36">
        <f t="shared" si="0"/>
        <v>50000</v>
      </c>
      <c r="S36">
        <f t="shared" si="1"/>
        <v>935.4272426918086</v>
      </c>
      <c r="U36">
        <f t="shared" si="12"/>
        <v>4.6777600000000003E-2</v>
      </c>
      <c r="V36">
        <f t="shared" si="13"/>
        <v>0.01</v>
      </c>
      <c r="W36">
        <f t="shared" si="14"/>
        <v>0.49874402028803988</v>
      </c>
      <c r="X36">
        <f t="shared" si="15"/>
        <v>2.3330048283425817E-2</v>
      </c>
      <c r="Y36">
        <f t="shared" si="16"/>
        <v>4.9874402028803992E-3</v>
      </c>
      <c r="Z36">
        <f t="shared" si="17"/>
        <v>0.47042653180173366</v>
      </c>
      <c r="AB36">
        <f t="shared" si="18"/>
        <v>492.6785640218643</v>
      </c>
      <c r="AC36">
        <f t="shared" si="19"/>
        <v>440.04979353236615</v>
      </c>
      <c r="AE36">
        <f t="shared" si="2"/>
        <v>0</v>
      </c>
      <c r="AF36">
        <f t="shared" si="26"/>
        <v>0</v>
      </c>
      <c r="AG36">
        <f t="shared" si="26"/>
        <v>-11.760663295043342</v>
      </c>
      <c r="AH36">
        <f t="shared" si="4"/>
        <v>-1166.5024141712909</v>
      </c>
      <c r="AI36">
        <f t="shared" si="23"/>
        <v>-1178.2630774663342</v>
      </c>
      <c r="AJ36">
        <f t="shared" si="6"/>
        <v>52.628770489498152</v>
      </c>
      <c r="AK36">
        <f t="shared" si="20"/>
        <v>34.487499481530506</v>
      </c>
      <c r="AL36">
        <f t="shared" si="24"/>
        <v>-1091.1468074953054</v>
      </c>
      <c r="AN36">
        <f t="shared" si="27"/>
        <v>0</v>
      </c>
      <c r="AO36">
        <f t="shared" si="27"/>
        <v>0</v>
      </c>
      <c r="AP36">
        <f t="shared" si="27"/>
        <v>-0.71471255320239468</v>
      </c>
      <c r="AQ36">
        <f t="shared" si="27"/>
        <v>-70.890042324440856</v>
      </c>
      <c r="AR36">
        <f t="shared" si="27"/>
        <v>-71.604754877643245</v>
      </c>
      <c r="AS36">
        <f t="shared" si="27"/>
        <v>3.1983266576728782</v>
      </c>
      <c r="AT36">
        <f t="shared" si="27"/>
        <v>2.09585532632325</v>
      </c>
      <c r="AU36">
        <f t="shared" si="25"/>
        <v>-66.310572893647119</v>
      </c>
      <c r="AW36">
        <v>33</v>
      </c>
      <c r="AX36">
        <f>IF(Z36&gt;0, (R36*SUMPRODUCT(K36:$K$98, X36:$X$98)-K36*$AZ$3)/Z36, 0)</f>
        <v>935.4272426918086</v>
      </c>
    </row>
    <row r="37" spans="5:50" x14ac:dyDescent="0.25">
      <c r="E37">
        <v>2037</v>
      </c>
      <c r="F37" s="5">
        <v>3.5571999999999999E-2</v>
      </c>
      <c r="G37" s="5">
        <v>7.0000000000000007E-2</v>
      </c>
      <c r="H37" s="5">
        <f t="shared" si="9"/>
        <v>0.12000000000000001</v>
      </c>
      <c r="I37" s="5">
        <f t="shared" si="10"/>
        <v>1.1200000000000001</v>
      </c>
      <c r="J37">
        <f t="shared" si="11"/>
        <v>0.89285714285714279</v>
      </c>
      <c r="K37">
        <f t="shared" si="21"/>
        <v>5.4260222591813609E-2</v>
      </c>
      <c r="L37" s="2">
        <v>34</v>
      </c>
      <c r="M37" s="6">
        <v>5.1668436999999998E-2</v>
      </c>
      <c r="Q37" s="4">
        <f t="shared" si="22"/>
        <v>25</v>
      </c>
      <c r="R37">
        <f t="shared" si="0"/>
        <v>50000</v>
      </c>
      <c r="S37">
        <f t="shared" si="1"/>
        <v>882.61294729373526</v>
      </c>
      <c r="U37">
        <f t="shared" si="12"/>
        <v>5.1668436999999998E-2</v>
      </c>
      <c r="V37">
        <f t="shared" si="13"/>
        <v>0.01</v>
      </c>
      <c r="W37">
        <f t="shared" si="14"/>
        <v>0.47042653180173366</v>
      </c>
      <c r="X37">
        <f t="shared" si="15"/>
        <v>2.430620362152637E-2</v>
      </c>
      <c r="Y37">
        <f t="shared" si="16"/>
        <v>4.7042653180173364E-3</v>
      </c>
      <c r="Z37">
        <f t="shared" si="17"/>
        <v>0.44141606286218998</v>
      </c>
      <c r="AB37">
        <f t="shared" si="18"/>
        <v>440.04979353236615</v>
      </c>
      <c r="AC37">
        <f t="shared" si="19"/>
        <v>389.5995322255942</v>
      </c>
      <c r="AE37">
        <f t="shared" si="2"/>
        <v>0</v>
      </c>
      <c r="AF37">
        <f t="shared" si="26"/>
        <v>0</v>
      </c>
      <c r="AG37">
        <f t="shared" si="26"/>
        <v>-11.03540157155475</v>
      </c>
      <c r="AH37">
        <f t="shared" si="4"/>
        <v>-1215.3101810763185</v>
      </c>
      <c r="AI37">
        <f t="shared" si="23"/>
        <v>-1226.3455826478732</v>
      </c>
      <c r="AJ37">
        <f t="shared" si="6"/>
        <v>50.450261306771949</v>
      </c>
      <c r="AK37">
        <f t="shared" si="20"/>
        <v>30.803485547265634</v>
      </c>
      <c r="AL37">
        <f t="shared" si="24"/>
        <v>-1145.0918357938358</v>
      </c>
      <c r="AN37">
        <f t="shared" si="27"/>
        <v>0</v>
      </c>
      <c r="AO37">
        <f t="shared" si="27"/>
        <v>0</v>
      </c>
      <c r="AP37">
        <f t="shared" si="27"/>
        <v>-0.59878334566261049</v>
      </c>
      <c r="AQ37">
        <f t="shared" si="27"/>
        <v>-65.943000943298344</v>
      </c>
      <c r="AR37">
        <f t="shared" si="27"/>
        <v>-66.541784288960955</v>
      </c>
      <c r="AS37">
        <f t="shared" si="27"/>
        <v>2.7374424083206073</v>
      </c>
      <c r="AT37">
        <f t="shared" si="27"/>
        <v>1.6714039823983466</v>
      </c>
      <c r="AU37">
        <f t="shared" si="25"/>
        <v>-62.132937898242005</v>
      </c>
      <c r="AW37">
        <v>34</v>
      </c>
      <c r="AX37">
        <f>IF(Z37&gt;0, (R37*SUMPRODUCT(K37:$K$98, X37:$X$98)-K37*$AZ$3)/Z37, 0)</f>
        <v>882.61294729373526</v>
      </c>
    </row>
    <row r="38" spans="5:50" x14ac:dyDescent="0.25">
      <c r="E38">
        <v>2038</v>
      </c>
      <c r="F38" s="5">
        <v>3.5571999999999999E-2</v>
      </c>
      <c r="G38" s="5">
        <v>7.0000000000000007E-2</v>
      </c>
      <c r="H38" s="5">
        <f t="shared" si="9"/>
        <v>0.12000000000000001</v>
      </c>
      <c r="I38" s="5">
        <f t="shared" si="10"/>
        <v>1.1200000000000001</v>
      </c>
      <c r="J38">
        <f t="shared" si="11"/>
        <v>0.89285714285714279</v>
      </c>
      <c r="K38">
        <f t="shared" si="21"/>
        <v>4.8446627314119292E-2</v>
      </c>
      <c r="L38" s="2">
        <v>35</v>
      </c>
      <c r="M38" s="6">
        <v>5.7177164000000003E-2</v>
      </c>
      <c r="Q38" s="4">
        <f t="shared" si="22"/>
        <v>25</v>
      </c>
      <c r="R38">
        <f t="shared" si="0"/>
        <v>50000</v>
      </c>
      <c r="S38">
        <f t="shared" si="1"/>
        <v>830.34743133197492</v>
      </c>
      <c r="U38">
        <f t="shared" si="12"/>
        <v>5.7177164000000003E-2</v>
      </c>
      <c r="V38">
        <f t="shared" si="13"/>
        <v>0.01</v>
      </c>
      <c r="W38">
        <f t="shared" si="14"/>
        <v>0.44141606286218998</v>
      </c>
      <c r="X38">
        <f t="shared" si="15"/>
        <v>2.5238918618505746E-2</v>
      </c>
      <c r="Y38">
        <f t="shared" si="16"/>
        <v>4.4141606286218996E-3</v>
      </c>
      <c r="Z38">
        <f t="shared" si="17"/>
        <v>0.41176298361506236</v>
      </c>
      <c r="AB38">
        <f t="shared" si="18"/>
        <v>389.5995322255942</v>
      </c>
      <c r="AC38">
        <f t="shared" si="19"/>
        <v>341.90633576235712</v>
      </c>
      <c r="AE38">
        <f t="shared" si="2"/>
        <v>0</v>
      </c>
      <c r="AF38">
        <f t="shared" si="26"/>
        <v>0</v>
      </c>
      <c r="AG38">
        <f t="shared" si="26"/>
        <v>-10.294074590376558</v>
      </c>
      <c r="AH38">
        <f t="shared" si="4"/>
        <v>-1261.9459309252873</v>
      </c>
      <c r="AI38">
        <f t="shared" si="23"/>
        <v>-1272.2400055156638</v>
      </c>
      <c r="AJ38">
        <f t="shared" si="6"/>
        <v>47.693196463237086</v>
      </c>
      <c r="AK38">
        <f t="shared" si="20"/>
        <v>27.271967255791598</v>
      </c>
      <c r="AL38">
        <f t="shared" si="24"/>
        <v>-1197.2748417966352</v>
      </c>
      <c r="AN38">
        <f t="shared" si="27"/>
        <v>0</v>
      </c>
      <c r="AO38">
        <f t="shared" si="27"/>
        <v>0</v>
      </c>
      <c r="AP38">
        <f t="shared" si="27"/>
        <v>-0.49871319522371832</v>
      </c>
      <c r="AQ38">
        <f t="shared" si="27"/>
        <v>-61.137024206106716</v>
      </c>
      <c r="AR38">
        <f t="shared" si="27"/>
        <v>-61.635737401330438</v>
      </c>
      <c r="AS38">
        <f t="shared" si="27"/>
        <v>2.3105745144735192</v>
      </c>
      <c r="AT38">
        <f t="shared" si="27"/>
        <v>1.3212348337642001</v>
      </c>
      <c r="AU38">
        <f t="shared" si="25"/>
        <v>-58.003928053092721</v>
      </c>
      <c r="AW38">
        <v>35</v>
      </c>
      <c r="AX38">
        <f>IF(Z38&gt;0, (R38*SUMPRODUCT(K38:$K$98, X38:$X$98)-K38*$AZ$3)/Z38, 0)</f>
        <v>830.34743133197492</v>
      </c>
    </row>
    <row r="39" spans="5:50" x14ac:dyDescent="0.25">
      <c r="E39">
        <v>2039</v>
      </c>
      <c r="F39" s="5">
        <v>3.5571999999999999E-2</v>
      </c>
      <c r="G39" s="5">
        <v>7.0000000000000007E-2</v>
      </c>
      <c r="H39" s="5">
        <f t="shared" si="9"/>
        <v>0.12000000000000001</v>
      </c>
      <c r="I39" s="5">
        <f t="shared" si="10"/>
        <v>1.1200000000000001</v>
      </c>
      <c r="J39">
        <f t="shared" si="11"/>
        <v>0.89285714285714279</v>
      </c>
      <c r="K39">
        <f t="shared" si="21"/>
        <v>4.3255917244749365E-2</v>
      </c>
      <c r="L39" s="2">
        <v>36</v>
      </c>
      <c r="M39" s="6">
        <v>6.3388860000000005E-2</v>
      </c>
      <c r="Q39" s="4">
        <f t="shared" si="22"/>
        <v>25</v>
      </c>
      <c r="R39">
        <f t="shared" si="0"/>
        <v>50000</v>
      </c>
      <c r="S39">
        <f t="shared" si="1"/>
        <v>778.58294012450369</v>
      </c>
      <c r="U39">
        <f t="shared" si="12"/>
        <v>6.3388860000000005E-2</v>
      </c>
      <c r="V39">
        <f t="shared" si="13"/>
        <v>0.01</v>
      </c>
      <c r="W39">
        <f t="shared" si="14"/>
        <v>0.41176298361506236</v>
      </c>
      <c r="X39">
        <f t="shared" si="15"/>
        <v>2.6101186121557485E-2</v>
      </c>
      <c r="Y39">
        <f t="shared" si="16"/>
        <v>4.1176298361506238E-3</v>
      </c>
      <c r="Z39">
        <f t="shared" si="17"/>
        <v>0.38154416765735427</v>
      </c>
      <c r="AB39">
        <f t="shared" si="18"/>
        <v>341.90633576235712</v>
      </c>
      <c r="AC39">
        <f t="shared" si="19"/>
        <v>297.06377984201947</v>
      </c>
      <c r="AE39">
        <f t="shared" si="2"/>
        <v>0</v>
      </c>
      <c r="AF39">
        <f t="shared" si="26"/>
        <v>0</v>
      </c>
      <c r="AG39">
        <f t="shared" si="26"/>
        <v>-9.5386041914338566</v>
      </c>
      <c r="AH39">
        <f t="shared" si="4"/>
        <v>-1305.0593060778742</v>
      </c>
      <c r="AI39">
        <f t="shared" si="23"/>
        <v>-1314.5979102693082</v>
      </c>
      <c r="AJ39">
        <f t="shared" si="6"/>
        <v>44.842555920337645</v>
      </c>
      <c r="AK39">
        <f t="shared" si="20"/>
        <v>23.933443503365002</v>
      </c>
      <c r="AL39">
        <f t="shared" si="24"/>
        <v>-1245.8219108456055</v>
      </c>
      <c r="AN39">
        <f t="shared" si="27"/>
        <v>0</v>
      </c>
      <c r="AO39">
        <f t="shared" si="27"/>
        <v>0</v>
      </c>
      <c r="AP39">
        <f t="shared" si="27"/>
        <v>-0.41260107353508235</v>
      </c>
      <c r="AQ39">
        <f t="shared" si="27"/>
        <v>-56.451537343194559</v>
      </c>
      <c r="AR39">
        <f t="shared" si="27"/>
        <v>-56.864138416729645</v>
      </c>
      <c r="AS39">
        <f t="shared" si="27"/>
        <v>1.9397058879331708</v>
      </c>
      <c r="AT39">
        <f t="shared" si="27"/>
        <v>1.0352630515634409</v>
      </c>
      <c r="AU39">
        <f t="shared" si="25"/>
        <v>-53.889169477233033</v>
      </c>
      <c r="AW39">
        <v>36</v>
      </c>
      <c r="AX39">
        <f>IF(Z39&gt;0, (R39*SUMPRODUCT(K39:$K$98, X39:$X$98)-K39*$AZ$3)/Z39, 0)</f>
        <v>778.58294012450369</v>
      </c>
    </row>
    <row r="40" spans="5:50" x14ac:dyDescent="0.25">
      <c r="E40">
        <v>2040</v>
      </c>
      <c r="F40" s="5">
        <v>3.5571999999999999E-2</v>
      </c>
      <c r="G40" s="5">
        <v>7.0000000000000007E-2</v>
      </c>
      <c r="H40" s="5">
        <f t="shared" si="9"/>
        <v>0.12000000000000001</v>
      </c>
      <c r="I40" s="5">
        <f t="shared" si="10"/>
        <v>1.1200000000000001</v>
      </c>
      <c r="J40">
        <f t="shared" si="11"/>
        <v>0.89285714285714279</v>
      </c>
      <c r="K40">
        <f t="shared" si="21"/>
        <v>3.8621354682811929E-2</v>
      </c>
      <c r="L40" s="2">
        <v>37</v>
      </c>
      <c r="M40" s="6">
        <v>7.0498397000000004E-2</v>
      </c>
      <c r="Q40" s="4">
        <f t="shared" si="22"/>
        <v>25</v>
      </c>
      <c r="R40">
        <f t="shared" si="0"/>
        <v>50000</v>
      </c>
      <c r="S40">
        <f t="shared" si="1"/>
        <v>727.30533397043644</v>
      </c>
      <c r="U40">
        <f t="shared" si="12"/>
        <v>7.0498397000000004E-2</v>
      </c>
      <c r="V40">
        <f t="shared" si="13"/>
        <v>0.01</v>
      </c>
      <c r="W40">
        <f t="shared" si="14"/>
        <v>0.38154416765735427</v>
      </c>
      <c r="X40">
        <f t="shared" si="15"/>
        <v>2.6898252204542724E-2</v>
      </c>
      <c r="Y40">
        <f t="shared" si="16"/>
        <v>3.815441676573543E-3</v>
      </c>
      <c r="Z40">
        <f t="shared" si="17"/>
        <v>0.35083047377623799</v>
      </c>
      <c r="AB40">
        <f t="shared" si="18"/>
        <v>297.06377984201947</v>
      </c>
      <c r="AC40">
        <f t="shared" si="19"/>
        <v>255.16087489683321</v>
      </c>
      <c r="AE40">
        <f t="shared" si="2"/>
        <v>0</v>
      </c>
      <c r="AF40">
        <f t="shared" si="26"/>
        <v>0</v>
      </c>
      <c r="AG40">
        <f t="shared" si="26"/>
        <v>-8.7707618444059499</v>
      </c>
      <c r="AH40">
        <f t="shared" si="4"/>
        <v>-1344.9126102271362</v>
      </c>
      <c r="AI40">
        <f t="shared" si="23"/>
        <v>-1353.6833720715422</v>
      </c>
      <c r="AJ40">
        <f t="shared" si="6"/>
        <v>41.902904945186265</v>
      </c>
      <c r="AK40">
        <f t="shared" si="20"/>
        <v>20.794464588941366</v>
      </c>
      <c r="AL40">
        <f t="shared" si="24"/>
        <v>-1290.9860025374146</v>
      </c>
      <c r="AN40">
        <f t="shared" si="27"/>
        <v>0</v>
      </c>
      <c r="AO40">
        <f t="shared" si="27"/>
        <v>0</v>
      </c>
      <c r="AP40">
        <f t="shared" si="27"/>
        <v>-0.33873870403127593</v>
      </c>
      <c r="AQ40">
        <f t="shared" si="27"/>
        <v>-51.942346936968619</v>
      </c>
      <c r="AR40">
        <f t="shared" si="27"/>
        <v>-52.281085640999898</v>
      </c>
      <c r="AS40">
        <f t="shared" si="27"/>
        <v>1.6183469541281927</v>
      </c>
      <c r="AT40">
        <f t="shared" si="27"/>
        <v>0.80311039232867742</v>
      </c>
      <c r="AU40">
        <f t="shared" si="25"/>
        <v>-49.859628294543029</v>
      </c>
      <c r="AW40">
        <v>37</v>
      </c>
      <c r="AX40">
        <f>IF(Z40&gt;0, (R40*SUMPRODUCT(K40:$K$98, X40:$X$98)-K40*$AZ$3)/Z40, 0)</f>
        <v>727.30533397043644</v>
      </c>
    </row>
    <row r="41" spans="5:50" x14ac:dyDescent="0.25">
      <c r="E41">
        <v>2041</v>
      </c>
      <c r="F41" s="5">
        <v>3.5571999999999999E-2</v>
      </c>
      <c r="G41" s="5">
        <v>7.0000000000000007E-2</v>
      </c>
      <c r="H41" s="5">
        <f t="shared" si="9"/>
        <v>0.12000000000000001</v>
      </c>
      <c r="I41" s="5">
        <f t="shared" si="10"/>
        <v>1.1200000000000001</v>
      </c>
      <c r="J41">
        <f t="shared" si="11"/>
        <v>0.89285714285714279</v>
      </c>
      <c r="K41">
        <f t="shared" si="21"/>
        <v>3.4483352395367789E-2</v>
      </c>
      <c r="L41" s="2">
        <v>38</v>
      </c>
      <c r="M41" s="6">
        <v>7.8701599999999997E-2</v>
      </c>
      <c r="Q41" s="4">
        <f t="shared" si="22"/>
        <v>25</v>
      </c>
      <c r="R41">
        <f t="shared" si="0"/>
        <v>50000</v>
      </c>
      <c r="S41">
        <f t="shared" si="1"/>
        <v>676.26140370435803</v>
      </c>
      <c r="U41">
        <f t="shared" si="12"/>
        <v>7.8701599999999997E-2</v>
      </c>
      <c r="V41">
        <f t="shared" si="13"/>
        <v>0.01</v>
      </c>
      <c r="W41">
        <f t="shared" si="14"/>
        <v>0.35083047377623799</v>
      </c>
      <c r="X41">
        <f t="shared" si="15"/>
        <v>2.7610919614947972E-2</v>
      </c>
      <c r="Y41">
        <f t="shared" si="16"/>
        <v>3.5083047377623801E-3</v>
      </c>
      <c r="Z41">
        <f t="shared" si="17"/>
        <v>0.31971124942352763</v>
      </c>
      <c r="AB41">
        <f t="shared" si="18"/>
        <v>255.16087489683321</v>
      </c>
      <c r="AC41">
        <f t="shared" si="19"/>
        <v>216.20837831522891</v>
      </c>
      <c r="AE41">
        <f t="shared" si="2"/>
        <v>0</v>
      </c>
      <c r="AF41">
        <f t="shared" si="26"/>
        <v>0</v>
      </c>
      <c r="AG41">
        <f t="shared" si="26"/>
        <v>-7.9927812355881906</v>
      </c>
      <c r="AH41">
        <f t="shared" si="4"/>
        <v>-1380.5459807473985</v>
      </c>
      <c r="AI41">
        <f t="shared" si="23"/>
        <v>-1388.5387619829867</v>
      </c>
      <c r="AJ41">
        <f t="shared" si="6"/>
        <v>38.952496581604294</v>
      </c>
      <c r="AK41">
        <f t="shared" si="20"/>
        <v>17.861261242778326</v>
      </c>
      <c r="AL41">
        <f t="shared" si="24"/>
        <v>-1331.7250041586042</v>
      </c>
      <c r="AN41">
        <f t="shared" si="27"/>
        <v>0</v>
      </c>
      <c r="AO41">
        <f t="shared" si="27"/>
        <v>0</v>
      </c>
      <c r="AP41">
        <f t="shared" si="27"/>
        <v>-0.27561789196587078</v>
      </c>
      <c r="AQ41">
        <f t="shared" si="27"/>
        <v>-47.605853552121175</v>
      </c>
      <c r="AR41">
        <f t="shared" si="27"/>
        <v>-47.881471444087047</v>
      </c>
      <c r="AS41">
        <f t="shared" si="27"/>
        <v>1.3432126663028201</v>
      </c>
      <c r="AT41">
        <f t="shared" si="27"/>
        <v>0.61591616566044982</v>
      </c>
      <c r="AU41">
        <f t="shared" si="25"/>
        <v>-45.922342612123785</v>
      </c>
      <c r="AW41">
        <v>38</v>
      </c>
      <c r="AX41">
        <f>IF(Z41&gt;0, (R41*SUMPRODUCT(K41:$K$98, X41:$X$98)-K41*$AZ$3)/Z41, 0)</f>
        <v>676.26140370435803</v>
      </c>
    </row>
    <row r="42" spans="5:50" x14ac:dyDescent="0.25">
      <c r="E42">
        <v>2042</v>
      </c>
      <c r="F42" s="5">
        <v>3.5571999999999999E-2</v>
      </c>
      <c r="G42" s="5">
        <v>7.0000000000000007E-2</v>
      </c>
      <c r="H42" s="5">
        <f t="shared" si="9"/>
        <v>0.12000000000000001</v>
      </c>
      <c r="I42" s="5">
        <f t="shared" si="10"/>
        <v>1.1200000000000001</v>
      </c>
      <c r="J42">
        <f t="shared" si="11"/>
        <v>0.89285714285714279</v>
      </c>
      <c r="K42">
        <f t="shared" si="21"/>
        <v>3.0788707495864095E-2</v>
      </c>
      <c r="L42" s="2">
        <v>39</v>
      </c>
      <c r="M42" s="6">
        <v>8.8159118999999994E-2</v>
      </c>
      <c r="Q42" s="4">
        <f t="shared" si="22"/>
        <v>25</v>
      </c>
      <c r="R42">
        <f t="shared" si="0"/>
        <v>50000</v>
      </c>
      <c r="S42">
        <f t="shared" si="1"/>
        <v>624.9832956571513</v>
      </c>
      <c r="U42">
        <f t="shared" si="12"/>
        <v>8.8159118999999994E-2</v>
      </c>
      <c r="V42">
        <f t="shared" si="13"/>
        <v>0.01</v>
      </c>
      <c r="W42">
        <f t="shared" si="14"/>
        <v>0.31971124942352763</v>
      </c>
      <c r="X42">
        <f t="shared" si="15"/>
        <v>2.8185462083567453E-2</v>
      </c>
      <c r="Y42">
        <f t="shared" si="16"/>
        <v>3.1971124942352762E-3</v>
      </c>
      <c r="Z42">
        <f t="shared" si="17"/>
        <v>0.28832867484572489</v>
      </c>
      <c r="AB42">
        <f t="shared" si="18"/>
        <v>216.20837831522891</v>
      </c>
      <c r="AC42">
        <f t="shared" si="19"/>
        <v>180.20060543754033</v>
      </c>
      <c r="AE42">
        <f t="shared" si="2"/>
        <v>0</v>
      </c>
      <c r="AF42">
        <f t="shared" si="26"/>
        <v>0</v>
      </c>
      <c r="AG42">
        <f t="shared" si="26"/>
        <v>-7.2082168711431223</v>
      </c>
      <c r="AH42">
        <f t="shared" si="4"/>
        <v>-1409.2731041783727</v>
      </c>
      <c r="AI42">
        <f t="shared" si="23"/>
        <v>-1416.4813210495158</v>
      </c>
      <c r="AJ42">
        <f t="shared" si="6"/>
        <v>36.007772877688581</v>
      </c>
      <c r="AK42">
        <f t="shared" si="20"/>
        <v>15.134586482066025</v>
      </c>
      <c r="AL42">
        <f t="shared" si="24"/>
        <v>-1365.3389616897612</v>
      </c>
      <c r="AN42">
        <f t="shared" si="27"/>
        <v>0</v>
      </c>
      <c r="AO42">
        <f t="shared" si="27"/>
        <v>0</v>
      </c>
      <c r="AP42">
        <f t="shared" si="27"/>
        <v>-0.22193168081237827</v>
      </c>
      <c r="AQ42">
        <f t="shared" si="27"/>
        <v>-43.389697386336323</v>
      </c>
      <c r="AR42">
        <f t="shared" si="27"/>
        <v>-43.611629067148705</v>
      </c>
      <c r="AS42">
        <f t="shared" si="27"/>
        <v>1.1086327867086623</v>
      </c>
      <c r="AT42">
        <f t="shared" si="27"/>
        <v>0.46597435626718964</v>
      </c>
      <c r="AU42">
        <f t="shared" si="25"/>
        <v>-42.037021924172848</v>
      </c>
      <c r="AW42">
        <v>39</v>
      </c>
      <c r="AX42">
        <f>IF(Z42&gt;0, (R42*SUMPRODUCT(K42:$K$98, X42:$X$98)-K42*$AZ$3)/Z42, 0)</f>
        <v>624.9832956571513</v>
      </c>
    </row>
    <row r="43" spans="5:50" x14ac:dyDescent="0.25">
      <c r="E43">
        <v>2043</v>
      </c>
      <c r="F43" s="5">
        <v>3.5571999999999999E-2</v>
      </c>
      <c r="G43" s="5">
        <v>7.0000000000000007E-2</v>
      </c>
      <c r="H43" s="5">
        <f t="shared" si="9"/>
        <v>0.12000000000000001</v>
      </c>
      <c r="I43" s="5">
        <f t="shared" si="10"/>
        <v>1.1200000000000001</v>
      </c>
      <c r="J43">
        <f t="shared" si="11"/>
        <v>0.89285714285714279</v>
      </c>
      <c r="K43">
        <f t="shared" si="21"/>
        <v>2.7489917407021513E-2</v>
      </c>
      <c r="L43" s="2">
        <v>40</v>
      </c>
      <c r="M43" s="6">
        <v>9.9426106E-2</v>
      </c>
      <c r="Q43" s="4">
        <f t="shared" si="22"/>
        <v>25</v>
      </c>
      <c r="R43">
        <f t="shared" si="0"/>
        <v>50000</v>
      </c>
      <c r="S43">
        <f t="shared" si="1"/>
        <v>573.12675754776774</v>
      </c>
      <c r="U43">
        <f t="shared" si="12"/>
        <v>9.9426106E-2</v>
      </c>
      <c r="V43">
        <f t="shared" si="13"/>
        <v>0.01</v>
      </c>
      <c r="W43">
        <f t="shared" si="14"/>
        <v>0.28832867484572489</v>
      </c>
      <c r="X43">
        <f t="shared" si="15"/>
        <v>2.8667397388050575E-2</v>
      </c>
      <c r="Y43">
        <f t="shared" si="16"/>
        <v>2.883286748457249E-3</v>
      </c>
      <c r="Z43">
        <f t="shared" si="17"/>
        <v>0.25677799070921709</v>
      </c>
      <c r="AB43">
        <f t="shared" si="18"/>
        <v>180.20060543754033</v>
      </c>
      <c r="AC43">
        <f t="shared" si="19"/>
        <v>147.16633722480441</v>
      </c>
      <c r="AE43">
        <f t="shared" si="2"/>
        <v>0</v>
      </c>
      <c r="AF43">
        <f t="shared" si="26"/>
        <v>0</v>
      </c>
      <c r="AG43">
        <f t="shared" si="26"/>
        <v>-6.419449767730427</v>
      </c>
      <c r="AH43">
        <f t="shared" si="4"/>
        <v>-1433.3698694025288</v>
      </c>
      <c r="AI43">
        <f t="shared" si="23"/>
        <v>-1439.7893191702592</v>
      </c>
      <c r="AJ43">
        <f t="shared" si="6"/>
        <v>33.034268212735924</v>
      </c>
      <c r="AK43">
        <f t="shared" si="20"/>
        <v>12.614042380627824</v>
      </c>
      <c r="AL43">
        <f t="shared" si="24"/>
        <v>-1394.1410085768955</v>
      </c>
      <c r="AN43">
        <f t="shared" si="27"/>
        <v>0</v>
      </c>
      <c r="AO43">
        <f t="shared" si="27"/>
        <v>0</v>
      </c>
      <c r="AP43">
        <f t="shared" si="27"/>
        <v>-0.17647014391343288</v>
      </c>
      <c r="AQ43">
        <f t="shared" si="27"/>
        <v>-39.403219323588729</v>
      </c>
      <c r="AR43">
        <f t="shared" si="27"/>
        <v>-39.579689467502163</v>
      </c>
      <c r="AS43">
        <f t="shared" si="27"/>
        <v>0.90810930476950669</v>
      </c>
      <c r="AT43">
        <f t="shared" si="27"/>
        <v>0.34675898321212789</v>
      </c>
      <c r="AU43">
        <f t="shared" si="25"/>
        <v>-38.324821179520526</v>
      </c>
      <c r="AW43">
        <v>40</v>
      </c>
      <c r="AX43">
        <f>IF(Z43&gt;0, (R43*SUMPRODUCT(K43:$K$98, X43:$X$98)-K43*$AZ$3)/Z43, 0)</f>
        <v>573.12675754776774</v>
      </c>
    </row>
    <row r="44" spans="5:50" x14ac:dyDescent="0.25">
      <c r="E44">
        <v>2044</v>
      </c>
      <c r="F44" s="5">
        <v>3.5571999999999999E-2</v>
      </c>
      <c r="G44" s="5">
        <v>7.0000000000000007E-2</v>
      </c>
      <c r="H44" s="5">
        <f t="shared" si="9"/>
        <v>0.12000000000000001</v>
      </c>
      <c r="I44" s="5">
        <f t="shared" si="10"/>
        <v>1.1200000000000001</v>
      </c>
      <c r="J44">
        <f t="shared" si="11"/>
        <v>0.89285714285714279</v>
      </c>
      <c r="K44">
        <f t="shared" si="21"/>
        <v>2.4544569113412063E-2</v>
      </c>
      <c r="L44" s="2">
        <v>41</v>
      </c>
      <c r="M44" s="6">
        <v>0.112419382</v>
      </c>
      <c r="Q44" s="4">
        <f t="shared" si="22"/>
        <v>25</v>
      </c>
      <c r="R44">
        <f t="shared" si="0"/>
        <v>50000</v>
      </c>
      <c r="S44">
        <f t="shared" si="1"/>
        <v>519.24770440942655</v>
      </c>
      <c r="U44">
        <f t="shared" si="12"/>
        <v>0.112419382</v>
      </c>
      <c r="V44">
        <f t="shared" si="13"/>
        <v>0.01</v>
      </c>
      <c r="W44">
        <f t="shared" si="14"/>
        <v>0.25677799070921709</v>
      </c>
      <c r="X44">
        <f t="shared" si="15"/>
        <v>2.8866823026731925E-2</v>
      </c>
      <c r="Y44">
        <f t="shared" si="16"/>
        <v>2.567779907092171E-3</v>
      </c>
      <c r="Z44">
        <f t="shared" si="17"/>
        <v>0.22534338777539298</v>
      </c>
      <c r="AB44">
        <f t="shared" si="18"/>
        <v>147.16633722480441</v>
      </c>
      <c r="AC44">
        <f t="shared" si="19"/>
        <v>117.00903680621603</v>
      </c>
      <c r="AE44">
        <f t="shared" si="2"/>
        <v>0</v>
      </c>
      <c r="AF44">
        <f t="shared" si="26"/>
        <v>0</v>
      </c>
      <c r="AG44">
        <f t="shared" si="26"/>
        <v>-5.6335846943848242</v>
      </c>
      <c r="AH44">
        <f t="shared" si="4"/>
        <v>-1443.3411513365963</v>
      </c>
      <c r="AI44">
        <f t="shared" si="23"/>
        <v>-1448.9747360309811</v>
      </c>
      <c r="AJ44">
        <f t="shared" si="6"/>
        <v>30.157300418588378</v>
      </c>
      <c r="AK44">
        <f t="shared" si="20"/>
        <v>10.301643605736309</v>
      </c>
      <c r="AL44">
        <f t="shared" si="24"/>
        <v>-1408.5157920066565</v>
      </c>
      <c r="AN44">
        <f t="shared" si="27"/>
        <v>0</v>
      </c>
      <c r="AO44">
        <f t="shared" si="27"/>
        <v>0</v>
      </c>
      <c r="AP44">
        <f t="shared" si="27"/>
        <v>-0.1382739088875887</v>
      </c>
      <c r="AQ44">
        <f t="shared" si="27"/>
        <v>-35.42618664321283</v>
      </c>
      <c r="AR44">
        <f t="shared" si="27"/>
        <v>-35.564460552100414</v>
      </c>
      <c r="AS44">
        <f t="shared" si="27"/>
        <v>0.74019794439797293</v>
      </c>
      <c r="AT44">
        <f t="shared" si="27"/>
        <v>0.25284940346273432</v>
      </c>
      <c r="AU44">
        <f t="shared" si="25"/>
        <v>-34.571413204239711</v>
      </c>
      <c r="AW44">
        <v>41</v>
      </c>
      <c r="AX44">
        <f>IF(Z44&gt;0, (R44*SUMPRODUCT(K44:$K$98, X44:$X$98)-K44*$AZ$3)/Z44, 0)</f>
        <v>519.24770440942655</v>
      </c>
    </row>
    <row r="45" spans="5:50" x14ac:dyDescent="0.25">
      <c r="E45">
        <v>2045</v>
      </c>
      <c r="F45" s="5">
        <v>3.5571999999999999E-2</v>
      </c>
      <c r="G45" s="5">
        <v>7.0000000000000007E-2</v>
      </c>
      <c r="H45" s="5">
        <f t="shared" si="9"/>
        <v>0.12000000000000001</v>
      </c>
      <c r="I45" s="5">
        <f t="shared" si="10"/>
        <v>1.1200000000000001</v>
      </c>
      <c r="J45">
        <f t="shared" si="11"/>
        <v>0.89285714285714279</v>
      </c>
      <c r="K45">
        <f t="shared" si="21"/>
        <v>2.1914793851260769E-2</v>
      </c>
      <c r="L45" s="2">
        <v>42</v>
      </c>
      <c r="M45" s="6">
        <v>0.12734142500000001</v>
      </c>
      <c r="Q45" s="4">
        <f t="shared" si="22"/>
        <v>25</v>
      </c>
      <c r="R45">
        <f t="shared" si="0"/>
        <v>50000</v>
      </c>
      <c r="S45">
        <f t="shared" si="1"/>
        <v>462.14362258673725</v>
      </c>
      <c r="U45">
        <f t="shared" si="12"/>
        <v>0.12734142500000001</v>
      </c>
      <c r="V45">
        <f t="shared" si="13"/>
        <v>0.01</v>
      </c>
      <c r="W45">
        <f t="shared" si="14"/>
        <v>0.22534338777539298</v>
      </c>
      <c r="X45">
        <f t="shared" si="15"/>
        <v>2.8695548113646125E-2</v>
      </c>
      <c r="Y45">
        <f t="shared" si="16"/>
        <v>2.2534338777539299E-3</v>
      </c>
      <c r="Z45">
        <f t="shared" si="17"/>
        <v>0.19439440578399292</v>
      </c>
      <c r="AB45">
        <f t="shared" si="18"/>
        <v>117.00903680621603</v>
      </c>
      <c r="AC45">
        <f t="shared" si="19"/>
        <v>89.838134899610679</v>
      </c>
      <c r="AE45">
        <f t="shared" si="2"/>
        <v>0</v>
      </c>
      <c r="AF45">
        <f t="shared" si="26"/>
        <v>0</v>
      </c>
      <c r="AG45">
        <f t="shared" si="26"/>
        <v>-4.8598601445998231</v>
      </c>
      <c r="AH45">
        <f t="shared" si="4"/>
        <v>-1434.7774056823062</v>
      </c>
      <c r="AI45">
        <f t="shared" si="23"/>
        <v>-1439.6372658269061</v>
      </c>
      <c r="AJ45">
        <f t="shared" si="6"/>
        <v>27.170901906605351</v>
      </c>
      <c r="AK45">
        <f t="shared" si="20"/>
        <v>8.1906325764351227</v>
      </c>
      <c r="AL45">
        <f t="shared" si="24"/>
        <v>-1404.2757313438656</v>
      </c>
      <c r="AN45">
        <f t="shared" si="27"/>
        <v>0</v>
      </c>
      <c r="AO45">
        <f t="shared" si="27"/>
        <v>0</v>
      </c>
      <c r="AP45">
        <f t="shared" si="27"/>
        <v>-0.10650283321486348</v>
      </c>
      <c r="AQ45">
        <f t="shared" si="27"/>
        <v>-31.44285106797448</v>
      </c>
      <c r="AR45">
        <f t="shared" si="27"/>
        <v>-31.549353901189345</v>
      </c>
      <c r="AS45">
        <f t="shared" si="27"/>
        <v>0.59544471403608445</v>
      </c>
      <c r="AT45">
        <f t="shared" si="27"/>
        <v>0.17949602442399656</v>
      </c>
      <c r="AU45">
        <f t="shared" si="25"/>
        <v>-30.774413162729264</v>
      </c>
      <c r="AW45">
        <v>42</v>
      </c>
      <c r="AX45">
        <f>IF(Z45&gt;0, (R45*SUMPRODUCT(K45:$K$98, X45:$X$98)-K45*$AZ$3)/Z45, 0)</f>
        <v>462.14362258673725</v>
      </c>
    </row>
    <row r="46" spans="5:50" x14ac:dyDescent="0.25">
      <c r="E46">
        <v>2046</v>
      </c>
      <c r="F46" s="5">
        <v>3.5571999999999999E-2</v>
      </c>
      <c r="G46" s="5">
        <v>7.0000000000000007E-2</v>
      </c>
      <c r="H46" s="5">
        <f t="shared" si="9"/>
        <v>0.12000000000000001</v>
      </c>
      <c r="I46" s="5">
        <f t="shared" si="10"/>
        <v>1.1200000000000001</v>
      </c>
      <c r="J46">
        <f t="shared" si="11"/>
        <v>0.89285714285714279</v>
      </c>
      <c r="K46">
        <f t="shared" si="21"/>
        <v>1.9566780224339969E-2</v>
      </c>
      <c r="L46" s="2">
        <v>43</v>
      </c>
      <c r="M46" s="6">
        <v>0.14457818</v>
      </c>
      <c r="Q46" s="4">
        <f t="shared" si="22"/>
        <v>25</v>
      </c>
      <c r="R46">
        <f t="shared" si="0"/>
        <v>50000</v>
      </c>
      <c r="S46">
        <f t="shared" si="1"/>
        <v>400.17015908245838</v>
      </c>
      <c r="U46">
        <f t="shared" si="12"/>
        <v>0.14457818</v>
      </c>
      <c r="V46">
        <f t="shared" si="13"/>
        <v>0.01</v>
      </c>
      <c r="W46">
        <f t="shared" si="14"/>
        <v>0.19439440578399292</v>
      </c>
      <c r="X46">
        <f t="shared" si="15"/>
        <v>2.8105189390431169E-2</v>
      </c>
      <c r="Y46">
        <f t="shared" si="16"/>
        <v>1.9439440578399292E-3</v>
      </c>
      <c r="Z46">
        <f t="shared" si="17"/>
        <v>0.16434527233572183</v>
      </c>
      <c r="AB46">
        <f t="shared" si="18"/>
        <v>89.838134899610679</v>
      </c>
      <c r="AC46">
        <f t="shared" si="19"/>
        <v>65.76607377503575</v>
      </c>
      <c r="AE46">
        <f t="shared" si="2"/>
        <v>0</v>
      </c>
      <c r="AF46">
        <f t="shared" si="26"/>
        <v>0</v>
      </c>
      <c r="AG46">
        <f t="shared" si="26"/>
        <v>-4.1086318083930458</v>
      </c>
      <c r="AH46">
        <f t="shared" si="4"/>
        <v>-1405.2594695215585</v>
      </c>
      <c r="AI46">
        <f t="shared" si="23"/>
        <v>-1409.3681013299515</v>
      </c>
      <c r="AJ46">
        <f t="shared" si="6"/>
        <v>24.07206112457493</v>
      </c>
      <c r="AK46">
        <f t="shared" si="20"/>
        <v>6.2886694429727479</v>
      </c>
      <c r="AL46">
        <f t="shared" si="24"/>
        <v>-1379.0073707624038</v>
      </c>
      <c r="AN46">
        <f t="shared" si="27"/>
        <v>0</v>
      </c>
      <c r="AO46">
        <f t="shared" si="27"/>
        <v>0</v>
      </c>
      <c r="AP46">
        <f t="shared" si="27"/>
        <v>-8.0392695617559212E-2</v>
      </c>
      <c r="AQ46">
        <f t="shared" si="27"/>
        <v>-27.496403198300907</v>
      </c>
      <c r="AR46">
        <f t="shared" si="27"/>
        <v>-27.576795893918465</v>
      </c>
      <c r="AS46">
        <f t="shared" si="27"/>
        <v>0.4710127295714357</v>
      </c>
      <c r="AT46">
        <f t="shared" si="27"/>
        <v>0.12304901289417021</v>
      </c>
      <c r="AU46">
        <f t="shared" si="25"/>
        <v>-26.982734151452856</v>
      </c>
      <c r="AW46">
        <v>43</v>
      </c>
      <c r="AX46">
        <f>IF(Z46&gt;0, (R46*SUMPRODUCT(K46:$K$98, X46:$X$98)-K46*$AZ$3)/Z46, 0)</f>
        <v>400.17015908245838</v>
      </c>
    </row>
    <row r="47" spans="5:50" x14ac:dyDescent="0.25">
      <c r="E47">
        <v>2047</v>
      </c>
      <c r="F47" s="5">
        <v>3.5571999999999999E-2</v>
      </c>
      <c r="G47" s="5">
        <v>7.0000000000000007E-2</v>
      </c>
      <c r="H47" s="5">
        <f t="shared" si="9"/>
        <v>0.12000000000000001</v>
      </c>
      <c r="I47" s="5">
        <f t="shared" si="10"/>
        <v>1.1200000000000001</v>
      </c>
      <c r="J47">
        <f t="shared" si="11"/>
        <v>0.89285714285714279</v>
      </c>
      <c r="K47">
        <f t="shared" si="21"/>
        <v>1.7470339486017828E-2</v>
      </c>
      <c r="L47" s="2">
        <v>44</v>
      </c>
      <c r="M47" s="6">
        <v>0.16385111999999999</v>
      </c>
      <c r="Q47" s="4">
        <f t="shared" si="22"/>
        <v>25</v>
      </c>
      <c r="R47">
        <f t="shared" si="0"/>
        <v>50000</v>
      </c>
      <c r="S47">
        <f t="shared" si="1"/>
        <v>330.33455931780338</v>
      </c>
      <c r="U47">
        <f t="shared" si="12"/>
        <v>0.16385111999999999</v>
      </c>
      <c r="V47">
        <f t="shared" si="13"/>
        <v>0.01</v>
      </c>
      <c r="W47">
        <f t="shared" si="14"/>
        <v>0.16434527233572183</v>
      </c>
      <c r="X47">
        <f t="shared" si="15"/>
        <v>2.6928156938913036E-2</v>
      </c>
      <c r="Y47">
        <f t="shared" si="16"/>
        <v>1.6434527233572182E-3</v>
      </c>
      <c r="Z47">
        <f t="shared" si="17"/>
        <v>0.13577366267345156</v>
      </c>
      <c r="AB47">
        <f t="shared" si="18"/>
        <v>65.76607377503575</v>
      </c>
      <c r="AC47">
        <f t="shared" si="19"/>
        <v>44.850733026198711</v>
      </c>
      <c r="AE47">
        <f t="shared" si="2"/>
        <v>0</v>
      </c>
      <c r="AF47">
        <f t="shared" si="26"/>
        <v>0</v>
      </c>
      <c r="AG47">
        <f t="shared" si="26"/>
        <v>-3.3943415668362888</v>
      </c>
      <c r="AH47">
        <f t="shared" si="4"/>
        <v>-1346.4078469456517</v>
      </c>
      <c r="AI47">
        <f t="shared" si="23"/>
        <v>-1349.8021885124881</v>
      </c>
      <c r="AJ47">
        <f t="shared" si="6"/>
        <v>20.915340748837039</v>
      </c>
      <c r="AK47">
        <f t="shared" si="20"/>
        <v>4.6036251642525032</v>
      </c>
      <c r="AL47">
        <f t="shared" si="24"/>
        <v>-1324.2832225993986</v>
      </c>
      <c r="AN47">
        <f t="shared" si="27"/>
        <v>0</v>
      </c>
      <c r="AO47">
        <f t="shared" si="27"/>
        <v>0</v>
      </c>
      <c r="AP47">
        <f t="shared" si="27"/>
        <v>-5.930029950413164E-2</v>
      </c>
      <c r="AQ47">
        <f t="shared" si="27"/>
        <v>-23.522202172778869</v>
      </c>
      <c r="AR47">
        <f t="shared" si="27"/>
        <v>-23.581502472283002</v>
      </c>
      <c r="AS47">
        <f t="shared" si="27"/>
        <v>0.36539810334792544</v>
      </c>
      <c r="AT47">
        <f t="shared" si="27"/>
        <v>8.0426894485865819E-2</v>
      </c>
      <c r="AU47">
        <f t="shared" si="25"/>
        <v>-23.13567747444921</v>
      </c>
      <c r="AW47">
        <v>44</v>
      </c>
      <c r="AX47">
        <f>IF(Z47&gt;0, (R47*SUMPRODUCT(K47:$K$98, X47:$X$98)-K47*$AZ$3)/Z47, 0)</f>
        <v>330.33455931780338</v>
      </c>
    </row>
    <row r="48" spans="5:50" x14ac:dyDescent="0.25">
      <c r="E48">
        <v>2048</v>
      </c>
      <c r="F48" s="5">
        <v>3.5571999999999999E-2</v>
      </c>
      <c r="G48" s="5">
        <v>7.0000000000000007E-2</v>
      </c>
      <c r="H48" s="5">
        <f t="shared" si="9"/>
        <v>0.12000000000000001</v>
      </c>
      <c r="I48" s="5">
        <f t="shared" si="10"/>
        <v>1.1200000000000001</v>
      </c>
      <c r="J48">
        <f t="shared" si="11"/>
        <v>0.89285714285714279</v>
      </c>
      <c r="K48">
        <f t="shared" si="21"/>
        <v>1.5598517398230203E-2</v>
      </c>
      <c r="L48" s="2">
        <v>45</v>
      </c>
      <c r="M48" s="6">
        <v>0.185300933</v>
      </c>
      <c r="Q48" s="4">
        <f t="shared" si="22"/>
        <v>25</v>
      </c>
      <c r="R48">
        <f t="shared" si="0"/>
        <v>50000</v>
      </c>
      <c r="S48">
        <f t="shared" si="1"/>
        <v>248.99543726524746</v>
      </c>
      <c r="U48">
        <f t="shared" si="12"/>
        <v>0.185300933</v>
      </c>
      <c r="V48">
        <f t="shared" si="13"/>
        <v>0.01</v>
      </c>
      <c r="W48">
        <f t="shared" si="14"/>
        <v>0.13577366267345156</v>
      </c>
      <c r="X48">
        <f t="shared" si="15"/>
        <v>2.5158986370217847E-2</v>
      </c>
      <c r="Y48">
        <f t="shared" si="16"/>
        <v>1.3577366267345156E-3</v>
      </c>
      <c r="Z48">
        <f t="shared" si="17"/>
        <v>0.1092569396764992</v>
      </c>
      <c r="AB48">
        <f t="shared" si="18"/>
        <v>44.850733026198711</v>
      </c>
      <c r="AC48">
        <f t="shared" si="19"/>
        <v>27.204479469012682</v>
      </c>
      <c r="AE48">
        <f t="shared" si="2"/>
        <v>0</v>
      </c>
      <c r="AF48">
        <f t="shared" si="26"/>
        <v>0</v>
      </c>
      <c r="AG48">
        <f t="shared" si="26"/>
        <v>-2.73142349191248</v>
      </c>
      <c r="AH48">
        <f t="shared" si="4"/>
        <v>-1257.9493185108925</v>
      </c>
      <c r="AI48">
        <f t="shared" si="23"/>
        <v>-1260.6807420028049</v>
      </c>
      <c r="AJ48">
        <f t="shared" si="6"/>
        <v>17.646253557186029</v>
      </c>
      <c r="AK48">
        <f t="shared" si="20"/>
        <v>3.1395513118339102</v>
      </c>
      <c r="AL48">
        <f t="shared" si="24"/>
        <v>-1239.8949371337849</v>
      </c>
      <c r="AN48">
        <f t="shared" si="27"/>
        <v>0</v>
      </c>
      <c r="AO48">
        <f t="shared" si="27"/>
        <v>0</v>
      </c>
      <c r="AP48">
        <f t="shared" si="27"/>
        <v>-4.2606156860531513E-2</v>
      </c>
      <c r="AQ48">
        <f t="shared" si="27"/>
        <v>-19.622144330883984</v>
      </c>
      <c r="AR48">
        <f t="shared" si="27"/>
        <v>-19.664750487744513</v>
      </c>
      <c r="AS48">
        <f t="shared" si="27"/>
        <v>0.27525539312534786</v>
      </c>
      <c r="AT48">
        <f t="shared" si="27"/>
        <v>4.8972345760277709E-2</v>
      </c>
      <c r="AU48">
        <f t="shared" si="25"/>
        <v>-19.340522748858888</v>
      </c>
      <c r="AW48">
        <v>45</v>
      </c>
      <c r="AX48">
        <f>IF(Z48&gt;0, (R48*SUMPRODUCT(K48:$K$98, X48:$X$98)-K48*$AZ$3)/Z48, 0)</f>
        <v>248.99543726524746</v>
      </c>
    </row>
    <row r="49" spans="5:50" x14ac:dyDescent="0.25">
      <c r="E49">
        <v>2049</v>
      </c>
      <c r="F49" s="5">
        <v>3.5571999999999999E-2</v>
      </c>
      <c r="G49" s="5">
        <v>7.0000000000000007E-2</v>
      </c>
      <c r="H49" s="5">
        <f t="shared" si="9"/>
        <v>0.12000000000000001</v>
      </c>
      <c r="I49" s="5">
        <f t="shared" si="10"/>
        <v>1.1200000000000001</v>
      </c>
      <c r="J49">
        <f t="shared" si="11"/>
        <v>0.89285714285714279</v>
      </c>
      <c r="K49">
        <f t="shared" si="21"/>
        <v>1.3927247676991251E-2</v>
      </c>
      <c r="L49" s="2">
        <v>46</v>
      </c>
      <c r="M49" s="6">
        <v>0.20871278500000001</v>
      </c>
      <c r="Q49" s="4">
        <f t="shared" si="22"/>
        <v>25</v>
      </c>
      <c r="R49">
        <f t="shared" si="0"/>
        <v>50000</v>
      </c>
      <c r="S49">
        <f t="shared" si="1"/>
        <v>150.2877227107287</v>
      </c>
      <c r="U49">
        <f t="shared" si="12"/>
        <v>0.20871278500000001</v>
      </c>
      <c r="V49">
        <f t="shared" si="13"/>
        <v>0.01</v>
      </c>
      <c r="W49">
        <f t="shared" si="14"/>
        <v>0.1092569396764992</v>
      </c>
      <c r="X49">
        <f t="shared" si="15"/>
        <v>2.2803320160459148E-2</v>
      </c>
      <c r="Y49">
        <f t="shared" si="16"/>
        <v>1.092569396764992E-3</v>
      </c>
      <c r="Z49">
        <f t="shared" si="17"/>
        <v>8.5361050119275056E-2</v>
      </c>
      <c r="AB49">
        <f t="shared" si="18"/>
        <v>27.204479469012682</v>
      </c>
      <c r="AC49">
        <f t="shared" si="19"/>
        <v>12.828717830622224</v>
      </c>
      <c r="AE49">
        <f t="shared" si="2"/>
        <v>0</v>
      </c>
      <c r="AF49">
        <f t="shared" si="26"/>
        <v>0</v>
      </c>
      <c r="AG49">
        <f t="shared" si="26"/>
        <v>-2.1340262529818763</v>
      </c>
      <c r="AH49">
        <f t="shared" si="4"/>
        <v>-1140.1660080229574</v>
      </c>
      <c r="AI49">
        <f t="shared" si="23"/>
        <v>-1142.3000342759392</v>
      </c>
      <c r="AJ49">
        <f t="shared" si="6"/>
        <v>14.375761638390458</v>
      </c>
      <c r="AK49">
        <f t="shared" si="20"/>
        <v>1.9043135628308878</v>
      </c>
      <c r="AL49">
        <f t="shared" si="24"/>
        <v>-1126.0199590747179</v>
      </c>
      <c r="AN49">
        <f t="shared" si="27"/>
        <v>0</v>
      </c>
      <c r="AO49">
        <f t="shared" si="27"/>
        <v>0</v>
      </c>
      <c r="AP49">
        <f t="shared" si="27"/>
        <v>-2.9721112174480181E-2</v>
      </c>
      <c r="AQ49">
        <f t="shared" si="27"/>
        <v>-15.879374386622121</v>
      </c>
      <c r="AR49">
        <f t="shared" si="27"/>
        <v>-15.909095498796601</v>
      </c>
      <c r="AS49">
        <f t="shared" si="27"/>
        <v>0.20021479288325345</v>
      </c>
      <c r="AT49">
        <f t="shared" si="27"/>
        <v>2.6521846644199418E-2</v>
      </c>
      <c r="AU49">
        <f t="shared" si="25"/>
        <v>-15.682358859269149</v>
      </c>
      <c r="AW49">
        <v>46</v>
      </c>
      <c r="AX49">
        <f>IF(Z49&gt;0, (R49*SUMPRODUCT(K49:$K$98, X49:$X$98)-K49*$AZ$3)/Z49, 0)</f>
        <v>150.2877227107287</v>
      </c>
    </row>
    <row r="50" spans="5:50" x14ac:dyDescent="0.25">
      <c r="E50">
        <v>2050</v>
      </c>
      <c r="F50" s="5">
        <v>3.5571999999999999E-2</v>
      </c>
      <c r="G50" s="5">
        <v>7.0000000000000007E-2</v>
      </c>
      <c r="H50" s="5">
        <f t="shared" si="9"/>
        <v>0.12000000000000001</v>
      </c>
      <c r="I50" s="5">
        <f t="shared" si="10"/>
        <v>1.1200000000000001</v>
      </c>
      <c r="J50">
        <f t="shared" si="11"/>
        <v>0.89285714285714279</v>
      </c>
      <c r="K50">
        <f t="shared" si="21"/>
        <v>1.2435042568742187E-2</v>
      </c>
      <c r="L50" s="2">
        <v>47</v>
      </c>
      <c r="M50" s="6">
        <v>0.23444695300000001</v>
      </c>
      <c r="Q50" s="4">
        <f t="shared" si="22"/>
        <v>25</v>
      </c>
      <c r="R50">
        <f t="shared" si="0"/>
        <v>50000</v>
      </c>
      <c r="S50">
        <f t="shared" si="1"/>
        <v>25.329385730916247</v>
      </c>
      <c r="U50">
        <f t="shared" si="12"/>
        <v>0.23444695300000001</v>
      </c>
      <c r="V50">
        <f t="shared" si="13"/>
        <v>0.01</v>
      </c>
      <c r="W50">
        <f t="shared" si="14"/>
        <v>8.5361050119275056E-2</v>
      </c>
      <c r="X50">
        <f t="shared" si="15"/>
        <v>2.0012638105344326E-2</v>
      </c>
      <c r="Y50">
        <f t="shared" si="16"/>
        <v>8.5361050119275059E-4</v>
      </c>
      <c r="Z50">
        <f t="shared" si="17"/>
        <v>6.4494801512737981E-2</v>
      </c>
      <c r="AB50">
        <f t="shared" si="18"/>
        <v>12.828717830622224</v>
      </c>
      <c r="AC50">
        <f t="shared" si="19"/>
        <v>1.633613705155021</v>
      </c>
      <c r="AE50">
        <f t="shared" si="2"/>
        <v>0</v>
      </c>
      <c r="AF50">
        <f t="shared" si="26"/>
        <v>0</v>
      </c>
      <c r="AG50">
        <f t="shared" si="26"/>
        <v>-1.6123700378184496</v>
      </c>
      <c r="AH50">
        <f t="shared" si="4"/>
        <v>-1000.6319052672163</v>
      </c>
      <c r="AI50">
        <f t="shared" si="23"/>
        <v>-1002.2442753050348</v>
      </c>
      <c r="AJ50">
        <f t="shared" si="6"/>
        <v>11.195104125467203</v>
      </c>
      <c r="AK50">
        <f t="shared" si="20"/>
        <v>0.89801024814355579</v>
      </c>
      <c r="AL50">
        <f t="shared" si="24"/>
        <v>-990.15116093142399</v>
      </c>
      <c r="AN50">
        <f t="shared" si="27"/>
        <v>0</v>
      </c>
      <c r="AO50">
        <f t="shared" si="27"/>
        <v>0</v>
      </c>
      <c r="AP50">
        <f t="shared" si="27"/>
        <v>-2.0049890056836869E-2</v>
      </c>
      <c r="AQ50">
        <f t="shared" si="27"/>
        <v>-12.442900337639434</v>
      </c>
      <c r="AR50">
        <f t="shared" si="27"/>
        <v>-12.462950227696272</v>
      </c>
      <c r="AS50">
        <f t="shared" si="27"/>
        <v>0.13921159636168595</v>
      </c>
      <c r="AT50">
        <f t="shared" si="27"/>
        <v>1.116679566283185E-2</v>
      </c>
      <c r="AU50">
        <f t="shared" si="25"/>
        <v>-12.312571835671754</v>
      </c>
      <c r="AW50">
        <v>47</v>
      </c>
      <c r="AX50">
        <f>IF(Z50&gt;0, (R50*SUMPRODUCT(K50:$K$98, X50:$X$98)-K50*$AZ$3)/Z50, 0)</f>
        <v>25.329385730916247</v>
      </c>
    </row>
    <row r="51" spans="5:50" x14ac:dyDescent="0.25">
      <c r="E51">
        <v>2051</v>
      </c>
      <c r="F51" s="5">
        <v>3.5571999999999999E-2</v>
      </c>
      <c r="G51" s="5">
        <v>7.0000000000000007E-2</v>
      </c>
      <c r="H51" s="5">
        <f t="shared" si="9"/>
        <v>0.12000000000000001</v>
      </c>
      <c r="I51" s="5">
        <f t="shared" si="10"/>
        <v>1.1200000000000001</v>
      </c>
      <c r="J51">
        <f t="shared" si="11"/>
        <v>0.89285714285714279</v>
      </c>
      <c r="K51">
        <f t="shared" si="21"/>
        <v>1.1102716579234095E-2</v>
      </c>
      <c r="L51" s="2">
        <v>48</v>
      </c>
      <c r="M51" s="6">
        <v>0.26339700100000002</v>
      </c>
      <c r="Q51" s="4">
        <f t="shared" si="22"/>
        <v>25</v>
      </c>
      <c r="R51">
        <f t="shared" si="0"/>
        <v>50000</v>
      </c>
      <c r="S51">
        <f t="shared" si="1"/>
        <v>-141.41278730539139</v>
      </c>
      <c r="U51">
        <f t="shared" si="12"/>
        <v>0.26339700100000002</v>
      </c>
      <c r="V51">
        <f t="shared" si="13"/>
        <v>0.01</v>
      </c>
      <c r="W51">
        <f t="shared" si="14"/>
        <v>6.4494801512737981E-2</v>
      </c>
      <c r="X51">
        <f t="shared" si="15"/>
        <v>1.6987737298545448E-2</v>
      </c>
      <c r="Y51">
        <f t="shared" si="16"/>
        <v>6.4494801512737982E-4</v>
      </c>
      <c r="Z51">
        <f t="shared" si="17"/>
        <v>4.6862116199065156E-2</v>
      </c>
      <c r="AB51">
        <f t="shared" si="18"/>
        <v>1.633613705155021</v>
      </c>
      <c r="AC51">
        <f t="shared" si="19"/>
        <v>-6.626902470738937</v>
      </c>
      <c r="AE51">
        <f t="shared" si="2"/>
        <v>0</v>
      </c>
      <c r="AF51">
        <f t="shared" si="26"/>
        <v>0</v>
      </c>
      <c r="AG51">
        <f t="shared" si="26"/>
        <v>-1.1715529049766289</v>
      </c>
      <c r="AH51">
        <f t="shared" si="4"/>
        <v>-849.38686492727243</v>
      </c>
      <c r="AI51">
        <f t="shared" si="23"/>
        <v>-850.55841783224901</v>
      </c>
      <c r="AJ51">
        <f t="shared" si="6"/>
        <v>8.260516175893958</v>
      </c>
      <c r="AK51">
        <f t="shared" si="20"/>
        <v>0.11435295936085148</v>
      </c>
      <c r="AL51">
        <f t="shared" si="24"/>
        <v>-842.18354869699419</v>
      </c>
      <c r="AN51">
        <f t="shared" si="27"/>
        <v>0</v>
      </c>
      <c r="AO51">
        <f t="shared" si="27"/>
        <v>0</v>
      </c>
      <c r="AP51">
        <f t="shared" si="27"/>
        <v>-1.3007419861533883E-2</v>
      </c>
      <c r="AQ51">
        <f t="shared" si="27"/>
        <v>-9.4305016274116991</v>
      </c>
      <c r="AR51">
        <f t="shared" si="27"/>
        <v>-9.4435090472732313</v>
      </c>
      <c r="AS51">
        <f t="shared" si="27"/>
        <v>9.1714169899129269E-2</v>
      </c>
      <c r="AT51">
        <f t="shared" si="27"/>
        <v>1.2696284977802084E-3</v>
      </c>
      <c r="AU51">
        <f t="shared" si="25"/>
        <v>-9.3505252488763215</v>
      </c>
      <c r="AW51">
        <v>48</v>
      </c>
      <c r="AX51">
        <f>IF(Z51&gt;0, (R51*SUMPRODUCT(K51:$K$98, X51:$X$98)-K51*$AZ$3)/Z51, 0)</f>
        <v>-141.41278730539139</v>
      </c>
    </row>
    <row r="52" spans="5:50" x14ac:dyDescent="0.25">
      <c r="E52">
        <v>2052</v>
      </c>
      <c r="F52" s="5">
        <v>3.5571999999999999E-2</v>
      </c>
      <c r="G52" s="5">
        <v>7.0000000000000007E-2</v>
      </c>
      <c r="H52" s="5">
        <f t="shared" si="9"/>
        <v>0.12000000000000001</v>
      </c>
      <c r="I52" s="5">
        <f t="shared" si="10"/>
        <v>1.1200000000000001</v>
      </c>
      <c r="J52">
        <f t="shared" si="11"/>
        <v>0.89285714285714279</v>
      </c>
      <c r="K52">
        <f t="shared" si="21"/>
        <v>9.9131398028875842E-3</v>
      </c>
      <c r="L52" s="2">
        <v>49</v>
      </c>
      <c r="M52" s="6">
        <v>0.29593128600000002</v>
      </c>
      <c r="Q52" s="4">
        <f t="shared" si="22"/>
        <v>25</v>
      </c>
      <c r="R52">
        <f t="shared" si="0"/>
        <v>50000</v>
      </c>
      <c r="S52">
        <f t="shared" si="1"/>
        <v>-378.8757018871446</v>
      </c>
      <c r="U52">
        <f t="shared" si="12"/>
        <v>0.29593128600000002</v>
      </c>
      <c r="V52">
        <f t="shared" si="13"/>
        <v>0.01</v>
      </c>
      <c r="W52">
        <f t="shared" si="14"/>
        <v>4.6862116199065156E-2</v>
      </c>
      <c r="X52">
        <f t="shared" si="15"/>
        <v>1.3867966311470784E-2</v>
      </c>
      <c r="Y52">
        <f t="shared" si="16"/>
        <v>4.6862116199065159E-4</v>
      </c>
      <c r="Z52">
        <f t="shared" si="17"/>
        <v>3.2525528725603721E-2</v>
      </c>
      <c r="AB52">
        <f t="shared" si="18"/>
        <v>-6.626902470738937</v>
      </c>
      <c r="AC52">
        <f t="shared" si="19"/>
        <v>-12.323132525163594</v>
      </c>
      <c r="AE52">
        <f t="shared" si="2"/>
        <v>0</v>
      </c>
      <c r="AF52">
        <f t="shared" si="26"/>
        <v>0</v>
      </c>
      <c r="AG52">
        <f t="shared" si="26"/>
        <v>-0.81313821814009302</v>
      </c>
      <c r="AH52">
        <f t="shared" si="4"/>
        <v>-693.39831557353921</v>
      </c>
      <c r="AI52">
        <f t="shared" si="23"/>
        <v>-694.21145379167933</v>
      </c>
      <c r="AJ52">
        <f t="shared" si="6"/>
        <v>5.6962300544246567</v>
      </c>
      <c r="AK52">
        <f t="shared" si="20"/>
        <v>-0.46388317295172565</v>
      </c>
      <c r="AL52">
        <f t="shared" si="24"/>
        <v>-688.97910691020638</v>
      </c>
      <c r="AN52">
        <f t="shared" si="27"/>
        <v>0</v>
      </c>
      <c r="AO52">
        <f t="shared" si="27"/>
        <v>0</v>
      </c>
      <c r="AP52">
        <f t="shared" si="27"/>
        <v>-8.0607528354936439E-3</v>
      </c>
      <c r="AQ52">
        <f t="shared" si="27"/>
        <v>-6.8737544413672573</v>
      </c>
      <c r="AR52">
        <f t="shared" si="27"/>
        <v>-6.8818151942027512</v>
      </c>
      <c r="AS52">
        <f t="shared" si="27"/>
        <v>5.6467524878921573E-2</v>
      </c>
      <c r="AT52">
        <f t="shared" si="27"/>
        <v>-4.5985387456775372E-3</v>
      </c>
      <c r="AU52">
        <f t="shared" si="25"/>
        <v>-6.829946208069507</v>
      </c>
      <c r="AW52">
        <v>49</v>
      </c>
      <c r="AX52">
        <f>IF(Z52&gt;0, (R52*SUMPRODUCT(K52:$K$98, X52:$X$98)-K52*$AZ$3)/Z52, 0)</f>
        <v>-378.8757018871446</v>
      </c>
    </row>
    <row r="53" spans="5:50" x14ac:dyDescent="0.25">
      <c r="E53">
        <v>2053</v>
      </c>
      <c r="F53" s="5">
        <v>3.5571999999999999E-2</v>
      </c>
      <c r="G53" s="5">
        <v>7.0000000000000007E-2</v>
      </c>
      <c r="H53" s="5">
        <f t="shared" si="9"/>
        <v>0.12000000000000001</v>
      </c>
      <c r="I53" s="5">
        <f t="shared" si="10"/>
        <v>1.1200000000000001</v>
      </c>
      <c r="J53">
        <f t="shared" si="11"/>
        <v>0.89285714285714279</v>
      </c>
      <c r="K53">
        <f t="shared" si="21"/>
        <v>8.8510176811496272E-3</v>
      </c>
      <c r="L53" s="2">
        <v>50</v>
      </c>
      <c r="M53" s="6">
        <v>0.33262349499999999</v>
      </c>
      <c r="Q53" s="4">
        <f t="shared" si="22"/>
        <v>25</v>
      </c>
      <c r="R53">
        <f t="shared" si="0"/>
        <v>50000</v>
      </c>
      <c r="S53">
        <f t="shared" si="1"/>
        <v>-741.88912240723323</v>
      </c>
      <c r="U53">
        <f t="shared" si="12"/>
        <v>0.33262349499999999</v>
      </c>
      <c r="V53">
        <f t="shared" si="13"/>
        <v>0.01</v>
      </c>
      <c r="W53">
        <f t="shared" si="14"/>
        <v>3.2525528725603721E-2</v>
      </c>
      <c r="X53">
        <f t="shared" si="15"/>
        <v>1.0818755041433205E-2</v>
      </c>
      <c r="Y53">
        <f t="shared" si="16"/>
        <v>3.252552872560372E-4</v>
      </c>
      <c r="Z53">
        <f t="shared" si="17"/>
        <v>2.1381518396914479E-2</v>
      </c>
      <c r="AB53">
        <f t="shared" si="18"/>
        <v>-12.323132525163594</v>
      </c>
      <c r="AC53">
        <f t="shared" si="19"/>
        <v>-15.862715919220996</v>
      </c>
      <c r="AE53">
        <f t="shared" si="2"/>
        <v>0</v>
      </c>
      <c r="AF53">
        <f t="shared" si="26"/>
        <v>0</v>
      </c>
      <c r="AG53">
        <f t="shared" si="26"/>
        <v>-0.53453795992286202</v>
      </c>
      <c r="AH53">
        <f t="shared" si="4"/>
        <v>-540.93775207166027</v>
      </c>
      <c r="AI53">
        <f t="shared" si="23"/>
        <v>-541.47229003158316</v>
      </c>
      <c r="AJ53">
        <f t="shared" si="6"/>
        <v>3.5395833940574022</v>
      </c>
      <c r="AK53">
        <f t="shared" si="20"/>
        <v>-0.86261927676145167</v>
      </c>
      <c r="AL53">
        <f t="shared" si="24"/>
        <v>-538.79532591428722</v>
      </c>
      <c r="AN53">
        <f t="shared" si="27"/>
        <v>0</v>
      </c>
      <c r="AO53">
        <f t="shared" si="27"/>
        <v>0</v>
      </c>
      <c r="AP53">
        <f t="shared" si="27"/>
        <v>-4.7312049345229028E-3</v>
      </c>
      <c r="AQ53">
        <f t="shared" si="27"/>
        <v>-4.7878496079875985</v>
      </c>
      <c r="AR53">
        <f t="shared" si="27"/>
        <v>-4.7925808129221217</v>
      </c>
      <c r="AS53">
        <f t="shared" si="27"/>
        <v>3.1328915204705675E-2</v>
      </c>
      <c r="AT53">
        <f t="shared" si="27"/>
        <v>-7.6350584707161129E-3</v>
      </c>
      <c r="AU53">
        <f t="shared" si="25"/>
        <v>-4.7688869561881324</v>
      </c>
      <c r="AW53">
        <v>50</v>
      </c>
      <c r="AX53">
        <f>IF(Z53&gt;0, (R53*SUMPRODUCT(K53:$K$98, X53:$X$98)-K53*$AZ$3)/Z53, 0)</f>
        <v>-741.88912240723323</v>
      </c>
    </row>
    <row r="54" spans="5:50" x14ac:dyDescent="0.25">
      <c r="E54">
        <v>2054</v>
      </c>
      <c r="F54" s="5">
        <v>3.5571999999999999E-2</v>
      </c>
      <c r="G54" s="5">
        <v>7.0000000000000007E-2</v>
      </c>
      <c r="H54" s="5">
        <f t="shared" si="9"/>
        <v>0.12000000000000001</v>
      </c>
      <c r="I54" s="5">
        <f t="shared" si="10"/>
        <v>1.1200000000000001</v>
      </c>
      <c r="J54">
        <f t="shared" si="11"/>
        <v>0.89285714285714279</v>
      </c>
      <c r="K54">
        <f t="shared" si="21"/>
        <v>7.9026943581693102E-3</v>
      </c>
      <c r="L54" s="2">
        <v>51</v>
      </c>
      <c r="M54" s="6">
        <v>0.37225971299999999</v>
      </c>
      <c r="Q54" s="4">
        <f t="shared" si="22"/>
        <v>25</v>
      </c>
      <c r="R54">
        <f t="shared" si="0"/>
        <v>50000</v>
      </c>
      <c r="S54">
        <f t="shared" si="1"/>
        <v>-1338.0773477102935</v>
      </c>
      <c r="U54">
        <f t="shared" si="12"/>
        <v>0.37225971299999999</v>
      </c>
      <c r="V54">
        <f t="shared" si="13"/>
        <v>0.01</v>
      </c>
      <c r="W54">
        <f t="shared" si="14"/>
        <v>2.1381518396914479E-2</v>
      </c>
      <c r="X54">
        <f t="shared" si="15"/>
        <v>7.9594779019396041E-3</v>
      </c>
      <c r="Y54">
        <f t="shared" si="16"/>
        <v>2.1381518396914481E-4</v>
      </c>
      <c r="Z54">
        <f t="shared" si="17"/>
        <v>1.320822531100573E-2</v>
      </c>
      <c r="AB54">
        <f t="shared" si="18"/>
        <v>-15.862715919220996</v>
      </c>
      <c r="AC54">
        <f t="shared" si="19"/>
        <v>-17.673627092110515</v>
      </c>
      <c r="AE54">
        <f t="shared" si="2"/>
        <v>0</v>
      </c>
      <c r="AF54">
        <f t="shared" si="26"/>
        <v>0</v>
      </c>
      <c r="AG54">
        <f t="shared" si="26"/>
        <v>-0.33020563277514325</v>
      </c>
      <c r="AH54">
        <f t="shared" si="4"/>
        <v>-397.97389509698019</v>
      </c>
      <c r="AI54">
        <f t="shared" si="23"/>
        <v>-398.30410072975531</v>
      </c>
      <c r="AJ54">
        <f t="shared" si="6"/>
        <v>1.8109111728895186</v>
      </c>
      <c r="AK54">
        <f t="shared" si="20"/>
        <v>-1.1103901143454697</v>
      </c>
      <c r="AL54">
        <f t="shared" si="24"/>
        <v>-397.60357967121126</v>
      </c>
      <c r="AN54">
        <f t="shared" si="27"/>
        <v>0</v>
      </c>
      <c r="AO54">
        <f t="shared" si="27"/>
        <v>0</v>
      </c>
      <c r="AP54">
        <f t="shared" si="27"/>
        <v>-2.6095141911678518E-3</v>
      </c>
      <c r="AQ54">
        <f t="shared" si="27"/>
        <v>-3.1450660554815704</v>
      </c>
      <c r="AR54">
        <f t="shared" si="27"/>
        <v>-3.1476755696727379</v>
      </c>
      <c r="AS54">
        <f t="shared" si="27"/>
        <v>1.4311077509139767E-2</v>
      </c>
      <c r="AT54">
        <f t="shared" si="27"/>
        <v>-8.7750736920049182E-3</v>
      </c>
      <c r="AU54">
        <f t="shared" si="25"/>
        <v>-3.1421395658556031</v>
      </c>
      <c r="AW54">
        <v>51</v>
      </c>
      <c r="AX54">
        <f>IF(Z54&gt;0, (R54*SUMPRODUCT(K54:$K$98, X54:$X$98)-K54*$AZ$3)/Z54, 0)</f>
        <v>-1338.0773477102935</v>
      </c>
    </row>
    <row r="55" spans="5:50" x14ac:dyDescent="0.25">
      <c r="E55">
        <v>2055</v>
      </c>
      <c r="F55" s="5">
        <v>3.5571999999999999E-2</v>
      </c>
      <c r="G55" s="5">
        <v>7.0000000000000007E-2</v>
      </c>
      <c r="H55" s="5">
        <f t="shared" si="9"/>
        <v>0.12000000000000001</v>
      </c>
      <c r="I55" s="5">
        <f t="shared" si="10"/>
        <v>1.1200000000000001</v>
      </c>
      <c r="J55">
        <f t="shared" si="11"/>
        <v>0.89285714285714279</v>
      </c>
      <c r="K55">
        <f t="shared" si="21"/>
        <v>7.0559771055083119E-3</v>
      </c>
      <c r="L55" s="2">
        <v>52</v>
      </c>
      <c r="M55" s="6">
        <v>0.41367450300000003</v>
      </c>
      <c r="Q55" s="4">
        <f t="shared" si="22"/>
        <v>25</v>
      </c>
      <c r="R55">
        <f t="shared" si="0"/>
        <v>50000</v>
      </c>
      <c r="S55">
        <f t="shared" si="1"/>
        <v>-2385.7260831160816</v>
      </c>
      <c r="U55">
        <f t="shared" si="12"/>
        <v>0.41367450300000003</v>
      </c>
      <c r="V55">
        <f t="shared" si="13"/>
        <v>0.01</v>
      </c>
      <c r="W55">
        <f t="shared" si="14"/>
        <v>1.320822531100573E-2</v>
      </c>
      <c r="X55">
        <f t="shared" si="15"/>
        <v>5.4639060410423164E-3</v>
      </c>
      <c r="Y55">
        <f t="shared" si="16"/>
        <v>1.320822531100573E-4</v>
      </c>
      <c r="Z55">
        <f t="shared" si="17"/>
        <v>7.6122370168533564E-3</v>
      </c>
      <c r="AB55">
        <f t="shared" si="18"/>
        <v>-17.673627092110515</v>
      </c>
      <c r="AC55">
        <f t="shared" si="19"/>
        <v>-18.160712401968802</v>
      </c>
      <c r="AE55">
        <f t="shared" si="2"/>
        <v>0</v>
      </c>
      <c r="AF55">
        <f t="shared" si="26"/>
        <v>0</v>
      </c>
      <c r="AG55">
        <f t="shared" si="26"/>
        <v>-0.1903059254213339</v>
      </c>
      <c r="AH55">
        <f t="shared" si="4"/>
        <v>-273.19530205211584</v>
      </c>
      <c r="AI55">
        <f t="shared" si="23"/>
        <v>-273.38560797753718</v>
      </c>
      <c r="AJ55">
        <f t="shared" si="6"/>
        <v>0.48708530985828702</v>
      </c>
      <c r="AK55">
        <f t="shared" si="20"/>
        <v>-1.2371538964477362</v>
      </c>
      <c r="AL55">
        <f t="shared" si="24"/>
        <v>-274.13567656412664</v>
      </c>
      <c r="AN55">
        <f t="shared" si="27"/>
        <v>0</v>
      </c>
      <c r="AO55">
        <f t="shared" si="27"/>
        <v>0</v>
      </c>
      <c r="AP55">
        <f t="shared" si="27"/>
        <v>-1.3427942528155042E-3</v>
      </c>
      <c r="AQ55">
        <f t="shared" si="27"/>
        <v>-1.9276597966121574</v>
      </c>
      <c r="AR55">
        <f t="shared" si="27"/>
        <v>-1.9290025908649728</v>
      </c>
      <c r="AS55">
        <f t="shared" si="27"/>
        <v>3.4368627947894952E-3</v>
      </c>
      <c r="AT55">
        <f t="shared" si="27"/>
        <v>-8.7293295693256275E-3</v>
      </c>
      <c r="AU55">
        <f t="shared" si="25"/>
        <v>-1.934295057639509</v>
      </c>
      <c r="AW55">
        <v>52</v>
      </c>
      <c r="AX55">
        <f>IF(Z55&gt;0, (R55*SUMPRODUCT(K55:$K$98, X55:$X$98)-K55*$AZ$3)/Z55, 0)</f>
        <v>-2385.7260831160816</v>
      </c>
    </row>
    <row r="56" spans="5:50" x14ac:dyDescent="0.25">
      <c r="E56">
        <v>2056</v>
      </c>
      <c r="F56" s="5">
        <v>3.5571999999999999E-2</v>
      </c>
      <c r="G56" s="5">
        <v>7.0000000000000007E-2</v>
      </c>
      <c r="H56" s="5">
        <f t="shared" si="9"/>
        <v>0.12000000000000001</v>
      </c>
      <c r="I56" s="5">
        <f t="shared" si="10"/>
        <v>1.1200000000000001</v>
      </c>
      <c r="J56">
        <f t="shared" si="11"/>
        <v>0.89285714285714279</v>
      </c>
      <c r="K56">
        <f t="shared" si="21"/>
        <v>6.2999795584895634E-3</v>
      </c>
      <c r="L56" s="2">
        <v>53</v>
      </c>
      <c r="M56" s="6">
        <v>0.42102545200000002</v>
      </c>
      <c r="Q56" s="4">
        <f t="shared" si="22"/>
        <v>25</v>
      </c>
      <c r="R56">
        <f t="shared" si="0"/>
        <v>50000</v>
      </c>
      <c r="S56">
        <f t="shared" si="1"/>
        <v>-4090.16009998453</v>
      </c>
      <c r="U56">
        <f t="shared" si="12"/>
        <v>0.42102545200000002</v>
      </c>
      <c r="V56">
        <f t="shared" si="13"/>
        <v>0.01</v>
      </c>
      <c r="W56">
        <f t="shared" si="14"/>
        <v>7.6122370168533564E-3</v>
      </c>
      <c r="X56">
        <f t="shared" si="15"/>
        <v>3.204945530751816E-3</v>
      </c>
      <c r="Y56">
        <f t="shared" si="16"/>
        <v>7.6122370168533562E-5</v>
      </c>
      <c r="Z56">
        <f t="shared" si="17"/>
        <v>4.3311691159330064E-3</v>
      </c>
      <c r="AB56">
        <f t="shared" si="18"/>
        <v>-18.160712401968802</v>
      </c>
      <c r="AC56">
        <f t="shared" si="19"/>
        <v>-17.715175104274454</v>
      </c>
      <c r="AE56">
        <f t="shared" si="2"/>
        <v>0</v>
      </c>
      <c r="AF56">
        <f t="shared" si="26"/>
        <v>0</v>
      </c>
      <c r="AG56">
        <f t="shared" si="26"/>
        <v>-0.10827922789832516</v>
      </c>
      <c r="AH56">
        <f t="shared" si="4"/>
        <v>-160.24727653759081</v>
      </c>
      <c r="AI56">
        <f t="shared" si="23"/>
        <v>-160.35555576548913</v>
      </c>
      <c r="AJ56">
        <f t="shared" si="6"/>
        <v>-0.44553729769434725</v>
      </c>
      <c r="AK56">
        <f t="shared" si="20"/>
        <v>-1.2712498681378162</v>
      </c>
      <c r="AL56">
        <f t="shared" si="24"/>
        <v>-162.07234293132132</v>
      </c>
      <c r="AN56">
        <f t="shared" si="27"/>
        <v>0</v>
      </c>
      <c r="AO56">
        <f t="shared" si="27"/>
        <v>0</v>
      </c>
      <c r="AP56">
        <f t="shared" si="27"/>
        <v>-6.8215692236848135E-4</v>
      </c>
      <c r="AQ56">
        <f t="shared" si="27"/>
        <v>-1.0095545664904464</v>
      </c>
      <c r="AR56">
        <f t="shared" si="27"/>
        <v>-1.0102367234128147</v>
      </c>
      <c r="AS56">
        <f t="shared" si="27"/>
        <v>-2.8068758680190671E-3</v>
      </c>
      <c r="AT56">
        <f t="shared" si="27"/>
        <v>-8.008848183000794E-3</v>
      </c>
      <c r="AU56">
        <f t="shared" si="25"/>
        <v>-1.0210524474638347</v>
      </c>
      <c r="AW56">
        <v>53</v>
      </c>
      <c r="AX56">
        <f>IF(Z56&gt;0, (R56*SUMPRODUCT(K56:$K$98, X56:$X$98)-K56*$AZ$3)/Z56, 0)</f>
        <v>-4090.16009998453</v>
      </c>
    </row>
    <row r="57" spans="5:50" x14ac:dyDescent="0.25">
      <c r="E57">
        <v>2057</v>
      </c>
      <c r="F57" s="5">
        <v>3.5571999999999999E-2</v>
      </c>
      <c r="G57" s="5">
        <v>7.0000000000000007E-2</v>
      </c>
      <c r="H57" s="5">
        <f t="shared" si="9"/>
        <v>0.12000000000000001</v>
      </c>
      <c r="I57" s="5">
        <f t="shared" si="10"/>
        <v>1.1200000000000001</v>
      </c>
      <c r="J57">
        <f t="shared" si="11"/>
        <v>0.89285714285714279</v>
      </c>
      <c r="K57">
        <f t="shared" si="21"/>
        <v>5.6249817486513955E-3</v>
      </c>
      <c r="L57" s="2">
        <v>54</v>
      </c>
      <c r="M57" s="6">
        <v>0.42896583300000002</v>
      </c>
      <c r="Q57" s="4">
        <f t="shared" si="22"/>
        <v>25</v>
      </c>
      <c r="R57">
        <f t="shared" si="0"/>
        <v>50000</v>
      </c>
      <c r="S57">
        <f t="shared" si="1"/>
        <v>-6833.8500841201576</v>
      </c>
      <c r="U57">
        <f t="shared" si="12"/>
        <v>0.42896583300000002</v>
      </c>
      <c r="V57">
        <f t="shared" si="13"/>
        <v>0.01</v>
      </c>
      <c r="W57">
        <f t="shared" si="14"/>
        <v>4.3311691159330064E-3</v>
      </c>
      <c r="X57">
        <f t="shared" si="15"/>
        <v>1.8579235676800757E-3</v>
      </c>
      <c r="Y57">
        <f t="shared" si="16"/>
        <v>4.3311691159330065E-5</v>
      </c>
      <c r="Z57">
        <f t="shared" si="17"/>
        <v>2.4299338570936005E-3</v>
      </c>
      <c r="AB57">
        <f t="shared" si="18"/>
        <v>-17.715175104274454</v>
      </c>
      <c r="AC57">
        <f t="shared" si="19"/>
        <v>-16.605803693705521</v>
      </c>
      <c r="AE57">
        <f t="shared" si="2"/>
        <v>0</v>
      </c>
      <c r="AF57">
        <f t="shared" si="26"/>
        <v>0</v>
      </c>
      <c r="AG57">
        <f t="shared" si="26"/>
        <v>-6.0748346427340012E-2</v>
      </c>
      <c r="AH57">
        <f t="shared" si="4"/>
        <v>-92.89617838400379</v>
      </c>
      <c r="AI57">
        <f t="shared" si="23"/>
        <v>-92.956926730431135</v>
      </c>
      <c r="AJ57">
        <f t="shared" si="6"/>
        <v>-1.109371410568933</v>
      </c>
      <c r="AK57">
        <f t="shared" si="20"/>
        <v>-1.2400622572992119</v>
      </c>
      <c r="AL57">
        <f t="shared" si="24"/>
        <v>-95.306360398299276</v>
      </c>
      <c r="AN57">
        <f t="shared" si="27"/>
        <v>0</v>
      </c>
      <c r="AO57">
        <f t="shared" si="27"/>
        <v>0</v>
      </c>
      <c r="AP57">
        <f t="shared" si="27"/>
        <v>-3.417083399145398E-4</v>
      </c>
      <c r="AQ57">
        <f t="shared" si="27"/>
        <v>-0.52253930792948555</v>
      </c>
      <c r="AR57">
        <f t="shared" si="27"/>
        <v>-0.5228810162694002</v>
      </c>
      <c r="AS57">
        <f t="shared" si="27"/>
        <v>-6.2401939369259021E-3</v>
      </c>
      <c r="AT57">
        <f t="shared" si="27"/>
        <v>-6.9753275644995182E-3</v>
      </c>
      <c r="AU57">
        <f t="shared" si="25"/>
        <v>-0.53609653777082555</v>
      </c>
      <c r="AW57">
        <v>54</v>
      </c>
      <c r="AX57">
        <f>IF(Z57&gt;0, (R57*SUMPRODUCT(K57:$K$98, X57:$X$98)-K57*$AZ$3)/Z57, 0)</f>
        <v>-6833.8500841201576</v>
      </c>
    </row>
    <row r="58" spans="5:50" x14ac:dyDescent="0.25">
      <c r="E58">
        <v>2058</v>
      </c>
      <c r="F58" s="5">
        <v>3.5571999999999999E-2</v>
      </c>
      <c r="G58" s="5">
        <v>7.0000000000000007E-2</v>
      </c>
      <c r="H58" s="5">
        <f t="shared" si="9"/>
        <v>0.12000000000000001</v>
      </c>
      <c r="I58" s="5">
        <f t="shared" si="10"/>
        <v>1.1200000000000001</v>
      </c>
      <c r="J58">
        <f t="shared" si="11"/>
        <v>0.89285714285714279</v>
      </c>
      <c r="K58">
        <f t="shared" si="21"/>
        <v>5.0223051327244602E-3</v>
      </c>
      <c r="L58" s="2">
        <v>55</v>
      </c>
      <c r="M58" s="6">
        <v>0.43771532000000002</v>
      </c>
      <c r="Q58" s="4">
        <f t="shared" si="22"/>
        <v>25</v>
      </c>
      <c r="R58">
        <f t="shared" si="0"/>
        <v>50000</v>
      </c>
      <c r="S58">
        <f t="shared" si="1"/>
        <v>-11353.406670207074</v>
      </c>
      <c r="U58">
        <f t="shared" si="12"/>
        <v>0.43771532000000002</v>
      </c>
      <c r="V58">
        <f t="shared" si="13"/>
        <v>0.01</v>
      </c>
      <c r="W58">
        <f t="shared" si="14"/>
        <v>2.4299338570936005E-3</v>
      </c>
      <c r="X58">
        <f t="shared" si="15"/>
        <v>1.0636192758365596E-3</v>
      </c>
      <c r="Y58">
        <f t="shared" si="16"/>
        <v>2.4299338570936006E-5</v>
      </c>
      <c r="Z58">
        <f t="shared" si="17"/>
        <v>1.3420152426861049E-3</v>
      </c>
      <c r="AB58">
        <f t="shared" si="18"/>
        <v>-16.605803693705521</v>
      </c>
      <c r="AC58">
        <f t="shared" si="19"/>
        <v>-15.236444807831989</v>
      </c>
      <c r="AE58">
        <f t="shared" si="2"/>
        <v>0</v>
      </c>
      <c r="AF58">
        <f t="shared" si="26"/>
        <v>0</v>
      </c>
      <c r="AG58">
        <f t="shared" si="26"/>
        <v>-3.3550381067152621E-2</v>
      </c>
      <c r="AH58">
        <f t="shared" si="4"/>
        <v>-53.180963791827978</v>
      </c>
      <c r="AI58">
        <f t="shared" si="23"/>
        <v>-53.214514172895129</v>
      </c>
      <c r="AJ58">
        <f t="shared" si="6"/>
        <v>-1.3693588858735328</v>
      </c>
      <c r="AK58">
        <f t="shared" si="20"/>
        <v>-1.1624062585593866</v>
      </c>
      <c r="AL58">
        <f t="shared" si="24"/>
        <v>-55.746279317328046</v>
      </c>
      <c r="AN58">
        <f t="shared" si="27"/>
        <v>0</v>
      </c>
      <c r="AO58">
        <f t="shared" si="27"/>
        <v>0</v>
      </c>
      <c r="AP58">
        <f t="shared" si="27"/>
        <v>-1.6850025103842215E-4</v>
      </c>
      <c r="AQ58">
        <f t="shared" si="27"/>
        <v>-0.26709102741493135</v>
      </c>
      <c r="AR58">
        <f t="shared" si="27"/>
        <v>-0.26725952766596972</v>
      </c>
      <c r="AS58">
        <f t="shared" si="27"/>
        <v>-6.8773381610644927E-3</v>
      </c>
      <c r="AT58">
        <f t="shared" si="27"/>
        <v>-5.8379589186738435E-3</v>
      </c>
      <c r="AU58">
        <f t="shared" si="25"/>
        <v>-0.27997482474570806</v>
      </c>
      <c r="AW58">
        <v>55</v>
      </c>
      <c r="AX58">
        <f>IF(Z58&gt;0, (R58*SUMPRODUCT(K58:$K$98, X58:$X$98)-K58*$AZ$3)/Z58, 0)</f>
        <v>-11353.406670207074</v>
      </c>
    </row>
    <row r="59" spans="5:50" x14ac:dyDescent="0.25">
      <c r="E59">
        <v>2059</v>
      </c>
      <c r="F59" s="5">
        <v>3.5571999999999999E-2</v>
      </c>
      <c r="G59" s="5">
        <v>7.0000000000000007E-2</v>
      </c>
      <c r="H59" s="5">
        <f t="shared" si="9"/>
        <v>0.12000000000000001</v>
      </c>
      <c r="I59" s="5">
        <f t="shared" si="10"/>
        <v>1.1200000000000001</v>
      </c>
      <c r="J59">
        <f t="shared" si="11"/>
        <v>0.89285714285714279</v>
      </c>
      <c r="K59">
        <f t="shared" si="21"/>
        <v>4.4842010113611249E-3</v>
      </c>
      <c r="L59" s="2">
        <v>56</v>
      </c>
      <c r="M59" s="6">
        <v>0.44739131599999998</v>
      </c>
      <c r="Q59" s="4">
        <f t="shared" si="22"/>
        <v>25</v>
      </c>
      <c r="R59">
        <f t="shared" si="0"/>
        <v>50000</v>
      </c>
      <c r="S59">
        <f t="shared" si="1"/>
        <v>-18970.81479244657</v>
      </c>
      <c r="U59">
        <f t="shared" si="12"/>
        <v>0.44739131599999998</v>
      </c>
      <c r="V59">
        <f t="shared" si="13"/>
        <v>0.01</v>
      </c>
      <c r="W59">
        <f t="shared" si="14"/>
        <v>1.3420152426861049E-3</v>
      </c>
      <c r="X59">
        <f t="shared" si="15"/>
        <v>6.0040596551739589E-4</v>
      </c>
      <c r="Y59">
        <f t="shared" si="16"/>
        <v>1.342015242686105E-5</v>
      </c>
      <c r="Z59">
        <f t="shared" si="17"/>
        <v>7.28189124741848E-4</v>
      </c>
      <c r="AB59">
        <f t="shared" si="18"/>
        <v>-15.236444807831989</v>
      </c>
      <c r="AC59">
        <f t="shared" si="19"/>
        <v>-13.814341019351371</v>
      </c>
      <c r="AE59">
        <f t="shared" si="2"/>
        <v>0</v>
      </c>
      <c r="AF59">
        <f t="shared" si="26"/>
        <v>0</v>
      </c>
      <c r="AG59">
        <f t="shared" si="26"/>
        <v>-1.8204728118546201E-2</v>
      </c>
      <c r="AH59">
        <f t="shared" si="4"/>
        <v>-30.020298275869795</v>
      </c>
      <c r="AI59">
        <f t="shared" si="23"/>
        <v>-30.038503003988342</v>
      </c>
      <c r="AJ59">
        <f t="shared" si="6"/>
        <v>-1.4221037884806176</v>
      </c>
      <c r="AK59">
        <f t="shared" si="20"/>
        <v>-1.0665511365482392</v>
      </c>
      <c r="AL59">
        <f t="shared" si="24"/>
        <v>-32.5271579290172</v>
      </c>
      <c r="AN59">
        <f t="shared" si="27"/>
        <v>0</v>
      </c>
      <c r="AO59">
        <f t="shared" si="27"/>
        <v>0</v>
      </c>
      <c r="AP59">
        <f t="shared" si="27"/>
        <v>-8.1633660240739179E-5</v>
      </c>
      <c r="AQ59">
        <f t="shared" si="27"/>
        <v>-0.13461705189001796</v>
      </c>
      <c r="AR59">
        <f t="shared" si="27"/>
        <v>-0.13469868555025871</v>
      </c>
      <c r="AS59">
        <f t="shared" si="27"/>
        <v>-6.3769992465652729E-3</v>
      </c>
      <c r="AT59">
        <f t="shared" si="27"/>
        <v>-4.7826296851779717E-3</v>
      </c>
      <c r="AU59">
        <f t="shared" si="25"/>
        <v>-0.14585831448200196</v>
      </c>
      <c r="AW59">
        <v>56</v>
      </c>
      <c r="AX59">
        <f>IF(Z59&gt;0, (R59*SUMPRODUCT(K59:$K$98, X59:$X$98)-K59*$AZ$3)/Z59, 0)</f>
        <v>-18970.81479244657</v>
      </c>
    </row>
    <row r="60" spans="5:50" x14ac:dyDescent="0.25">
      <c r="E60">
        <v>2060</v>
      </c>
      <c r="F60" s="5">
        <v>3.5571999999999999E-2</v>
      </c>
      <c r="G60" s="5">
        <v>7.0000000000000007E-2</v>
      </c>
      <c r="H60" s="5">
        <f t="shared" si="9"/>
        <v>0.12000000000000001</v>
      </c>
      <c r="I60" s="5">
        <f t="shared" si="10"/>
        <v>1.1200000000000001</v>
      </c>
      <c r="J60">
        <f t="shared" si="11"/>
        <v>0.89285714285714279</v>
      </c>
      <c r="K60">
        <f t="shared" si="21"/>
        <v>4.0037509030010042E-3</v>
      </c>
      <c r="L60" s="2">
        <v>57</v>
      </c>
      <c r="M60" s="6">
        <v>0.457001349</v>
      </c>
      <c r="Q60" s="4">
        <f t="shared" si="22"/>
        <v>25</v>
      </c>
      <c r="R60">
        <f t="shared" si="0"/>
        <v>50000</v>
      </c>
      <c r="S60">
        <f t="shared" si="1"/>
        <v>-32053.555427236672</v>
      </c>
      <c r="U60">
        <f t="shared" si="12"/>
        <v>0.457001349</v>
      </c>
      <c r="V60">
        <f t="shared" si="13"/>
        <v>0.01</v>
      </c>
      <c r="W60">
        <f t="shared" si="14"/>
        <v>7.28189124741848E-4</v>
      </c>
      <c r="X60">
        <f t="shared" si="15"/>
        <v>3.3278341233415382E-4</v>
      </c>
      <c r="Y60">
        <f t="shared" si="16"/>
        <v>7.2818912474184798E-6</v>
      </c>
      <c r="Z60">
        <f t="shared" si="17"/>
        <v>3.8812382116027572E-4</v>
      </c>
      <c r="AB60">
        <f t="shared" si="18"/>
        <v>-13.814341019351371</v>
      </c>
      <c r="AC60">
        <f t="shared" si="19"/>
        <v>-12.440748414191791</v>
      </c>
      <c r="AE60">
        <f t="shared" si="2"/>
        <v>0</v>
      </c>
      <c r="AF60">
        <f t="shared" si="26"/>
        <v>0</v>
      </c>
      <c r="AG60">
        <f t="shared" si="26"/>
        <v>-9.7030955290068922E-3</v>
      </c>
      <c r="AH60">
        <f t="shared" si="4"/>
        <v>-16.639170616707691</v>
      </c>
      <c r="AI60">
        <f t="shared" si="23"/>
        <v>-16.648873712236696</v>
      </c>
      <c r="AJ60">
        <f t="shared" si="6"/>
        <v>-1.3735926051595797</v>
      </c>
      <c r="AK60">
        <f t="shared" si="20"/>
        <v>-0.96700387135459609</v>
      </c>
      <c r="AL60">
        <f t="shared" si="24"/>
        <v>-18.989470188750872</v>
      </c>
      <c r="AN60">
        <f t="shared" si="27"/>
        <v>0</v>
      </c>
      <c r="AO60">
        <f t="shared" si="27"/>
        <v>0</v>
      </c>
      <c r="AP60">
        <f t="shared" si="27"/>
        <v>-3.8848777486166354E-5</v>
      </c>
      <c r="AQ60">
        <f t="shared" si="27"/>
        <v>-6.6619094381831195E-2</v>
      </c>
      <c r="AR60">
        <f t="shared" si="27"/>
        <v>-6.6657943159317348E-2</v>
      </c>
      <c r="AS60">
        <f t="shared" si="27"/>
        <v>-5.4995226332631691E-3</v>
      </c>
      <c r="AT60">
        <f t="shared" si="27"/>
        <v>-3.871642623141431E-3</v>
      </c>
      <c r="AU60">
        <f t="shared" si="25"/>
        <v>-7.6029108415721955E-2</v>
      </c>
      <c r="AW60">
        <v>57</v>
      </c>
      <c r="AX60">
        <f>IF(Z60&gt;0, (R60*SUMPRODUCT(K60:$K$98, X60:$X$98)-K60*$AZ$3)/Z60, 0)</f>
        <v>-32053.555427236672</v>
      </c>
    </row>
    <row r="61" spans="5:50" x14ac:dyDescent="0.25">
      <c r="E61">
        <v>2061</v>
      </c>
      <c r="F61" s="5">
        <v>3.5571999999999999E-2</v>
      </c>
      <c r="G61" s="5">
        <v>7.0000000000000007E-2</v>
      </c>
      <c r="H61" s="5">
        <f t="shared" si="9"/>
        <v>0.12000000000000001</v>
      </c>
      <c r="I61" s="5">
        <f t="shared" si="10"/>
        <v>1.1200000000000001</v>
      </c>
      <c r="J61">
        <f t="shared" si="11"/>
        <v>0.89285714285714279</v>
      </c>
      <c r="K61">
        <f t="shared" si="21"/>
        <v>3.5747775919651821E-3</v>
      </c>
      <c r="L61" s="2">
        <v>58</v>
      </c>
      <c r="M61" s="6">
        <v>0.46737994300000002</v>
      </c>
      <c r="Q61" s="4">
        <f t="shared" si="22"/>
        <v>25</v>
      </c>
      <c r="R61">
        <f t="shared" si="0"/>
        <v>50000</v>
      </c>
      <c r="S61">
        <f t="shared" si="1"/>
        <v>-55022.089184560784</v>
      </c>
      <c r="U61">
        <f t="shared" si="12"/>
        <v>0.46737994300000002</v>
      </c>
      <c r="V61">
        <f t="shared" si="13"/>
        <v>0.01</v>
      </c>
      <c r="W61">
        <f t="shared" si="14"/>
        <v>3.8812382116027572E-4</v>
      </c>
      <c r="X61">
        <f t="shared" si="15"/>
        <v>1.8140128941083187E-4</v>
      </c>
      <c r="Y61">
        <f t="shared" si="16"/>
        <v>3.8812382116027571E-6</v>
      </c>
      <c r="Z61">
        <f t="shared" si="17"/>
        <v>2.0284129353784111E-4</v>
      </c>
      <c r="AB61">
        <f t="shared" si="18"/>
        <v>-12.440748414191791</v>
      </c>
      <c r="AC61">
        <f t="shared" si="19"/>
        <v>-11.160751743350767</v>
      </c>
      <c r="AE61">
        <f t="shared" si="2"/>
        <v>0</v>
      </c>
      <c r="AF61">
        <f t="shared" si="26"/>
        <v>0</v>
      </c>
      <c r="AG61">
        <f t="shared" si="26"/>
        <v>-5.0710323384460278E-3</v>
      </c>
      <c r="AH61">
        <f t="shared" si="4"/>
        <v>-9.0700644705415936</v>
      </c>
      <c r="AI61">
        <f t="shared" si="23"/>
        <v>-9.0751355028800393</v>
      </c>
      <c r="AJ61">
        <f t="shared" si="6"/>
        <v>-1.2799966708410242</v>
      </c>
      <c r="AK61">
        <f t="shared" si="20"/>
        <v>-0.87085238899342543</v>
      </c>
      <c r="AL61">
        <f t="shared" si="24"/>
        <v>-11.225984562714489</v>
      </c>
      <c r="AN61">
        <f t="shared" si="27"/>
        <v>0</v>
      </c>
      <c r="AO61">
        <f t="shared" si="27"/>
        <v>0</v>
      </c>
      <c r="AP61">
        <f t="shared" si="27"/>
        <v>-1.8127812771607657E-5</v>
      </c>
      <c r="AQ61">
        <f t="shared" si="27"/>
        <v>-3.2423463226971629E-2</v>
      </c>
      <c r="AR61">
        <f t="shared" si="27"/>
        <v>-3.2441591039743235E-2</v>
      </c>
      <c r="AS61">
        <f t="shared" si="27"/>
        <v>-4.575703416712526E-3</v>
      </c>
      <c r="AT61">
        <f t="shared" si="27"/>
        <v>-3.1131036060830434E-3</v>
      </c>
      <c r="AU61">
        <f t="shared" si="25"/>
        <v>-4.0130398062538805E-2</v>
      </c>
      <c r="AW61">
        <v>58</v>
      </c>
      <c r="AX61">
        <f>IF(Z61&gt;0, (R61*SUMPRODUCT(K61:$K$98, X61:$X$98)-K61*$AZ$3)/Z61, 0)</f>
        <v>-55022.089184560784</v>
      </c>
    </row>
    <row r="62" spans="5:50" x14ac:dyDescent="0.25">
      <c r="E62">
        <v>2062</v>
      </c>
      <c r="F62" s="5">
        <v>3.5571999999999999E-2</v>
      </c>
      <c r="G62" s="5">
        <v>7.0000000000000007E-2</v>
      </c>
      <c r="H62" s="5">
        <f t="shared" si="9"/>
        <v>0.12000000000000001</v>
      </c>
      <c r="I62" s="5">
        <f t="shared" si="10"/>
        <v>1.1200000000000001</v>
      </c>
      <c r="J62">
        <f t="shared" si="11"/>
        <v>0.89285714285714279</v>
      </c>
      <c r="K62">
        <f t="shared" si="21"/>
        <v>3.1917657071117694E-3</v>
      </c>
      <c r="L62" s="2">
        <v>59</v>
      </c>
      <c r="M62" s="6">
        <v>0.47825477199999999</v>
      </c>
      <c r="Q62" s="4">
        <f t="shared" si="22"/>
        <v>25</v>
      </c>
      <c r="R62">
        <f t="shared" si="0"/>
        <v>50000</v>
      </c>
      <c r="S62">
        <f t="shared" si="1"/>
        <v>-96248.02309318888</v>
      </c>
      <c r="U62">
        <f t="shared" si="12"/>
        <v>0.47825477199999999</v>
      </c>
      <c r="V62">
        <f t="shared" si="13"/>
        <v>0.01</v>
      </c>
      <c r="W62">
        <f t="shared" si="14"/>
        <v>2.0284129353784111E-4</v>
      </c>
      <c r="X62">
        <f t="shared" si="15"/>
        <v>9.7009816593125265E-5</v>
      </c>
      <c r="Y62">
        <f t="shared" si="16"/>
        <v>2.0284129353784111E-6</v>
      </c>
      <c r="Z62">
        <f t="shared" si="17"/>
        <v>1.0380306400933743E-4</v>
      </c>
      <c r="AB62">
        <f t="shared" si="18"/>
        <v>-11.160751743350767</v>
      </c>
      <c r="AC62">
        <f t="shared" si="19"/>
        <v>-9.9908397019144726</v>
      </c>
      <c r="AE62">
        <f t="shared" si="2"/>
        <v>0</v>
      </c>
      <c r="AF62">
        <f t="shared" si="26"/>
        <v>0</v>
      </c>
      <c r="AG62">
        <f t="shared" si="26"/>
        <v>-2.5950766002334359E-3</v>
      </c>
      <c r="AH62">
        <f t="shared" si="4"/>
        <v>-4.8504908296562634</v>
      </c>
      <c r="AI62">
        <f t="shared" si="23"/>
        <v>-4.8530859062564966</v>
      </c>
      <c r="AJ62">
        <f t="shared" si="6"/>
        <v>-1.1699120414362945</v>
      </c>
      <c r="AK62">
        <f t="shared" si="20"/>
        <v>-0.78125262203455381</v>
      </c>
      <c r="AL62">
        <f t="shared" si="24"/>
        <v>-6.804250569727345</v>
      </c>
      <c r="AN62">
        <f t="shared" si="27"/>
        <v>0</v>
      </c>
      <c r="AO62">
        <f t="shared" si="27"/>
        <v>0</v>
      </c>
      <c r="AP62">
        <f t="shared" si="27"/>
        <v>-8.2828764999532783E-6</v>
      </c>
      <c r="AQ62">
        <f t="shared" si="27"/>
        <v>-1.5481630292756976E-2</v>
      </c>
      <c r="AR62">
        <f t="shared" si="27"/>
        <v>-1.5489913169256929E-2</v>
      </c>
      <c r="AS62">
        <f t="shared" si="27"/>
        <v>-3.7340851341934882E-3</v>
      </c>
      <c r="AT62">
        <f t="shared" si="27"/>
        <v>-2.4935753276010414E-3</v>
      </c>
      <c r="AU62">
        <f t="shared" si="25"/>
        <v>-2.1717573631051458E-2</v>
      </c>
      <c r="AW62">
        <v>59</v>
      </c>
      <c r="AX62">
        <f>IF(Z62&gt;0, (R62*SUMPRODUCT(K62:$K$98, X62:$X$98)-K62*$AZ$3)/Z62, 0)</f>
        <v>-96248.02309318888</v>
      </c>
    </row>
    <row r="63" spans="5:50" x14ac:dyDescent="0.25">
      <c r="E63">
        <v>2063</v>
      </c>
      <c r="F63" s="5">
        <v>3.5571999999999999E-2</v>
      </c>
      <c r="G63" s="5">
        <v>7.0000000000000007E-2</v>
      </c>
      <c r="H63" s="5">
        <f t="shared" si="9"/>
        <v>0.12000000000000001</v>
      </c>
      <c r="I63" s="5">
        <f t="shared" si="10"/>
        <v>1.1200000000000001</v>
      </c>
      <c r="J63">
        <f t="shared" si="11"/>
        <v>0.89285714285714279</v>
      </c>
      <c r="K63">
        <f t="shared" si="21"/>
        <v>2.8497908099212226E-3</v>
      </c>
      <c r="L63" s="2">
        <v>60</v>
      </c>
      <c r="M63" s="6">
        <v>0.48949088600000001</v>
      </c>
      <c r="Q63" s="4">
        <f t="shared" si="22"/>
        <v>25</v>
      </c>
      <c r="R63">
        <f t="shared" si="0"/>
        <v>50000</v>
      </c>
      <c r="S63">
        <f t="shared" si="1"/>
        <v>-171935.6011545244</v>
      </c>
      <c r="U63">
        <f t="shared" si="12"/>
        <v>0.48949088600000001</v>
      </c>
      <c r="V63">
        <f t="shared" si="13"/>
        <v>0.01</v>
      </c>
      <c r="W63">
        <f t="shared" si="14"/>
        <v>1.0380306400933743E-4</v>
      </c>
      <c r="X63">
        <f t="shared" si="15"/>
        <v>5.0810653771445295E-5</v>
      </c>
      <c r="Y63">
        <f t="shared" si="16"/>
        <v>1.0380306400933744E-6</v>
      </c>
      <c r="Z63">
        <f t="shared" si="17"/>
        <v>5.1954379597798762E-5</v>
      </c>
      <c r="AB63">
        <f t="shared" si="18"/>
        <v>-9.9908397019144726</v>
      </c>
      <c r="AC63">
        <f t="shared" si="19"/>
        <v>-8.9328074887578879</v>
      </c>
      <c r="AE63">
        <f t="shared" si="2"/>
        <v>0</v>
      </c>
      <c r="AF63">
        <f t="shared" si="26"/>
        <v>0</v>
      </c>
      <c r="AG63">
        <f t="shared" si="26"/>
        <v>-1.298859489944969E-3</v>
      </c>
      <c r="AH63">
        <f t="shared" si="4"/>
        <v>-2.5405326885722648</v>
      </c>
      <c r="AI63">
        <f t="shared" si="23"/>
        <v>-2.5418315480622096</v>
      </c>
      <c r="AJ63">
        <f t="shared" si="6"/>
        <v>-1.0580322131565847</v>
      </c>
      <c r="AK63">
        <f t="shared" si="20"/>
        <v>-0.69935877913401312</v>
      </c>
      <c r="AL63">
        <f t="shared" si="24"/>
        <v>-4.2992225403528073</v>
      </c>
      <c r="AN63">
        <f t="shared" si="27"/>
        <v>0</v>
      </c>
      <c r="AO63">
        <f t="shared" si="27"/>
        <v>0</v>
      </c>
      <c r="AP63">
        <f t="shared" si="27"/>
        <v>-3.7014778378241394E-6</v>
      </c>
      <c r="AQ63">
        <f t="shared" si="27"/>
        <v>-7.2399867081976953E-3</v>
      </c>
      <c r="AR63">
        <f t="shared" si="27"/>
        <v>-7.2436881860355193E-3</v>
      </c>
      <c r="AS63">
        <f t="shared" si="27"/>
        <v>-3.0151704776542471E-3</v>
      </c>
      <c r="AT63">
        <f t="shared" si="27"/>
        <v>-1.9930262216138368E-3</v>
      </c>
      <c r="AU63">
        <f t="shared" si="25"/>
        <v>-1.2251884885303602E-2</v>
      </c>
      <c r="AW63">
        <v>60</v>
      </c>
      <c r="AX63">
        <f>IF(Z63&gt;0, (R63*SUMPRODUCT(K63:$K$98, X63:$X$98)-K63*$AZ$3)/Z63, 0)</f>
        <v>-171935.6011545244</v>
      </c>
    </row>
    <row r="64" spans="5:50" x14ac:dyDescent="0.25">
      <c r="E64">
        <v>2064</v>
      </c>
      <c r="F64" s="5">
        <v>3.5571999999999999E-2</v>
      </c>
      <c r="G64" s="5">
        <v>7.0000000000000007E-2</v>
      </c>
      <c r="H64" s="5">
        <f t="shared" si="9"/>
        <v>0.12000000000000001</v>
      </c>
      <c r="I64" s="5">
        <f t="shared" si="10"/>
        <v>1.1200000000000001</v>
      </c>
      <c r="J64">
        <f t="shared" si="11"/>
        <v>0.89285714285714279</v>
      </c>
      <c r="K64">
        <f t="shared" si="21"/>
        <v>2.5444560802868059E-3</v>
      </c>
      <c r="L64" s="2">
        <v>61</v>
      </c>
      <c r="M64" s="6">
        <v>0.50154699899999999</v>
      </c>
      <c r="Q64" s="4">
        <f t="shared" si="22"/>
        <v>25</v>
      </c>
      <c r="R64">
        <f t="shared" si="0"/>
        <v>50000</v>
      </c>
      <c r="S64">
        <f t="shared" si="1"/>
        <v>-314515.79091539979</v>
      </c>
      <c r="U64">
        <f t="shared" si="12"/>
        <v>0.50154699899999999</v>
      </c>
      <c r="V64">
        <f t="shared" si="13"/>
        <v>0.01</v>
      </c>
      <c r="W64">
        <f t="shared" si="14"/>
        <v>5.1954379597798762E-5</v>
      </c>
      <c r="X64">
        <f t="shared" si="15"/>
        <v>2.6057563172182796E-5</v>
      </c>
      <c r="Y64">
        <f t="shared" si="16"/>
        <v>5.1954379597798764E-7</v>
      </c>
      <c r="Z64">
        <f t="shared" si="17"/>
        <v>2.5377272629637979E-5</v>
      </c>
      <c r="AB64">
        <f t="shared" si="18"/>
        <v>-8.9328074887578879</v>
      </c>
      <c r="AC64">
        <f t="shared" si="19"/>
        <v>-7.9815529723863161</v>
      </c>
      <c r="AE64">
        <f t="shared" si="2"/>
        <v>0</v>
      </c>
      <c r="AF64">
        <f t="shared" si="26"/>
        <v>0</v>
      </c>
      <c r="AG64">
        <f t="shared" si="26"/>
        <v>-6.3443181574094948E-4</v>
      </c>
      <c r="AH64">
        <f t="shared" si="4"/>
        <v>-1.3028781586091398</v>
      </c>
      <c r="AI64">
        <f t="shared" si="23"/>
        <v>-1.3035125904248808</v>
      </c>
      <c r="AJ64">
        <f t="shared" si="6"/>
        <v>-0.95125451637157177</v>
      </c>
      <c r="AK64">
        <f t="shared" si="20"/>
        <v>-0.62529652421305226</v>
      </c>
      <c r="AL64">
        <f t="shared" si="24"/>
        <v>-2.8800636310095049</v>
      </c>
      <c r="AN64">
        <f t="shared" si="27"/>
        <v>0</v>
      </c>
      <c r="AO64">
        <f t="shared" si="27"/>
        <v>0</v>
      </c>
      <c r="AP64">
        <f t="shared" si="27"/>
        <v>-1.6142838910894573E-6</v>
      </c>
      <c r="AQ64">
        <f t="shared" si="27"/>
        <v>-3.3151162525459034E-3</v>
      </c>
      <c r="AR64">
        <f t="shared" si="27"/>
        <v>-3.3167305364369929E-3</v>
      </c>
      <c r="AS64">
        <f t="shared" si="27"/>
        <v>-2.4204253380819309E-3</v>
      </c>
      <c r="AT64">
        <f t="shared" si="27"/>
        <v>-1.5910395430161067E-3</v>
      </c>
      <c r="AU64">
        <f t="shared" si="25"/>
        <v>-7.3281954175350309E-3</v>
      </c>
      <c r="AW64">
        <v>61</v>
      </c>
      <c r="AX64">
        <f>IF(Z64&gt;0, (R64*SUMPRODUCT(K64:$K$98, X64:$X$98)-K64*$AZ$3)/Z64, 0)</f>
        <v>-314515.79091539979</v>
      </c>
    </row>
    <row r="65" spans="5:50" x14ac:dyDescent="0.25">
      <c r="E65">
        <v>2065</v>
      </c>
      <c r="F65" s="5">
        <v>3.5571999999999999E-2</v>
      </c>
      <c r="G65" s="5">
        <v>7.0000000000000007E-2</v>
      </c>
      <c r="H65" s="5">
        <f t="shared" si="9"/>
        <v>0.12000000000000001</v>
      </c>
      <c r="I65" s="5">
        <f t="shared" si="10"/>
        <v>1.1200000000000001</v>
      </c>
      <c r="J65">
        <f t="shared" si="11"/>
        <v>0.89285714285714279</v>
      </c>
      <c r="K65">
        <f t="shared" si="21"/>
        <v>2.2718357859703624E-3</v>
      </c>
      <c r="L65" s="2">
        <v>62</v>
      </c>
      <c r="M65" s="6">
        <v>0.51394563599999998</v>
      </c>
      <c r="Q65" s="4">
        <f t="shared" si="22"/>
        <v>25</v>
      </c>
      <c r="R65">
        <f t="shared" si="0"/>
        <v>50000</v>
      </c>
      <c r="S65">
        <f t="shared" si="1"/>
        <v>-590107.79025750118</v>
      </c>
      <c r="U65">
        <f t="shared" si="12"/>
        <v>0.51394563599999998</v>
      </c>
      <c r="V65">
        <f t="shared" si="13"/>
        <v>0.01</v>
      </c>
      <c r="W65">
        <f t="shared" si="14"/>
        <v>2.5377272629637979E-5</v>
      </c>
      <c r="X65">
        <f t="shared" si="15"/>
        <v>1.3042538521584683E-5</v>
      </c>
      <c r="Y65">
        <f t="shared" si="16"/>
        <v>2.5377272629637981E-7</v>
      </c>
      <c r="Z65">
        <f t="shared" si="17"/>
        <v>1.2080961381756916E-5</v>
      </c>
      <c r="AB65">
        <f t="shared" si="18"/>
        <v>-7.9815529723863161</v>
      </c>
      <c r="AC65">
        <f t="shared" si="19"/>
        <v>-7.1290694251747819</v>
      </c>
      <c r="AE65">
        <f t="shared" si="2"/>
        <v>0</v>
      </c>
      <c r="AF65">
        <f t="shared" si="26"/>
        <v>0</v>
      </c>
      <c r="AG65">
        <f t="shared" si="26"/>
        <v>-3.0202403454392292E-4</v>
      </c>
      <c r="AH65">
        <f t="shared" si="4"/>
        <v>-0.65212692607923417</v>
      </c>
      <c r="AI65">
        <f t="shared" si="23"/>
        <v>-0.65242895011377811</v>
      </c>
      <c r="AJ65">
        <f t="shared" si="6"/>
        <v>-0.85248354721153419</v>
      </c>
      <c r="AK65">
        <f t="shared" si="20"/>
        <v>-0.5587087080670422</v>
      </c>
      <c r="AL65">
        <f t="shared" si="24"/>
        <v>-2.0636212053923546</v>
      </c>
      <c r="AN65">
        <f t="shared" si="27"/>
        <v>0</v>
      </c>
      <c r="AO65">
        <f t="shared" si="27"/>
        <v>0</v>
      </c>
      <c r="AP65">
        <f t="shared" si="27"/>
        <v>-6.8614900990003306E-7</v>
      </c>
      <c r="AQ65">
        <f t="shared" si="27"/>
        <v>-1.4815252876616534E-3</v>
      </c>
      <c r="AR65">
        <f t="shared" si="27"/>
        <v>-1.4822114366715535E-3</v>
      </c>
      <c r="AS65">
        <f t="shared" si="27"/>
        <v>-1.9367026295061182E-3</v>
      </c>
      <c r="AT65">
        <f t="shared" si="27"/>
        <v>-1.2692944369199746E-3</v>
      </c>
      <c r="AU65">
        <f t="shared" si="25"/>
        <v>-4.688208503097647E-3</v>
      </c>
      <c r="AW65">
        <v>62</v>
      </c>
      <c r="AX65">
        <f>IF(Z65&gt;0, (R65*SUMPRODUCT(K65:$K$98, X65:$X$98)-K65*$AZ$3)/Z65, 0)</f>
        <v>-590107.79025750118</v>
      </c>
    </row>
    <row r="66" spans="5:50" x14ac:dyDescent="0.25">
      <c r="E66">
        <v>2066</v>
      </c>
      <c r="F66" s="5">
        <v>3.5571999999999999E-2</v>
      </c>
      <c r="G66" s="5">
        <v>7.0000000000000007E-2</v>
      </c>
      <c r="H66" s="5">
        <f t="shared" si="9"/>
        <v>0.12000000000000001</v>
      </c>
      <c r="I66" s="5">
        <f t="shared" si="10"/>
        <v>1.1200000000000001</v>
      </c>
      <c r="J66">
        <f t="shared" si="11"/>
        <v>0.89285714285714279</v>
      </c>
      <c r="K66">
        <f t="shared" si="21"/>
        <v>2.0284248089021089E-3</v>
      </c>
      <c r="L66" s="2">
        <v>63</v>
      </c>
      <c r="M66" s="6">
        <v>0.52707773400000002</v>
      </c>
      <c r="Q66" s="4">
        <f t="shared" si="22"/>
        <v>25</v>
      </c>
      <c r="R66">
        <f t="shared" si="0"/>
        <v>50000</v>
      </c>
      <c r="S66">
        <f t="shared" si="1"/>
        <v>-1138380.4406985629</v>
      </c>
      <c r="U66">
        <f t="shared" si="12"/>
        <v>0.52707773400000002</v>
      </c>
      <c r="V66">
        <f t="shared" si="13"/>
        <v>0.01</v>
      </c>
      <c r="W66">
        <f t="shared" si="14"/>
        <v>1.2080961381756916E-5</v>
      </c>
      <c r="X66">
        <f t="shared" si="15"/>
        <v>6.3676057496379448E-6</v>
      </c>
      <c r="Y66">
        <f t="shared" si="16"/>
        <v>1.2080961381756915E-7</v>
      </c>
      <c r="Z66">
        <f t="shared" si="17"/>
        <v>5.5925460183014015E-6</v>
      </c>
      <c r="AB66">
        <f t="shared" si="18"/>
        <v>-7.1290694251747819</v>
      </c>
      <c r="AC66">
        <f t="shared" si="19"/>
        <v>-6.366445000940943</v>
      </c>
      <c r="AE66">
        <f t="shared" si="2"/>
        <v>0</v>
      </c>
      <c r="AF66">
        <f t="shared" si="26"/>
        <v>0</v>
      </c>
      <c r="AG66">
        <f t="shared" si="26"/>
        <v>-1.3981365045753503E-4</v>
      </c>
      <c r="AH66">
        <f t="shared" si="4"/>
        <v>-0.31838028748189723</v>
      </c>
      <c r="AI66">
        <f t="shared" si="23"/>
        <v>-0.31852010113235474</v>
      </c>
      <c r="AJ66">
        <f t="shared" si="6"/>
        <v>-0.76262442423383892</v>
      </c>
      <c r="AK66">
        <f t="shared" si="20"/>
        <v>-0.49903485976223477</v>
      </c>
      <c r="AL66">
        <f t="shared" si="24"/>
        <v>-1.5801793851284285</v>
      </c>
      <c r="AN66">
        <f t="shared" si="27"/>
        <v>0</v>
      </c>
      <c r="AO66">
        <f t="shared" si="27"/>
        <v>0</v>
      </c>
      <c r="AP66">
        <f t="shared" si="27"/>
        <v>-2.8360147721123174E-7</v>
      </c>
      <c r="AQ66">
        <f t="shared" si="27"/>
        <v>-6.4581047379366589E-4</v>
      </c>
      <c r="AR66">
        <f t="shared" si="27"/>
        <v>-6.4609407527087704E-4</v>
      </c>
      <c r="AS66">
        <f t="shared" si="27"/>
        <v>-1.5469263019906056E-3</v>
      </c>
      <c r="AT66">
        <f t="shared" si="27"/>
        <v>-1.0122546900487017E-3</v>
      </c>
      <c r="AU66">
        <f t="shared" si="25"/>
        <v>-3.2052750673101844E-3</v>
      </c>
      <c r="AW66">
        <v>63</v>
      </c>
      <c r="AX66">
        <f>IF(Z66&gt;0, (R66*SUMPRODUCT(K66:$K$98, X66:$X$98)-K66*$AZ$3)/Z66, 0)</f>
        <v>-1138380.4406985629</v>
      </c>
    </row>
    <row r="67" spans="5:50" x14ac:dyDescent="0.25">
      <c r="E67">
        <v>2067</v>
      </c>
      <c r="F67" s="5">
        <v>3.5571999999999999E-2</v>
      </c>
      <c r="G67" s="5">
        <v>7.0000000000000007E-2</v>
      </c>
      <c r="H67" s="5">
        <f t="shared" si="9"/>
        <v>0.12000000000000001</v>
      </c>
      <c r="I67" s="5">
        <f t="shared" si="10"/>
        <v>1.1200000000000001</v>
      </c>
      <c r="J67">
        <f t="shared" si="11"/>
        <v>0.89285714285714279</v>
      </c>
      <c r="K67">
        <f t="shared" si="21"/>
        <v>1.8110935793768828E-3</v>
      </c>
      <c r="L67" s="2">
        <v>64</v>
      </c>
      <c r="M67" s="6">
        <v>0.54097960300000003</v>
      </c>
      <c r="Q67" s="4">
        <f t="shared" si="22"/>
        <v>25</v>
      </c>
      <c r="R67">
        <f t="shared" ref="R67:R89" si="28">$C$6</f>
        <v>50000</v>
      </c>
      <c r="S67">
        <f t="shared" ref="S67:S89" si="29">AX67</f>
        <v>-2263829.0596188447</v>
      </c>
      <c r="U67">
        <f t="shared" si="12"/>
        <v>0.54097960300000003</v>
      </c>
      <c r="V67">
        <f t="shared" si="13"/>
        <v>0.01</v>
      </c>
      <c r="W67">
        <f t="shared" si="14"/>
        <v>5.5925460183014015E-6</v>
      </c>
      <c r="X67">
        <f t="shared" si="15"/>
        <v>3.0254533247399233E-6</v>
      </c>
      <c r="Y67">
        <f t="shared" si="16"/>
        <v>5.5925460183014015E-8</v>
      </c>
      <c r="Z67">
        <f t="shared" si="17"/>
        <v>2.5111672333784643E-6</v>
      </c>
      <c r="AB67">
        <f t="shared" si="18"/>
        <v>-6.366445000940943</v>
      </c>
      <c r="AC67">
        <f t="shared" si="19"/>
        <v>-5.6848533564848243</v>
      </c>
      <c r="AE67">
        <f t="shared" ref="AE67:AE89" si="30">$Z67*O67</f>
        <v>0</v>
      </c>
      <c r="AF67">
        <f t="shared" ref="AF67:AG89" si="31">-$Z67*P67</f>
        <v>0</v>
      </c>
      <c r="AG67">
        <f t="shared" si="31"/>
        <v>-6.2779180834461612E-5</v>
      </c>
      <c r="AH67">
        <f t="shared" ref="AH67:AH89" si="32">-X67*R67</f>
        <v>-0.15127266623699617</v>
      </c>
      <c r="AI67">
        <f t="shared" si="23"/>
        <v>-0.15133544541783064</v>
      </c>
      <c r="AJ67">
        <f t="shared" ref="AJ67:AJ89" si="33">AB67-AC67</f>
        <v>-0.68159164445611875</v>
      </c>
      <c r="AK67">
        <f t="shared" si="20"/>
        <v>-0.44565115006586603</v>
      </c>
      <c r="AL67">
        <f t="shared" si="24"/>
        <v>-1.2785782399398153</v>
      </c>
      <c r="AN67">
        <f t="shared" ref="AN67:AT89" si="34">AE67*$K67</f>
        <v>0</v>
      </c>
      <c r="AO67">
        <f t="shared" si="34"/>
        <v>0</v>
      </c>
      <c r="AP67">
        <f t="shared" si="34"/>
        <v>-1.1369897132783368E-7</v>
      </c>
      <c r="AQ67">
        <f t="shared" si="34"/>
        <v>-2.739689545570459E-4</v>
      </c>
      <c r="AR67">
        <f t="shared" si="34"/>
        <v>-2.7408265352837376E-4</v>
      </c>
      <c r="AS67">
        <f t="shared" si="34"/>
        <v>-1.2344262510314077E-3</v>
      </c>
      <c r="AT67">
        <f t="shared" si="34"/>
        <v>-8.0711593652621364E-4</v>
      </c>
      <c r="AU67">
        <f t="shared" si="25"/>
        <v>-2.3156248410859952E-3</v>
      </c>
      <c r="AW67">
        <v>64</v>
      </c>
      <c r="AX67">
        <f>IF(Z67&gt;0, (R67*SUMPRODUCT(K67:$K$98, X67:$X$98)-K67*$AZ$3)/Z67, 0)</f>
        <v>-2263829.0596188447</v>
      </c>
    </row>
    <row r="68" spans="5:50" x14ac:dyDescent="0.25">
      <c r="E68">
        <v>2068</v>
      </c>
      <c r="F68" s="5">
        <v>3.5571999999999999E-2</v>
      </c>
      <c r="G68" s="5">
        <v>7.0000000000000007E-2</v>
      </c>
      <c r="H68" s="5">
        <f t="shared" ref="H68:H89" si="35">G68+$C$9</f>
        <v>0.12000000000000001</v>
      </c>
      <c r="I68" s="5">
        <f t="shared" ref="I68:I89" si="36">1+H68</f>
        <v>1.1200000000000001</v>
      </c>
      <c r="J68">
        <f t="shared" ref="J68:J89" si="37">1/I68</f>
        <v>0.89285714285714279</v>
      </c>
      <c r="K68">
        <f t="shared" si="21"/>
        <v>1.6170478387293595E-3</v>
      </c>
      <c r="L68" s="2">
        <v>65</v>
      </c>
      <c r="M68" s="6">
        <v>0.55513806300000001</v>
      </c>
      <c r="Q68" s="4">
        <f t="shared" si="22"/>
        <v>25</v>
      </c>
      <c r="R68">
        <f t="shared" si="28"/>
        <v>50000</v>
      </c>
      <c r="S68">
        <f t="shared" si="29"/>
        <v>-4648292.4815821489</v>
      </c>
      <c r="U68">
        <f t="shared" ref="U68:U89" si="38">M68</f>
        <v>0.55513806300000001</v>
      </c>
      <c r="V68">
        <f t="shared" ref="V68:V89" si="39">$C$10</f>
        <v>0.01</v>
      </c>
      <c r="W68">
        <f t="shared" ref="W68:W89" si="40">Z67</f>
        <v>2.5111672333784643E-6</v>
      </c>
      <c r="X68">
        <f t="shared" ref="X68:X89" si="41">U68*W68</f>
        <v>1.3940445138067897E-6</v>
      </c>
      <c r="Y68">
        <f t="shared" ref="Y68:Y89" si="42">V68*W68</f>
        <v>2.5111672333784644E-8</v>
      </c>
      <c r="Z68">
        <f t="shared" ref="Z68:Z89" si="43">MAX(0, W68-X68-Y68)</f>
        <v>1.0920110472378899E-6</v>
      </c>
      <c r="AB68">
        <f t="shared" ref="AB68:AB89" si="44">AC67</f>
        <v>-5.6848533564848243</v>
      </c>
      <c r="AC68">
        <f t="shared" ref="AC68:AC89" si="45">S68*Z68</f>
        <v>-5.0759867406805323</v>
      </c>
      <c r="AE68">
        <f t="shared" si="30"/>
        <v>0</v>
      </c>
      <c r="AF68">
        <f t="shared" si="31"/>
        <v>0</v>
      </c>
      <c r="AG68">
        <f t="shared" si="31"/>
        <v>-2.7300276180947245E-5</v>
      </c>
      <c r="AH68">
        <f t="shared" si="32"/>
        <v>-6.9702225690339487E-2</v>
      </c>
      <c r="AI68">
        <f t="shared" si="23"/>
        <v>-6.9729525966520434E-2</v>
      </c>
      <c r="AJ68">
        <f t="shared" si="33"/>
        <v>-0.60886661580429191</v>
      </c>
      <c r="AK68">
        <f t="shared" ref="AK68:AK89" si="46">G68*SUM(AB68:AB68, AE68:AF68)</f>
        <v>-0.39793973495393775</v>
      </c>
      <c r="AL68">
        <f t="shared" si="24"/>
        <v>-1.0765358767247502</v>
      </c>
      <c r="AN68">
        <f t="shared" si="34"/>
        <v>0</v>
      </c>
      <c r="AO68">
        <f t="shared" si="34"/>
        <v>0</v>
      </c>
      <c r="AP68">
        <f t="shared" si="34"/>
        <v>-4.4145852595115359E-8</v>
      </c>
      <c r="AQ68">
        <f t="shared" si="34"/>
        <v>-1.127118334071895E-4</v>
      </c>
      <c r="AR68">
        <f t="shared" si="34"/>
        <v>-1.1275597925978462E-4</v>
      </c>
      <c r="AS68">
        <f t="shared" si="34"/>
        <v>-9.8456644516078961E-4</v>
      </c>
      <c r="AT68">
        <f t="shared" si="34"/>
        <v>-6.4348758835179923E-4</v>
      </c>
      <c r="AU68">
        <f t="shared" si="25"/>
        <v>-1.7408100127723734E-3</v>
      </c>
      <c r="AW68">
        <v>65</v>
      </c>
      <c r="AX68">
        <f>IF(Z68&gt;0, (R68*SUMPRODUCT(K68:$K$98, X68:$X$98)-K68*$AZ$3)/Z68, 0)</f>
        <v>-4648292.4815821489</v>
      </c>
    </row>
    <row r="69" spans="5:50" x14ac:dyDescent="0.25">
      <c r="E69">
        <v>2069</v>
      </c>
      <c r="F69" s="5">
        <v>3.5571999999999999E-2</v>
      </c>
      <c r="G69" s="5">
        <v>7.0000000000000007E-2</v>
      </c>
      <c r="H69" s="5">
        <f t="shared" si="35"/>
        <v>0.12000000000000001</v>
      </c>
      <c r="I69" s="5">
        <f t="shared" si="36"/>
        <v>1.1200000000000001</v>
      </c>
      <c r="J69">
        <f t="shared" si="37"/>
        <v>0.89285714285714279</v>
      </c>
      <c r="K69">
        <f t="shared" ref="K69:K89" si="47">K68*J69</f>
        <v>1.4437927131512138E-3</v>
      </c>
      <c r="L69" s="2">
        <v>66</v>
      </c>
      <c r="M69" s="6">
        <v>0.569934367</v>
      </c>
      <c r="Q69" s="4">
        <f t="shared" ref="Q69:Q89" si="48">$C$8</f>
        <v>25</v>
      </c>
      <c r="R69">
        <f t="shared" si="28"/>
        <v>50000</v>
      </c>
      <c r="S69">
        <f t="shared" si="29"/>
        <v>-9880232.7578318529</v>
      </c>
      <c r="U69">
        <f t="shared" si="38"/>
        <v>0.569934367</v>
      </c>
      <c r="V69">
        <f t="shared" si="39"/>
        <v>0.01</v>
      </c>
      <c r="W69">
        <f t="shared" si="40"/>
        <v>1.0920110472378899E-6</v>
      </c>
      <c r="X69">
        <f t="shared" si="41"/>
        <v>6.2237462496453391E-7</v>
      </c>
      <c r="Y69">
        <f t="shared" si="42"/>
        <v>1.0920110472378899E-8</v>
      </c>
      <c r="Z69">
        <f t="shared" si="43"/>
        <v>4.5871631180097705E-7</v>
      </c>
      <c r="AB69">
        <f t="shared" si="44"/>
        <v>-5.0759867406805323</v>
      </c>
      <c r="AC69">
        <f t="shared" si="45"/>
        <v>-4.5322239304078238</v>
      </c>
      <c r="AE69">
        <f t="shared" si="30"/>
        <v>0</v>
      </c>
      <c r="AF69">
        <f t="shared" si="31"/>
        <v>0</v>
      </c>
      <c r="AG69">
        <f t="shared" si="31"/>
        <v>-1.1467907795024426E-5</v>
      </c>
      <c r="AH69">
        <f t="shared" si="32"/>
        <v>-3.1118731248226696E-2</v>
      </c>
      <c r="AI69">
        <f t="shared" si="23"/>
        <v>-3.1130199156021721E-2</v>
      </c>
      <c r="AJ69">
        <f t="shared" si="33"/>
        <v>-0.54376281027270856</v>
      </c>
      <c r="AK69">
        <f t="shared" si="46"/>
        <v>-0.35531907184763728</v>
      </c>
      <c r="AL69">
        <f t="shared" si="24"/>
        <v>-0.93021208127636767</v>
      </c>
      <c r="AN69">
        <f t="shared" si="34"/>
        <v>0</v>
      </c>
      <c r="AO69">
        <f t="shared" si="34"/>
        <v>0</v>
      </c>
      <c r="AP69">
        <f t="shared" si="34"/>
        <v>-1.6557281709546269E-8</v>
      </c>
      <c r="AQ69">
        <f t="shared" si="34"/>
        <v>-4.4928997418700679E-5</v>
      </c>
      <c r="AR69">
        <f t="shared" si="34"/>
        <v>-4.4945554700410229E-5</v>
      </c>
      <c r="AS69">
        <f t="shared" si="34"/>
        <v>-7.8508078315436261E-4</v>
      </c>
      <c r="AT69">
        <f t="shared" si="34"/>
        <v>-5.1300708677727135E-4</v>
      </c>
      <c r="AU69">
        <f t="shared" si="25"/>
        <v>-1.3430334246320444E-3</v>
      </c>
      <c r="AW69">
        <v>66</v>
      </c>
      <c r="AX69">
        <f>IF(Z69&gt;0, (R69*SUMPRODUCT(K69:$K$98, X69:$X$98)-K69*$AZ$3)/Z69, 0)</f>
        <v>-9880232.7578318529</v>
      </c>
    </row>
    <row r="70" spans="5:50" x14ac:dyDescent="0.25">
      <c r="E70">
        <v>2070</v>
      </c>
      <c r="F70" s="5">
        <v>3.5571999999999999E-2</v>
      </c>
      <c r="G70" s="5">
        <v>7.0000000000000007E-2</v>
      </c>
      <c r="H70" s="5">
        <f t="shared" si="35"/>
        <v>0.12000000000000001</v>
      </c>
      <c r="I70" s="5">
        <f t="shared" si="36"/>
        <v>1.1200000000000001</v>
      </c>
      <c r="J70">
        <f t="shared" si="37"/>
        <v>0.89285714285714279</v>
      </c>
      <c r="K70">
        <f t="shared" si="47"/>
        <v>1.2891006367421552E-3</v>
      </c>
      <c r="L70" s="2">
        <v>67</v>
      </c>
      <c r="M70" s="6">
        <v>0.58483052300000005</v>
      </c>
      <c r="Q70" s="4">
        <f t="shared" si="48"/>
        <v>25</v>
      </c>
      <c r="R70">
        <f t="shared" si="28"/>
        <v>50000</v>
      </c>
      <c r="S70">
        <f t="shared" si="29"/>
        <v>-21772907.386387751</v>
      </c>
      <c r="U70">
        <f t="shared" si="38"/>
        <v>0.58483052300000005</v>
      </c>
      <c r="V70">
        <f t="shared" si="39"/>
        <v>0.01</v>
      </c>
      <c r="W70">
        <f t="shared" si="40"/>
        <v>4.5871631180097705E-7</v>
      </c>
      <c r="X70">
        <f t="shared" si="41"/>
        <v>2.6827130053919651E-7</v>
      </c>
      <c r="Y70">
        <f t="shared" si="42"/>
        <v>4.5871631180097707E-9</v>
      </c>
      <c r="Z70">
        <f t="shared" si="43"/>
        <v>1.8585784814377077E-7</v>
      </c>
      <c r="AB70">
        <f t="shared" si="44"/>
        <v>-4.5322239304078238</v>
      </c>
      <c r="AC70">
        <f t="shared" si="45"/>
        <v>-4.0466657146676397</v>
      </c>
      <c r="AE70">
        <f t="shared" si="30"/>
        <v>0</v>
      </c>
      <c r="AF70">
        <f t="shared" si="31"/>
        <v>0</v>
      </c>
      <c r="AG70">
        <f t="shared" si="31"/>
        <v>-4.6464462035942691E-6</v>
      </c>
      <c r="AH70">
        <f t="shared" si="32"/>
        <v>-1.3413565026959826E-2</v>
      </c>
      <c r="AI70">
        <f t="shared" si="23"/>
        <v>-1.3418211473163419E-2</v>
      </c>
      <c r="AJ70">
        <f t="shared" si="33"/>
        <v>-0.4855582157401841</v>
      </c>
      <c r="AK70">
        <f t="shared" si="46"/>
        <v>-0.31725567512854769</v>
      </c>
      <c r="AL70">
        <f t="shared" si="24"/>
        <v>-0.81623210234189525</v>
      </c>
      <c r="AN70">
        <f t="shared" si="34"/>
        <v>0</v>
      </c>
      <c r="AO70">
        <f t="shared" si="34"/>
        <v>0</v>
      </c>
      <c r="AP70">
        <f t="shared" si="34"/>
        <v>-5.9897367596415418E-9</v>
      </c>
      <c r="AQ70">
        <f t="shared" si="34"/>
        <v>-1.7291435217236213E-5</v>
      </c>
      <c r="AR70">
        <f t="shared" si="34"/>
        <v>-1.7297424953995855E-5</v>
      </c>
      <c r="AS70">
        <f t="shared" si="34"/>
        <v>-6.2593340508605602E-4</v>
      </c>
      <c r="AT70">
        <f t="shared" si="34"/>
        <v>-4.0897449281827316E-4</v>
      </c>
      <c r="AU70">
        <f t="shared" si="25"/>
        <v>-1.0522053228583252E-3</v>
      </c>
      <c r="AW70">
        <v>67</v>
      </c>
      <c r="AX70">
        <f>IF(Z70&gt;0, (R70*SUMPRODUCT(K70:$K$98, X70:$X$98)-K70*$AZ$3)/Z70, 0)</f>
        <v>-21772907.386387751</v>
      </c>
    </row>
    <row r="71" spans="5:50" x14ac:dyDescent="0.25">
      <c r="E71">
        <v>2071</v>
      </c>
      <c r="F71" s="5">
        <v>3.5571999999999999E-2</v>
      </c>
      <c r="G71" s="5">
        <v>7.0000000000000007E-2</v>
      </c>
      <c r="H71" s="5">
        <f t="shared" si="35"/>
        <v>0.12000000000000001</v>
      </c>
      <c r="I71" s="5">
        <f t="shared" si="36"/>
        <v>1.1200000000000001</v>
      </c>
      <c r="J71">
        <f t="shared" si="37"/>
        <v>0.89285714285714279</v>
      </c>
      <c r="K71">
        <f t="shared" si="47"/>
        <v>1.1509827113769242E-3</v>
      </c>
      <c r="L71" s="2">
        <v>68</v>
      </c>
      <c r="M71" s="6">
        <v>0.59948279800000004</v>
      </c>
      <c r="Q71" s="4">
        <f t="shared" si="48"/>
        <v>25</v>
      </c>
      <c r="R71">
        <f t="shared" si="28"/>
        <v>50000</v>
      </c>
      <c r="S71">
        <f t="shared" si="29"/>
        <v>-49780581.139300756</v>
      </c>
      <c r="U71">
        <f t="shared" si="38"/>
        <v>0.59948279800000004</v>
      </c>
      <c r="V71">
        <f t="shared" si="39"/>
        <v>0.01</v>
      </c>
      <c r="W71">
        <f t="shared" si="40"/>
        <v>1.8585784814377077E-7</v>
      </c>
      <c r="X71">
        <f t="shared" si="41"/>
        <v>1.1141858283548681E-7</v>
      </c>
      <c r="Y71">
        <f t="shared" si="42"/>
        <v>1.8585784814377078E-9</v>
      </c>
      <c r="Z71">
        <f t="shared" si="43"/>
        <v>7.2580686826846252E-8</v>
      </c>
      <c r="AB71">
        <f t="shared" si="44"/>
        <v>-4.0466657146676397</v>
      </c>
      <c r="AC71">
        <f t="shared" si="45"/>
        <v>-3.6131087697299975</v>
      </c>
      <c r="AE71">
        <f t="shared" si="30"/>
        <v>0</v>
      </c>
      <c r="AF71">
        <f t="shared" si="31"/>
        <v>0</v>
      </c>
      <c r="AG71">
        <f t="shared" si="31"/>
        <v>-1.8145171706711563E-6</v>
      </c>
      <c r="AH71">
        <f t="shared" si="32"/>
        <v>-5.5709291417743402E-3</v>
      </c>
      <c r="AI71">
        <f t="shared" si="23"/>
        <v>-5.5727436589450112E-3</v>
      </c>
      <c r="AJ71">
        <f t="shared" si="33"/>
        <v>-0.43355694493764219</v>
      </c>
      <c r="AK71">
        <f t="shared" si="46"/>
        <v>-0.28326660002673482</v>
      </c>
      <c r="AL71">
        <f t="shared" si="24"/>
        <v>-0.72239628862332195</v>
      </c>
      <c r="AN71">
        <f t="shared" si="34"/>
        <v>0</v>
      </c>
      <c r="AO71">
        <f t="shared" si="34"/>
        <v>0</v>
      </c>
      <c r="AP71">
        <f t="shared" si="34"/>
        <v>-2.0884778929390725E-9</v>
      </c>
      <c r="AQ71">
        <f t="shared" si="34"/>
        <v>-6.4120431284881514E-6</v>
      </c>
      <c r="AR71">
        <f t="shared" si="34"/>
        <v>-6.4141316063810901E-6</v>
      </c>
      <c r="AS71">
        <f t="shared" si="34"/>
        <v>-4.9901654802062326E-4</v>
      </c>
      <c r="AT71">
        <f t="shared" si="34"/>
        <v>-3.2603495934129396E-4</v>
      </c>
      <c r="AU71">
        <f t="shared" si="25"/>
        <v>-8.3146563896829818E-4</v>
      </c>
      <c r="AW71">
        <v>68</v>
      </c>
      <c r="AX71">
        <f>IF(Z71&gt;0, (R71*SUMPRODUCT(K71:$K$98, X71:$X$98)-K71*$AZ$3)/Z71, 0)</f>
        <v>-49780581.139300756</v>
      </c>
    </row>
    <row r="72" spans="5:50" x14ac:dyDescent="0.25">
      <c r="E72">
        <v>2072</v>
      </c>
      <c r="F72" s="5">
        <v>3.5571999999999999E-2</v>
      </c>
      <c r="G72" s="5">
        <v>7.0000000000000007E-2</v>
      </c>
      <c r="H72" s="5">
        <f t="shared" si="35"/>
        <v>0.12000000000000001</v>
      </c>
      <c r="I72" s="5">
        <f t="shared" si="36"/>
        <v>1.1200000000000001</v>
      </c>
      <c r="J72">
        <f t="shared" si="37"/>
        <v>0.89285714285714279</v>
      </c>
      <c r="K72">
        <f t="shared" si="47"/>
        <v>1.027663135157968E-3</v>
      </c>
      <c r="L72" s="2">
        <v>69</v>
      </c>
      <c r="M72" s="6">
        <v>0.61448546299999995</v>
      </c>
      <c r="Q72" s="4">
        <f t="shared" si="48"/>
        <v>25</v>
      </c>
      <c r="R72">
        <f t="shared" si="28"/>
        <v>50000</v>
      </c>
      <c r="S72">
        <f t="shared" si="29"/>
        <v>-118362984.23867181</v>
      </c>
      <c r="U72">
        <f t="shared" si="38"/>
        <v>0.61448546299999995</v>
      </c>
      <c r="V72">
        <f t="shared" si="39"/>
        <v>0.01</v>
      </c>
      <c r="W72">
        <f t="shared" si="40"/>
        <v>7.2580686826846252E-8</v>
      </c>
      <c r="X72">
        <f t="shared" si="41"/>
        <v>4.4599776949652614E-8</v>
      </c>
      <c r="Y72">
        <f t="shared" si="42"/>
        <v>7.2580686826846253E-10</v>
      </c>
      <c r="Z72">
        <f t="shared" si="43"/>
        <v>2.7255103008925174E-8</v>
      </c>
      <c r="AB72">
        <f t="shared" si="44"/>
        <v>-3.6131087697299975</v>
      </c>
      <c r="AC72">
        <f t="shared" si="45"/>
        <v>-3.225995327868787</v>
      </c>
      <c r="AE72">
        <f t="shared" si="30"/>
        <v>0</v>
      </c>
      <c r="AF72">
        <f t="shared" si="31"/>
        <v>0</v>
      </c>
      <c r="AG72">
        <f t="shared" si="31"/>
        <v>-6.8137757522312936E-7</v>
      </c>
      <c r="AH72">
        <f t="shared" si="32"/>
        <v>-2.2299888474826305E-3</v>
      </c>
      <c r="AI72">
        <f t="shared" si="23"/>
        <v>-2.2306702250578536E-3</v>
      </c>
      <c r="AJ72">
        <f t="shared" si="33"/>
        <v>-0.38711344186121055</v>
      </c>
      <c r="AK72">
        <f t="shared" si="46"/>
        <v>-0.25291761388109985</v>
      </c>
      <c r="AL72">
        <f t="shared" si="24"/>
        <v>-0.64226172596736819</v>
      </c>
      <c r="AN72">
        <f t="shared" si="34"/>
        <v>0</v>
      </c>
      <c r="AO72">
        <f t="shared" si="34"/>
        <v>0</v>
      </c>
      <c r="AP72">
        <f t="shared" si="34"/>
        <v>-7.0022661518013532E-10</v>
      </c>
      <c r="AQ72">
        <f t="shared" si="34"/>
        <v>-2.2916773303713038E-6</v>
      </c>
      <c r="AR72">
        <f t="shared" si="34"/>
        <v>-2.292377556986484E-6</v>
      </c>
      <c r="AS72">
        <f t="shared" si="34"/>
        <v>-3.9782221332488341E-4</v>
      </c>
      <c r="AT72">
        <f t="shared" si="34"/>
        <v>-2.5991410801772349E-4</v>
      </c>
      <c r="AU72">
        <f t="shared" si="25"/>
        <v>-6.6002869889959326E-4</v>
      </c>
      <c r="AW72">
        <v>69</v>
      </c>
      <c r="AX72">
        <f>IF(Z72&gt;0, (R72*SUMPRODUCT(K72:$K$98, X72:$X$98)-K72*$AZ$3)/Z72, 0)</f>
        <v>-118362984.23867181</v>
      </c>
    </row>
    <row r="73" spans="5:50" x14ac:dyDescent="0.25">
      <c r="E73">
        <v>2073</v>
      </c>
      <c r="F73" s="5">
        <v>3.5571999999999999E-2</v>
      </c>
      <c r="G73" s="5">
        <v>7.0000000000000007E-2</v>
      </c>
      <c r="H73" s="5">
        <f t="shared" si="35"/>
        <v>0.12000000000000001</v>
      </c>
      <c r="I73" s="5">
        <f t="shared" si="36"/>
        <v>1.1200000000000001</v>
      </c>
      <c r="J73">
        <f t="shared" si="37"/>
        <v>0.89285714285714279</v>
      </c>
      <c r="K73">
        <f t="shared" si="47"/>
        <v>9.1755637067675712E-4</v>
      </c>
      <c r="L73" s="2">
        <v>70</v>
      </c>
      <c r="M73" s="6">
        <v>0.62975077099999999</v>
      </c>
      <c r="Q73" s="4">
        <f t="shared" si="48"/>
        <v>25</v>
      </c>
      <c r="R73">
        <f t="shared" si="28"/>
        <v>50000</v>
      </c>
      <c r="S73">
        <f t="shared" si="29"/>
        <v>-293356093.28731334</v>
      </c>
      <c r="U73">
        <f t="shared" si="38"/>
        <v>0.62975077099999999</v>
      </c>
      <c r="V73">
        <f t="shared" si="39"/>
        <v>0.01</v>
      </c>
      <c r="W73">
        <f t="shared" si="40"/>
        <v>2.7255103008925174E-8</v>
      </c>
      <c r="X73">
        <f t="shared" si="41"/>
        <v>1.7163922133555049E-8</v>
      </c>
      <c r="Y73">
        <f t="shared" si="42"/>
        <v>2.7255103008925175E-10</v>
      </c>
      <c r="Z73">
        <f t="shared" si="43"/>
        <v>9.8186298452808738E-9</v>
      </c>
      <c r="AB73">
        <f t="shared" si="44"/>
        <v>-3.225995327868787</v>
      </c>
      <c r="AC73">
        <f t="shared" si="45"/>
        <v>-2.8803548928458151</v>
      </c>
      <c r="AE73">
        <f t="shared" si="30"/>
        <v>0</v>
      </c>
      <c r="AF73">
        <f t="shared" si="31"/>
        <v>0</v>
      </c>
      <c r="AG73">
        <f t="shared" si="31"/>
        <v>-2.4546574613202185E-7</v>
      </c>
      <c r="AH73">
        <f t="shared" si="32"/>
        <v>-8.5819610667775244E-4</v>
      </c>
      <c r="AI73">
        <f t="shared" si="23"/>
        <v>-8.5844157242388449E-4</v>
      </c>
      <c r="AJ73">
        <f t="shared" si="33"/>
        <v>-0.34564043502297181</v>
      </c>
      <c r="AK73">
        <f t="shared" si="46"/>
        <v>-0.22581967295081512</v>
      </c>
      <c r="AL73">
        <f t="shared" si="24"/>
        <v>-0.57231854954621086</v>
      </c>
      <c r="AN73">
        <f t="shared" si="34"/>
        <v>0</v>
      </c>
      <c r="AO73">
        <f t="shared" si="34"/>
        <v>0</v>
      </c>
      <c r="AP73">
        <f t="shared" si="34"/>
        <v>-2.2522865914636022E-10</v>
      </c>
      <c r="AQ73">
        <f t="shared" si="34"/>
        <v>-7.8744330497216167E-7</v>
      </c>
      <c r="AR73">
        <f t="shared" si="34"/>
        <v>-7.8766853363130804E-7</v>
      </c>
      <c r="AS73">
        <f t="shared" si="34"/>
        <v>-3.1714458311881349E-4</v>
      </c>
      <c r="AT73">
        <f t="shared" si="34"/>
        <v>-2.0720227954016218E-4</v>
      </c>
      <c r="AU73">
        <f t="shared" si="25"/>
        <v>-5.2513453119260706E-4</v>
      </c>
      <c r="AW73">
        <v>70</v>
      </c>
      <c r="AX73">
        <f>IF(Z73&gt;0, (R73*SUMPRODUCT(K73:$K$98, X73:$X$98)-K73*$AZ$3)/Z73, 0)</f>
        <v>-293356093.28731334</v>
      </c>
    </row>
    <row r="74" spans="5:50" x14ac:dyDescent="0.25">
      <c r="E74">
        <v>2074</v>
      </c>
      <c r="F74" s="5">
        <v>3.5571999999999999E-2</v>
      </c>
      <c r="G74" s="5">
        <v>7.0000000000000007E-2</v>
      </c>
      <c r="H74" s="5">
        <f t="shared" si="35"/>
        <v>0.12000000000000001</v>
      </c>
      <c r="I74" s="5">
        <f t="shared" si="36"/>
        <v>1.1200000000000001</v>
      </c>
      <c r="J74">
        <f t="shared" si="37"/>
        <v>0.89285714285714279</v>
      </c>
      <c r="K74">
        <f t="shared" si="47"/>
        <v>8.1924675953281884E-4</v>
      </c>
      <c r="L74" s="2">
        <v>71</v>
      </c>
      <c r="M74" s="6">
        <v>0.64518007799999999</v>
      </c>
      <c r="Q74" s="4">
        <f t="shared" si="48"/>
        <v>25</v>
      </c>
      <c r="R74">
        <f t="shared" si="28"/>
        <v>50000</v>
      </c>
      <c r="S74">
        <f t="shared" si="29"/>
        <v>-759599820.33857882</v>
      </c>
      <c r="U74">
        <f t="shared" si="38"/>
        <v>0.64518007799999999</v>
      </c>
      <c r="V74">
        <f t="shared" si="39"/>
        <v>0.01</v>
      </c>
      <c r="W74">
        <f t="shared" si="40"/>
        <v>9.8186298452808738E-9</v>
      </c>
      <c r="X74">
        <f t="shared" si="41"/>
        <v>6.3347843694314421E-9</v>
      </c>
      <c r="Y74">
        <f t="shared" si="42"/>
        <v>9.8186298452808743E-11</v>
      </c>
      <c r="Z74">
        <f t="shared" si="43"/>
        <v>3.3856591773966229E-9</v>
      </c>
      <c r="AB74">
        <f t="shared" si="44"/>
        <v>-2.8803548928458151</v>
      </c>
      <c r="AC74">
        <f t="shared" si="45"/>
        <v>-2.5717461028781354</v>
      </c>
      <c r="AE74">
        <f t="shared" si="30"/>
        <v>0</v>
      </c>
      <c r="AF74">
        <f t="shared" si="31"/>
        <v>0</v>
      </c>
      <c r="AG74">
        <f t="shared" si="31"/>
        <v>-8.4641479434915566E-8</v>
      </c>
      <c r="AH74">
        <f t="shared" si="32"/>
        <v>-3.1673921847157212E-4</v>
      </c>
      <c r="AI74">
        <f t="shared" si="23"/>
        <v>-3.1682385995100704E-4</v>
      </c>
      <c r="AJ74">
        <f t="shared" si="33"/>
        <v>-0.30860878996767971</v>
      </c>
      <c r="AK74">
        <f t="shared" si="46"/>
        <v>-0.20162484249920709</v>
      </c>
      <c r="AL74">
        <f t="shared" si="24"/>
        <v>-0.51055045632683782</v>
      </c>
      <c r="AN74">
        <f t="shared" si="34"/>
        <v>0</v>
      </c>
      <c r="AO74">
        <f t="shared" si="34"/>
        <v>0</v>
      </c>
      <c r="AP74">
        <f t="shared" si="34"/>
        <v>-6.9342257749118306E-11</v>
      </c>
      <c r="AQ74">
        <f t="shared" si="34"/>
        <v>-2.5948757834979301E-7</v>
      </c>
      <c r="AR74">
        <f t="shared" si="34"/>
        <v>-2.5955692060754214E-7</v>
      </c>
      <c r="AS74">
        <f t="shared" si="34"/>
        <v>-2.5282675114436589E-4</v>
      </c>
      <c r="AT74">
        <f t="shared" si="34"/>
        <v>-1.6518049885879039E-4</v>
      </c>
      <c r="AU74">
        <f t="shared" si="25"/>
        <v>-4.1826680692376385E-4</v>
      </c>
      <c r="AW74">
        <v>71</v>
      </c>
      <c r="AX74">
        <f>IF(Z74&gt;0, (R74*SUMPRODUCT(K74:$K$98, X74:$X$98)-K74*$AZ$3)/Z74, 0)</f>
        <v>-759599820.33857882</v>
      </c>
    </row>
    <row r="75" spans="5:50" x14ac:dyDescent="0.25">
      <c r="E75">
        <v>2075</v>
      </c>
      <c r="F75" s="5">
        <v>3.5571999999999999E-2</v>
      </c>
      <c r="G75" s="5">
        <v>7.0000000000000007E-2</v>
      </c>
      <c r="H75" s="5">
        <f t="shared" si="35"/>
        <v>0.12000000000000001</v>
      </c>
      <c r="I75" s="5">
        <f t="shared" si="36"/>
        <v>1.1200000000000001</v>
      </c>
      <c r="J75">
        <f t="shared" si="37"/>
        <v>0.89285714285714279</v>
      </c>
      <c r="K75">
        <f t="shared" si="47"/>
        <v>7.3147032101144531E-4</v>
      </c>
      <c r="L75" s="2">
        <v>72</v>
      </c>
      <c r="M75" s="6">
        <v>0.66067595400000001</v>
      </c>
      <c r="Q75" s="4">
        <f t="shared" si="48"/>
        <v>25</v>
      </c>
      <c r="R75">
        <f t="shared" si="28"/>
        <v>50000</v>
      </c>
      <c r="S75">
        <f t="shared" si="29"/>
        <v>-2059412904.397716</v>
      </c>
      <c r="U75">
        <f t="shared" si="38"/>
        <v>0.66067595400000001</v>
      </c>
      <c r="V75">
        <f t="shared" si="39"/>
        <v>0.01</v>
      </c>
      <c r="W75">
        <f t="shared" si="40"/>
        <v>3.3856591773966229E-9</v>
      </c>
      <c r="X75">
        <f t="shared" si="41"/>
        <v>2.2368236069453691E-9</v>
      </c>
      <c r="Y75">
        <f t="shared" si="42"/>
        <v>3.3856591773966232E-11</v>
      </c>
      <c r="Z75">
        <f t="shared" si="43"/>
        <v>1.1149789786772876E-9</v>
      </c>
      <c r="AB75">
        <f t="shared" si="44"/>
        <v>-2.5717461028781354</v>
      </c>
      <c r="AC75">
        <f t="shared" si="45"/>
        <v>-2.2962020968201919</v>
      </c>
      <c r="AE75">
        <f t="shared" si="30"/>
        <v>0</v>
      </c>
      <c r="AF75">
        <f t="shared" si="31"/>
        <v>0</v>
      </c>
      <c r="AG75">
        <f t="shared" si="31"/>
        <v>-2.7874474466932187E-8</v>
      </c>
      <c r="AH75">
        <f t="shared" si="32"/>
        <v>-1.1184118034726845E-4</v>
      </c>
      <c r="AI75">
        <f t="shared" si="23"/>
        <v>-1.1186905482173539E-4</v>
      </c>
      <c r="AJ75">
        <f t="shared" si="33"/>
        <v>-0.27554400605794349</v>
      </c>
      <c r="AK75">
        <f t="shared" si="46"/>
        <v>-0.18002222720146949</v>
      </c>
      <c r="AL75">
        <f t="shared" si="24"/>
        <v>-0.45567810231423472</v>
      </c>
      <c r="AN75">
        <f t="shared" si="34"/>
        <v>0</v>
      </c>
      <c r="AO75">
        <f t="shared" si="34"/>
        <v>0</v>
      </c>
      <c r="AP75">
        <f t="shared" si="34"/>
        <v>-2.0389350786352221E-11</v>
      </c>
      <c r="AQ75">
        <f t="shared" si="34"/>
        <v>-8.1808504090915397E-8</v>
      </c>
      <c r="AR75">
        <f t="shared" si="34"/>
        <v>-8.1828893441701761E-8</v>
      </c>
      <c r="AS75">
        <f t="shared" si="34"/>
        <v>-2.0155226256398355E-4</v>
      </c>
      <c r="AT75">
        <f t="shared" si="34"/>
        <v>-1.3168091632025422E-4</v>
      </c>
      <c r="AU75">
        <f t="shared" si="25"/>
        <v>-3.3331500777767948E-4</v>
      </c>
      <c r="AW75">
        <v>72</v>
      </c>
      <c r="AX75">
        <f>IF(Z75&gt;0, (R75*SUMPRODUCT(K75:$K$98, X75:$X$98)-K75*$AZ$3)/Z75, 0)</f>
        <v>-2059412904.397716</v>
      </c>
    </row>
    <row r="76" spans="5:50" x14ac:dyDescent="0.25">
      <c r="E76">
        <v>2076</v>
      </c>
      <c r="F76" s="5">
        <v>3.5571999999999999E-2</v>
      </c>
      <c r="G76" s="5">
        <v>7.0000000000000007E-2</v>
      </c>
      <c r="H76" s="5">
        <f t="shared" si="35"/>
        <v>0.12000000000000001</v>
      </c>
      <c r="I76" s="5">
        <f t="shared" si="36"/>
        <v>1.1200000000000001</v>
      </c>
      <c r="J76">
        <f t="shared" si="37"/>
        <v>0.89285714285714279</v>
      </c>
      <c r="K76">
        <f t="shared" si="47"/>
        <v>6.5309850090307614E-4</v>
      </c>
      <c r="L76" s="2">
        <v>73</v>
      </c>
      <c r="M76" s="6">
        <v>0.67625413199999995</v>
      </c>
      <c r="Q76" s="4">
        <f t="shared" si="48"/>
        <v>25</v>
      </c>
      <c r="R76">
        <f t="shared" si="28"/>
        <v>50000</v>
      </c>
      <c r="S76">
        <f t="shared" si="29"/>
        <v>-5860671873.4645405</v>
      </c>
      <c r="U76">
        <f t="shared" si="38"/>
        <v>0.67625413199999995</v>
      </c>
      <c r="V76">
        <f t="shared" si="39"/>
        <v>0.01</v>
      </c>
      <c r="W76">
        <f t="shared" si="40"/>
        <v>1.1149789786772876E-9</v>
      </c>
      <c r="X76">
        <f t="shared" si="41"/>
        <v>7.5400914142365555E-10</v>
      </c>
      <c r="Y76">
        <f t="shared" si="42"/>
        <v>1.1149789786772876E-11</v>
      </c>
      <c r="Z76">
        <f t="shared" si="43"/>
        <v>3.498200474668591E-10</v>
      </c>
      <c r="AB76">
        <f t="shared" si="44"/>
        <v>-2.2962020968201919</v>
      </c>
      <c r="AC76">
        <f t="shared" si="45"/>
        <v>-2.0501805129630517</v>
      </c>
      <c r="AE76">
        <f t="shared" si="30"/>
        <v>0</v>
      </c>
      <c r="AF76">
        <f t="shared" si="31"/>
        <v>0</v>
      </c>
      <c r="AG76">
        <f t="shared" si="31"/>
        <v>-8.7455011866714775E-9</v>
      </c>
      <c r="AH76">
        <f t="shared" si="32"/>
        <v>-3.7700457071182777E-5</v>
      </c>
      <c r="AI76">
        <f t="shared" si="23"/>
        <v>-3.770920257236945E-5</v>
      </c>
      <c r="AJ76">
        <f t="shared" si="33"/>
        <v>-0.24602158385714024</v>
      </c>
      <c r="AK76">
        <f t="shared" si="46"/>
        <v>-0.16073414677741346</v>
      </c>
      <c r="AL76">
        <f t="shared" si="24"/>
        <v>-0.40679343983712607</v>
      </c>
      <c r="AN76">
        <f t="shared" si="34"/>
        <v>0</v>
      </c>
      <c r="AO76">
        <f t="shared" si="34"/>
        <v>0</v>
      </c>
      <c r="AP76">
        <f t="shared" si="34"/>
        <v>-5.7116737146612155E-12</v>
      </c>
      <c r="AQ76">
        <f t="shared" si="34"/>
        <v>-2.462211199655025E-8</v>
      </c>
      <c r="AR76">
        <f t="shared" si="34"/>
        <v>-2.4627823670264911E-8</v>
      </c>
      <c r="AS76">
        <f t="shared" si="34"/>
        <v>-1.6067632760689873E-4</v>
      </c>
      <c r="AT76">
        <f t="shared" si="34"/>
        <v>-1.0497523030426374E-4</v>
      </c>
      <c r="AU76">
        <f t="shared" si="25"/>
        <v>-2.6567618573483274E-4</v>
      </c>
      <c r="AW76">
        <v>73</v>
      </c>
      <c r="AX76">
        <f>IF(Z76&gt;0, (R76*SUMPRODUCT(K76:$K$98, X76:$X$98)-K76*$AZ$3)/Z76, 0)</f>
        <v>-5860671873.4645405</v>
      </c>
    </row>
    <row r="77" spans="5:50" x14ac:dyDescent="0.25">
      <c r="E77">
        <v>2077</v>
      </c>
      <c r="F77" s="5">
        <v>3.5571999999999999E-2</v>
      </c>
      <c r="G77" s="5">
        <v>7.0000000000000007E-2</v>
      </c>
      <c r="H77" s="5">
        <f t="shared" si="35"/>
        <v>0.12000000000000001</v>
      </c>
      <c r="I77" s="5">
        <f t="shared" si="36"/>
        <v>1.1200000000000001</v>
      </c>
      <c r="J77">
        <f t="shared" si="37"/>
        <v>0.89285714285714279</v>
      </c>
      <c r="K77">
        <f t="shared" si="47"/>
        <v>5.8312366152060366E-4</v>
      </c>
      <c r="L77" s="2">
        <v>74</v>
      </c>
      <c r="M77" s="6">
        <v>0.69194305599999995</v>
      </c>
      <c r="Q77" s="4">
        <f t="shared" si="48"/>
        <v>25</v>
      </c>
      <c r="R77">
        <f t="shared" si="28"/>
        <v>50000</v>
      </c>
      <c r="S77">
        <f t="shared" si="29"/>
        <v>-17556184847.884502</v>
      </c>
      <c r="U77">
        <f t="shared" si="38"/>
        <v>0.69194305599999995</v>
      </c>
      <c r="V77">
        <f t="shared" si="39"/>
        <v>0.01</v>
      </c>
      <c r="W77">
        <f t="shared" si="40"/>
        <v>3.498200474668591E-10</v>
      </c>
      <c r="X77">
        <f t="shared" si="41"/>
        <v>2.4205555269428351E-10</v>
      </c>
      <c r="Y77">
        <f t="shared" si="42"/>
        <v>3.498200474668591E-12</v>
      </c>
      <c r="Z77">
        <f t="shared" si="43"/>
        <v>1.04266294297907E-10</v>
      </c>
      <c r="AB77">
        <f t="shared" si="44"/>
        <v>-2.0501805129630517</v>
      </c>
      <c r="AC77">
        <f t="shared" si="45"/>
        <v>-1.8305183360979813</v>
      </c>
      <c r="AE77">
        <f t="shared" si="30"/>
        <v>0</v>
      </c>
      <c r="AF77">
        <f t="shared" si="31"/>
        <v>0</v>
      </c>
      <c r="AG77">
        <f t="shared" si="31"/>
        <v>-2.6066573574476751E-9</v>
      </c>
      <c r="AH77">
        <f t="shared" si="32"/>
        <v>-1.2102777634714175E-5</v>
      </c>
      <c r="AI77">
        <f t="shared" si="23"/>
        <v>-1.2105384292071623E-5</v>
      </c>
      <c r="AJ77">
        <f t="shared" si="33"/>
        <v>-0.21966217686507039</v>
      </c>
      <c r="AK77">
        <f t="shared" si="46"/>
        <v>-0.14351263590741364</v>
      </c>
      <c r="AL77">
        <f t="shared" si="24"/>
        <v>-0.36318691815677612</v>
      </c>
      <c r="AN77">
        <f t="shared" si="34"/>
        <v>0</v>
      </c>
      <c r="AO77">
        <f t="shared" si="34"/>
        <v>0</v>
      </c>
      <c r="AP77">
        <f t="shared" si="34"/>
        <v>-1.5200035826045093E-12</v>
      </c>
      <c r="AQ77">
        <f t="shared" si="34"/>
        <v>-7.0574160089242012E-9</v>
      </c>
      <c r="AR77">
        <f t="shared" si="34"/>
        <v>-7.0589360125068054E-9</v>
      </c>
      <c r="AS77">
        <f t="shared" si="34"/>
        <v>-1.2809021287114628E-4</v>
      </c>
      <c r="AT77">
        <f t="shared" si="34"/>
        <v>-8.3685613724804303E-5</v>
      </c>
      <c r="AU77">
        <f t="shared" si="25"/>
        <v>-2.1178288553196309E-4</v>
      </c>
      <c r="AW77">
        <v>74</v>
      </c>
      <c r="AX77">
        <f>IF(Z77&gt;0, (R77*SUMPRODUCT(K77:$K$98, X77:$X$98)-K77*$AZ$3)/Z77, 0)</f>
        <v>-17556184847.884502</v>
      </c>
    </row>
    <row r="78" spans="5:50" x14ac:dyDescent="0.25">
      <c r="E78">
        <v>2078</v>
      </c>
      <c r="F78" s="5">
        <v>3.5571999999999999E-2</v>
      </c>
      <c r="G78" s="5">
        <v>7.0000000000000007E-2</v>
      </c>
      <c r="H78" s="5">
        <f t="shared" si="35"/>
        <v>0.12000000000000001</v>
      </c>
      <c r="I78" s="5">
        <f t="shared" si="36"/>
        <v>1.1200000000000001</v>
      </c>
      <c r="J78">
        <f t="shared" si="37"/>
        <v>0.89285714285714279</v>
      </c>
      <c r="K78">
        <f t="shared" si="47"/>
        <v>5.2064612635768185E-4</v>
      </c>
      <c r="L78" s="2">
        <v>75</v>
      </c>
      <c r="M78" s="6">
        <v>0.70765376499999999</v>
      </c>
      <c r="Q78" s="4">
        <f t="shared" si="48"/>
        <v>25</v>
      </c>
      <c r="R78">
        <f t="shared" si="28"/>
        <v>50000</v>
      </c>
      <c r="S78">
        <f t="shared" si="29"/>
        <v>-55517528330.230057</v>
      </c>
      <c r="U78">
        <f t="shared" si="38"/>
        <v>0.70765376499999999</v>
      </c>
      <c r="V78">
        <f t="shared" si="39"/>
        <v>0.01</v>
      </c>
      <c r="W78">
        <f t="shared" si="40"/>
        <v>1.04266294297907E-10</v>
      </c>
      <c r="X78">
        <f t="shared" si="41"/>
        <v>7.3784435722511915E-11</v>
      </c>
      <c r="Y78">
        <f t="shared" si="42"/>
        <v>1.0426629429790701E-12</v>
      </c>
      <c r="Z78">
        <f t="shared" si="43"/>
        <v>2.9439195632416017E-11</v>
      </c>
      <c r="AB78">
        <f t="shared" si="44"/>
        <v>-1.8305183360979813</v>
      </c>
      <c r="AC78">
        <f t="shared" si="45"/>
        <v>-1.6343913775418413</v>
      </c>
      <c r="AE78">
        <f t="shared" si="30"/>
        <v>0</v>
      </c>
      <c r="AF78">
        <f t="shared" si="31"/>
        <v>0</v>
      </c>
      <c r="AG78">
        <f t="shared" si="31"/>
        <v>-7.3597989081040043E-10</v>
      </c>
      <c r="AH78">
        <f t="shared" si="32"/>
        <v>-3.6892217861255957E-6</v>
      </c>
      <c r="AI78">
        <f t="shared" si="23"/>
        <v>-3.6899577660164063E-6</v>
      </c>
      <c r="AJ78">
        <f t="shared" si="33"/>
        <v>-0.19612695855614004</v>
      </c>
      <c r="AK78">
        <f t="shared" si="46"/>
        <v>-0.12813628352685871</v>
      </c>
      <c r="AL78">
        <f t="shared" si="24"/>
        <v>-0.32426693204076473</v>
      </c>
      <c r="AN78">
        <f t="shared" si="34"/>
        <v>0</v>
      </c>
      <c r="AO78">
        <f t="shared" si="34"/>
        <v>0</v>
      </c>
      <c r="AP78">
        <f t="shared" si="34"/>
        <v>-3.8318507922758464E-13</v>
      </c>
      <c r="AQ78">
        <f t="shared" si="34"/>
        <v>-1.9207790322206595E-9</v>
      </c>
      <c r="AR78">
        <f t="shared" si="34"/>
        <v>-1.9211622172998872E-9</v>
      </c>
      <c r="AS78">
        <f t="shared" si="34"/>
        <v>-1.0211274124656792E-4</v>
      </c>
      <c r="AT78">
        <f t="shared" si="34"/>
        <v>-6.6713659664128629E-5</v>
      </c>
      <c r="AU78">
        <f t="shared" si="25"/>
        <v>-1.6882832207291382E-4</v>
      </c>
      <c r="AW78">
        <v>75</v>
      </c>
      <c r="AX78">
        <f>IF(Z78&gt;0, (R78*SUMPRODUCT(K78:$K$98, X78:$X$98)-K78*$AZ$3)/Z78, 0)</f>
        <v>-55517528330.230057</v>
      </c>
    </row>
    <row r="79" spans="5:50" x14ac:dyDescent="0.25">
      <c r="E79">
        <v>2079</v>
      </c>
      <c r="F79" s="5">
        <v>3.5571999999999999E-2</v>
      </c>
      <c r="G79" s="5">
        <v>7.0000000000000007E-2</v>
      </c>
      <c r="H79" s="5">
        <f t="shared" si="35"/>
        <v>0.12000000000000001</v>
      </c>
      <c r="I79" s="5">
        <f t="shared" si="36"/>
        <v>1.1200000000000001</v>
      </c>
      <c r="J79">
        <f t="shared" si="37"/>
        <v>0.89285714285714279</v>
      </c>
      <c r="K79">
        <f t="shared" si="47"/>
        <v>4.6486261281935876E-4</v>
      </c>
      <c r="L79" s="2">
        <v>76</v>
      </c>
      <c r="M79" s="6">
        <v>0.72329488099999995</v>
      </c>
      <c r="Q79" s="4">
        <f t="shared" si="48"/>
        <v>25</v>
      </c>
      <c r="R79">
        <f t="shared" si="28"/>
        <v>50000</v>
      </c>
      <c r="S79">
        <f t="shared" si="29"/>
        <v>-185857781677.25311</v>
      </c>
      <c r="U79">
        <f t="shared" si="38"/>
        <v>0.72329488099999995</v>
      </c>
      <c r="V79">
        <f t="shared" si="39"/>
        <v>0.01</v>
      </c>
      <c r="W79">
        <f t="shared" si="40"/>
        <v>2.9439195632416017E-11</v>
      </c>
      <c r="X79">
        <f t="shared" si="41"/>
        <v>2.1293219501684061E-11</v>
      </c>
      <c r="Y79">
        <f t="shared" si="42"/>
        <v>2.9439195632416018E-13</v>
      </c>
      <c r="Z79">
        <f t="shared" si="43"/>
        <v>7.8515841744077968E-12</v>
      </c>
      <c r="AB79">
        <f t="shared" si="44"/>
        <v>-1.6343913775418413</v>
      </c>
      <c r="AC79">
        <f t="shared" si="45"/>
        <v>-1.4592780173076598</v>
      </c>
      <c r="AE79">
        <f t="shared" si="30"/>
        <v>0</v>
      </c>
      <c r="AF79">
        <f t="shared" si="31"/>
        <v>0</v>
      </c>
      <c r="AG79">
        <f t="shared" si="31"/>
        <v>-1.9628960436019492E-10</v>
      </c>
      <c r="AH79">
        <f t="shared" si="32"/>
        <v>-1.0646609750842031E-6</v>
      </c>
      <c r="AI79">
        <f t="shared" si="23"/>
        <v>-1.0648572646885632E-6</v>
      </c>
      <c r="AJ79">
        <f t="shared" si="33"/>
        <v>-0.17511336023418145</v>
      </c>
      <c r="AK79">
        <f t="shared" si="46"/>
        <v>-0.1144073964279289</v>
      </c>
      <c r="AL79">
        <f t="shared" si="24"/>
        <v>-0.28952182151937506</v>
      </c>
      <c r="AN79">
        <f t="shared" si="34"/>
        <v>0</v>
      </c>
      <c r="AO79">
        <f t="shared" si="34"/>
        <v>0</v>
      </c>
      <c r="AP79">
        <f t="shared" si="34"/>
        <v>-9.1247698352158414E-14</v>
      </c>
      <c r="AQ79">
        <f t="shared" si="34"/>
        <v>-4.9492108264444889E-10</v>
      </c>
      <c r="AR79">
        <f t="shared" si="34"/>
        <v>-4.9501233034280098E-10</v>
      </c>
      <c r="AS79">
        <f t="shared" si="34"/>
        <v>-8.1403654178039179E-5</v>
      </c>
      <c r="AT79">
        <f t="shared" si="34"/>
        <v>-5.3183721229347196E-5</v>
      </c>
      <c r="AU79">
        <f t="shared" si="25"/>
        <v>-1.3458787041971675E-4</v>
      </c>
      <c r="AW79">
        <v>76</v>
      </c>
      <c r="AX79">
        <f>IF(Z79&gt;0, (R79*SUMPRODUCT(K79:$K$98, X79:$X$98)-K79*$AZ$3)/Z79, 0)</f>
        <v>-185857781677.25311</v>
      </c>
    </row>
    <row r="80" spans="5:50" x14ac:dyDescent="0.25">
      <c r="E80">
        <v>2080</v>
      </c>
      <c r="F80" s="5">
        <v>3.5571999999999999E-2</v>
      </c>
      <c r="G80" s="5">
        <v>7.0000000000000007E-2</v>
      </c>
      <c r="H80" s="5">
        <f t="shared" si="35"/>
        <v>0.12000000000000001</v>
      </c>
      <c r="I80" s="5">
        <f t="shared" si="36"/>
        <v>1.1200000000000001</v>
      </c>
      <c r="J80">
        <f t="shared" si="37"/>
        <v>0.89285714285714279</v>
      </c>
      <c r="K80">
        <f t="shared" si="47"/>
        <v>4.1505590430299886E-4</v>
      </c>
      <c r="L80" s="2">
        <v>77</v>
      </c>
      <c r="M80" s="6">
        <v>0.74145409100000004</v>
      </c>
      <c r="Q80" s="4">
        <f t="shared" si="48"/>
        <v>25</v>
      </c>
      <c r="R80">
        <f t="shared" si="28"/>
        <v>50000</v>
      </c>
      <c r="S80">
        <f t="shared" si="29"/>
        <v>-667661152211.03369</v>
      </c>
      <c r="U80">
        <f t="shared" si="38"/>
        <v>0.74145409100000004</v>
      </c>
      <c r="V80">
        <f t="shared" si="39"/>
        <v>0.01</v>
      </c>
      <c r="W80">
        <f t="shared" si="40"/>
        <v>7.8515841744077968E-12</v>
      </c>
      <c r="X80">
        <f t="shared" si="41"/>
        <v>5.8215892069455185E-12</v>
      </c>
      <c r="Y80">
        <f t="shared" si="42"/>
        <v>7.8515841744077966E-14</v>
      </c>
      <c r="Z80">
        <f t="shared" si="43"/>
        <v>1.9514791257182004E-12</v>
      </c>
      <c r="AB80">
        <f t="shared" si="44"/>
        <v>-1.4592780173076598</v>
      </c>
      <c r="AC80">
        <f t="shared" si="45"/>
        <v>-1.3029268015927944</v>
      </c>
      <c r="AE80">
        <f t="shared" si="30"/>
        <v>0</v>
      </c>
      <c r="AF80">
        <f t="shared" si="31"/>
        <v>0</v>
      </c>
      <c r="AG80">
        <f t="shared" si="31"/>
        <v>-4.8786978142955008E-11</v>
      </c>
      <c r="AH80">
        <f t="shared" si="32"/>
        <v>-2.9107946034727592E-7</v>
      </c>
      <c r="AI80">
        <f t="shared" si="23"/>
        <v>-2.9112824732541887E-7</v>
      </c>
      <c r="AJ80">
        <f t="shared" si="33"/>
        <v>-0.15635121571486543</v>
      </c>
      <c r="AK80">
        <f t="shared" si="46"/>
        <v>-0.1021494612115362</v>
      </c>
      <c r="AL80">
        <f t="shared" si="24"/>
        <v>-0.25850096805464895</v>
      </c>
      <c r="AN80">
        <f t="shared" si="34"/>
        <v>0</v>
      </c>
      <c r="AO80">
        <f t="shared" si="34"/>
        <v>0</v>
      </c>
      <c r="AP80">
        <f t="shared" si="34"/>
        <v>-2.0249323331334831E-14</v>
      </c>
      <c r="AQ80">
        <f t="shared" si="34"/>
        <v>-1.2081424863846752E-10</v>
      </c>
      <c r="AR80">
        <f t="shared" si="34"/>
        <v>-1.2083449796179884E-10</v>
      </c>
      <c r="AS80">
        <f t="shared" si="34"/>
        <v>-6.4894495227406723E-5</v>
      </c>
      <c r="AT80">
        <f t="shared" si="34"/>
        <v>-4.2397736997218266E-5</v>
      </c>
      <c r="AU80">
        <f t="shared" si="25"/>
        <v>-1.0729235305912294E-4</v>
      </c>
      <c r="AW80">
        <v>77</v>
      </c>
      <c r="AX80">
        <f>IF(Z80&gt;0, (R80*SUMPRODUCT(K80:$K$98, X80:$X$98)-K80*$AZ$3)/Z80, 0)</f>
        <v>-667661152211.03369</v>
      </c>
    </row>
    <row r="81" spans="2:50" x14ac:dyDescent="0.25">
      <c r="E81">
        <v>2081</v>
      </c>
      <c r="F81" s="5">
        <v>3.5571999999999999E-2</v>
      </c>
      <c r="G81" s="5">
        <v>7.0000000000000007E-2</v>
      </c>
      <c r="H81" s="5">
        <f t="shared" si="35"/>
        <v>0.12000000000000001</v>
      </c>
      <c r="I81" s="5">
        <f t="shared" si="36"/>
        <v>1.1200000000000001</v>
      </c>
      <c r="J81">
        <f t="shared" si="37"/>
        <v>0.89285714285714279</v>
      </c>
      <c r="K81">
        <f t="shared" si="47"/>
        <v>3.7058562884196325E-4</v>
      </c>
      <c r="L81" s="2">
        <v>78</v>
      </c>
      <c r="M81" s="6">
        <v>0.75951466000000001</v>
      </c>
      <c r="Q81" s="4">
        <f t="shared" si="48"/>
        <v>25</v>
      </c>
      <c r="R81">
        <f t="shared" si="28"/>
        <v>50000</v>
      </c>
      <c r="S81">
        <f t="shared" si="29"/>
        <v>-2586394556865.21</v>
      </c>
      <c r="U81">
        <f t="shared" si="38"/>
        <v>0.75951466000000001</v>
      </c>
      <c r="V81">
        <f t="shared" si="39"/>
        <v>0.01</v>
      </c>
      <c r="W81">
        <f t="shared" si="40"/>
        <v>1.9514791257182004E-12</v>
      </c>
      <c r="X81">
        <f t="shared" si="41"/>
        <v>1.4821770046669562E-12</v>
      </c>
      <c r="Y81">
        <f t="shared" si="42"/>
        <v>1.9514791257182005E-14</v>
      </c>
      <c r="Z81">
        <f t="shared" si="43"/>
        <v>4.4978732979406218E-13</v>
      </c>
      <c r="AB81">
        <f t="shared" si="44"/>
        <v>-1.3029268015927944</v>
      </c>
      <c r="AC81">
        <f t="shared" si="45"/>
        <v>-1.1633275015262996</v>
      </c>
      <c r="AE81">
        <f t="shared" si="30"/>
        <v>0</v>
      </c>
      <c r="AF81">
        <f t="shared" si="31"/>
        <v>0</v>
      </c>
      <c r="AG81">
        <f t="shared" si="31"/>
        <v>-1.1244683244851554E-11</v>
      </c>
      <c r="AH81">
        <f t="shared" si="32"/>
        <v>-7.4108850233347813E-8</v>
      </c>
      <c r="AI81">
        <f t="shared" si="23"/>
        <v>-7.4120094916592671E-8</v>
      </c>
      <c r="AJ81">
        <f t="shared" si="33"/>
        <v>-0.13959930006649479</v>
      </c>
      <c r="AK81">
        <f t="shared" si="46"/>
        <v>-9.1204876111495622E-2</v>
      </c>
      <c r="AL81">
        <f t="shared" si="24"/>
        <v>-0.23080425029808532</v>
      </c>
      <c r="AN81">
        <f t="shared" si="34"/>
        <v>0</v>
      </c>
      <c r="AO81">
        <f t="shared" si="34"/>
        <v>0</v>
      </c>
      <c r="AP81">
        <f t="shared" si="34"/>
        <v>-4.1671180114220008E-15</v>
      </c>
      <c r="AQ81">
        <f t="shared" si="34"/>
        <v>-2.7463674866480073E-11</v>
      </c>
      <c r="AR81">
        <f t="shared" si="34"/>
        <v>-2.7467841984491499E-11</v>
      </c>
      <c r="AS81">
        <f t="shared" si="34"/>
        <v>-5.1733494401039891E-5</v>
      </c>
      <c r="AT81">
        <f t="shared" si="34"/>
        <v>-3.3799216367231958E-5</v>
      </c>
      <c r="AU81">
        <f t="shared" si="25"/>
        <v>-8.5532738236113835E-5</v>
      </c>
      <c r="AW81">
        <v>78</v>
      </c>
      <c r="AX81">
        <f>IF(Z81&gt;0, (R81*SUMPRODUCT(K81:$K$98, X81:$X$98)-K81*$AZ$3)/Z81, 0)</f>
        <v>-2586394556865.21</v>
      </c>
    </row>
    <row r="82" spans="2:50" x14ac:dyDescent="0.25">
      <c r="E82">
        <v>2082</v>
      </c>
      <c r="F82" s="5">
        <v>3.5571999999999999E-2</v>
      </c>
      <c r="G82" s="5">
        <v>7.0000000000000007E-2</v>
      </c>
      <c r="H82" s="5">
        <f t="shared" si="35"/>
        <v>0.12000000000000001</v>
      </c>
      <c r="I82" s="5">
        <f t="shared" si="36"/>
        <v>1.1200000000000001</v>
      </c>
      <c r="J82">
        <f t="shared" si="37"/>
        <v>0.89285714285714279</v>
      </c>
      <c r="K82">
        <f t="shared" si="47"/>
        <v>3.3088002575175287E-4</v>
      </c>
      <c r="L82" s="2">
        <v>79</v>
      </c>
      <c r="M82" s="6">
        <v>0.77745419500000001</v>
      </c>
      <c r="Q82" s="4">
        <f t="shared" si="48"/>
        <v>25</v>
      </c>
      <c r="R82">
        <f t="shared" si="28"/>
        <v>50000</v>
      </c>
      <c r="S82">
        <f t="shared" si="29"/>
        <v>-10864862067716.43</v>
      </c>
      <c r="U82">
        <f t="shared" si="38"/>
        <v>0.77745419500000001</v>
      </c>
      <c r="V82">
        <f t="shared" si="39"/>
        <v>0.01</v>
      </c>
      <c r="W82">
        <f t="shared" si="40"/>
        <v>4.4978732979406218E-13</v>
      </c>
      <c r="X82">
        <f t="shared" si="41"/>
        <v>3.4968904640624214E-13</v>
      </c>
      <c r="Y82">
        <f t="shared" si="42"/>
        <v>4.4978732979406219E-15</v>
      </c>
      <c r="Z82">
        <f t="shared" si="43"/>
        <v>9.560041008987941E-14</v>
      </c>
      <c r="AB82">
        <f t="shared" si="44"/>
        <v>-1.1633275015262996</v>
      </c>
      <c r="AC82">
        <f t="shared" si="45"/>
        <v>-1.0386852692436659</v>
      </c>
      <c r="AE82">
        <f t="shared" si="30"/>
        <v>0</v>
      </c>
      <c r="AF82">
        <f t="shared" si="31"/>
        <v>0</v>
      </c>
      <c r="AG82">
        <f t="shared" si="31"/>
        <v>-2.3900102522469852E-12</v>
      </c>
      <c r="AH82">
        <f t="shared" si="32"/>
        <v>-1.7484452320312108E-8</v>
      </c>
      <c r="AI82">
        <f t="shared" si="23"/>
        <v>-1.7486842330564354E-8</v>
      </c>
      <c r="AJ82">
        <f t="shared" si="33"/>
        <v>-0.12464223228263371</v>
      </c>
      <c r="AK82">
        <f t="shared" si="46"/>
        <v>-8.1432925106840984E-2</v>
      </c>
      <c r="AL82">
        <f t="shared" si="24"/>
        <v>-0.20607517487631705</v>
      </c>
      <c r="AN82">
        <f t="shared" si="34"/>
        <v>0</v>
      </c>
      <c r="AO82">
        <f t="shared" si="34"/>
        <v>0</v>
      </c>
      <c r="AP82">
        <f t="shared" si="34"/>
        <v>-7.9080665381043585E-16</v>
      </c>
      <c r="AQ82">
        <f t="shared" si="34"/>
        <v>-5.7852560340001654E-12</v>
      </c>
      <c r="AR82">
        <f t="shared" si="34"/>
        <v>-5.7860468406539756E-12</v>
      </c>
      <c r="AS82">
        <f t="shared" si="34"/>
        <v>-4.1241625027433808E-5</v>
      </c>
      <c r="AT82">
        <f t="shared" si="34"/>
        <v>-2.6944528356392107E-5</v>
      </c>
      <c r="AU82">
        <f t="shared" si="25"/>
        <v>-6.8186159169872758E-5</v>
      </c>
      <c r="AW82">
        <v>79</v>
      </c>
      <c r="AX82">
        <f>IF(Z82&gt;0, (R82*SUMPRODUCT(K82:$K$98, X82:$X$98)-K82*$AZ$3)/Z82, 0)</f>
        <v>-10864862067716.43</v>
      </c>
    </row>
    <row r="83" spans="2:50" x14ac:dyDescent="0.25">
      <c r="E83">
        <v>2083</v>
      </c>
      <c r="F83" s="5">
        <v>3.5571999999999999E-2</v>
      </c>
      <c r="G83" s="5">
        <v>7.0000000000000007E-2</v>
      </c>
      <c r="H83" s="5">
        <f t="shared" si="35"/>
        <v>0.12000000000000001</v>
      </c>
      <c r="I83" s="5">
        <f t="shared" si="36"/>
        <v>1.1200000000000001</v>
      </c>
      <c r="J83">
        <f t="shared" si="37"/>
        <v>0.89285714285714279</v>
      </c>
      <c r="K83">
        <f t="shared" si="47"/>
        <v>2.9542859442120787E-4</v>
      </c>
      <c r="L83" s="2">
        <v>80</v>
      </c>
      <c r="M83" s="6">
        <v>0.79525030600000002</v>
      </c>
      <c r="Q83" s="4">
        <f t="shared" si="48"/>
        <v>25</v>
      </c>
      <c r="R83">
        <f t="shared" si="28"/>
        <v>50000</v>
      </c>
      <c r="S83">
        <f t="shared" si="29"/>
        <v>-49811475972695.211</v>
      </c>
      <c r="U83">
        <f t="shared" si="38"/>
        <v>0.79525030600000002</v>
      </c>
      <c r="V83">
        <f t="shared" si="39"/>
        <v>0.01</v>
      </c>
      <c r="W83">
        <f t="shared" si="40"/>
        <v>9.560041008987941E-14</v>
      </c>
      <c r="X83">
        <f t="shared" si="41"/>
        <v>7.6026255377702087E-14</v>
      </c>
      <c r="Y83">
        <f t="shared" si="42"/>
        <v>9.560041008987942E-16</v>
      </c>
      <c r="Z83">
        <f t="shared" si="43"/>
        <v>1.8618150611278529E-14</v>
      </c>
      <c r="AB83">
        <f t="shared" si="44"/>
        <v>-1.0386852692436659</v>
      </c>
      <c r="AC83">
        <f t="shared" si="45"/>
        <v>-0.92739756182972111</v>
      </c>
      <c r="AE83">
        <f t="shared" si="30"/>
        <v>0</v>
      </c>
      <c r="AF83">
        <f t="shared" si="31"/>
        <v>0</v>
      </c>
      <c r="AG83">
        <f t="shared" si="31"/>
        <v>-4.6545376528196325E-13</v>
      </c>
      <c r="AH83">
        <f t="shared" si="32"/>
        <v>-3.8013127688851042E-9</v>
      </c>
      <c r="AI83">
        <f t="shared" si="23"/>
        <v>-3.801778222650386E-9</v>
      </c>
      <c r="AJ83">
        <f t="shared" si="33"/>
        <v>-0.11128770741394478</v>
      </c>
      <c r="AK83">
        <f t="shared" si="46"/>
        <v>-7.2707968847056617E-2</v>
      </c>
      <c r="AL83">
        <f t="shared" si="24"/>
        <v>-0.18399568006277961</v>
      </c>
      <c r="AN83">
        <f t="shared" si="34"/>
        <v>0</v>
      </c>
      <c r="AO83">
        <f t="shared" si="34"/>
        <v>0</v>
      </c>
      <c r="AP83">
        <f t="shared" si="34"/>
        <v>-1.3750835164530921E-16</v>
      </c>
      <c r="AQ83">
        <f t="shared" si="34"/>
        <v>-1.1230164882671161E-12</v>
      </c>
      <c r="AR83">
        <f t="shared" si="34"/>
        <v>-1.1231539966187613E-12</v>
      </c>
      <c r="AS83">
        <f t="shared" si="34"/>
        <v>-3.2877570977660339E-5</v>
      </c>
      <c r="AT83">
        <f t="shared" si="34"/>
        <v>-2.1480013039706905E-5</v>
      </c>
      <c r="AU83">
        <f t="shared" si="25"/>
        <v>-5.4357585140521243E-5</v>
      </c>
      <c r="AW83">
        <v>80</v>
      </c>
      <c r="AX83">
        <f>IF(Z83&gt;0, (R83*SUMPRODUCT(K83:$K$98, X83:$X$98)-K83*$AZ$3)/Z83, 0)</f>
        <v>-49811475972695.211</v>
      </c>
    </row>
    <row r="84" spans="2:50" x14ac:dyDescent="0.25">
      <c r="E84">
        <v>2084</v>
      </c>
      <c r="F84" s="5">
        <v>3.5571999999999999E-2</v>
      </c>
      <c r="G84" s="5">
        <v>7.0000000000000007E-2</v>
      </c>
      <c r="H84" s="5">
        <f t="shared" si="35"/>
        <v>0.12000000000000001</v>
      </c>
      <c r="I84" s="5">
        <f t="shared" si="36"/>
        <v>1.1200000000000001</v>
      </c>
      <c r="J84">
        <f t="shared" si="37"/>
        <v>0.89285714285714279</v>
      </c>
      <c r="K84">
        <f t="shared" si="47"/>
        <v>2.6377553073322132E-4</v>
      </c>
      <c r="L84" s="2">
        <v>81</v>
      </c>
      <c r="M84" s="6">
        <v>0.81288120699999999</v>
      </c>
      <c r="Q84" s="4">
        <f t="shared" si="48"/>
        <v>25</v>
      </c>
      <c r="R84">
        <f t="shared" si="28"/>
        <v>50000</v>
      </c>
      <c r="S84">
        <f t="shared" si="29"/>
        <v>-251100018045687.19</v>
      </c>
      <c r="U84">
        <f t="shared" si="38"/>
        <v>0.81288120699999999</v>
      </c>
      <c r="V84">
        <f t="shared" si="39"/>
        <v>0.01</v>
      </c>
      <c r="W84">
        <f t="shared" si="40"/>
        <v>1.8618150611278529E-14</v>
      </c>
      <c r="X84">
        <f t="shared" si="41"/>
        <v>1.5134344741003877E-14</v>
      </c>
      <c r="Y84">
        <f t="shared" si="42"/>
        <v>1.8618150611278529E-16</v>
      </c>
      <c r="Z84">
        <f t="shared" si="43"/>
        <v>3.297624364161867E-15</v>
      </c>
      <c r="AB84">
        <f t="shared" si="44"/>
        <v>-0.92739756182972111</v>
      </c>
      <c r="AC84">
        <f t="shared" si="45"/>
        <v>-0.82803353734894258</v>
      </c>
      <c r="AE84">
        <f t="shared" si="30"/>
        <v>0</v>
      </c>
      <c r="AF84">
        <f t="shared" si="31"/>
        <v>0</v>
      </c>
      <c r="AG84">
        <f t="shared" si="31"/>
        <v>-8.2440609104046674E-14</v>
      </c>
      <c r="AH84">
        <f t="shared" si="32"/>
        <v>-7.5671723705019386E-10</v>
      </c>
      <c r="AI84">
        <f t="shared" si="23"/>
        <v>-7.567996776592979E-10</v>
      </c>
      <c r="AJ84">
        <f t="shared" si="33"/>
        <v>-9.9364024480778523E-2</v>
      </c>
      <c r="AK84">
        <f t="shared" si="46"/>
        <v>-6.491782932808049E-2</v>
      </c>
      <c r="AL84">
        <f t="shared" si="24"/>
        <v>-0.16428185456565869</v>
      </c>
      <c r="AN84">
        <f t="shared" si="34"/>
        <v>0</v>
      </c>
      <c r="AO84">
        <f t="shared" si="34"/>
        <v>0</v>
      </c>
      <c r="AP84">
        <f t="shared" si="34"/>
        <v>-2.1745815420389949E-17</v>
      </c>
      <c r="AQ84">
        <f t="shared" si="34"/>
        <v>-1.9960349081789174E-13</v>
      </c>
      <c r="AR84">
        <f t="shared" si="34"/>
        <v>-1.9962523663331213E-13</v>
      </c>
      <c r="AS84">
        <f t="shared" si="34"/>
        <v>-2.6209798293206149E-5</v>
      </c>
      <c r="AT84">
        <f t="shared" si="34"/>
        <v>-1.712373488506311E-5</v>
      </c>
      <c r="AU84">
        <f t="shared" si="25"/>
        <v>-4.3333533377894498E-5</v>
      </c>
      <c r="AW84">
        <v>81</v>
      </c>
      <c r="AX84">
        <f>IF(Z84&gt;0, (R84*SUMPRODUCT(K84:$K$98, X84:$X$98)-K84*$AZ$3)/Z84, 0)</f>
        <v>-251100018045687.19</v>
      </c>
    </row>
    <row r="85" spans="2:50" x14ac:dyDescent="0.25">
      <c r="E85">
        <v>2085</v>
      </c>
      <c r="F85" s="5">
        <v>3.5571999999999999E-2</v>
      </c>
      <c r="G85" s="5">
        <v>7.0000000000000007E-2</v>
      </c>
      <c r="H85" s="5">
        <f t="shared" si="35"/>
        <v>0.12000000000000001</v>
      </c>
      <c r="I85" s="5">
        <f t="shared" si="36"/>
        <v>1.1200000000000001</v>
      </c>
      <c r="J85">
        <f t="shared" si="37"/>
        <v>0.89285714285714279</v>
      </c>
      <c r="K85">
        <f t="shared" si="47"/>
        <v>2.3551386672609044E-4</v>
      </c>
      <c r="L85" s="2">
        <v>82</v>
      </c>
      <c r="M85" s="6">
        <v>0.83042254299999996</v>
      </c>
      <c r="Q85" s="4">
        <f t="shared" si="48"/>
        <v>25</v>
      </c>
      <c r="R85">
        <f t="shared" si="28"/>
        <v>50000</v>
      </c>
      <c r="S85">
        <f t="shared" si="29"/>
        <v>-1404938071445154.8</v>
      </c>
      <c r="U85">
        <f t="shared" si="38"/>
        <v>0.83042254299999996</v>
      </c>
      <c r="V85">
        <f t="shared" si="39"/>
        <v>0.01</v>
      </c>
      <c r="W85">
        <f t="shared" si="40"/>
        <v>3.297624364161867E-15</v>
      </c>
      <c r="X85">
        <f t="shared" si="41"/>
        <v>2.7384216103460557E-15</v>
      </c>
      <c r="Y85">
        <f t="shared" si="42"/>
        <v>3.2976243641618671E-17</v>
      </c>
      <c r="Z85">
        <f t="shared" si="43"/>
        <v>5.2622651017419263E-16</v>
      </c>
      <c r="AB85">
        <f t="shared" si="44"/>
        <v>-0.82803353734894258</v>
      </c>
      <c r="AC85">
        <f t="shared" si="45"/>
        <v>-0.73931565834744428</v>
      </c>
      <c r="AE85">
        <f t="shared" si="30"/>
        <v>0</v>
      </c>
      <c r="AF85">
        <f t="shared" si="31"/>
        <v>0</v>
      </c>
      <c r="AG85">
        <f t="shared" si="31"/>
        <v>-1.3155662754354816E-14</v>
      </c>
      <c r="AH85">
        <f t="shared" si="32"/>
        <v>-1.3692108051730279E-10</v>
      </c>
      <c r="AI85">
        <f t="shared" si="23"/>
        <v>-1.3693423618005714E-10</v>
      </c>
      <c r="AJ85">
        <f t="shared" si="33"/>
        <v>-8.8717879001498301E-2</v>
      </c>
      <c r="AK85">
        <f t="shared" si="46"/>
        <v>-5.7962347614425987E-2</v>
      </c>
      <c r="AL85">
        <f t="shared" si="24"/>
        <v>-0.14668022675285852</v>
      </c>
      <c r="AN85">
        <f t="shared" si="34"/>
        <v>0</v>
      </c>
      <c r="AO85">
        <f t="shared" si="34"/>
        <v>0</v>
      </c>
      <c r="AP85">
        <f t="shared" si="34"/>
        <v>-3.0983410046225118E-18</v>
      </c>
      <c r="AQ85">
        <f t="shared" si="34"/>
        <v>-3.2246813108944349E-14</v>
      </c>
      <c r="AR85">
        <f t="shared" si="34"/>
        <v>-3.2249911449948967E-14</v>
      </c>
      <c r="AS85">
        <f t="shared" si="34"/>
        <v>-2.0894290731380289E-5</v>
      </c>
      <c r="AT85">
        <f t="shared" si="34"/>
        <v>-1.3650936611195248E-5</v>
      </c>
      <c r="AU85">
        <f t="shared" si="25"/>
        <v>-3.4545227374825445E-5</v>
      </c>
      <c r="AW85">
        <v>82</v>
      </c>
      <c r="AX85">
        <f>IF(Z85&gt;0, (R85*SUMPRODUCT(K85:$K$98, X85:$X$98)-K85*$AZ$3)/Z85, 0)</f>
        <v>-1404938071445154.8</v>
      </c>
    </row>
    <row r="86" spans="2:50" x14ac:dyDescent="0.25">
      <c r="E86">
        <v>2086</v>
      </c>
      <c r="F86" s="5">
        <v>3.5571999999999999E-2</v>
      </c>
      <c r="G86" s="5">
        <v>7.0000000000000007E-2</v>
      </c>
      <c r="H86" s="5">
        <f t="shared" si="35"/>
        <v>0.12000000000000001</v>
      </c>
      <c r="I86" s="5">
        <f t="shared" si="36"/>
        <v>1.1200000000000001</v>
      </c>
      <c r="J86">
        <f t="shared" si="37"/>
        <v>0.89285714285714279</v>
      </c>
      <c r="K86">
        <f t="shared" si="47"/>
        <v>2.1028023814829503E-4</v>
      </c>
      <c r="L86" s="2">
        <v>83</v>
      </c>
      <c r="M86" s="6">
        <v>0.84796327400000004</v>
      </c>
      <c r="Q86" s="4">
        <f t="shared" si="48"/>
        <v>25</v>
      </c>
      <c r="R86">
        <f t="shared" si="28"/>
        <v>50000</v>
      </c>
      <c r="S86">
        <f t="shared" si="29"/>
        <v>-8831581997755986</v>
      </c>
      <c r="U86">
        <f t="shared" si="38"/>
        <v>0.84796327400000004</v>
      </c>
      <c r="V86">
        <f t="shared" si="39"/>
        <v>0.01</v>
      </c>
      <c r="W86">
        <f t="shared" si="40"/>
        <v>5.2622651017419263E-16</v>
      </c>
      <c r="X86">
        <f t="shared" si="41"/>
        <v>4.4622075443290273E-16</v>
      </c>
      <c r="Y86">
        <f t="shared" si="42"/>
        <v>5.2622651017419265E-18</v>
      </c>
      <c r="Z86">
        <f t="shared" si="43"/>
        <v>7.4743490639547971E-17</v>
      </c>
      <c r="AB86">
        <f t="shared" si="44"/>
        <v>-0.73931565834744428</v>
      </c>
      <c r="AC86">
        <f t="shared" si="45"/>
        <v>-0.66010326638167494</v>
      </c>
      <c r="AE86">
        <f t="shared" si="30"/>
        <v>0</v>
      </c>
      <c r="AF86">
        <f t="shared" si="31"/>
        <v>0</v>
      </c>
      <c r="AG86">
        <f t="shared" si="31"/>
        <v>-1.8685872659886994E-15</v>
      </c>
      <c r="AH86">
        <f t="shared" si="32"/>
        <v>-2.2311037721645135E-11</v>
      </c>
      <c r="AI86">
        <f t="shared" si="23"/>
        <v>-2.2312906308911125E-11</v>
      </c>
      <c r="AJ86">
        <f t="shared" si="33"/>
        <v>-7.9212391965769346E-2</v>
      </c>
      <c r="AK86">
        <f t="shared" si="46"/>
        <v>-5.1752096084321103E-2</v>
      </c>
      <c r="AL86">
        <f t="shared" si="24"/>
        <v>-0.13096448807240335</v>
      </c>
      <c r="AN86">
        <f t="shared" si="34"/>
        <v>0</v>
      </c>
      <c r="AO86">
        <f t="shared" si="34"/>
        <v>0</v>
      </c>
      <c r="AP86">
        <f t="shared" si="34"/>
        <v>-3.9292697529297521E-19</v>
      </c>
      <c r="AQ86">
        <f t="shared" si="34"/>
        <v>-4.6915703254431329E-15</v>
      </c>
      <c r="AR86">
        <f t="shared" si="34"/>
        <v>-4.6919632524184259E-15</v>
      </c>
      <c r="AS86">
        <f t="shared" si="34"/>
        <v>-1.6656800646858068E-5</v>
      </c>
      <c r="AT86">
        <f t="shared" si="34"/>
        <v>-1.0882443089284488E-5</v>
      </c>
      <c r="AU86">
        <f t="shared" si="25"/>
        <v>-2.7539243740834521E-5</v>
      </c>
      <c r="AW86">
        <v>83</v>
      </c>
      <c r="AX86">
        <f>IF(Z86&gt;0, (R86*SUMPRODUCT(K86:$K$98, X86:$X$98)-K86*$AZ$3)/Z86, 0)</f>
        <v>-8831581997755986</v>
      </c>
    </row>
    <row r="87" spans="2:50" x14ac:dyDescent="0.25">
      <c r="E87">
        <v>2087</v>
      </c>
      <c r="F87" s="5">
        <v>3.5571999999999999E-2</v>
      </c>
      <c r="G87" s="5">
        <v>7.0000000000000007E-2</v>
      </c>
      <c r="H87" s="5">
        <f t="shared" si="35"/>
        <v>0.12000000000000001</v>
      </c>
      <c r="I87" s="5">
        <f t="shared" si="36"/>
        <v>1.1200000000000001</v>
      </c>
      <c r="J87">
        <f t="shared" si="37"/>
        <v>0.89285714285714279</v>
      </c>
      <c r="K87">
        <f t="shared" si="47"/>
        <v>1.8775021263240627E-4</v>
      </c>
      <c r="L87" s="2">
        <v>84</v>
      </c>
      <c r="M87" s="6">
        <v>0.86550461000000001</v>
      </c>
      <c r="Q87" s="4">
        <f t="shared" si="48"/>
        <v>25</v>
      </c>
      <c r="R87">
        <f t="shared" si="28"/>
        <v>50000</v>
      </c>
      <c r="S87">
        <f t="shared" si="29"/>
        <v>-6.3338418148857072E+16</v>
      </c>
      <c r="U87">
        <f t="shared" si="38"/>
        <v>0.86550461000000001</v>
      </c>
      <c r="V87">
        <f t="shared" si="39"/>
        <v>0.01</v>
      </c>
      <c r="W87">
        <f t="shared" si="40"/>
        <v>7.4743490639547971E-17</v>
      </c>
      <c r="X87">
        <f t="shared" si="41"/>
        <v>6.4690835716020615E-17</v>
      </c>
      <c r="Y87">
        <f t="shared" si="42"/>
        <v>7.4743490639547976E-19</v>
      </c>
      <c r="Z87">
        <f t="shared" si="43"/>
        <v>9.305220017131877E-18</v>
      </c>
      <c r="AB87">
        <f t="shared" si="44"/>
        <v>-0.66010326638167494</v>
      </c>
      <c r="AC87">
        <f t="shared" si="45"/>
        <v>-0.58937791641221382</v>
      </c>
      <c r="AE87">
        <f t="shared" si="30"/>
        <v>0</v>
      </c>
      <c r="AF87">
        <f t="shared" si="31"/>
        <v>0</v>
      </c>
      <c r="AG87">
        <f t="shared" si="31"/>
        <v>-2.3263050042829695E-16</v>
      </c>
      <c r="AH87">
        <f t="shared" si="32"/>
        <v>-3.2345417858010307E-12</v>
      </c>
      <c r="AI87">
        <f t="shared" si="23"/>
        <v>-3.2347744163014588E-12</v>
      </c>
      <c r="AJ87">
        <f t="shared" si="33"/>
        <v>-7.0725349969461115E-2</v>
      </c>
      <c r="AK87">
        <f t="shared" si="46"/>
        <v>-4.6207228646717252E-2</v>
      </c>
      <c r="AL87">
        <f t="shared" si="24"/>
        <v>-0.11693257861941314</v>
      </c>
      <c r="AN87">
        <f t="shared" si="34"/>
        <v>0</v>
      </c>
      <c r="AO87">
        <f t="shared" si="34"/>
        <v>0</v>
      </c>
      <c r="AP87">
        <f t="shared" si="34"/>
        <v>-4.3676425920195826E-20</v>
      </c>
      <c r="AQ87">
        <f t="shared" si="34"/>
        <v>-6.0728590805254658E-16</v>
      </c>
      <c r="AR87">
        <f t="shared" si="34"/>
        <v>-6.0732958447846673E-16</v>
      </c>
      <c r="AS87">
        <f t="shared" si="34"/>
        <v>-1.3278699495267672E-5</v>
      </c>
      <c r="AT87">
        <f t="shared" si="34"/>
        <v>-8.6754170035753784E-6</v>
      </c>
      <c r="AU87">
        <f t="shared" si="25"/>
        <v>-2.195411649945038E-5</v>
      </c>
      <c r="AW87">
        <v>84</v>
      </c>
      <c r="AX87">
        <f>IF(Z87&gt;0, (R87*SUMPRODUCT(K87:$K$98, X87:$X$98)-K87*$AZ$3)/Z87, 0)</f>
        <v>-6.3338418148857072E+16</v>
      </c>
    </row>
    <row r="88" spans="2:50" x14ac:dyDescent="0.25">
      <c r="B88" s="6"/>
      <c r="E88">
        <v>2088</v>
      </c>
      <c r="F88" s="5">
        <v>3.5571999999999999E-2</v>
      </c>
      <c r="G88" s="5">
        <v>7.0000000000000007E-2</v>
      </c>
      <c r="H88" s="5">
        <f t="shared" si="35"/>
        <v>0.12000000000000001</v>
      </c>
      <c r="I88" s="5">
        <f t="shared" si="36"/>
        <v>1.1200000000000001</v>
      </c>
      <c r="J88">
        <f t="shared" si="37"/>
        <v>0.89285714285714279</v>
      </c>
      <c r="K88">
        <f t="shared" si="47"/>
        <v>1.6763411842179131E-4</v>
      </c>
      <c r="L88" s="2">
        <v>85</v>
      </c>
      <c r="M88" s="6">
        <v>0.88304594599999997</v>
      </c>
      <c r="Q88" s="4">
        <f t="shared" si="48"/>
        <v>25</v>
      </c>
      <c r="R88">
        <f t="shared" si="28"/>
        <v>50000</v>
      </c>
      <c r="S88">
        <f t="shared" si="29"/>
        <v>-5.2875189809522842E+17</v>
      </c>
      <c r="U88">
        <f t="shared" si="38"/>
        <v>0.88304594599999997</v>
      </c>
      <c r="V88">
        <f t="shared" si="39"/>
        <v>0.01</v>
      </c>
      <c r="W88">
        <f t="shared" si="40"/>
        <v>9.305220017131877E-18</v>
      </c>
      <c r="X88">
        <f t="shared" si="41"/>
        <v>8.2169368127663542E-18</v>
      </c>
      <c r="Y88">
        <f t="shared" si="42"/>
        <v>9.3052200171318777E-20</v>
      </c>
      <c r="Z88">
        <f t="shared" si="43"/>
        <v>9.9523100419420414E-19</v>
      </c>
      <c r="AB88">
        <f t="shared" si="44"/>
        <v>-0.58937791641221382</v>
      </c>
      <c r="AC88">
        <f t="shared" si="45"/>
        <v>-0.52623028251090564</v>
      </c>
      <c r="AE88">
        <f t="shared" si="30"/>
        <v>0</v>
      </c>
      <c r="AF88">
        <f t="shared" si="31"/>
        <v>0</v>
      </c>
      <c r="AG88">
        <f t="shared" si="31"/>
        <v>-2.4880775104855104E-17</v>
      </c>
      <c r="AH88">
        <f t="shared" si="32"/>
        <v>-4.1084684063831769E-13</v>
      </c>
      <c r="AI88">
        <f t="shared" ref="AI88:AI89" si="49">SUM(AE88:AH88)</f>
        <v>-4.1087172141342254E-13</v>
      </c>
      <c r="AJ88">
        <f t="shared" si="33"/>
        <v>-6.3147633901308176E-2</v>
      </c>
      <c r="AK88">
        <f t="shared" si="46"/>
        <v>-4.1256454148854968E-2</v>
      </c>
      <c r="AL88">
        <f t="shared" ref="AL88:AL89" si="50">SUM(AI88:AK88)</f>
        <v>-0.10440408805057401</v>
      </c>
      <c r="AN88">
        <f t="shared" si="34"/>
        <v>0</v>
      </c>
      <c r="AO88">
        <f t="shared" si="34"/>
        <v>0</v>
      </c>
      <c r="AP88">
        <f t="shared" si="34"/>
        <v>-4.1708668003532377E-21</v>
      </c>
      <c r="AQ88">
        <f t="shared" si="34"/>
        <v>-6.8871947936782575E-17</v>
      </c>
      <c r="AR88">
        <f t="shared" si="34"/>
        <v>-6.8876118803582927E-17</v>
      </c>
      <c r="AS88">
        <f t="shared" si="34"/>
        <v>-1.0585697939467818E-5</v>
      </c>
      <c r="AT88">
        <f t="shared" si="34"/>
        <v>-6.9159893204523568E-6</v>
      </c>
      <c r="AU88">
        <f t="shared" si="25"/>
        <v>-1.7501687259989052E-5</v>
      </c>
      <c r="AW88">
        <v>85</v>
      </c>
      <c r="AX88">
        <f>IF(Z88&gt;0, (R88*SUMPRODUCT(K88:$K$98, X88:$X$98)-K88*$AZ$3)/Z88, 0)</f>
        <v>-5.2875189809522842E+17</v>
      </c>
    </row>
    <row r="89" spans="2:50" x14ac:dyDescent="0.25">
      <c r="B89" s="6"/>
      <c r="E89">
        <v>2089</v>
      </c>
      <c r="F89" s="5">
        <v>3.5571999999999999E-2</v>
      </c>
      <c r="G89" s="5">
        <v>7.0000000000000007E-2</v>
      </c>
      <c r="H89" s="5">
        <f t="shared" si="35"/>
        <v>0.12000000000000001</v>
      </c>
      <c r="I89" s="5">
        <f t="shared" si="36"/>
        <v>1.1200000000000001</v>
      </c>
      <c r="J89">
        <f t="shared" si="37"/>
        <v>0.89285714285714279</v>
      </c>
      <c r="K89">
        <f t="shared" si="47"/>
        <v>1.4967332001945651E-4</v>
      </c>
      <c r="L89" s="2">
        <v>86</v>
      </c>
      <c r="M89" s="6">
        <v>1</v>
      </c>
      <c r="Q89" s="4">
        <f t="shared" si="48"/>
        <v>25</v>
      </c>
      <c r="R89">
        <f t="shared" si="28"/>
        <v>50000</v>
      </c>
      <c r="S89">
        <f t="shared" si="29"/>
        <v>0</v>
      </c>
      <c r="U89">
        <f t="shared" si="38"/>
        <v>1</v>
      </c>
      <c r="V89">
        <f t="shared" si="39"/>
        <v>0.01</v>
      </c>
      <c r="W89">
        <f t="shared" si="40"/>
        <v>9.9523100419420414E-19</v>
      </c>
      <c r="X89">
        <f t="shared" si="41"/>
        <v>9.9523100419420414E-19</v>
      </c>
      <c r="Y89">
        <f t="shared" si="42"/>
        <v>9.9523100419420416E-21</v>
      </c>
      <c r="Z89">
        <f t="shared" si="43"/>
        <v>0</v>
      </c>
      <c r="AB89">
        <f t="shared" si="44"/>
        <v>-0.52623028251090564</v>
      </c>
      <c r="AC89">
        <f t="shared" si="45"/>
        <v>0</v>
      </c>
      <c r="AE89">
        <f t="shared" si="30"/>
        <v>0</v>
      </c>
      <c r="AF89">
        <f t="shared" si="31"/>
        <v>0</v>
      </c>
      <c r="AG89">
        <f t="shared" si="31"/>
        <v>0</v>
      </c>
      <c r="AH89">
        <f t="shared" si="32"/>
        <v>-4.9761550209710208E-14</v>
      </c>
      <c r="AI89">
        <f t="shared" si="49"/>
        <v>-4.9761550209710208E-14</v>
      </c>
      <c r="AJ89">
        <f t="shared" si="33"/>
        <v>-0.52623028251090564</v>
      </c>
      <c r="AK89">
        <f t="shared" si="46"/>
        <v>-3.6836119775763398E-2</v>
      </c>
      <c r="AL89">
        <f t="shared" si="50"/>
        <v>-0.56306640228671878</v>
      </c>
      <c r="AN89">
        <f t="shared" si="34"/>
        <v>0</v>
      </c>
      <c r="AO89">
        <f t="shared" si="34"/>
        <v>0</v>
      </c>
      <c r="AP89">
        <f t="shared" si="34"/>
        <v>0</v>
      </c>
      <c r="AQ89">
        <f t="shared" si="34"/>
        <v>-7.4479764292022088E-18</v>
      </c>
      <c r="AR89">
        <f t="shared" si="34"/>
        <v>-7.4479764292022088E-18</v>
      </c>
      <c r="AS89">
        <f t="shared" si="34"/>
        <v>-7.8762633478183784E-5</v>
      </c>
      <c r="AT89">
        <f t="shared" si="34"/>
        <v>-5.5133843434728655E-6</v>
      </c>
      <c r="AU89">
        <f t="shared" si="25"/>
        <v>-8.4276017821664098E-5</v>
      </c>
      <c r="AW89">
        <v>86</v>
      </c>
      <c r="AX89">
        <f>IF(Z89&gt;0, (R89*SUMPRODUCT(K89:$K$98, X89:$X$98)-K89*$AZ$3)/Z89, 0)</f>
        <v>0</v>
      </c>
    </row>
    <row r="90" spans="2:50" x14ac:dyDescent="0.25">
      <c r="B90" s="6"/>
      <c r="F90" s="5"/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/>
      <c r="H91" s="5"/>
      <c r="I91" s="5"/>
      <c r="Q91" s="4"/>
      <c r="AN91" s="8">
        <f>SUM(AN3:AN89)</f>
        <v>8052.4489317340276</v>
      </c>
      <c r="AO91" s="8">
        <f t="shared" ref="AO91:AU91" si="51">SUM(AO3:AO89)</f>
        <v>-805.24489317340283</v>
      </c>
      <c r="AP91" s="8">
        <f t="shared" si="51"/>
        <v>-443.0025832352228</v>
      </c>
      <c r="AQ91" s="8">
        <f t="shared" si="51"/>
        <v>-3139.1597812256541</v>
      </c>
      <c r="AR91" s="8">
        <f t="shared" si="51"/>
        <v>3665.0416740997471</v>
      </c>
      <c r="AS91" s="8">
        <f t="shared" si="51"/>
        <v>-670.41310239803931</v>
      </c>
      <c r="AT91" s="8">
        <f t="shared" si="51"/>
        <v>225.10051089952054</v>
      </c>
      <c r="AU91" s="8">
        <f t="shared" si="51"/>
        <v>3219.7290826012295</v>
      </c>
      <c r="AX91">
        <f>IF(Z91&gt;0, (R91*SUMPRODUCT(K91:$K$98, X91:$X$98)-K91*$AZ$3)/Z91, 0)</f>
        <v>0</v>
      </c>
    </row>
    <row r="92" spans="2:50" x14ac:dyDescent="0.25">
      <c r="B92" s="6"/>
      <c r="F92" s="5"/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/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/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/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/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/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/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91:AU91">
    <cfRule type="cellIs" dxfId="22" priority="1" operator="lessThan">
      <formula>0</formula>
    </cfRule>
  </conditionalFormatting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543A0C-35AA-4E46-8DD9-899C13ACC6E5}">
  <dimension ref="A1:AZ164"/>
  <sheetViews>
    <sheetView workbookViewId="0">
      <selection activeCell="M33" sqref="M33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</cols>
  <sheetData>
    <row r="1" spans="1:52" x14ac:dyDescent="0.25">
      <c r="A1" t="s">
        <v>43</v>
      </c>
      <c r="Q1" t="s">
        <v>1</v>
      </c>
      <c r="W1" t="s">
        <v>2</v>
      </c>
      <c r="AB1" t="s">
        <v>46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48</v>
      </c>
    </row>
    <row r="3" spans="1:52" x14ac:dyDescent="0.25">
      <c r="A3" t="s">
        <v>36</v>
      </c>
      <c r="C3" s="2">
        <f>'S.45.04.A'!C3*(1+C12)</f>
        <v>17666.265227735679</v>
      </c>
      <c r="K3">
        <v>1</v>
      </c>
      <c r="L3" s="2">
        <v>0</v>
      </c>
      <c r="O3">
        <f>$C$3</f>
        <v>17666.265227735679</v>
      </c>
      <c r="P3">
        <f>O3*C5</f>
        <v>1766.626522773568</v>
      </c>
      <c r="Q3" s="4">
        <f>B8</f>
        <v>200</v>
      </c>
      <c r="R3">
        <f t="shared" ref="R3:R66" si="0">$C$6</f>
        <v>50000</v>
      </c>
      <c r="S3">
        <f t="shared" ref="S3:S66" si="1">AX3</f>
        <v>0</v>
      </c>
      <c r="W3">
        <v>1</v>
      </c>
      <c r="Z3">
        <v>1</v>
      </c>
      <c r="AC3">
        <f>S3*Z3</f>
        <v>0</v>
      </c>
      <c r="AE3">
        <f t="shared" ref="AE3:AE66" si="2">$Z3*O3</f>
        <v>17666.265227735679</v>
      </c>
      <c r="AF3">
        <f t="shared" ref="AF3:AG34" si="3">-$Z3*P3</f>
        <v>-1766.626522773568</v>
      </c>
      <c r="AG3">
        <f t="shared" si="3"/>
        <v>-200</v>
      </c>
      <c r="AH3">
        <f t="shared" ref="AH3:AH66" si="4">-X3*R3</f>
        <v>0</v>
      </c>
      <c r="AI3">
        <f t="shared" ref="AI3:AI23" si="5">SUM(AE3:AH3)</f>
        <v>15699.638704962112</v>
      </c>
      <c r="AJ3">
        <f t="shared" ref="AJ3:AJ66" si="6">AB3-AC3</f>
        <v>0</v>
      </c>
      <c r="AL3">
        <f t="shared" ref="AL3:AL23" si="7">SUM(AI3:AK3)</f>
        <v>15699.638704962112</v>
      </c>
      <c r="AN3">
        <f t="shared" ref="AN3:AU34" si="8">AE3*$K3</f>
        <v>17666.265227735679</v>
      </c>
      <c r="AO3">
        <f t="shared" si="8"/>
        <v>-1766.626522773568</v>
      </c>
      <c r="AP3">
        <f t="shared" si="8"/>
        <v>-200</v>
      </c>
      <c r="AQ3">
        <f t="shared" si="8"/>
        <v>0</v>
      </c>
      <c r="AR3">
        <f t="shared" si="8"/>
        <v>15699.638704962112</v>
      </c>
      <c r="AS3">
        <f t="shared" si="8"/>
        <v>0</v>
      </c>
      <c r="AT3">
        <f t="shared" si="8"/>
        <v>0</v>
      </c>
      <c r="AU3">
        <f t="shared" si="8"/>
        <v>15699.638704962112</v>
      </c>
      <c r="AW3">
        <v>0</v>
      </c>
      <c r="AX3">
        <f>IF(Z3&gt;0, (R3*SUMPRODUCT(K3:$K$98, X3:$X$98)-K3*$AZ$3)/Z3, 0)</f>
        <v>0</v>
      </c>
      <c r="AZ3">
        <f>C6*ABS(SUMPRODUCT(X4:X79, K4:K79))/1</f>
        <v>6998.7653518018496</v>
      </c>
    </row>
    <row r="4" spans="1:52" x14ac:dyDescent="0.25">
      <c r="A4" t="s">
        <v>14</v>
      </c>
      <c r="C4" t="s">
        <v>37</v>
      </c>
      <c r="E4">
        <v>2004</v>
      </c>
      <c r="F4" s="13">
        <f t="array" ref="F4:G79">EconomicRates!C44:D119</f>
        <v>1.5900000000000001E-2</v>
      </c>
      <c r="G4" s="13">
        <v>2.1899999999999999E-2</v>
      </c>
      <c r="H4" s="5">
        <f t="shared" ref="H4:H67" si="9">G4+$C$9</f>
        <v>7.1900000000000006E-2</v>
      </c>
      <c r="I4" s="5">
        <f t="shared" ref="I4:I67" si="10">1+H4</f>
        <v>1.0719000000000001</v>
      </c>
      <c r="J4">
        <f t="shared" ref="J4:J67" si="11">1/I4</f>
        <v>0.93292284728052988</v>
      </c>
      <c r="K4">
        <f>J4</f>
        <v>0.93292284728052988</v>
      </c>
      <c r="L4" s="2">
        <v>1</v>
      </c>
      <c r="M4" s="6">
        <f t="array" ref="M4:M79">Mortalities!B21:B96</f>
        <v>2.5943469999999999E-3</v>
      </c>
      <c r="R4">
        <f t="shared" si="0"/>
        <v>50000</v>
      </c>
      <c r="S4">
        <f t="shared" si="1"/>
        <v>475.44517384948426</v>
      </c>
      <c r="U4">
        <f t="shared" ref="U4:U67" si="12">M4</f>
        <v>2.5943469999999999E-3</v>
      </c>
      <c r="V4">
        <f t="shared" ref="V4:V67" si="13">$C$10</f>
        <v>0.01</v>
      </c>
      <c r="W4">
        <f t="shared" ref="W4:W67" si="14">Z3</f>
        <v>1</v>
      </c>
      <c r="X4">
        <f t="shared" ref="X4:X67" si="15">U4*W4</f>
        <v>2.5943469999999999E-3</v>
      </c>
      <c r="Y4">
        <f t="shared" ref="Y4:Y67" si="16">V4*W4</f>
        <v>0.01</v>
      </c>
      <c r="Z4">
        <f t="shared" ref="Z4:Z67" si="17">MAX(0, W4-X4-Y4)</f>
        <v>0.98740565299999994</v>
      </c>
      <c r="AB4">
        <f t="shared" ref="AB4:AB67" si="18">AC3</f>
        <v>0</v>
      </c>
      <c r="AC4">
        <f t="shared" ref="AC4:AC67" si="19">S4*Z4</f>
        <v>469.45725235054852</v>
      </c>
      <c r="AE4">
        <f t="shared" si="2"/>
        <v>0</v>
      </c>
      <c r="AF4">
        <f t="shared" si="3"/>
        <v>0</v>
      </c>
      <c r="AG4">
        <f t="shared" si="3"/>
        <v>0</v>
      </c>
      <c r="AH4">
        <f t="shared" si="4"/>
        <v>-129.71734999999998</v>
      </c>
      <c r="AI4">
        <f t="shared" si="5"/>
        <v>-129.71734999999998</v>
      </c>
      <c r="AJ4">
        <f t="shared" si="6"/>
        <v>-469.45725235054852</v>
      </c>
      <c r="AK4">
        <f t="shared" ref="AK4:AK67" si="20">G4*SUM(AB4:AB4, AE4:AF4)</f>
        <v>0</v>
      </c>
      <c r="AL4">
        <f t="shared" si="7"/>
        <v>-599.17460235054853</v>
      </c>
      <c r="AN4">
        <f t="shared" si="8"/>
        <v>0</v>
      </c>
      <c r="AO4">
        <f t="shared" si="8"/>
        <v>0</v>
      </c>
      <c r="AP4">
        <f t="shared" si="8"/>
        <v>0</v>
      </c>
      <c r="AQ4">
        <f t="shared" si="8"/>
        <v>-121.01627950368503</v>
      </c>
      <c r="AR4">
        <f t="shared" si="8"/>
        <v>-121.01627950368503</v>
      </c>
      <c r="AS4">
        <f t="shared" si="8"/>
        <v>-437.96739653936794</v>
      </c>
      <c r="AT4">
        <f t="shared" si="8"/>
        <v>0</v>
      </c>
      <c r="AU4">
        <f t="shared" si="8"/>
        <v>-558.98367604305304</v>
      </c>
      <c r="AW4">
        <v>1</v>
      </c>
      <c r="AX4">
        <f>IF(Z4&gt;0, (R4*SUMPRODUCT(K4:$K$98, X4:$X$98)-K4*$AZ$3)/Z4, 0)</f>
        <v>475.44517384948426</v>
      </c>
    </row>
    <row r="5" spans="1:52" x14ac:dyDescent="0.25">
      <c r="C5" s="2">
        <f>'S.26.04.A'!C5</f>
        <v>0.1</v>
      </c>
      <c r="E5">
        <v>2005</v>
      </c>
      <c r="F5" s="13">
        <v>3.6400000000000002E-2</v>
      </c>
      <c r="G5" s="13">
        <v>4.1000000000000002E-2</v>
      </c>
      <c r="H5" s="5">
        <f t="shared" si="9"/>
        <v>9.0999999999999998E-2</v>
      </c>
      <c r="I5" s="5">
        <f t="shared" si="10"/>
        <v>1.091</v>
      </c>
      <c r="J5">
        <f t="shared" si="11"/>
        <v>0.91659028414298815</v>
      </c>
      <c r="K5">
        <f t="shared" ref="K5:K68" si="21">K4*J5</f>
        <v>0.85510801767234645</v>
      </c>
      <c r="L5" s="2">
        <v>2</v>
      </c>
      <c r="M5" s="6">
        <v>2.6922130000000002E-3</v>
      </c>
      <c r="Q5" s="4">
        <f t="shared" ref="Q5:Q68" si="22">$C$8</f>
        <v>25</v>
      </c>
      <c r="R5">
        <f t="shared" si="0"/>
        <v>50000</v>
      </c>
      <c r="S5">
        <f t="shared" si="1"/>
        <v>916.06644186709684</v>
      </c>
      <c r="U5">
        <f t="shared" si="12"/>
        <v>2.6922130000000002E-3</v>
      </c>
      <c r="V5">
        <f t="shared" si="13"/>
        <v>0.01</v>
      </c>
      <c r="W5">
        <f t="shared" si="14"/>
        <v>0.98740565299999994</v>
      </c>
      <c r="X5">
        <f t="shared" si="15"/>
        <v>2.6583063352800889E-3</v>
      </c>
      <c r="Y5">
        <f t="shared" si="16"/>
        <v>9.8740565299999996E-3</v>
      </c>
      <c r="Z5">
        <f t="shared" si="17"/>
        <v>0.97487329013471991</v>
      </c>
      <c r="AB5">
        <f t="shared" si="18"/>
        <v>469.45725235054852</v>
      </c>
      <c r="AC5">
        <f t="shared" si="19"/>
        <v>893.04870616498283</v>
      </c>
      <c r="AE5">
        <f t="shared" si="2"/>
        <v>0</v>
      </c>
      <c r="AF5">
        <f t="shared" si="3"/>
        <v>0</v>
      </c>
      <c r="AG5">
        <f t="shared" si="3"/>
        <v>-24.371832253367998</v>
      </c>
      <c r="AH5">
        <f t="shared" si="4"/>
        <v>-132.91531676400444</v>
      </c>
      <c r="AI5">
        <f t="shared" si="5"/>
        <v>-157.28714901737243</v>
      </c>
      <c r="AJ5">
        <f t="shared" si="6"/>
        <v>-423.59145381443432</v>
      </c>
      <c r="AK5">
        <f t="shared" si="20"/>
        <v>19.247747346372488</v>
      </c>
      <c r="AL5">
        <f t="shared" si="7"/>
        <v>-561.63085548543427</v>
      </c>
      <c r="AN5">
        <f t="shared" si="8"/>
        <v>0</v>
      </c>
      <c r="AO5">
        <f t="shared" si="8"/>
        <v>0</v>
      </c>
      <c r="AP5">
        <f t="shared" si="8"/>
        <v>-20.840549165220466</v>
      </c>
      <c r="AQ5">
        <f t="shared" si="8"/>
        <v>-113.65695303635984</v>
      </c>
      <c r="AR5">
        <f t="shared" si="8"/>
        <v>-134.49750220158029</v>
      </c>
      <c r="AS5">
        <f t="shared" si="8"/>
        <v>-362.2164483742082</v>
      </c>
      <c r="AT5">
        <f t="shared" si="8"/>
        <v>16.458903078014746</v>
      </c>
      <c r="AU5">
        <f t="shared" si="8"/>
        <v>-480.25504749777377</v>
      </c>
      <c r="AW5">
        <v>2</v>
      </c>
      <c r="AX5">
        <f>IF(Z5&gt;0, (R5*SUMPRODUCT(K5:$K$98, X5:$X$98)-K5*$AZ$3)/Z5, 0)</f>
        <v>916.06644186709684</v>
      </c>
    </row>
    <row r="6" spans="1:52" x14ac:dyDescent="0.25">
      <c r="A6" t="s">
        <v>16</v>
      </c>
      <c r="C6" s="2">
        <f>'S.26.04.A'!C6</f>
        <v>50000</v>
      </c>
      <c r="E6">
        <v>2006</v>
      </c>
      <c r="F6" s="13">
        <v>5.8799999999999998E-2</v>
      </c>
      <c r="G6" s="13">
        <v>5.8500000000000003E-2</v>
      </c>
      <c r="H6" s="5">
        <f t="shared" si="9"/>
        <v>0.10850000000000001</v>
      </c>
      <c r="I6" s="5">
        <f t="shared" si="10"/>
        <v>1.1085</v>
      </c>
      <c r="J6">
        <f t="shared" si="11"/>
        <v>0.90211998195760035</v>
      </c>
      <c r="K6">
        <f t="shared" si="21"/>
        <v>0.77141002947437654</v>
      </c>
      <c r="L6" s="2">
        <v>3</v>
      </c>
      <c r="M6" s="6">
        <v>2.807183E-3</v>
      </c>
      <c r="Q6" s="4">
        <f t="shared" si="22"/>
        <v>25</v>
      </c>
      <c r="R6">
        <f t="shared" si="0"/>
        <v>50000</v>
      </c>
      <c r="S6">
        <f t="shared" si="1"/>
        <v>1418.5281417808239</v>
      </c>
      <c r="U6">
        <f t="shared" si="12"/>
        <v>2.807183E-3</v>
      </c>
      <c r="V6">
        <f t="shared" si="13"/>
        <v>0.01</v>
      </c>
      <c r="W6">
        <f t="shared" si="14"/>
        <v>0.97487329013471991</v>
      </c>
      <c r="X6">
        <f t="shared" si="15"/>
        <v>2.7366477272202532E-3</v>
      </c>
      <c r="Y6">
        <f t="shared" si="16"/>
        <v>9.7487329013471995E-3</v>
      </c>
      <c r="Z6">
        <f t="shared" si="17"/>
        <v>0.96238790950615249</v>
      </c>
      <c r="AB6">
        <f t="shared" si="18"/>
        <v>893.04870616498283</v>
      </c>
      <c r="AC6">
        <f t="shared" si="19"/>
        <v>1365.1743329440942</v>
      </c>
      <c r="AE6">
        <f t="shared" si="2"/>
        <v>0</v>
      </c>
      <c r="AF6">
        <f t="shared" si="3"/>
        <v>0</v>
      </c>
      <c r="AG6">
        <f t="shared" si="3"/>
        <v>-24.059697737653813</v>
      </c>
      <c r="AH6">
        <f t="shared" si="4"/>
        <v>-136.83238636101265</v>
      </c>
      <c r="AI6">
        <f t="shared" si="5"/>
        <v>-160.89208409866646</v>
      </c>
      <c r="AJ6">
        <f t="shared" si="6"/>
        <v>-472.12562677911137</v>
      </c>
      <c r="AK6">
        <f t="shared" si="20"/>
        <v>52.243349310651496</v>
      </c>
      <c r="AL6">
        <f t="shared" si="7"/>
        <v>-580.77436156712633</v>
      </c>
      <c r="AN6">
        <f t="shared" si="8"/>
        <v>0</v>
      </c>
      <c r="AO6">
        <f t="shared" si="8"/>
        <v>0</v>
      </c>
      <c r="AP6">
        <f t="shared" si="8"/>
        <v>-18.559892140948119</v>
      </c>
      <c r="AQ6">
        <f t="shared" si="8"/>
        <v>-105.55387519579804</v>
      </c>
      <c r="AR6">
        <f t="shared" si="8"/>
        <v>-124.11376733674616</v>
      </c>
      <c r="AS6">
        <f t="shared" si="8"/>
        <v>-364.20244366928279</v>
      </c>
      <c r="AT6">
        <f t="shared" si="8"/>
        <v>40.301043631569819</v>
      </c>
      <c r="AU6">
        <f t="shared" si="8"/>
        <v>-448.01516737445917</v>
      </c>
      <c r="AW6">
        <v>3</v>
      </c>
      <c r="AX6">
        <f>IF(Z6&gt;0, (R6*SUMPRODUCT(K6:$K$98, X6:$X$98)-K6*$AZ$3)/Z6, 0)</f>
        <v>1418.5281417808239</v>
      </c>
    </row>
    <row r="7" spans="1:52" x14ac:dyDescent="0.25">
      <c r="A7" t="s">
        <v>15</v>
      </c>
      <c r="B7" t="s">
        <v>37</v>
      </c>
      <c r="C7" t="s">
        <v>47</v>
      </c>
      <c r="E7">
        <v>2007</v>
      </c>
      <c r="F7" s="13">
        <v>5.4699999999999999E-2</v>
      </c>
      <c r="G7" s="13">
        <v>4.9099999999999998E-2</v>
      </c>
      <c r="H7" s="5">
        <f t="shared" si="9"/>
        <v>9.9099999999999994E-2</v>
      </c>
      <c r="I7" s="5">
        <f t="shared" si="10"/>
        <v>1.0991</v>
      </c>
      <c r="J7">
        <f t="shared" si="11"/>
        <v>0.90983531980711496</v>
      </c>
      <c r="K7">
        <f t="shared" si="21"/>
        <v>0.70185609086923539</v>
      </c>
      <c r="L7" s="2">
        <v>4</v>
      </c>
      <c r="M7" s="6">
        <v>2.939255E-3</v>
      </c>
      <c r="Q7" s="4">
        <f t="shared" si="22"/>
        <v>25</v>
      </c>
      <c r="R7">
        <f t="shared" si="0"/>
        <v>50000</v>
      </c>
      <c r="S7">
        <f t="shared" si="1"/>
        <v>1838.4537387109112</v>
      </c>
      <c r="U7">
        <f t="shared" si="12"/>
        <v>2.939255E-3</v>
      </c>
      <c r="V7">
        <f t="shared" si="13"/>
        <v>0.01</v>
      </c>
      <c r="W7">
        <f t="shared" si="14"/>
        <v>0.96238790950615249</v>
      </c>
      <c r="X7">
        <f t="shared" si="15"/>
        <v>2.828703474955506E-3</v>
      </c>
      <c r="Y7">
        <f t="shared" si="16"/>
        <v>9.6238790950615247E-3</v>
      </c>
      <c r="Z7">
        <f t="shared" si="17"/>
        <v>0.94993532693613547</v>
      </c>
      <c r="AB7">
        <f t="shared" si="18"/>
        <v>1365.1743329440942</v>
      </c>
      <c r="AC7">
        <f t="shared" si="19"/>
        <v>1746.41215333931</v>
      </c>
      <c r="AE7">
        <f t="shared" si="2"/>
        <v>0</v>
      </c>
      <c r="AF7">
        <f t="shared" si="3"/>
        <v>0</v>
      </c>
      <c r="AG7">
        <f t="shared" si="3"/>
        <v>-23.748383173403386</v>
      </c>
      <c r="AH7">
        <f t="shared" si="4"/>
        <v>-141.43517374777531</v>
      </c>
      <c r="AI7">
        <f t="shared" si="5"/>
        <v>-165.18355692117871</v>
      </c>
      <c r="AJ7">
        <f t="shared" si="6"/>
        <v>-381.23782039521575</v>
      </c>
      <c r="AK7">
        <f t="shared" si="20"/>
        <v>67.030059747555029</v>
      </c>
      <c r="AL7">
        <f t="shared" si="7"/>
        <v>-479.39131756883944</v>
      </c>
      <c r="AN7">
        <f t="shared" si="8"/>
        <v>0</v>
      </c>
      <c r="AO7">
        <f t="shared" si="8"/>
        <v>0</v>
      </c>
      <c r="AP7">
        <f t="shared" si="8"/>
        <v>-16.667947378549627</v>
      </c>
      <c r="AQ7">
        <f t="shared" si="8"/>
        <v>-99.267138158024679</v>
      </c>
      <c r="AR7">
        <f t="shared" si="8"/>
        <v>-115.93508553657432</v>
      </c>
      <c r="AS7">
        <f t="shared" si="8"/>
        <v>-267.57408631409379</v>
      </c>
      <c r="AT7">
        <f t="shared" si="8"/>
        <v>47.04545570515026</v>
      </c>
      <c r="AU7">
        <f t="shared" si="8"/>
        <v>-336.46371614551788</v>
      </c>
      <c r="AW7">
        <v>4</v>
      </c>
      <c r="AX7">
        <f>IF(Z7&gt;0, (R7*SUMPRODUCT(K7:$K$98, X7:$X$98)-K7*$AZ$3)/Z7, 0)</f>
        <v>1838.4537387109112</v>
      </c>
    </row>
    <row r="8" spans="1:52" x14ac:dyDescent="0.25">
      <c r="B8" s="2">
        <f>'S.26.04.A'!B8</f>
        <v>200</v>
      </c>
      <c r="C8" s="2">
        <f>'S.26.04.A'!C8</f>
        <v>25</v>
      </c>
      <c r="E8">
        <v>2008</v>
      </c>
      <c r="F8" s="13">
        <v>2.2499999999999999E-2</v>
      </c>
      <c r="G8" s="13">
        <v>2.1299999999999999E-2</v>
      </c>
      <c r="H8" s="5">
        <f t="shared" si="9"/>
        <v>7.1300000000000002E-2</v>
      </c>
      <c r="I8" s="5">
        <f t="shared" si="10"/>
        <v>1.0712999999999999</v>
      </c>
      <c r="J8">
        <f t="shared" si="11"/>
        <v>0.93344534677494639</v>
      </c>
      <c r="K8">
        <f t="shared" si="21"/>
        <v>0.65514430212754171</v>
      </c>
      <c r="L8" s="2">
        <v>5</v>
      </c>
      <c r="M8" s="6">
        <v>3.7729310000000002E-3</v>
      </c>
      <c r="Q8" s="4">
        <f t="shared" si="22"/>
        <v>25</v>
      </c>
      <c r="R8">
        <f t="shared" si="0"/>
        <v>50000</v>
      </c>
      <c r="S8">
        <f t="shared" si="1"/>
        <v>2107.1311204476115</v>
      </c>
      <c r="U8">
        <f t="shared" si="12"/>
        <v>3.7729310000000002E-3</v>
      </c>
      <c r="V8">
        <f t="shared" si="13"/>
        <v>0.01</v>
      </c>
      <c r="W8">
        <f t="shared" si="14"/>
        <v>0.94993532693613547</v>
      </c>
      <c r="X8">
        <f t="shared" si="15"/>
        <v>3.5840404429924805E-3</v>
      </c>
      <c r="Y8">
        <f t="shared" si="16"/>
        <v>9.4993532693613547E-3</v>
      </c>
      <c r="Z8">
        <f t="shared" si="17"/>
        <v>0.93685193322378169</v>
      </c>
      <c r="AB8">
        <f t="shared" si="18"/>
        <v>1746.41215333931</v>
      </c>
      <c r="AC8">
        <f t="shared" si="19"/>
        <v>1974.0698637473379</v>
      </c>
      <c r="AE8">
        <f t="shared" si="2"/>
        <v>0</v>
      </c>
      <c r="AF8">
        <f t="shared" si="3"/>
        <v>0</v>
      </c>
      <c r="AG8">
        <f t="shared" si="3"/>
        <v>-23.421298330594542</v>
      </c>
      <c r="AH8">
        <f t="shared" si="4"/>
        <v>-179.20202214962401</v>
      </c>
      <c r="AI8">
        <f t="shared" si="5"/>
        <v>-202.62332048021855</v>
      </c>
      <c r="AJ8">
        <f t="shared" si="6"/>
        <v>-227.65771040802792</v>
      </c>
      <c r="AK8">
        <f t="shared" si="20"/>
        <v>37.198578866127299</v>
      </c>
      <c r="AL8">
        <f t="shared" si="7"/>
        <v>-393.08245202211918</v>
      </c>
      <c r="AN8">
        <f t="shared" si="8"/>
        <v>0</v>
      </c>
      <c r="AO8">
        <f t="shared" si="8"/>
        <v>0</v>
      </c>
      <c r="AP8">
        <f t="shared" si="8"/>
        <v>-15.344330149718319</v>
      </c>
      <c r="AQ8">
        <f t="shared" si="8"/>
        <v>-117.40318374105969</v>
      </c>
      <c r="AR8">
        <f t="shared" si="8"/>
        <v>-132.74751389077801</v>
      </c>
      <c r="AS8">
        <f t="shared" si="8"/>
        <v>-149.14865180922143</v>
      </c>
      <c r="AT8">
        <f t="shared" si="8"/>
        <v>24.37043699138529</v>
      </c>
      <c r="AU8">
        <f t="shared" si="8"/>
        <v>-257.52572870861417</v>
      </c>
      <c r="AW8">
        <v>5</v>
      </c>
      <c r="AX8">
        <f>IF(Z8&gt;0, (R8*SUMPRODUCT(K8:$K$98, X8:$X$98)-K8*$AZ$3)/Z8, 0)</f>
        <v>2107.1311204476115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3">
        <v>2.2000000000000001E-3</v>
      </c>
      <c r="G9" s="13">
        <v>5.8999999999999999E-3</v>
      </c>
      <c r="H9" s="5">
        <f t="shared" si="9"/>
        <v>5.5900000000000005E-2</v>
      </c>
      <c r="I9" s="5">
        <f t="shared" si="10"/>
        <v>1.0559000000000001</v>
      </c>
      <c r="J9">
        <f t="shared" si="11"/>
        <v>0.94705938062316497</v>
      </c>
      <c r="K9">
        <f t="shared" si="21"/>
        <v>0.62046055699170533</v>
      </c>
      <c r="L9" s="2">
        <v>6</v>
      </c>
      <c r="M9" s="6">
        <v>4.6883589999999996E-3</v>
      </c>
      <c r="Q9" s="4">
        <f t="shared" si="22"/>
        <v>25</v>
      </c>
      <c r="R9">
        <f t="shared" si="0"/>
        <v>50000</v>
      </c>
      <c r="S9">
        <f t="shared" si="1"/>
        <v>2274.3259446761308</v>
      </c>
      <c r="U9">
        <f t="shared" si="12"/>
        <v>4.6883589999999996E-3</v>
      </c>
      <c r="V9">
        <f t="shared" si="13"/>
        <v>0.01</v>
      </c>
      <c r="W9">
        <f t="shared" si="14"/>
        <v>0.93685193322378169</v>
      </c>
      <c r="X9">
        <f t="shared" si="15"/>
        <v>4.3922981927971153E-3</v>
      </c>
      <c r="Y9">
        <f t="shared" si="16"/>
        <v>9.3685193322378176E-3</v>
      </c>
      <c r="Z9">
        <f t="shared" si="17"/>
        <v>0.9230911156987468</v>
      </c>
      <c r="AB9">
        <f t="shared" si="18"/>
        <v>1974.0698637473379</v>
      </c>
      <c r="AC9">
        <f t="shared" si="19"/>
        <v>2099.4100737336958</v>
      </c>
      <c r="AE9">
        <f t="shared" si="2"/>
        <v>0</v>
      </c>
      <c r="AF9">
        <f t="shared" si="3"/>
        <v>0</v>
      </c>
      <c r="AG9">
        <f t="shared" si="3"/>
        <v>-23.077277892468668</v>
      </c>
      <c r="AH9">
        <f t="shared" si="4"/>
        <v>-219.61490963985577</v>
      </c>
      <c r="AI9">
        <f t="shared" si="5"/>
        <v>-242.69218753232443</v>
      </c>
      <c r="AJ9">
        <f t="shared" si="6"/>
        <v>-125.34020998635788</v>
      </c>
      <c r="AK9">
        <f t="shared" si="20"/>
        <v>11.647012196109293</v>
      </c>
      <c r="AL9">
        <f t="shared" si="7"/>
        <v>-356.38538532257297</v>
      </c>
      <c r="AN9">
        <f t="shared" si="8"/>
        <v>0</v>
      </c>
      <c r="AO9">
        <f t="shared" si="8"/>
        <v>0</v>
      </c>
      <c r="AP9">
        <f t="shared" si="8"/>
        <v>-14.318540695013478</v>
      </c>
      <c r="AQ9">
        <f t="shared" si="8"/>
        <v>-136.26238915882794</v>
      </c>
      <c r="AR9">
        <f t="shared" si="8"/>
        <v>-150.58092985384141</v>
      </c>
      <c r="AS9">
        <f t="shared" si="8"/>
        <v>-77.768656501592915</v>
      </c>
      <c r="AT9">
        <f t="shared" si="8"/>
        <v>7.2265116744871563</v>
      </c>
      <c r="AU9">
        <f t="shared" si="8"/>
        <v>-221.12307468094716</v>
      </c>
      <c r="AW9">
        <v>6</v>
      </c>
      <c r="AX9">
        <f>IF(Z9&gt;0, (R9*SUMPRODUCT(K9:$K$98, X9:$X$98)-K9*$AZ$3)/Z9, 0)</f>
        <v>2274.3259446761308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3">
        <v>2.5000000000000001E-3</v>
      </c>
      <c r="G10" s="13">
        <v>4.1000000000000003E-3</v>
      </c>
      <c r="H10" s="5">
        <f t="shared" si="9"/>
        <v>5.4100000000000002E-2</v>
      </c>
      <c r="I10" s="5">
        <f t="shared" si="10"/>
        <v>1.0541</v>
      </c>
      <c r="J10">
        <f t="shared" si="11"/>
        <v>0.94867659614837296</v>
      </c>
      <c r="K10">
        <f t="shared" si="21"/>
        <v>0.58861640925121461</v>
      </c>
      <c r="L10" s="2">
        <v>7</v>
      </c>
      <c r="M10" s="6">
        <v>5.6712799999999999E-3</v>
      </c>
      <c r="Q10" s="4">
        <f t="shared" si="22"/>
        <v>25</v>
      </c>
      <c r="R10">
        <f t="shared" si="0"/>
        <v>50000</v>
      </c>
      <c r="S10">
        <f t="shared" si="1"/>
        <v>2405.8518867661624</v>
      </c>
      <c r="U10">
        <f t="shared" si="12"/>
        <v>5.6712799999999999E-3</v>
      </c>
      <c r="V10">
        <f t="shared" si="13"/>
        <v>0.01</v>
      </c>
      <c r="W10">
        <f t="shared" si="14"/>
        <v>0.9230911156987468</v>
      </c>
      <c r="X10">
        <f t="shared" si="15"/>
        <v>5.2351081826399887E-3</v>
      </c>
      <c r="Y10">
        <f t="shared" si="16"/>
        <v>9.2309111569874678E-3</v>
      </c>
      <c r="Z10">
        <f t="shared" si="17"/>
        <v>0.90862509635911937</v>
      </c>
      <c r="AB10">
        <f t="shared" si="18"/>
        <v>2099.4100737336958</v>
      </c>
      <c r="AC10">
        <f t="shared" si="19"/>
        <v>2186.0174024386733</v>
      </c>
      <c r="AE10">
        <f t="shared" si="2"/>
        <v>0</v>
      </c>
      <c r="AF10">
        <f t="shared" si="3"/>
        <v>0</v>
      </c>
      <c r="AG10">
        <f t="shared" si="3"/>
        <v>-22.715627408977983</v>
      </c>
      <c r="AH10">
        <f t="shared" si="4"/>
        <v>-261.75540913199944</v>
      </c>
      <c r="AI10">
        <f t="shared" si="5"/>
        <v>-284.47103654097742</v>
      </c>
      <c r="AJ10">
        <f t="shared" si="6"/>
        <v>-86.60732870497759</v>
      </c>
      <c r="AK10">
        <f t="shared" si="20"/>
        <v>8.6075813023081533</v>
      </c>
      <c r="AL10">
        <f t="shared" si="7"/>
        <v>-362.47078394364684</v>
      </c>
      <c r="AN10">
        <f t="shared" si="8"/>
        <v>0</v>
      </c>
      <c r="AO10">
        <f t="shared" si="8"/>
        <v>0</v>
      </c>
      <c r="AP10">
        <f t="shared" si="8"/>
        <v>-13.370791039361093</v>
      </c>
      <c r="AQ10">
        <f t="shared" si="8"/>
        <v>-154.0735290253601</v>
      </c>
      <c r="AR10">
        <f t="shared" si="8"/>
        <v>-167.44432006472118</v>
      </c>
      <c r="AS10">
        <f t="shared" si="8"/>
        <v>-50.978494837163559</v>
      </c>
      <c r="AT10">
        <f t="shared" si="8"/>
        <v>5.066563598502519</v>
      </c>
      <c r="AU10">
        <f t="shared" si="8"/>
        <v>-213.35625130338221</v>
      </c>
      <c r="AW10">
        <v>7</v>
      </c>
      <c r="AX10">
        <f>IF(Z10&gt;0, (R10*SUMPRODUCT(K10:$K$98, X10:$X$98)-K10*$AZ$3)/Z10, 0)</f>
        <v>2405.8518867661624</v>
      </c>
    </row>
    <row r="11" spans="1:52" x14ac:dyDescent="0.25">
      <c r="A11" t="s">
        <v>33</v>
      </c>
      <c r="C11" s="12">
        <f>AU81</f>
        <v>7595.1863756924586</v>
      </c>
      <c r="E11">
        <v>2011</v>
      </c>
      <c r="F11" s="13">
        <v>1.5E-3</v>
      </c>
      <c r="G11" s="13">
        <v>2.3999999999999998E-3</v>
      </c>
      <c r="H11" s="5">
        <f t="shared" si="9"/>
        <v>5.2400000000000002E-2</v>
      </c>
      <c r="I11" s="5">
        <f t="shared" si="10"/>
        <v>1.0524</v>
      </c>
      <c r="J11">
        <f t="shared" si="11"/>
        <v>0.9502090459901178</v>
      </c>
      <c r="K11">
        <f t="shared" si="21"/>
        <v>0.55930863668872544</v>
      </c>
      <c r="L11" s="2">
        <v>8</v>
      </c>
      <c r="M11" s="6">
        <v>6.8024940000000001E-3</v>
      </c>
      <c r="Q11" s="4">
        <f t="shared" si="22"/>
        <v>25</v>
      </c>
      <c r="R11">
        <f t="shared" si="0"/>
        <v>50000</v>
      </c>
      <c r="S11">
        <f t="shared" si="1"/>
        <v>2504.1050455493632</v>
      </c>
      <c r="U11">
        <f t="shared" si="12"/>
        <v>6.8024940000000001E-3</v>
      </c>
      <c r="V11">
        <f t="shared" si="13"/>
        <v>0.01</v>
      </c>
      <c r="W11">
        <f t="shared" si="14"/>
        <v>0.90862509635911937</v>
      </c>
      <c r="X11">
        <f t="shared" si="15"/>
        <v>6.1809167662323318E-3</v>
      </c>
      <c r="Y11">
        <f t="shared" si="16"/>
        <v>9.0862509635911935E-3</v>
      </c>
      <c r="Z11">
        <f t="shared" si="17"/>
        <v>0.89335792862929586</v>
      </c>
      <c r="AB11">
        <f t="shared" si="18"/>
        <v>2186.0174024386733</v>
      </c>
      <c r="AC11">
        <f t="shared" si="19"/>
        <v>2237.0620965621479</v>
      </c>
      <c r="AE11">
        <f t="shared" si="2"/>
        <v>0</v>
      </c>
      <c r="AF11">
        <f t="shared" si="3"/>
        <v>0</v>
      </c>
      <c r="AG11">
        <f t="shared" si="3"/>
        <v>-22.333948215732395</v>
      </c>
      <c r="AH11">
        <f t="shared" si="4"/>
        <v>-309.04583831161659</v>
      </c>
      <c r="AI11">
        <f t="shared" si="5"/>
        <v>-331.37978652734898</v>
      </c>
      <c r="AJ11">
        <f t="shared" si="6"/>
        <v>-51.044694123474528</v>
      </c>
      <c r="AK11">
        <f t="shared" si="20"/>
        <v>5.2464417658528157</v>
      </c>
      <c r="AL11">
        <f t="shared" si="7"/>
        <v>-377.1780388849707</v>
      </c>
      <c r="AN11">
        <f t="shared" si="8"/>
        <v>0</v>
      </c>
      <c r="AO11">
        <f t="shared" si="8"/>
        <v>0</v>
      </c>
      <c r="AP11">
        <f t="shared" si="8"/>
        <v>-12.491570128417878</v>
      </c>
      <c r="AQ11">
        <f t="shared" si="8"/>
        <v>-172.85200650039454</v>
      </c>
      <c r="AR11">
        <f t="shared" si="8"/>
        <v>-185.34357662881243</v>
      </c>
      <c r="AS11">
        <f t="shared" si="8"/>
        <v>-28.549738280393534</v>
      </c>
      <c r="AT11">
        <f t="shared" si="8"/>
        <v>2.9343801915259276</v>
      </c>
      <c r="AU11">
        <f t="shared" si="8"/>
        <v>-210.95893471768002</v>
      </c>
      <c r="AW11">
        <v>8</v>
      </c>
      <c r="AX11">
        <f>IF(Z11&gt;0, (R11*SUMPRODUCT(K11:$K$98, X11:$X$98)-K11*$AZ$3)/Z11, 0)</f>
        <v>2504.1050455493632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3">
        <v>1.9E-3</v>
      </c>
      <c r="G12" s="13">
        <v>2.3E-3</v>
      </c>
      <c r="H12" s="5">
        <f t="shared" si="9"/>
        <v>5.2299999999999999E-2</v>
      </c>
      <c r="I12" s="5">
        <f t="shared" si="10"/>
        <v>1.0523</v>
      </c>
      <c r="J12">
        <f t="shared" si="11"/>
        <v>0.95029934429345242</v>
      </c>
      <c r="K12">
        <f t="shared" si="21"/>
        <v>0.53151063070296056</v>
      </c>
      <c r="L12" s="2">
        <v>9</v>
      </c>
      <c r="M12" s="6">
        <v>8.090557E-3</v>
      </c>
      <c r="Q12" s="4">
        <f t="shared" si="22"/>
        <v>25</v>
      </c>
      <c r="R12">
        <f t="shared" si="0"/>
        <v>50000</v>
      </c>
      <c r="S12">
        <f t="shared" si="1"/>
        <v>2574.9778863669021</v>
      </c>
      <c r="U12">
        <f t="shared" si="12"/>
        <v>8.090557E-3</v>
      </c>
      <c r="V12">
        <f t="shared" si="13"/>
        <v>0.01</v>
      </c>
      <c r="W12">
        <f t="shared" si="14"/>
        <v>0.89335792862929586</v>
      </c>
      <c r="X12">
        <f t="shared" si="15"/>
        <v>7.2277632429772502E-3</v>
      </c>
      <c r="Y12">
        <f t="shared" si="16"/>
        <v>8.9335792862929586E-3</v>
      </c>
      <c r="Z12">
        <f t="shared" si="17"/>
        <v>0.87719658610002571</v>
      </c>
      <c r="AB12">
        <f t="shared" si="18"/>
        <v>2237.0620965621479</v>
      </c>
      <c r="AC12">
        <f t="shared" si="19"/>
        <v>2258.7618112041064</v>
      </c>
      <c r="AE12">
        <f t="shared" si="2"/>
        <v>0</v>
      </c>
      <c r="AF12">
        <f t="shared" si="3"/>
        <v>0</v>
      </c>
      <c r="AG12">
        <f t="shared" si="3"/>
        <v>-21.929914652500642</v>
      </c>
      <c r="AH12">
        <f t="shared" si="4"/>
        <v>-361.38816214886253</v>
      </c>
      <c r="AI12">
        <f t="shared" si="5"/>
        <v>-383.31807680136319</v>
      </c>
      <c r="AJ12">
        <f t="shared" si="6"/>
        <v>-21.699714641958508</v>
      </c>
      <c r="AK12">
        <f t="shared" si="20"/>
        <v>5.14524282209294</v>
      </c>
      <c r="AL12">
        <f t="shared" si="7"/>
        <v>-399.87254862122876</v>
      </c>
      <c r="AN12">
        <f t="shared" si="8"/>
        <v>0</v>
      </c>
      <c r="AO12">
        <f t="shared" si="8"/>
        <v>0</v>
      </c>
      <c r="AP12">
        <f t="shared" si="8"/>
        <v>-11.655982768212713</v>
      </c>
      <c r="AQ12">
        <f t="shared" si="8"/>
        <v>-192.08164999232571</v>
      </c>
      <c r="AR12">
        <f t="shared" si="8"/>
        <v>-203.73763276053842</v>
      </c>
      <c r="AS12">
        <f t="shared" si="8"/>
        <v>-11.533629015421635</v>
      </c>
      <c r="AT12">
        <f t="shared" si="8"/>
        <v>2.7347512574904993</v>
      </c>
      <c r="AU12">
        <f t="shared" si="8"/>
        <v>-212.53651051846956</v>
      </c>
      <c r="AW12">
        <v>9</v>
      </c>
      <c r="AX12">
        <f>IF(Z12&gt;0, (R12*SUMPRODUCT(K12:$K$98, X12:$X$98)-K12*$AZ$3)/Z12, 0)</f>
        <v>2574.9778863669021</v>
      </c>
    </row>
    <row r="13" spans="1:52" x14ac:dyDescent="0.25">
      <c r="E13">
        <v>2013</v>
      </c>
      <c r="F13" s="13">
        <v>1.6999999999999999E-3</v>
      </c>
      <c r="G13" s="13">
        <v>2E-3</v>
      </c>
      <c r="H13" s="5">
        <f t="shared" si="9"/>
        <v>5.2000000000000005E-2</v>
      </c>
      <c r="I13" s="5">
        <f t="shared" si="10"/>
        <v>1.052</v>
      </c>
      <c r="J13">
        <f t="shared" si="11"/>
        <v>0.9505703422053231</v>
      </c>
      <c r="K13">
        <f t="shared" si="21"/>
        <v>0.50523824211308033</v>
      </c>
      <c r="L13" s="2">
        <v>10</v>
      </c>
      <c r="M13" s="6">
        <v>9.5159809999999997E-3</v>
      </c>
      <c r="Q13" s="4">
        <f t="shared" si="22"/>
        <v>25</v>
      </c>
      <c r="R13">
        <f t="shared" si="0"/>
        <v>50000</v>
      </c>
      <c r="S13">
        <f t="shared" si="1"/>
        <v>2616.688774813184</v>
      </c>
      <c r="U13">
        <f t="shared" si="12"/>
        <v>9.5159809999999997E-3</v>
      </c>
      <c r="V13">
        <f t="shared" si="13"/>
        <v>0.01</v>
      </c>
      <c r="W13">
        <f t="shared" si="14"/>
        <v>0.87719658610002571</v>
      </c>
      <c r="X13">
        <f t="shared" si="15"/>
        <v>8.3473860465927089E-3</v>
      </c>
      <c r="Y13">
        <f t="shared" si="16"/>
        <v>8.7719658610002568E-3</v>
      </c>
      <c r="Z13">
        <f t="shared" si="17"/>
        <v>0.86007723419243276</v>
      </c>
      <c r="AB13">
        <f t="shared" si="18"/>
        <v>2258.7618112041064</v>
      </c>
      <c r="AC13">
        <f t="shared" si="19"/>
        <v>2250.5544441837087</v>
      </c>
      <c r="AE13">
        <f t="shared" si="2"/>
        <v>0</v>
      </c>
      <c r="AF13">
        <f t="shared" si="3"/>
        <v>0</v>
      </c>
      <c r="AG13">
        <f t="shared" si="3"/>
        <v>-21.501930854810819</v>
      </c>
      <c r="AH13">
        <f t="shared" si="4"/>
        <v>-417.36930232963545</v>
      </c>
      <c r="AI13">
        <f t="shared" si="5"/>
        <v>-438.87123318444628</v>
      </c>
      <c r="AJ13">
        <f t="shared" si="6"/>
        <v>8.207367020397669</v>
      </c>
      <c r="AK13">
        <f t="shared" si="20"/>
        <v>4.5175236224082127</v>
      </c>
      <c r="AL13">
        <f t="shared" si="7"/>
        <v>-426.14634254164042</v>
      </c>
      <c r="AN13">
        <f t="shared" si="8"/>
        <v>0</v>
      </c>
      <c r="AO13">
        <f t="shared" si="8"/>
        <v>0</v>
      </c>
      <c r="AP13">
        <f t="shared" si="8"/>
        <v>-10.86359774712162</v>
      </c>
      <c r="AQ13">
        <f t="shared" si="8"/>
        <v>-210.87093262098779</v>
      </c>
      <c r="AR13">
        <f t="shared" si="8"/>
        <v>-221.7345303681094</v>
      </c>
      <c r="AS13">
        <f t="shared" si="8"/>
        <v>4.1466756857625882</v>
      </c>
      <c r="AT13">
        <f t="shared" si="8"/>
        <v>2.2824256936898402</v>
      </c>
      <c r="AU13">
        <f t="shared" si="8"/>
        <v>-215.30542898865698</v>
      </c>
      <c r="AW13">
        <v>10</v>
      </c>
      <c r="AX13">
        <f>IF(Z13&gt;0, (R13*SUMPRODUCT(K13:$K$98, X13:$X$98)-K13*$AZ$3)/Z13, 0)</f>
        <v>2616.688774813184</v>
      </c>
    </row>
    <row r="14" spans="1:52" x14ac:dyDescent="0.25">
      <c r="E14">
        <v>2014</v>
      </c>
      <c r="F14" s="13">
        <v>1.4E-3</v>
      </c>
      <c r="G14" s="13">
        <v>1.8E-3</v>
      </c>
      <c r="H14" s="5">
        <f t="shared" si="9"/>
        <v>5.1800000000000006E-2</v>
      </c>
      <c r="I14" s="5">
        <f t="shared" si="10"/>
        <v>1.0518000000000001</v>
      </c>
      <c r="J14">
        <f t="shared" si="11"/>
        <v>0.95075109336375729</v>
      </c>
      <c r="K14">
        <f t="shared" si="21"/>
        <v>0.48035581109819386</v>
      </c>
      <c r="L14" s="2">
        <v>11</v>
      </c>
      <c r="M14" s="6">
        <v>1.1135328E-2</v>
      </c>
      <c r="Q14" s="4">
        <f t="shared" si="22"/>
        <v>25</v>
      </c>
      <c r="R14">
        <f t="shared" si="0"/>
        <v>50000</v>
      </c>
      <c r="S14">
        <f t="shared" si="1"/>
        <v>2629.566289769898</v>
      </c>
      <c r="U14">
        <f t="shared" si="12"/>
        <v>1.1135328E-2</v>
      </c>
      <c r="V14">
        <f t="shared" si="13"/>
        <v>0.01</v>
      </c>
      <c r="W14">
        <f t="shared" si="14"/>
        <v>0.86007723419243276</v>
      </c>
      <c r="X14">
        <f t="shared" si="15"/>
        <v>9.5772421080655545E-3</v>
      </c>
      <c r="Y14">
        <f t="shared" si="16"/>
        <v>8.600772341924327E-3</v>
      </c>
      <c r="Z14">
        <f t="shared" si="17"/>
        <v>0.84189921974244286</v>
      </c>
      <c r="AB14">
        <f t="shared" si="18"/>
        <v>2250.5544441837087</v>
      </c>
      <c r="AC14">
        <f t="shared" si="19"/>
        <v>2213.8298076183078</v>
      </c>
      <c r="AE14">
        <f t="shared" si="2"/>
        <v>0</v>
      </c>
      <c r="AF14">
        <f t="shared" si="3"/>
        <v>0</v>
      </c>
      <c r="AG14">
        <f t="shared" si="3"/>
        <v>-21.047480493561071</v>
      </c>
      <c r="AH14">
        <f t="shared" si="4"/>
        <v>-478.86210540327772</v>
      </c>
      <c r="AI14">
        <f t="shared" si="5"/>
        <v>-499.90958589683879</v>
      </c>
      <c r="AJ14">
        <f t="shared" si="6"/>
        <v>36.724636565400942</v>
      </c>
      <c r="AK14">
        <f t="shared" si="20"/>
        <v>4.0509979995306757</v>
      </c>
      <c r="AL14">
        <f t="shared" si="7"/>
        <v>-459.13395133190716</v>
      </c>
      <c r="AN14">
        <f t="shared" si="8"/>
        <v>0</v>
      </c>
      <c r="AO14">
        <f t="shared" si="8"/>
        <v>0</v>
      </c>
      <c r="AP14">
        <f t="shared" si="8"/>
        <v>-10.110279564057942</v>
      </c>
      <c r="AQ14">
        <f t="shared" si="8"/>
        <v>-230.02419504518028</v>
      </c>
      <c r="AR14">
        <f t="shared" si="8"/>
        <v>-240.13447460923823</v>
      </c>
      <c r="AS14">
        <f t="shared" si="8"/>
        <v>17.640892584659557</v>
      </c>
      <c r="AT14">
        <f t="shared" si="8"/>
        <v>1.9459204298217185</v>
      </c>
      <c r="AU14">
        <f t="shared" si="8"/>
        <v>-220.54766159475693</v>
      </c>
      <c r="AW14">
        <v>11</v>
      </c>
      <c r="AX14">
        <f>IF(Z14&gt;0, (R14*SUMPRODUCT(K14:$K$98, X14:$X$98)-K14*$AZ$3)/Z14, 0)</f>
        <v>2629.566289769898</v>
      </c>
    </row>
    <row r="15" spans="1:52" x14ac:dyDescent="0.25">
      <c r="E15">
        <v>2015</v>
      </c>
      <c r="F15" s="13">
        <v>1.9E-3</v>
      </c>
      <c r="G15" s="13">
        <v>4.1000000000000003E-3</v>
      </c>
      <c r="H15" s="5">
        <f t="shared" si="9"/>
        <v>5.4100000000000002E-2</v>
      </c>
      <c r="I15" s="5">
        <f t="shared" si="10"/>
        <v>1.0541</v>
      </c>
      <c r="J15">
        <f t="shared" si="11"/>
        <v>0.94867659614837296</v>
      </c>
      <c r="K15">
        <f t="shared" si="21"/>
        <v>0.45570231581272541</v>
      </c>
      <c r="L15" s="2">
        <v>12</v>
      </c>
      <c r="M15" s="6">
        <v>1.2969985999999999E-2</v>
      </c>
      <c r="Q15" s="4">
        <f t="shared" si="22"/>
        <v>25</v>
      </c>
      <c r="R15">
        <f t="shared" si="0"/>
        <v>50000</v>
      </c>
      <c r="S15">
        <f t="shared" si="1"/>
        <v>2621.5078864262555</v>
      </c>
      <c r="U15">
        <f t="shared" si="12"/>
        <v>1.2969985999999999E-2</v>
      </c>
      <c r="V15">
        <f t="shared" si="13"/>
        <v>0.01</v>
      </c>
      <c r="W15">
        <f t="shared" si="14"/>
        <v>0.84189921974244286</v>
      </c>
      <c r="X15">
        <f t="shared" si="15"/>
        <v>1.0919421093470407E-2</v>
      </c>
      <c r="Y15">
        <f t="shared" si="16"/>
        <v>8.4189921974244294E-3</v>
      </c>
      <c r="Z15">
        <f t="shared" si="17"/>
        <v>0.82256080645154794</v>
      </c>
      <c r="AB15">
        <f t="shared" si="18"/>
        <v>2213.8298076183078</v>
      </c>
      <c r="AC15">
        <f t="shared" si="19"/>
        <v>2156.3496411778738</v>
      </c>
      <c r="AE15">
        <f t="shared" si="2"/>
        <v>0</v>
      </c>
      <c r="AF15">
        <f t="shared" si="3"/>
        <v>0</v>
      </c>
      <c r="AG15">
        <f t="shared" si="3"/>
        <v>-20.564020161288699</v>
      </c>
      <c r="AH15">
        <f t="shared" si="4"/>
        <v>-545.97105467352037</v>
      </c>
      <c r="AI15">
        <f t="shared" si="5"/>
        <v>-566.53507483480905</v>
      </c>
      <c r="AJ15">
        <f t="shared" si="6"/>
        <v>57.480166440434004</v>
      </c>
      <c r="AK15">
        <f t="shared" si="20"/>
        <v>9.0767022112350624</v>
      </c>
      <c r="AL15">
        <f t="shared" si="7"/>
        <v>-499.97820618314</v>
      </c>
      <c r="AN15">
        <f t="shared" si="8"/>
        <v>0</v>
      </c>
      <c r="AO15">
        <f t="shared" si="8"/>
        <v>0</v>
      </c>
      <c r="AP15">
        <f t="shared" si="8"/>
        <v>-9.371071609918836</v>
      </c>
      <c r="AQ15">
        <f t="shared" si="8"/>
        <v>-248.80027398143935</v>
      </c>
      <c r="AR15">
        <f t="shared" si="8"/>
        <v>-258.1713455913582</v>
      </c>
      <c r="AS15">
        <f t="shared" si="8"/>
        <v>26.193844960206679</v>
      </c>
      <c r="AT15">
        <f t="shared" si="8"/>
        <v>4.1362742176023035</v>
      </c>
      <c r="AU15">
        <f t="shared" si="8"/>
        <v>-227.84122641354921</v>
      </c>
      <c r="AW15">
        <v>12</v>
      </c>
      <c r="AX15">
        <f>IF(Z15&gt;0, (R15*SUMPRODUCT(K15:$K$98, X15:$X$98)-K15*$AZ$3)/Z15, 0)</f>
        <v>2621.5078864262555</v>
      </c>
    </row>
    <row r="16" spans="1:52" x14ac:dyDescent="0.25">
      <c r="E16">
        <v>2016</v>
      </c>
      <c r="F16" s="13">
        <v>4.7000000000000002E-3</v>
      </c>
      <c r="G16" s="13">
        <v>7.1000000000000004E-3</v>
      </c>
      <c r="H16" s="5">
        <f t="shared" si="9"/>
        <v>5.7100000000000005E-2</v>
      </c>
      <c r="I16" s="5">
        <f t="shared" si="10"/>
        <v>1.0570999999999999</v>
      </c>
      <c r="J16">
        <f t="shared" si="11"/>
        <v>0.94598429666067552</v>
      </c>
      <c r="K16">
        <f t="shared" si="21"/>
        <v>0.43108723471074206</v>
      </c>
      <c r="L16" s="2">
        <v>13</v>
      </c>
      <c r="M16" s="6">
        <v>1.4883069000000001E-2</v>
      </c>
      <c r="Q16" s="4">
        <f t="shared" si="22"/>
        <v>25</v>
      </c>
      <c r="R16">
        <f t="shared" si="0"/>
        <v>50000</v>
      </c>
      <c r="S16">
        <f t="shared" si="1"/>
        <v>2592.9968519163485</v>
      </c>
      <c r="U16">
        <f t="shared" si="12"/>
        <v>1.4883069000000001E-2</v>
      </c>
      <c r="V16">
        <f t="shared" si="13"/>
        <v>0.01</v>
      </c>
      <c r="W16">
        <f t="shared" si="14"/>
        <v>0.82256080645154794</v>
      </c>
      <c r="X16">
        <f t="shared" si="15"/>
        <v>1.2242229239114034E-2</v>
      </c>
      <c r="Y16">
        <f t="shared" si="16"/>
        <v>8.2256080645154803E-3</v>
      </c>
      <c r="Z16">
        <f t="shared" si="17"/>
        <v>0.8020929691479185</v>
      </c>
      <c r="AB16">
        <f t="shared" si="18"/>
        <v>2156.3496411778738</v>
      </c>
      <c r="AC16">
        <f t="shared" si="19"/>
        <v>2079.8245439447896</v>
      </c>
      <c r="AE16">
        <f t="shared" si="2"/>
        <v>0</v>
      </c>
      <c r="AF16">
        <f t="shared" si="3"/>
        <v>0</v>
      </c>
      <c r="AG16">
        <f t="shared" si="3"/>
        <v>-20.052324228697962</v>
      </c>
      <c r="AH16">
        <f t="shared" si="4"/>
        <v>-612.11146195570177</v>
      </c>
      <c r="AI16">
        <f t="shared" si="5"/>
        <v>-632.16378618439978</v>
      </c>
      <c r="AJ16">
        <f t="shared" si="6"/>
        <v>76.525097233084125</v>
      </c>
      <c r="AK16">
        <f t="shared" si="20"/>
        <v>15.310082452362904</v>
      </c>
      <c r="AL16">
        <f t="shared" si="7"/>
        <v>-540.32860649895281</v>
      </c>
      <c r="AN16">
        <f t="shared" si="8"/>
        <v>0</v>
      </c>
      <c r="AO16">
        <f t="shared" si="8"/>
        <v>0</v>
      </c>
      <c r="AP16">
        <f t="shared" si="8"/>
        <v>-8.644301001272618</v>
      </c>
      <c r="AQ16">
        <f t="shared" si="8"/>
        <v>-263.87343746923307</v>
      </c>
      <c r="AR16">
        <f t="shared" si="8"/>
        <v>-272.51773847050572</v>
      </c>
      <c r="AS16">
        <f t="shared" si="8"/>
        <v>32.988992552180896</v>
      </c>
      <c r="AT16">
        <f t="shared" si="8"/>
        <v>6.5999811075825807</v>
      </c>
      <c r="AU16">
        <f t="shared" si="8"/>
        <v>-232.92876481074225</v>
      </c>
      <c r="AW16">
        <v>13</v>
      </c>
      <c r="AX16">
        <f>IF(Z16&gt;0, (R16*SUMPRODUCT(K16:$K$98, X16:$X$98)-K16*$AZ$3)/Z16, 0)</f>
        <v>2592.9968519163485</v>
      </c>
    </row>
    <row r="17" spans="5:50" x14ac:dyDescent="0.25">
      <c r="E17">
        <v>2017</v>
      </c>
      <c r="F17" s="13">
        <v>1.17E-2</v>
      </c>
      <c r="G17" s="13">
        <v>1.38E-2</v>
      </c>
      <c r="H17" s="5">
        <f t="shared" si="9"/>
        <v>6.3799999999999996E-2</v>
      </c>
      <c r="I17" s="5">
        <f t="shared" si="10"/>
        <v>1.0638000000000001</v>
      </c>
      <c r="J17">
        <f t="shared" si="11"/>
        <v>0.94002632073698056</v>
      </c>
      <c r="K17">
        <f t="shared" si="21"/>
        <v>0.40523334716181802</v>
      </c>
      <c r="L17" s="2">
        <v>14</v>
      </c>
      <c r="M17" s="6">
        <v>1.6930661E-2</v>
      </c>
      <c r="Q17" s="4">
        <f t="shared" si="22"/>
        <v>25</v>
      </c>
      <c r="R17">
        <f t="shared" si="0"/>
        <v>50000</v>
      </c>
      <c r="S17">
        <f t="shared" si="1"/>
        <v>2558.509512196139</v>
      </c>
      <c r="U17">
        <f t="shared" si="12"/>
        <v>1.6930661E-2</v>
      </c>
      <c r="V17">
        <f t="shared" si="13"/>
        <v>0.01</v>
      </c>
      <c r="W17">
        <f t="shared" si="14"/>
        <v>0.8020929691479185</v>
      </c>
      <c r="X17">
        <f t="shared" si="15"/>
        <v>1.3579964151126866E-2</v>
      </c>
      <c r="Y17">
        <f t="shared" si="16"/>
        <v>8.020929691479186E-3</v>
      </c>
      <c r="Z17">
        <f t="shared" si="17"/>
        <v>0.7804920753053125</v>
      </c>
      <c r="AB17">
        <f t="shared" si="18"/>
        <v>2079.8245439447896</v>
      </c>
      <c r="AC17">
        <f t="shared" si="19"/>
        <v>1996.8963988623473</v>
      </c>
      <c r="AE17">
        <f t="shared" si="2"/>
        <v>0</v>
      </c>
      <c r="AF17">
        <f t="shared" si="3"/>
        <v>0</v>
      </c>
      <c r="AG17">
        <f t="shared" si="3"/>
        <v>-19.512301882632812</v>
      </c>
      <c r="AH17">
        <f t="shared" si="4"/>
        <v>-678.99820755634335</v>
      </c>
      <c r="AI17">
        <f t="shared" si="5"/>
        <v>-698.51050943897621</v>
      </c>
      <c r="AJ17">
        <f t="shared" si="6"/>
        <v>82.92814508244237</v>
      </c>
      <c r="AK17">
        <f t="shared" si="20"/>
        <v>28.701578706438095</v>
      </c>
      <c r="AL17">
        <f t="shared" si="7"/>
        <v>-586.88078565009573</v>
      </c>
      <c r="AN17">
        <f t="shared" si="8"/>
        <v>0</v>
      </c>
      <c r="AO17">
        <f t="shared" si="8"/>
        <v>0</v>
      </c>
      <c r="AP17">
        <f t="shared" si="8"/>
        <v>-7.9070354027311378</v>
      </c>
      <c r="AQ17">
        <f t="shared" si="8"/>
        <v>-275.15271636493185</v>
      </c>
      <c r="AR17">
        <f t="shared" si="8"/>
        <v>-283.05975176766299</v>
      </c>
      <c r="AS17">
        <f t="shared" si="8"/>
        <v>33.60524980567898</v>
      </c>
      <c r="AT17">
        <f t="shared" si="8"/>
        <v>11.630836808038273</v>
      </c>
      <c r="AU17">
        <f t="shared" si="8"/>
        <v>-237.82366515394574</v>
      </c>
      <c r="AW17">
        <v>14</v>
      </c>
      <c r="AX17">
        <f>IF(Z17&gt;0, (R17*SUMPRODUCT(K17:$K$98, X17:$X$98)-K17*$AZ$3)/Z17, 0)</f>
        <v>2558.509512196139</v>
      </c>
    </row>
    <row r="18" spans="5:50" x14ac:dyDescent="0.25">
      <c r="E18">
        <v>2018</v>
      </c>
      <c r="F18" s="13">
        <v>2.01E-2</v>
      </c>
      <c r="G18" s="13">
        <v>2.1600000000000001E-2</v>
      </c>
      <c r="H18" s="5">
        <f t="shared" si="9"/>
        <v>7.1599999999999997E-2</v>
      </c>
      <c r="I18" s="5">
        <f t="shared" si="10"/>
        <v>1.0716000000000001</v>
      </c>
      <c r="J18">
        <f t="shared" si="11"/>
        <v>0.93318402388951094</v>
      </c>
      <c r="K18">
        <f t="shared" si="21"/>
        <v>0.3781572855186805</v>
      </c>
      <c r="L18" s="2">
        <v>15</v>
      </c>
      <c r="M18" s="6">
        <v>1.9185959999999998E-2</v>
      </c>
      <c r="Q18" s="4">
        <f t="shared" si="22"/>
        <v>25</v>
      </c>
      <c r="R18">
        <f t="shared" si="0"/>
        <v>50000</v>
      </c>
      <c r="S18">
        <f t="shared" si="1"/>
        <v>2522.384504494139</v>
      </c>
      <c r="U18">
        <f t="shared" si="12"/>
        <v>1.9185959999999998E-2</v>
      </c>
      <c r="V18">
        <f t="shared" si="13"/>
        <v>0.01</v>
      </c>
      <c r="W18">
        <f t="shared" si="14"/>
        <v>0.7804920753053125</v>
      </c>
      <c r="X18">
        <f t="shared" si="15"/>
        <v>1.4974489737124713E-2</v>
      </c>
      <c r="Y18">
        <f t="shared" si="16"/>
        <v>7.804920753053125E-3</v>
      </c>
      <c r="Z18">
        <f t="shared" si="17"/>
        <v>0.75771266481513466</v>
      </c>
      <c r="AB18">
        <f t="shared" si="18"/>
        <v>1996.8963988623473</v>
      </c>
      <c r="AC18">
        <f t="shared" si="19"/>
        <v>1911.2426845886571</v>
      </c>
      <c r="AE18">
        <f t="shared" si="2"/>
        <v>0</v>
      </c>
      <c r="AF18">
        <f t="shared" si="3"/>
        <v>0</v>
      </c>
      <c r="AG18">
        <f t="shared" si="3"/>
        <v>-18.942816620378366</v>
      </c>
      <c r="AH18">
        <f t="shared" si="4"/>
        <v>-748.72448685623567</v>
      </c>
      <c r="AI18">
        <f t="shared" si="5"/>
        <v>-767.66730347661405</v>
      </c>
      <c r="AJ18">
        <f t="shared" si="6"/>
        <v>85.653714273690184</v>
      </c>
      <c r="AK18">
        <f t="shared" si="20"/>
        <v>43.132962215426701</v>
      </c>
      <c r="AL18">
        <f t="shared" si="7"/>
        <v>-638.88062698749718</v>
      </c>
      <c r="AN18">
        <f t="shared" si="8"/>
        <v>0</v>
      </c>
      <c r="AO18">
        <f t="shared" si="8"/>
        <v>0</v>
      </c>
      <c r="AP18">
        <f t="shared" si="8"/>
        <v>-7.1633641132404282</v>
      </c>
      <c r="AQ18">
        <f t="shared" si="8"/>
        <v>-283.13561955092104</v>
      </c>
      <c r="AR18">
        <f t="shared" si="8"/>
        <v>-290.29898366416148</v>
      </c>
      <c r="AS18">
        <f t="shared" si="8"/>
        <v>32.390576084331336</v>
      </c>
      <c r="AT18">
        <f t="shared" si="8"/>
        <v>16.311043907765573</v>
      </c>
      <c r="AU18">
        <f t="shared" si="8"/>
        <v>-241.59736367206457</v>
      </c>
      <c r="AW18">
        <v>15</v>
      </c>
      <c r="AX18">
        <f>IF(Z18&gt;0, (R18*SUMPRODUCT(K18:$K$98, X18:$X$98)-K18*$AZ$3)/Z18, 0)</f>
        <v>2522.384504494139</v>
      </c>
    </row>
    <row r="19" spans="5:50" x14ac:dyDescent="0.25">
      <c r="E19">
        <v>2019</v>
      </c>
      <c r="F19" s="13">
        <v>2.3400000000000001E-2</v>
      </c>
      <c r="G19" s="13">
        <v>2.23E-2</v>
      </c>
      <c r="H19" s="5">
        <f t="shared" si="9"/>
        <v>7.2300000000000003E-2</v>
      </c>
      <c r="I19" s="5">
        <f t="shared" si="10"/>
        <v>1.0723</v>
      </c>
      <c r="J19">
        <f t="shared" si="11"/>
        <v>0.93257483913084027</v>
      </c>
      <c r="K19">
        <f t="shared" si="21"/>
        <v>0.3526599697087387</v>
      </c>
      <c r="L19" s="2">
        <v>16</v>
      </c>
      <c r="M19" s="6">
        <v>2.1884238E-2</v>
      </c>
      <c r="Q19" s="4">
        <f t="shared" si="22"/>
        <v>25</v>
      </c>
      <c r="R19">
        <f t="shared" si="0"/>
        <v>50000</v>
      </c>
      <c r="S19">
        <f t="shared" si="1"/>
        <v>2462.7469074279861</v>
      </c>
      <c r="U19">
        <f t="shared" si="12"/>
        <v>2.1884238E-2</v>
      </c>
      <c r="V19">
        <f t="shared" si="13"/>
        <v>0.01</v>
      </c>
      <c r="W19">
        <f t="shared" si="14"/>
        <v>0.75771266481513466</v>
      </c>
      <c r="X19">
        <f t="shared" si="15"/>
        <v>1.6581964292428635E-2</v>
      </c>
      <c r="Y19">
        <f t="shared" si="16"/>
        <v>7.5771266481513468E-3</v>
      </c>
      <c r="Z19">
        <f t="shared" si="17"/>
        <v>0.73355357387455467</v>
      </c>
      <c r="AB19">
        <f t="shared" si="18"/>
        <v>1911.2426845886571</v>
      </c>
      <c r="AC19">
        <f t="shared" si="19"/>
        <v>1806.5567954923063</v>
      </c>
      <c r="AE19">
        <f t="shared" si="2"/>
        <v>0</v>
      </c>
      <c r="AF19">
        <f t="shared" si="3"/>
        <v>0</v>
      </c>
      <c r="AG19">
        <f t="shared" si="3"/>
        <v>-18.338839346863868</v>
      </c>
      <c r="AH19">
        <f t="shared" si="4"/>
        <v>-829.09821462143168</v>
      </c>
      <c r="AI19">
        <f t="shared" si="5"/>
        <v>-847.43705396829557</v>
      </c>
      <c r="AJ19">
        <f t="shared" si="6"/>
        <v>104.68588909635082</v>
      </c>
      <c r="AK19">
        <f t="shared" si="20"/>
        <v>42.620711866327056</v>
      </c>
      <c r="AL19">
        <f t="shared" si="7"/>
        <v>-700.13045300561771</v>
      </c>
      <c r="AN19">
        <f t="shared" si="8"/>
        <v>0</v>
      </c>
      <c r="AO19">
        <f t="shared" si="8"/>
        <v>0</v>
      </c>
      <c r="AP19">
        <f t="shared" si="8"/>
        <v>-6.4673745285584365</v>
      </c>
      <c r="AQ19">
        <f t="shared" si="8"/>
        <v>-292.38975125396342</v>
      </c>
      <c r="AR19">
        <f t="shared" si="8"/>
        <v>-298.85712578252185</v>
      </c>
      <c r="AS19">
        <f t="shared" si="8"/>
        <v>36.918522477651457</v>
      </c>
      <c r="AT19">
        <f t="shared" si="8"/>
        <v>15.03061895574378</v>
      </c>
      <c r="AU19">
        <f t="shared" si="8"/>
        <v>-246.90798434912665</v>
      </c>
      <c r="AW19">
        <v>16</v>
      </c>
      <c r="AX19">
        <f>IF(Z19&gt;0, (R19*SUMPRODUCT(K19:$K$98, X19:$X$98)-K19*$AZ$3)/Z19, 0)</f>
        <v>2462.7469074279861</v>
      </c>
    </row>
    <row r="20" spans="5:50" x14ac:dyDescent="0.25">
      <c r="E20">
        <v>2020</v>
      </c>
      <c r="F20" s="14">
        <v>4.3E-3</v>
      </c>
      <c r="G20" s="14">
        <v>4.3E-3</v>
      </c>
      <c r="H20" s="5">
        <f t="shared" si="9"/>
        <v>5.4300000000000001E-2</v>
      </c>
      <c r="I20" s="5">
        <f t="shared" si="10"/>
        <v>1.0543</v>
      </c>
      <c r="J20">
        <f t="shared" si="11"/>
        <v>0.9484966328369534</v>
      </c>
      <c r="K20">
        <f t="shared" si="21"/>
        <v>0.33449679380512065</v>
      </c>
      <c r="L20" s="2">
        <v>17</v>
      </c>
      <c r="M20" s="6">
        <v>2.4761703999999999E-2</v>
      </c>
      <c r="Q20" s="4">
        <f t="shared" si="22"/>
        <v>25</v>
      </c>
      <c r="R20">
        <f t="shared" si="0"/>
        <v>50000</v>
      </c>
      <c r="S20">
        <f t="shared" si="1"/>
        <v>2318.0249621596013</v>
      </c>
      <c r="U20">
        <f t="shared" si="12"/>
        <v>2.4761703999999999E-2</v>
      </c>
      <c r="V20">
        <f t="shared" si="13"/>
        <v>0.01</v>
      </c>
      <c r="W20">
        <f t="shared" si="14"/>
        <v>0.73355357387455467</v>
      </c>
      <c r="X20">
        <f t="shared" si="15"/>
        <v>1.8164036464423855E-2</v>
      </c>
      <c r="Y20">
        <f t="shared" si="16"/>
        <v>7.3355357387455472E-3</v>
      </c>
      <c r="Z20">
        <f t="shared" si="17"/>
        <v>0.70805400167138521</v>
      </c>
      <c r="AB20">
        <f t="shared" si="18"/>
        <v>1806.5567954923063</v>
      </c>
      <c r="AC20">
        <f t="shared" si="19"/>
        <v>1641.2868504312669</v>
      </c>
      <c r="AE20">
        <f t="shared" si="2"/>
        <v>0</v>
      </c>
      <c r="AF20">
        <f t="shared" si="3"/>
        <v>0</v>
      </c>
      <c r="AG20">
        <f t="shared" si="3"/>
        <v>-17.701350041784629</v>
      </c>
      <c r="AH20">
        <f t="shared" si="4"/>
        <v>-908.20182322119274</v>
      </c>
      <c r="AI20">
        <f t="shared" si="5"/>
        <v>-925.90317326297736</v>
      </c>
      <c r="AJ20">
        <f t="shared" si="6"/>
        <v>165.26994506103938</v>
      </c>
      <c r="AK20">
        <f t="shared" si="20"/>
        <v>7.768194220616917</v>
      </c>
      <c r="AL20">
        <f t="shared" si="7"/>
        <v>-752.86503398132106</v>
      </c>
      <c r="AN20">
        <f t="shared" si="8"/>
        <v>0</v>
      </c>
      <c r="AO20">
        <f t="shared" si="8"/>
        <v>0</v>
      </c>
      <c r="AP20">
        <f t="shared" si="8"/>
        <v>-5.9210448349990967</v>
      </c>
      <c r="AQ20">
        <f t="shared" si="8"/>
        <v>-303.79059799545394</v>
      </c>
      <c r="AR20">
        <f t="shared" si="8"/>
        <v>-309.71164283045306</v>
      </c>
      <c r="AS20">
        <f t="shared" si="8"/>
        <v>55.282266735266106</v>
      </c>
      <c r="AT20">
        <f t="shared" si="8"/>
        <v>2.5984360604518266</v>
      </c>
      <c r="AU20">
        <f t="shared" si="8"/>
        <v>-251.83094003473511</v>
      </c>
      <c r="AW20">
        <v>17</v>
      </c>
      <c r="AX20">
        <f>IF(Z20&gt;0, (R20*SUMPRODUCT(K20:$K$98, X20:$X$98)-K20*$AZ$3)/Z20, 0)</f>
        <v>2318.0249621596013</v>
      </c>
    </row>
    <row r="21" spans="5:50" x14ac:dyDescent="0.25">
      <c r="E21">
        <v>2021</v>
      </c>
      <c r="F21" s="15">
        <v>1.2999999999999999E-3</v>
      </c>
      <c r="G21" s="15">
        <v>1.6000000000000001E-3</v>
      </c>
      <c r="H21" s="5">
        <f t="shared" si="9"/>
        <v>5.16E-2</v>
      </c>
      <c r="I21" s="5">
        <f t="shared" si="10"/>
        <v>1.0516000000000001</v>
      </c>
      <c r="J21">
        <f t="shared" si="11"/>
        <v>0.95093191327500948</v>
      </c>
      <c r="K21">
        <f t="shared" si="21"/>
        <v>0.31808367611745975</v>
      </c>
      <c r="L21" s="2">
        <v>18</v>
      </c>
      <c r="M21" s="6">
        <v>2.7627288E-2</v>
      </c>
      <c r="Q21" s="4">
        <f t="shared" si="22"/>
        <v>25</v>
      </c>
      <c r="R21">
        <f t="shared" si="0"/>
        <v>50000</v>
      </c>
      <c r="S21">
        <f t="shared" si="1"/>
        <v>2131.409678571908</v>
      </c>
      <c r="U21">
        <f t="shared" si="12"/>
        <v>2.7627288E-2</v>
      </c>
      <c r="V21">
        <f t="shared" si="13"/>
        <v>0.01</v>
      </c>
      <c r="W21">
        <f t="shared" si="14"/>
        <v>0.70805400167138521</v>
      </c>
      <c r="X21">
        <f t="shared" si="15"/>
        <v>1.9561611823727839E-2</v>
      </c>
      <c r="Y21">
        <f t="shared" si="16"/>
        <v>7.0805400167138523E-3</v>
      </c>
      <c r="Z21">
        <f t="shared" si="17"/>
        <v>0.68141184983094349</v>
      </c>
      <c r="AB21">
        <f t="shared" si="18"/>
        <v>1641.2868504312669</v>
      </c>
      <c r="AC21">
        <f t="shared" si="19"/>
        <v>1452.3678118232606</v>
      </c>
      <c r="AE21">
        <f t="shared" si="2"/>
        <v>0</v>
      </c>
      <c r="AF21">
        <f t="shared" si="3"/>
        <v>0</v>
      </c>
      <c r="AG21">
        <f t="shared" si="3"/>
        <v>-17.035296245773587</v>
      </c>
      <c r="AH21">
        <f t="shared" si="4"/>
        <v>-978.08059118639198</v>
      </c>
      <c r="AI21">
        <f t="shared" si="5"/>
        <v>-995.11588743216555</v>
      </c>
      <c r="AJ21">
        <f t="shared" si="6"/>
        <v>188.9190386080063</v>
      </c>
      <c r="AK21">
        <f t="shared" si="20"/>
        <v>2.6260589606900271</v>
      </c>
      <c r="AL21">
        <f t="shared" si="7"/>
        <v>-803.57078986346926</v>
      </c>
      <c r="AN21">
        <f t="shared" si="8"/>
        <v>0</v>
      </c>
      <c r="AO21">
        <f t="shared" si="8"/>
        <v>0</v>
      </c>
      <c r="AP21">
        <f t="shared" si="8"/>
        <v>-5.4186496536056232</v>
      </c>
      <c r="AQ21">
        <f t="shared" si="8"/>
        <v>-311.11146998370589</v>
      </c>
      <c r="AR21">
        <f t="shared" si="8"/>
        <v>-316.53011963731149</v>
      </c>
      <c r="AS21">
        <f t="shared" si="8"/>
        <v>60.092062289010947</v>
      </c>
      <c r="AT21">
        <f t="shared" si="8"/>
        <v>0.83530648791747952</v>
      </c>
      <c r="AU21">
        <f t="shared" si="8"/>
        <v>-255.60275086038305</v>
      </c>
      <c r="AW21">
        <v>18</v>
      </c>
      <c r="AX21">
        <f>IF(Z21&gt;0, (R21*SUMPRODUCT(K21:$K$98, X21:$X$98)-K21*$AZ$3)/Z21, 0)</f>
        <v>2131.409678571908</v>
      </c>
    </row>
    <row r="22" spans="5:50" x14ac:dyDescent="0.25">
      <c r="E22">
        <v>2022</v>
      </c>
      <c r="F22" s="15">
        <v>0.02</v>
      </c>
      <c r="G22" s="15">
        <v>2.1000000000000001E-2</v>
      </c>
      <c r="H22" s="5">
        <f t="shared" si="9"/>
        <v>7.1000000000000008E-2</v>
      </c>
      <c r="I22" s="5">
        <f t="shared" si="10"/>
        <v>1.071</v>
      </c>
      <c r="J22">
        <f t="shared" si="11"/>
        <v>0.93370681605975725</v>
      </c>
      <c r="K22">
        <f t="shared" si="21"/>
        <v>0.29699689646821636</v>
      </c>
      <c r="L22" s="2">
        <v>19</v>
      </c>
      <c r="M22" s="6">
        <v>3.0780427999999999E-2</v>
      </c>
      <c r="Q22" s="4">
        <f t="shared" si="22"/>
        <v>25</v>
      </c>
      <c r="R22">
        <f t="shared" si="0"/>
        <v>50000</v>
      </c>
      <c r="S22">
        <f t="shared" si="1"/>
        <v>1971.8348576281953</v>
      </c>
      <c r="U22">
        <f t="shared" si="12"/>
        <v>3.0780427999999999E-2</v>
      </c>
      <c r="V22">
        <f t="shared" si="13"/>
        <v>0.01</v>
      </c>
      <c r="W22">
        <f t="shared" si="14"/>
        <v>0.68141184983094349</v>
      </c>
      <c r="X22">
        <f t="shared" si="15"/>
        <v>2.0974148382068167E-2</v>
      </c>
      <c r="Y22">
        <f t="shared" si="16"/>
        <v>6.8141184983094355E-3</v>
      </c>
      <c r="Z22">
        <f t="shared" si="17"/>
        <v>0.65362358295056588</v>
      </c>
      <c r="AB22">
        <f t="shared" si="18"/>
        <v>1452.3678118232606</v>
      </c>
      <c r="AC22">
        <f t="shared" si="19"/>
        <v>1288.8377646297599</v>
      </c>
      <c r="AE22">
        <f t="shared" si="2"/>
        <v>0</v>
      </c>
      <c r="AF22">
        <f t="shared" si="3"/>
        <v>0</v>
      </c>
      <c r="AG22">
        <f t="shared" si="3"/>
        <v>-16.340589573764149</v>
      </c>
      <c r="AH22">
        <f t="shared" si="4"/>
        <v>-1048.7074191034083</v>
      </c>
      <c r="AI22">
        <f t="shared" si="5"/>
        <v>-1065.0480086771724</v>
      </c>
      <c r="AJ22">
        <f t="shared" si="6"/>
        <v>163.53004719350065</v>
      </c>
      <c r="AK22">
        <f t="shared" si="20"/>
        <v>30.499724048288474</v>
      </c>
      <c r="AL22">
        <f t="shared" si="7"/>
        <v>-871.0182374353833</v>
      </c>
      <c r="AN22">
        <f t="shared" si="8"/>
        <v>0</v>
      </c>
      <c r="AO22">
        <f t="shared" si="8"/>
        <v>0</v>
      </c>
      <c r="AP22">
        <f t="shared" si="8"/>
        <v>-4.8531043898688466</v>
      </c>
      <c r="AQ22">
        <f t="shared" si="8"/>
        <v>-311.46284877690533</v>
      </c>
      <c r="AR22">
        <f t="shared" si="8"/>
        <v>-316.31595316677419</v>
      </c>
      <c r="AS22">
        <f t="shared" si="8"/>
        <v>48.567916495770646</v>
      </c>
      <c r="AT22">
        <f t="shared" si="8"/>
        <v>9.0583233854787011</v>
      </c>
      <c r="AU22">
        <f t="shared" si="8"/>
        <v>-258.68971328552482</v>
      </c>
      <c r="AW22">
        <v>19</v>
      </c>
      <c r="AX22">
        <f>IF(Z22&gt;0, (R22*SUMPRODUCT(K22:$K$98, X22:$X$98)-K22*$AZ$3)/Z22, 0)</f>
        <v>1971.8348576281953</v>
      </c>
    </row>
    <row r="23" spans="5:50" x14ac:dyDescent="0.25">
      <c r="E23">
        <v>2023</v>
      </c>
      <c r="F23" s="15">
        <v>5.3900000000000003E-2</v>
      </c>
      <c r="G23" s="15">
        <v>7.0000000000000007E-2</v>
      </c>
      <c r="H23" s="5">
        <f t="shared" si="9"/>
        <v>0.12000000000000001</v>
      </c>
      <c r="I23" s="5">
        <f t="shared" si="10"/>
        <v>1.1200000000000001</v>
      </c>
      <c r="J23">
        <f t="shared" si="11"/>
        <v>0.89285714285714279</v>
      </c>
      <c r="K23">
        <f t="shared" si="21"/>
        <v>0.26517580041805033</v>
      </c>
      <c r="L23" s="2">
        <v>20</v>
      </c>
      <c r="M23" s="6">
        <v>3.4133669999999998E-2</v>
      </c>
      <c r="Q23" s="4">
        <f t="shared" si="22"/>
        <v>25</v>
      </c>
      <c r="R23">
        <f t="shared" si="0"/>
        <v>50000</v>
      </c>
      <c r="S23">
        <f t="shared" si="1"/>
        <v>1920.8193190389561</v>
      </c>
      <c r="U23">
        <f t="shared" si="12"/>
        <v>3.4133669999999998E-2</v>
      </c>
      <c r="V23">
        <f t="shared" si="13"/>
        <v>0.01</v>
      </c>
      <c r="W23">
        <f t="shared" si="14"/>
        <v>0.65362358295056588</v>
      </c>
      <c r="X23">
        <f t="shared" si="15"/>
        <v>2.2310571684652242E-2</v>
      </c>
      <c r="Y23">
        <f t="shared" si="16"/>
        <v>6.5362358295056591E-3</v>
      </c>
      <c r="Z23">
        <f t="shared" si="17"/>
        <v>0.62477677543640797</v>
      </c>
      <c r="AB23">
        <f t="shared" si="18"/>
        <v>1288.8377646297599</v>
      </c>
      <c r="AC23">
        <f t="shared" si="19"/>
        <v>1200.083300345116</v>
      </c>
      <c r="AE23">
        <f t="shared" si="2"/>
        <v>0</v>
      </c>
      <c r="AF23">
        <f t="shared" si="3"/>
        <v>0</v>
      </c>
      <c r="AG23">
        <f t="shared" si="3"/>
        <v>-15.619419385910199</v>
      </c>
      <c r="AH23">
        <f t="shared" si="4"/>
        <v>-1115.528584232612</v>
      </c>
      <c r="AI23">
        <f t="shared" si="5"/>
        <v>-1131.1480036185224</v>
      </c>
      <c r="AJ23">
        <f t="shared" si="6"/>
        <v>88.754464284643973</v>
      </c>
      <c r="AK23">
        <f t="shared" si="20"/>
        <v>90.218643524083205</v>
      </c>
      <c r="AL23">
        <f t="shared" si="7"/>
        <v>-952.1748958097952</v>
      </c>
      <c r="AN23">
        <f t="shared" si="8"/>
        <v>0</v>
      </c>
      <c r="AO23">
        <f t="shared" si="8"/>
        <v>0</v>
      </c>
      <c r="AP23">
        <f t="shared" si="8"/>
        <v>-4.1418920377239488</v>
      </c>
      <c r="AQ23">
        <f t="shared" si="8"/>
        <v>-295.81118521309736</v>
      </c>
      <c r="AR23">
        <f t="shared" si="8"/>
        <v>-299.95307725082137</v>
      </c>
      <c r="AS23">
        <f t="shared" si="8"/>
        <v>23.535536107355728</v>
      </c>
      <c r="AT23">
        <f t="shared" si="8"/>
        <v>23.923801009129516</v>
      </c>
      <c r="AU23">
        <f t="shared" si="8"/>
        <v>-252.49374013433612</v>
      </c>
      <c r="AW23">
        <v>20</v>
      </c>
      <c r="AX23">
        <f>IF(Z23&gt;0, (R23*SUMPRODUCT(K23:$K$98, X23:$X$98)-K23*$AZ$3)/Z23, 0)</f>
        <v>1920.8193190389561</v>
      </c>
    </row>
    <row r="24" spans="5:50" x14ac:dyDescent="0.25">
      <c r="E24">
        <v>2024</v>
      </c>
      <c r="F24" s="5">
        <v>3.5571999999999999E-2</v>
      </c>
      <c r="G24" s="5">
        <v>7.0000000000000007E-2</v>
      </c>
      <c r="H24" s="5">
        <f t="shared" si="9"/>
        <v>0.12000000000000001</v>
      </c>
      <c r="I24" s="5">
        <f t="shared" si="10"/>
        <v>1.1200000000000001</v>
      </c>
      <c r="J24">
        <f t="shared" si="11"/>
        <v>0.89285714285714279</v>
      </c>
      <c r="K24">
        <f t="shared" si="21"/>
        <v>0.23676410751611635</v>
      </c>
      <c r="L24" s="2">
        <v>21</v>
      </c>
      <c r="M24" s="6">
        <v>3.7867151000000002E-2</v>
      </c>
      <c r="Q24" s="4">
        <f t="shared" si="22"/>
        <v>25</v>
      </c>
      <c r="R24">
        <f t="shared" si="0"/>
        <v>50000</v>
      </c>
      <c r="S24">
        <f t="shared" si="1"/>
        <v>1854.3849515919092</v>
      </c>
      <c r="U24">
        <f t="shared" si="12"/>
        <v>3.7867151000000002E-2</v>
      </c>
      <c r="V24">
        <f t="shared" si="13"/>
        <v>0.01</v>
      </c>
      <c r="W24">
        <f t="shared" si="14"/>
        <v>0.62477677543640797</v>
      </c>
      <c r="X24">
        <f t="shared" si="15"/>
        <v>2.3658516496743554E-2</v>
      </c>
      <c r="Y24">
        <f t="shared" si="16"/>
        <v>6.2477677543640794E-3</v>
      </c>
      <c r="Z24">
        <f t="shared" si="17"/>
        <v>0.59487049118530033</v>
      </c>
      <c r="AB24">
        <f t="shared" si="18"/>
        <v>1200.083300345116</v>
      </c>
      <c r="AC24">
        <f t="shared" si="19"/>
        <v>1103.1188870001083</v>
      </c>
      <c r="AE24">
        <f t="shared" si="2"/>
        <v>0</v>
      </c>
      <c r="AF24">
        <f t="shared" si="3"/>
        <v>0</v>
      </c>
      <c r="AG24">
        <f t="shared" si="3"/>
        <v>-14.871762279632508</v>
      </c>
      <c r="AH24">
        <f t="shared" si="4"/>
        <v>-1182.9258248371777</v>
      </c>
      <c r="AI24">
        <f t="shared" ref="AI24:AI79" si="23">SUM(AE24:AH24)</f>
        <v>-1197.7975871168103</v>
      </c>
      <c r="AJ24">
        <f t="shared" si="6"/>
        <v>96.964413345007642</v>
      </c>
      <c r="AK24">
        <f t="shared" si="20"/>
        <v>84.005831024158127</v>
      </c>
      <c r="AL24">
        <f t="shared" ref="AL24:AL79" si="24">SUM(AI24:AK24)</f>
        <v>-1016.8273427476445</v>
      </c>
      <c r="AN24">
        <f t="shared" si="8"/>
        <v>0</v>
      </c>
      <c r="AO24">
        <f t="shared" si="8"/>
        <v>0</v>
      </c>
      <c r="AP24">
        <f t="shared" si="8"/>
        <v>-3.5210995233290348</v>
      </c>
      <c r="AQ24">
        <f t="shared" si="8"/>
        <v>-280.07437717534015</v>
      </c>
      <c r="AR24">
        <f t="shared" si="8"/>
        <v>-283.59547669866919</v>
      </c>
      <c r="AS24">
        <f t="shared" si="8"/>
        <v>22.957692786454537</v>
      </c>
      <c r="AT24">
        <f t="shared" si="8"/>
        <v>19.889565608584476</v>
      </c>
      <c r="AU24">
        <f t="shared" si="8"/>
        <v>-240.74821830363018</v>
      </c>
      <c r="AW24">
        <v>21</v>
      </c>
      <c r="AX24">
        <f>IF(Z24&gt;0, (R24*SUMPRODUCT(K24:$K$98, X24:$X$98)-K24*$AZ$3)/Z24, 0)</f>
        <v>1854.3849515919092</v>
      </c>
    </row>
    <row r="25" spans="5:50" x14ac:dyDescent="0.25">
      <c r="E25">
        <v>2025</v>
      </c>
      <c r="F25" s="5">
        <v>3.5571999999999999E-2</v>
      </c>
      <c r="G25" s="5">
        <v>7.0000000000000007E-2</v>
      </c>
      <c r="H25" s="5">
        <f t="shared" si="9"/>
        <v>0.12000000000000001</v>
      </c>
      <c r="I25" s="5">
        <f t="shared" si="10"/>
        <v>1.1200000000000001</v>
      </c>
      <c r="J25">
        <f t="shared" si="11"/>
        <v>0.89285714285714279</v>
      </c>
      <c r="K25">
        <f t="shared" si="21"/>
        <v>0.21139652456796101</v>
      </c>
      <c r="L25" s="2">
        <v>22</v>
      </c>
      <c r="M25" s="6">
        <v>4.2172894000000002E-2</v>
      </c>
      <c r="Q25" s="4">
        <f t="shared" si="22"/>
        <v>25</v>
      </c>
      <c r="R25">
        <f t="shared" si="0"/>
        <v>50000</v>
      </c>
      <c r="S25">
        <f t="shared" si="1"/>
        <v>1774.6102629170161</v>
      </c>
      <c r="U25">
        <f t="shared" si="12"/>
        <v>4.2172894000000002E-2</v>
      </c>
      <c r="V25">
        <f t="shared" si="13"/>
        <v>0.01</v>
      </c>
      <c r="W25">
        <f t="shared" si="14"/>
        <v>0.59487049118530033</v>
      </c>
      <c r="X25">
        <f t="shared" si="15"/>
        <v>2.5087410168485608E-2</v>
      </c>
      <c r="Y25">
        <f t="shared" si="16"/>
        <v>5.9487049118530037E-3</v>
      </c>
      <c r="Z25">
        <f t="shared" si="17"/>
        <v>0.56383437610496179</v>
      </c>
      <c r="AB25">
        <f t="shared" si="18"/>
        <v>1103.1188870001083</v>
      </c>
      <c r="AC25">
        <f t="shared" si="19"/>
        <v>1000.586270421278</v>
      </c>
      <c r="AE25">
        <f t="shared" si="2"/>
        <v>0</v>
      </c>
      <c r="AF25">
        <f t="shared" si="3"/>
        <v>0</v>
      </c>
      <c r="AG25">
        <f t="shared" si="3"/>
        <v>-14.095859402624045</v>
      </c>
      <c r="AH25">
        <f t="shared" si="4"/>
        <v>-1254.3705084242804</v>
      </c>
      <c r="AI25">
        <f t="shared" si="23"/>
        <v>-1268.4663678269044</v>
      </c>
      <c r="AJ25">
        <f t="shared" si="6"/>
        <v>102.53261657883036</v>
      </c>
      <c r="AK25">
        <f t="shared" si="20"/>
        <v>77.21832209000759</v>
      </c>
      <c r="AL25">
        <f t="shared" si="24"/>
        <v>-1088.7154291580664</v>
      </c>
      <c r="AN25">
        <f t="shared" si="8"/>
        <v>0</v>
      </c>
      <c r="AO25">
        <f t="shared" si="8"/>
        <v>0</v>
      </c>
      <c r="AP25">
        <f t="shared" si="8"/>
        <v>-2.9798156885133382</v>
      </c>
      <c r="AQ25">
        <f t="shared" si="8"/>
        <v>-265.16956600143914</v>
      </c>
      <c r="AR25">
        <f t="shared" si="8"/>
        <v>-268.14938168995246</v>
      </c>
      <c r="AS25">
        <f t="shared" si="8"/>
        <v>21.675038799624037</v>
      </c>
      <c r="AT25">
        <f t="shared" si="8"/>
        <v>16.323684922797018</v>
      </c>
      <c r="AU25">
        <f t="shared" si="8"/>
        <v>-230.1506579675314</v>
      </c>
      <c r="AW25">
        <v>22</v>
      </c>
      <c r="AX25">
        <f>IF(Z25&gt;0, (R25*SUMPRODUCT(K25:$K$98, X25:$X$98)-K25*$AZ$3)/Z25, 0)</f>
        <v>1774.6102629170161</v>
      </c>
    </row>
    <row r="26" spans="5:50" x14ac:dyDescent="0.25">
      <c r="E26">
        <v>2026</v>
      </c>
      <c r="F26" s="5">
        <v>3.5571999999999999E-2</v>
      </c>
      <c r="G26" s="5">
        <v>7.0000000000000007E-2</v>
      </c>
      <c r="H26" s="5">
        <f t="shared" si="9"/>
        <v>0.12000000000000001</v>
      </c>
      <c r="I26" s="5">
        <f t="shared" si="10"/>
        <v>1.1200000000000001</v>
      </c>
      <c r="J26">
        <f t="shared" si="11"/>
        <v>0.89285714285714279</v>
      </c>
      <c r="K26">
        <f t="shared" si="21"/>
        <v>0.18874689693567948</v>
      </c>
      <c r="L26" s="2">
        <v>23</v>
      </c>
      <c r="M26" s="6">
        <v>4.6777600000000003E-2</v>
      </c>
      <c r="Q26" s="4">
        <f t="shared" si="22"/>
        <v>25</v>
      </c>
      <c r="R26">
        <f t="shared" si="0"/>
        <v>50000</v>
      </c>
      <c r="S26">
        <f t="shared" si="1"/>
        <v>1680.8959683173448</v>
      </c>
      <c r="U26">
        <f t="shared" si="12"/>
        <v>4.6777600000000003E-2</v>
      </c>
      <c r="V26">
        <f t="shared" si="13"/>
        <v>0.01</v>
      </c>
      <c r="W26">
        <f t="shared" si="14"/>
        <v>0.56383437610496179</v>
      </c>
      <c r="X26">
        <f t="shared" si="15"/>
        <v>2.6374818911687463E-2</v>
      </c>
      <c r="Y26">
        <f t="shared" si="16"/>
        <v>5.6383437610496179E-3</v>
      </c>
      <c r="Z26">
        <f t="shared" si="17"/>
        <v>0.53182121343222466</v>
      </c>
      <c r="AB26">
        <f t="shared" si="18"/>
        <v>1000.586270421278</v>
      </c>
      <c r="AC26">
        <f t="shared" si="19"/>
        <v>893.93613352386456</v>
      </c>
      <c r="AE26">
        <f t="shared" si="2"/>
        <v>0</v>
      </c>
      <c r="AF26">
        <f t="shared" si="3"/>
        <v>0</v>
      </c>
      <c r="AG26">
        <f t="shared" si="3"/>
        <v>-13.295530335805616</v>
      </c>
      <c r="AH26">
        <f t="shared" si="4"/>
        <v>-1318.7409455843731</v>
      </c>
      <c r="AI26">
        <f t="shared" si="23"/>
        <v>-1332.0364759201786</v>
      </c>
      <c r="AJ26">
        <f t="shared" si="6"/>
        <v>106.6501368974134</v>
      </c>
      <c r="AK26">
        <f t="shared" si="20"/>
        <v>70.04103892948946</v>
      </c>
      <c r="AL26">
        <f t="shared" si="24"/>
        <v>-1155.3453000932757</v>
      </c>
      <c r="AN26">
        <f t="shared" si="8"/>
        <v>0</v>
      </c>
      <c r="AO26">
        <f t="shared" si="8"/>
        <v>0</v>
      </c>
      <c r="AP26">
        <f t="shared" si="8"/>
        <v>-2.5094900939975027</v>
      </c>
      <c r="AQ26">
        <f t="shared" si="8"/>
        <v>-248.90826134107417</v>
      </c>
      <c r="AR26">
        <f t="shared" si="8"/>
        <v>-251.41775143507166</v>
      </c>
      <c r="AS26">
        <f t="shared" si="8"/>
        <v>20.129882397152194</v>
      </c>
      <c r="AT26">
        <f t="shared" si="8"/>
        <v>13.220028756092262</v>
      </c>
      <c r="AU26">
        <f t="shared" si="8"/>
        <v>-218.06784028182719</v>
      </c>
      <c r="AW26">
        <v>23</v>
      </c>
      <c r="AX26">
        <f>IF(Z26&gt;0, (R26*SUMPRODUCT(K26:$K$98, X26:$X$98)-K26*$AZ$3)/Z26, 0)</f>
        <v>1680.8959683173448</v>
      </c>
    </row>
    <row r="27" spans="5:50" x14ac:dyDescent="0.25">
      <c r="E27">
        <v>2027</v>
      </c>
      <c r="F27" s="5">
        <v>3.5571999999999999E-2</v>
      </c>
      <c r="G27" s="5">
        <v>7.0000000000000007E-2</v>
      </c>
      <c r="H27" s="5">
        <f t="shared" si="9"/>
        <v>0.12000000000000001</v>
      </c>
      <c r="I27" s="5">
        <f t="shared" si="10"/>
        <v>1.1200000000000001</v>
      </c>
      <c r="J27">
        <f t="shared" si="11"/>
        <v>0.89285714285714279</v>
      </c>
      <c r="K27">
        <f t="shared" si="21"/>
        <v>0.16852401512114237</v>
      </c>
      <c r="L27" s="2">
        <v>24</v>
      </c>
      <c r="M27" s="6">
        <v>5.1668436999999998E-2</v>
      </c>
      <c r="Q27" s="4">
        <f t="shared" si="22"/>
        <v>25</v>
      </c>
      <c r="R27">
        <f t="shared" si="0"/>
        <v>50000</v>
      </c>
      <c r="S27">
        <f t="shared" si="1"/>
        <v>1576.2009102678487</v>
      </c>
      <c r="U27">
        <f t="shared" si="12"/>
        <v>5.1668436999999998E-2</v>
      </c>
      <c r="V27">
        <f t="shared" si="13"/>
        <v>0.01</v>
      </c>
      <c r="W27">
        <f t="shared" si="14"/>
        <v>0.53182121343222466</v>
      </c>
      <c r="X27">
        <f t="shared" si="15"/>
        <v>2.7478370861486454E-2</v>
      </c>
      <c r="Y27">
        <f t="shared" si="16"/>
        <v>5.318212134322247E-3</v>
      </c>
      <c r="Z27">
        <f t="shared" si="17"/>
        <v>0.49902463043641598</v>
      </c>
      <c r="AB27">
        <f t="shared" si="18"/>
        <v>893.93613352386456</v>
      </c>
      <c r="AC27">
        <f t="shared" si="19"/>
        <v>786.5630767399557</v>
      </c>
      <c r="AE27">
        <f t="shared" si="2"/>
        <v>0</v>
      </c>
      <c r="AF27">
        <f t="shared" si="3"/>
        <v>0</v>
      </c>
      <c r="AG27">
        <f t="shared" si="3"/>
        <v>-12.475615760910399</v>
      </c>
      <c r="AH27">
        <f t="shared" si="4"/>
        <v>-1373.9185430743228</v>
      </c>
      <c r="AI27">
        <f t="shared" si="23"/>
        <v>-1386.3941588352332</v>
      </c>
      <c r="AJ27">
        <f t="shared" si="6"/>
        <v>107.37305678390885</v>
      </c>
      <c r="AK27">
        <f t="shared" si="20"/>
        <v>62.575529346670528</v>
      </c>
      <c r="AL27">
        <f t="shared" si="24"/>
        <v>-1216.4455727046538</v>
      </c>
      <c r="AN27">
        <f t="shared" si="8"/>
        <v>0</v>
      </c>
      <c r="AO27">
        <f t="shared" si="8"/>
        <v>0</v>
      </c>
      <c r="AP27">
        <f t="shared" si="8"/>
        <v>-2.1024408591372263</v>
      </c>
      <c r="AQ27">
        <f t="shared" si="8"/>
        <v>-231.53826932827508</v>
      </c>
      <c r="AR27">
        <f t="shared" si="8"/>
        <v>-233.64071018741228</v>
      </c>
      <c r="AS27">
        <f t="shared" si="8"/>
        <v>18.094938645054732</v>
      </c>
      <c r="AT27">
        <f t="shared" si="8"/>
        <v>10.545479453831792</v>
      </c>
      <c r="AU27">
        <f t="shared" si="8"/>
        <v>-205.00029208852578</v>
      </c>
      <c r="AW27">
        <v>24</v>
      </c>
      <c r="AX27">
        <f>IF(Z27&gt;0, (R27*SUMPRODUCT(K27:$K$98, X27:$X$98)-K27*$AZ$3)/Z27, 0)</f>
        <v>1576.2009102678487</v>
      </c>
    </row>
    <row r="28" spans="5:50" x14ac:dyDescent="0.25">
      <c r="E28">
        <v>2028</v>
      </c>
      <c r="F28" s="5">
        <v>3.5571999999999999E-2</v>
      </c>
      <c r="G28" s="5">
        <v>7.0000000000000007E-2</v>
      </c>
      <c r="H28" s="5">
        <f t="shared" si="9"/>
        <v>0.12000000000000001</v>
      </c>
      <c r="I28" s="5">
        <f t="shared" si="10"/>
        <v>1.1200000000000001</v>
      </c>
      <c r="J28">
        <f t="shared" si="11"/>
        <v>0.89285714285714279</v>
      </c>
      <c r="K28">
        <f t="shared" si="21"/>
        <v>0.15046787064387712</v>
      </c>
      <c r="L28" s="2">
        <v>25</v>
      </c>
      <c r="M28" s="6">
        <v>5.7177164000000003E-2</v>
      </c>
      <c r="Q28" s="4">
        <f t="shared" si="22"/>
        <v>25</v>
      </c>
      <c r="R28">
        <f t="shared" si="0"/>
        <v>50000</v>
      </c>
      <c r="S28">
        <f t="shared" si="1"/>
        <v>1463.7878112980216</v>
      </c>
      <c r="U28">
        <f t="shared" si="12"/>
        <v>5.7177164000000003E-2</v>
      </c>
      <c r="V28">
        <f t="shared" si="13"/>
        <v>0.01</v>
      </c>
      <c r="W28">
        <f t="shared" si="14"/>
        <v>0.49902463043641598</v>
      </c>
      <c r="X28">
        <f t="shared" si="15"/>
        <v>2.8532813134502351E-2</v>
      </c>
      <c r="Y28">
        <f t="shared" si="16"/>
        <v>4.99024630436416E-3</v>
      </c>
      <c r="Z28">
        <f t="shared" si="17"/>
        <v>0.46550157099754946</v>
      </c>
      <c r="AB28">
        <f t="shared" si="18"/>
        <v>786.5630767399557</v>
      </c>
      <c r="AC28">
        <f t="shared" si="19"/>
        <v>681.39552576629353</v>
      </c>
      <c r="AE28">
        <f t="shared" si="2"/>
        <v>0</v>
      </c>
      <c r="AF28">
        <f t="shared" si="3"/>
        <v>0</v>
      </c>
      <c r="AG28">
        <f t="shared" si="3"/>
        <v>-11.637539274938737</v>
      </c>
      <c r="AH28">
        <f t="shared" si="4"/>
        <v>-1426.6406567251177</v>
      </c>
      <c r="AI28">
        <f t="shared" si="23"/>
        <v>-1438.2781960000564</v>
      </c>
      <c r="AJ28">
        <f t="shared" si="6"/>
        <v>105.16755097366217</v>
      </c>
      <c r="AK28">
        <f t="shared" si="20"/>
        <v>55.059415371796902</v>
      </c>
      <c r="AL28">
        <f t="shared" si="24"/>
        <v>-1278.0512296545974</v>
      </c>
      <c r="AN28">
        <f t="shared" si="8"/>
        <v>0</v>
      </c>
      <c r="AO28">
        <f t="shared" si="8"/>
        <v>0</v>
      </c>
      <c r="AP28">
        <f t="shared" si="8"/>
        <v>-1.7510757542345214</v>
      </c>
      <c r="AQ28">
        <f t="shared" si="8"/>
        <v>-214.66358179141091</v>
      </c>
      <c r="AR28">
        <f t="shared" si="8"/>
        <v>-216.41465754564544</v>
      </c>
      <c r="AS28">
        <f t="shared" si="8"/>
        <v>15.824337455838354</v>
      </c>
      <c r="AT28">
        <f t="shared" si="8"/>
        <v>8.2846729898910354</v>
      </c>
      <c r="AU28">
        <f t="shared" si="8"/>
        <v>-192.30564709991606</v>
      </c>
      <c r="AW28">
        <v>25</v>
      </c>
      <c r="AX28">
        <f>IF(Z28&gt;0, (R28*SUMPRODUCT(K28:$K$98, X28:$X$98)-K28*$AZ$3)/Z28, 0)</f>
        <v>1463.7878112980216</v>
      </c>
    </row>
    <row r="29" spans="5:50" x14ac:dyDescent="0.25">
      <c r="E29">
        <v>2029</v>
      </c>
      <c r="F29" s="5">
        <v>3.5571999999999999E-2</v>
      </c>
      <c r="G29" s="5">
        <v>7.0000000000000007E-2</v>
      </c>
      <c r="H29" s="5">
        <f t="shared" si="9"/>
        <v>0.12000000000000001</v>
      </c>
      <c r="I29" s="5">
        <f t="shared" si="10"/>
        <v>1.1200000000000001</v>
      </c>
      <c r="J29">
        <f t="shared" si="11"/>
        <v>0.89285714285714279</v>
      </c>
      <c r="K29">
        <f t="shared" si="21"/>
        <v>0.13434631307489028</v>
      </c>
      <c r="L29" s="2">
        <v>26</v>
      </c>
      <c r="M29" s="6">
        <v>6.3388860000000005E-2</v>
      </c>
      <c r="Q29" s="4">
        <f t="shared" si="22"/>
        <v>25</v>
      </c>
      <c r="R29">
        <f t="shared" si="0"/>
        <v>50000</v>
      </c>
      <c r="S29">
        <f t="shared" si="1"/>
        <v>1343.6369567279462</v>
      </c>
      <c r="U29">
        <f t="shared" si="12"/>
        <v>6.3388860000000005E-2</v>
      </c>
      <c r="V29">
        <f t="shared" si="13"/>
        <v>0.01</v>
      </c>
      <c r="W29">
        <f t="shared" si="14"/>
        <v>0.46550157099754946</v>
      </c>
      <c r="X29">
        <f t="shared" si="15"/>
        <v>2.9507613913743725E-2</v>
      </c>
      <c r="Y29">
        <f t="shared" si="16"/>
        <v>4.6550157099754944E-3</v>
      </c>
      <c r="Z29">
        <f t="shared" si="17"/>
        <v>0.43133894137383022</v>
      </c>
      <c r="AB29">
        <f t="shared" si="18"/>
        <v>681.39552576629353</v>
      </c>
      <c r="AC29">
        <f t="shared" si="19"/>
        <v>579.56294250578719</v>
      </c>
      <c r="AE29">
        <f t="shared" si="2"/>
        <v>0</v>
      </c>
      <c r="AF29">
        <f t="shared" si="3"/>
        <v>0</v>
      </c>
      <c r="AG29">
        <f t="shared" si="3"/>
        <v>-10.783473534345756</v>
      </c>
      <c r="AH29">
        <f t="shared" si="4"/>
        <v>-1475.3806956871863</v>
      </c>
      <c r="AI29">
        <f t="shared" si="23"/>
        <v>-1486.1641692215321</v>
      </c>
      <c r="AJ29">
        <f t="shared" si="6"/>
        <v>101.83258326050634</v>
      </c>
      <c r="AK29">
        <f t="shared" si="20"/>
        <v>47.697686803640551</v>
      </c>
      <c r="AL29">
        <f t="shared" si="24"/>
        <v>-1336.633899157385</v>
      </c>
      <c r="AN29">
        <f t="shared" si="8"/>
        <v>0</v>
      </c>
      <c r="AO29">
        <f t="shared" si="8"/>
        <v>0</v>
      </c>
      <c r="AP29">
        <f t="shared" si="8"/>
        <v>-1.4487199114800087</v>
      </c>
      <c r="AQ29">
        <f t="shared" si="8"/>
        <v>-198.21195684744015</v>
      </c>
      <c r="AR29">
        <f t="shared" si="8"/>
        <v>-199.66067675892018</v>
      </c>
      <c r="AS29">
        <f t="shared" si="8"/>
        <v>13.680832111940816</v>
      </c>
      <c r="AT29">
        <f t="shared" si="8"/>
        <v>6.4080083642699561</v>
      </c>
      <c r="AU29">
        <f t="shared" si="8"/>
        <v>-179.57183628270937</v>
      </c>
      <c r="AW29">
        <v>26</v>
      </c>
      <c r="AX29">
        <f>IF(Z29&gt;0, (R29*SUMPRODUCT(K29:$K$98, X29:$X$98)-K29*$AZ$3)/Z29, 0)</f>
        <v>1343.6369567279462</v>
      </c>
    </row>
    <row r="30" spans="5:50" x14ac:dyDescent="0.25">
      <c r="E30">
        <v>2030</v>
      </c>
      <c r="F30" s="5">
        <v>3.5571999999999999E-2</v>
      </c>
      <c r="G30" s="5">
        <v>7.0000000000000007E-2</v>
      </c>
      <c r="H30" s="5">
        <f t="shared" si="9"/>
        <v>0.12000000000000001</v>
      </c>
      <c r="I30" s="5">
        <f t="shared" si="10"/>
        <v>1.1200000000000001</v>
      </c>
      <c r="J30">
        <f t="shared" si="11"/>
        <v>0.89285714285714279</v>
      </c>
      <c r="K30">
        <f t="shared" si="21"/>
        <v>0.11995206524543775</v>
      </c>
      <c r="L30" s="2">
        <v>27</v>
      </c>
      <c r="M30" s="6">
        <v>7.0498397000000004E-2</v>
      </c>
      <c r="Q30" s="4">
        <f t="shared" si="22"/>
        <v>25</v>
      </c>
      <c r="R30">
        <f t="shared" si="0"/>
        <v>50000</v>
      </c>
      <c r="S30">
        <f t="shared" si="1"/>
        <v>1215.5130348785337</v>
      </c>
      <c r="U30">
        <f t="shared" si="12"/>
        <v>7.0498397000000004E-2</v>
      </c>
      <c r="V30">
        <f t="shared" si="13"/>
        <v>0.01</v>
      </c>
      <c r="W30">
        <f t="shared" si="14"/>
        <v>0.43133894137383022</v>
      </c>
      <c r="X30">
        <f t="shared" si="15"/>
        <v>3.0408703930532011E-2</v>
      </c>
      <c r="Y30">
        <f t="shared" si="16"/>
        <v>4.3133894137383022E-3</v>
      </c>
      <c r="Z30">
        <f t="shared" si="17"/>
        <v>0.39661684802955988</v>
      </c>
      <c r="AB30">
        <f t="shared" si="18"/>
        <v>579.56294250578719</v>
      </c>
      <c r="AC30">
        <f t="shared" si="19"/>
        <v>482.09294863236852</v>
      </c>
      <c r="AE30">
        <f t="shared" si="2"/>
        <v>0</v>
      </c>
      <c r="AF30">
        <f t="shared" si="3"/>
        <v>0</v>
      </c>
      <c r="AG30">
        <f t="shared" si="3"/>
        <v>-9.9154212007389972</v>
      </c>
      <c r="AH30">
        <f t="shared" si="4"/>
        <v>-1520.4351965266005</v>
      </c>
      <c r="AI30">
        <f t="shared" si="23"/>
        <v>-1530.3506177273396</v>
      </c>
      <c r="AJ30">
        <f t="shared" si="6"/>
        <v>97.469993873418673</v>
      </c>
      <c r="AK30">
        <f t="shared" si="20"/>
        <v>40.569405975405104</v>
      </c>
      <c r="AL30">
        <f t="shared" si="24"/>
        <v>-1392.3112178785159</v>
      </c>
      <c r="AN30">
        <f t="shared" si="8"/>
        <v>0</v>
      </c>
      <c r="AO30">
        <f t="shared" si="8"/>
        <v>0</v>
      </c>
      <c r="AP30">
        <f t="shared" si="8"/>
        <v>-1.189375250807041</v>
      </c>
      <c r="AQ30">
        <f t="shared" si="8"/>
        <v>-182.37934189521874</v>
      </c>
      <c r="AR30">
        <f t="shared" si="8"/>
        <v>-183.56871714602579</v>
      </c>
      <c r="AS30">
        <f t="shared" si="8"/>
        <v>11.691727064576735</v>
      </c>
      <c r="AT30">
        <f t="shared" si="8"/>
        <v>4.866384032530445</v>
      </c>
      <c r="AU30">
        <f t="shared" si="8"/>
        <v>-167.01060604891865</v>
      </c>
      <c r="AW30">
        <v>27</v>
      </c>
      <c r="AX30">
        <f>IF(Z30&gt;0, (R30*SUMPRODUCT(K30:$K$98, X30:$X$98)-K30*$AZ$3)/Z30, 0)</f>
        <v>1215.5130348785337</v>
      </c>
    </row>
    <row r="31" spans="5:50" x14ac:dyDescent="0.25">
      <c r="E31">
        <v>2031</v>
      </c>
      <c r="F31" s="5">
        <v>3.5571999999999999E-2</v>
      </c>
      <c r="G31" s="5">
        <v>7.0000000000000007E-2</v>
      </c>
      <c r="H31" s="5">
        <f t="shared" si="9"/>
        <v>0.12000000000000001</v>
      </c>
      <c r="I31" s="5">
        <f t="shared" si="10"/>
        <v>1.1200000000000001</v>
      </c>
      <c r="J31">
        <f t="shared" si="11"/>
        <v>0.89285714285714279</v>
      </c>
      <c r="K31">
        <f t="shared" si="21"/>
        <v>0.10710005825485512</v>
      </c>
      <c r="L31" s="2">
        <v>28</v>
      </c>
      <c r="M31" s="6">
        <v>7.8701599999999997E-2</v>
      </c>
      <c r="Q31" s="4">
        <f t="shared" si="22"/>
        <v>25</v>
      </c>
      <c r="R31">
        <f t="shared" si="0"/>
        <v>50000</v>
      </c>
      <c r="S31">
        <f t="shared" si="1"/>
        <v>1078.0925685049301</v>
      </c>
      <c r="U31">
        <f t="shared" si="12"/>
        <v>7.8701599999999997E-2</v>
      </c>
      <c r="V31">
        <f t="shared" si="13"/>
        <v>0.01</v>
      </c>
      <c r="W31">
        <f t="shared" si="14"/>
        <v>0.39661684802955988</v>
      </c>
      <c r="X31">
        <f t="shared" si="15"/>
        <v>3.1214380526883207E-2</v>
      </c>
      <c r="Y31">
        <f t="shared" si="16"/>
        <v>3.9661684802955992E-3</v>
      </c>
      <c r="Z31">
        <f t="shared" si="17"/>
        <v>0.36143629902238111</v>
      </c>
      <c r="AB31">
        <f t="shared" si="18"/>
        <v>482.09294863236852</v>
      </c>
      <c r="AC31">
        <f t="shared" si="19"/>
        <v>389.66178796395479</v>
      </c>
      <c r="AE31">
        <f t="shared" si="2"/>
        <v>0</v>
      </c>
      <c r="AF31">
        <f t="shared" si="3"/>
        <v>0</v>
      </c>
      <c r="AG31">
        <f t="shared" si="3"/>
        <v>-9.0359074755595277</v>
      </c>
      <c r="AH31">
        <f t="shared" si="4"/>
        <v>-1560.7190263441603</v>
      </c>
      <c r="AI31">
        <f t="shared" si="23"/>
        <v>-1569.7549338197198</v>
      </c>
      <c r="AJ31">
        <f t="shared" si="6"/>
        <v>92.431160668413725</v>
      </c>
      <c r="AK31">
        <f t="shared" si="20"/>
        <v>33.746506404265801</v>
      </c>
      <c r="AL31">
        <f t="shared" si="24"/>
        <v>-1443.5772667470403</v>
      </c>
      <c r="AN31">
        <f t="shared" si="8"/>
        <v>0</v>
      </c>
      <c r="AO31">
        <f t="shared" si="8"/>
        <v>0</v>
      </c>
      <c r="AP31">
        <f t="shared" si="8"/>
        <v>-0.96774621701790631</v>
      </c>
      <c r="AQ31">
        <f t="shared" si="8"/>
        <v>-167.15309864092032</v>
      </c>
      <c r="AR31">
        <f t="shared" si="8"/>
        <v>-168.12084485793824</v>
      </c>
      <c r="AS31">
        <f t="shared" si="8"/>
        <v>9.8993826921509829</v>
      </c>
      <c r="AT31">
        <f t="shared" si="8"/>
        <v>3.6142528017947089</v>
      </c>
      <c r="AU31">
        <f t="shared" si="8"/>
        <v>-154.60720936399255</v>
      </c>
      <c r="AW31">
        <v>28</v>
      </c>
      <c r="AX31">
        <f>IF(Z31&gt;0, (R31*SUMPRODUCT(K31:$K$98, X31:$X$98)-K31*$AZ$3)/Z31, 0)</f>
        <v>1078.0925685049301</v>
      </c>
    </row>
    <row r="32" spans="5:50" x14ac:dyDescent="0.25">
      <c r="E32">
        <v>2032</v>
      </c>
      <c r="F32" s="5">
        <v>3.5571999999999999E-2</v>
      </c>
      <c r="G32" s="5">
        <v>7.0000000000000007E-2</v>
      </c>
      <c r="H32" s="5">
        <f t="shared" si="9"/>
        <v>0.12000000000000001</v>
      </c>
      <c r="I32" s="5">
        <f t="shared" si="10"/>
        <v>1.1200000000000001</v>
      </c>
      <c r="J32">
        <f t="shared" si="11"/>
        <v>0.89285714285714279</v>
      </c>
      <c r="K32">
        <f t="shared" si="21"/>
        <v>9.562505201326349E-2</v>
      </c>
      <c r="L32" s="2">
        <v>29</v>
      </c>
      <c r="M32" s="6">
        <v>8.8159118999999994E-2</v>
      </c>
      <c r="Q32" s="4">
        <f t="shared" si="22"/>
        <v>25</v>
      </c>
      <c r="R32">
        <f t="shared" si="0"/>
        <v>50000</v>
      </c>
      <c r="S32">
        <f t="shared" si="1"/>
        <v>929.01397491727266</v>
      </c>
      <c r="U32">
        <f t="shared" si="12"/>
        <v>8.8159118999999994E-2</v>
      </c>
      <c r="V32">
        <f t="shared" si="13"/>
        <v>0.01</v>
      </c>
      <c r="W32">
        <f t="shared" si="14"/>
        <v>0.36143629902238111</v>
      </c>
      <c r="X32">
        <f t="shared" si="15"/>
        <v>3.1863905696433679E-2</v>
      </c>
      <c r="Y32">
        <f t="shared" si="16"/>
        <v>3.6143629902238112E-3</v>
      </c>
      <c r="Z32">
        <f t="shared" si="17"/>
        <v>0.32595803033572363</v>
      </c>
      <c r="AB32">
        <f t="shared" si="18"/>
        <v>389.66178796395479</v>
      </c>
      <c r="AC32">
        <f t="shared" si="19"/>
        <v>302.81956541839554</v>
      </c>
      <c r="AE32">
        <f t="shared" si="2"/>
        <v>0</v>
      </c>
      <c r="AF32">
        <f t="shared" si="3"/>
        <v>0</v>
      </c>
      <c r="AG32">
        <f t="shared" si="3"/>
        <v>-8.1489507583930898</v>
      </c>
      <c r="AH32">
        <f t="shared" si="4"/>
        <v>-1593.195284821684</v>
      </c>
      <c r="AI32">
        <f t="shared" si="23"/>
        <v>-1601.3442355800771</v>
      </c>
      <c r="AJ32">
        <f t="shared" si="6"/>
        <v>86.842222545559252</v>
      </c>
      <c r="AK32">
        <f t="shared" si="20"/>
        <v>27.276325157476837</v>
      </c>
      <c r="AL32">
        <f t="shared" si="24"/>
        <v>-1487.2256878770411</v>
      </c>
      <c r="AN32">
        <f t="shared" si="8"/>
        <v>0</v>
      </c>
      <c r="AO32">
        <f t="shared" si="8"/>
        <v>0</v>
      </c>
      <c r="AP32">
        <f t="shared" si="8"/>
        <v>-0.77924384012486214</v>
      </c>
      <c r="AQ32">
        <f t="shared" si="8"/>
        <v>-152.34938197835967</v>
      </c>
      <c r="AR32">
        <f t="shared" si="8"/>
        <v>-153.12862581848452</v>
      </c>
      <c r="AS32">
        <f t="shared" si="8"/>
        <v>8.3042920478665074</v>
      </c>
      <c r="AT32">
        <f t="shared" si="8"/>
        <v>2.6083000119144097</v>
      </c>
      <c r="AU32">
        <f t="shared" si="8"/>
        <v>-142.21603375870362</v>
      </c>
      <c r="AW32">
        <v>29</v>
      </c>
      <c r="AX32">
        <f>IF(Z32&gt;0, (R32*SUMPRODUCT(K32:$K$98, X32:$X$98)-K32*$AZ$3)/Z32, 0)</f>
        <v>929.01397491727266</v>
      </c>
    </row>
    <row r="33" spans="5:50" x14ac:dyDescent="0.25">
      <c r="E33">
        <v>2033</v>
      </c>
      <c r="F33" s="5">
        <v>3.5571999999999999E-2</v>
      </c>
      <c r="G33" s="5">
        <v>7.0000000000000007E-2</v>
      </c>
      <c r="H33" s="5">
        <f t="shared" si="9"/>
        <v>0.12000000000000001</v>
      </c>
      <c r="I33" s="5">
        <f t="shared" si="10"/>
        <v>1.1200000000000001</v>
      </c>
      <c r="J33">
        <f t="shared" si="11"/>
        <v>0.89285714285714279</v>
      </c>
      <c r="K33">
        <f t="shared" si="21"/>
        <v>8.5379510726128108E-2</v>
      </c>
      <c r="L33" s="2">
        <v>30</v>
      </c>
      <c r="M33" s="6">
        <v>9.9426106E-2</v>
      </c>
      <c r="Q33" s="4">
        <f t="shared" si="22"/>
        <v>25</v>
      </c>
      <c r="R33">
        <f t="shared" si="0"/>
        <v>50000</v>
      </c>
      <c r="S33">
        <f t="shared" si="1"/>
        <v>765.36064956351004</v>
      </c>
      <c r="U33">
        <f t="shared" si="12"/>
        <v>9.9426106E-2</v>
      </c>
      <c r="V33">
        <f t="shared" si="13"/>
        <v>0.01</v>
      </c>
      <c r="W33">
        <f t="shared" si="14"/>
        <v>0.32595803033572363</v>
      </c>
      <c r="X33">
        <f t="shared" si="15"/>
        <v>3.2408737675710876E-2</v>
      </c>
      <c r="Y33">
        <f t="shared" si="16"/>
        <v>3.2595803033572362E-3</v>
      </c>
      <c r="Z33">
        <f t="shared" si="17"/>
        <v>0.29028971235665552</v>
      </c>
      <c r="AB33">
        <f t="shared" si="18"/>
        <v>302.81956541839554</v>
      </c>
      <c r="AC33">
        <f t="shared" si="19"/>
        <v>222.17632281089436</v>
      </c>
      <c r="AE33">
        <f t="shared" si="2"/>
        <v>0</v>
      </c>
      <c r="AF33">
        <f t="shared" si="3"/>
        <v>0</v>
      </c>
      <c r="AG33">
        <f t="shared" si="3"/>
        <v>-7.2572428089163878</v>
      </c>
      <c r="AH33">
        <f t="shared" si="4"/>
        <v>-1620.4368837855438</v>
      </c>
      <c r="AI33">
        <f t="shared" si="23"/>
        <v>-1627.6941265944602</v>
      </c>
      <c r="AJ33">
        <f t="shared" si="6"/>
        <v>80.643242607501179</v>
      </c>
      <c r="AK33">
        <f t="shared" si="20"/>
        <v>21.197369579287688</v>
      </c>
      <c r="AL33">
        <f t="shared" si="24"/>
        <v>-1525.8535144076714</v>
      </c>
      <c r="AN33">
        <f t="shared" si="8"/>
        <v>0</v>
      </c>
      <c r="AO33">
        <f t="shared" si="8"/>
        <v>0</v>
      </c>
      <c r="AP33">
        <f t="shared" si="8"/>
        <v>-0.61961984024599281</v>
      </c>
      <c r="AQ33">
        <f t="shared" si="8"/>
        <v>-138.35210830018144</v>
      </c>
      <c r="AR33">
        <f t="shared" si="8"/>
        <v>-138.97172814042744</v>
      </c>
      <c r="AS33">
        <f t="shared" si="8"/>
        <v>6.885280597196898</v>
      </c>
      <c r="AT33">
        <f t="shared" si="8"/>
        <v>1.8098210433604949</v>
      </c>
      <c r="AU33">
        <f t="shared" si="8"/>
        <v>-130.27662649987005</v>
      </c>
      <c r="AW33">
        <v>30</v>
      </c>
      <c r="AX33">
        <f>IF(Z33&gt;0, (R33*SUMPRODUCT(K33:$K$98, X33:$X$98)-K33*$AZ$3)/Z33, 0)</f>
        <v>765.36064956351004</v>
      </c>
    </row>
    <row r="34" spans="5:50" x14ac:dyDescent="0.25">
      <c r="E34">
        <v>2034</v>
      </c>
      <c r="F34" s="5">
        <v>3.5571999999999999E-2</v>
      </c>
      <c r="G34" s="5">
        <v>7.0000000000000007E-2</v>
      </c>
      <c r="H34" s="5">
        <f t="shared" si="9"/>
        <v>0.12000000000000001</v>
      </c>
      <c r="I34" s="5">
        <f t="shared" si="10"/>
        <v>1.1200000000000001</v>
      </c>
      <c r="J34">
        <f t="shared" si="11"/>
        <v>0.89285714285714279</v>
      </c>
      <c r="K34">
        <f t="shared" si="21"/>
        <v>7.6231706005471522E-2</v>
      </c>
      <c r="L34" s="2">
        <v>31</v>
      </c>
      <c r="M34" s="6">
        <v>0.112419382</v>
      </c>
      <c r="Q34" s="4">
        <f t="shared" si="22"/>
        <v>25</v>
      </c>
      <c r="R34">
        <f t="shared" si="0"/>
        <v>50000</v>
      </c>
      <c r="S34">
        <f t="shared" si="1"/>
        <v>580.35732953336662</v>
      </c>
      <c r="U34">
        <f t="shared" si="12"/>
        <v>0.112419382</v>
      </c>
      <c r="V34">
        <f t="shared" si="13"/>
        <v>0.01</v>
      </c>
      <c r="W34">
        <f t="shared" si="14"/>
        <v>0.29028971235665552</v>
      </c>
      <c r="X34">
        <f t="shared" si="15"/>
        <v>3.2634190064092974E-2</v>
      </c>
      <c r="Y34">
        <f t="shared" si="16"/>
        <v>2.9028971235665552E-3</v>
      </c>
      <c r="Z34">
        <f t="shared" si="17"/>
        <v>0.25475262516899599</v>
      </c>
      <c r="AB34">
        <f t="shared" si="18"/>
        <v>222.17632281089436</v>
      </c>
      <c r="AC34">
        <f t="shared" si="19"/>
        <v>147.84755323469324</v>
      </c>
      <c r="AE34">
        <f t="shared" si="2"/>
        <v>0</v>
      </c>
      <c r="AF34">
        <f t="shared" si="3"/>
        <v>0</v>
      </c>
      <c r="AG34">
        <f t="shared" si="3"/>
        <v>-6.3688156292248994</v>
      </c>
      <c r="AH34">
        <f t="shared" si="4"/>
        <v>-1631.7095032046486</v>
      </c>
      <c r="AI34">
        <f t="shared" si="23"/>
        <v>-1638.0783188338735</v>
      </c>
      <c r="AJ34">
        <f t="shared" si="6"/>
        <v>74.328769576201125</v>
      </c>
      <c r="AK34">
        <f t="shared" si="20"/>
        <v>15.552342596762607</v>
      </c>
      <c r="AL34">
        <f t="shared" si="24"/>
        <v>-1548.1972066609096</v>
      </c>
      <c r="AN34">
        <f t="shared" si="8"/>
        <v>0</v>
      </c>
      <c r="AO34">
        <f t="shared" si="8"/>
        <v>0</v>
      </c>
      <c r="AP34">
        <f t="shared" si="8"/>
        <v>-0.48550568065012467</v>
      </c>
      <c r="AQ34">
        <f t="shared" si="8"/>
        <v>-124.38799913463076</v>
      </c>
      <c r="AR34">
        <f t="shared" si="8"/>
        <v>-124.87350481528088</v>
      </c>
      <c r="AS34">
        <f t="shared" si="8"/>
        <v>5.6662089100814006</v>
      </c>
      <c r="AT34">
        <f t="shared" si="8"/>
        <v>1.1855816085327786</v>
      </c>
      <c r="AU34">
        <f t="shared" ref="AU34:AU79" si="25">AL34*$K34</f>
        <v>-118.0217142966667</v>
      </c>
      <c r="AW34">
        <v>31</v>
      </c>
      <c r="AX34">
        <f>IF(Z34&gt;0, (R34*SUMPRODUCT(K34:$K$98, X34:$X$98)-K34*$AZ$3)/Z34, 0)</f>
        <v>580.35732953336662</v>
      </c>
    </row>
    <row r="35" spans="5:50" x14ac:dyDescent="0.25">
      <c r="E35">
        <v>2035</v>
      </c>
      <c r="F35" s="5">
        <v>3.5571999999999999E-2</v>
      </c>
      <c r="G35" s="5">
        <v>7.0000000000000007E-2</v>
      </c>
      <c r="H35" s="5">
        <f t="shared" si="9"/>
        <v>0.12000000000000001</v>
      </c>
      <c r="I35" s="5">
        <f t="shared" si="10"/>
        <v>1.1200000000000001</v>
      </c>
      <c r="J35">
        <f t="shared" si="11"/>
        <v>0.89285714285714279</v>
      </c>
      <c r="K35">
        <f t="shared" si="21"/>
        <v>6.8064023219171002E-2</v>
      </c>
      <c r="L35" s="2">
        <v>32</v>
      </c>
      <c r="M35" s="6">
        <v>0.12734142500000001</v>
      </c>
      <c r="Q35" s="4">
        <f t="shared" si="22"/>
        <v>25</v>
      </c>
      <c r="R35">
        <f t="shared" si="0"/>
        <v>50000</v>
      </c>
      <c r="S35">
        <f t="shared" si="1"/>
        <v>366.86196342019275</v>
      </c>
      <c r="U35">
        <f t="shared" si="12"/>
        <v>0.12734142500000001</v>
      </c>
      <c r="V35">
        <f t="shared" si="13"/>
        <v>0.01</v>
      </c>
      <c r="W35">
        <f t="shared" si="14"/>
        <v>0.25475262516899599</v>
      </c>
      <c r="X35">
        <f t="shared" si="15"/>
        <v>3.2440562311510816E-2</v>
      </c>
      <c r="Y35">
        <f t="shared" si="16"/>
        <v>2.5475262516899602E-3</v>
      </c>
      <c r="Z35">
        <f t="shared" si="17"/>
        <v>0.2197645366057952</v>
      </c>
      <c r="AB35">
        <f t="shared" si="18"/>
        <v>147.84755323469324</v>
      </c>
      <c r="AC35">
        <f t="shared" si="19"/>
        <v>80.623249389330851</v>
      </c>
      <c r="AE35">
        <f t="shared" si="2"/>
        <v>0</v>
      </c>
      <c r="AF35">
        <f t="shared" ref="AF35:AG66" si="26">-$Z35*P35</f>
        <v>0</v>
      </c>
      <c r="AG35">
        <f t="shared" si="26"/>
        <v>-5.4941134151448798</v>
      </c>
      <c r="AH35">
        <f t="shared" si="4"/>
        <v>-1622.0281155755408</v>
      </c>
      <c r="AI35">
        <f t="shared" si="23"/>
        <v>-1627.5222289906858</v>
      </c>
      <c r="AJ35">
        <f t="shared" si="6"/>
        <v>67.224303845362385</v>
      </c>
      <c r="AK35">
        <f t="shared" si="20"/>
        <v>10.349328726428528</v>
      </c>
      <c r="AL35">
        <f t="shared" si="24"/>
        <v>-1549.948596418895</v>
      </c>
      <c r="AN35">
        <f t="shared" ref="AN35:AT66" si="27">AE35*$K35</f>
        <v>0</v>
      </c>
      <c r="AO35">
        <f t="shared" si="27"/>
        <v>0</v>
      </c>
      <c r="AP35">
        <f t="shared" si="27"/>
        <v>-0.37395146305717997</v>
      </c>
      <c r="AQ35">
        <f t="shared" si="27"/>
        <v>-110.40175932068179</v>
      </c>
      <c r="AR35">
        <f t="shared" si="27"/>
        <v>-110.77571078373899</v>
      </c>
      <c r="AS35">
        <f t="shared" si="27"/>
        <v>4.5755565778233516</v>
      </c>
      <c r="AT35">
        <f t="shared" si="27"/>
        <v>0.70441695073846478</v>
      </c>
      <c r="AU35">
        <f t="shared" si="25"/>
        <v>-105.49573725517718</v>
      </c>
      <c r="AW35">
        <v>32</v>
      </c>
      <c r="AX35">
        <f>IF(Z35&gt;0, (R35*SUMPRODUCT(K35:$K$98, X35:$X$98)-K35*$AZ$3)/Z35, 0)</f>
        <v>366.86196342019275</v>
      </c>
    </row>
    <row r="36" spans="5:50" x14ac:dyDescent="0.25">
      <c r="E36">
        <v>2036</v>
      </c>
      <c r="F36" s="5">
        <v>3.5571999999999999E-2</v>
      </c>
      <c r="G36" s="5">
        <v>7.0000000000000007E-2</v>
      </c>
      <c r="H36" s="5">
        <f t="shared" si="9"/>
        <v>0.12000000000000001</v>
      </c>
      <c r="I36" s="5">
        <f t="shared" si="10"/>
        <v>1.1200000000000001</v>
      </c>
      <c r="J36">
        <f t="shared" si="11"/>
        <v>0.89285714285714279</v>
      </c>
      <c r="K36">
        <f t="shared" si="21"/>
        <v>6.0771449302831244E-2</v>
      </c>
      <c r="L36" s="2">
        <v>33</v>
      </c>
      <c r="M36" s="6">
        <v>0.14457818</v>
      </c>
      <c r="Q36" s="4">
        <f t="shared" si="22"/>
        <v>25</v>
      </c>
      <c r="R36">
        <f t="shared" si="0"/>
        <v>50000</v>
      </c>
      <c r="S36">
        <f t="shared" si="1"/>
        <v>114.43068183110788</v>
      </c>
      <c r="U36">
        <f t="shared" si="12"/>
        <v>0.14457818</v>
      </c>
      <c r="V36">
        <f t="shared" si="13"/>
        <v>0.01</v>
      </c>
      <c r="W36">
        <f t="shared" si="14"/>
        <v>0.2197645366057952</v>
      </c>
      <c r="X36">
        <f t="shared" si="15"/>
        <v>3.177315673100925E-2</v>
      </c>
      <c r="Y36">
        <f t="shared" si="16"/>
        <v>2.197645366057952E-3</v>
      </c>
      <c r="Z36">
        <f t="shared" si="17"/>
        <v>0.18579373450872799</v>
      </c>
      <c r="AB36">
        <f t="shared" si="18"/>
        <v>80.623249389330851</v>
      </c>
      <c r="AC36">
        <f t="shared" si="19"/>
        <v>21.260503719781582</v>
      </c>
      <c r="AE36">
        <f t="shared" si="2"/>
        <v>0</v>
      </c>
      <c r="AF36">
        <f t="shared" si="26"/>
        <v>0</v>
      </c>
      <c r="AG36">
        <f t="shared" si="26"/>
        <v>-4.6448433627182002</v>
      </c>
      <c r="AH36">
        <f t="shared" si="4"/>
        <v>-1588.6578365504624</v>
      </c>
      <c r="AI36">
        <f t="shared" si="23"/>
        <v>-1593.3026799131806</v>
      </c>
      <c r="AJ36">
        <f t="shared" si="6"/>
        <v>59.36274566954927</v>
      </c>
      <c r="AK36">
        <f t="shared" si="20"/>
        <v>5.6436274572531602</v>
      </c>
      <c r="AL36">
        <f t="shared" si="24"/>
        <v>-1528.2963067863782</v>
      </c>
      <c r="AN36">
        <f t="shared" si="27"/>
        <v>0</v>
      </c>
      <c r="AO36">
        <f t="shared" si="27"/>
        <v>0</v>
      </c>
      <c r="AP36">
        <f t="shared" si="27"/>
        <v>-0.28227386293702128</v>
      </c>
      <c r="AQ36">
        <f t="shared" si="27"/>
        <v>-96.545039173471991</v>
      </c>
      <c r="AR36">
        <f t="shared" si="27"/>
        <v>-96.827313036409009</v>
      </c>
      <c r="AS36">
        <f t="shared" si="27"/>
        <v>3.6075600889338784</v>
      </c>
      <c r="AT36">
        <f t="shared" si="27"/>
        <v>0.34297141990252683</v>
      </c>
      <c r="AU36">
        <f t="shared" si="25"/>
        <v>-92.876781527572604</v>
      </c>
      <c r="AW36">
        <v>33</v>
      </c>
      <c r="AX36">
        <f>IF(Z36&gt;0, (R36*SUMPRODUCT(K36:$K$98, X36:$X$98)-K36*$AZ$3)/Z36, 0)</f>
        <v>114.43068183110788</v>
      </c>
    </row>
    <row r="37" spans="5:50" x14ac:dyDescent="0.25">
      <c r="E37">
        <v>2037</v>
      </c>
      <c r="F37" s="5">
        <v>3.5571999999999999E-2</v>
      </c>
      <c r="G37" s="5">
        <v>7.0000000000000007E-2</v>
      </c>
      <c r="H37" s="5">
        <f t="shared" si="9"/>
        <v>0.12000000000000001</v>
      </c>
      <c r="I37" s="5">
        <f t="shared" si="10"/>
        <v>1.1200000000000001</v>
      </c>
      <c r="J37">
        <f t="shared" si="11"/>
        <v>0.89285714285714279</v>
      </c>
      <c r="K37">
        <f t="shared" si="21"/>
        <v>5.4260222591813609E-2</v>
      </c>
      <c r="L37" s="2">
        <v>34</v>
      </c>
      <c r="M37" s="6">
        <v>0.16385111999999999</v>
      </c>
      <c r="Q37" s="4">
        <f t="shared" si="22"/>
        <v>25</v>
      </c>
      <c r="R37">
        <f t="shared" si="0"/>
        <v>50000</v>
      </c>
      <c r="S37">
        <f t="shared" si="1"/>
        <v>-193.5849338304638</v>
      </c>
      <c r="U37">
        <f t="shared" si="12"/>
        <v>0.16385111999999999</v>
      </c>
      <c r="V37">
        <f t="shared" si="13"/>
        <v>0.01</v>
      </c>
      <c r="W37">
        <f t="shared" si="14"/>
        <v>0.18579373450872799</v>
      </c>
      <c r="X37">
        <f t="shared" si="15"/>
        <v>3.044251148823773E-2</v>
      </c>
      <c r="Y37">
        <f t="shared" si="16"/>
        <v>1.85793734508728E-3</v>
      </c>
      <c r="Z37">
        <f t="shared" si="17"/>
        <v>0.15349328567540299</v>
      </c>
      <c r="AB37">
        <f t="shared" si="18"/>
        <v>21.260503719781582</v>
      </c>
      <c r="AC37">
        <f t="shared" si="19"/>
        <v>-29.713987550893364</v>
      </c>
      <c r="AE37">
        <f t="shared" si="2"/>
        <v>0</v>
      </c>
      <c r="AF37">
        <f t="shared" si="26"/>
        <v>0</v>
      </c>
      <c r="AG37">
        <f t="shared" si="26"/>
        <v>-3.8373321418850748</v>
      </c>
      <c r="AH37">
        <f t="shared" si="4"/>
        <v>-1522.1255744118864</v>
      </c>
      <c r="AI37">
        <f t="shared" si="23"/>
        <v>-1525.9629065537715</v>
      </c>
      <c r="AJ37">
        <f t="shared" si="6"/>
        <v>50.974491270674946</v>
      </c>
      <c r="AK37">
        <f t="shared" si="20"/>
        <v>1.4882352603847109</v>
      </c>
      <c r="AL37">
        <f t="shared" si="24"/>
        <v>-1473.5001800227119</v>
      </c>
      <c r="AN37">
        <f t="shared" si="27"/>
        <v>0</v>
      </c>
      <c r="AO37">
        <f t="shared" si="27"/>
        <v>0</v>
      </c>
      <c r="AP37">
        <f t="shared" si="27"/>
        <v>-0.20821449617740503</v>
      </c>
      <c r="AQ37">
        <f t="shared" si="27"/>
        <v>-82.590872480281107</v>
      </c>
      <c r="AR37">
        <f t="shared" si="27"/>
        <v>-82.799086976458511</v>
      </c>
      <c r="AS37">
        <f t="shared" si="27"/>
        <v>2.7658872428512824</v>
      </c>
      <c r="AT37">
        <f t="shared" si="27"/>
        <v>8.0751976497460104E-2</v>
      </c>
      <c r="AU37">
        <f t="shared" si="25"/>
        <v>-79.952447757109766</v>
      </c>
      <c r="AW37">
        <v>34</v>
      </c>
      <c r="AX37">
        <f>IF(Z37&gt;0, (R37*SUMPRODUCT(K37:$K$98, X37:$X$98)-K37*$AZ$3)/Z37, 0)</f>
        <v>-193.5849338304638</v>
      </c>
    </row>
    <row r="38" spans="5:50" x14ac:dyDescent="0.25">
      <c r="E38">
        <v>2038</v>
      </c>
      <c r="F38" s="5">
        <v>3.5571999999999999E-2</v>
      </c>
      <c r="G38" s="5">
        <v>7.0000000000000007E-2</v>
      </c>
      <c r="H38" s="5">
        <f t="shared" si="9"/>
        <v>0.12000000000000001</v>
      </c>
      <c r="I38" s="5">
        <f t="shared" si="10"/>
        <v>1.1200000000000001</v>
      </c>
      <c r="J38">
        <f t="shared" si="11"/>
        <v>0.89285714285714279</v>
      </c>
      <c r="K38">
        <f t="shared" si="21"/>
        <v>4.8446627314119292E-2</v>
      </c>
      <c r="L38" s="2">
        <v>35</v>
      </c>
      <c r="M38" s="6">
        <v>0.185300933</v>
      </c>
      <c r="Q38" s="4">
        <f t="shared" si="22"/>
        <v>25</v>
      </c>
      <c r="R38">
        <f t="shared" si="0"/>
        <v>50000</v>
      </c>
      <c r="S38">
        <f t="shared" si="1"/>
        <v>-579.81902446689116</v>
      </c>
      <c r="U38">
        <f t="shared" si="12"/>
        <v>0.185300933</v>
      </c>
      <c r="V38">
        <f t="shared" si="13"/>
        <v>0.01</v>
      </c>
      <c r="W38">
        <f t="shared" si="14"/>
        <v>0.15349328567540299</v>
      </c>
      <c r="X38">
        <f t="shared" si="15"/>
        <v>2.844244904488771E-2</v>
      </c>
      <c r="Y38">
        <f t="shared" si="16"/>
        <v>1.5349328567540298E-3</v>
      </c>
      <c r="Z38">
        <f t="shared" si="17"/>
        <v>0.12351590377376125</v>
      </c>
      <c r="AB38">
        <f t="shared" si="18"/>
        <v>-29.713987550893364</v>
      </c>
      <c r="AC38">
        <f t="shared" si="19"/>
        <v>-71.616870832248651</v>
      </c>
      <c r="AE38">
        <f t="shared" si="2"/>
        <v>0</v>
      </c>
      <c r="AF38">
        <f t="shared" si="26"/>
        <v>0</v>
      </c>
      <c r="AG38">
        <f t="shared" si="26"/>
        <v>-3.0878975943440312</v>
      </c>
      <c r="AH38">
        <f t="shared" si="4"/>
        <v>-1422.1224522443854</v>
      </c>
      <c r="AI38">
        <f t="shared" si="23"/>
        <v>-1425.2103498387294</v>
      </c>
      <c r="AJ38">
        <f t="shared" si="6"/>
        <v>41.902883281355287</v>
      </c>
      <c r="AK38">
        <f t="shared" si="20"/>
        <v>-2.0799791285625355</v>
      </c>
      <c r="AL38">
        <f t="shared" si="24"/>
        <v>-1385.3874456859367</v>
      </c>
      <c r="AN38">
        <f t="shared" si="27"/>
        <v>0</v>
      </c>
      <c r="AO38">
        <f t="shared" si="27"/>
        <v>0</v>
      </c>
      <c r="AP38">
        <f t="shared" si="27"/>
        <v>-0.14959822393735078</v>
      </c>
      <c r="AQ38">
        <f t="shared" si="27"/>
        <v>-68.897036438925156</v>
      </c>
      <c r="AR38">
        <f t="shared" si="27"/>
        <v>-69.046634662862502</v>
      </c>
      <c r="AS38">
        <f t="shared" si="27"/>
        <v>2.0300533697188596</v>
      </c>
      <c r="AT38">
        <f t="shared" si="27"/>
        <v>-0.10076797366261578</v>
      </c>
      <c r="AU38">
        <f t="shared" si="25"/>
        <v>-67.117349266806258</v>
      </c>
      <c r="AW38">
        <v>35</v>
      </c>
      <c r="AX38">
        <f>IF(Z38&gt;0, (R38*SUMPRODUCT(K38:$K$98, X38:$X$98)-K38*$AZ$3)/Z38, 0)</f>
        <v>-579.81902446689116</v>
      </c>
    </row>
    <row r="39" spans="5:50" x14ac:dyDescent="0.25">
      <c r="E39">
        <v>2039</v>
      </c>
      <c r="F39" s="5">
        <v>3.5571999999999999E-2</v>
      </c>
      <c r="G39" s="5">
        <v>7.0000000000000007E-2</v>
      </c>
      <c r="H39" s="5">
        <f t="shared" si="9"/>
        <v>0.12000000000000001</v>
      </c>
      <c r="I39" s="5">
        <f t="shared" si="10"/>
        <v>1.1200000000000001</v>
      </c>
      <c r="J39">
        <f t="shared" si="11"/>
        <v>0.89285714285714279</v>
      </c>
      <c r="K39">
        <f t="shared" si="21"/>
        <v>4.3255917244749365E-2</v>
      </c>
      <c r="L39" s="2">
        <v>36</v>
      </c>
      <c r="M39" s="6">
        <v>0.20871278500000001</v>
      </c>
      <c r="Q39" s="4">
        <f t="shared" si="22"/>
        <v>25</v>
      </c>
      <c r="R39">
        <f t="shared" si="0"/>
        <v>50000</v>
      </c>
      <c r="S39">
        <f t="shared" si="1"/>
        <v>-1079.6252624322146</v>
      </c>
      <c r="U39">
        <f t="shared" si="12"/>
        <v>0.20871278500000001</v>
      </c>
      <c r="V39">
        <f t="shared" si="13"/>
        <v>0.01</v>
      </c>
      <c r="W39">
        <f t="shared" si="14"/>
        <v>0.12351590377376125</v>
      </c>
      <c r="X39">
        <f t="shared" si="15"/>
        <v>2.5779348268413722E-2</v>
      </c>
      <c r="Y39">
        <f t="shared" si="16"/>
        <v>1.2351590377376125E-3</v>
      </c>
      <c r="Z39">
        <f t="shared" si="17"/>
        <v>9.6501396467609898E-2</v>
      </c>
      <c r="AB39">
        <f t="shared" si="18"/>
        <v>-71.616870832248651</v>
      </c>
      <c r="AC39">
        <f t="shared" si="19"/>
        <v>-104.18534548641853</v>
      </c>
      <c r="AE39">
        <f t="shared" si="2"/>
        <v>0</v>
      </c>
      <c r="AF39">
        <f t="shared" si="26"/>
        <v>0</v>
      </c>
      <c r="AG39">
        <f t="shared" si="26"/>
        <v>-2.4125349116902473</v>
      </c>
      <c r="AH39">
        <f t="shared" si="4"/>
        <v>-1288.9674134206862</v>
      </c>
      <c r="AI39">
        <f t="shared" si="23"/>
        <v>-1291.3799483323764</v>
      </c>
      <c r="AJ39">
        <f t="shared" si="6"/>
        <v>32.568474654169876</v>
      </c>
      <c r="AK39">
        <f t="shared" si="20"/>
        <v>-5.0131809582574061</v>
      </c>
      <c r="AL39">
        <f t="shared" si="24"/>
        <v>-1263.8246546364639</v>
      </c>
      <c r="AN39">
        <f t="shared" si="27"/>
        <v>0</v>
      </c>
      <c r="AO39">
        <f t="shared" si="27"/>
        <v>0</v>
      </c>
      <c r="AP39">
        <f t="shared" si="27"/>
        <v>-0.10435641049014205</v>
      </c>
      <c r="AQ39">
        <f t="shared" si="27"/>
        <v>-55.755467766103841</v>
      </c>
      <c r="AR39">
        <f t="shared" si="27"/>
        <v>-55.859824176593989</v>
      </c>
      <c r="AS39">
        <f t="shared" si="27"/>
        <v>1.4087792444284892</v>
      </c>
      <c r="AT39">
        <f t="shared" si="27"/>
        <v>-0.21684974066333568</v>
      </c>
      <c r="AU39">
        <f t="shared" si="25"/>
        <v>-54.66789467282883</v>
      </c>
      <c r="AW39">
        <v>36</v>
      </c>
      <c r="AX39">
        <f>IF(Z39&gt;0, (R39*SUMPRODUCT(K39:$K$98, X39:$X$98)-K39*$AZ$3)/Z39, 0)</f>
        <v>-1079.6252624322146</v>
      </c>
    </row>
    <row r="40" spans="5:50" x14ac:dyDescent="0.25">
      <c r="E40">
        <v>2040</v>
      </c>
      <c r="F40" s="5">
        <v>3.5571999999999999E-2</v>
      </c>
      <c r="G40" s="5">
        <v>7.0000000000000007E-2</v>
      </c>
      <c r="H40" s="5">
        <f t="shared" si="9"/>
        <v>0.12000000000000001</v>
      </c>
      <c r="I40" s="5">
        <f t="shared" si="10"/>
        <v>1.1200000000000001</v>
      </c>
      <c r="J40">
        <f t="shared" si="11"/>
        <v>0.89285714285714279</v>
      </c>
      <c r="K40">
        <f t="shared" si="21"/>
        <v>3.8621354682811929E-2</v>
      </c>
      <c r="L40" s="2">
        <v>37</v>
      </c>
      <c r="M40" s="6">
        <v>0.23444695300000001</v>
      </c>
      <c r="Q40" s="4">
        <f t="shared" si="22"/>
        <v>25</v>
      </c>
      <c r="R40">
        <f t="shared" si="0"/>
        <v>50000</v>
      </c>
      <c r="S40">
        <f t="shared" si="1"/>
        <v>-1748.7482174651161</v>
      </c>
      <c r="U40">
        <f t="shared" si="12"/>
        <v>0.23444695300000001</v>
      </c>
      <c r="V40">
        <f t="shared" si="13"/>
        <v>0.01</v>
      </c>
      <c r="W40">
        <f t="shared" si="14"/>
        <v>9.6501396467609898E-2</v>
      </c>
      <c r="X40">
        <f t="shared" si="15"/>
        <v>2.2624458362076105E-2</v>
      </c>
      <c r="Y40">
        <f t="shared" si="16"/>
        <v>9.6501396467609901E-4</v>
      </c>
      <c r="Z40">
        <f t="shared" si="17"/>
        <v>7.291192414085769E-2</v>
      </c>
      <c r="AB40">
        <f t="shared" si="18"/>
        <v>-104.18534548641853</v>
      </c>
      <c r="AC40">
        <f t="shared" si="19"/>
        <v>-127.50459737327665</v>
      </c>
      <c r="AE40">
        <f t="shared" si="2"/>
        <v>0</v>
      </c>
      <c r="AF40">
        <f t="shared" si="26"/>
        <v>0</v>
      </c>
      <c r="AG40">
        <f t="shared" si="26"/>
        <v>-1.8227981035214422</v>
      </c>
      <c r="AH40">
        <f t="shared" si="4"/>
        <v>-1131.2229181038053</v>
      </c>
      <c r="AI40">
        <f t="shared" si="23"/>
        <v>-1133.0457162073267</v>
      </c>
      <c r="AJ40">
        <f t="shared" si="6"/>
        <v>23.319251886858126</v>
      </c>
      <c r="AK40">
        <f t="shared" si="20"/>
        <v>-7.2929741840492976</v>
      </c>
      <c r="AL40">
        <f t="shared" si="24"/>
        <v>-1117.0194385045179</v>
      </c>
      <c r="AN40">
        <f t="shared" si="27"/>
        <v>0</v>
      </c>
      <c r="AO40">
        <f t="shared" si="27"/>
        <v>0</v>
      </c>
      <c r="AP40">
        <f t="shared" si="27"/>
        <v>-7.0398932071258552E-2</v>
      </c>
      <c r="AQ40">
        <f t="shared" si="27"/>
        <v>-43.689361545412581</v>
      </c>
      <c r="AR40">
        <f t="shared" si="27"/>
        <v>-43.75976047748383</v>
      </c>
      <c r="AS40">
        <f t="shared" si="27"/>
        <v>0.90062109806017898</v>
      </c>
      <c r="AT40">
        <f t="shared" si="27"/>
        <v>-0.28166454265475882</v>
      </c>
      <c r="AU40">
        <f t="shared" si="25"/>
        <v>-43.140803922078412</v>
      </c>
      <c r="AW40">
        <v>37</v>
      </c>
      <c r="AX40">
        <f>IF(Z40&gt;0, (R40*SUMPRODUCT(K40:$K$98, X40:$X$98)-K40*$AZ$3)/Z40, 0)</f>
        <v>-1748.7482174651161</v>
      </c>
    </row>
    <row r="41" spans="5:50" x14ac:dyDescent="0.25">
      <c r="E41">
        <v>2041</v>
      </c>
      <c r="F41" s="5">
        <v>3.5571999999999999E-2</v>
      </c>
      <c r="G41" s="5">
        <v>7.0000000000000007E-2</v>
      </c>
      <c r="H41" s="5">
        <f t="shared" si="9"/>
        <v>0.12000000000000001</v>
      </c>
      <c r="I41" s="5">
        <f t="shared" si="10"/>
        <v>1.1200000000000001</v>
      </c>
      <c r="J41">
        <f t="shared" si="11"/>
        <v>0.89285714285714279</v>
      </c>
      <c r="K41">
        <f t="shared" si="21"/>
        <v>3.4483352395367789E-2</v>
      </c>
      <c r="L41" s="2">
        <v>38</v>
      </c>
      <c r="M41" s="6">
        <v>0.26339700100000002</v>
      </c>
      <c r="Q41" s="4">
        <f t="shared" si="22"/>
        <v>25</v>
      </c>
      <c r="R41">
        <f t="shared" si="0"/>
        <v>50000</v>
      </c>
      <c r="S41">
        <f t="shared" si="1"/>
        <v>-2684.7557631963573</v>
      </c>
      <c r="U41">
        <f t="shared" si="12"/>
        <v>0.26339700100000002</v>
      </c>
      <c r="V41">
        <f t="shared" si="13"/>
        <v>0.01</v>
      </c>
      <c r="W41">
        <f t="shared" si="14"/>
        <v>7.291192414085769E-2</v>
      </c>
      <c r="X41">
        <f t="shared" si="15"/>
        <v>1.920478215584142E-2</v>
      </c>
      <c r="Y41">
        <f t="shared" si="16"/>
        <v>7.2911924140857691E-4</v>
      </c>
      <c r="Z41">
        <f t="shared" si="17"/>
        <v>5.2978022743607696E-2</v>
      </c>
      <c r="AB41">
        <f t="shared" si="18"/>
        <v>-127.50459737327665</v>
      </c>
      <c r="AC41">
        <f t="shared" si="19"/>
        <v>-142.23305188364844</v>
      </c>
      <c r="AE41">
        <f t="shared" si="2"/>
        <v>0</v>
      </c>
      <c r="AF41">
        <f t="shared" si="26"/>
        <v>0</v>
      </c>
      <c r="AG41">
        <f t="shared" si="26"/>
        <v>-1.3244505685901924</v>
      </c>
      <c r="AH41">
        <f t="shared" si="4"/>
        <v>-960.23910779207097</v>
      </c>
      <c r="AI41">
        <f t="shared" si="23"/>
        <v>-961.5635583606612</v>
      </c>
      <c r="AJ41">
        <f t="shared" si="6"/>
        <v>14.72845451037179</v>
      </c>
      <c r="AK41">
        <f t="shared" si="20"/>
        <v>-8.925321816129367</v>
      </c>
      <c r="AL41">
        <f t="shared" si="24"/>
        <v>-955.76042566641877</v>
      </c>
      <c r="AN41">
        <f t="shared" si="27"/>
        <v>0</v>
      </c>
      <c r="AO41">
        <f t="shared" si="27"/>
        <v>0</v>
      </c>
      <c r="AP41">
        <f t="shared" si="27"/>
        <v>-4.5671495686940844E-2</v>
      </c>
      <c r="AQ41">
        <f t="shared" si="27"/>
        <v>-33.112263537807536</v>
      </c>
      <c r="AR41">
        <f t="shared" si="27"/>
        <v>-33.157935033494482</v>
      </c>
      <c r="AS41">
        <f t="shared" si="27"/>
        <v>0.50788648712029461</v>
      </c>
      <c r="AT41">
        <f t="shared" si="27"/>
        <v>-0.30777501742765301</v>
      </c>
      <c r="AU41">
        <f t="shared" si="25"/>
        <v>-32.957823563801838</v>
      </c>
      <c r="AW41">
        <v>38</v>
      </c>
      <c r="AX41">
        <f>IF(Z41&gt;0, (R41*SUMPRODUCT(K41:$K$98, X41:$X$98)-K41*$AZ$3)/Z41, 0)</f>
        <v>-2684.7557631963573</v>
      </c>
    </row>
    <row r="42" spans="5:50" x14ac:dyDescent="0.25">
      <c r="E42">
        <v>2042</v>
      </c>
      <c r="F42" s="5">
        <v>3.5571999999999999E-2</v>
      </c>
      <c r="G42" s="5">
        <v>7.0000000000000007E-2</v>
      </c>
      <c r="H42" s="5">
        <f t="shared" si="9"/>
        <v>0.12000000000000001</v>
      </c>
      <c r="I42" s="5">
        <f t="shared" si="10"/>
        <v>1.1200000000000001</v>
      </c>
      <c r="J42">
        <f t="shared" si="11"/>
        <v>0.89285714285714279</v>
      </c>
      <c r="K42">
        <f t="shared" si="21"/>
        <v>3.0788707495864095E-2</v>
      </c>
      <c r="L42" s="2">
        <v>39</v>
      </c>
      <c r="M42" s="6">
        <v>0.29593128600000002</v>
      </c>
      <c r="Q42" s="4">
        <f t="shared" si="22"/>
        <v>25</v>
      </c>
      <c r="R42">
        <f t="shared" si="0"/>
        <v>50000</v>
      </c>
      <c r="S42">
        <f t="shared" si="1"/>
        <v>-4065.4279264156694</v>
      </c>
      <c r="U42">
        <f t="shared" si="12"/>
        <v>0.29593128600000002</v>
      </c>
      <c r="V42">
        <f t="shared" si="13"/>
        <v>0.01</v>
      </c>
      <c r="W42">
        <f t="shared" si="14"/>
        <v>5.2978022743607696E-2</v>
      </c>
      <c r="X42">
        <f t="shared" si="15"/>
        <v>1.5677854400253075E-2</v>
      </c>
      <c r="Y42">
        <f t="shared" si="16"/>
        <v>5.2978022743607701E-4</v>
      </c>
      <c r="Z42">
        <f t="shared" si="17"/>
        <v>3.677038811591854E-2</v>
      </c>
      <c r="AB42">
        <f t="shared" si="18"/>
        <v>-142.23305188364844</v>
      </c>
      <c r="AC42">
        <f t="shared" si="19"/>
        <v>-149.48736271159808</v>
      </c>
      <c r="AE42">
        <f t="shared" si="2"/>
        <v>0</v>
      </c>
      <c r="AF42">
        <f t="shared" si="26"/>
        <v>0</v>
      </c>
      <c r="AG42">
        <f t="shared" si="26"/>
        <v>-0.91925970289796344</v>
      </c>
      <c r="AH42">
        <f t="shared" si="4"/>
        <v>-783.89272001265374</v>
      </c>
      <c r="AI42">
        <f t="shared" si="23"/>
        <v>-784.81197971555173</v>
      </c>
      <c r="AJ42">
        <f t="shared" si="6"/>
        <v>7.254310827949638</v>
      </c>
      <c r="AK42">
        <f t="shared" si="20"/>
        <v>-9.9563136318553926</v>
      </c>
      <c r="AL42">
        <f t="shared" si="24"/>
        <v>-787.5139825194575</v>
      </c>
      <c r="AN42">
        <f t="shared" si="27"/>
        <v>0</v>
      </c>
      <c r="AO42">
        <f t="shared" si="27"/>
        <v>0</v>
      </c>
      <c r="AP42">
        <f t="shared" si="27"/>
        <v>-2.8302818105260329E-2</v>
      </c>
      <c r="AQ42">
        <f t="shared" si="27"/>
        <v>-24.135043664606886</v>
      </c>
      <c r="AR42">
        <f t="shared" si="27"/>
        <v>-24.163346482712146</v>
      </c>
      <c r="AS42">
        <f t="shared" si="27"/>
        <v>0.22335085416582109</v>
      </c>
      <c r="AT42">
        <f t="shared" si="27"/>
        <v>-0.30654202814828002</v>
      </c>
      <c r="AU42">
        <f t="shared" si="25"/>
        <v>-24.246537656694606</v>
      </c>
      <c r="AW42">
        <v>39</v>
      </c>
      <c r="AX42">
        <f>IF(Z42&gt;0, (R42*SUMPRODUCT(K42:$K$98, X42:$X$98)-K42*$AZ$3)/Z42, 0)</f>
        <v>-4065.4279264156694</v>
      </c>
    </row>
    <row r="43" spans="5:50" x14ac:dyDescent="0.25">
      <c r="E43">
        <v>2043</v>
      </c>
      <c r="F43" s="5">
        <v>3.5571999999999999E-2</v>
      </c>
      <c r="G43" s="5">
        <v>7.0000000000000007E-2</v>
      </c>
      <c r="H43" s="5">
        <f t="shared" si="9"/>
        <v>0.12000000000000001</v>
      </c>
      <c r="I43" s="5">
        <f t="shared" si="10"/>
        <v>1.1200000000000001</v>
      </c>
      <c r="J43">
        <f t="shared" si="11"/>
        <v>0.89285714285714279</v>
      </c>
      <c r="K43">
        <f t="shared" si="21"/>
        <v>2.7489917407021513E-2</v>
      </c>
      <c r="L43" s="2">
        <v>40</v>
      </c>
      <c r="M43" s="6">
        <v>0.33262349499999999</v>
      </c>
      <c r="Q43" s="4">
        <f t="shared" si="22"/>
        <v>25</v>
      </c>
      <c r="R43">
        <f t="shared" si="0"/>
        <v>50000</v>
      </c>
      <c r="S43">
        <f t="shared" si="1"/>
        <v>-6227.6607516667264</v>
      </c>
      <c r="U43">
        <f t="shared" si="12"/>
        <v>0.33262349499999999</v>
      </c>
      <c r="V43">
        <f t="shared" si="13"/>
        <v>0.01</v>
      </c>
      <c r="W43">
        <f t="shared" si="14"/>
        <v>3.677038811591854E-2</v>
      </c>
      <c r="X43">
        <f t="shared" si="15"/>
        <v>1.2230695007623289E-2</v>
      </c>
      <c r="Y43">
        <f t="shared" si="16"/>
        <v>3.6770388115918543E-4</v>
      </c>
      <c r="Z43">
        <f t="shared" si="17"/>
        <v>2.4171989227136065E-2</v>
      </c>
      <c r="AB43">
        <f t="shared" si="18"/>
        <v>-149.48736271159808</v>
      </c>
      <c r="AC43">
        <f t="shared" si="19"/>
        <v>-150.5349485995462</v>
      </c>
      <c r="AE43">
        <f t="shared" si="2"/>
        <v>0</v>
      </c>
      <c r="AF43">
        <f t="shared" si="26"/>
        <v>0</v>
      </c>
      <c r="AG43">
        <f t="shared" si="26"/>
        <v>-0.60429973067840159</v>
      </c>
      <c r="AH43">
        <f t="shared" si="4"/>
        <v>-611.53475038116449</v>
      </c>
      <c r="AI43">
        <f t="shared" si="23"/>
        <v>-612.13905011184283</v>
      </c>
      <c r="AJ43">
        <f t="shared" si="6"/>
        <v>1.0475858879481166</v>
      </c>
      <c r="AK43">
        <f t="shared" si="20"/>
        <v>-10.464115389811866</v>
      </c>
      <c r="AL43">
        <f t="shared" si="24"/>
        <v>-621.55557961370664</v>
      </c>
      <c r="AN43">
        <f t="shared" si="27"/>
        <v>0</v>
      </c>
      <c r="AO43">
        <f t="shared" si="27"/>
        <v>0</v>
      </c>
      <c r="AP43">
        <f t="shared" si="27"/>
        <v>-1.6612149685434605E-2</v>
      </c>
      <c r="AQ43">
        <f t="shared" si="27"/>
        <v>-16.81103977950173</v>
      </c>
      <c r="AR43">
        <f t="shared" si="27"/>
        <v>-16.827651929187162</v>
      </c>
      <c r="AS43">
        <f t="shared" si="27"/>
        <v>2.8798049536455018E-2</v>
      </c>
      <c r="AT43">
        <f t="shared" si="27"/>
        <v>-0.28765766780347091</v>
      </c>
      <c r="AU43">
        <f t="shared" si="25"/>
        <v>-17.08651154745418</v>
      </c>
      <c r="AW43">
        <v>40</v>
      </c>
      <c r="AX43">
        <f>IF(Z43&gt;0, (R43*SUMPRODUCT(K43:$K$98, X43:$X$98)-K43*$AZ$3)/Z43, 0)</f>
        <v>-6227.6607516667264</v>
      </c>
    </row>
    <row r="44" spans="5:50" x14ac:dyDescent="0.25">
      <c r="E44">
        <v>2044</v>
      </c>
      <c r="F44" s="5">
        <v>3.5571999999999999E-2</v>
      </c>
      <c r="G44" s="5">
        <v>7.0000000000000007E-2</v>
      </c>
      <c r="H44" s="5">
        <f t="shared" si="9"/>
        <v>0.12000000000000001</v>
      </c>
      <c r="I44" s="5">
        <f t="shared" si="10"/>
        <v>1.1200000000000001</v>
      </c>
      <c r="J44">
        <f t="shared" si="11"/>
        <v>0.89285714285714279</v>
      </c>
      <c r="K44">
        <f t="shared" si="21"/>
        <v>2.4544569113412063E-2</v>
      </c>
      <c r="L44" s="2">
        <v>41</v>
      </c>
      <c r="M44" s="6">
        <v>0.37225971299999999</v>
      </c>
      <c r="Q44" s="4">
        <f t="shared" si="22"/>
        <v>25</v>
      </c>
      <c r="R44">
        <f t="shared" si="0"/>
        <v>50000</v>
      </c>
      <c r="S44">
        <f t="shared" si="1"/>
        <v>-9826.6858539630557</v>
      </c>
      <c r="U44">
        <f t="shared" si="12"/>
        <v>0.37225971299999999</v>
      </c>
      <c r="V44">
        <f t="shared" si="13"/>
        <v>0.01</v>
      </c>
      <c r="W44">
        <f t="shared" si="14"/>
        <v>2.4171989227136065E-2</v>
      </c>
      <c r="X44">
        <f t="shared" si="15"/>
        <v>8.9982577723327628E-3</v>
      </c>
      <c r="Y44">
        <f t="shared" si="16"/>
        <v>2.4171989227136066E-4</v>
      </c>
      <c r="Z44">
        <f t="shared" si="17"/>
        <v>1.4932011562531941E-2</v>
      </c>
      <c r="AB44">
        <f t="shared" si="18"/>
        <v>-150.5349485995462</v>
      </c>
      <c r="AC44">
        <f t="shared" si="19"/>
        <v>-146.73218679274541</v>
      </c>
      <c r="AE44">
        <f t="shared" si="2"/>
        <v>0</v>
      </c>
      <c r="AF44">
        <f t="shared" si="26"/>
        <v>0</v>
      </c>
      <c r="AG44">
        <f t="shared" si="26"/>
        <v>-0.37330028906329854</v>
      </c>
      <c r="AH44">
        <f t="shared" si="4"/>
        <v>-449.91288861663816</v>
      </c>
      <c r="AI44">
        <f t="shared" si="23"/>
        <v>-450.28618890570147</v>
      </c>
      <c r="AJ44">
        <f t="shared" si="6"/>
        <v>-3.8027618068007882</v>
      </c>
      <c r="AK44">
        <f t="shared" si="20"/>
        <v>-10.537446401968236</v>
      </c>
      <c r="AL44">
        <f t="shared" si="24"/>
        <v>-464.62639711447048</v>
      </c>
      <c r="AN44">
        <f t="shared" si="27"/>
        <v>0</v>
      </c>
      <c r="AO44">
        <f t="shared" si="27"/>
        <v>0</v>
      </c>
      <c r="AP44">
        <f t="shared" si="27"/>
        <v>-9.1624947449708317E-3</v>
      </c>
      <c r="AQ44">
        <f t="shared" si="27"/>
        <v>-11.04291798966594</v>
      </c>
      <c r="AR44">
        <f t="shared" si="27"/>
        <v>-11.05208048441091</v>
      </c>
      <c r="AS44">
        <f t="shared" si="27"/>
        <v>-9.3337149988865678E-2</v>
      </c>
      <c r="AT44">
        <f t="shared" si="27"/>
        <v>-0.25863708149198461</v>
      </c>
      <c r="AU44">
        <f t="shared" si="25"/>
        <v>-11.40405471589176</v>
      </c>
      <c r="AW44">
        <v>41</v>
      </c>
      <c r="AX44">
        <f>IF(Z44&gt;0, (R44*SUMPRODUCT(K44:$K$98, X44:$X$98)-K44*$AZ$3)/Z44, 0)</f>
        <v>-9826.6858539630557</v>
      </c>
    </row>
    <row r="45" spans="5:50" x14ac:dyDescent="0.25">
      <c r="E45">
        <v>2045</v>
      </c>
      <c r="F45" s="5">
        <v>3.5571999999999999E-2</v>
      </c>
      <c r="G45" s="5">
        <v>7.0000000000000007E-2</v>
      </c>
      <c r="H45" s="5">
        <f t="shared" si="9"/>
        <v>0.12000000000000001</v>
      </c>
      <c r="I45" s="5">
        <f t="shared" si="10"/>
        <v>1.1200000000000001</v>
      </c>
      <c r="J45">
        <f t="shared" si="11"/>
        <v>0.89285714285714279</v>
      </c>
      <c r="K45">
        <f t="shared" si="21"/>
        <v>2.1914793851260769E-2</v>
      </c>
      <c r="L45" s="2">
        <v>42</v>
      </c>
      <c r="M45" s="6">
        <v>0.41367450300000003</v>
      </c>
      <c r="Q45" s="4">
        <f t="shared" si="22"/>
        <v>25</v>
      </c>
      <c r="R45">
        <f t="shared" si="0"/>
        <v>50000</v>
      </c>
      <c r="S45">
        <f t="shared" si="1"/>
        <v>-16195.073176251526</v>
      </c>
      <c r="U45">
        <f t="shared" si="12"/>
        <v>0.41367450300000003</v>
      </c>
      <c r="V45">
        <f t="shared" si="13"/>
        <v>0.01</v>
      </c>
      <c r="W45">
        <f t="shared" si="14"/>
        <v>1.4932011562531941E-2</v>
      </c>
      <c r="X45">
        <f t="shared" si="15"/>
        <v>6.1769924619206546E-3</v>
      </c>
      <c r="Y45">
        <f t="shared" si="16"/>
        <v>1.4932011562531942E-4</v>
      </c>
      <c r="Z45">
        <f t="shared" si="17"/>
        <v>8.6056989849859662E-3</v>
      </c>
      <c r="AB45">
        <f t="shared" si="18"/>
        <v>-146.73218679274541</v>
      </c>
      <c r="AC45">
        <f t="shared" si="19"/>
        <v>-139.36992479464121</v>
      </c>
      <c r="AE45">
        <f t="shared" si="2"/>
        <v>0</v>
      </c>
      <c r="AF45">
        <f t="shared" si="26"/>
        <v>0</v>
      </c>
      <c r="AG45">
        <f t="shared" si="26"/>
        <v>-0.21514247462464917</v>
      </c>
      <c r="AH45">
        <f t="shared" si="4"/>
        <v>-308.8496230960327</v>
      </c>
      <c r="AI45">
        <f t="shared" si="23"/>
        <v>-309.06476557065736</v>
      </c>
      <c r="AJ45">
        <f t="shared" si="6"/>
        <v>-7.3622619981042021</v>
      </c>
      <c r="AK45">
        <f t="shared" si="20"/>
        <v>-10.271253075492179</v>
      </c>
      <c r="AL45">
        <f t="shared" si="24"/>
        <v>-326.69828064425371</v>
      </c>
      <c r="AN45">
        <f t="shared" si="27"/>
        <v>0</v>
      </c>
      <c r="AO45">
        <f t="shared" si="27"/>
        <v>0</v>
      </c>
      <c r="AP45">
        <f t="shared" si="27"/>
        <v>-4.7148029800492871E-3</v>
      </c>
      <c r="AQ45">
        <f t="shared" si="27"/>
        <v>-6.7683758211891432</v>
      </c>
      <c r="AR45">
        <f t="shared" si="27"/>
        <v>-6.7730906241691926</v>
      </c>
      <c r="AS45">
        <f t="shared" si="27"/>
        <v>-0.16134245396742478</v>
      </c>
      <c r="AT45">
        <f t="shared" si="27"/>
        <v>-0.22509239374353926</v>
      </c>
      <c r="AU45">
        <f t="shared" si="25"/>
        <v>-7.1595254718801566</v>
      </c>
      <c r="AW45">
        <v>42</v>
      </c>
      <c r="AX45">
        <f>IF(Z45&gt;0, (R45*SUMPRODUCT(K45:$K$98, X45:$X$98)-K45*$AZ$3)/Z45, 0)</f>
        <v>-16195.073176251526</v>
      </c>
    </row>
    <row r="46" spans="5:50" x14ac:dyDescent="0.25">
      <c r="E46">
        <v>2046</v>
      </c>
      <c r="F46" s="5">
        <v>3.5571999999999999E-2</v>
      </c>
      <c r="G46" s="5">
        <v>7.0000000000000007E-2</v>
      </c>
      <c r="H46" s="5">
        <f t="shared" si="9"/>
        <v>0.12000000000000001</v>
      </c>
      <c r="I46" s="5">
        <f t="shared" si="10"/>
        <v>1.1200000000000001</v>
      </c>
      <c r="J46">
        <f t="shared" si="11"/>
        <v>0.89285714285714279</v>
      </c>
      <c r="K46">
        <f t="shared" si="21"/>
        <v>1.9566780224339969E-2</v>
      </c>
      <c r="L46" s="2">
        <v>43</v>
      </c>
      <c r="M46" s="6">
        <v>0.42102545200000002</v>
      </c>
      <c r="Q46" s="4">
        <f t="shared" si="22"/>
        <v>25</v>
      </c>
      <c r="R46">
        <f t="shared" si="0"/>
        <v>50000</v>
      </c>
      <c r="S46">
        <f t="shared" si="1"/>
        <v>-26489.763224046015</v>
      </c>
      <c r="U46">
        <f t="shared" si="12"/>
        <v>0.42102545200000002</v>
      </c>
      <c r="V46">
        <f t="shared" si="13"/>
        <v>0.01</v>
      </c>
      <c r="W46">
        <f t="shared" si="14"/>
        <v>8.6056989849859662E-3</v>
      </c>
      <c r="X46">
        <f t="shared" si="15"/>
        <v>3.623218304929658E-3</v>
      </c>
      <c r="Y46">
        <f t="shared" si="16"/>
        <v>8.6056989849859662E-5</v>
      </c>
      <c r="Z46">
        <f t="shared" si="17"/>
        <v>4.8964236902064489E-3</v>
      </c>
      <c r="AB46">
        <f t="shared" si="18"/>
        <v>-139.36992479464121</v>
      </c>
      <c r="AC46">
        <f t="shared" si="19"/>
        <v>-129.70510419817847</v>
      </c>
      <c r="AE46">
        <f t="shared" si="2"/>
        <v>0</v>
      </c>
      <c r="AF46">
        <f t="shared" si="26"/>
        <v>0</v>
      </c>
      <c r="AG46">
        <f t="shared" si="26"/>
        <v>-0.12241059225516122</v>
      </c>
      <c r="AH46">
        <f t="shared" si="4"/>
        <v>-181.16091524648289</v>
      </c>
      <c r="AI46">
        <f t="shared" si="23"/>
        <v>-181.28332583873805</v>
      </c>
      <c r="AJ46">
        <f t="shared" si="6"/>
        <v>-9.6648205964627323</v>
      </c>
      <c r="AK46">
        <f t="shared" si="20"/>
        <v>-9.7558947356248851</v>
      </c>
      <c r="AL46">
        <f t="shared" si="24"/>
        <v>-200.70404117082566</v>
      </c>
      <c r="AN46">
        <f t="shared" si="27"/>
        <v>0</v>
      </c>
      <c r="AO46">
        <f t="shared" si="27"/>
        <v>0</v>
      </c>
      <c r="AP46">
        <f t="shared" si="27"/>
        <v>-2.3951811557880319E-3</v>
      </c>
      <c r="AQ46">
        <f t="shared" si="27"/>
        <v>-3.5447358138682104</v>
      </c>
      <c r="AR46">
        <f t="shared" si="27"/>
        <v>-3.5471309950239984</v>
      </c>
      <c r="AS46">
        <f t="shared" si="27"/>
        <v>-0.18910942051866061</v>
      </c>
      <c r="AT46">
        <f t="shared" si="27"/>
        <v>-0.19089144818376741</v>
      </c>
      <c r="AU46">
        <f t="shared" si="25"/>
        <v>-3.9271318637264265</v>
      </c>
      <c r="AW46">
        <v>43</v>
      </c>
      <c r="AX46">
        <f>IF(Z46&gt;0, (R46*SUMPRODUCT(K46:$K$98, X46:$X$98)-K46*$AZ$3)/Z46, 0)</f>
        <v>-26489.763224046015</v>
      </c>
    </row>
    <row r="47" spans="5:50" x14ac:dyDescent="0.25">
      <c r="E47">
        <v>2047</v>
      </c>
      <c r="F47" s="5">
        <v>3.5571999999999999E-2</v>
      </c>
      <c r="G47" s="5">
        <v>7.0000000000000007E-2</v>
      </c>
      <c r="H47" s="5">
        <f t="shared" si="9"/>
        <v>0.12000000000000001</v>
      </c>
      <c r="I47" s="5">
        <f t="shared" si="10"/>
        <v>1.1200000000000001</v>
      </c>
      <c r="J47">
        <f t="shared" si="11"/>
        <v>0.89285714285714279</v>
      </c>
      <c r="K47">
        <f t="shared" si="21"/>
        <v>1.7470339486017828E-2</v>
      </c>
      <c r="L47" s="2">
        <v>44</v>
      </c>
      <c r="M47" s="6">
        <v>0.42896583300000002</v>
      </c>
      <c r="Q47" s="4">
        <f t="shared" si="22"/>
        <v>25</v>
      </c>
      <c r="R47">
        <f t="shared" si="0"/>
        <v>50000</v>
      </c>
      <c r="S47">
        <f t="shared" si="1"/>
        <v>-43165.165899602704</v>
      </c>
      <c r="U47">
        <f t="shared" si="12"/>
        <v>0.42896583300000002</v>
      </c>
      <c r="V47">
        <f t="shared" si="13"/>
        <v>0.01</v>
      </c>
      <c r="W47">
        <f t="shared" si="14"/>
        <v>4.8964236902064489E-3</v>
      </c>
      <c r="X47">
        <f t="shared" si="15"/>
        <v>2.1003984669903434E-3</v>
      </c>
      <c r="Y47">
        <f t="shared" si="16"/>
        <v>4.8964236902064488E-5</v>
      </c>
      <c r="Z47">
        <f t="shared" si="17"/>
        <v>2.7470609863140408E-3</v>
      </c>
      <c r="AB47">
        <f t="shared" si="18"/>
        <v>-129.70510419817847</v>
      </c>
      <c r="AC47">
        <f t="shared" si="19"/>
        <v>-118.5773432105718</v>
      </c>
      <c r="AE47">
        <f t="shared" si="2"/>
        <v>0</v>
      </c>
      <c r="AF47">
        <f t="shared" si="26"/>
        <v>0</v>
      </c>
      <c r="AG47">
        <f t="shared" si="26"/>
        <v>-6.8676524657851026E-2</v>
      </c>
      <c r="AH47">
        <f t="shared" si="4"/>
        <v>-105.01992334951717</v>
      </c>
      <c r="AI47">
        <f t="shared" si="23"/>
        <v>-105.08859987417502</v>
      </c>
      <c r="AJ47">
        <f t="shared" si="6"/>
        <v>-11.127760987606678</v>
      </c>
      <c r="AK47">
        <f t="shared" si="20"/>
        <v>-9.0793572938724942</v>
      </c>
      <c r="AL47">
        <f t="shared" si="24"/>
        <v>-125.29571815565419</v>
      </c>
      <c r="AN47">
        <f t="shared" si="27"/>
        <v>0</v>
      </c>
      <c r="AO47">
        <f t="shared" si="27"/>
        <v>0</v>
      </c>
      <c r="AP47">
        <f t="shared" si="27"/>
        <v>-1.1998022004925319E-3</v>
      </c>
      <c r="AQ47">
        <f t="shared" si="27"/>
        <v>-1.8347337137116355</v>
      </c>
      <c r="AR47">
        <f t="shared" si="27"/>
        <v>-1.8359335159121279</v>
      </c>
      <c r="AS47">
        <f t="shared" si="27"/>
        <v>-0.19440576217275368</v>
      </c>
      <c r="AT47">
        <f t="shared" si="27"/>
        <v>-0.15861945423880461</v>
      </c>
      <c r="AU47">
        <f t="shared" si="25"/>
        <v>-2.1889587323236861</v>
      </c>
      <c r="AW47">
        <v>44</v>
      </c>
      <c r="AX47">
        <f>IF(Z47&gt;0, (R47*SUMPRODUCT(K47:$K$98, X47:$X$98)-K47*$AZ$3)/Z47, 0)</f>
        <v>-43165.165899602704</v>
      </c>
    </row>
    <row r="48" spans="5:50" x14ac:dyDescent="0.25">
      <c r="E48">
        <v>2048</v>
      </c>
      <c r="F48" s="5">
        <v>3.5571999999999999E-2</v>
      </c>
      <c r="G48" s="5">
        <v>7.0000000000000007E-2</v>
      </c>
      <c r="H48" s="5">
        <f t="shared" si="9"/>
        <v>0.12000000000000001</v>
      </c>
      <c r="I48" s="5">
        <f t="shared" si="10"/>
        <v>1.1200000000000001</v>
      </c>
      <c r="J48">
        <f t="shared" si="11"/>
        <v>0.89285714285714279</v>
      </c>
      <c r="K48">
        <f t="shared" si="21"/>
        <v>1.5598517398230203E-2</v>
      </c>
      <c r="L48" s="2">
        <v>45</v>
      </c>
      <c r="M48" s="6">
        <v>0.43771532000000002</v>
      </c>
      <c r="Q48" s="4">
        <f t="shared" si="22"/>
        <v>25</v>
      </c>
      <c r="R48">
        <f t="shared" si="0"/>
        <v>50000</v>
      </c>
      <c r="S48">
        <f t="shared" si="1"/>
        <v>-70731.929874941343</v>
      </c>
      <c r="U48">
        <f t="shared" si="12"/>
        <v>0.43771532000000002</v>
      </c>
      <c r="V48">
        <f t="shared" si="13"/>
        <v>0.01</v>
      </c>
      <c r="W48">
        <f t="shared" si="14"/>
        <v>2.7470609863140408E-3</v>
      </c>
      <c r="X48">
        <f t="shared" si="15"/>
        <v>1.202430678683966E-3</v>
      </c>
      <c r="Y48">
        <f t="shared" si="16"/>
        <v>2.7470609863140409E-5</v>
      </c>
      <c r="Z48">
        <f t="shared" si="17"/>
        <v>1.5171596977669344E-3</v>
      </c>
      <c r="AB48">
        <f t="shared" si="18"/>
        <v>-118.5773432105718</v>
      </c>
      <c r="AC48">
        <f t="shared" si="19"/>
        <v>-107.31163335153801</v>
      </c>
      <c r="AE48">
        <f t="shared" si="2"/>
        <v>0</v>
      </c>
      <c r="AF48">
        <f t="shared" si="26"/>
        <v>0</v>
      </c>
      <c r="AG48">
        <f t="shared" si="26"/>
        <v>-3.7928992444173359E-2</v>
      </c>
      <c r="AH48">
        <f t="shared" si="4"/>
        <v>-60.121533934198297</v>
      </c>
      <c r="AI48">
        <f t="shared" si="23"/>
        <v>-60.159462926642469</v>
      </c>
      <c r="AJ48">
        <f t="shared" si="6"/>
        <v>-11.265709859033791</v>
      </c>
      <c r="AK48">
        <f t="shared" si="20"/>
        <v>-8.3004140247400269</v>
      </c>
      <c r="AL48">
        <f t="shared" si="24"/>
        <v>-79.725586810416289</v>
      </c>
      <c r="AN48">
        <f t="shared" si="27"/>
        <v>0</v>
      </c>
      <c r="AO48">
        <f t="shared" si="27"/>
        <v>0</v>
      </c>
      <c r="AP48">
        <f t="shared" si="27"/>
        <v>-5.9163604853778012E-4</v>
      </c>
      <c r="AQ48">
        <f t="shared" si="27"/>
        <v>-0.93780679308087966</v>
      </c>
      <c r="AR48">
        <f t="shared" si="27"/>
        <v>-0.9383984291294174</v>
      </c>
      <c r="AS48">
        <f t="shared" si="27"/>
        <v>-0.17572837123955212</v>
      </c>
      <c r="AT48">
        <f t="shared" si="27"/>
        <v>-0.12947415257742129</v>
      </c>
      <c r="AU48">
        <f t="shared" si="25"/>
        <v>-1.2436009529463909</v>
      </c>
      <c r="AW48">
        <v>45</v>
      </c>
      <c r="AX48">
        <f>IF(Z48&gt;0, (R48*SUMPRODUCT(K48:$K$98, X48:$X$98)-K48*$AZ$3)/Z48, 0)</f>
        <v>-70731.929874941343</v>
      </c>
    </row>
    <row r="49" spans="5:50" x14ac:dyDescent="0.25">
      <c r="E49">
        <v>2049</v>
      </c>
      <c r="F49" s="5">
        <v>3.5571999999999999E-2</v>
      </c>
      <c r="G49" s="5">
        <v>7.0000000000000007E-2</v>
      </c>
      <c r="H49" s="5">
        <f t="shared" si="9"/>
        <v>0.12000000000000001</v>
      </c>
      <c r="I49" s="5">
        <f t="shared" si="10"/>
        <v>1.1200000000000001</v>
      </c>
      <c r="J49">
        <f t="shared" si="11"/>
        <v>0.89285714285714279</v>
      </c>
      <c r="K49">
        <f t="shared" si="21"/>
        <v>1.3927247676991251E-2</v>
      </c>
      <c r="L49" s="2">
        <v>46</v>
      </c>
      <c r="M49" s="6">
        <v>0.44739131599999998</v>
      </c>
      <c r="Q49" s="4">
        <f t="shared" si="22"/>
        <v>25</v>
      </c>
      <c r="R49">
        <f t="shared" si="0"/>
        <v>50000</v>
      </c>
      <c r="S49">
        <f t="shared" si="1"/>
        <v>-117285.95419552852</v>
      </c>
      <c r="U49">
        <f t="shared" si="12"/>
        <v>0.44739131599999998</v>
      </c>
      <c r="V49">
        <f t="shared" si="13"/>
        <v>0.01</v>
      </c>
      <c r="W49">
        <f t="shared" si="14"/>
        <v>1.5171596977669344E-3</v>
      </c>
      <c r="X49">
        <f t="shared" si="15"/>
        <v>6.7876407376611105E-4</v>
      </c>
      <c r="Y49">
        <f t="shared" si="16"/>
        <v>1.5171596977669344E-5</v>
      </c>
      <c r="Z49">
        <f t="shared" si="17"/>
        <v>8.2322402702315401E-4</v>
      </c>
      <c r="AB49">
        <f t="shared" si="18"/>
        <v>-107.31163335153801</v>
      </c>
      <c r="AC49">
        <f t="shared" si="19"/>
        <v>-96.552615526096176</v>
      </c>
      <c r="AE49">
        <f t="shared" si="2"/>
        <v>0</v>
      </c>
      <c r="AF49">
        <f t="shared" si="26"/>
        <v>0</v>
      </c>
      <c r="AG49">
        <f t="shared" si="26"/>
        <v>-2.0580600675578851E-2</v>
      </c>
      <c r="AH49">
        <f t="shared" si="4"/>
        <v>-33.938203688305549</v>
      </c>
      <c r="AI49">
        <f t="shared" si="23"/>
        <v>-33.958784288981128</v>
      </c>
      <c r="AJ49">
        <f t="shared" si="6"/>
        <v>-10.75901782544183</v>
      </c>
      <c r="AK49">
        <f t="shared" si="20"/>
        <v>-7.5118143346076609</v>
      </c>
      <c r="AL49">
        <f t="shared" si="24"/>
        <v>-52.229616449030623</v>
      </c>
      <c r="AN49">
        <f t="shared" si="27"/>
        <v>0</v>
      </c>
      <c r="AO49">
        <f t="shared" si="27"/>
        <v>0</v>
      </c>
      <c r="AP49">
        <f t="shared" si="27"/>
        <v>-2.8663112295004015E-4</v>
      </c>
      <c r="AQ49">
        <f t="shared" si="27"/>
        <v>-0.47266576847920938</v>
      </c>
      <c r="AR49">
        <f t="shared" si="27"/>
        <v>-0.47295239960215946</v>
      </c>
      <c r="AS49">
        <f t="shared" si="27"/>
        <v>-0.1498435060160922</v>
      </c>
      <c r="AT49">
        <f t="shared" si="27"/>
        <v>-0.10461889874165413</v>
      </c>
      <c r="AU49">
        <f t="shared" si="25"/>
        <v>-0.7274148043599058</v>
      </c>
      <c r="AW49">
        <v>46</v>
      </c>
      <c r="AX49">
        <f>IF(Z49&gt;0, (R49*SUMPRODUCT(K49:$K$98, X49:$X$98)-K49*$AZ$3)/Z49, 0)</f>
        <v>-117285.95419552852</v>
      </c>
    </row>
    <row r="50" spans="5:50" x14ac:dyDescent="0.25">
      <c r="E50">
        <v>2050</v>
      </c>
      <c r="F50" s="5">
        <v>3.5571999999999999E-2</v>
      </c>
      <c r="G50" s="5">
        <v>7.0000000000000007E-2</v>
      </c>
      <c r="H50" s="5">
        <f t="shared" si="9"/>
        <v>0.12000000000000001</v>
      </c>
      <c r="I50" s="5">
        <f t="shared" si="10"/>
        <v>1.1200000000000001</v>
      </c>
      <c r="J50">
        <f t="shared" si="11"/>
        <v>0.89285714285714279</v>
      </c>
      <c r="K50">
        <f t="shared" si="21"/>
        <v>1.2435042568742187E-2</v>
      </c>
      <c r="L50" s="2">
        <v>47</v>
      </c>
      <c r="M50" s="6">
        <v>0.457001349</v>
      </c>
      <c r="Q50" s="4">
        <f t="shared" si="22"/>
        <v>25</v>
      </c>
      <c r="R50">
        <f t="shared" si="0"/>
        <v>50000</v>
      </c>
      <c r="S50">
        <f t="shared" si="1"/>
        <v>-197324.90422662537</v>
      </c>
      <c r="U50">
        <f t="shared" si="12"/>
        <v>0.457001349</v>
      </c>
      <c r="V50">
        <f t="shared" si="13"/>
        <v>0.01</v>
      </c>
      <c r="W50">
        <f t="shared" si="14"/>
        <v>8.2322402702315401E-4</v>
      </c>
      <c r="X50">
        <f t="shared" si="15"/>
        <v>3.7621449087879382E-4</v>
      </c>
      <c r="Y50">
        <f t="shared" si="16"/>
        <v>8.2322402702315402E-6</v>
      </c>
      <c r="Z50">
        <f t="shared" si="17"/>
        <v>4.3877729587412864E-4</v>
      </c>
      <c r="AB50">
        <f t="shared" si="18"/>
        <v>-96.552615526096176</v>
      </c>
      <c r="AC50">
        <f t="shared" si="19"/>
        <v>-86.581687885180102</v>
      </c>
      <c r="AE50">
        <f t="shared" si="2"/>
        <v>0</v>
      </c>
      <c r="AF50">
        <f t="shared" si="26"/>
        <v>0</v>
      </c>
      <c r="AG50">
        <f t="shared" si="26"/>
        <v>-1.0969432396853216E-2</v>
      </c>
      <c r="AH50">
        <f t="shared" si="4"/>
        <v>-18.810724543939692</v>
      </c>
      <c r="AI50">
        <f t="shared" si="23"/>
        <v>-18.821693976336544</v>
      </c>
      <c r="AJ50">
        <f t="shared" si="6"/>
        <v>-9.9709276409160736</v>
      </c>
      <c r="AK50">
        <f t="shared" si="20"/>
        <v>-6.7586830868267329</v>
      </c>
      <c r="AL50">
        <f t="shared" si="24"/>
        <v>-35.55130470407935</v>
      </c>
      <c r="AN50">
        <f t="shared" si="27"/>
        <v>0</v>
      </c>
      <c r="AO50">
        <f t="shared" si="27"/>
        <v>0</v>
      </c>
      <c r="AP50">
        <f t="shared" si="27"/>
        <v>-1.364053588098094E-4</v>
      </c>
      <c r="AQ50">
        <f t="shared" si="27"/>
        <v>-0.23391216045277355</v>
      </c>
      <c r="AR50">
        <f t="shared" si="27"/>
        <v>-0.23404856581158334</v>
      </c>
      <c r="AS50">
        <f t="shared" si="27"/>
        <v>-0.12398890966463949</v>
      </c>
      <c r="AT50">
        <f t="shared" si="27"/>
        <v>-8.4044511893328275E-2</v>
      </c>
      <c r="AU50">
        <f t="shared" si="25"/>
        <v>-0.44208198736955107</v>
      </c>
      <c r="AW50">
        <v>47</v>
      </c>
      <c r="AX50">
        <f>IF(Z50&gt;0, (R50*SUMPRODUCT(K50:$K$98, X50:$X$98)-K50*$AZ$3)/Z50, 0)</f>
        <v>-197324.90422662537</v>
      </c>
    </row>
    <row r="51" spans="5:50" x14ac:dyDescent="0.25">
      <c r="E51">
        <v>2051</v>
      </c>
      <c r="F51" s="5">
        <v>3.5571999999999999E-2</v>
      </c>
      <c r="G51" s="5">
        <v>7.0000000000000007E-2</v>
      </c>
      <c r="H51" s="5">
        <f t="shared" si="9"/>
        <v>0.12000000000000001</v>
      </c>
      <c r="I51" s="5">
        <f t="shared" si="10"/>
        <v>1.1200000000000001</v>
      </c>
      <c r="J51">
        <f t="shared" si="11"/>
        <v>0.89285714285714279</v>
      </c>
      <c r="K51">
        <f t="shared" si="21"/>
        <v>1.1102716579234095E-2</v>
      </c>
      <c r="L51" s="2">
        <v>48</v>
      </c>
      <c r="M51" s="6">
        <v>0.46737994300000002</v>
      </c>
      <c r="Q51" s="4">
        <f t="shared" si="22"/>
        <v>25</v>
      </c>
      <c r="R51">
        <f t="shared" si="0"/>
        <v>50000</v>
      </c>
      <c r="S51">
        <f t="shared" si="1"/>
        <v>-337925.40124341118</v>
      </c>
      <c r="U51">
        <f t="shared" si="12"/>
        <v>0.46737994300000002</v>
      </c>
      <c r="V51">
        <f t="shared" si="13"/>
        <v>0.01</v>
      </c>
      <c r="W51">
        <f t="shared" si="14"/>
        <v>4.3877729587412864E-4</v>
      </c>
      <c r="X51">
        <f t="shared" si="15"/>
        <v>2.050757075353444E-4</v>
      </c>
      <c r="Y51">
        <f t="shared" si="16"/>
        <v>4.3877729587412869E-6</v>
      </c>
      <c r="Z51">
        <f t="shared" si="17"/>
        <v>2.2931381538004295E-4</v>
      </c>
      <c r="AB51">
        <f t="shared" si="18"/>
        <v>-86.581687885180102</v>
      </c>
      <c r="AC51">
        <f t="shared" si="19"/>
        <v>-77.490963072958522</v>
      </c>
      <c r="AE51">
        <f t="shared" si="2"/>
        <v>0</v>
      </c>
      <c r="AF51">
        <f t="shared" si="26"/>
        <v>0</v>
      </c>
      <c r="AG51">
        <f t="shared" si="26"/>
        <v>-5.7328453845010736E-3</v>
      </c>
      <c r="AH51">
        <f t="shared" si="4"/>
        <v>-10.253785376767221</v>
      </c>
      <c r="AI51">
        <f t="shared" si="23"/>
        <v>-10.259518222151721</v>
      </c>
      <c r="AJ51">
        <f t="shared" si="6"/>
        <v>-9.0907248122215805</v>
      </c>
      <c r="AK51">
        <f t="shared" si="20"/>
        <v>-6.0607181519626074</v>
      </c>
      <c r="AL51">
        <f t="shared" si="24"/>
        <v>-25.410961186335907</v>
      </c>
      <c r="AN51">
        <f t="shared" si="27"/>
        <v>0</v>
      </c>
      <c r="AO51">
        <f t="shared" si="27"/>
        <v>0</v>
      </c>
      <c r="AP51">
        <f t="shared" si="27"/>
        <v>-6.3650157496685726E-5</v>
      </c>
      <c r="AQ51">
        <f t="shared" si="27"/>
        <v>-0.11384487290254154</v>
      </c>
      <c r="AR51">
        <f t="shared" si="27"/>
        <v>-0.11390852306003822</v>
      </c>
      <c r="AS51">
        <f t="shared" si="27"/>
        <v>-0.1009317410899073</v>
      </c>
      <c r="AT51">
        <f t="shared" si="27"/>
        <v>-6.7290435907860269E-2</v>
      </c>
      <c r="AU51">
        <f t="shared" si="25"/>
        <v>-0.28213070005780577</v>
      </c>
      <c r="AW51">
        <v>48</v>
      </c>
      <c r="AX51">
        <f>IF(Z51&gt;0, (R51*SUMPRODUCT(K51:$K$98, X51:$X$98)-K51*$AZ$3)/Z51, 0)</f>
        <v>-337925.40124341118</v>
      </c>
    </row>
    <row r="52" spans="5:50" x14ac:dyDescent="0.25">
      <c r="E52">
        <v>2052</v>
      </c>
      <c r="F52" s="5">
        <v>3.5571999999999999E-2</v>
      </c>
      <c r="G52" s="5">
        <v>7.0000000000000007E-2</v>
      </c>
      <c r="H52" s="5">
        <f t="shared" si="9"/>
        <v>0.12000000000000001</v>
      </c>
      <c r="I52" s="5">
        <f t="shared" si="10"/>
        <v>1.1200000000000001</v>
      </c>
      <c r="J52">
        <f t="shared" si="11"/>
        <v>0.89285714285714279</v>
      </c>
      <c r="K52">
        <f t="shared" si="21"/>
        <v>9.9131398028875842E-3</v>
      </c>
      <c r="L52" s="2">
        <v>49</v>
      </c>
      <c r="M52" s="6">
        <v>0.47825477199999999</v>
      </c>
      <c r="Q52" s="4">
        <f t="shared" si="22"/>
        <v>25</v>
      </c>
      <c r="R52">
        <f t="shared" si="0"/>
        <v>50000</v>
      </c>
      <c r="S52">
        <f t="shared" si="1"/>
        <v>-590362.9415891167</v>
      </c>
      <c r="U52">
        <f t="shared" si="12"/>
        <v>0.47825477199999999</v>
      </c>
      <c r="V52">
        <f t="shared" si="13"/>
        <v>0.01</v>
      </c>
      <c r="W52">
        <f t="shared" si="14"/>
        <v>2.2931381538004295E-4</v>
      </c>
      <c r="X52">
        <f t="shared" si="15"/>
        <v>1.0967042649103254E-4</v>
      </c>
      <c r="Y52">
        <f t="shared" si="16"/>
        <v>2.2931381538004295E-6</v>
      </c>
      <c r="Z52">
        <f t="shared" si="17"/>
        <v>1.1735025073520999E-4</v>
      </c>
      <c r="AB52">
        <f t="shared" si="18"/>
        <v>-77.490963072958522</v>
      </c>
      <c r="AC52">
        <f t="shared" si="19"/>
        <v>-69.279239220258972</v>
      </c>
      <c r="AE52">
        <f t="shared" si="2"/>
        <v>0</v>
      </c>
      <c r="AF52">
        <f t="shared" si="26"/>
        <v>0</v>
      </c>
      <c r="AG52">
        <f t="shared" si="26"/>
        <v>-2.9337562683802495E-3</v>
      </c>
      <c r="AH52">
        <f t="shared" si="4"/>
        <v>-5.483521324551627</v>
      </c>
      <c r="AI52">
        <f t="shared" si="23"/>
        <v>-5.486455080820007</v>
      </c>
      <c r="AJ52">
        <f t="shared" si="6"/>
        <v>-8.2117238526995493</v>
      </c>
      <c r="AK52">
        <f t="shared" si="20"/>
        <v>-5.4243674151070973</v>
      </c>
      <c r="AL52">
        <f t="shared" si="24"/>
        <v>-19.122546348626656</v>
      </c>
      <c r="AN52">
        <f t="shared" si="27"/>
        <v>0</v>
      </c>
      <c r="AO52">
        <f t="shared" si="27"/>
        <v>0</v>
      </c>
      <c r="AP52">
        <f t="shared" si="27"/>
        <v>-2.90827360360512E-5</v>
      </c>
      <c r="AQ52">
        <f t="shared" si="27"/>
        <v>-5.4358913502395578E-2</v>
      </c>
      <c r="AR52">
        <f t="shared" si="27"/>
        <v>-5.438799623843163E-2</v>
      </c>
      <c r="AS52">
        <f t="shared" si="27"/>
        <v>-8.1403966574517289E-2</v>
      </c>
      <c r="AT52">
        <f t="shared" si="27"/>
        <v>-5.3772512528184602E-2</v>
      </c>
      <c r="AU52">
        <f t="shared" si="25"/>
        <v>-0.18956447534113355</v>
      </c>
      <c r="AW52">
        <v>49</v>
      </c>
      <c r="AX52">
        <f>IF(Z52&gt;0, (R52*SUMPRODUCT(K52:$K$98, X52:$X$98)-K52*$AZ$3)/Z52, 0)</f>
        <v>-590362.9415891167</v>
      </c>
    </row>
    <row r="53" spans="5:50" x14ac:dyDescent="0.25">
      <c r="E53">
        <v>2053</v>
      </c>
      <c r="F53" s="5">
        <v>3.5571999999999999E-2</v>
      </c>
      <c r="G53" s="5">
        <v>7.0000000000000007E-2</v>
      </c>
      <c r="H53" s="5">
        <f t="shared" si="9"/>
        <v>0.12000000000000001</v>
      </c>
      <c r="I53" s="5">
        <f t="shared" si="10"/>
        <v>1.1200000000000001</v>
      </c>
      <c r="J53">
        <f t="shared" si="11"/>
        <v>0.89285714285714279</v>
      </c>
      <c r="K53">
        <f t="shared" si="21"/>
        <v>8.8510176811496272E-3</v>
      </c>
      <c r="L53" s="2">
        <v>50</v>
      </c>
      <c r="M53" s="6">
        <v>0.48949088600000001</v>
      </c>
      <c r="Q53" s="4">
        <f t="shared" si="22"/>
        <v>25</v>
      </c>
      <c r="R53">
        <f t="shared" si="0"/>
        <v>50000</v>
      </c>
      <c r="S53">
        <f t="shared" si="1"/>
        <v>-1053889.3608575915</v>
      </c>
      <c r="U53">
        <f t="shared" si="12"/>
        <v>0.48949088600000001</v>
      </c>
      <c r="V53">
        <f t="shared" si="13"/>
        <v>0.01</v>
      </c>
      <c r="W53">
        <f t="shared" si="14"/>
        <v>1.1735025073520999E-4</v>
      </c>
      <c r="X53">
        <f t="shared" si="15"/>
        <v>5.744187820470009E-5</v>
      </c>
      <c r="Y53">
        <f t="shared" si="16"/>
        <v>1.1735025073520999E-6</v>
      </c>
      <c r="Z53">
        <f t="shared" si="17"/>
        <v>5.8734870023157796E-5</v>
      </c>
      <c r="AB53">
        <f t="shared" si="18"/>
        <v>-69.279239220258972</v>
      </c>
      <c r="AC53">
        <f t="shared" si="19"/>
        <v>-61.900054628759477</v>
      </c>
      <c r="AE53">
        <f t="shared" si="2"/>
        <v>0</v>
      </c>
      <c r="AF53">
        <f t="shared" si="26"/>
        <v>0</v>
      </c>
      <c r="AG53">
        <f t="shared" si="26"/>
        <v>-1.4683717505789449E-3</v>
      </c>
      <c r="AH53">
        <f t="shared" si="4"/>
        <v>-2.8720939102350047</v>
      </c>
      <c r="AI53">
        <f t="shared" si="23"/>
        <v>-2.8735622819855835</v>
      </c>
      <c r="AJ53">
        <f t="shared" si="6"/>
        <v>-7.3791845914994951</v>
      </c>
      <c r="AK53">
        <f t="shared" si="20"/>
        <v>-4.8495467454181282</v>
      </c>
      <c r="AL53">
        <f t="shared" si="24"/>
        <v>-15.102293618903207</v>
      </c>
      <c r="AN53">
        <f t="shared" si="27"/>
        <v>0</v>
      </c>
      <c r="AO53">
        <f t="shared" si="27"/>
        <v>0</v>
      </c>
      <c r="AP53">
        <f t="shared" si="27"/>
        <v>-1.2996584326874871E-5</v>
      </c>
      <c r="AQ53">
        <f t="shared" si="27"/>
        <v>-2.5420953981412198E-2</v>
      </c>
      <c r="AR53">
        <f t="shared" si="27"/>
        <v>-2.543395056573907E-2</v>
      </c>
      <c r="AS53">
        <f t="shared" si="27"/>
        <v>-6.5313293291828917E-2</v>
      </c>
      <c r="AT53">
        <f t="shared" si="27"/>
        <v>-4.2923423989257484E-2</v>
      </c>
      <c r="AU53">
        <f t="shared" si="25"/>
        <v>-0.13367066784682549</v>
      </c>
      <c r="AW53">
        <v>50</v>
      </c>
      <c r="AX53">
        <f>IF(Z53&gt;0, (R53*SUMPRODUCT(K53:$K$98, X53:$X$98)-K53*$AZ$3)/Z53, 0)</f>
        <v>-1053889.3608575915</v>
      </c>
    </row>
    <row r="54" spans="5:50" x14ac:dyDescent="0.25">
      <c r="E54">
        <v>2054</v>
      </c>
      <c r="F54" s="5">
        <v>3.5571999999999999E-2</v>
      </c>
      <c r="G54" s="5">
        <v>7.0000000000000007E-2</v>
      </c>
      <c r="H54" s="5">
        <f t="shared" si="9"/>
        <v>0.12000000000000001</v>
      </c>
      <c r="I54" s="5">
        <f t="shared" si="10"/>
        <v>1.1200000000000001</v>
      </c>
      <c r="J54">
        <f t="shared" si="11"/>
        <v>0.89285714285714279</v>
      </c>
      <c r="K54">
        <f t="shared" si="21"/>
        <v>7.9026943581693102E-3</v>
      </c>
      <c r="L54" s="2">
        <v>51</v>
      </c>
      <c r="M54" s="6">
        <v>0.50154699899999999</v>
      </c>
      <c r="Q54" s="4">
        <f t="shared" si="22"/>
        <v>25</v>
      </c>
      <c r="R54">
        <f t="shared" si="0"/>
        <v>50000</v>
      </c>
      <c r="S54">
        <f t="shared" si="1"/>
        <v>-1927148.1194725772</v>
      </c>
      <c r="U54">
        <f t="shared" si="12"/>
        <v>0.50154699899999999</v>
      </c>
      <c r="V54">
        <f t="shared" si="13"/>
        <v>0.01</v>
      </c>
      <c r="W54">
        <f t="shared" si="14"/>
        <v>5.8734870023157796E-5</v>
      </c>
      <c r="X54">
        <f t="shared" si="15"/>
        <v>2.9458297796769854E-5</v>
      </c>
      <c r="Y54">
        <f t="shared" si="16"/>
        <v>5.8734870023157798E-7</v>
      </c>
      <c r="Z54">
        <f t="shared" si="17"/>
        <v>2.8689223526156365E-5</v>
      </c>
      <c r="AB54">
        <f t="shared" si="18"/>
        <v>-61.900054628759477</v>
      </c>
      <c r="AC54">
        <f t="shared" si="19"/>
        <v>-55.28838316756066</v>
      </c>
      <c r="AE54">
        <f t="shared" si="2"/>
        <v>0</v>
      </c>
      <c r="AF54">
        <f t="shared" si="26"/>
        <v>0</v>
      </c>
      <c r="AG54">
        <f t="shared" si="26"/>
        <v>-7.1723058815390916E-4</v>
      </c>
      <c r="AH54">
        <f t="shared" si="4"/>
        <v>-1.4729148898384927</v>
      </c>
      <c r="AI54">
        <f t="shared" si="23"/>
        <v>-1.4736321204266467</v>
      </c>
      <c r="AJ54">
        <f t="shared" si="6"/>
        <v>-6.6116714611988172</v>
      </c>
      <c r="AK54">
        <f t="shared" si="20"/>
        <v>-4.3330038240131641</v>
      </c>
      <c r="AL54">
        <f t="shared" si="24"/>
        <v>-12.418307405638629</v>
      </c>
      <c r="AN54">
        <f t="shared" si="27"/>
        <v>0</v>
      </c>
      <c r="AO54">
        <f t="shared" si="27"/>
        <v>0</v>
      </c>
      <c r="AP54">
        <f t="shared" si="27"/>
        <v>-5.6680541225103537E-6</v>
      </c>
      <c r="AQ54">
        <f t="shared" si="27"/>
        <v>-1.1639996189990228E-2</v>
      </c>
      <c r="AR54">
        <f t="shared" si="27"/>
        <v>-1.1645664244112739E-2</v>
      </c>
      <c r="AS54">
        <f t="shared" si="27"/>
        <v>-5.2250018754484935E-2</v>
      </c>
      <c r="AT54">
        <f t="shared" si="27"/>
        <v>-3.4242404873954878E-2</v>
      </c>
      <c r="AU54">
        <f t="shared" si="25"/>
        <v>-9.8138087872552557E-2</v>
      </c>
      <c r="AW54">
        <v>51</v>
      </c>
      <c r="AX54">
        <f>IF(Z54&gt;0, (R54*SUMPRODUCT(K54:$K$98, X54:$X$98)-K54*$AZ$3)/Z54, 0)</f>
        <v>-1927148.1194725772</v>
      </c>
    </row>
    <row r="55" spans="5:50" x14ac:dyDescent="0.25">
      <c r="E55">
        <v>2055</v>
      </c>
      <c r="F55" s="5">
        <v>3.5571999999999999E-2</v>
      </c>
      <c r="G55" s="5">
        <v>7.0000000000000007E-2</v>
      </c>
      <c r="H55" s="5">
        <f t="shared" si="9"/>
        <v>0.12000000000000001</v>
      </c>
      <c r="I55" s="5">
        <f t="shared" si="10"/>
        <v>1.1200000000000001</v>
      </c>
      <c r="J55">
        <f t="shared" si="11"/>
        <v>0.89285714285714279</v>
      </c>
      <c r="K55">
        <f t="shared" si="21"/>
        <v>7.0559771055083119E-3</v>
      </c>
      <c r="L55" s="2">
        <v>52</v>
      </c>
      <c r="M55" s="6">
        <v>0.51394563599999998</v>
      </c>
      <c r="Q55" s="4">
        <f t="shared" si="22"/>
        <v>25</v>
      </c>
      <c r="R55">
        <f t="shared" si="0"/>
        <v>50000</v>
      </c>
      <c r="S55">
        <f t="shared" si="1"/>
        <v>-3615125.5802303934</v>
      </c>
      <c r="U55">
        <f t="shared" si="12"/>
        <v>0.51394563599999998</v>
      </c>
      <c r="V55">
        <f t="shared" si="13"/>
        <v>0.01</v>
      </c>
      <c r="W55">
        <f t="shared" si="14"/>
        <v>2.8689223526156365E-5</v>
      </c>
      <c r="X55">
        <f t="shared" si="15"/>
        <v>1.4744701231496595E-5</v>
      </c>
      <c r="Y55">
        <f t="shared" si="16"/>
        <v>2.8689223526156367E-7</v>
      </c>
      <c r="Z55">
        <f t="shared" si="17"/>
        <v>1.3657630059398206E-5</v>
      </c>
      <c r="AB55">
        <f t="shared" si="18"/>
        <v>-55.28838316756066</v>
      </c>
      <c r="AC55">
        <f t="shared" si="19"/>
        <v>-49.374047793054004</v>
      </c>
      <c r="AE55">
        <f t="shared" si="2"/>
        <v>0</v>
      </c>
      <c r="AF55">
        <f t="shared" si="26"/>
        <v>0</v>
      </c>
      <c r="AG55">
        <f t="shared" si="26"/>
        <v>-3.4144075148495514E-4</v>
      </c>
      <c r="AH55">
        <f t="shared" si="4"/>
        <v>-0.73723506157482976</v>
      </c>
      <c r="AI55">
        <f t="shared" si="23"/>
        <v>-0.73757650232631466</v>
      </c>
      <c r="AJ55">
        <f t="shared" si="6"/>
        <v>-5.9143353745066563</v>
      </c>
      <c r="AK55">
        <f t="shared" si="20"/>
        <v>-3.8701868217292468</v>
      </c>
      <c r="AL55">
        <f t="shared" si="24"/>
        <v>-10.522098698562218</v>
      </c>
      <c r="AN55">
        <f t="shared" si="27"/>
        <v>0</v>
      </c>
      <c r="AO55">
        <f t="shared" si="27"/>
        <v>0</v>
      </c>
      <c r="AP55">
        <f t="shared" si="27"/>
        <v>-2.4091981253653965E-6</v>
      </c>
      <c r="AQ55">
        <f t="shared" si="27"/>
        <v>-5.2019137158500093E-3</v>
      </c>
      <c r="AR55">
        <f t="shared" si="27"/>
        <v>-5.2043229139753745E-3</v>
      </c>
      <c r="AS55">
        <f t="shared" si="27"/>
        <v>-4.1731414996816894E-2</v>
      </c>
      <c r="AT55">
        <f t="shared" si="27"/>
        <v>-2.7307949608161543E-2</v>
      </c>
      <c r="AU55">
        <f t="shared" si="25"/>
        <v>-7.4243687518953813E-2</v>
      </c>
      <c r="AW55">
        <v>52</v>
      </c>
      <c r="AX55">
        <f>IF(Z55&gt;0, (R55*SUMPRODUCT(K55:$K$98, X55:$X$98)-K55*$AZ$3)/Z55, 0)</f>
        <v>-3615125.5802303934</v>
      </c>
    </row>
    <row r="56" spans="5:50" x14ac:dyDescent="0.25">
      <c r="E56">
        <v>2056</v>
      </c>
      <c r="F56" s="5">
        <v>3.5571999999999999E-2</v>
      </c>
      <c r="G56" s="5">
        <v>7.0000000000000007E-2</v>
      </c>
      <c r="H56" s="5">
        <f t="shared" si="9"/>
        <v>0.12000000000000001</v>
      </c>
      <c r="I56" s="5">
        <f t="shared" si="10"/>
        <v>1.1200000000000001</v>
      </c>
      <c r="J56">
        <f t="shared" si="11"/>
        <v>0.89285714285714279</v>
      </c>
      <c r="K56">
        <f t="shared" si="21"/>
        <v>6.2999795584895634E-3</v>
      </c>
      <c r="L56" s="2">
        <v>53</v>
      </c>
      <c r="M56" s="6">
        <v>0.52707773400000002</v>
      </c>
      <c r="Q56" s="4">
        <f t="shared" si="22"/>
        <v>25</v>
      </c>
      <c r="R56">
        <f t="shared" si="0"/>
        <v>50000</v>
      </c>
      <c r="S56">
        <f t="shared" si="1"/>
        <v>-6973309.7310538376</v>
      </c>
      <c r="U56">
        <f t="shared" si="12"/>
        <v>0.52707773400000002</v>
      </c>
      <c r="V56">
        <f t="shared" si="13"/>
        <v>0.01</v>
      </c>
      <c r="W56">
        <f t="shared" si="14"/>
        <v>1.3657630059398206E-5</v>
      </c>
      <c r="X56">
        <f t="shared" si="15"/>
        <v>7.1986327035178918E-6</v>
      </c>
      <c r="Y56">
        <f t="shared" si="16"/>
        <v>1.3657630059398206E-7</v>
      </c>
      <c r="Z56">
        <f t="shared" si="17"/>
        <v>6.3224210552863315E-6</v>
      </c>
      <c r="AB56">
        <f t="shared" si="18"/>
        <v>-49.374047793054004</v>
      </c>
      <c r="AC56">
        <f t="shared" si="19"/>
        <v>-44.088200268647846</v>
      </c>
      <c r="AE56">
        <f t="shared" si="2"/>
        <v>0</v>
      </c>
      <c r="AF56">
        <f t="shared" si="26"/>
        <v>0</v>
      </c>
      <c r="AG56">
        <f t="shared" si="26"/>
        <v>-1.5806052638215828E-4</v>
      </c>
      <c r="AH56">
        <f t="shared" si="4"/>
        <v>-0.3599316351758946</v>
      </c>
      <c r="AI56">
        <f t="shared" si="23"/>
        <v>-0.36008969570227678</v>
      </c>
      <c r="AJ56">
        <f t="shared" si="6"/>
        <v>-5.285847524406158</v>
      </c>
      <c r="AK56">
        <f t="shared" si="20"/>
        <v>-3.4561833455137805</v>
      </c>
      <c r="AL56">
        <f t="shared" si="24"/>
        <v>-9.1021205656222151</v>
      </c>
      <c r="AN56">
        <f t="shared" si="27"/>
        <v>0</v>
      </c>
      <c r="AO56">
        <f t="shared" si="27"/>
        <v>0</v>
      </c>
      <c r="AP56">
        <f t="shared" si="27"/>
        <v>-9.9577808521169754E-7</v>
      </c>
      <c r="AQ56">
        <f t="shared" si="27"/>
        <v>-2.267561944061859E-3</v>
      </c>
      <c r="AR56">
        <f t="shared" si="27"/>
        <v>-2.2685577221470709E-3</v>
      </c>
      <c r="AS56">
        <f t="shared" si="27"/>
        <v>-3.3300731353051456E-2</v>
      </c>
      <c r="AT56">
        <f t="shared" si="27"/>
        <v>-2.1773884427128888E-2</v>
      </c>
      <c r="AU56">
        <f t="shared" si="25"/>
        <v>-5.734317350232742E-2</v>
      </c>
      <c r="AW56">
        <v>53</v>
      </c>
      <c r="AX56">
        <f>IF(Z56&gt;0, (R56*SUMPRODUCT(K56:$K$98, X56:$X$98)-K56*$AZ$3)/Z56, 0)</f>
        <v>-6973309.7310538376</v>
      </c>
    </row>
    <row r="57" spans="5:50" x14ac:dyDescent="0.25">
      <c r="E57">
        <v>2057</v>
      </c>
      <c r="F57" s="5">
        <v>3.5571999999999999E-2</v>
      </c>
      <c r="G57" s="5">
        <v>7.0000000000000007E-2</v>
      </c>
      <c r="H57" s="5">
        <f t="shared" si="9"/>
        <v>0.12000000000000001</v>
      </c>
      <c r="I57" s="5">
        <f t="shared" si="10"/>
        <v>1.1200000000000001</v>
      </c>
      <c r="J57">
        <f t="shared" si="11"/>
        <v>0.89285714285714279</v>
      </c>
      <c r="K57">
        <f t="shared" si="21"/>
        <v>5.6249817486513955E-3</v>
      </c>
      <c r="L57" s="2">
        <v>54</v>
      </c>
      <c r="M57" s="6">
        <v>0.54097960300000003</v>
      </c>
      <c r="Q57" s="4">
        <f t="shared" si="22"/>
        <v>25</v>
      </c>
      <c r="R57">
        <f t="shared" si="0"/>
        <v>50000</v>
      </c>
      <c r="S57">
        <f t="shared" si="1"/>
        <v>-13866769.468393467</v>
      </c>
      <c r="U57">
        <f t="shared" si="12"/>
        <v>0.54097960300000003</v>
      </c>
      <c r="V57">
        <f t="shared" si="13"/>
        <v>0.01</v>
      </c>
      <c r="W57">
        <f t="shared" si="14"/>
        <v>6.3224210552863315E-6</v>
      </c>
      <c r="X57">
        <f t="shared" si="15"/>
        <v>3.4203008324876408E-6</v>
      </c>
      <c r="Y57">
        <f t="shared" si="16"/>
        <v>6.322421055286332E-8</v>
      </c>
      <c r="Z57">
        <f t="shared" si="17"/>
        <v>2.8388960122458271E-6</v>
      </c>
      <c r="AB57">
        <f t="shared" si="18"/>
        <v>-44.088200268647846</v>
      </c>
      <c r="AC57">
        <f t="shared" si="19"/>
        <v>-39.366316546554401</v>
      </c>
      <c r="AE57">
        <f t="shared" si="2"/>
        <v>0</v>
      </c>
      <c r="AF57">
        <f t="shared" si="26"/>
        <v>0</v>
      </c>
      <c r="AG57">
        <f t="shared" si="26"/>
        <v>-7.0972400306145678E-5</v>
      </c>
      <c r="AH57">
        <f t="shared" si="4"/>
        <v>-0.17101504162438205</v>
      </c>
      <c r="AI57">
        <f t="shared" si="23"/>
        <v>-0.1710860140246882</v>
      </c>
      <c r="AJ57">
        <f t="shared" si="6"/>
        <v>-4.7218837220934446</v>
      </c>
      <c r="AK57">
        <f t="shared" si="20"/>
        <v>-3.0861740188053495</v>
      </c>
      <c r="AL57">
        <f t="shared" si="24"/>
        <v>-7.9791437549234825</v>
      </c>
      <c r="AN57">
        <f t="shared" si="27"/>
        <v>0</v>
      </c>
      <c r="AO57">
        <f t="shared" si="27"/>
        <v>0</v>
      </c>
      <c r="AP57">
        <f t="shared" si="27"/>
        <v>-3.9921845638005014E-7</v>
      </c>
      <c r="AQ57">
        <f t="shared" si="27"/>
        <v>-9.6195648788200772E-4</v>
      </c>
      <c r="AR57">
        <f t="shared" si="27"/>
        <v>-9.6235570633838787E-4</v>
      </c>
      <c r="AS57">
        <f t="shared" si="27"/>
        <v>-2.6560509756029745E-2</v>
      </c>
      <c r="AT57">
        <f t="shared" si="27"/>
        <v>-1.7359672528942219E-2</v>
      </c>
      <c r="AU57">
        <f t="shared" si="25"/>
        <v>-4.4882537991310353E-2</v>
      </c>
      <c r="AW57">
        <v>54</v>
      </c>
      <c r="AX57">
        <f>IF(Z57&gt;0, (R57*SUMPRODUCT(K57:$K$98, X57:$X$98)-K57*$AZ$3)/Z57, 0)</f>
        <v>-13866769.468393467</v>
      </c>
    </row>
    <row r="58" spans="5:50" x14ac:dyDescent="0.25">
      <c r="E58">
        <v>2058</v>
      </c>
      <c r="F58" s="5">
        <v>3.5571999999999999E-2</v>
      </c>
      <c r="G58" s="5">
        <v>7.0000000000000007E-2</v>
      </c>
      <c r="H58" s="5">
        <f t="shared" si="9"/>
        <v>0.12000000000000001</v>
      </c>
      <c r="I58" s="5">
        <f t="shared" si="10"/>
        <v>1.1200000000000001</v>
      </c>
      <c r="J58">
        <f t="shared" si="11"/>
        <v>0.89285714285714279</v>
      </c>
      <c r="K58">
        <f t="shared" si="21"/>
        <v>5.0223051327244602E-3</v>
      </c>
      <c r="L58" s="2">
        <v>55</v>
      </c>
      <c r="M58" s="6">
        <v>0.55513806300000001</v>
      </c>
      <c r="Q58" s="4">
        <f t="shared" si="22"/>
        <v>25</v>
      </c>
      <c r="R58">
        <f t="shared" si="0"/>
        <v>50000</v>
      </c>
      <c r="S58">
        <f t="shared" si="1"/>
        <v>-28471846.279296439</v>
      </c>
      <c r="U58">
        <f t="shared" si="12"/>
        <v>0.55513806300000001</v>
      </c>
      <c r="V58">
        <f t="shared" si="13"/>
        <v>0.01</v>
      </c>
      <c r="W58">
        <f t="shared" si="14"/>
        <v>2.8388960122458271E-6</v>
      </c>
      <c r="X58">
        <f t="shared" si="15"/>
        <v>1.5759792332965729E-6</v>
      </c>
      <c r="Y58">
        <f t="shared" si="16"/>
        <v>2.838896012245827E-8</v>
      </c>
      <c r="Z58">
        <f t="shared" si="17"/>
        <v>1.234527818826796E-6</v>
      </c>
      <c r="AB58">
        <f t="shared" si="18"/>
        <v>-39.366316546554401</v>
      </c>
      <c r="AC58">
        <f t="shared" si="19"/>
        <v>-35.149286285151661</v>
      </c>
      <c r="AE58">
        <f t="shared" si="2"/>
        <v>0</v>
      </c>
      <c r="AF58">
        <f t="shared" si="26"/>
        <v>0</v>
      </c>
      <c r="AG58">
        <f t="shared" si="26"/>
        <v>-3.0863195470669896E-5</v>
      </c>
      <c r="AH58">
        <f t="shared" si="4"/>
        <v>-7.8798961664828651E-2</v>
      </c>
      <c r="AI58">
        <f t="shared" si="23"/>
        <v>-7.8829824860299325E-2</v>
      </c>
      <c r="AJ58">
        <f t="shared" si="6"/>
        <v>-4.2170302614027406</v>
      </c>
      <c r="AK58">
        <f t="shared" si="20"/>
        <v>-2.7556421582588082</v>
      </c>
      <c r="AL58">
        <f t="shared" si="24"/>
        <v>-7.0515022445218474</v>
      </c>
      <c r="AN58">
        <f t="shared" si="27"/>
        <v>0</v>
      </c>
      <c r="AO58">
        <f t="shared" si="27"/>
        <v>0</v>
      </c>
      <c r="AP58">
        <f t="shared" si="27"/>
        <v>-1.5500438502462372E-7</v>
      </c>
      <c r="AQ58">
        <f t="shared" si="27"/>
        <v>-3.9575242962262689E-4</v>
      </c>
      <c r="AR58">
        <f t="shared" si="27"/>
        <v>-3.9590743400765157E-4</v>
      </c>
      <c r="AS58">
        <f t="shared" si="27"/>
        <v>-2.1179212726697358E-2</v>
      </c>
      <c r="AT58">
        <f t="shared" si="27"/>
        <v>-1.3839675755375121E-2</v>
      </c>
      <c r="AU58">
        <f t="shared" si="25"/>
        <v>-3.5414795916080127E-2</v>
      </c>
      <c r="AW58">
        <v>55</v>
      </c>
      <c r="AX58">
        <f>IF(Z58&gt;0, (R58*SUMPRODUCT(K58:$K$98, X58:$X$98)-K58*$AZ$3)/Z58, 0)</f>
        <v>-28471846.279296439</v>
      </c>
    </row>
    <row r="59" spans="5:50" x14ac:dyDescent="0.25">
      <c r="E59">
        <v>2059</v>
      </c>
      <c r="F59" s="5">
        <v>3.5571999999999999E-2</v>
      </c>
      <c r="G59" s="5">
        <v>7.0000000000000007E-2</v>
      </c>
      <c r="H59" s="5">
        <f t="shared" si="9"/>
        <v>0.12000000000000001</v>
      </c>
      <c r="I59" s="5">
        <f t="shared" si="10"/>
        <v>1.1200000000000001</v>
      </c>
      <c r="J59">
        <f t="shared" si="11"/>
        <v>0.89285714285714279</v>
      </c>
      <c r="K59">
        <f t="shared" si="21"/>
        <v>4.4842010113611249E-3</v>
      </c>
      <c r="L59" s="2">
        <v>56</v>
      </c>
      <c r="M59" s="6">
        <v>0.569934367</v>
      </c>
      <c r="Q59" s="4">
        <f t="shared" si="22"/>
        <v>25</v>
      </c>
      <c r="R59">
        <f t="shared" si="0"/>
        <v>50000</v>
      </c>
      <c r="S59">
        <f t="shared" si="1"/>
        <v>-60518056.178920224</v>
      </c>
      <c r="U59">
        <f t="shared" si="12"/>
        <v>0.569934367</v>
      </c>
      <c r="V59">
        <f t="shared" si="13"/>
        <v>0.01</v>
      </c>
      <c r="W59">
        <f t="shared" si="14"/>
        <v>1.234527818826796E-6</v>
      </c>
      <c r="X59">
        <f t="shared" si="15"/>
        <v>7.0359983096694067E-7</v>
      </c>
      <c r="Y59">
        <f t="shared" si="16"/>
        <v>1.234527818826796E-8</v>
      </c>
      <c r="Z59">
        <f t="shared" si="17"/>
        <v>5.1858270967158729E-7</v>
      </c>
      <c r="AB59">
        <f t="shared" si="18"/>
        <v>-35.149286285151661</v>
      </c>
      <c r="AC59">
        <f t="shared" si="19"/>
        <v>-31.383617557321795</v>
      </c>
      <c r="AE59">
        <f t="shared" si="2"/>
        <v>0</v>
      </c>
      <c r="AF59">
        <f t="shared" si="26"/>
        <v>0</v>
      </c>
      <c r="AG59">
        <f t="shared" si="26"/>
        <v>-1.2964567741789682E-5</v>
      </c>
      <c r="AH59">
        <f t="shared" si="4"/>
        <v>-3.5179991548347035E-2</v>
      </c>
      <c r="AI59">
        <f t="shared" si="23"/>
        <v>-3.5192956116088824E-2</v>
      </c>
      <c r="AJ59">
        <f t="shared" si="6"/>
        <v>-3.7656687278298655</v>
      </c>
      <c r="AK59">
        <f t="shared" si="20"/>
        <v>-2.4604500399606164</v>
      </c>
      <c r="AL59">
        <f t="shared" si="24"/>
        <v>-6.2613117239065712</v>
      </c>
      <c r="AN59">
        <f t="shared" si="27"/>
        <v>0</v>
      </c>
      <c r="AO59">
        <f t="shared" si="27"/>
        <v>0</v>
      </c>
      <c r="AP59">
        <f t="shared" si="27"/>
        <v>-5.8135727779593105E-8</v>
      </c>
      <c r="AQ59">
        <f t="shared" si="27"/>
        <v>-1.5775415368077361E-4</v>
      </c>
      <c r="AR59">
        <f t="shared" si="27"/>
        <v>-1.5781228940855318E-4</v>
      </c>
      <c r="AS59">
        <f t="shared" si="27"/>
        <v>-1.6886015517785645E-2</v>
      </c>
      <c r="AT59">
        <f t="shared" si="27"/>
        <v>-1.1033152557594916E-2</v>
      </c>
      <c r="AU59">
        <f t="shared" si="25"/>
        <v>-2.8076980364789113E-2</v>
      </c>
      <c r="AW59">
        <v>56</v>
      </c>
      <c r="AX59">
        <f>IF(Z59&gt;0, (R59*SUMPRODUCT(K59:$K$98, X59:$X$98)-K59*$AZ$3)/Z59, 0)</f>
        <v>-60518056.178920224</v>
      </c>
    </row>
    <row r="60" spans="5:50" x14ac:dyDescent="0.25">
      <c r="E60">
        <v>2060</v>
      </c>
      <c r="F60" s="5">
        <v>3.5571999999999999E-2</v>
      </c>
      <c r="G60" s="5">
        <v>7.0000000000000007E-2</v>
      </c>
      <c r="H60" s="5">
        <f t="shared" si="9"/>
        <v>0.12000000000000001</v>
      </c>
      <c r="I60" s="5">
        <f t="shared" si="10"/>
        <v>1.1200000000000001</v>
      </c>
      <c r="J60">
        <f t="shared" si="11"/>
        <v>0.89285714285714279</v>
      </c>
      <c r="K60">
        <f t="shared" si="21"/>
        <v>4.0037509030010042E-3</v>
      </c>
      <c r="L60" s="2">
        <v>57</v>
      </c>
      <c r="M60" s="6">
        <v>0.58483052300000005</v>
      </c>
      <c r="Q60" s="4">
        <f t="shared" si="22"/>
        <v>25</v>
      </c>
      <c r="R60">
        <f t="shared" si="0"/>
        <v>50000</v>
      </c>
      <c r="S60">
        <f t="shared" si="1"/>
        <v>-133362046.5172517</v>
      </c>
      <c r="U60">
        <f t="shared" si="12"/>
        <v>0.58483052300000005</v>
      </c>
      <c r="V60">
        <f t="shared" si="13"/>
        <v>0.01</v>
      </c>
      <c r="W60">
        <f t="shared" si="14"/>
        <v>5.1858270967158729E-7</v>
      </c>
      <c r="X60">
        <f t="shared" si="15"/>
        <v>3.0328299731599159E-7</v>
      </c>
      <c r="Y60">
        <f t="shared" si="16"/>
        <v>5.1858270967158733E-9</v>
      </c>
      <c r="Z60">
        <f t="shared" si="17"/>
        <v>2.1011388525887982E-7</v>
      </c>
      <c r="AB60">
        <f t="shared" si="18"/>
        <v>-31.383617557321795</v>
      </c>
      <c r="AC60">
        <f t="shared" si="19"/>
        <v>-28.021217739815217</v>
      </c>
      <c r="AE60">
        <f t="shared" si="2"/>
        <v>0</v>
      </c>
      <c r="AF60">
        <f t="shared" si="26"/>
        <v>0</v>
      </c>
      <c r="AG60">
        <f t="shared" si="26"/>
        <v>-5.2528471314719954E-6</v>
      </c>
      <c r="AH60">
        <f t="shared" si="4"/>
        <v>-1.516414986579958E-2</v>
      </c>
      <c r="AI60">
        <f t="shared" si="23"/>
        <v>-1.5169402712931051E-2</v>
      </c>
      <c r="AJ60">
        <f t="shared" si="6"/>
        <v>-3.3623998175065779</v>
      </c>
      <c r="AK60">
        <f t="shared" si="20"/>
        <v>-2.1968532290125258</v>
      </c>
      <c r="AL60">
        <f t="shared" si="24"/>
        <v>-5.5744224492320349</v>
      </c>
      <c r="AN60">
        <f t="shared" si="27"/>
        <v>0</v>
      </c>
      <c r="AO60">
        <f t="shared" si="27"/>
        <v>0</v>
      </c>
      <c r="AP60">
        <f t="shared" si="27"/>
        <v>-2.1031091445957236E-8</v>
      </c>
      <c r="AQ60">
        <f t="shared" si="27"/>
        <v>-6.0713478718437625E-5</v>
      </c>
      <c r="AR60">
        <f t="shared" si="27"/>
        <v>-6.0734509809883577E-5</v>
      </c>
      <c r="AS60">
        <f t="shared" si="27"/>
        <v>-1.3462211305592373E-2</v>
      </c>
      <c r="AT60">
        <f t="shared" si="27"/>
        <v>-8.795653099419572E-3</v>
      </c>
      <c r="AU60">
        <f t="shared" si="25"/>
        <v>-2.2318598914821828E-2</v>
      </c>
      <c r="AW60">
        <v>57</v>
      </c>
      <c r="AX60">
        <f>IF(Z60&gt;0, (R60*SUMPRODUCT(K60:$K$98, X60:$X$98)-K60*$AZ$3)/Z60, 0)</f>
        <v>-133362046.5172517</v>
      </c>
    </row>
    <row r="61" spans="5:50" x14ac:dyDescent="0.25">
      <c r="E61">
        <v>2061</v>
      </c>
      <c r="F61" s="5">
        <v>3.5571999999999999E-2</v>
      </c>
      <c r="G61" s="5">
        <v>7.0000000000000007E-2</v>
      </c>
      <c r="H61" s="5">
        <f t="shared" si="9"/>
        <v>0.12000000000000001</v>
      </c>
      <c r="I61" s="5">
        <f t="shared" si="10"/>
        <v>1.1200000000000001</v>
      </c>
      <c r="J61">
        <f t="shared" si="11"/>
        <v>0.89285714285714279</v>
      </c>
      <c r="K61">
        <f t="shared" si="21"/>
        <v>3.5747775919651821E-3</v>
      </c>
      <c r="L61" s="2">
        <v>58</v>
      </c>
      <c r="M61" s="6">
        <v>0.59948279800000004</v>
      </c>
      <c r="Q61" s="4">
        <f t="shared" si="22"/>
        <v>25</v>
      </c>
      <c r="R61">
        <f t="shared" si="0"/>
        <v>50000</v>
      </c>
      <c r="S61">
        <f t="shared" si="1"/>
        <v>-304912294.6157279</v>
      </c>
      <c r="U61">
        <f t="shared" si="12"/>
        <v>0.59948279800000004</v>
      </c>
      <c r="V61">
        <f t="shared" si="13"/>
        <v>0.01</v>
      </c>
      <c r="W61">
        <f t="shared" si="14"/>
        <v>2.1011388525887982E-7</v>
      </c>
      <c r="X61">
        <f t="shared" si="15"/>
        <v>1.2595965983364425E-7</v>
      </c>
      <c r="Y61">
        <f t="shared" si="16"/>
        <v>2.1011388525887983E-9</v>
      </c>
      <c r="Z61">
        <f t="shared" si="17"/>
        <v>8.2053086572646783E-8</v>
      </c>
      <c r="AB61">
        <f t="shared" si="18"/>
        <v>-28.021217739815217</v>
      </c>
      <c r="AC61">
        <f t="shared" si="19"/>
        <v>-25.018994907168704</v>
      </c>
      <c r="AE61">
        <f t="shared" si="2"/>
        <v>0</v>
      </c>
      <c r="AF61">
        <f t="shared" si="26"/>
        <v>0</v>
      </c>
      <c r="AG61">
        <f t="shared" si="26"/>
        <v>-2.0513271643161695E-6</v>
      </c>
      <c r="AH61">
        <f t="shared" si="4"/>
        <v>-6.2979829916822126E-3</v>
      </c>
      <c r="AI61">
        <f t="shared" si="23"/>
        <v>-6.3000343188465285E-3</v>
      </c>
      <c r="AJ61">
        <f t="shared" si="6"/>
        <v>-3.0022228326465132</v>
      </c>
      <c r="AK61">
        <f t="shared" si="20"/>
        <v>-1.9614852417870654</v>
      </c>
      <c r="AL61">
        <f t="shared" si="24"/>
        <v>-4.9700081087524248</v>
      </c>
      <c r="AN61">
        <f t="shared" si="27"/>
        <v>0</v>
      </c>
      <c r="AO61">
        <f t="shared" si="27"/>
        <v>0</v>
      </c>
      <c r="AP61">
        <f t="shared" si="27"/>
        <v>-7.3330383807869213E-9</v>
      </c>
      <c r="AQ61">
        <f t="shared" si="27"/>
        <v>-2.2513888473243415E-5</v>
      </c>
      <c r="AR61">
        <f t="shared" si="27"/>
        <v>-2.2521221511624198E-5</v>
      </c>
      <c r="AS61">
        <f t="shared" si="27"/>
        <v>-1.073227890823099E-2</v>
      </c>
      <c r="AT61">
        <f t="shared" si="27"/>
        <v>-7.0118734893108089E-3</v>
      </c>
      <c r="AU61">
        <f t="shared" si="25"/>
        <v>-1.7766673619053423E-2</v>
      </c>
      <c r="AW61">
        <v>58</v>
      </c>
      <c r="AX61">
        <f>IF(Z61&gt;0, (R61*SUMPRODUCT(K61:$K$98, X61:$X$98)-K61*$AZ$3)/Z61, 0)</f>
        <v>-304912294.6157279</v>
      </c>
    </row>
    <row r="62" spans="5:50" x14ac:dyDescent="0.25">
      <c r="E62">
        <v>2062</v>
      </c>
      <c r="F62" s="5">
        <v>3.5571999999999999E-2</v>
      </c>
      <c r="G62" s="5">
        <v>7.0000000000000007E-2</v>
      </c>
      <c r="H62" s="5">
        <f t="shared" si="9"/>
        <v>0.12000000000000001</v>
      </c>
      <c r="I62" s="5">
        <f t="shared" si="10"/>
        <v>1.1200000000000001</v>
      </c>
      <c r="J62">
        <f t="shared" si="11"/>
        <v>0.89285714285714279</v>
      </c>
      <c r="K62">
        <f t="shared" si="21"/>
        <v>3.1917657071117694E-3</v>
      </c>
      <c r="L62" s="2">
        <v>59</v>
      </c>
      <c r="M62" s="6">
        <v>0.61448546299999995</v>
      </c>
      <c r="Q62" s="4">
        <f t="shared" si="22"/>
        <v>25</v>
      </c>
      <c r="R62">
        <f t="shared" si="0"/>
        <v>50000</v>
      </c>
      <c r="S62">
        <f t="shared" si="1"/>
        <v>-724987510.50347459</v>
      </c>
      <c r="U62">
        <f t="shared" si="12"/>
        <v>0.61448546299999995</v>
      </c>
      <c r="V62">
        <f t="shared" si="13"/>
        <v>0.01</v>
      </c>
      <c r="W62">
        <f t="shared" si="14"/>
        <v>8.2053086572646783E-8</v>
      </c>
      <c r="X62">
        <f t="shared" si="15"/>
        <v>5.0420428893171939E-8</v>
      </c>
      <c r="Y62">
        <f t="shared" si="16"/>
        <v>8.2053086572646784E-10</v>
      </c>
      <c r="Z62">
        <f t="shared" si="17"/>
        <v>3.0812126813748376E-8</v>
      </c>
      <c r="AB62">
        <f t="shared" si="18"/>
        <v>-25.018994907168704</v>
      </c>
      <c r="AC62">
        <f t="shared" si="19"/>
        <v>-22.338407112016792</v>
      </c>
      <c r="AE62">
        <f t="shared" si="2"/>
        <v>0</v>
      </c>
      <c r="AF62">
        <f t="shared" si="26"/>
        <v>0</v>
      </c>
      <c r="AG62">
        <f t="shared" si="26"/>
        <v>-7.7030317034370937E-7</v>
      </c>
      <c r="AH62">
        <f t="shared" si="4"/>
        <v>-2.5210214446585969E-3</v>
      </c>
      <c r="AI62">
        <f t="shared" si="23"/>
        <v>-2.5217917478289405E-3</v>
      </c>
      <c r="AJ62">
        <f t="shared" si="6"/>
        <v>-2.6805877951519115</v>
      </c>
      <c r="AK62">
        <f t="shared" si="20"/>
        <v>-1.7513296435018095</v>
      </c>
      <c r="AL62">
        <f t="shared" si="24"/>
        <v>-4.4344392304015496</v>
      </c>
      <c r="AN62">
        <f t="shared" si="27"/>
        <v>0</v>
      </c>
      <c r="AO62">
        <f t="shared" si="27"/>
        <v>0</v>
      </c>
      <c r="AP62">
        <f t="shared" si="27"/>
        <v>-2.4586272431825273E-9</v>
      </c>
      <c r="AQ62">
        <f t="shared" si="27"/>
        <v>-8.0465097939546809E-6</v>
      </c>
      <c r="AR62">
        <f t="shared" si="27"/>
        <v>-8.0489684211978627E-6</v>
      </c>
      <c r="AS62">
        <f t="shared" si="27"/>
        <v>-8.5558081994682195E-3</v>
      </c>
      <c r="AT62">
        <f t="shared" si="27"/>
        <v>-5.5898338979773563E-3</v>
      </c>
      <c r="AU62">
        <f t="shared" si="25"/>
        <v>-1.4153691065866772E-2</v>
      </c>
      <c r="AW62">
        <v>59</v>
      </c>
      <c r="AX62">
        <f>IF(Z62&gt;0, (R62*SUMPRODUCT(K62:$K$98, X62:$X$98)-K62*$AZ$3)/Z62, 0)</f>
        <v>-724987510.50347459</v>
      </c>
    </row>
    <row r="63" spans="5:50" x14ac:dyDescent="0.25">
      <c r="E63">
        <v>2063</v>
      </c>
      <c r="F63" s="5">
        <v>3.5571999999999999E-2</v>
      </c>
      <c r="G63" s="5">
        <v>7.0000000000000007E-2</v>
      </c>
      <c r="H63" s="5">
        <f t="shared" si="9"/>
        <v>0.12000000000000001</v>
      </c>
      <c r="I63" s="5">
        <f t="shared" si="10"/>
        <v>1.1200000000000001</v>
      </c>
      <c r="J63">
        <f t="shared" si="11"/>
        <v>0.89285714285714279</v>
      </c>
      <c r="K63">
        <f t="shared" si="21"/>
        <v>2.8497908099212226E-3</v>
      </c>
      <c r="L63" s="2">
        <v>60</v>
      </c>
      <c r="M63" s="6">
        <v>0.62975077099999999</v>
      </c>
      <c r="Q63" s="4">
        <f t="shared" si="22"/>
        <v>25</v>
      </c>
      <c r="R63">
        <f t="shared" si="0"/>
        <v>50000</v>
      </c>
      <c r="S63">
        <f t="shared" si="1"/>
        <v>-1796840753.8304546</v>
      </c>
      <c r="U63">
        <f t="shared" si="12"/>
        <v>0.62975077099999999</v>
      </c>
      <c r="V63">
        <f t="shared" si="13"/>
        <v>0.01</v>
      </c>
      <c r="W63">
        <f t="shared" si="14"/>
        <v>3.0812126813748376E-8</v>
      </c>
      <c r="X63">
        <f t="shared" si="15"/>
        <v>1.9403960617107813E-8</v>
      </c>
      <c r="Y63">
        <f t="shared" si="16"/>
        <v>3.0812126813748378E-10</v>
      </c>
      <c r="Z63">
        <f t="shared" si="17"/>
        <v>1.110004492850308E-8</v>
      </c>
      <c r="AB63">
        <f t="shared" si="18"/>
        <v>-22.338407112016792</v>
      </c>
      <c r="AC63">
        <f t="shared" si="19"/>
        <v>-19.94501309688339</v>
      </c>
      <c r="AE63">
        <f t="shared" si="2"/>
        <v>0</v>
      </c>
      <c r="AF63">
        <f t="shared" si="26"/>
        <v>0</v>
      </c>
      <c r="AG63">
        <f t="shared" si="26"/>
        <v>-2.7750112321257699E-7</v>
      </c>
      <c r="AH63">
        <f t="shared" si="4"/>
        <v>-9.7019803085539064E-4</v>
      </c>
      <c r="AI63">
        <f t="shared" si="23"/>
        <v>-9.7047553197860325E-4</v>
      </c>
      <c r="AJ63">
        <f t="shared" si="6"/>
        <v>-2.3933940151334028</v>
      </c>
      <c r="AK63">
        <f t="shared" si="20"/>
        <v>-1.5636884978411756</v>
      </c>
      <c r="AL63">
        <f t="shared" si="24"/>
        <v>-3.958052988506557</v>
      </c>
      <c r="AN63">
        <f t="shared" si="27"/>
        <v>0</v>
      </c>
      <c r="AO63">
        <f t="shared" si="27"/>
        <v>0</v>
      </c>
      <c r="AP63">
        <f t="shared" si="27"/>
        <v>-7.9082015067401872E-10</v>
      </c>
      <c r="AQ63">
        <f t="shared" si="27"/>
        <v>-2.7648614321353591E-6</v>
      </c>
      <c r="AR63">
        <f t="shared" si="27"/>
        <v>-2.7656522522860329E-6</v>
      </c>
      <c r="AS63">
        <f t="shared" si="27"/>
        <v>-6.8206722688476272E-3</v>
      </c>
      <c r="AT63">
        <f t="shared" si="27"/>
        <v>-4.4561851107273037E-3</v>
      </c>
      <c r="AU63">
        <f t="shared" si="25"/>
        <v>-1.1279623031827217E-2</v>
      </c>
      <c r="AW63">
        <v>60</v>
      </c>
      <c r="AX63">
        <f>IF(Z63&gt;0, (R63*SUMPRODUCT(K63:$K$98, X63:$X$98)-K63*$AZ$3)/Z63, 0)</f>
        <v>-1796840753.8304546</v>
      </c>
    </row>
    <row r="64" spans="5:50" x14ac:dyDescent="0.25">
      <c r="E64">
        <v>2064</v>
      </c>
      <c r="F64" s="5">
        <v>3.5571999999999999E-2</v>
      </c>
      <c r="G64" s="5">
        <v>7.0000000000000007E-2</v>
      </c>
      <c r="H64" s="5">
        <f t="shared" si="9"/>
        <v>0.12000000000000001</v>
      </c>
      <c r="I64" s="5">
        <f t="shared" si="10"/>
        <v>1.1200000000000001</v>
      </c>
      <c r="J64">
        <f t="shared" si="11"/>
        <v>0.89285714285714279</v>
      </c>
      <c r="K64">
        <f t="shared" si="21"/>
        <v>2.5444560802868059E-3</v>
      </c>
      <c r="L64" s="2">
        <v>61</v>
      </c>
      <c r="M64" s="6">
        <v>0.64518007799999999</v>
      </c>
      <c r="Q64" s="4">
        <f t="shared" si="22"/>
        <v>25</v>
      </c>
      <c r="R64">
        <f t="shared" si="0"/>
        <v>50000</v>
      </c>
      <c r="S64">
        <f t="shared" si="1"/>
        <v>-4652638113.247714</v>
      </c>
      <c r="U64">
        <f t="shared" si="12"/>
        <v>0.64518007799999999</v>
      </c>
      <c r="V64">
        <f t="shared" si="13"/>
        <v>0.01</v>
      </c>
      <c r="W64">
        <f t="shared" si="14"/>
        <v>1.110004492850308E-8</v>
      </c>
      <c r="X64">
        <f t="shared" si="15"/>
        <v>7.1615278527751214E-9</v>
      </c>
      <c r="Y64">
        <f t="shared" si="16"/>
        <v>1.110004492850308E-10</v>
      </c>
      <c r="Z64">
        <f t="shared" si="17"/>
        <v>3.8275166264429279E-9</v>
      </c>
      <c r="AB64">
        <f t="shared" si="18"/>
        <v>-19.94501309688339</v>
      </c>
      <c r="AC64">
        <f t="shared" si="19"/>
        <v>-17.808049735277681</v>
      </c>
      <c r="AE64">
        <f t="shared" si="2"/>
        <v>0</v>
      </c>
      <c r="AF64">
        <f t="shared" si="26"/>
        <v>0</v>
      </c>
      <c r="AG64">
        <f t="shared" si="26"/>
        <v>-9.5687915661073202E-8</v>
      </c>
      <c r="AH64">
        <f t="shared" si="4"/>
        <v>-3.5807639263875607E-4</v>
      </c>
      <c r="AI64">
        <f t="shared" si="23"/>
        <v>-3.5817208055441717E-4</v>
      </c>
      <c r="AJ64">
        <f t="shared" si="6"/>
        <v>-2.1369633616057087</v>
      </c>
      <c r="AK64">
        <f t="shared" si="20"/>
        <v>-1.3961509167818373</v>
      </c>
      <c r="AL64">
        <f t="shared" si="24"/>
        <v>-3.5334724504681008</v>
      </c>
      <c r="AN64">
        <f t="shared" si="27"/>
        <v>0</v>
      </c>
      <c r="AO64">
        <f t="shared" si="27"/>
        <v>0</v>
      </c>
      <c r="AP64">
        <f t="shared" si="27"/>
        <v>-2.4347369881378881E-10</v>
      </c>
      <c r="AQ64">
        <f t="shared" si="27"/>
        <v>-9.1110965445684852E-7</v>
      </c>
      <c r="AR64">
        <f t="shared" si="27"/>
        <v>-9.113531281556624E-7</v>
      </c>
      <c r="AS64">
        <f t="shared" si="27"/>
        <v>-5.4374094187877777E-3</v>
      </c>
      <c r="AT64">
        <f t="shared" si="27"/>
        <v>-3.5524446892035446E-3</v>
      </c>
      <c r="AU64">
        <f t="shared" si="25"/>
        <v>-8.9907654611194789E-3</v>
      </c>
      <c r="AW64">
        <v>61</v>
      </c>
      <c r="AX64">
        <f>IF(Z64&gt;0, (R64*SUMPRODUCT(K64:$K$98, X64:$X$98)-K64*$AZ$3)/Z64, 0)</f>
        <v>-4652638113.247714</v>
      </c>
    </row>
    <row r="65" spans="5:50" x14ac:dyDescent="0.25">
      <c r="E65">
        <v>2065</v>
      </c>
      <c r="F65" s="5">
        <v>3.5571999999999999E-2</v>
      </c>
      <c r="G65" s="5">
        <v>7.0000000000000007E-2</v>
      </c>
      <c r="H65" s="5">
        <f t="shared" si="9"/>
        <v>0.12000000000000001</v>
      </c>
      <c r="I65" s="5">
        <f t="shared" si="10"/>
        <v>1.1200000000000001</v>
      </c>
      <c r="J65">
        <f t="shared" si="11"/>
        <v>0.89285714285714279</v>
      </c>
      <c r="K65">
        <f t="shared" si="21"/>
        <v>2.2718357859703624E-3</v>
      </c>
      <c r="L65" s="2">
        <v>62</v>
      </c>
      <c r="M65" s="6">
        <v>0.66067595400000001</v>
      </c>
      <c r="Q65" s="4">
        <f t="shared" si="22"/>
        <v>25</v>
      </c>
      <c r="R65">
        <f t="shared" si="0"/>
        <v>50000</v>
      </c>
      <c r="S65">
        <f t="shared" si="1"/>
        <v>-12614145320.177662</v>
      </c>
      <c r="U65">
        <f t="shared" si="12"/>
        <v>0.66067595400000001</v>
      </c>
      <c r="V65">
        <f t="shared" si="13"/>
        <v>0.01</v>
      </c>
      <c r="W65">
        <f t="shared" si="14"/>
        <v>3.8275166264429279E-9</v>
      </c>
      <c r="X65">
        <f t="shared" si="15"/>
        <v>2.5287481986260429E-9</v>
      </c>
      <c r="Y65">
        <f t="shared" si="16"/>
        <v>3.8275166264429276E-11</v>
      </c>
      <c r="Z65">
        <f t="shared" si="17"/>
        <v>1.2604932615524558E-9</v>
      </c>
      <c r="AB65">
        <f t="shared" si="18"/>
        <v>-17.808049735277681</v>
      </c>
      <c r="AC65">
        <f t="shared" si="19"/>
        <v>-15.900045176327387</v>
      </c>
      <c r="AE65">
        <f t="shared" si="2"/>
        <v>0</v>
      </c>
      <c r="AF65">
        <f t="shared" si="26"/>
        <v>0</v>
      </c>
      <c r="AG65">
        <f t="shared" si="26"/>
        <v>-3.1512331538811396E-8</v>
      </c>
      <c r="AH65">
        <f t="shared" si="4"/>
        <v>-1.2643740993130214E-4</v>
      </c>
      <c r="AI65">
        <f t="shared" si="23"/>
        <v>-1.2646892226284096E-4</v>
      </c>
      <c r="AJ65">
        <f t="shared" si="6"/>
        <v>-1.9080045589502941</v>
      </c>
      <c r="AK65">
        <f t="shared" si="20"/>
        <v>-1.2465634814694377</v>
      </c>
      <c r="AL65">
        <f t="shared" si="24"/>
        <v>-3.1546945093419945</v>
      </c>
      <c r="AN65">
        <f t="shared" si="27"/>
        <v>0</v>
      </c>
      <c r="AO65">
        <f t="shared" si="27"/>
        <v>0</v>
      </c>
      <c r="AP65">
        <f t="shared" si="27"/>
        <v>-7.1590842489234232E-11</v>
      </c>
      <c r="AQ65">
        <f t="shared" si="27"/>
        <v>-2.872450325673367E-7</v>
      </c>
      <c r="AR65">
        <f t="shared" si="27"/>
        <v>-2.8731662340982597E-7</v>
      </c>
      <c r="AS65">
        <f t="shared" si="27"/>
        <v>-4.3346730368178758E-3</v>
      </c>
      <c r="AT65">
        <f t="shared" si="27"/>
        <v>-2.8319875266860713E-3</v>
      </c>
      <c r="AU65">
        <f t="shared" si="25"/>
        <v>-7.1669478801273572E-3</v>
      </c>
      <c r="AW65">
        <v>62</v>
      </c>
      <c r="AX65">
        <f>IF(Z65&gt;0, (R65*SUMPRODUCT(K65:$K$98, X65:$X$98)-K65*$AZ$3)/Z65, 0)</f>
        <v>-12614145320.177662</v>
      </c>
    </row>
    <row r="66" spans="5:50" x14ac:dyDescent="0.25">
      <c r="E66">
        <v>2066</v>
      </c>
      <c r="F66" s="5">
        <v>3.5571999999999999E-2</v>
      </c>
      <c r="G66" s="5">
        <v>7.0000000000000007E-2</v>
      </c>
      <c r="H66" s="5">
        <f t="shared" si="9"/>
        <v>0.12000000000000001</v>
      </c>
      <c r="I66" s="5">
        <f t="shared" si="10"/>
        <v>1.1200000000000001</v>
      </c>
      <c r="J66">
        <f t="shared" si="11"/>
        <v>0.89285714285714279</v>
      </c>
      <c r="K66">
        <f t="shared" si="21"/>
        <v>2.0284248089021089E-3</v>
      </c>
      <c r="L66" s="2">
        <v>63</v>
      </c>
      <c r="M66" s="6">
        <v>0.67625413199999995</v>
      </c>
      <c r="Q66" s="4">
        <f t="shared" si="22"/>
        <v>25</v>
      </c>
      <c r="R66">
        <f t="shared" si="0"/>
        <v>50000</v>
      </c>
      <c r="S66">
        <f t="shared" si="1"/>
        <v>-35897301262.317787</v>
      </c>
      <c r="U66">
        <f t="shared" si="12"/>
        <v>0.67625413199999995</v>
      </c>
      <c r="V66">
        <f t="shared" si="13"/>
        <v>0.01</v>
      </c>
      <c r="W66">
        <f t="shared" si="14"/>
        <v>1.2604932615524558E-9</v>
      </c>
      <c r="X66">
        <f t="shared" si="15"/>
        <v>8.5241377648300489E-10</v>
      </c>
      <c r="Y66">
        <f t="shared" si="16"/>
        <v>1.2604932615524558E-11</v>
      </c>
      <c r="Z66">
        <f t="shared" si="17"/>
        <v>3.9547455245392634E-10</v>
      </c>
      <c r="AB66">
        <f t="shared" si="18"/>
        <v>-15.900045176327387</v>
      </c>
      <c r="AC66">
        <f t="shared" si="19"/>
        <v>-14.196469151018892</v>
      </c>
      <c r="AE66">
        <f t="shared" si="2"/>
        <v>0</v>
      </c>
      <c r="AF66">
        <f t="shared" si="26"/>
        <v>0</v>
      </c>
      <c r="AG66">
        <f t="shared" si="26"/>
        <v>-9.8868638113481594E-9</v>
      </c>
      <c r="AH66">
        <f t="shared" si="4"/>
        <v>-4.2620688824150248E-5</v>
      </c>
      <c r="AI66">
        <f t="shared" si="23"/>
        <v>-4.2630575687961593E-5</v>
      </c>
      <c r="AJ66">
        <f t="shared" si="6"/>
        <v>-1.7035760253084948</v>
      </c>
      <c r="AK66">
        <f t="shared" si="20"/>
        <v>-1.1130031623429173</v>
      </c>
      <c r="AL66">
        <f t="shared" si="24"/>
        <v>-2.8166218182270999</v>
      </c>
      <c r="AN66">
        <f t="shared" si="27"/>
        <v>0</v>
      </c>
      <c r="AO66">
        <f t="shared" si="27"/>
        <v>0</v>
      </c>
      <c r="AP66">
        <f t="shared" si="27"/>
        <v>-2.0054759837175066E-11</v>
      </c>
      <c r="AQ66">
        <f t="shared" si="27"/>
        <v>-8.6452862583403222E-8</v>
      </c>
      <c r="AR66">
        <f t="shared" si="27"/>
        <v>-8.6472917343240381E-8</v>
      </c>
      <c r="AS66">
        <f t="shared" si="27"/>
        <v>-3.4555758735865978E-3</v>
      </c>
      <c r="AT66">
        <f t="shared" si="27"/>
        <v>-2.2576432268828751E-3</v>
      </c>
      <c r="AU66">
        <f t="shared" si="25"/>
        <v>-5.7133055733868156E-3</v>
      </c>
      <c r="AW66">
        <v>63</v>
      </c>
      <c r="AX66">
        <f>IF(Z66&gt;0, (R66*SUMPRODUCT(K66:$K$98, X66:$X$98)-K66*$AZ$3)/Z66, 0)</f>
        <v>-35897301262.317787</v>
      </c>
    </row>
    <row r="67" spans="5:50" x14ac:dyDescent="0.25">
      <c r="E67">
        <v>2067</v>
      </c>
      <c r="F67" s="5">
        <v>3.5571999999999999E-2</v>
      </c>
      <c r="G67" s="5">
        <v>7.0000000000000007E-2</v>
      </c>
      <c r="H67" s="5">
        <f t="shared" si="9"/>
        <v>0.12000000000000001</v>
      </c>
      <c r="I67" s="5">
        <f t="shared" si="10"/>
        <v>1.1200000000000001</v>
      </c>
      <c r="J67">
        <f t="shared" si="11"/>
        <v>0.89285714285714279</v>
      </c>
      <c r="K67">
        <f t="shared" si="21"/>
        <v>1.8110935793768828E-3</v>
      </c>
      <c r="L67" s="2">
        <v>64</v>
      </c>
      <c r="M67" s="6">
        <v>0.69194305599999995</v>
      </c>
      <c r="Q67" s="4">
        <f t="shared" si="22"/>
        <v>25</v>
      </c>
      <c r="R67">
        <f t="shared" ref="R67:R79" si="28">$C$6</f>
        <v>50000</v>
      </c>
      <c r="S67">
        <f t="shared" ref="S67:S79" si="29">AX67</f>
        <v>-107533686674.91702</v>
      </c>
      <c r="U67">
        <f t="shared" si="12"/>
        <v>0.69194305599999995</v>
      </c>
      <c r="V67">
        <f t="shared" si="13"/>
        <v>0.01</v>
      </c>
      <c r="W67">
        <f t="shared" si="14"/>
        <v>3.9547455245392634E-10</v>
      </c>
      <c r="X67">
        <f t="shared" si="15"/>
        <v>2.7364587039520207E-10</v>
      </c>
      <c r="Y67">
        <f t="shared" si="16"/>
        <v>3.9547455245392638E-12</v>
      </c>
      <c r="Z67">
        <f t="shared" si="17"/>
        <v>1.1787393653418502E-10</v>
      </c>
      <c r="AB67">
        <f t="shared" si="18"/>
        <v>-14.196469151018892</v>
      </c>
      <c r="AC67">
        <f t="shared" si="19"/>
        <v>-12.675418958406107</v>
      </c>
      <c r="AE67">
        <f t="shared" ref="AE67:AE79" si="30">$Z67*O67</f>
        <v>0</v>
      </c>
      <c r="AF67">
        <f t="shared" ref="AF67:AG79" si="31">-$Z67*P67</f>
        <v>0</v>
      </c>
      <c r="AG67">
        <f t="shared" si="31"/>
        <v>-2.9468484133546254E-9</v>
      </c>
      <c r="AH67">
        <f t="shared" ref="AH67:AH79" si="32">-X67*R67</f>
        <v>-1.3682293519760103E-5</v>
      </c>
      <c r="AI67">
        <f t="shared" si="23"/>
        <v>-1.3685240368173457E-5</v>
      </c>
      <c r="AJ67">
        <f t="shared" ref="AJ67:AJ79" si="33">AB67-AC67</f>
        <v>-1.5210501926127851</v>
      </c>
      <c r="AK67">
        <f t="shared" si="20"/>
        <v>-0.99375284057132252</v>
      </c>
      <c r="AL67">
        <f t="shared" si="24"/>
        <v>-2.5148167184244761</v>
      </c>
      <c r="AN67">
        <f t="shared" ref="AN67:AT79" si="34">AE67*$K67</f>
        <v>0</v>
      </c>
      <c r="AO67">
        <f t="shared" si="34"/>
        <v>0</v>
      </c>
      <c r="AP67">
        <f t="shared" si="34"/>
        <v>-5.3370182408235164E-12</v>
      </c>
      <c r="AQ67">
        <f t="shared" si="34"/>
        <v>-2.4779913944787454E-8</v>
      </c>
      <c r="AR67">
        <f t="shared" si="34"/>
        <v>-2.4785250963028276E-8</v>
      </c>
      <c r="AS67">
        <f t="shared" si="34"/>
        <v>-2.7547642377509858E-3</v>
      </c>
      <c r="AT67">
        <f t="shared" si="34"/>
        <v>-1.7997793890462612E-3</v>
      </c>
      <c r="AU67">
        <f t="shared" si="25"/>
        <v>-4.5545684120482108E-3</v>
      </c>
      <c r="AW67">
        <v>64</v>
      </c>
      <c r="AX67">
        <f>IF(Z67&gt;0, (R67*SUMPRODUCT(K67:$K$98, X67:$X$98)-K67*$AZ$3)/Z67, 0)</f>
        <v>-107533686674.91702</v>
      </c>
    </row>
    <row r="68" spans="5:50" x14ac:dyDescent="0.25">
      <c r="E68">
        <v>2068</v>
      </c>
      <c r="F68" s="5">
        <v>3.5571999999999999E-2</v>
      </c>
      <c r="G68" s="5">
        <v>7.0000000000000007E-2</v>
      </c>
      <c r="H68" s="5">
        <f t="shared" ref="H68:H79" si="35">G68+$C$9</f>
        <v>0.12000000000000001</v>
      </c>
      <c r="I68" s="5">
        <f t="shared" ref="I68:I79" si="36">1+H68</f>
        <v>1.1200000000000001</v>
      </c>
      <c r="J68">
        <f t="shared" ref="J68:J79" si="37">1/I68</f>
        <v>0.89285714285714279</v>
      </c>
      <c r="K68">
        <f t="shared" si="21"/>
        <v>1.6170478387293595E-3</v>
      </c>
      <c r="L68" s="2">
        <v>65</v>
      </c>
      <c r="M68" s="6">
        <v>0.70765376499999999</v>
      </c>
      <c r="Q68" s="4">
        <f t="shared" si="22"/>
        <v>25</v>
      </c>
      <c r="R68">
        <f t="shared" si="28"/>
        <v>50000</v>
      </c>
      <c r="S68">
        <f t="shared" si="29"/>
        <v>-340051357245.67279</v>
      </c>
      <c r="U68">
        <f t="shared" ref="U68:U79" si="38">M68</f>
        <v>0.70765376499999999</v>
      </c>
      <c r="V68">
        <f t="shared" ref="V68:V79" si="39">$C$10</f>
        <v>0.01</v>
      </c>
      <c r="W68">
        <f t="shared" ref="W68:W79" si="40">Z67</f>
        <v>1.1787393653418502E-10</v>
      </c>
      <c r="X68">
        <f t="shared" ref="X68:X79" si="41">U68*W68</f>
        <v>8.3413934983787082E-11</v>
      </c>
      <c r="Y68">
        <f t="shared" ref="Y68:Y79" si="42">V68*W68</f>
        <v>1.1787393653418502E-12</v>
      </c>
      <c r="Z68">
        <f t="shared" ref="Z68:Z79" si="43">MAX(0, W68-X68-Y68)</f>
        <v>3.3281262185056089E-11</v>
      </c>
      <c r="AB68">
        <f t="shared" ref="AB68:AB79" si="44">AC67</f>
        <v>-12.675418958406107</v>
      </c>
      <c r="AC68">
        <f t="shared" ref="AC68:AC79" si="45">S68*Z68</f>
        <v>-11.317338376877409</v>
      </c>
      <c r="AE68">
        <f t="shared" si="30"/>
        <v>0</v>
      </c>
      <c r="AF68">
        <f t="shared" si="31"/>
        <v>0</v>
      </c>
      <c r="AG68">
        <f t="shared" si="31"/>
        <v>-8.3203155462640219E-10</v>
      </c>
      <c r="AH68">
        <f t="shared" si="32"/>
        <v>-4.1706967491893539E-6</v>
      </c>
      <c r="AI68">
        <f t="shared" si="23"/>
        <v>-4.17152878074398E-6</v>
      </c>
      <c r="AJ68">
        <f t="shared" si="33"/>
        <v>-1.3580805815286983</v>
      </c>
      <c r="AK68">
        <f t="shared" ref="AK68:AK79" si="46">G68*SUM(AB68:AB68, AE68:AF68)</f>
        <v>-0.88727932708842761</v>
      </c>
      <c r="AL68">
        <f t="shared" si="24"/>
        <v>-2.2453640801459067</v>
      </c>
      <c r="AN68">
        <f t="shared" si="34"/>
        <v>0</v>
      </c>
      <c r="AO68">
        <f t="shared" si="34"/>
        <v>0</v>
      </c>
      <c r="AP68">
        <f t="shared" si="34"/>
        <v>-1.3454348271632528E-12</v>
      </c>
      <c r="AQ68">
        <f t="shared" si="34"/>
        <v>-6.7442161642722108E-9</v>
      </c>
      <c r="AR68">
        <f t="shared" si="34"/>
        <v>-6.7455615990993729E-9</v>
      </c>
      <c r="AS68">
        <f t="shared" si="34"/>
        <v>-2.1960812691812935E-3</v>
      </c>
      <c r="AT68">
        <f t="shared" si="34"/>
        <v>-1.4347731182175823E-3</v>
      </c>
      <c r="AU68">
        <f t="shared" si="25"/>
        <v>-3.6308611329604751E-3</v>
      </c>
      <c r="AW68">
        <v>65</v>
      </c>
      <c r="AX68">
        <f>IF(Z68&gt;0, (R68*SUMPRODUCT(K68:$K$98, X68:$X$98)-K68*$AZ$3)/Z68, 0)</f>
        <v>-340051357245.67279</v>
      </c>
    </row>
    <row r="69" spans="5:50" x14ac:dyDescent="0.25">
      <c r="E69">
        <v>2069</v>
      </c>
      <c r="F69" s="5">
        <v>3.5571999999999999E-2</v>
      </c>
      <c r="G69" s="5">
        <v>7.0000000000000007E-2</v>
      </c>
      <c r="H69" s="5">
        <f t="shared" si="35"/>
        <v>0.12000000000000001</v>
      </c>
      <c r="I69" s="5">
        <f t="shared" si="36"/>
        <v>1.1200000000000001</v>
      </c>
      <c r="J69">
        <f t="shared" si="37"/>
        <v>0.89285714285714279</v>
      </c>
      <c r="K69">
        <f t="shared" ref="K69:K79" si="47">K68*J69</f>
        <v>1.4437927131512138E-3</v>
      </c>
      <c r="L69" s="2">
        <v>66</v>
      </c>
      <c r="M69" s="6">
        <v>0.72329488099999995</v>
      </c>
      <c r="Q69" s="4">
        <f t="shared" ref="Q69:Q79" si="48">$C$8</f>
        <v>25</v>
      </c>
      <c r="R69">
        <f t="shared" si="28"/>
        <v>50000</v>
      </c>
      <c r="S69">
        <f t="shared" si="29"/>
        <v>-1138400659751.2852</v>
      </c>
      <c r="U69">
        <f t="shared" si="38"/>
        <v>0.72329488099999995</v>
      </c>
      <c r="V69">
        <f t="shared" si="39"/>
        <v>0.01</v>
      </c>
      <c r="W69">
        <f t="shared" si="40"/>
        <v>3.3281262185056089E-11</v>
      </c>
      <c r="X69">
        <f t="shared" si="41"/>
        <v>2.4072166571669944E-11</v>
      </c>
      <c r="Y69">
        <f t="shared" si="42"/>
        <v>3.3281262185056088E-13</v>
      </c>
      <c r="Z69">
        <f t="shared" si="43"/>
        <v>8.8762829915355843E-12</v>
      </c>
      <c r="AB69">
        <f t="shared" si="44"/>
        <v>-11.317338376877409</v>
      </c>
      <c r="AC69">
        <f t="shared" si="45"/>
        <v>-10.104766413703221</v>
      </c>
      <c r="AE69">
        <f t="shared" si="30"/>
        <v>0</v>
      </c>
      <c r="AF69">
        <f t="shared" si="31"/>
        <v>0</v>
      </c>
      <c r="AG69">
        <f t="shared" si="31"/>
        <v>-2.2190707478838961E-10</v>
      </c>
      <c r="AH69">
        <f t="shared" si="32"/>
        <v>-1.2036083285834972E-6</v>
      </c>
      <c r="AI69">
        <f t="shared" si="23"/>
        <v>-1.2038302356582855E-6</v>
      </c>
      <c r="AJ69">
        <f t="shared" si="33"/>
        <v>-1.212571963174188</v>
      </c>
      <c r="AK69">
        <f t="shared" si="46"/>
        <v>-0.79221368638141865</v>
      </c>
      <c r="AL69">
        <f t="shared" si="24"/>
        <v>-2.0047868533858422</v>
      </c>
      <c r="AN69">
        <f t="shared" si="34"/>
        <v>0</v>
      </c>
      <c r="AO69">
        <f t="shared" si="34"/>
        <v>0</v>
      </c>
      <c r="AP69">
        <f t="shared" si="34"/>
        <v>-3.2038781757617837E-13</v>
      </c>
      <c r="AQ69">
        <f t="shared" si="34"/>
        <v>-1.7377609342969651E-9</v>
      </c>
      <c r="AR69">
        <f t="shared" si="34"/>
        <v>-1.7380813221145412E-9</v>
      </c>
      <c r="AS69">
        <f t="shared" si="34"/>
        <v>-1.7507025646023547E-3</v>
      </c>
      <c r="AT69">
        <f t="shared" si="34"/>
        <v>-1.1437923476561532E-3</v>
      </c>
      <c r="AU69">
        <f t="shared" si="25"/>
        <v>-2.8944966503398296E-3</v>
      </c>
      <c r="AW69">
        <v>66</v>
      </c>
      <c r="AX69">
        <f>IF(Z69&gt;0, (R69*SUMPRODUCT(K69:$K$98, X69:$X$98)-K69*$AZ$3)/Z69, 0)</f>
        <v>-1138400659751.2852</v>
      </c>
    </row>
    <row r="70" spans="5:50" x14ac:dyDescent="0.25">
      <c r="E70">
        <v>2070</v>
      </c>
      <c r="F70" s="5">
        <v>3.5571999999999999E-2</v>
      </c>
      <c r="G70" s="5">
        <v>7.0000000000000007E-2</v>
      </c>
      <c r="H70" s="5">
        <f t="shared" si="35"/>
        <v>0.12000000000000001</v>
      </c>
      <c r="I70" s="5">
        <f t="shared" si="36"/>
        <v>1.1200000000000001</v>
      </c>
      <c r="J70">
        <f t="shared" si="37"/>
        <v>0.89285714285714279</v>
      </c>
      <c r="K70">
        <f t="shared" si="47"/>
        <v>1.2891006367421552E-3</v>
      </c>
      <c r="L70" s="2">
        <v>67</v>
      </c>
      <c r="M70" s="6">
        <v>0.74145409100000004</v>
      </c>
      <c r="Q70" s="4">
        <f t="shared" si="48"/>
        <v>25</v>
      </c>
      <c r="R70">
        <f t="shared" si="28"/>
        <v>50000</v>
      </c>
      <c r="S70">
        <f t="shared" si="29"/>
        <v>-4089502678800.605</v>
      </c>
      <c r="U70">
        <f t="shared" si="38"/>
        <v>0.74145409100000004</v>
      </c>
      <c r="V70">
        <f t="shared" si="39"/>
        <v>0.01</v>
      </c>
      <c r="W70">
        <f t="shared" si="40"/>
        <v>8.8762829915355843E-12</v>
      </c>
      <c r="X70">
        <f t="shared" si="41"/>
        <v>6.5813563369477774E-12</v>
      </c>
      <c r="Y70">
        <f t="shared" si="42"/>
        <v>8.8762829915355844E-14</v>
      </c>
      <c r="Z70">
        <f t="shared" si="43"/>
        <v>2.2061638246724512E-12</v>
      </c>
      <c r="AB70">
        <f t="shared" si="44"/>
        <v>-10.104766413703221</v>
      </c>
      <c r="AC70">
        <f t="shared" si="45"/>
        <v>-9.022112870870977</v>
      </c>
      <c r="AE70">
        <f t="shared" si="30"/>
        <v>0</v>
      </c>
      <c r="AF70">
        <f t="shared" si="31"/>
        <v>0</v>
      </c>
      <c r="AG70">
        <f t="shared" si="31"/>
        <v>-5.515409561681128E-11</v>
      </c>
      <c r="AH70">
        <f t="shared" si="32"/>
        <v>-3.2906781684738885E-7</v>
      </c>
      <c r="AI70">
        <f t="shared" si="23"/>
        <v>-3.2912297094300564E-7</v>
      </c>
      <c r="AJ70">
        <f t="shared" si="33"/>
        <v>-1.0826535428322437</v>
      </c>
      <c r="AK70">
        <f t="shared" si="46"/>
        <v>-0.70733364895922557</v>
      </c>
      <c r="AL70">
        <f t="shared" si="24"/>
        <v>-1.78998752091444</v>
      </c>
      <c r="AN70">
        <f t="shared" si="34"/>
        <v>0</v>
      </c>
      <c r="AO70">
        <f t="shared" si="34"/>
        <v>0</v>
      </c>
      <c r="AP70">
        <f t="shared" si="34"/>
        <v>-7.1099179778569133E-14</v>
      </c>
      <c r="AQ70">
        <f t="shared" si="34"/>
        <v>-4.2420153222931987E-10</v>
      </c>
      <c r="AR70">
        <f t="shared" si="34"/>
        <v>-4.242726314090984E-10</v>
      </c>
      <c r="AS70">
        <f t="shared" si="34"/>
        <v>-1.3956493714361955E-3</v>
      </c>
      <c r="AT70">
        <f t="shared" si="34"/>
        <v>-9.1182425726248973E-4</v>
      </c>
      <c r="AU70">
        <f t="shared" si="25"/>
        <v>-2.3074740529713165E-3</v>
      </c>
      <c r="AW70">
        <v>67</v>
      </c>
      <c r="AX70">
        <f>IF(Z70&gt;0, (R70*SUMPRODUCT(K70:$K$98, X70:$X$98)-K70*$AZ$3)/Z70, 0)</f>
        <v>-4089502678800.605</v>
      </c>
    </row>
    <row r="71" spans="5:50" x14ac:dyDescent="0.25">
      <c r="E71">
        <v>2071</v>
      </c>
      <c r="F71" s="5">
        <v>3.5571999999999999E-2</v>
      </c>
      <c r="G71" s="5">
        <v>7.0000000000000007E-2</v>
      </c>
      <c r="H71" s="5">
        <f t="shared" si="35"/>
        <v>0.12000000000000001</v>
      </c>
      <c r="I71" s="5">
        <f t="shared" si="36"/>
        <v>1.1200000000000001</v>
      </c>
      <c r="J71">
        <f t="shared" si="37"/>
        <v>0.89285714285714279</v>
      </c>
      <c r="K71">
        <f t="shared" si="47"/>
        <v>1.1509827113769242E-3</v>
      </c>
      <c r="L71" s="2">
        <v>68</v>
      </c>
      <c r="M71" s="6">
        <v>0.75951466000000001</v>
      </c>
      <c r="Q71" s="4">
        <f t="shared" si="48"/>
        <v>25</v>
      </c>
      <c r="R71">
        <f t="shared" si="28"/>
        <v>50000</v>
      </c>
      <c r="S71">
        <f t="shared" si="29"/>
        <v>-15841969288225.959</v>
      </c>
      <c r="U71">
        <f t="shared" si="38"/>
        <v>0.75951466000000001</v>
      </c>
      <c r="V71">
        <f t="shared" si="39"/>
        <v>0.01</v>
      </c>
      <c r="W71">
        <f t="shared" si="40"/>
        <v>2.2061638246724512E-12</v>
      </c>
      <c r="X71">
        <f t="shared" si="41"/>
        <v>1.6756137672003964E-12</v>
      </c>
      <c r="Y71">
        <f t="shared" si="42"/>
        <v>2.2061638246724513E-14</v>
      </c>
      <c r="Z71">
        <f t="shared" si="43"/>
        <v>5.0848841922533025E-13</v>
      </c>
      <c r="AB71">
        <f t="shared" si="44"/>
        <v>-9.022112870870977</v>
      </c>
      <c r="AC71">
        <f t="shared" si="45"/>
        <v>-8.0554579207862478</v>
      </c>
      <c r="AE71">
        <f t="shared" si="30"/>
        <v>0</v>
      </c>
      <c r="AF71">
        <f t="shared" si="31"/>
        <v>0</v>
      </c>
      <c r="AG71">
        <f t="shared" si="31"/>
        <v>-1.2712210480633256E-11</v>
      </c>
      <c r="AH71">
        <f t="shared" si="32"/>
        <v>-8.3780688360019821E-8</v>
      </c>
      <c r="AI71">
        <f t="shared" si="23"/>
        <v>-8.3793400570500456E-8</v>
      </c>
      <c r="AJ71">
        <f t="shared" si="33"/>
        <v>-0.96665495008472924</v>
      </c>
      <c r="AK71">
        <f t="shared" si="46"/>
        <v>-0.63154790096096847</v>
      </c>
      <c r="AL71">
        <f t="shared" si="24"/>
        <v>-1.5982029348390983</v>
      </c>
      <c r="AN71">
        <f t="shared" si="34"/>
        <v>0</v>
      </c>
      <c r="AO71">
        <f t="shared" si="34"/>
        <v>0</v>
      </c>
      <c r="AP71">
        <f t="shared" si="34"/>
        <v>-1.4631534486593417E-14</v>
      </c>
      <c r="AQ71">
        <f t="shared" si="34"/>
        <v>-9.6430123849640721E-11</v>
      </c>
      <c r="AR71">
        <f t="shared" si="34"/>
        <v>-9.6444755384127325E-11</v>
      </c>
      <c r="AS71">
        <f t="shared" si="34"/>
        <v>-1.112603135414447E-3</v>
      </c>
      <c r="AT71">
        <f t="shared" si="34"/>
        <v>-7.2690071541246066E-4</v>
      </c>
      <c r="AU71">
        <f t="shared" si="25"/>
        <v>-1.8395039472716629E-3</v>
      </c>
      <c r="AW71">
        <v>68</v>
      </c>
      <c r="AX71">
        <f>IF(Z71&gt;0, (R71*SUMPRODUCT(K71:$K$98, X71:$X$98)-K71*$AZ$3)/Z71, 0)</f>
        <v>-15841969288225.959</v>
      </c>
    </row>
    <row r="72" spans="5:50" x14ac:dyDescent="0.25">
      <c r="E72">
        <v>2072</v>
      </c>
      <c r="F72" s="5">
        <v>3.5571999999999999E-2</v>
      </c>
      <c r="G72" s="5">
        <v>7.0000000000000007E-2</v>
      </c>
      <c r="H72" s="5">
        <f t="shared" si="35"/>
        <v>0.12000000000000001</v>
      </c>
      <c r="I72" s="5">
        <f t="shared" si="36"/>
        <v>1.1200000000000001</v>
      </c>
      <c r="J72">
        <f t="shared" si="37"/>
        <v>0.89285714285714279</v>
      </c>
      <c r="K72">
        <f t="shared" si="47"/>
        <v>1.027663135157968E-3</v>
      </c>
      <c r="L72" s="2">
        <v>69</v>
      </c>
      <c r="M72" s="6">
        <v>0.77745419500000001</v>
      </c>
      <c r="Q72" s="4">
        <f t="shared" si="48"/>
        <v>25</v>
      </c>
      <c r="R72">
        <f t="shared" si="28"/>
        <v>50000</v>
      </c>
      <c r="S72">
        <f t="shared" si="29"/>
        <v>-66548551433795.969</v>
      </c>
      <c r="U72">
        <f t="shared" si="38"/>
        <v>0.77745419500000001</v>
      </c>
      <c r="V72">
        <f t="shared" si="39"/>
        <v>0.01</v>
      </c>
      <c r="W72">
        <f t="shared" si="40"/>
        <v>5.0848841922533025E-13</v>
      </c>
      <c r="X72">
        <f t="shared" si="41"/>
        <v>3.9532645463565168E-13</v>
      </c>
      <c r="Y72">
        <f t="shared" si="42"/>
        <v>5.084884192253303E-15</v>
      </c>
      <c r="Z72">
        <f t="shared" si="43"/>
        <v>1.0807708039742527E-13</v>
      </c>
      <c r="AB72">
        <f t="shared" si="44"/>
        <v>-8.0554579207862478</v>
      </c>
      <c r="AC72">
        <f t="shared" si="45"/>
        <v>-7.1923731436425582</v>
      </c>
      <c r="AE72">
        <f t="shared" si="30"/>
        <v>0</v>
      </c>
      <c r="AF72">
        <f t="shared" si="31"/>
        <v>0</v>
      </c>
      <c r="AG72">
        <f t="shared" si="31"/>
        <v>-2.7019270099356317E-12</v>
      </c>
      <c r="AH72">
        <f t="shared" si="32"/>
        <v>-1.9766322731782584E-8</v>
      </c>
      <c r="AI72">
        <f t="shared" si="23"/>
        <v>-1.9769024658792518E-8</v>
      </c>
      <c r="AJ72">
        <f t="shared" si="33"/>
        <v>-0.86308477714368959</v>
      </c>
      <c r="AK72">
        <f t="shared" si="46"/>
        <v>-0.56388205445503736</v>
      </c>
      <c r="AL72">
        <f t="shared" si="24"/>
        <v>-1.4269668513677516</v>
      </c>
      <c r="AN72">
        <f t="shared" si="34"/>
        <v>0</v>
      </c>
      <c r="AO72">
        <f t="shared" si="34"/>
        <v>0</v>
      </c>
      <c r="AP72">
        <f t="shared" si="34"/>
        <v>-2.7766707819984455E-15</v>
      </c>
      <c r="AQ72">
        <f t="shared" si="34"/>
        <v>-2.0313121189087899E-11</v>
      </c>
      <c r="AR72">
        <f t="shared" si="34"/>
        <v>-2.0315897859869899E-11</v>
      </c>
      <c r="AS72">
        <f t="shared" si="34"/>
        <v>-8.8696040798660013E-4</v>
      </c>
      <c r="AT72">
        <f t="shared" si="34"/>
        <v>-5.7948079994057976E-4</v>
      </c>
      <c r="AU72">
        <f t="shared" si="25"/>
        <v>-1.4664412282430776E-3</v>
      </c>
      <c r="AW72">
        <v>69</v>
      </c>
      <c r="AX72">
        <f>IF(Z72&gt;0, (R72*SUMPRODUCT(K72:$K$98, X72:$X$98)-K72*$AZ$3)/Z72, 0)</f>
        <v>-66548551433795.969</v>
      </c>
    </row>
    <row r="73" spans="5:50" x14ac:dyDescent="0.25">
      <c r="E73">
        <v>2073</v>
      </c>
      <c r="F73" s="5">
        <v>3.5571999999999999E-2</v>
      </c>
      <c r="G73" s="5">
        <v>7.0000000000000007E-2</v>
      </c>
      <c r="H73" s="5">
        <f t="shared" si="35"/>
        <v>0.12000000000000001</v>
      </c>
      <c r="I73" s="5">
        <f t="shared" si="36"/>
        <v>1.1200000000000001</v>
      </c>
      <c r="J73">
        <f t="shared" si="37"/>
        <v>0.89285714285714279</v>
      </c>
      <c r="K73">
        <f t="shared" si="47"/>
        <v>9.1755637067675712E-4</v>
      </c>
      <c r="L73" s="2">
        <v>70</v>
      </c>
      <c r="M73" s="6">
        <v>0.79525030600000002</v>
      </c>
      <c r="Q73" s="4">
        <f t="shared" si="48"/>
        <v>25</v>
      </c>
      <c r="R73">
        <f t="shared" si="28"/>
        <v>50000</v>
      </c>
      <c r="S73">
        <f t="shared" si="29"/>
        <v>-305101118642187.81</v>
      </c>
      <c r="U73">
        <f t="shared" si="38"/>
        <v>0.79525030600000002</v>
      </c>
      <c r="V73">
        <f t="shared" si="39"/>
        <v>0.01</v>
      </c>
      <c r="W73">
        <f t="shared" si="40"/>
        <v>1.0807708039742527E-13</v>
      </c>
      <c r="X73">
        <f t="shared" si="41"/>
        <v>8.594833125763905E-14</v>
      </c>
      <c r="Y73">
        <f t="shared" si="42"/>
        <v>1.0807708039742527E-15</v>
      </c>
      <c r="Z73">
        <f t="shared" si="43"/>
        <v>2.1047978335811969E-14</v>
      </c>
      <c r="AB73">
        <f t="shared" si="44"/>
        <v>-7.1923731436425582</v>
      </c>
      <c r="AC73">
        <f t="shared" si="45"/>
        <v>-6.4217617354127663</v>
      </c>
      <c r="AE73">
        <f t="shared" si="30"/>
        <v>0</v>
      </c>
      <c r="AF73">
        <f t="shared" si="31"/>
        <v>0</v>
      </c>
      <c r="AG73">
        <f t="shared" si="31"/>
        <v>-5.2619945839529919E-13</v>
      </c>
      <c r="AH73">
        <f t="shared" si="32"/>
        <v>-4.2974165628819525E-9</v>
      </c>
      <c r="AI73">
        <f t="shared" si="23"/>
        <v>-4.2979427623403475E-9</v>
      </c>
      <c r="AJ73">
        <f t="shared" si="33"/>
        <v>-0.77061140822979191</v>
      </c>
      <c r="AK73">
        <f t="shared" si="46"/>
        <v>-0.50346612005497915</v>
      </c>
      <c r="AL73">
        <f t="shared" si="24"/>
        <v>-1.2740775325827138</v>
      </c>
      <c r="AN73">
        <f t="shared" si="34"/>
        <v>0</v>
      </c>
      <c r="AO73">
        <f t="shared" si="34"/>
        <v>0</v>
      </c>
      <c r="AP73">
        <f t="shared" si="34"/>
        <v>-4.8281766529726601E-16</v>
      </c>
      <c r="AQ73">
        <f t="shared" si="34"/>
        <v>-3.9431219447241481E-12</v>
      </c>
      <c r="AR73">
        <f t="shared" si="34"/>
        <v>-3.9436047623894456E-12</v>
      </c>
      <c r="AS73">
        <f t="shared" si="34"/>
        <v>-7.0707940693743275E-4</v>
      </c>
      <c r="AT73">
        <f t="shared" si="34"/>
        <v>-4.6195854587635513E-4</v>
      </c>
      <c r="AU73">
        <f t="shared" si="25"/>
        <v>-1.1690379567573927E-3</v>
      </c>
      <c r="AW73">
        <v>70</v>
      </c>
      <c r="AX73">
        <f>IF(Z73&gt;0, (R73*SUMPRODUCT(K73:$K$98, X73:$X$98)-K73*$AZ$3)/Z73, 0)</f>
        <v>-305101118642187.81</v>
      </c>
    </row>
    <row r="74" spans="5:50" x14ac:dyDescent="0.25">
      <c r="E74">
        <v>2074</v>
      </c>
      <c r="F74" s="5">
        <v>3.5571999999999999E-2</v>
      </c>
      <c r="G74" s="5">
        <v>7.0000000000000007E-2</v>
      </c>
      <c r="H74" s="5">
        <f t="shared" si="35"/>
        <v>0.12000000000000001</v>
      </c>
      <c r="I74" s="5">
        <f t="shared" si="36"/>
        <v>1.1200000000000001</v>
      </c>
      <c r="J74">
        <f t="shared" si="37"/>
        <v>0.89285714285714279</v>
      </c>
      <c r="K74">
        <f t="shared" si="47"/>
        <v>8.1924675953281884E-4</v>
      </c>
      <c r="L74" s="2">
        <v>71</v>
      </c>
      <c r="M74" s="6">
        <v>0.81288120699999999</v>
      </c>
      <c r="Q74" s="4">
        <f t="shared" si="48"/>
        <v>25</v>
      </c>
      <c r="R74">
        <f t="shared" si="28"/>
        <v>50000</v>
      </c>
      <c r="S74">
        <f t="shared" si="29"/>
        <v>-1538016991079793.8</v>
      </c>
      <c r="U74">
        <f t="shared" si="38"/>
        <v>0.81288120699999999</v>
      </c>
      <c r="V74">
        <f t="shared" si="39"/>
        <v>0.01</v>
      </c>
      <c r="W74">
        <f t="shared" si="40"/>
        <v>2.1047978335811969E-14</v>
      </c>
      <c r="X74">
        <f t="shared" si="41"/>
        <v>1.7109506034524683E-14</v>
      </c>
      <c r="Y74">
        <f t="shared" si="42"/>
        <v>2.104797833581197E-16</v>
      </c>
      <c r="Z74">
        <f t="shared" si="43"/>
        <v>3.7279925179291664E-15</v>
      </c>
      <c r="AB74">
        <f t="shared" si="44"/>
        <v>-6.4217617354127663</v>
      </c>
      <c r="AC74">
        <f t="shared" si="45"/>
        <v>-5.7337158351934008</v>
      </c>
      <c r="AE74">
        <f t="shared" si="30"/>
        <v>0</v>
      </c>
      <c r="AF74">
        <f t="shared" si="31"/>
        <v>0</v>
      </c>
      <c r="AG74">
        <f t="shared" si="31"/>
        <v>-9.3199812948229165E-14</v>
      </c>
      <c r="AH74">
        <f t="shared" si="32"/>
        <v>-8.554753017262342E-10</v>
      </c>
      <c r="AI74">
        <f t="shared" si="23"/>
        <v>-8.5556850153918244E-10</v>
      </c>
      <c r="AJ74">
        <f t="shared" si="33"/>
        <v>-0.68804590021936551</v>
      </c>
      <c r="AK74">
        <f t="shared" si="46"/>
        <v>-0.44952332147889368</v>
      </c>
      <c r="AL74">
        <f t="shared" si="24"/>
        <v>-1.1375692225538276</v>
      </c>
      <c r="AN74">
        <f t="shared" si="34"/>
        <v>0</v>
      </c>
      <c r="AO74">
        <f t="shared" si="34"/>
        <v>0</v>
      </c>
      <c r="AP74">
        <f t="shared" si="34"/>
        <v>-7.6353644746901591E-17</v>
      </c>
      <c r="AQ74">
        <f t="shared" si="34"/>
        <v>-7.0084536879957787E-13</v>
      </c>
      <c r="AR74">
        <f t="shared" si="34"/>
        <v>-7.0092172244432472E-13</v>
      </c>
      <c r="AS74">
        <f t="shared" si="34"/>
        <v>-5.6367937416455642E-4</v>
      </c>
      <c r="AT74">
        <f t="shared" si="34"/>
        <v>-3.682705244560132E-4</v>
      </c>
      <c r="AU74">
        <f t="shared" si="25"/>
        <v>-9.3194989932149136E-4</v>
      </c>
      <c r="AW74">
        <v>71</v>
      </c>
      <c r="AX74">
        <f>IF(Z74&gt;0, (R74*SUMPRODUCT(K74:$K$98, X74:$X$98)-K74*$AZ$3)/Z74, 0)</f>
        <v>-1538016991079793.8</v>
      </c>
    </row>
    <row r="75" spans="5:50" x14ac:dyDescent="0.25">
      <c r="E75">
        <v>2075</v>
      </c>
      <c r="F75" s="5">
        <v>3.5571999999999999E-2</v>
      </c>
      <c r="G75" s="5">
        <v>7.0000000000000007E-2</v>
      </c>
      <c r="H75" s="5">
        <f t="shared" si="35"/>
        <v>0.12000000000000001</v>
      </c>
      <c r="I75" s="5">
        <f t="shared" si="36"/>
        <v>1.1200000000000001</v>
      </c>
      <c r="J75">
        <f t="shared" si="37"/>
        <v>0.89285714285714279</v>
      </c>
      <c r="K75">
        <f t="shared" si="47"/>
        <v>7.3147032101144531E-4</v>
      </c>
      <c r="L75" s="2">
        <v>72</v>
      </c>
      <c r="M75" s="6">
        <v>0.83042254299999996</v>
      </c>
      <c r="Q75" s="4">
        <f t="shared" si="48"/>
        <v>25</v>
      </c>
      <c r="R75">
        <f t="shared" si="28"/>
        <v>50000</v>
      </c>
      <c r="S75">
        <f t="shared" si="29"/>
        <v>-8605410075693888</v>
      </c>
      <c r="U75">
        <f t="shared" si="38"/>
        <v>0.83042254299999996</v>
      </c>
      <c r="V75">
        <f t="shared" si="39"/>
        <v>0.01</v>
      </c>
      <c r="W75">
        <f t="shared" si="40"/>
        <v>3.7279925179291664E-15</v>
      </c>
      <c r="X75">
        <f t="shared" si="41"/>
        <v>3.0958090270237113E-15</v>
      </c>
      <c r="Y75">
        <f t="shared" si="42"/>
        <v>3.7279925179291666E-17</v>
      </c>
      <c r="Z75">
        <f t="shared" si="43"/>
        <v>5.9490356572616344E-16</v>
      </c>
      <c r="AB75">
        <f t="shared" si="44"/>
        <v>-5.7337158351934008</v>
      </c>
      <c r="AC75">
        <f t="shared" si="45"/>
        <v>-5.1193891385661479</v>
      </c>
      <c r="AE75">
        <f t="shared" si="30"/>
        <v>0</v>
      </c>
      <c r="AF75">
        <f t="shared" si="31"/>
        <v>0</v>
      </c>
      <c r="AG75">
        <f t="shared" si="31"/>
        <v>-1.4872589143154085E-14</v>
      </c>
      <c r="AH75">
        <f t="shared" si="32"/>
        <v>-1.5479045135118558E-10</v>
      </c>
      <c r="AI75">
        <f t="shared" si="23"/>
        <v>-1.5480532394032874E-10</v>
      </c>
      <c r="AJ75">
        <f t="shared" si="33"/>
        <v>-0.61432669662725292</v>
      </c>
      <c r="AK75">
        <f t="shared" si="46"/>
        <v>-0.40136010846353809</v>
      </c>
      <c r="AL75">
        <f t="shared" si="24"/>
        <v>-1.0156868052455963</v>
      </c>
      <c r="AN75">
        <f t="shared" si="34"/>
        <v>0</v>
      </c>
      <c r="AO75">
        <f t="shared" si="34"/>
        <v>0</v>
      </c>
      <c r="AP75">
        <f t="shared" si="34"/>
        <v>-1.0878857554814256E-17</v>
      </c>
      <c r="AQ75">
        <f t="shared" si="34"/>
        <v>-1.1322462113935821E-13</v>
      </c>
      <c r="AR75">
        <f t="shared" si="34"/>
        <v>-1.1323549999691304E-13</v>
      </c>
      <c r="AS75">
        <f t="shared" si="34"/>
        <v>-4.4936174598783748E-4</v>
      </c>
      <c r="AT75">
        <f t="shared" si="34"/>
        <v>-2.935830073790127E-4</v>
      </c>
      <c r="AU75">
        <f t="shared" si="25"/>
        <v>-7.4294475348008566E-4</v>
      </c>
      <c r="AW75">
        <v>72</v>
      </c>
      <c r="AX75">
        <f>IF(Z75&gt;0, (R75*SUMPRODUCT(K75:$K$98, X75:$X$98)-K75*$AZ$3)/Z75, 0)</f>
        <v>-8605410075693888</v>
      </c>
    </row>
    <row r="76" spans="5:50" x14ac:dyDescent="0.25">
      <c r="E76">
        <v>2076</v>
      </c>
      <c r="F76" s="5">
        <v>3.5571999999999999E-2</v>
      </c>
      <c r="G76" s="5">
        <v>7.0000000000000007E-2</v>
      </c>
      <c r="H76" s="5">
        <f t="shared" si="35"/>
        <v>0.12000000000000001</v>
      </c>
      <c r="I76" s="5">
        <f t="shared" si="36"/>
        <v>1.1200000000000001</v>
      </c>
      <c r="J76">
        <f t="shared" si="37"/>
        <v>0.89285714285714279</v>
      </c>
      <c r="K76">
        <f t="shared" si="47"/>
        <v>6.5309850090307614E-4</v>
      </c>
      <c r="L76" s="2">
        <v>73</v>
      </c>
      <c r="M76" s="6">
        <v>0.84796327400000004</v>
      </c>
      <c r="Q76" s="4">
        <f t="shared" si="48"/>
        <v>25</v>
      </c>
      <c r="R76">
        <f t="shared" si="28"/>
        <v>50000</v>
      </c>
      <c r="S76">
        <f t="shared" si="29"/>
        <v>-5.4094473096333448E+16</v>
      </c>
      <c r="U76">
        <f t="shared" si="38"/>
        <v>0.84796327400000004</v>
      </c>
      <c r="V76">
        <f t="shared" si="39"/>
        <v>0.01</v>
      </c>
      <c r="W76">
        <f t="shared" si="40"/>
        <v>5.9490356572616344E-16</v>
      </c>
      <c r="X76">
        <f t="shared" si="41"/>
        <v>5.0445637530743179E-16</v>
      </c>
      <c r="Y76">
        <f t="shared" si="42"/>
        <v>5.9490356572616348E-18</v>
      </c>
      <c r="Z76">
        <f t="shared" si="43"/>
        <v>8.4498154761470012E-17</v>
      </c>
      <c r="AB76">
        <f t="shared" si="44"/>
        <v>-5.1193891385661479</v>
      </c>
      <c r="AC76">
        <f t="shared" si="45"/>
        <v>-4.5708831594341595</v>
      </c>
      <c r="AE76">
        <f t="shared" si="30"/>
        <v>0</v>
      </c>
      <c r="AF76">
        <f t="shared" si="31"/>
        <v>0</v>
      </c>
      <c r="AG76">
        <f t="shared" si="31"/>
        <v>-2.1124538690367503E-15</v>
      </c>
      <c r="AH76">
        <f t="shared" si="32"/>
        <v>-2.5222818765371589E-11</v>
      </c>
      <c r="AI76">
        <f t="shared" si="23"/>
        <v>-2.5224931219240626E-11</v>
      </c>
      <c r="AJ76">
        <f t="shared" si="33"/>
        <v>-0.5485059791319884</v>
      </c>
      <c r="AK76">
        <f t="shared" si="46"/>
        <v>-0.3583572396996304</v>
      </c>
      <c r="AL76">
        <f t="shared" si="24"/>
        <v>-0.90686321885684373</v>
      </c>
      <c r="AN76">
        <f t="shared" si="34"/>
        <v>0</v>
      </c>
      <c r="AO76">
        <f t="shared" si="34"/>
        <v>0</v>
      </c>
      <c r="AP76">
        <f t="shared" si="34"/>
        <v>-1.3796404550948048E-18</v>
      </c>
      <c r="AQ76">
        <f t="shared" si="34"/>
        <v>-1.6472985124214162E-14</v>
      </c>
      <c r="AR76">
        <f t="shared" si="34"/>
        <v>-1.6474364764669256E-14</v>
      </c>
      <c r="AS76">
        <f t="shared" si="34"/>
        <v>-3.5822843270747558E-4</v>
      </c>
      <c r="AT76">
        <f t="shared" si="34"/>
        <v>-2.3404257603559293E-4</v>
      </c>
      <c r="AU76">
        <f t="shared" si="25"/>
        <v>-5.922710087595429E-4</v>
      </c>
      <c r="AW76">
        <v>73</v>
      </c>
      <c r="AX76">
        <f>IF(Z76&gt;0, (R76*SUMPRODUCT(K76:$K$98, X76:$X$98)-K76*$AZ$3)/Z76, 0)</f>
        <v>-5.4094473096333448E+16</v>
      </c>
    </row>
    <row r="77" spans="5:50" x14ac:dyDescent="0.25">
      <c r="E77">
        <v>2077</v>
      </c>
      <c r="F77" s="5">
        <v>3.5571999999999999E-2</v>
      </c>
      <c r="G77" s="5">
        <v>7.0000000000000007E-2</v>
      </c>
      <c r="H77" s="5">
        <f t="shared" si="35"/>
        <v>0.12000000000000001</v>
      </c>
      <c r="I77" s="5">
        <f t="shared" si="36"/>
        <v>1.1200000000000001</v>
      </c>
      <c r="J77">
        <f t="shared" si="37"/>
        <v>0.89285714285714279</v>
      </c>
      <c r="K77">
        <f t="shared" si="47"/>
        <v>5.8312366152060366E-4</v>
      </c>
      <c r="L77" s="2">
        <v>74</v>
      </c>
      <c r="M77" s="6">
        <v>0.86550461000000001</v>
      </c>
      <c r="Q77" s="4">
        <f t="shared" si="48"/>
        <v>25</v>
      </c>
      <c r="R77">
        <f t="shared" si="28"/>
        <v>50000</v>
      </c>
      <c r="S77">
        <f t="shared" si="29"/>
        <v>-3.8795522222272666E+17</v>
      </c>
      <c r="U77">
        <f t="shared" si="38"/>
        <v>0.86550461000000001</v>
      </c>
      <c r="V77">
        <f t="shared" si="39"/>
        <v>0.01</v>
      </c>
      <c r="W77">
        <f t="shared" si="40"/>
        <v>8.4498154761470012E-17</v>
      </c>
      <c r="X77">
        <f t="shared" si="41"/>
        <v>7.3133542482545745E-17</v>
      </c>
      <c r="Y77">
        <f t="shared" si="42"/>
        <v>8.4498154761470016E-19</v>
      </c>
      <c r="Z77">
        <f t="shared" si="43"/>
        <v>1.0519630731309567E-17</v>
      </c>
      <c r="AB77">
        <f t="shared" si="44"/>
        <v>-4.5708831594341595</v>
      </c>
      <c r="AC77">
        <f t="shared" si="45"/>
        <v>-4.0811456780662274</v>
      </c>
      <c r="AE77">
        <f t="shared" si="30"/>
        <v>0</v>
      </c>
      <c r="AF77">
        <f t="shared" si="31"/>
        <v>0</v>
      </c>
      <c r="AG77">
        <f t="shared" si="31"/>
        <v>-2.6299076828273917E-16</v>
      </c>
      <c r="AH77">
        <f t="shared" si="32"/>
        <v>-3.656677124127287E-12</v>
      </c>
      <c r="AI77">
        <f t="shared" si="23"/>
        <v>-3.65694011489557E-12</v>
      </c>
      <c r="AJ77">
        <f t="shared" si="33"/>
        <v>-0.48973748136793205</v>
      </c>
      <c r="AK77">
        <f t="shared" si="46"/>
        <v>-0.31996182116039118</v>
      </c>
      <c r="AL77">
        <f t="shared" si="24"/>
        <v>-0.80969930253198019</v>
      </c>
      <c r="AN77">
        <f t="shared" si="34"/>
        <v>0</v>
      </c>
      <c r="AO77">
        <f t="shared" si="34"/>
        <v>0</v>
      </c>
      <c r="AP77">
        <f t="shared" si="34"/>
        <v>-1.533561397471475E-19</v>
      </c>
      <c r="AQ77">
        <f t="shared" si="34"/>
        <v>-2.1322949536197345E-15</v>
      </c>
      <c r="AR77">
        <f t="shared" si="34"/>
        <v>-2.1324483097594819E-15</v>
      </c>
      <c r="AS77">
        <f t="shared" si="34"/>
        <v>-2.8557751331914692E-4</v>
      </c>
      <c r="AT77">
        <f t="shared" si="34"/>
        <v>-1.8657730870184786E-4</v>
      </c>
      <c r="AU77">
        <f t="shared" si="25"/>
        <v>-4.7215482202312727E-4</v>
      </c>
      <c r="AW77">
        <v>74</v>
      </c>
      <c r="AX77">
        <f>IF(Z77&gt;0, (R77*SUMPRODUCT(K77:$K$98, X77:$X$98)-K77*$AZ$3)/Z77, 0)</f>
        <v>-3.8795522222272666E+17</v>
      </c>
    </row>
    <row r="78" spans="5:50" x14ac:dyDescent="0.25">
      <c r="E78">
        <v>2078</v>
      </c>
      <c r="F78" s="5">
        <v>3.5571999999999999E-2</v>
      </c>
      <c r="G78" s="5">
        <v>7.0000000000000007E-2</v>
      </c>
      <c r="H78" s="5">
        <f t="shared" si="35"/>
        <v>0.12000000000000001</v>
      </c>
      <c r="I78" s="5">
        <f t="shared" si="36"/>
        <v>1.1200000000000001</v>
      </c>
      <c r="J78">
        <f t="shared" si="37"/>
        <v>0.89285714285714279</v>
      </c>
      <c r="K78">
        <f t="shared" si="47"/>
        <v>5.2064612635768185E-4</v>
      </c>
      <c r="L78" s="2">
        <v>75</v>
      </c>
      <c r="M78" s="6">
        <v>0.88304594599999997</v>
      </c>
      <c r="Q78" s="4">
        <f t="shared" si="48"/>
        <v>25</v>
      </c>
      <c r="R78">
        <f t="shared" si="28"/>
        <v>50000</v>
      </c>
      <c r="S78">
        <f t="shared" si="29"/>
        <v>-3.2386672436959852E+18</v>
      </c>
      <c r="U78">
        <f t="shared" si="38"/>
        <v>0.88304594599999997</v>
      </c>
      <c r="V78">
        <f t="shared" si="39"/>
        <v>0.01</v>
      </c>
      <c r="W78">
        <f t="shared" si="40"/>
        <v>1.0519630731309567E-17</v>
      </c>
      <c r="X78">
        <f t="shared" si="41"/>
        <v>9.2893172706999274E-18</v>
      </c>
      <c r="Y78">
        <f t="shared" si="42"/>
        <v>1.0519630731309568E-19</v>
      </c>
      <c r="Z78">
        <f t="shared" si="43"/>
        <v>1.1251171532965439E-18</v>
      </c>
      <c r="AB78">
        <f t="shared" si="44"/>
        <v>-4.0811456780662274</v>
      </c>
      <c r="AC78">
        <f t="shared" si="45"/>
        <v>-3.6438800697019911</v>
      </c>
      <c r="AE78">
        <f t="shared" si="30"/>
        <v>0</v>
      </c>
      <c r="AF78">
        <f t="shared" si="31"/>
        <v>0</v>
      </c>
      <c r="AG78">
        <f t="shared" si="31"/>
        <v>-2.8127928832413597E-17</v>
      </c>
      <c r="AH78">
        <f t="shared" si="32"/>
        <v>-4.6446586353499639E-13</v>
      </c>
      <c r="AI78">
        <f t="shared" si="23"/>
        <v>-4.6449399146382885E-13</v>
      </c>
      <c r="AJ78">
        <f t="shared" si="33"/>
        <v>-0.43726560836423634</v>
      </c>
      <c r="AK78">
        <f t="shared" si="46"/>
        <v>-0.28568019746463597</v>
      </c>
      <c r="AL78">
        <f t="shared" si="24"/>
        <v>-0.72294580582933676</v>
      </c>
      <c r="AN78">
        <f t="shared" si="34"/>
        <v>0</v>
      </c>
      <c r="AO78">
        <f t="shared" si="34"/>
        <v>0</v>
      </c>
      <c r="AP78">
        <f t="shared" si="34"/>
        <v>-1.4644697189060693E-20</v>
      </c>
      <c r="AQ78">
        <f t="shared" si="34"/>
        <v>-2.4182235267487155E-16</v>
      </c>
      <c r="AR78">
        <f t="shared" si="34"/>
        <v>-2.4183699737206061E-16</v>
      </c>
      <c r="AS78">
        <f t="shared" si="34"/>
        <v>-2.2766064518427482E-4</v>
      </c>
      <c r="AT78">
        <f t="shared" si="34"/>
        <v>-1.4873828818706035E-4</v>
      </c>
      <c r="AU78">
        <f t="shared" si="25"/>
        <v>-3.7639893337157698E-4</v>
      </c>
      <c r="AW78">
        <v>75</v>
      </c>
      <c r="AX78">
        <f>IF(Z78&gt;0, (R78*SUMPRODUCT(K78:$K$98, X78:$X$98)-K78*$AZ$3)/Z78, 0)</f>
        <v>-3.2386672436959852E+18</v>
      </c>
    </row>
    <row r="79" spans="5:50" x14ac:dyDescent="0.25">
      <c r="E79">
        <v>2079</v>
      </c>
      <c r="F79" s="5">
        <v>3.5571999999999999E-2</v>
      </c>
      <c r="G79" s="5">
        <v>7.0000000000000007E-2</v>
      </c>
      <c r="H79" s="5">
        <f t="shared" si="35"/>
        <v>0.12000000000000001</v>
      </c>
      <c r="I79" s="5">
        <f t="shared" si="36"/>
        <v>1.1200000000000001</v>
      </c>
      <c r="J79">
        <f t="shared" si="37"/>
        <v>0.89285714285714279</v>
      </c>
      <c r="K79">
        <f t="shared" si="47"/>
        <v>4.6486261281935876E-4</v>
      </c>
      <c r="L79" s="2">
        <v>76</v>
      </c>
      <c r="M79" s="6">
        <v>1</v>
      </c>
      <c r="Q79" s="4">
        <f t="shared" si="48"/>
        <v>25</v>
      </c>
      <c r="R79">
        <f t="shared" si="28"/>
        <v>50000</v>
      </c>
      <c r="S79">
        <f t="shared" si="29"/>
        <v>0</v>
      </c>
      <c r="U79">
        <f t="shared" si="38"/>
        <v>1</v>
      </c>
      <c r="V79">
        <f t="shared" si="39"/>
        <v>0.01</v>
      </c>
      <c r="W79">
        <f t="shared" si="40"/>
        <v>1.1251171532965439E-18</v>
      </c>
      <c r="X79">
        <f t="shared" si="41"/>
        <v>1.1251171532965439E-18</v>
      </c>
      <c r="Y79">
        <f t="shared" si="42"/>
        <v>1.1251171532965439E-20</v>
      </c>
      <c r="Z79">
        <f t="shared" si="43"/>
        <v>0</v>
      </c>
      <c r="AB79">
        <f t="shared" si="44"/>
        <v>-3.6438800697019911</v>
      </c>
      <c r="AC79">
        <f t="shared" si="45"/>
        <v>0</v>
      </c>
      <c r="AE79">
        <f t="shared" si="30"/>
        <v>0</v>
      </c>
      <c r="AF79">
        <f t="shared" si="31"/>
        <v>0</v>
      </c>
      <c r="AG79">
        <f t="shared" si="31"/>
        <v>0</v>
      </c>
      <c r="AH79">
        <f t="shared" si="32"/>
        <v>-5.6255857664827194E-14</v>
      </c>
      <c r="AI79">
        <f t="shared" si="23"/>
        <v>-5.6255857664827194E-14</v>
      </c>
      <c r="AJ79">
        <f t="shared" si="33"/>
        <v>-3.6438800697019911</v>
      </c>
      <c r="AK79">
        <f t="shared" si="46"/>
        <v>-0.25507160487913938</v>
      </c>
      <c r="AL79">
        <f t="shared" si="24"/>
        <v>-3.8989516745811867</v>
      </c>
      <c r="AN79">
        <f t="shared" si="34"/>
        <v>0</v>
      </c>
      <c r="AO79">
        <f t="shared" si="34"/>
        <v>0</v>
      </c>
      <c r="AP79">
        <f t="shared" si="34"/>
        <v>0</v>
      </c>
      <c r="AQ79">
        <f t="shared" si="34"/>
        <v>-2.6151244980465519E-17</v>
      </c>
      <c r="AR79">
        <f t="shared" si="34"/>
        <v>-2.6151244980465519E-17</v>
      </c>
      <c r="AS79">
        <f t="shared" si="34"/>
        <v>-1.6939036100020546E-3</v>
      </c>
      <c r="AT79">
        <f t="shared" si="34"/>
        <v>-1.1857325270014383E-4</v>
      </c>
      <c r="AU79">
        <f t="shared" si="25"/>
        <v>-1.8124768627022247E-3</v>
      </c>
      <c r="AW79">
        <v>76</v>
      </c>
      <c r="AX79">
        <f>IF(Z79&gt;0, (R79*SUMPRODUCT(K79:$K$98, X79:$X$98)-K79*$AZ$3)/Z79, 0)</f>
        <v>0</v>
      </c>
    </row>
    <row r="80" spans="5:50" x14ac:dyDescent="0.25">
      <c r="F80" s="5"/>
      <c r="G80" s="5"/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/>
      <c r="G81" s="5"/>
      <c r="H81" s="5"/>
      <c r="I81" s="5"/>
      <c r="M81" s="6"/>
      <c r="Q81" s="4"/>
      <c r="AN81" s="8">
        <f>SUM(AN3:AN79)</f>
        <v>17666.265227735679</v>
      </c>
      <c r="AO81" s="8">
        <f t="shared" ref="AO81:AU81" si="49">SUM(AO3:AO79)</f>
        <v>-1766.626522773568</v>
      </c>
      <c r="AP81" s="8">
        <f t="shared" si="49"/>
        <v>-423.76343326065995</v>
      </c>
      <c r="AQ81" s="8">
        <f t="shared" si="49"/>
        <v>-6998.7653518018478</v>
      </c>
      <c r="AR81" s="8">
        <f t="shared" si="49"/>
        <v>8477.1099198996089</v>
      </c>
      <c r="AS81" s="8">
        <f t="shared" si="49"/>
        <v>-1209.3133964006502</v>
      </c>
      <c r="AT81" s="8">
        <f t="shared" si="49"/>
        <v>327.38985219350747</v>
      </c>
      <c r="AU81" s="8">
        <f t="shared" si="49"/>
        <v>7595.1863756924586</v>
      </c>
      <c r="AX81">
        <f>IF(Z81&gt;0, (R81*SUMPRODUCT(K81:$K$98, X81:$X$98)-K81*$AZ$3)/Z81, 0)</f>
        <v>0</v>
      </c>
    </row>
    <row r="82" spans="2:50" x14ac:dyDescent="0.25">
      <c r="F82" s="5"/>
      <c r="G82" s="5"/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/>
      <c r="G83" s="5"/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/>
      <c r="G84" s="5"/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/>
      <c r="G85" s="5"/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/>
      <c r="G86" s="5"/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/>
      <c r="G87" s="5"/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/>
      <c r="G88" s="5"/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/>
      <c r="G89" s="5"/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/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/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/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/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/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/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/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/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/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81:AU81">
    <cfRule type="cellIs" dxfId="21" priority="1" operator="lessThan">
      <formula>0</formula>
    </cfRule>
  </conditionalFormatting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2A6170-BC9F-4391-9D81-879FADB0F6C8}">
  <dimension ref="A1:AZ164"/>
  <sheetViews>
    <sheetView workbookViewId="0">
      <selection activeCell="M33" sqref="M33"/>
    </sheetView>
  </sheetViews>
  <sheetFormatPr defaultRowHeight="15" x14ac:dyDescent="0.25"/>
  <cols>
    <col min="3" max="3" width="10.7109375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5" width="9.140625" bestFit="1" customWidth="1"/>
    <col min="36" max="36" width="10.42578125" customWidth="1"/>
    <col min="37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</cols>
  <sheetData>
    <row r="1" spans="1:52" x14ac:dyDescent="0.25">
      <c r="A1" t="s">
        <v>44</v>
      </c>
      <c r="Q1" t="s">
        <v>1</v>
      </c>
      <c r="W1" t="s">
        <v>2</v>
      </c>
      <c r="AB1" t="s">
        <v>46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f>'S.55.04.A'!C3*(1+C12)</f>
        <v>30871.247972360125</v>
      </c>
      <c r="K3">
        <v>1</v>
      </c>
      <c r="L3" s="2">
        <v>0</v>
      </c>
      <c r="O3">
        <f>$C$3</f>
        <v>30871.247972360125</v>
      </c>
      <c r="P3" s="2">
        <f>O3*C5</f>
        <v>3087.1247972360125</v>
      </c>
      <c r="Q3" s="4">
        <f>B8</f>
        <v>200</v>
      </c>
      <c r="R3">
        <f t="shared" ref="R3:R66" si="0">$C$6</f>
        <v>50000</v>
      </c>
      <c r="S3">
        <f t="shared" ref="S3:S66" si="1">AX3</f>
        <v>0</v>
      </c>
      <c r="W3">
        <v>1</v>
      </c>
      <c r="Z3">
        <v>1</v>
      </c>
      <c r="AC3">
        <f>S3*Z3</f>
        <v>0</v>
      </c>
      <c r="AE3">
        <f t="shared" ref="AE3:AE66" si="2">$Z3*O3</f>
        <v>30871.247972360125</v>
      </c>
      <c r="AF3">
        <f t="shared" ref="AF3:AG34" si="3">-$Z3*P3</f>
        <v>-3087.1247972360125</v>
      </c>
      <c r="AG3">
        <f t="shared" si="3"/>
        <v>-200</v>
      </c>
      <c r="AH3">
        <f t="shared" ref="AH3:AH66" si="4">-X3*R3</f>
        <v>0</v>
      </c>
      <c r="AI3">
        <f t="shared" ref="AI3:AI23" si="5">SUM(AE3:AH3)</f>
        <v>27584.123175124114</v>
      </c>
      <c r="AJ3">
        <f t="shared" ref="AJ3:AJ66" si="6">AB3-AC3</f>
        <v>0</v>
      </c>
      <c r="AL3">
        <f t="shared" ref="AL3:AL23" si="7">SUM(AI3:AK3)</f>
        <v>27584.123175124114</v>
      </c>
      <c r="AN3">
        <f t="shared" ref="AN3:AU34" si="8">AE3*$K3</f>
        <v>30871.247972360125</v>
      </c>
      <c r="AO3">
        <f t="shared" si="8"/>
        <v>-3087.1247972360125</v>
      </c>
      <c r="AP3">
        <f t="shared" si="8"/>
        <v>-200</v>
      </c>
      <c r="AQ3">
        <f t="shared" si="8"/>
        <v>0</v>
      </c>
      <c r="AR3">
        <f t="shared" si="8"/>
        <v>27584.123175124114</v>
      </c>
      <c r="AS3">
        <f t="shared" si="8"/>
        <v>0</v>
      </c>
      <c r="AT3">
        <f t="shared" si="8"/>
        <v>0</v>
      </c>
      <c r="AU3">
        <f t="shared" si="8"/>
        <v>27584.123175124114</v>
      </c>
      <c r="AW3">
        <v>0</v>
      </c>
      <c r="AX3">
        <f>IF(Z3&gt;0, (R3*SUMPRODUCT(K3:$K$98, X3:$X$98)-K3*$AZ$3)/Z3, 0)</f>
        <v>0</v>
      </c>
      <c r="AZ3">
        <f>C6*ABS(SUMPRODUCT(X4:X69, K4:K69))/1</f>
        <v>14439.374635103271</v>
      </c>
    </row>
    <row r="4" spans="1:52" x14ac:dyDescent="0.25">
      <c r="A4" t="s">
        <v>14</v>
      </c>
      <c r="C4" t="s">
        <v>37</v>
      </c>
      <c r="E4">
        <v>2004</v>
      </c>
      <c r="F4" s="13">
        <f t="array" ref="F4:G69">EconomicRates!C44:D109</f>
        <v>1.5900000000000001E-2</v>
      </c>
      <c r="G4" s="13">
        <v>2.1899999999999999E-2</v>
      </c>
      <c r="H4" s="5">
        <f t="shared" ref="H4:H67" si="9">G4+$C$9</f>
        <v>7.1900000000000006E-2</v>
      </c>
      <c r="I4" s="5">
        <f t="shared" ref="I4:I67" si="10">1+H4</f>
        <v>1.0719000000000001</v>
      </c>
      <c r="J4">
        <f t="shared" ref="J4:J67" si="11">1/I4</f>
        <v>0.93292284728052988</v>
      </c>
      <c r="K4">
        <f>J4</f>
        <v>0.93292284728052988</v>
      </c>
      <c r="L4" s="2">
        <v>1</v>
      </c>
      <c r="M4" s="6">
        <f t="array" ref="M4:M69">Mortalities!B31:B96</f>
        <v>1.1135328E-2</v>
      </c>
      <c r="R4">
        <f t="shared" si="0"/>
        <v>50000</v>
      </c>
      <c r="S4">
        <f t="shared" si="1"/>
        <v>989.46480067927678</v>
      </c>
      <c r="U4">
        <f t="shared" ref="U4:U67" si="12">M4</f>
        <v>1.1135328E-2</v>
      </c>
      <c r="V4">
        <f t="shared" ref="V4:V67" si="13">$C$10</f>
        <v>0.01</v>
      </c>
      <c r="W4">
        <f t="shared" ref="W4:W67" si="14">Z3</f>
        <v>1</v>
      </c>
      <c r="X4">
        <f t="shared" ref="X4:X67" si="15">U4*W4</f>
        <v>1.1135328E-2</v>
      </c>
      <c r="Y4">
        <f t="shared" ref="Y4:Y67" si="16">V4*W4</f>
        <v>0.01</v>
      </c>
      <c r="Z4">
        <f t="shared" ref="Z4:Z67" si="17">MAX(0, W4-X4-Y4)</f>
        <v>0.97886467200000005</v>
      </c>
      <c r="AB4">
        <f t="shared" ref="AB4:AB67" si="18">AC3</f>
        <v>0</v>
      </c>
      <c r="AC4">
        <f>S4*Z4</f>
        <v>968.55213757246565</v>
      </c>
      <c r="AE4">
        <f t="shared" si="2"/>
        <v>0</v>
      </c>
      <c r="AF4">
        <f t="shared" si="3"/>
        <v>0</v>
      </c>
      <c r="AG4">
        <f t="shared" si="3"/>
        <v>0</v>
      </c>
      <c r="AH4">
        <f t="shared" si="4"/>
        <v>-556.76639999999998</v>
      </c>
      <c r="AI4">
        <f t="shared" si="5"/>
        <v>-556.76639999999998</v>
      </c>
      <c r="AJ4">
        <f t="shared" si="6"/>
        <v>-968.55213757246565</v>
      </c>
      <c r="AK4">
        <f t="shared" ref="AK4:AK67" si="19">G4*SUM(AB4:AB4, AE4:AF4)</f>
        <v>0</v>
      </c>
      <c r="AL4">
        <f t="shared" si="7"/>
        <v>-1525.3185375724656</v>
      </c>
      <c r="AN4">
        <f t="shared" si="8"/>
        <v>0</v>
      </c>
      <c r="AO4">
        <f t="shared" si="8"/>
        <v>0</v>
      </c>
      <c r="AP4">
        <f t="shared" si="8"/>
        <v>0</v>
      </c>
      <c r="AQ4">
        <f t="shared" si="8"/>
        <v>-519.42009515813038</v>
      </c>
      <c r="AR4">
        <f t="shared" si="8"/>
        <v>-519.42009515813038</v>
      </c>
      <c r="AS4">
        <f t="shared" si="8"/>
        <v>-903.58441792374811</v>
      </c>
      <c r="AT4">
        <f t="shared" si="8"/>
        <v>0</v>
      </c>
      <c r="AU4">
        <f t="shared" si="8"/>
        <v>-1423.0045130818785</v>
      </c>
      <c r="AW4">
        <v>1</v>
      </c>
      <c r="AX4">
        <f>IF(Z4&gt;0, (R4*SUMPRODUCT(K4:$K$98, X4:$X$98)-K4*$AZ$3)/Z4, 0)</f>
        <v>989.46480067927678</v>
      </c>
    </row>
    <row r="5" spans="1:52" x14ac:dyDescent="0.25">
      <c r="C5" s="2">
        <f>'S.26.04.A'!C5</f>
        <v>0.1</v>
      </c>
      <c r="E5">
        <v>2005</v>
      </c>
      <c r="F5" s="13">
        <v>3.6400000000000002E-2</v>
      </c>
      <c r="G5" s="13">
        <v>4.1000000000000002E-2</v>
      </c>
      <c r="H5" s="5">
        <f t="shared" si="9"/>
        <v>9.0999999999999998E-2</v>
      </c>
      <c r="I5" s="5">
        <f t="shared" si="10"/>
        <v>1.091</v>
      </c>
      <c r="J5">
        <f t="shared" si="11"/>
        <v>0.91659028414298815</v>
      </c>
      <c r="K5">
        <f t="shared" ref="K5:K68" si="20">K4*J5</f>
        <v>0.85510801767234645</v>
      </c>
      <c r="L5" s="2">
        <v>2</v>
      </c>
      <c r="M5" s="6">
        <v>1.2969985999999999E-2</v>
      </c>
      <c r="Q5" s="4">
        <f t="shared" ref="Q5:Q68" si="21">$C$8</f>
        <v>25</v>
      </c>
      <c r="R5">
        <f t="shared" si="0"/>
        <v>50000</v>
      </c>
      <c r="S5">
        <f t="shared" si="1"/>
        <v>1644.4606216069812</v>
      </c>
      <c r="U5">
        <f t="shared" si="12"/>
        <v>1.2969985999999999E-2</v>
      </c>
      <c r="V5">
        <f t="shared" si="13"/>
        <v>0.01</v>
      </c>
      <c r="W5">
        <f t="shared" si="14"/>
        <v>0.97886467200000005</v>
      </c>
      <c r="X5">
        <f t="shared" si="15"/>
        <v>1.2695861091734591E-2</v>
      </c>
      <c r="Y5">
        <f t="shared" si="16"/>
        <v>9.7886467200000004E-3</v>
      </c>
      <c r="Z5">
        <f t="shared" si="17"/>
        <v>0.95638016418826544</v>
      </c>
      <c r="AB5">
        <f t="shared" si="18"/>
        <v>968.55213757246565</v>
      </c>
      <c r="AC5">
        <f>S5*Z5</f>
        <v>1572.7295192936217</v>
      </c>
      <c r="AE5">
        <f t="shared" si="2"/>
        <v>0</v>
      </c>
      <c r="AF5">
        <f t="shared" si="3"/>
        <v>0</v>
      </c>
      <c r="AG5">
        <f t="shared" si="3"/>
        <v>-23.909504104706635</v>
      </c>
      <c r="AH5">
        <f t="shared" si="4"/>
        <v>-634.79305458672957</v>
      </c>
      <c r="AI5">
        <f t="shared" si="5"/>
        <v>-658.70255869143625</v>
      </c>
      <c r="AJ5">
        <f t="shared" si="6"/>
        <v>-604.17738172115605</v>
      </c>
      <c r="AK5">
        <f t="shared" si="19"/>
        <v>39.710637640471091</v>
      </c>
      <c r="AL5">
        <f t="shared" si="7"/>
        <v>-1223.1693027721212</v>
      </c>
      <c r="AN5">
        <f t="shared" si="8"/>
        <v>0</v>
      </c>
      <c r="AO5">
        <f t="shared" si="8"/>
        <v>0</v>
      </c>
      <c r="AP5">
        <f t="shared" si="8"/>
        <v>-20.445208658504519</v>
      </c>
      <c r="AQ5">
        <f t="shared" si="8"/>
        <v>-542.81663053983198</v>
      </c>
      <c r="AR5">
        <f t="shared" si="8"/>
        <v>-563.26183919833647</v>
      </c>
      <c r="AS5">
        <f t="shared" si="8"/>
        <v>-516.63692320604628</v>
      </c>
      <c r="AT5">
        <f t="shared" si="8"/>
        <v>33.956884633248102</v>
      </c>
      <c r="AU5">
        <f t="shared" si="8"/>
        <v>-1045.9418777711348</v>
      </c>
      <c r="AW5">
        <v>2</v>
      </c>
      <c r="AX5">
        <f>IF(Z5&gt;0, (R5*SUMPRODUCT(K5:$K$98, X5:$X$98)-K5*$AZ$3)/Z5, 0)</f>
        <v>1644.4606216069812</v>
      </c>
    </row>
    <row r="6" spans="1:52" x14ac:dyDescent="0.25">
      <c r="A6" t="s">
        <v>16</v>
      </c>
      <c r="C6" s="2">
        <f>'S.26.04.A'!C6</f>
        <v>50000</v>
      </c>
      <c r="E6">
        <v>2006</v>
      </c>
      <c r="F6" s="13">
        <v>5.8799999999999998E-2</v>
      </c>
      <c r="G6" s="13">
        <v>5.8500000000000003E-2</v>
      </c>
      <c r="H6" s="5">
        <f t="shared" si="9"/>
        <v>0.10850000000000001</v>
      </c>
      <c r="I6" s="5">
        <f t="shared" si="10"/>
        <v>1.1085</v>
      </c>
      <c r="J6">
        <f t="shared" si="11"/>
        <v>0.90211998195760035</v>
      </c>
      <c r="K6">
        <f t="shared" si="20"/>
        <v>0.77141002947437654</v>
      </c>
      <c r="L6" s="2">
        <v>3</v>
      </c>
      <c r="M6" s="6">
        <v>1.4883069000000001E-2</v>
      </c>
      <c r="Q6" s="4">
        <f t="shared" si="21"/>
        <v>25</v>
      </c>
      <c r="R6">
        <f t="shared" si="0"/>
        <v>50000</v>
      </c>
      <c r="S6">
        <f t="shared" si="1"/>
        <v>2400.2804247101826</v>
      </c>
      <c r="U6">
        <f t="shared" si="12"/>
        <v>1.4883069000000001E-2</v>
      </c>
      <c r="V6">
        <f t="shared" si="13"/>
        <v>0.01</v>
      </c>
      <c r="W6">
        <f t="shared" si="14"/>
        <v>0.95638016418826544</v>
      </c>
      <c r="X6">
        <f t="shared" si="15"/>
        <v>1.4233871973845284E-2</v>
      </c>
      <c r="Y6">
        <f t="shared" si="16"/>
        <v>9.5638016418826549E-3</v>
      </c>
      <c r="Z6">
        <f t="shared" si="17"/>
        <v>0.9325824905725375</v>
      </c>
      <c r="AB6">
        <f t="shared" si="18"/>
        <v>1572.7295192936217</v>
      </c>
      <c r="AC6">
        <f t="shared" ref="AC6:AC69" si="22">S6*Z6</f>
        <v>2238.4594965487304</v>
      </c>
      <c r="AE6">
        <f t="shared" si="2"/>
        <v>0</v>
      </c>
      <c r="AF6">
        <f t="shared" si="3"/>
        <v>0</v>
      </c>
      <c r="AG6">
        <f t="shared" si="3"/>
        <v>-23.314562264313437</v>
      </c>
      <c r="AH6">
        <f t="shared" si="4"/>
        <v>-711.69359869226423</v>
      </c>
      <c r="AI6">
        <f t="shared" si="5"/>
        <v>-735.00816095657763</v>
      </c>
      <c r="AJ6">
        <f t="shared" si="6"/>
        <v>-665.72997725510868</v>
      </c>
      <c r="AK6">
        <f t="shared" si="19"/>
        <v>92.004676878676875</v>
      </c>
      <c r="AL6">
        <f t="shared" si="7"/>
        <v>-1308.7334613330095</v>
      </c>
      <c r="AN6">
        <f t="shared" si="8"/>
        <v>0</v>
      </c>
      <c r="AO6">
        <f t="shared" si="8"/>
        <v>0</v>
      </c>
      <c r="AP6">
        <f t="shared" si="8"/>
        <v>-17.985087163496214</v>
      </c>
      <c r="AQ6">
        <f t="shared" si="8"/>
        <v>-549.00757994392461</v>
      </c>
      <c r="AR6">
        <f t="shared" si="8"/>
        <v>-566.99266710742086</v>
      </c>
      <c r="AS6">
        <f t="shared" si="8"/>
        <v>-513.55078137633939</v>
      </c>
      <c r="AT6">
        <f t="shared" si="8"/>
        <v>70.973330502760618</v>
      </c>
      <c r="AU6">
        <f t="shared" si="8"/>
        <v>-1009.5701179809996</v>
      </c>
      <c r="AW6">
        <v>3</v>
      </c>
      <c r="AX6">
        <f>IF(Z6&gt;0, (R6*SUMPRODUCT(K6:$K$98, X6:$X$98)-K6*$AZ$3)/Z6, 0)</f>
        <v>2400.2804247101826</v>
      </c>
    </row>
    <row r="7" spans="1:52" x14ac:dyDescent="0.25">
      <c r="A7" t="s">
        <v>15</v>
      </c>
      <c r="B7" t="s">
        <v>37</v>
      </c>
      <c r="C7" t="s">
        <v>47</v>
      </c>
      <c r="E7">
        <v>2007</v>
      </c>
      <c r="F7" s="13">
        <v>5.4699999999999999E-2</v>
      </c>
      <c r="G7" s="13">
        <v>4.9099999999999998E-2</v>
      </c>
      <c r="H7" s="5">
        <f t="shared" si="9"/>
        <v>9.9099999999999994E-2</v>
      </c>
      <c r="I7" s="5">
        <f t="shared" si="10"/>
        <v>1.0991</v>
      </c>
      <c r="J7">
        <f t="shared" si="11"/>
        <v>0.90983531980711496</v>
      </c>
      <c r="K7">
        <f t="shared" si="20"/>
        <v>0.70185609086923539</v>
      </c>
      <c r="L7" s="2">
        <v>4</v>
      </c>
      <c r="M7" s="6">
        <v>1.6930661E-2</v>
      </c>
      <c r="Q7" s="4">
        <f t="shared" si="21"/>
        <v>25</v>
      </c>
      <c r="R7">
        <f t="shared" si="0"/>
        <v>50000</v>
      </c>
      <c r="S7">
        <f t="shared" si="1"/>
        <v>2968.4451599596646</v>
      </c>
      <c r="U7">
        <f t="shared" si="12"/>
        <v>1.6930661E-2</v>
      </c>
      <c r="V7">
        <f t="shared" si="13"/>
        <v>0.01</v>
      </c>
      <c r="W7">
        <f t="shared" si="14"/>
        <v>0.9325824905725375</v>
      </c>
      <c r="X7">
        <f t="shared" si="15"/>
        <v>1.5789238002419329E-2</v>
      </c>
      <c r="Y7">
        <f t="shared" si="16"/>
        <v>9.3258249057253748E-3</v>
      </c>
      <c r="Z7">
        <f t="shared" si="17"/>
        <v>0.9074674276643927</v>
      </c>
      <c r="AB7">
        <f t="shared" si="18"/>
        <v>2238.4594965487304</v>
      </c>
      <c r="AC7">
        <f t="shared" si="22"/>
        <v>2693.7672934714137</v>
      </c>
      <c r="AE7">
        <f t="shared" si="2"/>
        <v>0</v>
      </c>
      <c r="AF7">
        <f t="shared" si="3"/>
        <v>0</v>
      </c>
      <c r="AG7">
        <f t="shared" si="3"/>
        <v>-22.686685691609817</v>
      </c>
      <c r="AH7">
        <f t="shared" si="4"/>
        <v>-789.46190012096645</v>
      </c>
      <c r="AI7">
        <f t="shared" si="5"/>
        <v>-812.14858581257624</v>
      </c>
      <c r="AJ7">
        <f t="shared" si="6"/>
        <v>-455.30779692268334</v>
      </c>
      <c r="AK7">
        <f t="shared" si="19"/>
        <v>109.90836128054266</v>
      </c>
      <c r="AL7">
        <f t="shared" si="7"/>
        <v>-1157.5480214547167</v>
      </c>
      <c r="AN7">
        <f t="shared" si="8"/>
        <v>0</v>
      </c>
      <c r="AO7">
        <f t="shared" si="8"/>
        <v>0</v>
      </c>
      <c r="AP7">
        <f t="shared" si="8"/>
        <v>-15.922788534292282</v>
      </c>
      <c r="AQ7">
        <f t="shared" si="8"/>
        <v>-554.0886431091003</v>
      </c>
      <c r="AR7">
        <f t="shared" si="8"/>
        <v>-570.01143164339248</v>
      </c>
      <c r="AS7">
        <f t="shared" si="8"/>
        <v>-319.56055049043823</v>
      </c>
      <c r="AT7">
        <f t="shared" si="8"/>
        <v>77.139852802205311</v>
      </c>
      <c r="AU7">
        <f t="shared" si="8"/>
        <v>-812.43212933162533</v>
      </c>
      <c r="AW7">
        <v>4</v>
      </c>
      <c r="AX7">
        <f>IF(Z7&gt;0, (R7*SUMPRODUCT(K7:$K$98, X7:$X$98)-K7*$AZ$3)/Z7, 0)</f>
        <v>2968.4451599596646</v>
      </c>
    </row>
    <row r="8" spans="1:52" x14ac:dyDescent="0.25">
      <c r="B8" s="2">
        <f>'S.26.04.A'!B8</f>
        <v>200</v>
      </c>
      <c r="C8" s="2">
        <f>'S.26.04.A'!C8</f>
        <v>25</v>
      </c>
      <c r="E8">
        <v>2008</v>
      </c>
      <c r="F8" s="13">
        <v>2.2499999999999999E-2</v>
      </c>
      <c r="G8" s="13">
        <v>2.1299999999999999E-2</v>
      </c>
      <c r="H8" s="5">
        <f t="shared" si="9"/>
        <v>7.1300000000000002E-2</v>
      </c>
      <c r="I8" s="5">
        <f t="shared" si="10"/>
        <v>1.0712999999999999</v>
      </c>
      <c r="J8">
        <f t="shared" si="11"/>
        <v>0.93344534677494639</v>
      </c>
      <c r="K8">
        <f t="shared" si="20"/>
        <v>0.65514430212754171</v>
      </c>
      <c r="L8" s="2">
        <v>5</v>
      </c>
      <c r="M8" s="6">
        <v>1.9185959999999998E-2</v>
      </c>
      <c r="Q8" s="4">
        <f t="shared" si="21"/>
        <v>25</v>
      </c>
      <c r="R8">
        <f t="shared" si="0"/>
        <v>50000</v>
      </c>
      <c r="S8">
        <f t="shared" si="1"/>
        <v>3194.3527629091905</v>
      </c>
      <c r="U8">
        <f t="shared" si="12"/>
        <v>1.9185959999999998E-2</v>
      </c>
      <c r="V8">
        <f t="shared" si="13"/>
        <v>0.01</v>
      </c>
      <c r="W8">
        <f t="shared" si="14"/>
        <v>0.9074674276643927</v>
      </c>
      <c r="X8">
        <f t="shared" si="15"/>
        <v>1.741063376847193E-2</v>
      </c>
      <c r="Y8">
        <f t="shared" si="16"/>
        <v>9.0746742766439278E-3</v>
      </c>
      <c r="Z8">
        <f t="shared" si="17"/>
        <v>0.88098211961927686</v>
      </c>
      <c r="AB8">
        <f t="shared" si="18"/>
        <v>2693.7672934714137</v>
      </c>
      <c r="AC8">
        <f t="shared" si="22"/>
        <v>2814.167667879432</v>
      </c>
      <c r="AE8">
        <f t="shared" si="2"/>
        <v>0</v>
      </c>
      <c r="AF8">
        <f t="shared" si="3"/>
        <v>0</v>
      </c>
      <c r="AG8">
        <f t="shared" si="3"/>
        <v>-22.024552990481922</v>
      </c>
      <c r="AH8">
        <f t="shared" si="4"/>
        <v>-870.53168842359651</v>
      </c>
      <c r="AI8">
        <f t="shared" si="5"/>
        <v>-892.55624141407839</v>
      </c>
      <c r="AJ8">
        <f t="shared" si="6"/>
        <v>-120.40037440801825</v>
      </c>
      <c r="AK8">
        <f t="shared" si="19"/>
        <v>57.377243350941114</v>
      </c>
      <c r="AL8">
        <f t="shared" si="7"/>
        <v>-955.57937247115547</v>
      </c>
      <c r="AN8">
        <f t="shared" si="8"/>
        <v>0</v>
      </c>
      <c r="AO8">
        <f t="shared" si="8"/>
        <v>0</v>
      </c>
      <c r="AP8">
        <f t="shared" si="8"/>
        <v>-14.429260398620341</v>
      </c>
      <c r="AQ8">
        <f t="shared" si="8"/>
        <v>-570.32387549218777</v>
      </c>
      <c r="AR8">
        <f t="shared" si="8"/>
        <v>-584.75313589080804</v>
      </c>
      <c r="AS8">
        <f t="shared" si="8"/>
        <v>-78.879619267435857</v>
      </c>
      <c r="AT8">
        <f t="shared" si="8"/>
        <v>37.590374053154449</v>
      </c>
      <c r="AU8">
        <f t="shared" si="8"/>
        <v>-626.04238110508936</v>
      </c>
      <c r="AW8">
        <v>5</v>
      </c>
      <c r="AX8">
        <f>IF(Z8&gt;0, (R8*SUMPRODUCT(K8:$K$98, X8:$X$98)-K8*$AZ$3)/Z8, 0)</f>
        <v>3194.3527629091905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3">
        <v>2.2000000000000001E-3</v>
      </c>
      <c r="G9" s="13">
        <v>5.8999999999999999E-3</v>
      </c>
      <c r="H9" s="5">
        <f t="shared" si="9"/>
        <v>5.5900000000000005E-2</v>
      </c>
      <c r="I9" s="5">
        <f t="shared" si="10"/>
        <v>1.0559000000000001</v>
      </c>
      <c r="J9">
        <f t="shared" si="11"/>
        <v>0.94705938062316497</v>
      </c>
      <c r="K9">
        <f t="shared" si="20"/>
        <v>0.62046055699170533</v>
      </c>
      <c r="L9" s="2">
        <v>6</v>
      </c>
      <c r="M9" s="6">
        <v>2.1884238E-2</v>
      </c>
      <c r="Q9" s="4">
        <f t="shared" si="21"/>
        <v>25</v>
      </c>
      <c r="R9">
        <f t="shared" si="0"/>
        <v>50000</v>
      </c>
      <c r="S9">
        <f t="shared" si="1"/>
        <v>3218.0548142164457</v>
      </c>
      <c r="U9">
        <f t="shared" si="12"/>
        <v>2.1884238E-2</v>
      </c>
      <c r="V9">
        <f t="shared" si="13"/>
        <v>0.01</v>
      </c>
      <c r="W9">
        <f t="shared" si="14"/>
        <v>0.88098211961927686</v>
      </c>
      <c r="X9">
        <f t="shared" si="15"/>
        <v>1.9279622379492725E-2</v>
      </c>
      <c r="Y9">
        <f t="shared" si="16"/>
        <v>8.8098211961927693E-3</v>
      </c>
      <c r="Z9">
        <f t="shared" si="17"/>
        <v>0.85289267604359131</v>
      </c>
      <c r="AB9">
        <f t="shared" si="18"/>
        <v>2814.167667879432</v>
      </c>
      <c r="AC9">
        <f t="shared" si="22"/>
        <v>2744.6553821520265</v>
      </c>
      <c r="AE9">
        <f t="shared" si="2"/>
        <v>0</v>
      </c>
      <c r="AF9">
        <f t="shared" si="3"/>
        <v>0</v>
      </c>
      <c r="AG9">
        <f t="shared" si="3"/>
        <v>-21.322316901089781</v>
      </c>
      <c r="AH9">
        <f t="shared" si="4"/>
        <v>-963.98111897463627</v>
      </c>
      <c r="AI9">
        <f t="shared" si="5"/>
        <v>-985.30343587572611</v>
      </c>
      <c r="AJ9">
        <f t="shared" si="6"/>
        <v>69.51228572740547</v>
      </c>
      <c r="AK9">
        <f t="shared" si="19"/>
        <v>16.603589240488649</v>
      </c>
      <c r="AL9">
        <f t="shared" si="7"/>
        <v>-899.18756090783199</v>
      </c>
      <c r="AN9">
        <f t="shared" si="8"/>
        <v>0</v>
      </c>
      <c r="AO9">
        <f t="shared" si="8"/>
        <v>0</v>
      </c>
      <c r="AP9">
        <f t="shared" si="8"/>
        <v>-13.229656620803818</v>
      </c>
      <c r="AQ9">
        <f t="shared" si="8"/>
        <v>-598.11226200849023</v>
      </c>
      <c r="AR9">
        <f t="shared" si="8"/>
        <v>-611.34191862929401</v>
      </c>
      <c r="AS9">
        <f t="shared" si="8"/>
        <v>43.129631520192568</v>
      </c>
      <c r="AT9">
        <f t="shared" si="8"/>
        <v>10.301872228215073</v>
      </c>
      <c r="AU9">
        <f t="shared" si="8"/>
        <v>-557.91041488088638</v>
      </c>
      <c r="AW9">
        <v>6</v>
      </c>
      <c r="AX9">
        <f>IF(Z9&gt;0, (R9*SUMPRODUCT(K9:$K$98, X9:$X$98)-K9*$AZ$3)/Z9, 0)</f>
        <v>3218.0548142164457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3">
        <v>2.5000000000000001E-3</v>
      </c>
      <c r="G10" s="13">
        <v>4.1000000000000003E-3</v>
      </c>
      <c r="H10" s="5">
        <f t="shared" si="9"/>
        <v>5.4100000000000002E-2</v>
      </c>
      <c r="I10" s="5">
        <f t="shared" si="10"/>
        <v>1.0541</v>
      </c>
      <c r="J10">
        <f t="shared" si="11"/>
        <v>0.94867659614837296</v>
      </c>
      <c r="K10">
        <f t="shared" si="20"/>
        <v>0.58861640925121461</v>
      </c>
      <c r="L10" s="2">
        <v>7</v>
      </c>
      <c r="M10" s="6">
        <v>2.4761703999999999E-2</v>
      </c>
      <c r="Q10" s="4">
        <f t="shared" si="21"/>
        <v>25</v>
      </c>
      <c r="R10">
        <f t="shared" si="0"/>
        <v>50000</v>
      </c>
      <c r="S10">
        <f t="shared" si="1"/>
        <v>3165.9514890896635</v>
      </c>
      <c r="U10">
        <f t="shared" si="12"/>
        <v>2.4761703999999999E-2</v>
      </c>
      <c r="V10">
        <f t="shared" si="13"/>
        <v>0.01</v>
      </c>
      <c r="W10">
        <f t="shared" si="14"/>
        <v>0.85289267604359131</v>
      </c>
      <c r="X10">
        <f t="shared" si="15"/>
        <v>2.1119075987959299E-2</v>
      </c>
      <c r="Y10">
        <f t="shared" si="16"/>
        <v>8.5289267604359131E-3</v>
      </c>
      <c r="Z10">
        <f t="shared" si="17"/>
        <v>0.82324467329519613</v>
      </c>
      <c r="AB10">
        <f t="shared" si="18"/>
        <v>2744.6553821520265</v>
      </c>
      <c r="AC10">
        <f t="shared" si="22"/>
        <v>2606.3526993040596</v>
      </c>
      <c r="AE10">
        <f t="shared" si="2"/>
        <v>0</v>
      </c>
      <c r="AF10">
        <f t="shared" si="3"/>
        <v>0</v>
      </c>
      <c r="AG10">
        <f t="shared" si="3"/>
        <v>-20.581116832379902</v>
      </c>
      <c r="AH10">
        <f t="shared" si="4"/>
        <v>-1055.953799397965</v>
      </c>
      <c r="AI10">
        <f t="shared" si="5"/>
        <v>-1076.5349162303448</v>
      </c>
      <c r="AJ10">
        <f t="shared" si="6"/>
        <v>138.30268284796693</v>
      </c>
      <c r="AK10">
        <f t="shared" si="19"/>
        <v>11.25308706682331</v>
      </c>
      <c r="AL10">
        <f t="shared" si="7"/>
        <v>-926.97914631555454</v>
      </c>
      <c r="AN10">
        <f t="shared" si="8"/>
        <v>0</v>
      </c>
      <c r="AO10">
        <f t="shared" si="8"/>
        <v>0</v>
      </c>
      <c r="AP10">
        <f t="shared" si="8"/>
        <v>-12.11438308825519</v>
      </c>
      <c r="AQ10">
        <f t="shared" si="8"/>
        <v>-621.55173373680759</v>
      </c>
      <c r="AR10">
        <f t="shared" si="8"/>
        <v>-633.66611682506266</v>
      </c>
      <c r="AS10">
        <f t="shared" si="8"/>
        <v>81.407228567779839</v>
      </c>
      <c r="AT10">
        <f t="shared" si="8"/>
        <v>6.62375170226482</v>
      </c>
      <c r="AU10">
        <f t="shared" si="8"/>
        <v>-545.63513655501799</v>
      </c>
      <c r="AW10">
        <v>7</v>
      </c>
      <c r="AX10">
        <f>IF(Z10&gt;0, (R10*SUMPRODUCT(K10:$K$98, X10:$X$98)-K10*$AZ$3)/Z10, 0)</f>
        <v>3165.9514890896635</v>
      </c>
    </row>
    <row r="11" spans="1:52" x14ac:dyDescent="0.25">
      <c r="A11" t="s">
        <v>33</v>
      </c>
      <c r="C11" s="12">
        <f>AU71</f>
        <v>12302.968812239333</v>
      </c>
      <c r="E11">
        <v>2011</v>
      </c>
      <c r="F11" s="13">
        <v>1.5E-3</v>
      </c>
      <c r="G11" s="13">
        <v>2.3999999999999998E-3</v>
      </c>
      <c r="H11" s="5">
        <f t="shared" si="9"/>
        <v>5.2400000000000002E-2</v>
      </c>
      <c r="I11" s="5">
        <f t="shared" si="10"/>
        <v>1.0524</v>
      </c>
      <c r="J11">
        <f t="shared" si="11"/>
        <v>0.9502090459901178</v>
      </c>
      <c r="K11">
        <f t="shared" si="20"/>
        <v>0.55930863668872544</v>
      </c>
      <c r="L11" s="2">
        <v>8</v>
      </c>
      <c r="M11" s="6">
        <v>2.7627288E-2</v>
      </c>
      <c r="Q11" s="4">
        <f t="shared" si="21"/>
        <v>25</v>
      </c>
      <c r="R11">
        <f t="shared" si="0"/>
        <v>50000</v>
      </c>
      <c r="S11">
        <f t="shared" si="1"/>
        <v>3039.3581950304583</v>
      </c>
      <c r="U11">
        <f t="shared" si="12"/>
        <v>2.7627288E-2</v>
      </c>
      <c r="V11">
        <f t="shared" si="13"/>
        <v>0.01</v>
      </c>
      <c r="W11">
        <f t="shared" si="14"/>
        <v>0.82324467329519613</v>
      </c>
      <c r="X11">
        <f t="shared" si="15"/>
        <v>2.2744017683592292E-2</v>
      </c>
      <c r="Y11">
        <f t="shared" si="16"/>
        <v>8.2324467329519622E-3</v>
      </c>
      <c r="Z11">
        <f t="shared" si="17"/>
        <v>0.7922682088786519</v>
      </c>
      <c r="AB11">
        <f t="shared" si="18"/>
        <v>2606.3526993040596</v>
      </c>
      <c r="AC11">
        <f t="shared" si="22"/>
        <v>2407.9868733174335</v>
      </c>
      <c r="AE11">
        <f t="shared" si="2"/>
        <v>0</v>
      </c>
      <c r="AF11">
        <f t="shared" si="3"/>
        <v>0</v>
      </c>
      <c r="AG11">
        <f t="shared" si="3"/>
        <v>-19.806705221966297</v>
      </c>
      <c r="AH11">
        <f t="shared" si="4"/>
        <v>-1137.2008841796146</v>
      </c>
      <c r="AI11">
        <f t="shared" si="5"/>
        <v>-1157.0075894015808</v>
      </c>
      <c r="AJ11">
        <f t="shared" si="6"/>
        <v>198.36582598662608</v>
      </c>
      <c r="AK11">
        <f t="shared" si="19"/>
        <v>6.2552464783297426</v>
      </c>
      <c r="AL11">
        <f t="shared" si="7"/>
        <v>-952.38651693662507</v>
      </c>
      <c r="AN11">
        <f t="shared" si="8"/>
        <v>0</v>
      </c>
      <c r="AO11">
        <f t="shared" si="8"/>
        <v>0</v>
      </c>
      <c r="AP11">
        <f t="shared" si="8"/>
        <v>-11.078061294993429</v>
      </c>
      <c r="AQ11">
        <f t="shared" si="8"/>
        <v>-636.04627617171343</v>
      </c>
      <c r="AR11">
        <f t="shared" si="8"/>
        <v>-647.12433746670683</v>
      </c>
      <c r="AS11">
        <f t="shared" si="8"/>
        <v>110.94771969821278</v>
      </c>
      <c r="AT11">
        <f t="shared" si="8"/>
        <v>3.4986133799465593</v>
      </c>
      <c r="AU11">
        <f t="shared" si="8"/>
        <v>-532.67800438854749</v>
      </c>
      <c r="AW11">
        <v>8</v>
      </c>
      <c r="AX11">
        <f>IF(Z11&gt;0, (R11*SUMPRODUCT(K11:$K$98, X11:$X$98)-K11*$AZ$3)/Z11, 0)</f>
        <v>3039.3581950304583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3">
        <v>1.9E-3</v>
      </c>
      <c r="G12" s="13">
        <v>2.3E-3</v>
      </c>
      <c r="H12" s="5">
        <f t="shared" si="9"/>
        <v>5.2299999999999999E-2</v>
      </c>
      <c r="I12" s="5">
        <f t="shared" si="10"/>
        <v>1.0523</v>
      </c>
      <c r="J12">
        <f t="shared" si="11"/>
        <v>0.95029934429345242</v>
      </c>
      <c r="K12">
        <f t="shared" si="20"/>
        <v>0.53151063070296056</v>
      </c>
      <c r="L12" s="2">
        <v>9</v>
      </c>
      <c r="M12" s="6">
        <v>3.0780427999999999E-2</v>
      </c>
      <c r="Q12" s="4">
        <f t="shared" si="21"/>
        <v>25</v>
      </c>
      <c r="R12">
        <f t="shared" si="0"/>
        <v>50000</v>
      </c>
      <c r="S12">
        <f t="shared" si="1"/>
        <v>2859.7936561595689</v>
      </c>
      <c r="U12">
        <f t="shared" si="12"/>
        <v>3.0780427999999999E-2</v>
      </c>
      <c r="V12">
        <f t="shared" si="13"/>
        <v>0.01</v>
      </c>
      <c r="W12">
        <f t="shared" si="14"/>
        <v>0.7922682088786519</v>
      </c>
      <c r="X12">
        <f t="shared" si="15"/>
        <v>2.4386354560078306E-2</v>
      </c>
      <c r="Y12">
        <f t="shared" si="16"/>
        <v>7.9226820887865184E-3</v>
      </c>
      <c r="Z12">
        <f t="shared" si="17"/>
        <v>0.75995917222978704</v>
      </c>
      <c r="AB12">
        <f t="shared" si="18"/>
        <v>2407.9868733174335</v>
      </c>
      <c r="AC12">
        <f t="shared" si="22"/>
        <v>2173.3264196830223</v>
      </c>
      <c r="AE12">
        <f t="shared" si="2"/>
        <v>0</v>
      </c>
      <c r="AF12">
        <f t="shared" si="3"/>
        <v>0</v>
      </c>
      <c r="AG12">
        <f t="shared" si="3"/>
        <v>-18.998979305744676</v>
      </c>
      <c r="AH12">
        <f t="shared" si="4"/>
        <v>-1219.3177280039154</v>
      </c>
      <c r="AI12">
        <f t="shared" si="5"/>
        <v>-1238.3167073096599</v>
      </c>
      <c r="AJ12">
        <f t="shared" si="6"/>
        <v>234.66045363441117</v>
      </c>
      <c r="AK12">
        <f t="shared" si="19"/>
        <v>5.5383698086300965</v>
      </c>
      <c r="AL12">
        <f t="shared" si="7"/>
        <v>-998.11788386661863</v>
      </c>
      <c r="AN12">
        <f t="shared" si="8"/>
        <v>0</v>
      </c>
      <c r="AO12">
        <f t="shared" si="8"/>
        <v>0</v>
      </c>
      <c r="AP12">
        <f t="shared" si="8"/>
        <v>-10.098159473508849</v>
      </c>
      <c r="AQ12">
        <f t="shared" si="8"/>
        <v>-648.08033463866195</v>
      </c>
      <c r="AR12">
        <f t="shared" si="8"/>
        <v>-658.17849411217071</v>
      </c>
      <c r="AS12">
        <f t="shared" si="8"/>
        <v>124.72452571226871</v>
      </c>
      <c r="AT12">
        <f t="shared" si="8"/>
        <v>2.9437024300512178</v>
      </c>
      <c r="AU12">
        <f t="shared" si="8"/>
        <v>-530.51026596985082</v>
      </c>
      <c r="AW12">
        <v>9</v>
      </c>
      <c r="AX12">
        <f>IF(Z12&gt;0, (R12*SUMPRODUCT(K12:$K$98, X12:$X$98)-K12*$AZ$3)/Z12, 0)</f>
        <v>2859.7936561595689</v>
      </c>
    </row>
    <row r="13" spans="1:52" x14ac:dyDescent="0.25">
      <c r="E13">
        <v>2013</v>
      </c>
      <c r="F13" s="13">
        <v>1.6999999999999999E-3</v>
      </c>
      <c r="G13" s="13">
        <v>2E-3</v>
      </c>
      <c r="H13" s="5">
        <f t="shared" si="9"/>
        <v>5.2000000000000005E-2</v>
      </c>
      <c r="I13" s="5">
        <f t="shared" si="10"/>
        <v>1.052</v>
      </c>
      <c r="J13">
        <f t="shared" si="11"/>
        <v>0.9505703422053231</v>
      </c>
      <c r="K13">
        <f t="shared" si="20"/>
        <v>0.50523824211308033</v>
      </c>
      <c r="L13" s="2">
        <v>10</v>
      </c>
      <c r="M13" s="6">
        <v>3.4133669999999998E-2</v>
      </c>
      <c r="Q13" s="4">
        <f t="shared" si="21"/>
        <v>25</v>
      </c>
      <c r="R13">
        <f t="shared" si="0"/>
        <v>50000</v>
      </c>
      <c r="S13">
        <f t="shared" si="1"/>
        <v>2621.9054529924483</v>
      </c>
      <c r="U13">
        <f t="shared" si="12"/>
        <v>3.4133669999999998E-2</v>
      </c>
      <c r="V13">
        <f t="shared" si="13"/>
        <v>0.01</v>
      </c>
      <c r="W13">
        <f t="shared" si="14"/>
        <v>0.75995917222978704</v>
      </c>
      <c r="X13">
        <f t="shared" si="15"/>
        <v>2.5940195598364715E-2</v>
      </c>
      <c r="Y13">
        <f t="shared" si="16"/>
        <v>7.599591722297871E-3</v>
      </c>
      <c r="Z13">
        <f t="shared" si="17"/>
        <v>0.7264193849091245</v>
      </c>
      <c r="AB13">
        <f t="shared" si="18"/>
        <v>2173.3264196830223</v>
      </c>
      <c r="AC13">
        <f t="shared" si="22"/>
        <v>1904.6029464526537</v>
      </c>
      <c r="AE13">
        <f t="shared" si="2"/>
        <v>0</v>
      </c>
      <c r="AF13">
        <f t="shared" si="3"/>
        <v>0</v>
      </c>
      <c r="AG13">
        <f t="shared" si="3"/>
        <v>-18.160484622728113</v>
      </c>
      <c r="AH13">
        <f t="shared" si="4"/>
        <v>-1297.0097799182358</v>
      </c>
      <c r="AI13">
        <f t="shared" si="5"/>
        <v>-1315.1702645409639</v>
      </c>
      <c r="AJ13">
        <f t="shared" si="6"/>
        <v>268.72347323036865</v>
      </c>
      <c r="AK13">
        <f t="shared" si="19"/>
        <v>4.3466528393660449</v>
      </c>
      <c r="AL13">
        <f t="shared" si="7"/>
        <v>-1042.1001384712292</v>
      </c>
      <c r="AN13">
        <f t="shared" si="8"/>
        <v>0</v>
      </c>
      <c r="AO13">
        <f t="shared" si="8"/>
        <v>0</v>
      </c>
      <c r="AP13">
        <f t="shared" si="8"/>
        <v>-9.1753713267087793</v>
      </c>
      <c r="AQ13">
        <f t="shared" si="8"/>
        <v>-655.29894120936262</v>
      </c>
      <c r="AR13">
        <f t="shared" si="8"/>
        <v>-664.47431253607147</v>
      </c>
      <c r="AS13">
        <f t="shared" si="8"/>
        <v>135.76937522943285</v>
      </c>
      <c r="AT13">
        <f t="shared" si="8"/>
        <v>2.1960952396371298</v>
      </c>
      <c r="AU13">
        <f t="shared" si="8"/>
        <v>-526.50884206700141</v>
      </c>
      <c r="AW13">
        <v>10</v>
      </c>
      <c r="AX13">
        <f>IF(Z13&gt;0, (R13*SUMPRODUCT(K13:$K$98, X13:$X$98)-K13*$AZ$3)/Z13, 0)</f>
        <v>2621.9054529924483</v>
      </c>
    </row>
    <row r="14" spans="1:52" x14ac:dyDescent="0.25">
      <c r="E14">
        <v>2014</v>
      </c>
      <c r="F14" s="13">
        <v>1.4E-3</v>
      </c>
      <c r="G14" s="13">
        <v>1.8E-3</v>
      </c>
      <c r="H14" s="5">
        <f t="shared" si="9"/>
        <v>5.1800000000000006E-2</v>
      </c>
      <c r="I14" s="5">
        <f t="shared" si="10"/>
        <v>1.0518000000000001</v>
      </c>
      <c r="J14">
        <f t="shared" si="11"/>
        <v>0.95075109336375729</v>
      </c>
      <c r="K14">
        <f t="shared" si="20"/>
        <v>0.48035581109819386</v>
      </c>
      <c r="L14" s="2">
        <v>11</v>
      </c>
      <c r="M14" s="6">
        <v>3.7867151000000002E-2</v>
      </c>
      <c r="Q14" s="4">
        <f t="shared" si="21"/>
        <v>25</v>
      </c>
      <c r="R14">
        <f t="shared" si="0"/>
        <v>50000</v>
      </c>
      <c r="S14">
        <f t="shared" si="1"/>
        <v>2325.7369501723961</v>
      </c>
      <c r="U14">
        <f t="shared" si="12"/>
        <v>3.7867151000000002E-2</v>
      </c>
      <c r="V14">
        <f t="shared" si="13"/>
        <v>0.01</v>
      </c>
      <c r="W14">
        <f t="shared" si="14"/>
        <v>0.7264193849091245</v>
      </c>
      <c r="X14">
        <f t="shared" si="15"/>
        <v>2.750743253768094E-2</v>
      </c>
      <c r="Y14">
        <f t="shared" si="16"/>
        <v>7.2641938490912447E-3</v>
      </c>
      <c r="Z14">
        <f t="shared" si="17"/>
        <v>0.69164775852235227</v>
      </c>
      <c r="AB14">
        <f t="shared" si="18"/>
        <v>1904.6029464526537</v>
      </c>
      <c r="AC14">
        <f t="shared" si="22"/>
        <v>1608.5907484993495</v>
      </c>
      <c r="AE14">
        <f t="shared" si="2"/>
        <v>0</v>
      </c>
      <c r="AF14">
        <f t="shared" si="3"/>
        <v>0</v>
      </c>
      <c r="AG14">
        <f t="shared" si="3"/>
        <v>-17.291193963058806</v>
      </c>
      <c r="AH14">
        <f t="shared" si="4"/>
        <v>-1375.3716268840469</v>
      </c>
      <c r="AI14">
        <f t="shared" si="5"/>
        <v>-1392.6628208471056</v>
      </c>
      <c r="AJ14">
        <f t="shared" si="6"/>
        <v>296.01219795330417</v>
      </c>
      <c r="AK14">
        <f t="shared" si="19"/>
        <v>3.4282853036147767</v>
      </c>
      <c r="AL14">
        <f t="shared" si="7"/>
        <v>-1093.2223375901867</v>
      </c>
      <c r="AN14">
        <f t="shared" si="8"/>
        <v>0</v>
      </c>
      <c r="AO14">
        <f t="shared" si="8"/>
        <v>0</v>
      </c>
      <c r="AP14">
        <f t="shared" si="8"/>
        <v>-8.3059255009813064</v>
      </c>
      <c r="AQ14">
        <f t="shared" si="8"/>
        <v>-660.66775339332878</v>
      </c>
      <c r="AR14">
        <f t="shared" si="8"/>
        <v>-668.97367889431007</v>
      </c>
      <c r="AS14">
        <f t="shared" si="8"/>
        <v>142.19117944281854</v>
      </c>
      <c r="AT14">
        <f t="shared" si="8"/>
        <v>1.6467967676938939</v>
      </c>
      <c r="AU14">
        <f t="shared" si="8"/>
        <v>-525.1357026837976</v>
      </c>
      <c r="AW14">
        <v>11</v>
      </c>
      <c r="AX14">
        <f>IF(Z14&gt;0, (R14*SUMPRODUCT(K14:$K$98, X14:$X$98)-K14*$AZ$3)/Z14, 0)</f>
        <v>2325.7369501723961</v>
      </c>
    </row>
    <row r="15" spans="1:52" x14ac:dyDescent="0.25">
      <c r="E15">
        <v>2015</v>
      </c>
      <c r="F15" s="13">
        <v>1.9E-3</v>
      </c>
      <c r="G15" s="13">
        <v>4.1000000000000003E-3</v>
      </c>
      <c r="H15" s="5">
        <f t="shared" si="9"/>
        <v>5.4100000000000002E-2</v>
      </c>
      <c r="I15" s="5">
        <f t="shared" si="10"/>
        <v>1.0541</v>
      </c>
      <c r="J15">
        <f t="shared" si="11"/>
        <v>0.94867659614837296</v>
      </c>
      <c r="K15">
        <f t="shared" si="20"/>
        <v>0.45570231581272541</v>
      </c>
      <c r="L15" s="2">
        <v>12</v>
      </c>
      <c r="M15" s="6">
        <v>4.2172894000000002E-2</v>
      </c>
      <c r="Q15" s="4">
        <f t="shared" si="21"/>
        <v>25</v>
      </c>
      <c r="R15">
        <f t="shared" si="0"/>
        <v>50000</v>
      </c>
      <c r="S15">
        <f t="shared" si="1"/>
        <v>1988.9851278267827</v>
      </c>
      <c r="U15">
        <f t="shared" si="12"/>
        <v>4.2172894000000002E-2</v>
      </c>
      <c r="V15">
        <f t="shared" si="13"/>
        <v>0.01</v>
      </c>
      <c r="W15">
        <f t="shared" si="14"/>
        <v>0.69164775852235227</v>
      </c>
      <c r="X15">
        <f t="shared" si="15"/>
        <v>2.9168787605500762E-2</v>
      </c>
      <c r="Y15">
        <f t="shared" si="16"/>
        <v>6.9164775852235232E-3</v>
      </c>
      <c r="Z15">
        <f t="shared" si="17"/>
        <v>0.65556249333162797</v>
      </c>
      <c r="AB15">
        <f t="shared" si="18"/>
        <v>1608.5907484993495</v>
      </c>
      <c r="AC15">
        <f t="shared" si="22"/>
        <v>1303.9040495976524</v>
      </c>
      <c r="AE15">
        <f t="shared" si="2"/>
        <v>0</v>
      </c>
      <c r="AF15">
        <f t="shared" si="3"/>
        <v>0</v>
      </c>
      <c r="AG15">
        <f t="shared" si="3"/>
        <v>-16.389062333290699</v>
      </c>
      <c r="AH15">
        <f t="shared" si="4"/>
        <v>-1458.439380275038</v>
      </c>
      <c r="AI15">
        <f t="shared" si="5"/>
        <v>-1474.8284426083287</v>
      </c>
      <c r="AJ15">
        <f t="shared" si="6"/>
        <v>304.68669890169713</v>
      </c>
      <c r="AK15">
        <f t="shared" si="19"/>
        <v>6.5952220688473338</v>
      </c>
      <c r="AL15">
        <f t="shared" si="7"/>
        <v>-1163.5465216377843</v>
      </c>
      <c r="AN15">
        <f t="shared" si="8"/>
        <v>0</v>
      </c>
      <c r="AO15">
        <f t="shared" si="8"/>
        <v>0</v>
      </c>
      <c r="AP15">
        <f t="shared" si="8"/>
        <v>-7.4685336592796805</v>
      </c>
      <c r="AQ15">
        <f t="shared" si="8"/>
        <v>-664.61420306381092</v>
      </c>
      <c r="AR15">
        <f t="shared" si="8"/>
        <v>-672.08273672309053</v>
      </c>
      <c r="AS15">
        <f t="shared" si="8"/>
        <v>138.84643428683796</v>
      </c>
      <c r="AT15">
        <f t="shared" si="8"/>
        <v>3.005457970072924</v>
      </c>
      <c r="AU15">
        <f t="shared" si="8"/>
        <v>-530.23084446617975</v>
      </c>
      <c r="AW15">
        <v>12</v>
      </c>
      <c r="AX15">
        <f>IF(Z15&gt;0, (R15*SUMPRODUCT(K15:$K$98, X15:$X$98)-K15*$AZ$3)/Z15, 0)</f>
        <v>1988.9851278267827</v>
      </c>
    </row>
    <row r="16" spans="1:52" x14ac:dyDescent="0.25">
      <c r="E16">
        <v>2016</v>
      </c>
      <c r="F16" s="13">
        <v>4.7000000000000002E-3</v>
      </c>
      <c r="G16" s="13">
        <v>7.1000000000000004E-3</v>
      </c>
      <c r="H16" s="5">
        <f t="shared" si="9"/>
        <v>5.7100000000000005E-2</v>
      </c>
      <c r="I16" s="5">
        <f t="shared" si="10"/>
        <v>1.0570999999999999</v>
      </c>
      <c r="J16">
        <f t="shared" si="11"/>
        <v>0.94598429666067552</v>
      </c>
      <c r="K16">
        <f t="shared" si="20"/>
        <v>0.43108723471074206</v>
      </c>
      <c r="L16" s="2">
        <v>13</v>
      </c>
      <c r="M16" s="6">
        <v>4.6777600000000003E-2</v>
      </c>
      <c r="Q16" s="4">
        <f t="shared" si="21"/>
        <v>25</v>
      </c>
      <c r="R16">
        <f t="shared" si="0"/>
        <v>50000</v>
      </c>
      <c r="S16">
        <f t="shared" si="1"/>
        <v>1608.6849440027113</v>
      </c>
      <c r="U16">
        <f t="shared" si="12"/>
        <v>4.6777600000000003E-2</v>
      </c>
      <c r="V16">
        <f t="shared" si="13"/>
        <v>0.01</v>
      </c>
      <c r="W16">
        <f t="shared" si="14"/>
        <v>0.65556249333162797</v>
      </c>
      <c r="X16">
        <f t="shared" si="15"/>
        <v>3.0665640088069563E-2</v>
      </c>
      <c r="Y16">
        <f t="shared" si="16"/>
        <v>6.5556249333162796E-3</v>
      </c>
      <c r="Z16">
        <f t="shared" si="17"/>
        <v>0.61834122831024207</v>
      </c>
      <c r="AB16">
        <f t="shared" si="18"/>
        <v>1303.9040495976524</v>
      </c>
      <c r="AC16">
        <f t="shared" si="22"/>
        <v>994.71622423882945</v>
      </c>
      <c r="AE16">
        <f t="shared" si="2"/>
        <v>0</v>
      </c>
      <c r="AF16">
        <f t="shared" si="3"/>
        <v>0</v>
      </c>
      <c r="AG16">
        <f t="shared" si="3"/>
        <v>-15.458530707756053</v>
      </c>
      <c r="AH16">
        <f t="shared" si="4"/>
        <v>-1533.2820044034781</v>
      </c>
      <c r="AI16">
        <f t="shared" si="5"/>
        <v>-1548.7405351112343</v>
      </c>
      <c r="AJ16">
        <f t="shared" si="6"/>
        <v>309.18782535882292</v>
      </c>
      <c r="AK16">
        <f t="shared" si="19"/>
        <v>9.2577187521433331</v>
      </c>
      <c r="AL16">
        <f t="shared" si="7"/>
        <v>-1230.2949910002681</v>
      </c>
      <c r="AN16">
        <f t="shared" si="8"/>
        <v>0</v>
      </c>
      <c r="AO16">
        <f t="shared" si="8"/>
        <v>0</v>
      </c>
      <c r="AP16">
        <f t="shared" si="8"/>
        <v>-6.6639752554976468</v>
      </c>
      <c r="AQ16">
        <f t="shared" si="8"/>
        <v>-660.97829931003923</v>
      </c>
      <c r="AR16">
        <f t="shared" si="8"/>
        <v>-667.64227456553692</v>
      </c>
      <c r="AS16">
        <f t="shared" si="8"/>
        <v>133.28692464016282</v>
      </c>
      <c r="AT16">
        <f t="shared" si="8"/>
        <v>3.9908843765912509</v>
      </c>
      <c r="AU16">
        <f t="shared" si="8"/>
        <v>-530.36446554878285</v>
      </c>
      <c r="AW16">
        <v>13</v>
      </c>
      <c r="AX16">
        <f>IF(Z16&gt;0, (R16*SUMPRODUCT(K16:$K$98, X16:$X$98)-K16*$AZ$3)/Z16, 0)</f>
        <v>1608.6849440027113</v>
      </c>
    </row>
    <row r="17" spans="5:50" x14ac:dyDescent="0.25">
      <c r="E17">
        <v>2017</v>
      </c>
      <c r="F17" s="13">
        <v>1.17E-2</v>
      </c>
      <c r="G17" s="13">
        <v>1.38E-2</v>
      </c>
      <c r="H17" s="5">
        <f t="shared" si="9"/>
        <v>6.3799999999999996E-2</v>
      </c>
      <c r="I17" s="5">
        <f t="shared" si="10"/>
        <v>1.0638000000000001</v>
      </c>
      <c r="J17">
        <f t="shared" si="11"/>
        <v>0.94002632073698056</v>
      </c>
      <c r="K17">
        <f t="shared" si="20"/>
        <v>0.40523334716181802</v>
      </c>
      <c r="L17" s="2">
        <v>14</v>
      </c>
      <c r="M17" s="6">
        <v>5.1668436999999998E-2</v>
      </c>
      <c r="Q17" s="4">
        <f t="shared" si="21"/>
        <v>25</v>
      </c>
      <c r="R17">
        <f t="shared" si="0"/>
        <v>50000</v>
      </c>
      <c r="S17">
        <f t="shared" si="1"/>
        <v>1218.6156744380794</v>
      </c>
      <c r="U17">
        <f t="shared" si="12"/>
        <v>5.1668436999999998E-2</v>
      </c>
      <c r="V17">
        <f t="shared" si="13"/>
        <v>0.01</v>
      </c>
      <c r="W17">
        <f t="shared" si="14"/>
        <v>0.61834122831024207</v>
      </c>
      <c r="X17">
        <f t="shared" si="15"/>
        <v>3.1948724799450358E-2</v>
      </c>
      <c r="Y17">
        <f t="shared" si="16"/>
        <v>6.183412283102421E-3</v>
      </c>
      <c r="Z17">
        <f t="shared" si="17"/>
        <v>0.58020909122768938</v>
      </c>
      <c r="AB17">
        <f t="shared" si="18"/>
        <v>994.71622423882945</v>
      </c>
      <c r="AC17">
        <f t="shared" si="22"/>
        <v>707.05189302153588</v>
      </c>
      <c r="AE17">
        <f t="shared" si="2"/>
        <v>0</v>
      </c>
      <c r="AF17">
        <f t="shared" si="3"/>
        <v>0</v>
      </c>
      <c r="AG17">
        <f t="shared" si="3"/>
        <v>-14.505227280692235</v>
      </c>
      <c r="AH17">
        <f t="shared" si="4"/>
        <v>-1597.4362399725178</v>
      </c>
      <c r="AI17">
        <f t="shared" si="5"/>
        <v>-1611.94146725321</v>
      </c>
      <c r="AJ17">
        <f t="shared" si="6"/>
        <v>287.66433121729358</v>
      </c>
      <c r="AK17">
        <f t="shared" si="19"/>
        <v>13.727083894495847</v>
      </c>
      <c r="AL17">
        <f t="shared" si="7"/>
        <v>-1310.5500521414208</v>
      </c>
      <c r="AN17">
        <f t="shared" si="8"/>
        <v>0</v>
      </c>
      <c r="AO17">
        <f t="shared" si="8"/>
        <v>0</v>
      </c>
      <c r="AP17">
        <f t="shared" si="8"/>
        <v>-5.8780018022978302</v>
      </c>
      <c r="AQ17">
        <f t="shared" si="8"/>
        <v>-647.33443440165252</v>
      </c>
      <c r="AR17">
        <f t="shared" si="8"/>
        <v>-653.21243620395035</v>
      </c>
      <c r="AS17">
        <f t="shared" si="8"/>
        <v>116.57117979824973</v>
      </c>
      <c r="AT17">
        <f t="shared" si="8"/>
        <v>5.562672153337636</v>
      </c>
      <c r="AU17">
        <f t="shared" si="8"/>
        <v>-531.07858425236304</v>
      </c>
      <c r="AW17">
        <v>14</v>
      </c>
      <c r="AX17">
        <f>IF(Z17&gt;0, (R17*SUMPRODUCT(K17:$K$98, X17:$X$98)-K17*$AZ$3)/Z17, 0)</f>
        <v>1218.6156744380794</v>
      </c>
    </row>
    <row r="18" spans="5:50" x14ac:dyDescent="0.25">
      <c r="E18">
        <v>2018</v>
      </c>
      <c r="F18" s="13">
        <v>2.01E-2</v>
      </c>
      <c r="G18" s="13">
        <v>2.1600000000000001E-2</v>
      </c>
      <c r="H18" s="5">
        <f t="shared" si="9"/>
        <v>7.1599999999999997E-2</v>
      </c>
      <c r="I18" s="5">
        <f t="shared" si="10"/>
        <v>1.0716000000000001</v>
      </c>
      <c r="J18">
        <f t="shared" si="11"/>
        <v>0.93318402388951094</v>
      </c>
      <c r="K18">
        <f t="shared" si="20"/>
        <v>0.3781572855186805</v>
      </c>
      <c r="L18" s="2">
        <v>15</v>
      </c>
      <c r="M18" s="6">
        <v>5.7177164000000003E-2</v>
      </c>
      <c r="Q18" s="4">
        <f t="shared" si="21"/>
        <v>25</v>
      </c>
      <c r="R18">
        <f t="shared" si="0"/>
        <v>50000</v>
      </c>
      <c r="S18">
        <f t="shared" si="1"/>
        <v>832.6902601621681</v>
      </c>
      <c r="U18">
        <f t="shared" si="12"/>
        <v>5.7177164000000003E-2</v>
      </c>
      <c r="V18">
        <f t="shared" si="13"/>
        <v>0.01</v>
      </c>
      <c r="W18">
        <f t="shared" si="14"/>
        <v>0.58020909122768938</v>
      </c>
      <c r="X18">
        <f t="shared" si="15"/>
        <v>3.3174710363416557E-2</v>
      </c>
      <c r="Y18">
        <f t="shared" si="16"/>
        <v>5.802090912276894E-3</v>
      </c>
      <c r="Z18">
        <f t="shared" si="17"/>
        <v>0.5412322899519959</v>
      </c>
      <c r="AB18">
        <f t="shared" si="18"/>
        <v>707.05189302153588</v>
      </c>
      <c r="AC18">
        <f t="shared" si="22"/>
        <v>450.67885632829348</v>
      </c>
      <c r="AE18">
        <f t="shared" si="2"/>
        <v>0</v>
      </c>
      <c r="AF18">
        <f t="shared" si="3"/>
        <v>0</v>
      </c>
      <c r="AG18">
        <f t="shared" si="3"/>
        <v>-13.530807248799897</v>
      </c>
      <c r="AH18">
        <f t="shared" si="4"/>
        <v>-1658.7355181708278</v>
      </c>
      <c r="AI18">
        <f t="shared" si="5"/>
        <v>-1672.2663254196277</v>
      </c>
      <c r="AJ18">
        <f t="shared" si="6"/>
        <v>256.3730366932424</v>
      </c>
      <c r="AK18">
        <f t="shared" si="19"/>
        <v>15.272320889265176</v>
      </c>
      <c r="AL18">
        <f t="shared" si="7"/>
        <v>-1400.6209678371204</v>
      </c>
      <c r="AN18">
        <f t="shared" si="8"/>
        <v>0</v>
      </c>
      <c r="AO18">
        <f t="shared" si="8"/>
        <v>0</v>
      </c>
      <c r="AP18">
        <f t="shared" si="8"/>
        <v>-5.1167733400826547</v>
      </c>
      <c r="AQ18">
        <f t="shared" si="8"/>
        <v>-627.26292094490213</v>
      </c>
      <c r="AR18">
        <f t="shared" si="8"/>
        <v>-632.37969428498479</v>
      </c>
      <c r="AS18">
        <f t="shared" si="8"/>
        <v>96.949331636097611</v>
      </c>
      <c r="AT18">
        <f t="shared" si="8"/>
        <v>5.7753394110547598</v>
      </c>
      <c r="AU18">
        <f t="shared" si="8"/>
        <v>-529.65502323783255</v>
      </c>
      <c r="AW18">
        <v>15</v>
      </c>
      <c r="AX18">
        <f>IF(Z18&gt;0, (R18*SUMPRODUCT(K18:$K$98, X18:$X$98)-K18*$AZ$3)/Z18, 0)</f>
        <v>832.6902601621681</v>
      </c>
    </row>
    <row r="19" spans="5:50" x14ac:dyDescent="0.25">
      <c r="E19">
        <v>2019</v>
      </c>
      <c r="F19" s="13">
        <v>2.3400000000000001E-2</v>
      </c>
      <c r="G19" s="13">
        <v>2.23E-2</v>
      </c>
      <c r="H19" s="5">
        <f t="shared" si="9"/>
        <v>7.2300000000000003E-2</v>
      </c>
      <c r="I19" s="5">
        <f t="shared" si="10"/>
        <v>1.0723</v>
      </c>
      <c r="J19">
        <f t="shared" si="11"/>
        <v>0.93257483913084027</v>
      </c>
      <c r="K19">
        <f t="shared" si="20"/>
        <v>0.3526599697087387</v>
      </c>
      <c r="L19" s="2">
        <v>16</v>
      </c>
      <c r="M19" s="6">
        <v>6.3388860000000005E-2</v>
      </c>
      <c r="Q19" s="4">
        <f t="shared" si="21"/>
        <v>25</v>
      </c>
      <c r="R19">
        <f t="shared" si="0"/>
        <v>50000</v>
      </c>
      <c r="S19">
        <f t="shared" si="1"/>
        <v>382.00737075145918</v>
      </c>
      <c r="U19">
        <f t="shared" si="12"/>
        <v>6.3388860000000005E-2</v>
      </c>
      <c r="V19">
        <f t="shared" si="13"/>
        <v>0.01</v>
      </c>
      <c r="W19">
        <f t="shared" si="14"/>
        <v>0.5412322899519959</v>
      </c>
      <c r="X19">
        <f t="shared" si="15"/>
        <v>3.430809785524648E-2</v>
      </c>
      <c r="Y19">
        <f t="shared" si="16"/>
        <v>5.4123228995199592E-3</v>
      </c>
      <c r="Z19">
        <f t="shared" si="17"/>
        <v>0.50151186919722945</v>
      </c>
      <c r="AB19">
        <f t="shared" si="18"/>
        <v>450.67885632829348</v>
      </c>
      <c r="AC19">
        <f t="shared" si="22"/>
        <v>191.58123055268334</v>
      </c>
      <c r="AE19">
        <f t="shared" si="2"/>
        <v>0</v>
      </c>
      <c r="AF19">
        <f t="shared" si="3"/>
        <v>0</v>
      </c>
      <c r="AG19">
        <f t="shared" si="3"/>
        <v>-12.537796729930736</v>
      </c>
      <c r="AH19">
        <f t="shared" si="4"/>
        <v>-1715.4048927623239</v>
      </c>
      <c r="AI19">
        <f t="shared" si="5"/>
        <v>-1727.9426894922547</v>
      </c>
      <c r="AJ19">
        <f t="shared" si="6"/>
        <v>259.09762577561014</v>
      </c>
      <c r="AK19">
        <f t="shared" si="19"/>
        <v>10.050138496120944</v>
      </c>
      <c r="AL19">
        <f t="shared" si="7"/>
        <v>-1458.7949252205235</v>
      </c>
      <c r="AN19">
        <f t="shared" si="8"/>
        <v>0</v>
      </c>
      <c r="AO19">
        <f t="shared" si="8"/>
        <v>0</v>
      </c>
      <c r="AP19">
        <f t="shared" si="8"/>
        <v>-4.4215790149916963</v>
      </c>
      <c r="AQ19">
        <f t="shared" si="8"/>
        <v>-604.95463751978332</v>
      </c>
      <c r="AR19">
        <f t="shared" si="8"/>
        <v>-609.37621653477504</v>
      </c>
      <c r="AS19">
        <f t="shared" si="8"/>
        <v>91.37336085763279</v>
      </c>
      <c r="AT19">
        <f t="shared" si="8"/>
        <v>3.5442815376106407</v>
      </c>
      <c r="AU19">
        <f t="shared" si="8"/>
        <v>-514.45857413953161</v>
      </c>
      <c r="AW19">
        <v>16</v>
      </c>
      <c r="AX19">
        <f>IF(Z19&gt;0, (R19*SUMPRODUCT(K19:$K$98, X19:$X$98)-K19*$AZ$3)/Z19, 0)</f>
        <v>382.00737075145918</v>
      </c>
    </row>
    <row r="20" spans="5:50" x14ac:dyDescent="0.25">
      <c r="E20">
        <v>2020</v>
      </c>
      <c r="F20" s="14">
        <v>4.3E-3</v>
      </c>
      <c r="G20" s="14">
        <v>4.3E-3</v>
      </c>
      <c r="H20" s="5">
        <f t="shared" si="9"/>
        <v>5.4300000000000001E-2</v>
      </c>
      <c r="I20" s="5">
        <f t="shared" si="10"/>
        <v>1.0543</v>
      </c>
      <c r="J20">
        <f t="shared" si="11"/>
        <v>0.9484966328369534</v>
      </c>
      <c r="K20">
        <f t="shared" si="20"/>
        <v>0.33449679380512065</v>
      </c>
      <c r="L20" s="2">
        <v>17</v>
      </c>
      <c r="M20" s="6">
        <v>7.0498397000000004E-2</v>
      </c>
      <c r="Q20" s="4">
        <f t="shared" si="21"/>
        <v>25</v>
      </c>
      <c r="R20">
        <f t="shared" si="0"/>
        <v>50000</v>
      </c>
      <c r="S20">
        <f t="shared" si="1"/>
        <v>-327.68397546939485</v>
      </c>
      <c r="U20">
        <f t="shared" si="12"/>
        <v>7.0498397000000004E-2</v>
      </c>
      <c r="V20">
        <f t="shared" si="13"/>
        <v>0.01</v>
      </c>
      <c r="W20">
        <f t="shared" si="14"/>
        <v>0.50151186919722945</v>
      </c>
      <c r="X20">
        <f t="shared" si="15"/>
        <v>3.5355782854878358E-2</v>
      </c>
      <c r="Y20">
        <f t="shared" si="16"/>
        <v>5.0151186919722944E-3</v>
      </c>
      <c r="Z20">
        <f t="shared" si="17"/>
        <v>0.46114096765037882</v>
      </c>
      <c r="AB20">
        <f t="shared" si="18"/>
        <v>191.58123055268334</v>
      </c>
      <c r="AC20">
        <f t="shared" si="22"/>
        <v>-151.10850553147975</v>
      </c>
      <c r="AE20">
        <f t="shared" si="2"/>
        <v>0</v>
      </c>
      <c r="AF20">
        <f t="shared" si="3"/>
        <v>0</v>
      </c>
      <c r="AG20">
        <f t="shared" si="3"/>
        <v>-11.528524191259471</v>
      </c>
      <c r="AH20">
        <f t="shared" si="4"/>
        <v>-1767.7891427439179</v>
      </c>
      <c r="AI20">
        <f t="shared" si="5"/>
        <v>-1779.3176669351774</v>
      </c>
      <c r="AJ20">
        <f t="shared" si="6"/>
        <v>342.68973608416309</v>
      </c>
      <c r="AK20">
        <f t="shared" si="19"/>
        <v>0.8237992913765384</v>
      </c>
      <c r="AL20">
        <f t="shared" si="7"/>
        <v>-1435.8041315596377</v>
      </c>
      <c r="AN20">
        <f t="shared" si="8"/>
        <v>0</v>
      </c>
      <c r="AO20">
        <f t="shared" si="8"/>
        <v>0</v>
      </c>
      <c r="AP20">
        <f t="shared" si="8"/>
        <v>-3.8562543792810646</v>
      </c>
      <c r="AQ20">
        <f t="shared" si="8"/>
        <v>-591.31980037134326</v>
      </c>
      <c r="AR20">
        <f t="shared" si="8"/>
        <v>-595.17605475062442</v>
      </c>
      <c r="AS20">
        <f t="shared" si="8"/>
        <v>114.62861799007551</v>
      </c>
      <c r="AT20">
        <f t="shared" si="8"/>
        <v>0.27555822170438249</v>
      </c>
      <c r="AU20">
        <f t="shared" si="8"/>
        <v>-480.27187853884442</v>
      </c>
      <c r="AW20">
        <v>17</v>
      </c>
      <c r="AX20">
        <f>IF(Z20&gt;0, (R20*SUMPRODUCT(K20:$K$98, X20:$X$98)-K20*$AZ$3)/Z20, 0)</f>
        <v>-327.68397546939485</v>
      </c>
    </row>
    <row r="21" spans="5:50" x14ac:dyDescent="0.25">
      <c r="E21">
        <v>2021</v>
      </c>
      <c r="F21" s="15">
        <v>1.2999999999999999E-3</v>
      </c>
      <c r="G21" s="15">
        <v>1.6000000000000001E-3</v>
      </c>
      <c r="H21" s="5">
        <f t="shared" si="9"/>
        <v>5.16E-2</v>
      </c>
      <c r="I21" s="5">
        <f t="shared" si="10"/>
        <v>1.0516000000000001</v>
      </c>
      <c r="J21">
        <f t="shared" si="11"/>
        <v>0.95093191327500948</v>
      </c>
      <c r="K21">
        <f t="shared" si="20"/>
        <v>0.31808367611745975</v>
      </c>
      <c r="L21" s="2">
        <v>18</v>
      </c>
      <c r="M21" s="6">
        <v>7.8701599999999997E-2</v>
      </c>
      <c r="Q21" s="4">
        <f t="shared" si="21"/>
        <v>25</v>
      </c>
      <c r="R21">
        <f t="shared" si="0"/>
        <v>50000</v>
      </c>
      <c r="S21">
        <f t="shared" si="1"/>
        <v>-1202.7335037526464</v>
      </c>
      <c r="U21">
        <f t="shared" si="12"/>
        <v>7.8701599999999997E-2</v>
      </c>
      <c r="V21">
        <f t="shared" si="13"/>
        <v>0.01</v>
      </c>
      <c r="W21">
        <f t="shared" si="14"/>
        <v>0.46114096765037882</v>
      </c>
      <c r="X21">
        <f t="shared" si="15"/>
        <v>3.6292531979633051E-2</v>
      </c>
      <c r="Y21">
        <f t="shared" si="16"/>
        <v>4.6114096765037882E-3</v>
      </c>
      <c r="Z21">
        <f t="shared" si="17"/>
        <v>0.42023702599424195</v>
      </c>
      <c r="AB21">
        <f t="shared" si="18"/>
        <v>-151.10850553147975</v>
      </c>
      <c r="AC21">
        <f t="shared" si="22"/>
        <v>-505.43315068064652</v>
      </c>
      <c r="AE21">
        <f t="shared" si="2"/>
        <v>0</v>
      </c>
      <c r="AF21">
        <f t="shared" si="3"/>
        <v>0</v>
      </c>
      <c r="AG21">
        <f t="shared" si="3"/>
        <v>-10.505925649856049</v>
      </c>
      <c r="AH21">
        <f t="shared" si="4"/>
        <v>-1814.6265989816525</v>
      </c>
      <c r="AI21">
        <f t="shared" si="5"/>
        <v>-1825.1325246315084</v>
      </c>
      <c r="AJ21">
        <f t="shared" si="6"/>
        <v>354.32464514916677</v>
      </c>
      <c r="AK21">
        <f t="shared" si="19"/>
        <v>-0.24177360885036761</v>
      </c>
      <c r="AL21">
        <f t="shared" si="7"/>
        <v>-1471.0496530911919</v>
      </c>
      <c r="AN21">
        <f t="shared" si="8"/>
        <v>0</v>
      </c>
      <c r="AO21">
        <f t="shared" si="8"/>
        <v>0</v>
      </c>
      <c r="AP21">
        <f t="shared" si="8"/>
        <v>-3.3417634517229242</v>
      </c>
      <c r="AQ21">
        <f t="shared" si="8"/>
        <v>-577.20309938460741</v>
      </c>
      <c r="AR21">
        <f t="shared" si="8"/>
        <v>-580.54486283633037</v>
      </c>
      <c r="AS21">
        <f t="shared" si="8"/>
        <v>112.70488566806142</v>
      </c>
      <c r="AT21">
        <f t="shared" si="8"/>
        <v>-7.6904238291309726E-2</v>
      </c>
      <c r="AU21">
        <f t="shared" si="8"/>
        <v>-467.91688140656021</v>
      </c>
      <c r="AW21">
        <v>18</v>
      </c>
      <c r="AX21">
        <f>IF(Z21&gt;0, (R21*SUMPRODUCT(K21:$K$98, X21:$X$98)-K21*$AZ$3)/Z21, 0)</f>
        <v>-1202.7335037526464</v>
      </c>
    </row>
    <row r="22" spans="5:50" x14ac:dyDescent="0.25">
      <c r="E22">
        <v>2022</v>
      </c>
      <c r="F22" s="15">
        <v>0.02</v>
      </c>
      <c r="G22" s="15">
        <v>2.1000000000000001E-2</v>
      </c>
      <c r="H22" s="5">
        <f t="shared" si="9"/>
        <v>7.1000000000000008E-2</v>
      </c>
      <c r="I22" s="5">
        <f t="shared" si="10"/>
        <v>1.071</v>
      </c>
      <c r="J22">
        <f t="shared" si="11"/>
        <v>0.93370681605975725</v>
      </c>
      <c r="K22">
        <f t="shared" si="20"/>
        <v>0.29699689646821636</v>
      </c>
      <c r="L22" s="2">
        <v>19</v>
      </c>
      <c r="M22" s="6">
        <v>8.8159118999999994E-2</v>
      </c>
      <c r="Q22" s="4">
        <f t="shared" si="21"/>
        <v>25</v>
      </c>
      <c r="R22">
        <f t="shared" si="0"/>
        <v>50000</v>
      </c>
      <c r="S22">
        <f t="shared" si="1"/>
        <v>-2053.2537609470032</v>
      </c>
      <c r="U22">
        <f t="shared" si="12"/>
        <v>8.8159118999999994E-2</v>
      </c>
      <c r="V22">
        <f t="shared" si="13"/>
        <v>0.01</v>
      </c>
      <c r="W22">
        <f t="shared" si="14"/>
        <v>0.42023702599424195</v>
      </c>
      <c r="X22">
        <f t="shared" si="15"/>
        <v>3.7047725982832465E-2</v>
      </c>
      <c r="Y22">
        <f t="shared" si="16"/>
        <v>4.2023702599424196E-3</v>
      </c>
      <c r="Z22">
        <f t="shared" si="17"/>
        <v>0.37898692975146708</v>
      </c>
      <c r="AB22">
        <f t="shared" si="18"/>
        <v>-505.43315068064652</v>
      </c>
      <c r="AC22">
        <f t="shared" si="22"/>
        <v>-778.15633886195747</v>
      </c>
      <c r="AE22">
        <f t="shared" si="2"/>
        <v>0</v>
      </c>
      <c r="AF22">
        <f t="shared" si="3"/>
        <v>0</v>
      </c>
      <c r="AG22">
        <f t="shared" si="3"/>
        <v>-9.4746732437866772</v>
      </c>
      <c r="AH22">
        <f t="shared" si="4"/>
        <v>-1852.3862991416233</v>
      </c>
      <c r="AI22">
        <f t="shared" si="5"/>
        <v>-1861.8609723854099</v>
      </c>
      <c r="AJ22">
        <f t="shared" si="6"/>
        <v>272.72318818131095</v>
      </c>
      <c r="AK22">
        <f t="shared" si="19"/>
        <v>-10.614096164293578</v>
      </c>
      <c r="AL22">
        <f t="shared" si="7"/>
        <v>-1599.7518803683927</v>
      </c>
      <c r="AN22">
        <f t="shared" si="8"/>
        <v>0</v>
      </c>
      <c r="AO22">
        <f t="shared" si="8"/>
        <v>0</v>
      </c>
      <c r="AP22">
        <f t="shared" si="8"/>
        <v>-2.8139485484550915</v>
      </c>
      <c r="AQ22">
        <f t="shared" si="8"/>
        <v>-550.15298190530723</v>
      </c>
      <c r="AR22">
        <f t="shared" si="8"/>
        <v>-552.96693045376219</v>
      </c>
      <c r="AS22">
        <f t="shared" si="8"/>
        <v>80.997940484766701</v>
      </c>
      <c r="AT22">
        <f t="shared" si="8"/>
        <v>-3.1523536196103921</v>
      </c>
      <c r="AU22">
        <f t="shared" si="8"/>
        <v>-475.12134358860595</v>
      </c>
      <c r="AW22">
        <v>19</v>
      </c>
      <c r="AX22">
        <f>IF(Z22&gt;0, (R22*SUMPRODUCT(K22:$K$98, X22:$X$98)-K22*$AZ$3)/Z22, 0)</f>
        <v>-2053.2537609470032</v>
      </c>
    </row>
    <row r="23" spans="5:50" x14ac:dyDescent="0.25">
      <c r="E23">
        <v>2023</v>
      </c>
      <c r="F23" s="15">
        <v>5.3900000000000003E-2</v>
      </c>
      <c r="G23" s="15">
        <v>7.0000000000000007E-2</v>
      </c>
      <c r="H23" s="5">
        <f t="shared" si="9"/>
        <v>0.12000000000000001</v>
      </c>
      <c r="I23" s="5">
        <f t="shared" si="10"/>
        <v>1.1200000000000001</v>
      </c>
      <c r="J23">
        <f t="shared" si="11"/>
        <v>0.89285714285714279</v>
      </c>
      <c r="K23">
        <f t="shared" si="20"/>
        <v>0.26517580041805033</v>
      </c>
      <c r="L23" s="2">
        <v>20</v>
      </c>
      <c r="M23" s="6">
        <v>9.9426106E-2</v>
      </c>
      <c r="Q23" s="4">
        <f t="shared" si="21"/>
        <v>25</v>
      </c>
      <c r="R23">
        <f t="shared" si="0"/>
        <v>50000</v>
      </c>
      <c r="S23">
        <f t="shared" si="1"/>
        <v>-2574.1977833545652</v>
      </c>
      <c r="U23">
        <f t="shared" si="12"/>
        <v>9.9426106E-2</v>
      </c>
      <c r="V23">
        <f t="shared" si="13"/>
        <v>0.01</v>
      </c>
      <c r="W23">
        <f t="shared" si="14"/>
        <v>0.37898692975146708</v>
      </c>
      <c r="X23">
        <f t="shared" si="15"/>
        <v>3.7681194650083918E-2</v>
      </c>
      <c r="Y23">
        <f t="shared" si="16"/>
        <v>3.7898692975146708E-3</v>
      </c>
      <c r="Z23">
        <f t="shared" si="17"/>
        <v>0.3375158658038685</v>
      </c>
      <c r="AB23">
        <f t="shared" si="18"/>
        <v>-778.15633886195747</v>
      </c>
      <c r="AC23">
        <f t="shared" si="22"/>
        <v>-868.83259359931515</v>
      </c>
      <c r="AE23">
        <f t="shared" si="2"/>
        <v>0</v>
      </c>
      <c r="AF23">
        <f t="shared" si="3"/>
        <v>0</v>
      </c>
      <c r="AG23">
        <f t="shared" si="3"/>
        <v>-8.4378966450967123</v>
      </c>
      <c r="AH23">
        <f t="shared" si="4"/>
        <v>-1884.0597325041958</v>
      </c>
      <c r="AI23">
        <f t="shared" si="5"/>
        <v>-1892.4976291492926</v>
      </c>
      <c r="AJ23">
        <f t="shared" si="6"/>
        <v>90.676254737357681</v>
      </c>
      <c r="AK23">
        <f t="shared" si="19"/>
        <v>-54.470943720337026</v>
      </c>
      <c r="AL23">
        <f t="shared" si="7"/>
        <v>-1856.2923181322719</v>
      </c>
      <c r="AN23">
        <f t="shared" si="8"/>
        <v>0</v>
      </c>
      <c r="AO23">
        <f t="shared" si="8"/>
        <v>0</v>
      </c>
      <c r="AP23">
        <f t="shared" si="8"/>
        <v>-2.2375259967083023</v>
      </c>
      <c r="AQ23">
        <f t="shared" si="8"/>
        <v>-499.60704760221796</v>
      </c>
      <c r="AR23">
        <f t="shared" si="8"/>
        <v>-501.84457359892627</v>
      </c>
      <c r="AS23">
        <f t="shared" si="8"/>
        <v>24.045148428889853</v>
      </c>
      <c r="AT23">
        <f t="shared" si="8"/>
        <v>-14.444376100566943</v>
      </c>
      <c r="AU23">
        <f t="shared" si="8"/>
        <v>-492.24380127060334</v>
      </c>
      <c r="AW23">
        <v>20</v>
      </c>
      <c r="AX23">
        <f>IF(Z23&gt;0, (R23*SUMPRODUCT(K23:$K$98, X23:$X$98)-K23*$AZ$3)/Z23, 0)</f>
        <v>-2574.1977833545652</v>
      </c>
    </row>
    <row r="24" spans="5:50" x14ac:dyDescent="0.25">
      <c r="E24">
        <v>2024</v>
      </c>
      <c r="F24" s="5">
        <v>3.5571999999999999E-2</v>
      </c>
      <c r="G24" s="5">
        <v>7.0000000000000007E-2</v>
      </c>
      <c r="H24" s="5">
        <f t="shared" si="9"/>
        <v>0.12000000000000001</v>
      </c>
      <c r="I24" s="5">
        <f t="shared" si="10"/>
        <v>1.1200000000000001</v>
      </c>
      <c r="J24">
        <f t="shared" si="11"/>
        <v>0.89285714285714279</v>
      </c>
      <c r="K24">
        <f t="shared" si="20"/>
        <v>0.23676410751611635</v>
      </c>
      <c r="L24" s="2">
        <v>21</v>
      </c>
      <c r="M24" s="6">
        <v>0.112419382</v>
      </c>
      <c r="Q24" s="4">
        <f t="shared" si="21"/>
        <v>25</v>
      </c>
      <c r="R24">
        <f t="shared" si="0"/>
        <v>50000</v>
      </c>
      <c r="S24">
        <f t="shared" si="1"/>
        <v>-3234.979852250442</v>
      </c>
      <c r="U24">
        <f t="shared" si="12"/>
        <v>0.112419382</v>
      </c>
      <c r="V24">
        <f t="shared" si="13"/>
        <v>0.01</v>
      </c>
      <c r="W24">
        <f t="shared" si="14"/>
        <v>0.3375158658038685</v>
      </c>
      <c r="X24">
        <f t="shared" si="15"/>
        <v>3.7943325048865828E-2</v>
      </c>
      <c r="Y24">
        <f t="shared" si="16"/>
        <v>3.3751586580386852E-3</v>
      </c>
      <c r="Z24">
        <f t="shared" si="17"/>
        <v>0.296197382096964</v>
      </c>
      <c r="AB24">
        <f t="shared" si="18"/>
        <v>-868.83259359931515</v>
      </c>
      <c r="AC24">
        <f t="shared" si="22"/>
        <v>-958.1925633730043</v>
      </c>
      <c r="AE24">
        <f t="shared" si="2"/>
        <v>0</v>
      </c>
      <c r="AF24">
        <f t="shared" si="3"/>
        <v>0</v>
      </c>
      <c r="AG24">
        <f t="shared" si="3"/>
        <v>-7.4049345524241001</v>
      </c>
      <c r="AH24">
        <f t="shared" si="4"/>
        <v>-1897.1662524432913</v>
      </c>
      <c r="AI24">
        <f t="shared" ref="AI24:AI69" si="23">SUM(AE24:AH24)</f>
        <v>-1904.5711869957154</v>
      </c>
      <c r="AJ24">
        <f t="shared" si="6"/>
        <v>89.359969773689159</v>
      </c>
      <c r="AK24">
        <f t="shared" si="19"/>
        <v>-60.818281551952069</v>
      </c>
      <c r="AL24">
        <f t="shared" ref="AL24:AL69" si="24">SUM(AI24:AK24)</f>
        <v>-1876.0294987739785</v>
      </c>
      <c r="AN24">
        <f t="shared" si="8"/>
        <v>0</v>
      </c>
      <c r="AO24">
        <f t="shared" si="8"/>
        <v>0</v>
      </c>
      <c r="AP24">
        <f t="shared" si="8"/>
        <v>-1.7532227205199444</v>
      </c>
      <c r="AQ24">
        <f t="shared" si="8"/>
        <v>-449.18087456943096</v>
      </c>
      <c r="AR24">
        <f t="shared" si="8"/>
        <v>-450.9340972899509</v>
      </c>
      <c r="AS24">
        <f t="shared" si="8"/>
        <v>21.157233491134647</v>
      </c>
      <c r="AT24">
        <f t="shared" si="8"/>
        <v>-14.399586152311814</v>
      </c>
      <c r="AU24">
        <f t="shared" si="8"/>
        <v>-444.17644995112812</v>
      </c>
      <c r="AW24">
        <v>21</v>
      </c>
      <c r="AX24">
        <f>IF(Z24&gt;0, (R24*SUMPRODUCT(K24:$K$98, X24:$X$98)-K24*$AZ$3)/Z24, 0)</f>
        <v>-3234.979852250442</v>
      </c>
    </row>
    <row r="25" spans="5:50" x14ac:dyDescent="0.25">
      <c r="E25">
        <v>2025</v>
      </c>
      <c r="F25" s="5">
        <v>3.5571999999999999E-2</v>
      </c>
      <c r="G25" s="5">
        <v>7.0000000000000007E-2</v>
      </c>
      <c r="H25" s="5">
        <f t="shared" si="9"/>
        <v>0.12000000000000001</v>
      </c>
      <c r="I25" s="5">
        <f t="shared" si="10"/>
        <v>1.1200000000000001</v>
      </c>
      <c r="J25">
        <f t="shared" si="11"/>
        <v>0.89285714285714279</v>
      </c>
      <c r="K25">
        <f t="shared" si="20"/>
        <v>0.21139652456796101</v>
      </c>
      <c r="L25" s="2">
        <v>22</v>
      </c>
      <c r="M25" s="6">
        <v>0.12734142500000001</v>
      </c>
      <c r="Q25" s="4">
        <f t="shared" si="21"/>
        <v>25</v>
      </c>
      <c r="R25">
        <f t="shared" si="0"/>
        <v>50000</v>
      </c>
      <c r="S25">
        <f t="shared" si="1"/>
        <v>-4074.4081301490728</v>
      </c>
      <c r="U25">
        <f t="shared" si="12"/>
        <v>0.12734142500000001</v>
      </c>
      <c r="V25">
        <f t="shared" si="13"/>
        <v>0.01</v>
      </c>
      <c r="W25">
        <f t="shared" si="14"/>
        <v>0.296197382096964</v>
      </c>
      <c r="X25">
        <f t="shared" si="15"/>
        <v>3.7718196717496884E-2</v>
      </c>
      <c r="Y25">
        <f t="shared" si="16"/>
        <v>2.96197382096964E-3</v>
      </c>
      <c r="Z25">
        <f t="shared" si="17"/>
        <v>0.25551721155849749</v>
      </c>
      <c r="AB25">
        <f t="shared" si="18"/>
        <v>-958.1925633730043</v>
      </c>
      <c r="AC25">
        <f t="shared" si="22"/>
        <v>-1041.0814041669628</v>
      </c>
      <c r="AE25">
        <f t="shared" si="2"/>
        <v>0</v>
      </c>
      <c r="AF25">
        <f t="shared" si="3"/>
        <v>0</v>
      </c>
      <c r="AG25">
        <f t="shared" si="3"/>
        <v>-6.387930288962437</v>
      </c>
      <c r="AH25">
        <f t="shared" si="4"/>
        <v>-1885.9098358748442</v>
      </c>
      <c r="AI25">
        <f t="shared" si="23"/>
        <v>-1892.2977661638067</v>
      </c>
      <c r="AJ25">
        <f t="shared" si="6"/>
        <v>82.888840793958479</v>
      </c>
      <c r="AK25">
        <f t="shared" si="19"/>
        <v>-67.073479436110304</v>
      </c>
      <c r="AL25">
        <f t="shared" si="24"/>
        <v>-1876.4824048059586</v>
      </c>
      <c r="AN25">
        <f t="shared" si="8"/>
        <v>0</v>
      </c>
      <c r="AO25">
        <f t="shared" si="8"/>
        <v>0</v>
      </c>
      <c r="AP25">
        <f t="shared" si="8"/>
        <v>-1.3503862622690701</v>
      </c>
      <c r="AQ25">
        <f t="shared" si="8"/>
        <v>-398.67478495247582</v>
      </c>
      <c r="AR25">
        <f t="shared" si="8"/>
        <v>-400.02517121474489</v>
      </c>
      <c r="AS25">
        <f t="shared" si="8"/>
        <v>17.522412869309854</v>
      </c>
      <c r="AT25">
        <f t="shared" si="8"/>
        <v>-14.17910044347432</v>
      </c>
      <c r="AU25">
        <f t="shared" si="8"/>
        <v>-396.68185878890938</v>
      </c>
      <c r="AW25">
        <v>22</v>
      </c>
      <c r="AX25">
        <f>IF(Z25&gt;0, (R25*SUMPRODUCT(K25:$K$98, X25:$X$98)-K25*$AZ$3)/Z25, 0)</f>
        <v>-4074.4081301490728</v>
      </c>
    </row>
    <row r="26" spans="5:50" x14ac:dyDescent="0.25">
      <c r="E26">
        <v>2026</v>
      </c>
      <c r="F26" s="5">
        <v>3.5571999999999999E-2</v>
      </c>
      <c r="G26" s="5">
        <v>7.0000000000000007E-2</v>
      </c>
      <c r="H26" s="5">
        <f t="shared" si="9"/>
        <v>0.12000000000000001</v>
      </c>
      <c r="I26" s="5">
        <f t="shared" si="10"/>
        <v>1.1200000000000001</v>
      </c>
      <c r="J26">
        <f t="shared" si="11"/>
        <v>0.89285714285714279</v>
      </c>
      <c r="K26">
        <f t="shared" si="20"/>
        <v>0.18874689693567948</v>
      </c>
      <c r="L26" s="2">
        <v>23</v>
      </c>
      <c r="M26" s="6">
        <v>0.14457818</v>
      </c>
      <c r="Q26" s="4">
        <f t="shared" si="21"/>
        <v>25</v>
      </c>
      <c r="R26">
        <f t="shared" si="0"/>
        <v>50000</v>
      </c>
      <c r="S26">
        <f t="shared" si="1"/>
        <v>-5150.9611446506096</v>
      </c>
      <c r="U26">
        <f t="shared" si="12"/>
        <v>0.14457818</v>
      </c>
      <c r="V26">
        <f t="shared" si="13"/>
        <v>0.01</v>
      </c>
      <c r="W26">
        <f t="shared" si="14"/>
        <v>0.25551721155849749</v>
      </c>
      <c r="X26">
        <f t="shared" si="15"/>
        <v>3.6942213405802532E-2</v>
      </c>
      <c r="Y26">
        <f t="shared" si="16"/>
        <v>2.5551721155849748E-3</v>
      </c>
      <c r="Z26">
        <f t="shared" si="17"/>
        <v>0.21601982603710998</v>
      </c>
      <c r="AB26">
        <f t="shared" si="18"/>
        <v>-1041.0814041669628</v>
      </c>
      <c r="AC26">
        <f t="shared" si="22"/>
        <v>-1112.7097303913376</v>
      </c>
      <c r="AE26">
        <f t="shared" si="2"/>
        <v>0</v>
      </c>
      <c r="AF26">
        <f t="shared" si="3"/>
        <v>0</v>
      </c>
      <c r="AG26">
        <f t="shared" si="3"/>
        <v>-5.4004956509277493</v>
      </c>
      <c r="AH26">
        <f t="shared" si="4"/>
        <v>-1847.1106702901266</v>
      </c>
      <c r="AI26">
        <f t="shared" si="23"/>
        <v>-1852.5111659410543</v>
      </c>
      <c r="AJ26">
        <f t="shared" si="6"/>
        <v>71.62832622437486</v>
      </c>
      <c r="AK26">
        <f t="shared" si="19"/>
        <v>-72.875698291687399</v>
      </c>
      <c r="AL26">
        <f t="shared" si="24"/>
        <v>-1853.7585380083669</v>
      </c>
      <c r="AN26">
        <f t="shared" si="8"/>
        <v>0</v>
      </c>
      <c r="AO26">
        <f t="shared" si="8"/>
        <v>0</v>
      </c>
      <c r="AP26">
        <f t="shared" si="8"/>
        <v>-1.0193267960272452</v>
      </c>
      <c r="AQ26">
        <f t="shared" si="8"/>
        <v>-348.63640731404433</v>
      </c>
      <c r="AR26">
        <f t="shared" si="8"/>
        <v>-349.65573411007159</v>
      </c>
      <c r="AS26">
        <f t="shared" si="8"/>
        <v>13.519624307547309</v>
      </c>
      <c r="AT26">
        <f t="shared" si="8"/>
        <v>-13.755061914576794</v>
      </c>
      <c r="AU26">
        <f t="shared" si="8"/>
        <v>-349.89117171710109</v>
      </c>
      <c r="AW26">
        <v>23</v>
      </c>
      <c r="AX26">
        <f>IF(Z26&gt;0, (R26*SUMPRODUCT(K26:$K$98, X26:$X$98)-K26*$AZ$3)/Z26, 0)</f>
        <v>-5150.9611446506096</v>
      </c>
    </row>
    <row r="27" spans="5:50" x14ac:dyDescent="0.25">
      <c r="E27">
        <v>2027</v>
      </c>
      <c r="F27" s="5">
        <v>3.5571999999999999E-2</v>
      </c>
      <c r="G27" s="5">
        <v>7.0000000000000007E-2</v>
      </c>
      <c r="H27" s="5">
        <f t="shared" si="9"/>
        <v>0.12000000000000001</v>
      </c>
      <c r="I27" s="5">
        <f t="shared" si="10"/>
        <v>1.1200000000000001</v>
      </c>
      <c r="J27">
        <f t="shared" si="11"/>
        <v>0.89285714285714279</v>
      </c>
      <c r="K27">
        <f t="shared" si="20"/>
        <v>0.16852401512114237</v>
      </c>
      <c r="L27" s="2">
        <v>24</v>
      </c>
      <c r="M27" s="6">
        <v>0.16385111999999999</v>
      </c>
      <c r="Q27" s="4">
        <f t="shared" si="21"/>
        <v>25</v>
      </c>
      <c r="R27">
        <f t="shared" si="0"/>
        <v>50000</v>
      </c>
      <c r="S27">
        <f t="shared" si="1"/>
        <v>-6552.2281817081412</v>
      </c>
      <c r="U27">
        <f t="shared" si="12"/>
        <v>0.16385111999999999</v>
      </c>
      <c r="V27">
        <f t="shared" si="13"/>
        <v>0.01</v>
      </c>
      <c r="W27">
        <f t="shared" si="14"/>
        <v>0.21601982603710998</v>
      </c>
      <c r="X27">
        <f t="shared" si="15"/>
        <v>3.539509043838563E-2</v>
      </c>
      <c r="Y27">
        <f t="shared" si="16"/>
        <v>2.1601982603711E-3</v>
      </c>
      <c r="Z27">
        <f t="shared" si="17"/>
        <v>0.17846453733835327</v>
      </c>
      <c r="AB27">
        <f t="shared" si="18"/>
        <v>-1112.7097303913376</v>
      </c>
      <c r="AC27">
        <f t="shared" si="22"/>
        <v>-1169.3403709838631</v>
      </c>
      <c r="AE27">
        <f t="shared" si="2"/>
        <v>0</v>
      </c>
      <c r="AF27">
        <f t="shared" si="3"/>
        <v>0</v>
      </c>
      <c r="AG27">
        <f t="shared" si="3"/>
        <v>-4.4616134334588313</v>
      </c>
      <c r="AH27">
        <f t="shared" si="4"/>
        <v>-1769.7545219192816</v>
      </c>
      <c r="AI27">
        <f t="shared" si="23"/>
        <v>-1774.2161353527404</v>
      </c>
      <c r="AJ27">
        <f t="shared" si="6"/>
        <v>56.630640592525424</v>
      </c>
      <c r="AK27">
        <f t="shared" si="19"/>
        <v>-77.889681127393644</v>
      </c>
      <c r="AL27">
        <f t="shared" si="24"/>
        <v>-1795.4751758876087</v>
      </c>
      <c r="AN27">
        <f t="shared" si="8"/>
        <v>0</v>
      </c>
      <c r="AO27">
        <f t="shared" si="8"/>
        <v>0</v>
      </c>
      <c r="AP27">
        <f t="shared" si="8"/>
        <v>-0.75188900972490802</v>
      </c>
      <c r="AQ27">
        <f t="shared" si="8"/>
        <v>-298.24613781263508</v>
      </c>
      <c r="AR27">
        <f t="shared" si="8"/>
        <v>-298.99802682235998</v>
      </c>
      <c r="AS27">
        <f t="shared" si="8"/>
        <v>9.543622931534733</v>
      </c>
      <c r="AT27">
        <f t="shared" si="8"/>
        <v>-13.126281800093844</v>
      </c>
      <c r="AU27">
        <f t="shared" si="8"/>
        <v>-302.5806856909191</v>
      </c>
      <c r="AW27">
        <v>24</v>
      </c>
      <c r="AX27">
        <f>IF(Z27&gt;0, (R27*SUMPRODUCT(K27:$K$98, X27:$X$98)-K27*$AZ$3)/Z27, 0)</f>
        <v>-6552.2281817081412</v>
      </c>
    </row>
    <row r="28" spans="5:50" x14ac:dyDescent="0.25">
      <c r="E28">
        <v>2028</v>
      </c>
      <c r="F28" s="5">
        <v>3.5571999999999999E-2</v>
      </c>
      <c r="G28" s="5">
        <v>7.0000000000000007E-2</v>
      </c>
      <c r="H28" s="5">
        <f t="shared" si="9"/>
        <v>0.12000000000000001</v>
      </c>
      <c r="I28" s="5">
        <f t="shared" si="10"/>
        <v>1.1200000000000001</v>
      </c>
      <c r="J28">
        <f t="shared" si="11"/>
        <v>0.89285714285714279</v>
      </c>
      <c r="K28">
        <f t="shared" si="20"/>
        <v>0.15046787064387712</v>
      </c>
      <c r="L28" s="2">
        <v>25</v>
      </c>
      <c r="M28" s="6">
        <v>0.185300933</v>
      </c>
      <c r="Q28" s="4">
        <f t="shared" si="21"/>
        <v>25</v>
      </c>
      <c r="R28">
        <f t="shared" si="0"/>
        <v>50000</v>
      </c>
      <c r="S28">
        <f t="shared" si="1"/>
        <v>-8403.7671548556482</v>
      </c>
      <c r="U28">
        <f t="shared" si="12"/>
        <v>0.185300933</v>
      </c>
      <c r="V28">
        <f t="shared" si="13"/>
        <v>0.01</v>
      </c>
      <c r="W28">
        <f t="shared" si="14"/>
        <v>0.17846453733835327</v>
      </c>
      <c r="X28">
        <f t="shared" si="15"/>
        <v>3.3069645276210195E-2</v>
      </c>
      <c r="Y28">
        <f t="shared" si="16"/>
        <v>1.7846453733835327E-3</v>
      </c>
      <c r="Z28">
        <f t="shared" si="17"/>
        <v>0.14361024668875955</v>
      </c>
      <c r="AB28">
        <f t="shared" si="18"/>
        <v>-1169.3403709838631</v>
      </c>
      <c r="AC28">
        <f t="shared" si="22"/>
        <v>-1206.8670742237146</v>
      </c>
      <c r="AE28">
        <f t="shared" si="2"/>
        <v>0</v>
      </c>
      <c r="AF28">
        <f t="shared" si="3"/>
        <v>0</v>
      </c>
      <c r="AG28">
        <f t="shared" si="3"/>
        <v>-3.5902561672189885</v>
      </c>
      <c r="AH28">
        <f t="shared" si="4"/>
        <v>-1653.4822638105097</v>
      </c>
      <c r="AI28">
        <f t="shared" si="23"/>
        <v>-1657.0725199777287</v>
      </c>
      <c r="AJ28">
        <f t="shared" si="6"/>
        <v>37.526703239851486</v>
      </c>
      <c r="AK28">
        <f t="shared" si="19"/>
        <v>-81.853825968870424</v>
      </c>
      <c r="AL28">
        <f t="shared" si="24"/>
        <v>-1701.3996427067477</v>
      </c>
      <c r="AN28">
        <f t="shared" si="8"/>
        <v>0</v>
      </c>
      <c r="AO28">
        <f t="shared" si="8"/>
        <v>0</v>
      </c>
      <c r="AP28">
        <f t="shared" si="8"/>
        <v>-0.54021820054748881</v>
      </c>
      <c r="AQ28">
        <f t="shared" si="8"/>
        <v>-248.79595538298489</v>
      </c>
      <c r="AR28">
        <f t="shared" si="8"/>
        <v>-249.33617358353237</v>
      </c>
      <c r="AS28">
        <f t="shared" si="8"/>
        <v>5.6465631287851377</v>
      </c>
      <c r="AT28">
        <f t="shared" si="8"/>
        <v>-12.316370897590424</v>
      </c>
      <c r="AU28">
        <f t="shared" si="8"/>
        <v>-256.00598135233764</v>
      </c>
      <c r="AW28">
        <v>25</v>
      </c>
      <c r="AX28">
        <f>IF(Z28&gt;0, (R28*SUMPRODUCT(K28:$K$98, X28:$X$98)-K28*$AZ$3)/Z28, 0)</f>
        <v>-8403.7671548556482</v>
      </c>
    </row>
    <row r="29" spans="5:50" x14ac:dyDescent="0.25">
      <c r="E29">
        <v>2029</v>
      </c>
      <c r="F29" s="5">
        <v>3.5571999999999999E-2</v>
      </c>
      <c r="G29" s="5">
        <v>7.0000000000000007E-2</v>
      </c>
      <c r="H29" s="5">
        <f t="shared" si="9"/>
        <v>0.12000000000000001</v>
      </c>
      <c r="I29" s="5">
        <f t="shared" si="10"/>
        <v>1.1200000000000001</v>
      </c>
      <c r="J29">
        <f t="shared" si="11"/>
        <v>0.89285714285714279</v>
      </c>
      <c r="K29">
        <f t="shared" si="20"/>
        <v>0.13434631307489028</v>
      </c>
      <c r="L29" s="2">
        <v>26</v>
      </c>
      <c r="M29" s="6">
        <v>0.20871278500000001</v>
      </c>
      <c r="Q29" s="4">
        <f t="shared" si="21"/>
        <v>25</v>
      </c>
      <c r="R29">
        <f t="shared" si="0"/>
        <v>50000</v>
      </c>
      <c r="S29">
        <f t="shared" si="1"/>
        <v>-10899.006769060359</v>
      </c>
      <c r="U29">
        <f t="shared" si="12"/>
        <v>0.20871278500000001</v>
      </c>
      <c r="V29">
        <f t="shared" si="13"/>
        <v>0.01</v>
      </c>
      <c r="W29">
        <f t="shared" si="14"/>
        <v>0.14361024668875955</v>
      </c>
      <c r="X29">
        <f t="shared" si="15"/>
        <v>2.9973294540948034E-2</v>
      </c>
      <c r="Y29">
        <f t="shared" si="16"/>
        <v>1.4361024668875955E-3</v>
      </c>
      <c r="Z29">
        <f t="shared" si="17"/>
        <v>0.11220084968092392</v>
      </c>
      <c r="AB29">
        <f t="shared" si="18"/>
        <v>-1206.8670742237146</v>
      </c>
      <c r="AC29">
        <f t="shared" si="22"/>
        <v>-1222.8778201667137</v>
      </c>
      <c r="AE29">
        <f t="shared" si="2"/>
        <v>0</v>
      </c>
      <c r="AF29">
        <f t="shared" si="3"/>
        <v>0</v>
      </c>
      <c r="AG29">
        <f t="shared" si="3"/>
        <v>-2.805021242023098</v>
      </c>
      <c r="AH29">
        <f t="shared" si="4"/>
        <v>-1498.6647270474016</v>
      </c>
      <c r="AI29">
        <f t="shared" si="23"/>
        <v>-1501.4697482894246</v>
      </c>
      <c r="AJ29">
        <f t="shared" si="6"/>
        <v>16.010745942999165</v>
      </c>
      <c r="AK29">
        <f t="shared" si="19"/>
        <v>-84.480695195660033</v>
      </c>
      <c r="AL29">
        <f t="shared" si="24"/>
        <v>-1569.9396975420855</v>
      </c>
      <c r="AN29">
        <f t="shared" si="8"/>
        <v>0</v>
      </c>
      <c r="AO29">
        <f t="shared" si="8"/>
        <v>0</v>
      </c>
      <c r="AP29">
        <f t="shared" si="8"/>
        <v>-0.37684426196255272</v>
      </c>
      <c r="AQ29">
        <f t="shared" si="8"/>
        <v>-201.34008061420519</v>
      </c>
      <c r="AR29">
        <f t="shared" si="8"/>
        <v>-201.71692487616775</v>
      </c>
      <c r="AS29">
        <f t="shared" si="8"/>
        <v>2.1509846870206952</v>
      </c>
      <c r="AT29">
        <f t="shared" si="8"/>
        <v>-11.349669925540523</v>
      </c>
      <c r="AU29">
        <f t="shared" si="8"/>
        <v>-210.91561011468758</v>
      </c>
      <c r="AW29">
        <v>26</v>
      </c>
      <c r="AX29">
        <f>IF(Z29&gt;0, (R29*SUMPRODUCT(K29:$K$98, X29:$X$98)-K29*$AZ$3)/Z29, 0)</f>
        <v>-10899.006769060359</v>
      </c>
    </row>
    <row r="30" spans="5:50" x14ac:dyDescent="0.25">
      <c r="E30">
        <v>2030</v>
      </c>
      <c r="F30" s="5">
        <v>3.5571999999999999E-2</v>
      </c>
      <c r="G30" s="5">
        <v>7.0000000000000007E-2</v>
      </c>
      <c r="H30" s="5">
        <f t="shared" si="9"/>
        <v>0.12000000000000001</v>
      </c>
      <c r="I30" s="5">
        <f t="shared" si="10"/>
        <v>1.1200000000000001</v>
      </c>
      <c r="J30">
        <f t="shared" si="11"/>
        <v>0.89285714285714279</v>
      </c>
      <c r="K30">
        <f t="shared" si="20"/>
        <v>0.11995206524543775</v>
      </c>
      <c r="L30" s="2">
        <v>27</v>
      </c>
      <c r="M30" s="6">
        <v>0.23444695300000001</v>
      </c>
      <c r="Q30" s="4">
        <f t="shared" si="21"/>
        <v>25</v>
      </c>
      <c r="R30">
        <f t="shared" si="0"/>
        <v>50000</v>
      </c>
      <c r="S30">
        <f t="shared" si="1"/>
        <v>-14348.483692342219</v>
      </c>
      <c r="U30">
        <f t="shared" si="12"/>
        <v>0.23444695300000001</v>
      </c>
      <c r="V30">
        <f t="shared" si="13"/>
        <v>0.01</v>
      </c>
      <c r="W30">
        <f t="shared" si="14"/>
        <v>0.11220084968092392</v>
      </c>
      <c r="X30">
        <f t="shared" si="15"/>
        <v>2.6305147331703638E-2</v>
      </c>
      <c r="Y30">
        <f t="shared" si="16"/>
        <v>1.1220084968092392E-3</v>
      </c>
      <c r="Z30">
        <f t="shared" si="17"/>
        <v>8.4773693852411042E-2</v>
      </c>
      <c r="AB30">
        <f t="shared" si="18"/>
        <v>-1222.8778201667137</v>
      </c>
      <c r="AC30">
        <f t="shared" si="22"/>
        <v>-1216.3739637809317</v>
      </c>
      <c r="AE30">
        <f t="shared" si="2"/>
        <v>0</v>
      </c>
      <c r="AF30">
        <f t="shared" si="3"/>
        <v>0</v>
      </c>
      <c r="AG30">
        <f t="shared" si="3"/>
        <v>-2.1193423463102761</v>
      </c>
      <c r="AH30">
        <f t="shared" si="4"/>
        <v>-1315.2573665851819</v>
      </c>
      <c r="AI30">
        <f t="shared" si="23"/>
        <v>-1317.3767089314922</v>
      </c>
      <c r="AJ30">
        <f t="shared" si="6"/>
        <v>-6.5038563857820009</v>
      </c>
      <c r="AK30">
        <f t="shared" si="19"/>
        <v>-85.601447411669966</v>
      </c>
      <c r="AL30">
        <f t="shared" si="24"/>
        <v>-1409.4820127289443</v>
      </c>
      <c r="AN30">
        <f t="shared" si="8"/>
        <v>0</v>
      </c>
      <c r="AO30">
        <f t="shared" si="8"/>
        <v>0</v>
      </c>
      <c r="AP30">
        <f t="shared" si="8"/>
        <v>-0.25421949140202937</v>
      </c>
      <c r="AQ30">
        <f t="shared" si="8"/>
        <v>-157.76783745116839</v>
      </c>
      <c r="AR30">
        <f t="shared" si="8"/>
        <v>-158.0220569425704</v>
      </c>
      <c r="AS30">
        <f t="shared" si="8"/>
        <v>-0.78015100553427952</v>
      </c>
      <c r="AT30">
        <f t="shared" si="8"/>
        <v>-10.268070405028544</v>
      </c>
      <c r="AU30">
        <f t="shared" si="8"/>
        <v>-169.07027835313323</v>
      </c>
      <c r="AW30">
        <v>27</v>
      </c>
      <c r="AX30">
        <f>IF(Z30&gt;0, (R30*SUMPRODUCT(K30:$K$98, X30:$X$98)-K30*$AZ$3)/Z30, 0)</f>
        <v>-14348.483692342219</v>
      </c>
    </row>
    <row r="31" spans="5:50" x14ac:dyDescent="0.25">
      <c r="E31">
        <v>2031</v>
      </c>
      <c r="F31" s="5">
        <v>3.5571999999999999E-2</v>
      </c>
      <c r="G31" s="5">
        <v>7.0000000000000007E-2</v>
      </c>
      <c r="H31" s="5">
        <f t="shared" si="9"/>
        <v>0.12000000000000001</v>
      </c>
      <c r="I31" s="5">
        <f t="shared" si="10"/>
        <v>1.1200000000000001</v>
      </c>
      <c r="J31">
        <f t="shared" si="11"/>
        <v>0.89285714285714279</v>
      </c>
      <c r="K31">
        <f t="shared" si="20"/>
        <v>0.10710005825485512</v>
      </c>
      <c r="L31" s="2">
        <v>28</v>
      </c>
      <c r="M31" s="6">
        <v>0.26339700100000002</v>
      </c>
      <c r="Q31" s="4">
        <f t="shared" si="21"/>
        <v>25</v>
      </c>
      <c r="R31">
        <f t="shared" si="0"/>
        <v>50000</v>
      </c>
      <c r="S31">
        <f t="shared" si="1"/>
        <v>-19295.91257837856</v>
      </c>
      <c r="U31">
        <f t="shared" si="12"/>
        <v>0.26339700100000002</v>
      </c>
      <c r="V31">
        <f t="shared" si="13"/>
        <v>0.01</v>
      </c>
      <c r="W31">
        <f t="shared" si="14"/>
        <v>8.4773693852411042E-2</v>
      </c>
      <c r="X31">
        <f t="shared" si="15"/>
        <v>2.2329136724417206E-2</v>
      </c>
      <c r="Y31">
        <f t="shared" si="16"/>
        <v>8.477369385241104E-4</v>
      </c>
      <c r="Z31">
        <f t="shared" si="17"/>
        <v>6.1596820189469728E-2</v>
      </c>
      <c r="AB31">
        <f t="shared" si="18"/>
        <v>-1216.3739637809317</v>
      </c>
      <c r="AC31">
        <f t="shared" si="22"/>
        <v>-1188.5668574821113</v>
      </c>
      <c r="AE31">
        <f t="shared" si="2"/>
        <v>0</v>
      </c>
      <c r="AF31">
        <f t="shared" si="3"/>
        <v>0</v>
      </c>
      <c r="AG31">
        <f t="shared" si="3"/>
        <v>-1.5399205047367432</v>
      </c>
      <c r="AH31">
        <f t="shared" si="4"/>
        <v>-1116.4568362208604</v>
      </c>
      <c r="AI31">
        <f t="shared" si="23"/>
        <v>-1117.9967567255972</v>
      </c>
      <c r="AJ31">
        <f t="shared" si="6"/>
        <v>-27.807106298820372</v>
      </c>
      <c r="AK31">
        <f t="shared" si="19"/>
        <v>-85.146177464665229</v>
      </c>
      <c r="AL31">
        <f t="shared" si="24"/>
        <v>-1230.9500404890828</v>
      </c>
      <c r="AN31">
        <f t="shared" si="8"/>
        <v>0</v>
      </c>
      <c r="AO31">
        <f t="shared" si="8"/>
        <v>0</v>
      </c>
      <c r="AP31">
        <f t="shared" si="8"/>
        <v>-0.1649255757651511</v>
      </c>
      <c r="AQ31">
        <f t="shared" si="8"/>
        <v>-119.57259219828539</v>
      </c>
      <c r="AR31">
        <f t="shared" si="8"/>
        <v>-119.73751777405054</v>
      </c>
      <c r="AS31">
        <f t="shared" si="8"/>
        <v>-2.9781427045026105</v>
      </c>
      <c r="AT31">
        <f t="shared" si="8"/>
        <v>-9.1191605666438775</v>
      </c>
      <c r="AU31">
        <f t="shared" si="8"/>
        <v>-131.83482104519703</v>
      </c>
      <c r="AW31">
        <v>28</v>
      </c>
      <c r="AX31">
        <f>IF(Z31&gt;0, (R31*SUMPRODUCT(K31:$K$98, X31:$X$98)-K31*$AZ$3)/Z31, 0)</f>
        <v>-19295.91257837856</v>
      </c>
    </row>
    <row r="32" spans="5:50" x14ac:dyDescent="0.25">
      <c r="E32">
        <v>2032</v>
      </c>
      <c r="F32" s="5">
        <v>3.5571999999999999E-2</v>
      </c>
      <c r="G32" s="5">
        <v>7.0000000000000007E-2</v>
      </c>
      <c r="H32" s="5">
        <f t="shared" si="9"/>
        <v>0.12000000000000001</v>
      </c>
      <c r="I32" s="5">
        <f t="shared" si="10"/>
        <v>1.1200000000000001</v>
      </c>
      <c r="J32">
        <f t="shared" si="11"/>
        <v>0.89285714285714279</v>
      </c>
      <c r="K32">
        <f t="shared" si="20"/>
        <v>9.562505201326349E-2</v>
      </c>
      <c r="L32" s="2">
        <v>29</v>
      </c>
      <c r="M32" s="6">
        <v>0.29593128600000002</v>
      </c>
      <c r="Q32" s="4">
        <f t="shared" si="21"/>
        <v>25</v>
      </c>
      <c r="R32">
        <f t="shared" si="0"/>
        <v>50000</v>
      </c>
      <c r="S32">
        <f t="shared" si="1"/>
        <v>-26722.402644937756</v>
      </c>
      <c r="U32">
        <f t="shared" si="12"/>
        <v>0.29593128600000002</v>
      </c>
      <c r="V32">
        <f t="shared" si="13"/>
        <v>0.01</v>
      </c>
      <c r="W32">
        <f t="shared" si="14"/>
        <v>6.1596820189469728E-2</v>
      </c>
      <c r="X32">
        <f t="shared" si="15"/>
        <v>1.8228426212180543E-2</v>
      </c>
      <c r="Y32">
        <f t="shared" si="16"/>
        <v>6.159682018946973E-4</v>
      </c>
      <c r="Z32">
        <f t="shared" si="17"/>
        <v>4.2752425775394488E-2</v>
      </c>
      <c r="AB32">
        <f t="shared" si="18"/>
        <v>-1188.5668574821113</v>
      </c>
      <c r="AC32">
        <f t="shared" si="22"/>
        <v>-1142.4475356179069</v>
      </c>
      <c r="AE32">
        <f t="shared" si="2"/>
        <v>0</v>
      </c>
      <c r="AF32">
        <f t="shared" si="3"/>
        <v>0</v>
      </c>
      <c r="AG32">
        <f t="shared" si="3"/>
        <v>-1.0688106443848622</v>
      </c>
      <c r="AH32">
        <f t="shared" si="4"/>
        <v>-911.42131060902716</v>
      </c>
      <c r="AI32">
        <f t="shared" si="23"/>
        <v>-912.49012125341198</v>
      </c>
      <c r="AJ32">
        <f t="shared" si="6"/>
        <v>-46.119321864204494</v>
      </c>
      <c r="AK32">
        <f t="shared" si="19"/>
        <v>-83.199680023747803</v>
      </c>
      <c r="AL32">
        <f t="shared" si="24"/>
        <v>-1041.8091231413644</v>
      </c>
      <c r="AN32">
        <f t="shared" si="8"/>
        <v>0</v>
      </c>
      <c r="AO32">
        <f t="shared" si="8"/>
        <v>0</v>
      </c>
      <c r="AP32">
        <f t="shared" si="8"/>
        <v>-0.10220507346163211</v>
      </c>
      <c r="AQ32">
        <f t="shared" si="8"/>
        <v>-87.154710232984996</v>
      </c>
      <c r="AR32">
        <f t="shared" si="8"/>
        <v>-87.256915306446629</v>
      </c>
      <c r="AS32">
        <f t="shared" si="8"/>
        <v>-4.4101625520809948</v>
      </c>
      <c r="AT32">
        <f t="shared" si="8"/>
        <v>-7.9559737297577628</v>
      </c>
      <c r="AU32">
        <f t="shared" si="8"/>
        <v>-99.623051588285392</v>
      </c>
      <c r="AW32">
        <v>29</v>
      </c>
      <c r="AX32">
        <f>IF(Z32&gt;0, (R32*SUMPRODUCT(K32:$K$98, X32:$X$98)-K32*$AZ$3)/Z32, 0)</f>
        <v>-26722.402644937756</v>
      </c>
    </row>
    <row r="33" spans="5:50" x14ac:dyDescent="0.25">
      <c r="E33">
        <v>2033</v>
      </c>
      <c r="F33" s="5">
        <v>3.5571999999999999E-2</v>
      </c>
      <c r="G33" s="5">
        <v>7.0000000000000007E-2</v>
      </c>
      <c r="H33" s="5">
        <f t="shared" si="9"/>
        <v>0.12000000000000001</v>
      </c>
      <c r="I33" s="5">
        <f t="shared" si="10"/>
        <v>1.1200000000000001</v>
      </c>
      <c r="J33">
        <f t="shared" si="11"/>
        <v>0.89285714285714279</v>
      </c>
      <c r="K33">
        <f t="shared" si="20"/>
        <v>8.5379510726128108E-2</v>
      </c>
      <c r="L33" s="2">
        <v>30</v>
      </c>
      <c r="M33" s="6">
        <v>0.33262349499999999</v>
      </c>
      <c r="Q33" s="4">
        <f t="shared" si="21"/>
        <v>25</v>
      </c>
      <c r="R33">
        <f t="shared" si="0"/>
        <v>50000</v>
      </c>
      <c r="S33">
        <f t="shared" si="1"/>
        <v>-38487.264921993083</v>
      </c>
      <c r="U33">
        <f t="shared" si="12"/>
        <v>0.33262349499999999</v>
      </c>
      <c r="V33">
        <f t="shared" si="13"/>
        <v>0.01</v>
      </c>
      <c r="W33">
        <f t="shared" si="14"/>
        <v>4.2752425775394488E-2</v>
      </c>
      <c r="X33">
        <f t="shared" si="15"/>
        <v>1.4220461281139799E-2</v>
      </c>
      <c r="Y33">
        <f t="shared" si="16"/>
        <v>4.2752425775394491E-4</v>
      </c>
      <c r="Z33">
        <f t="shared" si="17"/>
        <v>2.8104440236500744E-2</v>
      </c>
      <c r="AB33">
        <f t="shared" si="18"/>
        <v>-1142.4475356179069</v>
      </c>
      <c r="AC33">
        <f t="shared" si="22"/>
        <v>-1081.663036866526</v>
      </c>
      <c r="AE33">
        <f t="shared" si="2"/>
        <v>0</v>
      </c>
      <c r="AF33">
        <f t="shared" si="3"/>
        <v>0</v>
      </c>
      <c r="AG33">
        <f t="shared" si="3"/>
        <v>-0.70261100591251857</v>
      </c>
      <c r="AH33">
        <f t="shared" si="4"/>
        <v>-711.02306405698994</v>
      </c>
      <c r="AI33">
        <f t="shared" si="23"/>
        <v>-711.7256750629025</v>
      </c>
      <c r="AJ33">
        <f t="shared" si="6"/>
        <v>-60.784498751380852</v>
      </c>
      <c r="AK33">
        <f t="shared" si="19"/>
        <v>-79.971327493253483</v>
      </c>
      <c r="AL33">
        <f t="shared" si="24"/>
        <v>-852.48150130753686</v>
      </c>
      <c r="AN33">
        <f t="shared" si="8"/>
        <v>0</v>
      </c>
      <c r="AO33">
        <f t="shared" si="8"/>
        <v>0</v>
      </c>
      <c r="AP33">
        <f t="shared" si="8"/>
        <v>-5.9988583915603536E-2</v>
      </c>
      <c r="AQ33">
        <f t="shared" si="8"/>
        <v>-60.706801324178244</v>
      </c>
      <c r="AR33">
        <f t="shared" si="8"/>
        <v>-60.766789908093855</v>
      </c>
      <c r="AS33">
        <f t="shared" si="8"/>
        <v>-5.1897507631258417</v>
      </c>
      <c r="AT33">
        <f t="shared" si="8"/>
        <v>-6.8279128134929392</v>
      </c>
      <c r="AU33">
        <f t="shared" si="8"/>
        <v>-72.784453484712643</v>
      </c>
      <c r="AW33">
        <v>30</v>
      </c>
      <c r="AX33">
        <f>IF(Z33&gt;0, (R33*SUMPRODUCT(K33:$K$98, X33:$X$98)-K33*$AZ$3)/Z33, 0)</f>
        <v>-38487.264921993083</v>
      </c>
    </row>
    <row r="34" spans="5:50" x14ac:dyDescent="0.25">
      <c r="E34">
        <v>2034</v>
      </c>
      <c r="F34" s="5">
        <v>3.5571999999999999E-2</v>
      </c>
      <c r="G34" s="5">
        <v>7.0000000000000007E-2</v>
      </c>
      <c r="H34" s="5">
        <f t="shared" si="9"/>
        <v>0.12000000000000001</v>
      </c>
      <c r="I34" s="5">
        <f t="shared" si="10"/>
        <v>1.1200000000000001</v>
      </c>
      <c r="J34">
        <f t="shared" si="11"/>
        <v>0.89285714285714279</v>
      </c>
      <c r="K34">
        <f t="shared" si="20"/>
        <v>7.6231706005471522E-2</v>
      </c>
      <c r="L34" s="2">
        <v>31</v>
      </c>
      <c r="M34" s="6">
        <v>0.37225971299999999</v>
      </c>
      <c r="Q34" s="4">
        <f t="shared" si="21"/>
        <v>25</v>
      </c>
      <c r="R34">
        <f t="shared" si="0"/>
        <v>50000</v>
      </c>
      <c r="S34">
        <f t="shared" si="1"/>
        <v>-58191.751803501458</v>
      </c>
      <c r="U34">
        <f t="shared" si="12"/>
        <v>0.37225971299999999</v>
      </c>
      <c r="V34">
        <f t="shared" si="13"/>
        <v>0.01</v>
      </c>
      <c r="W34">
        <f t="shared" si="14"/>
        <v>2.8104440236500744E-2</v>
      </c>
      <c r="X34">
        <f t="shared" si="15"/>
        <v>1.0462150856465419E-2</v>
      </c>
      <c r="Y34">
        <f t="shared" si="16"/>
        <v>2.8104440236500746E-4</v>
      </c>
      <c r="Z34">
        <f t="shared" si="17"/>
        <v>1.7361244977670318E-2</v>
      </c>
      <c r="AB34">
        <f t="shared" si="18"/>
        <v>-1081.663036866526</v>
      </c>
      <c r="AC34">
        <f t="shared" si="22"/>
        <v>-1010.2812587403773</v>
      </c>
      <c r="AE34">
        <f t="shared" si="2"/>
        <v>0</v>
      </c>
      <c r="AF34">
        <f t="shared" si="3"/>
        <v>0</v>
      </c>
      <c r="AG34">
        <f t="shared" si="3"/>
        <v>-0.43403112444175795</v>
      </c>
      <c r="AH34">
        <f t="shared" si="4"/>
        <v>-523.10754282327093</v>
      </c>
      <c r="AI34">
        <f t="shared" si="23"/>
        <v>-523.54157394771266</v>
      </c>
      <c r="AJ34">
        <f t="shared" si="6"/>
        <v>-71.381778126148674</v>
      </c>
      <c r="AK34">
        <f t="shared" si="19"/>
        <v>-75.716412580656822</v>
      </c>
      <c r="AL34">
        <f t="shared" si="24"/>
        <v>-670.6397646545181</v>
      </c>
      <c r="AN34">
        <f t="shared" si="8"/>
        <v>0</v>
      </c>
      <c r="AO34">
        <f t="shared" si="8"/>
        <v>0</v>
      </c>
      <c r="AP34">
        <f t="shared" si="8"/>
        <v>-3.3086933075668318E-2</v>
      </c>
      <c r="AQ34">
        <f t="shared" si="8"/>
        <v>-39.877380413748192</v>
      </c>
      <c r="AR34">
        <f t="shared" si="8"/>
        <v>-39.910467346823857</v>
      </c>
      <c r="AS34">
        <f t="shared" si="8"/>
        <v>-5.4415547242603637</v>
      </c>
      <c r="AT34">
        <f t="shared" si="8"/>
        <v>-5.7719913036376163</v>
      </c>
      <c r="AU34">
        <f t="shared" ref="AU34:AU69" si="25">AL34*$K34</f>
        <v>-51.124013374721834</v>
      </c>
      <c r="AW34">
        <v>31</v>
      </c>
      <c r="AX34">
        <f>IF(Z34&gt;0, (R34*SUMPRODUCT(K34:$K$98, X34:$X$98)-K34*$AZ$3)/Z34, 0)</f>
        <v>-58191.751803501458</v>
      </c>
    </row>
    <row r="35" spans="5:50" x14ac:dyDescent="0.25">
      <c r="E35">
        <v>2035</v>
      </c>
      <c r="F35" s="5">
        <v>3.5571999999999999E-2</v>
      </c>
      <c r="G35" s="5">
        <v>7.0000000000000007E-2</v>
      </c>
      <c r="H35" s="5">
        <f t="shared" si="9"/>
        <v>0.12000000000000001</v>
      </c>
      <c r="I35" s="5">
        <f t="shared" si="10"/>
        <v>1.1200000000000001</v>
      </c>
      <c r="J35">
        <f t="shared" si="11"/>
        <v>0.89285714285714279</v>
      </c>
      <c r="K35">
        <f t="shared" si="20"/>
        <v>6.8064023219171002E-2</v>
      </c>
      <c r="L35" s="2">
        <v>32</v>
      </c>
      <c r="M35" s="6">
        <v>0.41367450300000003</v>
      </c>
      <c r="Q35" s="4">
        <f t="shared" si="21"/>
        <v>25</v>
      </c>
      <c r="R35">
        <f t="shared" si="0"/>
        <v>50000</v>
      </c>
      <c r="S35">
        <f t="shared" si="1"/>
        <v>-93168.872313034968</v>
      </c>
      <c r="U35">
        <f t="shared" si="12"/>
        <v>0.41367450300000003</v>
      </c>
      <c r="V35">
        <f t="shared" si="13"/>
        <v>0.01</v>
      </c>
      <c r="W35">
        <f t="shared" si="14"/>
        <v>1.7361244977670318E-2</v>
      </c>
      <c r="X35">
        <f t="shared" si="15"/>
        <v>7.1819043875990156E-3</v>
      </c>
      <c r="Y35">
        <f t="shared" si="16"/>
        <v>1.7361244977670318E-4</v>
      </c>
      <c r="Z35">
        <f t="shared" si="17"/>
        <v>1.0005728140294599E-2</v>
      </c>
      <c r="AB35">
        <f t="shared" si="18"/>
        <v>-1010.2812587403773</v>
      </c>
      <c r="AC35">
        <f t="shared" si="22"/>
        <v>-932.22240750204833</v>
      </c>
      <c r="AE35">
        <f t="shared" si="2"/>
        <v>0</v>
      </c>
      <c r="AF35">
        <f t="shared" ref="AF35:AG69" si="26">-$Z35*P35</f>
        <v>0</v>
      </c>
      <c r="AG35">
        <f t="shared" si="26"/>
        <v>-0.25014320350736496</v>
      </c>
      <c r="AH35">
        <f t="shared" si="4"/>
        <v>-359.09521937995078</v>
      </c>
      <c r="AI35">
        <f t="shared" si="23"/>
        <v>-359.34536258345815</v>
      </c>
      <c r="AJ35">
        <f t="shared" si="6"/>
        <v>-78.058851238328998</v>
      </c>
      <c r="AK35">
        <f t="shared" si="19"/>
        <v>-70.719688111826414</v>
      </c>
      <c r="AL35">
        <f t="shared" si="24"/>
        <v>-508.12390193361358</v>
      </c>
      <c r="AN35">
        <f t="shared" ref="AN35:AT69" si="27">AE35*$K35</f>
        <v>0</v>
      </c>
      <c r="AO35">
        <f t="shared" si="27"/>
        <v>0</v>
      </c>
      <c r="AP35">
        <f t="shared" si="27"/>
        <v>-1.7025752811643105E-2</v>
      </c>
      <c r="AQ35">
        <f t="shared" si="27"/>
        <v>-24.441465349770276</v>
      </c>
      <c r="AR35">
        <f t="shared" si="27"/>
        <v>-24.458491102581917</v>
      </c>
      <c r="AS35">
        <f t="shared" si="27"/>
        <v>-5.31299946314744</v>
      </c>
      <c r="AT35">
        <f t="shared" si="27"/>
        <v>-4.8134664936958842</v>
      </c>
      <c r="AU35">
        <f t="shared" si="25"/>
        <v>-34.584957059425243</v>
      </c>
      <c r="AW35">
        <v>32</v>
      </c>
      <c r="AX35">
        <f>IF(Z35&gt;0, (R35*SUMPRODUCT(K35:$K$98, X35:$X$98)-K35*$AZ$3)/Z35, 0)</f>
        <v>-93168.872313034968</v>
      </c>
    </row>
    <row r="36" spans="5:50" x14ac:dyDescent="0.25">
      <c r="E36">
        <v>2036</v>
      </c>
      <c r="F36" s="5">
        <v>3.5571999999999999E-2</v>
      </c>
      <c r="G36" s="5">
        <v>7.0000000000000007E-2</v>
      </c>
      <c r="H36" s="5">
        <f t="shared" si="9"/>
        <v>0.12000000000000001</v>
      </c>
      <c r="I36" s="5">
        <f t="shared" si="10"/>
        <v>1.1200000000000001</v>
      </c>
      <c r="J36">
        <f t="shared" si="11"/>
        <v>0.89285714285714279</v>
      </c>
      <c r="K36">
        <f t="shared" si="20"/>
        <v>6.0771449302831244E-2</v>
      </c>
      <c r="L36" s="2">
        <v>33</v>
      </c>
      <c r="M36" s="6">
        <v>0.42102545200000002</v>
      </c>
      <c r="Q36" s="4">
        <f t="shared" si="21"/>
        <v>25</v>
      </c>
      <c r="R36">
        <f t="shared" si="0"/>
        <v>50000</v>
      </c>
      <c r="S36">
        <f t="shared" si="1"/>
        <v>-149545.5772397015</v>
      </c>
      <c r="U36">
        <f t="shared" si="12"/>
        <v>0.42102545200000002</v>
      </c>
      <c r="V36">
        <f t="shared" si="13"/>
        <v>0.01</v>
      </c>
      <c r="W36">
        <f t="shared" si="14"/>
        <v>1.0005728140294599E-2</v>
      </c>
      <c r="X36">
        <f t="shared" si="15"/>
        <v>4.2126662128566528E-3</v>
      </c>
      <c r="Y36">
        <f t="shared" si="16"/>
        <v>1.00057281402946E-4</v>
      </c>
      <c r="Z36">
        <f t="shared" si="17"/>
        <v>5.6930046460350004E-3</v>
      </c>
      <c r="AB36">
        <f t="shared" si="18"/>
        <v>-932.22240750204833</v>
      </c>
      <c r="AC36">
        <f t="shared" si="22"/>
        <v>-851.36366601960663</v>
      </c>
      <c r="AE36">
        <f t="shared" si="2"/>
        <v>0</v>
      </c>
      <c r="AF36">
        <f t="shared" si="26"/>
        <v>0</v>
      </c>
      <c r="AG36">
        <f t="shared" si="26"/>
        <v>-0.14232511615087501</v>
      </c>
      <c r="AH36">
        <f t="shared" si="4"/>
        <v>-210.63331064283264</v>
      </c>
      <c r="AI36">
        <f t="shared" si="23"/>
        <v>-210.77563575898353</v>
      </c>
      <c r="AJ36">
        <f t="shared" si="6"/>
        <v>-80.858741482441701</v>
      </c>
      <c r="AK36">
        <f t="shared" si="19"/>
        <v>-65.255568525143389</v>
      </c>
      <c r="AL36">
        <f t="shared" si="24"/>
        <v>-356.88994576656864</v>
      </c>
      <c r="AN36">
        <f t="shared" si="27"/>
        <v>0</v>
      </c>
      <c r="AO36">
        <f t="shared" si="27"/>
        <v>0</v>
      </c>
      <c r="AP36">
        <f t="shared" si="27"/>
        <v>-8.6493035806824697E-3</v>
      </c>
      <c r="AQ36">
        <f t="shared" si="27"/>
        <v>-12.800491559218409</v>
      </c>
      <c r="AR36">
        <f t="shared" si="27"/>
        <v>-12.809140862799092</v>
      </c>
      <c r="AS36">
        <f t="shared" si="27"/>
        <v>-4.9139029086909431</v>
      </c>
      <c r="AT36">
        <f t="shared" si="27"/>
        <v>-3.9656754743531817</v>
      </c>
      <c r="AU36">
        <f t="shared" si="25"/>
        <v>-21.68871924584322</v>
      </c>
      <c r="AW36">
        <v>33</v>
      </c>
      <c r="AX36">
        <f>IF(Z36&gt;0, (R36*SUMPRODUCT(K36:$K$98, X36:$X$98)-K36*$AZ$3)/Z36, 0)</f>
        <v>-149545.5772397015</v>
      </c>
    </row>
    <row r="37" spans="5:50" x14ac:dyDescent="0.25">
      <c r="E37">
        <v>2037</v>
      </c>
      <c r="F37" s="5">
        <v>3.5571999999999999E-2</v>
      </c>
      <c r="G37" s="5">
        <v>7.0000000000000007E-2</v>
      </c>
      <c r="H37" s="5">
        <f t="shared" si="9"/>
        <v>0.12000000000000001</v>
      </c>
      <c r="I37" s="5">
        <f t="shared" si="10"/>
        <v>1.1200000000000001</v>
      </c>
      <c r="J37">
        <f t="shared" si="11"/>
        <v>0.89285714285714279</v>
      </c>
      <c r="K37">
        <f t="shared" si="20"/>
        <v>5.4260222591813609E-2</v>
      </c>
      <c r="L37" s="2">
        <v>34</v>
      </c>
      <c r="M37" s="6">
        <v>0.42896583300000002</v>
      </c>
      <c r="Q37" s="4">
        <f t="shared" si="21"/>
        <v>25</v>
      </c>
      <c r="R37">
        <f t="shared" si="0"/>
        <v>50000</v>
      </c>
      <c r="S37">
        <f t="shared" si="1"/>
        <v>-241125.02214937127</v>
      </c>
      <c r="U37">
        <f t="shared" si="12"/>
        <v>0.42896583300000002</v>
      </c>
      <c r="V37">
        <f t="shared" si="13"/>
        <v>0.01</v>
      </c>
      <c r="W37">
        <f t="shared" si="14"/>
        <v>5.6930046460350004E-3</v>
      </c>
      <c r="X37">
        <f t="shared" si="15"/>
        <v>2.4421044802592743E-3</v>
      </c>
      <c r="Y37">
        <f t="shared" si="16"/>
        <v>5.6930046460350004E-5</v>
      </c>
      <c r="Z37">
        <f t="shared" si="17"/>
        <v>3.1939701193153761E-3</v>
      </c>
      <c r="AB37">
        <f t="shared" si="18"/>
        <v>-851.36366601960663</v>
      </c>
      <c r="AC37">
        <f t="shared" si="22"/>
        <v>-770.14611576435004</v>
      </c>
      <c r="AE37">
        <f t="shared" si="2"/>
        <v>0</v>
      </c>
      <c r="AF37">
        <f t="shared" si="26"/>
        <v>0</v>
      </c>
      <c r="AG37">
        <f t="shared" si="26"/>
        <v>-7.9849252982884408E-2</v>
      </c>
      <c r="AH37">
        <f t="shared" si="4"/>
        <v>-122.10522401296372</v>
      </c>
      <c r="AI37">
        <f t="shared" si="23"/>
        <v>-122.1850732659466</v>
      </c>
      <c r="AJ37">
        <f t="shared" si="6"/>
        <v>-81.217550255256583</v>
      </c>
      <c r="AK37">
        <f t="shared" si="19"/>
        <v>-59.59545662137247</v>
      </c>
      <c r="AL37">
        <f t="shared" si="24"/>
        <v>-262.99808014257565</v>
      </c>
      <c r="AN37">
        <f t="shared" si="27"/>
        <v>0</v>
      </c>
      <c r="AO37">
        <f t="shared" si="27"/>
        <v>0</v>
      </c>
      <c r="AP37">
        <f t="shared" si="27"/>
        <v>-4.3326382406413452E-3</v>
      </c>
      <c r="AQ37">
        <f t="shared" si="27"/>
        <v>-6.6254566345666754</v>
      </c>
      <c r="AR37">
        <f t="shared" si="27"/>
        <v>-6.6297892728073169</v>
      </c>
      <c r="AS37">
        <f t="shared" si="27"/>
        <v>-4.40688235521203</v>
      </c>
      <c r="AT37">
        <f t="shared" si="27"/>
        <v>-3.2336627417364423</v>
      </c>
      <c r="AU37">
        <f t="shared" si="25"/>
        <v>-14.270334369755789</v>
      </c>
      <c r="AW37">
        <v>34</v>
      </c>
      <c r="AX37">
        <f>IF(Z37&gt;0, (R37*SUMPRODUCT(K37:$K$98, X37:$X$98)-K37*$AZ$3)/Z37, 0)</f>
        <v>-241125.02214937127</v>
      </c>
    </row>
    <row r="38" spans="5:50" x14ac:dyDescent="0.25">
      <c r="E38">
        <v>2038</v>
      </c>
      <c r="F38" s="5">
        <v>3.5571999999999999E-2</v>
      </c>
      <c r="G38" s="5">
        <v>7.0000000000000007E-2</v>
      </c>
      <c r="H38" s="5">
        <f t="shared" si="9"/>
        <v>0.12000000000000001</v>
      </c>
      <c r="I38" s="5">
        <f t="shared" si="10"/>
        <v>1.1200000000000001</v>
      </c>
      <c r="J38">
        <f t="shared" si="11"/>
        <v>0.89285714285714279</v>
      </c>
      <c r="K38">
        <f t="shared" si="20"/>
        <v>4.8446627314119292E-2</v>
      </c>
      <c r="L38" s="2">
        <v>35</v>
      </c>
      <c r="M38" s="6">
        <v>0.43771532000000002</v>
      </c>
      <c r="Q38" s="4">
        <f t="shared" si="21"/>
        <v>25</v>
      </c>
      <c r="R38">
        <f t="shared" si="0"/>
        <v>50000</v>
      </c>
      <c r="S38">
        <f t="shared" si="1"/>
        <v>-392763.29189403285</v>
      </c>
      <c r="U38">
        <f t="shared" si="12"/>
        <v>0.43771532000000002</v>
      </c>
      <c r="V38">
        <f t="shared" si="13"/>
        <v>0.01</v>
      </c>
      <c r="W38">
        <f t="shared" si="14"/>
        <v>3.1939701193153761E-3</v>
      </c>
      <c r="X38">
        <f t="shared" si="15"/>
        <v>1.3980496528465682E-3</v>
      </c>
      <c r="Y38">
        <f t="shared" si="16"/>
        <v>3.1939701193153759E-5</v>
      </c>
      <c r="Z38">
        <f t="shared" si="17"/>
        <v>1.7639807652756541E-3</v>
      </c>
      <c r="AB38">
        <f t="shared" si="18"/>
        <v>-770.14611576435004</v>
      </c>
      <c r="AC38">
        <f t="shared" si="22"/>
        <v>-692.82689220742122</v>
      </c>
      <c r="AE38">
        <f t="shared" si="2"/>
        <v>0</v>
      </c>
      <c r="AF38">
        <f t="shared" si="26"/>
        <v>0</v>
      </c>
      <c r="AG38">
        <f t="shared" si="26"/>
        <v>-4.4099519131891356E-2</v>
      </c>
      <c r="AH38">
        <f t="shared" si="4"/>
        <v>-69.902482642328408</v>
      </c>
      <c r="AI38">
        <f t="shared" si="23"/>
        <v>-69.946582161460299</v>
      </c>
      <c r="AJ38">
        <f t="shared" si="6"/>
        <v>-77.319223556928819</v>
      </c>
      <c r="AK38">
        <f t="shared" si="19"/>
        <v>-53.910228103504508</v>
      </c>
      <c r="AL38">
        <f t="shared" si="24"/>
        <v>-201.17603382189361</v>
      </c>
      <c r="AN38">
        <f t="shared" si="27"/>
        <v>0</v>
      </c>
      <c r="AO38">
        <f t="shared" si="27"/>
        <v>0</v>
      </c>
      <c r="AP38">
        <f t="shared" si="27"/>
        <v>-2.136472968114614E-3</v>
      </c>
      <c r="AQ38">
        <f t="shared" si="27"/>
        <v>-3.3865395249045771</v>
      </c>
      <c r="AR38">
        <f t="shared" si="27"/>
        <v>-3.3886759978726917</v>
      </c>
      <c r="AS38">
        <f t="shared" si="27"/>
        <v>-3.7458556078796037</v>
      </c>
      <c r="AT38">
        <f t="shared" si="27"/>
        <v>-2.611768729349643</v>
      </c>
      <c r="AU38">
        <f t="shared" si="25"/>
        <v>-9.7463003351019371</v>
      </c>
      <c r="AW38">
        <v>35</v>
      </c>
      <c r="AX38">
        <f>IF(Z38&gt;0, (R38*SUMPRODUCT(K38:$K$98, X38:$X$98)-K38*$AZ$3)/Z38, 0)</f>
        <v>-392763.29189403285</v>
      </c>
    </row>
    <row r="39" spans="5:50" x14ac:dyDescent="0.25">
      <c r="E39">
        <v>2039</v>
      </c>
      <c r="F39" s="5">
        <v>3.5571999999999999E-2</v>
      </c>
      <c r="G39" s="5">
        <v>7.0000000000000007E-2</v>
      </c>
      <c r="H39" s="5">
        <f t="shared" si="9"/>
        <v>0.12000000000000001</v>
      </c>
      <c r="I39" s="5">
        <f t="shared" si="10"/>
        <v>1.1200000000000001</v>
      </c>
      <c r="J39">
        <f t="shared" si="11"/>
        <v>0.89285714285714279</v>
      </c>
      <c r="K39">
        <f t="shared" si="20"/>
        <v>4.3255917244749365E-2</v>
      </c>
      <c r="L39" s="2">
        <v>36</v>
      </c>
      <c r="M39" s="6">
        <v>0.44739131599999998</v>
      </c>
      <c r="Q39" s="4">
        <f t="shared" si="21"/>
        <v>25</v>
      </c>
      <c r="R39">
        <f t="shared" si="0"/>
        <v>50000</v>
      </c>
      <c r="S39">
        <f t="shared" si="1"/>
        <v>-649074.84984935366</v>
      </c>
      <c r="U39">
        <f t="shared" si="12"/>
        <v>0.44739131599999998</v>
      </c>
      <c r="V39">
        <f t="shared" si="13"/>
        <v>0.01</v>
      </c>
      <c r="W39">
        <f t="shared" si="14"/>
        <v>1.7639807652756541E-3</v>
      </c>
      <c r="X39">
        <f t="shared" si="15"/>
        <v>7.8918967597536198E-4</v>
      </c>
      <c r="Y39">
        <f t="shared" si="16"/>
        <v>1.7639807652756541E-5</v>
      </c>
      <c r="Z39">
        <f t="shared" si="17"/>
        <v>9.5715128164753553E-4</v>
      </c>
      <c r="AB39">
        <f t="shared" si="18"/>
        <v>-692.82689220742122</v>
      </c>
      <c r="AC39">
        <f t="shared" si="22"/>
        <v>-621.2628244184906</v>
      </c>
      <c r="AE39">
        <f t="shared" si="2"/>
        <v>0</v>
      </c>
      <c r="AF39">
        <f t="shared" si="26"/>
        <v>0</v>
      </c>
      <c r="AG39">
        <f t="shared" si="26"/>
        <v>-2.3928782041188389E-2</v>
      </c>
      <c r="AH39">
        <f t="shared" si="4"/>
        <v>-39.459483798768098</v>
      </c>
      <c r="AI39">
        <f t="shared" si="23"/>
        <v>-39.483412580809286</v>
      </c>
      <c r="AJ39">
        <f t="shared" si="6"/>
        <v>-71.564067788930629</v>
      </c>
      <c r="AK39">
        <f t="shared" si="19"/>
        <v>-48.497882454519491</v>
      </c>
      <c r="AL39">
        <f t="shared" si="24"/>
        <v>-159.5453628242594</v>
      </c>
      <c r="AN39">
        <f t="shared" si="27"/>
        <v>0</v>
      </c>
      <c r="AO39">
        <f t="shared" si="27"/>
        <v>0</v>
      </c>
      <c r="AP39">
        <f t="shared" si="27"/>
        <v>-1.0350614157412898E-3</v>
      </c>
      <c r="AQ39">
        <f t="shared" si="27"/>
        <v>-1.7068561657200412</v>
      </c>
      <c r="AR39">
        <f t="shared" si="27"/>
        <v>-1.7078912271357825</v>
      </c>
      <c r="AS39">
        <f t="shared" si="27"/>
        <v>-3.0955693939756168</v>
      </c>
      <c r="AT39">
        <f t="shared" si="27"/>
        <v>-2.0978203899982772</v>
      </c>
      <c r="AU39">
        <f t="shared" si="25"/>
        <v>-6.9012810111096767</v>
      </c>
      <c r="AW39">
        <v>36</v>
      </c>
      <c r="AX39">
        <f>IF(Z39&gt;0, (R39*SUMPRODUCT(K39:$K$98, X39:$X$98)-K39*$AZ$3)/Z39, 0)</f>
        <v>-649074.84984935366</v>
      </c>
    </row>
    <row r="40" spans="5:50" x14ac:dyDescent="0.25">
      <c r="E40">
        <v>2040</v>
      </c>
      <c r="F40" s="5">
        <v>3.5571999999999999E-2</v>
      </c>
      <c r="G40" s="5">
        <v>7.0000000000000007E-2</v>
      </c>
      <c r="H40" s="5">
        <f t="shared" si="9"/>
        <v>0.12000000000000001</v>
      </c>
      <c r="I40" s="5">
        <f t="shared" si="10"/>
        <v>1.1200000000000001</v>
      </c>
      <c r="J40">
        <f t="shared" si="11"/>
        <v>0.89285714285714279</v>
      </c>
      <c r="K40">
        <f t="shared" si="20"/>
        <v>3.8621354682811929E-2</v>
      </c>
      <c r="L40" s="2">
        <v>37</v>
      </c>
      <c r="M40" s="6">
        <v>0.457001349</v>
      </c>
      <c r="Q40" s="4">
        <f t="shared" si="21"/>
        <v>25</v>
      </c>
      <c r="R40">
        <f t="shared" si="0"/>
        <v>50000</v>
      </c>
      <c r="S40">
        <f t="shared" si="1"/>
        <v>-1089950.4524179876</v>
      </c>
      <c r="U40">
        <f t="shared" si="12"/>
        <v>0.457001349</v>
      </c>
      <c r="V40">
        <f t="shared" si="13"/>
        <v>0.01</v>
      </c>
      <c r="W40">
        <f t="shared" si="14"/>
        <v>9.5715128164753553E-4</v>
      </c>
      <c r="X40">
        <f t="shared" si="15"/>
        <v>4.3741942691000266E-4</v>
      </c>
      <c r="Y40">
        <f t="shared" si="16"/>
        <v>9.5715128164753554E-6</v>
      </c>
      <c r="Z40">
        <f t="shared" si="17"/>
        <v>5.101603419210575E-4</v>
      </c>
      <c r="AB40">
        <f t="shared" si="18"/>
        <v>-621.2628244184906</v>
      </c>
      <c r="AC40">
        <f t="shared" si="22"/>
        <v>-556.04949548257184</v>
      </c>
      <c r="AE40">
        <f t="shared" si="2"/>
        <v>0</v>
      </c>
      <c r="AF40">
        <f t="shared" si="26"/>
        <v>0</v>
      </c>
      <c r="AG40">
        <f t="shared" si="26"/>
        <v>-1.2754008548026437E-2</v>
      </c>
      <c r="AH40">
        <f t="shared" si="4"/>
        <v>-21.870971345500134</v>
      </c>
      <c r="AI40">
        <f t="shared" si="23"/>
        <v>-21.88372535404816</v>
      </c>
      <c r="AJ40">
        <f t="shared" si="6"/>
        <v>-65.213328935918753</v>
      </c>
      <c r="AK40">
        <f t="shared" si="19"/>
        <v>-43.488397709294347</v>
      </c>
      <c r="AL40">
        <f t="shared" si="24"/>
        <v>-130.58545199926124</v>
      </c>
      <c r="AN40">
        <f t="shared" si="27"/>
        <v>0</v>
      </c>
      <c r="AO40">
        <f t="shared" si="27"/>
        <v>0</v>
      </c>
      <c r="AP40">
        <f t="shared" si="27"/>
        <v>-4.9257708776094425E-4</v>
      </c>
      <c r="AQ40">
        <f t="shared" si="27"/>
        <v>-0.84468654159217715</v>
      </c>
      <c r="AR40">
        <f t="shared" si="27"/>
        <v>-0.845179118679938</v>
      </c>
      <c r="AS40">
        <f t="shared" si="27"/>
        <v>-2.5186271068810004</v>
      </c>
      <c r="AT40">
        <f t="shared" si="27"/>
        <v>-1.6795808325178427</v>
      </c>
      <c r="AU40">
        <f t="shared" si="25"/>
        <v>-5.0433870580787801</v>
      </c>
      <c r="AW40">
        <v>37</v>
      </c>
      <c r="AX40">
        <f>IF(Z40&gt;0, (R40*SUMPRODUCT(K40:$K$98, X40:$X$98)-K40*$AZ$3)/Z40, 0)</f>
        <v>-1089950.4524179876</v>
      </c>
    </row>
    <row r="41" spans="5:50" x14ac:dyDescent="0.25">
      <c r="E41">
        <v>2041</v>
      </c>
      <c r="F41" s="5">
        <v>3.5571999999999999E-2</v>
      </c>
      <c r="G41" s="5">
        <v>7.0000000000000007E-2</v>
      </c>
      <c r="H41" s="5">
        <f t="shared" si="9"/>
        <v>0.12000000000000001</v>
      </c>
      <c r="I41" s="5">
        <f t="shared" si="10"/>
        <v>1.1200000000000001</v>
      </c>
      <c r="J41">
        <f t="shared" si="11"/>
        <v>0.89285714285714279</v>
      </c>
      <c r="K41">
        <f t="shared" si="20"/>
        <v>3.4483352395367789E-2</v>
      </c>
      <c r="L41" s="2">
        <v>38</v>
      </c>
      <c r="M41" s="6">
        <v>0.46737994300000002</v>
      </c>
      <c r="Q41" s="4">
        <f t="shared" si="21"/>
        <v>25</v>
      </c>
      <c r="R41">
        <f t="shared" si="0"/>
        <v>50000</v>
      </c>
      <c r="S41">
        <f t="shared" si="1"/>
        <v>-1864616.1820524768</v>
      </c>
      <c r="U41">
        <f t="shared" si="12"/>
        <v>0.46737994300000002</v>
      </c>
      <c r="V41">
        <f t="shared" si="13"/>
        <v>0.01</v>
      </c>
      <c r="W41">
        <f t="shared" si="14"/>
        <v>5.101603419210575E-4</v>
      </c>
      <c r="X41">
        <f t="shared" si="15"/>
        <v>2.3843871152792439E-4</v>
      </c>
      <c r="Y41">
        <f t="shared" si="16"/>
        <v>5.1016034192105752E-6</v>
      </c>
      <c r="Z41">
        <f t="shared" si="17"/>
        <v>2.6662002697392257E-4</v>
      </c>
      <c r="AB41">
        <f t="shared" si="18"/>
        <v>-556.04949548257184</v>
      </c>
      <c r="AC41">
        <f t="shared" si="22"/>
        <v>-497.1440167548439</v>
      </c>
      <c r="AE41">
        <f t="shared" si="2"/>
        <v>0</v>
      </c>
      <c r="AF41">
        <f t="shared" si="26"/>
        <v>0</v>
      </c>
      <c r="AG41">
        <f t="shared" si="26"/>
        <v>-6.6655006743480639E-3</v>
      </c>
      <c r="AH41">
        <f t="shared" si="4"/>
        <v>-11.921935576396219</v>
      </c>
      <c r="AI41">
        <f t="shared" si="23"/>
        <v>-11.928601077070567</v>
      </c>
      <c r="AJ41">
        <f t="shared" si="6"/>
        <v>-58.905478727727939</v>
      </c>
      <c r="AK41">
        <f t="shared" si="19"/>
        <v>-38.923464683780033</v>
      </c>
      <c r="AL41">
        <f t="shared" si="24"/>
        <v>-109.75754448857853</v>
      </c>
      <c r="AN41">
        <f t="shared" si="27"/>
        <v>0</v>
      </c>
      <c r="AO41">
        <f t="shared" si="27"/>
        <v>0</v>
      </c>
      <c r="AP41">
        <f t="shared" si="27"/>
        <v>-2.2984880864510593E-4</v>
      </c>
      <c r="AQ41">
        <f t="shared" si="27"/>
        <v>-0.41110830571574303</v>
      </c>
      <c r="AR41">
        <f t="shared" si="27"/>
        <v>-0.41133815452438816</v>
      </c>
      <c r="AS41">
        <f t="shared" si="27"/>
        <v>-2.0312583809860834</v>
      </c>
      <c r="AT41">
        <f t="shared" si="27"/>
        <v>-1.3422115491394397</v>
      </c>
      <c r="AU41">
        <f t="shared" si="25"/>
        <v>-3.784808084649911</v>
      </c>
      <c r="AW41">
        <v>38</v>
      </c>
      <c r="AX41">
        <f>IF(Z41&gt;0, (R41*SUMPRODUCT(K41:$K$98, X41:$X$98)-K41*$AZ$3)/Z41, 0)</f>
        <v>-1864616.1820524768</v>
      </c>
    </row>
    <row r="42" spans="5:50" x14ac:dyDescent="0.25">
      <c r="E42">
        <v>2042</v>
      </c>
      <c r="F42" s="5">
        <v>3.5571999999999999E-2</v>
      </c>
      <c r="G42" s="5">
        <v>7.0000000000000007E-2</v>
      </c>
      <c r="H42" s="5">
        <f t="shared" si="9"/>
        <v>0.12000000000000001</v>
      </c>
      <c r="I42" s="5">
        <f t="shared" si="10"/>
        <v>1.1200000000000001</v>
      </c>
      <c r="J42">
        <f t="shared" si="11"/>
        <v>0.89285714285714279</v>
      </c>
      <c r="K42">
        <f t="shared" si="20"/>
        <v>3.0788707495864095E-2</v>
      </c>
      <c r="L42" s="2">
        <v>39</v>
      </c>
      <c r="M42" s="6">
        <v>0.47825477199999999</v>
      </c>
      <c r="Q42" s="4">
        <f t="shared" si="21"/>
        <v>25</v>
      </c>
      <c r="R42">
        <f t="shared" si="0"/>
        <v>50000</v>
      </c>
      <c r="S42">
        <f t="shared" si="1"/>
        <v>-3255656.6510951393</v>
      </c>
      <c r="U42">
        <f t="shared" si="12"/>
        <v>0.47825477199999999</v>
      </c>
      <c r="V42">
        <f t="shared" si="13"/>
        <v>0.01</v>
      </c>
      <c r="W42">
        <f t="shared" si="14"/>
        <v>2.6662002697392257E-4</v>
      </c>
      <c r="X42">
        <f t="shared" si="15"/>
        <v>1.2751230021104719E-4</v>
      </c>
      <c r="Y42">
        <f t="shared" si="16"/>
        <v>2.6662002697392256E-6</v>
      </c>
      <c r="Z42">
        <f t="shared" si="17"/>
        <v>1.3644152649313615E-4</v>
      </c>
      <c r="AB42">
        <f t="shared" si="18"/>
        <v>-497.1440167548439</v>
      </c>
      <c r="AC42">
        <f t="shared" si="22"/>
        <v>-444.20676321295235</v>
      </c>
      <c r="AE42">
        <f t="shared" si="2"/>
        <v>0</v>
      </c>
      <c r="AF42">
        <f t="shared" si="26"/>
        <v>0</v>
      </c>
      <c r="AG42">
        <f t="shared" si="26"/>
        <v>-3.4110381623284037E-3</v>
      </c>
      <c r="AH42">
        <f t="shared" si="4"/>
        <v>-6.3756150105523597</v>
      </c>
      <c r="AI42">
        <f t="shared" si="23"/>
        <v>-6.3790260487146879</v>
      </c>
      <c r="AJ42">
        <f t="shared" si="6"/>
        <v>-52.93725354189155</v>
      </c>
      <c r="AK42">
        <f t="shared" si="19"/>
        <v>-34.800081172839079</v>
      </c>
      <c r="AL42">
        <f t="shared" si="24"/>
        <v>-94.116360763445314</v>
      </c>
      <c r="AN42">
        <f t="shared" si="27"/>
        <v>0</v>
      </c>
      <c r="AO42">
        <f t="shared" si="27"/>
        <v>0</v>
      </c>
      <c r="AP42">
        <f t="shared" si="27"/>
        <v>-1.0502145623715901E-4</v>
      </c>
      <c r="AQ42">
        <f t="shared" si="27"/>
        <v>-0.19629694566613709</v>
      </c>
      <c r="AR42">
        <f t="shared" si="27"/>
        <v>-0.19640196712237423</v>
      </c>
      <c r="AS42">
        <f t="shared" si="27"/>
        <v>-1.6298696149356944</v>
      </c>
      <c r="AT42">
        <f t="shared" si="27"/>
        <v>-1.0714495200628695</v>
      </c>
      <c r="AU42">
        <f t="shared" si="25"/>
        <v>-2.8977211021209381</v>
      </c>
      <c r="AW42">
        <v>39</v>
      </c>
      <c r="AX42">
        <f>IF(Z42&gt;0, (R42*SUMPRODUCT(K42:$K$98, X42:$X$98)-K42*$AZ$3)/Z42, 0)</f>
        <v>-3255656.6510951393</v>
      </c>
    </row>
    <row r="43" spans="5:50" x14ac:dyDescent="0.25">
      <c r="E43">
        <v>2043</v>
      </c>
      <c r="F43" s="5">
        <v>3.5571999999999999E-2</v>
      </c>
      <c r="G43" s="5">
        <v>7.0000000000000007E-2</v>
      </c>
      <c r="H43" s="5">
        <f t="shared" si="9"/>
        <v>0.12000000000000001</v>
      </c>
      <c r="I43" s="5">
        <f t="shared" si="10"/>
        <v>1.1200000000000001</v>
      </c>
      <c r="J43">
        <f t="shared" si="11"/>
        <v>0.89285714285714279</v>
      </c>
      <c r="K43">
        <f t="shared" si="20"/>
        <v>2.7489917407021513E-2</v>
      </c>
      <c r="L43" s="2">
        <v>40</v>
      </c>
      <c r="M43" s="6">
        <v>0.48949088600000001</v>
      </c>
      <c r="Q43" s="4">
        <f t="shared" si="21"/>
        <v>25</v>
      </c>
      <c r="R43">
        <f t="shared" si="0"/>
        <v>50000</v>
      </c>
      <c r="S43">
        <f t="shared" si="1"/>
        <v>-5810064.0242138365</v>
      </c>
      <c r="U43">
        <f t="shared" si="12"/>
        <v>0.48949088600000001</v>
      </c>
      <c r="V43">
        <f t="shared" si="13"/>
        <v>0.01</v>
      </c>
      <c r="W43">
        <f t="shared" si="14"/>
        <v>1.3644152649313615E-4</v>
      </c>
      <c r="X43">
        <f t="shared" si="15"/>
        <v>6.6786883690317692E-5</v>
      </c>
      <c r="Y43">
        <f t="shared" si="16"/>
        <v>1.3644152649313615E-6</v>
      </c>
      <c r="Z43">
        <f t="shared" si="17"/>
        <v>6.829022753788709E-5</v>
      </c>
      <c r="AB43">
        <f t="shared" si="18"/>
        <v>-444.20676321295235</v>
      </c>
      <c r="AC43">
        <f t="shared" si="22"/>
        <v>-396.77059422325482</v>
      </c>
      <c r="AE43">
        <f t="shared" si="2"/>
        <v>0</v>
      </c>
      <c r="AF43">
        <f t="shared" si="26"/>
        <v>0</v>
      </c>
      <c r="AG43">
        <f t="shared" si="26"/>
        <v>-1.7072556884471773E-3</v>
      </c>
      <c r="AH43">
        <f t="shared" si="4"/>
        <v>-3.3393441845158844</v>
      </c>
      <c r="AI43">
        <f t="shared" si="23"/>
        <v>-3.3410514402043314</v>
      </c>
      <c r="AJ43">
        <f t="shared" si="6"/>
        <v>-47.436168989697535</v>
      </c>
      <c r="AK43">
        <f t="shared" si="19"/>
        <v>-31.094473424906667</v>
      </c>
      <c r="AL43">
        <f t="shared" si="24"/>
        <v>-81.871693854808541</v>
      </c>
      <c r="AN43">
        <f t="shared" si="27"/>
        <v>0</v>
      </c>
      <c r="AO43">
        <f t="shared" si="27"/>
        <v>0</v>
      </c>
      <c r="AP43">
        <f t="shared" si="27"/>
        <v>-4.6932317868080555E-5</v>
      </c>
      <c r="AQ43">
        <f t="shared" si="27"/>
        <v>-9.1798295825959275E-2</v>
      </c>
      <c r="AR43">
        <f t="shared" si="27"/>
        <v>-9.184522814382734E-2</v>
      </c>
      <c r="AS43">
        <f t="shared" si="27"/>
        <v>-1.3040163676323004</v>
      </c>
      <c r="AT43">
        <f t="shared" si="27"/>
        <v>-0.85478450626550961</v>
      </c>
      <c r="AU43">
        <f t="shared" si="25"/>
        <v>-2.2506461020416375</v>
      </c>
      <c r="AW43">
        <v>40</v>
      </c>
      <c r="AX43">
        <f>IF(Z43&gt;0, (R43*SUMPRODUCT(K43:$K$98, X43:$X$98)-K43*$AZ$3)/Z43, 0)</f>
        <v>-5810064.0242138365</v>
      </c>
    </row>
    <row r="44" spans="5:50" x14ac:dyDescent="0.25">
      <c r="E44">
        <v>2044</v>
      </c>
      <c r="F44" s="5">
        <v>3.5571999999999999E-2</v>
      </c>
      <c r="G44" s="5">
        <v>7.0000000000000007E-2</v>
      </c>
      <c r="H44" s="5">
        <f t="shared" si="9"/>
        <v>0.12000000000000001</v>
      </c>
      <c r="I44" s="5">
        <f t="shared" si="10"/>
        <v>1.1200000000000001</v>
      </c>
      <c r="J44">
        <f t="shared" si="11"/>
        <v>0.89285714285714279</v>
      </c>
      <c r="K44">
        <f t="shared" si="20"/>
        <v>2.4544569113412063E-2</v>
      </c>
      <c r="L44" s="2">
        <v>41</v>
      </c>
      <c r="M44" s="6">
        <v>0.50154699899999999</v>
      </c>
      <c r="Q44" s="4">
        <f t="shared" si="21"/>
        <v>25</v>
      </c>
      <c r="R44">
        <f t="shared" si="0"/>
        <v>50000</v>
      </c>
      <c r="S44">
        <f t="shared" si="1"/>
        <v>-10622598.229003487</v>
      </c>
      <c r="U44">
        <f t="shared" si="12"/>
        <v>0.50154699899999999</v>
      </c>
      <c r="V44">
        <f t="shared" si="13"/>
        <v>0.01</v>
      </c>
      <c r="W44">
        <f t="shared" si="14"/>
        <v>6.829022753788709E-5</v>
      </c>
      <c r="X44">
        <f t="shared" si="15"/>
        <v>3.4250758682654426E-5</v>
      </c>
      <c r="Y44">
        <f t="shared" si="16"/>
        <v>6.829022753788709E-7</v>
      </c>
      <c r="Z44">
        <f t="shared" si="17"/>
        <v>3.3356566579853791E-5</v>
      </c>
      <c r="AB44">
        <f t="shared" si="18"/>
        <v>-396.77059422325482</v>
      </c>
      <c r="AC44">
        <f t="shared" si="22"/>
        <v>-354.33340507679179</v>
      </c>
      <c r="AE44">
        <f t="shared" si="2"/>
        <v>0</v>
      </c>
      <c r="AF44">
        <f t="shared" si="26"/>
        <v>0</v>
      </c>
      <c r="AG44">
        <f t="shared" si="26"/>
        <v>-8.3391416449634477E-4</v>
      </c>
      <c r="AH44">
        <f t="shared" si="4"/>
        <v>-1.7125379341327214</v>
      </c>
      <c r="AI44">
        <f t="shared" si="23"/>
        <v>-1.7133718482972178</v>
      </c>
      <c r="AJ44">
        <f t="shared" si="6"/>
        <v>-42.437189146463027</v>
      </c>
      <c r="AK44">
        <f t="shared" si="19"/>
        <v>-27.773941595627839</v>
      </c>
      <c r="AL44">
        <f t="shared" si="24"/>
        <v>-71.924502590388073</v>
      </c>
      <c r="AN44">
        <f t="shared" si="27"/>
        <v>0</v>
      </c>
      <c r="AO44">
        <f t="shared" si="27"/>
        <v>0</v>
      </c>
      <c r="AP44">
        <f t="shared" si="27"/>
        <v>-2.0468063845133812E-5</v>
      </c>
      <c r="AQ44">
        <f t="shared" si="27"/>
        <v>-4.2033505683660495E-2</v>
      </c>
      <c r="AR44">
        <f t="shared" si="27"/>
        <v>-4.2053973747505628E-2</v>
      </c>
      <c r="AS44">
        <f t="shared" si="27"/>
        <v>-1.0416025219843021</v>
      </c>
      <c r="AT44">
        <f t="shared" si="27"/>
        <v>-0.68169942904575764</v>
      </c>
      <c r="AU44">
        <f t="shared" si="25"/>
        <v>-1.765355924777565</v>
      </c>
      <c r="AW44">
        <v>41</v>
      </c>
      <c r="AX44">
        <f>IF(Z44&gt;0, (R44*SUMPRODUCT(K44:$K$98, X44:$X$98)-K44*$AZ$3)/Z44, 0)</f>
        <v>-10622598.229003487</v>
      </c>
    </row>
    <row r="45" spans="5:50" x14ac:dyDescent="0.25">
      <c r="E45">
        <v>2045</v>
      </c>
      <c r="F45" s="5">
        <v>3.5571999999999999E-2</v>
      </c>
      <c r="G45" s="5">
        <v>7.0000000000000007E-2</v>
      </c>
      <c r="H45" s="5">
        <f t="shared" si="9"/>
        <v>0.12000000000000001</v>
      </c>
      <c r="I45" s="5">
        <f t="shared" si="10"/>
        <v>1.1200000000000001</v>
      </c>
      <c r="J45">
        <f t="shared" si="11"/>
        <v>0.89285714285714279</v>
      </c>
      <c r="K45">
        <f t="shared" si="20"/>
        <v>2.1914793851260769E-2</v>
      </c>
      <c r="L45" s="2">
        <v>42</v>
      </c>
      <c r="M45" s="6">
        <v>0.51394563599999998</v>
      </c>
      <c r="Q45" s="4">
        <f t="shared" si="21"/>
        <v>25</v>
      </c>
      <c r="R45">
        <f t="shared" si="0"/>
        <v>50000</v>
      </c>
      <c r="S45">
        <f t="shared" si="1"/>
        <v>-19925208.57216562</v>
      </c>
      <c r="U45">
        <f t="shared" si="12"/>
        <v>0.51394563599999998</v>
      </c>
      <c r="V45">
        <f t="shared" si="13"/>
        <v>0.01</v>
      </c>
      <c r="W45">
        <f t="shared" si="14"/>
        <v>3.3356566579853791E-5</v>
      </c>
      <c r="X45">
        <f t="shared" si="15"/>
        <v>1.71434618256593E-5</v>
      </c>
      <c r="Y45">
        <f t="shared" si="16"/>
        <v>3.3356566579853792E-7</v>
      </c>
      <c r="Z45">
        <f t="shared" si="17"/>
        <v>1.5879539088395951E-5</v>
      </c>
      <c r="AB45">
        <f t="shared" si="18"/>
        <v>-354.33340507679179</v>
      </c>
      <c r="AC45">
        <f t="shared" si="22"/>
        <v>-316.40312836614601</v>
      </c>
      <c r="AE45">
        <f t="shared" si="2"/>
        <v>0</v>
      </c>
      <c r="AF45">
        <f t="shared" si="26"/>
        <v>0</v>
      </c>
      <c r="AG45">
        <f t="shared" si="26"/>
        <v>-3.969884772098988E-4</v>
      </c>
      <c r="AH45">
        <f t="shared" si="4"/>
        <v>-0.85717309128296504</v>
      </c>
      <c r="AI45">
        <f t="shared" si="23"/>
        <v>-0.85757007976017496</v>
      </c>
      <c r="AJ45">
        <f t="shared" si="6"/>
        <v>-37.930276710645785</v>
      </c>
      <c r="AK45">
        <f t="shared" si="19"/>
        <v>-24.803338355375427</v>
      </c>
      <c r="AL45">
        <f t="shared" si="24"/>
        <v>-63.591185145781381</v>
      </c>
      <c r="AN45">
        <f t="shared" si="27"/>
        <v>0</v>
      </c>
      <c r="AO45">
        <f t="shared" si="27"/>
        <v>0</v>
      </c>
      <c r="AP45">
        <f t="shared" si="27"/>
        <v>-8.6999206393808662E-6</v>
      </c>
      <c r="AQ45">
        <f t="shared" si="27"/>
        <v>-1.8784771590314109E-2</v>
      </c>
      <c r="AR45">
        <f t="shared" si="27"/>
        <v>-1.879347151095349E-2</v>
      </c>
      <c r="AS45">
        <f t="shared" si="27"/>
        <v>-0.83123419483507976</v>
      </c>
      <c r="AT45">
        <f t="shared" si="27"/>
        <v>-0.54356004688112181</v>
      </c>
      <c r="AU45">
        <f t="shared" si="25"/>
        <v>-1.393587713227155</v>
      </c>
      <c r="AW45">
        <v>42</v>
      </c>
      <c r="AX45">
        <f>IF(Z45&gt;0, (R45*SUMPRODUCT(K45:$K$98, X45:$X$98)-K45*$AZ$3)/Z45, 0)</f>
        <v>-19925208.57216562</v>
      </c>
    </row>
    <row r="46" spans="5:50" x14ac:dyDescent="0.25">
      <c r="E46">
        <v>2046</v>
      </c>
      <c r="F46" s="5">
        <v>3.5571999999999999E-2</v>
      </c>
      <c r="G46" s="5">
        <v>7.0000000000000007E-2</v>
      </c>
      <c r="H46" s="5">
        <f t="shared" si="9"/>
        <v>0.12000000000000001</v>
      </c>
      <c r="I46" s="5">
        <f t="shared" si="10"/>
        <v>1.1200000000000001</v>
      </c>
      <c r="J46">
        <f t="shared" si="11"/>
        <v>0.89285714285714279</v>
      </c>
      <c r="K46">
        <f t="shared" si="20"/>
        <v>1.9566780224339969E-2</v>
      </c>
      <c r="L46" s="2">
        <v>43</v>
      </c>
      <c r="M46" s="6">
        <v>0.52707773400000002</v>
      </c>
      <c r="Q46" s="4">
        <f t="shared" si="21"/>
        <v>25</v>
      </c>
      <c r="R46">
        <f t="shared" si="0"/>
        <v>50000</v>
      </c>
      <c r="S46">
        <f t="shared" si="1"/>
        <v>-38432643.69738023</v>
      </c>
      <c r="U46">
        <f t="shared" si="12"/>
        <v>0.52707773400000002</v>
      </c>
      <c r="V46">
        <f t="shared" si="13"/>
        <v>0.01</v>
      </c>
      <c r="W46">
        <f t="shared" si="14"/>
        <v>1.5879539088395951E-5</v>
      </c>
      <c r="X46">
        <f t="shared" si="15"/>
        <v>8.3697514796761641E-6</v>
      </c>
      <c r="Y46">
        <f t="shared" si="16"/>
        <v>1.5879539088395951E-7</v>
      </c>
      <c r="Z46">
        <f t="shared" si="17"/>
        <v>7.3509922178358272E-6</v>
      </c>
      <c r="AB46">
        <f t="shared" si="18"/>
        <v>-316.40312836614601</v>
      </c>
      <c r="AC46">
        <f t="shared" si="22"/>
        <v>-282.51806473029922</v>
      </c>
      <c r="AE46">
        <f t="shared" si="2"/>
        <v>0</v>
      </c>
      <c r="AF46">
        <f t="shared" si="26"/>
        <v>0</v>
      </c>
      <c r="AG46">
        <f t="shared" si="26"/>
        <v>-1.8377480544589568E-4</v>
      </c>
      <c r="AH46">
        <f t="shared" si="4"/>
        <v>-0.4184875739838082</v>
      </c>
      <c r="AI46">
        <f t="shared" si="23"/>
        <v>-0.41867134878925411</v>
      </c>
      <c r="AJ46">
        <f t="shared" si="6"/>
        <v>-33.885063635846791</v>
      </c>
      <c r="AK46">
        <f t="shared" si="19"/>
        <v>-22.148218985630223</v>
      </c>
      <c r="AL46">
        <f t="shared" si="24"/>
        <v>-56.451953970266267</v>
      </c>
      <c r="AN46">
        <f t="shared" si="27"/>
        <v>0</v>
      </c>
      <c r="AO46">
        <f t="shared" si="27"/>
        <v>0</v>
      </c>
      <c r="AP46">
        <f t="shared" si="27"/>
        <v>-3.5958812289306769E-6</v>
      </c>
      <c r="AQ46">
        <f t="shared" si="27"/>
        <v>-8.1884543867583887E-3</v>
      </c>
      <c r="AR46">
        <f t="shared" si="27"/>
        <v>-8.1920502679873192E-3</v>
      </c>
      <c r="AS46">
        <f t="shared" si="27"/>
        <v>-0.66302159305038844</v>
      </c>
      <c r="AT46">
        <f t="shared" si="27"/>
        <v>-0.43336933325238047</v>
      </c>
      <c r="AU46">
        <f t="shared" si="25"/>
        <v>-1.1045829765707562</v>
      </c>
      <c r="AW46">
        <v>43</v>
      </c>
      <c r="AX46">
        <f>IF(Z46&gt;0, (R46*SUMPRODUCT(K46:$K$98, X46:$X$98)-K46*$AZ$3)/Z46, 0)</f>
        <v>-38432643.69738023</v>
      </c>
    </row>
    <row r="47" spans="5:50" x14ac:dyDescent="0.25">
      <c r="E47">
        <v>2047</v>
      </c>
      <c r="F47" s="5">
        <v>3.5571999999999999E-2</v>
      </c>
      <c r="G47" s="5">
        <v>7.0000000000000007E-2</v>
      </c>
      <c r="H47" s="5">
        <f t="shared" si="9"/>
        <v>0.12000000000000001</v>
      </c>
      <c r="I47" s="5">
        <f t="shared" si="10"/>
        <v>1.1200000000000001</v>
      </c>
      <c r="J47">
        <f t="shared" si="11"/>
        <v>0.89285714285714279</v>
      </c>
      <c r="K47">
        <f t="shared" si="20"/>
        <v>1.7470339486017828E-2</v>
      </c>
      <c r="L47" s="2">
        <v>44</v>
      </c>
      <c r="M47" s="6">
        <v>0.54097960300000003</v>
      </c>
      <c r="Q47" s="4">
        <f t="shared" si="21"/>
        <v>25</v>
      </c>
      <c r="R47">
        <f t="shared" si="0"/>
        <v>50000</v>
      </c>
      <c r="S47">
        <f t="shared" si="1"/>
        <v>-76423633.462121502</v>
      </c>
      <c r="U47">
        <f t="shared" si="12"/>
        <v>0.54097960300000003</v>
      </c>
      <c r="V47">
        <f t="shared" si="13"/>
        <v>0.01</v>
      </c>
      <c r="W47">
        <f t="shared" si="14"/>
        <v>7.3509922178358272E-6</v>
      </c>
      <c r="X47">
        <f t="shared" si="15"/>
        <v>3.9767368516609156E-6</v>
      </c>
      <c r="Y47">
        <f t="shared" si="16"/>
        <v>7.3509922178358268E-8</v>
      </c>
      <c r="Z47">
        <f t="shared" si="17"/>
        <v>3.3007454439965531E-6</v>
      </c>
      <c r="AB47">
        <f t="shared" si="18"/>
        <v>-282.51806473029922</v>
      </c>
      <c r="AC47">
        <f t="shared" si="22"/>
        <v>-252.25495996376006</v>
      </c>
      <c r="AE47">
        <f t="shared" si="2"/>
        <v>0</v>
      </c>
      <c r="AF47">
        <f t="shared" si="26"/>
        <v>0</v>
      </c>
      <c r="AG47">
        <f t="shared" si="26"/>
        <v>-8.2518636099913829E-5</v>
      </c>
      <c r="AH47">
        <f t="shared" si="4"/>
        <v>-0.19883684258304579</v>
      </c>
      <c r="AI47">
        <f t="shared" si="23"/>
        <v>-0.19891936121914572</v>
      </c>
      <c r="AJ47">
        <f t="shared" si="6"/>
        <v>-30.263104766539158</v>
      </c>
      <c r="AK47">
        <f t="shared" si="19"/>
        <v>-19.776264531120948</v>
      </c>
      <c r="AL47">
        <f t="shared" si="24"/>
        <v>-50.238288658879256</v>
      </c>
      <c r="AN47">
        <f t="shared" si="27"/>
        <v>0</v>
      </c>
      <c r="AO47">
        <f t="shared" si="27"/>
        <v>0</v>
      </c>
      <c r="AP47">
        <f t="shared" si="27"/>
        <v>-1.4416285865886608E-6</v>
      </c>
      <c r="AQ47">
        <f t="shared" si="27"/>
        <v>-3.4737471422536959E-3</v>
      </c>
      <c r="AR47">
        <f t="shared" si="27"/>
        <v>-3.475188770840285E-3</v>
      </c>
      <c r="AS47">
        <f t="shared" si="27"/>
        <v>-0.52870671417236337</v>
      </c>
      <c r="AT47">
        <f t="shared" si="27"/>
        <v>-0.34549805512397613</v>
      </c>
      <c r="AU47">
        <f t="shared" si="25"/>
        <v>-0.87767995806717991</v>
      </c>
      <c r="AW47">
        <v>44</v>
      </c>
      <c r="AX47">
        <f>IF(Z47&gt;0, (R47*SUMPRODUCT(K47:$K$98, X47:$X$98)-K47*$AZ$3)/Z47, 0)</f>
        <v>-76423633.462121502</v>
      </c>
    </row>
    <row r="48" spans="5:50" x14ac:dyDescent="0.25">
      <c r="E48">
        <v>2048</v>
      </c>
      <c r="F48" s="5">
        <v>3.5571999999999999E-2</v>
      </c>
      <c r="G48" s="5">
        <v>7.0000000000000007E-2</v>
      </c>
      <c r="H48" s="5">
        <f t="shared" si="9"/>
        <v>0.12000000000000001</v>
      </c>
      <c r="I48" s="5">
        <f t="shared" si="10"/>
        <v>1.1200000000000001</v>
      </c>
      <c r="J48">
        <f t="shared" si="11"/>
        <v>0.89285714285714279</v>
      </c>
      <c r="K48">
        <f t="shared" si="20"/>
        <v>1.5598517398230203E-2</v>
      </c>
      <c r="L48" s="2">
        <v>45</v>
      </c>
      <c r="M48" s="6">
        <v>0.55513806300000001</v>
      </c>
      <c r="Q48" s="4">
        <f t="shared" si="21"/>
        <v>25</v>
      </c>
      <c r="R48">
        <f t="shared" si="0"/>
        <v>50000</v>
      </c>
      <c r="S48">
        <f t="shared" si="1"/>
        <v>-156914746.52027035</v>
      </c>
      <c r="U48">
        <f t="shared" si="12"/>
        <v>0.55513806300000001</v>
      </c>
      <c r="V48">
        <f t="shared" si="13"/>
        <v>0.01</v>
      </c>
      <c r="W48">
        <f t="shared" si="14"/>
        <v>3.3007454439965531E-6</v>
      </c>
      <c r="X48">
        <f t="shared" si="15"/>
        <v>1.8323694322363214E-6</v>
      </c>
      <c r="Y48">
        <f t="shared" si="16"/>
        <v>3.3007454439965534E-8</v>
      </c>
      <c r="Z48">
        <f t="shared" si="17"/>
        <v>1.4353685573202661E-6</v>
      </c>
      <c r="AB48">
        <f t="shared" si="18"/>
        <v>-252.25495996376006</v>
      </c>
      <c r="AC48">
        <f t="shared" si="22"/>
        <v>-225.23049333507569</v>
      </c>
      <c r="AE48">
        <f t="shared" si="2"/>
        <v>0</v>
      </c>
      <c r="AF48">
        <f t="shared" si="26"/>
        <v>0</v>
      </c>
      <c r="AG48">
        <f t="shared" si="26"/>
        <v>-3.5884213933006656E-5</v>
      </c>
      <c r="AH48">
        <f t="shared" si="4"/>
        <v>-9.1618471611816077E-2</v>
      </c>
      <c r="AI48">
        <f t="shared" si="23"/>
        <v>-9.1654355825749087E-2</v>
      </c>
      <c r="AJ48">
        <f t="shared" si="6"/>
        <v>-27.024466628684365</v>
      </c>
      <c r="AK48">
        <f t="shared" si="19"/>
        <v>-17.657847197463205</v>
      </c>
      <c r="AL48">
        <f t="shared" si="24"/>
        <v>-44.773968181973316</v>
      </c>
      <c r="AN48">
        <f t="shared" si="27"/>
        <v>0</v>
      </c>
      <c r="AO48">
        <f t="shared" si="27"/>
        <v>0</v>
      </c>
      <c r="AP48">
        <f t="shared" si="27"/>
        <v>-5.5974053535581894E-7</v>
      </c>
      <c r="AQ48">
        <f t="shared" si="27"/>
        <v>-1.429112323436173E-3</v>
      </c>
      <c r="AR48">
        <f t="shared" si="27"/>
        <v>-1.4296720639715289E-3</v>
      </c>
      <c r="AS48">
        <f t="shared" si="27"/>
        <v>-0.42154161288542458</v>
      </c>
      <c r="AT48">
        <f t="shared" si="27"/>
        <v>-0.27543623672492024</v>
      </c>
      <c r="AU48">
        <f t="shared" si="25"/>
        <v>-0.6984075216743163</v>
      </c>
      <c r="AW48">
        <v>45</v>
      </c>
      <c r="AX48">
        <f>IF(Z48&gt;0, (R48*SUMPRODUCT(K48:$K$98, X48:$X$98)-K48*$AZ$3)/Z48, 0)</f>
        <v>-156914746.52027035</v>
      </c>
    </row>
    <row r="49" spans="5:50" x14ac:dyDescent="0.25">
      <c r="E49">
        <v>2049</v>
      </c>
      <c r="F49" s="5">
        <v>3.5571999999999999E-2</v>
      </c>
      <c r="G49" s="5">
        <v>7.0000000000000007E-2</v>
      </c>
      <c r="H49" s="5">
        <f t="shared" si="9"/>
        <v>0.12000000000000001</v>
      </c>
      <c r="I49" s="5">
        <f t="shared" si="10"/>
        <v>1.1200000000000001</v>
      </c>
      <c r="J49">
        <f t="shared" si="11"/>
        <v>0.89285714285714279</v>
      </c>
      <c r="K49">
        <f t="shared" si="20"/>
        <v>1.3927247676991251E-2</v>
      </c>
      <c r="L49" s="2">
        <v>46</v>
      </c>
      <c r="M49" s="6">
        <v>0.569934367</v>
      </c>
      <c r="Q49" s="4">
        <f t="shared" si="21"/>
        <v>25</v>
      </c>
      <c r="R49">
        <f t="shared" si="0"/>
        <v>50000</v>
      </c>
      <c r="S49">
        <f t="shared" si="1"/>
        <v>-333527101.43997824</v>
      </c>
      <c r="U49">
        <f t="shared" si="12"/>
        <v>0.569934367</v>
      </c>
      <c r="V49">
        <f t="shared" si="13"/>
        <v>0.01</v>
      </c>
      <c r="W49">
        <f t="shared" si="14"/>
        <v>1.4353685573202661E-6</v>
      </c>
      <c r="X49">
        <f t="shared" si="15"/>
        <v>8.1806587012802905E-7</v>
      </c>
      <c r="Y49">
        <f t="shared" si="16"/>
        <v>1.4353685573202662E-8</v>
      </c>
      <c r="Z49">
        <f t="shared" si="17"/>
        <v>6.029490016190344E-7</v>
      </c>
      <c r="AB49">
        <f t="shared" si="18"/>
        <v>-225.23049333507569</v>
      </c>
      <c r="AC49">
        <f t="shared" si="22"/>
        <v>-201.09983282612529</v>
      </c>
      <c r="AE49">
        <f t="shared" si="2"/>
        <v>0</v>
      </c>
      <c r="AF49">
        <f t="shared" si="26"/>
        <v>0</v>
      </c>
      <c r="AG49">
        <f t="shared" si="26"/>
        <v>-1.507372504047586E-5</v>
      </c>
      <c r="AH49">
        <f t="shared" si="4"/>
        <v>-4.0903293506401456E-2</v>
      </c>
      <c r="AI49">
        <f t="shared" si="23"/>
        <v>-4.0918367231441932E-2</v>
      </c>
      <c r="AJ49">
        <f t="shared" si="6"/>
        <v>-24.130660508950399</v>
      </c>
      <c r="AK49">
        <f t="shared" si="19"/>
        <v>-15.7661345334553</v>
      </c>
      <c r="AL49">
        <f t="shared" si="24"/>
        <v>-39.937713409637141</v>
      </c>
      <c r="AN49">
        <f t="shared" si="27"/>
        <v>0</v>
      </c>
      <c r="AO49">
        <f t="shared" si="27"/>
        <v>0</v>
      </c>
      <c r="AP49">
        <f t="shared" si="27"/>
        <v>-2.0993550205357229E-7</v>
      </c>
      <c r="AQ49">
        <f t="shared" si="27"/>
        <v>-5.69670299468321E-4</v>
      </c>
      <c r="AR49">
        <f t="shared" si="27"/>
        <v>-5.6988023497037458E-4</v>
      </c>
      <c r="AS49">
        <f t="shared" si="27"/>
        <v>-0.33607368551754396</v>
      </c>
      <c r="AT49">
        <f t="shared" si="27"/>
        <v>-0.21957886055619688</v>
      </c>
      <c r="AU49">
        <f t="shared" si="25"/>
        <v>-0.55622242630871122</v>
      </c>
      <c r="AW49">
        <v>46</v>
      </c>
      <c r="AX49">
        <f>IF(Z49&gt;0, (R49*SUMPRODUCT(K49:$K$98, X49:$X$98)-K49*$AZ$3)/Z49, 0)</f>
        <v>-333527101.43997824</v>
      </c>
    </row>
    <row r="50" spans="5:50" x14ac:dyDescent="0.25">
      <c r="E50">
        <v>2050</v>
      </c>
      <c r="F50" s="5">
        <v>3.5571999999999999E-2</v>
      </c>
      <c r="G50" s="5">
        <v>7.0000000000000007E-2</v>
      </c>
      <c r="H50" s="5">
        <f t="shared" si="9"/>
        <v>0.12000000000000001</v>
      </c>
      <c r="I50" s="5">
        <f t="shared" si="10"/>
        <v>1.1200000000000001</v>
      </c>
      <c r="J50">
        <f t="shared" si="11"/>
        <v>0.89285714285714279</v>
      </c>
      <c r="K50">
        <f t="shared" si="20"/>
        <v>1.2435042568742187E-2</v>
      </c>
      <c r="L50" s="2">
        <v>47</v>
      </c>
      <c r="M50" s="6">
        <v>0.58483052300000005</v>
      </c>
      <c r="Q50" s="4">
        <f t="shared" si="21"/>
        <v>25</v>
      </c>
      <c r="R50">
        <f t="shared" si="0"/>
        <v>50000</v>
      </c>
      <c r="S50">
        <f t="shared" si="1"/>
        <v>-734983393.73850965</v>
      </c>
      <c r="U50">
        <f t="shared" si="12"/>
        <v>0.58483052300000005</v>
      </c>
      <c r="V50">
        <f t="shared" si="13"/>
        <v>0.01</v>
      </c>
      <c r="W50">
        <f t="shared" si="14"/>
        <v>6.029490016190344E-7</v>
      </c>
      <c r="X50">
        <f t="shared" si="15"/>
        <v>3.5262297995918778E-7</v>
      </c>
      <c r="Y50">
        <f t="shared" si="16"/>
        <v>6.0294900161903445E-9</v>
      </c>
      <c r="Z50">
        <f t="shared" si="17"/>
        <v>2.4429653164365626E-7</v>
      </c>
      <c r="AB50">
        <f t="shared" si="18"/>
        <v>-201.09983282612529</v>
      </c>
      <c r="AC50">
        <f t="shared" si="22"/>
        <v>-179.55389390600169</v>
      </c>
      <c r="AE50">
        <f t="shared" si="2"/>
        <v>0</v>
      </c>
      <c r="AF50">
        <f t="shared" si="26"/>
        <v>0</v>
      </c>
      <c r="AG50">
        <f t="shared" si="26"/>
        <v>-6.1074132910914061E-6</v>
      </c>
      <c r="AH50">
        <f t="shared" si="4"/>
        <v>-1.7631148997959388E-2</v>
      </c>
      <c r="AI50">
        <f t="shared" si="23"/>
        <v>-1.7637256411250479E-2</v>
      </c>
      <c r="AJ50">
        <f t="shared" si="6"/>
        <v>-21.545938920123604</v>
      </c>
      <c r="AK50">
        <f t="shared" si="19"/>
        <v>-14.076988297828771</v>
      </c>
      <c r="AL50">
        <f t="shared" si="24"/>
        <v>-35.640564474363629</v>
      </c>
      <c r="AN50">
        <f t="shared" si="27"/>
        <v>0</v>
      </c>
      <c r="AO50">
        <f t="shared" si="27"/>
        <v>0</v>
      </c>
      <c r="AP50">
        <f t="shared" si="27"/>
        <v>-7.5945944259623453E-8</v>
      </c>
      <c r="AQ50">
        <f t="shared" si="27"/>
        <v>-2.1924408832546115E-4</v>
      </c>
      <c r="AR50">
        <f t="shared" si="27"/>
        <v>-2.1932003426972078E-4</v>
      </c>
      <c r="AS50">
        <f t="shared" si="27"/>
        <v>-0.26792466765525608</v>
      </c>
      <c r="AT50">
        <f t="shared" si="27"/>
        <v>-0.17504794872318641</v>
      </c>
      <c r="AU50">
        <f t="shared" si="25"/>
        <v>-0.44319193641271226</v>
      </c>
      <c r="AW50">
        <v>47</v>
      </c>
      <c r="AX50">
        <f>IF(Z50&gt;0, (R50*SUMPRODUCT(K50:$K$98, X50:$X$98)-K50*$AZ$3)/Z50, 0)</f>
        <v>-734983393.73850965</v>
      </c>
    </row>
    <row r="51" spans="5:50" x14ac:dyDescent="0.25">
      <c r="E51">
        <v>2051</v>
      </c>
      <c r="F51" s="5">
        <v>3.5571999999999999E-2</v>
      </c>
      <c r="G51" s="5">
        <v>7.0000000000000007E-2</v>
      </c>
      <c r="H51" s="5">
        <f t="shared" si="9"/>
        <v>0.12000000000000001</v>
      </c>
      <c r="I51" s="5">
        <f t="shared" si="10"/>
        <v>1.1200000000000001</v>
      </c>
      <c r="J51">
        <f t="shared" si="11"/>
        <v>0.89285714285714279</v>
      </c>
      <c r="K51">
        <f t="shared" si="20"/>
        <v>1.1102716579234095E-2</v>
      </c>
      <c r="L51" s="2">
        <v>48</v>
      </c>
      <c r="M51" s="6">
        <v>0.59948279800000004</v>
      </c>
      <c r="Q51" s="4">
        <f t="shared" si="21"/>
        <v>25</v>
      </c>
      <c r="R51">
        <f t="shared" si="0"/>
        <v>50000</v>
      </c>
      <c r="S51">
        <f t="shared" si="1"/>
        <v>-1680427689.350708</v>
      </c>
      <c r="U51">
        <f t="shared" si="12"/>
        <v>0.59948279800000004</v>
      </c>
      <c r="V51">
        <f t="shared" si="13"/>
        <v>0.01</v>
      </c>
      <c r="W51">
        <f t="shared" si="14"/>
        <v>2.4429653164365626E-7</v>
      </c>
      <c r="X51">
        <f t="shared" si="15"/>
        <v>1.4645156833143461E-7</v>
      </c>
      <c r="Y51">
        <f t="shared" si="16"/>
        <v>2.4429653164365627E-9</v>
      </c>
      <c r="Z51">
        <f t="shared" si="17"/>
        <v>9.5401997995785087E-8</v>
      </c>
      <c r="AB51">
        <f t="shared" si="18"/>
        <v>-179.55389390600169</v>
      </c>
      <c r="AC51">
        <f t="shared" si="22"/>
        <v>-160.316159051498</v>
      </c>
      <c r="AE51">
        <f t="shared" si="2"/>
        <v>0</v>
      </c>
      <c r="AF51">
        <f t="shared" si="26"/>
        <v>0</v>
      </c>
      <c r="AG51">
        <f t="shared" si="26"/>
        <v>-2.3850499498946272E-6</v>
      </c>
      <c r="AH51">
        <f t="shared" si="4"/>
        <v>-7.3225784165717308E-3</v>
      </c>
      <c r="AI51">
        <f t="shared" si="23"/>
        <v>-7.3249634665216255E-3</v>
      </c>
      <c r="AJ51">
        <f t="shared" si="6"/>
        <v>-19.237734854503685</v>
      </c>
      <c r="AK51">
        <f t="shared" si="19"/>
        <v>-12.568772573420119</v>
      </c>
      <c r="AL51">
        <f t="shared" si="24"/>
        <v>-31.813832391390328</v>
      </c>
      <c r="AN51">
        <f t="shared" si="27"/>
        <v>0</v>
      </c>
      <c r="AO51">
        <f t="shared" si="27"/>
        <v>0</v>
      </c>
      <c r="AP51">
        <f t="shared" si="27"/>
        <v>-2.6480533620996525E-8</v>
      </c>
      <c r="AQ51">
        <f t="shared" si="27"/>
        <v>-8.1300512788412709E-5</v>
      </c>
      <c r="AR51">
        <f t="shared" si="27"/>
        <v>-8.1326993322033704E-5</v>
      </c>
      <c r="AS51">
        <f t="shared" si="27"/>
        <v>-0.21359111771600767</v>
      </c>
      <c r="AT51">
        <f t="shared" si="27"/>
        <v>-0.13954751963153433</v>
      </c>
      <c r="AU51">
        <f t="shared" si="25"/>
        <v>-0.35321996434086406</v>
      </c>
      <c r="AW51">
        <v>48</v>
      </c>
      <c r="AX51">
        <f>IF(Z51&gt;0, (R51*SUMPRODUCT(K51:$K$98, X51:$X$98)-K51*$AZ$3)/Z51, 0)</f>
        <v>-1680427689.350708</v>
      </c>
    </row>
    <row r="52" spans="5:50" x14ac:dyDescent="0.25">
      <c r="E52">
        <v>2052</v>
      </c>
      <c r="F52" s="5">
        <v>3.5571999999999999E-2</v>
      </c>
      <c r="G52" s="5">
        <v>7.0000000000000007E-2</v>
      </c>
      <c r="H52" s="5">
        <f t="shared" si="9"/>
        <v>0.12000000000000001</v>
      </c>
      <c r="I52" s="5">
        <f t="shared" si="10"/>
        <v>1.1200000000000001</v>
      </c>
      <c r="J52">
        <f t="shared" si="11"/>
        <v>0.89285714285714279</v>
      </c>
      <c r="K52">
        <f t="shared" si="20"/>
        <v>9.9131398028875842E-3</v>
      </c>
      <c r="L52" s="2">
        <v>49</v>
      </c>
      <c r="M52" s="6">
        <v>0.61448546299999995</v>
      </c>
      <c r="Q52" s="4">
        <f t="shared" si="21"/>
        <v>25</v>
      </c>
      <c r="R52">
        <f t="shared" si="0"/>
        <v>50000</v>
      </c>
      <c r="S52">
        <f t="shared" si="1"/>
        <v>-3995537933.5445561</v>
      </c>
      <c r="U52">
        <f t="shared" si="12"/>
        <v>0.61448546299999995</v>
      </c>
      <c r="V52">
        <f t="shared" si="13"/>
        <v>0.01</v>
      </c>
      <c r="W52">
        <f t="shared" si="14"/>
        <v>9.5401997995785087E-8</v>
      </c>
      <c r="X52">
        <f t="shared" si="15"/>
        <v>5.8623140909565068E-8</v>
      </c>
      <c r="Y52">
        <f t="shared" si="16"/>
        <v>9.540199799578509E-10</v>
      </c>
      <c r="Z52">
        <f t="shared" si="17"/>
        <v>3.5824837106262165E-8</v>
      </c>
      <c r="AB52">
        <f t="shared" si="18"/>
        <v>-160.316159051498</v>
      </c>
      <c r="AC52">
        <f t="shared" si="22"/>
        <v>-143.13949562112506</v>
      </c>
      <c r="AE52">
        <f t="shared" si="2"/>
        <v>0</v>
      </c>
      <c r="AF52">
        <f t="shared" si="26"/>
        <v>0</v>
      </c>
      <c r="AG52">
        <f t="shared" si="26"/>
        <v>-8.9562092765655413E-7</v>
      </c>
      <c r="AH52">
        <f t="shared" si="4"/>
        <v>-2.9311570454782533E-3</v>
      </c>
      <c r="AI52">
        <f t="shared" si="23"/>
        <v>-2.9320526664059097E-3</v>
      </c>
      <c r="AJ52">
        <f t="shared" si="6"/>
        <v>-17.17666343037294</v>
      </c>
      <c r="AK52">
        <f t="shared" si="19"/>
        <v>-11.222131133604861</v>
      </c>
      <c r="AL52">
        <f t="shared" si="24"/>
        <v>-28.401726616644208</v>
      </c>
      <c r="AN52">
        <f t="shared" si="27"/>
        <v>0</v>
      </c>
      <c r="AO52">
        <f t="shared" si="27"/>
        <v>0</v>
      </c>
      <c r="AP52">
        <f t="shared" si="27"/>
        <v>-8.8784154662512877E-9</v>
      </c>
      <c r="AQ52">
        <f t="shared" si="27"/>
        <v>-2.9056969576044846E-5</v>
      </c>
      <c r="AR52">
        <f t="shared" si="27"/>
        <v>-2.9065847991511097E-5</v>
      </c>
      <c r="AS52">
        <f t="shared" si="27"/>
        <v>-0.17027466593243359</v>
      </c>
      <c r="AT52">
        <f t="shared" si="27"/>
        <v>-0.11124655481376232</v>
      </c>
      <c r="AU52">
        <f t="shared" si="25"/>
        <v>-0.2815502865941874</v>
      </c>
      <c r="AW52">
        <v>49</v>
      </c>
      <c r="AX52">
        <f>IF(Z52&gt;0, (R52*SUMPRODUCT(K52:$K$98, X52:$X$98)-K52*$AZ$3)/Z52, 0)</f>
        <v>-3995537933.5445561</v>
      </c>
    </row>
    <row r="53" spans="5:50" x14ac:dyDescent="0.25">
      <c r="E53">
        <v>2053</v>
      </c>
      <c r="F53" s="5">
        <v>3.5571999999999999E-2</v>
      </c>
      <c r="G53" s="5">
        <v>7.0000000000000007E-2</v>
      </c>
      <c r="H53" s="5">
        <f t="shared" si="9"/>
        <v>0.12000000000000001</v>
      </c>
      <c r="I53" s="5">
        <f t="shared" si="10"/>
        <v>1.1200000000000001</v>
      </c>
      <c r="J53">
        <f t="shared" si="11"/>
        <v>0.89285714285714279</v>
      </c>
      <c r="K53">
        <f t="shared" si="20"/>
        <v>8.8510176811496272E-3</v>
      </c>
      <c r="L53" s="2">
        <v>50</v>
      </c>
      <c r="M53" s="6">
        <v>0.62975077099999999</v>
      </c>
      <c r="Q53" s="4">
        <f t="shared" si="21"/>
        <v>25</v>
      </c>
      <c r="R53">
        <f t="shared" si="0"/>
        <v>50000</v>
      </c>
      <c r="S53">
        <f t="shared" si="1"/>
        <v>-9902714499.9195938</v>
      </c>
      <c r="U53">
        <f t="shared" si="12"/>
        <v>0.62975077099999999</v>
      </c>
      <c r="V53">
        <f t="shared" si="13"/>
        <v>0.01</v>
      </c>
      <c r="W53">
        <f t="shared" si="14"/>
        <v>3.5824837106262165E-8</v>
      </c>
      <c r="X53">
        <f t="shared" si="15"/>
        <v>2.2560718788618007E-8</v>
      </c>
      <c r="Y53">
        <f t="shared" si="16"/>
        <v>3.5824837106262166E-10</v>
      </c>
      <c r="Z53">
        <f t="shared" si="17"/>
        <v>1.2905869946581536E-8</v>
      </c>
      <c r="AB53">
        <f t="shared" si="18"/>
        <v>-143.13949562112506</v>
      </c>
      <c r="AC53">
        <f t="shared" si="22"/>
        <v>-127.80314545408949</v>
      </c>
      <c r="AE53">
        <f t="shared" si="2"/>
        <v>0</v>
      </c>
      <c r="AF53">
        <f t="shared" si="26"/>
        <v>0</v>
      </c>
      <c r="AG53">
        <f t="shared" si="26"/>
        <v>-3.2264674866453838E-7</v>
      </c>
      <c r="AH53">
        <f t="shared" si="4"/>
        <v>-1.1280359394309004E-3</v>
      </c>
      <c r="AI53">
        <f t="shared" si="23"/>
        <v>-1.1283585861795648E-3</v>
      </c>
      <c r="AJ53">
        <f t="shared" si="6"/>
        <v>-15.336350167035576</v>
      </c>
      <c r="AK53">
        <f t="shared" si="19"/>
        <v>-10.019764693478756</v>
      </c>
      <c r="AL53">
        <f t="shared" si="24"/>
        <v>-25.357243219100511</v>
      </c>
      <c r="AN53">
        <f t="shared" si="27"/>
        <v>0</v>
      </c>
      <c r="AO53">
        <f t="shared" si="27"/>
        <v>0</v>
      </c>
      <c r="AP53">
        <f t="shared" si="27"/>
        <v>-2.8557520771952691E-9</v>
      </c>
      <c r="AQ53">
        <f t="shared" si="27"/>
        <v>-9.9842660448751285E-6</v>
      </c>
      <c r="AR53">
        <f t="shared" si="27"/>
        <v>-9.9871217969523246E-6</v>
      </c>
      <c r="AS53">
        <f t="shared" si="27"/>
        <v>-0.13574230649273392</v>
      </c>
      <c r="AT53">
        <f t="shared" si="27"/>
        <v>-8.8685114462939238E-2</v>
      </c>
      <c r="AU53">
        <f t="shared" si="25"/>
        <v>-0.22443740807747012</v>
      </c>
      <c r="AW53">
        <v>50</v>
      </c>
      <c r="AX53">
        <f>IF(Z53&gt;0, (R53*SUMPRODUCT(K53:$K$98, X53:$X$98)-K53*$AZ$3)/Z53, 0)</f>
        <v>-9902714499.9195938</v>
      </c>
    </row>
    <row r="54" spans="5:50" x14ac:dyDescent="0.25">
      <c r="E54">
        <v>2054</v>
      </c>
      <c r="F54" s="5">
        <v>3.5571999999999999E-2</v>
      </c>
      <c r="G54" s="5">
        <v>7.0000000000000007E-2</v>
      </c>
      <c r="H54" s="5">
        <f t="shared" si="9"/>
        <v>0.12000000000000001</v>
      </c>
      <c r="I54" s="5">
        <f t="shared" si="10"/>
        <v>1.1200000000000001</v>
      </c>
      <c r="J54">
        <f t="shared" si="11"/>
        <v>0.89285714285714279</v>
      </c>
      <c r="K54">
        <f t="shared" si="20"/>
        <v>7.9026943581693102E-3</v>
      </c>
      <c r="L54" s="2">
        <v>51</v>
      </c>
      <c r="M54" s="6">
        <v>0.64518007799999999</v>
      </c>
      <c r="Q54" s="4">
        <f t="shared" si="21"/>
        <v>25</v>
      </c>
      <c r="R54">
        <f t="shared" si="0"/>
        <v>50000</v>
      </c>
      <c r="S54">
        <f t="shared" si="1"/>
        <v>-25641528989.532429</v>
      </c>
      <c r="U54">
        <f t="shared" si="12"/>
        <v>0.64518007799999999</v>
      </c>
      <c r="V54">
        <f t="shared" si="13"/>
        <v>0.01</v>
      </c>
      <c r="W54">
        <f t="shared" si="14"/>
        <v>1.2905869946581536E-8</v>
      </c>
      <c r="X54">
        <f t="shared" si="15"/>
        <v>8.3266101787933313E-9</v>
      </c>
      <c r="Y54">
        <f t="shared" si="16"/>
        <v>1.2905869946581536E-10</v>
      </c>
      <c r="Z54">
        <f t="shared" si="17"/>
        <v>4.4502010683223894E-9</v>
      </c>
      <c r="AB54">
        <f t="shared" si="18"/>
        <v>-127.80314545408949</v>
      </c>
      <c r="AC54">
        <f t="shared" si="22"/>
        <v>-114.10995970263673</v>
      </c>
      <c r="AE54">
        <f t="shared" si="2"/>
        <v>0</v>
      </c>
      <c r="AF54">
        <f t="shared" si="26"/>
        <v>0</v>
      </c>
      <c r="AG54">
        <f t="shared" si="26"/>
        <v>-1.1125502670805974E-7</v>
      </c>
      <c r="AH54">
        <f t="shared" si="4"/>
        <v>-4.1633050893966658E-4</v>
      </c>
      <c r="AI54">
        <f t="shared" si="23"/>
        <v>-4.1644176396637462E-4</v>
      </c>
      <c r="AJ54">
        <f t="shared" si="6"/>
        <v>-13.693185751452759</v>
      </c>
      <c r="AK54">
        <f t="shared" si="19"/>
        <v>-8.9462201817862645</v>
      </c>
      <c r="AL54">
        <f t="shared" si="24"/>
        <v>-22.639822375002993</v>
      </c>
      <c r="AN54">
        <f t="shared" si="27"/>
        <v>0</v>
      </c>
      <c r="AO54">
        <f t="shared" si="27"/>
        <v>0</v>
      </c>
      <c r="AP54">
        <f t="shared" si="27"/>
        <v>-8.7921447188375957E-10</v>
      </c>
      <c r="AQ54">
        <f t="shared" si="27"/>
        <v>-3.2901327641312608E-6</v>
      </c>
      <c r="AR54">
        <f t="shared" si="27"/>
        <v>-3.2910119786031442E-6</v>
      </c>
      <c r="AS54">
        <f t="shared" si="27"/>
        <v>-0.1082130617833701</v>
      </c>
      <c r="AT54">
        <f t="shared" si="27"/>
        <v>-7.0699243757542732E-2</v>
      </c>
      <c r="AU54">
        <f t="shared" si="25"/>
        <v>-0.17891559655289146</v>
      </c>
      <c r="AW54">
        <v>51</v>
      </c>
      <c r="AX54">
        <f>IF(Z54&gt;0, (R54*SUMPRODUCT(K54:$K$98, X54:$X$98)-K54*$AZ$3)/Z54, 0)</f>
        <v>-25641528989.532429</v>
      </c>
    </row>
    <row r="55" spans="5:50" x14ac:dyDescent="0.25">
      <c r="E55">
        <v>2055</v>
      </c>
      <c r="F55" s="5">
        <v>3.5571999999999999E-2</v>
      </c>
      <c r="G55" s="5">
        <v>7.0000000000000007E-2</v>
      </c>
      <c r="H55" s="5">
        <f t="shared" si="9"/>
        <v>0.12000000000000001</v>
      </c>
      <c r="I55" s="5">
        <f t="shared" si="10"/>
        <v>1.1200000000000001</v>
      </c>
      <c r="J55">
        <f t="shared" si="11"/>
        <v>0.89285714285714279</v>
      </c>
      <c r="K55">
        <f t="shared" si="20"/>
        <v>7.0559771055083119E-3</v>
      </c>
      <c r="L55" s="2">
        <v>52</v>
      </c>
      <c r="M55" s="6">
        <v>0.66067595400000001</v>
      </c>
      <c r="Q55" s="4">
        <f t="shared" si="21"/>
        <v>25</v>
      </c>
      <c r="R55">
        <f t="shared" si="0"/>
        <v>50000</v>
      </c>
      <c r="S55">
        <f t="shared" si="1"/>
        <v>-69518831724.673447</v>
      </c>
      <c r="U55">
        <f t="shared" si="12"/>
        <v>0.66067595400000001</v>
      </c>
      <c r="V55">
        <f t="shared" si="13"/>
        <v>0.01</v>
      </c>
      <c r="W55">
        <f t="shared" si="14"/>
        <v>4.4502010683223894E-9</v>
      </c>
      <c r="X55">
        <f t="shared" si="15"/>
        <v>2.9401408363057139E-9</v>
      </c>
      <c r="Y55">
        <f t="shared" si="16"/>
        <v>4.4502010683223894E-11</v>
      </c>
      <c r="Z55">
        <f t="shared" si="17"/>
        <v>1.4655582213334515E-9</v>
      </c>
      <c r="AB55">
        <f t="shared" si="18"/>
        <v>-114.10995970263673</v>
      </c>
      <c r="AC55">
        <f t="shared" si="22"/>
        <v>-101.88389537159193</v>
      </c>
      <c r="AE55">
        <f t="shared" si="2"/>
        <v>0</v>
      </c>
      <c r="AF55">
        <f t="shared" si="26"/>
        <v>0</v>
      </c>
      <c r="AG55">
        <f t="shared" si="26"/>
        <v>-3.6638955533336291E-8</v>
      </c>
      <c r="AH55">
        <f t="shared" si="4"/>
        <v>-1.4700704181528569E-4</v>
      </c>
      <c r="AI55">
        <f t="shared" si="23"/>
        <v>-1.4704368077081902E-4</v>
      </c>
      <c r="AJ55">
        <f t="shared" si="6"/>
        <v>-12.226064331044796</v>
      </c>
      <c r="AK55">
        <f t="shared" si="19"/>
        <v>-7.9876971791845719</v>
      </c>
      <c r="AL55">
        <f t="shared" si="24"/>
        <v>-20.213908553910137</v>
      </c>
      <c r="AN55">
        <f t="shared" si="27"/>
        <v>0</v>
      </c>
      <c r="AO55">
        <f t="shared" si="27"/>
        <v>0</v>
      </c>
      <c r="AP55">
        <f t="shared" si="27"/>
        <v>-2.5852363141295796E-10</v>
      </c>
      <c r="AQ55">
        <f t="shared" si="27"/>
        <v>-1.037278321397159E-6</v>
      </c>
      <c r="AR55">
        <f t="shared" si="27"/>
        <v>-1.0375368450285719E-6</v>
      </c>
      <c r="AS55">
        <f t="shared" si="27"/>
        <v>-8.6266830010323869E-2</v>
      </c>
      <c r="AT55">
        <f t="shared" si="27"/>
        <v>-5.6361008422059662E-2</v>
      </c>
      <c r="AU55">
        <f t="shared" si="25"/>
        <v>-0.14262887596922855</v>
      </c>
      <c r="AW55">
        <v>52</v>
      </c>
      <c r="AX55">
        <f>IF(Z55&gt;0, (R55*SUMPRODUCT(K55:$K$98, X55:$X$98)-K55*$AZ$3)/Z55, 0)</f>
        <v>-69518831724.673447</v>
      </c>
    </row>
    <row r="56" spans="5:50" x14ac:dyDescent="0.25">
      <c r="E56">
        <v>2056</v>
      </c>
      <c r="F56" s="5">
        <v>3.5571999999999999E-2</v>
      </c>
      <c r="G56" s="5">
        <v>7.0000000000000007E-2</v>
      </c>
      <c r="H56" s="5">
        <f t="shared" si="9"/>
        <v>0.12000000000000001</v>
      </c>
      <c r="I56" s="5">
        <f t="shared" si="10"/>
        <v>1.1200000000000001</v>
      </c>
      <c r="J56">
        <f t="shared" si="11"/>
        <v>0.89285714285714279</v>
      </c>
      <c r="K56">
        <f t="shared" si="20"/>
        <v>6.2999795584895634E-3</v>
      </c>
      <c r="L56" s="2">
        <v>53</v>
      </c>
      <c r="M56" s="6">
        <v>0.67625413199999995</v>
      </c>
      <c r="Q56" s="4">
        <f t="shared" si="21"/>
        <v>25</v>
      </c>
      <c r="R56">
        <f t="shared" si="0"/>
        <v>50000</v>
      </c>
      <c r="S56">
        <f t="shared" si="1"/>
        <v>-197836505271.99078</v>
      </c>
      <c r="U56">
        <f t="shared" si="12"/>
        <v>0.67625413199999995</v>
      </c>
      <c r="V56">
        <f t="shared" si="13"/>
        <v>0.01</v>
      </c>
      <c r="W56">
        <f t="shared" si="14"/>
        <v>1.4655582213334515E-9</v>
      </c>
      <c r="X56">
        <f t="shared" si="15"/>
        <v>9.9108980286331699E-10</v>
      </c>
      <c r="Y56">
        <f t="shared" si="16"/>
        <v>1.4655582213334517E-11</v>
      </c>
      <c r="Z56">
        <f t="shared" si="17"/>
        <v>4.5981283625680003E-10</v>
      </c>
      <c r="AB56">
        <f t="shared" si="18"/>
        <v>-101.88389537159193</v>
      </c>
      <c r="AC56">
        <f t="shared" si="22"/>
        <v>-90.967764604247449</v>
      </c>
      <c r="AE56">
        <f t="shared" si="2"/>
        <v>0</v>
      </c>
      <c r="AF56">
        <f t="shared" si="26"/>
        <v>0</v>
      </c>
      <c r="AG56">
        <f t="shared" si="26"/>
        <v>-1.1495320906420001E-8</v>
      </c>
      <c r="AH56">
        <f t="shared" si="4"/>
        <v>-4.9554490143165848E-5</v>
      </c>
      <c r="AI56">
        <f t="shared" si="23"/>
        <v>-4.9565985464072267E-5</v>
      </c>
      <c r="AJ56">
        <f t="shared" si="6"/>
        <v>-10.916130767344484</v>
      </c>
      <c r="AK56">
        <f t="shared" si="19"/>
        <v>-7.1318726760114357</v>
      </c>
      <c r="AL56">
        <f t="shared" si="24"/>
        <v>-18.048053009341384</v>
      </c>
      <c r="AN56">
        <f t="shared" si="27"/>
        <v>0</v>
      </c>
      <c r="AO56">
        <f t="shared" si="27"/>
        <v>0</v>
      </c>
      <c r="AP56">
        <f t="shared" si="27"/>
        <v>-7.2420286728723725E-11</v>
      </c>
      <c r="AQ56">
        <f t="shared" si="27"/>
        <v>-3.1219227493331742E-7</v>
      </c>
      <c r="AR56">
        <f t="shared" si="27"/>
        <v>-3.1226469522004614E-7</v>
      </c>
      <c r="AS56">
        <f t="shared" si="27"/>
        <v>-6.8771400692069246E-2</v>
      </c>
      <c r="AT56">
        <f t="shared" si="27"/>
        <v>-4.4930652072622305E-2</v>
      </c>
      <c r="AU56">
        <f t="shared" si="25"/>
        <v>-0.11370236502938677</v>
      </c>
      <c r="AW56">
        <v>53</v>
      </c>
      <c r="AX56">
        <f>IF(Z56&gt;0, (R56*SUMPRODUCT(K56:$K$98, X56:$X$98)-K56*$AZ$3)/Z56, 0)</f>
        <v>-197836505271.99078</v>
      </c>
    </row>
    <row r="57" spans="5:50" x14ac:dyDescent="0.25">
      <c r="E57">
        <v>2057</v>
      </c>
      <c r="F57" s="5">
        <v>3.5571999999999999E-2</v>
      </c>
      <c r="G57" s="5">
        <v>7.0000000000000007E-2</v>
      </c>
      <c r="H57" s="5">
        <f t="shared" si="9"/>
        <v>0.12000000000000001</v>
      </c>
      <c r="I57" s="5">
        <f t="shared" si="10"/>
        <v>1.1200000000000001</v>
      </c>
      <c r="J57">
        <f t="shared" si="11"/>
        <v>0.89285714285714279</v>
      </c>
      <c r="K57">
        <f t="shared" si="20"/>
        <v>5.6249817486513955E-3</v>
      </c>
      <c r="L57" s="2">
        <v>54</v>
      </c>
      <c r="M57" s="6">
        <v>0.69194305599999995</v>
      </c>
      <c r="Q57" s="4">
        <f t="shared" si="21"/>
        <v>25</v>
      </c>
      <c r="R57">
        <f t="shared" si="0"/>
        <v>50000</v>
      </c>
      <c r="S57">
        <f t="shared" si="1"/>
        <v>-592637551258.50854</v>
      </c>
      <c r="U57">
        <f t="shared" si="12"/>
        <v>0.69194305599999995</v>
      </c>
      <c r="V57">
        <f t="shared" si="13"/>
        <v>0.01</v>
      </c>
      <c r="W57">
        <f t="shared" si="14"/>
        <v>4.5981283625680003E-10</v>
      </c>
      <c r="X57">
        <f t="shared" si="15"/>
        <v>3.1816429910755777E-10</v>
      </c>
      <c r="Y57">
        <f t="shared" si="16"/>
        <v>4.5981283625680006E-12</v>
      </c>
      <c r="Z57">
        <f t="shared" si="17"/>
        <v>1.3705040878667426E-10</v>
      </c>
      <c r="AB57">
        <f t="shared" si="18"/>
        <v>-90.967764604247449</v>
      </c>
      <c r="AC57">
        <f t="shared" si="22"/>
        <v>-81.221218662312211</v>
      </c>
      <c r="AE57">
        <f t="shared" si="2"/>
        <v>0</v>
      </c>
      <c r="AF57">
        <f t="shared" si="26"/>
        <v>0</v>
      </c>
      <c r="AG57">
        <f t="shared" si="26"/>
        <v>-3.4262602196668566E-9</v>
      </c>
      <c r="AH57">
        <f t="shared" si="4"/>
        <v>-1.590821495537789E-5</v>
      </c>
      <c r="AI57">
        <f t="shared" si="23"/>
        <v>-1.5911641215597557E-5</v>
      </c>
      <c r="AJ57">
        <f t="shared" si="6"/>
        <v>-9.7465459419352385</v>
      </c>
      <c r="AK57">
        <f t="shared" si="19"/>
        <v>-6.3677435222973218</v>
      </c>
      <c r="AL57">
        <f t="shared" si="24"/>
        <v>-16.114305375873776</v>
      </c>
      <c r="AN57">
        <f t="shared" si="27"/>
        <v>0</v>
      </c>
      <c r="AO57">
        <f t="shared" si="27"/>
        <v>0</v>
      </c>
      <c r="AP57">
        <f t="shared" si="27"/>
        <v>-1.9272651201756389E-11</v>
      </c>
      <c r="AQ57">
        <f t="shared" si="27"/>
        <v>-8.9483418777623801E-8</v>
      </c>
      <c r="AR57">
        <f t="shared" si="27"/>
        <v>-8.9502691428825565E-8</v>
      </c>
      <c r="AS57">
        <f t="shared" si="27"/>
        <v>-5.4824143035778039E-2</v>
      </c>
      <c r="AT57">
        <f t="shared" si="27"/>
        <v>-3.5818441093015588E-2</v>
      </c>
      <c r="AU57">
        <f t="shared" si="25"/>
        <v>-9.0642673631485052E-2</v>
      </c>
      <c r="AW57">
        <v>54</v>
      </c>
      <c r="AX57">
        <f>IF(Z57&gt;0, (R57*SUMPRODUCT(K57:$K$98, X57:$X$98)-K57*$AZ$3)/Z57, 0)</f>
        <v>-592637551258.50854</v>
      </c>
    </row>
    <row r="58" spans="5:50" x14ac:dyDescent="0.25">
      <c r="E58">
        <v>2058</v>
      </c>
      <c r="F58" s="5">
        <v>3.5571999999999999E-2</v>
      </c>
      <c r="G58" s="5">
        <v>7.0000000000000007E-2</v>
      </c>
      <c r="H58" s="5">
        <f t="shared" si="9"/>
        <v>0.12000000000000001</v>
      </c>
      <c r="I58" s="5">
        <f t="shared" si="10"/>
        <v>1.1200000000000001</v>
      </c>
      <c r="J58">
        <f t="shared" si="11"/>
        <v>0.89285714285714279</v>
      </c>
      <c r="K58">
        <f t="shared" si="20"/>
        <v>5.0223051327244602E-3</v>
      </c>
      <c r="L58" s="2">
        <v>55</v>
      </c>
      <c r="M58" s="6">
        <v>0.70765376499999999</v>
      </c>
      <c r="Q58" s="4">
        <f t="shared" si="21"/>
        <v>25</v>
      </c>
      <c r="R58">
        <f t="shared" si="0"/>
        <v>50000</v>
      </c>
      <c r="S58">
        <f t="shared" si="1"/>
        <v>-1874084389062.2688</v>
      </c>
      <c r="U58">
        <f t="shared" si="12"/>
        <v>0.70765376499999999</v>
      </c>
      <c r="V58">
        <f t="shared" si="13"/>
        <v>0.01</v>
      </c>
      <c r="W58">
        <f t="shared" si="14"/>
        <v>1.3705040878667426E-10</v>
      </c>
      <c r="X58">
        <f t="shared" si="15"/>
        <v>9.6984237772679124E-11</v>
      </c>
      <c r="Y58">
        <f t="shared" si="16"/>
        <v>1.3705040878667427E-12</v>
      </c>
      <c r="Z58">
        <f t="shared" si="17"/>
        <v>3.8695666926128395E-11</v>
      </c>
      <c r="AB58">
        <f t="shared" si="18"/>
        <v>-81.221218662312211</v>
      </c>
      <c r="AC58">
        <f t="shared" si="22"/>
        <v>-72.518945310610377</v>
      </c>
      <c r="AE58">
        <f t="shared" si="2"/>
        <v>0</v>
      </c>
      <c r="AF58">
        <f t="shared" si="26"/>
        <v>0</v>
      </c>
      <c r="AG58">
        <f t="shared" si="26"/>
        <v>-9.6739167315320991E-10</v>
      </c>
      <c r="AH58">
        <f t="shared" si="4"/>
        <v>-4.8492118886339559E-6</v>
      </c>
      <c r="AI58">
        <f t="shared" si="23"/>
        <v>-4.8501792803071087E-6</v>
      </c>
      <c r="AJ58">
        <f t="shared" si="6"/>
        <v>-8.7022733517018338</v>
      </c>
      <c r="AK58">
        <f t="shared" si="19"/>
        <v>-5.6854853063618549</v>
      </c>
      <c r="AL58">
        <f t="shared" si="24"/>
        <v>-14.387763508242969</v>
      </c>
      <c r="AN58">
        <f t="shared" si="27"/>
        <v>0</v>
      </c>
      <c r="AO58">
        <f t="shared" si="27"/>
        <v>0</v>
      </c>
      <c r="AP58">
        <f t="shared" si="27"/>
        <v>-4.8585361654322699E-12</v>
      </c>
      <c r="AQ58">
        <f t="shared" si="27"/>
        <v>-2.4354221757954789E-8</v>
      </c>
      <c r="AR58">
        <f t="shared" si="27"/>
        <v>-2.4359080294120222E-8</v>
      </c>
      <c r="AS58">
        <f t="shared" si="27"/>
        <v>-4.3705472120623409E-2</v>
      </c>
      <c r="AT58">
        <f t="shared" si="27"/>
        <v>-2.8554242036170643E-2</v>
      </c>
      <c r="AU58">
        <f t="shared" si="25"/>
        <v>-7.2259738515874347E-2</v>
      </c>
      <c r="AW58">
        <v>55</v>
      </c>
      <c r="AX58">
        <f>IF(Z58&gt;0, (R58*SUMPRODUCT(K58:$K$98, X58:$X$98)-K58*$AZ$3)/Z58, 0)</f>
        <v>-1874084389062.2688</v>
      </c>
    </row>
    <row r="59" spans="5:50" x14ac:dyDescent="0.25">
      <c r="E59">
        <v>2059</v>
      </c>
      <c r="F59" s="5">
        <v>3.5571999999999999E-2</v>
      </c>
      <c r="G59" s="5">
        <v>7.0000000000000007E-2</v>
      </c>
      <c r="H59" s="5">
        <f t="shared" si="9"/>
        <v>0.12000000000000001</v>
      </c>
      <c r="I59" s="5">
        <f t="shared" si="10"/>
        <v>1.1200000000000001</v>
      </c>
      <c r="J59">
        <f t="shared" si="11"/>
        <v>0.89285714285714279</v>
      </c>
      <c r="K59">
        <f t="shared" si="20"/>
        <v>4.4842010113611249E-3</v>
      </c>
      <c r="L59" s="2">
        <v>56</v>
      </c>
      <c r="M59" s="6">
        <v>0.72329488099999995</v>
      </c>
      <c r="Q59" s="4">
        <f t="shared" si="21"/>
        <v>25</v>
      </c>
      <c r="R59">
        <f t="shared" si="0"/>
        <v>50000</v>
      </c>
      <c r="S59">
        <f t="shared" si="1"/>
        <v>-6273931448726.4268</v>
      </c>
      <c r="U59">
        <f t="shared" si="12"/>
        <v>0.72329488099999995</v>
      </c>
      <c r="V59">
        <f t="shared" si="13"/>
        <v>0.01</v>
      </c>
      <c r="W59">
        <f t="shared" si="14"/>
        <v>3.8695666926128395E-11</v>
      </c>
      <c r="X59">
        <f t="shared" si="15"/>
        <v>2.798837780454967E-11</v>
      </c>
      <c r="Y59">
        <f t="shared" si="16"/>
        <v>3.8695666926128395E-13</v>
      </c>
      <c r="Z59">
        <f t="shared" si="17"/>
        <v>1.0320332452317441E-11</v>
      </c>
      <c r="AB59">
        <f t="shared" si="18"/>
        <v>-72.518945310610377</v>
      </c>
      <c r="AC59">
        <f t="shared" si="22"/>
        <v>-64.749058333906319</v>
      </c>
      <c r="AE59">
        <f t="shared" si="2"/>
        <v>0</v>
      </c>
      <c r="AF59">
        <f t="shared" si="26"/>
        <v>0</v>
      </c>
      <c r="AG59">
        <f t="shared" si="26"/>
        <v>-2.5800831130793601E-10</v>
      </c>
      <c r="AH59">
        <f t="shared" si="4"/>
        <v>-1.3994188902274834E-6</v>
      </c>
      <c r="AI59">
        <f t="shared" si="23"/>
        <v>-1.3996768985387913E-6</v>
      </c>
      <c r="AJ59">
        <f t="shared" si="6"/>
        <v>-7.7698869767040577</v>
      </c>
      <c r="AK59">
        <f t="shared" si="19"/>
        <v>-5.0763261717427266</v>
      </c>
      <c r="AL59">
        <f t="shared" si="24"/>
        <v>-12.846214548123683</v>
      </c>
      <c r="AN59">
        <f t="shared" si="27"/>
        <v>0</v>
      </c>
      <c r="AO59">
        <f t="shared" si="27"/>
        <v>0</v>
      </c>
      <c r="AP59">
        <f t="shared" si="27"/>
        <v>-1.1569611305066225E-12</v>
      </c>
      <c r="AQ59">
        <f t="shared" si="27"/>
        <v>-6.2752756028759441E-9</v>
      </c>
      <c r="AR59">
        <f t="shared" si="27"/>
        <v>-6.2764325640064508E-9</v>
      </c>
      <c r="AS59">
        <f t="shared" si="27"/>
        <v>-3.4841735039097967E-2</v>
      </c>
      <c r="AT59">
        <f t="shared" si="27"/>
        <v>-2.2763266953327681E-2</v>
      </c>
      <c r="AU59">
        <f t="shared" si="25"/>
        <v>-5.7605008268858213E-2</v>
      </c>
      <c r="AW59">
        <v>56</v>
      </c>
      <c r="AX59">
        <f>IF(Z59&gt;0, (R59*SUMPRODUCT(K59:$K$98, X59:$X$98)-K59*$AZ$3)/Z59, 0)</f>
        <v>-6273931448726.4268</v>
      </c>
    </row>
    <row r="60" spans="5:50" x14ac:dyDescent="0.25">
      <c r="E60">
        <v>2060</v>
      </c>
      <c r="F60" s="5">
        <v>3.5571999999999999E-2</v>
      </c>
      <c r="G60" s="5">
        <v>7.0000000000000007E-2</v>
      </c>
      <c r="H60" s="5">
        <f t="shared" si="9"/>
        <v>0.12000000000000001</v>
      </c>
      <c r="I60" s="5">
        <f t="shared" si="10"/>
        <v>1.1200000000000001</v>
      </c>
      <c r="J60">
        <f t="shared" si="11"/>
        <v>0.89285714285714279</v>
      </c>
      <c r="K60">
        <f t="shared" si="20"/>
        <v>4.0037509030010042E-3</v>
      </c>
      <c r="L60" s="2">
        <v>57</v>
      </c>
      <c r="M60" s="6">
        <v>0.74145409100000004</v>
      </c>
      <c r="Q60" s="4">
        <f t="shared" si="21"/>
        <v>25</v>
      </c>
      <c r="R60">
        <f t="shared" si="0"/>
        <v>50000</v>
      </c>
      <c r="S60">
        <f t="shared" si="1"/>
        <v>-22537987170466.34</v>
      </c>
      <c r="U60">
        <f t="shared" si="12"/>
        <v>0.74145409100000004</v>
      </c>
      <c r="V60">
        <f t="shared" si="13"/>
        <v>0.01</v>
      </c>
      <c r="W60">
        <f t="shared" si="14"/>
        <v>1.0320332452317441E-11</v>
      </c>
      <c r="X60">
        <f t="shared" si="15"/>
        <v>7.6520527172508289E-12</v>
      </c>
      <c r="Y60">
        <f t="shared" si="16"/>
        <v>1.0320332452317441E-13</v>
      </c>
      <c r="Z60">
        <f t="shared" si="17"/>
        <v>2.5650764105434377E-12</v>
      </c>
      <c r="AB60">
        <f t="shared" si="18"/>
        <v>-64.749058333906319</v>
      </c>
      <c r="AC60">
        <f t="shared" si="22"/>
        <v>-57.811659232093852</v>
      </c>
      <c r="AE60">
        <f t="shared" si="2"/>
        <v>0</v>
      </c>
      <c r="AF60">
        <f t="shared" si="26"/>
        <v>0</v>
      </c>
      <c r="AG60">
        <f t="shared" si="26"/>
        <v>-6.4126910263585938E-11</v>
      </c>
      <c r="AH60">
        <f t="shared" si="4"/>
        <v>-3.8260263586254146E-7</v>
      </c>
      <c r="AI60">
        <f t="shared" si="23"/>
        <v>-3.8266676277280505E-7</v>
      </c>
      <c r="AJ60">
        <f t="shared" si="6"/>
        <v>-6.937399101812467</v>
      </c>
      <c r="AK60">
        <f t="shared" si="19"/>
        <v>-4.5324340833734427</v>
      </c>
      <c r="AL60">
        <f t="shared" si="24"/>
        <v>-11.469833567852673</v>
      </c>
      <c r="AN60">
        <f t="shared" si="27"/>
        <v>0</v>
      </c>
      <c r="AO60">
        <f t="shared" si="27"/>
        <v>0</v>
      </c>
      <c r="AP60">
        <f t="shared" si="27"/>
        <v>-2.5674817487449654E-13</v>
      </c>
      <c r="AQ60">
        <f t="shared" si="27"/>
        <v>-1.5318456488252148E-9</v>
      </c>
      <c r="AR60">
        <f t="shared" si="27"/>
        <v>-1.5321023970000894E-9</v>
      </c>
      <c r="AS60">
        <f t="shared" si="27"/>
        <v>-2.7775617918360019E-2</v>
      </c>
      <c r="AT60">
        <f t="shared" si="27"/>
        <v>-1.8146737054098951E-2</v>
      </c>
      <c r="AU60">
        <f t="shared" si="25"/>
        <v>-4.5922356504561369E-2</v>
      </c>
      <c r="AW60">
        <v>57</v>
      </c>
      <c r="AX60">
        <f>IF(Z60&gt;0, (R60*SUMPRODUCT(K60:$K$98, X60:$X$98)-K60*$AZ$3)/Z60, 0)</f>
        <v>-22537987170466.34</v>
      </c>
    </row>
    <row r="61" spans="5:50" x14ac:dyDescent="0.25">
      <c r="E61">
        <v>2061</v>
      </c>
      <c r="F61" s="5">
        <v>3.5571999999999999E-2</v>
      </c>
      <c r="G61" s="5">
        <v>7.0000000000000007E-2</v>
      </c>
      <c r="H61" s="5">
        <f t="shared" si="9"/>
        <v>0.12000000000000001</v>
      </c>
      <c r="I61" s="5">
        <f t="shared" si="10"/>
        <v>1.1200000000000001</v>
      </c>
      <c r="J61">
        <f t="shared" si="11"/>
        <v>0.89285714285714279</v>
      </c>
      <c r="K61">
        <f t="shared" si="20"/>
        <v>3.5747775919651821E-3</v>
      </c>
      <c r="L61" s="2">
        <v>58</v>
      </c>
      <c r="M61" s="6">
        <v>0.75951466000000001</v>
      </c>
      <c r="Q61" s="4">
        <f t="shared" si="21"/>
        <v>25</v>
      </c>
      <c r="R61">
        <f t="shared" si="0"/>
        <v>50000</v>
      </c>
      <c r="S61">
        <f t="shared" si="1"/>
        <v>-87307951261839</v>
      </c>
      <c r="U61">
        <f t="shared" si="12"/>
        <v>0.75951466000000001</v>
      </c>
      <c r="V61">
        <f t="shared" si="13"/>
        <v>0.01</v>
      </c>
      <c r="W61">
        <f t="shared" si="14"/>
        <v>2.5650764105434377E-12</v>
      </c>
      <c r="X61">
        <f t="shared" si="15"/>
        <v>1.9482131378279194E-12</v>
      </c>
      <c r="Y61">
        <f t="shared" si="16"/>
        <v>2.5650764105434379E-14</v>
      </c>
      <c r="Z61">
        <f t="shared" si="17"/>
        <v>5.9121250861008391E-13</v>
      </c>
      <c r="AB61">
        <f t="shared" si="18"/>
        <v>-57.811659232093852</v>
      </c>
      <c r="AC61">
        <f t="shared" si="22"/>
        <v>-51.617552887118777</v>
      </c>
      <c r="AE61">
        <f t="shared" si="2"/>
        <v>0</v>
      </c>
      <c r="AF61">
        <f t="shared" si="26"/>
        <v>0</v>
      </c>
      <c r="AG61">
        <f t="shared" si="26"/>
        <v>-1.4780312715252098E-11</v>
      </c>
      <c r="AH61">
        <f t="shared" si="4"/>
        <v>-9.7410656891395974E-8</v>
      </c>
      <c r="AI61">
        <f t="shared" si="23"/>
        <v>-9.7425437204111221E-8</v>
      </c>
      <c r="AJ61">
        <f t="shared" si="6"/>
        <v>-6.1941063449750757</v>
      </c>
      <c r="AK61">
        <f t="shared" si="19"/>
        <v>-4.0468161462465702</v>
      </c>
      <c r="AL61">
        <f t="shared" si="24"/>
        <v>-10.240922588647084</v>
      </c>
      <c r="AN61">
        <f t="shared" si="27"/>
        <v>0</v>
      </c>
      <c r="AO61">
        <f t="shared" si="27"/>
        <v>0</v>
      </c>
      <c r="AP61">
        <f t="shared" si="27"/>
        <v>-5.2836330696721254E-14</v>
      </c>
      <c r="AQ61">
        <f t="shared" si="27"/>
        <v>-3.4822143347397109E-10</v>
      </c>
      <c r="AR61">
        <f t="shared" si="27"/>
        <v>-3.4827426980466779E-10</v>
      </c>
      <c r="AS61">
        <f t="shared" si="27"/>
        <v>-2.2142552564266258E-2</v>
      </c>
      <c r="AT61">
        <f t="shared" si="27"/>
        <v>-1.4466467678405133E-2</v>
      </c>
      <c r="AU61">
        <f t="shared" si="25"/>
        <v>-3.660902059094566E-2</v>
      </c>
      <c r="AW61">
        <v>58</v>
      </c>
      <c r="AX61">
        <f>IF(Z61&gt;0, (R61*SUMPRODUCT(K61:$K$98, X61:$X$98)-K61*$AZ$3)/Z61, 0)</f>
        <v>-87307951261839</v>
      </c>
    </row>
    <row r="62" spans="5:50" x14ac:dyDescent="0.25">
      <c r="E62">
        <v>2062</v>
      </c>
      <c r="F62" s="5">
        <v>3.5571999999999999E-2</v>
      </c>
      <c r="G62" s="5">
        <v>7.0000000000000007E-2</v>
      </c>
      <c r="H62" s="5">
        <f t="shared" si="9"/>
        <v>0.12000000000000001</v>
      </c>
      <c r="I62" s="5">
        <f t="shared" si="10"/>
        <v>1.1200000000000001</v>
      </c>
      <c r="J62">
        <f t="shared" si="11"/>
        <v>0.89285714285714279</v>
      </c>
      <c r="K62">
        <f t="shared" si="20"/>
        <v>3.1917657071117694E-3</v>
      </c>
      <c r="L62" s="2">
        <v>59</v>
      </c>
      <c r="M62" s="6">
        <v>0.77745419500000001</v>
      </c>
      <c r="Q62" s="4">
        <f t="shared" si="21"/>
        <v>25</v>
      </c>
      <c r="R62">
        <f t="shared" si="0"/>
        <v>50000</v>
      </c>
      <c r="S62">
        <f t="shared" si="1"/>
        <v>-366761074926252.69</v>
      </c>
      <c r="U62">
        <f t="shared" si="12"/>
        <v>0.77745419500000001</v>
      </c>
      <c r="V62">
        <f t="shared" si="13"/>
        <v>0.01</v>
      </c>
      <c r="W62">
        <f t="shared" si="14"/>
        <v>5.9121250861008391E-13</v>
      </c>
      <c r="X62">
        <f t="shared" si="15"/>
        <v>4.5964064495538332E-13</v>
      </c>
      <c r="Y62">
        <f t="shared" si="16"/>
        <v>5.912125086100839E-15</v>
      </c>
      <c r="Z62">
        <f t="shared" si="17"/>
        <v>1.2565973856859976E-13</v>
      </c>
      <c r="AB62">
        <f t="shared" si="18"/>
        <v>-51.617552887118777</v>
      </c>
      <c r="AC62">
        <f t="shared" si="22"/>
        <v>-46.087100792371544</v>
      </c>
      <c r="AE62">
        <f t="shared" si="2"/>
        <v>0</v>
      </c>
      <c r="AF62">
        <f t="shared" si="26"/>
        <v>0</v>
      </c>
      <c r="AG62">
        <f t="shared" si="26"/>
        <v>-3.141493464214994E-12</v>
      </c>
      <c r="AH62">
        <f t="shared" si="4"/>
        <v>-2.2982032247769165E-8</v>
      </c>
      <c r="AI62">
        <f t="shared" si="23"/>
        <v>-2.298517374123338E-8</v>
      </c>
      <c r="AJ62">
        <f t="shared" si="6"/>
        <v>-5.5304520947472326</v>
      </c>
      <c r="AK62">
        <f t="shared" si="19"/>
        <v>-3.6132287020983145</v>
      </c>
      <c r="AL62">
        <f t="shared" si="24"/>
        <v>-9.1436808198307205</v>
      </c>
      <c r="AN62">
        <f t="shared" si="27"/>
        <v>0</v>
      </c>
      <c r="AO62">
        <f t="shared" si="27"/>
        <v>0</v>
      </c>
      <c r="AP62">
        <f t="shared" si="27"/>
        <v>-1.0026911108197172E-14</v>
      </c>
      <c r="AQ62">
        <f t="shared" si="27"/>
        <v>-7.3353262408166438E-11</v>
      </c>
      <c r="AR62">
        <f t="shared" si="27"/>
        <v>-7.3363289319274628E-11</v>
      </c>
      <c r="AS62">
        <f t="shared" si="27"/>
        <v>-1.7651907340838668E-2</v>
      </c>
      <c r="AT62">
        <f t="shared" si="27"/>
        <v>-1.1532579463309368E-2</v>
      </c>
      <c r="AU62">
        <f t="shared" si="25"/>
        <v>-2.9184486877511323E-2</v>
      </c>
      <c r="AW62">
        <v>59</v>
      </c>
      <c r="AX62">
        <f>IF(Z62&gt;0, (R62*SUMPRODUCT(K62:$K$98, X62:$X$98)-K62*$AZ$3)/Z62, 0)</f>
        <v>-366761074926252.69</v>
      </c>
    </row>
    <row r="63" spans="5:50" x14ac:dyDescent="0.25">
      <c r="E63">
        <v>2063</v>
      </c>
      <c r="F63" s="5">
        <v>3.5571999999999999E-2</v>
      </c>
      <c r="G63" s="5">
        <v>7.0000000000000007E-2</v>
      </c>
      <c r="H63" s="5">
        <f t="shared" si="9"/>
        <v>0.12000000000000001</v>
      </c>
      <c r="I63" s="5">
        <f t="shared" si="10"/>
        <v>1.1200000000000001</v>
      </c>
      <c r="J63">
        <f t="shared" si="11"/>
        <v>0.89285714285714279</v>
      </c>
      <c r="K63">
        <f t="shared" si="20"/>
        <v>2.8497908099212226E-3</v>
      </c>
      <c r="L63" s="2">
        <v>60</v>
      </c>
      <c r="M63" s="6">
        <v>0.79525030600000002</v>
      </c>
      <c r="Q63" s="4">
        <f t="shared" si="21"/>
        <v>25</v>
      </c>
      <c r="R63">
        <f t="shared" si="0"/>
        <v>50000</v>
      </c>
      <c r="S63">
        <f t="shared" si="1"/>
        <v>-1681467317069956.5</v>
      </c>
      <c r="U63">
        <f t="shared" si="12"/>
        <v>0.79525030600000002</v>
      </c>
      <c r="V63">
        <f t="shared" si="13"/>
        <v>0.01</v>
      </c>
      <c r="W63">
        <f t="shared" si="14"/>
        <v>1.2565973856859976E-13</v>
      </c>
      <c r="X63">
        <f t="shared" si="15"/>
        <v>9.9930945548558964E-14</v>
      </c>
      <c r="Y63">
        <f t="shared" si="16"/>
        <v>1.2565973856859976E-15</v>
      </c>
      <c r="Z63">
        <f t="shared" si="17"/>
        <v>2.4472195634354796E-14</v>
      </c>
      <c r="AB63">
        <f t="shared" si="18"/>
        <v>-46.087100792371544</v>
      </c>
      <c r="AC63">
        <f t="shared" si="22"/>
        <v>-41.149197136109663</v>
      </c>
      <c r="AE63">
        <f t="shared" si="2"/>
        <v>0</v>
      </c>
      <c r="AF63">
        <f t="shared" si="26"/>
        <v>0</v>
      </c>
      <c r="AG63">
        <f t="shared" si="26"/>
        <v>-6.1180489085886994E-13</v>
      </c>
      <c r="AH63">
        <f t="shared" si="4"/>
        <v>-4.996547277427948E-9</v>
      </c>
      <c r="AI63">
        <f t="shared" si="23"/>
        <v>-4.9971590823188071E-9</v>
      </c>
      <c r="AJ63">
        <f t="shared" si="6"/>
        <v>-4.9379036562618808</v>
      </c>
      <c r="AK63">
        <f t="shared" si="19"/>
        <v>-3.2260970554660084</v>
      </c>
      <c r="AL63">
        <f t="shared" si="24"/>
        <v>-8.1640007167250488</v>
      </c>
      <c r="AN63">
        <f t="shared" si="27"/>
        <v>0</v>
      </c>
      <c r="AO63">
        <f t="shared" si="27"/>
        <v>0</v>
      </c>
      <c r="AP63">
        <f t="shared" si="27"/>
        <v>-1.7435159554344641E-15</v>
      </c>
      <c r="AQ63">
        <f t="shared" si="27"/>
        <v>-1.4239114512551072E-11</v>
      </c>
      <c r="AR63">
        <f t="shared" si="27"/>
        <v>-1.4240858028506507E-11</v>
      </c>
      <c r="AS63">
        <f t="shared" si="27"/>
        <v>-1.4071992459891512E-2</v>
      </c>
      <c r="AT63">
        <f t="shared" si="27"/>
        <v>-9.1937017405809476E-3</v>
      </c>
      <c r="AU63">
        <f t="shared" si="25"/>
        <v>-2.326569421471332E-2</v>
      </c>
      <c r="AW63">
        <v>60</v>
      </c>
      <c r="AX63">
        <f>IF(Z63&gt;0, (R63*SUMPRODUCT(K63:$K$98, X63:$X$98)-K63*$AZ$3)/Z63, 0)</f>
        <v>-1681467317069956.5</v>
      </c>
    </row>
    <row r="64" spans="5:50" x14ac:dyDescent="0.25">
      <c r="E64">
        <v>2064</v>
      </c>
      <c r="F64" s="5">
        <v>3.5571999999999999E-2</v>
      </c>
      <c r="G64" s="5">
        <v>7.0000000000000007E-2</v>
      </c>
      <c r="H64" s="5">
        <f t="shared" si="9"/>
        <v>0.12000000000000001</v>
      </c>
      <c r="I64" s="5">
        <f t="shared" si="10"/>
        <v>1.1200000000000001</v>
      </c>
      <c r="J64">
        <f t="shared" si="11"/>
        <v>0.89285714285714279</v>
      </c>
      <c r="K64">
        <f t="shared" si="20"/>
        <v>2.5444560802868059E-3</v>
      </c>
      <c r="L64" s="2">
        <v>61</v>
      </c>
      <c r="M64" s="6">
        <v>0.81288120699999999</v>
      </c>
      <c r="Q64" s="4">
        <f t="shared" si="21"/>
        <v>25</v>
      </c>
      <c r="R64">
        <f t="shared" si="0"/>
        <v>50000</v>
      </c>
      <c r="S64">
        <f t="shared" si="1"/>
        <v>-8476289156550728</v>
      </c>
      <c r="U64">
        <f t="shared" si="12"/>
        <v>0.81288120699999999</v>
      </c>
      <c r="V64">
        <f t="shared" si="13"/>
        <v>0.01</v>
      </c>
      <c r="W64">
        <f t="shared" si="14"/>
        <v>2.4472195634354796E-14</v>
      </c>
      <c r="X64">
        <f t="shared" si="15"/>
        <v>1.9892987925194456E-14</v>
      </c>
      <c r="Y64">
        <f t="shared" si="16"/>
        <v>2.4472195634354796E-16</v>
      </c>
      <c r="Z64">
        <f t="shared" si="17"/>
        <v>4.3344857528167919E-15</v>
      </c>
      <c r="AB64">
        <f t="shared" si="18"/>
        <v>-41.149197136109663</v>
      </c>
      <c r="AC64">
        <f t="shared" si="22"/>
        <v>-36.740354585824591</v>
      </c>
      <c r="AE64">
        <f t="shared" si="2"/>
        <v>0</v>
      </c>
      <c r="AF64">
        <f t="shared" si="26"/>
        <v>0</v>
      </c>
      <c r="AG64">
        <f t="shared" si="26"/>
        <v>-1.083621438204198E-13</v>
      </c>
      <c r="AH64">
        <f t="shared" si="4"/>
        <v>-9.9464939625972283E-10</v>
      </c>
      <c r="AI64">
        <f t="shared" si="23"/>
        <v>-9.9475775840354321E-10</v>
      </c>
      <c r="AJ64">
        <f t="shared" si="6"/>
        <v>-4.4088425502850725</v>
      </c>
      <c r="AK64">
        <f t="shared" si="19"/>
        <v>-2.8804437995276766</v>
      </c>
      <c r="AL64">
        <f t="shared" si="24"/>
        <v>-7.2892863508075072</v>
      </c>
      <c r="AN64">
        <f t="shared" si="27"/>
        <v>0</v>
      </c>
      <c r="AO64">
        <f t="shared" si="27"/>
        <v>0</v>
      </c>
      <c r="AP64">
        <f t="shared" si="27"/>
        <v>-2.7572271571678049E-16</v>
      </c>
      <c r="AQ64">
        <f t="shared" si="27"/>
        <v>-2.5308417040666525E-12</v>
      </c>
      <c r="AR64">
        <f t="shared" si="27"/>
        <v>-2.531117426782369E-12</v>
      </c>
      <c r="AS64">
        <f t="shared" si="27"/>
        <v>-1.121810623410004E-2</v>
      </c>
      <c r="AT64">
        <f t="shared" si="27"/>
        <v>-7.3291627396326262E-3</v>
      </c>
      <c r="AU64">
        <f t="shared" si="25"/>
        <v>-1.8547268976263784E-2</v>
      </c>
      <c r="AW64">
        <v>61</v>
      </c>
      <c r="AX64">
        <f>IF(Z64&gt;0, (R64*SUMPRODUCT(K64:$K$98, X64:$X$98)-K64*$AZ$3)/Z64, 0)</f>
        <v>-8476289156550728</v>
      </c>
    </row>
    <row r="65" spans="5:50" x14ac:dyDescent="0.25">
      <c r="E65">
        <v>2065</v>
      </c>
      <c r="F65" s="5">
        <v>3.5571999999999999E-2</v>
      </c>
      <c r="G65" s="5">
        <v>7.0000000000000007E-2</v>
      </c>
      <c r="H65" s="5">
        <f t="shared" si="9"/>
        <v>0.12000000000000001</v>
      </c>
      <c r="I65" s="5">
        <f t="shared" si="10"/>
        <v>1.1200000000000001</v>
      </c>
      <c r="J65">
        <f t="shared" si="11"/>
        <v>0.89285714285714279</v>
      </c>
      <c r="K65">
        <f t="shared" si="20"/>
        <v>2.2718357859703624E-3</v>
      </c>
      <c r="L65" s="2">
        <v>62</v>
      </c>
      <c r="M65" s="6">
        <v>0.83042254299999996</v>
      </c>
      <c r="Q65" s="4">
        <f t="shared" si="21"/>
        <v>25</v>
      </c>
      <c r="R65">
        <f t="shared" si="0"/>
        <v>50000</v>
      </c>
      <c r="S65">
        <f t="shared" si="1"/>
        <v>-4.7425967681320856E+16</v>
      </c>
      <c r="U65">
        <f t="shared" si="12"/>
        <v>0.83042254299999996</v>
      </c>
      <c r="V65">
        <f t="shared" si="13"/>
        <v>0.01</v>
      </c>
      <c r="W65">
        <f t="shared" si="14"/>
        <v>4.3344857528167919E-15</v>
      </c>
      <c r="X65">
        <f t="shared" si="15"/>
        <v>3.5994546814513894E-15</v>
      </c>
      <c r="Y65">
        <f t="shared" si="16"/>
        <v>4.3344857528167918E-17</v>
      </c>
      <c r="Z65">
        <f t="shared" si="17"/>
        <v>6.916862138372346E-16</v>
      </c>
      <c r="AB65">
        <f t="shared" si="18"/>
        <v>-36.740354585824591</v>
      </c>
      <c r="AC65">
        <f t="shared" si="22"/>
        <v>-32.803888023059876</v>
      </c>
      <c r="AE65">
        <f t="shared" si="2"/>
        <v>0</v>
      </c>
      <c r="AF65">
        <f t="shared" si="26"/>
        <v>0</v>
      </c>
      <c r="AG65">
        <f t="shared" si="26"/>
        <v>-1.7292155345930866E-14</v>
      </c>
      <c r="AH65">
        <f t="shared" si="4"/>
        <v>-1.7997273407256947E-10</v>
      </c>
      <c r="AI65">
        <f t="shared" si="23"/>
        <v>-1.7999002622791539E-10</v>
      </c>
      <c r="AJ65">
        <f t="shared" si="6"/>
        <v>-3.9364665627647142</v>
      </c>
      <c r="AK65">
        <f t="shared" si="19"/>
        <v>-2.5718248210077217</v>
      </c>
      <c r="AL65">
        <f t="shared" si="24"/>
        <v>-6.5082913839524261</v>
      </c>
      <c r="AN65">
        <f t="shared" si="27"/>
        <v>0</v>
      </c>
      <c r="AO65">
        <f t="shared" si="27"/>
        <v>0</v>
      </c>
      <c r="AP65">
        <f t="shared" si="27"/>
        <v>-3.9284937331444453E-17</v>
      </c>
      <c r="AQ65">
        <f t="shared" si="27"/>
        <v>-4.088684977649909E-13</v>
      </c>
      <c r="AR65">
        <f t="shared" si="27"/>
        <v>-4.0890778270232231E-13</v>
      </c>
      <c r="AS65">
        <f t="shared" si="27"/>
        <v>-8.9430056075646257E-3</v>
      </c>
      <c r="AT65">
        <f t="shared" si="27"/>
        <v>-5.8427636636121643E-3</v>
      </c>
      <c r="AU65">
        <f t="shared" si="25"/>
        <v>-1.4785769271585697E-2</v>
      </c>
      <c r="AW65">
        <v>62</v>
      </c>
      <c r="AX65">
        <f>IF(Z65&gt;0, (R65*SUMPRODUCT(K65:$K$98, X65:$X$98)-K65*$AZ$3)/Z65, 0)</f>
        <v>-4.7425967681320856E+16</v>
      </c>
    </row>
    <row r="66" spans="5:50" x14ac:dyDescent="0.25">
      <c r="E66">
        <v>2066</v>
      </c>
      <c r="F66" s="5">
        <v>3.5571999999999999E-2</v>
      </c>
      <c r="G66" s="5">
        <v>7.0000000000000007E-2</v>
      </c>
      <c r="H66" s="5">
        <f t="shared" si="9"/>
        <v>0.12000000000000001</v>
      </c>
      <c r="I66" s="5">
        <f t="shared" si="10"/>
        <v>1.1200000000000001</v>
      </c>
      <c r="J66">
        <f t="shared" si="11"/>
        <v>0.89285714285714279</v>
      </c>
      <c r="K66">
        <f t="shared" si="20"/>
        <v>2.0284248089021089E-3</v>
      </c>
      <c r="L66" s="2">
        <v>63</v>
      </c>
      <c r="M66" s="6">
        <v>0.84796327400000004</v>
      </c>
      <c r="Q66" s="4">
        <f t="shared" si="21"/>
        <v>25</v>
      </c>
      <c r="R66">
        <f t="shared" si="0"/>
        <v>50000</v>
      </c>
      <c r="S66">
        <f t="shared" si="1"/>
        <v>-2.9812440200275987E+17</v>
      </c>
      <c r="U66">
        <f t="shared" si="12"/>
        <v>0.84796327400000004</v>
      </c>
      <c r="V66">
        <f t="shared" si="13"/>
        <v>0.01</v>
      </c>
      <c r="W66">
        <f t="shared" si="14"/>
        <v>6.916862138372346E-16</v>
      </c>
      <c r="X66">
        <f t="shared" si="15"/>
        <v>5.8652450646608556E-16</v>
      </c>
      <c r="Y66">
        <f t="shared" si="16"/>
        <v>6.9168621383723463E-18</v>
      </c>
      <c r="Z66">
        <f t="shared" si="17"/>
        <v>9.8244845232776692E-17</v>
      </c>
      <c r="AB66">
        <f t="shared" si="18"/>
        <v>-32.803888023059876</v>
      </c>
      <c r="AC66">
        <f t="shared" si="22"/>
        <v>-29.289185734875247</v>
      </c>
      <c r="AE66">
        <f t="shared" si="2"/>
        <v>0</v>
      </c>
      <c r="AF66">
        <f t="shared" si="26"/>
        <v>0</v>
      </c>
      <c r="AG66">
        <f t="shared" si="26"/>
        <v>-2.4561211308194174E-15</v>
      </c>
      <c r="AH66">
        <f t="shared" si="4"/>
        <v>-2.9326225323304275E-11</v>
      </c>
      <c r="AI66">
        <f t="shared" si="23"/>
        <v>-2.9328681444435094E-11</v>
      </c>
      <c r="AJ66">
        <f t="shared" si="6"/>
        <v>-3.5147022881846297</v>
      </c>
      <c r="AK66">
        <f t="shared" si="19"/>
        <v>-2.2962721616141915</v>
      </c>
      <c r="AL66">
        <f t="shared" si="24"/>
        <v>-5.8109744498281497</v>
      </c>
      <c r="AN66">
        <f t="shared" si="27"/>
        <v>0</v>
      </c>
      <c r="AO66">
        <f t="shared" si="27"/>
        <v>0</v>
      </c>
      <c r="AP66">
        <f t="shared" si="27"/>
        <v>-4.9820570354228083E-18</v>
      </c>
      <c r="AQ66">
        <f t="shared" si="27"/>
        <v>-5.9486042997243663E-14</v>
      </c>
      <c r="AR66">
        <f t="shared" si="27"/>
        <v>-5.9491025054279088E-14</v>
      </c>
      <c r="AS66">
        <f t="shared" si="27"/>
        <v>-7.1293093172587127E-3</v>
      </c>
      <c r="AT66">
        <f t="shared" si="27"/>
        <v>-4.6578154206094987E-3</v>
      </c>
      <c r="AU66">
        <f t="shared" si="25"/>
        <v>-1.1787124737927703E-2</v>
      </c>
      <c r="AW66">
        <v>63</v>
      </c>
      <c r="AX66">
        <f>IF(Z66&gt;0, (R66*SUMPRODUCT(K66:$K$98, X66:$X$98)-K66*$AZ$3)/Z66, 0)</f>
        <v>-2.9812440200275987E+17</v>
      </c>
    </row>
    <row r="67" spans="5:50" x14ac:dyDescent="0.25">
      <c r="E67">
        <v>2067</v>
      </c>
      <c r="F67" s="5">
        <v>3.5571999999999999E-2</v>
      </c>
      <c r="G67" s="5">
        <v>7.0000000000000007E-2</v>
      </c>
      <c r="H67" s="5">
        <f t="shared" si="9"/>
        <v>0.12000000000000001</v>
      </c>
      <c r="I67" s="5">
        <f t="shared" si="10"/>
        <v>1.1200000000000001</v>
      </c>
      <c r="J67">
        <f t="shared" si="11"/>
        <v>0.89285714285714279</v>
      </c>
      <c r="K67">
        <f t="shared" si="20"/>
        <v>1.8110935793768828E-3</v>
      </c>
      <c r="L67" s="2">
        <v>64</v>
      </c>
      <c r="M67" s="6">
        <v>0.86550461000000001</v>
      </c>
      <c r="Q67" s="4">
        <f t="shared" si="21"/>
        <v>25</v>
      </c>
      <c r="R67">
        <f t="shared" ref="R67:R69" si="28">$C$6</f>
        <v>50000</v>
      </c>
      <c r="S67">
        <f t="shared" ref="S67:S69" si="29">AX67</f>
        <v>-2.1380912320382218E+18</v>
      </c>
      <c r="U67">
        <f t="shared" si="12"/>
        <v>0.86550461000000001</v>
      </c>
      <c r="V67">
        <f t="shared" si="13"/>
        <v>0.01</v>
      </c>
      <c r="W67">
        <f t="shared" si="14"/>
        <v>9.8244845232776692E-17</v>
      </c>
      <c r="X67">
        <f t="shared" si="15"/>
        <v>8.5031366457704745E-17</v>
      </c>
      <c r="Y67">
        <f t="shared" si="16"/>
        <v>9.8244845232776701E-19</v>
      </c>
      <c r="Z67">
        <f t="shared" si="17"/>
        <v>1.2231030322744178E-17</v>
      </c>
      <c r="AB67">
        <f t="shared" si="18"/>
        <v>-29.289185734875247</v>
      </c>
      <c r="AC67">
        <f t="shared" si="22"/>
        <v>-26.151058691852949</v>
      </c>
      <c r="AE67">
        <f t="shared" ref="AE67:AE69" si="30">$Z67*O67</f>
        <v>0</v>
      </c>
      <c r="AF67">
        <f t="shared" si="26"/>
        <v>0</v>
      </c>
      <c r="AG67">
        <f t="shared" si="26"/>
        <v>-3.0577575806860447E-16</v>
      </c>
      <c r="AH67">
        <f t="shared" ref="AH67:AH69" si="31">-X67*R67</f>
        <v>-4.2515683228852373E-12</v>
      </c>
      <c r="AI67">
        <f t="shared" si="23"/>
        <v>-4.2518740986433059E-12</v>
      </c>
      <c r="AJ67">
        <f t="shared" ref="AJ67:AJ69" si="32">AB67-AC67</f>
        <v>-3.1381270430222976</v>
      </c>
      <c r="AK67">
        <f t="shared" si="19"/>
        <v>-2.0502430014412676</v>
      </c>
      <c r="AL67">
        <f t="shared" si="24"/>
        <v>-5.1883700444678169</v>
      </c>
      <c r="AN67">
        <f t="shared" si="27"/>
        <v>0</v>
      </c>
      <c r="AO67">
        <f t="shared" si="27"/>
        <v>0</v>
      </c>
      <c r="AP67">
        <f t="shared" si="27"/>
        <v>-5.5378851216714863E-19</v>
      </c>
      <c r="AQ67">
        <f t="shared" si="27"/>
        <v>-7.6999880918595947E-15</v>
      </c>
      <c r="AR67">
        <f t="shared" si="27"/>
        <v>-7.7005418803717617E-15</v>
      </c>
      <c r="AS67">
        <f t="shared" si="27"/>
        <v>-5.6834417388866463E-3</v>
      </c>
      <c r="AT67">
        <f t="shared" si="27"/>
        <v>-3.7131819360726689E-3</v>
      </c>
      <c r="AU67">
        <f t="shared" si="25"/>
        <v>-9.3966236749670144E-3</v>
      </c>
      <c r="AW67">
        <v>64</v>
      </c>
      <c r="AX67">
        <f>IF(Z67&gt;0, (R67*SUMPRODUCT(K67:$K$98, X67:$X$98)-K67*$AZ$3)/Z67, 0)</f>
        <v>-2.1380912320382218E+18</v>
      </c>
    </row>
    <row r="68" spans="5:50" x14ac:dyDescent="0.25">
      <c r="E68">
        <v>2068</v>
      </c>
      <c r="F68" s="5">
        <v>3.5571999999999999E-2</v>
      </c>
      <c r="G68" s="5">
        <v>7.0000000000000007E-2</v>
      </c>
      <c r="H68" s="5">
        <f t="shared" ref="H68:H69" si="33">G68+$C$9</f>
        <v>0.12000000000000001</v>
      </c>
      <c r="I68" s="5">
        <f t="shared" ref="I68:I69" si="34">1+H68</f>
        <v>1.1200000000000001</v>
      </c>
      <c r="J68">
        <f t="shared" ref="J68:J69" si="35">1/I68</f>
        <v>0.89285714285714279</v>
      </c>
      <c r="K68">
        <f t="shared" si="20"/>
        <v>1.6170478387293595E-3</v>
      </c>
      <c r="L68" s="2">
        <v>65</v>
      </c>
      <c r="M68" s="6">
        <v>0.88304594599999997</v>
      </c>
      <c r="Q68" s="4">
        <f t="shared" si="21"/>
        <v>25</v>
      </c>
      <c r="R68">
        <f t="shared" si="28"/>
        <v>50000</v>
      </c>
      <c r="S68">
        <f t="shared" si="29"/>
        <v>-1.7848879562859338E+19</v>
      </c>
      <c r="U68">
        <f t="shared" ref="U68:U69" si="36">M68</f>
        <v>0.88304594599999997</v>
      </c>
      <c r="V68">
        <f t="shared" ref="V68:V69" si="37">$C$10</f>
        <v>0.01</v>
      </c>
      <c r="W68">
        <f t="shared" ref="W68:W69" si="38">Z67</f>
        <v>1.2231030322744178E-17</v>
      </c>
      <c r="X68">
        <f t="shared" ref="X68:X69" si="39">U68*W68</f>
        <v>1.0800561741902317E-17</v>
      </c>
      <c r="Y68">
        <f t="shared" ref="Y68:Y69" si="40">V68*W68</f>
        <v>1.2231030322744178E-19</v>
      </c>
      <c r="Z68">
        <f>MAX(0, W68-X68-Y68)</f>
        <v>1.3081582776144193E-18</v>
      </c>
      <c r="AB68">
        <f t="shared" ref="AB68:AB69" si="41">AC67</f>
        <v>-26.151058691852949</v>
      </c>
      <c r="AC68">
        <f t="shared" si="22"/>
        <v>-23.34915954629728</v>
      </c>
      <c r="AE68">
        <f t="shared" si="30"/>
        <v>0</v>
      </c>
      <c r="AF68">
        <f t="shared" si="26"/>
        <v>0</v>
      </c>
      <c r="AG68">
        <f t="shared" si="26"/>
        <v>-3.2703956940360481E-17</v>
      </c>
      <c r="AH68">
        <f t="shared" si="31"/>
        <v>-5.4002808709511587E-13</v>
      </c>
      <c r="AI68">
        <f t="shared" si="23"/>
        <v>-5.400607910520562E-13</v>
      </c>
      <c r="AJ68">
        <f t="shared" si="32"/>
        <v>-2.8018991455556694</v>
      </c>
      <c r="AK68">
        <f t="shared" ref="AK68:AK69" si="42">G68*SUM(AB68:AB68, AE68:AF68)</f>
        <v>-1.8305741084297067</v>
      </c>
      <c r="AL68">
        <f t="shared" si="24"/>
        <v>-4.6324732539859159</v>
      </c>
      <c r="AN68">
        <f t="shared" si="27"/>
        <v>0</v>
      </c>
      <c r="AO68">
        <f t="shared" si="27"/>
        <v>0</v>
      </c>
      <c r="AP68">
        <f t="shared" si="27"/>
        <v>-5.2883862888307952E-20</v>
      </c>
      <c r="AQ68">
        <f t="shared" si="27"/>
        <v>-8.7325125109030745E-16</v>
      </c>
      <c r="AR68">
        <f t="shared" si="27"/>
        <v>-8.7330413495319575E-16</v>
      </c>
      <c r="AS68">
        <f t="shared" si="27"/>
        <v>-4.5308049576584346E-3</v>
      </c>
      <c r="AT68">
        <f t="shared" si="27"/>
        <v>-2.9601259056701813E-3</v>
      </c>
      <c r="AU68">
        <f t="shared" si="25"/>
        <v>-7.4909308633294884E-3</v>
      </c>
      <c r="AW68">
        <v>65</v>
      </c>
      <c r="AX68">
        <f>IF(Z68&gt;0, (R68*SUMPRODUCT(K68:$K$98, X68:$X$98)-K68*$AZ$3)/Z68, 0)</f>
        <v>-1.7848879562859338E+19</v>
      </c>
    </row>
    <row r="69" spans="5:50" x14ac:dyDescent="0.25">
      <c r="E69">
        <v>2069</v>
      </c>
      <c r="F69" s="5">
        <v>3.5571999999999999E-2</v>
      </c>
      <c r="G69" s="5">
        <v>7.0000000000000007E-2</v>
      </c>
      <c r="H69" s="5">
        <f t="shared" si="33"/>
        <v>0.12000000000000001</v>
      </c>
      <c r="I69" s="5">
        <f t="shared" si="34"/>
        <v>1.1200000000000001</v>
      </c>
      <c r="J69">
        <f t="shared" si="35"/>
        <v>0.89285714285714279</v>
      </c>
      <c r="K69">
        <f t="shared" ref="K69" si="43">K68*J69</f>
        <v>1.4437927131512138E-3</v>
      </c>
      <c r="L69" s="2">
        <v>66</v>
      </c>
      <c r="M69" s="6">
        <v>1</v>
      </c>
      <c r="Q69" s="4">
        <f t="shared" ref="Q69" si="44">$C$8</f>
        <v>25</v>
      </c>
      <c r="R69">
        <f t="shared" si="28"/>
        <v>50000</v>
      </c>
      <c r="S69">
        <f t="shared" si="29"/>
        <v>0</v>
      </c>
      <c r="U69">
        <f t="shared" si="36"/>
        <v>1</v>
      </c>
      <c r="V69">
        <f t="shared" si="37"/>
        <v>0.01</v>
      </c>
      <c r="W69">
        <f t="shared" si="38"/>
        <v>1.3081582776144193E-18</v>
      </c>
      <c r="X69">
        <f t="shared" si="39"/>
        <v>1.3081582776144193E-18</v>
      </c>
      <c r="Y69">
        <f t="shared" si="40"/>
        <v>1.3081582776144193E-20</v>
      </c>
      <c r="Z69">
        <f t="shared" ref="Z69" si="45">MAX(0, W69-X69-Y69)</f>
        <v>0</v>
      </c>
      <c r="AB69">
        <f t="shared" si="41"/>
        <v>-23.34915954629728</v>
      </c>
      <c r="AC69">
        <f t="shared" si="22"/>
        <v>0</v>
      </c>
      <c r="AE69">
        <f t="shared" si="30"/>
        <v>0</v>
      </c>
      <c r="AF69">
        <f t="shared" si="26"/>
        <v>0</v>
      </c>
      <c r="AG69">
        <f t="shared" si="26"/>
        <v>0</v>
      </c>
      <c r="AH69">
        <f t="shared" si="31"/>
        <v>-6.5407913880720968E-14</v>
      </c>
      <c r="AI69">
        <f t="shared" si="23"/>
        <v>-6.5407913880720968E-14</v>
      </c>
      <c r="AJ69">
        <f t="shared" si="32"/>
        <v>-23.34915954629728</v>
      </c>
      <c r="AK69">
        <f t="shared" si="42"/>
        <v>-1.6344411682408098</v>
      </c>
      <c r="AL69">
        <f t="shared" si="24"/>
        <v>-24.983600714538152</v>
      </c>
      <c r="AN69">
        <f t="shared" si="27"/>
        <v>0</v>
      </c>
      <c r="AO69">
        <f t="shared" si="27"/>
        <v>0</v>
      </c>
      <c r="AP69">
        <f t="shared" si="27"/>
        <v>0</v>
      </c>
      <c r="AQ69">
        <f t="shared" si="27"/>
        <v>-9.4435469443407061E-17</v>
      </c>
      <c r="AR69">
        <f t="shared" si="27"/>
        <v>-9.4435469443407061E-17</v>
      </c>
      <c r="AS69">
        <f t="shared" si="27"/>
        <v>-3.3711346411149111E-2</v>
      </c>
      <c r="AT69">
        <f t="shared" si="27"/>
        <v>-2.3597942487804382E-3</v>
      </c>
      <c r="AU69">
        <f t="shared" si="25"/>
        <v>-3.607114065992964E-2</v>
      </c>
      <c r="AW69">
        <v>66</v>
      </c>
      <c r="AX69">
        <f>IF(Z69&gt;0, (R69*SUMPRODUCT(K69:$K$98, X69:$X$98)-K69*$AZ$3)/Z69, 0)</f>
        <v>0</v>
      </c>
    </row>
    <row r="70" spans="5:50" x14ac:dyDescent="0.25">
      <c r="F70" s="5"/>
      <c r="G70" s="5"/>
      <c r="H70" s="5"/>
      <c r="I70" s="5"/>
      <c r="M70" s="6"/>
      <c r="Q70" s="4"/>
      <c r="AX70">
        <f>IF(Z70&gt;0, (R70*SUMPRODUCT(K70:$K$98, X70:$X$98)-K70*$AZ$3)/Z70, 0)</f>
        <v>0</v>
      </c>
    </row>
    <row r="71" spans="5:50" x14ac:dyDescent="0.25">
      <c r="F71" s="5"/>
      <c r="G71" s="5"/>
      <c r="H71" s="5"/>
      <c r="I71" s="5"/>
      <c r="M71" s="6"/>
      <c r="Q71" s="4"/>
      <c r="AN71" s="8">
        <f t="shared" ref="AN71:AU71" si="46">SUM(AN3:AN69)</f>
        <v>30871.247972360125</v>
      </c>
      <c r="AO71" s="8">
        <f t="shared" si="46"/>
        <v>-3087.1247972360125</v>
      </c>
      <c r="AP71" s="8">
        <f t="shared" si="46"/>
        <v>-381.02265911640683</v>
      </c>
      <c r="AQ71" s="8">
        <f t="shared" si="46"/>
        <v>-14439.374635103275</v>
      </c>
      <c r="AR71" s="8">
        <f t="shared" si="46"/>
        <v>12963.725880904429</v>
      </c>
      <c r="AS71" s="8">
        <f t="shared" si="46"/>
        <v>-768.01630364351286</v>
      </c>
      <c r="AT71" s="8">
        <f t="shared" si="46"/>
        <v>107.25923497841129</v>
      </c>
      <c r="AU71" s="8">
        <f t="shared" si="46"/>
        <v>12302.968812239333</v>
      </c>
      <c r="AX71">
        <f>IF(Z71&gt;0, (R71*SUMPRODUCT(K71:$K$98, X71:$X$98)-K71*$AZ$3)/Z71, 0)</f>
        <v>0</v>
      </c>
    </row>
    <row r="72" spans="5:50" x14ac:dyDescent="0.25">
      <c r="F72" s="5"/>
      <c r="G72" s="5"/>
      <c r="H72" s="5"/>
      <c r="I72" s="5"/>
      <c r="M72" s="6"/>
      <c r="Q72" s="4"/>
      <c r="AX72">
        <f>IF(Z72&gt;0, (R72*SUMPRODUCT(K72:$K$98, X72:$X$98)-K72*$AZ$3)/Z72, 0)</f>
        <v>0</v>
      </c>
    </row>
    <row r="73" spans="5:50" x14ac:dyDescent="0.25">
      <c r="F73" s="5"/>
      <c r="G73" s="5"/>
      <c r="H73" s="5"/>
      <c r="I73" s="5"/>
      <c r="M73" s="6"/>
      <c r="Q73" s="4"/>
      <c r="AX73">
        <f>IF(Z73&gt;0, (R73*SUMPRODUCT(K73:$K$98, X73:$X$98)-K73*$AZ$3)/Z73, 0)</f>
        <v>0</v>
      </c>
    </row>
    <row r="74" spans="5:50" x14ac:dyDescent="0.25">
      <c r="F74" s="5"/>
      <c r="G74" s="5"/>
      <c r="H74" s="5"/>
      <c r="I74" s="5"/>
      <c r="M74" s="6"/>
      <c r="Q74" s="4"/>
      <c r="AX74">
        <f>IF(Z74&gt;0, (R74*SUMPRODUCT(K74:$K$98, X74:$X$98)-K74*$AZ$3)/Z74, 0)</f>
        <v>0</v>
      </c>
    </row>
    <row r="75" spans="5:50" x14ac:dyDescent="0.25">
      <c r="F75" s="5"/>
      <c r="G75" s="5"/>
      <c r="H75" s="5"/>
      <c r="I75" s="5"/>
      <c r="M75" s="6"/>
      <c r="Q75" s="4"/>
      <c r="AX75">
        <f>IF(Z75&gt;0, (R75*SUMPRODUCT(K75:$K$98, X75:$X$98)-K75*$AZ$3)/Z75, 0)</f>
        <v>0</v>
      </c>
    </row>
    <row r="76" spans="5:50" x14ac:dyDescent="0.25">
      <c r="F76" s="5"/>
      <c r="G76" s="5"/>
      <c r="H76" s="5"/>
      <c r="I76" s="5"/>
      <c r="M76" s="6"/>
      <c r="Q76" s="4"/>
      <c r="AX76">
        <f>IF(Z76&gt;0, (R76*SUMPRODUCT(K76:$K$98, X76:$X$98)-K76*$AZ$3)/Z76, 0)</f>
        <v>0</v>
      </c>
    </row>
    <row r="77" spans="5:50" x14ac:dyDescent="0.25">
      <c r="F77" s="5"/>
      <c r="G77" s="5"/>
      <c r="H77" s="5"/>
      <c r="I77" s="5"/>
      <c r="M77" s="6"/>
      <c r="Q77" s="4"/>
      <c r="AX77">
        <f>IF(Z77&gt;0, (R77*SUMPRODUCT(K77:$K$98, X77:$X$98)-K77*$AZ$3)/Z77, 0)</f>
        <v>0</v>
      </c>
    </row>
    <row r="78" spans="5:50" x14ac:dyDescent="0.25">
      <c r="F78" s="5"/>
      <c r="G78" s="5"/>
      <c r="H78" s="5"/>
      <c r="I78" s="5"/>
      <c r="M78" s="6"/>
      <c r="Q78" s="4"/>
      <c r="AX78">
        <f>IF(Z78&gt;0, (R78*SUMPRODUCT(K78:$K$98, X78:$X$98)-K78*$AZ$3)/Z78, 0)</f>
        <v>0</v>
      </c>
    </row>
    <row r="79" spans="5:50" x14ac:dyDescent="0.25">
      <c r="F79" s="5"/>
      <c r="G79" s="5"/>
      <c r="H79" s="5"/>
      <c r="I79" s="5"/>
      <c r="M79" s="6"/>
      <c r="Q79" s="4"/>
      <c r="AX79">
        <f>IF(Z79&gt;0, (R79*SUMPRODUCT(K79:$K$98, X79:$X$98)-K79*$AZ$3)/Z79, 0)</f>
        <v>0</v>
      </c>
    </row>
    <row r="80" spans="5:50" x14ac:dyDescent="0.25">
      <c r="F80" s="5"/>
      <c r="G80" s="5"/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/>
      <c r="G81" s="5"/>
      <c r="H81" s="5"/>
      <c r="I81" s="5"/>
      <c r="M81" s="6"/>
      <c r="Q81" s="4"/>
      <c r="AX81">
        <f>IF(Z81&gt;0, (R81*SUMPRODUCT(K81:$K$98, X81:$X$98)-K81*$AZ$3)/Z81, 0)</f>
        <v>0</v>
      </c>
    </row>
    <row r="82" spans="2:50" x14ac:dyDescent="0.25">
      <c r="F82" s="5"/>
      <c r="G82" s="5"/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/>
      <c r="G83" s="5"/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/>
      <c r="G84" s="5"/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/>
      <c r="G85" s="5"/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/>
      <c r="G86" s="5"/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/>
      <c r="G87" s="5"/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/>
      <c r="G88" s="5"/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/>
      <c r="G89" s="5"/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/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/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/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/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/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/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/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/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/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71:AU71">
    <cfRule type="cellIs" dxfId="20" priority="1" operator="lessThan">
      <formula>0</formula>
    </cfRule>
  </conditionalFormatting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1018CA-BEE8-4332-862C-868B103B4CC5}">
  <dimension ref="A1:AZ100"/>
  <sheetViews>
    <sheetView workbookViewId="0">
      <selection activeCell="M33" sqref="M33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</cols>
  <sheetData>
    <row r="1" spans="1:52" x14ac:dyDescent="0.25">
      <c r="A1" t="s">
        <v>0</v>
      </c>
      <c r="Q1" t="s">
        <v>1</v>
      </c>
      <c r="W1" t="s">
        <v>2</v>
      </c>
      <c r="AB1" t="s">
        <v>46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f>'S.26.04.B'!C3*(1+C12)</f>
        <v>7343.8487270928108</v>
      </c>
      <c r="K3">
        <v>1</v>
      </c>
      <c r="L3" s="2">
        <v>0</v>
      </c>
      <c r="O3">
        <f>$C$3</f>
        <v>7343.8487270928108</v>
      </c>
      <c r="P3">
        <f>O3*C5</f>
        <v>734.38487270928113</v>
      </c>
      <c r="Q3" s="4">
        <f>B8</f>
        <v>200</v>
      </c>
      <c r="R3">
        <f t="shared" ref="R3:R66" si="0">$C$6</f>
        <v>100000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7343.8487270928108</v>
      </c>
      <c r="AF3">
        <f t="shared" ref="AF3:AG34" si="4">-$Z3*P3</f>
        <v>-734.38487270928113</v>
      </c>
      <c r="AG3">
        <f t="shared" si="4"/>
        <v>-200</v>
      </c>
      <c r="AH3">
        <f t="shared" ref="AH3:AH66" si="5">-X3*R3</f>
        <v>0</v>
      </c>
      <c r="AI3">
        <f t="shared" ref="AI3:AI34" si="6">SUM(AE3:AH3)</f>
        <v>6409.4638543835299</v>
      </c>
      <c r="AJ3">
        <f t="shared" ref="AJ3:AJ66" si="7">AB3-AC3</f>
        <v>0</v>
      </c>
      <c r="AL3">
        <f t="shared" ref="AL3:AL34" si="8">SUM(AI3:AK3)</f>
        <v>6409.4638543835299</v>
      </c>
      <c r="AN3">
        <f t="shared" ref="AN3:AU34" si="9">AE3*$K3</f>
        <v>7343.8487270928108</v>
      </c>
      <c r="AO3">
        <f t="shared" si="9"/>
        <v>-734.38487270928113</v>
      </c>
      <c r="AP3">
        <f t="shared" si="9"/>
        <v>-200</v>
      </c>
      <c r="AQ3">
        <f t="shared" si="9"/>
        <v>0</v>
      </c>
      <c r="AR3">
        <f t="shared" si="9"/>
        <v>6409.4638543835299</v>
      </c>
      <c r="AS3">
        <f t="shared" si="9"/>
        <v>0</v>
      </c>
      <c r="AT3">
        <f t="shared" si="9"/>
        <v>0</v>
      </c>
      <c r="AU3">
        <f t="shared" si="9"/>
        <v>6409.4638543835299</v>
      </c>
      <c r="AW3">
        <v>0</v>
      </c>
      <c r="AX3">
        <f>IF(Z3&gt;0, (R3*SUMPRODUCT(K3:$K$98, X3:$X$98)-K3*$AZ$3)/Z3, 0)</f>
        <v>0</v>
      </c>
      <c r="AZ3">
        <f>C6*SUMPRODUCT(X4:X98, K4:K98)/1</f>
        <v>3489.3367258399339</v>
      </c>
    </row>
    <row r="4" spans="1:52" x14ac:dyDescent="0.25">
      <c r="A4" t="s">
        <v>14</v>
      </c>
      <c r="C4" t="s">
        <v>37</v>
      </c>
      <c r="E4">
        <v>2004</v>
      </c>
      <c r="F4" s="5">
        <f t="array" ref="F4:F98">EconomicRates!C44:C138</f>
        <v>1.5900000000000001E-2</v>
      </c>
      <c r="G4" s="5">
        <f t="array" ref="G4:G98">EconomicRates!D44:D138</f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98">Mortalities!B2:B96</f>
        <v>1.784809E-3</v>
      </c>
      <c r="R4">
        <f t="shared" si="0"/>
        <v>100000</v>
      </c>
      <c r="S4">
        <f t="shared" si="1"/>
        <v>236.84595681227597</v>
      </c>
      <c r="U4">
        <f t="shared" ref="U4:U67" si="13">M4</f>
        <v>1.784809E-3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1.784809E-3</v>
      </c>
      <c r="Y4">
        <f t="shared" ref="Y4:Y67" si="17">V4*W4</f>
        <v>0.01</v>
      </c>
      <c r="Z4">
        <f t="shared" ref="Z4:Z67" si="18">MAX(0, W4-X4-Y4)</f>
        <v>0.98821519099999999</v>
      </c>
      <c r="AB4">
        <f t="shared" ref="AB4:AB67" si="19">AC3</f>
        <v>0</v>
      </c>
      <c r="AC4">
        <f t="shared" si="2"/>
        <v>234.05477244882104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-178.48089999999999</v>
      </c>
      <c r="AI4">
        <f t="shared" si="6"/>
        <v>-178.48089999999999</v>
      </c>
      <c r="AJ4">
        <f t="shared" si="7"/>
        <v>-234.05477244882104</v>
      </c>
      <c r="AK4">
        <f>G4*SUM(AB4, AE4:AF4)</f>
        <v>0</v>
      </c>
      <c r="AL4">
        <f t="shared" si="8"/>
        <v>-412.53567244882106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-166.5089094131915</v>
      </c>
      <c r="AR4">
        <f t="shared" si="9"/>
        <v>-166.5089094131915</v>
      </c>
      <c r="AS4">
        <f t="shared" si="9"/>
        <v>-218.35504473255065</v>
      </c>
      <c r="AT4">
        <f t="shared" si="9"/>
        <v>0</v>
      </c>
      <c r="AU4">
        <f t="shared" si="9"/>
        <v>-384.86395414574218</v>
      </c>
      <c r="AW4">
        <v>1</v>
      </c>
      <c r="AX4">
        <f>IF(Z4&gt;0, (R4*SUMPRODUCT(K4:$K$98, X4:$X$98)-K4*$AZ$3)/Z4, 0)</f>
        <v>236.84595681227597</v>
      </c>
    </row>
    <row r="5" spans="1:52" x14ac:dyDescent="0.25">
      <c r="C5" s="2">
        <f>'S.26.04.A'!C5</f>
        <v>0.1</v>
      </c>
      <c r="E5">
        <v>2005</v>
      </c>
      <c r="F5" s="5">
        <v>3.6400000000000002E-2</v>
      </c>
      <c r="G5" s="5"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1.7924099999999999E-3</v>
      </c>
      <c r="Q5" s="4">
        <f t="shared" ref="Q5:Q68" si="21">$C$8</f>
        <v>25</v>
      </c>
      <c r="R5">
        <f t="shared" si="0"/>
        <v>100000</v>
      </c>
      <c r="S5">
        <f t="shared" si="1"/>
        <v>347.2059037782721</v>
      </c>
      <c r="U5">
        <f t="shared" si="13"/>
        <v>1.7924099999999999E-3</v>
      </c>
      <c r="V5">
        <f t="shared" si="14"/>
        <v>0.01</v>
      </c>
      <c r="W5">
        <f t="shared" si="15"/>
        <v>0.98821519099999999</v>
      </c>
      <c r="X5">
        <f t="shared" si="16"/>
        <v>1.7712867905003099E-3</v>
      </c>
      <c r="Y5">
        <f t="shared" si="17"/>
        <v>9.8821519099999994E-3</v>
      </c>
      <c r="Z5">
        <f t="shared" si="18"/>
        <v>0.97656175229949971</v>
      </c>
      <c r="AB5">
        <f t="shared" si="19"/>
        <v>234.05477244882104</v>
      </c>
      <c r="AC5">
        <f t="shared" si="2"/>
        <v>339.06800580244089</v>
      </c>
      <c r="AE5">
        <f t="shared" si="3"/>
        <v>0</v>
      </c>
      <c r="AF5">
        <f t="shared" si="4"/>
        <v>0</v>
      </c>
      <c r="AG5">
        <f t="shared" si="4"/>
        <v>-24.414043807487491</v>
      </c>
      <c r="AH5">
        <f t="shared" si="5"/>
        <v>-177.128679050031</v>
      </c>
      <c r="AI5">
        <f t="shared" si="6"/>
        <v>-201.5427228575185</v>
      </c>
      <c r="AJ5">
        <f t="shared" si="7"/>
        <v>-105.01323335361985</v>
      </c>
      <c r="AK5">
        <f>G5*SUM(AB5, AE5:AF5)</f>
        <v>9.5962456704016628</v>
      </c>
      <c r="AL5">
        <f t="shared" si="8"/>
        <v>-296.95971054073664</v>
      </c>
      <c r="AN5">
        <f t="shared" si="9"/>
        <v>0</v>
      </c>
      <c r="AO5">
        <f t="shared" si="9"/>
        <v>0</v>
      </c>
      <c r="AP5">
        <f t="shared" si="9"/>
        <v>-20.876644603586456</v>
      </c>
      <c r="AQ5">
        <f t="shared" si="9"/>
        <v>-151.46415361539329</v>
      </c>
      <c r="AR5">
        <f t="shared" si="9"/>
        <v>-172.34079821897976</v>
      </c>
      <c r="AS5">
        <f t="shared" si="9"/>
        <v>-89.797657802377401</v>
      </c>
      <c r="AT5">
        <f t="shared" si="9"/>
        <v>8.205826612314004</v>
      </c>
      <c r="AU5">
        <f t="shared" si="9"/>
        <v>-253.9326294090431</v>
      </c>
      <c r="AW5">
        <v>2</v>
      </c>
      <c r="AX5">
        <f>IF(Z5&gt;0, (R5*SUMPRODUCT(K5:$K$98, X5:$X$98)-K5*$AZ$3)/Z5, 0)</f>
        <v>347.2059037782721</v>
      </c>
    </row>
    <row r="6" spans="1:52" x14ac:dyDescent="0.25">
      <c r="A6" t="s">
        <v>16</v>
      </c>
      <c r="C6" s="2">
        <v>100000</v>
      </c>
      <c r="E6">
        <v>2006</v>
      </c>
      <c r="F6" s="5">
        <v>5.8799999999999998E-2</v>
      </c>
      <c r="G6" s="5"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1.8014369999999999E-3</v>
      </c>
      <c r="Q6" s="4">
        <f t="shared" si="21"/>
        <v>25</v>
      </c>
      <c r="R6">
        <f t="shared" si="0"/>
        <v>100000</v>
      </c>
      <c r="S6">
        <f t="shared" si="1"/>
        <v>497.03208881840106</v>
      </c>
      <c r="U6">
        <f t="shared" si="13"/>
        <v>1.8014369999999999E-3</v>
      </c>
      <c r="V6">
        <f t="shared" si="14"/>
        <v>0.01</v>
      </c>
      <c r="W6">
        <f t="shared" si="15"/>
        <v>0.97656175229949971</v>
      </c>
      <c r="X6">
        <f t="shared" si="16"/>
        <v>1.7592144733771537E-3</v>
      </c>
      <c r="Y6">
        <f t="shared" si="17"/>
        <v>9.765617522994997E-3</v>
      </c>
      <c r="Z6">
        <f t="shared" si="18"/>
        <v>0.9650369203031276</v>
      </c>
      <c r="AB6">
        <f t="shared" si="19"/>
        <v>339.06800580244089</v>
      </c>
      <c r="AC6">
        <f t="shared" si="2"/>
        <v>479.65431628514034</v>
      </c>
      <c r="AE6">
        <f t="shared" si="3"/>
        <v>0</v>
      </c>
      <c r="AF6">
        <f t="shared" si="4"/>
        <v>0</v>
      </c>
      <c r="AG6">
        <f t="shared" si="4"/>
        <v>-24.125923007578191</v>
      </c>
      <c r="AH6">
        <f t="shared" si="5"/>
        <v>-175.92144733771536</v>
      </c>
      <c r="AI6">
        <f t="shared" si="6"/>
        <v>-200.04737034529356</v>
      </c>
      <c r="AJ6">
        <f t="shared" si="7"/>
        <v>-140.58631048269945</v>
      </c>
      <c r="AK6">
        <f>G6*SUM(AB6, AE6:AF6)</f>
        <v>19.835478339442794</v>
      </c>
      <c r="AL6">
        <f t="shared" si="8"/>
        <v>-320.7982024885502</v>
      </c>
      <c r="AN6">
        <f t="shared" si="9"/>
        <v>0</v>
      </c>
      <c r="AO6">
        <f t="shared" si="9"/>
        <v>0</v>
      </c>
      <c r="AP6">
        <f t="shared" si="9"/>
        <v>-18.61097897837243</v>
      </c>
      <c r="AQ6">
        <f t="shared" si="9"/>
        <v>-135.70756887596198</v>
      </c>
      <c r="AR6">
        <f t="shared" si="9"/>
        <v>-154.31854785433441</v>
      </c>
      <c r="AS6">
        <f t="shared" si="9"/>
        <v>-108.44968991315304</v>
      </c>
      <c r="AT6">
        <f t="shared" si="9"/>
        <v>15.301286930467922</v>
      </c>
      <c r="AU6">
        <f t="shared" si="9"/>
        <v>-247.46695083701951</v>
      </c>
      <c r="AW6">
        <v>3</v>
      </c>
      <c r="AX6">
        <f>IF(Z6&gt;0, (R6*SUMPRODUCT(K6:$K$98, X6:$X$98)-K6*$AZ$3)/Z6, 0)</f>
        <v>497.03208881840106</v>
      </c>
    </row>
    <row r="7" spans="1:52" x14ac:dyDescent="0.25">
      <c r="A7" t="s">
        <v>15</v>
      </c>
      <c r="B7" t="s">
        <v>37</v>
      </c>
      <c r="C7" t="s">
        <v>47</v>
      </c>
      <c r="E7">
        <v>2007</v>
      </c>
      <c r="F7" s="5">
        <v>5.4699999999999999E-2</v>
      </c>
      <c r="G7" s="5"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1.8114139999999999E-3</v>
      </c>
      <c r="Q7" s="4">
        <f t="shared" si="21"/>
        <v>25</v>
      </c>
      <c r="R7">
        <f t="shared" si="0"/>
        <v>100000</v>
      </c>
      <c r="S7">
        <f t="shared" si="1"/>
        <v>615.16379471141852</v>
      </c>
      <c r="U7">
        <f t="shared" si="13"/>
        <v>1.8114139999999999E-3</v>
      </c>
      <c r="V7">
        <f t="shared" si="14"/>
        <v>0.01</v>
      </c>
      <c r="W7">
        <f t="shared" si="15"/>
        <v>0.9650369203031276</v>
      </c>
      <c r="X7">
        <f t="shared" si="16"/>
        <v>1.7480813879539696E-3</v>
      </c>
      <c r="Y7">
        <f t="shared" si="17"/>
        <v>9.6503692030312765E-3</v>
      </c>
      <c r="Z7">
        <f t="shared" si="18"/>
        <v>0.95363846971214228</v>
      </c>
      <c r="AB7">
        <f t="shared" si="19"/>
        <v>479.65431628514034</v>
      </c>
      <c r="AC7">
        <f t="shared" si="2"/>
        <v>586.64385981091164</v>
      </c>
      <c r="AE7">
        <f t="shared" si="3"/>
        <v>0</v>
      </c>
      <c r="AF7">
        <f t="shared" si="4"/>
        <v>0</v>
      </c>
      <c r="AG7">
        <f t="shared" si="4"/>
        <v>-23.840961742803557</v>
      </c>
      <c r="AH7">
        <f t="shared" si="5"/>
        <v>-174.80813879539696</v>
      </c>
      <c r="AI7">
        <f t="shared" si="6"/>
        <v>-198.64910053820051</v>
      </c>
      <c r="AJ7">
        <f t="shared" si="7"/>
        <v>-106.9895435257713</v>
      </c>
      <c r="AK7">
        <f>G7*SUM(AB7, AE7:AF7)</f>
        <v>23.55102692960039</v>
      </c>
      <c r="AL7">
        <f t="shared" si="8"/>
        <v>-282.08761713437144</v>
      </c>
      <c r="AN7">
        <f t="shared" si="9"/>
        <v>0</v>
      </c>
      <c r="AO7">
        <f t="shared" si="9"/>
        <v>0</v>
      </c>
      <c r="AP7">
        <f t="shared" si="9"/>
        <v>-16.732924211367099</v>
      </c>
      <c r="AQ7">
        <f t="shared" si="9"/>
        <v>-122.69015694706404</v>
      </c>
      <c r="AR7">
        <f t="shared" si="9"/>
        <v>-139.42308115843113</v>
      </c>
      <c r="AS7">
        <f t="shared" si="9"/>
        <v>-75.091262782881756</v>
      </c>
      <c r="AT7">
        <f t="shared" si="9"/>
        <v>16.529431696765421</v>
      </c>
      <c r="AU7">
        <f t="shared" si="9"/>
        <v>-197.98491224454747</v>
      </c>
      <c r="AW7">
        <v>4</v>
      </c>
      <c r="AX7">
        <f>IF(Z7&gt;0, (R7*SUMPRODUCT(K7:$K$98, X7:$X$98)-K7*$AZ$3)/Z7, 0)</f>
        <v>615.16379471141852</v>
      </c>
    </row>
    <row r="8" spans="1:52" x14ac:dyDescent="0.25">
      <c r="B8" s="2">
        <f>'S.26.04.A'!B8</f>
        <v>200</v>
      </c>
      <c r="C8" s="2">
        <f>'S.26.04.A'!C8</f>
        <v>25</v>
      </c>
      <c r="E8">
        <v>2008</v>
      </c>
      <c r="F8" s="5">
        <v>2.2499999999999999E-2</v>
      </c>
      <c r="G8" s="5"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1.8237660000000001E-3</v>
      </c>
      <c r="Q8" s="4">
        <f t="shared" si="21"/>
        <v>25</v>
      </c>
      <c r="R8">
        <f t="shared" si="0"/>
        <v>100000</v>
      </c>
      <c r="S8">
        <f t="shared" si="1"/>
        <v>665.29240672120136</v>
      </c>
      <c r="U8">
        <f t="shared" si="13"/>
        <v>1.8237660000000001E-3</v>
      </c>
      <c r="V8">
        <f t="shared" si="14"/>
        <v>0.01</v>
      </c>
      <c r="W8">
        <f t="shared" si="15"/>
        <v>0.95363846971214228</v>
      </c>
      <c r="X8">
        <f t="shared" si="16"/>
        <v>1.739213417353035E-3</v>
      </c>
      <c r="Y8">
        <f t="shared" si="17"/>
        <v>9.5363846971214233E-3</v>
      </c>
      <c r="Z8">
        <f t="shared" si="18"/>
        <v>0.94236287159766785</v>
      </c>
      <c r="AB8">
        <f t="shared" si="19"/>
        <v>586.64385981091164</v>
      </c>
      <c r="AC8">
        <f t="shared" si="2"/>
        <v>626.94686284991485</v>
      </c>
      <c r="AE8">
        <f t="shared" si="3"/>
        <v>0</v>
      </c>
      <c r="AF8">
        <f t="shared" si="4"/>
        <v>0</v>
      </c>
      <c r="AG8">
        <f t="shared" si="4"/>
        <v>-23.559071789941697</v>
      </c>
      <c r="AH8">
        <f t="shared" si="5"/>
        <v>-173.92134173530351</v>
      </c>
      <c r="AI8">
        <f t="shared" si="6"/>
        <v>-197.48041352524521</v>
      </c>
      <c r="AJ8">
        <f t="shared" si="7"/>
        <v>-40.303003039003215</v>
      </c>
      <c r="AK8">
        <f>G8*SUM(AB8, AE8:AF8)</f>
        <v>12.495514213972417</v>
      </c>
      <c r="AL8">
        <f t="shared" si="8"/>
        <v>-225.287902350276</v>
      </c>
      <c r="AN8">
        <f t="shared" si="9"/>
        <v>0</v>
      </c>
      <c r="AO8">
        <f t="shared" si="9"/>
        <v>0</v>
      </c>
      <c r="AP8">
        <f t="shared" si="9"/>
        <v>-15.434591646594008</v>
      </c>
      <c r="AQ8">
        <f t="shared" si="9"/>
        <v>-113.94357605626111</v>
      </c>
      <c r="AR8">
        <f t="shared" si="9"/>
        <v>-129.37816770285514</v>
      </c>
      <c r="AS8">
        <f t="shared" si="9"/>
        <v>-26.404282799631954</v>
      </c>
      <c r="AT8">
        <f t="shared" si="9"/>
        <v>8.1863649394377376</v>
      </c>
      <c r="AU8">
        <f t="shared" si="9"/>
        <v>-147.59608556304934</v>
      </c>
      <c r="AW8">
        <v>5</v>
      </c>
      <c r="AX8">
        <f>IF(Z8&gt;0, (R8*SUMPRODUCT(K8:$K$98, X8:$X$98)-K8*$AZ$3)/Z8, 0)</f>
        <v>665.29240672120136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1.843244E-3</v>
      </c>
      <c r="Q9" s="4">
        <f t="shared" si="21"/>
        <v>25</v>
      </c>
      <c r="R9">
        <f t="shared" si="0"/>
        <v>100000</v>
      </c>
      <c r="S9">
        <f t="shared" si="1"/>
        <v>680.86880217329235</v>
      </c>
      <c r="U9">
        <f t="shared" si="13"/>
        <v>1.843244E-3</v>
      </c>
      <c r="V9">
        <f t="shared" si="14"/>
        <v>0.01</v>
      </c>
      <c r="W9">
        <f t="shared" si="15"/>
        <v>0.94236287159766785</v>
      </c>
      <c r="X9">
        <f t="shared" si="16"/>
        <v>1.7370047088951716E-3</v>
      </c>
      <c r="Y9">
        <f t="shared" si="17"/>
        <v>9.4236287159766789E-3</v>
      </c>
      <c r="Z9">
        <f t="shared" si="18"/>
        <v>0.93120223817279602</v>
      </c>
      <c r="AB9">
        <f t="shared" si="19"/>
        <v>626.94686284991485</v>
      </c>
      <c r="AC9">
        <f t="shared" si="2"/>
        <v>634.02655248580049</v>
      </c>
      <c r="AE9">
        <f t="shared" si="3"/>
        <v>0</v>
      </c>
      <c r="AF9">
        <f t="shared" si="4"/>
        <v>0</v>
      </c>
      <c r="AG9">
        <f t="shared" si="4"/>
        <v>-23.280055954319899</v>
      </c>
      <c r="AH9">
        <f t="shared" si="5"/>
        <v>-173.70047088951716</v>
      </c>
      <c r="AI9">
        <f t="shared" si="6"/>
        <v>-196.98052684383705</v>
      </c>
      <c r="AJ9">
        <f t="shared" si="7"/>
        <v>-7.0796896358856429</v>
      </c>
      <c r="AK9">
        <f t="shared" ref="AK9:AK72" si="22">G9*SUM(AB9:AB9, AE9:AF9)</f>
        <v>3.6989864908144976</v>
      </c>
      <c r="AL9">
        <f t="shared" si="8"/>
        <v>-200.36122998890821</v>
      </c>
      <c r="AN9">
        <f t="shared" si="9"/>
        <v>0</v>
      </c>
      <c r="AO9">
        <f t="shared" si="9"/>
        <v>0</v>
      </c>
      <c r="AP9">
        <f t="shared" si="9"/>
        <v>-14.44435648421539</v>
      </c>
      <c r="AQ9">
        <f t="shared" si="9"/>
        <v>-107.77429091783132</v>
      </c>
      <c r="AR9">
        <f t="shared" si="9"/>
        <v>-122.2186474020467</v>
      </c>
      <c r="AS9">
        <f t="shared" si="9"/>
        <v>-4.3926681748100096</v>
      </c>
      <c r="AT9">
        <f t="shared" si="9"/>
        <v>2.2950752183955565</v>
      </c>
      <c r="AU9">
        <f t="shared" si="9"/>
        <v>-124.31624035846116</v>
      </c>
      <c r="AW9">
        <v>6</v>
      </c>
      <c r="AX9">
        <f>IF(Z9&gt;0, (R9*SUMPRODUCT(K9:$K$98, X9:$X$98)-K9*$AZ$3)/Z9, 0)</f>
        <v>680.86880217329235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1.8660479999999999E-3</v>
      </c>
      <c r="Q10" s="4">
        <f t="shared" si="21"/>
        <v>25</v>
      </c>
      <c r="R10">
        <f t="shared" si="0"/>
        <v>100000</v>
      </c>
      <c r="S10">
        <f t="shared" si="1"/>
        <v>692.6755975010484</v>
      </c>
      <c r="U10">
        <f t="shared" si="13"/>
        <v>1.8660479999999999E-3</v>
      </c>
      <c r="V10">
        <f t="shared" si="14"/>
        <v>0.01</v>
      </c>
      <c r="W10">
        <f t="shared" si="15"/>
        <v>0.93120223817279602</v>
      </c>
      <c r="X10">
        <f t="shared" si="16"/>
        <v>1.7376680741378696E-3</v>
      </c>
      <c r="Y10">
        <f t="shared" si="17"/>
        <v>9.3120223817279597E-3</v>
      </c>
      <c r="Z10">
        <f t="shared" si="18"/>
        <v>0.92015254771693011</v>
      </c>
      <c r="AB10">
        <f t="shared" si="19"/>
        <v>634.02655248580049</v>
      </c>
      <c r="AC10">
        <f t="shared" si="2"/>
        <v>637.36721578193647</v>
      </c>
      <c r="AE10">
        <f t="shared" si="3"/>
        <v>0</v>
      </c>
      <c r="AF10">
        <f t="shared" si="4"/>
        <v>0</v>
      </c>
      <c r="AG10">
        <f t="shared" si="4"/>
        <v>-23.003813692923252</v>
      </c>
      <c r="AH10">
        <f t="shared" si="5"/>
        <v>-173.76680741378695</v>
      </c>
      <c r="AI10">
        <f t="shared" si="6"/>
        <v>-196.77062110671019</v>
      </c>
      <c r="AJ10">
        <f t="shared" si="7"/>
        <v>-3.3406632961359719</v>
      </c>
      <c r="AK10">
        <f t="shared" si="22"/>
        <v>2.5995088651917824</v>
      </c>
      <c r="AL10">
        <f t="shared" si="8"/>
        <v>-197.51177553765439</v>
      </c>
      <c r="AN10">
        <f t="shared" si="9"/>
        <v>0</v>
      </c>
      <c r="AO10">
        <f t="shared" si="9"/>
        <v>0</v>
      </c>
      <c r="AP10">
        <f t="shared" si="9"/>
        <v>-13.540422215012407</v>
      </c>
      <c r="AQ10">
        <f t="shared" si="9"/>
        <v>-102.28199422695062</v>
      </c>
      <c r="AR10">
        <f t="shared" si="9"/>
        <v>-115.82241644196301</v>
      </c>
      <c r="AS10">
        <f t="shared" si="9"/>
        <v>-1.9663692338888827</v>
      </c>
      <c r="AT10">
        <f t="shared" si="9"/>
        <v>1.5301135740458867</v>
      </c>
      <c r="AU10">
        <f t="shared" si="9"/>
        <v>-116.25867210180601</v>
      </c>
      <c r="AW10">
        <v>7</v>
      </c>
      <c r="AX10">
        <f>IF(Z10&gt;0, (R10*SUMPRODUCT(K10:$K$98, X10:$X$98)-K10*$AZ$3)/Z10, 0)</f>
        <v>692.6755975010484</v>
      </c>
    </row>
    <row r="11" spans="1:52" x14ac:dyDescent="0.25">
      <c r="A11" t="s">
        <v>33</v>
      </c>
      <c r="C11" s="12">
        <f>AU100</f>
        <v>2318.1006358386094</v>
      </c>
      <c r="E11">
        <v>2011</v>
      </c>
      <c r="F11" s="5">
        <v>1.5E-3</v>
      </c>
      <c r="G11" s="5"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1.8888519999999999E-3</v>
      </c>
      <c r="Q11" s="4">
        <f t="shared" si="21"/>
        <v>25</v>
      </c>
      <c r="R11">
        <f t="shared" si="0"/>
        <v>100000</v>
      </c>
      <c r="S11">
        <f t="shared" si="1"/>
        <v>700.99076403186405</v>
      </c>
      <c r="U11">
        <f t="shared" si="13"/>
        <v>1.8888519999999999E-3</v>
      </c>
      <c r="V11">
        <f t="shared" si="14"/>
        <v>0.01</v>
      </c>
      <c r="W11">
        <f t="shared" si="15"/>
        <v>0.92015254771693011</v>
      </c>
      <c r="X11">
        <f t="shared" si="16"/>
        <v>1.7380319800602189E-3</v>
      </c>
      <c r="Y11">
        <f t="shared" si="17"/>
        <v>9.2015254771693009E-3</v>
      </c>
      <c r="Z11">
        <f t="shared" si="18"/>
        <v>0.90921299025970059</v>
      </c>
      <c r="AB11">
        <f t="shared" si="19"/>
        <v>637.36721578193647</v>
      </c>
      <c r="AC11">
        <f t="shared" si="2"/>
        <v>637.34990870984325</v>
      </c>
      <c r="AE11">
        <f t="shared" si="3"/>
        <v>0</v>
      </c>
      <c r="AF11">
        <f t="shared" si="4"/>
        <v>0</v>
      </c>
      <c r="AG11">
        <f t="shared" si="4"/>
        <v>-22.730324756492514</v>
      </c>
      <c r="AH11">
        <f t="shared" si="5"/>
        <v>-173.80319800602189</v>
      </c>
      <c r="AI11">
        <f t="shared" si="6"/>
        <v>-196.53352276251439</v>
      </c>
      <c r="AJ11">
        <f t="shared" si="7"/>
        <v>1.7307072093217357E-2</v>
      </c>
      <c r="AK11">
        <f t="shared" si="22"/>
        <v>1.5296813178766473</v>
      </c>
      <c r="AL11">
        <f t="shared" si="8"/>
        <v>-194.98653437254453</v>
      </c>
      <c r="AN11">
        <f t="shared" si="9"/>
        <v>0</v>
      </c>
      <c r="AO11">
        <f t="shared" si="9"/>
        <v>0</v>
      </c>
      <c r="AP11">
        <f t="shared" si="9"/>
        <v>-12.713266951045814</v>
      </c>
      <c r="AQ11">
        <f t="shared" si="9"/>
        <v>-97.2096297288887</v>
      </c>
      <c r="AR11">
        <f t="shared" si="9"/>
        <v>-109.92289667993451</v>
      </c>
      <c r="AS11">
        <f t="shared" si="9"/>
        <v>9.6799948975308855E-3</v>
      </c>
      <c r="AT11">
        <f t="shared" si="9"/>
        <v>0.85556397246980043</v>
      </c>
      <c r="AU11">
        <f t="shared" si="9"/>
        <v>-109.05765271256718</v>
      </c>
      <c r="AW11">
        <v>8</v>
      </c>
      <c r="AX11">
        <f>IF(Z11&gt;0, (R11*SUMPRODUCT(K11:$K$98, X11:$X$98)-K11*$AZ$3)/Z11, 0)</f>
        <v>700.99076403186405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1.917357E-3</v>
      </c>
      <c r="Q12" s="4">
        <f t="shared" si="21"/>
        <v>25</v>
      </c>
      <c r="R12">
        <f t="shared" si="0"/>
        <v>100000</v>
      </c>
      <c r="S12">
        <f t="shared" si="1"/>
        <v>709.20835546357591</v>
      </c>
      <c r="U12">
        <f t="shared" si="13"/>
        <v>1.917357E-3</v>
      </c>
      <c r="V12">
        <f t="shared" si="14"/>
        <v>0.01</v>
      </c>
      <c r="W12">
        <f t="shared" si="15"/>
        <v>0.90921299025970059</v>
      </c>
      <c r="X12">
        <f t="shared" si="16"/>
        <v>1.7432858913653687E-3</v>
      </c>
      <c r="Y12">
        <f t="shared" si="17"/>
        <v>9.0921299025970067E-3</v>
      </c>
      <c r="Z12">
        <f t="shared" si="18"/>
        <v>0.89837757446573818</v>
      </c>
      <c r="AB12">
        <f t="shared" si="19"/>
        <v>637.34990870984325</v>
      </c>
      <c r="AC12">
        <f t="shared" si="2"/>
        <v>637.13688217220238</v>
      </c>
      <c r="AE12">
        <f t="shared" si="3"/>
        <v>0</v>
      </c>
      <c r="AF12">
        <f t="shared" si="4"/>
        <v>0</v>
      </c>
      <c r="AG12">
        <f t="shared" si="4"/>
        <v>-22.459439361643454</v>
      </c>
      <c r="AH12">
        <f t="shared" si="5"/>
        <v>-174.32858913653686</v>
      </c>
      <c r="AI12">
        <f t="shared" si="6"/>
        <v>-196.78802849818032</v>
      </c>
      <c r="AJ12">
        <f t="shared" si="7"/>
        <v>0.21302653764087154</v>
      </c>
      <c r="AK12">
        <f t="shared" si="22"/>
        <v>1.4659047900326394</v>
      </c>
      <c r="AL12">
        <f t="shared" si="8"/>
        <v>-195.1090971705068</v>
      </c>
      <c r="AN12">
        <f t="shared" si="9"/>
        <v>0</v>
      </c>
      <c r="AO12">
        <f t="shared" si="9"/>
        <v>0</v>
      </c>
      <c r="AP12">
        <f t="shared" si="9"/>
        <v>-11.937430780342011</v>
      </c>
      <c r="AQ12">
        <f t="shared" si="9"/>
        <v>-92.65749836151798</v>
      </c>
      <c r="AR12">
        <f t="shared" si="9"/>
        <v>-104.59492914186001</v>
      </c>
      <c r="AS12">
        <f t="shared" si="9"/>
        <v>0.11322586937796759</v>
      </c>
      <c r="AT12">
        <f t="shared" si="9"/>
        <v>0.7791439795007391</v>
      </c>
      <c r="AU12">
        <f t="shared" si="9"/>
        <v>-103.70255929298129</v>
      </c>
      <c r="AW12">
        <v>9</v>
      </c>
      <c r="AX12">
        <f>IF(Z12&gt;0, (R12*SUMPRODUCT(K12:$K$98, X12:$X$98)-K12*$AZ$3)/Z12, 0)</f>
        <v>709.20835546357591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1.947287E-3</v>
      </c>
      <c r="Q13" s="4">
        <f t="shared" si="21"/>
        <v>25</v>
      </c>
      <c r="R13">
        <f t="shared" si="0"/>
        <v>100000</v>
      </c>
      <c r="S13">
        <f t="shared" si="1"/>
        <v>716.6750495723403</v>
      </c>
      <c r="U13">
        <f t="shared" si="13"/>
        <v>1.947287E-3</v>
      </c>
      <c r="V13">
        <f t="shared" si="14"/>
        <v>0.01</v>
      </c>
      <c r="W13">
        <f t="shared" si="15"/>
        <v>0.89837757446573818</v>
      </c>
      <c r="X13">
        <f t="shared" si="16"/>
        <v>1.7493989718486639E-3</v>
      </c>
      <c r="Y13">
        <f t="shared" si="17"/>
        <v>8.983775744657382E-3</v>
      </c>
      <c r="Z13">
        <f t="shared" si="18"/>
        <v>0.88764439974923215</v>
      </c>
      <c r="AB13">
        <f t="shared" si="19"/>
        <v>637.13688217220238</v>
      </c>
      <c r="AC13">
        <f t="shared" si="2"/>
        <v>636.15259419289123</v>
      </c>
      <c r="AE13">
        <f t="shared" si="3"/>
        <v>0</v>
      </c>
      <c r="AF13">
        <f t="shared" si="4"/>
        <v>0</v>
      </c>
      <c r="AG13">
        <f t="shared" si="4"/>
        <v>-22.191109993730805</v>
      </c>
      <c r="AH13">
        <f t="shared" si="5"/>
        <v>-174.9398971848664</v>
      </c>
      <c r="AI13">
        <f t="shared" si="6"/>
        <v>-197.1310071785972</v>
      </c>
      <c r="AJ13">
        <f t="shared" si="7"/>
        <v>0.98428797931114786</v>
      </c>
      <c r="AK13">
        <f t="shared" si="22"/>
        <v>1.2742737643444049</v>
      </c>
      <c r="AL13">
        <f t="shared" si="8"/>
        <v>-194.87244543494165</v>
      </c>
      <c r="AN13">
        <f t="shared" si="9"/>
        <v>0</v>
      </c>
      <c r="AO13">
        <f t="shared" si="9"/>
        <v>0</v>
      </c>
      <c r="AP13">
        <f t="shared" si="9"/>
        <v>-11.211797403770561</v>
      </c>
      <c r="AQ13">
        <f t="shared" si="9"/>
        <v>-88.38632612912491</v>
      </c>
      <c r="AR13">
        <f t="shared" si="9"/>
        <v>-99.598123532895471</v>
      </c>
      <c r="AS13">
        <f t="shared" si="9"/>
        <v>0.49729992840020032</v>
      </c>
      <c r="AT13">
        <f t="shared" si="9"/>
        <v>0.64381183666818464</v>
      </c>
      <c r="AU13">
        <f t="shared" si="9"/>
        <v>-98.457011767827083</v>
      </c>
      <c r="AW13">
        <v>10</v>
      </c>
      <c r="AX13">
        <f>IF(Z13&gt;0, (R13*SUMPRODUCT(K13:$K$98, X13:$X$98)-K13*$AZ$3)/Z13, 0)</f>
        <v>716.6750495723403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10"/>
        <v>5.1800000000000006E-2</v>
      </c>
      <c r="I14" s="5">
        <f t="shared" si="11"/>
        <v>1.0518000000000001</v>
      </c>
      <c r="J14">
        <f t="shared" si="12"/>
        <v>0.95075109336375729</v>
      </c>
      <c r="K14">
        <f t="shared" si="20"/>
        <v>0.48035581109819386</v>
      </c>
      <c r="L14" s="2">
        <v>11</v>
      </c>
      <c r="M14" s="6">
        <v>1.9819680000000002E-3</v>
      </c>
      <c r="Q14" s="4">
        <f t="shared" si="21"/>
        <v>25</v>
      </c>
      <c r="R14">
        <f t="shared" si="0"/>
        <v>100000</v>
      </c>
      <c r="S14">
        <f t="shared" si="1"/>
        <v>723.58400549590078</v>
      </c>
      <c r="U14">
        <f t="shared" si="13"/>
        <v>1.9819680000000002E-3</v>
      </c>
      <c r="V14">
        <f t="shared" si="14"/>
        <v>0.01</v>
      </c>
      <c r="W14">
        <f t="shared" si="15"/>
        <v>0.88764439974923215</v>
      </c>
      <c r="X14">
        <f t="shared" si="16"/>
        <v>1.7592827956821864E-3</v>
      </c>
      <c r="Y14">
        <f t="shared" si="17"/>
        <v>8.8764439974923209E-3</v>
      </c>
      <c r="Z14">
        <f t="shared" si="18"/>
        <v>0.87700867295605767</v>
      </c>
      <c r="AB14">
        <f t="shared" si="19"/>
        <v>636.15259419289123</v>
      </c>
      <c r="AC14">
        <f t="shared" si="2"/>
        <v>634.58944843218865</v>
      </c>
      <c r="AE14">
        <f t="shared" si="3"/>
        <v>0</v>
      </c>
      <c r="AF14">
        <f t="shared" si="4"/>
        <v>0</v>
      </c>
      <c r="AG14">
        <f t="shared" si="4"/>
        <v>-21.92521682390144</v>
      </c>
      <c r="AH14">
        <f t="shared" si="5"/>
        <v>-175.92827956821864</v>
      </c>
      <c r="AI14">
        <f t="shared" si="6"/>
        <v>-197.85349639212009</v>
      </c>
      <c r="AJ14">
        <f t="shared" si="7"/>
        <v>1.5631457607025823</v>
      </c>
      <c r="AK14">
        <f t="shared" si="22"/>
        <v>1.1450746695472043</v>
      </c>
      <c r="AL14">
        <f t="shared" si="8"/>
        <v>-195.14527596187031</v>
      </c>
      <c r="AN14">
        <f t="shared" si="9"/>
        <v>0</v>
      </c>
      <c r="AO14">
        <f t="shared" si="9"/>
        <v>0</v>
      </c>
      <c r="AP14">
        <f t="shared" si="9"/>
        <v>-10.531905310948943</v>
      </c>
      <c r="AQ14">
        <f t="shared" si="9"/>
        <v>-84.508171427101473</v>
      </c>
      <c r="AR14">
        <f t="shared" si="9"/>
        <v>-95.040076738050416</v>
      </c>
      <c r="AS14">
        <f t="shared" si="9"/>
        <v>0.75086614974699217</v>
      </c>
      <c r="AT14">
        <f t="shared" si="9"/>
        <v>0.55004327165834366</v>
      </c>
      <c r="AU14">
        <f t="shared" si="9"/>
        <v>-93.73916731664508</v>
      </c>
      <c r="AW14">
        <v>11</v>
      </c>
      <c r="AX14">
        <f>IF(Z14&gt;0, (R14*SUMPRODUCT(K14:$K$98, X14:$X$98)-K14*$AZ$3)/Z14, 0)</f>
        <v>723.58400549590078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10"/>
        <v>5.4100000000000002E-2</v>
      </c>
      <c r="I15" s="5">
        <f t="shared" si="11"/>
        <v>1.0541</v>
      </c>
      <c r="J15">
        <f t="shared" si="12"/>
        <v>0.94867659614837296</v>
      </c>
      <c r="K15">
        <f t="shared" si="20"/>
        <v>0.45570231581272541</v>
      </c>
      <c r="L15" s="2">
        <v>12</v>
      </c>
      <c r="M15" s="6">
        <v>2.0299509999999999E-3</v>
      </c>
      <c r="Q15" s="4">
        <f t="shared" si="21"/>
        <v>25</v>
      </c>
      <c r="R15">
        <f t="shared" si="0"/>
        <v>100000</v>
      </c>
      <c r="S15">
        <f t="shared" si="1"/>
        <v>734.144531081183</v>
      </c>
      <c r="U15">
        <f t="shared" si="13"/>
        <v>2.0299509999999999E-3</v>
      </c>
      <c r="V15">
        <f t="shared" si="14"/>
        <v>0.01</v>
      </c>
      <c r="W15">
        <f t="shared" si="15"/>
        <v>0.87700867295605767</v>
      </c>
      <c r="X15">
        <f t="shared" si="16"/>
        <v>1.7802846326758221E-3</v>
      </c>
      <c r="Y15">
        <f t="shared" si="17"/>
        <v>8.7700867295605767E-3</v>
      </c>
      <c r="Z15">
        <f t="shared" si="18"/>
        <v>0.8664583015938212</v>
      </c>
      <c r="AB15">
        <f t="shared" si="19"/>
        <v>634.58944843218865</v>
      </c>
      <c r="AC15">
        <f t="shared" si="2"/>
        <v>636.10562352499414</v>
      </c>
      <c r="AE15">
        <f t="shared" si="3"/>
        <v>0</v>
      </c>
      <c r="AF15">
        <f t="shared" si="4"/>
        <v>0</v>
      </c>
      <c r="AG15">
        <f t="shared" si="4"/>
        <v>-21.661457539845529</v>
      </c>
      <c r="AH15">
        <f t="shared" si="5"/>
        <v>-178.02846326758223</v>
      </c>
      <c r="AI15">
        <f t="shared" si="6"/>
        <v>-199.68992080742777</v>
      </c>
      <c r="AJ15">
        <f t="shared" si="7"/>
        <v>-1.5161750928054971</v>
      </c>
      <c r="AK15">
        <f t="shared" si="22"/>
        <v>2.6018167385719737</v>
      </c>
      <c r="AL15">
        <f t="shared" si="8"/>
        <v>-198.60427916166128</v>
      </c>
      <c r="AN15">
        <f t="shared" si="9"/>
        <v>0</v>
      </c>
      <c r="AO15">
        <f t="shared" si="9"/>
        <v>0</v>
      </c>
      <c r="AP15">
        <f t="shared" si="9"/>
        <v>-9.8711763647866295</v>
      </c>
      <c r="AQ15">
        <f t="shared" si="9"/>
        <v>-81.127982991617941</v>
      </c>
      <c r="AR15">
        <f t="shared" si="9"/>
        <v>-90.999159356404576</v>
      </c>
      <c r="AS15">
        <f t="shared" si="9"/>
        <v>-0.6909245009690389</v>
      </c>
      <c r="AT15">
        <f t="shared" si="9"/>
        <v>1.1856539130875607</v>
      </c>
      <c r="AU15">
        <f t="shared" si="9"/>
        <v>-90.504429944286045</v>
      </c>
      <c r="AW15">
        <v>12</v>
      </c>
      <c r="AX15">
        <f>IF(Z15&gt;0, (R15*SUMPRODUCT(K15:$K$98, X15:$X$98)-K15*$AZ$3)/Z15, 0)</f>
        <v>734.144531081183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10"/>
        <v>5.7100000000000005E-2</v>
      </c>
      <c r="I16" s="5">
        <f t="shared" si="11"/>
        <v>1.0570999999999999</v>
      </c>
      <c r="J16">
        <f t="shared" si="12"/>
        <v>0.94598429666067552</v>
      </c>
      <c r="K16">
        <f t="shared" si="20"/>
        <v>0.43108723471074206</v>
      </c>
      <c r="L16" s="2">
        <v>13</v>
      </c>
      <c r="M16" s="6">
        <v>2.0855349999999999E-3</v>
      </c>
      <c r="Q16" s="4">
        <f t="shared" si="21"/>
        <v>25</v>
      </c>
      <c r="R16">
        <f t="shared" si="0"/>
        <v>100000</v>
      </c>
      <c r="S16">
        <f t="shared" si="1"/>
        <v>748.68915010051251</v>
      </c>
      <c r="U16">
        <f t="shared" si="13"/>
        <v>2.0855349999999999E-3</v>
      </c>
      <c r="V16">
        <f t="shared" si="14"/>
        <v>0.01</v>
      </c>
      <c r="W16">
        <f t="shared" si="15"/>
        <v>0.8664583015938212</v>
      </c>
      <c r="X16">
        <f t="shared" si="16"/>
        <v>1.8070291140144699E-3</v>
      </c>
      <c r="Y16">
        <f t="shared" si="17"/>
        <v>8.6645830159382126E-3</v>
      </c>
      <c r="Z16">
        <f t="shared" si="18"/>
        <v>0.85598668946386858</v>
      </c>
      <c r="AB16">
        <f t="shared" si="19"/>
        <v>636.10562352499414</v>
      </c>
      <c r="AC16">
        <f t="shared" si="2"/>
        <v>640.8679470320551</v>
      </c>
      <c r="AE16">
        <f t="shared" si="3"/>
        <v>0</v>
      </c>
      <c r="AF16">
        <f t="shared" si="4"/>
        <v>0</v>
      </c>
      <c r="AG16">
        <f t="shared" si="4"/>
        <v>-21.399667236596713</v>
      </c>
      <c r="AH16">
        <f t="shared" si="5"/>
        <v>-180.70291140144698</v>
      </c>
      <c r="AI16">
        <f t="shared" si="6"/>
        <v>-202.1025786380437</v>
      </c>
      <c r="AJ16">
        <f t="shared" si="7"/>
        <v>-4.7623235070609553</v>
      </c>
      <c r="AK16">
        <f t="shared" si="22"/>
        <v>4.5163499270274583</v>
      </c>
      <c r="AL16">
        <f t="shared" si="8"/>
        <v>-202.3485522180772</v>
      </c>
      <c r="AN16">
        <f t="shared" si="9"/>
        <v>0</v>
      </c>
      <c r="AO16">
        <f t="shared" si="9"/>
        <v>0</v>
      </c>
      <c r="AP16">
        <f t="shared" si="9"/>
        <v>-9.2251233727545436</v>
      </c>
      <c r="AQ16">
        <f t="shared" si="9"/>
        <v>-77.898718380230008</v>
      </c>
      <c r="AR16">
        <f t="shared" si="9"/>
        <v>-87.123841752984546</v>
      </c>
      <c r="AS16">
        <f t="shared" si="9"/>
        <v>-2.0529768714568704</v>
      </c>
      <c r="AT16">
        <f t="shared" si="9"/>
        <v>1.9469408010283287</v>
      </c>
      <c r="AU16">
        <f t="shared" si="9"/>
        <v>-87.229877823413091</v>
      </c>
      <c r="AW16">
        <v>13</v>
      </c>
      <c r="AX16">
        <f>IF(Z16&gt;0, (R16*SUMPRODUCT(K16:$K$98, X16:$X$98)-K16*$AZ$3)/Z16, 0)</f>
        <v>748.68915010051251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10"/>
        <v>6.3799999999999996E-2</v>
      </c>
      <c r="I17" s="5">
        <f t="shared" si="11"/>
        <v>1.0638000000000001</v>
      </c>
      <c r="J17">
        <f t="shared" si="12"/>
        <v>0.94002632073698056</v>
      </c>
      <c r="K17">
        <f t="shared" si="20"/>
        <v>0.40523334716181802</v>
      </c>
      <c r="L17" s="2">
        <v>14</v>
      </c>
      <c r="M17" s="6">
        <v>2.1420699999999998E-3</v>
      </c>
      <c r="Q17" s="4">
        <f t="shared" si="21"/>
        <v>25</v>
      </c>
      <c r="R17">
        <f t="shared" si="0"/>
        <v>100000</v>
      </c>
      <c r="S17">
        <f t="shared" si="1"/>
        <v>772.45431695960065</v>
      </c>
      <c r="U17">
        <f t="shared" si="13"/>
        <v>2.1420699999999998E-3</v>
      </c>
      <c r="V17">
        <f t="shared" si="14"/>
        <v>0.01</v>
      </c>
      <c r="W17">
        <f t="shared" si="15"/>
        <v>0.85598668946386858</v>
      </c>
      <c r="X17">
        <f t="shared" si="16"/>
        <v>1.8335834078998688E-3</v>
      </c>
      <c r="Y17">
        <f t="shared" si="17"/>
        <v>8.5598668946386854E-3</v>
      </c>
      <c r="Z17">
        <f t="shared" si="18"/>
        <v>0.84559323916133</v>
      </c>
      <c r="AB17">
        <f t="shared" si="19"/>
        <v>640.8679470320551</v>
      </c>
      <c r="AC17">
        <f t="shared" si="2"/>
        <v>653.18214798202143</v>
      </c>
      <c r="AE17">
        <f t="shared" si="3"/>
        <v>0</v>
      </c>
      <c r="AF17">
        <f t="shared" si="4"/>
        <v>0</v>
      </c>
      <c r="AG17">
        <f t="shared" si="4"/>
        <v>-21.139830979033249</v>
      </c>
      <c r="AH17">
        <f t="shared" si="5"/>
        <v>-183.35834078998687</v>
      </c>
      <c r="AI17">
        <f t="shared" si="6"/>
        <v>-204.49817176902013</v>
      </c>
      <c r="AJ17">
        <f t="shared" si="7"/>
        <v>-12.314200949966335</v>
      </c>
      <c r="AK17">
        <f t="shared" si="22"/>
        <v>8.8439776690423599</v>
      </c>
      <c r="AL17">
        <f t="shared" si="8"/>
        <v>-207.96839504994409</v>
      </c>
      <c r="AN17">
        <f t="shared" si="9"/>
        <v>0</v>
      </c>
      <c r="AO17">
        <f t="shared" si="9"/>
        <v>0</v>
      </c>
      <c r="AP17">
        <f t="shared" si="9"/>
        <v>-8.5665644660687352</v>
      </c>
      <c r="AQ17">
        <f t="shared" si="9"/>
        <v>-74.302914168363685</v>
      </c>
      <c r="AR17">
        <f t="shared" si="9"/>
        <v>-82.869478634432426</v>
      </c>
      <c r="AS17">
        <f t="shared" si="9"/>
        <v>-4.9901248685780972</v>
      </c>
      <c r="AT17">
        <f t="shared" si="9"/>
        <v>3.583874673050409</v>
      </c>
      <c r="AU17">
        <f t="shared" si="9"/>
        <v>-84.275728829960116</v>
      </c>
      <c r="AW17">
        <v>14</v>
      </c>
      <c r="AX17">
        <f>IF(Z17&gt;0, (R17*SUMPRODUCT(K17:$K$98, X17:$X$98)-K17*$AZ$3)/Z17, 0)</f>
        <v>772.45431695960065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10"/>
        <v>7.1599999999999997E-2</v>
      </c>
      <c r="I18" s="5">
        <f t="shared" si="11"/>
        <v>1.0716000000000001</v>
      </c>
      <c r="J18">
        <f t="shared" si="12"/>
        <v>0.93318402388951094</v>
      </c>
      <c r="K18">
        <f t="shared" si="20"/>
        <v>0.3781572855186805</v>
      </c>
      <c r="L18" s="2">
        <v>15</v>
      </c>
      <c r="M18" s="6">
        <v>2.2014550000000002E-3</v>
      </c>
      <c r="Q18" s="4">
        <f t="shared" si="21"/>
        <v>25</v>
      </c>
      <c r="R18">
        <f t="shared" si="0"/>
        <v>100000</v>
      </c>
      <c r="S18">
        <f t="shared" si="1"/>
        <v>806.14900279439144</v>
      </c>
      <c r="U18">
        <f t="shared" si="13"/>
        <v>2.2014550000000002E-3</v>
      </c>
      <c r="V18">
        <f t="shared" si="14"/>
        <v>0.01</v>
      </c>
      <c r="W18">
        <f t="shared" si="15"/>
        <v>0.84559323916133</v>
      </c>
      <c r="X18">
        <f t="shared" si="16"/>
        <v>1.8615354643179058E-3</v>
      </c>
      <c r="Y18">
        <f t="shared" si="17"/>
        <v>8.4559323916133002E-3</v>
      </c>
      <c r="Z18">
        <f t="shared" si="18"/>
        <v>0.83527577130539876</v>
      </c>
      <c r="AB18">
        <f t="shared" si="19"/>
        <v>653.18214798202143</v>
      </c>
      <c r="AC18">
        <f t="shared" si="2"/>
        <v>673.35673009616335</v>
      </c>
      <c r="AE18">
        <f t="shared" si="3"/>
        <v>0</v>
      </c>
      <c r="AF18">
        <f t="shared" si="4"/>
        <v>0</v>
      </c>
      <c r="AG18">
        <f t="shared" si="4"/>
        <v>-20.88189428263497</v>
      </c>
      <c r="AH18">
        <f t="shared" si="5"/>
        <v>-186.15354643179057</v>
      </c>
      <c r="AI18">
        <f t="shared" si="6"/>
        <v>-207.03544071442553</v>
      </c>
      <c r="AJ18">
        <f t="shared" si="7"/>
        <v>-20.174582114141913</v>
      </c>
      <c r="AK18">
        <f t="shared" si="22"/>
        <v>14.108734396411664</v>
      </c>
      <c r="AL18">
        <f t="shared" si="8"/>
        <v>-213.10128843215577</v>
      </c>
      <c r="AN18">
        <f t="shared" si="9"/>
        <v>0</v>
      </c>
      <c r="AO18">
        <f t="shared" si="9"/>
        <v>0</v>
      </c>
      <c r="AP18">
        <f t="shared" si="9"/>
        <v>-7.8966404584092942</v>
      </c>
      <c r="AQ18">
        <f t="shared" si="9"/>
        <v>-70.395319808321574</v>
      </c>
      <c r="AR18">
        <f t="shared" si="9"/>
        <v>-78.291960266730868</v>
      </c>
      <c r="AS18">
        <f t="shared" si="9"/>
        <v>-7.6291652087576285</v>
      </c>
      <c r="AT18">
        <f t="shared" si="9"/>
        <v>5.3353207014510744</v>
      </c>
      <c r="AU18">
        <f t="shared" si="9"/>
        <v>-80.585804774037413</v>
      </c>
      <c r="AW18">
        <v>15</v>
      </c>
      <c r="AX18">
        <f>IF(Z18&gt;0, (R18*SUMPRODUCT(K18:$K$98, X18:$X$98)-K18*$AZ$3)/Z18, 0)</f>
        <v>806.14900279439144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10"/>
        <v>7.2300000000000003E-2</v>
      </c>
      <c r="I19" s="5">
        <f t="shared" si="11"/>
        <v>1.0723</v>
      </c>
      <c r="J19">
        <f t="shared" si="12"/>
        <v>0.93257483913084027</v>
      </c>
      <c r="K19">
        <f t="shared" si="20"/>
        <v>0.3526599697087387</v>
      </c>
      <c r="L19" s="2">
        <v>16</v>
      </c>
      <c r="M19" s="6">
        <v>2.2708170000000001E-3</v>
      </c>
      <c r="Q19" s="4">
        <f t="shared" si="21"/>
        <v>25</v>
      </c>
      <c r="R19">
        <f t="shared" si="0"/>
        <v>100000</v>
      </c>
      <c r="S19">
        <f t="shared" si="1"/>
        <v>838.67649837428405</v>
      </c>
      <c r="U19">
        <f t="shared" si="13"/>
        <v>2.2708170000000001E-3</v>
      </c>
      <c r="V19">
        <f t="shared" si="14"/>
        <v>0.01</v>
      </c>
      <c r="W19">
        <f t="shared" si="15"/>
        <v>0.83527577130539876</v>
      </c>
      <c r="X19">
        <f t="shared" si="16"/>
        <v>1.8967584211684117E-3</v>
      </c>
      <c r="Y19">
        <f t="shared" si="17"/>
        <v>8.352757713053988E-3</v>
      </c>
      <c r="Z19">
        <f t="shared" si="18"/>
        <v>0.82502625517117634</v>
      </c>
      <c r="AB19">
        <f t="shared" si="19"/>
        <v>673.35673009616335</v>
      </c>
      <c r="AC19">
        <f t="shared" si="2"/>
        <v>691.93013075381077</v>
      </c>
      <c r="AE19">
        <f t="shared" si="3"/>
        <v>0</v>
      </c>
      <c r="AF19">
        <f t="shared" si="4"/>
        <v>0</v>
      </c>
      <c r="AG19">
        <f t="shared" si="4"/>
        <v>-20.625656379279409</v>
      </c>
      <c r="AH19">
        <f t="shared" si="5"/>
        <v>-189.67584211684118</v>
      </c>
      <c r="AI19">
        <f t="shared" si="6"/>
        <v>-210.30149849612059</v>
      </c>
      <c r="AJ19">
        <f t="shared" si="7"/>
        <v>-18.573400657647426</v>
      </c>
      <c r="AK19">
        <f t="shared" si="22"/>
        <v>15.015855081144442</v>
      </c>
      <c r="AL19">
        <f t="shared" si="8"/>
        <v>-213.85904407262356</v>
      </c>
      <c r="AN19">
        <f t="shared" si="9"/>
        <v>0</v>
      </c>
      <c r="AO19">
        <f t="shared" si="9"/>
        <v>0</v>
      </c>
      <c r="AP19">
        <f t="shared" si="9"/>
        <v>-7.2738433539395295</v>
      </c>
      <c r="AQ19">
        <f t="shared" si="9"/>
        <v>-66.89107673540471</v>
      </c>
      <c r="AR19">
        <f t="shared" si="9"/>
        <v>-74.16492008934425</v>
      </c>
      <c r="AS19">
        <f t="shared" si="9"/>
        <v>-6.5500949133142088</v>
      </c>
      <c r="AT19">
        <f t="shared" si="9"/>
        <v>5.2954909980672094</v>
      </c>
      <c r="AU19">
        <f t="shared" si="9"/>
        <v>-75.419524004591239</v>
      </c>
      <c r="AW19">
        <v>16</v>
      </c>
      <c r="AX19">
        <f>IF(Z19&gt;0, (R19*SUMPRODUCT(K19:$K$98, X19:$X$98)-K19*$AZ$3)/Z19, 0)</f>
        <v>838.67649837428405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0.33449679380512065</v>
      </c>
      <c r="L20" s="2">
        <v>17</v>
      </c>
      <c r="M20" s="6">
        <v>2.3392280000000001E-3</v>
      </c>
      <c r="Q20" s="4">
        <f t="shared" si="21"/>
        <v>25</v>
      </c>
      <c r="R20">
        <f t="shared" si="0"/>
        <v>100000</v>
      </c>
      <c r="S20">
        <f t="shared" si="1"/>
        <v>844.84237907629279</v>
      </c>
      <c r="U20">
        <f t="shared" si="13"/>
        <v>2.3392280000000001E-3</v>
      </c>
      <c r="V20">
        <f t="shared" si="14"/>
        <v>0.01</v>
      </c>
      <c r="W20">
        <f t="shared" si="15"/>
        <v>0.82502625517117634</v>
      </c>
      <c r="X20">
        <f t="shared" si="16"/>
        <v>1.9299245168315606E-3</v>
      </c>
      <c r="Y20">
        <f t="shared" si="17"/>
        <v>8.2502625517117643E-3</v>
      </c>
      <c r="Z20">
        <f t="shared" si="18"/>
        <v>0.81484606810263294</v>
      </c>
      <c r="AB20">
        <f t="shared" si="19"/>
        <v>691.93013075381077</v>
      </c>
      <c r="AC20">
        <f t="shared" si="2"/>
        <v>688.41649075679129</v>
      </c>
      <c r="AE20">
        <f t="shared" si="3"/>
        <v>0</v>
      </c>
      <c r="AF20">
        <f t="shared" si="4"/>
        <v>0</v>
      </c>
      <c r="AG20">
        <f t="shared" si="4"/>
        <v>-20.371151702565822</v>
      </c>
      <c r="AH20">
        <f t="shared" si="5"/>
        <v>-192.99245168315605</v>
      </c>
      <c r="AI20">
        <f t="shared" si="6"/>
        <v>-213.36360338572186</v>
      </c>
      <c r="AJ20">
        <f t="shared" si="7"/>
        <v>3.5136399970194816</v>
      </c>
      <c r="AK20">
        <f t="shared" si="22"/>
        <v>2.9752995622413865</v>
      </c>
      <c r="AL20">
        <f t="shared" si="8"/>
        <v>-206.87466382646099</v>
      </c>
      <c r="AN20">
        <f t="shared" si="9"/>
        <v>0</v>
      </c>
      <c r="AO20">
        <f t="shared" si="9"/>
        <v>0</v>
      </c>
      <c r="AP20">
        <f t="shared" si="9"/>
        <v>-6.8140849306259925</v>
      </c>
      <c r="AQ20">
        <f t="shared" si="9"/>
        <v>-64.555356316605355</v>
      </c>
      <c r="AR20">
        <f t="shared" si="9"/>
        <v>-71.36944124723135</v>
      </c>
      <c r="AS20">
        <f t="shared" si="9"/>
        <v>1.1753013135884502</v>
      </c>
      <c r="AT20">
        <f t="shared" si="9"/>
        <v>0.99522816417952276</v>
      </c>
      <c r="AU20">
        <f t="shared" si="9"/>
        <v>-69.198911769463379</v>
      </c>
      <c r="AW20">
        <v>17</v>
      </c>
      <c r="AX20">
        <f>IF(Z20&gt;0, (R20*SUMPRODUCT(K20:$K$98, X20:$X$98)-K20*$AZ$3)/Z20, 0)</f>
        <v>844.84237907629279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10"/>
        <v>5.16E-2</v>
      </c>
      <c r="I21" s="5">
        <f t="shared" si="11"/>
        <v>1.0516000000000001</v>
      </c>
      <c r="J21">
        <f t="shared" si="12"/>
        <v>0.95093191327500948</v>
      </c>
      <c r="K21">
        <f t="shared" si="20"/>
        <v>0.31808367611745975</v>
      </c>
      <c r="L21" s="2">
        <v>18</v>
      </c>
      <c r="M21" s="6">
        <v>2.4176169999999999E-3</v>
      </c>
      <c r="Q21" s="4">
        <f t="shared" si="21"/>
        <v>25</v>
      </c>
      <c r="R21">
        <f t="shared" si="0"/>
        <v>100000</v>
      </c>
      <c r="S21">
        <f t="shared" si="1"/>
        <v>846.41313457302999</v>
      </c>
      <c r="U21">
        <f t="shared" si="13"/>
        <v>2.4176169999999999E-3</v>
      </c>
      <c r="V21">
        <f t="shared" si="14"/>
        <v>0.01</v>
      </c>
      <c r="W21">
        <f t="shared" si="15"/>
        <v>0.81484606810263294</v>
      </c>
      <c r="X21">
        <f t="shared" si="16"/>
        <v>1.9699857066280829E-3</v>
      </c>
      <c r="Y21">
        <f t="shared" si="17"/>
        <v>8.1484606810263288E-3</v>
      </c>
      <c r="Z21">
        <f t="shared" si="18"/>
        <v>0.80472762171497847</v>
      </c>
      <c r="AB21">
        <f t="shared" si="19"/>
        <v>688.41649075679129</v>
      </c>
      <c r="AC21">
        <f t="shared" si="2"/>
        <v>681.13202877327444</v>
      </c>
      <c r="AE21">
        <f t="shared" si="3"/>
        <v>0</v>
      </c>
      <c r="AF21">
        <f t="shared" si="4"/>
        <v>0</v>
      </c>
      <c r="AG21">
        <f t="shared" si="4"/>
        <v>-20.118190542874462</v>
      </c>
      <c r="AH21">
        <f t="shared" si="5"/>
        <v>-196.99857066280831</v>
      </c>
      <c r="AI21">
        <f t="shared" si="6"/>
        <v>-217.11676120568276</v>
      </c>
      <c r="AJ21">
        <f t="shared" si="7"/>
        <v>7.2844619835168487</v>
      </c>
      <c r="AK21">
        <f t="shared" si="22"/>
        <v>1.1014663852108662</v>
      </c>
      <c r="AL21">
        <f t="shared" si="8"/>
        <v>-208.73083283695505</v>
      </c>
      <c r="AN21">
        <f t="shared" si="9"/>
        <v>0</v>
      </c>
      <c r="AO21">
        <f t="shared" si="9"/>
        <v>0</v>
      </c>
      <c r="AP21">
        <f t="shared" si="9"/>
        <v>-6.3992680047090218</v>
      </c>
      <c r="AQ21">
        <f t="shared" si="9"/>
        <v>-62.662029546311224</v>
      </c>
      <c r="AR21">
        <f t="shared" si="9"/>
        <v>-69.061297551020246</v>
      </c>
      <c r="AS21">
        <f t="shared" si="9"/>
        <v>2.3170684462549218</v>
      </c>
      <c r="AT21">
        <f t="shared" si="9"/>
        <v>0.35035847692768229</v>
      </c>
      <c r="AU21">
        <f t="shared" si="9"/>
        <v>-66.393870627837643</v>
      </c>
      <c r="AW21">
        <v>18</v>
      </c>
      <c r="AX21">
        <f>IF(Z21&gt;0, (R21*SUMPRODUCT(K21:$K$98, X21:$X$98)-K21*$AZ$3)/Z21, 0)</f>
        <v>846.41313457302999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10"/>
        <v>7.1000000000000008E-2</v>
      </c>
      <c r="I22" s="5">
        <f t="shared" si="11"/>
        <v>1.071</v>
      </c>
      <c r="J22">
        <f t="shared" si="12"/>
        <v>0.93370681605975725</v>
      </c>
      <c r="K22">
        <f t="shared" si="20"/>
        <v>0.29699689646821636</v>
      </c>
      <c r="L22" s="2">
        <v>19</v>
      </c>
      <c r="M22" s="6">
        <v>2.502181E-3</v>
      </c>
      <c r="Q22" s="4">
        <f t="shared" si="21"/>
        <v>25</v>
      </c>
      <c r="R22">
        <f t="shared" si="0"/>
        <v>100000</v>
      </c>
      <c r="S22">
        <f t="shared" si="1"/>
        <v>870.86675679951543</v>
      </c>
      <c r="U22">
        <f t="shared" si="13"/>
        <v>2.502181E-3</v>
      </c>
      <c r="V22">
        <f t="shared" si="14"/>
        <v>0.01</v>
      </c>
      <c r="W22">
        <f t="shared" si="15"/>
        <v>0.80472762171497847</v>
      </c>
      <c r="X22">
        <f t="shared" si="16"/>
        <v>2.0135741652304064E-3</v>
      </c>
      <c r="Y22">
        <f t="shared" si="17"/>
        <v>8.047276217149785E-3</v>
      </c>
      <c r="Z22">
        <f t="shared" si="18"/>
        <v>0.79466677133259833</v>
      </c>
      <c r="AB22">
        <f t="shared" si="19"/>
        <v>681.13202877327444</v>
      </c>
      <c r="AC22">
        <f t="shared" si="2"/>
        <v>692.04887388676207</v>
      </c>
      <c r="AE22">
        <f t="shared" si="3"/>
        <v>0</v>
      </c>
      <c r="AF22">
        <f t="shared" si="4"/>
        <v>0</v>
      </c>
      <c r="AG22">
        <f t="shared" si="4"/>
        <v>-19.866669283314959</v>
      </c>
      <c r="AH22">
        <f t="shared" si="5"/>
        <v>-201.35741652304063</v>
      </c>
      <c r="AI22">
        <f t="shared" si="6"/>
        <v>-221.22408580635559</v>
      </c>
      <c r="AJ22">
        <f t="shared" si="7"/>
        <v>-10.916845113487625</v>
      </c>
      <c r="AK22">
        <f t="shared" si="22"/>
        <v>14.303772604238764</v>
      </c>
      <c r="AL22">
        <f t="shared" si="8"/>
        <v>-217.83715831560446</v>
      </c>
      <c r="AN22">
        <f t="shared" si="9"/>
        <v>0</v>
      </c>
      <c r="AO22">
        <f t="shared" si="9"/>
        <v>0</v>
      </c>
      <c r="AP22">
        <f t="shared" si="9"/>
        <v>-5.9003391203049871</v>
      </c>
      <c r="AQ22">
        <f t="shared" si="9"/>
        <v>-59.802527788201019</v>
      </c>
      <c r="AR22">
        <f t="shared" si="9"/>
        <v>-65.70286690850601</v>
      </c>
      <c r="AS22">
        <f t="shared" si="9"/>
        <v>-3.242269117930038</v>
      </c>
      <c r="AT22">
        <f t="shared" si="9"/>
        <v>4.2481760712460099</v>
      </c>
      <c r="AU22">
        <f t="shared" si="9"/>
        <v>-64.696959955190039</v>
      </c>
      <c r="AW22">
        <v>19</v>
      </c>
      <c r="AX22">
        <f>IF(Z22&gt;0, (R22*SUMPRODUCT(K22:$K$98, X22:$X$98)-K22*$AZ$3)/Z22, 0)</f>
        <v>870.86675679951543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0.26517580041805033</v>
      </c>
      <c r="L23" s="2">
        <v>20</v>
      </c>
      <c r="M23" s="6">
        <v>2.5943469999999999E-3</v>
      </c>
      <c r="Q23" s="4">
        <f t="shared" si="21"/>
        <v>25</v>
      </c>
      <c r="R23">
        <f t="shared" si="0"/>
        <v>100000</v>
      </c>
      <c r="S23">
        <f t="shared" si="1"/>
        <v>947.2667420896272</v>
      </c>
      <c r="U23">
        <f t="shared" si="13"/>
        <v>2.5943469999999999E-3</v>
      </c>
      <c r="V23">
        <f t="shared" si="14"/>
        <v>0.01</v>
      </c>
      <c r="W23">
        <f t="shared" si="15"/>
        <v>0.79466677133259833</v>
      </c>
      <c r="X23">
        <f t="shared" si="16"/>
        <v>2.0616413542064124E-3</v>
      </c>
      <c r="Y23">
        <f t="shared" si="17"/>
        <v>7.9466677133259826E-3</v>
      </c>
      <c r="Z23">
        <f t="shared" si="18"/>
        <v>0.78465846226506597</v>
      </c>
      <c r="AB23">
        <f t="shared" si="19"/>
        <v>692.04887388676207</v>
      </c>
      <c r="AC23">
        <f t="shared" si="2"/>
        <v>743.28086520288571</v>
      </c>
      <c r="AE23">
        <f t="shared" si="3"/>
        <v>0</v>
      </c>
      <c r="AF23">
        <f t="shared" si="4"/>
        <v>0</v>
      </c>
      <c r="AG23">
        <f t="shared" si="4"/>
        <v>-19.61646155662665</v>
      </c>
      <c r="AH23">
        <f t="shared" si="5"/>
        <v>-206.16413542064123</v>
      </c>
      <c r="AI23">
        <f t="shared" si="6"/>
        <v>-225.78059697726789</v>
      </c>
      <c r="AJ23">
        <f t="shared" si="7"/>
        <v>-51.23199131612364</v>
      </c>
      <c r="AK23">
        <f t="shared" si="22"/>
        <v>48.44342117207335</v>
      </c>
      <c r="AL23">
        <f t="shared" si="8"/>
        <v>-228.5691671213182</v>
      </c>
      <c r="AN23">
        <f t="shared" si="9"/>
        <v>0</v>
      </c>
      <c r="AO23">
        <f t="shared" si="9"/>
        <v>0</v>
      </c>
      <c r="AP23">
        <f t="shared" si="9"/>
        <v>-5.2018108946483856</v>
      </c>
      <c r="AQ23">
        <f t="shared" si="9"/>
        <v>-54.669739627663859</v>
      </c>
      <c r="AR23">
        <f t="shared" si="9"/>
        <v>-59.871550522312248</v>
      </c>
      <c r="AS23">
        <f t="shared" si="9"/>
        <v>-13.585484304263691</v>
      </c>
      <c r="AT23">
        <f t="shared" si="9"/>
        <v>12.846022984293276</v>
      </c>
      <c r="AU23">
        <f t="shared" si="9"/>
        <v>-60.611011842282664</v>
      </c>
      <c r="AW23">
        <v>20</v>
      </c>
      <c r="AX23">
        <f>IF(Z23&gt;0, (R23*SUMPRODUCT(K23:$K$98, X23:$X$98)-K23*$AZ$3)/Z23, 0)</f>
        <v>947.2667420896272</v>
      </c>
    </row>
    <row r="24" spans="5:50" x14ac:dyDescent="0.25">
      <c r="E24">
        <v>2024</v>
      </c>
      <c r="F24" s="5">
        <v>3.5571999999999999E-2</v>
      </c>
      <c r="G24"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0.23676410751611635</v>
      </c>
      <c r="L24" s="2">
        <v>21</v>
      </c>
      <c r="M24" s="6">
        <v>2.6922130000000002E-3</v>
      </c>
      <c r="Q24" s="4">
        <f t="shared" si="21"/>
        <v>25</v>
      </c>
      <c r="R24">
        <f t="shared" si="0"/>
        <v>100000</v>
      </c>
      <c r="S24">
        <f t="shared" si="1"/>
        <v>1016.8448290578464</v>
      </c>
      <c r="U24">
        <f t="shared" si="13"/>
        <v>2.6922130000000002E-3</v>
      </c>
      <c r="V24">
        <f t="shared" si="14"/>
        <v>0.01</v>
      </c>
      <c r="W24">
        <f t="shared" si="15"/>
        <v>0.78465846226506597</v>
      </c>
      <c r="X24">
        <f t="shared" si="16"/>
        <v>2.11246771267002E-3</v>
      </c>
      <c r="Y24">
        <f t="shared" si="17"/>
        <v>7.8465846226506604E-3</v>
      </c>
      <c r="Z24">
        <f t="shared" si="18"/>
        <v>0.77469940992974529</v>
      </c>
      <c r="AB24">
        <f t="shared" si="19"/>
        <v>743.28086520288571</v>
      </c>
      <c r="AC24">
        <f t="shared" si="2"/>
        <v>787.7490890612263</v>
      </c>
      <c r="AE24">
        <f t="shared" si="3"/>
        <v>0</v>
      </c>
      <c r="AF24">
        <f t="shared" si="4"/>
        <v>0</v>
      </c>
      <c r="AG24">
        <f t="shared" si="4"/>
        <v>-19.367485248243632</v>
      </c>
      <c r="AH24">
        <f t="shared" si="5"/>
        <v>-211.246771267002</v>
      </c>
      <c r="AI24">
        <f t="shared" si="6"/>
        <v>-230.61425651524564</v>
      </c>
      <c r="AJ24">
        <f t="shared" si="7"/>
        <v>-44.468223858340593</v>
      </c>
      <c r="AK24">
        <f t="shared" si="22"/>
        <v>52.029660564202004</v>
      </c>
      <c r="AL24">
        <f t="shared" si="8"/>
        <v>-223.05281980938423</v>
      </c>
      <c r="AN24">
        <f t="shared" si="9"/>
        <v>0</v>
      </c>
      <c r="AO24">
        <f t="shared" si="9"/>
        <v>0</v>
      </c>
      <c r="AP24">
        <f t="shared" si="9"/>
        <v>-4.5855253596319523</v>
      </c>
      <c r="AQ24">
        <f t="shared" si="9"/>
        <v>-50.015653264692901</v>
      </c>
      <c r="AR24">
        <f t="shared" si="9"/>
        <v>-54.601178624324852</v>
      </c>
      <c r="AS24">
        <f t="shared" si="9"/>
        <v>-10.528479334646882</v>
      </c>
      <c r="AT24">
        <f t="shared" si="9"/>
        <v>12.318756147849761</v>
      </c>
      <c r="AU24">
        <f t="shared" si="9"/>
        <v>-52.810901811121973</v>
      </c>
      <c r="AW24">
        <v>21</v>
      </c>
      <c r="AX24">
        <f>IF(Z24&gt;0, (R24*SUMPRODUCT(K24:$K$98, X24:$X$98)-K24*$AZ$3)/Z24, 0)</f>
        <v>1016.8448290578464</v>
      </c>
    </row>
    <row r="25" spans="5:50" x14ac:dyDescent="0.25">
      <c r="E25">
        <v>2025</v>
      </c>
      <c r="F25" s="5">
        <v>3.5571999999999999E-2</v>
      </c>
      <c r="G25"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0.21139652456796101</v>
      </c>
      <c r="L25" s="2">
        <v>22</v>
      </c>
      <c r="M25" s="6">
        <v>2.807183E-3</v>
      </c>
      <c r="Q25" s="4">
        <f t="shared" si="21"/>
        <v>25</v>
      </c>
      <c r="R25">
        <f t="shared" si="0"/>
        <v>100000</v>
      </c>
      <c r="S25">
        <f t="shared" si="1"/>
        <v>1080.3786281738032</v>
      </c>
      <c r="U25">
        <f t="shared" si="13"/>
        <v>2.807183E-3</v>
      </c>
      <c r="V25">
        <f t="shared" si="14"/>
        <v>0.01</v>
      </c>
      <c r="W25">
        <f t="shared" si="15"/>
        <v>0.77469940992974529</v>
      </c>
      <c r="X25">
        <f t="shared" si="16"/>
        <v>2.1747230136648123E-3</v>
      </c>
      <c r="Y25">
        <f t="shared" si="17"/>
        <v>7.7469940992974532E-3</v>
      </c>
      <c r="Z25">
        <f t="shared" si="18"/>
        <v>0.76477769281678298</v>
      </c>
      <c r="AB25">
        <f t="shared" si="19"/>
        <v>787.7490890612263</v>
      </c>
      <c r="AC25">
        <f t="shared" si="2"/>
        <v>826.24947462332227</v>
      </c>
      <c r="AE25">
        <f t="shared" si="3"/>
        <v>0</v>
      </c>
      <c r="AF25">
        <f t="shared" si="4"/>
        <v>0</v>
      </c>
      <c r="AG25">
        <f t="shared" si="4"/>
        <v>-19.119442320419573</v>
      </c>
      <c r="AH25">
        <f t="shared" si="5"/>
        <v>-217.47230136648122</v>
      </c>
      <c r="AI25">
        <f t="shared" si="6"/>
        <v>-236.5917436869008</v>
      </c>
      <c r="AJ25">
        <f t="shared" si="7"/>
        <v>-38.500385562095971</v>
      </c>
      <c r="AK25">
        <f t="shared" si="22"/>
        <v>55.142436234285846</v>
      </c>
      <c r="AL25">
        <f t="shared" si="8"/>
        <v>-219.94969301471096</v>
      </c>
      <c r="AN25">
        <f t="shared" si="9"/>
        <v>0</v>
      </c>
      <c r="AO25">
        <f t="shared" si="9"/>
        <v>0</v>
      </c>
      <c r="AP25">
        <f t="shared" si="9"/>
        <v>-4.0417836582142899</v>
      </c>
      <c r="AQ25">
        <f t="shared" si="9"/>
        <v>-45.972888698670367</v>
      </c>
      <c r="AR25">
        <f t="shared" si="9"/>
        <v>-50.01467235688466</v>
      </c>
      <c r="AS25">
        <f t="shared" si="9"/>
        <v>-8.1388477023535923</v>
      </c>
      <c r="AT25">
        <f t="shared" si="9"/>
        <v>11.656919376138431</v>
      </c>
      <c r="AU25">
        <f t="shared" si="9"/>
        <v>-46.496600683099828</v>
      </c>
      <c r="AW25">
        <v>22</v>
      </c>
      <c r="AX25">
        <f>IF(Z25&gt;0, (R25*SUMPRODUCT(K25:$K$98, X25:$X$98)-K25*$AZ$3)/Z25, 0)</f>
        <v>1080.3786281738032</v>
      </c>
    </row>
    <row r="26" spans="5:50" x14ac:dyDescent="0.25">
      <c r="E26">
        <v>2026</v>
      </c>
      <c r="F26" s="5">
        <v>3.5571999999999999E-2</v>
      </c>
      <c r="G26"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0.18874689693567948</v>
      </c>
      <c r="L26" s="2">
        <v>23</v>
      </c>
      <c r="M26" s="6">
        <v>2.939255E-3</v>
      </c>
      <c r="Q26" s="4">
        <f t="shared" si="21"/>
        <v>25</v>
      </c>
      <c r="R26">
        <f t="shared" si="0"/>
        <v>100000</v>
      </c>
      <c r="S26">
        <f t="shared" si="1"/>
        <v>1138.3351554155684</v>
      </c>
      <c r="U26">
        <f t="shared" si="13"/>
        <v>2.939255E-3</v>
      </c>
      <c r="V26">
        <f t="shared" si="14"/>
        <v>0.01</v>
      </c>
      <c r="W26">
        <f t="shared" si="15"/>
        <v>0.76477769281678298</v>
      </c>
      <c r="X26">
        <f t="shared" si="16"/>
        <v>2.2478766575001934E-3</v>
      </c>
      <c r="Y26">
        <f t="shared" si="17"/>
        <v>7.6477769281678301E-3</v>
      </c>
      <c r="Z26">
        <f t="shared" si="18"/>
        <v>0.75488203923111497</v>
      </c>
      <c r="AB26">
        <f t="shared" si="19"/>
        <v>826.24947462332227</v>
      </c>
      <c r="AC26">
        <f t="shared" si="2"/>
        <v>859.30876344857245</v>
      </c>
      <c r="AE26">
        <f t="shared" si="3"/>
        <v>0</v>
      </c>
      <c r="AF26">
        <f t="shared" si="4"/>
        <v>0</v>
      </c>
      <c r="AG26">
        <f t="shared" si="4"/>
        <v>-18.872050980777875</v>
      </c>
      <c r="AH26">
        <f t="shared" si="5"/>
        <v>-224.78766575001933</v>
      </c>
      <c r="AI26">
        <f t="shared" si="6"/>
        <v>-243.65971673079721</v>
      </c>
      <c r="AJ26">
        <f t="shared" si="7"/>
        <v>-33.059288825250178</v>
      </c>
      <c r="AK26">
        <f t="shared" si="22"/>
        <v>57.837463223632561</v>
      </c>
      <c r="AL26">
        <f t="shared" si="8"/>
        <v>-218.8815423324148</v>
      </c>
      <c r="AN26">
        <f t="shared" si="9"/>
        <v>0</v>
      </c>
      <c r="AO26">
        <f t="shared" si="9"/>
        <v>0</v>
      </c>
      <c r="AP26">
        <f t="shared" si="9"/>
        <v>-3.5620410614337703</v>
      </c>
      <c r="AQ26">
        <f t="shared" si="9"/>
        <v>-42.427974379730863</v>
      </c>
      <c r="AR26">
        <f t="shared" si="9"/>
        <v>-45.990015441164637</v>
      </c>
      <c r="AS26">
        <f t="shared" si="9"/>
        <v>-6.2398381806663554</v>
      </c>
      <c r="AT26">
        <f t="shared" si="9"/>
        <v>10.916641710092128</v>
      </c>
      <c r="AU26">
        <f t="shared" si="9"/>
        <v>-41.313211911738861</v>
      </c>
      <c r="AW26">
        <v>23</v>
      </c>
      <c r="AX26">
        <f>IF(Z26&gt;0, (R26*SUMPRODUCT(K26:$K$98, X26:$X$98)-K26*$AZ$3)/Z26, 0)</f>
        <v>1138.3351554155684</v>
      </c>
    </row>
    <row r="27" spans="5:50" x14ac:dyDescent="0.25">
      <c r="E27">
        <v>2027</v>
      </c>
      <c r="F27" s="5">
        <v>3.5571999999999999E-2</v>
      </c>
      <c r="G27"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0.16852401512114237</v>
      </c>
      <c r="L27" s="2">
        <v>24</v>
      </c>
      <c r="M27" s="6">
        <v>3.7729310000000002E-3</v>
      </c>
      <c r="Q27" s="4">
        <f t="shared" si="21"/>
        <v>25</v>
      </c>
      <c r="R27">
        <f t="shared" si="0"/>
        <v>100000</v>
      </c>
      <c r="S27">
        <f t="shared" si="1"/>
        <v>1192.0255114636407</v>
      </c>
      <c r="U27">
        <f t="shared" si="13"/>
        <v>3.7729310000000002E-3</v>
      </c>
      <c r="V27">
        <f t="shared" si="14"/>
        <v>0.01</v>
      </c>
      <c r="W27">
        <f t="shared" si="15"/>
        <v>0.75488203923111497</v>
      </c>
      <c r="X27">
        <f t="shared" si="16"/>
        <v>2.84811784715829E-3</v>
      </c>
      <c r="Y27">
        <f t="shared" si="17"/>
        <v>7.5488203923111501E-3</v>
      </c>
      <c r="Z27">
        <f t="shared" si="18"/>
        <v>0.74448510099164544</v>
      </c>
      <c r="AB27">
        <f t="shared" si="19"/>
        <v>859.30876344857245</v>
      </c>
      <c r="AC27">
        <f t="shared" si="2"/>
        <v>887.44523328662638</v>
      </c>
      <c r="AE27">
        <f t="shared" si="3"/>
        <v>0</v>
      </c>
      <c r="AF27">
        <f t="shared" si="4"/>
        <v>0</v>
      </c>
      <c r="AG27">
        <f t="shared" si="4"/>
        <v>-18.612127524791138</v>
      </c>
      <c r="AH27">
        <f t="shared" si="5"/>
        <v>-284.81178471582899</v>
      </c>
      <c r="AI27">
        <f t="shared" si="6"/>
        <v>-303.42391224062015</v>
      </c>
      <c r="AJ27">
        <f t="shared" si="7"/>
        <v>-28.136469838053927</v>
      </c>
      <c r="AK27">
        <f t="shared" si="22"/>
        <v>60.15161344140008</v>
      </c>
      <c r="AL27">
        <f t="shared" si="8"/>
        <v>-271.40876863727402</v>
      </c>
      <c r="AN27">
        <f t="shared" si="9"/>
        <v>0</v>
      </c>
      <c r="AO27">
        <f t="shared" si="9"/>
        <v>0</v>
      </c>
      <c r="AP27">
        <f t="shared" si="9"/>
        <v>-3.1365904604245318</v>
      </c>
      <c r="AQ27">
        <f t="shared" si="9"/>
        <v>-47.997625514129908</v>
      </c>
      <c r="AR27">
        <f t="shared" si="9"/>
        <v>-51.134215974554451</v>
      </c>
      <c r="AS27">
        <f t="shared" si="9"/>
        <v>-4.7416708684437658</v>
      </c>
      <c r="AT27">
        <f t="shared" si="9"/>
        <v>10.136991413159619</v>
      </c>
      <c r="AU27">
        <f t="shared" si="9"/>
        <v>-45.7388954298386</v>
      </c>
      <c r="AW27">
        <v>24</v>
      </c>
      <c r="AX27">
        <f>IF(Z27&gt;0, (R27*SUMPRODUCT(K27:$K$98, X27:$X$98)-K27*$AZ$3)/Z27, 0)</f>
        <v>1192.0255114636407</v>
      </c>
    </row>
    <row r="28" spans="5:50" x14ac:dyDescent="0.25">
      <c r="E28">
        <v>2028</v>
      </c>
      <c r="F28" s="5">
        <v>3.5571999999999999E-2</v>
      </c>
      <c r="G28"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0.15046787064387712</v>
      </c>
      <c r="L28" s="2">
        <v>25</v>
      </c>
      <c r="M28" s="6">
        <v>4.6883589999999996E-3</v>
      </c>
      <c r="Q28" s="4">
        <f t="shared" si="21"/>
        <v>25</v>
      </c>
      <c r="R28">
        <f t="shared" si="0"/>
        <v>100000</v>
      </c>
      <c r="S28">
        <f t="shared" si="1"/>
        <v>1230.2525756920086</v>
      </c>
      <c r="U28">
        <f t="shared" si="13"/>
        <v>4.6883589999999996E-3</v>
      </c>
      <c r="V28">
        <f t="shared" si="14"/>
        <v>0.01</v>
      </c>
      <c r="W28">
        <f t="shared" si="15"/>
        <v>0.74448510099164544</v>
      </c>
      <c r="X28">
        <f t="shared" si="16"/>
        <v>3.4904134236000894E-3</v>
      </c>
      <c r="Y28">
        <f t="shared" si="17"/>
        <v>7.4448510099164545E-3</v>
      </c>
      <c r="Z28">
        <f t="shared" si="18"/>
        <v>0.73354983655812889</v>
      </c>
      <c r="AB28">
        <f t="shared" si="19"/>
        <v>887.44523328662638</v>
      </c>
      <c r="AC28">
        <f t="shared" si="2"/>
        <v>902.45157582409001</v>
      </c>
      <c r="AE28">
        <f t="shared" si="3"/>
        <v>0</v>
      </c>
      <c r="AF28">
        <f t="shared" si="4"/>
        <v>0</v>
      </c>
      <c r="AG28">
        <f t="shared" si="4"/>
        <v>-18.338745913953222</v>
      </c>
      <c r="AH28">
        <f t="shared" si="5"/>
        <v>-349.04134236000897</v>
      </c>
      <c r="AI28">
        <f t="shared" si="6"/>
        <v>-367.3800882739622</v>
      </c>
      <c r="AJ28">
        <f t="shared" si="7"/>
        <v>-15.006342537463638</v>
      </c>
      <c r="AK28">
        <f t="shared" si="22"/>
        <v>62.121166330063851</v>
      </c>
      <c r="AL28">
        <f t="shared" si="8"/>
        <v>-320.26526448136201</v>
      </c>
      <c r="AN28">
        <f t="shared" si="9"/>
        <v>0</v>
      </c>
      <c r="AO28">
        <f t="shared" si="9"/>
        <v>0</v>
      </c>
      <c r="AP28">
        <f t="shared" si="9"/>
        <v>-2.7593920479516436</v>
      </c>
      <c r="AQ28">
        <f t="shared" si="9"/>
        <v>-52.519507551591055</v>
      </c>
      <c r="AR28">
        <f t="shared" si="9"/>
        <v>-55.278899599542704</v>
      </c>
      <c r="AS28">
        <f t="shared" si="9"/>
        <v>-2.2579724077647896</v>
      </c>
      <c r="AT28">
        <f t="shared" si="9"/>
        <v>9.3472396195988221</v>
      </c>
      <c r="AU28">
        <f t="shared" si="9"/>
        <v>-48.18963238770867</v>
      </c>
      <c r="AW28">
        <v>25</v>
      </c>
      <c r="AX28">
        <f>IF(Z28&gt;0, (R28*SUMPRODUCT(K28:$K$98, X28:$X$98)-K28*$AZ$3)/Z28, 0)</f>
        <v>1230.2525756920086</v>
      </c>
    </row>
    <row r="29" spans="5:50" x14ac:dyDescent="0.25">
      <c r="E29">
        <v>2029</v>
      </c>
      <c r="F29" s="5">
        <v>3.5571999999999999E-2</v>
      </c>
      <c r="G29"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0.13434631307489028</v>
      </c>
      <c r="L29" s="2">
        <v>26</v>
      </c>
      <c r="M29" s="6">
        <v>5.6712799999999999E-3</v>
      </c>
      <c r="Q29" s="4">
        <f t="shared" si="21"/>
        <v>25</v>
      </c>
      <c r="R29">
        <f t="shared" si="0"/>
        <v>100000</v>
      </c>
      <c r="S29">
        <f t="shared" si="1"/>
        <v>1255.0105611507959</v>
      </c>
      <c r="U29">
        <f t="shared" si="13"/>
        <v>5.6712799999999999E-3</v>
      </c>
      <c r="V29">
        <f t="shared" si="14"/>
        <v>0.01</v>
      </c>
      <c r="W29">
        <f t="shared" si="15"/>
        <v>0.73354983655812889</v>
      </c>
      <c r="X29">
        <f t="shared" si="16"/>
        <v>4.160166517075385E-3</v>
      </c>
      <c r="Y29">
        <f t="shared" si="17"/>
        <v>7.3354983655812894E-3</v>
      </c>
      <c r="Z29">
        <f t="shared" si="18"/>
        <v>0.72205417167547215</v>
      </c>
      <c r="AB29">
        <f t="shared" si="19"/>
        <v>902.45157582409001</v>
      </c>
      <c r="AC29">
        <f t="shared" si="2"/>
        <v>906.18561117570744</v>
      </c>
      <c r="AE29">
        <f t="shared" si="3"/>
        <v>0</v>
      </c>
      <c r="AF29">
        <f t="shared" si="4"/>
        <v>0</v>
      </c>
      <c r="AG29">
        <f t="shared" si="4"/>
        <v>-18.051354291886803</v>
      </c>
      <c r="AH29">
        <f t="shared" si="5"/>
        <v>-416.01665170753847</v>
      </c>
      <c r="AI29">
        <f t="shared" si="6"/>
        <v>-434.06800599942528</v>
      </c>
      <c r="AJ29">
        <f t="shared" si="7"/>
        <v>-3.7340353516174218</v>
      </c>
      <c r="AK29">
        <f t="shared" si="22"/>
        <v>63.171610307686308</v>
      </c>
      <c r="AL29">
        <f t="shared" si="8"/>
        <v>-374.6304310433564</v>
      </c>
      <c r="AN29">
        <f t="shared" si="9"/>
        <v>0</v>
      </c>
      <c r="AO29">
        <f t="shared" si="9"/>
        <v>0</v>
      </c>
      <c r="AP29">
        <f t="shared" si="9"/>
        <v>-2.4251328951235886</v>
      </c>
      <c r="AQ29">
        <f t="shared" si="9"/>
        <v>-55.890303334668552</v>
      </c>
      <c r="AR29">
        <f t="shared" si="9"/>
        <v>-58.315436229792141</v>
      </c>
      <c r="AS29">
        <f t="shared" si="9"/>
        <v>-0.5016538823811022</v>
      </c>
      <c r="AT29">
        <f t="shared" si="9"/>
        <v>8.4868729358413901</v>
      </c>
      <c r="AU29">
        <f t="shared" si="9"/>
        <v>-50.330217176331857</v>
      </c>
      <c r="AW29">
        <v>26</v>
      </c>
      <c r="AX29">
        <f>IF(Z29&gt;0, (R29*SUMPRODUCT(K29:$K$98, X29:$X$98)-K29*$AZ$3)/Z29, 0)</f>
        <v>1255.0105611507959</v>
      </c>
    </row>
    <row r="30" spans="5:50" x14ac:dyDescent="0.25">
      <c r="E30">
        <v>2030</v>
      </c>
      <c r="F30" s="5">
        <v>3.5571999999999999E-2</v>
      </c>
      <c r="G30"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0.11995206524543775</v>
      </c>
      <c r="L30" s="2">
        <v>27</v>
      </c>
      <c r="M30" s="6">
        <v>6.8024940000000001E-3</v>
      </c>
      <c r="Q30" s="4">
        <f t="shared" si="21"/>
        <v>25</v>
      </c>
      <c r="R30">
        <f t="shared" si="0"/>
        <v>100000</v>
      </c>
      <c r="S30">
        <f t="shared" si="1"/>
        <v>1268.4800048745476</v>
      </c>
      <c r="U30">
        <f t="shared" si="13"/>
        <v>6.8024940000000001E-3</v>
      </c>
      <c r="V30">
        <f t="shared" si="14"/>
        <v>0.01</v>
      </c>
      <c r="W30">
        <f t="shared" si="15"/>
        <v>0.72205417167547215</v>
      </c>
      <c r="X30">
        <f t="shared" si="16"/>
        <v>4.9117691704973696E-3</v>
      </c>
      <c r="Y30">
        <f t="shared" si="17"/>
        <v>7.220541716754722E-3</v>
      </c>
      <c r="Z30">
        <f t="shared" si="18"/>
        <v>0.70992186078822006</v>
      </c>
      <c r="AB30">
        <f t="shared" si="19"/>
        <v>906.18561117570744</v>
      </c>
      <c r="AC30">
        <f t="shared" si="2"/>
        <v>900.5216854331893</v>
      </c>
      <c r="AE30">
        <f t="shared" si="3"/>
        <v>0</v>
      </c>
      <c r="AF30">
        <f t="shared" si="4"/>
        <v>0</v>
      </c>
      <c r="AG30">
        <f t="shared" si="4"/>
        <v>-17.7480465197055</v>
      </c>
      <c r="AH30">
        <f t="shared" si="5"/>
        <v>-491.17691704973697</v>
      </c>
      <c r="AI30">
        <f t="shared" si="6"/>
        <v>-508.92496356944247</v>
      </c>
      <c r="AJ30">
        <f t="shared" si="7"/>
        <v>5.6639257425181313</v>
      </c>
      <c r="AK30">
        <f t="shared" si="22"/>
        <v>63.432992782299529</v>
      </c>
      <c r="AL30">
        <f t="shared" si="8"/>
        <v>-439.82804504462479</v>
      </c>
      <c r="AN30">
        <f t="shared" si="9"/>
        <v>0</v>
      </c>
      <c r="AO30">
        <f t="shared" si="9"/>
        <v>0</v>
      </c>
      <c r="AP30">
        <f t="shared" si="9"/>
        <v>-2.1289148341107786</v>
      </c>
      <c r="AQ30">
        <f t="shared" si="9"/>
        <v>-58.917685601003015</v>
      </c>
      <c r="AR30">
        <f t="shared" si="9"/>
        <v>-61.046600435113795</v>
      </c>
      <c r="AS30">
        <f t="shared" si="9"/>
        <v>0.67939959021184937</v>
      </c>
      <c r="AT30">
        <f t="shared" si="9"/>
        <v>7.6089184889357746</v>
      </c>
      <c r="AU30">
        <f t="shared" si="9"/>
        <v>-52.758282355966166</v>
      </c>
      <c r="AW30">
        <v>27</v>
      </c>
      <c r="AX30">
        <f>IF(Z30&gt;0, (R30*SUMPRODUCT(K30:$K$98, X30:$X$98)-K30*$AZ$3)/Z30, 0)</f>
        <v>1268.4800048745476</v>
      </c>
    </row>
    <row r="31" spans="5:50" x14ac:dyDescent="0.25">
      <c r="E31">
        <v>2031</v>
      </c>
      <c r="F31" s="5">
        <v>3.5571999999999999E-2</v>
      </c>
      <c r="G31"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0.10710005825485512</v>
      </c>
      <c r="L31" s="2">
        <v>28</v>
      </c>
      <c r="M31" s="6">
        <v>8.090557E-3</v>
      </c>
      <c r="Q31" s="4">
        <f t="shared" si="21"/>
        <v>25</v>
      </c>
      <c r="R31">
        <f t="shared" si="0"/>
        <v>100000</v>
      </c>
      <c r="S31">
        <f t="shared" si="1"/>
        <v>1271.6621884422602</v>
      </c>
      <c r="U31">
        <f t="shared" si="13"/>
        <v>8.090557E-3</v>
      </c>
      <c r="V31">
        <f t="shared" si="14"/>
        <v>0.01</v>
      </c>
      <c r="W31">
        <f t="shared" si="15"/>
        <v>0.70992186078822006</v>
      </c>
      <c r="X31">
        <f t="shared" si="16"/>
        <v>5.7436632802531596E-3</v>
      </c>
      <c r="Y31">
        <f t="shared" si="17"/>
        <v>7.0992186078822003E-3</v>
      </c>
      <c r="Z31">
        <f t="shared" si="18"/>
        <v>0.69707897890008474</v>
      </c>
      <c r="AB31">
        <f t="shared" si="19"/>
        <v>900.5216854331893</v>
      </c>
      <c r="AC31">
        <f t="shared" si="2"/>
        <v>886.44897982517796</v>
      </c>
      <c r="AE31">
        <f t="shared" si="3"/>
        <v>0</v>
      </c>
      <c r="AF31">
        <f t="shared" si="4"/>
        <v>0</v>
      </c>
      <c r="AG31">
        <f t="shared" si="4"/>
        <v>-17.426974472502117</v>
      </c>
      <c r="AH31">
        <f t="shared" si="5"/>
        <v>-574.36632802531597</v>
      </c>
      <c r="AI31">
        <f t="shared" si="6"/>
        <v>-591.7933024978181</v>
      </c>
      <c r="AJ31">
        <f t="shared" si="7"/>
        <v>14.072705608011347</v>
      </c>
      <c r="AK31">
        <f t="shared" si="22"/>
        <v>63.036517980323261</v>
      </c>
      <c r="AL31">
        <f t="shared" si="8"/>
        <v>-514.68407890948345</v>
      </c>
      <c r="AN31">
        <f t="shared" si="9"/>
        <v>0</v>
      </c>
      <c r="AO31">
        <f t="shared" si="9"/>
        <v>0</v>
      </c>
      <c r="AP31">
        <f t="shared" si="9"/>
        <v>-1.8664299812108498</v>
      </c>
      <c r="AQ31">
        <f t="shared" si="9"/>
        <v>-61.514667191138564</v>
      </c>
      <c r="AR31">
        <f t="shared" si="9"/>
        <v>-63.381097172349421</v>
      </c>
      <c r="AS31">
        <f t="shared" si="9"/>
        <v>1.5071875904214416</v>
      </c>
      <c r="AT31">
        <f t="shared" si="9"/>
        <v>6.7512147478758431</v>
      </c>
      <c r="AU31">
        <f t="shared" si="9"/>
        <v>-55.122694834052126</v>
      </c>
      <c r="AW31">
        <v>28</v>
      </c>
      <c r="AX31">
        <f>IF(Z31&gt;0, (R31*SUMPRODUCT(K31:$K$98, X31:$X$98)-K31*$AZ$3)/Z31, 0)</f>
        <v>1271.6621884422602</v>
      </c>
    </row>
    <row r="32" spans="5:50" x14ac:dyDescent="0.25">
      <c r="E32">
        <v>2032</v>
      </c>
      <c r="F32" s="5">
        <v>3.5571999999999999E-2</v>
      </c>
      <c r="G32"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9.562505201326349E-2</v>
      </c>
      <c r="L32" s="2">
        <v>29</v>
      </c>
      <c r="M32" s="6">
        <v>9.5159809999999997E-3</v>
      </c>
      <c r="Q32" s="4">
        <f t="shared" si="21"/>
        <v>25</v>
      </c>
      <c r="R32">
        <f t="shared" si="0"/>
        <v>100000</v>
      </c>
      <c r="S32">
        <f t="shared" si="1"/>
        <v>1265.5543040802488</v>
      </c>
      <c r="U32">
        <f t="shared" si="13"/>
        <v>9.5159809999999997E-3</v>
      </c>
      <c r="V32">
        <f t="shared" si="14"/>
        <v>0.01</v>
      </c>
      <c r="W32">
        <f t="shared" si="15"/>
        <v>0.69707897890008474</v>
      </c>
      <c r="X32">
        <f t="shared" si="16"/>
        <v>6.6333903187126069E-3</v>
      </c>
      <c r="Y32">
        <f t="shared" si="17"/>
        <v>6.970789789000848E-3</v>
      </c>
      <c r="Z32">
        <f t="shared" si="18"/>
        <v>0.68347479879237127</v>
      </c>
      <c r="AB32">
        <f t="shared" si="19"/>
        <v>886.44897982517796</v>
      </c>
      <c r="AC32">
        <f t="shared" si="2"/>
        <v>864.97447334206754</v>
      </c>
      <c r="AE32">
        <f t="shared" si="3"/>
        <v>0</v>
      </c>
      <c r="AF32">
        <f t="shared" si="4"/>
        <v>0</v>
      </c>
      <c r="AG32">
        <f t="shared" si="4"/>
        <v>-17.086869969809282</v>
      </c>
      <c r="AH32">
        <f t="shared" si="5"/>
        <v>-663.33903187126066</v>
      </c>
      <c r="AI32">
        <f t="shared" si="6"/>
        <v>-680.42590184106996</v>
      </c>
      <c r="AJ32">
        <f t="shared" si="7"/>
        <v>21.474506483110417</v>
      </c>
      <c r="AK32">
        <f t="shared" si="22"/>
        <v>62.051428587762466</v>
      </c>
      <c r="AL32">
        <f t="shared" si="8"/>
        <v>-596.89996677019712</v>
      </c>
      <c r="AN32">
        <f t="shared" si="9"/>
        <v>0</v>
      </c>
      <c r="AO32">
        <f t="shared" si="9"/>
        <v>0</v>
      </c>
      <c r="AP32">
        <f t="shared" si="9"/>
        <v>-1.6339328296068825</v>
      </c>
      <c r="AQ32">
        <f t="shared" si="9"/>
        <v>-63.431829425117151</v>
      </c>
      <c r="AR32">
        <f t="shared" si="9"/>
        <v>-65.065762254724035</v>
      </c>
      <c r="AS32">
        <f t="shared" si="9"/>
        <v>2.0535007994065975</v>
      </c>
      <c r="AT32">
        <f t="shared" si="9"/>
        <v>5.9336710862020912</v>
      </c>
      <c r="AU32">
        <f t="shared" si="9"/>
        <v>-57.078590369115346</v>
      </c>
      <c r="AW32">
        <v>29</v>
      </c>
      <c r="AX32">
        <f>IF(Z32&gt;0, (R32*SUMPRODUCT(K32:$K$98, X32:$X$98)-K32*$AZ$3)/Z32, 0)</f>
        <v>1265.5543040802488</v>
      </c>
    </row>
    <row r="33" spans="5:50" x14ac:dyDescent="0.25">
      <c r="E33">
        <v>2033</v>
      </c>
      <c r="F33" s="5">
        <v>3.5571999999999999E-2</v>
      </c>
      <c r="G33"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8.5379510726128108E-2</v>
      </c>
      <c r="L33" s="2">
        <v>30</v>
      </c>
      <c r="M33" s="6">
        <v>1.1135328E-2</v>
      </c>
      <c r="Q33" s="4">
        <f t="shared" si="21"/>
        <v>25</v>
      </c>
      <c r="R33">
        <f t="shared" si="0"/>
        <v>100000</v>
      </c>
      <c r="S33">
        <f t="shared" si="1"/>
        <v>1251.50384882817</v>
      </c>
      <c r="U33">
        <f t="shared" si="13"/>
        <v>1.1135328E-2</v>
      </c>
      <c r="V33">
        <f t="shared" si="14"/>
        <v>0.01</v>
      </c>
      <c r="W33">
        <f t="shared" si="15"/>
        <v>0.68347479879237127</v>
      </c>
      <c r="X33">
        <f t="shared" si="16"/>
        <v>7.6107160642870583E-3</v>
      </c>
      <c r="Y33">
        <f t="shared" si="17"/>
        <v>6.8347479879237128E-3</v>
      </c>
      <c r="Z33">
        <f t="shared" si="18"/>
        <v>0.66902933474016046</v>
      </c>
      <c r="AB33">
        <f t="shared" si="19"/>
        <v>864.97447334206754</v>
      </c>
      <c r="AC33">
        <f t="shared" si="2"/>
        <v>837.29278740626091</v>
      </c>
      <c r="AE33">
        <f t="shared" si="3"/>
        <v>0</v>
      </c>
      <c r="AF33">
        <f t="shared" si="4"/>
        <v>0</v>
      </c>
      <c r="AG33">
        <f t="shared" si="4"/>
        <v>-16.725733368504013</v>
      </c>
      <c r="AH33">
        <f t="shared" si="5"/>
        <v>-761.07160642870588</v>
      </c>
      <c r="AI33">
        <f t="shared" si="6"/>
        <v>-777.79733979720993</v>
      </c>
      <c r="AJ33">
        <f t="shared" si="7"/>
        <v>27.681685935806627</v>
      </c>
      <c r="AK33">
        <f t="shared" si="22"/>
        <v>60.548213133944735</v>
      </c>
      <c r="AL33">
        <f t="shared" si="8"/>
        <v>-689.56744072745857</v>
      </c>
      <c r="AN33">
        <f t="shared" si="9"/>
        <v>0</v>
      </c>
      <c r="AO33">
        <f t="shared" si="9"/>
        <v>0</v>
      </c>
      <c r="AP33">
        <f t="shared" si="9"/>
        <v>-1.4280349315385472</v>
      </c>
      <c r="AQ33">
        <f t="shared" si="9"/>
        <v>-64.979921384431236</v>
      </c>
      <c r="AR33">
        <f t="shared" si="9"/>
        <v>-66.407956315969798</v>
      </c>
      <c r="AS33">
        <f t="shared" si="9"/>
        <v>2.3634488012735115</v>
      </c>
      <c r="AT33">
        <f t="shared" si="9"/>
        <v>5.1695768127175254</v>
      </c>
      <c r="AU33">
        <f t="shared" si="9"/>
        <v>-58.874930701978755</v>
      </c>
      <c r="AW33">
        <v>30</v>
      </c>
      <c r="AX33">
        <f>IF(Z33&gt;0, (R33*SUMPRODUCT(K33:$K$98, X33:$X$98)-K33*$AZ$3)/Z33, 0)</f>
        <v>1251.50384882817</v>
      </c>
    </row>
    <row r="34" spans="5:50" x14ac:dyDescent="0.25">
      <c r="E34">
        <v>2034</v>
      </c>
      <c r="F34" s="5">
        <v>3.5571999999999999E-2</v>
      </c>
      <c r="G34"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7.6231706005471522E-2</v>
      </c>
      <c r="L34" s="2">
        <v>31</v>
      </c>
      <c r="M34" s="6">
        <v>1.2969985999999999E-2</v>
      </c>
      <c r="Q34" s="4">
        <f t="shared" si="21"/>
        <v>25</v>
      </c>
      <c r="R34">
        <f t="shared" si="0"/>
        <v>100000</v>
      </c>
      <c r="S34">
        <f t="shared" si="1"/>
        <v>1230.3498697056871</v>
      </c>
      <c r="U34">
        <f t="shared" si="13"/>
        <v>1.2969985999999999E-2</v>
      </c>
      <c r="V34">
        <f t="shared" si="14"/>
        <v>0.01</v>
      </c>
      <c r="W34">
        <f t="shared" si="15"/>
        <v>0.66902933474016046</v>
      </c>
      <c r="X34">
        <f t="shared" si="16"/>
        <v>8.6773011051691946E-3</v>
      </c>
      <c r="Y34">
        <f t="shared" si="17"/>
        <v>6.6902933474016048E-3</v>
      </c>
      <c r="Z34">
        <f t="shared" si="18"/>
        <v>0.65366174028758972</v>
      </c>
      <c r="AB34">
        <f t="shared" si="19"/>
        <v>837.29278740626091</v>
      </c>
      <c r="AC34">
        <f t="shared" si="2"/>
        <v>804.23263699442862</v>
      </c>
      <c r="AE34">
        <f t="shared" si="3"/>
        <v>0</v>
      </c>
      <c r="AF34">
        <f t="shared" si="4"/>
        <v>0</v>
      </c>
      <c r="AG34">
        <f t="shared" si="4"/>
        <v>-16.341543507189744</v>
      </c>
      <c r="AH34">
        <f t="shared" si="5"/>
        <v>-867.73011051691947</v>
      </c>
      <c r="AI34">
        <f t="shared" si="6"/>
        <v>-884.07165402410919</v>
      </c>
      <c r="AJ34">
        <f t="shared" si="7"/>
        <v>33.060150411832296</v>
      </c>
      <c r="AK34">
        <f t="shared" si="22"/>
        <v>58.610495118438273</v>
      </c>
      <c r="AL34">
        <f t="shared" si="8"/>
        <v>-792.40100849383862</v>
      </c>
      <c r="AN34">
        <f t="shared" si="9"/>
        <v>0</v>
      </c>
      <c r="AO34">
        <f t="shared" si="9"/>
        <v>0</v>
      </c>
      <c r="AP34">
        <f t="shared" si="9"/>
        <v>-1.2457437403157106</v>
      </c>
      <c r="AQ34">
        <f t="shared" si="9"/>
        <v>-66.148546677021116</v>
      </c>
      <c r="AR34">
        <f t="shared" si="9"/>
        <v>-67.394290417336833</v>
      </c>
      <c r="AS34">
        <f t="shared" si="9"/>
        <v>2.5202316666914677</v>
      </c>
      <c r="AT34">
        <f t="shared" si="9"/>
        <v>4.4679780327039103</v>
      </c>
      <c r="AU34">
        <f t="shared" ref="AU34:AU97" si="23">AL34*$K34</f>
        <v>-60.40608071794145</v>
      </c>
      <c r="AW34">
        <v>31</v>
      </c>
      <c r="AX34">
        <f>IF(Z34&gt;0, (R34*SUMPRODUCT(K34:$K$98, X34:$X$98)-K34*$AZ$3)/Z34, 0)</f>
        <v>1230.3498697056871</v>
      </c>
    </row>
    <row r="35" spans="5:50" x14ac:dyDescent="0.25">
      <c r="E35">
        <v>2035</v>
      </c>
      <c r="F35" s="5">
        <v>3.5571999999999999E-2</v>
      </c>
      <c r="G35"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6.8064023219171002E-2</v>
      </c>
      <c r="L35" s="2">
        <v>32</v>
      </c>
      <c r="M35" s="6">
        <v>1.4883069000000001E-2</v>
      </c>
      <c r="Q35" s="4">
        <f t="shared" si="21"/>
        <v>25</v>
      </c>
      <c r="R35">
        <f t="shared" si="0"/>
        <v>100000</v>
      </c>
      <c r="S35">
        <f t="shared" si="1"/>
        <v>1202.6795399071389</v>
      </c>
      <c r="U35">
        <f t="shared" si="13"/>
        <v>1.4883069000000001E-2</v>
      </c>
      <c r="V35">
        <f t="shared" si="14"/>
        <v>0.01</v>
      </c>
      <c r="W35">
        <f t="shared" si="15"/>
        <v>0.65366174028758972</v>
      </c>
      <c r="X35">
        <f t="shared" si="16"/>
        <v>9.7284927833602777E-3</v>
      </c>
      <c r="Y35">
        <f t="shared" si="17"/>
        <v>6.5366174028758973E-3</v>
      </c>
      <c r="Z35">
        <f t="shared" si="18"/>
        <v>0.6373966301013535</v>
      </c>
      <c r="AB35">
        <f t="shared" si="19"/>
        <v>804.23263699442862</v>
      </c>
      <c r="AC35">
        <f t="shared" si="2"/>
        <v>766.58388582865655</v>
      </c>
      <c r="AE35">
        <f t="shared" si="3"/>
        <v>0</v>
      </c>
      <c r="AF35">
        <f t="shared" ref="AF35:AG66" si="24">-$Z35*P35</f>
        <v>0</v>
      </c>
      <c r="AG35">
        <f t="shared" si="24"/>
        <v>-15.934915752533838</v>
      </c>
      <c r="AH35">
        <f t="shared" si="5"/>
        <v>-972.84927833602774</v>
      </c>
      <c r="AI35">
        <f t="shared" ref="AI35:AI66" si="25">SUM(AE35:AH35)</f>
        <v>-988.78419408856155</v>
      </c>
      <c r="AJ35">
        <f t="shared" si="7"/>
        <v>37.648751165772069</v>
      </c>
      <c r="AK35">
        <f t="shared" si="22"/>
        <v>56.296284589610011</v>
      </c>
      <c r="AL35">
        <f t="shared" ref="AL35:AL98" si="26">SUM(AI35:AK35)</f>
        <v>-894.83915833317951</v>
      </c>
      <c r="AN35">
        <f t="shared" ref="AN35:AT66" si="27">AE35*$K35</f>
        <v>0</v>
      </c>
      <c r="AO35">
        <f t="shared" si="27"/>
        <v>0</v>
      </c>
      <c r="AP35">
        <f t="shared" si="27"/>
        <v>-1.0845944757759969</v>
      </c>
      <c r="AQ35">
        <f t="shared" si="27"/>
        <v>-66.216035869417141</v>
      </c>
      <c r="AR35">
        <f t="shared" si="27"/>
        <v>-67.300630345193142</v>
      </c>
      <c r="AS35">
        <f t="shared" si="27"/>
        <v>2.5625254735199015</v>
      </c>
      <c r="AT35">
        <f t="shared" si="27"/>
        <v>3.8317516214602745</v>
      </c>
      <c r="AU35">
        <f t="shared" si="23"/>
        <v>-60.906353250212966</v>
      </c>
      <c r="AW35">
        <v>32</v>
      </c>
      <c r="AX35">
        <f>IF(Z35&gt;0, (R35*SUMPRODUCT(K35:$K$98, X35:$X$98)-K35*$AZ$3)/Z35, 0)</f>
        <v>1202.6795399071389</v>
      </c>
    </row>
    <row r="36" spans="5:50" x14ac:dyDescent="0.25">
      <c r="E36">
        <v>2036</v>
      </c>
      <c r="F36" s="5">
        <v>3.5571999999999999E-2</v>
      </c>
      <c r="G36"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6.0771449302831244E-2</v>
      </c>
      <c r="L36" s="2">
        <v>33</v>
      </c>
      <c r="M36" s="6">
        <v>1.6930661E-2</v>
      </c>
      <c r="Q36" s="4">
        <f t="shared" si="21"/>
        <v>25</v>
      </c>
      <c r="R36">
        <f t="shared" si="0"/>
        <v>100000</v>
      </c>
      <c r="S36">
        <f t="shared" si="1"/>
        <v>1170.2316691844519</v>
      </c>
      <c r="U36">
        <f t="shared" si="13"/>
        <v>1.6930661E-2</v>
      </c>
      <c r="V36">
        <f t="shared" si="14"/>
        <v>0.01</v>
      </c>
      <c r="W36">
        <f t="shared" si="15"/>
        <v>0.6373966301013535</v>
      </c>
      <c r="X36">
        <f t="shared" si="16"/>
        <v>1.0791546266788412E-2</v>
      </c>
      <c r="Y36">
        <f t="shared" si="17"/>
        <v>6.3739663010135353E-3</v>
      </c>
      <c r="Z36">
        <f t="shared" si="18"/>
        <v>0.62023111753355153</v>
      </c>
      <c r="AB36">
        <f t="shared" si="19"/>
        <v>766.58388582865655</v>
      </c>
      <c r="AC36">
        <f t="shared" si="2"/>
        <v>725.814095951426</v>
      </c>
      <c r="AE36">
        <f t="shared" si="3"/>
        <v>0</v>
      </c>
      <c r="AF36">
        <f t="shared" si="24"/>
        <v>0</v>
      </c>
      <c r="AG36">
        <f t="shared" si="24"/>
        <v>-15.505777938338788</v>
      </c>
      <c r="AH36">
        <f t="shared" si="5"/>
        <v>-1079.1546266788412</v>
      </c>
      <c r="AI36">
        <f t="shared" si="25"/>
        <v>-1094.6604046171799</v>
      </c>
      <c r="AJ36">
        <f t="shared" si="7"/>
        <v>40.769789877230551</v>
      </c>
      <c r="AK36">
        <f t="shared" si="22"/>
        <v>53.660872008005967</v>
      </c>
      <c r="AL36">
        <f t="shared" si="26"/>
        <v>-1000.2297427319434</v>
      </c>
      <c r="AN36">
        <f t="shared" si="27"/>
        <v>0</v>
      </c>
      <c r="AO36">
        <f t="shared" si="27"/>
        <v>0</v>
      </c>
      <c r="AP36">
        <f t="shared" si="27"/>
        <v>-0.94230859788071486</v>
      </c>
      <c r="AQ36">
        <f t="shared" si="27"/>
        <v>-65.581790685128979</v>
      </c>
      <c r="AR36">
        <f t="shared" si="27"/>
        <v>-66.52409928300969</v>
      </c>
      <c r="AS36">
        <f t="shared" si="27"/>
        <v>2.4776392186111988</v>
      </c>
      <c r="AT36">
        <f t="shared" si="27"/>
        <v>3.2610489627802508</v>
      </c>
      <c r="AU36">
        <f t="shared" si="23"/>
        <v>-60.785411101618237</v>
      </c>
      <c r="AW36">
        <v>33</v>
      </c>
      <c r="AX36">
        <f>IF(Z36&gt;0, (R36*SUMPRODUCT(K36:$K$98, X36:$X$98)-K36*$AZ$3)/Z36, 0)</f>
        <v>1170.2316691844519</v>
      </c>
    </row>
    <row r="37" spans="5:50" x14ac:dyDescent="0.25">
      <c r="E37">
        <v>2037</v>
      </c>
      <c r="F37" s="5">
        <v>3.5571999999999999E-2</v>
      </c>
      <c r="G37"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5.4260222591813609E-2</v>
      </c>
      <c r="L37" s="2">
        <v>34</v>
      </c>
      <c r="M37" s="6">
        <v>1.9185959999999998E-2</v>
      </c>
      <c r="Q37" s="4">
        <f t="shared" si="21"/>
        <v>25</v>
      </c>
      <c r="R37">
        <f t="shared" si="0"/>
        <v>100000</v>
      </c>
      <c r="S37">
        <f t="shared" si="1"/>
        <v>1134.2288454540871</v>
      </c>
      <c r="U37">
        <f t="shared" si="13"/>
        <v>1.9185959999999998E-2</v>
      </c>
      <c r="V37">
        <f t="shared" si="14"/>
        <v>0.01</v>
      </c>
      <c r="W37">
        <f t="shared" si="15"/>
        <v>0.62023111753355153</v>
      </c>
      <c r="X37">
        <f t="shared" si="16"/>
        <v>1.1899729411754018E-2</v>
      </c>
      <c r="Y37">
        <f t="shared" si="17"/>
        <v>6.2023111753355155E-3</v>
      </c>
      <c r="Z37">
        <f t="shared" si="18"/>
        <v>0.60212907694646201</v>
      </c>
      <c r="AB37">
        <f t="shared" si="19"/>
        <v>725.814095951426</v>
      </c>
      <c r="AC37">
        <f t="shared" si="2"/>
        <v>682.95216775932079</v>
      </c>
      <c r="AE37">
        <f t="shared" si="3"/>
        <v>0</v>
      </c>
      <c r="AF37">
        <f t="shared" si="24"/>
        <v>0</v>
      </c>
      <c r="AG37">
        <f t="shared" si="24"/>
        <v>-15.053226923661549</v>
      </c>
      <c r="AH37">
        <f t="shared" si="5"/>
        <v>-1189.9729411754017</v>
      </c>
      <c r="AI37">
        <f t="shared" si="25"/>
        <v>-1205.0261680990632</v>
      </c>
      <c r="AJ37">
        <f t="shared" si="7"/>
        <v>42.861928192105211</v>
      </c>
      <c r="AK37">
        <f t="shared" si="22"/>
        <v>50.806986716599823</v>
      </c>
      <c r="AL37">
        <f t="shared" si="26"/>
        <v>-1111.3572531903581</v>
      </c>
      <c r="AN37">
        <f t="shared" si="27"/>
        <v>0</v>
      </c>
      <c r="AO37">
        <f t="shared" si="27"/>
        <v>0</v>
      </c>
      <c r="AP37">
        <f t="shared" si="27"/>
        <v>-0.8167914436029573</v>
      </c>
      <c r="AQ37">
        <f t="shared" si="27"/>
        <v>-64.568196666412419</v>
      </c>
      <c r="AR37">
        <f t="shared" si="27"/>
        <v>-65.384988110015371</v>
      </c>
      <c r="AS37">
        <f t="shared" si="27"/>
        <v>2.3256977644179599</v>
      </c>
      <c r="AT37">
        <f t="shared" si="27"/>
        <v>2.7567984084620236</v>
      </c>
      <c r="AU37">
        <f t="shared" si="23"/>
        <v>-60.302491937135386</v>
      </c>
      <c r="AW37">
        <v>34</v>
      </c>
      <c r="AX37">
        <f>IF(Z37&gt;0, (R37*SUMPRODUCT(K37:$K$98, X37:$X$98)-K37*$AZ$3)/Z37, 0)</f>
        <v>1134.2288454540871</v>
      </c>
    </row>
    <row r="38" spans="5:50" x14ac:dyDescent="0.25">
      <c r="E38">
        <v>2038</v>
      </c>
      <c r="F38" s="5">
        <v>3.5571999999999999E-2</v>
      </c>
      <c r="G38"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4.8446627314119292E-2</v>
      </c>
      <c r="L38" s="2">
        <v>35</v>
      </c>
      <c r="M38" s="6">
        <v>2.1884238E-2</v>
      </c>
      <c r="Q38" s="4">
        <f t="shared" si="21"/>
        <v>25</v>
      </c>
      <c r="R38">
        <f t="shared" si="0"/>
        <v>100000</v>
      </c>
      <c r="S38">
        <f t="shared" si="1"/>
        <v>1095.6184280922214</v>
      </c>
      <c r="U38">
        <f t="shared" si="13"/>
        <v>2.1884238E-2</v>
      </c>
      <c r="V38">
        <f t="shared" si="14"/>
        <v>0.01</v>
      </c>
      <c r="W38">
        <f t="shared" si="15"/>
        <v>0.60212907694646201</v>
      </c>
      <c r="X38">
        <f t="shared" si="16"/>
        <v>1.3177136026616689E-2</v>
      </c>
      <c r="Y38">
        <f t="shared" si="17"/>
        <v>6.0212907694646199E-3</v>
      </c>
      <c r="Z38">
        <f t="shared" si="18"/>
        <v>0.58293065015038059</v>
      </c>
      <c r="AB38">
        <f t="shared" si="19"/>
        <v>682.95216775932079</v>
      </c>
      <c r="AC38">
        <f t="shared" si="2"/>
        <v>638.66956260453662</v>
      </c>
      <c r="AE38">
        <f t="shared" si="3"/>
        <v>0</v>
      </c>
      <c r="AF38">
        <f t="shared" si="24"/>
        <v>0</v>
      </c>
      <c r="AG38">
        <f t="shared" si="24"/>
        <v>-14.573266253759515</v>
      </c>
      <c r="AH38">
        <f t="shared" si="5"/>
        <v>-1317.7136026616688</v>
      </c>
      <c r="AI38">
        <f t="shared" si="25"/>
        <v>-1332.2868689154284</v>
      </c>
      <c r="AJ38">
        <f t="shared" si="7"/>
        <v>44.282605154784164</v>
      </c>
      <c r="AK38">
        <f t="shared" si="22"/>
        <v>47.806651743152457</v>
      </c>
      <c r="AL38">
        <f t="shared" si="26"/>
        <v>-1240.1976120174918</v>
      </c>
      <c r="AN38">
        <f t="shared" si="27"/>
        <v>0</v>
      </c>
      <c r="AO38">
        <f t="shared" si="27"/>
        <v>0</v>
      </c>
      <c r="AP38">
        <f t="shared" si="27"/>
        <v>-0.70602559894531869</v>
      </c>
      <c r="AQ38">
        <f t="shared" si="27"/>
        <v>-63.838779814895339</v>
      </c>
      <c r="AR38">
        <f t="shared" si="27"/>
        <v>-64.544805413840663</v>
      </c>
      <c r="AS38">
        <f t="shared" si="27"/>
        <v>2.1453428684321261</v>
      </c>
      <c r="AT38">
        <f t="shared" si="27"/>
        <v>2.3160710401363986</v>
      </c>
      <c r="AU38">
        <f t="shared" si="23"/>
        <v>-60.083391505272139</v>
      </c>
      <c r="AW38">
        <v>35</v>
      </c>
      <c r="AX38">
        <f>IF(Z38&gt;0, (R38*SUMPRODUCT(K38:$K$98, X38:$X$98)-K38*$AZ$3)/Z38, 0)</f>
        <v>1095.6184280922214</v>
      </c>
    </row>
    <row r="39" spans="5:50" x14ac:dyDescent="0.25">
      <c r="E39">
        <v>2039</v>
      </c>
      <c r="F39" s="5">
        <v>3.5571999999999999E-2</v>
      </c>
      <c r="G39"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4.3255917244749365E-2</v>
      </c>
      <c r="L39" s="2">
        <v>36</v>
      </c>
      <c r="M39" s="6">
        <v>2.4761703999999999E-2</v>
      </c>
      <c r="Q39" s="4">
        <f t="shared" si="21"/>
        <v>25</v>
      </c>
      <c r="R39">
        <f t="shared" si="0"/>
        <v>100000</v>
      </c>
      <c r="S39">
        <f t="shared" si="1"/>
        <v>1053.8079029097598</v>
      </c>
      <c r="U39">
        <f t="shared" si="13"/>
        <v>2.4761703999999999E-2</v>
      </c>
      <c r="V39">
        <f t="shared" si="14"/>
        <v>0.01</v>
      </c>
      <c r="W39">
        <f t="shared" si="15"/>
        <v>0.58293065015038059</v>
      </c>
      <c r="X39">
        <f t="shared" si="16"/>
        <v>1.4434356211551279E-2</v>
      </c>
      <c r="Y39">
        <f t="shared" si="17"/>
        <v>5.8293065015038057E-3</v>
      </c>
      <c r="Z39">
        <f t="shared" si="18"/>
        <v>0.56266698743732546</v>
      </c>
      <c r="AB39">
        <f t="shared" si="19"/>
        <v>638.66956260453662</v>
      </c>
      <c r="AC39">
        <f t="shared" si="2"/>
        <v>592.9429180678801</v>
      </c>
      <c r="AE39">
        <f t="shared" si="3"/>
        <v>0</v>
      </c>
      <c r="AF39">
        <f t="shared" si="24"/>
        <v>0</v>
      </c>
      <c r="AG39">
        <f t="shared" si="24"/>
        <v>-14.066674685933137</v>
      </c>
      <c r="AH39">
        <f t="shared" si="5"/>
        <v>-1443.4356211551278</v>
      </c>
      <c r="AI39">
        <f t="shared" si="25"/>
        <v>-1457.5022958410609</v>
      </c>
      <c r="AJ39">
        <f t="shared" si="7"/>
        <v>45.726644536656522</v>
      </c>
      <c r="AK39">
        <f t="shared" si="22"/>
        <v>44.706869382317571</v>
      </c>
      <c r="AL39">
        <f t="shared" si="26"/>
        <v>-1367.0687819220868</v>
      </c>
      <c r="AN39">
        <f t="shared" si="27"/>
        <v>0</v>
      </c>
      <c r="AO39">
        <f t="shared" si="27"/>
        <v>0</v>
      </c>
      <c r="AP39">
        <f t="shared" si="27"/>
        <v>-0.60846691612353454</v>
      </c>
      <c r="AQ39">
        <f t="shared" si="27"/>
        <v>-62.437131776809601</v>
      </c>
      <c r="AR39">
        <f t="shared" si="27"/>
        <v>-63.04559869293314</v>
      </c>
      <c r="AS39">
        <f t="shared" si="27"/>
        <v>1.9779479519576852</v>
      </c>
      <c r="AT39">
        <f t="shared" si="27"/>
        <v>1.9338366422733479</v>
      </c>
      <c r="AU39">
        <f t="shared" si="23"/>
        <v>-59.133814098702103</v>
      </c>
      <c r="AW39">
        <v>36</v>
      </c>
      <c r="AX39">
        <f>IF(Z39&gt;0, (R39*SUMPRODUCT(K39:$K$98, X39:$X$98)-K39*$AZ$3)/Z39, 0)</f>
        <v>1053.8079029097598</v>
      </c>
    </row>
    <row r="40" spans="5:50" x14ac:dyDescent="0.25">
      <c r="E40">
        <v>2040</v>
      </c>
      <c r="F40" s="5">
        <v>3.5571999999999999E-2</v>
      </c>
      <c r="G40"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3.8621354682811929E-2</v>
      </c>
      <c r="L40" s="2">
        <v>37</v>
      </c>
      <c r="M40" s="6">
        <v>2.7627288E-2</v>
      </c>
      <c r="Q40" s="4">
        <f t="shared" si="21"/>
        <v>25</v>
      </c>
      <c r="R40">
        <f t="shared" si="0"/>
        <v>100000</v>
      </c>
      <c r="S40">
        <f t="shared" si="1"/>
        <v>1009.5697607545203</v>
      </c>
      <c r="U40">
        <f t="shared" si="13"/>
        <v>2.7627288E-2</v>
      </c>
      <c r="V40">
        <f t="shared" si="14"/>
        <v>0.01</v>
      </c>
      <c r="W40">
        <f t="shared" si="15"/>
        <v>0.56266698743732546</v>
      </c>
      <c r="X40">
        <f t="shared" si="16"/>
        <v>1.5544962910023372E-2</v>
      </c>
      <c r="Y40">
        <f t="shared" si="17"/>
        <v>5.6266698743732543E-3</v>
      </c>
      <c r="Z40">
        <f t="shared" si="18"/>
        <v>0.54149535465292886</v>
      </c>
      <c r="AB40">
        <f t="shared" si="19"/>
        <v>592.9429180678801</v>
      </c>
      <c r="AC40">
        <f t="shared" si="2"/>
        <v>546.6773356466415</v>
      </c>
      <c r="AE40">
        <f t="shared" si="3"/>
        <v>0</v>
      </c>
      <c r="AF40">
        <f t="shared" si="24"/>
        <v>0</v>
      </c>
      <c r="AG40">
        <f t="shared" si="24"/>
        <v>-13.537383866323221</v>
      </c>
      <c r="AH40">
        <f t="shared" si="5"/>
        <v>-1554.4962910023371</v>
      </c>
      <c r="AI40">
        <f t="shared" si="25"/>
        <v>-1568.0336748686602</v>
      </c>
      <c r="AJ40">
        <f t="shared" si="7"/>
        <v>46.265582421238605</v>
      </c>
      <c r="AK40">
        <f t="shared" si="22"/>
        <v>41.50600426475161</v>
      </c>
      <c r="AL40">
        <f t="shared" si="26"/>
        <v>-1480.2620881826699</v>
      </c>
      <c r="AN40">
        <f t="shared" si="27"/>
        <v>0</v>
      </c>
      <c r="AO40">
        <f t="shared" si="27"/>
        <v>0</v>
      </c>
      <c r="AP40">
        <f t="shared" si="27"/>
        <v>-0.52283210377864497</v>
      </c>
      <c r="AQ40">
        <f t="shared" si="27"/>
        <v>-60.036752607916888</v>
      </c>
      <c r="AR40">
        <f t="shared" si="27"/>
        <v>-60.559584711695528</v>
      </c>
      <c r="AS40">
        <f t="shared" si="27"/>
        <v>1.7868394682975248</v>
      </c>
      <c r="AT40">
        <f t="shared" si="27"/>
        <v>1.6030181121752765</v>
      </c>
      <c r="AU40">
        <f t="shared" si="23"/>
        <v>-57.169727131222722</v>
      </c>
      <c r="AW40">
        <v>37</v>
      </c>
      <c r="AX40">
        <f>IF(Z40&gt;0, (R40*SUMPRODUCT(K40:$K$98, X40:$X$98)-K40*$AZ$3)/Z40, 0)</f>
        <v>1009.5697607545203</v>
      </c>
    </row>
    <row r="41" spans="5:50" x14ac:dyDescent="0.25">
      <c r="E41">
        <v>2041</v>
      </c>
      <c r="F41" s="5">
        <v>3.5571999999999999E-2</v>
      </c>
      <c r="G41"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3.4483352395367789E-2</v>
      </c>
      <c r="L41" s="2">
        <v>38</v>
      </c>
      <c r="M41" s="6">
        <v>3.0780427999999999E-2</v>
      </c>
      <c r="Q41" s="4">
        <f t="shared" si="21"/>
        <v>25</v>
      </c>
      <c r="R41">
        <f t="shared" si="0"/>
        <v>100000</v>
      </c>
      <c r="S41">
        <f t="shared" si="1"/>
        <v>964.70346723358421</v>
      </c>
      <c r="U41">
        <f t="shared" si="13"/>
        <v>3.0780427999999999E-2</v>
      </c>
      <c r="V41">
        <f t="shared" si="14"/>
        <v>0.01</v>
      </c>
      <c r="W41">
        <f t="shared" si="15"/>
        <v>0.54149535465292886</v>
      </c>
      <c r="X41">
        <f t="shared" si="16"/>
        <v>1.6667458776228942E-2</v>
      </c>
      <c r="Y41">
        <f t="shared" si="17"/>
        <v>5.414953546529289E-3</v>
      </c>
      <c r="Z41">
        <f t="shared" si="18"/>
        <v>0.51941294233017055</v>
      </c>
      <c r="AB41">
        <f t="shared" si="19"/>
        <v>546.6773356466415</v>
      </c>
      <c r="AC41">
        <f t="shared" si="2"/>
        <v>501.07946639191323</v>
      </c>
      <c r="AE41">
        <f t="shared" si="3"/>
        <v>0</v>
      </c>
      <c r="AF41">
        <f t="shared" si="24"/>
        <v>0</v>
      </c>
      <c r="AG41">
        <f t="shared" si="24"/>
        <v>-12.985323558254263</v>
      </c>
      <c r="AH41">
        <f t="shared" si="5"/>
        <v>-1666.7458776228941</v>
      </c>
      <c r="AI41">
        <f t="shared" si="25"/>
        <v>-1679.7312011811484</v>
      </c>
      <c r="AJ41">
        <f t="shared" si="7"/>
        <v>45.597869254728266</v>
      </c>
      <c r="AK41">
        <f t="shared" si="22"/>
        <v>38.267413495264911</v>
      </c>
      <c r="AL41">
        <f t="shared" si="26"/>
        <v>-1595.8659184311553</v>
      </c>
      <c r="AN41">
        <f t="shared" si="27"/>
        <v>0</v>
      </c>
      <c r="AO41">
        <f t="shared" si="27"/>
        <v>0</v>
      </c>
      <c r="AP41">
        <f t="shared" si="27"/>
        <v>-0.44777748822715291</v>
      </c>
      <c r="AQ41">
        <f t="shared" si="27"/>
        <v>-57.474985451596815</v>
      </c>
      <c r="AR41">
        <f t="shared" si="27"/>
        <v>-57.922762939823969</v>
      </c>
      <c r="AS41">
        <f t="shared" si="27"/>
        <v>1.5723673939887013</v>
      </c>
      <c r="AT41">
        <f t="shared" si="27"/>
        <v>1.3195887048164729</v>
      </c>
      <c r="AU41">
        <f t="shared" si="23"/>
        <v>-55.030806841018794</v>
      </c>
      <c r="AW41">
        <v>38</v>
      </c>
      <c r="AX41">
        <f>IF(Z41&gt;0, (R41*SUMPRODUCT(K41:$K$98, X41:$X$98)-K41*$AZ$3)/Z41, 0)</f>
        <v>964.70346723358421</v>
      </c>
    </row>
    <row r="42" spans="5:50" x14ac:dyDescent="0.25">
      <c r="E42">
        <v>2042</v>
      </c>
      <c r="F42" s="5">
        <v>3.5571999999999999E-2</v>
      </c>
      <c r="G42"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3.0788707495864095E-2</v>
      </c>
      <c r="L42" s="2">
        <v>39</v>
      </c>
      <c r="M42" s="6">
        <v>3.4133669999999998E-2</v>
      </c>
      <c r="Q42" s="4">
        <f t="shared" si="21"/>
        <v>25</v>
      </c>
      <c r="R42">
        <f t="shared" si="0"/>
        <v>100000</v>
      </c>
      <c r="S42">
        <f t="shared" si="1"/>
        <v>919.44841831698329</v>
      </c>
      <c r="U42">
        <f t="shared" si="13"/>
        <v>3.4133669999999998E-2</v>
      </c>
      <c r="V42">
        <f t="shared" si="14"/>
        <v>0.01</v>
      </c>
      <c r="W42">
        <f t="shared" si="15"/>
        <v>0.51941294233017055</v>
      </c>
      <c r="X42">
        <f t="shared" si="16"/>
        <v>1.772946996722707E-2</v>
      </c>
      <c r="Y42">
        <f t="shared" si="17"/>
        <v>5.1941294233017058E-3</v>
      </c>
      <c r="Z42">
        <f t="shared" si="18"/>
        <v>0.49648934293964181</v>
      </c>
      <c r="AB42">
        <f t="shared" si="19"/>
        <v>501.07946639191323</v>
      </c>
      <c r="AC42">
        <f t="shared" si="2"/>
        <v>456.49634107709198</v>
      </c>
      <c r="AE42">
        <f t="shared" si="3"/>
        <v>0</v>
      </c>
      <c r="AF42">
        <f t="shared" si="24"/>
        <v>0</v>
      </c>
      <c r="AG42">
        <f t="shared" si="24"/>
        <v>-12.412233573491045</v>
      </c>
      <c r="AH42">
        <f t="shared" si="5"/>
        <v>-1772.9469967227071</v>
      </c>
      <c r="AI42">
        <f t="shared" si="25"/>
        <v>-1785.3592302961981</v>
      </c>
      <c r="AJ42">
        <f t="shared" si="7"/>
        <v>44.583125314821245</v>
      </c>
      <c r="AK42">
        <f t="shared" si="22"/>
        <v>35.075562647433927</v>
      </c>
      <c r="AL42">
        <f t="shared" si="26"/>
        <v>-1705.7005423339428</v>
      </c>
      <c r="AN42">
        <f t="shared" si="27"/>
        <v>0</v>
      </c>
      <c r="AO42">
        <f t="shared" si="27"/>
        <v>0</v>
      </c>
      <c r="AP42">
        <f t="shared" si="27"/>
        <v>-0.38215662886455976</v>
      </c>
      <c r="AQ42">
        <f t="shared" si="27"/>
        <v>-54.586746487766149</v>
      </c>
      <c r="AR42">
        <f t="shared" si="27"/>
        <v>-54.968903116630706</v>
      </c>
      <c r="AS42">
        <f t="shared" si="27"/>
        <v>1.3726568045694851</v>
      </c>
      <c r="AT42">
        <f t="shared" si="27"/>
        <v>1.0799312386046995</v>
      </c>
      <c r="AU42">
        <f t="shared" si="23"/>
        <v>-52.516315073456518</v>
      </c>
      <c r="AW42">
        <v>39</v>
      </c>
      <c r="AX42">
        <f>IF(Z42&gt;0, (R42*SUMPRODUCT(K42:$K$98, X42:$X$98)-K42*$AZ$3)/Z42, 0)</f>
        <v>919.44841831698329</v>
      </c>
    </row>
    <row r="43" spans="5:50" x14ac:dyDescent="0.25">
      <c r="E43">
        <v>2043</v>
      </c>
      <c r="F43" s="5">
        <v>3.5571999999999999E-2</v>
      </c>
      <c r="G43"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2.7489917407021513E-2</v>
      </c>
      <c r="L43" s="2">
        <v>40</v>
      </c>
      <c r="M43" s="6">
        <v>3.7867151000000002E-2</v>
      </c>
      <c r="Q43" s="4">
        <f t="shared" si="21"/>
        <v>25</v>
      </c>
      <c r="R43">
        <f t="shared" si="0"/>
        <v>100000</v>
      </c>
      <c r="S43">
        <f t="shared" si="1"/>
        <v>874.54909819536613</v>
      </c>
      <c r="U43">
        <f t="shared" si="13"/>
        <v>3.7867151000000002E-2</v>
      </c>
      <c r="V43">
        <f t="shared" si="14"/>
        <v>0.01</v>
      </c>
      <c r="W43">
        <f t="shared" si="15"/>
        <v>0.49648934293964181</v>
      </c>
      <c r="X43">
        <f t="shared" si="16"/>
        <v>1.8800636918986202E-2</v>
      </c>
      <c r="Y43">
        <f t="shared" si="17"/>
        <v>4.9648934293964183E-3</v>
      </c>
      <c r="Z43">
        <f t="shared" si="18"/>
        <v>0.47272381259125917</v>
      </c>
      <c r="AB43">
        <f t="shared" si="19"/>
        <v>456.49634107709198</v>
      </c>
      <c r="AC43">
        <f t="shared" si="2"/>
        <v>413.42018399716096</v>
      </c>
      <c r="AE43">
        <f t="shared" si="3"/>
        <v>0</v>
      </c>
      <c r="AF43">
        <f t="shared" si="24"/>
        <v>0</v>
      </c>
      <c r="AG43">
        <f t="shared" si="24"/>
        <v>-11.818095314781479</v>
      </c>
      <c r="AH43">
        <f t="shared" si="5"/>
        <v>-1880.0636918986202</v>
      </c>
      <c r="AI43">
        <f t="shared" si="25"/>
        <v>-1891.8817872134016</v>
      </c>
      <c r="AJ43">
        <f t="shared" si="7"/>
        <v>43.076157079931022</v>
      </c>
      <c r="AK43">
        <f t="shared" si="22"/>
        <v>31.954743875396442</v>
      </c>
      <c r="AL43">
        <f t="shared" si="26"/>
        <v>-1816.8508862580741</v>
      </c>
      <c r="AN43">
        <f t="shared" si="27"/>
        <v>0</v>
      </c>
      <c r="AO43">
        <f t="shared" si="27"/>
        <v>0</v>
      </c>
      <c r="AP43">
        <f t="shared" si="27"/>
        <v>-0.32487846411165078</v>
      </c>
      <c r="AQ43">
        <f t="shared" si="27"/>
        <v>-51.682795610233008</v>
      </c>
      <c r="AR43">
        <f t="shared" si="27"/>
        <v>-52.007674074344656</v>
      </c>
      <c r="AS43">
        <f t="shared" si="27"/>
        <v>1.1841600003391888</v>
      </c>
      <c r="AT43">
        <f t="shared" si="27"/>
        <v>0.87843326989717474</v>
      </c>
      <c r="AU43">
        <f t="shared" si="23"/>
        <v>-49.945080804108294</v>
      </c>
      <c r="AW43">
        <v>40</v>
      </c>
      <c r="AX43">
        <f>IF(Z43&gt;0, (R43*SUMPRODUCT(K43:$K$98, X43:$X$98)-K43*$AZ$3)/Z43, 0)</f>
        <v>874.54909819536613</v>
      </c>
    </row>
    <row r="44" spans="5:50" x14ac:dyDescent="0.25">
      <c r="E44">
        <v>2044</v>
      </c>
      <c r="F44" s="5">
        <v>3.5571999999999999E-2</v>
      </c>
      <c r="G44"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2.4544569113412063E-2</v>
      </c>
      <c r="L44" s="2">
        <v>41</v>
      </c>
      <c r="M44" s="6">
        <v>4.2172894000000002E-2</v>
      </c>
      <c r="Q44" s="4">
        <f t="shared" si="21"/>
        <v>25</v>
      </c>
      <c r="R44">
        <f t="shared" si="0"/>
        <v>100000</v>
      </c>
      <c r="S44">
        <f t="shared" si="1"/>
        <v>830.27793678909825</v>
      </c>
      <c r="U44">
        <f t="shared" si="13"/>
        <v>4.2172894000000002E-2</v>
      </c>
      <c r="V44">
        <f t="shared" si="14"/>
        <v>0.01</v>
      </c>
      <c r="W44">
        <f t="shared" si="15"/>
        <v>0.47272381259125917</v>
      </c>
      <c r="X44">
        <f t="shared" si="16"/>
        <v>1.993613123968704E-2</v>
      </c>
      <c r="Y44">
        <f t="shared" si="17"/>
        <v>4.7272381259125919E-3</v>
      </c>
      <c r="Z44">
        <f t="shared" si="18"/>
        <v>0.44806044322565958</v>
      </c>
      <c r="AB44">
        <f t="shared" si="19"/>
        <v>413.42018399716096</v>
      </c>
      <c r="AC44">
        <f t="shared" si="2"/>
        <v>372.01470035820955</v>
      </c>
      <c r="AE44">
        <f t="shared" si="3"/>
        <v>0</v>
      </c>
      <c r="AF44">
        <f t="shared" si="24"/>
        <v>0</v>
      </c>
      <c r="AG44">
        <f t="shared" si="24"/>
        <v>-11.20151108064149</v>
      </c>
      <c r="AH44">
        <f t="shared" si="5"/>
        <v>-1993.613123968704</v>
      </c>
      <c r="AI44">
        <f t="shared" si="25"/>
        <v>-2004.8146350493455</v>
      </c>
      <c r="AJ44">
        <f t="shared" si="7"/>
        <v>41.405483638951409</v>
      </c>
      <c r="AK44">
        <f t="shared" si="22"/>
        <v>28.939412879801271</v>
      </c>
      <c r="AL44">
        <f t="shared" si="26"/>
        <v>-1934.4697385305928</v>
      </c>
      <c r="AN44">
        <f t="shared" si="27"/>
        <v>0</v>
      </c>
      <c r="AO44">
        <f t="shared" si="27"/>
        <v>0</v>
      </c>
      <c r="AP44">
        <f t="shared" si="27"/>
        <v>-0.27493626289345607</v>
      </c>
      <c r="AQ44">
        <f t="shared" si="27"/>
        <v>-48.932375106655186</v>
      </c>
      <c r="AR44">
        <f t="shared" si="27"/>
        <v>-49.207311369548641</v>
      </c>
      <c r="AS44">
        <f t="shared" si="27"/>
        <v>1.0162797548504954</v>
      </c>
      <c r="AT44">
        <f t="shared" si="27"/>
        <v>0.71030541952984949</v>
      </c>
      <c r="AU44">
        <f t="shared" si="23"/>
        <v>-47.480726195168302</v>
      </c>
      <c r="AW44">
        <v>41</v>
      </c>
      <c r="AX44">
        <f>IF(Z44&gt;0, (R44*SUMPRODUCT(K44:$K$98, X44:$X$98)-K44*$AZ$3)/Z44, 0)</f>
        <v>830.27793678909825</v>
      </c>
    </row>
    <row r="45" spans="5:50" x14ac:dyDescent="0.25">
      <c r="E45">
        <v>2045</v>
      </c>
      <c r="F45" s="5">
        <v>3.5571999999999999E-2</v>
      </c>
      <c r="G45"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2.1914793851260769E-2</v>
      </c>
      <c r="L45" s="2">
        <v>42</v>
      </c>
      <c r="M45" s="6">
        <v>4.6777600000000003E-2</v>
      </c>
      <c r="Q45" s="4">
        <f t="shared" si="21"/>
        <v>25</v>
      </c>
      <c r="R45">
        <f t="shared" si="0"/>
        <v>100000</v>
      </c>
      <c r="S45">
        <f t="shared" si="1"/>
        <v>786.186144297684</v>
      </c>
      <c r="U45">
        <f t="shared" si="13"/>
        <v>4.6777600000000003E-2</v>
      </c>
      <c r="V45">
        <f t="shared" si="14"/>
        <v>0.01</v>
      </c>
      <c r="W45">
        <f t="shared" si="15"/>
        <v>0.44806044322565958</v>
      </c>
      <c r="X45">
        <f t="shared" si="16"/>
        <v>2.0959192189032614E-2</v>
      </c>
      <c r="Y45">
        <f t="shared" si="17"/>
        <v>4.480604432256596E-3</v>
      </c>
      <c r="Z45">
        <f t="shared" si="18"/>
        <v>0.42262064660437032</v>
      </c>
      <c r="AB45">
        <f t="shared" si="19"/>
        <v>372.01470035820955</v>
      </c>
      <c r="AC45">
        <f t="shared" si="2"/>
        <v>332.25849665448402</v>
      </c>
      <c r="AE45">
        <f t="shared" si="3"/>
        <v>0</v>
      </c>
      <c r="AF45">
        <f t="shared" si="24"/>
        <v>0</v>
      </c>
      <c r="AG45">
        <f t="shared" si="24"/>
        <v>-10.565516165109258</v>
      </c>
      <c r="AH45">
        <f t="shared" si="5"/>
        <v>-2095.9192189032615</v>
      </c>
      <c r="AI45">
        <f t="shared" si="25"/>
        <v>-2106.4847350683708</v>
      </c>
      <c r="AJ45">
        <f t="shared" si="7"/>
        <v>39.756203703725532</v>
      </c>
      <c r="AK45">
        <f t="shared" si="22"/>
        <v>26.041029025074671</v>
      </c>
      <c r="AL45">
        <f t="shared" si="26"/>
        <v>-2040.6875023395705</v>
      </c>
      <c r="AN45">
        <f t="shared" si="27"/>
        <v>0</v>
      </c>
      <c r="AO45">
        <f t="shared" si="27"/>
        <v>0</v>
      </c>
      <c r="AP45">
        <f t="shared" si="27"/>
        <v>-0.23154110869053263</v>
      </c>
      <c r="AQ45">
        <f t="shared" si="27"/>
        <v>-45.931637611160468</v>
      </c>
      <c r="AR45">
        <f t="shared" si="27"/>
        <v>-46.163178719851004</v>
      </c>
      <c r="AS45">
        <f t="shared" si="27"/>
        <v>0.87124900847587494</v>
      </c>
      <c r="AT45">
        <f t="shared" si="27"/>
        <v>0.57068378275920961</v>
      </c>
      <c r="AU45">
        <f t="shared" si="23"/>
        <v>-44.721245928615915</v>
      </c>
      <c r="AW45">
        <v>42</v>
      </c>
      <c r="AX45">
        <f>IF(Z45&gt;0, (R45*SUMPRODUCT(K45:$K$98, X45:$X$98)-K45*$AZ$3)/Z45, 0)</f>
        <v>786.186144297684</v>
      </c>
    </row>
    <row r="46" spans="5:50" x14ac:dyDescent="0.25">
      <c r="E46">
        <v>2046</v>
      </c>
      <c r="F46" s="5">
        <v>3.5571999999999999E-2</v>
      </c>
      <c r="G46"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1.9566780224339969E-2</v>
      </c>
      <c r="L46" s="2">
        <v>43</v>
      </c>
      <c r="M46" s="6">
        <v>5.1668436999999998E-2</v>
      </c>
      <c r="Q46" s="4">
        <f t="shared" si="21"/>
        <v>25</v>
      </c>
      <c r="R46">
        <f t="shared" si="0"/>
        <v>100000</v>
      </c>
      <c r="S46">
        <f t="shared" si="1"/>
        <v>742.68997837625227</v>
      </c>
      <c r="U46">
        <f t="shared" si="13"/>
        <v>5.1668436999999998E-2</v>
      </c>
      <c r="V46">
        <f t="shared" si="14"/>
        <v>0.01</v>
      </c>
      <c r="W46">
        <f t="shared" si="15"/>
        <v>0.42262064660437032</v>
      </c>
      <c r="X46">
        <f t="shared" si="16"/>
        <v>2.1836148253977172E-2</v>
      </c>
      <c r="Y46">
        <f t="shared" si="17"/>
        <v>4.2262064660437033E-3</v>
      </c>
      <c r="Z46">
        <f t="shared" si="18"/>
        <v>0.39655829188434943</v>
      </c>
      <c r="AB46">
        <f t="shared" si="19"/>
        <v>332.25849665448402</v>
      </c>
      <c r="AC46">
        <f t="shared" si="2"/>
        <v>294.51986922451101</v>
      </c>
      <c r="AE46">
        <f t="shared" si="3"/>
        <v>0</v>
      </c>
      <c r="AF46">
        <f t="shared" si="24"/>
        <v>0</v>
      </c>
      <c r="AG46">
        <f t="shared" si="24"/>
        <v>-9.9139572971087357</v>
      </c>
      <c r="AH46">
        <f t="shared" si="5"/>
        <v>-2183.6148253977171</v>
      </c>
      <c r="AI46">
        <f t="shared" si="25"/>
        <v>-2193.5287826948261</v>
      </c>
      <c r="AJ46">
        <f t="shared" si="7"/>
        <v>37.738627429973008</v>
      </c>
      <c r="AK46">
        <f t="shared" si="22"/>
        <v>23.258094765813883</v>
      </c>
      <c r="AL46">
        <f t="shared" si="26"/>
        <v>-2132.5320604990393</v>
      </c>
      <c r="AN46">
        <f t="shared" si="27"/>
        <v>0</v>
      </c>
      <c r="AO46">
        <f t="shared" si="27"/>
        <v>0</v>
      </c>
      <c r="AP46">
        <f t="shared" si="27"/>
        <v>-0.19398422358601813</v>
      </c>
      <c r="AQ46">
        <f t="shared" si="27"/>
        <v>-42.726311383167626</v>
      </c>
      <c r="AR46">
        <f t="shared" si="27"/>
        <v>-42.920295606753648</v>
      </c>
      <c r="AS46">
        <f t="shared" si="27"/>
        <v>0.73842342889052981</v>
      </c>
      <c r="AT46">
        <f t="shared" si="27"/>
        <v>0.45508602871955206</v>
      </c>
      <c r="AU46">
        <f t="shared" si="23"/>
        <v>-41.726786149143571</v>
      </c>
      <c r="AW46">
        <v>43</v>
      </c>
      <c r="AX46">
        <f>IF(Z46&gt;0, (R46*SUMPRODUCT(K46:$K$98, X46:$X$98)-K46*$AZ$3)/Z46, 0)</f>
        <v>742.68997837625227</v>
      </c>
    </row>
    <row r="47" spans="5:50" x14ac:dyDescent="0.25">
      <c r="E47">
        <v>2047</v>
      </c>
      <c r="F47" s="5">
        <v>3.5571999999999999E-2</v>
      </c>
      <c r="G47"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1.7470339486017828E-2</v>
      </c>
      <c r="L47" s="2">
        <v>44</v>
      </c>
      <c r="M47" s="6">
        <v>5.7177164000000003E-2</v>
      </c>
      <c r="Q47" s="4">
        <f t="shared" si="21"/>
        <v>25</v>
      </c>
      <c r="R47">
        <f t="shared" si="0"/>
        <v>100000</v>
      </c>
      <c r="S47">
        <f t="shared" si="1"/>
        <v>700.44794762159654</v>
      </c>
      <c r="U47">
        <f t="shared" si="13"/>
        <v>5.7177164000000003E-2</v>
      </c>
      <c r="V47">
        <f t="shared" si="14"/>
        <v>0.01</v>
      </c>
      <c r="W47">
        <f t="shared" si="15"/>
        <v>0.39655829188434943</v>
      </c>
      <c r="X47">
        <f t="shared" si="16"/>
        <v>2.2674078490631317E-2</v>
      </c>
      <c r="Y47">
        <f t="shared" si="17"/>
        <v>3.9655829188434948E-3</v>
      </c>
      <c r="Z47">
        <f t="shared" si="18"/>
        <v>0.36991863047487467</v>
      </c>
      <c r="AB47">
        <f t="shared" si="19"/>
        <v>294.51986922451101</v>
      </c>
      <c r="AC47">
        <f t="shared" si="2"/>
        <v>259.10874550311775</v>
      </c>
      <c r="AE47">
        <f t="shared" si="3"/>
        <v>0</v>
      </c>
      <c r="AF47">
        <f t="shared" si="24"/>
        <v>0</v>
      </c>
      <c r="AG47">
        <f t="shared" si="24"/>
        <v>-9.2479657618718658</v>
      </c>
      <c r="AH47">
        <f t="shared" si="5"/>
        <v>-2267.4078490631318</v>
      </c>
      <c r="AI47">
        <f t="shared" si="25"/>
        <v>-2276.6558148250037</v>
      </c>
      <c r="AJ47">
        <f t="shared" si="7"/>
        <v>35.411123721393267</v>
      </c>
      <c r="AK47">
        <f t="shared" si="22"/>
        <v>20.616390845715774</v>
      </c>
      <c r="AL47">
        <f t="shared" si="26"/>
        <v>-2220.6283002578948</v>
      </c>
      <c r="AN47">
        <f t="shared" si="27"/>
        <v>0</v>
      </c>
      <c r="AO47">
        <f t="shared" si="27"/>
        <v>0</v>
      </c>
      <c r="AP47">
        <f t="shared" si="27"/>
        <v>-0.16156510141497099</v>
      </c>
      <c r="AQ47">
        <f t="shared" si="27"/>
        <v>-39.612384876394387</v>
      </c>
      <c r="AR47">
        <f t="shared" si="27"/>
        <v>-39.773949977809359</v>
      </c>
      <c r="AS47">
        <f t="shared" si="27"/>
        <v>0.61864435299411935</v>
      </c>
      <c r="AT47">
        <f t="shared" si="27"/>
        <v>0.36017534705108478</v>
      </c>
      <c r="AU47">
        <f t="shared" si="23"/>
        <v>-38.795130277764152</v>
      </c>
      <c r="AW47">
        <v>44</v>
      </c>
      <c r="AX47">
        <f>IF(Z47&gt;0, (R47*SUMPRODUCT(K47:$K$98, X47:$X$98)-K47*$AZ$3)/Z47, 0)</f>
        <v>700.44794762159654</v>
      </c>
    </row>
    <row r="48" spans="5:50" x14ac:dyDescent="0.25">
      <c r="E48">
        <v>2048</v>
      </c>
      <c r="F48" s="5">
        <v>3.5571999999999999E-2</v>
      </c>
      <c r="G48"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1.5598517398230203E-2</v>
      </c>
      <c r="L48" s="2">
        <v>45</v>
      </c>
      <c r="M48" s="6">
        <v>6.3388860000000005E-2</v>
      </c>
      <c r="Q48" s="4">
        <f t="shared" si="21"/>
        <v>25</v>
      </c>
      <c r="R48">
        <f t="shared" si="0"/>
        <v>100000</v>
      </c>
      <c r="S48">
        <f t="shared" si="1"/>
        <v>659.41389514171112</v>
      </c>
      <c r="U48">
        <f t="shared" si="13"/>
        <v>6.3388860000000005E-2</v>
      </c>
      <c r="V48">
        <f t="shared" si="14"/>
        <v>0.01</v>
      </c>
      <c r="W48">
        <f t="shared" si="15"/>
        <v>0.36991863047487467</v>
      </c>
      <c r="X48">
        <f t="shared" si="16"/>
        <v>2.3448720278563567E-2</v>
      </c>
      <c r="Y48">
        <f t="shared" si="17"/>
        <v>3.6991863047487468E-3</v>
      </c>
      <c r="Z48">
        <f t="shared" si="18"/>
        <v>0.34277072389156238</v>
      </c>
      <c r="AB48">
        <f t="shared" si="19"/>
        <v>259.10874550311775</v>
      </c>
      <c r="AC48">
        <f t="shared" si="2"/>
        <v>226.02777818187914</v>
      </c>
      <c r="AE48">
        <f t="shared" si="3"/>
        <v>0</v>
      </c>
      <c r="AF48">
        <f t="shared" si="24"/>
        <v>0</v>
      </c>
      <c r="AG48">
        <f t="shared" si="24"/>
        <v>-8.5692680972890596</v>
      </c>
      <c r="AH48">
        <f t="shared" si="5"/>
        <v>-2344.8720278563569</v>
      </c>
      <c r="AI48">
        <f t="shared" si="25"/>
        <v>-2353.4412959536457</v>
      </c>
      <c r="AJ48">
        <f t="shared" si="7"/>
        <v>33.080967321238603</v>
      </c>
      <c r="AK48">
        <f t="shared" si="22"/>
        <v>18.137612185218245</v>
      </c>
      <c r="AL48">
        <f t="shared" si="26"/>
        <v>-2302.2227164471892</v>
      </c>
      <c r="AN48">
        <f t="shared" si="27"/>
        <v>0</v>
      </c>
      <c r="AO48">
        <f t="shared" si="27"/>
        <v>0</v>
      </c>
      <c r="AP48">
        <f t="shared" si="27"/>
        <v>-0.13366787750566242</v>
      </c>
      <c r="AQ48">
        <f t="shared" si="27"/>
        <v>-36.576527123140721</v>
      </c>
      <c r="AR48">
        <f t="shared" si="27"/>
        <v>-36.71019500064638</v>
      </c>
      <c r="AS48">
        <f t="shared" si="27"/>
        <v>0.51601404431062514</v>
      </c>
      <c r="AT48">
        <f t="shared" si="27"/>
        <v>0.28291985923347895</v>
      </c>
      <c r="AU48">
        <f t="shared" si="23"/>
        <v>-35.911261097102283</v>
      </c>
      <c r="AW48">
        <v>45</v>
      </c>
      <c r="AX48">
        <f>IF(Z48&gt;0, (R48*SUMPRODUCT(K48:$K$98, X48:$X$98)-K48*$AZ$3)/Z48, 0)</f>
        <v>659.41389514171112</v>
      </c>
    </row>
    <row r="49" spans="5:50" x14ac:dyDescent="0.25">
      <c r="E49">
        <v>2049</v>
      </c>
      <c r="F49" s="5">
        <v>3.5571999999999999E-2</v>
      </c>
      <c r="G49"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1.3927247676991251E-2</v>
      </c>
      <c r="L49" s="2">
        <v>46</v>
      </c>
      <c r="M49" s="6">
        <v>7.0498397000000004E-2</v>
      </c>
      <c r="Q49" s="4">
        <f t="shared" si="21"/>
        <v>25</v>
      </c>
      <c r="R49">
        <f t="shared" si="0"/>
        <v>100000</v>
      </c>
      <c r="S49">
        <f t="shared" si="1"/>
        <v>619.59505841003556</v>
      </c>
      <c r="U49">
        <f t="shared" si="13"/>
        <v>7.0498397000000004E-2</v>
      </c>
      <c r="V49">
        <f t="shared" si="14"/>
        <v>0.01</v>
      </c>
      <c r="W49">
        <f t="shared" si="15"/>
        <v>0.34277072389156238</v>
      </c>
      <c r="X49">
        <f t="shared" si="16"/>
        <v>2.4164786572884751E-2</v>
      </c>
      <c r="Y49">
        <f t="shared" si="17"/>
        <v>3.4277072389156237E-3</v>
      </c>
      <c r="Z49">
        <f t="shared" si="18"/>
        <v>0.31517823007976203</v>
      </c>
      <c r="AB49">
        <f t="shared" si="19"/>
        <v>226.02777818187914</v>
      </c>
      <c r="AC49">
        <f t="shared" si="2"/>
        <v>195.28287387584177</v>
      </c>
      <c r="AE49">
        <f t="shared" si="3"/>
        <v>0</v>
      </c>
      <c r="AF49">
        <f t="shared" si="24"/>
        <v>0</v>
      </c>
      <c r="AG49">
        <f t="shared" si="24"/>
        <v>-7.8794557519940511</v>
      </c>
      <c r="AH49">
        <f t="shared" si="5"/>
        <v>-2416.478657288475</v>
      </c>
      <c r="AI49">
        <f t="shared" si="25"/>
        <v>-2424.3581130404691</v>
      </c>
      <c r="AJ49">
        <f t="shared" si="7"/>
        <v>30.74490430603737</v>
      </c>
      <c r="AK49">
        <f t="shared" si="22"/>
        <v>15.821944472731541</v>
      </c>
      <c r="AL49">
        <f t="shared" si="26"/>
        <v>-2377.7912642617002</v>
      </c>
      <c r="AN49">
        <f t="shared" si="27"/>
        <v>0</v>
      </c>
      <c r="AO49">
        <f t="shared" si="27"/>
        <v>0</v>
      </c>
      <c r="AP49">
        <f t="shared" si="27"/>
        <v>-0.1097391318179145</v>
      </c>
      <c r="AQ49">
        <f t="shared" si="27"/>
        <v>-33.654896766219849</v>
      </c>
      <c r="AR49">
        <f t="shared" si="27"/>
        <v>-33.764635898037767</v>
      </c>
      <c r="AS49">
        <f t="shared" si="27"/>
        <v>0.42819189707557725</v>
      </c>
      <c r="AT49">
        <f t="shared" si="27"/>
        <v>0.22035613940333493</v>
      </c>
      <c r="AU49">
        <f t="shared" si="23"/>
        <v>-33.116087861558853</v>
      </c>
      <c r="AW49">
        <v>46</v>
      </c>
      <c r="AX49">
        <f>IF(Z49&gt;0, (R49*SUMPRODUCT(K49:$K$98, X49:$X$98)-K49*$AZ$3)/Z49, 0)</f>
        <v>619.59505841003556</v>
      </c>
    </row>
    <row r="50" spans="5:50" x14ac:dyDescent="0.25">
      <c r="E50">
        <v>2050</v>
      </c>
      <c r="F50" s="5">
        <v>3.5571999999999999E-2</v>
      </c>
      <c r="G50"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1.2435042568742187E-2</v>
      </c>
      <c r="L50" s="2">
        <v>47</v>
      </c>
      <c r="M50" s="6">
        <v>7.8701599999999997E-2</v>
      </c>
      <c r="Q50" s="4">
        <f t="shared" si="21"/>
        <v>25</v>
      </c>
      <c r="R50">
        <f t="shared" si="0"/>
        <v>100000</v>
      </c>
      <c r="S50">
        <f t="shared" si="1"/>
        <v>580.85774056439334</v>
      </c>
      <c r="U50">
        <f t="shared" si="13"/>
        <v>7.8701599999999997E-2</v>
      </c>
      <c r="V50">
        <f t="shared" si="14"/>
        <v>0.01</v>
      </c>
      <c r="W50">
        <f t="shared" si="15"/>
        <v>0.31517823007976203</v>
      </c>
      <c r="X50">
        <f t="shared" si="16"/>
        <v>2.4805030992445399E-2</v>
      </c>
      <c r="Y50">
        <f t="shared" si="17"/>
        <v>3.1517823007976204E-3</v>
      </c>
      <c r="Z50">
        <f t="shared" si="18"/>
        <v>0.28722141678651902</v>
      </c>
      <c r="AB50">
        <f t="shared" si="19"/>
        <v>195.28287387584177</v>
      </c>
      <c r="AC50">
        <f t="shared" si="2"/>
        <v>166.83478319632135</v>
      </c>
      <c r="AE50">
        <f t="shared" si="3"/>
        <v>0</v>
      </c>
      <c r="AF50">
        <f t="shared" si="24"/>
        <v>0</v>
      </c>
      <c r="AG50">
        <f t="shared" si="24"/>
        <v>-7.1805354196629754</v>
      </c>
      <c r="AH50">
        <f t="shared" si="5"/>
        <v>-2480.50309924454</v>
      </c>
      <c r="AI50">
        <f t="shared" si="25"/>
        <v>-2487.6836346642031</v>
      </c>
      <c r="AJ50">
        <f t="shared" si="7"/>
        <v>28.448090679520419</v>
      </c>
      <c r="AK50">
        <f t="shared" si="22"/>
        <v>13.669801171308926</v>
      </c>
      <c r="AL50">
        <f t="shared" si="26"/>
        <v>-2445.5657428133736</v>
      </c>
      <c r="AN50">
        <f t="shared" si="27"/>
        <v>0</v>
      </c>
      <c r="AO50">
        <f t="shared" si="27"/>
        <v>0</v>
      </c>
      <c r="AP50">
        <f t="shared" si="27"/>
        <v>-8.9290263609870149E-2</v>
      </c>
      <c r="AQ50">
        <f t="shared" si="27"/>
        <v>-30.845161631002782</v>
      </c>
      <c r="AR50">
        <f t="shared" si="27"/>
        <v>-30.934451894612653</v>
      </c>
      <c r="AS50">
        <f t="shared" si="27"/>
        <v>0.35375321859927428</v>
      </c>
      <c r="AT50">
        <f t="shared" si="27"/>
        <v>0.16998455947146832</v>
      </c>
      <c r="AU50">
        <f t="shared" si="23"/>
        <v>-30.410714116541907</v>
      </c>
      <c r="AW50">
        <v>47</v>
      </c>
      <c r="AX50">
        <f>IF(Z50&gt;0, (R50*SUMPRODUCT(K50:$K$98, X50:$X$98)-K50*$AZ$3)/Z50, 0)</f>
        <v>580.85774056439334</v>
      </c>
    </row>
    <row r="51" spans="5:50" x14ac:dyDescent="0.25">
      <c r="E51">
        <v>2051</v>
      </c>
      <c r="F51" s="5">
        <v>3.5571999999999999E-2</v>
      </c>
      <c r="G51"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1.1102716579234095E-2</v>
      </c>
      <c r="L51" s="2">
        <v>48</v>
      </c>
      <c r="M51" s="6">
        <v>8.8159118999999994E-2</v>
      </c>
      <c r="Q51" s="4">
        <f t="shared" si="21"/>
        <v>25</v>
      </c>
      <c r="R51">
        <f t="shared" si="0"/>
        <v>100000</v>
      </c>
      <c r="S51">
        <f t="shared" si="1"/>
        <v>542.94727645183514</v>
      </c>
      <c r="U51">
        <f t="shared" si="13"/>
        <v>8.8159118999999994E-2</v>
      </c>
      <c r="V51">
        <f t="shared" si="14"/>
        <v>0.01</v>
      </c>
      <c r="W51">
        <f t="shared" si="15"/>
        <v>0.28722141678651902</v>
      </c>
      <c r="X51">
        <f t="shared" si="16"/>
        <v>2.5321187061831327E-2</v>
      </c>
      <c r="Y51">
        <f t="shared" si="17"/>
        <v>2.8722141678651902E-3</v>
      </c>
      <c r="Z51">
        <f t="shared" si="18"/>
        <v>0.25902801555682248</v>
      </c>
      <c r="AB51">
        <f t="shared" si="19"/>
        <v>166.83478319632135</v>
      </c>
      <c r="AC51">
        <f t="shared" si="2"/>
        <v>140.63855557130034</v>
      </c>
      <c r="AE51">
        <f t="shared" si="3"/>
        <v>0</v>
      </c>
      <c r="AF51">
        <f t="shared" si="24"/>
        <v>0</v>
      </c>
      <c r="AG51">
        <f t="shared" si="24"/>
        <v>-6.4757003889205622</v>
      </c>
      <c r="AH51">
        <f t="shared" si="5"/>
        <v>-2532.1187061831329</v>
      </c>
      <c r="AI51">
        <f t="shared" si="25"/>
        <v>-2538.5944065720532</v>
      </c>
      <c r="AJ51">
        <f t="shared" si="7"/>
        <v>26.19622762502101</v>
      </c>
      <c r="AK51">
        <f t="shared" si="22"/>
        <v>11.678434823742496</v>
      </c>
      <c r="AL51">
        <f t="shared" si="26"/>
        <v>-2500.7197441232897</v>
      </c>
      <c r="AN51">
        <f t="shared" si="27"/>
        <v>0</v>
      </c>
      <c r="AO51">
        <f t="shared" si="27"/>
        <v>0</v>
      </c>
      <c r="AP51">
        <f t="shared" si="27"/>
        <v>-7.1897866070221E-2</v>
      </c>
      <c r="AQ51">
        <f t="shared" si="27"/>
        <v>-28.113396339728254</v>
      </c>
      <c r="AR51">
        <f t="shared" si="27"/>
        <v>-28.185294205798474</v>
      </c>
      <c r="AS51">
        <f t="shared" si="27"/>
        <v>0.29084929076571098</v>
      </c>
      <c r="AT51">
        <f t="shared" si="27"/>
        <v>0.12966235193707062</v>
      </c>
      <c r="AU51">
        <f t="shared" si="23"/>
        <v>-27.764782563095693</v>
      </c>
      <c r="AW51">
        <v>48</v>
      </c>
      <c r="AX51">
        <f>IF(Z51&gt;0, (R51*SUMPRODUCT(K51:$K$98, X51:$X$98)-K51*$AZ$3)/Z51, 0)</f>
        <v>542.94727645183514</v>
      </c>
    </row>
    <row r="52" spans="5:50" x14ac:dyDescent="0.25">
      <c r="E52">
        <v>2052</v>
      </c>
      <c r="F52" s="5">
        <v>3.5571999999999999E-2</v>
      </c>
      <c r="G52"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9.9131398028875842E-3</v>
      </c>
      <c r="L52" s="2">
        <v>49</v>
      </c>
      <c r="M52" s="6">
        <v>9.9426106E-2</v>
      </c>
      <c r="Q52" s="4">
        <f t="shared" si="21"/>
        <v>25</v>
      </c>
      <c r="R52">
        <f t="shared" si="0"/>
        <v>100000</v>
      </c>
      <c r="S52">
        <f t="shared" si="1"/>
        <v>505.78367511780971</v>
      </c>
      <c r="U52">
        <f t="shared" si="13"/>
        <v>9.9426106E-2</v>
      </c>
      <c r="V52">
        <f t="shared" si="14"/>
        <v>0.01</v>
      </c>
      <c r="W52">
        <f t="shared" si="15"/>
        <v>0.25902801555682248</v>
      </c>
      <c r="X52">
        <f t="shared" si="16"/>
        <v>2.5754146931722281E-2</v>
      </c>
      <c r="Y52">
        <f t="shared" si="17"/>
        <v>2.5902801555682249E-3</v>
      </c>
      <c r="Z52">
        <f t="shared" si="18"/>
        <v>0.23068358846953196</v>
      </c>
      <c r="AB52">
        <f t="shared" si="19"/>
        <v>140.63855557130034</v>
      </c>
      <c r="AC52">
        <f t="shared" si="2"/>
        <v>116.67599316548427</v>
      </c>
      <c r="AE52">
        <f t="shared" si="3"/>
        <v>0</v>
      </c>
      <c r="AF52">
        <f t="shared" si="24"/>
        <v>0</v>
      </c>
      <c r="AG52">
        <f t="shared" si="24"/>
        <v>-5.7670897117382989</v>
      </c>
      <c r="AH52">
        <f t="shared" si="5"/>
        <v>-2575.414693172228</v>
      </c>
      <c r="AI52">
        <f t="shared" si="25"/>
        <v>-2581.1817828839662</v>
      </c>
      <c r="AJ52">
        <f t="shared" si="7"/>
        <v>23.962562405816072</v>
      </c>
      <c r="AK52">
        <f t="shared" si="22"/>
        <v>9.8446988899910242</v>
      </c>
      <c r="AL52">
        <f t="shared" si="26"/>
        <v>-2547.374521588159</v>
      </c>
      <c r="AN52">
        <f t="shared" si="27"/>
        <v>0</v>
      </c>
      <c r="AO52">
        <f t="shared" si="27"/>
        <v>0</v>
      </c>
      <c r="AP52">
        <f t="shared" si="27"/>
        <v>-5.7169966568256417E-2</v>
      </c>
      <c r="AQ52">
        <f t="shared" si="27"/>
        <v>-25.530445903827129</v>
      </c>
      <c r="AR52">
        <f t="shared" si="27"/>
        <v>-25.587615870395386</v>
      </c>
      <c r="AS52">
        <f t="shared" si="27"/>
        <v>0.23754423116427298</v>
      </c>
      <c r="AT52">
        <f t="shared" si="27"/>
        <v>9.7591876413813242E-2</v>
      </c>
      <c r="AU52">
        <f t="shared" si="23"/>
        <v>-25.252479762817298</v>
      </c>
      <c r="AW52">
        <v>49</v>
      </c>
      <c r="AX52">
        <f>IF(Z52&gt;0, (R52*SUMPRODUCT(K52:$K$98, X52:$X$98)-K52*$AZ$3)/Z52, 0)</f>
        <v>505.78367511780971</v>
      </c>
    </row>
    <row r="53" spans="5:50" x14ac:dyDescent="0.25">
      <c r="E53">
        <v>2053</v>
      </c>
      <c r="F53" s="5">
        <v>3.5571999999999999E-2</v>
      </c>
      <c r="G53"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8.8510176811496272E-3</v>
      </c>
      <c r="L53" s="2">
        <v>50</v>
      </c>
      <c r="M53" s="6">
        <v>0.112419382</v>
      </c>
      <c r="Q53" s="4">
        <f t="shared" si="21"/>
        <v>25</v>
      </c>
      <c r="R53">
        <f t="shared" si="0"/>
        <v>100000</v>
      </c>
      <c r="S53">
        <f t="shared" si="1"/>
        <v>468.53405630493472</v>
      </c>
      <c r="U53">
        <f t="shared" si="13"/>
        <v>0.112419382</v>
      </c>
      <c r="V53">
        <f t="shared" si="14"/>
        <v>0.01</v>
      </c>
      <c r="W53">
        <f t="shared" si="15"/>
        <v>0.23068358846953196</v>
      </c>
      <c r="X53">
        <f t="shared" si="16"/>
        <v>2.5933306453287109E-2</v>
      </c>
      <c r="Y53">
        <f t="shared" si="17"/>
        <v>2.3068358846953197E-3</v>
      </c>
      <c r="Z53">
        <f t="shared" si="18"/>
        <v>0.20244344613154952</v>
      </c>
      <c r="AB53">
        <f t="shared" si="19"/>
        <v>116.67599316548427</v>
      </c>
      <c r="AC53">
        <f t="shared" si="2"/>
        <v>94.851648988364445</v>
      </c>
      <c r="AE53">
        <f t="shared" si="3"/>
        <v>0</v>
      </c>
      <c r="AF53">
        <f t="shared" si="24"/>
        <v>0</v>
      </c>
      <c r="AG53">
        <f t="shared" si="24"/>
        <v>-5.0610861532887377</v>
      </c>
      <c r="AH53">
        <f t="shared" si="5"/>
        <v>-2593.3306453287109</v>
      </c>
      <c r="AI53">
        <f t="shared" si="25"/>
        <v>-2598.3917314819996</v>
      </c>
      <c r="AJ53">
        <f t="shared" si="7"/>
        <v>21.824344177119826</v>
      </c>
      <c r="AK53">
        <f t="shared" si="22"/>
        <v>8.1673195215839005</v>
      </c>
      <c r="AL53">
        <f t="shared" si="26"/>
        <v>-2568.400067783296</v>
      </c>
      <c r="AN53">
        <f t="shared" si="27"/>
        <v>0</v>
      </c>
      <c r="AO53">
        <f t="shared" si="27"/>
        <v>0</v>
      </c>
      <c r="AP53">
        <f t="shared" si="27"/>
        <v>-4.4795763028580168E-2</v>
      </c>
      <c r="AQ53">
        <f t="shared" si="27"/>
        <v>-22.953615394871594</v>
      </c>
      <c r="AR53">
        <f t="shared" si="27"/>
        <v>-22.998411157900172</v>
      </c>
      <c r="AS53">
        <f t="shared" si="27"/>
        <v>0.19316765619118251</v>
      </c>
      <c r="AT53">
        <f t="shared" si="27"/>
        <v>7.2289089493137615E-2</v>
      </c>
      <c r="AU53">
        <f t="shared" si="23"/>
        <v>-22.732954412215854</v>
      </c>
      <c r="AW53">
        <v>50</v>
      </c>
      <c r="AX53">
        <f>IF(Z53&gt;0, (R53*SUMPRODUCT(K53:$K$98, X53:$X$98)-K53*$AZ$3)/Z53, 0)</f>
        <v>468.53405630493472</v>
      </c>
    </row>
    <row r="54" spans="5:50" x14ac:dyDescent="0.25">
      <c r="E54">
        <v>2054</v>
      </c>
      <c r="F54" s="5">
        <v>3.5571999999999999E-2</v>
      </c>
      <c r="G54"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7.9026943581693102E-3</v>
      </c>
      <c r="L54" s="2">
        <v>51</v>
      </c>
      <c r="M54" s="6">
        <v>0.12734142500000001</v>
      </c>
      <c r="Q54" s="4">
        <f t="shared" si="21"/>
        <v>25</v>
      </c>
      <c r="R54">
        <f t="shared" si="0"/>
        <v>100000</v>
      </c>
      <c r="S54">
        <f t="shared" si="1"/>
        <v>430.64152610645829</v>
      </c>
      <c r="U54">
        <f t="shared" si="13"/>
        <v>0.12734142500000001</v>
      </c>
      <c r="V54">
        <f t="shared" si="14"/>
        <v>0.01</v>
      </c>
      <c r="W54">
        <f t="shared" si="15"/>
        <v>0.20244344613154952</v>
      </c>
      <c r="X54">
        <f t="shared" si="16"/>
        <v>2.5779436912302254E-2</v>
      </c>
      <c r="Y54">
        <f t="shared" si="17"/>
        <v>2.0244344613154952E-3</v>
      </c>
      <c r="Z54">
        <f t="shared" si="18"/>
        <v>0.17463957475793176</v>
      </c>
      <c r="AB54">
        <f t="shared" si="19"/>
        <v>94.851648988364445</v>
      </c>
      <c r="AC54">
        <f t="shared" si="2"/>
        <v>75.207052992338646</v>
      </c>
      <c r="AE54">
        <f t="shared" si="3"/>
        <v>0</v>
      </c>
      <c r="AF54">
        <f t="shared" si="24"/>
        <v>0</v>
      </c>
      <c r="AG54">
        <f t="shared" si="24"/>
        <v>-4.365989368948294</v>
      </c>
      <c r="AH54">
        <f t="shared" si="5"/>
        <v>-2577.9436912302253</v>
      </c>
      <c r="AI54">
        <f t="shared" si="25"/>
        <v>-2582.3096805991736</v>
      </c>
      <c r="AJ54">
        <f t="shared" si="7"/>
        <v>19.644595996025799</v>
      </c>
      <c r="AK54">
        <f t="shared" si="22"/>
        <v>6.6396154291855121</v>
      </c>
      <c r="AL54">
        <f t="shared" si="26"/>
        <v>-2556.0254691739624</v>
      </c>
      <c r="AN54">
        <f t="shared" si="27"/>
        <v>0</v>
      </c>
      <c r="AO54">
        <f t="shared" si="27"/>
        <v>0</v>
      </c>
      <c r="AP54">
        <f t="shared" si="27"/>
        <v>-3.4503079553814868E-2</v>
      </c>
      <c r="AQ54">
        <f t="shared" si="27"/>
        <v>-20.37270106436327</v>
      </c>
      <c r="AR54">
        <f t="shared" si="27"/>
        <v>-20.407204143917081</v>
      </c>
      <c r="AS54">
        <f t="shared" si="27"/>
        <v>0.15524523794630851</v>
      </c>
      <c r="AT54">
        <f t="shared" si="27"/>
        <v>5.2470851392638247E-2</v>
      </c>
      <c r="AU54">
        <f t="shared" si="23"/>
        <v>-20.199488054578136</v>
      </c>
      <c r="AW54">
        <v>51</v>
      </c>
      <c r="AX54">
        <f>IF(Z54&gt;0, (R54*SUMPRODUCT(K54:$K$98, X54:$X$98)-K54*$AZ$3)/Z54, 0)</f>
        <v>430.64152610645829</v>
      </c>
    </row>
    <row r="55" spans="5:50" x14ac:dyDescent="0.25">
      <c r="E55">
        <v>2055</v>
      </c>
      <c r="F55" s="5">
        <v>3.5571999999999999E-2</v>
      </c>
      <c r="G55"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7.0559771055083119E-3</v>
      </c>
      <c r="L55" s="2">
        <v>52</v>
      </c>
      <c r="M55" s="6">
        <v>0.14457818</v>
      </c>
      <c r="Q55" s="4">
        <f t="shared" si="21"/>
        <v>25</v>
      </c>
      <c r="R55">
        <f t="shared" si="0"/>
        <v>100000</v>
      </c>
      <c r="S55">
        <f t="shared" si="1"/>
        <v>391.40629893819346</v>
      </c>
      <c r="U55">
        <f t="shared" si="13"/>
        <v>0.14457818</v>
      </c>
      <c r="V55">
        <f t="shared" si="14"/>
        <v>0.01</v>
      </c>
      <c r="W55">
        <f t="shared" si="15"/>
        <v>0.17463957475793176</v>
      </c>
      <c r="X55">
        <f t="shared" si="16"/>
        <v>2.5249071874475715E-2</v>
      </c>
      <c r="Y55">
        <f t="shared" si="17"/>
        <v>1.7463957475793177E-3</v>
      </c>
      <c r="Z55">
        <f t="shared" si="18"/>
        <v>0.14764410713587672</v>
      </c>
      <c r="AB55">
        <f t="shared" si="19"/>
        <v>75.207052992338646</v>
      </c>
      <c r="AC55">
        <f t="shared" si="2"/>
        <v>57.78883353408763</v>
      </c>
      <c r="AE55">
        <f t="shared" si="3"/>
        <v>0</v>
      </c>
      <c r="AF55">
        <f t="shared" si="24"/>
        <v>0</v>
      </c>
      <c r="AG55">
        <f t="shared" si="24"/>
        <v>-3.6911026783969181</v>
      </c>
      <c r="AH55">
        <f t="shared" si="5"/>
        <v>-2524.9071874475717</v>
      </c>
      <c r="AI55">
        <f t="shared" si="25"/>
        <v>-2528.5982901259686</v>
      </c>
      <c r="AJ55">
        <f t="shared" si="7"/>
        <v>17.418219458251016</v>
      </c>
      <c r="AK55">
        <f t="shared" si="22"/>
        <v>5.2644937094637054</v>
      </c>
      <c r="AL55">
        <f t="shared" si="26"/>
        <v>-2505.915576958254</v>
      </c>
      <c r="AN55">
        <f t="shared" si="27"/>
        <v>0</v>
      </c>
      <c r="AO55">
        <f t="shared" si="27"/>
        <v>0</v>
      </c>
      <c r="AP55">
        <f t="shared" si="27"/>
        <v>-2.6044335992849065E-2</v>
      </c>
      <c r="AQ55">
        <f t="shared" si="27"/>
        <v>-17.815687308163451</v>
      </c>
      <c r="AR55">
        <f t="shared" si="27"/>
        <v>-17.841731644156297</v>
      </c>
      <c r="AS55">
        <f t="shared" si="27"/>
        <v>0.12290255771613856</v>
      </c>
      <c r="AT55">
        <f t="shared" si="27"/>
        <v>3.7146147086068435E-2</v>
      </c>
      <c r="AU55">
        <f t="shared" si="23"/>
        <v>-17.681682939354094</v>
      </c>
      <c r="AW55">
        <v>52</v>
      </c>
      <c r="AX55">
        <f>IF(Z55&gt;0, (R55*SUMPRODUCT(K55:$K$98, X55:$X$98)-K55*$AZ$3)/Z55, 0)</f>
        <v>391.40629893819346</v>
      </c>
    </row>
    <row r="56" spans="5:50" x14ac:dyDescent="0.25">
      <c r="E56">
        <v>2056</v>
      </c>
      <c r="F56" s="5">
        <v>3.5571999999999999E-2</v>
      </c>
      <c r="G56"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6.2999795584895634E-3</v>
      </c>
      <c r="L56" s="2">
        <v>53</v>
      </c>
      <c r="M56" s="6">
        <v>0.16385111999999999</v>
      </c>
      <c r="Q56" s="4">
        <f t="shared" si="21"/>
        <v>25</v>
      </c>
      <c r="R56">
        <f t="shared" si="0"/>
        <v>100000</v>
      </c>
      <c r="S56">
        <f t="shared" si="1"/>
        <v>349.33979986507205</v>
      </c>
      <c r="U56">
        <f t="shared" si="13"/>
        <v>0.16385111999999999</v>
      </c>
      <c r="V56">
        <f t="shared" si="14"/>
        <v>0.01</v>
      </c>
      <c r="W56">
        <f t="shared" si="15"/>
        <v>0.14764410713587672</v>
      </c>
      <c r="X56">
        <f t="shared" si="16"/>
        <v>2.4191652315613391E-2</v>
      </c>
      <c r="Y56">
        <f t="shared" si="17"/>
        <v>1.4764410713587672E-3</v>
      </c>
      <c r="Z56">
        <f t="shared" si="18"/>
        <v>0.12197601374890457</v>
      </c>
      <c r="AB56">
        <f t="shared" si="19"/>
        <v>57.78883353408763</v>
      </c>
      <c r="AC56">
        <f t="shared" si="2"/>
        <v>42.611076231381602</v>
      </c>
      <c r="AE56">
        <f t="shared" si="3"/>
        <v>0</v>
      </c>
      <c r="AF56">
        <f t="shared" si="24"/>
        <v>0</v>
      </c>
      <c r="AG56">
        <f t="shared" si="24"/>
        <v>-3.0494003437226143</v>
      </c>
      <c r="AH56">
        <f t="shared" si="5"/>
        <v>-2419.1652315613392</v>
      </c>
      <c r="AI56">
        <f t="shared" si="25"/>
        <v>-2422.2146319050617</v>
      </c>
      <c r="AJ56">
        <f t="shared" si="7"/>
        <v>15.177757302706027</v>
      </c>
      <c r="AK56">
        <f t="shared" si="22"/>
        <v>4.0452183473861343</v>
      </c>
      <c r="AL56">
        <f t="shared" si="26"/>
        <v>-2402.9916562549693</v>
      </c>
      <c r="AN56">
        <f t="shared" si="27"/>
        <v>0</v>
      </c>
      <c r="AO56">
        <f t="shared" si="27"/>
        <v>0</v>
      </c>
      <c r="AP56">
        <f t="shared" si="27"/>
        <v>-1.9211159831103518E-2</v>
      </c>
      <c r="AQ56">
        <f t="shared" si="27"/>
        <v>-15.240691507445108</v>
      </c>
      <c r="AR56">
        <f t="shared" si="27"/>
        <v>-15.259902667276211</v>
      </c>
      <c r="AS56">
        <f t="shared" si="27"/>
        <v>9.5619560750763666E-2</v>
      </c>
      <c r="AT56">
        <f t="shared" si="27"/>
        <v>2.5484792898159581E-2</v>
      </c>
      <c r="AU56">
        <f t="shared" si="23"/>
        <v>-15.138798313627285</v>
      </c>
      <c r="AW56">
        <v>53</v>
      </c>
      <c r="AX56">
        <f>IF(Z56&gt;0, (R56*SUMPRODUCT(K56:$K$98, X56:$X$98)-K56*$AZ$3)/Z56, 0)</f>
        <v>349.33979986507205</v>
      </c>
    </row>
    <row r="57" spans="5:50" x14ac:dyDescent="0.25">
      <c r="E57">
        <v>2057</v>
      </c>
      <c r="F57" s="5">
        <v>3.5571999999999999E-2</v>
      </c>
      <c r="G57"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5.6249817486513955E-3</v>
      </c>
      <c r="L57" s="2">
        <v>54</v>
      </c>
      <c r="M57" s="6">
        <v>0.185300933</v>
      </c>
      <c r="Q57" s="4">
        <f t="shared" si="21"/>
        <v>25</v>
      </c>
      <c r="R57">
        <f t="shared" si="0"/>
        <v>100000</v>
      </c>
      <c r="S57">
        <f t="shared" si="1"/>
        <v>302.84740385392172</v>
      </c>
      <c r="U57">
        <f t="shared" si="13"/>
        <v>0.185300933</v>
      </c>
      <c r="V57">
        <f t="shared" si="14"/>
        <v>0.01</v>
      </c>
      <c r="W57">
        <f t="shared" si="15"/>
        <v>0.12197601374890457</v>
      </c>
      <c r="X57">
        <f t="shared" si="16"/>
        <v>2.2602269151292844E-2</v>
      </c>
      <c r="Y57">
        <f t="shared" si="17"/>
        <v>1.2197601374890458E-3</v>
      </c>
      <c r="Z57">
        <f t="shared" si="18"/>
        <v>9.8153984460122676E-2</v>
      </c>
      <c r="AB57">
        <f t="shared" si="19"/>
        <v>42.611076231381602</v>
      </c>
      <c r="AC57">
        <f t="shared" si="2"/>
        <v>29.725679371666327</v>
      </c>
      <c r="AE57">
        <f t="shared" si="3"/>
        <v>0</v>
      </c>
      <c r="AF57">
        <f t="shared" si="24"/>
        <v>0</v>
      </c>
      <c r="AG57">
        <f t="shared" si="24"/>
        <v>-2.4538496115030668</v>
      </c>
      <c r="AH57">
        <f t="shared" si="5"/>
        <v>-2260.2269151292844</v>
      </c>
      <c r="AI57">
        <f t="shared" si="25"/>
        <v>-2262.6807647407873</v>
      </c>
      <c r="AJ57">
        <f t="shared" si="7"/>
        <v>12.885396859715275</v>
      </c>
      <c r="AK57">
        <f t="shared" si="22"/>
        <v>2.9827753361967124</v>
      </c>
      <c r="AL57">
        <f t="shared" si="26"/>
        <v>-2246.8125925448749</v>
      </c>
      <c r="AN57">
        <f t="shared" si="27"/>
        <v>0</v>
      </c>
      <c r="AO57">
        <f t="shared" si="27"/>
        <v>0</v>
      </c>
      <c r="AP57">
        <f t="shared" si="27"/>
        <v>-1.3802859278640068E-2</v>
      </c>
      <c r="AQ57">
        <f t="shared" si="27"/>
        <v>-12.713735145412871</v>
      </c>
      <c r="AR57">
        <f t="shared" si="27"/>
        <v>-12.72753800469151</v>
      </c>
      <c r="AS57">
        <f t="shared" si="27"/>
        <v>7.2480122160028429E-2</v>
      </c>
      <c r="AT57">
        <f t="shared" si="27"/>
        <v>1.6778056826434039E-2</v>
      </c>
      <c r="AU57">
        <f t="shared" si="23"/>
        <v>-12.638279825705046</v>
      </c>
      <c r="AW57">
        <v>54</v>
      </c>
      <c r="AX57">
        <f>IF(Z57&gt;0, (R57*SUMPRODUCT(K57:$K$98, X57:$X$98)-K57*$AZ$3)/Z57, 0)</f>
        <v>302.84740385392172</v>
      </c>
    </row>
    <row r="58" spans="5:50" x14ac:dyDescent="0.25">
      <c r="E58">
        <v>2058</v>
      </c>
      <c r="F58" s="5">
        <v>3.5571999999999999E-2</v>
      </c>
      <c r="G58"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5.0223051327244602E-3</v>
      </c>
      <c r="L58" s="2">
        <v>55</v>
      </c>
      <c r="M58" s="6">
        <v>0.20871278500000001</v>
      </c>
      <c r="Q58" s="4">
        <f t="shared" si="21"/>
        <v>25</v>
      </c>
      <c r="R58">
        <f t="shared" si="0"/>
        <v>100000</v>
      </c>
      <c r="S58">
        <f t="shared" si="1"/>
        <v>249.26026812232385</v>
      </c>
      <c r="U58">
        <f t="shared" si="13"/>
        <v>0.20871278500000001</v>
      </c>
      <c r="V58">
        <f t="shared" si="14"/>
        <v>0.01</v>
      </c>
      <c r="W58">
        <f t="shared" si="15"/>
        <v>9.8153984460122676E-2</v>
      </c>
      <c r="X58">
        <f t="shared" si="16"/>
        <v>2.0485991455518927E-2</v>
      </c>
      <c r="Y58">
        <f t="shared" si="17"/>
        <v>9.8153984460122687E-4</v>
      </c>
      <c r="Z58">
        <f t="shared" si="18"/>
        <v>7.6686453160002527E-2</v>
      </c>
      <c r="AB58">
        <f t="shared" si="19"/>
        <v>29.725679371666327</v>
      </c>
      <c r="AC58">
        <f t="shared" si="2"/>
        <v>19.114885876012259</v>
      </c>
      <c r="AE58">
        <f t="shared" si="3"/>
        <v>0</v>
      </c>
      <c r="AF58">
        <f t="shared" si="24"/>
        <v>0</v>
      </c>
      <c r="AG58">
        <f t="shared" si="24"/>
        <v>-1.9171613290000631</v>
      </c>
      <c r="AH58">
        <f t="shared" si="5"/>
        <v>-2048.5991455518929</v>
      </c>
      <c r="AI58">
        <f t="shared" si="25"/>
        <v>-2050.5163068808929</v>
      </c>
      <c r="AJ58">
        <f t="shared" si="7"/>
        <v>10.610793495654068</v>
      </c>
      <c r="AK58">
        <f t="shared" si="22"/>
        <v>2.080797556016643</v>
      </c>
      <c r="AL58">
        <f t="shared" si="26"/>
        <v>-2037.8247158292222</v>
      </c>
      <c r="AN58">
        <f t="shared" si="27"/>
        <v>0</v>
      </c>
      <c r="AO58">
        <f t="shared" si="27"/>
        <v>0</v>
      </c>
      <c r="AP58">
        <f t="shared" si="27"/>
        <v>-9.6285691828978653E-3</v>
      </c>
      <c r="AQ58">
        <f t="shared" si="27"/>
        <v>-10.288690003600216</v>
      </c>
      <c r="AR58">
        <f t="shared" si="27"/>
        <v>-10.298318572783113</v>
      </c>
      <c r="AS58">
        <f t="shared" si="27"/>
        <v>5.3290642635502747E-2</v>
      </c>
      <c r="AT58">
        <f t="shared" si="27"/>
        <v>1.0450400245742899E-2</v>
      </c>
      <c r="AU58">
        <f t="shared" si="23"/>
        <v>-10.234577529901868</v>
      </c>
      <c r="AW58">
        <v>55</v>
      </c>
      <c r="AX58">
        <f>IF(Z58&gt;0, (R58*SUMPRODUCT(K58:$K$98, X58:$X$98)-K58*$AZ$3)/Z58, 0)</f>
        <v>249.26026812232385</v>
      </c>
    </row>
    <row r="59" spans="5:50" x14ac:dyDescent="0.25">
      <c r="E59">
        <v>2059</v>
      </c>
      <c r="F59" s="5">
        <v>3.5571999999999999E-2</v>
      </c>
      <c r="G59"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4.4842010113611249E-3</v>
      </c>
      <c r="L59" s="2">
        <v>56</v>
      </c>
      <c r="M59" s="6">
        <v>0.23444695300000001</v>
      </c>
      <c r="Q59" s="4">
        <f t="shared" si="21"/>
        <v>25</v>
      </c>
      <c r="R59">
        <f t="shared" si="0"/>
        <v>100000</v>
      </c>
      <c r="S59">
        <f t="shared" si="1"/>
        <v>184.73759242706646</v>
      </c>
      <c r="U59">
        <f t="shared" si="13"/>
        <v>0.23444695300000001</v>
      </c>
      <c r="V59">
        <f t="shared" si="14"/>
        <v>0.01</v>
      </c>
      <c r="W59">
        <f t="shared" si="15"/>
        <v>7.6686453160002527E-2</v>
      </c>
      <c r="X59">
        <f t="shared" si="16"/>
        <v>1.7978905279739815E-2</v>
      </c>
      <c r="Y59">
        <f t="shared" si="17"/>
        <v>7.6686453160002531E-4</v>
      </c>
      <c r="Z59">
        <f t="shared" si="18"/>
        <v>5.7940683348662682E-2</v>
      </c>
      <c r="AB59">
        <f t="shared" si="19"/>
        <v>19.114885876012259</v>
      </c>
      <c r="AC59">
        <f t="shared" si="2"/>
        <v>10.703822345410963</v>
      </c>
      <c r="AE59">
        <f t="shared" si="3"/>
        <v>0</v>
      </c>
      <c r="AF59">
        <f t="shared" si="24"/>
        <v>0</v>
      </c>
      <c r="AG59">
        <f t="shared" si="24"/>
        <v>-1.4485170837165671</v>
      </c>
      <c r="AH59">
        <f t="shared" si="5"/>
        <v>-1797.8905279739815</v>
      </c>
      <c r="AI59">
        <f t="shared" si="25"/>
        <v>-1799.3390450576981</v>
      </c>
      <c r="AJ59">
        <f t="shared" si="7"/>
        <v>8.4110635306012966</v>
      </c>
      <c r="AK59">
        <f t="shared" si="22"/>
        <v>1.3380420113208582</v>
      </c>
      <c r="AL59">
        <f t="shared" si="26"/>
        <v>-1789.589939515776</v>
      </c>
      <c r="AN59">
        <f t="shared" si="27"/>
        <v>0</v>
      </c>
      <c r="AO59">
        <f t="shared" si="27"/>
        <v>0</v>
      </c>
      <c r="AP59">
        <f t="shared" si="27"/>
        <v>-6.4954417717756974E-3</v>
      </c>
      <c r="AQ59">
        <f t="shared" si="27"/>
        <v>-8.062102523857515</v>
      </c>
      <c r="AR59">
        <f t="shared" si="27"/>
        <v>-8.0685979656292908</v>
      </c>
      <c r="AS59">
        <f t="shared" si="27"/>
        <v>3.7716899590545007E-2</v>
      </c>
      <c r="AT59">
        <f t="shared" si="27"/>
        <v>6.000049340408666E-3</v>
      </c>
      <c r="AU59">
        <f t="shared" si="23"/>
        <v>-8.0248810166983375</v>
      </c>
      <c r="AW59">
        <v>56</v>
      </c>
      <c r="AX59">
        <f>IF(Z59&gt;0, (R59*SUMPRODUCT(K59:$K$98, X59:$X$98)-K59*$AZ$3)/Z59, 0)</f>
        <v>184.73759242706646</v>
      </c>
    </row>
    <row r="60" spans="5:50" x14ac:dyDescent="0.25">
      <c r="E60">
        <v>2060</v>
      </c>
      <c r="F60" s="5">
        <v>3.5571999999999999E-2</v>
      </c>
      <c r="G60"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4.0037509030010042E-3</v>
      </c>
      <c r="L60" s="2">
        <v>57</v>
      </c>
      <c r="M60" s="6">
        <v>0.26339700100000002</v>
      </c>
      <c r="Q60" s="4">
        <f t="shared" si="21"/>
        <v>25</v>
      </c>
      <c r="R60">
        <f t="shared" si="0"/>
        <v>100000</v>
      </c>
      <c r="S60">
        <f t="shared" si="1"/>
        <v>102.56971316185906</v>
      </c>
      <c r="U60">
        <f t="shared" si="13"/>
        <v>0.26339700100000002</v>
      </c>
      <c r="V60">
        <f t="shared" si="14"/>
        <v>0.01</v>
      </c>
      <c r="W60">
        <f t="shared" si="15"/>
        <v>5.7940683348662682E-2</v>
      </c>
      <c r="X60">
        <f t="shared" si="16"/>
        <v>1.5261402229928389E-2</v>
      </c>
      <c r="Y60">
        <f t="shared" si="17"/>
        <v>5.7940683348662681E-4</v>
      </c>
      <c r="Z60">
        <f t="shared" si="18"/>
        <v>4.2099874285247668E-2</v>
      </c>
      <c r="AB60">
        <f t="shared" si="19"/>
        <v>10.703822345410963</v>
      </c>
      <c r="AC60">
        <f t="shared" si="2"/>
        <v>4.3181720295881796</v>
      </c>
      <c r="AE60">
        <f t="shared" si="3"/>
        <v>0</v>
      </c>
      <c r="AF60">
        <f t="shared" si="24"/>
        <v>0</v>
      </c>
      <c r="AG60">
        <f t="shared" si="24"/>
        <v>-1.0524968571311917</v>
      </c>
      <c r="AH60">
        <f t="shared" si="5"/>
        <v>-1526.140222992839</v>
      </c>
      <c r="AI60">
        <f t="shared" si="25"/>
        <v>-1527.1927198499702</v>
      </c>
      <c r="AJ60">
        <f t="shared" si="7"/>
        <v>6.3856503158227831</v>
      </c>
      <c r="AK60">
        <f t="shared" si="22"/>
        <v>0.7492675641787675</v>
      </c>
      <c r="AL60">
        <f t="shared" si="26"/>
        <v>-1520.0578019699685</v>
      </c>
      <c r="AN60">
        <f t="shared" si="27"/>
        <v>0</v>
      </c>
      <c r="AO60">
        <f t="shared" si="27"/>
        <v>0</v>
      </c>
      <c r="AP60">
        <f t="shared" si="27"/>
        <v>-4.2139352421447273E-3</v>
      </c>
      <c r="AQ60">
        <f t="shared" si="27"/>
        <v>-6.1102852959137328</v>
      </c>
      <c r="AR60">
        <f t="shared" si="27"/>
        <v>-6.1144992311558779</v>
      </c>
      <c r="AS60">
        <f t="shared" si="27"/>
        <v>2.5566553218224115E-2</v>
      </c>
      <c r="AT60">
        <f t="shared" si="27"/>
        <v>2.9998806866701031E-3</v>
      </c>
      <c r="AU60">
        <f t="shared" si="23"/>
        <v>-6.0859327972509831</v>
      </c>
      <c r="AW60">
        <v>57</v>
      </c>
      <c r="AX60">
        <f>IF(Z60&gt;0, (R60*SUMPRODUCT(K60:$K$98, X60:$X$98)-K60*$AZ$3)/Z60, 0)</f>
        <v>102.56971316185906</v>
      </c>
    </row>
    <row r="61" spans="5:50" x14ac:dyDescent="0.25">
      <c r="E61">
        <v>2061</v>
      </c>
      <c r="F61" s="5">
        <v>3.5571999999999999E-2</v>
      </c>
      <c r="G61"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3.5747775919651821E-3</v>
      </c>
      <c r="L61" s="2">
        <v>58</v>
      </c>
      <c r="M61" s="6">
        <v>0.29593128600000002</v>
      </c>
      <c r="Q61" s="4">
        <f t="shared" si="21"/>
        <v>25</v>
      </c>
      <c r="R61">
        <f t="shared" si="0"/>
        <v>100000</v>
      </c>
      <c r="S61">
        <f t="shared" si="1"/>
        <v>-10.105368241329769</v>
      </c>
      <c r="U61">
        <f t="shared" si="13"/>
        <v>0.29593128600000002</v>
      </c>
      <c r="V61">
        <f t="shared" si="14"/>
        <v>0.01</v>
      </c>
      <c r="W61">
        <f t="shared" si="15"/>
        <v>4.2099874285247668E-2</v>
      </c>
      <c r="X61">
        <f t="shared" si="16"/>
        <v>1.2458669937671673E-2</v>
      </c>
      <c r="Y61">
        <f t="shared" si="17"/>
        <v>4.209987428524767E-4</v>
      </c>
      <c r="Z61">
        <f t="shared" si="18"/>
        <v>2.9220205604723517E-2</v>
      </c>
      <c r="AB61">
        <f t="shared" si="19"/>
        <v>4.3181720295881796</v>
      </c>
      <c r="AC61">
        <f t="shared" si="2"/>
        <v>-0.29528093772309916</v>
      </c>
      <c r="AE61">
        <f t="shared" si="3"/>
        <v>0</v>
      </c>
      <c r="AF61">
        <f t="shared" si="24"/>
        <v>0</v>
      </c>
      <c r="AG61">
        <f t="shared" si="24"/>
        <v>-0.73050514011808787</v>
      </c>
      <c r="AH61">
        <f t="shared" si="5"/>
        <v>-1245.8669937671673</v>
      </c>
      <c r="AI61">
        <f t="shared" si="25"/>
        <v>-1246.5974989072854</v>
      </c>
      <c r="AJ61">
        <f t="shared" si="7"/>
        <v>4.6134529673112787</v>
      </c>
      <c r="AK61">
        <f t="shared" si="22"/>
        <v>0.30227204207117259</v>
      </c>
      <c r="AL61">
        <f t="shared" si="26"/>
        <v>-1241.681773897903</v>
      </c>
      <c r="AN61">
        <f t="shared" si="27"/>
        <v>0</v>
      </c>
      <c r="AO61">
        <f t="shared" si="27"/>
        <v>0</v>
      </c>
      <c r="AP61">
        <f t="shared" si="27"/>
        <v>-2.6113934057095259E-3</v>
      </c>
      <c r="AQ61">
        <f t="shared" si="27"/>
        <v>-4.4536974118878945</v>
      </c>
      <c r="AR61">
        <f t="shared" si="27"/>
        <v>-4.4563088052936042</v>
      </c>
      <c r="AS61">
        <f t="shared" si="27"/>
        <v>1.6492068289129636E-2</v>
      </c>
      <c r="AT61">
        <f t="shared" si="27"/>
        <v>1.0805553226735844E-3</v>
      </c>
      <c r="AU61">
        <f t="shared" si="23"/>
        <v>-4.4387361816818016</v>
      </c>
      <c r="AW61">
        <v>58</v>
      </c>
      <c r="AX61">
        <f>IF(Z61&gt;0, (R61*SUMPRODUCT(K61:$K$98, X61:$X$98)-K61*$AZ$3)/Z61, 0)</f>
        <v>-10.105368241329769</v>
      </c>
    </row>
    <row r="62" spans="5:50" x14ac:dyDescent="0.25">
      <c r="E62">
        <v>2062</v>
      </c>
      <c r="F62" s="5">
        <v>3.5571999999999999E-2</v>
      </c>
      <c r="G62"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3.1917657071117694E-3</v>
      </c>
      <c r="L62" s="2">
        <v>59</v>
      </c>
      <c r="M62" s="6">
        <v>0.33262349499999999</v>
      </c>
      <c r="Q62" s="4">
        <f t="shared" si="21"/>
        <v>25</v>
      </c>
      <c r="R62">
        <f t="shared" si="0"/>
        <v>100000</v>
      </c>
      <c r="S62">
        <f t="shared" si="1"/>
        <v>-177.6551804196738</v>
      </c>
      <c r="U62">
        <f t="shared" si="13"/>
        <v>0.33262349499999999</v>
      </c>
      <c r="V62">
        <f t="shared" si="14"/>
        <v>0.01</v>
      </c>
      <c r="W62">
        <f t="shared" si="15"/>
        <v>2.9220205604723517E-2</v>
      </c>
      <c r="X62">
        <f t="shared" si="16"/>
        <v>9.7193269128617241E-3</v>
      </c>
      <c r="Y62">
        <f t="shared" si="17"/>
        <v>2.9220205604723519E-4</v>
      </c>
      <c r="Z62">
        <f t="shared" si="18"/>
        <v>1.9208676635814558E-2</v>
      </c>
      <c r="AB62">
        <f t="shared" si="19"/>
        <v>-0.29528093772309916</v>
      </c>
      <c r="AC62">
        <f t="shared" si="2"/>
        <v>-3.4125209133588079</v>
      </c>
      <c r="AE62">
        <f t="shared" si="3"/>
        <v>0</v>
      </c>
      <c r="AF62">
        <f t="shared" si="24"/>
        <v>0</v>
      </c>
      <c r="AG62">
        <f t="shared" si="24"/>
        <v>-0.48021691589536397</v>
      </c>
      <c r="AH62">
        <f t="shared" si="5"/>
        <v>-971.93269128617237</v>
      </c>
      <c r="AI62">
        <f t="shared" si="25"/>
        <v>-972.41290820206768</v>
      </c>
      <c r="AJ62">
        <f t="shared" si="7"/>
        <v>3.1172399756357088</v>
      </c>
      <c r="AK62">
        <f t="shared" si="22"/>
        <v>-2.0669665640616942E-2</v>
      </c>
      <c r="AL62">
        <f t="shared" si="26"/>
        <v>-969.31633789207262</v>
      </c>
      <c r="AN62">
        <f t="shared" si="27"/>
        <v>0</v>
      </c>
      <c r="AO62">
        <f t="shared" si="27"/>
        <v>0</v>
      </c>
      <c r="AP62">
        <f t="shared" si="27"/>
        <v>-1.5327398841297995E-3</v>
      </c>
      <c r="AQ62">
        <f t="shared" si="27"/>
        <v>-3.1021814336680551</v>
      </c>
      <c r="AR62">
        <f t="shared" si="27"/>
        <v>-3.1037141735521847</v>
      </c>
      <c r="AS62">
        <f t="shared" si="27"/>
        <v>9.9494996550719833E-3</v>
      </c>
      <c r="AT62">
        <f t="shared" si="27"/>
        <v>-6.5972729969187579E-5</v>
      </c>
      <c r="AU62">
        <f t="shared" si="23"/>
        <v>-3.0938306466270817</v>
      </c>
      <c r="AW62">
        <v>59</v>
      </c>
      <c r="AX62">
        <f>IF(Z62&gt;0, (R62*SUMPRODUCT(K62:$K$98, X62:$X$98)-K62*$AZ$3)/Z62, 0)</f>
        <v>-177.6551804196738</v>
      </c>
    </row>
    <row r="63" spans="5:50" x14ac:dyDescent="0.25">
      <c r="E63">
        <v>2063</v>
      </c>
      <c r="F63" s="5">
        <v>3.5571999999999999E-2</v>
      </c>
      <c r="G63"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2.8497908099212226E-3</v>
      </c>
      <c r="L63" s="2">
        <v>60</v>
      </c>
      <c r="M63" s="6">
        <v>0.37225971299999999</v>
      </c>
      <c r="Q63" s="4">
        <f t="shared" si="21"/>
        <v>25</v>
      </c>
      <c r="R63">
        <f t="shared" si="0"/>
        <v>100000</v>
      </c>
      <c r="S63">
        <f t="shared" si="1"/>
        <v>-448.46188269037009</v>
      </c>
      <c r="U63">
        <f t="shared" si="13"/>
        <v>0.37225971299999999</v>
      </c>
      <c r="V63">
        <f t="shared" si="14"/>
        <v>0.01</v>
      </c>
      <c r="W63">
        <f t="shared" si="15"/>
        <v>1.9208676635814558E-2</v>
      </c>
      <c r="X63">
        <f t="shared" si="16"/>
        <v>7.1506164515581332E-3</v>
      </c>
      <c r="Y63">
        <f t="shared" si="17"/>
        <v>1.9208676635814559E-4</v>
      </c>
      <c r="Z63">
        <f t="shared" si="18"/>
        <v>1.1865973417898279E-2</v>
      </c>
      <c r="AB63">
        <f t="shared" si="19"/>
        <v>-3.4125209133588079</v>
      </c>
      <c r="AC63">
        <f t="shared" si="2"/>
        <v>-5.3214367789445474</v>
      </c>
      <c r="AE63">
        <f t="shared" si="3"/>
        <v>0</v>
      </c>
      <c r="AF63">
        <f t="shared" si="24"/>
        <v>0</v>
      </c>
      <c r="AG63">
        <f t="shared" si="24"/>
        <v>-0.29664933544745697</v>
      </c>
      <c r="AH63">
        <f t="shared" si="5"/>
        <v>-715.06164515581327</v>
      </c>
      <c r="AI63">
        <f t="shared" si="25"/>
        <v>-715.35829449126072</v>
      </c>
      <c r="AJ63">
        <f t="shared" si="7"/>
        <v>1.9089158655857394</v>
      </c>
      <c r="AK63">
        <f t="shared" si="22"/>
        <v>-0.23887646393511658</v>
      </c>
      <c r="AL63">
        <f t="shared" si="26"/>
        <v>-713.68825508961004</v>
      </c>
      <c r="AN63">
        <f t="shared" si="27"/>
        <v>0</v>
      </c>
      <c r="AO63">
        <f t="shared" si="27"/>
        <v>0</v>
      </c>
      <c r="AP63">
        <f t="shared" si="27"/>
        <v>-8.453885499274009E-4</v>
      </c>
      <c r="AQ63">
        <f t="shared" si="27"/>
        <v>-2.037776104892187</v>
      </c>
      <c r="AR63">
        <f t="shared" si="27"/>
        <v>-2.0386214934421143</v>
      </c>
      <c r="AS63">
        <f t="shared" si="27"/>
        <v>5.4400108906590564E-3</v>
      </c>
      <c r="AT63">
        <f t="shared" si="27"/>
        <v>-6.807479516287736E-4</v>
      </c>
      <c r="AU63">
        <f t="shared" si="23"/>
        <v>-2.0338622305030838</v>
      </c>
      <c r="AW63">
        <v>60</v>
      </c>
      <c r="AX63">
        <f>IF(Z63&gt;0, (R63*SUMPRODUCT(K63:$K$98, X63:$X$98)-K63*$AZ$3)/Z63, 0)</f>
        <v>-448.46188269037009</v>
      </c>
    </row>
    <row r="64" spans="5:50" x14ac:dyDescent="0.25">
      <c r="E64">
        <v>2064</v>
      </c>
      <c r="F64" s="5">
        <v>3.5571999999999999E-2</v>
      </c>
      <c r="G64"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2.5444560802868059E-3</v>
      </c>
      <c r="L64" s="2">
        <v>61</v>
      </c>
      <c r="M64" s="6">
        <v>0.41367450300000003</v>
      </c>
      <c r="Q64" s="4">
        <f t="shared" si="21"/>
        <v>25</v>
      </c>
      <c r="R64">
        <f t="shared" si="0"/>
        <v>100000</v>
      </c>
      <c r="S64">
        <f t="shared" si="1"/>
        <v>-920.32567956305559</v>
      </c>
      <c r="U64">
        <f t="shared" si="13"/>
        <v>0.41367450300000003</v>
      </c>
      <c r="V64">
        <f t="shared" si="14"/>
        <v>0.01</v>
      </c>
      <c r="W64">
        <f t="shared" si="15"/>
        <v>1.1865973417898279E-2</v>
      </c>
      <c r="X64">
        <f t="shared" si="16"/>
        <v>4.9086506562602819E-3</v>
      </c>
      <c r="Y64">
        <f t="shared" si="17"/>
        <v>1.1865973417898279E-4</v>
      </c>
      <c r="Z64">
        <f t="shared" si="18"/>
        <v>6.8386630274590143E-3</v>
      </c>
      <c r="AB64">
        <f t="shared" si="19"/>
        <v>-5.3214367789445474</v>
      </c>
      <c r="AC64">
        <f t="shared" si="2"/>
        <v>-6.29379719804896</v>
      </c>
      <c r="AE64">
        <f t="shared" si="3"/>
        <v>0</v>
      </c>
      <c r="AF64">
        <f t="shared" si="24"/>
        <v>0</v>
      </c>
      <c r="AG64">
        <f t="shared" si="24"/>
        <v>-0.17096657568647536</v>
      </c>
      <c r="AH64">
        <f t="shared" si="5"/>
        <v>-490.86506562602818</v>
      </c>
      <c r="AI64">
        <f t="shared" si="25"/>
        <v>-491.03603220171465</v>
      </c>
      <c r="AJ64">
        <f t="shared" si="7"/>
        <v>0.97236041910441262</v>
      </c>
      <c r="AK64">
        <f t="shared" si="22"/>
        <v>-0.37250057452611834</v>
      </c>
      <c r="AL64">
        <f t="shared" si="26"/>
        <v>-490.43617235713634</v>
      </c>
      <c r="AN64">
        <f t="shared" si="27"/>
        <v>0</v>
      </c>
      <c r="AO64">
        <f t="shared" si="27"/>
        <v>0</v>
      </c>
      <c r="AP64">
        <f t="shared" si="27"/>
        <v>-4.3501694303126661E-4</v>
      </c>
      <c r="AQ64">
        <f t="shared" si="27"/>
        <v>-1.2489846008325294</v>
      </c>
      <c r="AR64">
        <f t="shared" si="27"/>
        <v>-1.2494196177755608</v>
      </c>
      <c r="AS64">
        <f t="shared" si="27"/>
        <v>2.4741283806204496E-3</v>
      </c>
      <c r="AT64">
        <f t="shared" si="27"/>
        <v>-9.4781135176331033E-4</v>
      </c>
      <c r="AU64">
        <f t="shared" si="23"/>
        <v>-1.2478933007467035</v>
      </c>
      <c r="AW64">
        <v>61</v>
      </c>
      <c r="AX64">
        <f>IF(Z64&gt;0, (R64*SUMPRODUCT(K64:$K$98, X64:$X$98)-K64*$AZ$3)/Z64, 0)</f>
        <v>-920.32567956305559</v>
      </c>
    </row>
    <row r="65" spans="5:50" x14ac:dyDescent="0.25">
      <c r="E65">
        <v>2065</v>
      </c>
      <c r="F65" s="5">
        <v>3.5571999999999999E-2</v>
      </c>
      <c r="G65"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2.2718357859703624E-3</v>
      </c>
      <c r="L65" s="2">
        <v>62</v>
      </c>
      <c r="M65" s="6">
        <v>0.42102545200000002</v>
      </c>
      <c r="Q65" s="4">
        <f t="shared" si="21"/>
        <v>25</v>
      </c>
      <c r="R65">
        <f t="shared" si="0"/>
        <v>100000</v>
      </c>
      <c r="S65">
        <f t="shared" si="1"/>
        <v>-1694.0311220008925</v>
      </c>
      <c r="U65">
        <f t="shared" si="13"/>
        <v>0.42102545200000002</v>
      </c>
      <c r="V65">
        <f t="shared" si="14"/>
        <v>0.01</v>
      </c>
      <c r="W65">
        <f t="shared" si="15"/>
        <v>6.8386630274590143E-3</v>
      </c>
      <c r="X65">
        <f t="shared" si="16"/>
        <v>2.8792511922116201E-3</v>
      </c>
      <c r="Y65">
        <f t="shared" si="17"/>
        <v>6.8386630274590147E-5</v>
      </c>
      <c r="Z65">
        <f t="shared" si="18"/>
        <v>3.8910252049728041E-3</v>
      </c>
      <c r="AB65">
        <f t="shared" si="19"/>
        <v>-6.29379719804896</v>
      </c>
      <c r="AC65">
        <f t="shared" si="2"/>
        <v>-6.5915177937138321</v>
      </c>
      <c r="AE65">
        <f t="shared" si="3"/>
        <v>0</v>
      </c>
      <c r="AF65">
        <f t="shared" si="24"/>
        <v>0</v>
      </c>
      <c r="AG65">
        <f t="shared" si="24"/>
        <v>-9.7275630124320098E-2</v>
      </c>
      <c r="AH65">
        <f t="shared" si="5"/>
        <v>-287.92511922116199</v>
      </c>
      <c r="AI65">
        <f t="shared" si="25"/>
        <v>-288.02239485128632</v>
      </c>
      <c r="AJ65">
        <f t="shared" si="7"/>
        <v>0.29772059566487208</v>
      </c>
      <c r="AK65">
        <f t="shared" si="22"/>
        <v>-0.44056580386342725</v>
      </c>
      <c r="AL65">
        <f t="shared" si="26"/>
        <v>-288.16524005948486</v>
      </c>
      <c r="AN65">
        <f t="shared" si="27"/>
        <v>0</v>
      </c>
      <c r="AO65">
        <f t="shared" si="27"/>
        <v>0</v>
      </c>
      <c r="AP65">
        <f t="shared" si="27"/>
        <v>-2.20994257619247E-4</v>
      </c>
      <c r="AQ65">
        <f t="shared" si="27"/>
        <v>-0.65411858952641888</v>
      </c>
      <c r="AR65">
        <f t="shared" si="27"/>
        <v>-0.65433958378403811</v>
      </c>
      <c r="AS65">
        <f t="shared" si="27"/>
        <v>6.7637230345186916E-4</v>
      </c>
      <c r="AT65">
        <f t="shared" si="27"/>
        <v>-1.0008931592917338E-3</v>
      </c>
      <c r="AU65">
        <f t="shared" si="23"/>
        <v>-0.6546641046398779</v>
      </c>
      <c r="AW65">
        <v>62</v>
      </c>
      <c r="AX65">
        <f>IF(Z65&gt;0, (R65*SUMPRODUCT(K65:$K$98, X65:$X$98)-K65*$AZ$3)/Z65, 0)</f>
        <v>-1694.0311220008925</v>
      </c>
    </row>
    <row r="66" spans="5:50" x14ac:dyDescent="0.25">
      <c r="E66">
        <v>2066</v>
      </c>
      <c r="F66" s="5">
        <v>3.5571999999999999E-2</v>
      </c>
      <c r="G66"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2.0284248089021089E-3</v>
      </c>
      <c r="L66" s="2">
        <v>63</v>
      </c>
      <c r="M66" s="6">
        <v>0.42896583300000002</v>
      </c>
      <c r="Q66" s="4">
        <f t="shared" si="21"/>
        <v>25</v>
      </c>
      <c r="R66">
        <f t="shared" si="0"/>
        <v>100000</v>
      </c>
      <c r="S66">
        <f t="shared" si="1"/>
        <v>-2930.0499924694245</v>
      </c>
      <c r="U66">
        <f t="shared" si="13"/>
        <v>0.42896583300000002</v>
      </c>
      <c r="V66">
        <f t="shared" si="14"/>
        <v>0.01</v>
      </c>
      <c r="W66">
        <f t="shared" si="15"/>
        <v>3.8910252049728041E-3</v>
      </c>
      <c r="X66">
        <f t="shared" si="16"/>
        <v>1.6691168682751547E-3</v>
      </c>
      <c r="Y66">
        <f t="shared" si="17"/>
        <v>3.8910252049728045E-5</v>
      </c>
      <c r="Z66">
        <f t="shared" si="18"/>
        <v>2.1829980846479217E-3</v>
      </c>
      <c r="AB66">
        <f t="shared" si="19"/>
        <v>-6.5915177937138321</v>
      </c>
      <c r="AC66">
        <f t="shared" si="2"/>
        <v>-6.3962935214834111</v>
      </c>
      <c r="AE66">
        <f t="shared" si="3"/>
        <v>0</v>
      </c>
      <c r="AF66">
        <f t="shared" si="24"/>
        <v>0</v>
      </c>
      <c r="AG66">
        <f t="shared" si="24"/>
        <v>-5.457495211619804E-2</v>
      </c>
      <c r="AH66">
        <f t="shared" si="5"/>
        <v>-166.91168682751547</v>
      </c>
      <c r="AI66">
        <f t="shared" si="25"/>
        <v>-166.96626177963168</v>
      </c>
      <c r="AJ66">
        <f t="shared" si="7"/>
        <v>-0.19522427223042094</v>
      </c>
      <c r="AK66">
        <f t="shared" si="22"/>
        <v>-0.46140624555996829</v>
      </c>
      <c r="AL66">
        <f t="shared" si="26"/>
        <v>-167.62289229742208</v>
      </c>
      <c r="AN66">
        <f t="shared" si="27"/>
        <v>0</v>
      </c>
      <c r="AO66">
        <f t="shared" si="27"/>
        <v>0</v>
      </c>
      <c r="AP66">
        <f t="shared" si="27"/>
        <v>-1.1070118681714076E-4</v>
      </c>
      <c r="AQ66">
        <f t="shared" si="27"/>
        <v>-0.3385678064566317</v>
      </c>
      <c r="AR66">
        <f t="shared" si="27"/>
        <v>-0.33867850764344887</v>
      </c>
      <c r="AS66">
        <f t="shared" si="27"/>
        <v>-3.9599775709204491E-4</v>
      </c>
      <c r="AT66">
        <f t="shared" si="27"/>
        <v>-9.3592787547621824E-4</v>
      </c>
      <c r="AU66">
        <f t="shared" si="23"/>
        <v>-0.34001043327601715</v>
      </c>
      <c r="AW66">
        <v>63</v>
      </c>
      <c r="AX66">
        <f>IF(Z66&gt;0, (R66*SUMPRODUCT(K66:$K$98, X66:$X$98)-K66*$AZ$3)/Z66, 0)</f>
        <v>-2930.0499924694245</v>
      </c>
    </row>
    <row r="67" spans="5:50" x14ac:dyDescent="0.25">
      <c r="E67">
        <v>2067</v>
      </c>
      <c r="F67" s="5">
        <v>3.5571999999999999E-2</v>
      </c>
      <c r="G67"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1.8110935793768828E-3</v>
      </c>
      <c r="L67" s="2">
        <v>64</v>
      </c>
      <c r="M67" s="6">
        <v>0.43771532000000002</v>
      </c>
      <c r="Q67" s="4">
        <f t="shared" si="21"/>
        <v>25</v>
      </c>
      <c r="R67">
        <f t="shared" ref="R67:R98" si="28">$C$6</f>
        <v>100000</v>
      </c>
      <c r="S67">
        <f t="shared" ref="S67:S98" si="29">AX67</f>
        <v>-4957.1491818965105</v>
      </c>
      <c r="U67">
        <f t="shared" si="13"/>
        <v>0.43771532000000002</v>
      </c>
      <c r="V67">
        <f t="shared" si="14"/>
        <v>0.01</v>
      </c>
      <c r="W67">
        <f t="shared" si="15"/>
        <v>2.1829980846479217E-3</v>
      </c>
      <c r="X67">
        <f t="shared" si="16"/>
        <v>9.5553170518105214E-4</v>
      </c>
      <c r="Y67">
        <f t="shared" si="17"/>
        <v>2.1829980846479216E-5</v>
      </c>
      <c r="Z67">
        <f t="shared" si="18"/>
        <v>1.2056363986203903E-3</v>
      </c>
      <c r="AB67">
        <f t="shared" si="19"/>
        <v>-6.3962935214834111</v>
      </c>
      <c r="AC67">
        <f t="shared" ref="AC67:AC98" si="30">S67*Z67</f>
        <v>-5.9765194870857234</v>
      </c>
      <c r="AE67">
        <f t="shared" ref="AE67:AE98" si="31">$Z67*O67</f>
        <v>0</v>
      </c>
      <c r="AF67">
        <f t="shared" ref="AF67:AG98" si="32">-$Z67*P67</f>
        <v>0</v>
      </c>
      <c r="AG67">
        <f t="shared" si="32"/>
        <v>-3.0140909965509759E-2</v>
      </c>
      <c r="AH67">
        <f t="shared" ref="AH67:AH98" si="33">-X67*R67</f>
        <v>-95.553170518105219</v>
      </c>
      <c r="AI67">
        <f t="shared" ref="AI67:AI98" si="34">SUM(AE67:AH67)</f>
        <v>-95.583311428070729</v>
      </c>
      <c r="AJ67">
        <f t="shared" ref="AJ67:AJ98" si="35">AB67-AC67</f>
        <v>-0.41977403439768768</v>
      </c>
      <c r="AK67">
        <f t="shared" si="22"/>
        <v>-0.44774054650383882</v>
      </c>
      <c r="AL67">
        <f t="shared" si="26"/>
        <v>-96.450826008972257</v>
      </c>
      <c r="AN67">
        <f t="shared" ref="AN67:AU98" si="36">AE67*$K67</f>
        <v>0</v>
      </c>
      <c r="AO67">
        <f t="shared" si="36"/>
        <v>0</v>
      </c>
      <c r="AP67">
        <f t="shared" si="36"/>
        <v>-5.4588008515111427E-5</v>
      </c>
      <c r="AQ67">
        <f t="shared" si="36"/>
        <v>-0.17305573361444482</v>
      </c>
      <c r="AR67">
        <f t="shared" si="36"/>
        <v>-0.17311032162295992</v>
      </c>
      <c r="AS67">
        <f t="shared" si="36"/>
        <v>-7.6025005848678287E-4</v>
      </c>
      <c r="AT67">
        <f t="shared" si="36"/>
        <v>-8.1090002899979912E-4</v>
      </c>
      <c r="AU67">
        <f t="shared" si="23"/>
        <v>-0.17468147171044651</v>
      </c>
      <c r="AW67">
        <v>64</v>
      </c>
      <c r="AX67">
        <f>IF(Z67&gt;0, (R67*SUMPRODUCT(K67:$K$98, X67:$X$98)-K67*$AZ$3)/Z67, 0)</f>
        <v>-4957.1491818965105</v>
      </c>
    </row>
    <row r="68" spans="5:50" x14ac:dyDescent="0.25">
      <c r="E68">
        <v>2068</v>
      </c>
      <c r="F68" s="5">
        <v>3.5571999999999999E-2</v>
      </c>
      <c r="G68">
        <v>7.0000000000000007E-2</v>
      </c>
      <c r="H68" s="5">
        <f t="shared" ref="H68:H98" si="37">G68+$C$9</f>
        <v>0.12000000000000001</v>
      </c>
      <c r="I68" s="5">
        <f t="shared" ref="I68:I98" si="38">1+H68</f>
        <v>1.1200000000000001</v>
      </c>
      <c r="J68">
        <f t="shared" ref="J68:J98" si="39">1/I68</f>
        <v>0.89285714285714279</v>
      </c>
      <c r="K68">
        <f t="shared" si="20"/>
        <v>1.6170478387293595E-3</v>
      </c>
      <c r="L68" s="2">
        <v>65</v>
      </c>
      <c r="M68" s="6">
        <v>0.44739131599999998</v>
      </c>
      <c r="Q68" s="4">
        <f t="shared" si="21"/>
        <v>25</v>
      </c>
      <c r="R68">
        <f t="shared" si="28"/>
        <v>100000</v>
      </c>
      <c r="S68">
        <f t="shared" si="29"/>
        <v>-8365.2983079210717</v>
      </c>
      <c r="U68">
        <f t="shared" ref="U68:U98" si="40">M68</f>
        <v>0.44739131599999998</v>
      </c>
      <c r="V68">
        <f t="shared" ref="V68:V98" si="41">$C$10</f>
        <v>0.01</v>
      </c>
      <c r="W68">
        <f t="shared" ref="W68:W98" si="42">Z67</f>
        <v>1.2056363986203903E-3</v>
      </c>
      <c r="X68">
        <f t="shared" ref="X68:X98" si="43">U68*W68</f>
        <v>5.3939125499627698E-4</v>
      </c>
      <c r="Y68">
        <f t="shared" ref="Y68:Y98" si="44">V68*W68</f>
        <v>1.2056363986203904E-5</v>
      </c>
      <c r="Z68">
        <f t="shared" ref="Z68:Z98" si="45">MAX(0, W68-X68-Y68)</f>
        <v>6.5418877963790945E-4</v>
      </c>
      <c r="AB68">
        <f t="shared" ref="AB68:AB98" si="46">AC67</f>
        <v>-5.9765194870857234</v>
      </c>
      <c r="AC68">
        <f t="shared" si="30"/>
        <v>-5.472484291365955</v>
      </c>
      <c r="AE68">
        <f t="shared" si="31"/>
        <v>0</v>
      </c>
      <c r="AF68">
        <f t="shared" si="32"/>
        <v>0</v>
      </c>
      <c r="AG68">
        <f t="shared" si="32"/>
        <v>-1.6354719490947738E-2</v>
      </c>
      <c r="AH68">
        <f t="shared" si="33"/>
        <v>-53.9391254996277</v>
      </c>
      <c r="AI68">
        <f t="shared" si="34"/>
        <v>-53.955480219118648</v>
      </c>
      <c r="AJ68">
        <f t="shared" si="35"/>
        <v>-0.5040351957197684</v>
      </c>
      <c r="AK68">
        <f t="shared" si="22"/>
        <v>-0.41835636409600069</v>
      </c>
      <c r="AL68">
        <f t="shared" si="26"/>
        <v>-54.877871778934413</v>
      </c>
      <c r="AN68">
        <f t="shared" si="36"/>
        <v>0</v>
      </c>
      <c r="AO68">
        <f t="shared" si="36"/>
        <v>0</v>
      </c>
      <c r="AP68">
        <f t="shared" si="36"/>
        <v>-2.6446363805861969E-5</v>
      </c>
      <c r="AQ68">
        <f t="shared" si="36"/>
        <v>-8.722214631212466E-2</v>
      </c>
      <c r="AR68">
        <f t="shared" si="36"/>
        <v>-8.724859267593052E-2</v>
      </c>
      <c r="AS68">
        <f t="shared" si="36"/>
        <v>-8.1504902388218126E-4</v>
      </c>
      <c r="AT68">
        <f t="shared" si="36"/>
        <v>-6.7650225438011099E-4</v>
      </c>
      <c r="AU68">
        <f t="shared" si="23"/>
        <v>-8.8740143954192802E-2</v>
      </c>
      <c r="AW68">
        <v>65</v>
      </c>
      <c r="AX68">
        <f>IF(Z68&gt;0, (R68*SUMPRODUCT(K68:$K$98, X68:$X$98)-K68*$AZ$3)/Z68, 0)</f>
        <v>-8365.2983079210717</v>
      </c>
    </row>
    <row r="69" spans="5:50" x14ac:dyDescent="0.25">
      <c r="E69">
        <v>2069</v>
      </c>
      <c r="F69" s="5">
        <v>3.5571999999999999E-2</v>
      </c>
      <c r="G69"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98" si="47">K68*J69</f>
        <v>1.4437927131512138E-3</v>
      </c>
      <c r="L69" s="2">
        <v>66</v>
      </c>
      <c r="M69" s="6">
        <v>0.457001349</v>
      </c>
      <c r="Q69" s="4">
        <f t="shared" ref="Q69:Q98" si="48">$C$8</f>
        <v>25</v>
      </c>
      <c r="R69">
        <f t="shared" si="28"/>
        <v>100000</v>
      </c>
      <c r="S69">
        <f t="shared" si="29"/>
        <v>-14211.128483622511</v>
      </c>
      <c r="U69">
        <f t="shared" si="40"/>
        <v>0.457001349</v>
      </c>
      <c r="V69">
        <f t="shared" si="41"/>
        <v>0.01</v>
      </c>
      <c r="W69">
        <f t="shared" si="42"/>
        <v>6.5418877963790945E-4</v>
      </c>
      <c r="X69">
        <f t="shared" si="43"/>
        <v>2.9896515479518833E-4</v>
      </c>
      <c r="Y69">
        <f t="shared" si="44"/>
        <v>6.5418877963790949E-6</v>
      </c>
      <c r="Z69">
        <f t="shared" si="45"/>
        <v>3.4868173704634203E-4</v>
      </c>
      <c r="AB69">
        <f t="shared" si="46"/>
        <v>-5.472484291365955</v>
      </c>
      <c r="AC69">
        <f t="shared" si="30"/>
        <v>-4.955160965058246</v>
      </c>
      <c r="AE69">
        <f t="shared" si="31"/>
        <v>0</v>
      </c>
      <c r="AF69">
        <f t="shared" si="32"/>
        <v>0</v>
      </c>
      <c r="AG69">
        <f t="shared" si="32"/>
        <v>-8.7170434261585501E-3</v>
      </c>
      <c r="AH69">
        <f t="shared" si="33"/>
        <v>-29.896515479518833</v>
      </c>
      <c r="AI69">
        <f t="shared" si="34"/>
        <v>-29.905232522944992</v>
      </c>
      <c r="AJ69">
        <f t="shared" si="35"/>
        <v>-0.51732332630770905</v>
      </c>
      <c r="AK69">
        <f t="shared" si="22"/>
        <v>-0.3830739003956169</v>
      </c>
      <c r="AL69">
        <f t="shared" si="26"/>
        <v>-30.805629749648318</v>
      </c>
      <c r="AN69">
        <f t="shared" si="36"/>
        <v>0</v>
      </c>
      <c r="AO69">
        <f t="shared" si="36"/>
        <v>0</v>
      </c>
      <c r="AP69">
        <f t="shared" si="36"/>
        <v>-1.2585603778910406E-5</v>
      </c>
      <c r="AQ69">
        <f t="shared" si="36"/>
        <v>-4.316437119794176E-2</v>
      </c>
      <c r="AR69">
        <f t="shared" si="36"/>
        <v>-4.3176956801720671E-2</v>
      </c>
      <c r="AS69">
        <f t="shared" si="36"/>
        <v>-7.4690764886621791E-4</v>
      </c>
      <c r="AT69">
        <f t="shared" si="36"/>
        <v>-5.5307930598960556E-4</v>
      </c>
      <c r="AU69">
        <f t="shared" si="23"/>
        <v>-4.4476943756576494E-2</v>
      </c>
      <c r="AW69">
        <v>66</v>
      </c>
      <c r="AX69">
        <f>IF(Z69&gt;0, (R69*SUMPRODUCT(K69:$K$98, X69:$X$98)-K69*$AZ$3)/Z69, 0)</f>
        <v>-14211.128483622511</v>
      </c>
    </row>
    <row r="70" spans="5:50" x14ac:dyDescent="0.25">
      <c r="E70">
        <v>2070</v>
      </c>
      <c r="F70" s="5">
        <v>3.5571999999999999E-2</v>
      </c>
      <c r="G70"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1.2891006367421552E-3</v>
      </c>
      <c r="L70" s="2">
        <v>67</v>
      </c>
      <c r="M70" s="6">
        <v>0.46737994300000002</v>
      </c>
      <c r="Q70" s="4">
        <f t="shared" si="48"/>
        <v>25</v>
      </c>
      <c r="R70">
        <f t="shared" si="28"/>
        <v>100000</v>
      </c>
      <c r="S70">
        <f t="shared" si="29"/>
        <v>-24466.881585348849</v>
      </c>
      <c r="U70">
        <f t="shared" si="40"/>
        <v>0.46737994300000002</v>
      </c>
      <c r="V70">
        <f t="shared" si="41"/>
        <v>0.01</v>
      </c>
      <c r="W70">
        <f t="shared" si="42"/>
        <v>3.4868173704634203E-4</v>
      </c>
      <c r="X70">
        <f t="shared" si="43"/>
        <v>1.6296685038586032E-4</v>
      </c>
      <c r="Y70">
        <f t="shared" si="44"/>
        <v>3.4868173704634205E-6</v>
      </c>
      <c r="Z70">
        <f t="shared" si="45"/>
        <v>1.8222806929001829E-4</v>
      </c>
      <c r="AB70">
        <f t="shared" si="46"/>
        <v>-4.955160965058246</v>
      </c>
      <c r="AC70">
        <f t="shared" si="30"/>
        <v>-4.4585525928456224</v>
      </c>
      <c r="AE70">
        <f t="shared" si="31"/>
        <v>0</v>
      </c>
      <c r="AF70">
        <f t="shared" si="32"/>
        <v>0</v>
      </c>
      <c r="AG70">
        <f t="shared" si="32"/>
        <v>-4.555701732250457E-3</v>
      </c>
      <c r="AH70">
        <f t="shared" si="33"/>
        <v>-16.29668503858603</v>
      </c>
      <c r="AI70">
        <f t="shared" si="34"/>
        <v>-16.301240740318281</v>
      </c>
      <c r="AJ70">
        <f t="shared" si="35"/>
        <v>-0.49660837221262355</v>
      </c>
      <c r="AK70">
        <f t="shared" si="22"/>
        <v>-0.34686126755407726</v>
      </c>
      <c r="AL70">
        <f t="shared" si="26"/>
        <v>-17.144710380084984</v>
      </c>
      <c r="AN70">
        <f t="shared" si="36"/>
        <v>0</v>
      </c>
      <c r="AO70">
        <f t="shared" si="36"/>
        <v>0</v>
      </c>
      <c r="AP70">
        <f t="shared" si="36"/>
        <v>-5.8727580038514029E-6</v>
      </c>
      <c r="AQ70">
        <f t="shared" si="36"/>
        <v>-2.1008067060027606E-2</v>
      </c>
      <c r="AR70">
        <f t="shared" si="36"/>
        <v>-2.1013939818031457E-2</v>
      </c>
      <c r="AS70">
        <f t="shared" si="36"/>
        <v>-6.4017816883077817E-4</v>
      </c>
      <c r="AT70">
        <f t="shared" si="36"/>
        <v>-4.4713908086515202E-4</v>
      </c>
      <c r="AU70">
        <f t="shared" si="23"/>
        <v>-2.2101257067727389E-2</v>
      </c>
      <c r="AW70">
        <v>67</v>
      </c>
      <c r="AX70">
        <f>IF(Z70&gt;0, (R70*SUMPRODUCT(K70:$K$98, X70:$X$98)-K70*$AZ$3)/Z70, 0)</f>
        <v>-24466.881585348849</v>
      </c>
    </row>
    <row r="71" spans="5:50" x14ac:dyDescent="0.25">
      <c r="E71">
        <v>2071</v>
      </c>
      <c r="F71" s="5">
        <v>3.5571999999999999E-2</v>
      </c>
      <c r="G71"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1.1509827113769242E-3</v>
      </c>
      <c r="L71" s="2">
        <v>68</v>
      </c>
      <c r="M71" s="6">
        <v>0.47825477199999999</v>
      </c>
      <c r="Q71" s="4">
        <f t="shared" si="48"/>
        <v>25</v>
      </c>
      <c r="R71">
        <f t="shared" si="28"/>
        <v>100000</v>
      </c>
      <c r="S71">
        <f t="shared" si="29"/>
        <v>-42867.929812182716</v>
      </c>
      <c r="U71">
        <f t="shared" si="40"/>
        <v>0.47825477199999999</v>
      </c>
      <c r="V71">
        <f t="shared" si="41"/>
        <v>0.01</v>
      </c>
      <c r="W71">
        <f t="shared" si="42"/>
        <v>1.8222806929001829E-4</v>
      </c>
      <c r="X71">
        <f t="shared" si="43"/>
        <v>8.71514437302979E-5</v>
      </c>
      <c r="Y71">
        <f t="shared" si="44"/>
        <v>1.8222806929001829E-6</v>
      </c>
      <c r="Z71">
        <f t="shared" si="45"/>
        <v>9.3254344866820212E-5</v>
      </c>
      <c r="AB71">
        <f t="shared" si="46"/>
        <v>-4.4585525928456224</v>
      </c>
      <c r="AC71">
        <f t="shared" si="30"/>
        <v>-3.9976207104319306</v>
      </c>
      <c r="AE71">
        <f t="shared" si="31"/>
        <v>0</v>
      </c>
      <c r="AF71">
        <f t="shared" si="32"/>
        <v>0</v>
      </c>
      <c r="AG71">
        <f t="shared" si="32"/>
        <v>-2.3313586216705054E-3</v>
      </c>
      <c r="AH71">
        <f t="shared" si="33"/>
        <v>-8.7151443730297906</v>
      </c>
      <c r="AI71">
        <f t="shared" si="34"/>
        <v>-8.7174757316514615</v>
      </c>
      <c r="AJ71">
        <f t="shared" si="35"/>
        <v>-0.46093188241369187</v>
      </c>
      <c r="AK71">
        <f t="shared" si="22"/>
        <v>-0.31209868149919362</v>
      </c>
      <c r="AL71">
        <f t="shared" si="26"/>
        <v>-9.490506295564348</v>
      </c>
      <c r="AN71">
        <f t="shared" si="36"/>
        <v>0</v>
      </c>
      <c r="AO71">
        <f t="shared" si="36"/>
        <v>0</v>
      </c>
      <c r="AP71">
        <f t="shared" si="36"/>
        <v>-2.683353467562287E-6</v>
      </c>
      <c r="AQ71">
        <f t="shared" si="36"/>
        <v>-1.0030980500511173E-2</v>
      </c>
      <c r="AR71">
        <f t="shared" si="36"/>
        <v>-1.0033663853978735E-2</v>
      </c>
      <c r="AS71">
        <f t="shared" si="36"/>
        <v>-5.3052462778058066E-4</v>
      </c>
      <c r="AT71">
        <f t="shared" si="36"/>
        <v>-3.5922018664910496E-4</v>
      </c>
      <c r="AU71">
        <f t="shared" si="23"/>
        <v>-1.0923408668408421E-2</v>
      </c>
      <c r="AW71">
        <v>68</v>
      </c>
      <c r="AX71">
        <f>IF(Z71&gt;0, (R71*SUMPRODUCT(K71:$K$98, X71:$X$98)-K71*$AZ$3)/Z71, 0)</f>
        <v>-42867.929812182716</v>
      </c>
    </row>
    <row r="72" spans="5:50" x14ac:dyDescent="0.25">
      <c r="E72">
        <v>2072</v>
      </c>
      <c r="F72" s="5">
        <v>3.5571999999999999E-2</v>
      </c>
      <c r="G72"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1.027663135157968E-3</v>
      </c>
      <c r="L72" s="2">
        <v>69</v>
      </c>
      <c r="M72" s="6">
        <v>0.48949088600000001</v>
      </c>
      <c r="Q72" s="4">
        <f t="shared" si="48"/>
        <v>25</v>
      </c>
      <c r="R72">
        <f t="shared" si="28"/>
        <v>100000</v>
      </c>
      <c r="S72">
        <f t="shared" si="29"/>
        <v>-76644.349790527383</v>
      </c>
      <c r="U72">
        <f t="shared" si="40"/>
        <v>0.48949088600000001</v>
      </c>
      <c r="V72">
        <f t="shared" si="41"/>
        <v>0.01</v>
      </c>
      <c r="W72">
        <f t="shared" si="42"/>
        <v>9.3254344866820212E-5</v>
      </c>
      <c r="X72">
        <f t="shared" si="43"/>
        <v>4.564715189220938E-5</v>
      </c>
      <c r="Y72">
        <f t="shared" si="44"/>
        <v>9.3254344866820219E-7</v>
      </c>
      <c r="Z72">
        <f t="shared" si="45"/>
        <v>4.6674649525942628E-5</v>
      </c>
      <c r="AB72">
        <f t="shared" si="46"/>
        <v>-3.9976207104319306</v>
      </c>
      <c r="AC72">
        <f t="shared" si="30"/>
        <v>-3.5773481646166201</v>
      </c>
      <c r="AE72">
        <f t="shared" si="31"/>
        <v>0</v>
      </c>
      <c r="AF72">
        <f t="shared" si="32"/>
        <v>0</v>
      </c>
      <c r="AG72">
        <f t="shared" si="32"/>
        <v>-1.1668662381485657E-3</v>
      </c>
      <c r="AH72">
        <f t="shared" si="33"/>
        <v>-4.5647151892209381</v>
      </c>
      <c r="AI72">
        <f t="shared" si="34"/>
        <v>-4.5658820554590864</v>
      </c>
      <c r="AJ72">
        <f t="shared" si="35"/>
        <v>-0.42027254581531048</v>
      </c>
      <c r="AK72">
        <f t="shared" si="22"/>
        <v>-0.27983344973023516</v>
      </c>
      <c r="AL72">
        <f t="shared" si="26"/>
        <v>-5.2659880510046317</v>
      </c>
      <c r="AN72">
        <f t="shared" si="36"/>
        <v>0</v>
      </c>
      <c r="AO72">
        <f t="shared" si="36"/>
        <v>0</v>
      </c>
      <c r="AP72">
        <f t="shared" si="36"/>
        <v>-1.1991454166057392E-6</v>
      </c>
      <c r="AQ72">
        <f t="shared" si="36"/>
        <v>-4.6909895224579862E-3</v>
      </c>
      <c r="AR72">
        <f t="shared" si="36"/>
        <v>-4.6921886678745915E-3</v>
      </c>
      <c r="AS72">
        <f t="shared" si="36"/>
        <v>-4.3189860205338274E-4</v>
      </c>
      <c r="AT72">
        <f t="shared" si="36"/>
        <v>-2.875745202718431E-4</v>
      </c>
      <c r="AU72">
        <f t="shared" si="23"/>
        <v>-5.4116617901998169E-3</v>
      </c>
      <c r="AW72">
        <v>69</v>
      </c>
      <c r="AX72">
        <f>IF(Z72&gt;0, (R72*SUMPRODUCT(K72:$K$98, X72:$X$98)-K72*$AZ$3)/Z72, 0)</f>
        <v>-76644.349790527383</v>
      </c>
    </row>
    <row r="73" spans="5:50" x14ac:dyDescent="0.25">
      <c r="E73">
        <v>2073</v>
      </c>
      <c r="F73" s="5">
        <v>3.5571999999999999E-2</v>
      </c>
      <c r="G73"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9.1755637067675712E-4</v>
      </c>
      <c r="L73" s="2">
        <v>70</v>
      </c>
      <c r="M73" s="6">
        <v>0.50154699899999999</v>
      </c>
      <c r="Q73" s="4">
        <f t="shared" si="48"/>
        <v>25</v>
      </c>
      <c r="R73">
        <f t="shared" si="28"/>
        <v>100000</v>
      </c>
      <c r="S73">
        <f t="shared" si="29"/>
        <v>-140266.13341003089</v>
      </c>
      <c r="U73">
        <f t="shared" si="40"/>
        <v>0.50154699899999999</v>
      </c>
      <c r="V73">
        <f t="shared" si="41"/>
        <v>0.01</v>
      </c>
      <c r="W73">
        <f t="shared" si="42"/>
        <v>4.6674649525942628E-5</v>
      </c>
      <c r="X73">
        <f t="shared" si="43"/>
        <v>2.3409530399113297E-5</v>
      </c>
      <c r="Y73">
        <f t="shared" si="44"/>
        <v>4.667464952594263E-7</v>
      </c>
      <c r="Z73">
        <f t="shared" si="45"/>
        <v>2.2798372631569905E-5</v>
      </c>
      <c r="AB73">
        <f t="shared" si="46"/>
        <v>-3.5773481646166201</v>
      </c>
      <c r="AC73">
        <f t="shared" si="30"/>
        <v>-3.1978395770713814</v>
      </c>
      <c r="AE73">
        <f t="shared" si="31"/>
        <v>0</v>
      </c>
      <c r="AF73">
        <f t="shared" si="32"/>
        <v>0</v>
      </c>
      <c r="AG73">
        <f t="shared" si="32"/>
        <v>-5.699593157892476E-4</v>
      </c>
      <c r="AH73">
        <f t="shared" si="33"/>
        <v>-2.3409530399113296</v>
      </c>
      <c r="AI73">
        <f t="shared" si="34"/>
        <v>-2.3415229992271187</v>
      </c>
      <c r="AJ73">
        <f t="shared" si="35"/>
        <v>-0.37950858754523864</v>
      </c>
      <c r="AK73">
        <f t="shared" ref="AK73:AK98" si="49">G73*SUM(AB73:AB73, AE73:AF73)</f>
        <v>-0.25041437152316343</v>
      </c>
      <c r="AL73">
        <f t="shared" si="26"/>
        <v>-2.9714459582955208</v>
      </c>
      <c r="AN73">
        <f t="shared" si="36"/>
        <v>0</v>
      </c>
      <c r="AO73">
        <f t="shared" si="36"/>
        <v>0</v>
      </c>
      <c r="AP73">
        <f t="shared" si="36"/>
        <v>-5.2296980122898969E-7</v>
      </c>
      <c r="AQ73">
        <f t="shared" si="36"/>
        <v>-2.1479563752257614E-3</v>
      </c>
      <c r="AR73">
        <f t="shared" si="36"/>
        <v>-2.1484793450269901E-3</v>
      </c>
      <c r="AS73">
        <f t="shared" si="36"/>
        <v>-3.4822052222867149E-4</v>
      </c>
      <c r="AT73">
        <f t="shared" si="36"/>
        <v>-2.297693019000949E-4</v>
      </c>
      <c r="AU73">
        <f t="shared" si="23"/>
        <v>-2.7264691691557567E-3</v>
      </c>
      <c r="AW73">
        <v>70</v>
      </c>
      <c r="AX73">
        <f>IF(Z73&gt;0, (R73*SUMPRODUCT(K73:$K$98, X73:$X$98)-K73*$AZ$3)/Z73, 0)</f>
        <v>-140266.13341003089</v>
      </c>
    </row>
    <row r="74" spans="5:50" x14ac:dyDescent="0.25">
      <c r="E74">
        <v>2074</v>
      </c>
      <c r="F74" s="5">
        <v>3.5571999999999999E-2</v>
      </c>
      <c r="G74"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8.1924675953281884E-4</v>
      </c>
      <c r="L74" s="2">
        <v>71</v>
      </c>
      <c r="M74" s="6">
        <v>0.51394563599999998</v>
      </c>
      <c r="Q74" s="4">
        <f t="shared" si="48"/>
        <v>25</v>
      </c>
      <c r="R74">
        <f t="shared" si="28"/>
        <v>100000</v>
      </c>
      <c r="S74">
        <f t="shared" si="29"/>
        <v>-263234.35885946732</v>
      </c>
      <c r="U74">
        <f t="shared" si="40"/>
        <v>0.51394563599999998</v>
      </c>
      <c r="V74">
        <f t="shared" si="41"/>
        <v>0.01</v>
      </c>
      <c r="W74">
        <f t="shared" si="42"/>
        <v>2.2798372631569905E-5</v>
      </c>
      <c r="X74">
        <f t="shared" si="43"/>
        <v>1.1717124121897188E-5</v>
      </c>
      <c r="Y74">
        <f t="shared" si="44"/>
        <v>2.2798372631569905E-7</v>
      </c>
      <c r="Z74">
        <f t="shared" si="45"/>
        <v>1.0853264783357018E-5</v>
      </c>
      <c r="AB74">
        <f t="shared" si="46"/>
        <v>-3.1978395770713814</v>
      </c>
      <c r="AC74">
        <f t="shared" si="30"/>
        <v>-2.8569521967790203</v>
      </c>
      <c r="AE74">
        <f t="shared" si="31"/>
        <v>0</v>
      </c>
      <c r="AF74">
        <f t="shared" si="32"/>
        <v>0</v>
      </c>
      <c r="AG74">
        <f t="shared" si="32"/>
        <v>-2.7133161958392543E-4</v>
      </c>
      <c r="AH74">
        <f t="shared" si="33"/>
        <v>-1.1717124121897189</v>
      </c>
      <c r="AI74">
        <f t="shared" si="34"/>
        <v>-1.1719837438093028</v>
      </c>
      <c r="AJ74">
        <f t="shared" si="35"/>
        <v>-0.3408873802923611</v>
      </c>
      <c r="AK74">
        <f t="shared" si="49"/>
        <v>-0.22384877039499673</v>
      </c>
      <c r="AL74">
        <f t="shared" si="26"/>
        <v>-1.7367198944966606</v>
      </c>
      <c r="AN74">
        <f t="shared" si="36"/>
        <v>0</v>
      </c>
      <c r="AO74">
        <f t="shared" si="36"/>
        <v>0</v>
      </c>
      <c r="AP74">
        <f t="shared" si="36"/>
        <v>-2.2228755010292244E-7</v>
      </c>
      <c r="AQ74">
        <f t="shared" si="36"/>
        <v>-9.5992159679080978E-4</v>
      </c>
      <c r="AR74">
        <f t="shared" si="36"/>
        <v>-9.6014388434091267E-4</v>
      </c>
      <c r="AS74">
        <f t="shared" si="36"/>
        <v>-2.7927088167014854E-4</v>
      </c>
      <c r="AT74">
        <f t="shared" si="36"/>
        <v>-1.8338737977150707E-4</v>
      </c>
      <c r="AU74">
        <f t="shared" si="23"/>
        <v>-1.4228021457825682E-3</v>
      </c>
      <c r="AW74">
        <v>71</v>
      </c>
      <c r="AX74">
        <f>IF(Z74&gt;0, (R74*SUMPRODUCT(K74:$K$98, X74:$X$98)-K74*$AZ$3)/Z74, 0)</f>
        <v>-263234.35885946732</v>
      </c>
    </row>
    <row r="75" spans="5:50" x14ac:dyDescent="0.25">
      <c r="E75">
        <v>2075</v>
      </c>
      <c r="F75" s="5">
        <v>3.5571999999999999E-2</v>
      </c>
      <c r="G75"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7.3147032101144531E-4</v>
      </c>
      <c r="L75" s="2">
        <v>72</v>
      </c>
      <c r="M75" s="6">
        <v>0.52707773400000002</v>
      </c>
      <c r="Q75" s="4">
        <f t="shared" si="48"/>
        <v>25</v>
      </c>
      <c r="R75">
        <f t="shared" si="28"/>
        <v>100000</v>
      </c>
      <c r="S75">
        <f t="shared" si="29"/>
        <v>-507866.22014592023</v>
      </c>
      <c r="U75">
        <f t="shared" si="40"/>
        <v>0.52707773400000002</v>
      </c>
      <c r="V75">
        <f t="shared" si="41"/>
        <v>0.01</v>
      </c>
      <c r="W75">
        <f t="shared" si="42"/>
        <v>1.0853264783357018E-5</v>
      </c>
      <c r="X75">
        <f t="shared" si="43"/>
        <v>5.7205142085138182E-6</v>
      </c>
      <c r="Y75">
        <f t="shared" si="44"/>
        <v>1.0853264783357018E-7</v>
      </c>
      <c r="Z75">
        <f t="shared" si="45"/>
        <v>5.0242179270096295E-6</v>
      </c>
      <c r="AB75">
        <f t="shared" si="46"/>
        <v>-2.8569521967790203</v>
      </c>
      <c r="AC75">
        <f t="shared" si="30"/>
        <v>-2.5516305677797515</v>
      </c>
      <c r="AE75">
        <f t="shared" si="31"/>
        <v>0</v>
      </c>
      <c r="AF75">
        <f t="shared" si="32"/>
        <v>0</v>
      </c>
      <c r="AG75">
        <f t="shared" si="32"/>
        <v>-1.2560544817524075E-4</v>
      </c>
      <c r="AH75">
        <f t="shared" si="33"/>
        <v>-0.57205142085138183</v>
      </c>
      <c r="AI75">
        <f t="shared" si="34"/>
        <v>-0.57217702629955702</v>
      </c>
      <c r="AJ75">
        <f t="shared" si="35"/>
        <v>-0.30532162899926885</v>
      </c>
      <c r="AK75">
        <f t="shared" si="49"/>
        <v>-0.19998665377453145</v>
      </c>
      <c r="AL75">
        <f t="shared" si="26"/>
        <v>-1.0774853090733574</v>
      </c>
      <c r="AN75">
        <f t="shared" si="36"/>
        <v>0</v>
      </c>
      <c r="AO75">
        <f t="shared" si="36"/>
        <v>0</v>
      </c>
      <c r="AP75">
        <f t="shared" si="36"/>
        <v>-9.1876657497529811E-8</v>
      </c>
      <c r="AQ75">
        <f t="shared" si="36"/>
        <v>-4.1843863644521368E-4</v>
      </c>
      <c r="AR75">
        <f t="shared" si="36"/>
        <v>-4.1853051310271116E-4</v>
      </c>
      <c r="AS75">
        <f t="shared" si="36"/>
        <v>-2.2333370997583258E-4</v>
      </c>
      <c r="AT75">
        <f t="shared" si="36"/>
        <v>-1.4628430183446129E-4</v>
      </c>
      <c r="AU75">
        <f t="shared" si="23"/>
        <v>-7.8814852491300511E-4</v>
      </c>
      <c r="AW75">
        <v>72</v>
      </c>
      <c r="AX75">
        <f>IF(Z75&gt;0, (R75*SUMPRODUCT(K75:$K$98, X75:$X$98)-K75*$AZ$3)/Z75, 0)</f>
        <v>-507866.22014592023</v>
      </c>
    </row>
    <row r="76" spans="5:50" x14ac:dyDescent="0.25">
      <c r="E76">
        <v>2076</v>
      </c>
      <c r="F76" s="5">
        <v>3.5571999999999999E-2</v>
      </c>
      <c r="G76"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6.5309850090307614E-4</v>
      </c>
      <c r="L76" s="2">
        <v>73</v>
      </c>
      <c r="M76" s="6">
        <v>0.54097960300000003</v>
      </c>
      <c r="Q76" s="4">
        <f t="shared" si="48"/>
        <v>25</v>
      </c>
      <c r="R76">
        <f t="shared" si="28"/>
        <v>100000</v>
      </c>
      <c r="S76">
        <f t="shared" si="29"/>
        <v>-1010020.942045432</v>
      </c>
      <c r="U76">
        <f t="shared" si="40"/>
        <v>0.54097960300000003</v>
      </c>
      <c r="V76">
        <f t="shared" si="41"/>
        <v>0.01</v>
      </c>
      <c r="W76">
        <f t="shared" si="42"/>
        <v>5.0242179270096295E-6</v>
      </c>
      <c r="X76">
        <f t="shared" si="43"/>
        <v>2.7179994195391523E-6</v>
      </c>
      <c r="Y76">
        <f t="shared" si="44"/>
        <v>5.0242179270096296E-8</v>
      </c>
      <c r="Z76">
        <f t="shared" si="45"/>
        <v>2.2559763282003811E-6</v>
      </c>
      <c r="AB76">
        <f t="shared" si="46"/>
        <v>-2.5516305677797515</v>
      </c>
      <c r="AC76">
        <f t="shared" si="30"/>
        <v>-2.2785833362411436</v>
      </c>
      <c r="AE76">
        <f t="shared" si="31"/>
        <v>0</v>
      </c>
      <c r="AF76">
        <f t="shared" si="32"/>
        <v>0</v>
      </c>
      <c r="AG76">
        <f t="shared" si="32"/>
        <v>-5.6399408205009528E-5</v>
      </c>
      <c r="AH76">
        <f t="shared" si="33"/>
        <v>-0.27179994195391521</v>
      </c>
      <c r="AI76">
        <f t="shared" si="34"/>
        <v>-0.27185634136212022</v>
      </c>
      <c r="AJ76">
        <f t="shared" si="35"/>
        <v>-0.27304723153860788</v>
      </c>
      <c r="AK76">
        <f t="shared" si="49"/>
        <v>-0.17861413974458262</v>
      </c>
      <c r="AL76">
        <f t="shared" si="26"/>
        <v>-0.72351771264531073</v>
      </c>
      <c r="AN76">
        <f t="shared" si="36"/>
        <v>0</v>
      </c>
      <c r="AO76">
        <f t="shared" si="36"/>
        <v>0</v>
      </c>
      <c r="AP76">
        <f t="shared" si="36"/>
        <v>-3.6834368950512377E-8</v>
      </c>
      <c r="AQ76">
        <f t="shared" si="36"/>
        <v>-1.7751213463564514E-4</v>
      </c>
      <c r="AR76">
        <f t="shared" si="36"/>
        <v>-1.7754896900459564E-4</v>
      </c>
      <c r="AS76">
        <f t="shared" si="36"/>
        <v>-1.7832673759359994E-4</v>
      </c>
      <c r="AT76">
        <f t="shared" si="36"/>
        <v>-1.1665262690727946E-4</v>
      </c>
      <c r="AU76">
        <f t="shared" si="23"/>
        <v>-4.7252833350547503E-4</v>
      </c>
      <c r="AW76">
        <v>73</v>
      </c>
      <c r="AX76">
        <f>IF(Z76&gt;0, (R76*SUMPRODUCT(K76:$K$98, X76:$X$98)-K76*$AZ$3)/Z76, 0)</f>
        <v>-1010020.942045432</v>
      </c>
    </row>
    <row r="77" spans="5:50" x14ac:dyDescent="0.25">
      <c r="E77">
        <v>2077</v>
      </c>
      <c r="F77" s="5">
        <v>3.5571999999999999E-2</v>
      </c>
      <c r="G77"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5.8312366152060366E-4</v>
      </c>
      <c r="L77" s="2">
        <v>74</v>
      </c>
      <c r="M77" s="6">
        <v>0.55513806300000001</v>
      </c>
      <c r="Q77" s="4">
        <f t="shared" si="48"/>
        <v>25</v>
      </c>
      <c r="R77">
        <f t="shared" si="28"/>
        <v>100000</v>
      </c>
      <c r="S77">
        <f t="shared" si="29"/>
        <v>-2073920.2581150811</v>
      </c>
      <c r="U77">
        <f t="shared" si="40"/>
        <v>0.55513806300000001</v>
      </c>
      <c r="V77">
        <f t="shared" si="41"/>
        <v>0.01</v>
      </c>
      <c r="W77">
        <f t="shared" si="42"/>
        <v>2.2559763282003811E-6</v>
      </c>
      <c r="X77">
        <f t="shared" si="43"/>
        <v>1.2523783290110118E-6</v>
      </c>
      <c r="Y77">
        <f t="shared" si="44"/>
        <v>2.2559763282003813E-8</v>
      </c>
      <c r="Z77">
        <f t="shared" si="45"/>
        <v>9.8103823590736552E-7</v>
      </c>
      <c r="AB77">
        <f t="shared" si="46"/>
        <v>-2.2785833362411436</v>
      </c>
      <c r="AC77">
        <f t="shared" si="30"/>
        <v>-2.0345950714337673</v>
      </c>
      <c r="AE77">
        <f t="shared" si="31"/>
        <v>0</v>
      </c>
      <c r="AF77">
        <f t="shared" si="32"/>
        <v>0</v>
      </c>
      <c r="AG77">
        <f t="shared" si="32"/>
        <v>-2.4525955897684137E-5</v>
      </c>
      <c r="AH77">
        <f t="shared" si="33"/>
        <v>-0.12523783290110119</v>
      </c>
      <c r="AI77">
        <f t="shared" si="34"/>
        <v>-0.12526235885699888</v>
      </c>
      <c r="AJ77">
        <f t="shared" si="35"/>
        <v>-0.24398826480737634</v>
      </c>
      <c r="AK77">
        <f t="shared" si="49"/>
        <v>-0.15950083353688008</v>
      </c>
      <c r="AL77">
        <f t="shared" si="26"/>
        <v>-0.52875145720125527</v>
      </c>
      <c r="AN77">
        <f t="shared" si="36"/>
        <v>0</v>
      </c>
      <c r="AO77">
        <f t="shared" si="36"/>
        <v>0</v>
      </c>
      <c r="AP77">
        <f t="shared" si="36"/>
        <v>-1.4301665205350418E-8</v>
      </c>
      <c r="AQ77">
        <f t="shared" si="36"/>
        <v>-7.3029143682195653E-5</v>
      </c>
      <c r="AR77">
        <f t="shared" si="36"/>
        <v>-7.3043445347401004E-5</v>
      </c>
      <c r="AS77">
        <f t="shared" si="36"/>
        <v>-1.4227533034253593E-4</v>
      </c>
      <c r="AT77">
        <f t="shared" si="36"/>
        <v>-9.3008710067613812E-5</v>
      </c>
      <c r="AU77">
        <f t="shared" si="23"/>
        <v>-3.0832748575755072E-4</v>
      </c>
      <c r="AW77">
        <v>74</v>
      </c>
      <c r="AX77">
        <f>IF(Z77&gt;0, (R77*SUMPRODUCT(K77:$K$98, X77:$X$98)-K77*$AZ$3)/Z77, 0)</f>
        <v>-2073920.2581150811</v>
      </c>
    </row>
    <row r="78" spans="5:50" x14ac:dyDescent="0.25">
      <c r="E78">
        <v>2078</v>
      </c>
      <c r="F78" s="5">
        <v>3.5571999999999999E-2</v>
      </c>
      <c r="G78"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5.2064612635768185E-4</v>
      </c>
      <c r="L78" s="2">
        <v>75</v>
      </c>
      <c r="M78" s="6">
        <v>0.569934367</v>
      </c>
      <c r="Q78" s="4">
        <f t="shared" si="48"/>
        <v>25</v>
      </c>
      <c r="R78">
        <f t="shared" si="28"/>
        <v>100000</v>
      </c>
      <c r="S78">
        <f t="shared" si="29"/>
        <v>-4408301.3093864853</v>
      </c>
      <c r="U78">
        <f t="shared" si="40"/>
        <v>0.569934367</v>
      </c>
      <c r="V78">
        <f t="shared" si="41"/>
        <v>0.01</v>
      </c>
      <c r="W78">
        <f t="shared" si="42"/>
        <v>9.8103823590736552E-7</v>
      </c>
      <c r="X78">
        <f t="shared" si="43"/>
        <v>5.5912740598466105E-7</v>
      </c>
      <c r="Y78">
        <f t="shared" si="44"/>
        <v>9.8103823590736553E-9</v>
      </c>
      <c r="Z78">
        <f t="shared" si="45"/>
        <v>4.1210044756363084E-7</v>
      </c>
      <c r="AB78">
        <f t="shared" si="46"/>
        <v>-2.0345950714337673</v>
      </c>
      <c r="AC78">
        <f t="shared" si="30"/>
        <v>-1.8166629425935104</v>
      </c>
      <c r="AE78">
        <f t="shared" si="31"/>
        <v>0</v>
      </c>
      <c r="AF78">
        <f t="shared" si="32"/>
        <v>0</v>
      </c>
      <c r="AG78">
        <f t="shared" si="32"/>
        <v>-1.0302511189090771E-5</v>
      </c>
      <c r="AH78">
        <f t="shared" si="33"/>
        <v>-5.5912740598466106E-2</v>
      </c>
      <c r="AI78">
        <f t="shared" si="34"/>
        <v>-5.5923043109655193E-2</v>
      </c>
      <c r="AJ78">
        <f t="shared" si="35"/>
        <v>-0.21793212884025692</v>
      </c>
      <c r="AK78">
        <f t="shared" si="49"/>
        <v>-0.14242165500036372</v>
      </c>
      <c r="AL78">
        <f t="shared" si="26"/>
        <v>-0.41627682695027579</v>
      </c>
      <c r="AN78">
        <f t="shared" si="36"/>
        <v>0</v>
      </c>
      <c r="AO78">
        <f t="shared" si="36"/>
        <v>0</v>
      </c>
      <c r="AP78">
        <f t="shared" si="36"/>
        <v>-5.3639625423567847E-9</v>
      </c>
      <c r="AQ78">
        <f t="shared" si="36"/>
        <v>-2.9110751806633272E-5</v>
      </c>
      <c r="AR78">
        <f t="shared" si="36"/>
        <v>-2.9116115769175629E-5</v>
      </c>
      <c r="AS78">
        <f t="shared" si="36"/>
        <v>-1.1346551868956301E-4</v>
      </c>
      <c r="AT78">
        <f t="shared" si="36"/>
        <v>-7.4151282985389545E-5</v>
      </c>
      <c r="AU78">
        <f t="shared" si="23"/>
        <v>-2.1673291744412815E-4</v>
      </c>
      <c r="AW78">
        <v>75</v>
      </c>
      <c r="AX78">
        <f>IF(Z78&gt;0, (R78*SUMPRODUCT(K78:$K$98, X78:$X$98)-K78*$AZ$3)/Z78, 0)</f>
        <v>-4408301.3093864853</v>
      </c>
    </row>
    <row r="79" spans="5:50" x14ac:dyDescent="0.25">
      <c r="E79">
        <v>2079</v>
      </c>
      <c r="F79" s="5">
        <v>3.5571999999999999E-2</v>
      </c>
      <c r="G79"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4.6486261281935876E-4</v>
      </c>
      <c r="L79" s="2">
        <v>76</v>
      </c>
      <c r="M79" s="6">
        <v>0.58483052300000005</v>
      </c>
      <c r="Q79" s="4">
        <f t="shared" si="48"/>
        <v>25</v>
      </c>
      <c r="R79">
        <f t="shared" si="28"/>
        <v>100000</v>
      </c>
      <c r="S79">
        <f t="shared" si="29"/>
        <v>-9714556.5789324138</v>
      </c>
      <c r="U79">
        <f t="shared" si="40"/>
        <v>0.58483052300000005</v>
      </c>
      <c r="V79">
        <f t="shared" si="41"/>
        <v>0.01</v>
      </c>
      <c r="W79">
        <f t="shared" si="42"/>
        <v>4.1210044756363084E-7</v>
      </c>
      <c r="X79">
        <f t="shared" si="43"/>
        <v>2.4100892027717233E-7</v>
      </c>
      <c r="Y79">
        <f t="shared" si="44"/>
        <v>4.1210044756363082E-9</v>
      </c>
      <c r="Z79">
        <f t="shared" si="45"/>
        <v>1.6697052281082219E-7</v>
      </c>
      <c r="AB79">
        <f t="shared" si="46"/>
        <v>-1.8166629425935104</v>
      </c>
      <c r="AC79">
        <f t="shared" si="30"/>
        <v>-1.6220445908596575</v>
      </c>
      <c r="AE79">
        <f t="shared" si="31"/>
        <v>0</v>
      </c>
      <c r="AF79">
        <f t="shared" si="32"/>
        <v>0</v>
      </c>
      <c r="AG79">
        <f t="shared" si="32"/>
        <v>-4.1742630702705551E-6</v>
      </c>
      <c r="AH79">
        <f t="shared" si="33"/>
        <v>-2.4100892027717234E-2</v>
      </c>
      <c r="AI79">
        <f t="shared" si="34"/>
        <v>-2.4105066290787503E-2</v>
      </c>
      <c r="AJ79">
        <f t="shared" si="35"/>
        <v>-0.19461835173385289</v>
      </c>
      <c r="AK79">
        <f t="shared" si="49"/>
        <v>-0.12716640598154574</v>
      </c>
      <c r="AL79">
        <f t="shared" si="26"/>
        <v>-0.34588982400618618</v>
      </c>
      <c r="AN79">
        <f t="shared" si="36"/>
        <v>0</v>
      </c>
      <c r="AO79">
        <f t="shared" si="36"/>
        <v>0</v>
      </c>
      <c r="AP79">
        <f t="shared" si="36"/>
        <v>-1.9404588374413289E-9</v>
      </c>
      <c r="AQ79">
        <f t="shared" si="36"/>
        <v>-1.1203603639281887E-5</v>
      </c>
      <c r="AR79">
        <f t="shared" si="36"/>
        <v>-1.1205544098119328E-5</v>
      </c>
      <c r="AS79">
        <f t="shared" si="36"/>
        <v>-9.0470795489595832E-5</v>
      </c>
      <c r="AT79">
        <f t="shared" si="36"/>
        <v>-5.9114907747428687E-5</v>
      </c>
      <c r="AU79">
        <f t="shared" si="23"/>
        <v>-1.6079124733514387E-4</v>
      </c>
      <c r="AW79">
        <v>76</v>
      </c>
      <c r="AX79">
        <f>IF(Z79&gt;0, (R79*SUMPRODUCT(K79:$K$98, X79:$X$98)-K79*$AZ$3)/Z79, 0)</f>
        <v>-9714556.5789324138</v>
      </c>
    </row>
    <row r="80" spans="5:50" x14ac:dyDescent="0.25">
      <c r="E80">
        <v>2080</v>
      </c>
      <c r="F80" s="5">
        <v>3.5571999999999999E-2</v>
      </c>
      <c r="G80">
        <v>7.0000000000000007E-2</v>
      </c>
      <c r="H80" s="5">
        <f t="shared" si="37"/>
        <v>0.12000000000000001</v>
      </c>
      <c r="I80" s="5">
        <f t="shared" si="38"/>
        <v>1.1200000000000001</v>
      </c>
      <c r="J80">
        <f t="shared" si="39"/>
        <v>0.89285714285714279</v>
      </c>
      <c r="K80">
        <f t="shared" si="47"/>
        <v>4.1505590430299886E-4</v>
      </c>
      <c r="L80" s="2">
        <v>77</v>
      </c>
      <c r="M80" s="6">
        <v>0.59948279800000004</v>
      </c>
      <c r="Q80" s="4">
        <f t="shared" si="48"/>
        <v>25</v>
      </c>
      <c r="R80">
        <f t="shared" si="28"/>
        <v>100000</v>
      </c>
      <c r="S80">
        <f t="shared" si="29"/>
        <v>-22210973.023967002</v>
      </c>
      <c r="U80">
        <f t="shared" si="40"/>
        <v>0.59948279800000004</v>
      </c>
      <c r="V80">
        <f t="shared" si="41"/>
        <v>0.01</v>
      </c>
      <c r="W80">
        <f t="shared" si="42"/>
        <v>1.6697052281082219E-7</v>
      </c>
      <c r="X80">
        <f t="shared" si="43"/>
        <v>1.0009595619815451E-7</v>
      </c>
      <c r="Y80">
        <f t="shared" si="44"/>
        <v>1.6697052281082219E-9</v>
      </c>
      <c r="Z80">
        <f t="shared" si="45"/>
        <v>6.5204861384559449E-8</v>
      </c>
      <c r="AB80">
        <f t="shared" si="46"/>
        <v>-1.6220445908596575</v>
      </c>
      <c r="AC80">
        <f t="shared" si="30"/>
        <v>-1.4482634172439575</v>
      </c>
      <c r="AE80">
        <f t="shared" si="31"/>
        <v>0</v>
      </c>
      <c r="AF80">
        <f t="shared" si="32"/>
        <v>0</v>
      </c>
      <c r="AG80">
        <f t="shared" si="32"/>
        <v>-1.6301215346139863E-6</v>
      </c>
      <c r="AH80">
        <f t="shared" si="33"/>
        <v>-1.0009595619815452E-2</v>
      </c>
      <c r="AI80">
        <f t="shared" si="34"/>
        <v>-1.0011225741350067E-2</v>
      </c>
      <c r="AJ80">
        <f t="shared" si="35"/>
        <v>-0.1737811736157</v>
      </c>
      <c r="AK80">
        <f t="shared" si="49"/>
        <v>-0.11354312136017604</v>
      </c>
      <c r="AL80">
        <f t="shared" si="26"/>
        <v>-0.29733552071722613</v>
      </c>
      <c r="AN80">
        <f t="shared" si="36"/>
        <v>0</v>
      </c>
      <c r="AO80">
        <f t="shared" si="36"/>
        <v>0</v>
      </c>
      <c r="AP80">
        <f t="shared" si="36"/>
        <v>-6.7659156767300032E-10</v>
      </c>
      <c r="AQ80">
        <f t="shared" si="36"/>
        <v>-4.1545417616898388E-6</v>
      </c>
      <c r="AR80">
        <f t="shared" si="36"/>
        <v>-4.155218353257512E-6</v>
      </c>
      <c r="AS80">
        <f t="shared" si="36"/>
        <v>-7.2128902165900807E-5</v>
      </c>
      <c r="AT80">
        <f t="shared" si="36"/>
        <v>-4.7126742913533015E-5</v>
      </c>
      <c r="AU80">
        <f t="shared" si="23"/>
        <v>-1.2341086343269135E-4</v>
      </c>
      <c r="AW80">
        <v>77</v>
      </c>
      <c r="AX80">
        <f>IF(Z80&gt;0, (R80*SUMPRODUCT(K80:$K$98, X80:$X$98)-K80*$AZ$3)/Z80, 0)</f>
        <v>-22210973.023967002</v>
      </c>
    </row>
    <row r="81" spans="5:50" x14ac:dyDescent="0.25">
      <c r="E81">
        <v>2081</v>
      </c>
      <c r="F81" s="5">
        <v>3.5571999999999999E-2</v>
      </c>
      <c r="G81">
        <v>7.0000000000000007E-2</v>
      </c>
      <c r="H81" s="5">
        <f t="shared" si="37"/>
        <v>0.12000000000000001</v>
      </c>
      <c r="I81" s="5">
        <f t="shared" si="38"/>
        <v>1.1200000000000001</v>
      </c>
      <c r="J81">
        <f t="shared" si="39"/>
        <v>0.89285714285714279</v>
      </c>
      <c r="K81">
        <f t="shared" si="47"/>
        <v>3.7058562884196325E-4</v>
      </c>
      <c r="L81" s="2">
        <v>78</v>
      </c>
      <c r="M81" s="6">
        <v>0.61448546299999995</v>
      </c>
      <c r="Q81" s="4">
        <f t="shared" si="48"/>
        <v>25</v>
      </c>
      <c r="R81">
        <f t="shared" si="28"/>
        <v>100000</v>
      </c>
      <c r="S81">
        <f t="shared" si="29"/>
        <v>-52810949.166538753</v>
      </c>
      <c r="U81">
        <f t="shared" si="40"/>
        <v>0.61448546299999995</v>
      </c>
      <c r="V81">
        <f t="shared" si="41"/>
        <v>0.01</v>
      </c>
      <c r="W81">
        <f t="shared" si="42"/>
        <v>6.5204861384559449E-8</v>
      </c>
      <c r="X81">
        <f t="shared" si="43"/>
        <v>4.0067439437741831E-8</v>
      </c>
      <c r="Y81">
        <f t="shared" si="44"/>
        <v>6.5204861384559446E-10</v>
      </c>
      <c r="Z81">
        <f t="shared" si="45"/>
        <v>2.4485373332972023E-8</v>
      </c>
      <c r="AB81">
        <f t="shared" si="46"/>
        <v>-1.4482634172439575</v>
      </c>
      <c r="AC81">
        <f t="shared" si="30"/>
        <v>-1.2930958064113092</v>
      </c>
      <c r="AE81">
        <f t="shared" si="31"/>
        <v>0</v>
      </c>
      <c r="AF81">
        <f t="shared" si="32"/>
        <v>0</v>
      </c>
      <c r="AG81">
        <f t="shared" si="32"/>
        <v>-6.121343333243006E-7</v>
      </c>
      <c r="AH81">
        <f t="shared" si="33"/>
        <v>-4.006743943774183E-3</v>
      </c>
      <c r="AI81">
        <f t="shared" si="34"/>
        <v>-4.0073560781075076E-3</v>
      </c>
      <c r="AJ81">
        <f t="shared" si="35"/>
        <v>-0.1551676108326483</v>
      </c>
      <c r="AK81">
        <f t="shared" si="49"/>
        <v>-0.10137843920707704</v>
      </c>
      <c r="AL81">
        <f t="shared" si="26"/>
        <v>-0.26055340611783284</v>
      </c>
      <c r="AN81">
        <f t="shared" si="36"/>
        <v>0</v>
      </c>
      <c r="AO81">
        <f t="shared" si="36"/>
        <v>0</v>
      </c>
      <c r="AP81">
        <f t="shared" si="36"/>
        <v>-2.2684818685074187E-10</v>
      </c>
      <c r="AQ81">
        <f t="shared" si="36"/>
        <v>-1.4848417240122834E-6</v>
      </c>
      <c r="AR81">
        <f t="shared" si="36"/>
        <v>-1.4850685721991342E-6</v>
      </c>
      <c r="AS81">
        <f t="shared" si="36"/>
        <v>-5.7502886636321999E-5</v>
      </c>
      <c r="AT81">
        <f t="shared" si="36"/>
        <v>-3.7569392644571383E-5</v>
      </c>
      <c r="AU81">
        <f t="shared" si="23"/>
        <v>-9.6557347853092512E-5</v>
      </c>
      <c r="AW81">
        <v>78</v>
      </c>
      <c r="AX81">
        <f>IF(Z81&gt;0, (R81*SUMPRODUCT(K81:$K$98, X81:$X$98)-K81*$AZ$3)/Z81, 0)</f>
        <v>-52810949.166538753</v>
      </c>
    </row>
    <row r="82" spans="5:50" x14ac:dyDescent="0.25">
      <c r="E82">
        <v>2082</v>
      </c>
      <c r="F82" s="5">
        <v>3.5571999999999999E-2</v>
      </c>
      <c r="G82">
        <v>7.0000000000000007E-2</v>
      </c>
      <c r="H82" s="5">
        <f t="shared" si="37"/>
        <v>0.12000000000000001</v>
      </c>
      <c r="I82" s="5">
        <f t="shared" si="38"/>
        <v>1.1200000000000001</v>
      </c>
      <c r="J82">
        <f t="shared" si="39"/>
        <v>0.89285714285714279</v>
      </c>
      <c r="K82">
        <f t="shared" si="47"/>
        <v>3.3088002575175287E-4</v>
      </c>
      <c r="L82" s="2">
        <v>79</v>
      </c>
      <c r="M82" s="6">
        <v>0.62975077099999999</v>
      </c>
      <c r="Q82" s="4">
        <f t="shared" si="48"/>
        <v>25</v>
      </c>
      <c r="R82">
        <f t="shared" si="28"/>
        <v>100000</v>
      </c>
      <c r="S82">
        <f t="shared" si="29"/>
        <v>-130889063.00403652</v>
      </c>
      <c r="U82">
        <f t="shared" si="40"/>
        <v>0.62975077099999999</v>
      </c>
      <c r="V82">
        <f t="shared" si="41"/>
        <v>0.01</v>
      </c>
      <c r="W82">
        <f t="shared" si="42"/>
        <v>2.4485373332972023E-8</v>
      </c>
      <c r="X82">
        <f t="shared" si="43"/>
        <v>1.5419682734661973E-8</v>
      </c>
      <c r="Y82">
        <f t="shared" si="44"/>
        <v>2.4485373332972023E-10</v>
      </c>
      <c r="Z82">
        <f t="shared" si="45"/>
        <v>8.8208368649803304E-9</v>
      </c>
      <c r="AB82">
        <f t="shared" si="46"/>
        <v>-1.2930958064113092</v>
      </c>
      <c r="AC82">
        <f t="shared" si="30"/>
        <v>-1.1545510721687384</v>
      </c>
      <c r="AE82">
        <f t="shared" si="31"/>
        <v>0</v>
      </c>
      <c r="AF82">
        <f t="shared" si="32"/>
        <v>0</v>
      </c>
      <c r="AG82">
        <f t="shared" si="32"/>
        <v>-2.2052092162450826E-7</v>
      </c>
      <c r="AH82">
        <f t="shared" si="33"/>
        <v>-1.5419682734661973E-3</v>
      </c>
      <c r="AI82">
        <f t="shared" si="34"/>
        <v>-1.5421887943878217E-3</v>
      </c>
      <c r="AJ82">
        <f t="shared" si="35"/>
        <v>-0.13854473424257074</v>
      </c>
      <c r="AK82">
        <f t="shared" si="49"/>
        <v>-9.0516706448791645E-2</v>
      </c>
      <c r="AL82">
        <f t="shared" si="26"/>
        <v>-0.23060362948575022</v>
      </c>
      <c r="AN82">
        <f t="shared" si="36"/>
        <v>0</v>
      </c>
      <c r="AO82">
        <f t="shared" si="36"/>
        <v>0</v>
      </c>
      <c r="AP82">
        <f t="shared" si="36"/>
        <v>-7.2965968225917572E-11</v>
      </c>
      <c r="AQ82">
        <f t="shared" si="36"/>
        <v>-5.1020650203288127E-7</v>
      </c>
      <c r="AR82">
        <f t="shared" si="36"/>
        <v>-5.1027946800110714E-7</v>
      </c>
      <c r="AS82">
        <f t="shared" si="36"/>
        <v>-4.5841685233951568E-5</v>
      </c>
      <c r="AT82">
        <f t="shared" si="36"/>
        <v>-2.9950170160740034E-5</v>
      </c>
      <c r="AU82">
        <f t="shared" si="23"/>
        <v>-7.6302134862692712E-5</v>
      </c>
      <c r="AW82">
        <v>79</v>
      </c>
      <c r="AX82">
        <f>IF(Z82&gt;0, (R82*SUMPRODUCT(K82:$K$98, X82:$X$98)-K82*$AZ$3)/Z82, 0)</f>
        <v>-130889063.00403652</v>
      </c>
    </row>
    <row r="83" spans="5:50" x14ac:dyDescent="0.25">
      <c r="E83">
        <v>2083</v>
      </c>
      <c r="F83" s="5">
        <v>3.5571999999999999E-2</v>
      </c>
      <c r="G83">
        <v>7.0000000000000007E-2</v>
      </c>
      <c r="H83" s="5">
        <f t="shared" si="37"/>
        <v>0.12000000000000001</v>
      </c>
      <c r="I83" s="5">
        <f t="shared" si="38"/>
        <v>1.1200000000000001</v>
      </c>
      <c r="J83">
        <f t="shared" si="39"/>
        <v>0.89285714285714279</v>
      </c>
      <c r="K83">
        <f t="shared" si="47"/>
        <v>2.9542859442120787E-4</v>
      </c>
      <c r="L83" s="2">
        <v>80</v>
      </c>
      <c r="M83" s="6">
        <v>0.64518007799999999</v>
      </c>
      <c r="Q83" s="4">
        <f t="shared" si="48"/>
        <v>25</v>
      </c>
      <c r="R83">
        <f t="shared" si="28"/>
        <v>100000</v>
      </c>
      <c r="S83">
        <f t="shared" si="29"/>
        <v>-338916855.02220303</v>
      </c>
      <c r="U83">
        <f t="shared" si="40"/>
        <v>0.64518007799999999</v>
      </c>
      <c r="V83">
        <f t="shared" si="41"/>
        <v>0.01</v>
      </c>
      <c r="W83">
        <f t="shared" si="42"/>
        <v>8.8208368649803304E-9</v>
      </c>
      <c r="X83">
        <f t="shared" si="43"/>
        <v>5.6910282165732851E-9</v>
      </c>
      <c r="Y83">
        <f t="shared" si="44"/>
        <v>8.820836864980331E-11</v>
      </c>
      <c r="Z83">
        <f t="shared" si="45"/>
        <v>3.0416002797572419E-9</v>
      </c>
      <c r="AB83">
        <f t="shared" si="46"/>
        <v>-1.1545510721687384</v>
      </c>
      <c r="AC83">
        <f t="shared" si="30"/>
        <v>-1.0308496010499772</v>
      </c>
      <c r="AE83">
        <f t="shared" si="31"/>
        <v>0</v>
      </c>
      <c r="AF83">
        <f t="shared" si="32"/>
        <v>0</v>
      </c>
      <c r="AG83">
        <f t="shared" si="32"/>
        <v>-7.6040006993931046E-8</v>
      </c>
      <c r="AH83">
        <f t="shared" si="33"/>
        <v>-5.6910282165732848E-4</v>
      </c>
      <c r="AI83">
        <f t="shared" si="34"/>
        <v>-5.691788616643224E-4</v>
      </c>
      <c r="AJ83">
        <f t="shared" si="35"/>
        <v>-0.12370147111876117</v>
      </c>
      <c r="AK83">
        <f t="shared" si="49"/>
        <v>-8.0818575051811697E-2</v>
      </c>
      <c r="AL83">
        <f t="shared" si="26"/>
        <v>-0.2050892250322372</v>
      </c>
      <c r="AN83">
        <f t="shared" si="36"/>
        <v>0</v>
      </c>
      <c r="AO83">
        <f t="shared" si="36"/>
        <v>0</v>
      </c>
      <c r="AP83">
        <f t="shared" si="36"/>
        <v>-2.2464392385995866E-11</v>
      </c>
      <c r="AQ83">
        <f t="shared" si="36"/>
        <v>-1.6812924668336789E-7</v>
      </c>
      <c r="AR83">
        <f t="shared" si="36"/>
        <v>-1.6815171107575388E-7</v>
      </c>
      <c r="AS83">
        <f t="shared" si="36"/>
        <v>-3.6544951740451255E-5</v>
      </c>
      <c r="AT83">
        <f t="shared" si="36"/>
        <v>-2.3876118030681626E-5</v>
      </c>
      <c r="AU83">
        <f t="shared" si="23"/>
        <v>-6.0589221482208637E-5</v>
      </c>
      <c r="AW83">
        <v>80</v>
      </c>
      <c r="AX83">
        <f>IF(Z83&gt;0, (R83*SUMPRODUCT(K83:$K$98, X83:$X$98)-K83*$AZ$3)/Z83, 0)</f>
        <v>-338916855.02220303</v>
      </c>
    </row>
    <row r="84" spans="5:50" x14ac:dyDescent="0.25">
      <c r="E84">
        <v>2084</v>
      </c>
      <c r="F84" s="5">
        <v>3.5571999999999999E-2</v>
      </c>
      <c r="G84">
        <v>7.0000000000000007E-2</v>
      </c>
      <c r="H84" s="5">
        <f t="shared" si="37"/>
        <v>0.12000000000000001</v>
      </c>
      <c r="I84" s="5">
        <f t="shared" si="38"/>
        <v>1.1200000000000001</v>
      </c>
      <c r="J84">
        <f t="shared" si="39"/>
        <v>0.89285714285714279</v>
      </c>
      <c r="K84">
        <f t="shared" si="47"/>
        <v>2.6377553073322132E-4</v>
      </c>
      <c r="L84" s="2">
        <v>81</v>
      </c>
      <c r="M84" s="6">
        <v>0.66067595400000001</v>
      </c>
      <c r="Q84" s="4">
        <f t="shared" si="48"/>
        <v>25</v>
      </c>
      <c r="R84">
        <f t="shared" si="28"/>
        <v>100000</v>
      </c>
      <c r="S84">
        <f t="shared" si="29"/>
        <v>-918865127.59055531</v>
      </c>
      <c r="U84">
        <f t="shared" si="40"/>
        <v>0.66067595400000001</v>
      </c>
      <c r="V84">
        <f t="shared" si="41"/>
        <v>0.01</v>
      </c>
      <c r="W84">
        <f t="shared" si="42"/>
        <v>3.0416002797572419E-9</v>
      </c>
      <c r="X84">
        <f t="shared" si="43"/>
        <v>2.0095121665152829E-9</v>
      </c>
      <c r="Y84">
        <f t="shared" si="44"/>
        <v>3.0416002797572422E-11</v>
      </c>
      <c r="Z84">
        <f t="shared" si="45"/>
        <v>1.0016721104443867E-9</v>
      </c>
      <c r="AB84">
        <f t="shared" si="46"/>
        <v>-1.0308496010499772</v>
      </c>
      <c r="AC84">
        <f t="shared" si="30"/>
        <v>-0.92040157156738212</v>
      </c>
      <c r="AE84">
        <f t="shared" si="31"/>
        <v>0</v>
      </c>
      <c r="AF84">
        <f t="shared" si="32"/>
        <v>0</v>
      </c>
      <c r="AG84">
        <f t="shared" si="32"/>
        <v>-2.5041802761109667E-8</v>
      </c>
      <c r="AH84">
        <f t="shared" si="33"/>
        <v>-2.0095121665152828E-4</v>
      </c>
      <c r="AI84">
        <f t="shared" si="34"/>
        <v>-2.0097625845428939E-4</v>
      </c>
      <c r="AJ84">
        <f t="shared" si="35"/>
        <v>-0.11044802948259513</v>
      </c>
      <c r="AK84">
        <f t="shared" si="49"/>
        <v>-7.2159472073498418E-2</v>
      </c>
      <c r="AL84">
        <f t="shared" si="26"/>
        <v>-0.18280847781454784</v>
      </c>
      <c r="AN84">
        <f t="shared" si="36"/>
        <v>0</v>
      </c>
      <c r="AO84">
        <f t="shared" si="36"/>
        <v>0</v>
      </c>
      <c r="AP84">
        <f t="shared" si="36"/>
        <v>-6.6054148138283496E-12</v>
      </c>
      <c r="AQ84">
        <f t="shared" si="36"/>
        <v>-5.3006013823743412E-8</v>
      </c>
      <c r="AR84">
        <f t="shared" si="36"/>
        <v>-5.3012619238557242E-8</v>
      </c>
      <c r="AS84">
        <f t="shared" si="36"/>
        <v>-2.9133487595210007E-5</v>
      </c>
      <c r="AT84">
        <f t="shared" si="36"/>
        <v>-1.9033903043616107E-5</v>
      </c>
      <c r="AU84">
        <f t="shared" si="23"/>
        <v>-4.8220403258064672E-5</v>
      </c>
      <c r="AW84">
        <v>81</v>
      </c>
      <c r="AX84">
        <f>IF(Z84&gt;0, (R84*SUMPRODUCT(K84:$K$98, X84:$X$98)-K84*$AZ$3)/Z84, 0)</f>
        <v>-918865127.59055531</v>
      </c>
    </row>
    <row r="85" spans="5:50" x14ac:dyDescent="0.25">
      <c r="E85">
        <v>2085</v>
      </c>
      <c r="F85" s="5">
        <v>3.5571999999999999E-2</v>
      </c>
      <c r="G85">
        <v>7.0000000000000007E-2</v>
      </c>
      <c r="H85" s="5">
        <f t="shared" si="37"/>
        <v>0.12000000000000001</v>
      </c>
      <c r="I85" s="5">
        <f t="shared" si="38"/>
        <v>1.1200000000000001</v>
      </c>
      <c r="J85">
        <f t="shared" si="39"/>
        <v>0.89285714285714279</v>
      </c>
      <c r="K85">
        <f t="shared" si="47"/>
        <v>2.3551386672609044E-4</v>
      </c>
      <c r="L85" s="2">
        <v>82</v>
      </c>
      <c r="M85" s="6">
        <v>0.67625413199999995</v>
      </c>
      <c r="Q85" s="4">
        <f t="shared" si="48"/>
        <v>25</v>
      </c>
      <c r="R85">
        <f t="shared" si="28"/>
        <v>100000</v>
      </c>
      <c r="S85">
        <f t="shared" si="29"/>
        <v>-2614904038.722261</v>
      </c>
      <c r="U85">
        <f t="shared" si="40"/>
        <v>0.67625413199999995</v>
      </c>
      <c r="V85">
        <f t="shared" si="41"/>
        <v>0.01</v>
      </c>
      <c r="W85">
        <f t="shared" si="42"/>
        <v>1.0016721104443867E-9</v>
      </c>
      <c r="X85">
        <f t="shared" si="43"/>
        <v>6.7738490359717677E-10</v>
      </c>
      <c r="Y85">
        <f t="shared" si="44"/>
        <v>1.0016721104443867E-11</v>
      </c>
      <c r="Z85">
        <f t="shared" si="45"/>
        <v>3.1427048574276604E-10</v>
      </c>
      <c r="AB85">
        <f t="shared" si="46"/>
        <v>-0.92040157156738212</v>
      </c>
      <c r="AC85">
        <f t="shared" si="30"/>
        <v>-0.82178716241996563</v>
      </c>
      <c r="AE85">
        <f t="shared" si="31"/>
        <v>0</v>
      </c>
      <c r="AF85">
        <f t="shared" si="32"/>
        <v>0</v>
      </c>
      <c r="AG85">
        <f t="shared" si="32"/>
        <v>-7.8567621435691504E-9</v>
      </c>
      <c r="AH85">
        <f t="shared" si="33"/>
        <v>-6.7738490359717682E-5</v>
      </c>
      <c r="AI85">
        <f t="shared" si="34"/>
        <v>-6.7746347121861255E-5</v>
      </c>
      <c r="AJ85">
        <f t="shared" si="35"/>
        <v>-9.8614409147416482E-2</v>
      </c>
      <c r="AK85">
        <f t="shared" si="49"/>
        <v>-6.4428110009716752E-2</v>
      </c>
      <c r="AL85">
        <f t="shared" si="26"/>
        <v>-0.16311026550425511</v>
      </c>
      <c r="AN85">
        <f t="shared" si="36"/>
        <v>0</v>
      </c>
      <c r="AO85">
        <f t="shared" si="36"/>
        <v>0</v>
      </c>
      <c r="AP85">
        <f t="shared" si="36"/>
        <v>-1.8503764323791377E-12</v>
      </c>
      <c r="AQ85">
        <f t="shared" si="36"/>
        <v>-1.5953353790805111E-8</v>
      </c>
      <c r="AR85">
        <f t="shared" si="36"/>
        <v>-1.5955204167237492E-8</v>
      </c>
      <c r="AS85">
        <f t="shared" si="36"/>
        <v>-2.32250608132168E-5</v>
      </c>
      <c r="AT85">
        <f t="shared" si="36"/>
        <v>-1.5173713314242324E-5</v>
      </c>
      <c r="AU85">
        <f t="shared" si="23"/>
        <v>-3.8414729331626365E-5</v>
      </c>
      <c r="AW85">
        <v>82</v>
      </c>
      <c r="AX85">
        <f>IF(Z85&gt;0, (R85*SUMPRODUCT(K85:$K$98, X85:$X$98)-K85*$AZ$3)/Z85, 0)</f>
        <v>-2614904038.722261</v>
      </c>
    </row>
    <row r="86" spans="5:50" x14ac:dyDescent="0.25">
      <c r="E86">
        <v>2086</v>
      </c>
      <c r="F86" s="5">
        <v>3.5571999999999999E-2</v>
      </c>
      <c r="G86">
        <v>7.0000000000000007E-2</v>
      </c>
      <c r="H86" s="5">
        <f t="shared" si="37"/>
        <v>0.12000000000000001</v>
      </c>
      <c r="I86" s="5">
        <f t="shared" si="38"/>
        <v>1.1200000000000001</v>
      </c>
      <c r="J86">
        <f t="shared" si="39"/>
        <v>0.89285714285714279</v>
      </c>
      <c r="K86">
        <f t="shared" si="47"/>
        <v>2.1028023814829503E-4</v>
      </c>
      <c r="L86" s="2">
        <v>83</v>
      </c>
      <c r="M86" s="6">
        <v>0.69194305599999995</v>
      </c>
      <c r="Q86" s="4">
        <f t="shared" si="48"/>
        <v>25</v>
      </c>
      <c r="R86">
        <f t="shared" si="28"/>
        <v>100000</v>
      </c>
      <c r="S86">
        <f t="shared" si="29"/>
        <v>-7833187043.8035698</v>
      </c>
      <c r="U86">
        <f t="shared" si="40"/>
        <v>0.69194305599999995</v>
      </c>
      <c r="V86">
        <f t="shared" si="41"/>
        <v>0.01</v>
      </c>
      <c r="W86">
        <f t="shared" si="42"/>
        <v>3.1427048574276604E-10</v>
      </c>
      <c r="X86">
        <f t="shared" si="43"/>
        <v>2.1745728031545393E-10</v>
      </c>
      <c r="Y86">
        <f t="shared" si="44"/>
        <v>3.1427048574276605E-12</v>
      </c>
      <c r="Z86">
        <f t="shared" si="45"/>
        <v>9.3670500569884444E-11</v>
      </c>
      <c r="AB86">
        <f t="shared" si="46"/>
        <v>-0.82178716241996563</v>
      </c>
      <c r="AC86">
        <f t="shared" si="30"/>
        <v>-0.73373855145061373</v>
      </c>
      <c r="AE86">
        <f t="shared" si="31"/>
        <v>0</v>
      </c>
      <c r="AF86">
        <f t="shared" si="32"/>
        <v>0</v>
      </c>
      <c r="AG86">
        <f t="shared" si="32"/>
        <v>-2.3417625142471111E-9</v>
      </c>
      <c r="AH86">
        <f t="shared" si="33"/>
        <v>-2.1745728031545395E-5</v>
      </c>
      <c r="AI86">
        <f t="shared" si="34"/>
        <v>-2.1748069794059644E-5</v>
      </c>
      <c r="AJ86">
        <f t="shared" si="35"/>
        <v>-8.8048610969351904E-2</v>
      </c>
      <c r="AK86">
        <f t="shared" si="49"/>
        <v>-5.7525101369397598E-2</v>
      </c>
      <c r="AL86">
        <f t="shared" si="26"/>
        <v>-0.14559546040854357</v>
      </c>
      <c r="AN86">
        <f t="shared" si="36"/>
        <v>0</v>
      </c>
      <c r="AO86">
        <f t="shared" si="36"/>
        <v>0</v>
      </c>
      <c r="AP86">
        <f t="shared" si="36"/>
        <v>-4.9242637918263269E-13</v>
      </c>
      <c r="AQ86">
        <f t="shared" si="36"/>
        <v>-4.5726968691814209E-9</v>
      </c>
      <c r="AR86">
        <f t="shared" si="36"/>
        <v>-4.5731892955606033E-9</v>
      </c>
      <c r="AS86">
        <f t="shared" si="36"/>
        <v>-1.85148828832619E-5</v>
      </c>
      <c r="AT86">
        <f t="shared" si="36"/>
        <v>-1.2096392015461739E-5</v>
      </c>
      <c r="AU86">
        <f t="shared" si="23"/>
        <v>-3.0615848088019202E-5</v>
      </c>
      <c r="AW86">
        <v>83</v>
      </c>
      <c r="AX86">
        <f>IF(Z86&gt;0, (R86*SUMPRODUCT(K86:$K$98, X86:$X$98)-K86*$AZ$3)/Z86, 0)</f>
        <v>-7833187043.8035698</v>
      </c>
    </row>
    <row r="87" spans="5:50" x14ac:dyDescent="0.25">
      <c r="E87">
        <v>2087</v>
      </c>
      <c r="F87" s="5">
        <v>3.5571999999999999E-2</v>
      </c>
      <c r="G87">
        <v>7.0000000000000007E-2</v>
      </c>
      <c r="H87" s="5">
        <f t="shared" si="37"/>
        <v>0.12000000000000001</v>
      </c>
      <c r="I87" s="5">
        <f t="shared" si="38"/>
        <v>1.1200000000000001</v>
      </c>
      <c r="J87">
        <f t="shared" si="39"/>
        <v>0.89285714285714279</v>
      </c>
      <c r="K87">
        <f t="shared" si="47"/>
        <v>1.8775021263240627E-4</v>
      </c>
      <c r="L87" s="2">
        <v>84</v>
      </c>
      <c r="M87" s="6">
        <v>0.70765376499999999</v>
      </c>
      <c r="Q87" s="4">
        <f t="shared" si="48"/>
        <v>25</v>
      </c>
      <c r="R87">
        <f t="shared" si="28"/>
        <v>100000</v>
      </c>
      <c r="S87">
        <f t="shared" si="29"/>
        <v>-24770711198.174805</v>
      </c>
      <c r="U87">
        <f t="shared" si="40"/>
        <v>0.70765376499999999</v>
      </c>
      <c r="V87">
        <f t="shared" si="41"/>
        <v>0.01</v>
      </c>
      <c r="W87">
        <f t="shared" si="42"/>
        <v>9.3670500569884444E-11</v>
      </c>
      <c r="X87">
        <f t="shared" si="43"/>
        <v>6.6286282397713373E-11</v>
      </c>
      <c r="Y87">
        <f t="shared" si="44"/>
        <v>9.3670500569884437E-13</v>
      </c>
      <c r="Z87">
        <f t="shared" si="45"/>
        <v>2.6447513166472226E-11</v>
      </c>
      <c r="AB87">
        <f t="shared" si="46"/>
        <v>-0.73373855145061373</v>
      </c>
      <c r="AC87">
        <f t="shared" si="30"/>
        <v>-0.65512371055660912</v>
      </c>
      <c r="AE87">
        <f t="shared" si="31"/>
        <v>0</v>
      </c>
      <c r="AF87">
        <f t="shared" si="32"/>
        <v>0</v>
      </c>
      <c r="AG87">
        <f t="shared" si="32"/>
        <v>-6.611878291618057E-10</v>
      </c>
      <c r="AH87">
        <f t="shared" si="33"/>
        <v>-6.628628239771337E-6</v>
      </c>
      <c r="AI87">
        <f t="shared" si="34"/>
        <v>-6.629289427600499E-6</v>
      </c>
      <c r="AJ87">
        <f t="shared" si="35"/>
        <v>-7.8614840894004612E-2</v>
      </c>
      <c r="AK87">
        <f t="shared" si="49"/>
        <v>-5.1361698601542966E-2</v>
      </c>
      <c r="AL87">
        <f t="shared" si="26"/>
        <v>-0.12998316878497518</v>
      </c>
      <c r="AN87">
        <f t="shared" si="36"/>
        <v>0</v>
      </c>
      <c r="AO87">
        <f t="shared" si="36"/>
        <v>0</v>
      </c>
      <c r="AP87">
        <f t="shared" si="36"/>
        <v>-1.2413815551508813E-13</v>
      </c>
      <c r="AQ87">
        <f t="shared" si="36"/>
        <v>-1.2445263614782414E-9</v>
      </c>
      <c r="AR87">
        <f t="shared" si="36"/>
        <v>-1.2446504996337565E-9</v>
      </c>
      <c r="AS87">
        <f t="shared" si="36"/>
        <v>-1.4759953093912153E-5</v>
      </c>
      <c r="AT87">
        <f t="shared" si="36"/>
        <v>-9.6431698336012558E-6</v>
      </c>
      <c r="AU87">
        <f t="shared" si="23"/>
        <v>-2.4404367578013043E-5</v>
      </c>
      <c r="AW87">
        <v>84</v>
      </c>
      <c r="AX87">
        <f>IF(Z87&gt;0, (R87*SUMPRODUCT(K87:$K$98, X87:$X$98)-K87*$AZ$3)/Z87, 0)</f>
        <v>-24770711198.174805</v>
      </c>
    </row>
    <row r="88" spans="5:50" x14ac:dyDescent="0.25">
      <c r="E88">
        <v>2088</v>
      </c>
      <c r="F88" s="5">
        <v>3.5571999999999999E-2</v>
      </c>
      <c r="G88">
        <v>7.0000000000000007E-2</v>
      </c>
      <c r="H88" s="5">
        <f t="shared" si="37"/>
        <v>0.12000000000000001</v>
      </c>
      <c r="I88" s="5">
        <f t="shared" si="38"/>
        <v>1.1200000000000001</v>
      </c>
      <c r="J88">
        <f t="shared" si="39"/>
        <v>0.89285714285714279</v>
      </c>
      <c r="K88">
        <f t="shared" si="47"/>
        <v>1.6763411842179131E-4</v>
      </c>
      <c r="L88" s="2">
        <v>85</v>
      </c>
      <c r="M88" s="6">
        <v>0.72329488099999995</v>
      </c>
      <c r="Q88" s="4">
        <f t="shared" si="48"/>
        <v>25</v>
      </c>
      <c r="R88">
        <f t="shared" si="28"/>
        <v>100000</v>
      </c>
      <c r="S88">
        <f t="shared" si="29"/>
        <v>-82925691678.416656</v>
      </c>
      <c r="U88">
        <f t="shared" si="40"/>
        <v>0.72329488099999995</v>
      </c>
      <c r="V88">
        <f t="shared" si="41"/>
        <v>0.01</v>
      </c>
      <c r="W88">
        <f t="shared" si="42"/>
        <v>2.6447513166472226E-11</v>
      </c>
      <c r="X88">
        <f t="shared" si="43"/>
        <v>1.9129350888489461E-11</v>
      </c>
      <c r="Y88">
        <f t="shared" si="44"/>
        <v>2.6447513166472229E-13</v>
      </c>
      <c r="Z88">
        <f t="shared" si="45"/>
        <v>7.053687146318043E-12</v>
      </c>
      <c r="AB88">
        <f t="shared" si="46"/>
        <v>-0.65512371055660912</v>
      </c>
      <c r="AC88">
        <f t="shared" si="30"/>
        <v>-0.58493188549158071</v>
      </c>
      <c r="AE88">
        <f t="shared" si="31"/>
        <v>0</v>
      </c>
      <c r="AF88">
        <f t="shared" si="32"/>
        <v>0</v>
      </c>
      <c r="AG88">
        <f t="shared" si="32"/>
        <v>-1.7634217865795108E-10</v>
      </c>
      <c r="AH88">
        <f t="shared" si="33"/>
        <v>-1.9129350888489461E-6</v>
      </c>
      <c r="AI88">
        <f t="shared" si="34"/>
        <v>-1.913111431027604E-6</v>
      </c>
      <c r="AJ88">
        <f t="shared" si="35"/>
        <v>-7.0191825065028413E-2</v>
      </c>
      <c r="AK88">
        <f t="shared" si="49"/>
        <v>-4.5858659738962644E-2</v>
      </c>
      <c r="AL88">
        <f t="shared" si="26"/>
        <v>-0.11605239791542207</v>
      </c>
      <c r="AN88">
        <f t="shared" si="36"/>
        <v>0</v>
      </c>
      <c r="AO88">
        <f t="shared" si="36"/>
        <v>0</v>
      </c>
      <c r="AP88">
        <f t="shared" si="36"/>
        <v>-2.9560965659903654E-14</v>
      </c>
      <c r="AQ88">
        <f t="shared" si="36"/>
        <v>-3.2067318721730412E-10</v>
      </c>
      <c r="AR88">
        <f t="shared" si="36"/>
        <v>-3.2070274818296397E-10</v>
      </c>
      <c r="AS88">
        <f t="shared" si="36"/>
        <v>-1.1766544715192632E-5</v>
      </c>
      <c r="AT88">
        <f t="shared" si="36"/>
        <v>-7.6874759973458966E-6</v>
      </c>
      <c r="AU88">
        <f t="shared" si="23"/>
        <v>-1.9454341415286712E-5</v>
      </c>
      <c r="AW88">
        <v>85</v>
      </c>
      <c r="AX88">
        <f>IF(Z88&gt;0, (R88*SUMPRODUCT(K88:$K$98, X88:$X$98)-K88*$AZ$3)/Z88, 0)</f>
        <v>-82925691678.416656</v>
      </c>
    </row>
    <row r="89" spans="5:50" x14ac:dyDescent="0.25">
      <c r="E89">
        <v>2089</v>
      </c>
      <c r="F89" s="5">
        <v>3.5571999999999999E-2</v>
      </c>
      <c r="G89">
        <v>7.0000000000000007E-2</v>
      </c>
      <c r="H89" s="5">
        <f t="shared" si="37"/>
        <v>0.12000000000000001</v>
      </c>
      <c r="I89" s="5">
        <f t="shared" si="38"/>
        <v>1.1200000000000001</v>
      </c>
      <c r="J89">
        <f t="shared" si="39"/>
        <v>0.89285714285714279</v>
      </c>
      <c r="K89">
        <f t="shared" si="47"/>
        <v>1.4967332001945651E-4</v>
      </c>
      <c r="L89" s="2">
        <v>86</v>
      </c>
      <c r="M89" s="6">
        <v>0.74145409100000004</v>
      </c>
      <c r="Q89" s="4">
        <f t="shared" si="48"/>
        <v>25</v>
      </c>
      <c r="R89">
        <f t="shared" si="28"/>
        <v>100000</v>
      </c>
      <c r="S89">
        <f t="shared" si="29"/>
        <v>-297895855451.41553</v>
      </c>
      <c r="U89">
        <f t="shared" si="40"/>
        <v>0.74145409100000004</v>
      </c>
      <c r="V89">
        <f t="shared" si="41"/>
        <v>0.01</v>
      </c>
      <c r="W89">
        <f t="shared" si="42"/>
        <v>7.053687146318043E-12</v>
      </c>
      <c r="X89">
        <f t="shared" si="43"/>
        <v>5.2299851912716286E-12</v>
      </c>
      <c r="Y89">
        <f t="shared" si="44"/>
        <v>7.0536871463180435E-14</v>
      </c>
      <c r="Z89">
        <f t="shared" si="45"/>
        <v>1.7531650835832338E-12</v>
      </c>
      <c r="AB89">
        <f t="shared" si="46"/>
        <v>-0.58493188549158071</v>
      </c>
      <c r="AC89">
        <f t="shared" si="30"/>
        <v>-0.52226061232157983</v>
      </c>
      <c r="AE89">
        <f t="shared" si="31"/>
        <v>0</v>
      </c>
      <c r="AF89">
        <f t="shared" si="32"/>
        <v>0</v>
      </c>
      <c r="AG89">
        <f t="shared" si="32"/>
        <v>-4.3829127089580848E-11</v>
      </c>
      <c r="AH89">
        <f t="shared" si="33"/>
        <v>-5.2299851912716287E-7</v>
      </c>
      <c r="AI89">
        <f t="shared" si="34"/>
        <v>-5.230423482542525E-7</v>
      </c>
      <c r="AJ89">
        <f t="shared" si="35"/>
        <v>-6.2671273170000874E-2</v>
      </c>
      <c r="AK89">
        <f t="shared" si="49"/>
        <v>-4.0945231984410656E-2</v>
      </c>
      <c r="AL89">
        <f t="shared" si="26"/>
        <v>-0.10361702819675978</v>
      </c>
      <c r="AN89">
        <f t="shared" si="36"/>
        <v>0</v>
      </c>
      <c r="AO89">
        <f t="shared" si="36"/>
        <v>0</v>
      </c>
      <c r="AP89">
        <f t="shared" si="36"/>
        <v>-6.5600509650522648E-15</v>
      </c>
      <c r="AQ89">
        <f t="shared" si="36"/>
        <v>-7.8278924723021693E-11</v>
      </c>
      <c r="AR89">
        <f t="shared" si="36"/>
        <v>-7.8285484773986759E-11</v>
      </c>
      <c r="AS89">
        <f t="shared" si="36"/>
        <v>-9.3802175252003194E-6</v>
      </c>
      <c r="AT89">
        <f t="shared" si="36"/>
        <v>-6.1284088100735826E-6</v>
      </c>
      <c r="AU89">
        <f t="shared" si="23"/>
        <v>-1.5508704620758674E-5</v>
      </c>
      <c r="AW89">
        <v>86</v>
      </c>
      <c r="AX89">
        <f>IF(Z89&gt;0, (R89*SUMPRODUCT(K89:$K$98, X89:$X$98)-K89*$AZ$3)/Z89, 0)</f>
        <v>-297895855451.41553</v>
      </c>
    </row>
    <row r="90" spans="5:50" x14ac:dyDescent="0.25">
      <c r="E90">
        <v>2090</v>
      </c>
      <c r="F90" s="5">
        <v>3.5571999999999999E-2</v>
      </c>
      <c r="G90">
        <v>7.0000000000000007E-2</v>
      </c>
      <c r="H90" s="5">
        <f t="shared" si="37"/>
        <v>0.12000000000000001</v>
      </c>
      <c r="I90" s="5">
        <f t="shared" si="38"/>
        <v>1.1200000000000001</v>
      </c>
      <c r="J90">
        <f t="shared" si="39"/>
        <v>0.89285714285714279</v>
      </c>
      <c r="K90">
        <f t="shared" si="47"/>
        <v>1.3363689287451474E-4</v>
      </c>
      <c r="L90" s="2">
        <v>87</v>
      </c>
      <c r="M90">
        <v>0.75951466000000001</v>
      </c>
      <c r="Q90" s="4">
        <f t="shared" si="48"/>
        <v>25</v>
      </c>
      <c r="R90">
        <f t="shared" si="28"/>
        <v>100000</v>
      </c>
      <c r="S90">
        <f t="shared" si="29"/>
        <v>-1153992884778.8369</v>
      </c>
      <c r="U90">
        <f t="shared" si="40"/>
        <v>0.75951466000000001</v>
      </c>
      <c r="V90">
        <f t="shared" si="41"/>
        <v>0.01</v>
      </c>
      <c r="W90">
        <f t="shared" si="42"/>
        <v>1.7531650835832338E-12</v>
      </c>
      <c r="X90">
        <f t="shared" si="43"/>
        <v>1.3315545823815915E-12</v>
      </c>
      <c r="Y90">
        <f t="shared" si="44"/>
        <v>1.7531650835832339E-14</v>
      </c>
      <c r="Z90">
        <f t="shared" si="45"/>
        <v>4.0407885036581E-13</v>
      </c>
      <c r="AB90">
        <f t="shared" si="46"/>
        <v>-0.52226061232157983</v>
      </c>
      <c r="AC90">
        <f t="shared" si="30"/>
        <v>-0.46630411821175705</v>
      </c>
      <c r="AE90">
        <f t="shared" si="31"/>
        <v>0</v>
      </c>
      <c r="AF90">
        <f t="shared" si="32"/>
        <v>0</v>
      </c>
      <c r="AG90">
        <f t="shared" si="32"/>
        <v>-1.0101971259145251E-11</v>
      </c>
      <c r="AH90">
        <f t="shared" si="33"/>
        <v>-1.3315545823815914E-7</v>
      </c>
      <c r="AI90">
        <f t="shared" si="34"/>
        <v>-1.3316556020941829E-7</v>
      </c>
      <c r="AJ90">
        <f t="shared" si="35"/>
        <v>-5.5956494109822785E-2</v>
      </c>
      <c r="AK90">
        <f t="shared" si="49"/>
        <v>-3.6558242862510588E-2</v>
      </c>
      <c r="AL90">
        <f t="shared" si="26"/>
        <v>-9.2514870137893584E-2</v>
      </c>
      <c r="AN90">
        <f t="shared" si="36"/>
        <v>0</v>
      </c>
      <c r="AO90">
        <f t="shared" si="36"/>
        <v>0</v>
      </c>
      <c r="AP90">
        <f t="shared" si="36"/>
        <v>-1.3499960509798206E-15</v>
      </c>
      <c r="AQ90">
        <f t="shared" si="36"/>
        <v>-1.7794481708229794E-11</v>
      </c>
      <c r="AR90">
        <f t="shared" si="36"/>
        <v>-1.7795831704280776E-11</v>
      </c>
      <c r="AS90">
        <f t="shared" si="36"/>
        <v>-7.4778520089878026E-6</v>
      </c>
      <c r="AT90">
        <f t="shared" si="36"/>
        <v>-4.8855299850978203E-6</v>
      </c>
      <c r="AU90">
        <f t="shared" si="23"/>
        <v>-1.2363399789917327E-5</v>
      </c>
      <c r="AW90">
        <v>87</v>
      </c>
      <c r="AX90">
        <f>IF(Z90&gt;0, (R90*SUMPRODUCT(K90:$K$98, X90:$X$98)-K90*$AZ$3)/Z90, 0)</f>
        <v>-1153992884778.8369</v>
      </c>
    </row>
    <row r="91" spans="5:50" x14ac:dyDescent="0.25">
      <c r="E91">
        <v>2091</v>
      </c>
      <c r="F91" s="5">
        <v>3.5571999999999999E-2</v>
      </c>
      <c r="G91">
        <v>7.0000000000000007E-2</v>
      </c>
      <c r="H91" s="5">
        <f t="shared" si="37"/>
        <v>0.12000000000000001</v>
      </c>
      <c r="I91" s="5">
        <f t="shared" si="38"/>
        <v>1.1200000000000001</v>
      </c>
      <c r="J91">
        <f t="shared" si="39"/>
        <v>0.89285714285714279</v>
      </c>
      <c r="K91">
        <f t="shared" si="47"/>
        <v>1.1931865435224529E-4</v>
      </c>
      <c r="L91" s="2">
        <v>88</v>
      </c>
      <c r="M91">
        <v>0.77745419500000001</v>
      </c>
      <c r="Q91" s="4">
        <f t="shared" si="48"/>
        <v>25</v>
      </c>
      <c r="R91">
        <f t="shared" si="28"/>
        <v>100000</v>
      </c>
      <c r="S91">
        <f t="shared" si="29"/>
        <v>-4847664671712.5078</v>
      </c>
      <c r="U91">
        <f t="shared" si="40"/>
        <v>0.77745419500000001</v>
      </c>
      <c r="V91">
        <f t="shared" si="41"/>
        <v>0.01</v>
      </c>
      <c r="W91">
        <f t="shared" si="42"/>
        <v>4.0407885036581E-13</v>
      </c>
      <c r="X91">
        <f t="shared" si="43"/>
        <v>3.1415279732767628E-13</v>
      </c>
      <c r="Y91">
        <f t="shared" si="44"/>
        <v>4.0407885036580997E-15</v>
      </c>
      <c r="Z91">
        <f t="shared" si="45"/>
        <v>8.5885264534475611E-14</v>
      </c>
      <c r="AB91">
        <f t="shared" si="46"/>
        <v>-0.46630411821175705</v>
      </c>
      <c r="AC91">
        <f t="shared" si="30"/>
        <v>-0.41634296270446058</v>
      </c>
      <c r="AE91">
        <f t="shared" si="31"/>
        <v>0</v>
      </c>
      <c r="AF91">
        <f t="shared" si="32"/>
        <v>0</v>
      </c>
      <c r="AG91">
        <f t="shared" si="32"/>
        <v>-2.1471316133618904E-12</v>
      </c>
      <c r="AH91">
        <f t="shared" si="33"/>
        <v>-3.1415279732767627E-8</v>
      </c>
      <c r="AI91">
        <f t="shared" si="34"/>
        <v>-3.1417426864380989E-8</v>
      </c>
      <c r="AJ91">
        <f t="shared" si="35"/>
        <v>-4.9961155507296462E-2</v>
      </c>
      <c r="AK91">
        <f t="shared" si="49"/>
        <v>-3.2641288274822995E-2</v>
      </c>
      <c r="AL91">
        <f t="shared" si="26"/>
        <v>-8.2602475199546319E-2</v>
      </c>
      <c r="AN91">
        <f t="shared" si="36"/>
        <v>0</v>
      </c>
      <c r="AO91">
        <f t="shared" si="36"/>
        <v>0</v>
      </c>
      <c r="AP91">
        <f t="shared" si="36"/>
        <v>-2.5619285482350618E-16</v>
      </c>
      <c r="AQ91">
        <f t="shared" si="36"/>
        <v>-3.748428903813197E-12</v>
      </c>
      <c r="AR91">
        <f t="shared" si="36"/>
        <v>-3.7486850966680206E-12</v>
      </c>
      <c r="AS91">
        <f t="shared" si="36"/>
        <v>-5.9612978450138826E-6</v>
      </c>
      <c r="AT91">
        <f t="shared" si="36"/>
        <v>-3.8947145932756017E-6</v>
      </c>
      <c r="AU91">
        <f t="shared" si="23"/>
        <v>-9.8560161869745819E-6</v>
      </c>
      <c r="AW91">
        <v>88</v>
      </c>
      <c r="AX91">
        <f>IF(Z91&gt;0, (R91*SUMPRODUCT(K91:$K$98, X91:$X$98)-K91*$AZ$3)/Z91, 0)</f>
        <v>-4847664671712.5078</v>
      </c>
    </row>
    <row r="92" spans="5:50" x14ac:dyDescent="0.25">
      <c r="E92">
        <v>2092</v>
      </c>
      <c r="F92" s="5">
        <v>3.5571999999999999E-2</v>
      </c>
      <c r="G92">
        <v>7.0000000000000007E-2</v>
      </c>
      <c r="H92" s="5">
        <f t="shared" si="37"/>
        <v>0.12000000000000001</v>
      </c>
      <c r="I92" s="5">
        <f t="shared" si="38"/>
        <v>1.1200000000000001</v>
      </c>
      <c r="J92">
        <f t="shared" si="39"/>
        <v>0.89285714285714279</v>
      </c>
      <c r="K92">
        <f t="shared" si="47"/>
        <v>1.0653451281450472E-4</v>
      </c>
      <c r="L92" s="2">
        <v>89</v>
      </c>
      <c r="M92">
        <v>0.79525030600000002</v>
      </c>
      <c r="Q92" s="4">
        <f t="shared" si="48"/>
        <v>25</v>
      </c>
      <c r="R92">
        <f t="shared" si="28"/>
        <v>100000</v>
      </c>
      <c r="S92">
        <f t="shared" si="29"/>
        <v>-22224795014838.934</v>
      </c>
      <c r="U92">
        <f t="shared" si="40"/>
        <v>0.79525030600000002</v>
      </c>
      <c r="V92">
        <f t="shared" si="41"/>
        <v>0.01</v>
      </c>
      <c r="W92">
        <f t="shared" si="42"/>
        <v>8.5885264534475611E-14</v>
      </c>
      <c r="X92">
        <f t="shared" si="43"/>
        <v>6.8300282901932677E-14</v>
      </c>
      <c r="Y92">
        <f t="shared" si="44"/>
        <v>8.5885264534475614E-16</v>
      </c>
      <c r="Z92">
        <f t="shared" si="45"/>
        <v>1.6726128987198177E-14</v>
      </c>
      <c r="AB92">
        <f t="shared" si="46"/>
        <v>-0.41634296270446058</v>
      </c>
      <c r="AC92">
        <f t="shared" si="30"/>
        <v>-0.37173478813223504</v>
      </c>
      <c r="AE92">
        <f t="shared" si="31"/>
        <v>0</v>
      </c>
      <c r="AF92">
        <f t="shared" si="32"/>
        <v>0</v>
      </c>
      <c r="AG92">
        <f t="shared" si="32"/>
        <v>-4.1815322467995444E-13</v>
      </c>
      <c r="AH92">
        <f t="shared" si="33"/>
        <v>-6.8300282901932673E-9</v>
      </c>
      <c r="AI92">
        <f t="shared" si="34"/>
        <v>-6.8304464434179475E-9</v>
      </c>
      <c r="AJ92">
        <f t="shared" si="35"/>
        <v>-4.4608174572225545E-2</v>
      </c>
      <c r="AK92">
        <f t="shared" si="49"/>
        <v>-2.9144007389312245E-2</v>
      </c>
      <c r="AL92">
        <f t="shared" si="26"/>
        <v>-7.3752188791984238E-2</v>
      </c>
      <c r="AN92">
        <f t="shared" si="36"/>
        <v>0</v>
      </c>
      <c r="AO92">
        <f t="shared" si="36"/>
        <v>0</v>
      </c>
      <c r="AP92">
        <f t="shared" si="36"/>
        <v>-4.4547750073093081E-17</v>
      </c>
      <c r="AQ92">
        <f t="shared" si="36"/>
        <v>-7.2763373640502445E-13</v>
      </c>
      <c r="AR92">
        <f t="shared" si="36"/>
        <v>-7.2767828415509749E-13</v>
      </c>
      <c r="AS92">
        <f t="shared" si="36"/>
        <v>-4.7523101455964256E-6</v>
      </c>
      <c r="AT92">
        <f t="shared" si="36"/>
        <v>-3.1048426286827055E-6</v>
      </c>
      <c r="AU92">
        <f t="shared" si="23"/>
        <v>-7.8571535019574163E-6</v>
      </c>
      <c r="AW92">
        <v>89</v>
      </c>
      <c r="AX92">
        <f>IF(Z92&gt;0, (R92*SUMPRODUCT(K92:$K$98, X92:$X$98)-K92*$AZ$3)/Z92, 0)</f>
        <v>-22224795014838.934</v>
      </c>
    </row>
    <row r="93" spans="5:50" x14ac:dyDescent="0.25">
      <c r="E93">
        <v>2093</v>
      </c>
      <c r="F93" s="5">
        <v>3.5571999999999999E-2</v>
      </c>
      <c r="G93">
        <v>7.0000000000000007E-2</v>
      </c>
      <c r="H93" s="5">
        <f t="shared" si="37"/>
        <v>0.12000000000000001</v>
      </c>
      <c r="I93" s="5">
        <f t="shared" si="38"/>
        <v>1.1200000000000001</v>
      </c>
      <c r="J93">
        <f t="shared" si="39"/>
        <v>0.89285714285714279</v>
      </c>
      <c r="K93">
        <f t="shared" si="47"/>
        <v>9.512010072723635E-5</v>
      </c>
      <c r="L93" s="2">
        <v>90</v>
      </c>
      <c r="M93">
        <v>0.81288120699999999</v>
      </c>
      <c r="Q93" s="4">
        <f t="shared" si="48"/>
        <v>25</v>
      </c>
      <c r="R93">
        <f t="shared" si="28"/>
        <v>100000</v>
      </c>
      <c r="S93">
        <f t="shared" si="29"/>
        <v>-112035355715034.81</v>
      </c>
      <c r="U93">
        <f t="shared" si="40"/>
        <v>0.81288120699999999</v>
      </c>
      <c r="V93">
        <f t="shared" si="41"/>
        <v>0.01</v>
      </c>
      <c r="W93">
        <f t="shared" si="42"/>
        <v>1.6726128987198177E-14</v>
      </c>
      <c r="X93">
        <f t="shared" si="43"/>
        <v>1.3596355919551342E-14</v>
      </c>
      <c r="Y93">
        <f t="shared" si="44"/>
        <v>1.6726128987198177E-16</v>
      </c>
      <c r="Z93">
        <f t="shared" si="45"/>
        <v>2.9625117777748539E-15</v>
      </c>
      <c r="AB93">
        <f t="shared" si="46"/>
        <v>-0.37173478813223504</v>
      </c>
      <c r="AC93">
        <f t="shared" si="30"/>
        <v>-0.33190606083298591</v>
      </c>
      <c r="AE93">
        <f t="shared" si="31"/>
        <v>0</v>
      </c>
      <c r="AF93">
        <f t="shared" si="32"/>
        <v>0</v>
      </c>
      <c r="AG93">
        <f t="shared" si="32"/>
        <v>-7.4062794444371347E-14</v>
      </c>
      <c r="AH93">
        <f t="shared" si="33"/>
        <v>-1.3596355919551341E-9</v>
      </c>
      <c r="AI93">
        <f t="shared" si="34"/>
        <v>-1.3597096547495784E-9</v>
      </c>
      <c r="AJ93">
        <f t="shared" si="35"/>
        <v>-3.9828727299249134E-2</v>
      </c>
      <c r="AK93">
        <f t="shared" si="49"/>
        <v>-2.6021435169256455E-2</v>
      </c>
      <c r="AL93">
        <f t="shared" si="26"/>
        <v>-6.585016382821525E-2</v>
      </c>
      <c r="AN93">
        <f t="shared" si="36"/>
        <v>0</v>
      </c>
      <c r="AO93">
        <f t="shared" si="36"/>
        <v>0</v>
      </c>
      <c r="AP93">
        <f t="shared" si="36"/>
        <v>-7.0448604676892035E-18</v>
      </c>
      <c r="AQ93">
        <f t="shared" si="36"/>
        <v>-1.2932867445910797E-13</v>
      </c>
      <c r="AR93">
        <f t="shared" si="36"/>
        <v>-1.2933571931957566E-13</v>
      </c>
      <c r="AS93">
        <f t="shared" si="36"/>
        <v>-3.7885125525422057E-6</v>
      </c>
      <c r="AT93">
        <f t="shared" si="36"/>
        <v>-2.4751615343669246E-6</v>
      </c>
      <c r="AU93">
        <f t="shared" si="23"/>
        <v>-6.2636742162448505E-6</v>
      </c>
      <c r="AW93">
        <v>90</v>
      </c>
      <c r="AX93">
        <f>IF(Z93&gt;0, (R93*SUMPRODUCT(K93:$K$98, X93:$X$98)-K93*$AZ$3)/Z93, 0)</f>
        <v>-112035355715034.81</v>
      </c>
    </row>
    <row r="94" spans="5:50" x14ac:dyDescent="0.25">
      <c r="E94">
        <v>2094</v>
      </c>
      <c r="F94" s="5">
        <v>3.5571999999999999E-2</v>
      </c>
      <c r="G94">
        <v>7.0000000000000007E-2</v>
      </c>
      <c r="H94" s="5">
        <f t="shared" si="37"/>
        <v>0.12000000000000001</v>
      </c>
      <c r="I94" s="5">
        <f t="shared" si="38"/>
        <v>1.1200000000000001</v>
      </c>
      <c r="J94">
        <f t="shared" si="39"/>
        <v>0.89285714285714279</v>
      </c>
      <c r="K94">
        <f t="shared" si="47"/>
        <v>8.4928661363603881E-5</v>
      </c>
      <c r="L94" s="2">
        <v>91</v>
      </c>
      <c r="M94">
        <v>0.83042254299999996</v>
      </c>
      <c r="Q94" s="4">
        <f t="shared" si="48"/>
        <v>25</v>
      </c>
      <c r="R94">
        <f t="shared" si="28"/>
        <v>100000</v>
      </c>
      <c r="S94">
        <f t="shared" si="29"/>
        <v>-626852749024241.5</v>
      </c>
      <c r="U94">
        <f t="shared" si="40"/>
        <v>0.83042254299999996</v>
      </c>
      <c r="V94">
        <f t="shared" si="41"/>
        <v>0.01</v>
      </c>
      <c r="W94">
        <f t="shared" si="42"/>
        <v>2.9625117777748539E-15</v>
      </c>
      <c r="X94">
        <f t="shared" si="43"/>
        <v>2.4601365641672449E-15</v>
      </c>
      <c r="Y94">
        <f t="shared" si="44"/>
        <v>2.9625117777748537E-17</v>
      </c>
      <c r="Z94">
        <f t="shared" si="45"/>
        <v>4.7275009582986049E-16</v>
      </c>
      <c r="AB94">
        <f t="shared" si="46"/>
        <v>-0.33190606083298591</v>
      </c>
      <c r="AC94">
        <f t="shared" si="30"/>
        <v>-0.29634469717242168</v>
      </c>
      <c r="AE94">
        <f t="shared" si="31"/>
        <v>0</v>
      </c>
      <c r="AF94">
        <f t="shared" si="32"/>
        <v>0</v>
      </c>
      <c r="AG94">
        <f t="shared" si="32"/>
        <v>-1.1818752395746512E-14</v>
      </c>
      <c r="AH94">
        <f t="shared" si="33"/>
        <v>-2.460136564167245E-10</v>
      </c>
      <c r="AI94">
        <f t="shared" si="34"/>
        <v>-2.4602547516912026E-10</v>
      </c>
      <c r="AJ94">
        <f t="shared" si="35"/>
        <v>-3.5561363660564227E-2</v>
      </c>
      <c r="AK94">
        <f t="shared" si="49"/>
        <v>-2.3233424258309016E-2</v>
      </c>
      <c r="AL94">
        <f t="shared" si="26"/>
        <v>-5.879478816489872E-2</v>
      </c>
      <c r="AN94">
        <f t="shared" si="36"/>
        <v>0</v>
      </c>
      <c r="AO94">
        <f t="shared" si="36"/>
        <v>0</v>
      </c>
      <c r="AP94">
        <f t="shared" si="36"/>
        <v>-1.0037508199586375E-18</v>
      </c>
      <c r="AQ94">
        <f t="shared" si="36"/>
        <v>-2.0893610516637988E-14</v>
      </c>
      <c r="AR94">
        <f t="shared" si="36"/>
        <v>-2.089461426745795E-14</v>
      </c>
      <c r="AS94">
        <f t="shared" si="36"/>
        <v>-3.020179011956028E-6</v>
      </c>
      <c r="AT94">
        <f t="shared" si="36"/>
        <v>-1.9731836211508661E-6</v>
      </c>
      <c r="AU94">
        <f t="shared" si="23"/>
        <v>-4.9933626540015083E-6</v>
      </c>
      <c r="AW94">
        <v>91</v>
      </c>
      <c r="AX94">
        <f>IF(Z94&gt;0, (R94*SUMPRODUCT(K94:$K$98, X94:$X$98)-K94*$AZ$3)/Z94, 0)</f>
        <v>-626852749024241.5</v>
      </c>
    </row>
    <row r="95" spans="5:50" x14ac:dyDescent="0.25">
      <c r="E95">
        <v>2095</v>
      </c>
      <c r="F95" s="5">
        <v>3.5571999999999999E-2</v>
      </c>
      <c r="G95">
        <v>7.0000000000000007E-2</v>
      </c>
      <c r="H95" s="5">
        <f t="shared" si="37"/>
        <v>0.12000000000000001</v>
      </c>
      <c r="I95" s="5">
        <f t="shared" si="38"/>
        <v>1.1200000000000001</v>
      </c>
      <c r="J95">
        <f t="shared" si="39"/>
        <v>0.89285714285714279</v>
      </c>
      <c r="K95">
        <f t="shared" si="47"/>
        <v>7.5829161931789167E-5</v>
      </c>
      <c r="L95" s="2">
        <v>92</v>
      </c>
      <c r="M95">
        <v>0.84796327400000004</v>
      </c>
      <c r="Q95" s="4">
        <f t="shared" si="48"/>
        <v>25</v>
      </c>
      <c r="R95">
        <f t="shared" si="28"/>
        <v>100000</v>
      </c>
      <c r="S95">
        <f t="shared" si="29"/>
        <v>-3940459416714298</v>
      </c>
      <c r="U95">
        <f t="shared" si="40"/>
        <v>0.84796327400000004</v>
      </c>
      <c r="V95">
        <f t="shared" si="41"/>
        <v>0.01</v>
      </c>
      <c r="W95">
        <f t="shared" si="42"/>
        <v>4.7275009582986049E-16</v>
      </c>
      <c r="X95">
        <f t="shared" si="43"/>
        <v>4.0087471904370227E-16</v>
      </c>
      <c r="Y95">
        <f t="shared" si="44"/>
        <v>4.7275009582986054E-18</v>
      </c>
      <c r="Z95">
        <f t="shared" si="45"/>
        <v>6.7147875827859629E-17</v>
      </c>
      <c r="AB95">
        <f t="shared" si="46"/>
        <v>-0.29634469717242168</v>
      </c>
      <c r="AC95">
        <f t="shared" si="30"/>
        <v>-0.26459347961825186</v>
      </c>
      <c r="AE95">
        <f t="shared" si="31"/>
        <v>0</v>
      </c>
      <c r="AF95">
        <f t="shared" si="32"/>
        <v>0</v>
      </c>
      <c r="AG95">
        <f t="shared" si="32"/>
        <v>-1.6786968956964908E-15</v>
      </c>
      <c r="AH95">
        <f t="shared" si="33"/>
        <v>-4.0087471904370226E-11</v>
      </c>
      <c r="AI95">
        <f t="shared" si="34"/>
        <v>-4.0089150601265924E-11</v>
      </c>
      <c r="AJ95">
        <f t="shared" si="35"/>
        <v>-3.1751217554169819E-2</v>
      </c>
      <c r="AK95">
        <f t="shared" si="49"/>
        <v>-2.0744128802069519E-2</v>
      </c>
      <c r="AL95">
        <f t="shared" si="26"/>
        <v>-5.2495346396328482E-2</v>
      </c>
      <c r="AN95">
        <f t="shared" si="36"/>
        <v>0</v>
      </c>
      <c r="AO95">
        <f t="shared" si="36"/>
        <v>0</v>
      </c>
      <c r="AP95">
        <f t="shared" si="36"/>
        <v>-1.2729417873816098E-19</v>
      </c>
      <c r="AQ95">
        <f t="shared" si="36"/>
        <v>-3.0397993984725384E-15</v>
      </c>
      <c r="AR95">
        <f t="shared" si="36"/>
        <v>-3.039926692651277E-15</v>
      </c>
      <c r="AS95">
        <f t="shared" si="36"/>
        <v>-2.40766821744661E-6</v>
      </c>
      <c r="AT95">
        <f t="shared" si="36"/>
        <v>-1.5730099020660213E-6</v>
      </c>
      <c r="AU95">
        <f t="shared" si="23"/>
        <v>-3.9806781225525576E-6</v>
      </c>
      <c r="AW95">
        <v>92</v>
      </c>
      <c r="AX95">
        <f>IF(Z95&gt;0, (R95*SUMPRODUCT(K95:$K$98, X95:$X$98)-K95*$AZ$3)/Z95, 0)</f>
        <v>-3940459416714298</v>
      </c>
    </row>
    <row r="96" spans="5:50" x14ac:dyDescent="0.25">
      <c r="E96">
        <v>2096</v>
      </c>
      <c r="F96" s="5">
        <v>3.5571999999999999E-2</v>
      </c>
      <c r="G96">
        <v>7.0000000000000007E-2</v>
      </c>
      <c r="H96" s="5">
        <f t="shared" si="37"/>
        <v>0.12000000000000001</v>
      </c>
      <c r="I96" s="5">
        <f t="shared" si="38"/>
        <v>1.1200000000000001</v>
      </c>
      <c r="J96">
        <f t="shared" si="39"/>
        <v>0.89285714285714279</v>
      </c>
      <c r="K96">
        <f t="shared" si="47"/>
        <v>6.770460886766889E-5</v>
      </c>
      <c r="L96" s="2">
        <v>93</v>
      </c>
      <c r="M96">
        <v>0.86550461000000001</v>
      </c>
      <c r="Q96" s="4">
        <f t="shared" si="48"/>
        <v>25</v>
      </c>
      <c r="R96">
        <f t="shared" si="28"/>
        <v>100000</v>
      </c>
      <c r="S96">
        <f t="shared" si="29"/>
        <v>-2.8260221815057524E+16</v>
      </c>
      <c r="U96">
        <f t="shared" si="40"/>
        <v>0.86550461000000001</v>
      </c>
      <c r="V96">
        <f t="shared" si="41"/>
        <v>0.01</v>
      </c>
      <c r="W96">
        <f t="shared" si="42"/>
        <v>6.7147875827859629E-17</v>
      </c>
      <c r="X96">
        <f t="shared" si="43"/>
        <v>5.8116796080720082E-17</v>
      </c>
      <c r="Y96">
        <f t="shared" si="44"/>
        <v>6.7147875827859631E-19</v>
      </c>
      <c r="Z96">
        <f t="shared" si="45"/>
        <v>8.3596009888609505E-18</v>
      </c>
      <c r="AB96">
        <f t="shared" si="46"/>
        <v>-0.26459347961825186</v>
      </c>
      <c r="AC96">
        <f t="shared" si="30"/>
        <v>-0.23624417823058469</v>
      </c>
      <c r="AE96">
        <f t="shared" si="31"/>
        <v>0</v>
      </c>
      <c r="AF96">
        <f t="shared" si="32"/>
        <v>0</v>
      </c>
      <c r="AG96">
        <f t="shared" si="32"/>
        <v>-2.0899002472152376E-16</v>
      </c>
      <c r="AH96">
        <f t="shared" si="33"/>
        <v>-5.811679608072008E-12</v>
      </c>
      <c r="AI96">
        <f t="shared" si="34"/>
        <v>-5.8118885980967295E-12</v>
      </c>
      <c r="AJ96">
        <f t="shared" si="35"/>
        <v>-2.834930138766717E-2</v>
      </c>
      <c r="AK96">
        <f t="shared" si="49"/>
        <v>-1.8521543573277632E-2</v>
      </c>
      <c r="AL96">
        <f t="shared" si="26"/>
        <v>-4.687084496675669E-2</v>
      </c>
      <c r="AN96">
        <f t="shared" si="36"/>
        <v>0</v>
      </c>
      <c r="AO96">
        <f t="shared" si="36"/>
        <v>0</v>
      </c>
      <c r="AP96">
        <f t="shared" si="36"/>
        <v>-1.4149587881015217E-20</v>
      </c>
      <c r="AQ96">
        <f t="shared" si="36"/>
        <v>-3.9347749472872251E-16</v>
      </c>
      <c r="AR96">
        <f t="shared" si="36"/>
        <v>-3.9349164431660355E-16</v>
      </c>
      <c r="AS96">
        <f t="shared" si="36"/>
        <v>-1.9193783621236688E-6</v>
      </c>
      <c r="AT96">
        <f t="shared" si="36"/>
        <v>-1.2539938632542484E-6</v>
      </c>
      <c r="AU96">
        <f t="shared" si="23"/>
        <v>-3.1733722257714089E-6</v>
      </c>
      <c r="AW96">
        <v>93</v>
      </c>
      <c r="AX96">
        <f>IF(Z96&gt;0, (R96*SUMPRODUCT(K96:$K$98, X96:$X$98)-K96*$AZ$3)/Z96, 0)</f>
        <v>-2.8260221815057524E+16</v>
      </c>
    </row>
    <row r="97" spans="5:50" x14ac:dyDescent="0.25">
      <c r="E97">
        <v>2097</v>
      </c>
      <c r="F97" s="5">
        <v>3.5571999999999999E-2</v>
      </c>
      <c r="G97">
        <v>7.0000000000000007E-2</v>
      </c>
      <c r="H97" s="5">
        <f t="shared" si="37"/>
        <v>0.12000000000000001</v>
      </c>
      <c r="I97" s="5">
        <f t="shared" si="38"/>
        <v>1.1200000000000001</v>
      </c>
      <c r="J97">
        <f t="shared" si="39"/>
        <v>0.89285714285714279</v>
      </c>
      <c r="K97">
        <f t="shared" si="47"/>
        <v>6.045054363184722E-5</v>
      </c>
      <c r="L97" s="2">
        <v>94</v>
      </c>
      <c r="M97">
        <v>0.88304594599999997</v>
      </c>
      <c r="Q97" s="4">
        <f t="shared" si="48"/>
        <v>25</v>
      </c>
      <c r="R97">
        <f t="shared" si="28"/>
        <v>100000</v>
      </c>
      <c r="S97">
        <f t="shared" si="29"/>
        <v>-2.3591757359942061E+17</v>
      </c>
      <c r="U97">
        <f t="shared" si="40"/>
        <v>0.88304594599999997</v>
      </c>
      <c r="V97">
        <f t="shared" si="41"/>
        <v>0.01</v>
      </c>
      <c r="W97">
        <f t="shared" si="42"/>
        <v>8.3596009888609505E-18</v>
      </c>
      <c r="X97">
        <f t="shared" si="43"/>
        <v>7.3819117633912536E-18</v>
      </c>
      <c r="Y97">
        <f t="shared" si="44"/>
        <v>8.3596009888609501E-20</v>
      </c>
      <c r="Z97">
        <f t="shared" si="45"/>
        <v>8.940932155810873E-19</v>
      </c>
      <c r="AB97">
        <f t="shared" si="46"/>
        <v>-0.23624417823058469</v>
      </c>
      <c r="AC97">
        <f t="shared" si="30"/>
        <v>-0.2109323019915938</v>
      </c>
      <c r="AE97">
        <f t="shared" si="31"/>
        <v>0</v>
      </c>
      <c r="AF97">
        <f t="shared" si="32"/>
        <v>0</v>
      </c>
      <c r="AG97">
        <f t="shared" si="32"/>
        <v>-2.2352330389527181E-17</v>
      </c>
      <c r="AH97">
        <f t="shared" si="33"/>
        <v>-7.3819117633912532E-13</v>
      </c>
      <c r="AI97">
        <f t="shared" si="34"/>
        <v>-7.3821352866951482E-13</v>
      </c>
      <c r="AJ97">
        <f t="shared" si="35"/>
        <v>-2.5311876238990894E-2</v>
      </c>
      <c r="AK97">
        <f t="shared" si="49"/>
        <v>-1.6537092476140929E-2</v>
      </c>
      <c r="AL97">
        <f t="shared" si="26"/>
        <v>-4.1848968715870037E-2</v>
      </c>
      <c r="AN97">
        <f t="shared" si="36"/>
        <v>0</v>
      </c>
      <c r="AO97">
        <f t="shared" si="36"/>
        <v>0</v>
      </c>
      <c r="AP97">
        <f t="shared" si="36"/>
        <v>-1.3512105234855774E-21</v>
      </c>
      <c r="AQ97">
        <f t="shared" si="36"/>
        <v>-4.462405791393292E-17</v>
      </c>
      <c r="AR97">
        <f t="shared" si="36"/>
        <v>-4.4625409124456406E-17</v>
      </c>
      <c r="AS97">
        <f t="shared" si="36"/>
        <v>-1.5301166789890358E-6</v>
      </c>
      <c r="AT97">
        <f t="shared" si="36"/>
        <v>-9.9967623027284953E-7</v>
      </c>
      <c r="AU97">
        <f t="shared" si="23"/>
        <v>-2.5297929093065111E-6</v>
      </c>
      <c r="AW97">
        <v>94</v>
      </c>
      <c r="AX97">
        <f>IF(Z97&gt;0, (R97*SUMPRODUCT(K97:$K$98, X97:$X$98)-K97*$AZ$3)/Z97, 0)</f>
        <v>-2.3591757359942061E+17</v>
      </c>
    </row>
    <row r="98" spans="5:50" x14ac:dyDescent="0.25">
      <c r="E98">
        <v>2098</v>
      </c>
      <c r="F98" s="5">
        <v>3.5571999999999999E-2</v>
      </c>
      <c r="G98">
        <v>7.0000000000000007E-2</v>
      </c>
      <c r="H98" s="5">
        <f t="shared" si="37"/>
        <v>0.12000000000000001</v>
      </c>
      <c r="I98" s="5">
        <f t="shared" si="38"/>
        <v>1.1200000000000001</v>
      </c>
      <c r="J98">
        <f t="shared" si="39"/>
        <v>0.89285714285714279</v>
      </c>
      <c r="K98">
        <f t="shared" si="47"/>
        <v>5.3973699671292156E-5</v>
      </c>
      <c r="L98" s="2">
        <v>95</v>
      </c>
      <c r="M98">
        <v>1</v>
      </c>
      <c r="Q98" s="4">
        <f t="shared" si="48"/>
        <v>25</v>
      </c>
      <c r="R98">
        <f t="shared" si="28"/>
        <v>100000</v>
      </c>
      <c r="S98">
        <f t="shared" si="29"/>
        <v>0</v>
      </c>
      <c r="U98">
        <f t="shared" si="40"/>
        <v>1</v>
      </c>
      <c r="V98">
        <f t="shared" si="41"/>
        <v>0.01</v>
      </c>
      <c r="W98">
        <f t="shared" si="42"/>
        <v>8.940932155810873E-19</v>
      </c>
      <c r="X98">
        <f t="shared" si="43"/>
        <v>8.940932155810873E-19</v>
      </c>
      <c r="Y98">
        <f t="shared" si="44"/>
        <v>8.9409321558108731E-21</v>
      </c>
      <c r="Z98">
        <f t="shared" si="45"/>
        <v>0</v>
      </c>
      <c r="AB98">
        <f t="shared" si="46"/>
        <v>-0.2109323019915938</v>
      </c>
      <c r="AC98">
        <f t="shared" si="30"/>
        <v>0</v>
      </c>
      <c r="AE98">
        <f t="shared" si="31"/>
        <v>0</v>
      </c>
      <c r="AF98">
        <f t="shared" si="32"/>
        <v>0</v>
      </c>
      <c r="AG98">
        <f t="shared" si="32"/>
        <v>0</v>
      </c>
      <c r="AH98">
        <f t="shared" si="33"/>
        <v>-8.9409321558108725E-14</v>
      </c>
      <c r="AI98">
        <f t="shared" si="34"/>
        <v>-8.9409321558108725E-14</v>
      </c>
      <c r="AJ98">
        <f t="shared" si="35"/>
        <v>-0.2109323019915938</v>
      </c>
      <c r="AK98">
        <f t="shared" si="49"/>
        <v>-1.4765261139411567E-2</v>
      </c>
      <c r="AL98">
        <f t="shared" si="26"/>
        <v>-0.22569756313109476</v>
      </c>
      <c r="AN98">
        <f t="shared" si="36"/>
        <v>0</v>
      </c>
      <c r="AO98">
        <f t="shared" si="36"/>
        <v>0</v>
      </c>
      <c r="AP98">
        <f t="shared" si="36"/>
        <v>0</v>
      </c>
      <c r="AQ98">
        <f t="shared" si="36"/>
        <v>-4.8257518695913473E-18</v>
      </c>
      <c r="AR98">
        <f t="shared" si="36"/>
        <v>-4.8257518695913473E-18</v>
      </c>
      <c r="AS98">
        <f t="shared" si="36"/>
        <v>-1.1384796718668584E-5</v>
      </c>
      <c r="AT98">
        <f t="shared" si="36"/>
        <v>-7.9693577030680094E-7</v>
      </c>
      <c r="AU98">
        <f t="shared" si="36"/>
        <v>-1.2181732488980209E-5</v>
      </c>
      <c r="AW98">
        <v>95</v>
      </c>
    </row>
    <row r="100" spans="5:50" x14ac:dyDescent="0.25">
      <c r="AN100" s="8">
        <f t="shared" ref="AN100:AU100" si="50">SUM(AN3:AN98)</f>
        <v>7343.8487270928108</v>
      </c>
      <c r="AO100" s="8">
        <f t="shared" si="50"/>
        <v>-734.38487270928113</v>
      </c>
      <c r="AP100" s="8">
        <f t="shared" si="50"/>
        <v>-449.32087052045648</v>
      </c>
      <c r="AQ100" s="8">
        <f t="shared" si="50"/>
        <v>-3489.3367258399317</v>
      </c>
      <c r="AR100" s="8">
        <f t="shared" si="50"/>
        <v>2670.8062580231372</v>
      </c>
      <c r="AS100" s="8">
        <f t="shared" si="50"/>
        <v>-558.35817717962766</v>
      </c>
      <c r="AT100" s="8">
        <f t="shared" si="50"/>
        <v>205.6525549950953</v>
      </c>
      <c r="AU100" s="8">
        <f t="shared" si="50"/>
        <v>2318.1006358386094</v>
      </c>
    </row>
  </sheetData>
  <conditionalFormatting sqref="AN100:AU100">
    <cfRule type="cellIs" dxfId="19" priority="1" operator="lessThan">
      <formula>0</formula>
    </cfRule>
  </conditionalFormatting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1ED20E-40A4-47A1-8554-D825FE042AFE}">
  <dimension ref="A1:AZ164"/>
  <sheetViews>
    <sheetView workbookViewId="0">
      <selection activeCell="M33" sqref="M33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41</v>
      </c>
      <c r="Q1" t="s">
        <v>1</v>
      </c>
      <c r="W1" t="s">
        <v>2</v>
      </c>
      <c r="AB1" t="s">
        <v>46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48</v>
      </c>
    </row>
    <row r="3" spans="1:52" x14ac:dyDescent="0.25">
      <c r="A3" t="s">
        <v>36</v>
      </c>
      <c r="C3" s="2">
        <f>'S.35.04.B'!C3*(1+C12)</f>
        <v>15421.587617906684</v>
      </c>
      <c r="K3">
        <v>1</v>
      </c>
      <c r="L3" s="2">
        <v>0</v>
      </c>
      <c r="O3">
        <f>$C$3</f>
        <v>15421.587617906684</v>
      </c>
      <c r="P3">
        <f>O3*C5</f>
        <v>1542.1587617906684</v>
      </c>
      <c r="Q3" s="4">
        <f>B8</f>
        <v>200</v>
      </c>
      <c r="R3">
        <f t="shared" ref="R3:R66" si="0">$C$6</f>
        <v>100000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15421.587617906684</v>
      </c>
      <c r="AF3">
        <f t="shared" ref="AF3:AG34" si="4">-$Z3*P3</f>
        <v>-1542.1587617906684</v>
      </c>
      <c r="AG3">
        <f t="shared" si="4"/>
        <v>-200</v>
      </c>
      <c r="AH3">
        <f t="shared" ref="AH3:AH66" si="5">-X3*R3</f>
        <v>0</v>
      </c>
      <c r="AI3">
        <f t="shared" ref="AI3:AI34" si="6">SUM(AE3:AH3)</f>
        <v>13679.428856116016</v>
      </c>
      <c r="AJ3">
        <f t="shared" ref="AJ3:AJ66" si="7">AB3-AC3</f>
        <v>0</v>
      </c>
      <c r="AL3">
        <f t="shared" ref="AL3:AL34" si="8">SUM(AI3:AK3)</f>
        <v>13679.428856116016</v>
      </c>
      <c r="AN3">
        <f t="shared" ref="AN3:AU34" si="9">AE3*$K3</f>
        <v>15421.587617906684</v>
      </c>
      <c r="AO3">
        <f t="shared" si="9"/>
        <v>-1542.1587617906684</v>
      </c>
      <c r="AP3">
        <f t="shared" si="9"/>
        <v>-200</v>
      </c>
      <c r="AQ3">
        <f t="shared" si="9"/>
        <v>0</v>
      </c>
      <c r="AR3">
        <f t="shared" si="9"/>
        <v>13679.428856116016</v>
      </c>
      <c r="AS3">
        <f t="shared" si="9"/>
        <v>0</v>
      </c>
      <c r="AT3">
        <f t="shared" si="9"/>
        <v>0</v>
      </c>
      <c r="AU3">
        <f t="shared" si="9"/>
        <v>13679.428856116016</v>
      </c>
      <c r="AW3">
        <v>0</v>
      </c>
      <c r="AX3">
        <f>IF(Z3&gt;0, (R3*SUMPRODUCT(K3:$K$98, X3:$X$98)-K3*$AZ$3)/Z3, 0)</f>
        <v>0</v>
      </c>
      <c r="AZ3">
        <f>C6*SUMPRODUCT(X4:X89, K4:K89)/1</f>
        <v>6278.3195624513082</v>
      </c>
    </row>
    <row r="4" spans="1:52" x14ac:dyDescent="0.25">
      <c r="A4" t="s">
        <v>14</v>
      </c>
      <c r="C4" t="s">
        <v>37</v>
      </c>
      <c r="E4">
        <v>2004</v>
      </c>
      <c r="F4" s="13">
        <f t="array" ref="F4:G89">EconomicRates!C44:D129</f>
        <v>1.5900000000000001E-2</v>
      </c>
      <c r="G4" s="13"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89">Mortalities!B11:B96</f>
        <v>1.947287E-3</v>
      </c>
      <c r="R4">
        <f t="shared" si="0"/>
        <v>100000</v>
      </c>
      <c r="S4">
        <f t="shared" si="1"/>
        <v>426.22402081515622</v>
      </c>
      <c r="U4">
        <f t="shared" ref="U4:U67" si="13">M4</f>
        <v>1.947287E-3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1.947287E-3</v>
      </c>
      <c r="Y4">
        <f t="shared" ref="Y4:Y67" si="17">V4*W4</f>
        <v>0.01</v>
      </c>
      <c r="Z4">
        <f t="shared" ref="Z4:Z67" si="18">MAX(0, W4-X4-Y4)</f>
        <v>0.98805271299999997</v>
      </c>
      <c r="AB4">
        <f t="shared" ref="AB4:AB67" si="19">AC3</f>
        <v>0</v>
      </c>
      <c r="AC4">
        <f t="shared" si="2"/>
        <v>421.13180011218356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-194.7287</v>
      </c>
      <c r="AI4">
        <f t="shared" si="6"/>
        <v>-194.7287</v>
      </c>
      <c r="AJ4">
        <f t="shared" si="7"/>
        <v>-421.13180011218356</v>
      </c>
      <c r="AK4">
        <f>G4*SUM(AB4, AE4:AF4)</f>
        <v>0</v>
      </c>
      <c r="AL4">
        <f t="shared" si="8"/>
        <v>-615.86050011218356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-181.66685325123612</v>
      </c>
      <c r="AR4">
        <f t="shared" si="9"/>
        <v>-181.66685325123612</v>
      </c>
      <c r="AS4">
        <f t="shared" si="9"/>
        <v>-392.88347804103324</v>
      </c>
      <c r="AT4">
        <f t="shared" si="9"/>
        <v>0</v>
      </c>
      <c r="AU4">
        <f t="shared" si="9"/>
        <v>-574.55033129226933</v>
      </c>
      <c r="AW4">
        <v>1</v>
      </c>
      <c r="AX4">
        <f>IF(Z4&gt;0, (R4*SUMPRODUCT(K4:$K$98, X4:$X$98)-K4*$AZ$3)/Z4, 0)</f>
        <v>426.22402081515622</v>
      </c>
    </row>
    <row r="5" spans="1:52" x14ac:dyDescent="0.25">
      <c r="C5" s="2">
        <f>'S.26.04.A'!C5</f>
        <v>0.1</v>
      </c>
      <c r="E5">
        <v>2005</v>
      </c>
      <c r="F5" s="13">
        <v>3.6400000000000002E-2</v>
      </c>
      <c r="G5" s="13"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1.9819680000000002E-3</v>
      </c>
      <c r="Q5" s="4">
        <f t="shared" ref="Q5:Q68" si="21">$C$8</f>
        <v>25</v>
      </c>
      <c r="R5">
        <f t="shared" si="0"/>
        <v>100000</v>
      </c>
      <c r="S5">
        <f t="shared" si="1"/>
        <v>745.74979527358653</v>
      </c>
      <c r="U5">
        <f t="shared" si="13"/>
        <v>1.9819680000000002E-3</v>
      </c>
      <c r="V5">
        <f t="shared" si="14"/>
        <v>0.01</v>
      </c>
      <c r="W5">
        <f t="shared" si="15"/>
        <v>0.98805271299999997</v>
      </c>
      <c r="X5">
        <f t="shared" si="16"/>
        <v>1.9582888594791843E-3</v>
      </c>
      <c r="Y5">
        <f t="shared" si="17"/>
        <v>9.8805271300000004E-3</v>
      </c>
      <c r="Z5">
        <f t="shared" si="18"/>
        <v>0.97621389701052086</v>
      </c>
      <c r="AB5">
        <f t="shared" si="19"/>
        <v>421.13180011218356</v>
      </c>
      <c r="AC5">
        <f t="shared" si="2"/>
        <v>728.01131383882603</v>
      </c>
      <c r="AE5">
        <f t="shared" si="3"/>
        <v>0</v>
      </c>
      <c r="AF5">
        <f t="shared" si="4"/>
        <v>0</v>
      </c>
      <c r="AG5">
        <f t="shared" si="4"/>
        <v>-24.40534742526302</v>
      </c>
      <c r="AH5">
        <f t="shared" si="5"/>
        <v>-195.82888594791842</v>
      </c>
      <c r="AI5">
        <f t="shared" si="6"/>
        <v>-220.23423337318144</v>
      </c>
      <c r="AJ5">
        <f t="shared" si="7"/>
        <v>-306.87951372664247</v>
      </c>
      <c r="AK5">
        <f>G5*SUM(AB5, AE5:AF5)</f>
        <v>17.266403804599527</v>
      </c>
      <c r="AL5">
        <f t="shared" si="8"/>
        <v>-509.84734329522445</v>
      </c>
      <c r="AN5">
        <f t="shared" si="9"/>
        <v>0</v>
      </c>
      <c r="AO5">
        <f t="shared" si="9"/>
        <v>0</v>
      </c>
      <c r="AP5">
        <f t="shared" si="9"/>
        <v>-20.869208257421565</v>
      </c>
      <c r="AQ5">
        <f t="shared" si="9"/>
        <v>-167.45485046590855</v>
      </c>
      <c r="AR5">
        <f t="shared" si="9"/>
        <v>-188.3240587233301</v>
      </c>
      <c r="AS5">
        <f t="shared" si="9"/>
        <v>-262.41513264704287</v>
      </c>
      <c r="AT5">
        <f t="shared" si="9"/>
        <v>14.764640329681363</v>
      </c>
      <c r="AU5">
        <f t="shared" si="9"/>
        <v>-435.97455104069167</v>
      </c>
      <c r="AW5">
        <v>2</v>
      </c>
      <c r="AX5">
        <f>IF(Z5&gt;0, (R5*SUMPRODUCT(K5:$K$98, X5:$X$98)-K5*$AZ$3)/Z5, 0)</f>
        <v>745.74979527358653</v>
      </c>
    </row>
    <row r="6" spans="1:52" x14ac:dyDescent="0.25">
      <c r="A6" t="s">
        <v>16</v>
      </c>
      <c r="C6" s="2">
        <f>'S.26.04.B'!C6</f>
        <v>100000</v>
      </c>
      <c r="E6">
        <v>2006</v>
      </c>
      <c r="F6" s="13">
        <v>5.8799999999999998E-2</v>
      </c>
      <c r="G6" s="13"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2.0299509999999999E-3</v>
      </c>
      <c r="Q6" s="4">
        <f t="shared" si="21"/>
        <v>25</v>
      </c>
      <c r="R6">
        <f t="shared" si="0"/>
        <v>100000</v>
      </c>
      <c r="S6">
        <f t="shared" si="1"/>
        <v>1126.047546109332</v>
      </c>
      <c r="U6">
        <f t="shared" si="13"/>
        <v>2.0299509999999999E-3</v>
      </c>
      <c r="V6">
        <f t="shared" si="14"/>
        <v>0.01</v>
      </c>
      <c r="W6">
        <f t="shared" si="15"/>
        <v>0.97621389701052086</v>
      </c>
      <c r="X6">
        <f t="shared" si="16"/>
        <v>1.9816663764504038E-3</v>
      </c>
      <c r="Y6">
        <f t="shared" si="17"/>
        <v>9.762138970105208E-3</v>
      </c>
      <c r="Z6">
        <f t="shared" si="18"/>
        <v>0.96447009166396525</v>
      </c>
      <c r="AB6">
        <f t="shared" si="19"/>
        <v>728.01131383882603</v>
      </c>
      <c r="AC6">
        <f t="shared" si="2"/>
        <v>1086.0391800140505</v>
      </c>
      <c r="AE6">
        <f t="shared" si="3"/>
        <v>0</v>
      </c>
      <c r="AF6">
        <f t="shared" si="4"/>
        <v>0</v>
      </c>
      <c r="AG6">
        <f t="shared" si="4"/>
        <v>-24.111752291599132</v>
      </c>
      <c r="AH6">
        <f t="shared" si="5"/>
        <v>-198.1666376450404</v>
      </c>
      <c r="AI6">
        <f t="shared" si="6"/>
        <v>-222.27838993663954</v>
      </c>
      <c r="AJ6">
        <f t="shared" si="7"/>
        <v>-358.02786617522452</v>
      </c>
      <c r="AK6">
        <f>G6*SUM(AB6, AE6:AF6)</f>
        <v>42.588661859571324</v>
      </c>
      <c r="AL6">
        <f t="shared" si="8"/>
        <v>-537.71759425229277</v>
      </c>
      <c r="AN6">
        <f t="shared" si="9"/>
        <v>0</v>
      </c>
      <c r="AO6">
        <f t="shared" si="9"/>
        <v>0</v>
      </c>
      <c r="AP6">
        <f t="shared" si="9"/>
        <v>-18.600047545941351</v>
      </c>
      <c r="AQ6">
        <f t="shared" si="9"/>
        <v>-152.86773178659871</v>
      </c>
      <c r="AR6">
        <f t="shared" si="9"/>
        <v>-171.46777933254006</v>
      </c>
      <c r="AS6">
        <f t="shared" si="9"/>
        <v>-276.18628679887809</v>
      </c>
      <c r="AT6">
        <f t="shared" si="9"/>
        <v>32.853320900366171</v>
      </c>
      <c r="AU6">
        <f t="shared" si="9"/>
        <v>-414.80074523105202</v>
      </c>
      <c r="AW6">
        <v>3</v>
      </c>
      <c r="AX6">
        <f>IF(Z6&gt;0, (R6*SUMPRODUCT(K6:$K$98, X6:$X$98)-K6*$AZ$3)/Z6, 0)</f>
        <v>1126.047546109332</v>
      </c>
    </row>
    <row r="7" spans="1:52" x14ac:dyDescent="0.25">
      <c r="A7" t="s">
        <v>15</v>
      </c>
      <c r="B7" t="s">
        <v>37</v>
      </c>
      <c r="C7" t="s">
        <v>47</v>
      </c>
      <c r="E7">
        <v>2007</v>
      </c>
      <c r="F7" s="13">
        <v>5.4699999999999999E-2</v>
      </c>
      <c r="G7" s="13"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2.0855349999999999E-3</v>
      </c>
      <c r="Q7" s="4">
        <f t="shared" si="21"/>
        <v>25</v>
      </c>
      <c r="R7">
        <f t="shared" si="0"/>
        <v>100000</v>
      </c>
      <c r="S7">
        <f t="shared" si="1"/>
        <v>1437.6923165148003</v>
      </c>
      <c r="U7">
        <f t="shared" si="13"/>
        <v>2.0855349999999999E-3</v>
      </c>
      <c r="V7">
        <f t="shared" si="14"/>
        <v>0.01</v>
      </c>
      <c r="W7">
        <f t="shared" si="15"/>
        <v>0.96447009166396525</v>
      </c>
      <c r="X7">
        <f t="shared" si="16"/>
        <v>2.0114361326184077E-3</v>
      </c>
      <c r="Y7">
        <f t="shared" si="17"/>
        <v>9.6447009166396522E-3</v>
      </c>
      <c r="Z7">
        <f t="shared" si="18"/>
        <v>0.95281395461470719</v>
      </c>
      <c r="AB7">
        <f t="shared" si="19"/>
        <v>1086.0391800140505</v>
      </c>
      <c r="AC7">
        <f t="shared" si="2"/>
        <v>1369.8533016176461</v>
      </c>
      <c r="AE7">
        <f t="shared" si="3"/>
        <v>0</v>
      </c>
      <c r="AF7">
        <f t="shared" si="4"/>
        <v>0</v>
      </c>
      <c r="AG7">
        <f t="shared" si="4"/>
        <v>-23.820348865367681</v>
      </c>
      <c r="AH7">
        <f t="shared" si="5"/>
        <v>-201.14361326184078</v>
      </c>
      <c r="AI7">
        <f t="shared" si="6"/>
        <v>-224.96396212720848</v>
      </c>
      <c r="AJ7">
        <f t="shared" si="7"/>
        <v>-283.81412160359559</v>
      </c>
      <c r="AK7">
        <f>G7*SUM(AB7, AE7:AF7)</f>
        <v>53.324523738689876</v>
      </c>
      <c r="AL7">
        <f t="shared" si="8"/>
        <v>-455.45355999211415</v>
      </c>
      <c r="AN7">
        <f t="shared" si="9"/>
        <v>0</v>
      </c>
      <c r="AO7">
        <f t="shared" si="9"/>
        <v>0</v>
      </c>
      <c r="AP7">
        <f t="shared" si="9"/>
        <v>-16.718456937788385</v>
      </c>
      <c r="AQ7">
        <f t="shared" si="9"/>
        <v>-141.17387010726887</v>
      </c>
      <c r="AR7">
        <f t="shared" si="9"/>
        <v>-157.89232704505727</v>
      </c>
      <c r="AS7">
        <f t="shared" si="9"/>
        <v>-199.19666992218541</v>
      </c>
      <c r="AT7">
        <f t="shared" si="9"/>
        <v>37.426141778700625</v>
      </c>
      <c r="AU7">
        <f t="shared" si="9"/>
        <v>-319.66285518854204</v>
      </c>
      <c r="AW7">
        <v>4</v>
      </c>
      <c r="AX7">
        <f>IF(Z7&gt;0, (R7*SUMPRODUCT(K7:$K$98, X7:$X$98)-K7*$AZ$3)/Z7, 0)</f>
        <v>1437.6923165148003</v>
      </c>
    </row>
    <row r="8" spans="1:52" x14ac:dyDescent="0.25">
      <c r="B8" s="2">
        <f>'S.26.04.A'!B8</f>
        <v>200</v>
      </c>
      <c r="C8" s="2">
        <f>'S.26.04.A'!C8</f>
        <v>25</v>
      </c>
      <c r="E8">
        <v>2008</v>
      </c>
      <c r="F8" s="13">
        <v>2.2499999999999999E-2</v>
      </c>
      <c r="G8" s="13"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2.1420699999999998E-3</v>
      </c>
      <c r="Q8" s="4">
        <f t="shared" si="21"/>
        <v>25</v>
      </c>
      <c r="R8">
        <f t="shared" si="0"/>
        <v>100000</v>
      </c>
      <c r="S8">
        <f t="shared" si="1"/>
        <v>1616.9554772585448</v>
      </c>
      <c r="U8">
        <f t="shared" si="13"/>
        <v>2.1420699999999998E-3</v>
      </c>
      <c r="V8">
        <f t="shared" si="14"/>
        <v>0.01</v>
      </c>
      <c r="W8">
        <f t="shared" si="15"/>
        <v>0.95281395461470719</v>
      </c>
      <c r="X8">
        <f t="shared" si="16"/>
        <v>2.0409941877615255E-3</v>
      </c>
      <c r="Y8">
        <f t="shared" si="17"/>
        <v>9.5281395461470717E-3</v>
      </c>
      <c r="Z8">
        <f t="shared" si="18"/>
        <v>0.94124482088079864</v>
      </c>
      <c r="AB8">
        <f t="shared" si="19"/>
        <v>1369.8533016176461</v>
      </c>
      <c r="AC8">
        <f t="shared" si="2"/>
        <v>1521.9509685644452</v>
      </c>
      <c r="AE8">
        <f t="shared" si="3"/>
        <v>0</v>
      </c>
      <c r="AF8">
        <f t="shared" si="4"/>
        <v>0</v>
      </c>
      <c r="AG8">
        <f t="shared" si="4"/>
        <v>-23.531120522019965</v>
      </c>
      <c r="AH8">
        <f t="shared" si="5"/>
        <v>-204.09941877615256</v>
      </c>
      <c r="AI8">
        <f t="shared" si="6"/>
        <v>-227.63053929817252</v>
      </c>
      <c r="AJ8">
        <f t="shared" si="7"/>
        <v>-152.09766694679911</v>
      </c>
      <c r="AK8">
        <f t="shared" ref="AK8:AK71" si="22">G8*SUM(AB8:AB8, AE8:AF8)</f>
        <v>29.177875324455862</v>
      </c>
      <c r="AL8">
        <f t="shared" si="8"/>
        <v>-350.55033092051576</v>
      </c>
      <c r="AN8">
        <f t="shared" si="9"/>
        <v>0</v>
      </c>
      <c r="AO8">
        <f t="shared" si="9"/>
        <v>0</v>
      </c>
      <c r="AP8">
        <f t="shared" si="9"/>
        <v>-15.416279532677844</v>
      </c>
      <c r="AQ8">
        <f t="shared" si="9"/>
        <v>-133.71457127873936</v>
      </c>
      <c r="AR8">
        <f t="shared" si="9"/>
        <v>-149.13085081141719</v>
      </c>
      <c r="AS8">
        <f t="shared" si="9"/>
        <v>-99.645919867087969</v>
      </c>
      <c r="AT8">
        <f t="shared" si="9"/>
        <v>19.115718767005056</v>
      </c>
      <c r="AU8">
        <f t="shared" si="9"/>
        <v>-229.6610519115001</v>
      </c>
      <c r="AW8">
        <v>5</v>
      </c>
      <c r="AX8">
        <f>IF(Z8&gt;0, (R8*SUMPRODUCT(K8:$K$98, X8:$X$98)-K8*$AZ$3)/Z8, 0)</f>
        <v>1616.9554772585448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3">
        <v>2.2000000000000001E-3</v>
      </c>
      <c r="G9" s="13"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2.2014550000000002E-3</v>
      </c>
      <c r="Q9" s="4">
        <f t="shared" si="21"/>
        <v>25</v>
      </c>
      <c r="R9">
        <f t="shared" si="0"/>
        <v>100000</v>
      </c>
      <c r="S9">
        <f t="shared" si="1"/>
        <v>1727.3184218515073</v>
      </c>
      <c r="U9">
        <f t="shared" si="13"/>
        <v>2.2014550000000002E-3</v>
      </c>
      <c r="V9">
        <f t="shared" si="14"/>
        <v>0.01</v>
      </c>
      <c r="W9">
        <f t="shared" si="15"/>
        <v>0.94124482088079864</v>
      </c>
      <c r="X9">
        <f t="shared" si="16"/>
        <v>2.0721081171521387E-3</v>
      </c>
      <c r="Y9">
        <f t="shared" si="17"/>
        <v>9.4124482088079869E-3</v>
      </c>
      <c r="Z9">
        <f t="shared" si="18"/>
        <v>0.92976026455483851</v>
      </c>
      <c r="AB9">
        <f t="shared" si="19"/>
        <v>1521.9509685644452</v>
      </c>
      <c r="AC9">
        <f t="shared" si="2"/>
        <v>1605.9920328711037</v>
      </c>
      <c r="AE9">
        <f t="shared" si="3"/>
        <v>0</v>
      </c>
      <c r="AF9">
        <f t="shared" si="4"/>
        <v>0</v>
      </c>
      <c r="AG9">
        <f t="shared" si="4"/>
        <v>-23.244006613870962</v>
      </c>
      <c r="AH9">
        <f t="shared" si="5"/>
        <v>-207.21081171521388</v>
      </c>
      <c r="AI9">
        <f t="shared" si="6"/>
        <v>-230.45481832908484</v>
      </c>
      <c r="AJ9">
        <f t="shared" si="7"/>
        <v>-84.041064306658427</v>
      </c>
      <c r="AK9">
        <f t="shared" si="22"/>
        <v>8.9795107145302264</v>
      </c>
      <c r="AL9">
        <f t="shared" si="8"/>
        <v>-305.51637192121302</v>
      </c>
      <c r="AN9">
        <f t="shared" si="9"/>
        <v>0</v>
      </c>
      <c r="AO9">
        <f t="shared" si="9"/>
        <v>0</v>
      </c>
      <c r="AP9">
        <f t="shared" si="9"/>
        <v>-14.421989290361259</v>
      </c>
      <c r="AQ9">
        <f t="shared" si="9"/>
        <v>-128.56613565152497</v>
      </c>
      <c r="AR9">
        <f t="shared" si="9"/>
        <v>-142.98812494188624</v>
      </c>
      <c r="AS9">
        <f t="shared" si="9"/>
        <v>-52.144165569885011</v>
      </c>
      <c r="AT9">
        <f t="shared" si="9"/>
        <v>5.5714322194504105</v>
      </c>
      <c r="AU9">
        <f t="shared" si="9"/>
        <v>-189.56085829232083</v>
      </c>
      <c r="AW9">
        <v>6</v>
      </c>
      <c r="AX9">
        <f>IF(Z9&gt;0, (R9*SUMPRODUCT(K9:$K$98, X9:$X$98)-K9*$AZ$3)/Z9, 0)</f>
        <v>1727.3184218515073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3">
        <v>2.5000000000000001E-3</v>
      </c>
      <c r="G10" s="13"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2.2708170000000001E-3</v>
      </c>
      <c r="Q10" s="4">
        <f t="shared" si="21"/>
        <v>25</v>
      </c>
      <c r="R10">
        <f t="shared" si="0"/>
        <v>100000</v>
      </c>
      <c r="S10">
        <f t="shared" si="1"/>
        <v>1826.4835559187875</v>
      </c>
      <c r="U10">
        <f t="shared" si="13"/>
        <v>2.2708170000000001E-3</v>
      </c>
      <c r="V10">
        <f t="shared" si="14"/>
        <v>0.01</v>
      </c>
      <c r="W10">
        <f t="shared" si="15"/>
        <v>0.92976026455483851</v>
      </c>
      <c r="X10">
        <f t="shared" si="16"/>
        <v>2.1113154146756249E-3</v>
      </c>
      <c r="Y10">
        <f t="shared" si="17"/>
        <v>9.2976026455483859E-3</v>
      </c>
      <c r="Z10">
        <f t="shared" si="18"/>
        <v>0.91835134649461458</v>
      </c>
      <c r="AB10">
        <f t="shared" si="19"/>
        <v>1605.9920328711037</v>
      </c>
      <c r="AC10">
        <f t="shared" si="2"/>
        <v>1677.3536329282902</v>
      </c>
      <c r="AE10">
        <f t="shared" si="3"/>
        <v>0</v>
      </c>
      <c r="AF10">
        <f t="shared" si="4"/>
        <v>0</v>
      </c>
      <c r="AG10">
        <f t="shared" si="4"/>
        <v>-22.958783662365363</v>
      </c>
      <c r="AH10">
        <f t="shared" si="5"/>
        <v>-211.1315414675625</v>
      </c>
      <c r="AI10">
        <f t="shared" si="6"/>
        <v>-234.09032512992786</v>
      </c>
      <c r="AJ10">
        <f t="shared" si="7"/>
        <v>-71.361600057186479</v>
      </c>
      <c r="AK10">
        <f t="shared" si="22"/>
        <v>6.5845673347715259</v>
      </c>
      <c r="AL10">
        <f t="shared" si="8"/>
        <v>-298.86735785234282</v>
      </c>
      <c r="AN10">
        <f t="shared" si="9"/>
        <v>0</v>
      </c>
      <c r="AO10">
        <f t="shared" si="9"/>
        <v>0</v>
      </c>
      <c r="AP10">
        <f t="shared" si="9"/>
        <v>-13.513916800116951</v>
      </c>
      <c r="AQ10">
        <f t="shared" si="9"/>
        <v>-124.27548981831056</v>
      </c>
      <c r="AR10">
        <f t="shared" si="9"/>
        <v>-137.78940661842751</v>
      </c>
      <c r="AS10">
        <f t="shared" si="9"/>
        <v>-42.004608784082379</v>
      </c>
      <c r="AT10">
        <f t="shared" si="9"/>
        <v>3.8757843810660559</v>
      </c>
      <c r="AU10">
        <f t="shared" si="9"/>
        <v>-175.91823102144383</v>
      </c>
      <c r="AW10">
        <v>7</v>
      </c>
      <c r="AX10">
        <f>IF(Z10&gt;0, (R10*SUMPRODUCT(K10:$K$98, X10:$X$98)-K10*$AZ$3)/Z10, 0)</f>
        <v>1826.4835559187875</v>
      </c>
    </row>
    <row r="11" spans="1:52" x14ac:dyDescent="0.25">
      <c r="A11" t="s">
        <v>33</v>
      </c>
      <c r="C11" s="12">
        <f>AU91</f>
        <v>6267.4815274324437</v>
      </c>
      <c r="E11">
        <v>2011</v>
      </c>
      <c r="F11" s="13">
        <v>1.5E-3</v>
      </c>
      <c r="G11" s="13"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2.3392280000000001E-3</v>
      </c>
      <c r="Q11" s="4">
        <f t="shared" si="21"/>
        <v>25</v>
      </c>
      <c r="R11">
        <f t="shared" si="0"/>
        <v>100000</v>
      </c>
      <c r="S11">
        <f t="shared" si="1"/>
        <v>1915.1534379363484</v>
      </c>
      <c r="U11">
        <f t="shared" si="13"/>
        <v>2.3392280000000001E-3</v>
      </c>
      <c r="V11">
        <f t="shared" si="14"/>
        <v>0.01</v>
      </c>
      <c r="W11">
        <f t="shared" si="15"/>
        <v>0.91835134649461458</v>
      </c>
      <c r="X11">
        <f t="shared" si="16"/>
        <v>2.1482331835579044E-3</v>
      </c>
      <c r="Y11">
        <f t="shared" si="17"/>
        <v>9.1835134649461466E-3</v>
      </c>
      <c r="Z11">
        <f t="shared" si="18"/>
        <v>0.90701959984611047</v>
      </c>
      <c r="AB11">
        <f t="shared" si="19"/>
        <v>1677.3536329282902</v>
      </c>
      <c r="AC11">
        <f t="shared" si="2"/>
        <v>1737.0817049209295</v>
      </c>
      <c r="AE11">
        <f t="shared" si="3"/>
        <v>0</v>
      </c>
      <c r="AF11">
        <f t="shared" si="4"/>
        <v>0</v>
      </c>
      <c r="AG11">
        <f t="shared" si="4"/>
        <v>-22.675489996152763</v>
      </c>
      <c r="AH11">
        <f t="shared" si="5"/>
        <v>-214.82331835579043</v>
      </c>
      <c r="AI11">
        <f t="shared" si="6"/>
        <v>-237.49880835194318</v>
      </c>
      <c r="AJ11">
        <f t="shared" si="7"/>
        <v>-59.728071992639343</v>
      </c>
      <c r="AK11">
        <f t="shared" si="22"/>
        <v>4.0256487190278962</v>
      </c>
      <c r="AL11">
        <f t="shared" si="8"/>
        <v>-293.20123162555461</v>
      </c>
      <c r="AN11">
        <f t="shared" si="9"/>
        <v>0</v>
      </c>
      <c r="AO11">
        <f t="shared" si="9"/>
        <v>0</v>
      </c>
      <c r="AP11">
        <f t="shared" si="9"/>
        <v>-12.682597395997034</v>
      </c>
      <c r="AQ11">
        <f t="shared" si="9"/>
        <v>-120.15253731852519</v>
      </c>
      <c r="AR11">
        <f t="shared" si="9"/>
        <v>-132.83513471452221</v>
      </c>
      <c r="AS11">
        <f t="shared" si="9"/>
        <v>-33.406426518249155</v>
      </c>
      <c r="AT11">
        <f t="shared" si="9"/>
        <v>2.2515800968272064</v>
      </c>
      <c r="AU11">
        <f t="shared" si="9"/>
        <v>-163.98998113594416</v>
      </c>
      <c r="AW11">
        <v>8</v>
      </c>
      <c r="AX11">
        <f>IF(Z11&gt;0, (R11*SUMPRODUCT(K11:$K$98, X11:$X$98)-K11*$AZ$3)/Z11, 0)</f>
        <v>1915.1534379363484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3">
        <v>1.9E-3</v>
      </c>
      <c r="G12" s="13"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2.4176169999999999E-3</v>
      </c>
      <c r="Q12" s="4">
        <f t="shared" si="21"/>
        <v>25</v>
      </c>
      <c r="R12">
        <f t="shared" si="0"/>
        <v>100000</v>
      </c>
      <c r="S12">
        <f t="shared" si="1"/>
        <v>1999.9338845966076</v>
      </c>
      <c r="U12">
        <f t="shared" si="13"/>
        <v>2.4176169999999999E-3</v>
      </c>
      <c r="V12">
        <f t="shared" si="14"/>
        <v>0.01</v>
      </c>
      <c r="W12">
        <f t="shared" si="15"/>
        <v>0.90701959984611047</v>
      </c>
      <c r="X12">
        <f t="shared" si="16"/>
        <v>2.1928260039211539E-3</v>
      </c>
      <c r="Y12">
        <f t="shared" si="17"/>
        <v>9.0701959984611051E-3</v>
      </c>
      <c r="Z12">
        <f t="shared" si="18"/>
        <v>0.8957565778437282</v>
      </c>
      <c r="AB12">
        <f t="shared" si="19"/>
        <v>1737.0817049209295</v>
      </c>
      <c r="AC12">
        <f t="shared" si="2"/>
        <v>1791.4539323799709</v>
      </c>
      <c r="AE12">
        <f t="shared" si="3"/>
        <v>0</v>
      </c>
      <c r="AF12">
        <f t="shared" si="4"/>
        <v>0</v>
      </c>
      <c r="AG12">
        <f t="shared" si="4"/>
        <v>-22.393914446093206</v>
      </c>
      <c r="AH12">
        <f t="shared" si="5"/>
        <v>-219.2826003921154</v>
      </c>
      <c r="AI12">
        <f t="shared" si="6"/>
        <v>-241.67651483820862</v>
      </c>
      <c r="AJ12">
        <f t="shared" si="7"/>
        <v>-54.372227459041369</v>
      </c>
      <c r="AK12">
        <f t="shared" si="22"/>
        <v>3.9952879213181376</v>
      </c>
      <c r="AL12">
        <f t="shared" si="8"/>
        <v>-292.05345437593184</v>
      </c>
      <c r="AN12">
        <f t="shared" si="9"/>
        <v>0</v>
      </c>
      <c r="AO12">
        <f t="shared" si="9"/>
        <v>0</v>
      </c>
      <c r="AP12">
        <f t="shared" si="9"/>
        <v>-11.90260359115114</v>
      </c>
      <c r="AQ12">
        <f t="shared" si="9"/>
        <v>-116.55103323659853</v>
      </c>
      <c r="AR12">
        <f t="shared" si="9"/>
        <v>-128.45363682774968</v>
      </c>
      <c r="AS12">
        <f t="shared" si="9"/>
        <v>-28.89941690947991</v>
      </c>
      <c r="AT12">
        <f t="shared" si="9"/>
        <v>2.1235380028997235</v>
      </c>
      <c r="AU12">
        <f t="shared" si="9"/>
        <v>-155.22951573432985</v>
      </c>
      <c r="AW12">
        <v>9</v>
      </c>
      <c r="AX12">
        <f>IF(Z12&gt;0, (R12*SUMPRODUCT(K12:$K$98, X12:$X$98)-K12*$AZ$3)/Z12, 0)</f>
        <v>1999.9338845966076</v>
      </c>
    </row>
    <row r="13" spans="1:52" x14ac:dyDescent="0.25">
      <c r="E13">
        <v>2013</v>
      </c>
      <c r="F13" s="13">
        <v>1.6999999999999999E-3</v>
      </c>
      <c r="G13" s="13"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2.502181E-3</v>
      </c>
      <c r="Q13" s="4">
        <f t="shared" si="21"/>
        <v>25</v>
      </c>
      <c r="R13">
        <f t="shared" si="0"/>
        <v>100000</v>
      </c>
      <c r="S13">
        <f t="shared" si="1"/>
        <v>2079.9654099095856</v>
      </c>
      <c r="U13">
        <f t="shared" si="13"/>
        <v>2.502181E-3</v>
      </c>
      <c r="V13">
        <f t="shared" si="14"/>
        <v>0.01</v>
      </c>
      <c r="W13">
        <f t="shared" si="15"/>
        <v>0.8957565778437282</v>
      </c>
      <c r="X13">
        <f t="shared" si="16"/>
        <v>2.2413450897055976E-3</v>
      </c>
      <c r="Y13">
        <f t="shared" si="17"/>
        <v>8.9575657784372823E-3</v>
      </c>
      <c r="Z13">
        <f t="shared" si="18"/>
        <v>0.88455766697558524</v>
      </c>
      <c r="AB13">
        <f t="shared" si="19"/>
        <v>1791.4539323799709</v>
      </c>
      <c r="AC13">
        <f t="shared" si="2"/>
        <v>1839.8493503795398</v>
      </c>
      <c r="AE13">
        <f t="shared" si="3"/>
        <v>0</v>
      </c>
      <c r="AF13">
        <f t="shared" si="4"/>
        <v>0</v>
      </c>
      <c r="AG13">
        <f t="shared" si="4"/>
        <v>-22.113941674389633</v>
      </c>
      <c r="AH13">
        <f t="shared" si="5"/>
        <v>-224.13450897055975</v>
      </c>
      <c r="AI13">
        <f t="shared" si="6"/>
        <v>-246.24845064494937</v>
      </c>
      <c r="AJ13">
        <f t="shared" si="7"/>
        <v>-48.395417999568963</v>
      </c>
      <c r="AK13">
        <f t="shared" si="22"/>
        <v>3.5829078647599419</v>
      </c>
      <c r="AL13">
        <f t="shared" si="8"/>
        <v>-291.06096077975837</v>
      </c>
      <c r="AN13">
        <f t="shared" si="9"/>
        <v>0</v>
      </c>
      <c r="AO13">
        <f t="shared" si="9"/>
        <v>0</v>
      </c>
      <c r="AP13">
        <f t="shared" si="9"/>
        <v>-11.172809017759807</v>
      </c>
      <c r="AQ13">
        <f t="shared" si="9"/>
        <v>-113.24132530916404</v>
      </c>
      <c r="AR13">
        <f t="shared" si="9"/>
        <v>-124.41413432692384</v>
      </c>
      <c r="AS13">
        <f t="shared" si="9"/>
        <v>-24.451215916429948</v>
      </c>
      <c r="AT13">
        <f t="shared" si="9"/>
        <v>1.8102220712444432</v>
      </c>
      <c r="AU13">
        <f t="shared" si="9"/>
        <v>-147.05512817210933</v>
      </c>
      <c r="AW13">
        <v>10</v>
      </c>
      <c r="AX13">
        <f>IF(Z13&gt;0, (R13*SUMPRODUCT(K13:$K$98, X13:$X$98)-K13*$AZ$3)/Z13, 0)</f>
        <v>2079.9654099095856</v>
      </c>
    </row>
    <row r="14" spans="1:52" x14ac:dyDescent="0.25">
      <c r="E14">
        <v>2014</v>
      </c>
      <c r="F14" s="13">
        <v>1.4E-3</v>
      </c>
      <c r="G14" s="13">
        <v>1.8E-3</v>
      </c>
      <c r="H14" s="5">
        <f t="shared" si="10"/>
        <v>5.1800000000000006E-2</v>
      </c>
      <c r="I14" s="5">
        <f t="shared" si="11"/>
        <v>1.0518000000000001</v>
      </c>
      <c r="J14">
        <f t="shared" si="12"/>
        <v>0.95075109336375729</v>
      </c>
      <c r="K14">
        <f t="shared" si="20"/>
        <v>0.48035581109819386</v>
      </c>
      <c r="L14" s="2">
        <v>11</v>
      </c>
      <c r="M14" s="6">
        <v>2.5943469999999999E-3</v>
      </c>
      <c r="Q14" s="4">
        <f t="shared" si="21"/>
        <v>25</v>
      </c>
      <c r="R14">
        <f t="shared" si="0"/>
        <v>100000</v>
      </c>
      <c r="S14">
        <f t="shared" si="1"/>
        <v>2155.7026705807402</v>
      </c>
      <c r="U14">
        <f t="shared" si="13"/>
        <v>2.5943469999999999E-3</v>
      </c>
      <c r="V14">
        <f t="shared" si="14"/>
        <v>0.01</v>
      </c>
      <c r="W14">
        <f t="shared" si="15"/>
        <v>0.88455766697558524</v>
      </c>
      <c r="X14">
        <f t="shared" si="16"/>
        <v>2.2948495296451084E-3</v>
      </c>
      <c r="Y14">
        <f t="shared" si="17"/>
        <v>8.8455766697558523E-3</v>
      </c>
      <c r="Z14">
        <f t="shared" si="18"/>
        <v>0.87341724077618432</v>
      </c>
      <c r="AB14">
        <f t="shared" si="19"/>
        <v>1839.8493503795398</v>
      </c>
      <c r="AC14">
        <f t="shared" si="2"/>
        <v>1882.8278784724819</v>
      </c>
      <c r="AE14">
        <f t="shared" si="3"/>
        <v>0</v>
      </c>
      <c r="AF14">
        <f t="shared" si="4"/>
        <v>0</v>
      </c>
      <c r="AG14">
        <f t="shared" si="4"/>
        <v>-21.835431019404609</v>
      </c>
      <c r="AH14">
        <f t="shared" si="5"/>
        <v>-229.48495296451085</v>
      </c>
      <c r="AI14">
        <f t="shared" si="6"/>
        <v>-251.32038398391546</v>
      </c>
      <c r="AJ14">
        <f t="shared" si="7"/>
        <v>-42.978528092942042</v>
      </c>
      <c r="AK14">
        <f t="shared" si="22"/>
        <v>3.3117288306831716</v>
      </c>
      <c r="AL14">
        <f t="shared" si="8"/>
        <v>-290.98718324617431</v>
      </c>
      <c r="AN14">
        <f t="shared" si="9"/>
        <v>0</v>
      </c>
      <c r="AO14">
        <f t="shared" si="9"/>
        <v>0</v>
      </c>
      <c r="AP14">
        <f t="shared" si="9"/>
        <v>-10.488776178004763</v>
      </c>
      <c r="AQ14">
        <f t="shared" si="9"/>
        <v>-110.23443071609847</v>
      </c>
      <c r="AR14">
        <f t="shared" si="9"/>
        <v>-120.72320689410324</v>
      </c>
      <c r="AS14">
        <f t="shared" si="9"/>
        <v>-20.644985721891686</v>
      </c>
      <c r="AT14">
        <f t="shared" si="9"/>
        <v>1.590808188600088</v>
      </c>
      <c r="AU14">
        <f t="shared" si="9"/>
        <v>-139.77738442739482</v>
      </c>
      <c r="AW14">
        <v>11</v>
      </c>
      <c r="AX14">
        <f>IF(Z14&gt;0, (R14*SUMPRODUCT(K14:$K$98, X14:$X$98)-K14*$AZ$3)/Z14, 0)</f>
        <v>2155.7026705807402</v>
      </c>
    </row>
    <row r="15" spans="1:52" x14ac:dyDescent="0.25">
      <c r="E15">
        <v>2015</v>
      </c>
      <c r="F15" s="13">
        <v>1.9E-3</v>
      </c>
      <c r="G15" s="13">
        <v>4.1000000000000003E-3</v>
      </c>
      <c r="H15" s="5">
        <f t="shared" si="10"/>
        <v>5.4100000000000002E-2</v>
      </c>
      <c r="I15" s="5">
        <f t="shared" si="11"/>
        <v>1.0541</v>
      </c>
      <c r="J15">
        <f t="shared" si="12"/>
        <v>0.94867659614837296</v>
      </c>
      <c r="K15">
        <f t="shared" si="20"/>
        <v>0.45570231581272541</v>
      </c>
      <c r="L15" s="2">
        <v>12</v>
      </c>
      <c r="M15" s="6">
        <v>2.6922130000000002E-3</v>
      </c>
      <c r="Q15" s="4">
        <f t="shared" si="21"/>
        <v>25</v>
      </c>
      <c r="R15">
        <f t="shared" si="0"/>
        <v>100000</v>
      </c>
      <c r="S15">
        <f t="shared" si="1"/>
        <v>2235.0750837811388</v>
      </c>
      <c r="U15">
        <f t="shared" si="13"/>
        <v>2.6922130000000002E-3</v>
      </c>
      <c r="V15">
        <f t="shared" si="14"/>
        <v>0.01</v>
      </c>
      <c r="W15">
        <f t="shared" si="15"/>
        <v>0.87341724077618432</v>
      </c>
      <c r="X15">
        <f t="shared" si="16"/>
        <v>2.3514252500417736E-3</v>
      </c>
      <c r="Y15">
        <f t="shared" si="17"/>
        <v>8.7341724077618435E-3</v>
      </c>
      <c r="Z15">
        <f t="shared" si="18"/>
        <v>0.86233164311838073</v>
      </c>
      <c r="AB15">
        <f t="shared" si="19"/>
        <v>1882.8278784724819</v>
      </c>
      <c r="AC15">
        <f t="shared" si="2"/>
        <v>1927.375969489942</v>
      </c>
      <c r="AE15">
        <f t="shared" si="3"/>
        <v>0</v>
      </c>
      <c r="AF15">
        <f t="shared" si="4"/>
        <v>0</v>
      </c>
      <c r="AG15">
        <f t="shared" si="4"/>
        <v>-21.558291077959517</v>
      </c>
      <c r="AH15">
        <f t="shared" si="5"/>
        <v>-235.14252500417737</v>
      </c>
      <c r="AI15">
        <f t="shared" si="6"/>
        <v>-256.7008160821369</v>
      </c>
      <c r="AJ15">
        <f t="shared" si="7"/>
        <v>-44.548091017460138</v>
      </c>
      <c r="AK15">
        <f t="shared" si="22"/>
        <v>7.7195943017371764</v>
      </c>
      <c r="AL15">
        <f t="shared" si="8"/>
        <v>-293.52931279785986</v>
      </c>
      <c r="AN15">
        <f t="shared" si="9"/>
        <v>0</v>
      </c>
      <c r="AO15">
        <f t="shared" si="9"/>
        <v>0</v>
      </c>
      <c r="AP15">
        <f t="shared" si="9"/>
        <v>-9.8241631691909674</v>
      </c>
      <c r="AQ15">
        <f t="shared" si="9"/>
        <v>-107.15499319045531</v>
      </c>
      <c r="AR15">
        <f t="shared" si="9"/>
        <v>-116.9791563596463</v>
      </c>
      <c r="AS15">
        <f t="shared" si="9"/>
        <v>-20.300668241692655</v>
      </c>
      <c r="AT15">
        <f t="shared" si="9"/>
        <v>3.5178370004363502</v>
      </c>
      <c r="AU15">
        <f t="shared" si="9"/>
        <v>-133.76198760090259</v>
      </c>
      <c r="AW15">
        <v>12</v>
      </c>
      <c r="AX15">
        <f>IF(Z15&gt;0, (R15*SUMPRODUCT(K15:$K$98, X15:$X$98)-K15*$AZ$3)/Z15, 0)</f>
        <v>2235.0750837811388</v>
      </c>
    </row>
    <row r="16" spans="1:52" x14ac:dyDescent="0.25">
      <c r="E16">
        <v>2016</v>
      </c>
      <c r="F16" s="13">
        <v>4.7000000000000002E-3</v>
      </c>
      <c r="G16" s="13">
        <v>7.1000000000000004E-3</v>
      </c>
      <c r="H16" s="5">
        <f t="shared" si="10"/>
        <v>5.7100000000000005E-2</v>
      </c>
      <c r="I16" s="5">
        <f t="shared" si="11"/>
        <v>1.0570999999999999</v>
      </c>
      <c r="J16">
        <f t="shared" si="12"/>
        <v>0.94598429666067552</v>
      </c>
      <c r="K16">
        <f t="shared" si="20"/>
        <v>0.43108723471074206</v>
      </c>
      <c r="L16" s="2">
        <v>13</v>
      </c>
      <c r="M16" s="6">
        <v>2.807183E-3</v>
      </c>
      <c r="Q16" s="4">
        <f t="shared" si="21"/>
        <v>25</v>
      </c>
      <c r="R16">
        <f t="shared" si="0"/>
        <v>100000</v>
      </c>
      <c r="S16">
        <f t="shared" si="1"/>
        <v>2319.7357888582501</v>
      </c>
      <c r="U16">
        <f t="shared" si="13"/>
        <v>2.807183E-3</v>
      </c>
      <c r="V16">
        <f t="shared" si="14"/>
        <v>0.01</v>
      </c>
      <c r="W16">
        <f t="shared" si="15"/>
        <v>0.86233164311838073</v>
      </c>
      <c r="X16">
        <f t="shared" si="16"/>
        <v>2.4207227289239856E-3</v>
      </c>
      <c r="Y16">
        <f t="shared" si="17"/>
        <v>8.6233164311838081E-3</v>
      </c>
      <c r="Z16">
        <f t="shared" si="18"/>
        <v>0.85128760395827285</v>
      </c>
      <c r="AB16">
        <f t="shared" si="19"/>
        <v>1927.375969489942</v>
      </c>
      <c r="AC16">
        <f t="shared" si="2"/>
        <v>1974.7623215133938</v>
      </c>
      <c r="AE16">
        <f t="shared" si="3"/>
        <v>0</v>
      </c>
      <c r="AF16">
        <f t="shared" si="4"/>
        <v>0</v>
      </c>
      <c r="AG16">
        <f t="shared" si="4"/>
        <v>-21.282190098956821</v>
      </c>
      <c r="AH16">
        <f t="shared" si="5"/>
        <v>-242.07227289239856</v>
      </c>
      <c r="AI16">
        <f t="shared" si="6"/>
        <v>-263.35446299135538</v>
      </c>
      <c r="AJ16">
        <f t="shared" si="7"/>
        <v>-47.386352023451764</v>
      </c>
      <c r="AK16">
        <f t="shared" si="22"/>
        <v>13.68436938337859</v>
      </c>
      <c r="AL16">
        <f t="shared" si="8"/>
        <v>-297.05644563142857</v>
      </c>
      <c r="AN16">
        <f t="shared" si="9"/>
        <v>0</v>
      </c>
      <c r="AO16">
        <f t="shared" si="9"/>
        <v>0</v>
      </c>
      <c r="AP16">
        <f t="shared" si="9"/>
        <v>-9.1744804783476308</v>
      </c>
      <c r="AQ16">
        <f t="shared" si="9"/>
        <v>-104.35426672132822</v>
      </c>
      <c r="AR16">
        <f t="shared" si="9"/>
        <v>-113.52874719967585</v>
      </c>
      <c r="AS16">
        <f t="shared" si="9"/>
        <v>-20.427651456819596</v>
      </c>
      <c r="AT16">
        <f t="shared" si="9"/>
        <v>5.8991569562410184</v>
      </c>
      <c r="AU16">
        <f t="shared" si="9"/>
        <v>-128.05724170025445</v>
      </c>
      <c r="AW16">
        <v>13</v>
      </c>
      <c r="AX16">
        <f>IF(Z16&gt;0, (R16*SUMPRODUCT(K16:$K$98, X16:$X$98)-K16*$AZ$3)/Z16, 0)</f>
        <v>2319.7357888582501</v>
      </c>
    </row>
    <row r="17" spans="5:50" x14ac:dyDescent="0.25">
      <c r="E17">
        <v>2017</v>
      </c>
      <c r="F17" s="13">
        <v>1.17E-2</v>
      </c>
      <c r="G17" s="13">
        <v>1.38E-2</v>
      </c>
      <c r="H17" s="5">
        <f t="shared" si="10"/>
        <v>6.3799999999999996E-2</v>
      </c>
      <c r="I17" s="5">
        <f t="shared" si="11"/>
        <v>1.0638000000000001</v>
      </c>
      <c r="J17">
        <f t="shared" si="12"/>
        <v>0.94002632073698056</v>
      </c>
      <c r="K17">
        <f t="shared" si="20"/>
        <v>0.40523334716181802</v>
      </c>
      <c r="L17" s="2">
        <v>14</v>
      </c>
      <c r="M17" s="6">
        <v>2.939255E-3</v>
      </c>
      <c r="Q17" s="4">
        <f t="shared" si="21"/>
        <v>25</v>
      </c>
      <c r="R17">
        <f t="shared" si="0"/>
        <v>100000</v>
      </c>
      <c r="S17">
        <f t="shared" si="1"/>
        <v>2419.1281251232717</v>
      </c>
      <c r="U17">
        <f t="shared" si="13"/>
        <v>2.939255E-3</v>
      </c>
      <c r="V17">
        <f t="shared" si="14"/>
        <v>0.01</v>
      </c>
      <c r="W17">
        <f t="shared" si="15"/>
        <v>0.85128760395827285</v>
      </c>
      <c r="X17">
        <f t="shared" si="16"/>
        <v>2.5021513463723733E-3</v>
      </c>
      <c r="Y17">
        <f t="shared" si="17"/>
        <v>8.5128760395827285E-3</v>
      </c>
      <c r="Z17">
        <f t="shared" si="18"/>
        <v>0.8402725765723178</v>
      </c>
      <c r="AB17">
        <f t="shared" si="19"/>
        <v>1974.7623215133938</v>
      </c>
      <c r="AC17">
        <f t="shared" si="2"/>
        <v>2032.727022755892</v>
      </c>
      <c r="AE17">
        <f t="shared" si="3"/>
        <v>0</v>
      </c>
      <c r="AF17">
        <f t="shared" si="4"/>
        <v>0</v>
      </c>
      <c r="AG17">
        <f t="shared" si="4"/>
        <v>-21.006814414307946</v>
      </c>
      <c r="AH17">
        <f t="shared" si="5"/>
        <v>-250.21513463723733</v>
      </c>
      <c r="AI17">
        <f t="shared" si="6"/>
        <v>-271.22194905154527</v>
      </c>
      <c r="AJ17">
        <f t="shared" si="7"/>
        <v>-57.964701242498222</v>
      </c>
      <c r="AK17">
        <f t="shared" si="22"/>
        <v>27.251720036884834</v>
      </c>
      <c r="AL17">
        <f t="shared" si="8"/>
        <v>-301.93493025715867</v>
      </c>
      <c r="AN17">
        <f t="shared" si="9"/>
        <v>0</v>
      </c>
      <c r="AO17">
        <f t="shared" si="9"/>
        <v>0</v>
      </c>
      <c r="AP17">
        <f t="shared" si="9"/>
        <v>-8.5126617183171351</v>
      </c>
      <c r="AQ17">
        <f t="shared" si="9"/>
        <v>-101.39551651959263</v>
      </c>
      <c r="AR17">
        <f t="shared" si="9"/>
        <v>-109.90817823790977</v>
      </c>
      <c r="AS17">
        <f t="shared" si="9"/>
        <v>-23.489229901732347</v>
      </c>
      <c r="AT17">
        <f t="shared" si="9"/>
        <v>11.043305726463624</v>
      </c>
      <c r="AU17">
        <f t="shared" si="9"/>
        <v>-122.3541024131785</v>
      </c>
      <c r="AW17">
        <v>14</v>
      </c>
      <c r="AX17">
        <f>IF(Z17&gt;0, (R17*SUMPRODUCT(K17:$K$98, X17:$X$98)-K17*$AZ$3)/Z17, 0)</f>
        <v>2419.1281251232717</v>
      </c>
    </row>
    <row r="18" spans="5:50" x14ac:dyDescent="0.25">
      <c r="E18">
        <v>2018</v>
      </c>
      <c r="F18" s="13">
        <v>2.01E-2</v>
      </c>
      <c r="G18" s="13">
        <v>2.1600000000000001E-2</v>
      </c>
      <c r="H18" s="5">
        <f t="shared" si="10"/>
        <v>7.1599999999999997E-2</v>
      </c>
      <c r="I18" s="5">
        <f t="shared" si="11"/>
        <v>1.0716000000000001</v>
      </c>
      <c r="J18">
        <f t="shared" si="12"/>
        <v>0.93318402388951094</v>
      </c>
      <c r="K18">
        <f t="shared" si="20"/>
        <v>0.3781572855186805</v>
      </c>
      <c r="L18" s="2">
        <v>15</v>
      </c>
      <c r="M18" s="6">
        <v>3.7729310000000002E-3</v>
      </c>
      <c r="Q18" s="4">
        <f t="shared" si="21"/>
        <v>25</v>
      </c>
      <c r="R18">
        <f t="shared" si="0"/>
        <v>100000</v>
      </c>
      <c r="S18">
        <f t="shared" si="1"/>
        <v>2535.6881724746245</v>
      </c>
      <c r="U18">
        <f t="shared" si="13"/>
        <v>3.7729310000000002E-3</v>
      </c>
      <c r="V18">
        <f t="shared" si="14"/>
        <v>0.01</v>
      </c>
      <c r="W18">
        <f t="shared" si="15"/>
        <v>0.8402725765723178</v>
      </c>
      <c r="X18">
        <f t="shared" si="16"/>
        <v>3.1702904525995716E-3</v>
      </c>
      <c r="Y18">
        <f t="shared" si="17"/>
        <v>8.4027257657231774E-3</v>
      </c>
      <c r="Z18">
        <f t="shared" si="18"/>
        <v>0.82869956035399506</v>
      </c>
      <c r="AB18">
        <f t="shared" si="19"/>
        <v>2032.727022755892</v>
      </c>
      <c r="AC18">
        <f t="shared" si="2"/>
        <v>2101.3236737245466</v>
      </c>
      <c r="AE18">
        <f t="shared" si="3"/>
        <v>0</v>
      </c>
      <c r="AF18">
        <f t="shared" si="4"/>
        <v>0</v>
      </c>
      <c r="AG18">
        <f t="shared" si="4"/>
        <v>-20.717489008849878</v>
      </c>
      <c r="AH18">
        <f t="shared" si="5"/>
        <v>-317.02904525995717</v>
      </c>
      <c r="AI18">
        <f t="shared" si="6"/>
        <v>-337.74653426880707</v>
      </c>
      <c r="AJ18">
        <f t="shared" si="7"/>
        <v>-68.596650968654558</v>
      </c>
      <c r="AK18">
        <f t="shared" si="22"/>
        <v>43.906903691527269</v>
      </c>
      <c r="AL18">
        <f t="shared" si="8"/>
        <v>-362.43628154593438</v>
      </c>
      <c r="AN18">
        <f t="shared" si="9"/>
        <v>0</v>
      </c>
      <c r="AO18">
        <f t="shared" si="9"/>
        <v>0</v>
      </c>
      <c r="AP18">
        <f t="shared" si="9"/>
        <v>-7.8344694063497684</v>
      </c>
      <c r="AQ18">
        <f t="shared" si="9"/>
        <v>-119.88684318608431</v>
      </c>
      <c r="AR18">
        <f t="shared" si="9"/>
        <v>-127.72131259243407</v>
      </c>
      <c r="AS18">
        <f t="shared" si="9"/>
        <v>-25.940323325978774</v>
      </c>
      <c r="AT18">
        <f t="shared" si="9"/>
        <v>16.603715515518083</v>
      </c>
      <c r="AU18">
        <f t="shared" si="9"/>
        <v>-137.05792040289478</v>
      </c>
      <c r="AW18">
        <v>15</v>
      </c>
      <c r="AX18">
        <f>IF(Z18&gt;0, (R18*SUMPRODUCT(K18:$K$98, X18:$X$98)-K18*$AZ$3)/Z18, 0)</f>
        <v>2535.6881724746245</v>
      </c>
    </row>
    <row r="19" spans="5:50" x14ac:dyDescent="0.25">
      <c r="E19">
        <v>2019</v>
      </c>
      <c r="F19" s="13">
        <v>2.3400000000000001E-2</v>
      </c>
      <c r="G19" s="13">
        <v>2.23E-2</v>
      </c>
      <c r="H19" s="5">
        <f t="shared" si="10"/>
        <v>7.2300000000000003E-2</v>
      </c>
      <c r="I19" s="5">
        <f t="shared" si="11"/>
        <v>1.0723</v>
      </c>
      <c r="J19">
        <f t="shared" si="12"/>
        <v>0.93257483913084027</v>
      </c>
      <c r="K19">
        <f t="shared" si="20"/>
        <v>0.3526599697087387</v>
      </c>
      <c r="L19" s="2">
        <v>16</v>
      </c>
      <c r="M19" s="6">
        <v>4.6883589999999996E-3</v>
      </c>
      <c r="Q19" s="4">
        <f t="shared" si="21"/>
        <v>25</v>
      </c>
      <c r="R19">
        <f t="shared" si="0"/>
        <v>100000</v>
      </c>
      <c r="S19">
        <f t="shared" si="1"/>
        <v>2622.7133679397502</v>
      </c>
      <c r="U19">
        <f t="shared" si="13"/>
        <v>4.6883589999999996E-3</v>
      </c>
      <c r="V19">
        <f t="shared" si="14"/>
        <v>0.01</v>
      </c>
      <c r="W19">
        <f t="shared" si="15"/>
        <v>0.82869956035399506</v>
      </c>
      <c r="X19">
        <f t="shared" si="16"/>
        <v>3.8852410420816955E-3</v>
      </c>
      <c r="Y19">
        <f t="shared" si="17"/>
        <v>8.2869956035399508E-3</v>
      </c>
      <c r="Z19">
        <f t="shared" si="18"/>
        <v>0.81652732370837344</v>
      </c>
      <c r="AB19">
        <f t="shared" si="19"/>
        <v>2101.3236737245466</v>
      </c>
      <c r="AC19">
        <f t="shared" si="2"/>
        <v>2141.5171271780187</v>
      </c>
      <c r="AE19">
        <f t="shared" si="3"/>
        <v>0</v>
      </c>
      <c r="AF19">
        <f t="shared" si="4"/>
        <v>0</v>
      </c>
      <c r="AG19">
        <f t="shared" si="4"/>
        <v>-20.413183092709335</v>
      </c>
      <c r="AH19">
        <f t="shared" si="5"/>
        <v>-388.52410420816955</v>
      </c>
      <c r="AI19">
        <f t="shared" si="6"/>
        <v>-408.93728730087889</v>
      </c>
      <c r="AJ19">
        <f t="shared" si="7"/>
        <v>-40.193453453472102</v>
      </c>
      <c r="AK19">
        <f t="shared" si="22"/>
        <v>46.859517924057386</v>
      </c>
      <c r="AL19">
        <f t="shared" si="8"/>
        <v>-402.2712228302936</v>
      </c>
      <c r="AN19">
        <f t="shared" si="9"/>
        <v>0</v>
      </c>
      <c r="AO19">
        <f t="shared" si="9"/>
        <v>0</v>
      </c>
      <c r="AP19">
        <f t="shared" si="9"/>
        <v>-7.1989125311338107</v>
      </c>
      <c r="AQ19">
        <f t="shared" si="9"/>
        <v>-137.0168988211679</v>
      </c>
      <c r="AR19">
        <f t="shared" si="9"/>
        <v>-144.21581135230173</v>
      </c>
      <c r="AS19">
        <f t="shared" si="9"/>
        <v>-14.174622077391071</v>
      </c>
      <c r="AT19">
        <f t="shared" si="9"/>
        <v>16.525476171664177</v>
      </c>
      <c r="AU19">
        <f t="shared" si="9"/>
        <v>-141.86495725802862</v>
      </c>
      <c r="AW19">
        <v>16</v>
      </c>
      <c r="AX19">
        <f>IF(Z19&gt;0, (R19*SUMPRODUCT(K19:$K$98, X19:$X$98)-K19*$AZ$3)/Z19, 0)</f>
        <v>2622.7133679397502</v>
      </c>
    </row>
    <row r="20" spans="5:50" x14ac:dyDescent="0.25">
      <c r="E20">
        <v>2020</v>
      </c>
      <c r="F20" s="14">
        <v>4.3E-3</v>
      </c>
      <c r="G20" s="14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0.33449679380512065</v>
      </c>
      <c r="L20" s="2">
        <v>17</v>
      </c>
      <c r="M20" s="6">
        <v>5.6712799999999999E-3</v>
      </c>
      <c r="Q20" s="4">
        <f t="shared" si="21"/>
        <v>25</v>
      </c>
      <c r="R20">
        <f t="shared" si="0"/>
        <v>100000</v>
      </c>
      <c r="S20">
        <f t="shared" si="1"/>
        <v>2635.8740328985773</v>
      </c>
      <c r="U20">
        <f t="shared" si="13"/>
        <v>5.6712799999999999E-3</v>
      </c>
      <c r="V20">
        <f t="shared" si="14"/>
        <v>0.01</v>
      </c>
      <c r="W20">
        <f t="shared" si="15"/>
        <v>0.81652732370837344</v>
      </c>
      <c r="X20">
        <f t="shared" si="16"/>
        <v>4.6307550804008243E-3</v>
      </c>
      <c r="Y20">
        <f t="shared" si="17"/>
        <v>8.1652732370837353E-3</v>
      </c>
      <c r="Z20">
        <f t="shared" si="18"/>
        <v>0.80373129539088894</v>
      </c>
      <c r="AB20">
        <f t="shared" si="19"/>
        <v>2141.5171271780187</v>
      </c>
      <c r="AC20">
        <f t="shared" si="2"/>
        <v>2118.53445094878</v>
      </c>
      <c r="AE20">
        <f t="shared" si="3"/>
        <v>0</v>
      </c>
      <c r="AF20">
        <f t="shared" si="4"/>
        <v>0</v>
      </c>
      <c r="AG20">
        <f t="shared" si="4"/>
        <v>-20.093282384772223</v>
      </c>
      <c r="AH20">
        <f t="shared" si="5"/>
        <v>-463.07550804008241</v>
      </c>
      <c r="AI20">
        <f t="shared" si="6"/>
        <v>-483.16879042485465</v>
      </c>
      <c r="AJ20">
        <f t="shared" si="7"/>
        <v>22.982676229238677</v>
      </c>
      <c r="AK20">
        <f t="shared" si="22"/>
        <v>9.2085236468654799</v>
      </c>
      <c r="AL20">
        <f t="shared" si="8"/>
        <v>-450.97759054875047</v>
      </c>
      <c r="AN20">
        <f t="shared" si="9"/>
        <v>0</v>
      </c>
      <c r="AO20">
        <f t="shared" si="9"/>
        <v>0</v>
      </c>
      <c r="AP20">
        <f t="shared" si="9"/>
        <v>-6.721138534727217</v>
      </c>
      <c r="AQ20">
        <f t="shared" si="9"/>
        <v>-154.89727272908493</v>
      </c>
      <c r="AR20">
        <f t="shared" si="9"/>
        <v>-161.61841126381216</v>
      </c>
      <c r="AS20">
        <f t="shared" si="9"/>
        <v>7.6876315117414977</v>
      </c>
      <c r="AT20">
        <f t="shared" si="9"/>
        <v>3.0802216355551399</v>
      </c>
      <c r="AU20">
        <f t="shared" si="9"/>
        <v>-150.85055811651551</v>
      </c>
      <c r="AW20">
        <v>17</v>
      </c>
      <c r="AX20">
        <f>IF(Z20&gt;0, (R20*SUMPRODUCT(K20:$K$98, X20:$X$98)-K20*$AZ$3)/Z20, 0)</f>
        <v>2635.8740328985773</v>
      </c>
    </row>
    <row r="21" spans="5:50" x14ac:dyDescent="0.25">
      <c r="E21">
        <v>2021</v>
      </c>
      <c r="F21" s="15">
        <v>1.2999999999999999E-3</v>
      </c>
      <c r="G21" s="15">
        <v>1.6000000000000001E-3</v>
      </c>
      <c r="H21" s="5">
        <f t="shared" si="10"/>
        <v>5.16E-2</v>
      </c>
      <c r="I21" s="5">
        <f t="shared" si="11"/>
        <v>1.0516000000000001</v>
      </c>
      <c r="J21">
        <f t="shared" si="12"/>
        <v>0.95093191327500948</v>
      </c>
      <c r="K21">
        <f t="shared" si="20"/>
        <v>0.31808367611745975</v>
      </c>
      <c r="L21" s="2">
        <v>18</v>
      </c>
      <c r="M21" s="6">
        <v>6.8024940000000001E-3</v>
      </c>
      <c r="Q21" s="4">
        <f t="shared" si="21"/>
        <v>25</v>
      </c>
      <c r="R21">
        <f t="shared" si="0"/>
        <v>100000</v>
      </c>
      <c r="S21">
        <f t="shared" si="1"/>
        <v>2615.3054866567695</v>
      </c>
      <c r="U21">
        <f t="shared" si="13"/>
        <v>6.8024940000000001E-3</v>
      </c>
      <c r="V21">
        <f t="shared" si="14"/>
        <v>0.01</v>
      </c>
      <c r="W21">
        <f t="shared" si="15"/>
        <v>0.80373129539088894</v>
      </c>
      <c r="X21">
        <f t="shared" si="16"/>
        <v>5.4673773145087496E-3</v>
      </c>
      <c r="Y21">
        <f t="shared" si="17"/>
        <v>8.037312953908889E-3</v>
      </c>
      <c r="Z21">
        <f t="shared" si="18"/>
        <v>0.79022660512247134</v>
      </c>
      <c r="AB21">
        <f t="shared" si="19"/>
        <v>2118.53445094878</v>
      </c>
      <c r="AC21">
        <f t="shared" si="2"/>
        <v>2066.6839760789517</v>
      </c>
      <c r="AE21">
        <f t="shared" si="3"/>
        <v>0</v>
      </c>
      <c r="AF21">
        <f t="shared" si="4"/>
        <v>0</v>
      </c>
      <c r="AG21">
        <f t="shared" si="4"/>
        <v>-19.755665128061782</v>
      </c>
      <c r="AH21">
        <f t="shared" si="5"/>
        <v>-546.737731450875</v>
      </c>
      <c r="AI21">
        <f t="shared" si="6"/>
        <v>-566.49339657893677</v>
      </c>
      <c r="AJ21">
        <f t="shared" si="7"/>
        <v>51.850474869828304</v>
      </c>
      <c r="AK21">
        <f t="shared" si="22"/>
        <v>3.3896551215180479</v>
      </c>
      <c r="AL21">
        <f t="shared" si="8"/>
        <v>-511.25326658759042</v>
      </c>
      <c r="AN21">
        <f t="shared" si="9"/>
        <v>0</v>
      </c>
      <c r="AO21">
        <f t="shared" si="9"/>
        <v>0</v>
      </c>
      <c r="AP21">
        <f t="shared" si="9"/>
        <v>-6.2839545880793981</v>
      </c>
      <c r="AQ21">
        <f t="shared" si="9"/>
        <v>-173.9083474920148</v>
      </c>
      <c r="AR21">
        <f t="shared" si="9"/>
        <v>-180.19230208009421</v>
      </c>
      <c r="AS21">
        <f t="shared" si="9"/>
        <v>16.492789655030951</v>
      </c>
      <c r="AT21">
        <f t="shared" si="9"/>
        <v>1.0781939618228353</v>
      </c>
      <c r="AU21">
        <f t="shared" si="9"/>
        <v>-162.62131846324041</v>
      </c>
      <c r="AW21">
        <v>18</v>
      </c>
      <c r="AX21">
        <f>IF(Z21&gt;0, (R21*SUMPRODUCT(K21:$K$98, X21:$X$98)-K21*$AZ$3)/Z21, 0)</f>
        <v>2615.3054866567695</v>
      </c>
    </row>
    <row r="22" spans="5:50" x14ac:dyDescent="0.25">
      <c r="E22">
        <v>2022</v>
      </c>
      <c r="F22" s="15">
        <v>0.02</v>
      </c>
      <c r="G22" s="15">
        <v>2.1000000000000001E-2</v>
      </c>
      <c r="H22" s="5">
        <f t="shared" si="10"/>
        <v>7.1000000000000008E-2</v>
      </c>
      <c r="I22" s="5">
        <f t="shared" si="11"/>
        <v>1.071</v>
      </c>
      <c r="J22">
        <f t="shared" si="12"/>
        <v>0.93370681605975725</v>
      </c>
      <c r="K22">
        <f t="shared" si="20"/>
        <v>0.29699689646821636</v>
      </c>
      <c r="L22" s="2">
        <v>19</v>
      </c>
      <c r="M22" s="6">
        <v>8.090557E-3</v>
      </c>
      <c r="Q22" s="4">
        <f t="shared" si="21"/>
        <v>25</v>
      </c>
      <c r="R22">
        <f t="shared" si="0"/>
        <v>100000</v>
      </c>
      <c r="S22">
        <f t="shared" si="1"/>
        <v>2609.9811186091451</v>
      </c>
      <c r="U22">
        <f t="shared" si="13"/>
        <v>8.090557E-3</v>
      </c>
      <c r="V22">
        <f t="shared" si="14"/>
        <v>0.01</v>
      </c>
      <c r="W22">
        <f t="shared" si="15"/>
        <v>0.79022660512247134</v>
      </c>
      <c r="X22">
        <f t="shared" si="16"/>
        <v>6.393373391659846E-3</v>
      </c>
      <c r="Y22">
        <f t="shared" si="17"/>
        <v>7.9022660512247135E-3</v>
      </c>
      <c r="Z22">
        <f t="shared" si="18"/>
        <v>0.77593096567958686</v>
      </c>
      <c r="AB22">
        <f t="shared" si="19"/>
        <v>2066.6839760789517</v>
      </c>
      <c r="AC22">
        <f t="shared" si="2"/>
        <v>2025.1651697678824</v>
      </c>
      <c r="AE22">
        <f t="shared" si="3"/>
        <v>0</v>
      </c>
      <c r="AF22">
        <f t="shared" si="4"/>
        <v>0</v>
      </c>
      <c r="AG22">
        <f t="shared" si="4"/>
        <v>-19.39827414198967</v>
      </c>
      <c r="AH22">
        <f t="shared" si="5"/>
        <v>-639.33733916598464</v>
      </c>
      <c r="AI22">
        <f t="shared" si="6"/>
        <v>-658.73561330797429</v>
      </c>
      <c r="AJ22">
        <f t="shared" si="7"/>
        <v>41.518806311069284</v>
      </c>
      <c r="AK22">
        <f t="shared" si="22"/>
        <v>43.400363497657985</v>
      </c>
      <c r="AL22">
        <f t="shared" si="8"/>
        <v>-573.81644349924704</v>
      </c>
      <c r="AN22">
        <f t="shared" si="9"/>
        <v>0</v>
      </c>
      <c r="AO22">
        <f t="shared" si="9"/>
        <v>0</v>
      </c>
      <c r="AP22">
        <f t="shared" si="9"/>
        <v>-5.7612272170105845</v>
      </c>
      <c r="AQ22">
        <f t="shared" si="9"/>
        <v>-189.88120552854488</v>
      </c>
      <c r="AR22">
        <f t="shared" si="9"/>
        <v>-195.64243274555545</v>
      </c>
      <c r="AS22">
        <f t="shared" si="9"/>
        <v>12.330956619452571</v>
      </c>
      <c r="AT22">
        <f t="shared" si="9"/>
        <v>12.889773264396885</v>
      </c>
      <c r="AU22">
        <f t="shared" si="9"/>
        <v>-170.421702861706</v>
      </c>
      <c r="AW22">
        <v>19</v>
      </c>
      <c r="AX22">
        <f>IF(Z22&gt;0, (R22*SUMPRODUCT(K22:$K$98, X22:$X$98)-K22*$AZ$3)/Z22, 0)</f>
        <v>2609.9811186091451</v>
      </c>
    </row>
    <row r="23" spans="5:50" x14ac:dyDescent="0.25">
      <c r="E23">
        <v>2023</v>
      </c>
      <c r="F23" s="15">
        <v>5.3900000000000003E-2</v>
      </c>
      <c r="G23" s="15"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0.26517580041805033</v>
      </c>
      <c r="L23" s="2">
        <v>20</v>
      </c>
      <c r="M23" s="6">
        <v>9.5159809999999997E-3</v>
      </c>
      <c r="Q23" s="4">
        <f t="shared" si="21"/>
        <v>25</v>
      </c>
      <c r="R23">
        <f t="shared" si="0"/>
        <v>100000</v>
      </c>
      <c r="S23">
        <f t="shared" si="1"/>
        <v>2674.9465163462351</v>
      </c>
      <c r="U23">
        <f t="shared" si="13"/>
        <v>9.5159809999999997E-3</v>
      </c>
      <c r="V23">
        <f t="shared" si="14"/>
        <v>0.01</v>
      </c>
      <c r="W23">
        <f t="shared" si="15"/>
        <v>0.77593096567958686</v>
      </c>
      <c r="X23">
        <f t="shared" si="16"/>
        <v>7.3837443267186003E-3</v>
      </c>
      <c r="Y23">
        <f t="shared" si="17"/>
        <v>7.7593096567958684E-3</v>
      </c>
      <c r="Z23">
        <f t="shared" si="18"/>
        <v>0.76078791169607241</v>
      </c>
      <c r="AB23">
        <f t="shared" si="19"/>
        <v>2025.1651697678824</v>
      </c>
      <c r="AC23">
        <f t="shared" si="2"/>
        <v>2035.066974069736</v>
      </c>
      <c r="AE23">
        <f t="shared" si="3"/>
        <v>0</v>
      </c>
      <c r="AF23">
        <f t="shared" si="4"/>
        <v>0</v>
      </c>
      <c r="AG23">
        <f t="shared" si="4"/>
        <v>-19.019697792401811</v>
      </c>
      <c r="AH23">
        <f t="shared" si="5"/>
        <v>-738.37443267186006</v>
      </c>
      <c r="AI23">
        <f t="shared" si="6"/>
        <v>-757.39413046426182</v>
      </c>
      <c r="AJ23">
        <f t="shared" si="7"/>
        <v>-9.9018043018536446</v>
      </c>
      <c r="AK23">
        <f t="shared" si="22"/>
        <v>141.76156188375177</v>
      </c>
      <c r="AL23">
        <f t="shared" si="8"/>
        <v>-625.53437288236364</v>
      </c>
      <c r="AN23">
        <f t="shared" si="9"/>
        <v>0</v>
      </c>
      <c r="AO23">
        <f t="shared" si="9"/>
        <v>0</v>
      </c>
      <c r="AP23">
        <f t="shared" si="9"/>
        <v>-5.0435635858095749</v>
      </c>
      <c r="AQ23">
        <f t="shared" si="9"/>
        <v>-195.79903119198431</v>
      </c>
      <c r="AR23">
        <f t="shared" si="9"/>
        <v>-200.84259477779386</v>
      </c>
      <c r="AS23">
        <f t="shared" si="9"/>
        <v>-2.6257188813269341</v>
      </c>
      <c r="AT23">
        <f t="shared" si="9"/>
        <v>37.591735641036848</v>
      </c>
      <c r="AU23">
        <f t="shared" si="9"/>
        <v>-165.87657801808393</v>
      </c>
      <c r="AW23">
        <v>20</v>
      </c>
      <c r="AX23">
        <f>IF(Z23&gt;0, (R23*SUMPRODUCT(K23:$K$98, X23:$X$98)-K23*$AZ$3)/Z23, 0)</f>
        <v>2674.9465163462351</v>
      </c>
    </row>
    <row r="24" spans="5:50" x14ac:dyDescent="0.25">
      <c r="E24">
        <v>2024</v>
      </c>
      <c r="F24" s="5">
        <v>3.5571999999999999E-2</v>
      </c>
      <c r="G24" s="5"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0.23676410751611635</v>
      </c>
      <c r="L24" s="2">
        <v>21</v>
      </c>
      <c r="M24" s="6">
        <v>1.1135328E-2</v>
      </c>
      <c r="Q24" s="4">
        <f t="shared" si="21"/>
        <v>25</v>
      </c>
      <c r="R24">
        <f t="shared" si="0"/>
        <v>100000</v>
      </c>
      <c r="S24">
        <f t="shared" si="1"/>
        <v>2709.3095822444075</v>
      </c>
      <c r="U24">
        <f t="shared" si="13"/>
        <v>1.1135328E-2</v>
      </c>
      <c r="V24">
        <f t="shared" si="14"/>
        <v>0.01</v>
      </c>
      <c r="W24">
        <f t="shared" si="15"/>
        <v>0.76078791169607241</v>
      </c>
      <c r="X24">
        <f t="shared" si="16"/>
        <v>8.4716229351708017E-3</v>
      </c>
      <c r="Y24">
        <f t="shared" si="17"/>
        <v>7.6078791169607246E-3</v>
      </c>
      <c r="Z24">
        <f t="shared" si="18"/>
        <v>0.74470840964394092</v>
      </c>
      <c r="AB24">
        <f t="shared" si="19"/>
        <v>2035.066974069736</v>
      </c>
      <c r="AC24">
        <f t="shared" si="2"/>
        <v>2017.6456302263227</v>
      </c>
      <c r="AE24">
        <f t="shared" si="3"/>
        <v>0</v>
      </c>
      <c r="AF24">
        <f t="shared" si="4"/>
        <v>0</v>
      </c>
      <c r="AG24">
        <f t="shared" si="4"/>
        <v>-18.617710241098521</v>
      </c>
      <c r="AH24">
        <f t="shared" si="5"/>
        <v>-847.16229351708023</v>
      </c>
      <c r="AI24">
        <f t="shared" si="6"/>
        <v>-865.78000375817874</v>
      </c>
      <c r="AJ24">
        <f t="shared" si="7"/>
        <v>17.421343843413297</v>
      </c>
      <c r="AK24">
        <f t="shared" si="22"/>
        <v>142.45468818488155</v>
      </c>
      <c r="AL24">
        <f t="shared" si="8"/>
        <v>-705.90397172988389</v>
      </c>
      <c r="AN24">
        <f t="shared" si="9"/>
        <v>0</v>
      </c>
      <c r="AO24">
        <f t="shared" si="9"/>
        <v>0</v>
      </c>
      <c r="AP24">
        <f t="shared" si="9"/>
        <v>-4.4080055492273509</v>
      </c>
      <c r="AQ24">
        <f t="shared" si="9"/>
        <v>-200.57762434587769</v>
      </c>
      <c r="AR24">
        <f t="shared" si="9"/>
        <v>-204.98562989510503</v>
      </c>
      <c r="AS24">
        <f t="shared" si="9"/>
        <v>4.1247489268171371</v>
      </c>
      <c r="AT24">
        <f t="shared" si="9"/>
        <v>33.728157109580124</v>
      </c>
      <c r="AU24">
        <f t="shared" si="9"/>
        <v>-167.13272385870778</v>
      </c>
      <c r="AW24">
        <v>21</v>
      </c>
      <c r="AX24">
        <f>IF(Z24&gt;0, (R24*SUMPRODUCT(K24:$K$98, X24:$X$98)-K24*$AZ$3)/Z24, 0)</f>
        <v>2709.3095822444075</v>
      </c>
    </row>
    <row r="25" spans="5:50" x14ac:dyDescent="0.25">
      <c r="E25">
        <v>2025</v>
      </c>
      <c r="F25" s="5">
        <v>3.5571999999999999E-2</v>
      </c>
      <c r="G25" s="5"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0.21139652456796101</v>
      </c>
      <c r="L25" s="2">
        <v>22</v>
      </c>
      <c r="M25" s="6">
        <v>1.2969985999999999E-2</v>
      </c>
      <c r="Q25" s="4">
        <f t="shared" si="21"/>
        <v>25</v>
      </c>
      <c r="R25">
        <f t="shared" si="0"/>
        <v>100000</v>
      </c>
      <c r="S25">
        <f t="shared" si="1"/>
        <v>2716.227452964964</v>
      </c>
      <c r="U25">
        <f t="shared" si="13"/>
        <v>1.2969985999999999E-2</v>
      </c>
      <c r="V25">
        <f t="shared" si="14"/>
        <v>0.01</v>
      </c>
      <c r="W25">
        <f t="shared" si="15"/>
        <v>0.74470840964394092</v>
      </c>
      <c r="X25">
        <f t="shared" si="16"/>
        <v>9.658857647164178E-3</v>
      </c>
      <c r="Y25">
        <f t="shared" si="17"/>
        <v>7.4470840964394091E-3</v>
      </c>
      <c r="Z25">
        <f t="shared" si="18"/>
        <v>0.72760246790033722</v>
      </c>
      <c r="AB25">
        <f t="shared" si="19"/>
        <v>2017.6456302263227</v>
      </c>
      <c r="AC25">
        <f t="shared" si="2"/>
        <v>1976.333798155955</v>
      </c>
      <c r="AE25">
        <f t="shared" si="3"/>
        <v>0</v>
      </c>
      <c r="AF25">
        <f t="shared" si="4"/>
        <v>0</v>
      </c>
      <c r="AG25">
        <f t="shared" si="4"/>
        <v>-18.19006169750843</v>
      </c>
      <c r="AH25">
        <f t="shared" si="5"/>
        <v>-965.88576471641784</v>
      </c>
      <c r="AI25">
        <f t="shared" si="6"/>
        <v>-984.07582641392628</v>
      </c>
      <c r="AJ25">
        <f t="shared" si="7"/>
        <v>41.3118320703677</v>
      </c>
      <c r="AK25">
        <f t="shared" si="22"/>
        <v>141.2351941158426</v>
      </c>
      <c r="AL25">
        <f t="shared" si="8"/>
        <v>-801.52880022771592</v>
      </c>
      <c r="AN25">
        <f t="shared" si="9"/>
        <v>0</v>
      </c>
      <c r="AO25">
        <f t="shared" si="9"/>
        <v>0</v>
      </c>
      <c r="AP25">
        <f t="shared" si="9"/>
        <v>-3.8453158245300676</v>
      </c>
      <c r="AQ25">
        <f t="shared" si="9"/>
        <v>-204.18489379071804</v>
      </c>
      <c r="AR25">
        <f t="shared" si="9"/>
        <v>-208.03020961524811</v>
      </c>
      <c r="AS25">
        <f t="shared" si="9"/>
        <v>8.7331777232109644</v>
      </c>
      <c r="AT25">
        <f t="shared" si="9"/>
        <v>29.856629182770465</v>
      </c>
      <c r="AU25">
        <f t="shared" si="9"/>
        <v>-169.44040270926666</v>
      </c>
      <c r="AW25">
        <v>22</v>
      </c>
      <c r="AX25">
        <f>IF(Z25&gt;0, (R25*SUMPRODUCT(K25:$K$98, X25:$X$98)-K25*$AZ$3)/Z25, 0)</f>
        <v>2716.227452964964</v>
      </c>
    </row>
    <row r="26" spans="5:50" x14ac:dyDescent="0.25">
      <c r="E26">
        <v>2026</v>
      </c>
      <c r="F26" s="5">
        <v>3.5571999999999999E-2</v>
      </c>
      <c r="G26" s="5"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0.18874689693567948</v>
      </c>
      <c r="L26" s="2">
        <v>23</v>
      </c>
      <c r="M26" s="6">
        <v>1.4883069000000001E-2</v>
      </c>
      <c r="Q26" s="4">
        <f t="shared" si="21"/>
        <v>25</v>
      </c>
      <c r="R26">
        <f t="shared" si="0"/>
        <v>100000</v>
      </c>
      <c r="S26">
        <f t="shared" si="1"/>
        <v>2698.1779974839606</v>
      </c>
      <c r="U26">
        <f t="shared" si="13"/>
        <v>1.4883069000000001E-2</v>
      </c>
      <c r="V26">
        <f t="shared" si="14"/>
        <v>0.01</v>
      </c>
      <c r="W26">
        <f t="shared" si="15"/>
        <v>0.72760246790033722</v>
      </c>
      <c r="X26">
        <f t="shared" si="16"/>
        <v>1.0828957734331004E-2</v>
      </c>
      <c r="Y26">
        <f t="shared" si="17"/>
        <v>7.2760246790033725E-3</v>
      </c>
      <c r="Z26">
        <f t="shared" si="18"/>
        <v>0.70949748548700287</v>
      </c>
      <c r="AB26">
        <f t="shared" si="19"/>
        <v>1976.333798155955</v>
      </c>
      <c r="AC26">
        <f t="shared" si="2"/>
        <v>1914.3505046112268</v>
      </c>
      <c r="AE26">
        <f t="shared" si="3"/>
        <v>0</v>
      </c>
      <c r="AF26">
        <f t="shared" si="4"/>
        <v>0</v>
      </c>
      <c r="AG26">
        <f t="shared" si="4"/>
        <v>-17.737437137175071</v>
      </c>
      <c r="AH26">
        <f t="shared" si="5"/>
        <v>-1082.8957734331004</v>
      </c>
      <c r="AI26">
        <f t="shared" si="6"/>
        <v>-1100.6332105702754</v>
      </c>
      <c r="AJ26">
        <f t="shared" si="7"/>
        <v>61.983293544728213</v>
      </c>
      <c r="AK26">
        <f t="shared" si="22"/>
        <v>138.34336587091687</v>
      </c>
      <c r="AL26">
        <f t="shared" si="8"/>
        <v>-900.30655115463037</v>
      </c>
      <c r="AN26">
        <f t="shared" si="9"/>
        <v>0</v>
      </c>
      <c r="AO26">
        <f t="shared" si="9"/>
        <v>0</v>
      </c>
      <c r="AP26">
        <f t="shared" si="9"/>
        <v>-3.3478862192334766</v>
      </c>
      <c r="AQ26">
        <f t="shared" si="9"/>
        <v>-204.39321694026032</v>
      </c>
      <c r="AR26">
        <f t="shared" si="9"/>
        <v>-207.74110315949378</v>
      </c>
      <c r="AS26">
        <f t="shared" si="9"/>
        <v>11.699154318420783</v>
      </c>
      <c r="AT26">
        <f t="shared" si="9"/>
        <v>26.111881019772945</v>
      </c>
      <c r="AU26">
        <f t="shared" si="9"/>
        <v>-169.93006782130007</v>
      </c>
      <c r="AW26">
        <v>23</v>
      </c>
      <c r="AX26">
        <f>IF(Z26&gt;0, (R26*SUMPRODUCT(K26:$K$98, X26:$X$98)-K26*$AZ$3)/Z26, 0)</f>
        <v>2698.1779974839606</v>
      </c>
    </row>
    <row r="27" spans="5:50" x14ac:dyDescent="0.25">
      <c r="E27">
        <v>2027</v>
      </c>
      <c r="F27" s="5">
        <v>3.5571999999999999E-2</v>
      </c>
      <c r="G27" s="5"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0.16852401512114237</v>
      </c>
      <c r="L27" s="2">
        <v>24</v>
      </c>
      <c r="M27" s="6">
        <v>1.6930661E-2</v>
      </c>
      <c r="Q27" s="4">
        <f t="shared" si="21"/>
        <v>25</v>
      </c>
      <c r="R27">
        <f t="shared" si="0"/>
        <v>100000</v>
      </c>
      <c r="S27">
        <f t="shared" si="1"/>
        <v>2660.7024132197112</v>
      </c>
      <c r="U27">
        <f t="shared" si="13"/>
        <v>1.6930661E-2</v>
      </c>
      <c r="V27">
        <f t="shared" si="14"/>
        <v>0.01</v>
      </c>
      <c r="W27">
        <f t="shared" si="15"/>
        <v>0.70949748548700287</v>
      </c>
      <c r="X27">
        <f t="shared" si="16"/>
        <v>1.2012261407132865E-2</v>
      </c>
      <c r="Y27">
        <f t="shared" si="17"/>
        <v>7.0949748548700285E-3</v>
      </c>
      <c r="Z27">
        <f t="shared" si="18"/>
        <v>0.69039024922500003</v>
      </c>
      <c r="AB27">
        <f t="shared" si="19"/>
        <v>1914.3505046112268</v>
      </c>
      <c r="AC27">
        <f t="shared" si="2"/>
        <v>1836.9230021763153</v>
      </c>
      <c r="AE27">
        <f t="shared" si="3"/>
        <v>0</v>
      </c>
      <c r="AF27">
        <f t="shared" si="4"/>
        <v>0</v>
      </c>
      <c r="AG27">
        <f t="shared" si="4"/>
        <v>-17.259756230625001</v>
      </c>
      <c r="AH27">
        <f t="shared" si="5"/>
        <v>-1201.2261407132864</v>
      </c>
      <c r="AI27">
        <f t="shared" si="6"/>
        <v>-1218.4858969439115</v>
      </c>
      <c r="AJ27">
        <f t="shared" si="7"/>
        <v>77.427502434911503</v>
      </c>
      <c r="AK27">
        <f t="shared" si="22"/>
        <v>134.0045353227859</v>
      </c>
      <c r="AL27">
        <f t="shared" si="8"/>
        <v>-1007.0538591862141</v>
      </c>
      <c r="AN27">
        <f t="shared" si="9"/>
        <v>0</v>
      </c>
      <c r="AO27">
        <f t="shared" si="9"/>
        <v>0</v>
      </c>
      <c r="AP27">
        <f t="shared" si="9"/>
        <v>-2.9086834199970788</v>
      </c>
      <c r="AQ27">
        <f t="shared" si="9"/>
        <v>-202.43545230147737</v>
      </c>
      <c r="AR27">
        <f t="shared" si="9"/>
        <v>-205.34413572147446</v>
      </c>
      <c r="AS27">
        <f t="shared" si="9"/>
        <v>13.048393591133314</v>
      </c>
      <c r="AT27">
        <f t="shared" si="9"/>
        <v>22.582982337038828</v>
      </c>
      <c r="AU27">
        <f t="shared" si="9"/>
        <v>-169.71275979330233</v>
      </c>
      <c r="AW27">
        <v>24</v>
      </c>
      <c r="AX27">
        <f>IF(Z27&gt;0, (R27*SUMPRODUCT(K27:$K$98, X27:$X$98)-K27*$AZ$3)/Z27, 0)</f>
        <v>2660.7024132197112</v>
      </c>
    </row>
    <row r="28" spans="5:50" x14ac:dyDescent="0.25">
      <c r="E28">
        <v>2028</v>
      </c>
      <c r="F28" s="5">
        <v>3.5571999999999999E-2</v>
      </c>
      <c r="G28" s="5"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0.15046787064387712</v>
      </c>
      <c r="L28" s="2">
        <v>25</v>
      </c>
      <c r="M28" s="6">
        <v>1.9185959999999998E-2</v>
      </c>
      <c r="Q28" s="4">
        <f t="shared" si="21"/>
        <v>25</v>
      </c>
      <c r="R28">
        <f t="shared" si="0"/>
        <v>100000</v>
      </c>
      <c r="S28">
        <f t="shared" si="1"/>
        <v>2607.794772671662</v>
      </c>
      <c r="U28">
        <f t="shared" si="13"/>
        <v>1.9185959999999998E-2</v>
      </c>
      <c r="V28">
        <f t="shared" si="14"/>
        <v>0.01</v>
      </c>
      <c r="W28">
        <f t="shared" si="15"/>
        <v>0.69039024922500003</v>
      </c>
      <c r="X28">
        <f t="shared" si="16"/>
        <v>1.324579970602088E-2</v>
      </c>
      <c r="Y28">
        <f t="shared" si="17"/>
        <v>6.9039024922500003E-3</v>
      </c>
      <c r="Z28">
        <f t="shared" si="18"/>
        <v>0.67024054702672908</v>
      </c>
      <c r="AB28">
        <f t="shared" si="19"/>
        <v>1836.9230021763153</v>
      </c>
      <c r="AC28">
        <f t="shared" si="2"/>
        <v>1747.8497949688995</v>
      </c>
      <c r="AE28">
        <f t="shared" si="3"/>
        <v>0</v>
      </c>
      <c r="AF28">
        <f t="shared" si="4"/>
        <v>0</v>
      </c>
      <c r="AG28">
        <f t="shared" si="4"/>
        <v>-16.756013675668228</v>
      </c>
      <c r="AH28">
        <f t="shared" si="5"/>
        <v>-1324.579970602088</v>
      </c>
      <c r="AI28">
        <f t="shared" si="6"/>
        <v>-1341.3359842777563</v>
      </c>
      <c r="AJ28">
        <f t="shared" si="7"/>
        <v>89.073207207415862</v>
      </c>
      <c r="AK28">
        <f t="shared" si="22"/>
        <v>128.58461015234209</v>
      </c>
      <c r="AL28">
        <f t="shared" si="8"/>
        <v>-1123.6781669179984</v>
      </c>
      <c r="AN28">
        <f t="shared" si="9"/>
        <v>0</v>
      </c>
      <c r="AO28">
        <f t="shared" si="9"/>
        <v>0</v>
      </c>
      <c r="AP28">
        <f t="shared" si="9"/>
        <v>-2.5212416982574828</v>
      </c>
      <c r="AQ28">
        <f t="shared" si="9"/>
        <v>-199.30672767402552</v>
      </c>
      <c r="AR28">
        <f t="shared" si="9"/>
        <v>-201.82796937228304</v>
      </c>
      <c r="AS28">
        <f t="shared" si="9"/>
        <v>13.402655819920714</v>
      </c>
      <c r="AT28">
        <f t="shared" si="9"/>
        <v>19.347852487195979</v>
      </c>
      <c r="AU28">
        <f t="shared" si="9"/>
        <v>-169.07746106516635</v>
      </c>
      <c r="AW28">
        <v>25</v>
      </c>
      <c r="AX28">
        <f>IF(Z28&gt;0, (R28*SUMPRODUCT(K28:$K$98, X28:$X$98)-K28*$AZ$3)/Z28, 0)</f>
        <v>2607.794772671662</v>
      </c>
    </row>
    <row r="29" spans="5:50" x14ac:dyDescent="0.25">
      <c r="E29">
        <v>2029</v>
      </c>
      <c r="F29" s="5">
        <v>3.5571999999999999E-2</v>
      </c>
      <c r="G29" s="5"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0.13434631307489028</v>
      </c>
      <c r="L29" s="2">
        <v>26</v>
      </c>
      <c r="M29" s="6">
        <v>2.1884238E-2</v>
      </c>
      <c r="Q29" s="4">
        <f t="shared" si="21"/>
        <v>25</v>
      </c>
      <c r="R29">
        <f t="shared" si="0"/>
        <v>100000</v>
      </c>
      <c r="S29">
        <f t="shared" si="1"/>
        <v>2542.5096616763103</v>
      </c>
      <c r="U29">
        <f t="shared" si="13"/>
        <v>2.1884238E-2</v>
      </c>
      <c r="V29">
        <f t="shared" si="14"/>
        <v>0.01</v>
      </c>
      <c r="W29">
        <f t="shared" si="15"/>
        <v>0.67024054702672908</v>
      </c>
      <c r="X29">
        <f t="shared" si="16"/>
        <v>1.4667703648383133E-2</v>
      </c>
      <c r="Y29">
        <f t="shared" si="17"/>
        <v>6.7024054702672911E-3</v>
      </c>
      <c r="Z29">
        <f t="shared" si="18"/>
        <v>0.64887043790807875</v>
      </c>
      <c r="AB29">
        <f t="shared" si="19"/>
        <v>1747.8497949688995</v>
      </c>
      <c r="AC29">
        <f t="shared" si="2"/>
        <v>1649.7593575574285</v>
      </c>
      <c r="AE29">
        <f t="shared" si="3"/>
        <v>0</v>
      </c>
      <c r="AF29">
        <f t="shared" si="4"/>
        <v>0</v>
      </c>
      <c r="AG29">
        <f t="shared" si="4"/>
        <v>-16.22176094770197</v>
      </c>
      <c r="AH29">
        <f t="shared" si="5"/>
        <v>-1466.7703648383133</v>
      </c>
      <c r="AI29">
        <f t="shared" si="6"/>
        <v>-1482.9921257860153</v>
      </c>
      <c r="AJ29">
        <f t="shared" si="7"/>
        <v>98.09043741147093</v>
      </c>
      <c r="AK29">
        <f t="shared" si="22"/>
        <v>122.34948564782297</v>
      </c>
      <c r="AL29">
        <f t="shared" si="8"/>
        <v>-1262.5522027267214</v>
      </c>
      <c r="AN29">
        <f t="shared" si="9"/>
        <v>0</v>
      </c>
      <c r="AO29">
        <f t="shared" si="9"/>
        <v>0</v>
      </c>
      <c r="AP29">
        <f t="shared" si="9"/>
        <v>-2.1793337749059978</v>
      </c>
      <c r="AQ29">
        <f t="shared" si="9"/>
        <v>-197.05519064353908</v>
      </c>
      <c r="AR29">
        <f t="shared" si="9"/>
        <v>-199.23452441844509</v>
      </c>
      <c r="AS29">
        <f t="shared" si="9"/>
        <v>13.178088614134404</v>
      </c>
      <c r="AT29">
        <f t="shared" si="9"/>
        <v>16.437202303394219</v>
      </c>
      <c r="AU29">
        <f t="shared" si="9"/>
        <v>-169.61923350091647</v>
      </c>
      <c r="AW29">
        <v>26</v>
      </c>
      <c r="AX29">
        <f>IF(Z29&gt;0, (R29*SUMPRODUCT(K29:$K$98, X29:$X$98)-K29*$AZ$3)/Z29, 0)</f>
        <v>2542.5096616763103</v>
      </c>
    </row>
    <row r="30" spans="5:50" x14ac:dyDescent="0.25">
      <c r="E30">
        <v>2030</v>
      </c>
      <c r="F30" s="5">
        <v>3.5571999999999999E-2</v>
      </c>
      <c r="G30" s="5"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0.11995206524543775</v>
      </c>
      <c r="L30" s="2">
        <v>27</v>
      </c>
      <c r="M30" s="6">
        <v>2.4761703999999999E-2</v>
      </c>
      <c r="Q30" s="4">
        <f t="shared" si="21"/>
        <v>25</v>
      </c>
      <c r="R30">
        <f t="shared" si="0"/>
        <v>100000</v>
      </c>
      <c r="S30">
        <f t="shared" si="1"/>
        <v>2463.7392533536736</v>
      </c>
      <c r="U30">
        <f t="shared" si="13"/>
        <v>2.4761703999999999E-2</v>
      </c>
      <c r="V30">
        <f t="shared" si="14"/>
        <v>0.01</v>
      </c>
      <c r="W30">
        <f t="shared" si="15"/>
        <v>0.64887043790807875</v>
      </c>
      <c r="X30">
        <f t="shared" si="16"/>
        <v>1.6067137717830225E-2</v>
      </c>
      <c r="Y30">
        <f t="shared" si="17"/>
        <v>6.4887043790807872E-3</v>
      </c>
      <c r="Z30">
        <f t="shared" si="18"/>
        <v>0.62631459581116777</v>
      </c>
      <c r="AB30">
        <f t="shared" si="19"/>
        <v>1649.7593575574285</v>
      </c>
      <c r="AC30">
        <f t="shared" si="2"/>
        <v>1543.0758546483144</v>
      </c>
      <c r="AE30">
        <f t="shared" si="3"/>
        <v>0</v>
      </c>
      <c r="AF30">
        <f t="shared" si="4"/>
        <v>0</v>
      </c>
      <c r="AG30">
        <f t="shared" si="4"/>
        <v>-15.657864895279195</v>
      </c>
      <c r="AH30">
        <f t="shared" si="5"/>
        <v>-1606.7137717830224</v>
      </c>
      <c r="AI30">
        <f t="shared" si="6"/>
        <v>-1622.3716366783015</v>
      </c>
      <c r="AJ30">
        <f t="shared" si="7"/>
        <v>106.68350290911417</v>
      </c>
      <c r="AK30">
        <f t="shared" si="22"/>
        <v>115.48315502902001</v>
      </c>
      <c r="AL30">
        <f t="shared" si="8"/>
        <v>-1400.2049787401672</v>
      </c>
      <c r="AN30">
        <f t="shared" si="9"/>
        <v>0</v>
      </c>
      <c r="AO30">
        <f t="shared" si="9"/>
        <v>0</v>
      </c>
      <c r="AP30">
        <f t="shared" si="9"/>
        <v>-1.8781932315227794</v>
      </c>
      <c r="AQ30">
        <f t="shared" si="9"/>
        <v>-192.72863518366049</v>
      </c>
      <c r="AR30">
        <f t="shared" si="9"/>
        <v>-194.60682841518326</v>
      </c>
      <c r="AS30">
        <f t="shared" si="9"/>
        <v>12.79690650156591</v>
      </c>
      <c r="AT30">
        <f t="shared" si="9"/>
        <v>13.852442946790012</v>
      </c>
      <c r="AU30">
        <f t="shared" si="9"/>
        <v>-167.95747896682732</v>
      </c>
      <c r="AW30">
        <v>27</v>
      </c>
      <c r="AX30">
        <f>IF(Z30&gt;0, (R30*SUMPRODUCT(K30:$K$98, X30:$X$98)-K30*$AZ$3)/Z30, 0)</f>
        <v>2463.7392533536736</v>
      </c>
    </row>
    <row r="31" spans="5:50" x14ac:dyDescent="0.25">
      <c r="E31">
        <v>2031</v>
      </c>
      <c r="F31" s="5">
        <v>3.5571999999999999E-2</v>
      </c>
      <c r="G31" s="5"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0.10710005825485512</v>
      </c>
      <c r="L31" s="2">
        <v>28</v>
      </c>
      <c r="M31" s="6">
        <v>2.7627288E-2</v>
      </c>
      <c r="Q31" s="4">
        <f t="shared" si="21"/>
        <v>25</v>
      </c>
      <c r="R31">
        <f t="shared" si="0"/>
        <v>100000</v>
      </c>
      <c r="S31">
        <f t="shared" si="1"/>
        <v>2374.1863027490667</v>
      </c>
      <c r="U31">
        <f t="shared" si="13"/>
        <v>2.7627288E-2</v>
      </c>
      <c r="V31">
        <f t="shared" si="14"/>
        <v>0.01</v>
      </c>
      <c r="W31">
        <f t="shared" si="15"/>
        <v>0.62631459581116777</v>
      </c>
      <c r="X31">
        <f t="shared" si="16"/>
        <v>1.7303373717078727E-2</v>
      </c>
      <c r="Y31">
        <f t="shared" si="17"/>
        <v>6.263145958111678E-3</v>
      </c>
      <c r="Z31">
        <f t="shared" si="18"/>
        <v>0.60274807613597736</v>
      </c>
      <c r="AB31">
        <f t="shared" si="19"/>
        <v>1543.0758546483144</v>
      </c>
      <c r="AC31">
        <f t="shared" si="2"/>
        <v>1431.0362263703892</v>
      </c>
      <c r="AE31">
        <f t="shared" si="3"/>
        <v>0</v>
      </c>
      <c r="AF31">
        <f t="shared" si="4"/>
        <v>0</v>
      </c>
      <c r="AG31">
        <f t="shared" si="4"/>
        <v>-15.068701903399434</v>
      </c>
      <c r="AH31">
        <f t="shared" si="5"/>
        <v>-1730.3373717078728</v>
      </c>
      <c r="AI31">
        <f t="shared" si="6"/>
        <v>-1745.4060736112722</v>
      </c>
      <c r="AJ31">
        <f t="shared" si="7"/>
        <v>112.0396282779252</v>
      </c>
      <c r="AK31">
        <f t="shared" si="22"/>
        <v>108.01530982538202</v>
      </c>
      <c r="AL31">
        <f t="shared" si="8"/>
        <v>-1525.351135507965</v>
      </c>
      <c r="AN31">
        <f t="shared" si="9"/>
        <v>0</v>
      </c>
      <c r="AO31">
        <f t="shared" si="9"/>
        <v>0</v>
      </c>
      <c r="AP31">
        <f t="shared" si="9"/>
        <v>-1.6138588516791257</v>
      </c>
      <c r="AQ31">
        <f t="shared" si="9"/>
        <v>-185.31923331046607</v>
      </c>
      <c r="AR31">
        <f t="shared" si="9"/>
        <v>-186.93309216214519</v>
      </c>
      <c r="AS31">
        <f t="shared" si="9"/>
        <v>11.999450715418103</v>
      </c>
      <c r="AT31">
        <f t="shared" si="9"/>
        <v>11.568445974714638</v>
      </c>
      <c r="AU31">
        <f t="shared" si="9"/>
        <v>-163.36519547201246</v>
      </c>
      <c r="AW31">
        <v>28</v>
      </c>
      <c r="AX31">
        <f>IF(Z31&gt;0, (R31*SUMPRODUCT(K31:$K$98, X31:$X$98)-K31*$AZ$3)/Z31, 0)</f>
        <v>2374.1863027490667</v>
      </c>
    </row>
    <row r="32" spans="5:50" x14ac:dyDescent="0.25">
      <c r="E32">
        <v>2032</v>
      </c>
      <c r="F32" s="5">
        <v>3.5571999999999999E-2</v>
      </c>
      <c r="G32" s="5"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9.562505201326349E-2</v>
      </c>
      <c r="L32" s="2">
        <v>29</v>
      </c>
      <c r="M32" s="6">
        <v>3.0780427999999999E-2</v>
      </c>
      <c r="Q32" s="4">
        <f t="shared" si="21"/>
        <v>25</v>
      </c>
      <c r="R32">
        <f t="shared" si="0"/>
        <v>100000</v>
      </c>
      <c r="S32">
        <f t="shared" si="1"/>
        <v>2279.2014005362703</v>
      </c>
      <c r="U32">
        <f t="shared" si="13"/>
        <v>3.0780427999999999E-2</v>
      </c>
      <c r="V32">
        <f t="shared" si="14"/>
        <v>0.01</v>
      </c>
      <c r="W32">
        <f t="shared" si="15"/>
        <v>0.60274807613597736</v>
      </c>
      <c r="X32">
        <f t="shared" si="16"/>
        <v>1.8552843759641967E-2</v>
      </c>
      <c r="Y32">
        <f t="shared" si="17"/>
        <v>6.0274807613597738E-3</v>
      </c>
      <c r="Z32">
        <f t="shared" si="18"/>
        <v>0.57816775161497569</v>
      </c>
      <c r="AB32">
        <f t="shared" si="19"/>
        <v>1431.0362263703892</v>
      </c>
      <c r="AC32">
        <f t="shared" si="2"/>
        <v>1317.7607492257591</v>
      </c>
      <c r="AE32">
        <f t="shared" si="3"/>
        <v>0</v>
      </c>
      <c r="AF32">
        <f t="shared" si="4"/>
        <v>0</v>
      </c>
      <c r="AG32">
        <f t="shared" si="4"/>
        <v>-14.454193790374392</v>
      </c>
      <c r="AH32">
        <f t="shared" si="5"/>
        <v>-1855.2843759641967</v>
      </c>
      <c r="AI32">
        <f t="shared" si="6"/>
        <v>-1869.738569754571</v>
      </c>
      <c r="AJ32">
        <f t="shared" si="7"/>
        <v>113.27547714463003</v>
      </c>
      <c r="AK32">
        <f t="shared" si="22"/>
        <v>100.17253584592726</v>
      </c>
      <c r="AL32">
        <f t="shared" si="8"/>
        <v>-1656.2905567640137</v>
      </c>
      <c r="AN32">
        <f t="shared" si="9"/>
        <v>0</v>
      </c>
      <c r="AO32">
        <f t="shared" si="9"/>
        <v>0</v>
      </c>
      <c r="AP32">
        <f t="shared" si="9"/>
        <v>-1.3821830330143414</v>
      </c>
      <c r="AQ32">
        <f t="shared" si="9"/>
        <v>-177.41166495097141</v>
      </c>
      <c r="AR32">
        <f t="shared" si="9"/>
        <v>-178.79384798398573</v>
      </c>
      <c r="AS32">
        <f t="shared" si="9"/>
        <v>10.831973393782487</v>
      </c>
      <c r="AT32">
        <f t="shared" si="9"/>
        <v>9.5790039505672961</v>
      </c>
      <c r="AU32">
        <f t="shared" si="9"/>
        <v>-158.38287063963594</v>
      </c>
      <c r="AW32">
        <v>29</v>
      </c>
      <c r="AX32">
        <f>IF(Z32&gt;0, (R32*SUMPRODUCT(K32:$K$98, X32:$X$98)-K32*$AZ$3)/Z32, 0)</f>
        <v>2279.2014005362703</v>
      </c>
    </row>
    <row r="33" spans="5:50" x14ac:dyDescent="0.25">
      <c r="E33">
        <v>2033</v>
      </c>
      <c r="F33" s="5">
        <v>3.5571999999999999E-2</v>
      </c>
      <c r="G33" s="5"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8.5379510726128108E-2</v>
      </c>
      <c r="L33" s="2">
        <v>30</v>
      </c>
      <c r="M33" s="6">
        <v>3.4133669999999998E-2</v>
      </c>
      <c r="Q33" s="4">
        <f t="shared" si="21"/>
        <v>25</v>
      </c>
      <c r="R33">
        <f t="shared" si="0"/>
        <v>100000</v>
      </c>
      <c r="S33">
        <f t="shared" si="1"/>
        <v>2179.8090969278564</v>
      </c>
      <c r="U33">
        <f t="shared" si="13"/>
        <v>3.4133669999999998E-2</v>
      </c>
      <c r="V33">
        <f t="shared" si="14"/>
        <v>0.01</v>
      </c>
      <c r="W33">
        <f t="shared" si="15"/>
        <v>0.57816775161497569</v>
      </c>
      <c r="X33">
        <f t="shared" si="16"/>
        <v>1.9734987238267547E-2</v>
      </c>
      <c r="Y33">
        <f t="shared" si="17"/>
        <v>5.7816775161497573E-3</v>
      </c>
      <c r="Z33">
        <f t="shared" si="18"/>
        <v>0.55265108686055842</v>
      </c>
      <c r="AB33">
        <f t="shared" si="19"/>
        <v>1317.7607492257591</v>
      </c>
      <c r="AC33">
        <f t="shared" si="2"/>
        <v>1204.6738665657122</v>
      </c>
      <c r="AE33">
        <f t="shared" si="3"/>
        <v>0</v>
      </c>
      <c r="AF33">
        <f t="shared" si="4"/>
        <v>0</v>
      </c>
      <c r="AG33">
        <f t="shared" si="4"/>
        <v>-13.81627717151396</v>
      </c>
      <c r="AH33">
        <f t="shared" si="5"/>
        <v>-1973.4987238267547</v>
      </c>
      <c r="AI33">
        <f t="shared" si="6"/>
        <v>-1987.3150009982687</v>
      </c>
      <c r="AJ33">
        <f t="shared" si="7"/>
        <v>113.08688266004697</v>
      </c>
      <c r="AK33">
        <f t="shared" si="22"/>
        <v>92.243252445803151</v>
      </c>
      <c r="AL33">
        <f t="shared" si="8"/>
        <v>-1781.9848658924186</v>
      </c>
      <c r="AN33">
        <f t="shared" si="9"/>
        <v>0</v>
      </c>
      <c r="AO33">
        <f t="shared" si="9"/>
        <v>0</v>
      </c>
      <c r="AP33">
        <f t="shared" si="9"/>
        <v>-1.1796269849604351</v>
      </c>
      <c r="AQ33">
        <f t="shared" si="9"/>
        <v>-168.49635545896655</v>
      </c>
      <c r="AR33">
        <f t="shared" si="9"/>
        <v>-169.67598244392698</v>
      </c>
      <c r="AS33">
        <f t="shared" si="9"/>
        <v>9.6553027110578711</v>
      </c>
      <c r="AT33">
        <f t="shared" si="9"/>
        <v>7.8756837616093929</v>
      </c>
      <c r="AU33">
        <f t="shared" si="9"/>
        <v>-152.1449959712597</v>
      </c>
      <c r="AW33">
        <v>30</v>
      </c>
      <c r="AX33">
        <f>IF(Z33&gt;0, (R33*SUMPRODUCT(K33:$K$98, X33:$X$98)-K33*$AZ$3)/Z33, 0)</f>
        <v>2179.8090969278564</v>
      </c>
    </row>
    <row r="34" spans="5:50" x14ac:dyDescent="0.25">
      <c r="E34">
        <v>2034</v>
      </c>
      <c r="F34" s="5">
        <v>3.5571999999999999E-2</v>
      </c>
      <c r="G34" s="5"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7.6231706005471522E-2</v>
      </c>
      <c r="L34" s="2">
        <v>31</v>
      </c>
      <c r="M34" s="6">
        <v>3.7867151000000002E-2</v>
      </c>
      <c r="Q34" s="4">
        <f t="shared" si="21"/>
        <v>25</v>
      </c>
      <c r="R34">
        <f t="shared" si="0"/>
        <v>100000</v>
      </c>
      <c r="S34">
        <f t="shared" si="1"/>
        <v>2078.3277458529524</v>
      </c>
      <c r="U34">
        <f t="shared" si="13"/>
        <v>3.7867151000000002E-2</v>
      </c>
      <c r="V34">
        <f t="shared" si="14"/>
        <v>0.01</v>
      </c>
      <c r="W34">
        <f t="shared" si="15"/>
        <v>0.55265108686055842</v>
      </c>
      <c r="X34">
        <f t="shared" si="16"/>
        <v>2.0927322156462883E-2</v>
      </c>
      <c r="Y34">
        <f t="shared" si="17"/>
        <v>5.5265108686055843E-3</v>
      </c>
      <c r="Z34">
        <f t="shared" si="18"/>
        <v>0.52619725383548999</v>
      </c>
      <c r="AB34">
        <f t="shared" si="19"/>
        <v>1204.6738665657122</v>
      </c>
      <c r="AC34">
        <f t="shared" si="2"/>
        <v>1093.6103524379278</v>
      </c>
      <c r="AE34">
        <f t="shared" si="3"/>
        <v>0</v>
      </c>
      <c r="AF34">
        <f t="shared" si="4"/>
        <v>0</v>
      </c>
      <c r="AG34">
        <f t="shared" si="4"/>
        <v>-13.154931345887249</v>
      </c>
      <c r="AH34">
        <f t="shared" si="5"/>
        <v>-2092.7322156462883</v>
      </c>
      <c r="AI34">
        <f t="shared" si="6"/>
        <v>-2105.8871469921755</v>
      </c>
      <c r="AJ34">
        <f t="shared" si="7"/>
        <v>111.0635141277844</v>
      </c>
      <c r="AK34">
        <f t="shared" si="22"/>
        <v>84.327170659599858</v>
      </c>
      <c r="AL34">
        <f t="shared" si="8"/>
        <v>-1910.4964622047912</v>
      </c>
      <c r="AN34">
        <f t="shared" si="9"/>
        <v>0</v>
      </c>
      <c r="AO34">
        <f t="shared" si="9"/>
        <v>0</v>
      </c>
      <c r="AP34">
        <f t="shared" si="9"/>
        <v>-1.0028228588818386</v>
      </c>
      <c r="AQ34">
        <f t="shared" si="9"/>
        <v>-159.53254701132687</v>
      </c>
      <c r="AR34">
        <f t="shared" si="9"/>
        <v>-160.53536987020871</v>
      </c>
      <c r="AS34">
        <f t="shared" si="9"/>
        <v>8.4665611569237935</v>
      </c>
      <c r="AT34">
        <f t="shared" si="9"/>
        <v>6.4284040819958408</v>
      </c>
      <c r="AU34">
        <f t="shared" ref="AU34:AU89" si="23">AL34*$K34</f>
        <v>-145.64040463128907</v>
      </c>
      <c r="AW34">
        <v>31</v>
      </c>
      <c r="AX34">
        <f>IF(Z34&gt;0, (R34*SUMPRODUCT(K34:$K$98, X34:$X$98)-K34*$AZ$3)/Z34, 0)</f>
        <v>2078.3277458529524</v>
      </c>
    </row>
    <row r="35" spans="5:50" x14ac:dyDescent="0.25">
      <c r="E35">
        <v>2035</v>
      </c>
      <c r="F35" s="5">
        <v>3.5571999999999999E-2</v>
      </c>
      <c r="G35" s="5"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6.8064023219171002E-2</v>
      </c>
      <c r="L35" s="2">
        <v>32</v>
      </c>
      <c r="M35" s="6">
        <v>4.2172894000000002E-2</v>
      </c>
      <c r="Q35" s="4">
        <f t="shared" si="21"/>
        <v>25</v>
      </c>
      <c r="R35">
        <f t="shared" si="0"/>
        <v>100000</v>
      </c>
      <c r="S35">
        <f t="shared" si="1"/>
        <v>1975.6770767389949</v>
      </c>
      <c r="U35">
        <f t="shared" si="13"/>
        <v>4.2172894000000002E-2</v>
      </c>
      <c r="V35">
        <f t="shared" si="14"/>
        <v>0.01</v>
      </c>
      <c r="W35">
        <f t="shared" si="15"/>
        <v>0.52619725383548999</v>
      </c>
      <c r="X35">
        <f t="shared" si="16"/>
        <v>2.2191261009095214E-2</v>
      </c>
      <c r="Y35">
        <f t="shared" si="17"/>
        <v>5.2619725383548999E-3</v>
      </c>
      <c r="Z35">
        <f t="shared" si="18"/>
        <v>0.49874402028803988</v>
      </c>
      <c r="AB35">
        <f t="shared" si="19"/>
        <v>1093.6103524379278</v>
      </c>
      <c r="AC35">
        <f t="shared" si="2"/>
        <v>985.35712804372861</v>
      </c>
      <c r="AE35">
        <f t="shared" si="3"/>
        <v>0</v>
      </c>
      <c r="AF35">
        <f t="shared" ref="AF35:AG66" si="24">-$Z35*P35</f>
        <v>0</v>
      </c>
      <c r="AG35">
        <f t="shared" si="24"/>
        <v>-12.468600507200996</v>
      </c>
      <c r="AH35">
        <f t="shared" si="5"/>
        <v>-2219.1261009095215</v>
      </c>
      <c r="AI35">
        <f t="shared" ref="AI35:AI66" si="25">SUM(AE35:AH35)</f>
        <v>-2231.5947014167223</v>
      </c>
      <c r="AJ35">
        <f t="shared" si="7"/>
        <v>108.25322439419915</v>
      </c>
      <c r="AK35">
        <f t="shared" si="22"/>
        <v>76.552724670654953</v>
      </c>
      <c r="AL35">
        <f t="shared" ref="AL35:AL89" si="26">SUM(AI35:AK35)</f>
        <v>-2046.7887523518682</v>
      </c>
      <c r="AN35">
        <f t="shared" ref="AN35:AT66" si="27">AE35*$K35</f>
        <v>0</v>
      </c>
      <c r="AO35">
        <f t="shared" si="27"/>
        <v>0</v>
      </c>
      <c r="AP35">
        <f t="shared" si="27"/>
        <v>-0.84866311443269593</v>
      </c>
      <c r="AQ35">
        <f t="shared" si="27"/>
        <v>-151.04265045857409</v>
      </c>
      <c r="AR35">
        <f t="shared" si="27"/>
        <v>-151.89131357300676</v>
      </c>
      <c r="AS35">
        <f t="shared" si="27"/>
        <v>7.3681499787168994</v>
      </c>
      <c r="AT35">
        <f t="shared" si="27"/>
        <v>5.2104864294742637</v>
      </c>
      <c r="AU35">
        <f t="shared" si="23"/>
        <v>-139.3126771648156</v>
      </c>
      <c r="AW35">
        <v>32</v>
      </c>
      <c r="AX35">
        <f>IF(Z35&gt;0, (R35*SUMPRODUCT(K35:$K$98, X35:$X$98)-K35*$AZ$3)/Z35, 0)</f>
        <v>1975.6770767389949</v>
      </c>
    </row>
    <row r="36" spans="5:50" x14ac:dyDescent="0.25">
      <c r="E36">
        <v>2036</v>
      </c>
      <c r="F36" s="5">
        <v>3.5571999999999999E-2</v>
      </c>
      <c r="G36" s="5"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6.0771449302831244E-2</v>
      </c>
      <c r="L36" s="2">
        <v>33</v>
      </c>
      <c r="M36" s="6">
        <v>4.6777600000000003E-2</v>
      </c>
      <c r="Q36" s="4">
        <f t="shared" si="21"/>
        <v>25</v>
      </c>
      <c r="R36">
        <f t="shared" si="0"/>
        <v>100000</v>
      </c>
      <c r="S36">
        <f t="shared" si="1"/>
        <v>1870.8544853836172</v>
      </c>
      <c r="U36">
        <f t="shared" si="13"/>
        <v>4.6777600000000003E-2</v>
      </c>
      <c r="V36">
        <f t="shared" si="14"/>
        <v>0.01</v>
      </c>
      <c r="W36">
        <f t="shared" si="15"/>
        <v>0.49874402028803988</v>
      </c>
      <c r="X36">
        <f t="shared" si="16"/>
        <v>2.3330048283425817E-2</v>
      </c>
      <c r="Y36">
        <f t="shared" si="17"/>
        <v>4.9874402028803992E-3</v>
      </c>
      <c r="Z36">
        <f t="shared" si="18"/>
        <v>0.47042653180173366</v>
      </c>
      <c r="AB36">
        <f t="shared" si="19"/>
        <v>985.35712804372861</v>
      </c>
      <c r="AC36">
        <f t="shared" si="2"/>
        <v>880.0995870647323</v>
      </c>
      <c r="AE36">
        <f t="shared" si="3"/>
        <v>0</v>
      </c>
      <c r="AF36">
        <f t="shared" si="24"/>
        <v>0</v>
      </c>
      <c r="AG36">
        <f t="shared" si="24"/>
        <v>-11.760663295043342</v>
      </c>
      <c r="AH36">
        <f t="shared" si="5"/>
        <v>-2333.0048283425817</v>
      </c>
      <c r="AI36">
        <f t="shared" si="25"/>
        <v>-2344.765491637625</v>
      </c>
      <c r="AJ36">
        <f t="shared" si="7"/>
        <v>105.2575409789963</v>
      </c>
      <c r="AK36">
        <f t="shared" si="22"/>
        <v>68.974998963061012</v>
      </c>
      <c r="AL36">
        <f t="shared" si="26"/>
        <v>-2170.532951695568</v>
      </c>
      <c r="AN36">
        <f t="shared" si="27"/>
        <v>0</v>
      </c>
      <c r="AO36">
        <f t="shared" si="27"/>
        <v>0</v>
      </c>
      <c r="AP36">
        <f t="shared" si="27"/>
        <v>-0.71471255320239468</v>
      </c>
      <c r="AQ36">
        <f t="shared" si="27"/>
        <v>-141.78008464888171</v>
      </c>
      <c r="AR36">
        <f t="shared" si="27"/>
        <v>-142.4947972020841</v>
      </c>
      <c r="AS36">
        <f t="shared" si="27"/>
        <v>6.3966533153457563</v>
      </c>
      <c r="AT36">
        <f t="shared" si="27"/>
        <v>4.1917106526465</v>
      </c>
      <c r="AU36">
        <f t="shared" si="23"/>
        <v>-131.90643323409188</v>
      </c>
      <c r="AW36">
        <v>33</v>
      </c>
      <c r="AX36">
        <f>IF(Z36&gt;0, (R36*SUMPRODUCT(K36:$K$98, X36:$X$98)-K36*$AZ$3)/Z36, 0)</f>
        <v>1870.8544853836172</v>
      </c>
    </row>
    <row r="37" spans="5:50" x14ac:dyDescent="0.25">
      <c r="E37">
        <v>2037</v>
      </c>
      <c r="F37" s="5">
        <v>3.5571999999999999E-2</v>
      </c>
      <c r="G37" s="5"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5.4260222591813609E-2</v>
      </c>
      <c r="L37" s="2">
        <v>34</v>
      </c>
      <c r="M37" s="6">
        <v>5.1668436999999998E-2</v>
      </c>
      <c r="Q37" s="4">
        <f t="shared" si="21"/>
        <v>25</v>
      </c>
      <c r="R37">
        <f t="shared" si="0"/>
        <v>100000</v>
      </c>
      <c r="S37">
        <f t="shared" si="1"/>
        <v>1765.2258945874705</v>
      </c>
      <c r="U37">
        <f t="shared" si="13"/>
        <v>5.1668436999999998E-2</v>
      </c>
      <c r="V37">
        <f t="shared" si="14"/>
        <v>0.01</v>
      </c>
      <c r="W37">
        <f t="shared" si="15"/>
        <v>0.47042653180173366</v>
      </c>
      <c r="X37">
        <f t="shared" si="16"/>
        <v>2.430620362152637E-2</v>
      </c>
      <c r="Y37">
        <f t="shared" si="17"/>
        <v>4.7042653180173364E-3</v>
      </c>
      <c r="Z37">
        <f t="shared" si="18"/>
        <v>0.44141606286218998</v>
      </c>
      <c r="AB37">
        <f t="shared" si="19"/>
        <v>880.0995870647323</v>
      </c>
      <c r="AC37">
        <f t="shared" si="2"/>
        <v>779.19906445118841</v>
      </c>
      <c r="AE37">
        <f t="shared" si="3"/>
        <v>0</v>
      </c>
      <c r="AF37">
        <f t="shared" si="24"/>
        <v>0</v>
      </c>
      <c r="AG37">
        <f t="shared" si="24"/>
        <v>-11.03540157155475</v>
      </c>
      <c r="AH37">
        <f t="shared" si="5"/>
        <v>-2430.620362152637</v>
      </c>
      <c r="AI37">
        <f t="shared" si="25"/>
        <v>-2441.6557637241917</v>
      </c>
      <c r="AJ37">
        <f t="shared" si="7"/>
        <v>100.9005226135439</v>
      </c>
      <c r="AK37">
        <f t="shared" si="22"/>
        <v>61.606971094531268</v>
      </c>
      <c r="AL37">
        <f t="shared" si="26"/>
        <v>-2279.1482700161168</v>
      </c>
      <c r="AN37">
        <f t="shared" si="27"/>
        <v>0</v>
      </c>
      <c r="AO37">
        <f t="shared" si="27"/>
        <v>0</v>
      </c>
      <c r="AP37">
        <f t="shared" si="27"/>
        <v>-0.59878334566261049</v>
      </c>
      <c r="AQ37">
        <f t="shared" si="27"/>
        <v>-131.88600188659669</v>
      </c>
      <c r="AR37">
        <f t="shared" si="27"/>
        <v>-132.4847852322593</v>
      </c>
      <c r="AS37">
        <f t="shared" si="27"/>
        <v>5.4748848166412145</v>
      </c>
      <c r="AT37">
        <f t="shared" si="27"/>
        <v>3.3428079647966933</v>
      </c>
      <c r="AU37">
        <f t="shared" si="23"/>
        <v>-123.6670924508214</v>
      </c>
      <c r="AW37">
        <v>34</v>
      </c>
      <c r="AX37">
        <f>IF(Z37&gt;0, (R37*SUMPRODUCT(K37:$K$98, X37:$X$98)-K37*$AZ$3)/Z37, 0)</f>
        <v>1765.2258945874705</v>
      </c>
    </row>
    <row r="38" spans="5:50" x14ac:dyDescent="0.25">
      <c r="E38">
        <v>2038</v>
      </c>
      <c r="F38" s="5">
        <v>3.5571999999999999E-2</v>
      </c>
      <c r="G38" s="5"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4.8446627314119292E-2</v>
      </c>
      <c r="L38" s="2">
        <v>35</v>
      </c>
      <c r="M38" s="6">
        <v>5.7177164000000003E-2</v>
      </c>
      <c r="Q38" s="4">
        <f t="shared" si="21"/>
        <v>25</v>
      </c>
      <c r="R38">
        <f t="shared" si="0"/>
        <v>100000</v>
      </c>
      <c r="S38">
        <f t="shared" si="1"/>
        <v>1660.6948626639498</v>
      </c>
      <c r="U38">
        <f t="shared" si="13"/>
        <v>5.7177164000000003E-2</v>
      </c>
      <c r="V38">
        <f t="shared" si="14"/>
        <v>0.01</v>
      </c>
      <c r="W38">
        <f t="shared" si="15"/>
        <v>0.44141606286218998</v>
      </c>
      <c r="X38">
        <f t="shared" si="16"/>
        <v>2.5238918618505746E-2</v>
      </c>
      <c r="Y38">
        <f t="shared" si="17"/>
        <v>4.4141606286218996E-3</v>
      </c>
      <c r="Z38">
        <f t="shared" si="18"/>
        <v>0.41176298361506236</v>
      </c>
      <c r="AB38">
        <f t="shared" si="19"/>
        <v>779.19906445118841</v>
      </c>
      <c r="AC38">
        <f t="shared" si="2"/>
        <v>683.81267152471423</v>
      </c>
      <c r="AE38">
        <f t="shared" si="3"/>
        <v>0</v>
      </c>
      <c r="AF38">
        <f t="shared" si="24"/>
        <v>0</v>
      </c>
      <c r="AG38">
        <f t="shared" si="24"/>
        <v>-10.294074590376558</v>
      </c>
      <c r="AH38">
        <f t="shared" si="5"/>
        <v>-2523.8918618505745</v>
      </c>
      <c r="AI38">
        <f t="shared" si="25"/>
        <v>-2534.1859364409511</v>
      </c>
      <c r="AJ38">
        <f t="shared" si="7"/>
        <v>95.386392926474173</v>
      </c>
      <c r="AK38">
        <f t="shared" si="22"/>
        <v>54.543934511583196</v>
      </c>
      <c r="AL38">
        <f t="shared" si="26"/>
        <v>-2384.2556090028934</v>
      </c>
      <c r="AN38">
        <f t="shared" si="27"/>
        <v>0</v>
      </c>
      <c r="AO38">
        <f t="shared" si="27"/>
        <v>0</v>
      </c>
      <c r="AP38">
        <f t="shared" si="27"/>
        <v>-0.49871319522371832</v>
      </c>
      <c r="AQ38">
        <f t="shared" si="27"/>
        <v>-122.27404841221343</v>
      </c>
      <c r="AR38">
        <f t="shared" si="27"/>
        <v>-122.77276160743716</v>
      </c>
      <c r="AS38">
        <f t="shared" si="27"/>
        <v>4.6211490289470385</v>
      </c>
      <c r="AT38">
        <f t="shared" si="27"/>
        <v>2.6424696675284003</v>
      </c>
      <c r="AU38">
        <f t="shared" si="23"/>
        <v>-115.5091429109617</v>
      </c>
      <c r="AW38">
        <v>35</v>
      </c>
      <c r="AX38">
        <f>IF(Z38&gt;0, (R38*SUMPRODUCT(K38:$K$98, X38:$X$98)-K38*$AZ$3)/Z38, 0)</f>
        <v>1660.6948626639498</v>
      </c>
    </row>
    <row r="39" spans="5:50" x14ac:dyDescent="0.25">
      <c r="E39">
        <v>2039</v>
      </c>
      <c r="F39" s="5">
        <v>3.5571999999999999E-2</v>
      </c>
      <c r="G39" s="5"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4.3255917244749365E-2</v>
      </c>
      <c r="L39" s="2">
        <v>36</v>
      </c>
      <c r="M39" s="6">
        <v>6.3388860000000005E-2</v>
      </c>
      <c r="Q39" s="4">
        <f t="shared" si="21"/>
        <v>25</v>
      </c>
      <c r="R39">
        <f t="shared" si="0"/>
        <v>100000</v>
      </c>
      <c r="S39">
        <f t="shared" si="1"/>
        <v>1557.1658802490074</v>
      </c>
      <c r="U39">
        <f t="shared" si="13"/>
        <v>6.3388860000000005E-2</v>
      </c>
      <c r="V39">
        <f t="shared" si="14"/>
        <v>0.01</v>
      </c>
      <c r="W39">
        <f t="shared" si="15"/>
        <v>0.41176298361506236</v>
      </c>
      <c r="X39">
        <f t="shared" si="16"/>
        <v>2.6101186121557485E-2</v>
      </c>
      <c r="Y39">
        <f t="shared" si="17"/>
        <v>4.1176298361506238E-3</v>
      </c>
      <c r="Z39">
        <f t="shared" si="18"/>
        <v>0.38154416765735427</v>
      </c>
      <c r="AB39">
        <f t="shared" si="19"/>
        <v>683.81267152471423</v>
      </c>
      <c r="AC39">
        <f t="shared" si="2"/>
        <v>594.12755968403894</v>
      </c>
      <c r="AE39">
        <f t="shared" si="3"/>
        <v>0</v>
      </c>
      <c r="AF39">
        <f t="shared" si="24"/>
        <v>0</v>
      </c>
      <c r="AG39">
        <f t="shared" si="24"/>
        <v>-9.5386041914338566</v>
      </c>
      <c r="AH39">
        <f t="shared" si="5"/>
        <v>-2610.1186121557485</v>
      </c>
      <c r="AI39">
        <f t="shared" si="25"/>
        <v>-2619.6572163471824</v>
      </c>
      <c r="AJ39">
        <f t="shared" si="7"/>
        <v>89.68511184067529</v>
      </c>
      <c r="AK39">
        <f t="shared" si="22"/>
        <v>47.866887006730003</v>
      </c>
      <c r="AL39">
        <f t="shared" si="26"/>
        <v>-2482.1052174997772</v>
      </c>
      <c r="AN39">
        <f t="shared" si="27"/>
        <v>0</v>
      </c>
      <c r="AO39">
        <f t="shared" si="27"/>
        <v>0</v>
      </c>
      <c r="AP39">
        <f t="shared" si="27"/>
        <v>-0.41260107353508235</v>
      </c>
      <c r="AQ39">
        <f t="shared" si="27"/>
        <v>-112.90307468638912</v>
      </c>
      <c r="AR39">
        <f t="shared" si="27"/>
        <v>-113.3156757599242</v>
      </c>
      <c r="AS39">
        <f t="shared" si="27"/>
        <v>3.8794117758663416</v>
      </c>
      <c r="AT39">
        <f t="shared" si="27"/>
        <v>2.0705261031268818</v>
      </c>
      <c r="AU39">
        <f t="shared" si="23"/>
        <v>-107.36573788093098</v>
      </c>
      <c r="AW39">
        <v>36</v>
      </c>
      <c r="AX39">
        <f>IF(Z39&gt;0, (R39*SUMPRODUCT(K39:$K$98, X39:$X$98)-K39*$AZ$3)/Z39, 0)</f>
        <v>1557.1658802490074</v>
      </c>
    </row>
    <row r="40" spans="5:50" x14ac:dyDescent="0.25">
      <c r="E40">
        <v>2040</v>
      </c>
      <c r="F40" s="5">
        <v>3.5571999999999999E-2</v>
      </c>
      <c r="G40" s="5"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3.8621354682811929E-2</v>
      </c>
      <c r="L40" s="2">
        <v>37</v>
      </c>
      <c r="M40" s="6">
        <v>7.0498397000000004E-2</v>
      </c>
      <c r="Q40" s="4">
        <f t="shared" si="21"/>
        <v>25</v>
      </c>
      <c r="R40">
        <f t="shared" si="0"/>
        <v>100000</v>
      </c>
      <c r="S40">
        <f t="shared" si="1"/>
        <v>1454.6106679408729</v>
      </c>
      <c r="U40">
        <f t="shared" si="13"/>
        <v>7.0498397000000004E-2</v>
      </c>
      <c r="V40">
        <f t="shared" si="14"/>
        <v>0.01</v>
      </c>
      <c r="W40">
        <f t="shared" si="15"/>
        <v>0.38154416765735427</v>
      </c>
      <c r="X40">
        <f t="shared" si="16"/>
        <v>2.6898252204542724E-2</v>
      </c>
      <c r="Y40">
        <f t="shared" si="17"/>
        <v>3.815441676573543E-3</v>
      </c>
      <c r="Z40">
        <f t="shared" si="18"/>
        <v>0.35083047377623799</v>
      </c>
      <c r="AB40">
        <f t="shared" si="19"/>
        <v>594.12755968403894</v>
      </c>
      <c r="AC40">
        <f t="shared" si="2"/>
        <v>510.32174979366641</v>
      </c>
      <c r="AE40">
        <f t="shared" si="3"/>
        <v>0</v>
      </c>
      <c r="AF40">
        <f t="shared" si="24"/>
        <v>0</v>
      </c>
      <c r="AG40">
        <f t="shared" si="24"/>
        <v>-8.7707618444059499</v>
      </c>
      <c r="AH40">
        <f t="shared" si="5"/>
        <v>-2689.8252204542723</v>
      </c>
      <c r="AI40">
        <f t="shared" si="25"/>
        <v>-2698.5959822986783</v>
      </c>
      <c r="AJ40">
        <f t="shared" si="7"/>
        <v>83.805809890372529</v>
      </c>
      <c r="AK40">
        <f t="shared" si="22"/>
        <v>41.588929177882733</v>
      </c>
      <c r="AL40">
        <f t="shared" si="26"/>
        <v>-2573.2012432304232</v>
      </c>
      <c r="AN40">
        <f t="shared" si="27"/>
        <v>0</v>
      </c>
      <c r="AO40">
        <f t="shared" si="27"/>
        <v>0</v>
      </c>
      <c r="AP40">
        <f t="shared" si="27"/>
        <v>-0.33873870403127593</v>
      </c>
      <c r="AQ40">
        <f t="shared" si="27"/>
        <v>-103.88469387393724</v>
      </c>
      <c r="AR40">
        <f t="shared" si="27"/>
        <v>-104.22343257796852</v>
      </c>
      <c r="AS40">
        <f t="shared" si="27"/>
        <v>3.2366939082563855</v>
      </c>
      <c r="AT40">
        <f t="shared" si="27"/>
        <v>1.6062207846573548</v>
      </c>
      <c r="AU40">
        <f t="shared" si="23"/>
        <v>-99.380517885054786</v>
      </c>
      <c r="AW40">
        <v>37</v>
      </c>
      <c r="AX40">
        <f>IF(Z40&gt;0, (R40*SUMPRODUCT(K40:$K$98, X40:$X$98)-K40*$AZ$3)/Z40, 0)</f>
        <v>1454.6106679408729</v>
      </c>
    </row>
    <row r="41" spans="5:50" x14ac:dyDescent="0.25">
      <c r="E41">
        <v>2041</v>
      </c>
      <c r="F41" s="5">
        <v>3.5571999999999999E-2</v>
      </c>
      <c r="G41" s="5"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3.4483352395367789E-2</v>
      </c>
      <c r="L41" s="2">
        <v>38</v>
      </c>
      <c r="M41" s="6">
        <v>7.8701599999999997E-2</v>
      </c>
      <c r="Q41" s="4">
        <f t="shared" si="21"/>
        <v>25</v>
      </c>
      <c r="R41">
        <f t="shared" si="0"/>
        <v>100000</v>
      </c>
      <c r="S41">
        <f t="shared" si="1"/>
        <v>1352.5228074087161</v>
      </c>
      <c r="U41">
        <f t="shared" si="13"/>
        <v>7.8701599999999997E-2</v>
      </c>
      <c r="V41">
        <f t="shared" si="14"/>
        <v>0.01</v>
      </c>
      <c r="W41">
        <f t="shared" si="15"/>
        <v>0.35083047377623799</v>
      </c>
      <c r="X41">
        <f t="shared" si="16"/>
        <v>2.7610919614947972E-2</v>
      </c>
      <c r="Y41">
        <f t="shared" si="17"/>
        <v>3.5083047377623801E-3</v>
      </c>
      <c r="Z41">
        <f t="shared" si="18"/>
        <v>0.31971124942352763</v>
      </c>
      <c r="AB41">
        <f t="shared" si="19"/>
        <v>510.32174979366641</v>
      </c>
      <c r="AC41">
        <f t="shared" si="2"/>
        <v>432.41675663045783</v>
      </c>
      <c r="AE41">
        <f t="shared" si="3"/>
        <v>0</v>
      </c>
      <c r="AF41">
        <f t="shared" si="24"/>
        <v>0</v>
      </c>
      <c r="AG41">
        <f t="shared" si="24"/>
        <v>-7.9927812355881906</v>
      </c>
      <c r="AH41">
        <f t="shared" si="5"/>
        <v>-2761.091961494797</v>
      </c>
      <c r="AI41">
        <f t="shared" si="25"/>
        <v>-2769.0847427303852</v>
      </c>
      <c r="AJ41">
        <f t="shared" si="7"/>
        <v>77.904993163208587</v>
      </c>
      <c r="AK41">
        <f t="shared" si="22"/>
        <v>35.722522485556652</v>
      </c>
      <c r="AL41">
        <f t="shared" si="26"/>
        <v>-2655.4572270816202</v>
      </c>
      <c r="AN41">
        <f t="shared" si="27"/>
        <v>0</v>
      </c>
      <c r="AO41">
        <f t="shared" si="27"/>
        <v>0</v>
      </c>
      <c r="AP41">
        <f t="shared" si="27"/>
        <v>-0.27561789196587078</v>
      </c>
      <c r="AQ41">
        <f t="shared" si="27"/>
        <v>-95.21170710424235</v>
      </c>
      <c r="AR41">
        <f t="shared" si="27"/>
        <v>-95.48732499620823</v>
      </c>
      <c r="AS41">
        <f t="shared" si="27"/>
        <v>2.6864253326056402</v>
      </c>
      <c r="AT41">
        <f t="shared" si="27"/>
        <v>1.2318323313208996</v>
      </c>
      <c r="AU41">
        <f t="shared" si="23"/>
        <v>-91.569067332281691</v>
      </c>
      <c r="AW41">
        <v>38</v>
      </c>
      <c r="AX41">
        <f>IF(Z41&gt;0, (R41*SUMPRODUCT(K41:$K$98, X41:$X$98)-K41*$AZ$3)/Z41, 0)</f>
        <v>1352.5228074087161</v>
      </c>
    </row>
    <row r="42" spans="5:50" x14ac:dyDescent="0.25">
      <c r="E42">
        <v>2042</v>
      </c>
      <c r="F42" s="5">
        <v>3.5571999999999999E-2</v>
      </c>
      <c r="G42" s="5"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3.0788707495864095E-2</v>
      </c>
      <c r="L42" s="2">
        <v>39</v>
      </c>
      <c r="M42" s="6">
        <v>8.8159118999999994E-2</v>
      </c>
      <c r="Q42" s="4">
        <f t="shared" si="21"/>
        <v>25</v>
      </c>
      <c r="R42">
        <f t="shared" si="0"/>
        <v>100000</v>
      </c>
      <c r="S42">
        <f t="shared" si="1"/>
        <v>1249.9665913143026</v>
      </c>
      <c r="U42">
        <f t="shared" si="13"/>
        <v>8.8159118999999994E-2</v>
      </c>
      <c r="V42">
        <f t="shared" si="14"/>
        <v>0.01</v>
      </c>
      <c r="W42">
        <f t="shared" si="15"/>
        <v>0.31971124942352763</v>
      </c>
      <c r="X42">
        <f t="shared" si="16"/>
        <v>2.8185462083567453E-2</v>
      </c>
      <c r="Y42">
        <f t="shared" si="17"/>
        <v>3.1971124942352762E-3</v>
      </c>
      <c r="Z42">
        <f t="shared" si="18"/>
        <v>0.28832867484572489</v>
      </c>
      <c r="AB42">
        <f t="shared" si="19"/>
        <v>432.41675663045783</v>
      </c>
      <c r="AC42">
        <f t="shared" si="2"/>
        <v>360.40121087508066</v>
      </c>
      <c r="AE42">
        <f t="shared" si="3"/>
        <v>0</v>
      </c>
      <c r="AF42">
        <f t="shared" si="24"/>
        <v>0</v>
      </c>
      <c r="AG42">
        <f t="shared" si="24"/>
        <v>-7.2082168711431223</v>
      </c>
      <c r="AH42">
        <f t="shared" si="5"/>
        <v>-2818.5462083567454</v>
      </c>
      <c r="AI42">
        <f t="shared" si="25"/>
        <v>-2825.7544252278885</v>
      </c>
      <c r="AJ42">
        <f t="shared" si="7"/>
        <v>72.015545755377161</v>
      </c>
      <c r="AK42">
        <f t="shared" si="22"/>
        <v>30.26917296413205</v>
      </c>
      <c r="AL42">
        <f t="shared" si="26"/>
        <v>-2723.4697065083792</v>
      </c>
      <c r="AN42">
        <f t="shared" si="27"/>
        <v>0</v>
      </c>
      <c r="AO42">
        <f t="shared" si="27"/>
        <v>0</v>
      </c>
      <c r="AP42">
        <f t="shared" si="27"/>
        <v>-0.22193168081237827</v>
      </c>
      <c r="AQ42">
        <f t="shared" si="27"/>
        <v>-86.779394772672646</v>
      </c>
      <c r="AR42">
        <f t="shared" si="27"/>
        <v>-87.001326453485035</v>
      </c>
      <c r="AS42">
        <f t="shared" si="27"/>
        <v>2.2172655734173246</v>
      </c>
      <c r="AT42">
        <f t="shared" si="27"/>
        <v>0.93194871253437928</v>
      </c>
      <c r="AU42">
        <f t="shared" si="23"/>
        <v>-83.852112167533321</v>
      </c>
      <c r="AW42">
        <v>39</v>
      </c>
      <c r="AX42">
        <f>IF(Z42&gt;0, (R42*SUMPRODUCT(K42:$K$98, X42:$X$98)-K42*$AZ$3)/Z42, 0)</f>
        <v>1249.9665913143026</v>
      </c>
    </row>
    <row r="43" spans="5:50" x14ac:dyDescent="0.25">
      <c r="E43">
        <v>2043</v>
      </c>
      <c r="F43" s="5">
        <v>3.5571999999999999E-2</v>
      </c>
      <c r="G43" s="5"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2.7489917407021513E-2</v>
      </c>
      <c r="L43" s="2">
        <v>40</v>
      </c>
      <c r="M43" s="6">
        <v>9.9426106E-2</v>
      </c>
      <c r="Q43" s="4">
        <f t="shared" si="21"/>
        <v>25</v>
      </c>
      <c r="R43">
        <f t="shared" si="0"/>
        <v>100000</v>
      </c>
      <c r="S43">
        <f t="shared" si="1"/>
        <v>1146.2535150955355</v>
      </c>
      <c r="U43">
        <f t="shared" si="13"/>
        <v>9.9426106E-2</v>
      </c>
      <c r="V43">
        <f t="shared" si="14"/>
        <v>0.01</v>
      </c>
      <c r="W43">
        <f t="shared" si="15"/>
        <v>0.28832867484572489</v>
      </c>
      <c r="X43">
        <f t="shared" si="16"/>
        <v>2.8667397388050575E-2</v>
      </c>
      <c r="Y43">
        <f t="shared" si="17"/>
        <v>2.883286748457249E-3</v>
      </c>
      <c r="Z43">
        <f t="shared" si="18"/>
        <v>0.25677799070921709</v>
      </c>
      <c r="AB43">
        <f t="shared" si="19"/>
        <v>360.40121087508066</v>
      </c>
      <c r="AC43">
        <f t="shared" si="2"/>
        <v>294.33267444960882</v>
      </c>
      <c r="AE43">
        <f t="shared" si="3"/>
        <v>0</v>
      </c>
      <c r="AF43">
        <f t="shared" si="24"/>
        <v>0</v>
      </c>
      <c r="AG43">
        <f t="shared" si="24"/>
        <v>-6.419449767730427</v>
      </c>
      <c r="AH43">
        <f t="shared" si="5"/>
        <v>-2866.7397388050576</v>
      </c>
      <c r="AI43">
        <f t="shared" si="25"/>
        <v>-2873.159188572788</v>
      </c>
      <c r="AJ43">
        <f t="shared" si="7"/>
        <v>66.068536425471848</v>
      </c>
      <c r="AK43">
        <f t="shared" si="22"/>
        <v>25.228084761255648</v>
      </c>
      <c r="AL43">
        <f t="shared" si="26"/>
        <v>-2781.8625673860606</v>
      </c>
      <c r="AN43">
        <f t="shared" si="27"/>
        <v>0</v>
      </c>
      <c r="AO43">
        <f t="shared" si="27"/>
        <v>0</v>
      </c>
      <c r="AP43">
        <f t="shared" si="27"/>
        <v>-0.17647014391343288</v>
      </c>
      <c r="AQ43">
        <f t="shared" si="27"/>
        <v>-78.806438647177458</v>
      </c>
      <c r="AR43">
        <f t="shared" si="27"/>
        <v>-78.982908791090892</v>
      </c>
      <c r="AS43">
        <f t="shared" si="27"/>
        <v>1.8162186095390134</v>
      </c>
      <c r="AT43">
        <f t="shared" si="27"/>
        <v>0.69351796642425578</v>
      </c>
      <c r="AU43">
        <f t="shared" si="23"/>
        <v>-76.473172215127619</v>
      </c>
      <c r="AW43">
        <v>40</v>
      </c>
      <c r="AX43">
        <f>IF(Z43&gt;0, (R43*SUMPRODUCT(K43:$K$98, X43:$X$98)-K43*$AZ$3)/Z43, 0)</f>
        <v>1146.2535150955355</v>
      </c>
    </row>
    <row r="44" spans="5:50" x14ac:dyDescent="0.25">
      <c r="E44">
        <v>2044</v>
      </c>
      <c r="F44" s="5">
        <v>3.5571999999999999E-2</v>
      </c>
      <c r="G44" s="5"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2.4544569113412063E-2</v>
      </c>
      <c r="L44" s="2">
        <v>41</v>
      </c>
      <c r="M44" s="6">
        <v>0.112419382</v>
      </c>
      <c r="Q44" s="4">
        <f t="shared" si="21"/>
        <v>25</v>
      </c>
      <c r="R44">
        <f t="shared" si="0"/>
        <v>100000</v>
      </c>
      <c r="S44">
        <f t="shared" si="1"/>
        <v>1038.4954088188531</v>
      </c>
      <c r="U44">
        <f t="shared" si="13"/>
        <v>0.112419382</v>
      </c>
      <c r="V44">
        <f t="shared" si="14"/>
        <v>0.01</v>
      </c>
      <c r="W44">
        <f t="shared" si="15"/>
        <v>0.25677799070921709</v>
      </c>
      <c r="X44">
        <f t="shared" si="16"/>
        <v>2.8866823026731925E-2</v>
      </c>
      <c r="Y44">
        <f t="shared" si="17"/>
        <v>2.567779907092171E-3</v>
      </c>
      <c r="Z44">
        <f t="shared" si="18"/>
        <v>0.22534338777539298</v>
      </c>
      <c r="AB44">
        <f t="shared" si="19"/>
        <v>294.33267444960882</v>
      </c>
      <c r="AC44">
        <f t="shared" si="2"/>
        <v>234.01807361243206</v>
      </c>
      <c r="AE44">
        <f t="shared" si="3"/>
        <v>0</v>
      </c>
      <c r="AF44">
        <f t="shared" si="24"/>
        <v>0</v>
      </c>
      <c r="AG44">
        <f t="shared" si="24"/>
        <v>-5.6335846943848242</v>
      </c>
      <c r="AH44">
        <f t="shared" si="5"/>
        <v>-2886.6823026731927</v>
      </c>
      <c r="AI44">
        <f t="shared" si="25"/>
        <v>-2892.3158873675775</v>
      </c>
      <c r="AJ44">
        <f t="shared" si="7"/>
        <v>60.314600837176755</v>
      </c>
      <c r="AK44">
        <f t="shared" si="22"/>
        <v>20.603287211472619</v>
      </c>
      <c r="AL44">
        <f t="shared" si="26"/>
        <v>-2811.3979993189282</v>
      </c>
      <c r="AN44">
        <f t="shared" si="27"/>
        <v>0</v>
      </c>
      <c r="AO44">
        <f t="shared" si="27"/>
        <v>0</v>
      </c>
      <c r="AP44">
        <f t="shared" si="27"/>
        <v>-0.1382739088875887</v>
      </c>
      <c r="AQ44">
        <f t="shared" si="27"/>
        <v>-70.85237328642566</v>
      </c>
      <c r="AR44">
        <f t="shared" si="27"/>
        <v>-70.990647195313244</v>
      </c>
      <c r="AS44">
        <f t="shared" si="27"/>
        <v>1.4803958887959459</v>
      </c>
      <c r="AT44">
        <f t="shared" si="27"/>
        <v>0.50569880692546865</v>
      </c>
      <c r="AU44">
        <f t="shared" si="23"/>
        <v>-69.004552499591838</v>
      </c>
      <c r="AW44">
        <v>41</v>
      </c>
      <c r="AX44">
        <f>IF(Z44&gt;0, (R44*SUMPRODUCT(K44:$K$98, X44:$X$98)-K44*$AZ$3)/Z44, 0)</f>
        <v>1038.4954088188531</v>
      </c>
    </row>
    <row r="45" spans="5:50" x14ac:dyDescent="0.25">
      <c r="E45">
        <v>2045</v>
      </c>
      <c r="F45" s="5">
        <v>3.5571999999999999E-2</v>
      </c>
      <c r="G45" s="5"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2.1914793851260769E-2</v>
      </c>
      <c r="L45" s="2">
        <v>42</v>
      </c>
      <c r="M45" s="6">
        <v>0.12734142500000001</v>
      </c>
      <c r="Q45" s="4">
        <f t="shared" si="21"/>
        <v>25</v>
      </c>
      <c r="R45">
        <f t="shared" si="0"/>
        <v>100000</v>
      </c>
      <c r="S45">
        <f t="shared" si="1"/>
        <v>924.2872451734745</v>
      </c>
      <c r="U45">
        <f t="shared" si="13"/>
        <v>0.12734142500000001</v>
      </c>
      <c r="V45">
        <f t="shared" si="14"/>
        <v>0.01</v>
      </c>
      <c r="W45">
        <f t="shared" si="15"/>
        <v>0.22534338777539298</v>
      </c>
      <c r="X45">
        <f t="shared" si="16"/>
        <v>2.8695548113646125E-2</v>
      </c>
      <c r="Y45">
        <f t="shared" si="17"/>
        <v>2.2534338777539299E-3</v>
      </c>
      <c r="Z45">
        <f t="shared" si="18"/>
        <v>0.19439440578399292</v>
      </c>
      <c r="AB45">
        <f t="shared" si="19"/>
        <v>234.01807361243206</v>
      </c>
      <c r="AC45">
        <f t="shared" si="2"/>
        <v>179.67626979922136</v>
      </c>
      <c r="AE45">
        <f t="shared" si="3"/>
        <v>0</v>
      </c>
      <c r="AF45">
        <f t="shared" si="24"/>
        <v>0</v>
      </c>
      <c r="AG45">
        <f t="shared" si="24"/>
        <v>-4.8598601445998231</v>
      </c>
      <c r="AH45">
        <f t="shared" si="5"/>
        <v>-2869.5548113646123</v>
      </c>
      <c r="AI45">
        <f t="shared" si="25"/>
        <v>-2874.414671509212</v>
      </c>
      <c r="AJ45">
        <f t="shared" si="7"/>
        <v>54.341803813210703</v>
      </c>
      <c r="AK45">
        <f t="shared" si="22"/>
        <v>16.381265152870245</v>
      </c>
      <c r="AL45">
        <f t="shared" si="26"/>
        <v>-2803.691602543131</v>
      </c>
      <c r="AN45">
        <f t="shared" si="27"/>
        <v>0</v>
      </c>
      <c r="AO45">
        <f t="shared" si="27"/>
        <v>0</v>
      </c>
      <c r="AP45">
        <f t="shared" si="27"/>
        <v>-0.10650283321486348</v>
      </c>
      <c r="AQ45">
        <f t="shared" si="27"/>
        <v>-62.885702135948961</v>
      </c>
      <c r="AR45">
        <f t="shared" si="27"/>
        <v>-62.992204969163822</v>
      </c>
      <c r="AS45">
        <f t="shared" si="27"/>
        <v>1.1908894280721689</v>
      </c>
      <c r="AT45">
        <f t="shared" si="27"/>
        <v>0.35899204884799313</v>
      </c>
      <c r="AU45">
        <f t="shared" si="23"/>
        <v>-61.442323492243659</v>
      </c>
      <c r="AW45">
        <v>42</v>
      </c>
      <c r="AX45">
        <f>IF(Z45&gt;0, (R45*SUMPRODUCT(K45:$K$98, X45:$X$98)-K45*$AZ$3)/Z45, 0)</f>
        <v>924.2872451734745</v>
      </c>
    </row>
    <row r="46" spans="5:50" x14ac:dyDescent="0.25">
      <c r="E46">
        <v>2046</v>
      </c>
      <c r="F46" s="5">
        <v>3.5571999999999999E-2</v>
      </c>
      <c r="G46" s="5"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1.9566780224339969E-2</v>
      </c>
      <c r="L46" s="2">
        <v>43</v>
      </c>
      <c r="M46" s="6">
        <v>0.14457818</v>
      </c>
      <c r="Q46" s="4">
        <f t="shared" si="21"/>
        <v>25</v>
      </c>
      <c r="R46">
        <f t="shared" si="0"/>
        <v>100000</v>
      </c>
      <c r="S46">
        <f t="shared" si="1"/>
        <v>800.34031816491677</v>
      </c>
      <c r="U46">
        <f t="shared" si="13"/>
        <v>0.14457818</v>
      </c>
      <c r="V46">
        <f t="shared" si="14"/>
        <v>0.01</v>
      </c>
      <c r="W46">
        <f t="shared" si="15"/>
        <v>0.19439440578399292</v>
      </c>
      <c r="X46">
        <f t="shared" si="16"/>
        <v>2.8105189390431169E-2</v>
      </c>
      <c r="Y46">
        <f t="shared" si="17"/>
        <v>1.9439440578399292E-3</v>
      </c>
      <c r="Z46">
        <f t="shared" si="18"/>
        <v>0.16434527233572183</v>
      </c>
      <c r="AB46">
        <f t="shared" si="19"/>
        <v>179.67626979922136</v>
      </c>
      <c r="AC46">
        <f t="shared" si="2"/>
        <v>131.5321475500715</v>
      </c>
      <c r="AE46">
        <f t="shared" si="3"/>
        <v>0</v>
      </c>
      <c r="AF46">
        <f t="shared" si="24"/>
        <v>0</v>
      </c>
      <c r="AG46">
        <f t="shared" si="24"/>
        <v>-4.1086318083930458</v>
      </c>
      <c r="AH46">
        <f t="shared" si="5"/>
        <v>-2810.5189390431169</v>
      </c>
      <c r="AI46">
        <f t="shared" si="25"/>
        <v>-2814.62757085151</v>
      </c>
      <c r="AJ46">
        <f t="shared" si="7"/>
        <v>48.144122249149859</v>
      </c>
      <c r="AK46">
        <f t="shared" si="22"/>
        <v>12.577338885945496</v>
      </c>
      <c r="AL46">
        <f t="shared" si="26"/>
        <v>-2753.9061097164144</v>
      </c>
      <c r="AN46">
        <f t="shared" si="27"/>
        <v>0</v>
      </c>
      <c r="AO46">
        <f t="shared" si="27"/>
        <v>0</v>
      </c>
      <c r="AP46">
        <f t="shared" si="27"/>
        <v>-8.0392695617559212E-2</v>
      </c>
      <c r="AQ46">
        <f t="shared" si="27"/>
        <v>-54.992806396601814</v>
      </c>
      <c r="AR46">
        <f t="shared" si="27"/>
        <v>-55.073199092219369</v>
      </c>
      <c r="AS46">
        <f t="shared" si="27"/>
        <v>0.94202545914287139</v>
      </c>
      <c r="AT46">
        <f t="shared" si="27"/>
        <v>0.24609802578834042</v>
      </c>
      <c r="AU46">
        <f t="shared" si="23"/>
        <v>-53.885075607288158</v>
      </c>
      <c r="AW46">
        <v>43</v>
      </c>
      <c r="AX46">
        <f>IF(Z46&gt;0, (R46*SUMPRODUCT(K46:$K$98, X46:$X$98)-K46*$AZ$3)/Z46, 0)</f>
        <v>800.34031816491677</v>
      </c>
    </row>
    <row r="47" spans="5:50" x14ac:dyDescent="0.25">
      <c r="E47">
        <v>2047</v>
      </c>
      <c r="F47" s="5">
        <v>3.5571999999999999E-2</v>
      </c>
      <c r="G47" s="5"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1.7470339486017828E-2</v>
      </c>
      <c r="L47" s="2">
        <v>44</v>
      </c>
      <c r="M47" s="6">
        <v>0.16385111999999999</v>
      </c>
      <c r="Q47" s="4">
        <f t="shared" si="21"/>
        <v>25</v>
      </c>
      <c r="R47">
        <f t="shared" si="0"/>
        <v>100000</v>
      </c>
      <c r="S47">
        <f t="shared" si="1"/>
        <v>660.66911863560676</v>
      </c>
      <c r="U47">
        <f t="shared" si="13"/>
        <v>0.16385111999999999</v>
      </c>
      <c r="V47">
        <f t="shared" si="14"/>
        <v>0.01</v>
      </c>
      <c r="W47">
        <f t="shared" si="15"/>
        <v>0.16434527233572183</v>
      </c>
      <c r="X47">
        <f t="shared" si="16"/>
        <v>2.6928156938913036E-2</v>
      </c>
      <c r="Y47">
        <f t="shared" si="17"/>
        <v>1.6434527233572182E-3</v>
      </c>
      <c r="Z47">
        <f t="shared" si="18"/>
        <v>0.13577366267345156</v>
      </c>
      <c r="AB47">
        <f t="shared" si="19"/>
        <v>131.5321475500715</v>
      </c>
      <c r="AC47">
        <f t="shared" si="2"/>
        <v>89.701466052397421</v>
      </c>
      <c r="AE47">
        <f t="shared" si="3"/>
        <v>0</v>
      </c>
      <c r="AF47">
        <f t="shared" si="24"/>
        <v>0</v>
      </c>
      <c r="AG47">
        <f t="shared" si="24"/>
        <v>-3.3943415668362888</v>
      </c>
      <c r="AH47">
        <f t="shared" si="5"/>
        <v>-2692.8156938913035</v>
      </c>
      <c r="AI47">
        <f t="shared" si="25"/>
        <v>-2696.2100354581398</v>
      </c>
      <c r="AJ47">
        <f t="shared" si="7"/>
        <v>41.830681497674078</v>
      </c>
      <c r="AK47">
        <f t="shared" si="22"/>
        <v>9.2072503285050065</v>
      </c>
      <c r="AL47">
        <f t="shared" si="26"/>
        <v>-2645.1721036319609</v>
      </c>
      <c r="AN47">
        <f t="shared" si="27"/>
        <v>0</v>
      </c>
      <c r="AO47">
        <f t="shared" si="27"/>
        <v>0</v>
      </c>
      <c r="AP47">
        <f t="shared" si="27"/>
        <v>-5.930029950413164E-2</v>
      </c>
      <c r="AQ47">
        <f t="shared" si="27"/>
        <v>-47.044404345557737</v>
      </c>
      <c r="AR47">
        <f t="shared" si="27"/>
        <v>-47.103704645061867</v>
      </c>
      <c r="AS47">
        <f t="shared" si="27"/>
        <v>0.73079620669585088</v>
      </c>
      <c r="AT47">
        <f t="shared" si="27"/>
        <v>0.16085378897173164</v>
      </c>
      <c r="AU47">
        <f t="shared" si="23"/>
        <v>-46.21205464939429</v>
      </c>
      <c r="AW47">
        <v>44</v>
      </c>
      <c r="AX47">
        <f>IF(Z47&gt;0, (R47*SUMPRODUCT(K47:$K$98, X47:$X$98)-K47*$AZ$3)/Z47, 0)</f>
        <v>660.66911863560676</v>
      </c>
    </row>
    <row r="48" spans="5:50" x14ac:dyDescent="0.25">
      <c r="E48">
        <v>2048</v>
      </c>
      <c r="F48" s="5">
        <v>3.5571999999999999E-2</v>
      </c>
      <c r="G48" s="5"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1.5598517398230203E-2</v>
      </c>
      <c r="L48" s="2">
        <v>45</v>
      </c>
      <c r="M48" s="6">
        <v>0.185300933</v>
      </c>
      <c r="Q48" s="4">
        <f t="shared" si="21"/>
        <v>25</v>
      </c>
      <c r="R48">
        <f t="shared" si="0"/>
        <v>100000</v>
      </c>
      <c r="S48">
        <f t="shared" si="1"/>
        <v>497.99087453049492</v>
      </c>
      <c r="U48">
        <f t="shared" si="13"/>
        <v>0.185300933</v>
      </c>
      <c r="V48">
        <f t="shared" si="14"/>
        <v>0.01</v>
      </c>
      <c r="W48">
        <f t="shared" si="15"/>
        <v>0.13577366267345156</v>
      </c>
      <c r="X48">
        <f t="shared" si="16"/>
        <v>2.5158986370217847E-2</v>
      </c>
      <c r="Y48">
        <f t="shared" si="17"/>
        <v>1.3577366267345156E-3</v>
      </c>
      <c r="Z48">
        <f t="shared" si="18"/>
        <v>0.1092569396764992</v>
      </c>
      <c r="AB48">
        <f t="shared" si="19"/>
        <v>89.701466052397421</v>
      </c>
      <c r="AC48">
        <f t="shared" si="2"/>
        <v>54.408958938025364</v>
      </c>
      <c r="AE48">
        <f t="shared" si="3"/>
        <v>0</v>
      </c>
      <c r="AF48">
        <f t="shared" si="24"/>
        <v>0</v>
      </c>
      <c r="AG48">
        <f t="shared" si="24"/>
        <v>-2.73142349191248</v>
      </c>
      <c r="AH48">
        <f t="shared" si="5"/>
        <v>-2515.8986370217849</v>
      </c>
      <c r="AI48">
        <f t="shared" si="25"/>
        <v>-2518.6300605136976</v>
      </c>
      <c r="AJ48">
        <f t="shared" si="7"/>
        <v>35.292507114372057</v>
      </c>
      <c r="AK48">
        <f t="shared" si="22"/>
        <v>6.2791026236678205</v>
      </c>
      <c r="AL48">
        <f t="shared" si="26"/>
        <v>-2477.0584507756575</v>
      </c>
      <c r="AN48">
        <f t="shared" si="27"/>
        <v>0</v>
      </c>
      <c r="AO48">
        <f t="shared" si="27"/>
        <v>0</v>
      </c>
      <c r="AP48">
        <f t="shared" si="27"/>
        <v>-4.2606156860531513E-2</v>
      </c>
      <c r="AQ48">
        <f t="shared" si="27"/>
        <v>-39.244288661767968</v>
      </c>
      <c r="AR48">
        <f t="shared" si="27"/>
        <v>-39.286894818628504</v>
      </c>
      <c r="AS48">
        <f t="shared" si="27"/>
        <v>0.55051078625069572</v>
      </c>
      <c r="AT48">
        <f t="shared" si="27"/>
        <v>9.7944691520555419E-2</v>
      </c>
      <c r="AU48">
        <f t="shared" si="23"/>
        <v>-38.638439340857246</v>
      </c>
      <c r="AW48">
        <v>45</v>
      </c>
      <c r="AX48">
        <f>IF(Z48&gt;0, (R48*SUMPRODUCT(K48:$K$98, X48:$X$98)-K48*$AZ$3)/Z48, 0)</f>
        <v>497.99087453049492</v>
      </c>
    </row>
    <row r="49" spans="5:50" x14ac:dyDescent="0.25">
      <c r="E49">
        <v>2049</v>
      </c>
      <c r="F49" s="5">
        <v>3.5571999999999999E-2</v>
      </c>
      <c r="G49" s="5"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1.3927247676991251E-2</v>
      </c>
      <c r="L49" s="2">
        <v>46</v>
      </c>
      <c r="M49" s="6">
        <v>0.20871278500000001</v>
      </c>
      <c r="Q49" s="4">
        <f t="shared" si="21"/>
        <v>25</v>
      </c>
      <c r="R49">
        <f t="shared" si="0"/>
        <v>100000</v>
      </c>
      <c r="S49">
        <f t="shared" si="1"/>
        <v>300.5754454214574</v>
      </c>
      <c r="U49">
        <f t="shared" si="13"/>
        <v>0.20871278500000001</v>
      </c>
      <c r="V49">
        <f t="shared" si="14"/>
        <v>0.01</v>
      </c>
      <c r="W49">
        <f t="shared" si="15"/>
        <v>0.1092569396764992</v>
      </c>
      <c r="X49">
        <f t="shared" si="16"/>
        <v>2.2803320160459148E-2</v>
      </c>
      <c r="Y49">
        <f t="shared" si="17"/>
        <v>1.092569396764992E-3</v>
      </c>
      <c r="Z49">
        <f t="shared" si="18"/>
        <v>8.5361050119275056E-2</v>
      </c>
      <c r="AB49">
        <f t="shared" si="19"/>
        <v>54.408958938025364</v>
      </c>
      <c r="AC49">
        <f t="shared" si="2"/>
        <v>25.657435661244449</v>
      </c>
      <c r="AE49">
        <f t="shared" si="3"/>
        <v>0</v>
      </c>
      <c r="AF49">
        <f t="shared" si="24"/>
        <v>0</v>
      </c>
      <c r="AG49">
        <f t="shared" si="24"/>
        <v>-2.1340262529818763</v>
      </c>
      <c r="AH49">
        <f t="shared" si="5"/>
        <v>-2280.3320160459148</v>
      </c>
      <c r="AI49">
        <f t="shared" si="25"/>
        <v>-2282.4660422988968</v>
      </c>
      <c r="AJ49">
        <f t="shared" si="7"/>
        <v>28.751523276780915</v>
      </c>
      <c r="AK49">
        <f t="shared" si="22"/>
        <v>3.8086271256617756</v>
      </c>
      <c r="AL49">
        <f t="shared" si="26"/>
        <v>-2249.9058918964542</v>
      </c>
      <c r="AN49">
        <f t="shared" si="27"/>
        <v>0</v>
      </c>
      <c r="AO49">
        <f t="shared" si="27"/>
        <v>0</v>
      </c>
      <c r="AP49">
        <f t="shared" si="27"/>
        <v>-2.9721112174480181E-2</v>
      </c>
      <c r="AQ49">
        <f t="shared" si="27"/>
        <v>-31.758748773244243</v>
      </c>
      <c r="AR49">
        <f t="shared" si="27"/>
        <v>-31.788469885418728</v>
      </c>
      <c r="AS49">
        <f t="shared" si="27"/>
        <v>0.40042958576650689</v>
      </c>
      <c r="AT49">
        <f t="shared" si="27"/>
        <v>5.3043693288398835E-2</v>
      </c>
      <c r="AU49">
        <f t="shared" si="23"/>
        <v>-31.334996606363823</v>
      </c>
      <c r="AW49">
        <v>46</v>
      </c>
      <c r="AX49">
        <f>IF(Z49&gt;0, (R49*SUMPRODUCT(K49:$K$98, X49:$X$98)-K49*$AZ$3)/Z49, 0)</f>
        <v>300.5754454214574</v>
      </c>
    </row>
    <row r="50" spans="5:50" x14ac:dyDescent="0.25">
      <c r="E50">
        <v>2050</v>
      </c>
      <c r="F50" s="5">
        <v>3.5571999999999999E-2</v>
      </c>
      <c r="G50" s="5"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1.2435042568742187E-2</v>
      </c>
      <c r="L50" s="2">
        <v>47</v>
      </c>
      <c r="M50" s="6">
        <v>0.23444695300000001</v>
      </c>
      <c r="Q50" s="4">
        <f t="shared" si="21"/>
        <v>25</v>
      </c>
      <c r="R50">
        <f t="shared" si="0"/>
        <v>100000</v>
      </c>
      <c r="S50">
        <f t="shared" si="1"/>
        <v>50.658771461832494</v>
      </c>
      <c r="U50">
        <f t="shared" si="13"/>
        <v>0.23444695300000001</v>
      </c>
      <c r="V50">
        <f t="shared" si="14"/>
        <v>0.01</v>
      </c>
      <c r="W50">
        <f t="shared" si="15"/>
        <v>8.5361050119275056E-2</v>
      </c>
      <c r="X50">
        <f t="shared" si="16"/>
        <v>2.0012638105344326E-2</v>
      </c>
      <c r="Y50">
        <f t="shared" si="17"/>
        <v>8.5361050119275059E-4</v>
      </c>
      <c r="Z50">
        <f t="shared" si="18"/>
        <v>6.4494801512737981E-2</v>
      </c>
      <c r="AB50">
        <f t="shared" si="19"/>
        <v>25.657435661244449</v>
      </c>
      <c r="AC50">
        <f t="shared" si="2"/>
        <v>3.267227410310042</v>
      </c>
      <c r="AE50">
        <f t="shared" si="3"/>
        <v>0</v>
      </c>
      <c r="AF50">
        <f t="shared" si="24"/>
        <v>0</v>
      </c>
      <c r="AG50">
        <f t="shared" si="24"/>
        <v>-1.6123700378184496</v>
      </c>
      <c r="AH50">
        <f t="shared" si="5"/>
        <v>-2001.2638105344327</v>
      </c>
      <c r="AI50">
        <f t="shared" si="25"/>
        <v>-2002.8761805722511</v>
      </c>
      <c r="AJ50">
        <f t="shared" si="7"/>
        <v>22.390208250934407</v>
      </c>
      <c r="AK50">
        <f t="shared" si="22"/>
        <v>1.7960204962871116</v>
      </c>
      <c r="AL50">
        <f t="shared" si="26"/>
        <v>-1978.6899518250295</v>
      </c>
      <c r="AN50">
        <f t="shared" si="27"/>
        <v>0</v>
      </c>
      <c r="AO50">
        <f t="shared" si="27"/>
        <v>0</v>
      </c>
      <c r="AP50">
        <f t="shared" si="27"/>
        <v>-2.0049890056836869E-2</v>
      </c>
      <c r="AQ50">
        <f t="shared" si="27"/>
        <v>-24.885800675278869</v>
      </c>
      <c r="AR50">
        <f t="shared" si="27"/>
        <v>-24.905850565335705</v>
      </c>
      <c r="AS50">
        <f t="shared" si="27"/>
        <v>0.2784231927233719</v>
      </c>
      <c r="AT50">
        <f t="shared" si="27"/>
        <v>2.2333591325663701E-2</v>
      </c>
      <c r="AU50">
        <f t="shared" si="23"/>
        <v>-24.605093781286669</v>
      </c>
      <c r="AW50">
        <v>47</v>
      </c>
      <c r="AX50">
        <f>IF(Z50&gt;0, (R50*SUMPRODUCT(K50:$K$98, X50:$X$98)-K50*$AZ$3)/Z50, 0)</f>
        <v>50.658771461832494</v>
      </c>
    </row>
    <row r="51" spans="5:50" x14ac:dyDescent="0.25">
      <c r="E51">
        <v>2051</v>
      </c>
      <c r="F51" s="5">
        <v>3.5571999999999999E-2</v>
      </c>
      <c r="G51" s="5"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1.1102716579234095E-2</v>
      </c>
      <c r="L51" s="2">
        <v>48</v>
      </c>
      <c r="M51" s="6">
        <v>0.26339700100000002</v>
      </c>
      <c r="Q51" s="4">
        <f t="shared" si="21"/>
        <v>25</v>
      </c>
      <c r="R51">
        <f t="shared" si="0"/>
        <v>100000</v>
      </c>
      <c r="S51">
        <f t="shared" si="1"/>
        <v>-282.82557461078278</v>
      </c>
      <c r="U51">
        <f t="shared" si="13"/>
        <v>0.26339700100000002</v>
      </c>
      <c r="V51">
        <f t="shared" si="14"/>
        <v>0.01</v>
      </c>
      <c r="W51">
        <f t="shared" si="15"/>
        <v>6.4494801512737981E-2</v>
      </c>
      <c r="X51">
        <f t="shared" si="16"/>
        <v>1.6987737298545448E-2</v>
      </c>
      <c r="Y51">
        <f t="shared" si="17"/>
        <v>6.4494801512737982E-4</v>
      </c>
      <c r="Z51">
        <f t="shared" si="18"/>
        <v>4.6862116199065156E-2</v>
      </c>
      <c r="AB51">
        <f t="shared" si="19"/>
        <v>3.267227410310042</v>
      </c>
      <c r="AC51">
        <f t="shared" si="2"/>
        <v>-13.253804941477874</v>
      </c>
      <c r="AE51">
        <f t="shared" si="3"/>
        <v>0</v>
      </c>
      <c r="AF51">
        <f t="shared" si="24"/>
        <v>0</v>
      </c>
      <c r="AG51">
        <f t="shared" si="24"/>
        <v>-1.1715529049766289</v>
      </c>
      <c r="AH51">
        <f t="shared" si="5"/>
        <v>-1698.7737298545449</v>
      </c>
      <c r="AI51">
        <f t="shared" si="25"/>
        <v>-1699.9452827595214</v>
      </c>
      <c r="AJ51">
        <f t="shared" si="7"/>
        <v>16.521032351787916</v>
      </c>
      <c r="AK51">
        <f t="shared" si="22"/>
        <v>0.22870591872170296</v>
      </c>
      <c r="AL51">
        <f t="shared" si="26"/>
        <v>-1683.1955444890118</v>
      </c>
      <c r="AN51">
        <f t="shared" si="27"/>
        <v>0</v>
      </c>
      <c r="AO51">
        <f t="shared" si="27"/>
        <v>0</v>
      </c>
      <c r="AP51">
        <f t="shared" si="27"/>
        <v>-1.3007419861533883E-2</v>
      </c>
      <c r="AQ51">
        <f t="shared" si="27"/>
        <v>-18.861003254823398</v>
      </c>
      <c r="AR51">
        <f t="shared" si="27"/>
        <v>-18.874010674684929</v>
      </c>
      <c r="AS51">
        <f t="shared" si="27"/>
        <v>0.18342833979825854</v>
      </c>
      <c r="AT51">
        <f t="shared" si="27"/>
        <v>2.5392569955604168E-3</v>
      </c>
      <c r="AU51">
        <f t="shared" si="23"/>
        <v>-18.688043077891113</v>
      </c>
      <c r="AW51">
        <v>48</v>
      </c>
      <c r="AX51">
        <f>IF(Z51&gt;0, (R51*SUMPRODUCT(K51:$K$98, X51:$X$98)-K51*$AZ$3)/Z51, 0)</f>
        <v>-282.82557461078278</v>
      </c>
    </row>
    <row r="52" spans="5:50" x14ac:dyDescent="0.25">
      <c r="E52">
        <v>2052</v>
      </c>
      <c r="F52" s="5">
        <v>3.5571999999999999E-2</v>
      </c>
      <c r="G52" s="5"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9.9131398028875842E-3</v>
      </c>
      <c r="L52" s="2">
        <v>49</v>
      </c>
      <c r="M52" s="6">
        <v>0.29593128600000002</v>
      </c>
      <c r="Q52" s="4">
        <f t="shared" si="21"/>
        <v>25</v>
      </c>
      <c r="R52">
        <f t="shared" si="0"/>
        <v>100000</v>
      </c>
      <c r="S52">
        <f t="shared" si="1"/>
        <v>-757.7514037742892</v>
      </c>
      <c r="U52">
        <f t="shared" si="13"/>
        <v>0.29593128600000002</v>
      </c>
      <c r="V52">
        <f t="shared" si="14"/>
        <v>0.01</v>
      </c>
      <c r="W52">
        <f t="shared" si="15"/>
        <v>4.6862116199065156E-2</v>
      </c>
      <c r="X52">
        <f t="shared" si="16"/>
        <v>1.3867966311470784E-2</v>
      </c>
      <c r="Y52">
        <f t="shared" si="17"/>
        <v>4.6862116199065159E-4</v>
      </c>
      <c r="Z52">
        <f t="shared" si="18"/>
        <v>3.2525528725603721E-2</v>
      </c>
      <c r="AB52">
        <f t="shared" si="19"/>
        <v>-13.253804941477874</v>
      </c>
      <c r="AC52">
        <f t="shared" si="2"/>
        <v>-24.646265050327187</v>
      </c>
      <c r="AE52">
        <f t="shared" si="3"/>
        <v>0</v>
      </c>
      <c r="AF52">
        <f t="shared" si="24"/>
        <v>0</v>
      </c>
      <c r="AG52">
        <f t="shared" si="24"/>
        <v>-0.81313821814009302</v>
      </c>
      <c r="AH52">
        <f t="shared" si="5"/>
        <v>-1386.7966311470784</v>
      </c>
      <c r="AI52">
        <f t="shared" si="25"/>
        <v>-1387.6097693652184</v>
      </c>
      <c r="AJ52">
        <f t="shared" si="7"/>
        <v>11.392460108849313</v>
      </c>
      <c r="AK52">
        <f t="shared" si="22"/>
        <v>-0.92776634590345131</v>
      </c>
      <c r="AL52">
        <f t="shared" si="26"/>
        <v>-1377.1450756022725</v>
      </c>
      <c r="AN52">
        <f t="shared" si="27"/>
        <v>0</v>
      </c>
      <c r="AO52">
        <f t="shared" si="27"/>
        <v>0</v>
      </c>
      <c r="AP52">
        <f t="shared" si="27"/>
        <v>-8.0607528354936439E-3</v>
      </c>
      <c r="AQ52">
        <f t="shared" si="27"/>
        <v>-13.747508882734515</v>
      </c>
      <c r="AR52">
        <f t="shared" si="27"/>
        <v>-13.755569635570007</v>
      </c>
      <c r="AS52">
        <f t="shared" si="27"/>
        <v>0.11293504975784315</v>
      </c>
      <c r="AT52">
        <f t="shared" si="27"/>
        <v>-9.1970774913550744E-3</v>
      </c>
      <c r="AU52">
        <f t="shared" si="23"/>
        <v>-13.651831663303518</v>
      </c>
      <c r="AW52">
        <v>49</v>
      </c>
      <c r="AX52">
        <f>IF(Z52&gt;0, (R52*SUMPRODUCT(K52:$K$98, X52:$X$98)-K52*$AZ$3)/Z52, 0)</f>
        <v>-757.7514037742892</v>
      </c>
    </row>
    <row r="53" spans="5:50" x14ac:dyDescent="0.25">
      <c r="E53">
        <v>2053</v>
      </c>
      <c r="F53" s="5">
        <v>3.5571999999999999E-2</v>
      </c>
      <c r="G53" s="5"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8.8510176811496272E-3</v>
      </c>
      <c r="L53" s="2">
        <v>50</v>
      </c>
      <c r="M53" s="6">
        <v>0.33262349499999999</v>
      </c>
      <c r="Q53" s="4">
        <f t="shared" si="21"/>
        <v>25</v>
      </c>
      <c r="R53">
        <f t="shared" si="0"/>
        <v>100000</v>
      </c>
      <c r="S53">
        <f t="shared" si="1"/>
        <v>-1483.7782448144665</v>
      </c>
      <c r="U53">
        <f t="shared" si="13"/>
        <v>0.33262349499999999</v>
      </c>
      <c r="V53">
        <f t="shared" si="14"/>
        <v>0.01</v>
      </c>
      <c r="W53">
        <f t="shared" si="15"/>
        <v>3.2525528725603721E-2</v>
      </c>
      <c r="X53">
        <f t="shared" si="16"/>
        <v>1.0818755041433205E-2</v>
      </c>
      <c r="Y53">
        <f t="shared" si="17"/>
        <v>3.252552872560372E-4</v>
      </c>
      <c r="Z53">
        <f t="shared" si="18"/>
        <v>2.1381518396914479E-2</v>
      </c>
      <c r="AB53">
        <f t="shared" si="19"/>
        <v>-24.646265050327187</v>
      </c>
      <c r="AC53">
        <f t="shared" si="2"/>
        <v>-31.725431838441992</v>
      </c>
      <c r="AE53">
        <f t="shared" si="3"/>
        <v>0</v>
      </c>
      <c r="AF53">
        <f t="shared" si="24"/>
        <v>0</v>
      </c>
      <c r="AG53">
        <f t="shared" si="24"/>
        <v>-0.53453795992286202</v>
      </c>
      <c r="AH53">
        <f t="shared" si="5"/>
        <v>-1081.8755041433205</v>
      </c>
      <c r="AI53">
        <f t="shared" si="25"/>
        <v>-1082.4100421032433</v>
      </c>
      <c r="AJ53">
        <f t="shared" si="7"/>
        <v>7.0791667881148044</v>
      </c>
      <c r="AK53">
        <f t="shared" si="22"/>
        <v>-1.7252385535229033</v>
      </c>
      <c r="AL53">
        <f t="shared" si="26"/>
        <v>-1077.0561138686514</v>
      </c>
      <c r="AN53">
        <f t="shared" si="27"/>
        <v>0</v>
      </c>
      <c r="AO53">
        <f t="shared" si="27"/>
        <v>0</v>
      </c>
      <c r="AP53">
        <f t="shared" si="27"/>
        <v>-4.7312049345229028E-3</v>
      </c>
      <c r="AQ53">
        <f t="shared" si="27"/>
        <v>-9.575699215975197</v>
      </c>
      <c r="AR53">
        <f t="shared" si="27"/>
        <v>-9.5804304209097193</v>
      </c>
      <c r="AS53">
        <f t="shared" si="27"/>
        <v>6.265783040941135E-2</v>
      </c>
      <c r="AT53">
        <f t="shared" si="27"/>
        <v>-1.5270116941432226E-2</v>
      </c>
      <c r="AU53">
        <f t="shared" si="23"/>
        <v>-9.5330427074417408</v>
      </c>
      <c r="AW53">
        <v>50</v>
      </c>
      <c r="AX53">
        <f>IF(Z53&gt;0, (R53*SUMPRODUCT(K53:$K$98, X53:$X$98)-K53*$AZ$3)/Z53, 0)</f>
        <v>-1483.7782448144665</v>
      </c>
    </row>
    <row r="54" spans="5:50" x14ac:dyDescent="0.25">
      <c r="E54">
        <v>2054</v>
      </c>
      <c r="F54" s="5">
        <v>3.5571999999999999E-2</v>
      </c>
      <c r="G54" s="5"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7.9026943581693102E-3</v>
      </c>
      <c r="L54" s="2">
        <v>51</v>
      </c>
      <c r="M54" s="6">
        <v>0.37225971299999999</v>
      </c>
      <c r="Q54" s="4">
        <f t="shared" si="21"/>
        <v>25</v>
      </c>
      <c r="R54">
        <f t="shared" si="0"/>
        <v>100000</v>
      </c>
      <c r="S54">
        <f t="shared" si="1"/>
        <v>-2676.1546954205869</v>
      </c>
      <c r="U54">
        <f t="shared" si="13"/>
        <v>0.37225971299999999</v>
      </c>
      <c r="V54">
        <f t="shared" si="14"/>
        <v>0.01</v>
      </c>
      <c r="W54">
        <f t="shared" si="15"/>
        <v>2.1381518396914479E-2</v>
      </c>
      <c r="X54">
        <f t="shared" si="16"/>
        <v>7.9594779019396041E-3</v>
      </c>
      <c r="Y54">
        <f t="shared" si="17"/>
        <v>2.1381518396914481E-4</v>
      </c>
      <c r="Z54">
        <f t="shared" si="18"/>
        <v>1.320822531100573E-2</v>
      </c>
      <c r="AB54">
        <f t="shared" si="19"/>
        <v>-31.725431838441992</v>
      </c>
      <c r="AC54">
        <f t="shared" si="2"/>
        <v>-35.347254184221029</v>
      </c>
      <c r="AE54">
        <f t="shared" si="3"/>
        <v>0</v>
      </c>
      <c r="AF54">
        <f t="shared" si="24"/>
        <v>0</v>
      </c>
      <c r="AG54">
        <f t="shared" si="24"/>
        <v>-0.33020563277514325</v>
      </c>
      <c r="AH54">
        <f t="shared" si="5"/>
        <v>-795.94779019396037</v>
      </c>
      <c r="AI54">
        <f t="shared" si="25"/>
        <v>-796.27799582673549</v>
      </c>
      <c r="AJ54">
        <f t="shared" si="7"/>
        <v>3.6218223457790373</v>
      </c>
      <c r="AK54">
        <f t="shared" si="22"/>
        <v>-2.2207802286909395</v>
      </c>
      <c r="AL54">
        <f t="shared" si="26"/>
        <v>-794.87695370964741</v>
      </c>
      <c r="AN54">
        <f t="shared" si="27"/>
        <v>0</v>
      </c>
      <c r="AO54">
        <f t="shared" si="27"/>
        <v>0</v>
      </c>
      <c r="AP54">
        <f t="shared" si="27"/>
        <v>-2.6095141911678518E-3</v>
      </c>
      <c r="AQ54">
        <f t="shared" si="27"/>
        <v>-6.2901321109631407</v>
      </c>
      <c r="AR54">
        <f t="shared" si="27"/>
        <v>-6.2927416251543082</v>
      </c>
      <c r="AS54">
        <f t="shared" si="27"/>
        <v>2.8622155018279534E-2</v>
      </c>
      <c r="AT54">
        <f t="shared" si="27"/>
        <v>-1.7550147384009836E-2</v>
      </c>
      <c r="AU54">
        <f t="shared" si="23"/>
        <v>-6.2816696175200386</v>
      </c>
      <c r="AW54">
        <v>51</v>
      </c>
      <c r="AX54">
        <f>IF(Z54&gt;0, (R54*SUMPRODUCT(K54:$K$98, X54:$X$98)-K54*$AZ$3)/Z54, 0)</f>
        <v>-2676.1546954205869</v>
      </c>
    </row>
    <row r="55" spans="5:50" x14ac:dyDescent="0.25">
      <c r="E55">
        <v>2055</v>
      </c>
      <c r="F55" s="5">
        <v>3.5571999999999999E-2</v>
      </c>
      <c r="G55" s="5"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7.0559771055083119E-3</v>
      </c>
      <c r="L55" s="2">
        <v>52</v>
      </c>
      <c r="M55" s="6">
        <v>0.41367450300000003</v>
      </c>
      <c r="Q55" s="4">
        <f t="shared" si="21"/>
        <v>25</v>
      </c>
      <c r="R55">
        <f t="shared" si="0"/>
        <v>100000</v>
      </c>
      <c r="S55">
        <f t="shared" si="1"/>
        <v>-4771.4521662321631</v>
      </c>
      <c r="U55">
        <f t="shared" si="13"/>
        <v>0.41367450300000003</v>
      </c>
      <c r="V55">
        <f t="shared" si="14"/>
        <v>0.01</v>
      </c>
      <c r="W55">
        <f t="shared" si="15"/>
        <v>1.320822531100573E-2</v>
      </c>
      <c r="X55">
        <f t="shared" si="16"/>
        <v>5.4639060410423164E-3</v>
      </c>
      <c r="Y55">
        <f t="shared" si="17"/>
        <v>1.320822531100573E-4</v>
      </c>
      <c r="Z55">
        <f t="shared" si="18"/>
        <v>7.6122370168533564E-3</v>
      </c>
      <c r="AB55">
        <f t="shared" si="19"/>
        <v>-35.347254184221029</v>
      </c>
      <c r="AC55">
        <f t="shared" si="2"/>
        <v>-36.321424803937603</v>
      </c>
      <c r="AE55">
        <f t="shared" si="3"/>
        <v>0</v>
      </c>
      <c r="AF55">
        <f t="shared" si="24"/>
        <v>0</v>
      </c>
      <c r="AG55">
        <f t="shared" si="24"/>
        <v>-0.1903059254213339</v>
      </c>
      <c r="AH55">
        <f t="shared" si="5"/>
        <v>-546.39060410423167</v>
      </c>
      <c r="AI55">
        <f t="shared" si="25"/>
        <v>-546.58091002965296</v>
      </c>
      <c r="AJ55">
        <f t="shared" si="7"/>
        <v>0.97417061971657404</v>
      </c>
      <c r="AK55">
        <f t="shared" si="22"/>
        <v>-2.4743077928954724</v>
      </c>
      <c r="AL55">
        <f t="shared" si="26"/>
        <v>-548.08104720283188</v>
      </c>
      <c r="AN55">
        <f t="shared" si="27"/>
        <v>0</v>
      </c>
      <c r="AO55">
        <f t="shared" si="27"/>
        <v>0</v>
      </c>
      <c r="AP55">
        <f t="shared" si="27"/>
        <v>-1.3427942528155042E-3</v>
      </c>
      <c r="AQ55">
        <f t="shared" si="27"/>
        <v>-3.8553195932243147</v>
      </c>
      <c r="AR55">
        <f t="shared" si="27"/>
        <v>-3.8566623874771295</v>
      </c>
      <c r="AS55">
        <f t="shared" si="27"/>
        <v>6.8737255895789905E-3</v>
      </c>
      <c r="AT55">
        <f t="shared" si="27"/>
        <v>-1.7458659138651255E-2</v>
      </c>
      <c r="AU55">
        <f t="shared" si="23"/>
        <v>-3.8672473210262024</v>
      </c>
      <c r="AW55">
        <v>52</v>
      </c>
      <c r="AX55">
        <f>IF(Z55&gt;0, (R55*SUMPRODUCT(K55:$K$98, X55:$X$98)-K55*$AZ$3)/Z55, 0)</f>
        <v>-4771.4521662321631</v>
      </c>
    </row>
    <row r="56" spans="5:50" x14ac:dyDescent="0.25">
      <c r="E56">
        <v>2056</v>
      </c>
      <c r="F56" s="5">
        <v>3.5571999999999999E-2</v>
      </c>
      <c r="G56" s="5"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6.2999795584895634E-3</v>
      </c>
      <c r="L56" s="2">
        <v>53</v>
      </c>
      <c r="M56" s="6">
        <v>0.42102545200000002</v>
      </c>
      <c r="Q56" s="4">
        <f t="shared" si="21"/>
        <v>25</v>
      </c>
      <c r="R56">
        <f t="shared" si="0"/>
        <v>100000</v>
      </c>
      <c r="S56">
        <f t="shared" si="1"/>
        <v>-8180.32019996906</v>
      </c>
      <c r="U56">
        <f t="shared" si="13"/>
        <v>0.42102545200000002</v>
      </c>
      <c r="V56">
        <f t="shared" si="14"/>
        <v>0.01</v>
      </c>
      <c r="W56">
        <f t="shared" si="15"/>
        <v>7.6122370168533564E-3</v>
      </c>
      <c r="X56">
        <f t="shared" si="16"/>
        <v>3.204945530751816E-3</v>
      </c>
      <c r="Y56">
        <f t="shared" si="17"/>
        <v>7.6122370168533562E-5</v>
      </c>
      <c r="Z56">
        <f t="shared" si="18"/>
        <v>4.3311691159330064E-3</v>
      </c>
      <c r="AB56">
        <f t="shared" si="19"/>
        <v>-36.321424803937603</v>
      </c>
      <c r="AC56">
        <f t="shared" si="2"/>
        <v>-35.430350208548909</v>
      </c>
      <c r="AE56">
        <f t="shared" si="3"/>
        <v>0</v>
      </c>
      <c r="AF56">
        <f t="shared" si="24"/>
        <v>0</v>
      </c>
      <c r="AG56">
        <f t="shared" si="24"/>
        <v>-0.10827922789832516</v>
      </c>
      <c r="AH56">
        <f t="shared" si="5"/>
        <v>-320.49455307518161</v>
      </c>
      <c r="AI56">
        <f t="shared" si="25"/>
        <v>-320.60283230307994</v>
      </c>
      <c r="AJ56">
        <f t="shared" si="7"/>
        <v>-0.89107459538869449</v>
      </c>
      <c r="AK56">
        <f t="shared" si="22"/>
        <v>-2.5424997362756323</v>
      </c>
      <c r="AL56">
        <f t="shared" si="26"/>
        <v>-324.03640663474431</v>
      </c>
      <c r="AN56">
        <f t="shared" si="27"/>
        <v>0</v>
      </c>
      <c r="AO56">
        <f t="shared" si="27"/>
        <v>0</v>
      </c>
      <c r="AP56">
        <f t="shared" si="27"/>
        <v>-6.8215692236848135E-4</v>
      </c>
      <c r="AQ56">
        <f t="shared" si="27"/>
        <v>-2.0191091329808928</v>
      </c>
      <c r="AR56">
        <f t="shared" si="27"/>
        <v>-2.0197912899032611</v>
      </c>
      <c r="AS56">
        <f t="shared" si="27"/>
        <v>-5.6137517360381342E-3</v>
      </c>
      <c r="AT56">
        <f t="shared" si="27"/>
        <v>-1.6017696366001588E-2</v>
      </c>
      <c r="AU56">
        <f t="shared" si="23"/>
        <v>-2.0414227380053012</v>
      </c>
      <c r="AW56">
        <v>53</v>
      </c>
      <c r="AX56">
        <f>IF(Z56&gt;0, (R56*SUMPRODUCT(K56:$K$98, X56:$X$98)-K56*$AZ$3)/Z56, 0)</f>
        <v>-8180.32019996906</v>
      </c>
    </row>
    <row r="57" spans="5:50" x14ac:dyDescent="0.25">
      <c r="E57">
        <v>2057</v>
      </c>
      <c r="F57" s="5">
        <v>3.5571999999999999E-2</v>
      </c>
      <c r="G57" s="5"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5.6249817486513955E-3</v>
      </c>
      <c r="L57" s="2">
        <v>54</v>
      </c>
      <c r="M57" s="6">
        <v>0.42896583300000002</v>
      </c>
      <c r="Q57" s="4">
        <f t="shared" si="21"/>
        <v>25</v>
      </c>
      <c r="R57">
        <f t="shared" si="0"/>
        <v>100000</v>
      </c>
      <c r="S57">
        <f t="shared" si="1"/>
        <v>-13667.700168240315</v>
      </c>
      <c r="U57">
        <f t="shared" si="13"/>
        <v>0.42896583300000002</v>
      </c>
      <c r="V57">
        <f t="shared" si="14"/>
        <v>0.01</v>
      </c>
      <c r="W57">
        <f t="shared" si="15"/>
        <v>4.3311691159330064E-3</v>
      </c>
      <c r="X57">
        <f t="shared" si="16"/>
        <v>1.8579235676800757E-3</v>
      </c>
      <c r="Y57">
        <f t="shared" si="17"/>
        <v>4.3311691159330065E-5</v>
      </c>
      <c r="Z57">
        <f t="shared" si="18"/>
        <v>2.4299338570936005E-3</v>
      </c>
      <c r="AB57">
        <f t="shared" si="19"/>
        <v>-35.430350208548909</v>
      </c>
      <c r="AC57">
        <f t="shared" si="2"/>
        <v>-33.211607387411043</v>
      </c>
      <c r="AE57">
        <f t="shared" si="3"/>
        <v>0</v>
      </c>
      <c r="AF57">
        <f t="shared" si="24"/>
        <v>0</v>
      </c>
      <c r="AG57">
        <f t="shared" si="24"/>
        <v>-6.0748346427340012E-2</v>
      </c>
      <c r="AH57">
        <f t="shared" si="5"/>
        <v>-185.79235676800758</v>
      </c>
      <c r="AI57">
        <f t="shared" si="25"/>
        <v>-185.85310511443492</v>
      </c>
      <c r="AJ57">
        <f t="shared" si="7"/>
        <v>-2.2187428211378659</v>
      </c>
      <c r="AK57">
        <f t="shared" si="22"/>
        <v>-2.4801245145984239</v>
      </c>
      <c r="AL57">
        <f t="shared" si="26"/>
        <v>-190.55197245017123</v>
      </c>
      <c r="AN57">
        <f t="shared" si="27"/>
        <v>0</v>
      </c>
      <c r="AO57">
        <f t="shared" si="27"/>
        <v>0</v>
      </c>
      <c r="AP57">
        <f t="shared" si="27"/>
        <v>-3.417083399145398E-4</v>
      </c>
      <c r="AQ57">
        <f t="shared" si="27"/>
        <v>-1.0450786158589711</v>
      </c>
      <c r="AR57">
        <f t="shared" si="27"/>
        <v>-1.0454203241988858</v>
      </c>
      <c r="AS57">
        <f t="shared" si="27"/>
        <v>-1.2480387873851804E-2</v>
      </c>
      <c r="AT57">
        <f t="shared" si="27"/>
        <v>-1.3950655128999036E-2</v>
      </c>
      <c r="AU57">
        <f t="shared" si="23"/>
        <v>-1.0718513672017367</v>
      </c>
      <c r="AW57">
        <v>54</v>
      </c>
      <c r="AX57">
        <f>IF(Z57&gt;0, (R57*SUMPRODUCT(K57:$K$98, X57:$X$98)-K57*$AZ$3)/Z57, 0)</f>
        <v>-13667.700168240315</v>
      </c>
    </row>
    <row r="58" spans="5:50" x14ac:dyDescent="0.25">
      <c r="E58">
        <v>2058</v>
      </c>
      <c r="F58" s="5">
        <v>3.5571999999999999E-2</v>
      </c>
      <c r="G58" s="5"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5.0223051327244602E-3</v>
      </c>
      <c r="L58" s="2">
        <v>55</v>
      </c>
      <c r="M58" s="6">
        <v>0.43771532000000002</v>
      </c>
      <c r="Q58" s="4">
        <f t="shared" si="21"/>
        <v>25</v>
      </c>
      <c r="R58">
        <f t="shared" si="0"/>
        <v>100000</v>
      </c>
      <c r="S58">
        <f t="shared" si="1"/>
        <v>-22706.813340414148</v>
      </c>
      <c r="U58">
        <f t="shared" si="13"/>
        <v>0.43771532000000002</v>
      </c>
      <c r="V58">
        <f t="shared" si="14"/>
        <v>0.01</v>
      </c>
      <c r="W58">
        <f t="shared" si="15"/>
        <v>2.4299338570936005E-3</v>
      </c>
      <c r="X58">
        <f t="shared" si="16"/>
        <v>1.0636192758365596E-3</v>
      </c>
      <c r="Y58">
        <f t="shared" si="17"/>
        <v>2.4299338570936006E-5</v>
      </c>
      <c r="Z58">
        <f t="shared" si="18"/>
        <v>1.3420152426861049E-3</v>
      </c>
      <c r="AB58">
        <f t="shared" si="19"/>
        <v>-33.211607387411043</v>
      </c>
      <c r="AC58">
        <f t="shared" si="2"/>
        <v>-30.472889615663977</v>
      </c>
      <c r="AE58">
        <f t="shared" si="3"/>
        <v>0</v>
      </c>
      <c r="AF58">
        <f t="shared" si="24"/>
        <v>0</v>
      </c>
      <c r="AG58">
        <f t="shared" si="24"/>
        <v>-3.3550381067152621E-2</v>
      </c>
      <c r="AH58">
        <f t="shared" si="5"/>
        <v>-106.36192758365596</v>
      </c>
      <c r="AI58">
        <f t="shared" si="25"/>
        <v>-106.39547796472311</v>
      </c>
      <c r="AJ58">
        <f t="shared" si="7"/>
        <v>-2.7387177717470657</v>
      </c>
      <c r="AK58">
        <f t="shared" si="22"/>
        <v>-2.3248125171187732</v>
      </c>
      <c r="AL58">
        <f t="shared" si="26"/>
        <v>-111.45900825358895</v>
      </c>
      <c r="AN58">
        <f t="shared" si="27"/>
        <v>0</v>
      </c>
      <c r="AO58">
        <f t="shared" si="27"/>
        <v>0</v>
      </c>
      <c r="AP58">
        <f t="shared" si="27"/>
        <v>-1.6850025103842215E-4</v>
      </c>
      <c r="AQ58">
        <f t="shared" si="27"/>
        <v>-0.5341820548298627</v>
      </c>
      <c r="AR58">
        <f t="shared" si="27"/>
        <v>-0.53435055508090112</v>
      </c>
      <c r="AS58">
        <f t="shared" si="27"/>
        <v>-1.3754676322128985E-2</v>
      </c>
      <c r="AT58">
        <f t="shared" si="27"/>
        <v>-1.1675917837347687E-2</v>
      </c>
      <c r="AU58">
        <f t="shared" si="23"/>
        <v>-0.5597811492403777</v>
      </c>
      <c r="AW58">
        <v>55</v>
      </c>
      <c r="AX58">
        <f>IF(Z58&gt;0, (R58*SUMPRODUCT(K58:$K$98, X58:$X$98)-K58*$AZ$3)/Z58, 0)</f>
        <v>-22706.813340414148</v>
      </c>
    </row>
    <row r="59" spans="5:50" x14ac:dyDescent="0.25">
      <c r="E59">
        <v>2059</v>
      </c>
      <c r="F59" s="5">
        <v>3.5571999999999999E-2</v>
      </c>
      <c r="G59" s="5"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4.4842010113611249E-3</v>
      </c>
      <c r="L59" s="2">
        <v>56</v>
      </c>
      <c r="M59" s="6">
        <v>0.44739131599999998</v>
      </c>
      <c r="Q59" s="4">
        <f t="shared" si="21"/>
        <v>25</v>
      </c>
      <c r="R59">
        <f t="shared" si="0"/>
        <v>100000</v>
      </c>
      <c r="S59">
        <f t="shared" si="1"/>
        <v>-37941.62958489314</v>
      </c>
      <c r="U59">
        <f t="shared" si="13"/>
        <v>0.44739131599999998</v>
      </c>
      <c r="V59">
        <f t="shared" si="14"/>
        <v>0.01</v>
      </c>
      <c r="W59">
        <f t="shared" si="15"/>
        <v>1.3420152426861049E-3</v>
      </c>
      <c r="X59">
        <f t="shared" si="16"/>
        <v>6.0040596551739589E-4</v>
      </c>
      <c r="Y59">
        <f t="shared" si="17"/>
        <v>1.342015242686105E-5</v>
      </c>
      <c r="Z59">
        <f t="shared" si="18"/>
        <v>7.28189124741848E-4</v>
      </c>
      <c r="AB59">
        <f t="shared" si="19"/>
        <v>-30.472889615663977</v>
      </c>
      <c r="AC59">
        <f t="shared" si="2"/>
        <v>-27.628682038702742</v>
      </c>
      <c r="AE59">
        <f t="shared" si="3"/>
        <v>0</v>
      </c>
      <c r="AF59">
        <f t="shared" si="24"/>
        <v>0</v>
      </c>
      <c r="AG59">
        <f t="shared" si="24"/>
        <v>-1.8204728118546201E-2</v>
      </c>
      <c r="AH59">
        <f t="shared" si="5"/>
        <v>-60.04059655173959</v>
      </c>
      <c r="AI59">
        <f t="shared" si="25"/>
        <v>-60.058801279858137</v>
      </c>
      <c r="AJ59">
        <f t="shared" si="7"/>
        <v>-2.8442075769612352</v>
      </c>
      <c r="AK59">
        <f t="shared" si="22"/>
        <v>-2.1331022730964784</v>
      </c>
      <c r="AL59">
        <f t="shared" si="26"/>
        <v>-65.036111129915852</v>
      </c>
      <c r="AN59">
        <f t="shared" si="27"/>
        <v>0</v>
      </c>
      <c r="AO59">
        <f t="shared" si="27"/>
        <v>0</v>
      </c>
      <c r="AP59">
        <f t="shared" si="27"/>
        <v>-8.1633660240739179E-5</v>
      </c>
      <c r="AQ59">
        <f t="shared" si="27"/>
        <v>-0.26923410378003593</v>
      </c>
      <c r="AR59">
        <f t="shared" si="27"/>
        <v>-0.2693157374402767</v>
      </c>
      <c r="AS59">
        <f t="shared" si="27"/>
        <v>-1.2753998493130546E-2</v>
      </c>
      <c r="AT59">
        <f t="shared" si="27"/>
        <v>-9.5652593703559434E-3</v>
      </c>
      <c r="AU59">
        <f t="shared" si="23"/>
        <v>-0.29163499530376319</v>
      </c>
      <c r="AW59">
        <v>56</v>
      </c>
      <c r="AX59">
        <f>IF(Z59&gt;0, (R59*SUMPRODUCT(K59:$K$98, X59:$X$98)-K59*$AZ$3)/Z59, 0)</f>
        <v>-37941.62958489314</v>
      </c>
    </row>
    <row r="60" spans="5:50" x14ac:dyDescent="0.25">
      <c r="E60">
        <v>2060</v>
      </c>
      <c r="F60" s="5">
        <v>3.5571999999999999E-2</v>
      </c>
      <c r="G60" s="5"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4.0037509030010042E-3</v>
      </c>
      <c r="L60" s="2">
        <v>57</v>
      </c>
      <c r="M60" s="6">
        <v>0.457001349</v>
      </c>
      <c r="Q60" s="4">
        <f t="shared" si="21"/>
        <v>25</v>
      </c>
      <c r="R60">
        <f t="shared" si="0"/>
        <v>100000</v>
      </c>
      <c r="S60">
        <f t="shared" si="1"/>
        <v>-64107.110854473343</v>
      </c>
      <c r="U60">
        <f t="shared" si="13"/>
        <v>0.457001349</v>
      </c>
      <c r="V60">
        <f t="shared" si="14"/>
        <v>0.01</v>
      </c>
      <c r="W60">
        <f t="shared" si="15"/>
        <v>7.28189124741848E-4</v>
      </c>
      <c r="X60">
        <f t="shared" si="16"/>
        <v>3.3278341233415382E-4</v>
      </c>
      <c r="Y60">
        <f t="shared" si="17"/>
        <v>7.2818912474184798E-6</v>
      </c>
      <c r="Z60">
        <f t="shared" si="18"/>
        <v>3.8812382116027572E-4</v>
      </c>
      <c r="AB60">
        <f t="shared" si="19"/>
        <v>-27.628682038702742</v>
      </c>
      <c r="AC60">
        <f t="shared" si="2"/>
        <v>-24.881496828383582</v>
      </c>
      <c r="AE60">
        <f t="shared" si="3"/>
        <v>0</v>
      </c>
      <c r="AF60">
        <f t="shared" si="24"/>
        <v>0</v>
      </c>
      <c r="AG60">
        <f t="shared" si="24"/>
        <v>-9.7030955290068922E-3</v>
      </c>
      <c r="AH60">
        <f t="shared" si="5"/>
        <v>-33.278341233415382</v>
      </c>
      <c r="AI60">
        <f t="shared" si="25"/>
        <v>-33.288044328944387</v>
      </c>
      <c r="AJ60">
        <f t="shared" si="7"/>
        <v>-2.7471852103191594</v>
      </c>
      <c r="AK60">
        <f t="shared" si="22"/>
        <v>-1.9340077427091922</v>
      </c>
      <c r="AL60">
        <f t="shared" si="26"/>
        <v>-37.969237281972738</v>
      </c>
      <c r="AN60">
        <f t="shared" si="27"/>
        <v>0</v>
      </c>
      <c r="AO60">
        <f t="shared" si="27"/>
        <v>0</v>
      </c>
      <c r="AP60">
        <f t="shared" si="27"/>
        <v>-3.8848777486166354E-5</v>
      </c>
      <c r="AQ60">
        <f t="shared" si="27"/>
        <v>-0.13323818876366239</v>
      </c>
      <c r="AR60">
        <f t="shared" si="27"/>
        <v>-0.13327703754114856</v>
      </c>
      <c r="AS60">
        <f t="shared" si="27"/>
        <v>-1.0999045266526338E-2</v>
      </c>
      <c r="AT60">
        <f t="shared" si="27"/>
        <v>-7.7432852462828621E-3</v>
      </c>
      <c r="AU60">
        <f t="shared" si="23"/>
        <v>-0.15201936805395774</v>
      </c>
      <c r="AW60">
        <v>57</v>
      </c>
      <c r="AX60">
        <f>IF(Z60&gt;0, (R60*SUMPRODUCT(K60:$K$98, X60:$X$98)-K60*$AZ$3)/Z60, 0)</f>
        <v>-64107.110854473343</v>
      </c>
    </row>
    <row r="61" spans="5:50" x14ac:dyDescent="0.25">
      <c r="E61">
        <v>2061</v>
      </c>
      <c r="F61" s="5">
        <v>3.5571999999999999E-2</v>
      </c>
      <c r="G61" s="5"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3.5747775919651821E-3</v>
      </c>
      <c r="L61" s="2">
        <v>58</v>
      </c>
      <c r="M61" s="6">
        <v>0.46737994300000002</v>
      </c>
      <c r="Q61" s="4">
        <f t="shared" si="21"/>
        <v>25</v>
      </c>
      <c r="R61">
        <f t="shared" si="0"/>
        <v>100000</v>
      </c>
      <c r="S61">
        <f t="shared" si="1"/>
        <v>-110044.17836912157</v>
      </c>
      <c r="U61">
        <f t="shared" si="13"/>
        <v>0.46737994300000002</v>
      </c>
      <c r="V61">
        <f t="shared" si="14"/>
        <v>0.01</v>
      </c>
      <c r="W61">
        <f t="shared" si="15"/>
        <v>3.8812382116027572E-4</v>
      </c>
      <c r="X61">
        <f t="shared" si="16"/>
        <v>1.8140128941083187E-4</v>
      </c>
      <c r="Y61">
        <f t="shared" si="17"/>
        <v>3.8812382116027571E-6</v>
      </c>
      <c r="Z61">
        <f t="shared" si="18"/>
        <v>2.0284129353784111E-4</v>
      </c>
      <c r="AB61">
        <f t="shared" si="19"/>
        <v>-24.881496828383582</v>
      </c>
      <c r="AC61">
        <f t="shared" si="2"/>
        <v>-22.321503486701534</v>
      </c>
      <c r="AE61">
        <f t="shared" si="3"/>
        <v>0</v>
      </c>
      <c r="AF61">
        <f t="shared" si="24"/>
        <v>0</v>
      </c>
      <c r="AG61">
        <f t="shared" si="24"/>
        <v>-5.0710323384460278E-3</v>
      </c>
      <c r="AH61">
        <f t="shared" si="5"/>
        <v>-18.140128941083187</v>
      </c>
      <c r="AI61">
        <f t="shared" si="25"/>
        <v>-18.145199973421633</v>
      </c>
      <c r="AJ61">
        <f t="shared" si="7"/>
        <v>-2.5599933416820484</v>
      </c>
      <c r="AK61">
        <f t="shared" si="22"/>
        <v>-1.7417047779868509</v>
      </c>
      <c r="AL61">
        <f t="shared" si="26"/>
        <v>-22.446898093090532</v>
      </c>
      <c r="AN61">
        <f t="shared" si="27"/>
        <v>0</v>
      </c>
      <c r="AO61">
        <f t="shared" si="27"/>
        <v>0</v>
      </c>
      <c r="AP61">
        <f t="shared" si="27"/>
        <v>-1.8127812771607657E-5</v>
      </c>
      <c r="AQ61">
        <f t="shared" si="27"/>
        <v>-6.4846926453943257E-2</v>
      </c>
      <c r="AR61">
        <f t="shared" si="27"/>
        <v>-6.4865054266714864E-2</v>
      </c>
      <c r="AS61">
        <f t="shared" si="27"/>
        <v>-9.151406833425052E-3</v>
      </c>
      <c r="AT61">
        <f t="shared" si="27"/>
        <v>-6.2262072121660869E-3</v>
      </c>
      <c r="AU61">
        <f t="shared" si="23"/>
        <v>-8.0242668312306004E-2</v>
      </c>
      <c r="AW61">
        <v>58</v>
      </c>
      <c r="AX61">
        <f>IF(Z61&gt;0, (R61*SUMPRODUCT(K61:$K$98, X61:$X$98)-K61*$AZ$3)/Z61, 0)</f>
        <v>-110044.17836912157</v>
      </c>
    </row>
    <row r="62" spans="5:50" x14ac:dyDescent="0.25">
      <c r="E62">
        <v>2062</v>
      </c>
      <c r="F62" s="5">
        <v>3.5571999999999999E-2</v>
      </c>
      <c r="G62" s="5"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3.1917657071117694E-3</v>
      </c>
      <c r="L62" s="2">
        <v>59</v>
      </c>
      <c r="M62" s="6">
        <v>0.47825477199999999</v>
      </c>
      <c r="Q62" s="4">
        <f t="shared" si="21"/>
        <v>25</v>
      </c>
      <c r="R62">
        <f t="shared" si="0"/>
        <v>100000</v>
      </c>
      <c r="S62">
        <f t="shared" si="1"/>
        <v>-192496.04618637776</v>
      </c>
      <c r="U62">
        <f t="shared" si="13"/>
        <v>0.47825477199999999</v>
      </c>
      <c r="V62">
        <f t="shared" si="14"/>
        <v>0.01</v>
      </c>
      <c r="W62">
        <f t="shared" si="15"/>
        <v>2.0284129353784111E-4</v>
      </c>
      <c r="X62">
        <f t="shared" si="16"/>
        <v>9.7009816593125265E-5</v>
      </c>
      <c r="Y62">
        <f t="shared" si="17"/>
        <v>2.0284129353784111E-6</v>
      </c>
      <c r="Z62">
        <f t="shared" si="18"/>
        <v>1.0380306400933743E-4</v>
      </c>
      <c r="AB62">
        <f t="shared" si="19"/>
        <v>-22.321503486701534</v>
      </c>
      <c r="AC62">
        <f t="shared" si="2"/>
        <v>-19.981679403828945</v>
      </c>
      <c r="AE62">
        <f t="shared" si="3"/>
        <v>0</v>
      </c>
      <c r="AF62">
        <f t="shared" si="24"/>
        <v>0</v>
      </c>
      <c r="AG62">
        <f t="shared" si="24"/>
        <v>-2.5950766002334359E-3</v>
      </c>
      <c r="AH62">
        <f t="shared" si="5"/>
        <v>-9.7009816593125269</v>
      </c>
      <c r="AI62">
        <f t="shared" si="25"/>
        <v>-9.70357673591276</v>
      </c>
      <c r="AJ62">
        <f t="shared" si="7"/>
        <v>-2.3398240828725889</v>
      </c>
      <c r="AK62">
        <f t="shared" si="22"/>
        <v>-1.5625052440691076</v>
      </c>
      <c r="AL62">
        <f t="shared" si="26"/>
        <v>-13.605906062854457</v>
      </c>
      <c r="AN62">
        <f t="shared" si="27"/>
        <v>0</v>
      </c>
      <c r="AO62">
        <f t="shared" si="27"/>
        <v>0</v>
      </c>
      <c r="AP62">
        <f t="shared" si="27"/>
        <v>-8.2828764999532783E-6</v>
      </c>
      <c r="AQ62">
        <f t="shared" si="27"/>
        <v>-3.0963260585513953E-2</v>
      </c>
      <c r="AR62">
        <f t="shared" si="27"/>
        <v>-3.0971543462013907E-2</v>
      </c>
      <c r="AS62">
        <f t="shared" si="27"/>
        <v>-7.4681702683869764E-3</v>
      </c>
      <c r="AT62">
        <f t="shared" si="27"/>
        <v>-4.9871506552020828E-3</v>
      </c>
      <c r="AU62">
        <f t="shared" si="23"/>
        <v>-4.3426864385602962E-2</v>
      </c>
      <c r="AW62">
        <v>59</v>
      </c>
      <c r="AX62">
        <f>IF(Z62&gt;0, (R62*SUMPRODUCT(K62:$K$98, X62:$X$98)-K62*$AZ$3)/Z62, 0)</f>
        <v>-192496.04618637776</v>
      </c>
    </row>
    <row r="63" spans="5:50" x14ac:dyDescent="0.25">
      <c r="E63">
        <v>2063</v>
      </c>
      <c r="F63" s="5">
        <v>3.5571999999999999E-2</v>
      </c>
      <c r="G63" s="5"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2.8497908099212226E-3</v>
      </c>
      <c r="L63" s="2">
        <v>60</v>
      </c>
      <c r="M63" s="6">
        <v>0.48949088600000001</v>
      </c>
      <c r="Q63" s="4">
        <f t="shared" si="21"/>
        <v>25</v>
      </c>
      <c r="R63">
        <f t="shared" si="0"/>
        <v>100000</v>
      </c>
      <c r="S63">
        <f t="shared" si="1"/>
        <v>-343871.20230904879</v>
      </c>
      <c r="U63">
        <f t="shared" si="13"/>
        <v>0.48949088600000001</v>
      </c>
      <c r="V63">
        <f t="shared" si="14"/>
        <v>0.01</v>
      </c>
      <c r="W63">
        <f t="shared" si="15"/>
        <v>1.0380306400933743E-4</v>
      </c>
      <c r="X63">
        <f t="shared" si="16"/>
        <v>5.0810653771445295E-5</v>
      </c>
      <c r="Y63">
        <f t="shared" si="17"/>
        <v>1.0380306400933744E-6</v>
      </c>
      <c r="Z63">
        <f t="shared" si="18"/>
        <v>5.1954379597798762E-5</v>
      </c>
      <c r="AB63">
        <f t="shared" si="19"/>
        <v>-19.981679403828945</v>
      </c>
      <c r="AC63">
        <f t="shared" si="2"/>
        <v>-17.865614977515776</v>
      </c>
      <c r="AE63">
        <f t="shared" si="3"/>
        <v>0</v>
      </c>
      <c r="AF63">
        <f t="shared" si="24"/>
        <v>0</v>
      </c>
      <c r="AG63">
        <f t="shared" si="24"/>
        <v>-1.298859489944969E-3</v>
      </c>
      <c r="AH63">
        <f t="shared" si="5"/>
        <v>-5.0810653771445295</v>
      </c>
      <c r="AI63">
        <f t="shared" si="25"/>
        <v>-5.0823642366344748</v>
      </c>
      <c r="AJ63">
        <f t="shared" si="7"/>
        <v>-2.1160644263131694</v>
      </c>
      <c r="AK63">
        <f t="shared" si="22"/>
        <v>-1.3987175582680262</v>
      </c>
      <c r="AL63">
        <f t="shared" si="26"/>
        <v>-8.5971462212156702</v>
      </c>
      <c r="AN63">
        <f t="shared" si="27"/>
        <v>0</v>
      </c>
      <c r="AO63">
        <f t="shared" si="27"/>
        <v>0</v>
      </c>
      <c r="AP63">
        <f t="shared" si="27"/>
        <v>-3.7014778378241394E-6</v>
      </c>
      <c r="AQ63">
        <f t="shared" si="27"/>
        <v>-1.4479973416395391E-2</v>
      </c>
      <c r="AR63">
        <f t="shared" si="27"/>
        <v>-1.4483674894233215E-2</v>
      </c>
      <c r="AS63">
        <f t="shared" si="27"/>
        <v>-6.0303409553084941E-3</v>
      </c>
      <c r="AT63">
        <f t="shared" si="27"/>
        <v>-3.9860524432276737E-3</v>
      </c>
      <c r="AU63">
        <f t="shared" si="23"/>
        <v>-2.4500068292769382E-2</v>
      </c>
      <c r="AW63">
        <v>60</v>
      </c>
      <c r="AX63">
        <f>IF(Z63&gt;0, (R63*SUMPRODUCT(K63:$K$98, X63:$X$98)-K63*$AZ$3)/Z63, 0)</f>
        <v>-343871.20230904879</v>
      </c>
    </row>
    <row r="64" spans="5:50" x14ac:dyDescent="0.25">
      <c r="E64">
        <v>2064</v>
      </c>
      <c r="F64" s="5">
        <v>3.5571999999999999E-2</v>
      </c>
      <c r="G64" s="5"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2.5444560802868059E-3</v>
      </c>
      <c r="L64" s="2">
        <v>61</v>
      </c>
      <c r="M64" s="6">
        <v>0.50154699899999999</v>
      </c>
      <c r="Q64" s="4">
        <f t="shared" si="21"/>
        <v>25</v>
      </c>
      <c r="R64">
        <f t="shared" si="0"/>
        <v>100000</v>
      </c>
      <c r="S64">
        <f t="shared" si="1"/>
        <v>-629031.58183079958</v>
      </c>
      <c r="U64">
        <f t="shared" si="13"/>
        <v>0.50154699899999999</v>
      </c>
      <c r="V64">
        <f t="shared" si="14"/>
        <v>0.01</v>
      </c>
      <c r="W64">
        <f t="shared" si="15"/>
        <v>5.1954379597798762E-5</v>
      </c>
      <c r="X64">
        <f t="shared" si="16"/>
        <v>2.6057563172182796E-5</v>
      </c>
      <c r="Y64">
        <f t="shared" si="17"/>
        <v>5.1954379597798764E-7</v>
      </c>
      <c r="Z64">
        <f t="shared" si="18"/>
        <v>2.5377272629637979E-5</v>
      </c>
      <c r="AB64">
        <f t="shared" si="19"/>
        <v>-17.865614977515776</v>
      </c>
      <c r="AC64">
        <f t="shared" si="2"/>
        <v>-15.963105944772632</v>
      </c>
      <c r="AE64">
        <f t="shared" si="3"/>
        <v>0</v>
      </c>
      <c r="AF64">
        <f t="shared" si="24"/>
        <v>0</v>
      </c>
      <c r="AG64">
        <f t="shared" si="24"/>
        <v>-6.3443181574094948E-4</v>
      </c>
      <c r="AH64">
        <f t="shared" si="5"/>
        <v>-2.6057563172182796</v>
      </c>
      <c r="AI64">
        <f t="shared" si="25"/>
        <v>-2.6063907490340203</v>
      </c>
      <c r="AJ64">
        <f t="shared" si="7"/>
        <v>-1.9025090327431435</v>
      </c>
      <c r="AK64">
        <f t="shared" si="22"/>
        <v>-1.2505930484261045</v>
      </c>
      <c r="AL64">
        <f t="shared" si="26"/>
        <v>-5.7594928302032677</v>
      </c>
      <c r="AN64">
        <f t="shared" si="27"/>
        <v>0</v>
      </c>
      <c r="AO64">
        <f t="shared" si="27"/>
        <v>0</v>
      </c>
      <c r="AP64">
        <f t="shared" si="27"/>
        <v>-1.6142838910894573E-6</v>
      </c>
      <c r="AQ64">
        <f t="shared" si="27"/>
        <v>-6.6302325050918067E-3</v>
      </c>
      <c r="AR64">
        <f t="shared" si="27"/>
        <v>-6.6318467889828958E-3</v>
      </c>
      <c r="AS64">
        <f t="shared" si="27"/>
        <v>-4.8408506761638617E-3</v>
      </c>
      <c r="AT64">
        <f t="shared" si="27"/>
        <v>-3.1820790860322135E-3</v>
      </c>
      <c r="AU64">
        <f t="shared" si="23"/>
        <v>-1.4654776551178968E-2</v>
      </c>
      <c r="AW64">
        <v>61</v>
      </c>
      <c r="AX64">
        <f>IF(Z64&gt;0, (R64*SUMPRODUCT(K64:$K$98, X64:$X$98)-K64*$AZ$3)/Z64, 0)</f>
        <v>-629031.58183079958</v>
      </c>
    </row>
    <row r="65" spans="5:50" x14ac:dyDescent="0.25">
      <c r="E65">
        <v>2065</v>
      </c>
      <c r="F65" s="5">
        <v>3.5571999999999999E-2</v>
      </c>
      <c r="G65" s="5"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2.2718357859703624E-3</v>
      </c>
      <c r="L65" s="2">
        <v>62</v>
      </c>
      <c r="M65" s="6">
        <v>0.51394563599999998</v>
      </c>
      <c r="Q65" s="4">
        <f t="shared" si="21"/>
        <v>25</v>
      </c>
      <c r="R65">
        <f t="shared" si="0"/>
        <v>100000</v>
      </c>
      <c r="S65">
        <f t="shared" si="1"/>
        <v>-1180215.5805150024</v>
      </c>
      <c r="U65">
        <f t="shared" si="13"/>
        <v>0.51394563599999998</v>
      </c>
      <c r="V65">
        <f t="shared" si="14"/>
        <v>0.01</v>
      </c>
      <c r="W65">
        <f t="shared" si="15"/>
        <v>2.5377272629637979E-5</v>
      </c>
      <c r="X65">
        <f t="shared" si="16"/>
        <v>1.3042538521584683E-5</v>
      </c>
      <c r="Y65">
        <f t="shared" si="17"/>
        <v>2.5377272629637981E-7</v>
      </c>
      <c r="Z65">
        <f t="shared" si="18"/>
        <v>1.2080961381756916E-5</v>
      </c>
      <c r="AB65">
        <f t="shared" si="19"/>
        <v>-15.963105944772632</v>
      </c>
      <c r="AC65">
        <f t="shared" si="2"/>
        <v>-14.258138850349564</v>
      </c>
      <c r="AE65">
        <f t="shared" si="3"/>
        <v>0</v>
      </c>
      <c r="AF65">
        <f t="shared" si="24"/>
        <v>0</v>
      </c>
      <c r="AG65">
        <f t="shared" si="24"/>
        <v>-3.0202403454392292E-4</v>
      </c>
      <c r="AH65">
        <f t="shared" si="5"/>
        <v>-1.3042538521584683</v>
      </c>
      <c r="AI65">
        <f t="shared" si="25"/>
        <v>-1.3045558761930123</v>
      </c>
      <c r="AJ65">
        <f t="shared" si="7"/>
        <v>-1.7049670944230684</v>
      </c>
      <c r="AK65">
        <f t="shared" si="22"/>
        <v>-1.1174174161340844</v>
      </c>
      <c r="AL65">
        <f t="shared" si="26"/>
        <v>-4.1269403867501646</v>
      </c>
      <c r="AN65">
        <f t="shared" si="27"/>
        <v>0</v>
      </c>
      <c r="AO65">
        <f t="shared" si="27"/>
        <v>0</v>
      </c>
      <c r="AP65">
        <f t="shared" si="27"/>
        <v>-6.8614900990003306E-7</v>
      </c>
      <c r="AQ65">
        <f t="shared" si="27"/>
        <v>-2.9630505753233068E-3</v>
      </c>
      <c r="AR65">
        <f t="shared" si="27"/>
        <v>-2.9637367243332069E-3</v>
      </c>
      <c r="AS65">
        <f t="shared" si="27"/>
        <v>-3.8734052590122365E-3</v>
      </c>
      <c r="AT65">
        <f t="shared" si="27"/>
        <v>-2.5385888738399492E-3</v>
      </c>
      <c r="AU65">
        <f t="shared" si="23"/>
        <v>-9.3757308571853909E-3</v>
      </c>
      <c r="AW65">
        <v>62</v>
      </c>
      <c r="AX65">
        <f>IF(Z65&gt;0, (R65*SUMPRODUCT(K65:$K$98, X65:$X$98)-K65*$AZ$3)/Z65, 0)</f>
        <v>-1180215.5805150024</v>
      </c>
    </row>
    <row r="66" spans="5:50" x14ac:dyDescent="0.25">
      <c r="E66">
        <v>2066</v>
      </c>
      <c r="F66" s="5">
        <v>3.5571999999999999E-2</v>
      </c>
      <c r="G66" s="5"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2.0284248089021089E-3</v>
      </c>
      <c r="L66" s="2">
        <v>63</v>
      </c>
      <c r="M66" s="6">
        <v>0.52707773400000002</v>
      </c>
      <c r="Q66" s="4">
        <f t="shared" si="21"/>
        <v>25</v>
      </c>
      <c r="R66">
        <f t="shared" si="0"/>
        <v>100000</v>
      </c>
      <c r="S66">
        <f t="shared" si="1"/>
        <v>-2276760.8813971258</v>
      </c>
      <c r="U66">
        <f t="shared" si="13"/>
        <v>0.52707773400000002</v>
      </c>
      <c r="V66">
        <f t="shared" si="14"/>
        <v>0.01</v>
      </c>
      <c r="W66">
        <f t="shared" si="15"/>
        <v>1.2080961381756916E-5</v>
      </c>
      <c r="X66">
        <f t="shared" si="16"/>
        <v>6.3676057496379448E-6</v>
      </c>
      <c r="Y66">
        <f t="shared" si="17"/>
        <v>1.2080961381756915E-7</v>
      </c>
      <c r="Z66">
        <f t="shared" si="18"/>
        <v>5.5925460183014015E-6</v>
      </c>
      <c r="AB66">
        <f t="shared" si="19"/>
        <v>-14.258138850349564</v>
      </c>
      <c r="AC66">
        <f t="shared" si="2"/>
        <v>-12.732890001881886</v>
      </c>
      <c r="AE66">
        <f t="shared" si="3"/>
        <v>0</v>
      </c>
      <c r="AF66">
        <f t="shared" si="24"/>
        <v>0</v>
      </c>
      <c r="AG66">
        <f t="shared" si="24"/>
        <v>-1.3981365045753503E-4</v>
      </c>
      <c r="AH66">
        <f t="shared" si="5"/>
        <v>-0.63676057496379446</v>
      </c>
      <c r="AI66">
        <f t="shared" si="25"/>
        <v>-0.63690038861425202</v>
      </c>
      <c r="AJ66">
        <f t="shared" si="7"/>
        <v>-1.5252488484676778</v>
      </c>
      <c r="AK66">
        <f t="shared" si="22"/>
        <v>-0.99806971952446955</v>
      </c>
      <c r="AL66">
        <f t="shared" si="26"/>
        <v>-3.1602189566063994</v>
      </c>
      <c r="AN66">
        <f t="shared" si="27"/>
        <v>0</v>
      </c>
      <c r="AO66">
        <f t="shared" si="27"/>
        <v>0</v>
      </c>
      <c r="AP66">
        <f t="shared" si="27"/>
        <v>-2.8360147721123174E-7</v>
      </c>
      <c r="AQ66">
        <f t="shared" si="27"/>
        <v>-1.2916209475873318E-3</v>
      </c>
      <c r="AR66">
        <f t="shared" si="27"/>
        <v>-1.2919045490645431E-3</v>
      </c>
      <c r="AS66">
        <f t="shared" si="27"/>
        <v>-3.0938526039812112E-3</v>
      </c>
      <c r="AT66">
        <f t="shared" si="27"/>
        <v>-2.0245093800974035E-3</v>
      </c>
      <c r="AU66">
        <f t="shared" si="23"/>
        <v>-6.4102665331431576E-3</v>
      </c>
      <c r="AW66">
        <v>63</v>
      </c>
      <c r="AX66">
        <f>IF(Z66&gt;0, (R66*SUMPRODUCT(K66:$K$98, X66:$X$98)-K66*$AZ$3)/Z66, 0)</f>
        <v>-2276760.8813971258</v>
      </c>
    </row>
    <row r="67" spans="5:50" x14ac:dyDescent="0.25">
      <c r="E67">
        <v>2067</v>
      </c>
      <c r="F67" s="5">
        <v>3.5571999999999999E-2</v>
      </c>
      <c r="G67" s="5"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1.8110935793768828E-3</v>
      </c>
      <c r="L67" s="2">
        <v>64</v>
      </c>
      <c r="M67" s="6">
        <v>0.54097960300000003</v>
      </c>
      <c r="Q67" s="4">
        <f t="shared" si="21"/>
        <v>25</v>
      </c>
      <c r="R67">
        <f t="shared" ref="R67:R89" si="28">$C$6</f>
        <v>100000</v>
      </c>
      <c r="S67">
        <f t="shared" ref="S67:S89" si="29">AX67</f>
        <v>-4527658.1192376893</v>
      </c>
      <c r="U67">
        <f t="shared" si="13"/>
        <v>0.54097960300000003</v>
      </c>
      <c r="V67">
        <f t="shared" si="14"/>
        <v>0.01</v>
      </c>
      <c r="W67">
        <f t="shared" si="15"/>
        <v>5.5925460183014015E-6</v>
      </c>
      <c r="X67">
        <f t="shared" si="16"/>
        <v>3.0254533247399233E-6</v>
      </c>
      <c r="Y67">
        <f t="shared" si="17"/>
        <v>5.5925460183014015E-8</v>
      </c>
      <c r="Z67">
        <f t="shared" si="18"/>
        <v>2.5111672333784643E-6</v>
      </c>
      <c r="AB67">
        <f t="shared" si="19"/>
        <v>-12.732890001881886</v>
      </c>
      <c r="AC67">
        <f t="shared" ref="AC67:AC89" si="30">S67*Z67</f>
        <v>-11.369706712969649</v>
      </c>
      <c r="AE67">
        <f t="shared" ref="AE67:AE89" si="31">$Z67*O67</f>
        <v>0</v>
      </c>
      <c r="AF67">
        <f t="shared" ref="AF67:AG89" si="32">-$Z67*P67</f>
        <v>0</v>
      </c>
      <c r="AG67">
        <f t="shared" si="32"/>
        <v>-6.2779180834461612E-5</v>
      </c>
      <c r="AH67">
        <f t="shared" ref="AH67:AH89" si="33">-X67*R67</f>
        <v>-0.30254533247399235</v>
      </c>
      <c r="AI67">
        <f t="shared" ref="AI67:AI89" si="34">SUM(AE67:AH67)</f>
        <v>-0.30260811165482682</v>
      </c>
      <c r="AJ67">
        <f t="shared" ref="AJ67:AJ89" si="35">AB67-AC67</f>
        <v>-1.3631832889122375</v>
      </c>
      <c r="AK67">
        <f t="shared" si="22"/>
        <v>-0.89130230013173206</v>
      </c>
      <c r="AL67">
        <f t="shared" si="26"/>
        <v>-2.5570937006987964</v>
      </c>
      <c r="AN67">
        <f t="shared" ref="AN67:AT89" si="36">AE67*$K67</f>
        <v>0</v>
      </c>
      <c r="AO67">
        <f t="shared" si="36"/>
        <v>0</v>
      </c>
      <c r="AP67">
        <f t="shared" si="36"/>
        <v>-1.1369897132783368E-7</v>
      </c>
      <c r="AQ67">
        <f t="shared" si="36"/>
        <v>-5.4793790911409181E-4</v>
      </c>
      <c r="AR67">
        <f t="shared" si="36"/>
        <v>-5.4805160808541972E-4</v>
      </c>
      <c r="AS67">
        <f t="shared" si="36"/>
        <v>-2.4688525020628155E-3</v>
      </c>
      <c r="AT67">
        <f t="shared" si="36"/>
        <v>-1.6142318730524273E-3</v>
      </c>
      <c r="AU67">
        <f t="shared" si="23"/>
        <v>-4.6311359832006621E-3</v>
      </c>
      <c r="AW67">
        <v>64</v>
      </c>
      <c r="AX67">
        <f>IF(Z67&gt;0, (R67*SUMPRODUCT(K67:$K$98, X67:$X$98)-K67*$AZ$3)/Z67, 0)</f>
        <v>-4527658.1192376893</v>
      </c>
    </row>
    <row r="68" spans="5:50" x14ac:dyDescent="0.25">
      <c r="E68">
        <v>2068</v>
      </c>
      <c r="F68" s="5">
        <v>3.5571999999999999E-2</v>
      </c>
      <c r="G68" s="5">
        <v>7.0000000000000007E-2</v>
      </c>
      <c r="H68" s="5">
        <f t="shared" ref="H68:H89" si="37">G68+$C$9</f>
        <v>0.12000000000000001</v>
      </c>
      <c r="I68" s="5">
        <f t="shared" ref="I68:I89" si="38">1+H68</f>
        <v>1.1200000000000001</v>
      </c>
      <c r="J68">
        <f t="shared" ref="J68:J89" si="39">1/I68</f>
        <v>0.89285714285714279</v>
      </c>
      <c r="K68">
        <f t="shared" si="20"/>
        <v>1.6170478387293595E-3</v>
      </c>
      <c r="L68" s="2">
        <v>65</v>
      </c>
      <c r="M68" s="6">
        <v>0.55513806300000001</v>
      </c>
      <c r="Q68" s="4">
        <f t="shared" si="21"/>
        <v>25</v>
      </c>
      <c r="R68">
        <f t="shared" si="28"/>
        <v>100000</v>
      </c>
      <c r="S68">
        <f t="shared" si="29"/>
        <v>-9296584.9631642979</v>
      </c>
      <c r="U68">
        <f t="shared" ref="U68:U89" si="40">M68</f>
        <v>0.55513806300000001</v>
      </c>
      <c r="V68">
        <f t="shared" ref="V68:V89" si="41">$C$10</f>
        <v>0.01</v>
      </c>
      <c r="W68">
        <f t="shared" ref="W68:W89" si="42">Z67</f>
        <v>2.5111672333784643E-6</v>
      </c>
      <c r="X68">
        <f t="shared" ref="X68:X89" si="43">U68*W68</f>
        <v>1.3940445138067897E-6</v>
      </c>
      <c r="Y68">
        <f t="shared" ref="Y68:Y89" si="44">V68*W68</f>
        <v>2.5111672333784644E-8</v>
      </c>
      <c r="Z68">
        <f t="shared" ref="Z68:Z89" si="45">MAX(0, W68-X68-Y68)</f>
        <v>1.0920110472378899E-6</v>
      </c>
      <c r="AB68">
        <f t="shared" ref="AB68:AB89" si="46">AC67</f>
        <v>-11.369706712969649</v>
      </c>
      <c r="AC68">
        <f t="shared" si="30"/>
        <v>-10.151973481361065</v>
      </c>
      <c r="AE68">
        <f t="shared" si="31"/>
        <v>0</v>
      </c>
      <c r="AF68">
        <f t="shared" si="32"/>
        <v>0</v>
      </c>
      <c r="AG68">
        <f t="shared" si="32"/>
        <v>-2.7300276180947245E-5</v>
      </c>
      <c r="AH68">
        <f t="shared" si="33"/>
        <v>-0.13940445138067897</v>
      </c>
      <c r="AI68">
        <f t="shared" si="34"/>
        <v>-0.13943175165685992</v>
      </c>
      <c r="AJ68">
        <f t="shared" si="35"/>
        <v>-1.2177332316085838</v>
      </c>
      <c r="AK68">
        <f t="shared" si="22"/>
        <v>-0.7958794699078755</v>
      </c>
      <c r="AL68">
        <f t="shared" si="26"/>
        <v>-2.1530444531733193</v>
      </c>
      <c r="AN68">
        <f t="shared" si="36"/>
        <v>0</v>
      </c>
      <c r="AO68">
        <f t="shared" si="36"/>
        <v>0</v>
      </c>
      <c r="AP68">
        <f t="shared" si="36"/>
        <v>-4.4145852595115359E-8</v>
      </c>
      <c r="AQ68">
        <f t="shared" si="36"/>
        <v>-2.2542366681437901E-4</v>
      </c>
      <c r="AR68">
        <f t="shared" si="36"/>
        <v>-2.2546781266697414E-4</v>
      </c>
      <c r="AS68">
        <f t="shared" si="36"/>
        <v>-1.9691328903215792E-3</v>
      </c>
      <c r="AT68">
        <f t="shared" si="36"/>
        <v>-1.2869751767035985E-3</v>
      </c>
      <c r="AU68">
        <f t="shared" si="23"/>
        <v>-3.4815758796921518E-3</v>
      </c>
      <c r="AW68">
        <v>65</v>
      </c>
      <c r="AX68">
        <f>IF(Z68&gt;0, (R68*SUMPRODUCT(K68:$K$98, X68:$X$98)-K68*$AZ$3)/Z68, 0)</f>
        <v>-9296584.9631642979</v>
      </c>
    </row>
    <row r="69" spans="5:50" x14ac:dyDescent="0.25">
      <c r="E69">
        <v>2069</v>
      </c>
      <c r="F69" s="5">
        <v>3.5571999999999999E-2</v>
      </c>
      <c r="G69" s="5"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89" si="47">K68*J69</f>
        <v>1.4437927131512138E-3</v>
      </c>
      <c r="L69" s="2">
        <v>66</v>
      </c>
      <c r="M69" s="6">
        <v>0.569934367</v>
      </c>
      <c r="Q69" s="4">
        <f t="shared" ref="Q69:Q89" si="48">$C$8</f>
        <v>25</v>
      </c>
      <c r="R69">
        <f t="shared" si="28"/>
        <v>100000</v>
      </c>
      <c r="S69">
        <f t="shared" si="29"/>
        <v>-19760465.515663706</v>
      </c>
      <c r="U69">
        <f t="shared" si="40"/>
        <v>0.569934367</v>
      </c>
      <c r="V69">
        <f t="shared" si="41"/>
        <v>0.01</v>
      </c>
      <c r="W69">
        <f t="shared" si="42"/>
        <v>1.0920110472378899E-6</v>
      </c>
      <c r="X69">
        <f t="shared" si="43"/>
        <v>6.2237462496453391E-7</v>
      </c>
      <c r="Y69">
        <f t="shared" si="44"/>
        <v>1.0920110472378899E-8</v>
      </c>
      <c r="Z69">
        <f t="shared" si="45"/>
        <v>4.5871631180097705E-7</v>
      </c>
      <c r="AB69">
        <f t="shared" si="46"/>
        <v>-10.151973481361065</v>
      </c>
      <c r="AC69">
        <f t="shared" si="30"/>
        <v>-9.0644478608156476</v>
      </c>
      <c r="AE69">
        <f t="shared" si="31"/>
        <v>0</v>
      </c>
      <c r="AF69">
        <f t="shared" si="32"/>
        <v>0</v>
      </c>
      <c r="AG69">
        <f t="shared" si="32"/>
        <v>-1.1467907795024426E-5</v>
      </c>
      <c r="AH69">
        <f t="shared" si="33"/>
        <v>-6.2237462496453393E-2</v>
      </c>
      <c r="AI69">
        <f t="shared" si="34"/>
        <v>-6.224893040424842E-2</v>
      </c>
      <c r="AJ69">
        <f t="shared" si="35"/>
        <v>-1.0875256205454171</v>
      </c>
      <c r="AK69">
        <f t="shared" si="22"/>
        <v>-0.71063814369527456</v>
      </c>
      <c r="AL69">
        <f t="shared" si="26"/>
        <v>-1.86041269464494</v>
      </c>
      <c r="AN69">
        <f t="shared" si="36"/>
        <v>0</v>
      </c>
      <c r="AO69">
        <f t="shared" si="36"/>
        <v>0</v>
      </c>
      <c r="AP69">
        <f t="shared" si="36"/>
        <v>-1.6557281709546269E-8</v>
      </c>
      <c r="AQ69">
        <f t="shared" si="36"/>
        <v>-8.9857994837401359E-5</v>
      </c>
      <c r="AR69">
        <f t="shared" si="36"/>
        <v>-8.9874552119110915E-5</v>
      </c>
      <c r="AS69">
        <f t="shared" si="36"/>
        <v>-1.5701615663087252E-3</v>
      </c>
      <c r="AT69">
        <f t="shared" si="36"/>
        <v>-1.0260141735545427E-3</v>
      </c>
      <c r="AU69">
        <f t="shared" si="23"/>
        <v>-2.6860502919823785E-3</v>
      </c>
      <c r="AW69">
        <v>66</v>
      </c>
      <c r="AX69">
        <f>IF(Z69&gt;0, (R69*SUMPRODUCT(K69:$K$98, X69:$X$98)-K69*$AZ$3)/Z69, 0)</f>
        <v>-19760465.515663706</v>
      </c>
    </row>
    <row r="70" spans="5:50" x14ac:dyDescent="0.25">
      <c r="E70">
        <v>2070</v>
      </c>
      <c r="F70" s="5">
        <v>3.5571999999999999E-2</v>
      </c>
      <c r="G70" s="5"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1.2891006367421552E-3</v>
      </c>
      <c r="L70" s="2">
        <v>67</v>
      </c>
      <c r="M70" s="6">
        <v>0.58483052300000005</v>
      </c>
      <c r="Q70" s="4">
        <f t="shared" si="48"/>
        <v>25</v>
      </c>
      <c r="R70">
        <f t="shared" si="28"/>
        <v>100000</v>
      </c>
      <c r="S70">
        <f t="shared" si="29"/>
        <v>-43545814.772775501</v>
      </c>
      <c r="U70">
        <f t="shared" si="40"/>
        <v>0.58483052300000005</v>
      </c>
      <c r="V70">
        <f t="shared" si="41"/>
        <v>0.01</v>
      </c>
      <c r="W70">
        <f t="shared" si="42"/>
        <v>4.5871631180097705E-7</v>
      </c>
      <c r="X70">
        <f t="shared" si="43"/>
        <v>2.6827130053919651E-7</v>
      </c>
      <c r="Y70">
        <f t="shared" si="44"/>
        <v>4.5871631180097707E-9</v>
      </c>
      <c r="Z70">
        <f t="shared" si="45"/>
        <v>1.8585784814377077E-7</v>
      </c>
      <c r="AB70">
        <f t="shared" si="46"/>
        <v>-9.0644478608156476</v>
      </c>
      <c r="AC70">
        <f t="shared" si="30"/>
        <v>-8.0933314293352794</v>
      </c>
      <c r="AE70">
        <f t="shared" si="31"/>
        <v>0</v>
      </c>
      <c r="AF70">
        <f t="shared" si="32"/>
        <v>0</v>
      </c>
      <c r="AG70">
        <f t="shared" si="32"/>
        <v>-4.6464462035942691E-6</v>
      </c>
      <c r="AH70">
        <f t="shared" si="33"/>
        <v>-2.6827130053919651E-2</v>
      </c>
      <c r="AI70">
        <f t="shared" si="34"/>
        <v>-2.6831776500123247E-2</v>
      </c>
      <c r="AJ70">
        <f t="shared" si="35"/>
        <v>-0.97111643148036819</v>
      </c>
      <c r="AK70">
        <f t="shared" si="22"/>
        <v>-0.63451135025709537</v>
      </c>
      <c r="AL70">
        <f t="shared" si="26"/>
        <v>-1.6324595582375867</v>
      </c>
      <c r="AN70">
        <f t="shared" si="36"/>
        <v>0</v>
      </c>
      <c r="AO70">
        <f t="shared" si="36"/>
        <v>0</v>
      </c>
      <c r="AP70">
        <f t="shared" si="36"/>
        <v>-5.9897367596415418E-9</v>
      </c>
      <c r="AQ70">
        <f t="shared" si="36"/>
        <v>-3.4582870434472426E-5</v>
      </c>
      <c r="AR70">
        <f t="shared" si="36"/>
        <v>-3.4588860171232075E-5</v>
      </c>
      <c r="AS70">
        <f t="shared" si="36"/>
        <v>-1.251866810172112E-3</v>
      </c>
      <c r="AT70">
        <f t="shared" si="36"/>
        <v>-8.1794898563654632E-4</v>
      </c>
      <c r="AU70">
        <f t="shared" si="23"/>
        <v>-2.1044046559798905E-3</v>
      </c>
      <c r="AW70">
        <v>67</v>
      </c>
      <c r="AX70">
        <f>IF(Z70&gt;0, (R70*SUMPRODUCT(K70:$K$98, X70:$X$98)-K70*$AZ$3)/Z70, 0)</f>
        <v>-43545814.772775501</v>
      </c>
    </row>
    <row r="71" spans="5:50" x14ac:dyDescent="0.25">
      <c r="E71">
        <v>2071</v>
      </c>
      <c r="F71" s="5">
        <v>3.5571999999999999E-2</v>
      </c>
      <c r="G71" s="5"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1.1509827113769242E-3</v>
      </c>
      <c r="L71" s="2">
        <v>68</v>
      </c>
      <c r="M71" s="6">
        <v>0.59948279800000004</v>
      </c>
      <c r="Q71" s="4">
        <f t="shared" si="48"/>
        <v>25</v>
      </c>
      <c r="R71">
        <f t="shared" si="28"/>
        <v>100000</v>
      </c>
      <c r="S71">
        <f t="shared" si="29"/>
        <v>-99561162.278601512</v>
      </c>
      <c r="U71">
        <f t="shared" si="40"/>
        <v>0.59948279800000004</v>
      </c>
      <c r="V71">
        <f t="shared" si="41"/>
        <v>0.01</v>
      </c>
      <c r="W71">
        <f t="shared" si="42"/>
        <v>1.8585784814377077E-7</v>
      </c>
      <c r="X71">
        <f t="shared" si="43"/>
        <v>1.1141858283548681E-7</v>
      </c>
      <c r="Y71">
        <f t="shared" si="44"/>
        <v>1.8585784814377078E-9</v>
      </c>
      <c r="Z71">
        <f t="shared" si="45"/>
        <v>7.2580686826846252E-8</v>
      </c>
      <c r="AB71">
        <f t="shared" si="46"/>
        <v>-8.0933314293352794</v>
      </c>
      <c r="AC71">
        <f t="shared" si="30"/>
        <v>-7.226217539459995</v>
      </c>
      <c r="AE71">
        <f t="shared" si="31"/>
        <v>0</v>
      </c>
      <c r="AF71">
        <f t="shared" si="32"/>
        <v>0</v>
      </c>
      <c r="AG71">
        <f t="shared" si="32"/>
        <v>-1.8145171706711563E-6</v>
      </c>
      <c r="AH71">
        <f t="shared" si="33"/>
        <v>-1.114185828354868E-2</v>
      </c>
      <c r="AI71">
        <f t="shared" si="34"/>
        <v>-1.1143672800719352E-2</v>
      </c>
      <c r="AJ71">
        <f t="shared" si="35"/>
        <v>-0.86711388987528437</v>
      </c>
      <c r="AK71">
        <f t="shared" si="22"/>
        <v>-0.56653320005346963</v>
      </c>
      <c r="AL71">
        <f t="shared" si="26"/>
        <v>-1.4447907627294734</v>
      </c>
      <c r="AN71">
        <f t="shared" si="36"/>
        <v>0</v>
      </c>
      <c r="AO71">
        <f t="shared" si="36"/>
        <v>0</v>
      </c>
      <c r="AP71">
        <f t="shared" si="36"/>
        <v>-2.0884778929390725E-9</v>
      </c>
      <c r="AQ71">
        <f t="shared" si="36"/>
        <v>-1.2824086256976303E-5</v>
      </c>
      <c r="AR71">
        <f t="shared" si="36"/>
        <v>-1.2826174734869242E-5</v>
      </c>
      <c r="AS71">
        <f t="shared" si="36"/>
        <v>-9.9803309604124652E-4</v>
      </c>
      <c r="AT71">
        <f t="shared" si="36"/>
        <v>-6.5206991868258792E-4</v>
      </c>
      <c r="AU71">
        <f t="shared" si="23"/>
        <v>-1.6629291894587036E-3</v>
      </c>
      <c r="AW71">
        <v>68</v>
      </c>
      <c r="AX71">
        <f>IF(Z71&gt;0, (R71*SUMPRODUCT(K71:$K$98, X71:$X$98)-K71*$AZ$3)/Z71, 0)</f>
        <v>-99561162.278601512</v>
      </c>
    </row>
    <row r="72" spans="5:50" x14ac:dyDescent="0.25">
      <c r="E72">
        <v>2072</v>
      </c>
      <c r="F72" s="5">
        <v>3.5571999999999999E-2</v>
      </c>
      <c r="G72" s="5"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1.027663135157968E-3</v>
      </c>
      <c r="L72" s="2">
        <v>69</v>
      </c>
      <c r="M72" s="6">
        <v>0.61448546299999995</v>
      </c>
      <c r="Q72" s="4">
        <f t="shared" si="48"/>
        <v>25</v>
      </c>
      <c r="R72">
        <f t="shared" si="28"/>
        <v>100000</v>
      </c>
      <c r="S72">
        <f t="shared" si="29"/>
        <v>-236725968.47734362</v>
      </c>
      <c r="U72">
        <f t="shared" si="40"/>
        <v>0.61448546299999995</v>
      </c>
      <c r="V72">
        <f t="shared" si="41"/>
        <v>0.01</v>
      </c>
      <c r="W72">
        <f t="shared" si="42"/>
        <v>7.2580686826846252E-8</v>
      </c>
      <c r="X72">
        <f t="shared" si="43"/>
        <v>4.4599776949652614E-8</v>
      </c>
      <c r="Y72">
        <f t="shared" si="44"/>
        <v>7.2580686826846253E-10</v>
      </c>
      <c r="Z72">
        <f t="shared" si="45"/>
        <v>2.7255103008925174E-8</v>
      </c>
      <c r="AB72">
        <f t="shared" si="46"/>
        <v>-7.226217539459995</v>
      </c>
      <c r="AC72">
        <f t="shared" si="30"/>
        <v>-6.4519906557375739</v>
      </c>
      <c r="AE72">
        <f t="shared" si="31"/>
        <v>0</v>
      </c>
      <c r="AF72">
        <f t="shared" si="32"/>
        <v>0</v>
      </c>
      <c r="AG72">
        <f t="shared" si="32"/>
        <v>-6.8137757522312936E-7</v>
      </c>
      <c r="AH72">
        <f t="shared" si="33"/>
        <v>-4.4599776949652611E-3</v>
      </c>
      <c r="AI72">
        <f t="shared" si="34"/>
        <v>-4.4606590725404845E-3</v>
      </c>
      <c r="AJ72">
        <f t="shared" si="35"/>
        <v>-0.7742268837224211</v>
      </c>
      <c r="AK72">
        <f t="shared" ref="AK72:AK89" si="49">G72*SUM(AB72:AB72, AE72:AF72)</f>
        <v>-0.50583522776219969</v>
      </c>
      <c r="AL72">
        <f t="shared" si="26"/>
        <v>-1.2845227705571611</v>
      </c>
      <c r="AN72">
        <f t="shared" si="36"/>
        <v>0</v>
      </c>
      <c r="AO72">
        <f t="shared" si="36"/>
        <v>0</v>
      </c>
      <c r="AP72">
        <f t="shared" si="36"/>
        <v>-7.0022661518013532E-10</v>
      </c>
      <c r="AQ72">
        <f t="shared" si="36"/>
        <v>-4.5833546607426076E-6</v>
      </c>
      <c r="AR72">
        <f t="shared" si="36"/>
        <v>-4.5840548873577878E-6</v>
      </c>
      <c r="AS72">
        <f t="shared" si="36"/>
        <v>-7.9564442664976681E-4</v>
      </c>
      <c r="AT72">
        <f t="shared" si="36"/>
        <v>-5.1982821603544698E-4</v>
      </c>
      <c r="AU72">
        <f t="shared" si="23"/>
        <v>-1.3200566975725713E-3</v>
      </c>
      <c r="AW72">
        <v>69</v>
      </c>
      <c r="AX72">
        <f>IF(Z72&gt;0, (R72*SUMPRODUCT(K72:$K$98, X72:$X$98)-K72*$AZ$3)/Z72, 0)</f>
        <v>-236725968.47734362</v>
      </c>
    </row>
    <row r="73" spans="5:50" x14ac:dyDescent="0.25">
      <c r="E73">
        <v>2073</v>
      </c>
      <c r="F73" s="5">
        <v>3.5571999999999999E-2</v>
      </c>
      <c r="G73" s="5"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9.1755637067675712E-4</v>
      </c>
      <c r="L73" s="2">
        <v>70</v>
      </c>
      <c r="M73" s="6">
        <v>0.62975077099999999</v>
      </c>
      <c r="Q73" s="4">
        <f t="shared" si="48"/>
        <v>25</v>
      </c>
      <c r="R73">
        <f t="shared" si="28"/>
        <v>100000</v>
      </c>
      <c r="S73">
        <f t="shared" si="29"/>
        <v>-586712186.57462668</v>
      </c>
      <c r="U73">
        <f t="shared" si="40"/>
        <v>0.62975077099999999</v>
      </c>
      <c r="V73">
        <f t="shared" si="41"/>
        <v>0.01</v>
      </c>
      <c r="W73">
        <f t="shared" si="42"/>
        <v>2.7255103008925174E-8</v>
      </c>
      <c r="X73">
        <f t="shared" si="43"/>
        <v>1.7163922133555049E-8</v>
      </c>
      <c r="Y73">
        <f t="shared" si="44"/>
        <v>2.7255103008925175E-10</v>
      </c>
      <c r="Z73">
        <f t="shared" si="45"/>
        <v>9.8186298452808738E-9</v>
      </c>
      <c r="AB73">
        <f t="shared" si="46"/>
        <v>-6.4519906557375739</v>
      </c>
      <c r="AC73">
        <f t="shared" si="30"/>
        <v>-5.7607097856916303</v>
      </c>
      <c r="AE73">
        <f t="shared" si="31"/>
        <v>0</v>
      </c>
      <c r="AF73">
        <f t="shared" si="32"/>
        <v>0</v>
      </c>
      <c r="AG73">
        <f t="shared" si="32"/>
        <v>-2.4546574613202185E-7</v>
      </c>
      <c r="AH73">
        <f t="shared" si="33"/>
        <v>-1.7163922133555049E-3</v>
      </c>
      <c r="AI73">
        <f t="shared" si="34"/>
        <v>-1.7166376791016369E-3</v>
      </c>
      <c r="AJ73">
        <f t="shared" si="35"/>
        <v>-0.69128087004594363</v>
      </c>
      <c r="AK73">
        <f t="shared" si="49"/>
        <v>-0.45163934590163024</v>
      </c>
      <c r="AL73">
        <f t="shared" si="26"/>
        <v>-1.1446368536266756</v>
      </c>
      <c r="AN73">
        <f t="shared" si="36"/>
        <v>0</v>
      </c>
      <c r="AO73">
        <f t="shared" si="36"/>
        <v>0</v>
      </c>
      <c r="AP73">
        <f t="shared" si="36"/>
        <v>-2.2522865914636022E-10</v>
      </c>
      <c r="AQ73">
        <f t="shared" si="36"/>
        <v>-1.5748866099443233E-6</v>
      </c>
      <c r="AR73">
        <f t="shared" si="36"/>
        <v>-1.5751118386034696E-6</v>
      </c>
      <c r="AS73">
        <f t="shared" si="36"/>
        <v>-6.3428916623762697E-4</v>
      </c>
      <c r="AT73">
        <f t="shared" si="36"/>
        <v>-4.1440455908032435E-4</v>
      </c>
      <c r="AU73">
        <f t="shared" si="23"/>
        <v>-1.0502688371565548E-3</v>
      </c>
      <c r="AW73">
        <v>70</v>
      </c>
      <c r="AX73">
        <f>IF(Z73&gt;0, (R73*SUMPRODUCT(K73:$K$98, X73:$X$98)-K73*$AZ$3)/Z73, 0)</f>
        <v>-586712186.57462668</v>
      </c>
    </row>
    <row r="74" spans="5:50" x14ac:dyDescent="0.25">
      <c r="E74">
        <v>2074</v>
      </c>
      <c r="F74" s="5">
        <v>3.5571999999999999E-2</v>
      </c>
      <c r="G74" s="5"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8.1924675953281884E-4</v>
      </c>
      <c r="L74" s="2">
        <v>71</v>
      </c>
      <c r="M74" s="6">
        <v>0.64518007799999999</v>
      </c>
      <c r="Q74" s="4">
        <f t="shared" si="48"/>
        <v>25</v>
      </c>
      <c r="R74">
        <f t="shared" si="28"/>
        <v>100000</v>
      </c>
      <c r="S74">
        <f t="shared" si="29"/>
        <v>-1519199640.6771576</v>
      </c>
      <c r="U74">
        <f t="shared" si="40"/>
        <v>0.64518007799999999</v>
      </c>
      <c r="V74">
        <f t="shared" si="41"/>
        <v>0.01</v>
      </c>
      <c r="W74">
        <f t="shared" si="42"/>
        <v>9.8186298452808738E-9</v>
      </c>
      <c r="X74">
        <f t="shared" si="43"/>
        <v>6.3347843694314421E-9</v>
      </c>
      <c r="Y74">
        <f t="shared" si="44"/>
        <v>9.8186298452808743E-11</v>
      </c>
      <c r="Z74">
        <f t="shared" si="45"/>
        <v>3.3856591773966229E-9</v>
      </c>
      <c r="AB74">
        <f t="shared" si="46"/>
        <v>-5.7607097856916303</v>
      </c>
      <c r="AC74">
        <f t="shared" si="30"/>
        <v>-5.1434922057562709</v>
      </c>
      <c r="AE74">
        <f t="shared" si="31"/>
        <v>0</v>
      </c>
      <c r="AF74">
        <f t="shared" si="32"/>
        <v>0</v>
      </c>
      <c r="AG74">
        <f t="shared" si="32"/>
        <v>-8.4641479434915566E-8</v>
      </c>
      <c r="AH74">
        <f t="shared" si="33"/>
        <v>-6.3347843694314425E-4</v>
      </c>
      <c r="AI74">
        <f t="shared" si="34"/>
        <v>-6.3356307842257916E-4</v>
      </c>
      <c r="AJ74">
        <f t="shared" si="35"/>
        <v>-0.61721757993535942</v>
      </c>
      <c r="AK74">
        <f t="shared" si="49"/>
        <v>-0.40324968499841418</v>
      </c>
      <c r="AL74">
        <f t="shared" si="26"/>
        <v>-1.0211008280121963</v>
      </c>
      <c r="AN74">
        <f t="shared" si="36"/>
        <v>0</v>
      </c>
      <c r="AO74">
        <f t="shared" si="36"/>
        <v>0</v>
      </c>
      <c r="AP74">
        <f t="shared" si="36"/>
        <v>-6.9342257749118306E-11</v>
      </c>
      <c r="AQ74">
        <f t="shared" si="36"/>
        <v>-5.1897515669958601E-7</v>
      </c>
      <c r="AR74">
        <f t="shared" si="36"/>
        <v>-5.1904449895733514E-7</v>
      </c>
      <c r="AS74">
        <f t="shared" si="36"/>
        <v>-5.0565350228873177E-4</v>
      </c>
      <c r="AT74">
        <f t="shared" si="36"/>
        <v>-3.3036099771758078E-4</v>
      </c>
      <c r="AU74">
        <f t="shared" si="23"/>
        <v>-8.3653354450526996E-4</v>
      </c>
      <c r="AW74">
        <v>71</v>
      </c>
      <c r="AX74">
        <f>IF(Z74&gt;0, (R74*SUMPRODUCT(K74:$K$98, X74:$X$98)-K74*$AZ$3)/Z74, 0)</f>
        <v>-1519199640.6771576</v>
      </c>
    </row>
    <row r="75" spans="5:50" x14ac:dyDescent="0.25">
      <c r="E75">
        <v>2075</v>
      </c>
      <c r="F75" s="5">
        <v>3.5571999999999999E-2</v>
      </c>
      <c r="G75" s="5"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7.3147032101144531E-4</v>
      </c>
      <c r="L75" s="2">
        <v>72</v>
      </c>
      <c r="M75" s="6">
        <v>0.66067595400000001</v>
      </c>
      <c r="Q75" s="4">
        <f t="shared" si="48"/>
        <v>25</v>
      </c>
      <c r="R75">
        <f t="shared" si="28"/>
        <v>100000</v>
      </c>
      <c r="S75">
        <f t="shared" si="29"/>
        <v>-4118825808.7954321</v>
      </c>
      <c r="U75">
        <f t="shared" si="40"/>
        <v>0.66067595400000001</v>
      </c>
      <c r="V75">
        <f t="shared" si="41"/>
        <v>0.01</v>
      </c>
      <c r="W75">
        <f t="shared" si="42"/>
        <v>3.3856591773966229E-9</v>
      </c>
      <c r="X75">
        <f t="shared" si="43"/>
        <v>2.2368236069453691E-9</v>
      </c>
      <c r="Y75">
        <f t="shared" si="44"/>
        <v>3.3856591773966232E-11</v>
      </c>
      <c r="Z75">
        <f t="shared" si="45"/>
        <v>1.1149789786772876E-9</v>
      </c>
      <c r="AB75">
        <f t="shared" si="46"/>
        <v>-5.1434922057562709</v>
      </c>
      <c r="AC75">
        <f t="shared" si="30"/>
        <v>-4.5924041936403839</v>
      </c>
      <c r="AE75">
        <f t="shared" si="31"/>
        <v>0</v>
      </c>
      <c r="AF75">
        <f t="shared" si="32"/>
        <v>0</v>
      </c>
      <c r="AG75">
        <f t="shared" si="32"/>
        <v>-2.7874474466932187E-8</v>
      </c>
      <c r="AH75">
        <f t="shared" si="33"/>
        <v>-2.2368236069453691E-4</v>
      </c>
      <c r="AI75">
        <f t="shared" si="34"/>
        <v>-2.2371023516900383E-4</v>
      </c>
      <c r="AJ75">
        <f t="shared" si="35"/>
        <v>-0.55108801211588698</v>
      </c>
      <c r="AK75">
        <f t="shared" si="49"/>
        <v>-0.36004445440293897</v>
      </c>
      <c r="AL75">
        <f t="shared" si="26"/>
        <v>-0.91135617675399494</v>
      </c>
      <c r="AN75">
        <f t="shared" si="36"/>
        <v>0</v>
      </c>
      <c r="AO75">
        <f t="shared" si="36"/>
        <v>0</v>
      </c>
      <c r="AP75">
        <f t="shared" si="36"/>
        <v>-2.0389350786352221E-11</v>
      </c>
      <c r="AQ75">
        <f t="shared" si="36"/>
        <v>-1.6361700818183079E-7</v>
      </c>
      <c r="AR75">
        <f t="shared" si="36"/>
        <v>-1.6363739753261716E-7</v>
      </c>
      <c r="AS75">
        <f t="shared" si="36"/>
        <v>-4.0310452512796709E-4</v>
      </c>
      <c r="AT75">
        <f t="shared" si="36"/>
        <v>-2.6336183264050845E-4</v>
      </c>
      <c r="AU75">
        <f t="shared" si="23"/>
        <v>-6.6662999516600816E-4</v>
      </c>
      <c r="AW75">
        <v>72</v>
      </c>
      <c r="AX75">
        <f>IF(Z75&gt;0, (R75*SUMPRODUCT(K75:$K$98, X75:$X$98)-K75*$AZ$3)/Z75, 0)</f>
        <v>-4118825808.7954321</v>
      </c>
    </row>
    <row r="76" spans="5:50" x14ac:dyDescent="0.25">
      <c r="E76">
        <v>2076</v>
      </c>
      <c r="F76" s="5">
        <v>3.5571999999999999E-2</v>
      </c>
      <c r="G76" s="5"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6.5309850090307614E-4</v>
      </c>
      <c r="L76" s="2">
        <v>73</v>
      </c>
      <c r="M76" s="6">
        <v>0.67625413199999995</v>
      </c>
      <c r="Q76" s="4">
        <f t="shared" si="48"/>
        <v>25</v>
      </c>
      <c r="R76">
        <f t="shared" si="28"/>
        <v>100000</v>
      </c>
      <c r="S76">
        <f t="shared" si="29"/>
        <v>-11721343746.929081</v>
      </c>
      <c r="U76">
        <f t="shared" si="40"/>
        <v>0.67625413199999995</v>
      </c>
      <c r="V76">
        <f t="shared" si="41"/>
        <v>0.01</v>
      </c>
      <c r="W76">
        <f t="shared" si="42"/>
        <v>1.1149789786772876E-9</v>
      </c>
      <c r="X76">
        <f t="shared" si="43"/>
        <v>7.5400914142365555E-10</v>
      </c>
      <c r="Y76">
        <f t="shared" si="44"/>
        <v>1.1149789786772876E-11</v>
      </c>
      <c r="Z76">
        <f t="shared" si="45"/>
        <v>3.498200474668591E-10</v>
      </c>
      <c r="AB76">
        <f t="shared" si="46"/>
        <v>-4.5924041936403839</v>
      </c>
      <c r="AC76">
        <f t="shared" si="30"/>
        <v>-4.1003610259261034</v>
      </c>
      <c r="AE76">
        <f t="shared" si="31"/>
        <v>0</v>
      </c>
      <c r="AF76">
        <f t="shared" si="32"/>
        <v>0</v>
      </c>
      <c r="AG76">
        <f t="shared" si="32"/>
        <v>-8.7455011866714775E-9</v>
      </c>
      <c r="AH76">
        <f t="shared" si="33"/>
        <v>-7.5400914142365554E-5</v>
      </c>
      <c r="AI76">
        <f t="shared" si="34"/>
        <v>-7.540965964355222E-5</v>
      </c>
      <c r="AJ76">
        <f t="shared" si="35"/>
        <v>-0.49204316771428047</v>
      </c>
      <c r="AK76">
        <f t="shared" si="49"/>
        <v>-0.32146829355482692</v>
      </c>
      <c r="AL76">
        <f t="shared" si="26"/>
        <v>-0.81358687092875093</v>
      </c>
      <c r="AN76">
        <f t="shared" si="36"/>
        <v>0</v>
      </c>
      <c r="AO76">
        <f t="shared" si="36"/>
        <v>0</v>
      </c>
      <c r="AP76">
        <f t="shared" si="36"/>
        <v>-5.7116737146612155E-12</v>
      </c>
      <c r="AQ76">
        <f t="shared" si="36"/>
        <v>-4.9244223993100499E-8</v>
      </c>
      <c r="AR76">
        <f t="shared" si="36"/>
        <v>-4.9249935666815157E-8</v>
      </c>
      <c r="AS76">
        <f t="shared" si="36"/>
        <v>-3.2135265521379745E-4</v>
      </c>
      <c r="AT76">
        <f t="shared" si="36"/>
        <v>-2.0995046060852748E-4</v>
      </c>
      <c r="AU76">
        <f t="shared" si="23"/>
        <v>-5.3135236575799173E-4</v>
      </c>
      <c r="AW76">
        <v>73</v>
      </c>
      <c r="AX76">
        <f>IF(Z76&gt;0, (R76*SUMPRODUCT(K76:$K$98, X76:$X$98)-K76*$AZ$3)/Z76, 0)</f>
        <v>-11721343746.929081</v>
      </c>
    </row>
    <row r="77" spans="5:50" x14ac:dyDescent="0.25">
      <c r="E77">
        <v>2077</v>
      </c>
      <c r="F77" s="5">
        <v>3.5571999999999999E-2</v>
      </c>
      <c r="G77" s="5"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5.8312366152060366E-4</v>
      </c>
      <c r="L77" s="2">
        <v>74</v>
      </c>
      <c r="M77" s="6">
        <v>0.69194305599999995</v>
      </c>
      <c r="Q77" s="4">
        <f t="shared" si="48"/>
        <v>25</v>
      </c>
      <c r="R77">
        <f t="shared" si="28"/>
        <v>100000</v>
      </c>
      <c r="S77">
        <f t="shared" si="29"/>
        <v>-35112369695.769005</v>
      </c>
      <c r="U77">
        <f t="shared" si="40"/>
        <v>0.69194305599999995</v>
      </c>
      <c r="V77">
        <f t="shared" si="41"/>
        <v>0.01</v>
      </c>
      <c r="W77">
        <f t="shared" si="42"/>
        <v>3.498200474668591E-10</v>
      </c>
      <c r="X77">
        <f t="shared" si="43"/>
        <v>2.4205555269428351E-10</v>
      </c>
      <c r="Y77">
        <f t="shared" si="44"/>
        <v>3.498200474668591E-12</v>
      </c>
      <c r="Z77">
        <f t="shared" si="45"/>
        <v>1.04266294297907E-10</v>
      </c>
      <c r="AB77">
        <f t="shared" si="46"/>
        <v>-4.1003610259261034</v>
      </c>
      <c r="AC77">
        <f t="shared" si="30"/>
        <v>-3.6610366721959626</v>
      </c>
      <c r="AE77">
        <f t="shared" si="31"/>
        <v>0</v>
      </c>
      <c r="AF77">
        <f t="shared" si="32"/>
        <v>0</v>
      </c>
      <c r="AG77">
        <f t="shared" si="32"/>
        <v>-2.6066573574476751E-9</v>
      </c>
      <c r="AH77">
        <f t="shared" si="33"/>
        <v>-2.4205555269428351E-5</v>
      </c>
      <c r="AI77">
        <f t="shared" si="34"/>
        <v>-2.4208161926785798E-5</v>
      </c>
      <c r="AJ77">
        <f t="shared" si="35"/>
        <v>-0.43932435373014078</v>
      </c>
      <c r="AK77">
        <f t="shared" si="49"/>
        <v>-0.28702527181482729</v>
      </c>
      <c r="AL77">
        <f t="shared" si="26"/>
        <v>-0.72637383370689479</v>
      </c>
      <c r="AN77">
        <f t="shared" si="36"/>
        <v>0</v>
      </c>
      <c r="AO77">
        <f t="shared" si="36"/>
        <v>0</v>
      </c>
      <c r="AP77">
        <f t="shared" si="36"/>
        <v>-1.5200035826045093E-12</v>
      </c>
      <c r="AQ77">
        <f t="shared" si="36"/>
        <v>-1.4114832017848402E-8</v>
      </c>
      <c r="AR77">
        <f t="shared" si="36"/>
        <v>-1.4116352021431006E-8</v>
      </c>
      <c r="AS77">
        <f t="shared" si="36"/>
        <v>-2.5618042574229255E-4</v>
      </c>
      <c r="AT77">
        <f t="shared" si="36"/>
        <v>-1.6737122744960861E-4</v>
      </c>
      <c r="AU77">
        <f t="shared" si="23"/>
        <v>-4.2356576954392255E-4</v>
      </c>
      <c r="AW77">
        <v>74</v>
      </c>
      <c r="AX77">
        <f>IF(Z77&gt;0, (R77*SUMPRODUCT(K77:$K$98, X77:$X$98)-K77*$AZ$3)/Z77, 0)</f>
        <v>-35112369695.769005</v>
      </c>
    </row>
    <row r="78" spans="5:50" x14ac:dyDescent="0.25">
      <c r="E78">
        <v>2078</v>
      </c>
      <c r="F78" s="5">
        <v>3.5571999999999999E-2</v>
      </c>
      <c r="G78" s="5"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5.2064612635768185E-4</v>
      </c>
      <c r="L78" s="2">
        <v>75</v>
      </c>
      <c r="M78" s="6">
        <v>0.70765376499999999</v>
      </c>
      <c r="Q78" s="4">
        <f t="shared" si="48"/>
        <v>25</v>
      </c>
      <c r="R78">
        <f t="shared" si="28"/>
        <v>100000</v>
      </c>
      <c r="S78">
        <f t="shared" si="29"/>
        <v>-111035056660.46011</v>
      </c>
      <c r="U78">
        <f t="shared" si="40"/>
        <v>0.70765376499999999</v>
      </c>
      <c r="V78">
        <f t="shared" si="41"/>
        <v>0.01</v>
      </c>
      <c r="W78">
        <f t="shared" si="42"/>
        <v>1.04266294297907E-10</v>
      </c>
      <c r="X78">
        <f t="shared" si="43"/>
        <v>7.3784435722511915E-11</v>
      </c>
      <c r="Y78">
        <f t="shared" si="44"/>
        <v>1.0426629429790701E-12</v>
      </c>
      <c r="Z78">
        <f t="shared" si="45"/>
        <v>2.9439195632416017E-11</v>
      </c>
      <c r="AB78">
        <f t="shared" si="46"/>
        <v>-3.6610366721959626</v>
      </c>
      <c r="AC78">
        <f t="shared" si="30"/>
        <v>-3.2687827550836825</v>
      </c>
      <c r="AE78">
        <f t="shared" si="31"/>
        <v>0</v>
      </c>
      <c r="AF78">
        <f t="shared" si="32"/>
        <v>0</v>
      </c>
      <c r="AG78">
        <f t="shared" si="32"/>
        <v>-7.3597989081040043E-10</v>
      </c>
      <c r="AH78">
        <f t="shared" si="33"/>
        <v>-7.3784435722511915E-6</v>
      </c>
      <c r="AI78">
        <f t="shared" si="34"/>
        <v>-7.3791795521420016E-6</v>
      </c>
      <c r="AJ78">
        <f t="shared" si="35"/>
        <v>-0.39225391711228008</v>
      </c>
      <c r="AK78">
        <f t="shared" si="49"/>
        <v>-0.25627256705371743</v>
      </c>
      <c r="AL78">
        <f t="shared" si="26"/>
        <v>-0.64853386334554963</v>
      </c>
      <c r="AN78">
        <f t="shared" si="36"/>
        <v>0</v>
      </c>
      <c r="AO78">
        <f t="shared" si="36"/>
        <v>0</v>
      </c>
      <c r="AP78">
        <f t="shared" si="36"/>
        <v>-3.8318507922758464E-13</v>
      </c>
      <c r="AQ78">
        <f t="shared" si="36"/>
        <v>-3.841558064441319E-9</v>
      </c>
      <c r="AR78">
        <f t="shared" si="36"/>
        <v>-3.8419412495205463E-9</v>
      </c>
      <c r="AS78">
        <f t="shared" si="36"/>
        <v>-2.0422548249313585E-4</v>
      </c>
      <c r="AT78">
        <f t="shared" si="36"/>
        <v>-1.3342731932825726E-4</v>
      </c>
      <c r="AU78">
        <f t="shared" si="23"/>
        <v>-3.3765664376264262E-4</v>
      </c>
      <c r="AW78">
        <v>75</v>
      </c>
      <c r="AX78">
        <f>IF(Z78&gt;0, (R78*SUMPRODUCT(K78:$K$98, X78:$X$98)-K78*$AZ$3)/Z78, 0)</f>
        <v>-111035056660.46011</v>
      </c>
    </row>
    <row r="79" spans="5:50" x14ac:dyDescent="0.25">
      <c r="E79">
        <v>2079</v>
      </c>
      <c r="F79" s="5">
        <v>3.5571999999999999E-2</v>
      </c>
      <c r="G79" s="5"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4.6486261281935876E-4</v>
      </c>
      <c r="L79" s="2">
        <v>76</v>
      </c>
      <c r="M79" s="6">
        <v>0.72329488099999995</v>
      </c>
      <c r="Q79" s="4">
        <f t="shared" si="48"/>
        <v>25</v>
      </c>
      <c r="R79">
        <f t="shared" si="28"/>
        <v>100000</v>
      </c>
      <c r="S79">
        <f t="shared" si="29"/>
        <v>-371715563354.50623</v>
      </c>
      <c r="U79">
        <f t="shared" si="40"/>
        <v>0.72329488099999995</v>
      </c>
      <c r="V79">
        <f t="shared" si="41"/>
        <v>0.01</v>
      </c>
      <c r="W79">
        <f t="shared" si="42"/>
        <v>2.9439195632416017E-11</v>
      </c>
      <c r="X79">
        <f t="shared" si="43"/>
        <v>2.1293219501684061E-11</v>
      </c>
      <c r="Y79">
        <f t="shared" si="44"/>
        <v>2.9439195632416018E-13</v>
      </c>
      <c r="Z79">
        <f t="shared" si="45"/>
        <v>7.8515841744077968E-12</v>
      </c>
      <c r="AB79">
        <f t="shared" si="46"/>
        <v>-3.2687827550836825</v>
      </c>
      <c r="AC79">
        <f t="shared" si="30"/>
        <v>-2.9185560346153196</v>
      </c>
      <c r="AE79">
        <f t="shared" si="31"/>
        <v>0</v>
      </c>
      <c r="AF79">
        <f t="shared" si="32"/>
        <v>0</v>
      </c>
      <c r="AG79">
        <f t="shared" si="32"/>
        <v>-1.9628960436019492E-10</v>
      </c>
      <c r="AH79">
        <f t="shared" si="33"/>
        <v>-2.1293219501684061E-6</v>
      </c>
      <c r="AI79">
        <f t="shared" si="34"/>
        <v>-2.1295182397727663E-6</v>
      </c>
      <c r="AJ79">
        <f t="shared" si="35"/>
        <v>-0.3502267204683629</v>
      </c>
      <c r="AK79">
        <f t="shared" si="49"/>
        <v>-0.22881479285585779</v>
      </c>
      <c r="AL79">
        <f t="shared" si="26"/>
        <v>-0.57904364284246046</v>
      </c>
      <c r="AN79">
        <f t="shared" si="36"/>
        <v>0</v>
      </c>
      <c r="AO79">
        <f t="shared" si="36"/>
        <v>0</v>
      </c>
      <c r="AP79">
        <f t="shared" si="36"/>
        <v>-9.1247698352158414E-14</v>
      </c>
      <c r="AQ79">
        <f t="shared" si="36"/>
        <v>-9.8984216528889779E-10</v>
      </c>
      <c r="AR79">
        <f t="shared" si="36"/>
        <v>-9.8993341298724988E-10</v>
      </c>
      <c r="AS79">
        <f t="shared" si="36"/>
        <v>-1.6280730835607836E-4</v>
      </c>
      <c r="AT79">
        <f t="shared" si="36"/>
        <v>-1.0636744245869439E-4</v>
      </c>
      <c r="AU79">
        <f t="shared" si="23"/>
        <v>-2.6917574074818574E-4</v>
      </c>
      <c r="AW79">
        <v>76</v>
      </c>
      <c r="AX79">
        <f>IF(Z79&gt;0, (R79*SUMPRODUCT(K79:$K$98, X79:$X$98)-K79*$AZ$3)/Z79, 0)</f>
        <v>-371715563354.50623</v>
      </c>
    </row>
    <row r="80" spans="5:50" x14ac:dyDescent="0.25">
      <c r="E80">
        <v>2080</v>
      </c>
      <c r="F80" s="5">
        <v>3.5571999999999999E-2</v>
      </c>
      <c r="G80" s="5">
        <v>7.0000000000000007E-2</v>
      </c>
      <c r="H80" s="5">
        <f t="shared" si="37"/>
        <v>0.12000000000000001</v>
      </c>
      <c r="I80" s="5">
        <f t="shared" si="38"/>
        <v>1.1200000000000001</v>
      </c>
      <c r="J80">
        <f t="shared" si="39"/>
        <v>0.89285714285714279</v>
      </c>
      <c r="K80">
        <f t="shared" si="47"/>
        <v>4.1505590430299886E-4</v>
      </c>
      <c r="L80" s="2">
        <v>77</v>
      </c>
      <c r="M80" s="6">
        <v>0.74145409100000004</v>
      </c>
      <c r="Q80" s="4">
        <f t="shared" si="48"/>
        <v>25</v>
      </c>
      <c r="R80">
        <f t="shared" si="28"/>
        <v>100000</v>
      </c>
      <c r="S80">
        <f t="shared" si="29"/>
        <v>-1335322304422.0674</v>
      </c>
      <c r="U80">
        <f t="shared" si="40"/>
        <v>0.74145409100000004</v>
      </c>
      <c r="V80">
        <f t="shared" si="41"/>
        <v>0.01</v>
      </c>
      <c r="W80">
        <f t="shared" si="42"/>
        <v>7.8515841744077968E-12</v>
      </c>
      <c r="X80">
        <f t="shared" si="43"/>
        <v>5.8215892069455185E-12</v>
      </c>
      <c r="Y80">
        <f t="shared" si="44"/>
        <v>7.8515841744077966E-14</v>
      </c>
      <c r="Z80">
        <f t="shared" si="45"/>
        <v>1.9514791257182004E-12</v>
      </c>
      <c r="AB80">
        <f t="shared" si="46"/>
        <v>-2.9185560346153196</v>
      </c>
      <c r="AC80">
        <f t="shared" si="30"/>
        <v>-2.6058536031855888</v>
      </c>
      <c r="AE80">
        <f t="shared" si="31"/>
        <v>0</v>
      </c>
      <c r="AF80">
        <f t="shared" si="32"/>
        <v>0</v>
      </c>
      <c r="AG80">
        <f t="shared" si="32"/>
        <v>-4.8786978142955008E-11</v>
      </c>
      <c r="AH80">
        <f t="shared" si="33"/>
        <v>-5.8215892069455184E-7</v>
      </c>
      <c r="AI80">
        <f t="shared" si="34"/>
        <v>-5.8220770767269484E-7</v>
      </c>
      <c r="AJ80">
        <f t="shared" si="35"/>
        <v>-0.31270243142973086</v>
      </c>
      <c r="AK80">
        <f t="shared" si="49"/>
        <v>-0.2042989224230724</v>
      </c>
      <c r="AL80">
        <f t="shared" si="26"/>
        <v>-0.51700193606051092</v>
      </c>
      <c r="AN80">
        <f t="shared" si="36"/>
        <v>0</v>
      </c>
      <c r="AO80">
        <f t="shared" si="36"/>
        <v>0</v>
      </c>
      <c r="AP80">
        <f t="shared" si="36"/>
        <v>-2.0249323331334831E-14</v>
      </c>
      <c r="AQ80">
        <f t="shared" si="36"/>
        <v>-2.4162849727693503E-10</v>
      </c>
      <c r="AR80">
        <f t="shared" si="36"/>
        <v>-2.4164874660026639E-10</v>
      </c>
      <c r="AS80">
        <f t="shared" si="36"/>
        <v>-1.2978899045481345E-4</v>
      </c>
      <c r="AT80">
        <f t="shared" si="36"/>
        <v>-8.4795473994436532E-5</v>
      </c>
      <c r="AU80">
        <f t="shared" si="23"/>
        <v>-2.1458470609799656E-4</v>
      </c>
      <c r="AW80">
        <v>77</v>
      </c>
      <c r="AX80">
        <f>IF(Z80&gt;0, (R80*SUMPRODUCT(K80:$K$98, X80:$X$98)-K80*$AZ$3)/Z80, 0)</f>
        <v>-1335322304422.0674</v>
      </c>
    </row>
    <row r="81" spans="2:50" x14ac:dyDescent="0.25">
      <c r="E81">
        <v>2081</v>
      </c>
      <c r="F81" s="5">
        <v>3.5571999999999999E-2</v>
      </c>
      <c r="G81" s="5">
        <v>7.0000000000000007E-2</v>
      </c>
      <c r="H81" s="5">
        <f t="shared" si="37"/>
        <v>0.12000000000000001</v>
      </c>
      <c r="I81" s="5">
        <f t="shared" si="38"/>
        <v>1.1200000000000001</v>
      </c>
      <c r="J81">
        <f t="shared" si="39"/>
        <v>0.89285714285714279</v>
      </c>
      <c r="K81">
        <f t="shared" si="47"/>
        <v>3.7058562884196325E-4</v>
      </c>
      <c r="L81" s="2">
        <v>78</v>
      </c>
      <c r="M81" s="6">
        <v>0.75951466000000001</v>
      </c>
      <c r="Q81" s="4">
        <f t="shared" si="48"/>
        <v>25</v>
      </c>
      <c r="R81">
        <f t="shared" si="28"/>
        <v>100000</v>
      </c>
      <c r="S81">
        <f t="shared" si="29"/>
        <v>-5172789113730.4199</v>
      </c>
      <c r="U81">
        <f t="shared" si="40"/>
        <v>0.75951466000000001</v>
      </c>
      <c r="V81">
        <f t="shared" si="41"/>
        <v>0.01</v>
      </c>
      <c r="W81">
        <f t="shared" si="42"/>
        <v>1.9514791257182004E-12</v>
      </c>
      <c r="X81">
        <f t="shared" si="43"/>
        <v>1.4821770046669562E-12</v>
      </c>
      <c r="Y81">
        <f t="shared" si="44"/>
        <v>1.9514791257182005E-14</v>
      </c>
      <c r="Z81">
        <f t="shared" si="45"/>
        <v>4.4978732979406218E-13</v>
      </c>
      <c r="AB81">
        <f t="shared" si="46"/>
        <v>-2.6058536031855888</v>
      </c>
      <c r="AC81">
        <f t="shared" si="30"/>
        <v>-2.3266550030525992</v>
      </c>
      <c r="AE81">
        <f t="shared" si="31"/>
        <v>0</v>
      </c>
      <c r="AF81">
        <f t="shared" si="32"/>
        <v>0</v>
      </c>
      <c r="AG81">
        <f t="shared" si="32"/>
        <v>-1.1244683244851554E-11</v>
      </c>
      <c r="AH81">
        <f t="shared" si="33"/>
        <v>-1.4821770046669563E-7</v>
      </c>
      <c r="AI81">
        <f t="shared" si="34"/>
        <v>-1.4822894514994048E-7</v>
      </c>
      <c r="AJ81">
        <f t="shared" si="35"/>
        <v>-0.27919860013298958</v>
      </c>
      <c r="AK81">
        <f t="shared" si="49"/>
        <v>-0.18240975222299124</v>
      </c>
      <c r="AL81">
        <f t="shared" si="26"/>
        <v>-0.46160850058492597</v>
      </c>
      <c r="AN81">
        <f t="shared" si="36"/>
        <v>0</v>
      </c>
      <c r="AO81">
        <f t="shared" si="36"/>
        <v>0</v>
      </c>
      <c r="AP81">
        <f t="shared" si="36"/>
        <v>-4.1671180114220008E-15</v>
      </c>
      <c r="AQ81">
        <f t="shared" si="36"/>
        <v>-5.4927349732960145E-11</v>
      </c>
      <c r="AR81">
        <f t="shared" si="36"/>
        <v>-5.4931516850971575E-11</v>
      </c>
      <c r="AS81">
        <f t="shared" si="36"/>
        <v>-1.0346698880207978E-4</v>
      </c>
      <c r="AT81">
        <f t="shared" si="36"/>
        <v>-6.7598432734463916E-5</v>
      </c>
      <c r="AU81">
        <f t="shared" si="23"/>
        <v>-1.7106547646806054E-4</v>
      </c>
      <c r="AW81">
        <v>78</v>
      </c>
      <c r="AX81">
        <f>IF(Z81&gt;0, (R81*SUMPRODUCT(K81:$K$98, X81:$X$98)-K81*$AZ$3)/Z81, 0)</f>
        <v>-5172789113730.4199</v>
      </c>
    </row>
    <row r="82" spans="2:50" x14ac:dyDescent="0.25">
      <c r="E82">
        <v>2082</v>
      </c>
      <c r="F82" s="5">
        <v>3.5571999999999999E-2</v>
      </c>
      <c r="G82" s="5">
        <v>7.0000000000000007E-2</v>
      </c>
      <c r="H82" s="5">
        <f t="shared" si="37"/>
        <v>0.12000000000000001</v>
      </c>
      <c r="I82" s="5">
        <f t="shared" si="38"/>
        <v>1.1200000000000001</v>
      </c>
      <c r="J82">
        <f t="shared" si="39"/>
        <v>0.89285714285714279</v>
      </c>
      <c r="K82">
        <f t="shared" si="47"/>
        <v>3.3088002575175287E-4</v>
      </c>
      <c r="L82" s="2">
        <v>79</v>
      </c>
      <c r="M82" s="6">
        <v>0.77745419500000001</v>
      </c>
      <c r="Q82" s="4">
        <f t="shared" si="48"/>
        <v>25</v>
      </c>
      <c r="R82">
        <f t="shared" si="28"/>
        <v>100000</v>
      </c>
      <c r="S82">
        <f t="shared" si="29"/>
        <v>-21729724135432.859</v>
      </c>
      <c r="U82">
        <f t="shared" si="40"/>
        <v>0.77745419500000001</v>
      </c>
      <c r="V82">
        <f t="shared" si="41"/>
        <v>0.01</v>
      </c>
      <c r="W82">
        <f t="shared" si="42"/>
        <v>4.4978732979406218E-13</v>
      </c>
      <c r="X82">
        <f t="shared" si="43"/>
        <v>3.4968904640624214E-13</v>
      </c>
      <c r="Y82">
        <f t="shared" si="44"/>
        <v>4.4978732979406219E-15</v>
      </c>
      <c r="Z82">
        <f t="shared" si="45"/>
        <v>9.560041008987941E-14</v>
      </c>
      <c r="AB82">
        <f t="shared" si="46"/>
        <v>-2.3266550030525992</v>
      </c>
      <c r="AC82">
        <f t="shared" si="30"/>
        <v>-2.0773705384873318</v>
      </c>
      <c r="AE82">
        <f t="shared" si="31"/>
        <v>0</v>
      </c>
      <c r="AF82">
        <f t="shared" si="32"/>
        <v>0</v>
      </c>
      <c r="AG82">
        <f t="shared" si="32"/>
        <v>-2.3900102522469852E-12</v>
      </c>
      <c r="AH82">
        <f t="shared" si="33"/>
        <v>-3.4968904640624216E-8</v>
      </c>
      <c r="AI82">
        <f t="shared" si="34"/>
        <v>-3.4971294650876465E-8</v>
      </c>
      <c r="AJ82">
        <f t="shared" si="35"/>
        <v>-0.24928446456526743</v>
      </c>
      <c r="AK82">
        <f t="shared" si="49"/>
        <v>-0.16286585021368197</v>
      </c>
      <c r="AL82">
        <f t="shared" si="26"/>
        <v>-0.412150349750244</v>
      </c>
      <c r="AN82">
        <f t="shared" si="36"/>
        <v>0</v>
      </c>
      <c r="AO82">
        <f t="shared" si="36"/>
        <v>0</v>
      </c>
      <c r="AP82">
        <f t="shared" si="36"/>
        <v>-7.9080665381043585E-16</v>
      </c>
      <c r="AQ82">
        <f t="shared" si="36"/>
        <v>-1.1570512068000331E-11</v>
      </c>
      <c r="AR82">
        <f t="shared" si="36"/>
        <v>-1.1571302874654142E-11</v>
      </c>
      <c r="AS82">
        <f t="shared" si="36"/>
        <v>-8.2483250054867616E-5</v>
      </c>
      <c r="AT82">
        <f t="shared" si="36"/>
        <v>-5.3889056712784214E-5</v>
      </c>
      <c r="AU82">
        <f t="shared" si="23"/>
        <v>-1.363723183389547E-4</v>
      </c>
      <c r="AW82">
        <v>79</v>
      </c>
      <c r="AX82">
        <f>IF(Z82&gt;0, (R82*SUMPRODUCT(K82:$K$98, X82:$X$98)-K82*$AZ$3)/Z82, 0)</f>
        <v>-21729724135432.859</v>
      </c>
    </row>
    <row r="83" spans="2:50" x14ac:dyDescent="0.25">
      <c r="E83">
        <v>2083</v>
      </c>
      <c r="F83" s="5">
        <v>3.5571999999999999E-2</v>
      </c>
      <c r="G83" s="5">
        <v>7.0000000000000007E-2</v>
      </c>
      <c r="H83" s="5">
        <f t="shared" si="37"/>
        <v>0.12000000000000001</v>
      </c>
      <c r="I83" s="5">
        <f t="shared" si="38"/>
        <v>1.1200000000000001</v>
      </c>
      <c r="J83">
        <f t="shared" si="39"/>
        <v>0.89285714285714279</v>
      </c>
      <c r="K83">
        <f t="shared" si="47"/>
        <v>2.9542859442120787E-4</v>
      </c>
      <c r="L83" s="2">
        <v>80</v>
      </c>
      <c r="M83" s="6">
        <v>0.79525030600000002</v>
      </c>
      <c r="Q83" s="4">
        <f t="shared" si="48"/>
        <v>25</v>
      </c>
      <c r="R83">
        <f t="shared" si="28"/>
        <v>100000</v>
      </c>
      <c r="S83">
        <f t="shared" si="29"/>
        <v>-99622951945390.422</v>
      </c>
      <c r="U83">
        <f t="shared" si="40"/>
        <v>0.79525030600000002</v>
      </c>
      <c r="V83">
        <f t="shared" si="41"/>
        <v>0.01</v>
      </c>
      <c r="W83">
        <f t="shared" si="42"/>
        <v>9.560041008987941E-14</v>
      </c>
      <c r="X83">
        <f t="shared" si="43"/>
        <v>7.6026255377702087E-14</v>
      </c>
      <c r="Y83">
        <f t="shared" si="44"/>
        <v>9.560041008987942E-16</v>
      </c>
      <c r="Z83">
        <f t="shared" si="45"/>
        <v>1.8618150611278529E-14</v>
      </c>
      <c r="AB83">
        <f t="shared" si="46"/>
        <v>-2.0773705384873318</v>
      </c>
      <c r="AC83">
        <f t="shared" si="30"/>
        <v>-1.8547951236594422</v>
      </c>
      <c r="AE83">
        <f t="shared" si="31"/>
        <v>0</v>
      </c>
      <c r="AF83">
        <f t="shared" si="32"/>
        <v>0</v>
      </c>
      <c r="AG83">
        <f t="shared" si="32"/>
        <v>-4.6545376528196325E-13</v>
      </c>
      <c r="AH83">
        <f t="shared" si="33"/>
        <v>-7.6026255377702083E-9</v>
      </c>
      <c r="AI83">
        <f t="shared" si="34"/>
        <v>-7.6030909915354901E-9</v>
      </c>
      <c r="AJ83">
        <f t="shared" si="35"/>
        <v>-0.22257541482788956</v>
      </c>
      <c r="AK83">
        <f t="shared" si="49"/>
        <v>-0.14541593769411323</v>
      </c>
      <c r="AL83">
        <f t="shared" si="26"/>
        <v>-0.36799136012509381</v>
      </c>
      <c r="AN83">
        <f t="shared" si="36"/>
        <v>0</v>
      </c>
      <c r="AO83">
        <f t="shared" si="36"/>
        <v>0</v>
      </c>
      <c r="AP83">
        <f t="shared" si="36"/>
        <v>-1.3750835164530921E-16</v>
      </c>
      <c r="AQ83">
        <f t="shared" si="36"/>
        <v>-2.2460329765342322E-12</v>
      </c>
      <c r="AR83">
        <f t="shared" si="36"/>
        <v>-2.2461704848858776E-12</v>
      </c>
      <c r="AS83">
        <f t="shared" si="36"/>
        <v>-6.5755141955320677E-5</v>
      </c>
      <c r="AT83">
        <f t="shared" si="36"/>
        <v>-4.2960026079413811E-5</v>
      </c>
      <c r="AU83">
        <f t="shared" si="23"/>
        <v>-1.0871517028090498E-4</v>
      </c>
      <c r="AW83">
        <v>80</v>
      </c>
      <c r="AX83">
        <f>IF(Z83&gt;0, (R83*SUMPRODUCT(K83:$K$98, X83:$X$98)-K83*$AZ$3)/Z83, 0)</f>
        <v>-99622951945390.422</v>
      </c>
    </row>
    <row r="84" spans="2:50" x14ac:dyDescent="0.25">
      <c r="E84">
        <v>2084</v>
      </c>
      <c r="F84" s="5">
        <v>3.5571999999999999E-2</v>
      </c>
      <c r="G84" s="5">
        <v>7.0000000000000007E-2</v>
      </c>
      <c r="H84" s="5">
        <f t="shared" si="37"/>
        <v>0.12000000000000001</v>
      </c>
      <c r="I84" s="5">
        <f t="shared" si="38"/>
        <v>1.1200000000000001</v>
      </c>
      <c r="J84">
        <f t="shared" si="39"/>
        <v>0.89285714285714279</v>
      </c>
      <c r="K84">
        <f t="shared" si="47"/>
        <v>2.6377553073322132E-4</v>
      </c>
      <c r="L84" s="2">
        <v>81</v>
      </c>
      <c r="M84" s="6">
        <v>0.81288120699999999</v>
      </c>
      <c r="Q84" s="4">
        <f t="shared" si="48"/>
        <v>25</v>
      </c>
      <c r="R84">
        <f t="shared" si="28"/>
        <v>100000</v>
      </c>
      <c r="S84">
        <f t="shared" si="29"/>
        <v>-502200036091374.38</v>
      </c>
      <c r="U84">
        <f t="shared" si="40"/>
        <v>0.81288120699999999</v>
      </c>
      <c r="V84">
        <f t="shared" si="41"/>
        <v>0.01</v>
      </c>
      <c r="W84">
        <f t="shared" si="42"/>
        <v>1.8618150611278529E-14</v>
      </c>
      <c r="X84">
        <f t="shared" si="43"/>
        <v>1.5134344741003877E-14</v>
      </c>
      <c r="Y84">
        <f t="shared" si="44"/>
        <v>1.8618150611278529E-16</v>
      </c>
      <c r="Z84">
        <f t="shared" si="45"/>
        <v>3.297624364161867E-15</v>
      </c>
      <c r="AB84">
        <f t="shared" si="46"/>
        <v>-1.8547951236594422</v>
      </c>
      <c r="AC84">
        <f t="shared" si="30"/>
        <v>-1.6560670746978852</v>
      </c>
      <c r="AE84">
        <f t="shared" si="31"/>
        <v>0</v>
      </c>
      <c r="AF84">
        <f t="shared" si="32"/>
        <v>0</v>
      </c>
      <c r="AG84">
        <f t="shared" si="32"/>
        <v>-8.2440609104046674E-14</v>
      </c>
      <c r="AH84">
        <f t="shared" si="33"/>
        <v>-1.5134344741003877E-9</v>
      </c>
      <c r="AI84">
        <f t="shared" si="34"/>
        <v>-1.5135169147094919E-9</v>
      </c>
      <c r="AJ84">
        <f t="shared" si="35"/>
        <v>-0.19872804896155705</v>
      </c>
      <c r="AK84">
        <f t="shared" si="49"/>
        <v>-0.12983565865616098</v>
      </c>
      <c r="AL84">
        <f t="shared" si="26"/>
        <v>-0.32856370913123495</v>
      </c>
      <c r="AN84">
        <f t="shared" si="36"/>
        <v>0</v>
      </c>
      <c r="AO84">
        <f t="shared" si="36"/>
        <v>0</v>
      </c>
      <c r="AP84">
        <f t="shared" si="36"/>
        <v>-2.1745815420389949E-17</v>
      </c>
      <c r="AQ84">
        <f t="shared" si="36"/>
        <v>-3.9920698163578347E-13</v>
      </c>
      <c r="AR84">
        <f t="shared" si="36"/>
        <v>-3.9922872745120387E-13</v>
      </c>
      <c r="AS84">
        <f t="shared" si="36"/>
        <v>-5.2419596586412298E-5</v>
      </c>
      <c r="AT84">
        <f t="shared" si="36"/>
        <v>-3.424746977012622E-5</v>
      </c>
      <c r="AU84">
        <f t="shared" si="23"/>
        <v>-8.6667066755767257E-5</v>
      </c>
      <c r="AW84">
        <v>81</v>
      </c>
      <c r="AX84">
        <f>IF(Z84&gt;0, (R84*SUMPRODUCT(K84:$K$98, X84:$X$98)-K84*$AZ$3)/Z84, 0)</f>
        <v>-502200036091374.38</v>
      </c>
    </row>
    <row r="85" spans="2:50" x14ac:dyDescent="0.25">
      <c r="E85">
        <v>2085</v>
      </c>
      <c r="F85" s="5">
        <v>3.5571999999999999E-2</v>
      </c>
      <c r="G85" s="5">
        <v>7.0000000000000007E-2</v>
      </c>
      <c r="H85" s="5">
        <f t="shared" si="37"/>
        <v>0.12000000000000001</v>
      </c>
      <c r="I85" s="5">
        <f t="shared" si="38"/>
        <v>1.1200000000000001</v>
      </c>
      <c r="J85">
        <f t="shared" si="39"/>
        <v>0.89285714285714279</v>
      </c>
      <c r="K85">
        <f t="shared" si="47"/>
        <v>2.3551386672609044E-4</v>
      </c>
      <c r="L85" s="2">
        <v>82</v>
      </c>
      <c r="M85" s="6">
        <v>0.83042254299999996</v>
      </c>
      <c r="Q85" s="4">
        <f t="shared" si="48"/>
        <v>25</v>
      </c>
      <c r="R85">
        <f t="shared" si="28"/>
        <v>100000</v>
      </c>
      <c r="S85">
        <f t="shared" si="29"/>
        <v>-2809876142890309.5</v>
      </c>
      <c r="U85">
        <f t="shared" si="40"/>
        <v>0.83042254299999996</v>
      </c>
      <c r="V85">
        <f t="shared" si="41"/>
        <v>0.01</v>
      </c>
      <c r="W85">
        <f t="shared" si="42"/>
        <v>3.297624364161867E-15</v>
      </c>
      <c r="X85">
        <f t="shared" si="43"/>
        <v>2.7384216103460557E-15</v>
      </c>
      <c r="Y85">
        <f t="shared" si="44"/>
        <v>3.2976243641618671E-17</v>
      </c>
      <c r="Z85">
        <f t="shared" si="45"/>
        <v>5.2622651017419263E-16</v>
      </c>
      <c r="AB85">
        <f t="shared" si="46"/>
        <v>-1.6560670746978852</v>
      </c>
      <c r="AC85">
        <f t="shared" si="30"/>
        <v>-1.4786313166948886</v>
      </c>
      <c r="AE85">
        <f t="shared" si="31"/>
        <v>0</v>
      </c>
      <c r="AF85">
        <f t="shared" si="32"/>
        <v>0</v>
      </c>
      <c r="AG85">
        <f t="shared" si="32"/>
        <v>-1.3155662754354816E-14</v>
      </c>
      <c r="AH85">
        <f t="shared" si="33"/>
        <v>-2.7384216103460557E-10</v>
      </c>
      <c r="AI85">
        <f t="shared" si="34"/>
        <v>-2.7385531669735992E-10</v>
      </c>
      <c r="AJ85">
        <f t="shared" si="35"/>
        <v>-0.1774357580029966</v>
      </c>
      <c r="AK85">
        <f t="shared" si="49"/>
        <v>-0.11592469522885197</v>
      </c>
      <c r="AL85">
        <f t="shared" si="26"/>
        <v>-0.29336045350570389</v>
      </c>
      <c r="AN85">
        <f t="shared" si="36"/>
        <v>0</v>
      </c>
      <c r="AO85">
        <f t="shared" si="36"/>
        <v>0</v>
      </c>
      <c r="AP85">
        <f t="shared" si="36"/>
        <v>-3.0983410046225118E-18</v>
      </c>
      <c r="AQ85">
        <f t="shared" si="36"/>
        <v>-6.4493626217888698E-14</v>
      </c>
      <c r="AR85">
        <f t="shared" si="36"/>
        <v>-6.449672455889331E-14</v>
      </c>
      <c r="AS85">
        <f t="shared" si="36"/>
        <v>-4.1788581462760577E-5</v>
      </c>
      <c r="AT85">
        <f t="shared" si="36"/>
        <v>-2.7301873222390496E-5</v>
      </c>
      <c r="AU85">
        <f t="shared" si="23"/>
        <v>-6.90904547496478E-5</v>
      </c>
      <c r="AW85">
        <v>82</v>
      </c>
      <c r="AX85">
        <f>IF(Z85&gt;0, (R85*SUMPRODUCT(K85:$K$98, X85:$X$98)-K85*$AZ$3)/Z85, 0)</f>
        <v>-2809876142890309.5</v>
      </c>
    </row>
    <row r="86" spans="2:50" x14ac:dyDescent="0.25">
      <c r="E86">
        <v>2086</v>
      </c>
      <c r="F86" s="5">
        <v>3.5571999999999999E-2</v>
      </c>
      <c r="G86" s="5">
        <v>7.0000000000000007E-2</v>
      </c>
      <c r="H86" s="5">
        <f t="shared" si="37"/>
        <v>0.12000000000000001</v>
      </c>
      <c r="I86" s="5">
        <f t="shared" si="38"/>
        <v>1.1200000000000001</v>
      </c>
      <c r="J86">
        <f t="shared" si="39"/>
        <v>0.89285714285714279</v>
      </c>
      <c r="K86">
        <f t="shared" si="47"/>
        <v>2.1028023814829503E-4</v>
      </c>
      <c r="L86" s="2">
        <v>83</v>
      </c>
      <c r="M86" s="6">
        <v>0.84796327400000004</v>
      </c>
      <c r="Q86" s="4">
        <f t="shared" si="48"/>
        <v>25</v>
      </c>
      <c r="R86">
        <f t="shared" si="28"/>
        <v>100000</v>
      </c>
      <c r="S86">
        <f t="shared" si="29"/>
        <v>-1.7663163995511972E+16</v>
      </c>
      <c r="U86">
        <f t="shared" si="40"/>
        <v>0.84796327400000004</v>
      </c>
      <c r="V86">
        <f t="shared" si="41"/>
        <v>0.01</v>
      </c>
      <c r="W86">
        <f t="shared" si="42"/>
        <v>5.2622651017419263E-16</v>
      </c>
      <c r="X86">
        <f t="shared" si="43"/>
        <v>4.4622075443290273E-16</v>
      </c>
      <c r="Y86">
        <f t="shared" si="44"/>
        <v>5.2622651017419265E-18</v>
      </c>
      <c r="Z86">
        <f t="shared" si="45"/>
        <v>7.4743490639547971E-17</v>
      </c>
      <c r="AB86">
        <f t="shared" si="46"/>
        <v>-1.4786313166948886</v>
      </c>
      <c r="AC86">
        <f t="shared" si="30"/>
        <v>-1.3202065327633499</v>
      </c>
      <c r="AE86">
        <f t="shared" si="31"/>
        <v>0</v>
      </c>
      <c r="AF86">
        <f t="shared" si="32"/>
        <v>0</v>
      </c>
      <c r="AG86">
        <f t="shared" si="32"/>
        <v>-1.8685872659886994E-15</v>
      </c>
      <c r="AH86">
        <f t="shared" si="33"/>
        <v>-4.4622075443290271E-11</v>
      </c>
      <c r="AI86">
        <f t="shared" si="34"/>
        <v>-4.4623944030556257E-11</v>
      </c>
      <c r="AJ86">
        <f t="shared" si="35"/>
        <v>-0.15842478393153869</v>
      </c>
      <c r="AK86">
        <f t="shared" si="49"/>
        <v>-0.10350419216864221</v>
      </c>
      <c r="AL86">
        <f t="shared" si="26"/>
        <v>-0.26192897614480481</v>
      </c>
      <c r="AN86">
        <f t="shared" si="36"/>
        <v>0</v>
      </c>
      <c r="AO86">
        <f t="shared" si="36"/>
        <v>0</v>
      </c>
      <c r="AP86">
        <f t="shared" si="36"/>
        <v>-3.9292697529297521E-19</v>
      </c>
      <c r="AQ86">
        <f t="shared" si="36"/>
        <v>-9.3831406508862658E-15</v>
      </c>
      <c r="AR86">
        <f t="shared" si="36"/>
        <v>-9.3835335778615588E-15</v>
      </c>
      <c r="AS86">
        <f t="shared" si="36"/>
        <v>-3.3313601293716137E-5</v>
      </c>
      <c r="AT86">
        <f t="shared" si="36"/>
        <v>-2.1764886178568976E-5</v>
      </c>
      <c r="AU86">
        <f t="shared" si="23"/>
        <v>-5.5078487481668642E-5</v>
      </c>
      <c r="AW86">
        <v>83</v>
      </c>
      <c r="AX86">
        <f>IF(Z86&gt;0, (R86*SUMPRODUCT(K86:$K$98, X86:$X$98)-K86*$AZ$3)/Z86, 0)</f>
        <v>-1.7663163995511972E+16</v>
      </c>
    </row>
    <row r="87" spans="2:50" x14ac:dyDescent="0.25">
      <c r="E87">
        <v>2087</v>
      </c>
      <c r="F87" s="5">
        <v>3.5571999999999999E-2</v>
      </c>
      <c r="G87" s="5">
        <v>7.0000000000000007E-2</v>
      </c>
      <c r="H87" s="5">
        <f t="shared" si="37"/>
        <v>0.12000000000000001</v>
      </c>
      <c r="I87" s="5">
        <f t="shared" si="38"/>
        <v>1.1200000000000001</v>
      </c>
      <c r="J87">
        <f t="shared" si="39"/>
        <v>0.89285714285714279</v>
      </c>
      <c r="K87">
        <f t="shared" si="47"/>
        <v>1.8775021263240627E-4</v>
      </c>
      <c r="L87" s="2">
        <v>84</v>
      </c>
      <c r="M87" s="6">
        <v>0.86550461000000001</v>
      </c>
      <c r="Q87" s="4">
        <f t="shared" si="48"/>
        <v>25</v>
      </c>
      <c r="R87">
        <f t="shared" si="28"/>
        <v>100000</v>
      </c>
      <c r="S87">
        <f t="shared" si="29"/>
        <v>-1.2667683629771414E+17</v>
      </c>
      <c r="U87">
        <f t="shared" si="40"/>
        <v>0.86550461000000001</v>
      </c>
      <c r="V87">
        <f t="shared" si="41"/>
        <v>0.01</v>
      </c>
      <c r="W87">
        <f t="shared" si="42"/>
        <v>7.4743490639547971E-17</v>
      </c>
      <c r="X87">
        <f t="shared" si="43"/>
        <v>6.4690835716020615E-17</v>
      </c>
      <c r="Y87">
        <f t="shared" si="44"/>
        <v>7.4743490639547976E-19</v>
      </c>
      <c r="Z87">
        <f t="shared" si="45"/>
        <v>9.305220017131877E-18</v>
      </c>
      <c r="AB87">
        <f t="shared" si="46"/>
        <v>-1.3202065327633499</v>
      </c>
      <c r="AC87">
        <f t="shared" si="30"/>
        <v>-1.1787558328244276</v>
      </c>
      <c r="AE87">
        <f t="shared" si="31"/>
        <v>0</v>
      </c>
      <c r="AF87">
        <f t="shared" si="32"/>
        <v>0</v>
      </c>
      <c r="AG87">
        <f t="shared" si="32"/>
        <v>-2.3263050042829695E-16</v>
      </c>
      <c r="AH87">
        <f t="shared" si="33"/>
        <v>-6.4690835716020614E-12</v>
      </c>
      <c r="AI87">
        <f t="shared" si="34"/>
        <v>-6.4693162021024895E-12</v>
      </c>
      <c r="AJ87">
        <f t="shared" si="35"/>
        <v>-0.14145069993892223</v>
      </c>
      <c r="AK87">
        <f t="shared" si="49"/>
        <v>-9.2414457293434504E-2</v>
      </c>
      <c r="AL87">
        <f t="shared" si="26"/>
        <v>-0.23386515723882606</v>
      </c>
      <c r="AN87">
        <f t="shared" si="36"/>
        <v>0</v>
      </c>
      <c r="AO87">
        <f t="shared" si="36"/>
        <v>0</v>
      </c>
      <c r="AP87">
        <f t="shared" si="36"/>
        <v>-4.3676425920195826E-20</v>
      </c>
      <c r="AQ87">
        <f t="shared" si="36"/>
        <v>-1.2145718161050932E-15</v>
      </c>
      <c r="AR87">
        <f t="shared" si="36"/>
        <v>-1.2146154925310133E-15</v>
      </c>
      <c r="AS87">
        <f t="shared" si="36"/>
        <v>-2.6557398990535343E-5</v>
      </c>
      <c r="AT87">
        <f t="shared" si="36"/>
        <v>-1.7350834007150757E-5</v>
      </c>
      <c r="AU87">
        <f t="shared" si="23"/>
        <v>-4.3908232998900718E-5</v>
      </c>
      <c r="AW87">
        <v>84</v>
      </c>
      <c r="AX87">
        <f>IF(Z87&gt;0, (R87*SUMPRODUCT(K87:$K$98, X87:$X$98)-K87*$AZ$3)/Z87, 0)</f>
        <v>-1.2667683629771414E+17</v>
      </c>
    </row>
    <row r="88" spans="2:50" x14ac:dyDescent="0.25">
      <c r="B88" s="6"/>
      <c r="E88">
        <v>2088</v>
      </c>
      <c r="F88" s="5">
        <v>3.5571999999999999E-2</v>
      </c>
      <c r="G88" s="5">
        <v>7.0000000000000007E-2</v>
      </c>
      <c r="H88" s="5">
        <f t="shared" si="37"/>
        <v>0.12000000000000001</v>
      </c>
      <c r="I88" s="5">
        <f t="shared" si="38"/>
        <v>1.1200000000000001</v>
      </c>
      <c r="J88">
        <f t="shared" si="39"/>
        <v>0.89285714285714279</v>
      </c>
      <c r="K88">
        <f t="shared" si="47"/>
        <v>1.6763411842179131E-4</v>
      </c>
      <c r="L88" s="2">
        <v>85</v>
      </c>
      <c r="M88" s="6">
        <v>0.88304594599999997</v>
      </c>
      <c r="Q88" s="4">
        <f t="shared" si="48"/>
        <v>25</v>
      </c>
      <c r="R88">
        <f t="shared" si="28"/>
        <v>100000</v>
      </c>
      <c r="S88">
        <f t="shared" si="29"/>
        <v>-1.0575037961904568E+18</v>
      </c>
      <c r="U88">
        <f t="shared" si="40"/>
        <v>0.88304594599999997</v>
      </c>
      <c r="V88">
        <f t="shared" si="41"/>
        <v>0.01</v>
      </c>
      <c r="W88">
        <f t="shared" si="42"/>
        <v>9.305220017131877E-18</v>
      </c>
      <c r="X88">
        <f t="shared" si="43"/>
        <v>8.2169368127663542E-18</v>
      </c>
      <c r="Y88">
        <f t="shared" si="44"/>
        <v>9.3052200171318777E-20</v>
      </c>
      <c r="Z88">
        <f t="shared" si="45"/>
        <v>9.9523100419420414E-19</v>
      </c>
      <c r="AB88">
        <f t="shared" si="46"/>
        <v>-1.1787558328244276</v>
      </c>
      <c r="AC88">
        <f t="shared" si="30"/>
        <v>-1.0524605650218113</v>
      </c>
      <c r="AE88">
        <f t="shared" si="31"/>
        <v>0</v>
      </c>
      <c r="AF88">
        <f t="shared" si="32"/>
        <v>0</v>
      </c>
      <c r="AG88">
        <f t="shared" si="32"/>
        <v>-2.4880775104855104E-17</v>
      </c>
      <c r="AH88">
        <f t="shared" si="33"/>
        <v>-8.2169368127663539E-13</v>
      </c>
      <c r="AI88">
        <f t="shared" si="34"/>
        <v>-8.2171856205174024E-13</v>
      </c>
      <c r="AJ88">
        <f t="shared" si="35"/>
        <v>-0.12629526780261635</v>
      </c>
      <c r="AK88">
        <f t="shared" si="49"/>
        <v>-8.2512908297709936E-2</v>
      </c>
      <c r="AL88">
        <f t="shared" si="26"/>
        <v>-0.20880817610114802</v>
      </c>
      <c r="AN88">
        <f t="shared" si="36"/>
        <v>0</v>
      </c>
      <c r="AO88">
        <f t="shared" si="36"/>
        <v>0</v>
      </c>
      <c r="AP88">
        <f t="shared" si="36"/>
        <v>-4.1708668003532377E-21</v>
      </c>
      <c r="AQ88">
        <f t="shared" si="36"/>
        <v>-1.3774389587356515E-16</v>
      </c>
      <c r="AR88">
        <f t="shared" si="36"/>
        <v>-1.377480667403655E-16</v>
      </c>
      <c r="AS88">
        <f t="shared" si="36"/>
        <v>-2.1171395878935635E-5</v>
      </c>
      <c r="AT88">
        <f t="shared" si="36"/>
        <v>-1.3831978640904714E-5</v>
      </c>
      <c r="AU88">
        <f t="shared" si="23"/>
        <v>-3.5003374519978103E-5</v>
      </c>
      <c r="AW88">
        <v>85</v>
      </c>
      <c r="AX88">
        <f>IF(Z88&gt;0, (R88*SUMPRODUCT(K88:$K$98, X88:$X$98)-K88*$AZ$3)/Z88, 0)</f>
        <v>-1.0575037961904568E+18</v>
      </c>
    </row>
    <row r="89" spans="2:50" x14ac:dyDescent="0.25">
      <c r="B89" s="6"/>
      <c r="E89">
        <v>2089</v>
      </c>
      <c r="F89" s="5">
        <v>3.5571999999999999E-2</v>
      </c>
      <c r="G89" s="5">
        <v>7.0000000000000007E-2</v>
      </c>
      <c r="H89" s="5">
        <f t="shared" si="37"/>
        <v>0.12000000000000001</v>
      </c>
      <c r="I89" s="5">
        <f t="shared" si="38"/>
        <v>1.1200000000000001</v>
      </c>
      <c r="J89">
        <f t="shared" si="39"/>
        <v>0.89285714285714279</v>
      </c>
      <c r="K89">
        <f t="shared" si="47"/>
        <v>1.4967332001945651E-4</v>
      </c>
      <c r="L89" s="2">
        <v>86</v>
      </c>
      <c r="M89" s="6">
        <v>1</v>
      </c>
      <c r="Q89" s="4">
        <f t="shared" si="48"/>
        <v>25</v>
      </c>
      <c r="R89">
        <f t="shared" si="28"/>
        <v>100000</v>
      </c>
      <c r="S89">
        <f t="shared" si="29"/>
        <v>0</v>
      </c>
      <c r="U89">
        <f t="shared" si="40"/>
        <v>1</v>
      </c>
      <c r="V89">
        <f t="shared" si="41"/>
        <v>0.01</v>
      </c>
      <c r="W89">
        <f t="shared" si="42"/>
        <v>9.9523100419420414E-19</v>
      </c>
      <c r="X89">
        <f t="shared" si="43"/>
        <v>9.9523100419420414E-19</v>
      </c>
      <c r="Y89">
        <f t="shared" si="44"/>
        <v>9.9523100419420416E-21</v>
      </c>
      <c r="Z89">
        <f t="shared" si="45"/>
        <v>0</v>
      </c>
      <c r="AB89">
        <f t="shared" si="46"/>
        <v>-1.0524605650218113</v>
      </c>
      <c r="AC89">
        <f t="shared" si="30"/>
        <v>0</v>
      </c>
      <c r="AE89">
        <f t="shared" si="31"/>
        <v>0</v>
      </c>
      <c r="AF89">
        <f t="shared" si="32"/>
        <v>0</v>
      </c>
      <c r="AG89">
        <f t="shared" si="32"/>
        <v>0</v>
      </c>
      <c r="AH89">
        <f t="shared" si="33"/>
        <v>-9.9523100419420416E-14</v>
      </c>
      <c r="AI89">
        <f t="shared" si="34"/>
        <v>-9.9523100419420416E-14</v>
      </c>
      <c r="AJ89">
        <f t="shared" si="35"/>
        <v>-1.0524605650218113</v>
      </c>
      <c r="AK89">
        <f t="shared" si="49"/>
        <v>-7.3672239551526797E-2</v>
      </c>
      <c r="AL89">
        <f t="shared" si="26"/>
        <v>-1.1261328045734376</v>
      </c>
      <c r="AN89">
        <f t="shared" si="36"/>
        <v>0</v>
      </c>
      <c r="AO89">
        <f t="shared" si="36"/>
        <v>0</v>
      </c>
      <c r="AP89">
        <f t="shared" si="36"/>
        <v>0</v>
      </c>
      <c r="AQ89">
        <f t="shared" si="36"/>
        <v>-1.4895952858404418E-17</v>
      </c>
      <c r="AR89">
        <f t="shared" si="36"/>
        <v>-1.4895952858404418E-17</v>
      </c>
      <c r="AS89">
        <f t="shared" si="36"/>
        <v>-1.5752526695636757E-4</v>
      </c>
      <c r="AT89">
        <f t="shared" si="36"/>
        <v>-1.1026768686945731E-5</v>
      </c>
      <c r="AU89">
        <f t="shared" si="23"/>
        <v>-1.685520356433282E-4</v>
      </c>
      <c r="AW89">
        <v>86</v>
      </c>
      <c r="AX89">
        <f>IF(Z89&gt;0, (R89*SUMPRODUCT(K89:$K$98, X89:$X$98)-K89*$AZ$3)/Z89, 0)</f>
        <v>0</v>
      </c>
    </row>
    <row r="90" spans="2:50" x14ac:dyDescent="0.25">
      <c r="B90" s="6"/>
      <c r="F90" s="5"/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/>
      <c r="H91" s="5"/>
      <c r="I91" s="5"/>
      <c r="Q91" s="4"/>
      <c r="AN91" s="8">
        <f t="shared" ref="AN91:AU91" si="50">SUM(AN3:AN89)</f>
        <v>15421.587617906684</v>
      </c>
      <c r="AO91" s="8">
        <f t="shared" si="50"/>
        <v>-1542.1587617906684</v>
      </c>
      <c r="AP91" s="8">
        <f t="shared" si="50"/>
        <v>-443.0025832352228</v>
      </c>
      <c r="AQ91" s="8">
        <f t="shared" si="50"/>
        <v>-6278.3195624513082</v>
      </c>
      <c r="AR91" s="8">
        <f t="shared" si="50"/>
        <v>7158.1067104294816</v>
      </c>
      <c r="AS91" s="8">
        <f t="shared" si="50"/>
        <v>-1340.8262047960786</v>
      </c>
      <c r="AT91" s="8">
        <f t="shared" si="50"/>
        <v>450.20102179904109</v>
      </c>
      <c r="AU91" s="8">
        <f t="shared" si="50"/>
        <v>6267.4815274324437</v>
      </c>
      <c r="AX91">
        <f>IF(Z91&gt;0, (R91*SUMPRODUCT(K91:$K$98, X91:$X$98)-K91*$AZ$3)/Z91, 0)</f>
        <v>0</v>
      </c>
    </row>
    <row r="92" spans="2:50" x14ac:dyDescent="0.25">
      <c r="B92" s="6"/>
      <c r="F92" s="5"/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/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/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/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/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/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/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91:AU91">
    <cfRule type="cellIs" dxfId="18" priority="1" operator="lessThan">
      <formula>0</formula>
    </cfRule>
  </conditionalFormatting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B97299-5E44-409A-B90B-37BFDF61CEA2}">
  <dimension ref="A1:AZ164"/>
  <sheetViews>
    <sheetView workbookViewId="0">
      <selection activeCell="M33" sqref="M33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t="s">
        <v>1</v>
      </c>
      <c r="W1" t="s">
        <v>2</v>
      </c>
      <c r="AB1" t="s">
        <v>46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48</v>
      </c>
    </row>
    <row r="3" spans="1:52" x14ac:dyDescent="0.25">
      <c r="A3" t="s">
        <v>36</v>
      </c>
      <c r="C3" s="2">
        <f>'S.45.04.B'!C3*(1+C12)</f>
        <v>34695.394857223</v>
      </c>
      <c r="K3">
        <v>1</v>
      </c>
      <c r="L3" s="2">
        <v>0</v>
      </c>
      <c r="O3">
        <f>$C$3</f>
        <v>34695.394857223</v>
      </c>
      <c r="P3">
        <f>O3*C5</f>
        <v>3469.5394857223</v>
      </c>
      <c r="Q3" s="4">
        <f>B8</f>
        <v>200</v>
      </c>
      <c r="R3">
        <f t="shared" ref="R3:R66" si="0">$C$6</f>
        <v>100000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34695.394857223</v>
      </c>
      <c r="AF3">
        <f t="shared" ref="AF3:AG34" si="4">-$Z3*P3</f>
        <v>-3469.5394857223</v>
      </c>
      <c r="AG3">
        <f t="shared" si="4"/>
        <v>-200</v>
      </c>
      <c r="AH3">
        <f t="shared" ref="AH3:AH66" si="5">-X3*R3</f>
        <v>0</v>
      </c>
      <c r="AI3">
        <f t="shared" ref="AI3:AI34" si="6">SUM(AE3:AH3)</f>
        <v>31025.8553715007</v>
      </c>
      <c r="AJ3">
        <f t="shared" ref="AJ3:AJ66" si="7">AB3-AC3</f>
        <v>0</v>
      </c>
      <c r="AL3">
        <f t="shared" ref="AL3:AL34" si="8">SUM(AI3:AK3)</f>
        <v>31025.8553715007</v>
      </c>
      <c r="AN3">
        <f t="shared" ref="AN3:AU34" si="9">AE3*$K3</f>
        <v>34695.394857223</v>
      </c>
      <c r="AO3">
        <f t="shared" si="9"/>
        <v>-3469.5394857223</v>
      </c>
      <c r="AP3">
        <f t="shared" si="9"/>
        <v>-200</v>
      </c>
      <c r="AQ3">
        <f t="shared" si="9"/>
        <v>0</v>
      </c>
      <c r="AR3">
        <f t="shared" si="9"/>
        <v>31025.8553715007</v>
      </c>
      <c r="AS3">
        <f t="shared" si="9"/>
        <v>0</v>
      </c>
      <c r="AT3">
        <f t="shared" si="9"/>
        <v>0</v>
      </c>
      <c r="AU3">
        <f t="shared" si="9"/>
        <v>31025.8553715007</v>
      </c>
      <c r="AW3">
        <v>0</v>
      </c>
      <c r="AX3">
        <f>IF(Z3&gt;0, (R3*SUMPRODUCT(K3:$K$98, X3:$X$98)-K3*$AZ$3)/Z3, 0)</f>
        <v>0</v>
      </c>
      <c r="AZ3">
        <f>C6*ABS(SUMPRODUCT(X4:X79, K4:K79))/1</f>
        <v>13997.530703603699</v>
      </c>
    </row>
    <row r="4" spans="1:52" x14ac:dyDescent="0.25">
      <c r="A4" t="s">
        <v>14</v>
      </c>
      <c r="C4" t="s">
        <v>37</v>
      </c>
      <c r="E4">
        <v>2004</v>
      </c>
      <c r="F4" s="13">
        <f t="array" ref="F4:G79">EconomicRates!C44:D119</f>
        <v>1.5900000000000001E-2</v>
      </c>
      <c r="G4" s="13"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79">Mortalities!B21:B96</f>
        <v>2.5943469999999999E-3</v>
      </c>
      <c r="R4">
        <f t="shared" si="0"/>
        <v>100000</v>
      </c>
      <c r="S4">
        <f t="shared" si="1"/>
        <v>950.89034769896853</v>
      </c>
      <c r="U4">
        <f t="shared" ref="U4:U67" si="13">M4</f>
        <v>2.5943469999999999E-3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2.5943469999999999E-3</v>
      </c>
      <c r="Y4">
        <f t="shared" ref="Y4:Y67" si="17">V4*W4</f>
        <v>0.01</v>
      </c>
      <c r="Z4">
        <f t="shared" ref="Z4:Z67" si="18">MAX(0, W4-X4-Y4)</f>
        <v>0.98740565299999994</v>
      </c>
      <c r="AB4">
        <f t="shared" ref="AB4:AB67" si="19">AC3</f>
        <v>0</v>
      </c>
      <c r="AC4">
        <f t="shared" si="2"/>
        <v>938.91450470109703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-259.43469999999996</v>
      </c>
      <c r="AI4">
        <f t="shared" si="6"/>
        <v>-259.43469999999996</v>
      </c>
      <c r="AJ4">
        <f t="shared" si="7"/>
        <v>-938.91450470109703</v>
      </c>
      <c r="AK4">
        <f>G4*SUM(AB4, AE4:AF4)</f>
        <v>0</v>
      </c>
      <c r="AL4">
        <f t="shared" si="8"/>
        <v>-1198.3492047010971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-242.03255900737005</v>
      </c>
      <c r="AR4">
        <f t="shared" si="9"/>
        <v>-242.03255900737005</v>
      </c>
      <c r="AS4">
        <f t="shared" si="9"/>
        <v>-875.93479307873588</v>
      </c>
      <c r="AT4">
        <f t="shared" si="9"/>
        <v>0</v>
      </c>
      <c r="AU4">
        <f t="shared" si="9"/>
        <v>-1117.9673520861061</v>
      </c>
      <c r="AW4">
        <v>1</v>
      </c>
      <c r="AX4">
        <f>IF(Z4&gt;0, (R4*SUMPRODUCT(K4:$K$98, X4:$X$98)-K4*$AZ$3)/Z4, 0)</f>
        <v>950.89034769896853</v>
      </c>
    </row>
    <row r="5" spans="1:52" x14ac:dyDescent="0.25">
      <c r="C5" s="2">
        <f>'S.26.04.A'!C5</f>
        <v>0.1</v>
      </c>
      <c r="E5">
        <v>2005</v>
      </c>
      <c r="F5" s="13">
        <v>3.6400000000000002E-2</v>
      </c>
      <c r="G5" s="13"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2.6922130000000002E-3</v>
      </c>
      <c r="Q5" s="4">
        <f t="shared" ref="Q5:Q68" si="21">$C$8</f>
        <v>25</v>
      </c>
      <c r="R5">
        <f t="shared" si="0"/>
        <v>100000</v>
      </c>
      <c r="S5">
        <f t="shared" si="1"/>
        <v>1832.1328837341937</v>
      </c>
      <c r="U5">
        <f t="shared" si="13"/>
        <v>2.6922130000000002E-3</v>
      </c>
      <c r="V5">
        <f t="shared" si="14"/>
        <v>0.01</v>
      </c>
      <c r="W5">
        <f t="shared" si="15"/>
        <v>0.98740565299999994</v>
      </c>
      <c r="X5">
        <f t="shared" si="16"/>
        <v>2.6583063352800889E-3</v>
      </c>
      <c r="Y5">
        <f t="shared" si="17"/>
        <v>9.8740565299999996E-3</v>
      </c>
      <c r="Z5">
        <f t="shared" si="18"/>
        <v>0.97487329013471991</v>
      </c>
      <c r="AB5">
        <f t="shared" si="19"/>
        <v>938.91450470109703</v>
      </c>
      <c r="AC5">
        <f t="shared" si="2"/>
        <v>1786.0974123299657</v>
      </c>
      <c r="AE5">
        <f t="shared" si="3"/>
        <v>0</v>
      </c>
      <c r="AF5">
        <f t="shared" si="4"/>
        <v>0</v>
      </c>
      <c r="AG5">
        <f t="shared" si="4"/>
        <v>-24.371832253367998</v>
      </c>
      <c r="AH5">
        <f t="shared" si="5"/>
        <v>-265.83063352800889</v>
      </c>
      <c r="AI5">
        <f t="shared" si="6"/>
        <v>-290.20246578137687</v>
      </c>
      <c r="AJ5">
        <f t="shared" si="7"/>
        <v>-847.18290762886863</v>
      </c>
      <c r="AK5">
        <f>G5*SUM(AB5, AE5:AF5)</f>
        <v>38.495494692744977</v>
      </c>
      <c r="AL5">
        <f t="shared" si="8"/>
        <v>-1098.8898787175003</v>
      </c>
      <c r="AN5">
        <f t="shared" si="9"/>
        <v>0</v>
      </c>
      <c r="AO5">
        <f t="shared" si="9"/>
        <v>0</v>
      </c>
      <c r="AP5">
        <f t="shared" si="9"/>
        <v>-20.840549165220466</v>
      </c>
      <c r="AQ5">
        <f t="shared" si="9"/>
        <v>-227.31390607271967</v>
      </c>
      <c r="AR5">
        <f t="shared" si="9"/>
        <v>-248.15445523794014</v>
      </c>
      <c r="AS5">
        <f t="shared" si="9"/>
        <v>-724.4328967484164</v>
      </c>
      <c r="AT5">
        <f t="shared" si="9"/>
        <v>32.917806156029492</v>
      </c>
      <c r="AU5">
        <f t="shared" si="9"/>
        <v>-939.66954583032691</v>
      </c>
      <c r="AW5">
        <v>2</v>
      </c>
      <c r="AX5">
        <f>IF(Z5&gt;0, (R5*SUMPRODUCT(K5:$K$98, X5:$X$98)-K5*$AZ$3)/Z5, 0)</f>
        <v>1832.1328837341937</v>
      </c>
    </row>
    <row r="6" spans="1:52" x14ac:dyDescent="0.25">
      <c r="A6" t="s">
        <v>16</v>
      </c>
      <c r="C6" s="2">
        <f>'S.26.04.B'!C6</f>
        <v>100000</v>
      </c>
      <c r="E6">
        <v>2006</v>
      </c>
      <c r="F6" s="13">
        <v>5.8799999999999998E-2</v>
      </c>
      <c r="G6" s="13"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2.807183E-3</v>
      </c>
      <c r="Q6" s="4">
        <f t="shared" si="21"/>
        <v>25</v>
      </c>
      <c r="R6">
        <f t="shared" si="0"/>
        <v>100000</v>
      </c>
      <c r="S6">
        <f t="shared" si="1"/>
        <v>2837.0562835616479</v>
      </c>
      <c r="U6">
        <f t="shared" si="13"/>
        <v>2.807183E-3</v>
      </c>
      <c r="V6">
        <f t="shared" si="14"/>
        <v>0.01</v>
      </c>
      <c r="W6">
        <f t="shared" si="15"/>
        <v>0.97487329013471991</v>
      </c>
      <c r="X6">
        <f t="shared" si="16"/>
        <v>2.7366477272202532E-3</v>
      </c>
      <c r="Y6">
        <f t="shared" si="17"/>
        <v>9.7487329013471995E-3</v>
      </c>
      <c r="Z6">
        <f t="shared" si="18"/>
        <v>0.96238790950615249</v>
      </c>
      <c r="AB6">
        <f t="shared" si="19"/>
        <v>1786.0974123299657</v>
      </c>
      <c r="AC6">
        <f t="shared" si="2"/>
        <v>2730.3486658881884</v>
      </c>
      <c r="AE6">
        <f t="shared" si="3"/>
        <v>0</v>
      </c>
      <c r="AF6">
        <f t="shared" si="4"/>
        <v>0</v>
      </c>
      <c r="AG6">
        <f t="shared" si="4"/>
        <v>-24.059697737653813</v>
      </c>
      <c r="AH6">
        <f t="shared" si="5"/>
        <v>-273.6647727220253</v>
      </c>
      <c r="AI6">
        <f t="shared" si="6"/>
        <v>-297.72447045967914</v>
      </c>
      <c r="AJ6">
        <f t="shared" si="7"/>
        <v>-944.25125355822274</v>
      </c>
      <c r="AK6">
        <f>G6*SUM(AB6, AE6:AF6)</f>
        <v>104.48669862130299</v>
      </c>
      <c r="AL6">
        <f t="shared" si="8"/>
        <v>-1137.4890253965989</v>
      </c>
      <c r="AN6">
        <f t="shared" si="9"/>
        <v>0</v>
      </c>
      <c r="AO6">
        <f t="shared" si="9"/>
        <v>0</v>
      </c>
      <c r="AP6">
        <f t="shared" si="9"/>
        <v>-18.559892140948119</v>
      </c>
      <c r="AQ6">
        <f t="shared" si="9"/>
        <v>-211.10775039159608</v>
      </c>
      <c r="AR6">
        <f t="shared" si="9"/>
        <v>-229.66764253254422</v>
      </c>
      <c r="AS6">
        <f t="shared" si="9"/>
        <v>-728.40488733856557</v>
      </c>
      <c r="AT6">
        <f t="shared" si="9"/>
        <v>80.602087263139637</v>
      </c>
      <c r="AU6">
        <f t="shared" si="9"/>
        <v>-877.4704426079702</v>
      </c>
      <c r="AW6">
        <v>3</v>
      </c>
      <c r="AX6">
        <f>IF(Z6&gt;0, (R6*SUMPRODUCT(K6:$K$98, X6:$X$98)-K6*$AZ$3)/Z6, 0)</f>
        <v>2837.0562835616479</v>
      </c>
    </row>
    <row r="7" spans="1:52" x14ac:dyDescent="0.25">
      <c r="A7" t="s">
        <v>15</v>
      </c>
      <c r="B7" t="s">
        <v>37</v>
      </c>
      <c r="C7" t="s">
        <v>47</v>
      </c>
      <c r="E7">
        <v>2007</v>
      </c>
      <c r="F7" s="13">
        <v>5.4699999999999999E-2</v>
      </c>
      <c r="G7" s="13"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2.939255E-3</v>
      </c>
      <c r="Q7" s="4">
        <f t="shared" si="21"/>
        <v>25</v>
      </c>
      <c r="R7">
        <f t="shared" si="0"/>
        <v>100000</v>
      </c>
      <c r="S7">
        <f t="shared" si="1"/>
        <v>3676.9074774218225</v>
      </c>
      <c r="U7">
        <f t="shared" si="13"/>
        <v>2.939255E-3</v>
      </c>
      <c r="V7">
        <f t="shared" si="14"/>
        <v>0.01</v>
      </c>
      <c r="W7">
        <f t="shared" si="15"/>
        <v>0.96238790950615249</v>
      </c>
      <c r="X7">
        <f t="shared" si="16"/>
        <v>2.828703474955506E-3</v>
      </c>
      <c r="Y7">
        <f t="shared" si="17"/>
        <v>9.6238790950615247E-3</v>
      </c>
      <c r="Z7">
        <f t="shared" si="18"/>
        <v>0.94993532693613547</v>
      </c>
      <c r="AB7">
        <f t="shared" si="19"/>
        <v>2730.3486658881884</v>
      </c>
      <c r="AC7">
        <f t="shared" si="2"/>
        <v>3492.8243066786199</v>
      </c>
      <c r="AE7">
        <f t="shared" si="3"/>
        <v>0</v>
      </c>
      <c r="AF7">
        <f t="shared" si="4"/>
        <v>0</v>
      </c>
      <c r="AG7">
        <f t="shared" si="4"/>
        <v>-23.748383173403386</v>
      </c>
      <c r="AH7">
        <f t="shared" si="5"/>
        <v>-282.87034749555062</v>
      </c>
      <c r="AI7">
        <f t="shared" si="6"/>
        <v>-306.61873066895402</v>
      </c>
      <c r="AJ7">
        <f t="shared" si="7"/>
        <v>-762.4756407904315</v>
      </c>
      <c r="AK7">
        <f>G7*SUM(AB7, AE7:AF7)</f>
        <v>134.06011949511006</v>
      </c>
      <c r="AL7">
        <f t="shared" si="8"/>
        <v>-935.03425196427543</v>
      </c>
      <c r="AN7">
        <f t="shared" si="9"/>
        <v>0</v>
      </c>
      <c r="AO7">
        <f t="shared" si="9"/>
        <v>0</v>
      </c>
      <c r="AP7">
        <f t="shared" si="9"/>
        <v>-16.667947378549627</v>
      </c>
      <c r="AQ7">
        <f t="shared" si="9"/>
        <v>-198.53427631604936</v>
      </c>
      <c r="AR7">
        <f t="shared" si="9"/>
        <v>-215.20222369459901</v>
      </c>
      <c r="AS7">
        <f t="shared" si="9"/>
        <v>-535.14817262818758</v>
      </c>
      <c r="AT7">
        <f t="shared" si="9"/>
        <v>94.090911410300521</v>
      </c>
      <c r="AU7">
        <f t="shared" si="9"/>
        <v>-656.25948491248607</v>
      </c>
      <c r="AW7">
        <v>4</v>
      </c>
      <c r="AX7">
        <f>IF(Z7&gt;0, (R7*SUMPRODUCT(K7:$K$98, X7:$X$98)-K7*$AZ$3)/Z7, 0)</f>
        <v>3676.9074774218225</v>
      </c>
    </row>
    <row r="8" spans="1:52" x14ac:dyDescent="0.25">
      <c r="B8" s="2">
        <f>'S.26.04.A'!B8</f>
        <v>200</v>
      </c>
      <c r="C8" s="2">
        <f>'S.26.04.A'!C8</f>
        <v>25</v>
      </c>
      <c r="E8">
        <v>2008</v>
      </c>
      <c r="F8" s="13">
        <v>2.2499999999999999E-2</v>
      </c>
      <c r="G8" s="13"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3.7729310000000002E-3</v>
      </c>
      <c r="Q8" s="4">
        <f t="shared" si="21"/>
        <v>25</v>
      </c>
      <c r="R8">
        <f t="shared" si="0"/>
        <v>100000</v>
      </c>
      <c r="S8">
        <f t="shared" si="1"/>
        <v>4214.2622408952229</v>
      </c>
      <c r="U8">
        <f t="shared" si="13"/>
        <v>3.7729310000000002E-3</v>
      </c>
      <c r="V8">
        <f t="shared" si="14"/>
        <v>0.01</v>
      </c>
      <c r="W8">
        <f t="shared" si="15"/>
        <v>0.94993532693613547</v>
      </c>
      <c r="X8">
        <f t="shared" si="16"/>
        <v>3.5840404429924805E-3</v>
      </c>
      <c r="Y8">
        <f t="shared" si="17"/>
        <v>9.4993532693613547E-3</v>
      </c>
      <c r="Z8">
        <f t="shared" si="18"/>
        <v>0.93685193322378169</v>
      </c>
      <c r="AB8">
        <f t="shared" si="19"/>
        <v>3492.8243066786199</v>
      </c>
      <c r="AC8">
        <f t="shared" si="2"/>
        <v>3948.1397274946758</v>
      </c>
      <c r="AE8">
        <f t="shared" si="3"/>
        <v>0</v>
      </c>
      <c r="AF8">
        <f t="shared" si="4"/>
        <v>0</v>
      </c>
      <c r="AG8">
        <f t="shared" si="4"/>
        <v>-23.421298330594542</v>
      </c>
      <c r="AH8">
        <f t="shared" si="5"/>
        <v>-358.40404429924803</v>
      </c>
      <c r="AI8">
        <f t="shared" si="6"/>
        <v>-381.82534262984257</v>
      </c>
      <c r="AJ8">
        <f t="shared" si="7"/>
        <v>-455.31542081605585</v>
      </c>
      <c r="AK8">
        <f t="shared" ref="AK8:AK71" si="22">G8*SUM(AB8:AB8, AE8:AF8)</f>
        <v>74.397157732254598</v>
      </c>
      <c r="AL8">
        <f t="shared" si="8"/>
        <v>-762.74360571364377</v>
      </c>
      <c r="AN8">
        <f t="shared" si="9"/>
        <v>0</v>
      </c>
      <c r="AO8">
        <f t="shared" si="9"/>
        <v>0</v>
      </c>
      <c r="AP8">
        <f t="shared" si="9"/>
        <v>-15.344330149718319</v>
      </c>
      <c r="AQ8">
        <f t="shared" si="9"/>
        <v>-234.80636748211938</v>
      </c>
      <c r="AR8">
        <f t="shared" si="9"/>
        <v>-250.15069763183772</v>
      </c>
      <c r="AS8">
        <f t="shared" si="9"/>
        <v>-298.29730361844287</v>
      </c>
      <c r="AT8">
        <f t="shared" si="9"/>
        <v>48.74087398277058</v>
      </c>
      <c r="AU8">
        <f t="shared" si="9"/>
        <v>-499.70712726750997</v>
      </c>
      <c r="AW8">
        <v>5</v>
      </c>
      <c r="AX8">
        <f>IF(Z8&gt;0, (R8*SUMPRODUCT(K8:$K$98, X8:$X$98)-K8*$AZ$3)/Z8, 0)</f>
        <v>4214.2622408952229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3">
        <v>2.2000000000000001E-3</v>
      </c>
      <c r="G9" s="13"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4.6883589999999996E-3</v>
      </c>
      <c r="Q9" s="4">
        <f t="shared" si="21"/>
        <v>25</v>
      </c>
      <c r="R9">
        <f t="shared" si="0"/>
        <v>100000</v>
      </c>
      <c r="S9">
        <f t="shared" si="1"/>
        <v>4548.6518893522616</v>
      </c>
      <c r="U9">
        <f t="shared" si="13"/>
        <v>4.6883589999999996E-3</v>
      </c>
      <c r="V9">
        <f t="shared" si="14"/>
        <v>0.01</v>
      </c>
      <c r="W9">
        <f t="shared" si="15"/>
        <v>0.93685193322378169</v>
      </c>
      <c r="X9">
        <f t="shared" si="16"/>
        <v>4.3922981927971153E-3</v>
      </c>
      <c r="Y9">
        <f t="shared" si="17"/>
        <v>9.3685193322378176E-3</v>
      </c>
      <c r="Z9">
        <f t="shared" si="18"/>
        <v>0.9230911156987468</v>
      </c>
      <c r="AB9">
        <f t="shared" si="19"/>
        <v>3948.1397274946758</v>
      </c>
      <c r="AC9">
        <f t="shared" si="2"/>
        <v>4198.8201474673915</v>
      </c>
      <c r="AE9">
        <f t="shared" si="3"/>
        <v>0</v>
      </c>
      <c r="AF9">
        <f t="shared" si="4"/>
        <v>0</v>
      </c>
      <c r="AG9">
        <f t="shared" si="4"/>
        <v>-23.077277892468668</v>
      </c>
      <c r="AH9">
        <f t="shared" si="5"/>
        <v>-439.22981927971153</v>
      </c>
      <c r="AI9">
        <f t="shared" si="6"/>
        <v>-462.30709717218019</v>
      </c>
      <c r="AJ9">
        <f t="shared" si="7"/>
        <v>-250.68041997271575</v>
      </c>
      <c r="AK9">
        <f t="shared" si="22"/>
        <v>23.294024392218585</v>
      </c>
      <c r="AL9">
        <f t="shared" si="8"/>
        <v>-689.69349275267734</v>
      </c>
      <c r="AN9">
        <f t="shared" si="9"/>
        <v>0</v>
      </c>
      <c r="AO9">
        <f t="shared" si="9"/>
        <v>0</v>
      </c>
      <c r="AP9">
        <f t="shared" si="9"/>
        <v>-14.318540695013478</v>
      </c>
      <c r="AQ9">
        <f t="shared" si="9"/>
        <v>-272.52477831765589</v>
      </c>
      <c r="AR9">
        <f t="shared" si="9"/>
        <v>-286.84331901266938</v>
      </c>
      <c r="AS9">
        <f t="shared" si="9"/>
        <v>-155.53731300318583</v>
      </c>
      <c r="AT9">
        <f t="shared" si="9"/>
        <v>14.453023348974313</v>
      </c>
      <c r="AU9">
        <f t="shared" si="9"/>
        <v>-427.92760866688087</v>
      </c>
      <c r="AW9">
        <v>6</v>
      </c>
      <c r="AX9">
        <f>IF(Z9&gt;0, (R9*SUMPRODUCT(K9:$K$98, X9:$X$98)-K9*$AZ$3)/Z9, 0)</f>
        <v>4548.6518893522616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3">
        <v>2.5000000000000001E-3</v>
      </c>
      <c r="G10" s="13"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5.6712799999999999E-3</v>
      </c>
      <c r="Q10" s="4">
        <f t="shared" si="21"/>
        <v>25</v>
      </c>
      <c r="R10">
        <f t="shared" si="0"/>
        <v>100000</v>
      </c>
      <c r="S10">
        <f t="shared" si="1"/>
        <v>4811.7037735323247</v>
      </c>
      <c r="U10">
        <f t="shared" si="13"/>
        <v>5.6712799999999999E-3</v>
      </c>
      <c r="V10">
        <f t="shared" si="14"/>
        <v>0.01</v>
      </c>
      <c r="W10">
        <f t="shared" si="15"/>
        <v>0.9230911156987468</v>
      </c>
      <c r="X10">
        <f t="shared" si="16"/>
        <v>5.2351081826399887E-3</v>
      </c>
      <c r="Y10">
        <f t="shared" si="17"/>
        <v>9.2309111569874678E-3</v>
      </c>
      <c r="Z10">
        <f t="shared" si="18"/>
        <v>0.90862509635911937</v>
      </c>
      <c r="AB10">
        <f t="shared" si="19"/>
        <v>4198.8201474673915</v>
      </c>
      <c r="AC10">
        <f t="shared" si="2"/>
        <v>4372.0348048773467</v>
      </c>
      <c r="AE10">
        <f t="shared" si="3"/>
        <v>0</v>
      </c>
      <c r="AF10">
        <f t="shared" si="4"/>
        <v>0</v>
      </c>
      <c r="AG10">
        <f t="shared" si="4"/>
        <v>-22.715627408977983</v>
      </c>
      <c r="AH10">
        <f t="shared" si="5"/>
        <v>-523.51081826399889</v>
      </c>
      <c r="AI10">
        <f t="shared" si="6"/>
        <v>-546.22644567297687</v>
      </c>
      <c r="AJ10">
        <f t="shared" si="7"/>
        <v>-173.21465740995518</v>
      </c>
      <c r="AK10">
        <f t="shared" si="22"/>
        <v>17.215162604616307</v>
      </c>
      <c r="AL10">
        <f t="shared" si="8"/>
        <v>-702.22594047831569</v>
      </c>
      <c r="AN10">
        <f t="shared" si="9"/>
        <v>0</v>
      </c>
      <c r="AO10">
        <f t="shared" si="9"/>
        <v>0</v>
      </c>
      <c r="AP10">
        <f t="shared" si="9"/>
        <v>-13.370791039361093</v>
      </c>
      <c r="AQ10">
        <f t="shared" si="9"/>
        <v>-308.1470580507202</v>
      </c>
      <c r="AR10">
        <f t="shared" si="9"/>
        <v>-321.51784909008131</v>
      </c>
      <c r="AS10">
        <f t="shared" si="9"/>
        <v>-101.95698967432712</v>
      </c>
      <c r="AT10">
        <f t="shared" si="9"/>
        <v>10.133127197005038</v>
      </c>
      <c r="AU10">
        <f t="shared" si="9"/>
        <v>-413.34171156740337</v>
      </c>
      <c r="AW10">
        <v>7</v>
      </c>
      <c r="AX10">
        <f>IF(Z10&gt;0, (R10*SUMPRODUCT(K10:$K$98, X10:$X$98)-K10*$AZ$3)/Z10, 0)</f>
        <v>4811.7037735323247</v>
      </c>
    </row>
    <row r="11" spans="1:52" x14ac:dyDescent="0.25">
      <c r="A11" t="s">
        <v>33</v>
      </c>
      <c r="C11" s="12">
        <f>AU81</f>
        <v>15040.714146222052</v>
      </c>
      <c r="E11">
        <v>2011</v>
      </c>
      <c r="F11" s="13">
        <v>1.5E-3</v>
      </c>
      <c r="G11" s="13"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6.8024940000000001E-3</v>
      </c>
      <c r="Q11" s="4">
        <f t="shared" si="21"/>
        <v>25</v>
      </c>
      <c r="R11">
        <f t="shared" si="0"/>
        <v>100000</v>
      </c>
      <c r="S11">
        <f t="shared" si="1"/>
        <v>5008.2100910987265</v>
      </c>
      <c r="U11">
        <f t="shared" si="13"/>
        <v>6.8024940000000001E-3</v>
      </c>
      <c r="V11">
        <f t="shared" si="14"/>
        <v>0.01</v>
      </c>
      <c r="W11">
        <f t="shared" si="15"/>
        <v>0.90862509635911937</v>
      </c>
      <c r="X11">
        <f t="shared" si="16"/>
        <v>6.1809167662323318E-3</v>
      </c>
      <c r="Y11">
        <f t="shared" si="17"/>
        <v>9.0862509635911935E-3</v>
      </c>
      <c r="Z11">
        <f t="shared" si="18"/>
        <v>0.89335792862929586</v>
      </c>
      <c r="AB11">
        <f t="shared" si="19"/>
        <v>4372.0348048773467</v>
      </c>
      <c r="AC11">
        <f t="shared" si="2"/>
        <v>4474.1241931242957</v>
      </c>
      <c r="AE11">
        <f t="shared" si="3"/>
        <v>0</v>
      </c>
      <c r="AF11">
        <f t="shared" si="4"/>
        <v>0</v>
      </c>
      <c r="AG11">
        <f t="shared" si="4"/>
        <v>-22.333948215732395</v>
      </c>
      <c r="AH11">
        <f t="shared" si="5"/>
        <v>-618.09167662323318</v>
      </c>
      <c r="AI11">
        <f t="shared" si="6"/>
        <v>-640.42562483896563</v>
      </c>
      <c r="AJ11">
        <f t="shared" si="7"/>
        <v>-102.08938824694906</v>
      </c>
      <c r="AK11">
        <f t="shared" si="22"/>
        <v>10.492883531705631</v>
      </c>
      <c r="AL11">
        <f t="shared" si="8"/>
        <v>-732.02212955420907</v>
      </c>
      <c r="AN11">
        <f t="shared" si="9"/>
        <v>0</v>
      </c>
      <c r="AO11">
        <f t="shared" si="9"/>
        <v>0</v>
      </c>
      <c r="AP11">
        <f t="shared" si="9"/>
        <v>-12.491570128417878</v>
      </c>
      <c r="AQ11">
        <f t="shared" si="9"/>
        <v>-345.70401300078908</v>
      </c>
      <c r="AR11">
        <f t="shared" si="9"/>
        <v>-358.19558312920702</v>
      </c>
      <c r="AS11">
        <f t="shared" si="9"/>
        <v>-57.099476560787068</v>
      </c>
      <c r="AT11">
        <f t="shared" si="9"/>
        <v>5.8687603830518551</v>
      </c>
      <c r="AU11">
        <f t="shared" si="9"/>
        <v>-409.42629930694221</v>
      </c>
      <c r="AW11">
        <v>8</v>
      </c>
      <c r="AX11">
        <f>IF(Z11&gt;0, (R11*SUMPRODUCT(K11:$K$98, X11:$X$98)-K11*$AZ$3)/Z11, 0)</f>
        <v>5008.2100910987265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3">
        <v>1.9E-3</v>
      </c>
      <c r="G12" s="13"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8.090557E-3</v>
      </c>
      <c r="Q12" s="4">
        <f t="shared" si="21"/>
        <v>25</v>
      </c>
      <c r="R12">
        <f t="shared" si="0"/>
        <v>100000</v>
      </c>
      <c r="S12">
        <f t="shared" si="1"/>
        <v>5149.9557727338042</v>
      </c>
      <c r="U12">
        <f t="shared" si="13"/>
        <v>8.090557E-3</v>
      </c>
      <c r="V12">
        <f t="shared" si="14"/>
        <v>0.01</v>
      </c>
      <c r="W12">
        <f t="shared" si="15"/>
        <v>0.89335792862929586</v>
      </c>
      <c r="X12">
        <f t="shared" si="16"/>
        <v>7.2277632429772502E-3</v>
      </c>
      <c r="Y12">
        <f t="shared" si="17"/>
        <v>8.9335792862929586E-3</v>
      </c>
      <c r="Z12">
        <f t="shared" si="18"/>
        <v>0.87719658610002571</v>
      </c>
      <c r="AB12">
        <f t="shared" si="19"/>
        <v>4474.1241931242957</v>
      </c>
      <c r="AC12">
        <f t="shared" si="2"/>
        <v>4517.5236224082128</v>
      </c>
      <c r="AE12">
        <f t="shared" si="3"/>
        <v>0</v>
      </c>
      <c r="AF12">
        <f t="shared" si="4"/>
        <v>0</v>
      </c>
      <c r="AG12">
        <f t="shared" si="4"/>
        <v>-21.929914652500642</v>
      </c>
      <c r="AH12">
        <f t="shared" si="5"/>
        <v>-722.77632429772507</v>
      </c>
      <c r="AI12">
        <f t="shared" si="6"/>
        <v>-744.70623895022572</v>
      </c>
      <c r="AJ12">
        <f t="shared" si="7"/>
        <v>-43.399429283917016</v>
      </c>
      <c r="AK12">
        <f t="shared" si="22"/>
        <v>10.29048564418588</v>
      </c>
      <c r="AL12">
        <f t="shared" si="8"/>
        <v>-777.81518258995686</v>
      </c>
      <c r="AN12">
        <f t="shared" si="9"/>
        <v>0</v>
      </c>
      <c r="AO12">
        <f t="shared" si="9"/>
        <v>0</v>
      </c>
      <c r="AP12">
        <f t="shared" si="9"/>
        <v>-11.655982768212713</v>
      </c>
      <c r="AQ12">
        <f t="shared" si="9"/>
        <v>-384.16329998465142</v>
      </c>
      <c r="AR12">
        <f t="shared" si="9"/>
        <v>-395.81928275286413</v>
      </c>
      <c r="AS12">
        <f t="shared" si="9"/>
        <v>-23.06725803084327</v>
      </c>
      <c r="AT12">
        <f t="shared" si="9"/>
        <v>5.4695025149809986</v>
      </c>
      <c r="AU12">
        <f t="shared" si="9"/>
        <v>-413.4170382687264</v>
      </c>
      <c r="AW12">
        <v>9</v>
      </c>
      <c r="AX12">
        <f>IF(Z12&gt;0, (R12*SUMPRODUCT(K12:$K$98, X12:$X$98)-K12*$AZ$3)/Z12, 0)</f>
        <v>5149.9557727338042</v>
      </c>
    </row>
    <row r="13" spans="1:52" x14ac:dyDescent="0.25">
      <c r="E13">
        <v>2013</v>
      </c>
      <c r="F13" s="13">
        <v>1.6999999999999999E-3</v>
      </c>
      <c r="G13" s="13"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9.5159809999999997E-3</v>
      </c>
      <c r="Q13" s="4">
        <f t="shared" si="21"/>
        <v>25</v>
      </c>
      <c r="R13">
        <f t="shared" si="0"/>
        <v>100000</v>
      </c>
      <c r="S13">
        <f t="shared" si="1"/>
        <v>5233.3775496263679</v>
      </c>
      <c r="U13">
        <f t="shared" si="13"/>
        <v>9.5159809999999997E-3</v>
      </c>
      <c r="V13">
        <f t="shared" si="14"/>
        <v>0.01</v>
      </c>
      <c r="W13">
        <f t="shared" si="15"/>
        <v>0.87719658610002571</v>
      </c>
      <c r="X13">
        <f t="shared" si="16"/>
        <v>8.3473860465927089E-3</v>
      </c>
      <c r="Y13">
        <f t="shared" si="17"/>
        <v>8.7719658610002568E-3</v>
      </c>
      <c r="Z13">
        <f t="shared" si="18"/>
        <v>0.86007723419243276</v>
      </c>
      <c r="AB13">
        <f t="shared" si="19"/>
        <v>4517.5236224082128</v>
      </c>
      <c r="AC13">
        <f t="shared" si="2"/>
        <v>4501.1088883674174</v>
      </c>
      <c r="AE13">
        <f t="shared" si="3"/>
        <v>0</v>
      </c>
      <c r="AF13">
        <f t="shared" si="4"/>
        <v>0</v>
      </c>
      <c r="AG13">
        <f t="shared" si="4"/>
        <v>-21.501930854810819</v>
      </c>
      <c r="AH13">
        <f t="shared" si="5"/>
        <v>-834.73860465927089</v>
      </c>
      <c r="AI13">
        <f t="shared" si="6"/>
        <v>-856.24053551408167</v>
      </c>
      <c r="AJ13">
        <f t="shared" si="7"/>
        <v>16.414734040795338</v>
      </c>
      <c r="AK13">
        <f t="shared" si="22"/>
        <v>9.0350472448164254</v>
      </c>
      <c r="AL13">
        <f t="shared" si="8"/>
        <v>-830.79075422846995</v>
      </c>
      <c r="AN13">
        <f t="shared" si="9"/>
        <v>0</v>
      </c>
      <c r="AO13">
        <f t="shared" si="9"/>
        <v>0</v>
      </c>
      <c r="AP13">
        <f t="shared" si="9"/>
        <v>-10.86359774712162</v>
      </c>
      <c r="AQ13">
        <f t="shared" si="9"/>
        <v>-421.74186524197557</v>
      </c>
      <c r="AR13">
        <f t="shared" si="9"/>
        <v>-432.60546298909713</v>
      </c>
      <c r="AS13">
        <f t="shared" si="9"/>
        <v>8.2933513715251763</v>
      </c>
      <c r="AT13">
        <f t="shared" si="9"/>
        <v>4.5648513873796803</v>
      </c>
      <c r="AU13">
        <f t="shared" si="9"/>
        <v>-419.7472602301923</v>
      </c>
      <c r="AW13">
        <v>10</v>
      </c>
      <c r="AX13">
        <f>IF(Z13&gt;0, (R13*SUMPRODUCT(K13:$K$98, X13:$X$98)-K13*$AZ$3)/Z13, 0)</f>
        <v>5233.3775496263679</v>
      </c>
    </row>
    <row r="14" spans="1:52" x14ac:dyDescent="0.25">
      <c r="E14">
        <v>2014</v>
      </c>
      <c r="F14" s="13">
        <v>1.4E-3</v>
      </c>
      <c r="G14" s="13">
        <v>1.8E-3</v>
      </c>
      <c r="H14" s="5">
        <f t="shared" si="10"/>
        <v>5.1800000000000006E-2</v>
      </c>
      <c r="I14" s="5">
        <f t="shared" si="11"/>
        <v>1.0518000000000001</v>
      </c>
      <c r="J14">
        <f t="shared" si="12"/>
        <v>0.95075109336375729</v>
      </c>
      <c r="K14">
        <f t="shared" si="20"/>
        <v>0.48035581109819386</v>
      </c>
      <c r="L14" s="2">
        <v>11</v>
      </c>
      <c r="M14" s="6">
        <v>1.1135328E-2</v>
      </c>
      <c r="Q14" s="4">
        <f t="shared" si="21"/>
        <v>25</v>
      </c>
      <c r="R14">
        <f t="shared" si="0"/>
        <v>100000</v>
      </c>
      <c r="S14">
        <f t="shared" si="1"/>
        <v>5259.1325795397961</v>
      </c>
      <c r="U14">
        <f t="shared" si="13"/>
        <v>1.1135328E-2</v>
      </c>
      <c r="V14">
        <f t="shared" si="14"/>
        <v>0.01</v>
      </c>
      <c r="W14">
        <f t="shared" si="15"/>
        <v>0.86007723419243276</v>
      </c>
      <c r="X14">
        <f t="shared" si="16"/>
        <v>9.5772421080655545E-3</v>
      </c>
      <c r="Y14">
        <f t="shared" si="17"/>
        <v>8.600772341924327E-3</v>
      </c>
      <c r="Z14">
        <f t="shared" si="18"/>
        <v>0.84189921974244286</v>
      </c>
      <c r="AB14">
        <f t="shared" si="19"/>
        <v>4501.1088883674174</v>
      </c>
      <c r="AC14">
        <f t="shared" si="2"/>
        <v>4427.6596152366155</v>
      </c>
      <c r="AE14">
        <f t="shared" si="3"/>
        <v>0</v>
      </c>
      <c r="AF14">
        <f t="shared" si="4"/>
        <v>0</v>
      </c>
      <c r="AG14">
        <f t="shared" si="4"/>
        <v>-21.047480493561071</v>
      </c>
      <c r="AH14">
        <f t="shared" si="5"/>
        <v>-957.72421080655545</v>
      </c>
      <c r="AI14">
        <f t="shared" si="6"/>
        <v>-978.77169130011657</v>
      </c>
      <c r="AJ14">
        <f t="shared" si="7"/>
        <v>73.449273130801885</v>
      </c>
      <c r="AK14">
        <f t="shared" si="22"/>
        <v>8.1019959990613515</v>
      </c>
      <c r="AL14">
        <f t="shared" si="8"/>
        <v>-897.2204221702533</v>
      </c>
      <c r="AN14">
        <f t="shared" si="9"/>
        <v>0</v>
      </c>
      <c r="AO14">
        <f t="shared" si="9"/>
        <v>0</v>
      </c>
      <c r="AP14">
        <f t="shared" si="9"/>
        <v>-10.110279564057942</v>
      </c>
      <c r="AQ14">
        <f t="shared" si="9"/>
        <v>-460.04839009036056</v>
      </c>
      <c r="AR14">
        <f t="shared" si="9"/>
        <v>-470.15866965441853</v>
      </c>
      <c r="AS14">
        <f t="shared" si="9"/>
        <v>35.281785169319114</v>
      </c>
      <c r="AT14">
        <f t="shared" si="9"/>
        <v>3.8918408596434371</v>
      </c>
      <c r="AU14">
        <f t="shared" si="9"/>
        <v>-430.98504362545594</v>
      </c>
      <c r="AW14">
        <v>11</v>
      </c>
      <c r="AX14">
        <f>IF(Z14&gt;0, (R14*SUMPRODUCT(K14:$K$98, X14:$X$98)-K14*$AZ$3)/Z14, 0)</f>
        <v>5259.1325795397961</v>
      </c>
    </row>
    <row r="15" spans="1:52" x14ac:dyDescent="0.25">
      <c r="E15">
        <v>2015</v>
      </c>
      <c r="F15" s="13">
        <v>1.9E-3</v>
      </c>
      <c r="G15" s="13">
        <v>4.1000000000000003E-3</v>
      </c>
      <c r="H15" s="5">
        <f t="shared" si="10"/>
        <v>5.4100000000000002E-2</v>
      </c>
      <c r="I15" s="5">
        <f t="shared" si="11"/>
        <v>1.0541</v>
      </c>
      <c r="J15">
        <f t="shared" si="12"/>
        <v>0.94867659614837296</v>
      </c>
      <c r="K15">
        <f t="shared" si="20"/>
        <v>0.45570231581272541</v>
      </c>
      <c r="L15" s="2">
        <v>12</v>
      </c>
      <c r="M15" s="6">
        <v>1.2969985999999999E-2</v>
      </c>
      <c r="Q15" s="4">
        <f t="shared" si="21"/>
        <v>25</v>
      </c>
      <c r="R15">
        <f t="shared" si="0"/>
        <v>100000</v>
      </c>
      <c r="S15">
        <f t="shared" si="1"/>
        <v>5243.015772852511</v>
      </c>
      <c r="U15">
        <f t="shared" si="13"/>
        <v>1.2969985999999999E-2</v>
      </c>
      <c r="V15">
        <f t="shared" si="14"/>
        <v>0.01</v>
      </c>
      <c r="W15">
        <f t="shared" si="15"/>
        <v>0.84189921974244286</v>
      </c>
      <c r="X15">
        <f t="shared" si="16"/>
        <v>1.0919421093470407E-2</v>
      </c>
      <c r="Y15">
        <f t="shared" si="17"/>
        <v>8.4189921974244294E-3</v>
      </c>
      <c r="Z15">
        <f t="shared" si="18"/>
        <v>0.82256080645154794</v>
      </c>
      <c r="AB15">
        <f t="shared" si="19"/>
        <v>4427.6596152366155</v>
      </c>
      <c r="AC15">
        <f t="shared" si="2"/>
        <v>4312.6992823557475</v>
      </c>
      <c r="AE15">
        <f t="shared" si="3"/>
        <v>0</v>
      </c>
      <c r="AF15">
        <f t="shared" si="4"/>
        <v>0</v>
      </c>
      <c r="AG15">
        <f t="shared" si="4"/>
        <v>-20.564020161288699</v>
      </c>
      <c r="AH15">
        <f t="shared" si="5"/>
        <v>-1091.9421093470407</v>
      </c>
      <c r="AI15">
        <f t="shared" si="6"/>
        <v>-1112.5061295083294</v>
      </c>
      <c r="AJ15">
        <f t="shared" si="7"/>
        <v>114.96033288086801</v>
      </c>
      <c r="AK15">
        <f t="shared" si="22"/>
        <v>18.153404422470125</v>
      </c>
      <c r="AL15">
        <f t="shared" si="8"/>
        <v>-979.39239220499132</v>
      </c>
      <c r="AN15">
        <f t="shared" si="9"/>
        <v>0</v>
      </c>
      <c r="AO15">
        <f t="shared" si="9"/>
        <v>0</v>
      </c>
      <c r="AP15">
        <f t="shared" si="9"/>
        <v>-9.371071609918836</v>
      </c>
      <c r="AQ15">
        <f t="shared" si="9"/>
        <v>-497.60054796287869</v>
      </c>
      <c r="AR15">
        <f t="shared" si="9"/>
        <v>-506.97161957279752</v>
      </c>
      <c r="AS15">
        <f t="shared" si="9"/>
        <v>52.387689920413358</v>
      </c>
      <c r="AT15">
        <f t="shared" si="9"/>
        <v>8.272548435204607</v>
      </c>
      <c r="AU15">
        <f t="shared" si="9"/>
        <v>-446.31138121717959</v>
      </c>
      <c r="AW15">
        <v>12</v>
      </c>
      <c r="AX15">
        <f>IF(Z15&gt;0, (R15*SUMPRODUCT(K15:$K$98, X15:$X$98)-K15*$AZ$3)/Z15, 0)</f>
        <v>5243.015772852511</v>
      </c>
    </row>
    <row r="16" spans="1:52" x14ac:dyDescent="0.25">
      <c r="E16">
        <v>2016</v>
      </c>
      <c r="F16" s="13">
        <v>4.7000000000000002E-3</v>
      </c>
      <c r="G16" s="13">
        <v>7.1000000000000004E-3</v>
      </c>
      <c r="H16" s="5">
        <f t="shared" si="10"/>
        <v>5.7100000000000005E-2</v>
      </c>
      <c r="I16" s="5">
        <f t="shared" si="11"/>
        <v>1.0570999999999999</v>
      </c>
      <c r="J16">
        <f t="shared" si="12"/>
        <v>0.94598429666067552</v>
      </c>
      <c r="K16">
        <f t="shared" si="20"/>
        <v>0.43108723471074206</v>
      </c>
      <c r="L16" s="2">
        <v>13</v>
      </c>
      <c r="M16" s="6">
        <v>1.4883069000000001E-2</v>
      </c>
      <c r="Q16" s="4">
        <f t="shared" si="21"/>
        <v>25</v>
      </c>
      <c r="R16">
        <f t="shared" si="0"/>
        <v>100000</v>
      </c>
      <c r="S16">
        <f t="shared" si="1"/>
        <v>5185.9937038326971</v>
      </c>
      <c r="U16">
        <f t="shared" si="13"/>
        <v>1.4883069000000001E-2</v>
      </c>
      <c r="V16">
        <f t="shared" si="14"/>
        <v>0.01</v>
      </c>
      <c r="W16">
        <f t="shared" si="15"/>
        <v>0.82256080645154794</v>
      </c>
      <c r="X16">
        <f t="shared" si="16"/>
        <v>1.2242229239114034E-2</v>
      </c>
      <c r="Y16">
        <f t="shared" si="17"/>
        <v>8.2256080645154803E-3</v>
      </c>
      <c r="Z16">
        <f t="shared" si="18"/>
        <v>0.8020929691479185</v>
      </c>
      <c r="AB16">
        <f t="shared" si="19"/>
        <v>4312.6992823557475</v>
      </c>
      <c r="AC16">
        <f t="shared" si="2"/>
        <v>4159.6490878895793</v>
      </c>
      <c r="AE16">
        <f t="shared" si="3"/>
        <v>0</v>
      </c>
      <c r="AF16">
        <f t="shared" si="4"/>
        <v>0</v>
      </c>
      <c r="AG16">
        <f t="shared" si="4"/>
        <v>-20.052324228697962</v>
      </c>
      <c r="AH16">
        <f t="shared" si="5"/>
        <v>-1224.2229239114035</v>
      </c>
      <c r="AI16">
        <f t="shared" si="6"/>
        <v>-1244.2752481401014</v>
      </c>
      <c r="AJ16">
        <f t="shared" si="7"/>
        <v>153.05019446616825</v>
      </c>
      <c r="AK16">
        <f t="shared" si="22"/>
        <v>30.620164904725808</v>
      </c>
      <c r="AL16">
        <f t="shared" si="8"/>
        <v>-1060.6048887692075</v>
      </c>
      <c r="AN16">
        <f t="shared" si="9"/>
        <v>0</v>
      </c>
      <c r="AO16">
        <f t="shared" si="9"/>
        <v>0</v>
      </c>
      <c r="AP16">
        <f t="shared" si="9"/>
        <v>-8.644301001272618</v>
      </c>
      <c r="AQ16">
        <f t="shared" si="9"/>
        <v>-527.74687493846614</v>
      </c>
      <c r="AR16">
        <f t="shared" si="9"/>
        <v>-536.39117593973867</v>
      </c>
      <c r="AS16">
        <f t="shared" si="9"/>
        <v>65.977985104361792</v>
      </c>
      <c r="AT16">
        <f t="shared" si="9"/>
        <v>13.199962215165161</v>
      </c>
      <c r="AU16">
        <f t="shared" si="9"/>
        <v>-457.21322862021185</v>
      </c>
      <c r="AW16">
        <v>13</v>
      </c>
      <c r="AX16">
        <f>IF(Z16&gt;0, (R16*SUMPRODUCT(K16:$K$98, X16:$X$98)-K16*$AZ$3)/Z16, 0)</f>
        <v>5185.9937038326971</v>
      </c>
    </row>
    <row r="17" spans="5:50" x14ac:dyDescent="0.25">
      <c r="E17">
        <v>2017</v>
      </c>
      <c r="F17" s="13">
        <v>1.17E-2</v>
      </c>
      <c r="G17" s="13">
        <v>1.38E-2</v>
      </c>
      <c r="H17" s="5">
        <f t="shared" si="10"/>
        <v>6.3799999999999996E-2</v>
      </c>
      <c r="I17" s="5">
        <f t="shared" si="11"/>
        <v>1.0638000000000001</v>
      </c>
      <c r="J17">
        <f t="shared" si="12"/>
        <v>0.94002632073698056</v>
      </c>
      <c r="K17">
        <f t="shared" si="20"/>
        <v>0.40523334716181802</v>
      </c>
      <c r="L17" s="2">
        <v>14</v>
      </c>
      <c r="M17" s="6">
        <v>1.6930661E-2</v>
      </c>
      <c r="Q17" s="4">
        <f t="shared" si="21"/>
        <v>25</v>
      </c>
      <c r="R17">
        <f t="shared" si="0"/>
        <v>100000</v>
      </c>
      <c r="S17">
        <f t="shared" si="1"/>
        <v>5117.019024392278</v>
      </c>
      <c r="U17">
        <f t="shared" si="13"/>
        <v>1.6930661E-2</v>
      </c>
      <c r="V17">
        <f t="shared" si="14"/>
        <v>0.01</v>
      </c>
      <c r="W17">
        <f t="shared" si="15"/>
        <v>0.8020929691479185</v>
      </c>
      <c r="X17">
        <f t="shared" si="16"/>
        <v>1.3579964151126866E-2</v>
      </c>
      <c r="Y17">
        <f t="shared" si="17"/>
        <v>8.020929691479186E-3</v>
      </c>
      <c r="Z17">
        <f t="shared" si="18"/>
        <v>0.7804920753053125</v>
      </c>
      <c r="AB17">
        <f t="shared" si="19"/>
        <v>4159.6490878895793</v>
      </c>
      <c r="AC17">
        <f t="shared" si="2"/>
        <v>3993.7927977246945</v>
      </c>
      <c r="AE17">
        <f t="shared" si="3"/>
        <v>0</v>
      </c>
      <c r="AF17">
        <f t="shared" si="4"/>
        <v>0</v>
      </c>
      <c r="AG17">
        <f t="shared" si="4"/>
        <v>-19.512301882632812</v>
      </c>
      <c r="AH17">
        <f t="shared" si="5"/>
        <v>-1357.9964151126867</v>
      </c>
      <c r="AI17">
        <f t="shared" si="6"/>
        <v>-1377.5087169953194</v>
      </c>
      <c r="AJ17">
        <f t="shared" si="7"/>
        <v>165.85629016488474</v>
      </c>
      <c r="AK17">
        <f t="shared" si="22"/>
        <v>57.40315741287619</v>
      </c>
      <c r="AL17">
        <f t="shared" si="8"/>
        <v>-1154.2492694175585</v>
      </c>
      <c r="AN17">
        <f t="shared" si="9"/>
        <v>0</v>
      </c>
      <c r="AO17">
        <f t="shared" si="9"/>
        <v>0</v>
      </c>
      <c r="AP17">
        <f t="shared" si="9"/>
        <v>-7.9070354027311378</v>
      </c>
      <c r="AQ17">
        <f t="shared" si="9"/>
        <v>-550.3054327298637</v>
      </c>
      <c r="AR17">
        <f t="shared" si="9"/>
        <v>-558.21246813259484</v>
      </c>
      <c r="AS17">
        <f t="shared" si="9"/>
        <v>67.21049961135796</v>
      </c>
      <c r="AT17">
        <f t="shared" si="9"/>
        <v>23.261673616076546</v>
      </c>
      <c r="AU17">
        <f t="shared" si="9"/>
        <v>-467.74029490516028</v>
      </c>
      <c r="AW17">
        <v>14</v>
      </c>
      <c r="AX17">
        <f>IF(Z17&gt;0, (R17*SUMPRODUCT(K17:$K$98, X17:$X$98)-K17*$AZ$3)/Z17, 0)</f>
        <v>5117.019024392278</v>
      </c>
    </row>
    <row r="18" spans="5:50" x14ac:dyDescent="0.25">
      <c r="E18">
        <v>2018</v>
      </c>
      <c r="F18" s="13">
        <v>2.01E-2</v>
      </c>
      <c r="G18" s="13">
        <v>2.1600000000000001E-2</v>
      </c>
      <c r="H18" s="5">
        <f t="shared" si="10"/>
        <v>7.1599999999999997E-2</v>
      </c>
      <c r="I18" s="5">
        <f t="shared" si="11"/>
        <v>1.0716000000000001</v>
      </c>
      <c r="J18">
        <f t="shared" si="12"/>
        <v>0.93318402388951094</v>
      </c>
      <c r="K18">
        <f t="shared" si="20"/>
        <v>0.3781572855186805</v>
      </c>
      <c r="L18" s="2">
        <v>15</v>
      </c>
      <c r="M18" s="6">
        <v>1.9185959999999998E-2</v>
      </c>
      <c r="Q18" s="4">
        <f t="shared" si="21"/>
        <v>25</v>
      </c>
      <c r="R18">
        <f t="shared" si="0"/>
        <v>100000</v>
      </c>
      <c r="S18">
        <f t="shared" si="1"/>
        <v>5044.7690089882781</v>
      </c>
      <c r="U18">
        <f t="shared" si="13"/>
        <v>1.9185959999999998E-2</v>
      </c>
      <c r="V18">
        <f t="shared" si="14"/>
        <v>0.01</v>
      </c>
      <c r="W18">
        <f t="shared" si="15"/>
        <v>0.7804920753053125</v>
      </c>
      <c r="X18">
        <f t="shared" si="16"/>
        <v>1.4974489737124713E-2</v>
      </c>
      <c r="Y18">
        <f t="shared" si="17"/>
        <v>7.804920753053125E-3</v>
      </c>
      <c r="Z18">
        <f t="shared" si="18"/>
        <v>0.75771266481513466</v>
      </c>
      <c r="AB18">
        <f t="shared" si="19"/>
        <v>3993.7927977246945</v>
      </c>
      <c r="AC18">
        <f t="shared" si="2"/>
        <v>3822.4853691773142</v>
      </c>
      <c r="AE18">
        <f t="shared" si="3"/>
        <v>0</v>
      </c>
      <c r="AF18">
        <f t="shared" si="4"/>
        <v>0</v>
      </c>
      <c r="AG18">
        <f t="shared" si="4"/>
        <v>-18.942816620378366</v>
      </c>
      <c r="AH18">
        <f t="shared" si="5"/>
        <v>-1497.4489737124713</v>
      </c>
      <c r="AI18">
        <f t="shared" si="6"/>
        <v>-1516.3917903328497</v>
      </c>
      <c r="AJ18">
        <f t="shared" si="7"/>
        <v>171.30742854738037</v>
      </c>
      <c r="AK18">
        <f t="shared" si="22"/>
        <v>86.265924430853403</v>
      </c>
      <c r="AL18">
        <f t="shared" si="8"/>
        <v>-1258.818437354616</v>
      </c>
      <c r="AN18">
        <f t="shared" si="9"/>
        <v>0</v>
      </c>
      <c r="AO18">
        <f t="shared" si="9"/>
        <v>0</v>
      </c>
      <c r="AP18">
        <f t="shared" si="9"/>
        <v>-7.1633641132404282</v>
      </c>
      <c r="AQ18">
        <f t="shared" si="9"/>
        <v>-566.27123910184207</v>
      </c>
      <c r="AR18">
        <f t="shared" si="9"/>
        <v>-573.43460321508257</v>
      </c>
      <c r="AS18">
        <f t="shared" si="9"/>
        <v>64.781152168662672</v>
      </c>
      <c r="AT18">
        <f t="shared" si="9"/>
        <v>32.622087815531145</v>
      </c>
      <c r="AU18">
        <f t="shared" si="9"/>
        <v>-476.03136323088876</v>
      </c>
      <c r="AW18">
        <v>15</v>
      </c>
      <c r="AX18">
        <f>IF(Z18&gt;0, (R18*SUMPRODUCT(K18:$K$98, X18:$X$98)-K18*$AZ$3)/Z18, 0)</f>
        <v>5044.7690089882781</v>
      </c>
    </row>
    <row r="19" spans="5:50" x14ac:dyDescent="0.25">
      <c r="E19">
        <v>2019</v>
      </c>
      <c r="F19" s="13">
        <v>2.3400000000000001E-2</v>
      </c>
      <c r="G19" s="13">
        <v>2.23E-2</v>
      </c>
      <c r="H19" s="5">
        <f t="shared" si="10"/>
        <v>7.2300000000000003E-2</v>
      </c>
      <c r="I19" s="5">
        <f t="shared" si="11"/>
        <v>1.0723</v>
      </c>
      <c r="J19">
        <f t="shared" si="12"/>
        <v>0.93257483913084027</v>
      </c>
      <c r="K19">
        <f t="shared" si="20"/>
        <v>0.3526599697087387</v>
      </c>
      <c r="L19" s="2">
        <v>16</v>
      </c>
      <c r="M19" s="6">
        <v>2.1884238E-2</v>
      </c>
      <c r="Q19" s="4">
        <f t="shared" si="21"/>
        <v>25</v>
      </c>
      <c r="R19">
        <f t="shared" si="0"/>
        <v>100000</v>
      </c>
      <c r="S19">
        <f t="shared" si="1"/>
        <v>4925.4938148559722</v>
      </c>
      <c r="U19">
        <f t="shared" si="13"/>
        <v>2.1884238E-2</v>
      </c>
      <c r="V19">
        <f t="shared" si="14"/>
        <v>0.01</v>
      </c>
      <c r="W19">
        <f t="shared" si="15"/>
        <v>0.75771266481513466</v>
      </c>
      <c r="X19">
        <f t="shared" si="16"/>
        <v>1.6581964292428635E-2</v>
      </c>
      <c r="Y19">
        <f t="shared" si="17"/>
        <v>7.5771266481513468E-3</v>
      </c>
      <c r="Z19">
        <f t="shared" si="18"/>
        <v>0.73355357387455467</v>
      </c>
      <c r="AB19">
        <f t="shared" si="19"/>
        <v>3822.4853691773142</v>
      </c>
      <c r="AC19">
        <f t="shared" si="2"/>
        <v>3613.1135909846125</v>
      </c>
      <c r="AE19">
        <f t="shared" si="3"/>
        <v>0</v>
      </c>
      <c r="AF19">
        <f t="shared" si="4"/>
        <v>0</v>
      </c>
      <c r="AG19">
        <f t="shared" si="4"/>
        <v>-18.338839346863868</v>
      </c>
      <c r="AH19">
        <f t="shared" si="5"/>
        <v>-1658.1964292428634</v>
      </c>
      <c r="AI19">
        <f t="shared" si="6"/>
        <v>-1676.5352685897271</v>
      </c>
      <c r="AJ19">
        <f t="shared" si="7"/>
        <v>209.37177819270164</v>
      </c>
      <c r="AK19">
        <f t="shared" si="22"/>
        <v>85.241423732654113</v>
      </c>
      <c r="AL19">
        <f t="shared" si="8"/>
        <v>-1381.9220666643714</v>
      </c>
      <c r="AN19">
        <f t="shared" si="9"/>
        <v>0</v>
      </c>
      <c r="AO19">
        <f t="shared" si="9"/>
        <v>0</v>
      </c>
      <c r="AP19">
        <f t="shared" si="9"/>
        <v>-6.4673745285584365</v>
      </c>
      <c r="AQ19">
        <f t="shared" si="9"/>
        <v>-584.77950250792685</v>
      </c>
      <c r="AR19">
        <f t="shared" si="9"/>
        <v>-591.24687703648522</v>
      </c>
      <c r="AS19">
        <f t="shared" si="9"/>
        <v>73.837044955302915</v>
      </c>
      <c r="AT19">
        <f t="shared" si="9"/>
        <v>30.061237911487559</v>
      </c>
      <c r="AU19">
        <f t="shared" si="9"/>
        <v>-487.34859416969482</v>
      </c>
      <c r="AW19">
        <v>16</v>
      </c>
      <c r="AX19">
        <f>IF(Z19&gt;0, (R19*SUMPRODUCT(K19:$K$98, X19:$X$98)-K19*$AZ$3)/Z19, 0)</f>
        <v>4925.4938148559722</v>
      </c>
    </row>
    <row r="20" spans="5:50" x14ac:dyDescent="0.25">
      <c r="E20">
        <v>2020</v>
      </c>
      <c r="F20" s="14">
        <v>4.3E-3</v>
      </c>
      <c r="G20" s="14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0.33449679380512065</v>
      </c>
      <c r="L20" s="2">
        <v>17</v>
      </c>
      <c r="M20" s="6">
        <v>2.4761703999999999E-2</v>
      </c>
      <c r="Q20" s="4">
        <f t="shared" si="21"/>
        <v>25</v>
      </c>
      <c r="R20">
        <f t="shared" si="0"/>
        <v>100000</v>
      </c>
      <c r="S20">
        <f t="shared" si="1"/>
        <v>4636.0499243192025</v>
      </c>
      <c r="U20">
        <f t="shared" si="13"/>
        <v>2.4761703999999999E-2</v>
      </c>
      <c r="V20">
        <f t="shared" si="14"/>
        <v>0.01</v>
      </c>
      <c r="W20">
        <f t="shared" si="15"/>
        <v>0.73355357387455467</v>
      </c>
      <c r="X20">
        <f t="shared" si="16"/>
        <v>1.8164036464423855E-2</v>
      </c>
      <c r="Y20">
        <f t="shared" si="17"/>
        <v>7.3355357387455472E-3</v>
      </c>
      <c r="Z20">
        <f t="shared" si="18"/>
        <v>0.70805400167138521</v>
      </c>
      <c r="AB20">
        <f t="shared" si="19"/>
        <v>3613.1135909846125</v>
      </c>
      <c r="AC20">
        <f t="shared" si="2"/>
        <v>3282.5737008625338</v>
      </c>
      <c r="AE20">
        <f t="shared" si="3"/>
        <v>0</v>
      </c>
      <c r="AF20">
        <f t="shared" si="4"/>
        <v>0</v>
      </c>
      <c r="AG20">
        <f t="shared" si="4"/>
        <v>-17.701350041784629</v>
      </c>
      <c r="AH20">
        <f t="shared" si="5"/>
        <v>-1816.4036464423855</v>
      </c>
      <c r="AI20">
        <f t="shared" si="6"/>
        <v>-1834.1049964841702</v>
      </c>
      <c r="AJ20">
        <f t="shared" si="7"/>
        <v>330.53989012207876</v>
      </c>
      <c r="AK20">
        <f t="shared" si="22"/>
        <v>15.536388441233834</v>
      </c>
      <c r="AL20">
        <f t="shared" si="8"/>
        <v>-1488.0287179208576</v>
      </c>
      <c r="AN20">
        <f t="shared" si="9"/>
        <v>0</v>
      </c>
      <c r="AO20">
        <f t="shared" si="9"/>
        <v>0</v>
      </c>
      <c r="AP20">
        <f t="shared" si="9"/>
        <v>-5.9210448349990967</v>
      </c>
      <c r="AQ20">
        <f t="shared" si="9"/>
        <v>-607.58119599090787</v>
      </c>
      <c r="AR20">
        <f t="shared" si="9"/>
        <v>-613.50224082590705</v>
      </c>
      <c r="AS20">
        <f t="shared" si="9"/>
        <v>110.56453347053221</v>
      </c>
      <c r="AT20">
        <f t="shared" si="9"/>
        <v>5.1968721209036532</v>
      </c>
      <c r="AU20">
        <f t="shared" si="9"/>
        <v>-497.74083523447115</v>
      </c>
      <c r="AW20">
        <v>17</v>
      </c>
      <c r="AX20">
        <f>IF(Z20&gt;0, (R20*SUMPRODUCT(K20:$K$98, X20:$X$98)-K20*$AZ$3)/Z20, 0)</f>
        <v>4636.0499243192025</v>
      </c>
    </row>
    <row r="21" spans="5:50" x14ac:dyDescent="0.25">
      <c r="E21">
        <v>2021</v>
      </c>
      <c r="F21" s="15">
        <v>1.2999999999999999E-3</v>
      </c>
      <c r="G21" s="15">
        <v>1.6000000000000001E-3</v>
      </c>
      <c r="H21" s="5">
        <f t="shared" si="10"/>
        <v>5.16E-2</v>
      </c>
      <c r="I21" s="5">
        <f t="shared" si="11"/>
        <v>1.0516000000000001</v>
      </c>
      <c r="J21">
        <f t="shared" si="12"/>
        <v>0.95093191327500948</v>
      </c>
      <c r="K21">
        <f t="shared" si="20"/>
        <v>0.31808367611745975</v>
      </c>
      <c r="L21" s="2">
        <v>18</v>
      </c>
      <c r="M21" s="6">
        <v>2.7627288E-2</v>
      </c>
      <c r="Q21" s="4">
        <f t="shared" si="21"/>
        <v>25</v>
      </c>
      <c r="R21">
        <f t="shared" si="0"/>
        <v>100000</v>
      </c>
      <c r="S21">
        <f t="shared" si="1"/>
        <v>4262.819357143816</v>
      </c>
      <c r="U21">
        <f t="shared" si="13"/>
        <v>2.7627288E-2</v>
      </c>
      <c r="V21">
        <f t="shared" si="14"/>
        <v>0.01</v>
      </c>
      <c r="W21">
        <f t="shared" si="15"/>
        <v>0.70805400167138521</v>
      </c>
      <c r="X21">
        <f t="shared" si="16"/>
        <v>1.9561611823727839E-2</v>
      </c>
      <c r="Y21">
        <f t="shared" si="17"/>
        <v>7.0805400167138523E-3</v>
      </c>
      <c r="Z21">
        <f t="shared" si="18"/>
        <v>0.68141184983094349</v>
      </c>
      <c r="AB21">
        <f t="shared" si="19"/>
        <v>3282.5737008625338</v>
      </c>
      <c r="AC21">
        <f t="shared" si="2"/>
        <v>2904.7356236465212</v>
      </c>
      <c r="AE21">
        <f t="shared" si="3"/>
        <v>0</v>
      </c>
      <c r="AF21">
        <f t="shared" si="4"/>
        <v>0</v>
      </c>
      <c r="AG21">
        <f t="shared" si="4"/>
        <v>-17.035296245773587</v>
      </c>
      <c r="AH21">
        <f t="shared" si="5"/>
        <v>-1956.161182372784</v>
      </c>
      <c r="AI21">
        <f t="shared" si="6"/>
        <v>-1973.1964786185576</v>
      </c>
      <c r="AJ21">
        <f t="shared" si="7"/>
        <v>377.83807721601261</v>
      </c>
      <c r="AK21">
        <f t="shared" si="22"/>
        <v>5.2521179213800542</v>
      </c>
      <c r="AL21">
        <f t="shared" si="8"/>
        <v>-1590.1062834811651</v>
      </c>
      <c r="AN21">
        <f t="shared" si="9"/>
        <v>0</v>
      </c>
      <c r="AO21">
        <f t="shared" si="9"/>
        <v>0</v>
      </c>
      <c r="AP21">
        <f t="shared" si="9"/>
        <v>-5.4186496536056232</v>
      </c>
      <c r="AQ21">
        <f t="shared" si="9"/>
        <v>-622.22293996741178</v>
      </c>
      <c r="AR21">
        <f t="shared" si="9"/>
        <v>-627.64158962101737</v>
      </c>
      <c r="AS21">
        <f t="shared" si="9"/>
        <v>120.18412457802189</v>
      </c>
      <c r="AT21">
        <f t="shared" si="9"/>
        <v>1.670612975834959</v>
      </c>
      <c r="AU21">
        <f t="shared" si="9"/>
        <v>-505.78685206716057</v>
      </c>
      <c r="AW21">
        <v>18</v>
      </c>
      <c r="AX21">
        <f>IF(Z21&gt;0, (R21*SUMPRODUCT(K21:$K$98, X21:$X$98)-K21*$AZ$3)/Z21, 0)</f>
        <v>4262.819357143816</v>
      </c>
    </row>
    <row r="22" spans="5:50" x14ac:dyDescent="0.25">
      <c r="E22">
        <v>2022</v>
      </c>
      <c r="F22" s="15">
        <v>0.02</v>
      </c>
      <c r="G22" s="15">
        <v>2.1000000000000001E-2</v>
      </c>
      <c r="H22" s="5">
        <f t="shared" si="10"/>
        <v>7.1000000000000008E-2</v>
      </c>
      <c r="I22" s="5">
        <f t="shared" si="11"/>
        <v>1.071</v>
      </c>
      <c r="J22">
        <f t="shared" si="12"/>
        <v>0.93370681605975725</v>
      </c>
      <c r="K22">
        <f t="shared" si="20"/>
        <v>0.29699689646821636</v>
      </c>
      <c r="L22" s="2">
        <v>19</v>
      </c>
      <c r="M22" s="6">
        <v>3.0780427999999999E-2</v>
      </c>
      <c r="Q22" s="4">
        <f t="shared" si="21"/>
        <v>25</v>
      </c>
      <c r="R22">
        <f t="shared" si="0"/>
        <v>100000</v>
      </c>
      <c r="S22">
        <f t="shared" si="1"/>
        <v>3943.6697152563906</v>
      </c>
      <c r="U22">
        <f t="shared" si="13"/>
        <v>3.0780427999999999E-2</v>
      </c>
      <c r="V22">
        <f t="shared" si="14"/>
        <v>0.01</v>
      </c>
      <c r="W22">
        <f t="shared" si="15"/>
        <v>0.68141184983094349</v>
      </c>
      <c r="X22">
        <f t="shared" si="16"/>
        <v>2.0974148382068167E-2</v>
      </c>
      <c r="Y22">
        <f t="shared" si="17"/>
        <v>6.8141184983094355E-3</v>
      </c>
      <c r="Z22">
        <f t="shared" si="18"/>
        <v>0.65362358295056588</v>
      </c>
      <c r="AB22">
        <f t="shared" si="19"/>
        <v>2904.7356236465212</v>
      </c>
      <c r="AC22">
        <f t="shared" si="2"/>
        <v>2577.6755292595199</v>
      </c>
      <c r="AE22">
        <f t="shared" si="3"/>
        <v>0</v>
      </c>
      <c r="AF22">
        <f t="shared" si="4"/>
        <v>0</v>
      </c>
      <c r="AG22">
        <f t="shared" si="4"/>
        <v>-16.340589573764149</v>
      </c>
      <c r="AH22">
        <f t="shared" si="5"/>
        <v>-2097.4148382068165</v>
      </c>
      <c r="AI22">
        <f t="shared" si="6"/>
        <v>-2113.7554277805807</v>
      </c>
      <c r="AJ22">
        <f t="shared" si="7"/>
        <v>327.0600943870013</v>
      </c>
      <c r="AK22">
        <f t="shared" si="22"/>
        <v>60.999448096576948</v>
      </c>
      <c r="AL22">
        <f t="shared" si="8"/>
        <v>-1725.6958852970024</v>
      </c>
      <c r="AN22">
        <f t="shared" si="9"/>
        <v>0</v>
      </c>
      <c r="AO22">
        <f t="shared" si="9"/>
        <v>0</v>
      </c>
      <c r="AP22">
        <f t="shared" si="9"/>
        <v>-4.8531043898688466</v>
      </c>
      <c r="AQ22">
        <f t="shared" si="9"/>
        <v>-622.92569755381066</v>
      </c>
      <c r="AR22">
        <f t="shared" si="9"/>
        <v>-627.77880194367947</v>
      </c>
      <c r="AS22">
        <f t="shared" si="9"/>
        <v>97.135832991541292</v>
      </c>
      <c r="AT22">
        <f t="shared" si="9"/>
        <v>18.116646770957402</v>
      </c>
      <c r="AU22">
        <f t="shared" si="9"/>
        <v>-512.52632218118083</v>
      </c>
      <c r="AW22">
        <v>19</v>
      </c>
      <c r="AX22">
        <f>IF(Z22&gt;0, (R22*SUMPRODUCT(K22:$K$98, X22:$X$98)-K22*$AZ$3)/Z22, 0)</f>
        <v>3943.6697152563906</v>
      </c>
    </row>
    <row r="23" spans="5:50" x14ac:dyDescent="0.25">
      <c r="E23">
        <v>2023</v>
      </c>
      <c r="F23" s="15">
        <v>5.3900000000000003E-2</v>
      </c>
      <c r="G23" s="15"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0.26517580041805033</v>
      </c>
      <c r="L23" s="2">
        <v>20</v>
      </c>
      <c r="M23" s="6">
        <v>3.4133669999999998E-2</v>
      </c>
      <c r="Q23" s="4">
        <f t="shared" si="21"/>
        <v>25</v>
      </c>
      <c r="R23">
        <f t="shared" si="0"/>
        <v>100000</v>
      </c>
      <c r="S23">
        <f t="shared" si="1"/>
        <v>3841.6386380779122</v>
      </c>
      <c r="U23">
        <f t="shared" si="13"/>
        <v>3.4133669999999998E-2</v>
      </c>
      <c r="V23">
        <f t="shared" si="14"/>
        <v>0.01</v>
      </c>
      <c r="W23">
        <f t="shared" si="15"/>
        <v>0.65362358295056588</v>
      </c>
      <c r="X23">
        <f t="shared" si="16"/>
        <v>2.2310571684652242E-2</v>
      </c>
      <c r="Y23">
        <f t="shared" si="17"/>
        <v>6.5362358295056591E-3</v>
      </c>
      <c r="Z23">
        <f t="shared" si="18"/>
        <v>0.62477677543640797</v>
      </c>
      <c r="AB23">
        <f t="shared" si="19"/>
        <v>2577.6755292595199</v>
      </c>
      <c r="AC23">
        <f t="shared" si="2"/>
        <v>2400.1666006902319</v>
      </c>
      <c r="AE23">
        <f t="shared" si="3"/>
        <v>0</v>
      </c>
      <c r="AF23">
        <f t="shared" si="4"/>
        <v>0</v>
      </c>
      <c r="AG23">
        <f t="shared" si="4"/>
        <v>-15.619419385910199</v>
      </c>
      <c r="AH23">
        <f t="shared" si="5"/>
        <v>-2231.0571684652241</v>
      </c>
      <c r="AI23">
        <f t="shared" si="6"/>
        <v>-2246.6765878511342</v>
      </c>
      <c r="AJ23">
        <f t="shared" si="7"/>
        <v>177.50892856928795</v>
      </c>
      <c r="AK23">
        <f t="shared" si="22"/>
        <v>180.43728704816641</v>
      </c>
      <c r="AL23">
        <f t="shared" si="8"/>
        <v>-1888.7303722336799</v>
      </c>
      <c r="AN23">
        <f t="shared" si="9"/>
        <v>0</v>
      </c>
      <c r="AO23">
        <f t="shared" si="9"/>
        <v>0</v>
      </c>
      <c r="AP23">
        <f t="shared" si="9"/>
        <v>-4.1418920377239488</v>
      </c>
      <c r="AQ23">
        <f t="shared" si="9"/>
        <v>-591.62237042619472</v>
      </c>
      <c r="AR23">
        <f t="shared" si="9"/>
        <v>-595.76426246391873</v>
      </c>
      <c r="AS23">
        <f t="shared" si="9"/>
        <v>47.071072214711457</v>
      </c>
      <c r="AT23">
        <f t="shared" si="9"/>
        <v>47.847602018259032</v>
      </c>
      <c r="AU23">
        <f t="shared" si="9"/>
        <v>-500.84558823094824</v>
      </c>
      <c r="AW23">
        <v>20</v>
      </c>
      <c r="AX23">
        <f>IF(Z23&gt;0, (R23*SUMPRODUCT(K23:$K$98, X23:$X$98)-K23*$AZ$3)/Z23, 0)</f>
        <v>3841.6386380779122</v>
      </c>
    </row>
    <row r="24" spans="5:50" x14ac:dyDescent="0.25">
      <c r="E24">
        <v>2024</v>
      </c>
      <c r="F24" s="5">
        <v>3.5571999999999999E-2</v>
      </c>
      <c r="G24" s="5"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0.23676410751611635</v>
      </c>
      <c r="L24" s="2">
        <v>21</v>
      </c>
      <c r="M24" s="6">
        <v>3.7867151000000002E-2</v>
      </c>
      <c r="Q24" s="4">
        <f t="shared" si="21"/>
        <v>25</v>
      </c>
      <c r="R24">
        <f t="shared" si="0"/>
        <v>100000</v>
      </c>
      <c r="S24">
        <f t="shared" si="1"/>
        <v>3708.7699031838183</v>
      </c>
      <c r="U24">
        <f t="shared" si="13"/>
        <v>3.7867151000000002E-2</v>
      </c>
      <c r="V24">
        <f t="shared" si="14"/>
        <v>0.01</v>
      </c>
      <c r="W24">
        <f t="shared" si="15"/>
        <v>0.62477677543640797</v>
      </c>
      <c r="X24">
        <f t="shared" si="16"/>
        <v>2.3658516496743554E-2</v>
      </c>
      <c r="Y24">
        <f t="shared" si="17"/>
        <v>6.2477677543640794E-3</v>
      </c>
      <c r="Z24">
        <f t="shared" si="18"/>
        <v>0.59487049118530033</v>
      </c>
      <c r="AB24">
        <f t="shared" si="19"/>
        <v>2400.1666006902319</v>
      </c>
      <c r="AC24">
        <f t="shared" si="2"/>
        <v>2206.2377740002166</v>
      </c>
      <c r="AE24">
        <f t="shared" si="3"/>
        <v>0</v>
      </c>
      <c r="AF24">
        <f t="shared" si="4"/>
        <v>0</v>
      </c>
      <c r="AG24">
        <f t="shared" si="4"/>
        <v>-14.871762279632508</v>
      </c>
      <c r="AH24">
        <f t="shared" si="5"/>
        <v>-2365.8516496743555</v>
      </c>
      <c r="AI24">
        <f t="shared" si="6"/>
        <v>-2380.723411953988</v>
      </c>
      <c r="AJ24">
        <f t="shared" si="7"/>
        <v>193.92882669001528</v>
      </c>
      <c r="AK24">
        <f t="shared" si="22"/>
        <v>168.01166204831625</v>
      </c>
      <c r="AL24">
        <f t="shared" si="8"/>
        <v>-2018.7829232156564</v>
      </c>
      <c r="AN24">
        <f t="shared" si="9"/>
        <v>0</v>
      </c>
      <c r="AO24">
        <f t="shared" si="9"/>
        <v>0</v>
      </c>
      <c r="AP24">
        <f t="shared" si="9"/>
        <v>-3.5210995233290348</v>
      </c>
      <c r="AQ24">
        <f t="shared" si="9"/>
        <v>-560.14875435068029</v>
      </c>
      <c r="AR24">
        <f t="shared" si="9"/>
        <v>-563.66985387400939</v>
      </c>
      <c r="AS24">
        <f t="shared" si="9"/>
        <v>45.915385572909074</v>
      </c>
      <c r="AT24">
        <f t="shared" si="9"/>
        <v>39.779131217168953</v>
      </c>
      <c r="AU24">
        <f t="shared" si="9"/>
        <v>-477.97533708393132</v>
      </c>
      <c r="AW24">
        <v>21</v>
      </c>
      <c r="AX24">
        <f>IF(Z24&gt;0, (R24*SUMPRODUCT(K24:$K$98, X24:$X$98)-K24*$AZ$3)/Z24, 0)</f>
        <v>3708.7699031838183</v>
      </c>
    </row>
    <row r="25" spans="5:50" x14ac:dyDescent="0.25">
      <c r="E25">
        <v>2025</v>
      </c>
      <c r="F25" s="5">
        <v>3.5571999999999999E-2</v>
      </c>
      <c r="G25" s="5"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0.21139652456796101</v>
      </c>
      <c r="L25" s="2">
        <v>22</v>
      </c>
      <c r="M25" s="6">
        <v>4.2172894000000002E-2</v>
      </c>
      <c r="Q25" s="4">
        <f t="shared" si="21"/>
        <v>25</v>
      </c>
      <c r="R25">
        <f t="shared" si="0"/>
        <v>100000</v>
      </c>
      <c r="S25">
        <f t="shared" si="1"/>
        <v>3549.2205258340323</v>
      </c>
      <c r="U25">
        <f t="shared" si="13"/>
        <v>4.2172894000000002E-2</v>
      </c>
      <c r="V25">
        <f t="shared" si="14"/>
        <v>0.01</v>
      </c>
      <c r="W25">
        <f t="shared" si="15"/>
        <v>0.59487049118530033</v>
      </c>
      <c r="X25">
        <f t="shared" si="16"/>
        <v>2.5087410168485608E-2</v>
      </c>
      <c r="Y25">
        <f t="shared" si="17"/>
        <v>5.9487049118530037E-3</v>
      </c>
      <c r="Z25">
        <f t="shared" si="18"/>
        <v>0.56383437610496179</v>
      </c>
      <c r="AB25">
        <f t="shared" si="19"/>
        <v>2206.2377740002166</v>
      </c>
      <c r="AC25">
        <f t="shared" si="2"/>
        <v>2001.1725408425559</v>
      </c>
      <c r="AE25">
        <f t="shared" si="3"/>
        <v>0</v>
      </c>
      <c r="AF25">
        <f t="shared" si="4"/>
        <v>0</v>
      </c>
      <c r="AG25">
        <f t="shared" si="4"/>
        <v>-14.095859402624045</v>
      </c>
      <c r="AH25">
        <f t="shared" si="5"/>
        <v>-2508.7410168485608</v>
      </c>
      <c r="AI25">
        <f t="shared" si="6"/>
        <v>-2522.836876251185</v>
      </c>
      <c r="AJ25">
        <f t="shared" si="7"/>
        <v>205.06523315766071</v>
      </c>
      <c r="AK25">
        <f t="shared" si="22"/>
        <v>154.43664418001518</v>
      </c>
      <c r="AL25">
        <f t="shared" si="8"/>
        <v>-2163.334998913509</v>
      </c>
      <c r="AN25">
        <f t="shared" si="9"/>
        <v>0</v>
      </c>
      <c r="AO25">
        <f t="shared" si="9"/>
        <v>0</v>
      </c>
      <c r="AP25">
        <f t="shared" si="9"/>
        <v>-2.9798156885133382</v>
      </c>
      <c r="AQ25">
        <f t="shared" si="9"/>
        <v>-530.33913200287827</v>
      </c>
      <c r="AR25">
        <f t="shared" si="9"/>
        <v>-533.3189476913916</v>
      </c>
      <c r="AS25">
        <f t="shared" si="9"/>
        <v>43.350077599248074</v>
      </c>
      <c r="AT25">
        <f t="shared" si="9"/>
        <v>32.647369845594035</v>
      </c>
      <c r="AU25">
        <f t="shared" si="9"/>
        <v>-457.32150024654953</v>
      </c>
      <c r="AW25">
        <v>22</v>
      </c>
      <c r="AX25">
        <f>IF(Z25&gt;0, (R25*SUMPRODUCT(K25:$K$98, X25:$X$98)-K25*$AZ$3)/Z25, 0)</f>
        <v>3549.2205258340323</v>
      </c>
    </row>
    <row r="26" spans="5:50" x14ac:dyDescent="0.25">
      <c r="E26">
        <v>2026</v>
      </c>
      <c r="F26" s="5">
        <v>3.5571999999999999E-2</v>
      </c>
      <c r="G26" s="5"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0.18874689693567948</v>
      </c>
      <c r="L26" s="2">
        <v>23</v>
      </c>
      <c r="M26" s="6">
        <v>4.6777600000000003E-2</v>
      </c>
      <c r="Q26" s="4">
        <f t="shared" si="21"/>
        <v>25</v>
      </c>
      <c r="R26">
        <f t="shared" si="0"/>
        <v>100000</v>
      </c>
      <c r="S26">
        <f t="shared" si="1"/>
        <v>3361.7919366346896</v>
      </c>
      <c r="U26">
        <f t="shared" si="13"/>
        <v>4.6777600000000003E-2</v>
      </c>
      <c r="V26">
        <f t="shared" si="14"/>
        <v>0.01</v>
      </c>
      <c r="W26">
        <f t="shared" si="15"/>
        <v>0.56383437610496179</v>
      </c>
      <c r="X26">
        <f t="shared" si="16"/>
        <v>2.6374818911687463E-2</v>
      </c>
      <c r="Y26">
        <f t="shared" si="17"/>
        <v>5.6383437610496179E-3</v>
      </c>
      <c r="Z26">
        <f t="shared" si="18"/>
        <v>0.53182121343222466</v>
      </c>
      <c r="AB26">
        <f t="shared" si="19"/>
        <v>2001.1725408425559</v>
      </c>
      <c r="AC26">
        <f t="shared" si="2"/>
        <v>1787.8722670477291</v>
      </c>
      <c r="AE26">
        <f t="shared" si="3"/>
        <v>0</v>
      </c>
      <c r="AF26">
        <f t="shared" si="4"/>
        <v>0</v>
      </c>
      <c r="AG26">
        <f t="shared" si="4"/>
        <v>-13.295530335805616</v>
      </c>
      <c r="AH26">
        <f t="shared" si="5"/>
        <v>-2637.4818911687462</v>
      </c>
      <c r="AI26">
        <f t="shared" si="6"/>
        <v>-2650.777421504552</v>
      </c>
      <c r="AJ26">
        <f t="shared" si="7"/>
        <v>213.30027379482681</v>
      </c>
      <c r="AK26">
        <f t="shared" si="22"/>
        <v>140.08207785897892</v>
      </c>
      <c r="AL26">
        <f t="shared" si="8"/>
        <v>-2297.395069850746</v>
      </c>
      <c r="AN26">
        <f t="shared" si="9"/>
        <v>0</v>
      </c>
      <c r="AO26">
        <f t="shared" si="9"/>
        <v>0</v>
      </c>
      <c r="AP26">
        <f t="shared" si="9"/>
        <v>-2.5094900939975027</v>
      </c>
      <c r="AQ26">
        <f t="shared" si="9"/>
        <v>-497.81652268214833</v>
      </c>
      <c r="AR26">
        <f t="shared" si="9"/>
        <v>-500.32601277614589</v>
      </c>
      <c r="AS26">
        <f t="shared" si="9"/>
        <v>40.259764794304388</v>
      </c>
      <c r="AT26">
        <f t="shared" si="9"/>
        <v>26.440057512184524</v>
      </c>
      <c r="AU26">
        <f t="shared" si="9"/>
        <v>-433.62619046965693</v>
      </c>
      <c r="AW26">
        <v>23</v>
      </c>
      <c r="AX26">
        <f>IF(Z26&gt;0, (R26*SUMPRODUCT(K26:$K$98, X26:$X$98)-K26*$AZ$3)/Z26, 0)</f>
        <v>3361.7919366346896</v>
      </c>
    </row>
    <row r="27" spans="5:50" x14ac:dyDescent="0.25">
      <c r="E27">
        <v>2027</v>
      </c>
      <c r="F27" s="5">
        <v>3.5571999999999999E-2</v>
      </c>
      <c r="G27" s="5"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0.16852401512114237</v>
      </c>
      <c r="L27" s="2">
        <v>24</v>
      </c>
      <c r="M27" s="6">
        <v>5.1668436999999998E-2</v>
      </c>
      <c r="Q27" s="4">
        <f t="shared" si="21"/>
        <v>25</v>
      </c>
      <c r="R27">
        <f t="shared" si="0"/>
        <v>100000</v>
      </c>
      <c r="S27">
        <f t="shared" si="1"/>
        <v>3152.4018205356974</v>
      </c>
      <c r="U27">
        <f t="shared" si="13"/>
        <v>5.1668436999999998E-2</v>
      </c>
      <c r="V27">
        <f t="shared" si="14"/>
        <v>0.01</v>
      </c>
      <c r="W27">
        <f t="shared" si="15"/>
        <v>0.53182121343222466</v>
      </c>
      <c r="X27">
        <f t="shared" si="16"/>
        <v>2.7478370861486454E-2</v>
      </c>
      <c r="Y27">
        <f t="shared" si="17"/>
        <v>5.318212134322247E-3</v>
      </c>
      <c r="Z27">
        <f t="shared" si="18"/>
        <v>0.49902463043641598</v>
      </c>
      <c r="AB27">
        <f t="shared" si="19"/>
        <v>1787.8722670477291</v>
      </c>
      <c r="AC27">
        <f t="shared" si="2"/>
        <v>1573.1261534799114</v>
      </c>
      <c r="AE27">
        <f t="shared" si="3"/>
        <v>0</v>
      </c>
      <c r="AF27">
        <f t="shared" si="4"/>
        <v>0</v>
      </c>
      <c r="AG27">
        <f t="shared" si="4"/>
        <v>-12.475615760910399</v>
      </c>
      <c r="AH27">
        <f t="shared" si="5"/>
        <v>-2747.8370861486455</v>
      </c>
      <c r="AI27">
        <f t="shared" si="6"/>
        <v>-2760.3127019095559</v>
      </c>
      <c r="AJ27">
        <f t="shared" si="7"/>
        <v>214.7461135678177</v>
      </c>
      <c r="AK27">
        <f t="shared" si="22"/>
        <v>125.15105869334106</v>
      </c>
      <c r="AL27">
        <f t="shared" si="8"/>
        <v>-2420.4155296483973</v>
      </c>
      <c r="AN27">
        <f t="shared" si="9"/>
        <v>0</v>
      </c>
      <c r="AO27">
        <f t="shared" si="9"/>
        <v>0</v>
      </c>
      <c r="AP27">
        <f t="shared" si="9"/>
        <v>-2.1024408591372263</v>
      </c>
      <c r="AQ27">
        <f t="shared" si="9"/>
        <v>-463.07653865655016</v>
      </c>
      <c r="AR27">
        <f t="shared" si="9"/>
        <v>-465.17897951568739</v>
      </c>
      <c r="AS27">
        <f t="shared" si="9"/>
        <v>36.189877290109465</v>
      </c>
      <c r="AT27">
        <f t="shared" si="9"/>
        <v>21.090958907663584</v>
      </c>
      <c r="AU27">
        <f t="shared" si="9"/>
        <v>-407.89814331791433</v>
      </c>
      <c r="AW27">
        <v>24</v>
      </c>
      <c r="AX27">
        <f>IF(Z27&gt;0, (R27*SUMPRODUCT(K27:$K$98, X27:$X$98)-K27*$AZ$3)/Z27, 0)</f>
        <v>3152.4018205356974</v>
      </c>
    </row>
    <row r="28" spans="5:50" x14ac:dyDescent="0.25">
      <c r="E28">
        <v>2028</v>
      </c>
      <c r="F28" s="5">
        <v>3.5571999999999999E-2</v>
      </c>
      <c r="G28" s="5"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0.15046787064387712</v>
      </c>
      <c r="L28" s="2">
        <v>25</v>
      </c>
      <c r="M28" s="6">
        <v>5.7177164000000003E-2</v>
      </c>
      <c r="Q28" s="4">
        <f t="shared" si="21"/>
        <v>25</v>
      </c>
      <c r="R28">
        <f t="shared" si="0"/>
        <v>100000</v>
      </c>
      <c r="S28">
        <f t="shared" si="1"/>
        <v>2927.5756225960431</v>
      </c>
      <c r="U28">
        <f t="shared" si="13"/>
        <v>5.7177164000000003E-2</v>
      </c>
      <c r="V28">
        <f t="shared" si="14"/>
        <v>0.01</v>
      </c>
      <c r="W28">
        <f t="shared" si="15"/>
        <v>0.49902463043641598</v>
      </c>
      <c r="X28">
        <f t="shared" si="16"/>
        <v>2.8532813134502351E-2</v>
      </c>
      <c r="Y28">
        <f t="shared" si="17"/>
        <v>4.99024630436416E-3</v>
      </c>
      <c r="Z28">
        <f t="shared" si="18"/>
        <v>0.46550157099754946</v>
      </c>
      <c r="AB28">
        <f t="shared" si="19"/>
        <v>1573.1261534799114</v>
      </c>
      <c r="AC28">
        <f t="shared" si="2"/>
        <v>1362.7910515325871</v>
      </c>
      <c r="AE28">
        <f t="shared" si="3"/>
        <v>0</v>
      </c>
      <c r="AF28">
        <f t="shared" si="4"/>
        <v>0</v>
      </c>
      <c r="AG28">
        <f t="shared" si="4"/>
        <v>-11.637539274938737</v>
      </c>
      <c r="AH28">
        <f t="shared" si="5"/>
        <v>-2853.2813134502353</v>
      </c>
      <c r="AI28">
        <f t="shared" si="6"/>
        <v>-2864.918852725174</v>
      </c>
      <c r="AJ28">
        <f t="shared" si="7"/>
        <v>210.33510194732435</v>
      </c>
      <c r="AK28">
        <f t="shared" si="22"/>
        <v>110.1188307435938</v>
      </c>
      <c r="AL28">
        <f t="shared" si="8"/>
        <v>-2544.464920034256</v>
      </c>
      <c r="AN28">
        <f t="shared" si="9"/>
        <v>0</v>
      </c>
      <c r="AO28">
        <f t="shared" si="9"/>
        <v>0</v>
      </c>
      <c r="AP28">
        <f t="shared" si="9"/>
        <v>-1.7510757542345214</v>
      </c>
      <c r="AQ28">
        <f t="shared" si="9"/>
        <v>-429.32716358282181</v>
      </c>
      <c r="AR28">
        <f t="shared" si="9"/>
        <v>-431.07823933705635</v>
      </c>
      <c r="AS28">
        <f t="shared" si="9"/>
        <v>31.648674911676707</v>
      </c>
      <c r="AT28">
        <f t="shared" si="9"/>
        <v>16.569345979782071</v>
      </c>
      <c r="AU28">
        <f t="shared" si="9"/>
        <v>-382.86021844559758</v>
      </c>
      <c r="AW28">
        <v>25</v>
      </c>
      <c r="AX28">
        <f>IF(Z28&gt;0, (R28*SUMPRODUCT(K28:$K$98, X28:$X$98)-K28*$AZ$3)/Z28, 0)</f>
        <v>2927.5756225960431</v>
      </c>
    </row>
    <row r="29" spans="5:50" x14ac:dyDescent="0.25">
      <c r="E29">
        <v>2029</v>
      </c>
      <c r="F29" s="5">
        <v>3.5571999999999999E-2</v>
      </c>
      <c r="G29" s="5"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0.13434631307489028</v>
      </c>
      <c r="L29" s="2">
        <v>26</v>
      </c>
      <c r="M29" s="6">
        <v>6.3388860000000005E-2</v>
      </c>
      <c r="Q29" s="4">
        <f t="shared" si="21"/>
        <v>25</v>
      </c>
      <c r="R29">
        <f t="shared" si="0"/>
        <v>100000</v>
      </c>
      <c r="S29">
        <f t="shared" si="1"/>
        <v>2687.2739134558924</v>
      </c>
      <c r="U29">
        <f t="shared" si="13"/>
        <v>6.3388860000000005E-2</v>
      </c>
      <c r="V29">
        <f t="shared" si="14"/>
        <v>0.01</v>
      </c>
      <c r="W29">
        <f t="shared" si="15"/>
        <v>0.46550157099754946</v>
      </c>
      <c r="X29">
        <f t="shared" si="16"/>
        <v>2.9507613913743725E-2</v>
      </c>
      <c r="Y29">
        <f t="shared" si="17"/>
        <v>4.6550157099754944E-3</v>
      </c>
      <c r="Z29">
        <f t="shared" si="18"/>
        <v>0.43133894137383022</v>
      </c>
      <c r="AB29">
        <f t="shared" si="19"/>
        <v>1362.7910515325871</v>
      </c>
      <c r="AC29">
        <f t="shared" si="2"/>
        <v>1159.1258850115744</v>
      </c>
      <c r="AE29">
        <f t="shared" si="3"/>
        <v>0</v>
      </c>
      <c r="AF29">
        <f t="shared" si="4"/>
        <v>0</v>
      </c>
      <c r="AG29">
        <f t="shared" si="4"/>
        <v>-10.783473534345756</v>
      </c>
      <c r="AH29">
        <f t="shared" si="5"/>
        <v>-2950.7613913743726</v>
      </c>
      <c r="AI29">
        <f t="shared" si="6"/>
        <v>-2961.5448649087184</v>
      </c>
      <c r="AJ29">
        <f t="shared" si="7"/>
        <v>203.66516652101268</v>
      </c>
      <c r="AK29">
        <f t="shared" si="22"/>
        <v>95.395373607281101</v>
      </c>
      <c r="AL29">
        <f t="shared" si="8"/>
        <v>-2662.4843247804242</v>
      </c>
      <c r="AN29">
        <f t="shared" si="9"/>
        <v>0</v>
      </c>
      <c r="AO29">
        <f t="shared" si="9"/>
        <v>0</v>
      </c>
      <c r="AP29">
        <f t="shared" si="9"/>
        <v>-1.4487199114800087</v>
      </c>
      <c r="AQ29">
        <f t="shared" si="9"/>
        <v>-396.4239136948803</v>
      </c>
      <c r="AR29">
        <f t="shared" si="9"/>
        <v>-397.87263360636035</v>
      </c>
      <c r="AS29">
        <f t="shared" si="9"/>
        <v>27.361664223881633</v>
      </c>
      <c r="AT29">
        <f t="shared" si="9"/>
        <v>12.816016728539912</v>
      </c>
      <c r="AU29">
        <f t="shared" si="9"/>
        <v>-357.69495265393874</v>
      </c>
      <c r="AW29">
        <v>26</v>
      </c>
      <c r="AX29">
        <f>IF(Z29&gt;0, (R29*SUMPRODUCT(K29:$K$98, X29:$X$98)-K29*$AZ$3)/Z29, 0)</f>
        <v>2687.2739134558924</v>
      </c>
    </row>
    <row r="30" spans="5:50" x14ac:dyDescent="0.25">
      <c r="E30">
        <v>2030</v>
      </c>
      <c r="F30" s="5">
        <v>3.5571999999999999E-2</v>
      </c>
      <c r="G30" s="5"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0.11995206524543775</v>
      </c>
      <c r="L30" s="2">
        <v>27</v>
      </c>
      <c r="M30" s="6">
        <v>7.0498397000000004E-2</v>
      </c>
      <c r="Q30" s="4">
        <f t="shared" si="21"/>
        <v>25</v>
      </c>
      <c r="R30">
        <f t="shared" si="0"/>
        <v>100000</v>
      </c>
      <c r="S30">
        <f t="shared" si="1"/>
        <v>2431.0260697570675</v>
      </c>
      <c r="U30">
        <f t="shared" si="13"/>
        <v>7.0498397000000004E-2</v>
      </c>
      <c r="V30">
        <f t="shared" si="14"/>
        <v>0.01</v>
      </c>
      <c r="W30">
        <f t="shared" si="15"/>
        <v>0.43133894137383022</v>
      </c>
      <c r="X30">
        <f t="shared" si="16"/>
        <v>3.0408703930532011E-2</v>
      </c>
      <c r="Y30">
        <f t="shared" si="17"/>
        <v>4.3133894137383022E-3</v>
      </c>
      <c r="Z30">
        <f t="shared" si="18"/>
        <v>0.39661684802955988</v>
      </c>
      <c r="AB30">
        <f t="shared" si="19"/>
        <v>1159.1258850115744</v>
      </c>
      <c r="AC30">
        <f t="shared" si="2"/>
        <v>964.18589726473704</v>
      </c>
      <c r="AE30">
        <f t="shared" si="3"/>
        <v>0</v>
      </c>
      <c r="AF30">
        <f t="shared" si="4"/>
        <v>0</v>
      </c>
      <c r="AG30">
        <f t="shared" si="4"/>
        <v>-9.9154212007389972</v>
      </c>
      <c r="AH30">
        <f t="shared" si="5"/>
        <v>-3040.870393053201</v>
      </c>
      <c r="AI30">
        <f t="shared" si="6"/>
        <v>-3050.7858142539399</v>
      </c>
      <c r="AJ30">
        <f t="shared" si="7"/>
        <v>194.93998774683735</v>
      </c>
      <c r="AK30">
        <f t="shared" si="22"/>
        <v>81.138811950810208</v>
      </c>
      <c r="AL30">
        <f t="shared" si="8"/>
        <v>-2774.7070145562925</v>
      </c>
      <c r="AN30">
        <f t="shared" si="9"/>
        <v>0</v>
      </c>
      <c r="AO30">
        <f t="shared" si="9"/>
        <v>0</v>
      </c>
      <c r="AP30">
        <f t="shared" si="9"/>
        <v>-1.189375250807041</v>
      </c>
      <c r="AQ30">
        <f t="shared" si="9"/>
        <v>-364.75868379043749</v>
      </c>
      <c r="AR30">
        <f t="shared" si="9"/>
        <v>-365.94805904124451</v>
      </c>
      <c r="AS30">
        <f t="shared" si="9"/>
        <v>23.383454129153471</v>
      </c>
      <c r="AT30">
        <f t="shared" si="9"/>
        <v>9.7327680650608901</v>
      </c>
      <c r="AU30">
        <f t="shared" si="9"/>
        <v>-332.83183684703022</v>
      </c>
      <c r="AW30">
        <v>27</v>
      </c>
      <c r="AX30">
        <f>IF(Z30&gt;0, (R30*SUMPRODUCT(K30:$K$98, X30:$X$98)-K30*$AZ$3)/Z30, 0)</f>
        <v>2431.0260697570675</v>
      </c>
    </row>
    <row r="31" spans="5:50" x14ac:dyDescent="0.25">
      <c r="E31">
        <v>2031</v>
      </c>
      <c r="F31" s="5">
        <v>3.5571999999999999E-2</v>
      </c>
      <c r="G31" s="5"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0.10710005825485512</v>
      </c>
      <c r="L31" s="2">
        <v>28</v>
      </c>
      <c r="M31" s="6">
        <v>7.8701599999999997E-2</v>
      </c>
      <c r="Q31" s="4">
        <f t="shared" si="21"/>
        <v>25</v>
      </c>
      <c r="R31">
        <f t="shared" si="0"/>
        <v>100000</v>
      </c>
      <c r="S31">
        <f t="shared" si="1"/>
        <v>2156.1851370098602</v>
      </c>
      <c r="U31">
        <f t="shared" si="13"/>
        <v>7.8701599999999997E-2</v>
      </c>
      <c r="V31">
        <f t="shared" si="14"/>
        <v>0.01</v>
      </c>
      <c r="W31">
        <f t="shared" si="15"/>
        <v>0.39661684802955988</v>
      </c>
      <c r="X31">
        <f t="shared" si="16"/>
        <v>3.1214380526883207E-2</v>
      </c>
      <c r="Y31">
        <f t="shared" si="17"/>
        <v>3.9661684802955992E-3</v>
      </c>
      <c r="Z31">
        <f t="shared" si="18"/>
        <v>0.36143629902238111</v>
      </c>
      <c r="AB31">
        <f t="shared" si="19"/>
        <v>964.18589726473704</v>
      </c>
      <c r="AC31">
        <f t="shared" si="2"/>
        <v>779.32357592790959</v>
      </c>
      <c r="AE31">
        <f t="shared" si="3"/>
        <v>0</v>
      </c>
      <c r="AF31">
        <f t="shared" si="4"/>
        <v>0</v>
      </c>
      <c r="AG31">
        <f t="shared" si="4"/>
        <v>-9.0359074755595277</v>
      </c>
      <c r="AH31">
        <f t="shared" si="5"/>
        <v>-3121.4380526883206</v>
      </c>
      <c r="AI31">
        <f t="shared" si="6"/>
        <v>-3130.4739601638803</v>
      </c>
      <c r="AJ31">
        <f t="shared" si="7"/>
        <v>184.86232133682745</v>
      </c>
      <c r="AK31">
        <f t="shared" si="22"/>
        <v>67.493012808531603</v>
      </c>
      <c r="AL31">
        <f t="shared" si="8"/>
        <v>-2878.1186260185214</v>
      </c>
      <c r="AN31">
        <f t="shared" si="9"/>
        <v>0</v>
      </c>
      <c r="AO31">
        <f t="shared" si="9"/>
        <v>0</v>
      </c>
      <c r="AP31">
        <f t="shared" si="9"/>
        <v>-0.96774621701790631</v>
      </c>
      <c r="AQ31">
        <f t="shared" si="9"/>
        <v>-334.30619728184064</v>
      </c>
      <c r="AR31">
        <f t="shared" si="9"/>
        <v>-335.27394349885861</v>
      </c>
      <c r="AS31">
        <f t="shared" si="9"/>
        <v>19.798765384301966</v>
      </c>
      <c r="AT31">
        <f t="shared" si="9"/>
        <v>7.2285056035894177</v>
      </c>
      <c r="AU31">
        <f t="shared" si="9"/>
        <v>-308.24667251096724</v>
      </c>
      <c r="AW31">
        <v>28</v>
      </c>
      <c r="AX31">
        <f>IF(Z31&gt;0, (R31*SUMPRODUCT(K31:$K$98, X31:$X$98)-K31*$AZ$3)/Z31, 0)</f>
        <v>2156.1851370098602</v>
      </c>
    </row>
    <row r="32" spans="5:50" x14ac:dyDescent="0.25">
      <c r="E32">
        <v>2032</v>
      </c>
      <c r="F32" s="5">
        <v>3.5571999999999999E-2</v>
      </c>
      <c r="G32" s="5"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9.562505201326349E-2</v>
      </c>
      <c r="L32" s="2">
        <v>29</v>
      </c>
      <c r="M32" s="6">
        <v>8.8159118999999994E-2</v>
      </c>
      <c r="Q32" s="4">
        <f t="shared" si="21"/>
        <v>25</v>
      </c>
      <c r="R32">
        <f t="shared" si="0"/>
        <v>100000</v>
      </c>
      <c r="S32">
        <f t="shared" si="1"/>
        <v>1858.0279498345453</v>
      </c>
      <c r="U32">
        <f t="shared" si="13"/>
        <v>8.8159118999999994E-2</v>
      </c>
      <c r="V32">
        <f t="shared" si="14"/>
        <v>0.01</v>
      </c>
      <c r="W32">
        <f t="shared" si="15"/>
        <v>0.36143629902238111</v>
      </c>
      <c r="X32">
        <f t="shared" si="16"/>
        <v>3.1863905696433679E-2</v>
      </c>
      <c r="Y32">
        <f t="shared" si="17"/>
        <v>3.6143629902238112E-3</v>
      </c>
      <c r="Z32">
        <f t="shared" si="18"/>
        <v>0.32595803033572363</v>
      </c>
      <c r="AB32">
        <f t="shared" si="19"/>
        <v>779.32357592790959</v>
      </c>
      <c r="AC32">
        <f t="shared" si="2"/>
        <v>605.63913083679108</v>
      </c>
      <c r="AE32">
        <f t="shared" si="3"/>
        <v>0</v>
      </c>
      <c r="AF32">
        <f t="shared" si="4"/>
        <v>0</v>
      </c>
      <c r="AG32">
        <f t="shared" si="4"/>
        <v>-8.1489507583930898</v>
      </c>
      <c r="AH32">
        <f t="shared" si="5"/>
        <v>-3186.3905696433681</v>
      </c>
      <c r="AI32">
        <f t="shared" si="6"/>
        <v>-3194.5395204017614</v>
      </c>
      <c r="AJ32">
        <f t="shared" si="7"/>
        <v>173.6844450911185</v>
      </c>
      <c r="AK32">
        <f t="shared" si="22"/>
        <v>54.552650314953674</v>
      </c>
      <c r="AL32">
        <f t="shared" si="8"/>
        <v>-2966.3024249956893</v>
      </c>
      <c r="AN32">
        <f t="shared" si="9"/>
        <v>0</v>
      </c>
      <c r="AO32">
        <f t="shared" si="9"/>
        <v>0</v>
      </c>
      <c r="AP32">
        <f t="shared" si="9"/>
        <v>-0.77924384012486214</v>
      </c>
      <c r="AQ32">
        <f t="shared" si="9"/>
        <v>-304.69876395671935</v>
      </c>
      <c r="AR32">
        <f t="shared" si="9"/>
        <v>-305.47800779684422</v>
      </c>
      <c r="AS32">
        <f t="shared" si="9"/>
        <v>16.608584095733015</v>
      </c>
      <c r="AT32">
        <f t="shared" si="9"/>
        <v>5.2166000238288195</v>
      </c>
      <c r="AU32">
        <f t="shared" si="9"/>
        <v>-283.65282367728241</v>
      </c>
      <c r="AW32">
        <v>29</v>
      </c>
      <c r="AX32">
        <f>IF(Z32&gt;0, (R32*SUMPRODUCT(K32:$K$98, X32:$X$98)-K32*$AZ$3)/Z32, 0)</f>
        <v>1858.0279498345453</v>
      </c>
    </row>
    <row r="33" spans="5:50" x14ac:dyDescent="0.25">
      <c r="E33">
        <v>2033</v>
      </c>
      <c r="F33" s="5">
        <v>3.5571999999999999E-2</v>
      </c>
      <c r="G33" s="5"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8.5379510726128108E-2</v>
      </c>
      <c r="L33" s="2">
        <v>30</v>
      </c>
      <c r="M33" s="6">
        <v>9.9426106E-2</v>
      </c>
      <c r="Q33" s="4">
        <f t="shared" si="21"/>
        <v>25</v>
      </c>
      <c r="R33">
        <f t="shared" si="0"/>
        <v>100000</v>
      </c>
      <c r="S33">
        <f t="shared" si="1"/>
        <v>1530.7212991270201</v>
      </c>
      <c r="U33">
        <f t="shared" si="13"/>
        <v>9.9426106E-2</v>
      </c>
      <c r="V33">
        <f t="shared" si="14"/>
        <v>0.01</v>
      </c>
      <c r="W33">
        <f t="shared" si="15"/>
        <v>0.32595803033572363</v>
      </c>
      <c r="X33">
        <f t="shared" si="16"/>
        <v>3.2408737675710876E-2</v>
      </c>
      <c r="Y33">
        <f t="shared" si="17"/>
        <v>3.2595803033572362E-3</v>
      </c>
      <c r="Z33">
        <f t="shared" si="18"/>
        <v>0.29028971235665552</v>
      </c>
      <c r="AB33">
        <f t="shared" si="19"/>
        <v>605.63913083679108</v>
      </c>
      <c r="AC33">
        <f t="shared" si="2"/>
        <v>444.35264562178872</v>
      </c>
      <c r="AE33">
        <f t="shared" si="3"/>
        <v>0</v>
      </c>
      <c r="AF33">
        <f t="shared" si="4"/>
        <v>0</v>
      </c>
      <c r="AG33">
        <f t="shared" si="4"/>
        <v>-7.2572428089163878</v>
      </c>
      <c r="AH33">
        <f t="shared" si="5"/>
        <v>-3240.8737675710877</v>
      </c>
      <c r="AI33">
        <f t="shared" si="6"/>
        <v>-3248.1310103800042</v>
      </c>
      <c r="AJ33">
        <f t="shared" si="7"/>
        <v>161.28648521500236</v>
      </c>
      <c r="AK33">
        <f t="shared" si="22"/>
        <v>42.394739158575376</v>
      </c>
      <c r="AL33">
        <f t="shared" si="8"/>
        <v>-3044.4497860064266</v>
      </c>
      <c r="AN33">
        <f t="shared" si="9"/>
        <v>0</v>
      </c>
      <c r="AO33">
        <f t="shared" si="9"/>
        <v>0</v>
      </c>
      <c r="AP33">
        <f t="shared" si="9"/>
        <v>-0.61961984024599281</v>
      </c>
      <c r="AQ33">
        <f t="shared" si="9"/>
        <v>-276.70421660036288</v>
      </c>
      <c r="AR33">
        <f t="shared" si="9"/>
        <v>-277.32383644060889</v>
      </c>
      <c r="AS33">
        <f t="shared" si="9"/>
        <v>13.770561194393796</v>
      </c>
      <c r="AT33">
        <f t="shared" si="9"/>
        <v>3.6196420867209897</v>
      </c>
      <c r="AU33">
        <f t="shared" si="9"/>
        <v>-259.93363315949415</v>
      </c>
      <c r="AW33">
        <v>30</v>
      </c>
      <c r="AX33">
        <f>IF(Z33&gt;0, (R33*SUMPRODUCT(K33:$K$98, X33:$X$98)-K33*$AZ$3)/Z33, 0)</f>
        <v>1530.7212991270201</v>
      </c>
    </row>
    <row r="34" spans="5:50" x14ac:dyDescent="0.25">
      <c r="E34">
        <v>2034</v>
      </c>
      <c r="F34" s="5">
        <v>3.5571999999999999E-2</v>
      </c>
      <c r="G34" s="5"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7.6231706005471522E-2</v>
      </c>
      <c r="L34" s="2">
        <v>31</v>
      </c>
      <c r="M34" s="6">
        <v>0.112419382</v>
      </c>
      <c r="Q34" s="4">
        <f t="shared" si="21"/>
        <v>25</v>
      </c>
      <c r="R34">
        <f t="shared" si="0"/>
        <v>100000</v>
      </c>
      <c r="S34">
        <f t="shared" si="1"/>
        <v>1160.7146590667332</v>
      </c>
      <c r="U34">
        <f t="shared" si="13"/>
        <v>0.112419382</v>
      </c>
      <c r="V34">
        <f t="shared" si="14"/>
        <v>0.01</v>
      </c>
      <c r="W34">
        <f t="shared" si="15"/>
        <v>0.29028971235665552</v>
      </c>
      <c r="X34">
        <f t="shared" si="16"/>
        <v>3.2634190064092974E-2</v>
      </c>
      <c r="Y34">
        <f t="shared" si="17"/>
        <v>2.9028971235665552E-3</v>
      </c>
      <c r="Z34">
        <f t="shared" si="18"/>
        <v>0.25475262516899599</v>
      </c>
      <c r="AB34">
        <f t="shared" si="19"/>
        <v>444.35264562178872</v>
      </c>
      <c r="AC34">
        <f t="shared" si="2"/>
        <v>295.69510646938647</v>
      </c>
      <c r="AE34">
        <f t="shared" si="3"/>
        <v>0</v>
      </c>
      <c r="AF34">
        <f t="shared" si="4"/>
        <v>0</v>
      </c>
      <c r="AG34">
        <f t="shared" si="4"/>
        <v>-6.3688156292248994</v>
      </c>
      <c r="AH34">
        <f t="shared" si="5"/>
        <v>-3263.4190064092973</v>
      </c>
      <c r="AI34">
        <f t="shared" si="6"/>
        <v>-3269.7878220385223</v>
      </c>
      <c r="AJ34">
        <f t="shared" si="7"/>
        <v>148.65753915240225</v>
      </c>
      <c r="AK34">
        <f t="shared" si="22"/>
        <v>31.104685193525214</v>
      </c>
      <c r="AL34">
        <f t="shared" si="8"/>
        <v>-3090.0255976925946</v>
      </c>
      <c r="AN34">
        <f t="shared" si="9"/>
        <v>0</v>
      </c>
      <c r="AO34">
        <f t="shared" si="9"/>
        <v>0</v>
      </c>
      <c r="AP34">
        <f t="shared" si="9"/>
        <v>-0.48550568065012467</v>
      </c>
      <c r="AQ34">
        <f t="shared" si="9"/>
        <v>-248.77599826926152</v>
      </c>
      <c r="AR34">
        <f t="shared" si="9"/>
        <v>-249.26150394991168</v>
      </c>
      <c r="AS34">
        <f t="shared" si="9"/>
        <v>11.332417820162801</v>
      </c>
      <c r="AT34">
        <f t="shared" si="9"/>
        <v>2.3711632170655572</v>
      </c>
      <c r="AU34">
        <f t="shared" ref="AU34:AU79" si="23">AL34*$K34</f>
        <v>-235.5579229126833</v>
      </c>
      <c r="AW34">
        <v>31</v>
      </c>
      <c r="AX34">
        <f>IF(Z34&gt;0, (R34*SUMPRODUCT(K34:$K$98, X34:$X$98)-K34*$AZ$3)/Z34, 0)</f>
        <v>1160.7146590667332</v>
      </c>
    </row>
    <row r="35" spans="5:50" x14ac:dyDescent="0.25">
      <c r="E35">
        <v>2035</v>
      </c>
      <c r="F35" s="5">
        <v>3.5571999999999999E-2</v>
      </c>
      <c r="G35" s="5"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6.8064023219171002E-2</v>
      </c>
      <c r="L35" s="2">
        <v>32</v>
      </c>
      <c r="M35" s="6">
        <v>0.12734142500000001</v>
      </c>
      <c r="Q35" s="4">
        <f t="shared" si="21"/>
        <v>25</v>
      </c>
      <c r="R35">
        <f t="shared" si="0"/>
        <v>100000</v>
      </c>
      <c r="S35">
        <f t="shared" si="1"/>
        <v>733.7239268403855</v>
      </c>
      <c r="U35">
        <f t="shared" si="13"/>
        <v>0.12734142500000001</v>
      </c>
      <c r="V35">
        <f t="shared" si="14"/>
        <v>0.01</v>
      </c>
      <c r="W35">
        <f t="shared" si="15"/>
        <v>0.25475262516899599</v>
      </c>
      <c r="X35">
        <f t="shared" si="16"/>
        <v>3.2440562311510816E-2</v>
      </c>
      <c r="Y35">
        <f t="shared" si="17"/>
        <v>2.5475262516899602E-3</v>
      </c>
      <c r="Z35">
        <f t="shared" si="18"/>
        <v>0.2197645366057952</v>
      </c>
      <c r="AB35">
        <f t="shared" si="19"/>
        <v>295.69510646938647</v>
      </c>
      <c r="AC35">
        <f t="shared" si="2"/>
        <v>161.2464987786617</v>
      </c>
      <c r="AE35">
        <f t="shared" si="3"/>
        <v>0</v>
      </c>
      <c r="AF35">
        <f t="shared" ref="AF35:AG66" si="24">-$Z35*P35</f>
        <v>0</v>
      </c>
      <c r="AG35">
        <f t="shared" si="24"/>
        <v>-5.4941134151448798</v>
      </c>
      <c r="AH35">
        <f t="shared" si="5"/>
        <v>-3244.0562311510816</v>
      </c>
      <c r="AI35">
        <f t="shared" ref="AI35:AI66" si="25">SUM(AE35:AH35)</f>
        <v>-3249.5503445662266</v>
      </c>
      <c r="AJ35">
        <f t="shared" si="7"/>
        <v>134.44860769072477</v>
      </c>
      <c r="AK35">
        <f t="shared" si="22"/>
        <v>20.698657452857056</v>
      </c>
      <c r="AL35">
        <f t="shared" ref="AL35:AL79" si="26">SUM(AI35:AK35)</f>
        <v>-3094.4030794226451</v>
      </c>
      <c r="AN35">
        <f t="shared" ref="AN35:AT66" si="27">AE35*$K35</f>
        <v>0</v>
      </c>
      <c r="AO35">
        <f t="shared" si="27"/>
        <v>0</v>
      </c>
      <c r="AP35">
        <f t="shared" si="27"/>
        <v>-0.37395146305717997</v>
      </c>
      <c r="AQ35">
        <f t="shared" si="27"/>
        <v>-220.80351864136358</v>
      </c>
      <c r="AR35">
        <f t="shared" si="27"/>
        <v>-221.17747010442079</v>
      </c>
      <c r="AS35">
        <f t="shared" si="27"/>
        <v>9.1511131556467031</v>
      </c>
      <c r="AT35">
        <f t="shared" si="27"/>
        <v>1.4088339014769296</v>
      </c>
      <c r="AU35">
        <f t="shared" si="23"/>
        <v>-210.61752304729717</v>
      </c>
      <c r="AW35">
        <v>32</v>
      </c>
      <c r="AX35">
        <f>IF(Z35&gt;0, (R35*SUMPRODUCT(K35:$K$98, X35:$X$98)-K35*$AZ$3)/Z35, 0)</f>
        <v>733.7239268403855</v>
      </c>
    </row>
    <row r="36" spans="5:50" x14ac:dyDescent="0.25">
      <c r="E36">
        <v>2036</v>
      </c>
      <c r="F36" s="5">
        <v>3.5571999999999999E-2</v>
      </c>
      <c r="G36" s="5"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6.0771449302831244E-2</v>
      </c>
      <c r="L36" s="2">
        <v>33</v>
      </c>
      <c r="M36" s="6">
        <v>0.14457818</v>
      </c>
      <c r="Q36" s="4">
        <f t="shared" si="21"/>
        <v>25</v>
      </c>
      <c r="R36">
        <f t="shared" si="0"/>
        <v>100000</v>
      </c>
      <c r="S36">
        <f t="shared" si="1"/>
        <v>228.86136366221575</v>
      </c>
      <c r="U36">
        <f t="shared" si="13"/>
        <v>0.14457818</v>
      </c>
      <c r="V36">
        <f t="shared" si="14"/>
        <v>0.01</v>
      </c>
      <c r="W36">
        <f t="shared" si="15"/>
        <v>0.2197645366057952</v>
      </c>
      <c r="X36">
        <f t="shared" si="16"/>
        <v>3.177315673100925E-2</v>
      </c>
      <c r="Y36">
        <f t="shared" si="17"/>
        <v>2.197645366057952E-3</v>
      </c>
      <c r="Z36">
        <f t="shared" si="18"/>
        <v>0.18579373450872799</v>
      </c>
      <c r="AB36">
        <f t="shared" si="19"/>
        <v>161.2464987786617</v>
      </c>
      <c r="AC36">
        <f t="shared" si="2"/>
        <v>42.521007439563164</v>
      </c>
      <c r="AE36">
        <f t="shared" si="3"/>
        <v>0</v>
      </c>
      <c r="AF36">
        <f t="shared" si="24"/>
        <v>0</v>
      </c>
      <c r="AG36">
        <f t="shared" si="24"/>
        <v>-4.6448433627182002</v>
      </c>
      <c r="AH36">
        <f t="shared" si="5"/>
        <v>-3177.3156731009249</v>
      </c>
      <c r="AI36">
        <f t="shared" si="25"/>
        <v>-3181.9605164636432</v>
      </c>
      <c r="AJ36">
        <f t="shared" si="7"/>
        <v>118.72549133909854</v>
      </c>
      <c r="AK36">
        <f t="shared" si="22"/>
        <v>11.28725491450632</v>
      </c>
      <c r="AL36">
        <f t="shared" si="26"/>
        <v>-3051.9477702100385</v>
      </c>
      <c r="AN36">
        <f t="shared" si="27"/>
        <v>0</v>
      </c>
      <c r="AO36">
        <f t="shared" si="27"/>
        <v>0</v>
      </c>
      <c r="AP36">
        <f t="shared" si="27"/>
        <v>-0.28227386293702128</v>
      </c>
      <c r="AQ36">
        <f t="shared" si="27"/>
        <v>-193.09007834694398</v>
      </c>
      <c r="AR36">
        <f t="shared" si="27"/>
        <v>-193.37235220988103</v>
      </c>
      <c r="AS36">
        <f t="shared" si="27"/>
        <v>7.2151201778677567</v>
      </c>
      <c r="AT36">
        <f t="shared" si="27"/>
        <v>0.68594283980505366</v>
      </c>
      <c r="AU36">
        <f t="shared" si="23"/>
        <v>-185.47128919220822</v>
      </c>
      <c r="AW36">
        <v>33</v>
      </c>
      <c r="AX36">
        <f>IF(Z36&gt;0, (R36*SUMPRODUCT(K36:$K$98, X36:$X$98)-K36*$AZ$3)/Z36, 0)</f>
        <v>228.86136366221575</v>
      </c>
    </row>
    <row r="37" spans="5:50" x14ac:dyDescent="0.25">
      <c r="E37">
        <v>2037</v>
      </c>
      <c r="F37" s="5">
        <v>3.5571999999999999E-2</v>
      </c>
      <c r="G37" s="5"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5.4260222591813609E-2</v>
      </c>
      <c r="L37" s="2">
        <v>34</v>
      </c>
      <c r="M37" s="6">
        <v>0.16385111999999999</v>
      </c>
      <c r="Q37" s="4">
        <f t="shared" si="21"/>
        <v>25</v>
      </c>
      <c r="R37">
        <f t="shared" si="0"/>
        <v>100000</v>
      </c>
      <c r="S37">
        <f t="shared" si="1"/>
        <v>-387.16986766092759</v>
      </c>
      <c r="U37">
        <f t="shared" si="13"/>
        <v>0.16385111999999999</v>
      </c>
      <c r="V37">
        <f t="shared" si="14"/>
        <v>0.01</v>
      </c>
      <c r="W37">
        <f t="shared" si="15"/>
        <v>0.18579373450872799</v>
      </c>
      <c r="X37">
        <f t="shared" si="16"/>
        <v>3.044251148823773E-2</v>
      </c>
      <c r="Y37">
        <f t="shared" si="17"/>
        <v>1.85793734508728E-3</v>
      </c>
      <c r="Z37">
        <f t="shared" si="18"/>
        <v>0.15349328567540299</v>
      </c>
      <c r="AB37">
        <f t="shared" si="19"/>
        <v>42.521007439563164</v>
      </c>
      <c r="AC37">
        <f t="shared" si="2"/>
        <v>-59.427975101786728</v>
      </c>
      <c r="AE37">
        <f t="shared" si="3"/>
        <v>0</v>
      </c>
      <c r="AF37">
        <f t="shared" si="24"/>
        <v>0</v>
      </c>
      <c r="AG37">
        <f t="shared" si="24"/>
        <v>-3.8373321418850748</v>
      </c>
      <c r="AH37">
        <f t="shared" si="5"/>
        <v>-3044.2511488237728</v>
      </c>
      <c r="AI37">
        <f t="shared" si="25"/>
        <v>-3048.0884809656577</v>
      </c>
      <c r="AJ37">
        <f t="shared" si="7"/>
        <v>101.94898254134989</v>
      </c>
      <c r="AK37">
        <f t="shared" si="22"/>
        <v>2.9764705207694218</v>
      </c>
      <c r="AL37">
        <f t="shared" si="26"/>
        <v>-2943.1630279035385</v>
      </c>
      <c r="AN37">
        <f t="shared" si="27"/>
        <v>0</v>
      </c>
      <c r="AO37">
        <f t="shared" si="27"/>
        <v>0</v>
      </c>
      <c r="AP37">
        <f t="shared" si="27"/>
        <v>-0.20821449617740503</v>
      </c>
      <c r="AQ37">
        <f t="shared" si="27"/>
        <v>-165.18174496056221</v>
      </c>
      <c r="AR37">
        <f t="shared" si="27"/>
        <v>-165.3899594567396</v>
      </c>
      <c r="AS37">
        <f t="shared" si="27"/>
        <v>5.5317744857025648</v>
      </c>
      <c r="AT37">
        <f t="shared" si="27"/>
        <v>0.16150395299492021</v>
      </c>
      <c r="AU37">
        <f t="shared" si="23"/>
        <v>-159.69668101804211</v>
      </c>
      <c r="AW37">
        <v>34</v>
      </c>
      <c r="AX37">
        <f>IF(Z37&gt;0, (R37*SUMPRODUCT(K37:$K$98, X37:$X$98)-K37*$AZ$3)/Z37, 0)</f>
        <v>-387.16986766092759</v>
      </c>
    </row>
    <row r="38" spans="5:50" x14ac:dyDescent="0.25">
      <c r="E38">
        <v>2038</v>
      </c>
      <c r="F38" s="5">
        <v>3.5571999999999999E-2</v>
      </c>
      <c r="G38" s="5"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4.8446627314119292E-2</v>
      </c>
      <c r="L38" s="2">
        <v>35</v>
      </c>
      <c r="M38" s="6">
        <v>0.185300933</v>
      </c>
      <c r="Q38" s="4">
        <f t="shared" si="21"/>
        <v>25</v>
      </c>
      <c r="R38">
        <f t="shared" si="0"/>
        <v>100000</v>
      </c>
      <c r="S38">
        <f t="shared" si="1"/>
        <v>-1159.6380489337823</v>
      </c>
      <c r="U38">
        <f t="shared" si="13"/>
        <v>0.185300933</v>
      </c>
      <c r="V38">
        <f t="shared" si="14"/>
        <v>0.01</v>
      </c>
      <c r="W38">
        <f t="shared" si="15"/>
        <v>0.15349328567540299</v>
      </c>
      <c r="X38">
        <f t="shared" si="16"/>
        <v>2.844244904488771E-2</v>
      </c>
      <c r="Y38">
        <f t="shared" si="17"/>
        <v>1.5349328567540298E-3</v>
      </c>
      <c r="Z38">
        <f t="shared" si="18"/>
        <v>0.12351590377376125</v>
      </c>
      <c r="AB38">
        <f t="shared" si="19"/>
        <v>-59.427975101786728</v>
      </c>
      <c r="AC38">
        <f t="shared" si="2"/>
        <v>-143.2337416644973</v>
      </c>
      <c r="AE38">
        <f t="shared" si="3"/>
        <v>0</v>
      </c>
      <c r="AF38">
        <f t="shared" si="24"/>
        <v>0</v>
      </c>
      <c r="AG38">
        <f t="shared" si="24"/>
        <v>-3.0878975943440312</v>
      </c>
      <c r="AH38">
        <f t="shared" si="5"/>
        <v>-2844.2449044887708</v>
      </c>
      <c r="AI38">
        <f t="shared" si="25"/>
        <v>-2847.332802083115</v>
      </c>
      <c r="AJ38">
        <f t="shared" si="7"/>
        <v>83.805766562710573</v>
      </c>
      <c r="AK38">
        <f t="shared" si="22"/>
        <v>-4.1599582571250711</v>
      </c>
      <c r="AL38">
        <f t="shared" si="26"/>
        <v>-2767.6869937775296</v>
      </c>
      <c r="AN38">
        <f t="shared" si="27"/>
        <v>0</v>
      </c>
      <c r="AO38">
        <f t="shared" si="27"/>
        <v>0</v>
      </c>
      <c r="AP38">
        <f t="shared" si="27"/>
        <v>-0.14959822393735078</v>
      </c>
      <c r="AQ38">
        <f t="shared" si="27"/>
        <v>-137.79407287785031</v>
      </c>
      <c r="AR38">
        <f t="shared" si="27"/>
        <v>-137.94367110178766</v>
      </c>
      <c r="AS38">
        <f t="shared" si="27"/>
        <v>4.0601067394377193</v>
      </c>
      <c r="AT38">
        <f t="shared" si="27"/>
        <v>-0.20153594732523156</v>
      </c>
      <c r="AU38">
        <f t="shared" si="23"/>
        <v>-134.08510030967517</v>
      </c>
      <c r="AW38">
        <v>35</v>
      </c>
      <c r="AX38">
        <f>IF(Z38&gt;0, (R38*SUMPRODUCT(K38:$K$98, X38:$X$98)-K38*$AZ$3)/Z38, 0)</f>
        <v>-1159.6380489337823</v>
      </c>
    </row>
    <row r="39" spans="5:50" x14ac:dyDescent="0.25">
      <c r="E39">
        <v>2039</v>
      </c>
      <c r="F39" s="5">
        <v>3.5571999999999999E-2</v>
      </c>
      <c r="G39" s="5"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4.3255917244749365E-2</v>
      </c>
      <c r="L39" s="2">
        <v>36</v>
      </c>
      <c r="M39" s="6">
        <v>0.20871278500000001</v>
      </c>
      <c r="Q39" s="4">
        <f t="shared" si="21"/>
        <v>25</v>
      </c>
      <c r="R39">
        <f t="shared" si="0"/>
        <v>100000</v>
      </c>
      <c r="S39">
        <f t="shared" si="1"/>
        <v>-2159.2505248644293</v>
      </c>
      <c r="U39">
        <f t="shared" si="13"/>
        <v>0.20871278500000001</v>
      </c>
      <c r="V39">
        <f t="shared" si="14"/>
        <v>0.01</v>
      </c>
      <c r="W39">
        <f t="shared" si="15"/>
        <v>0.12351590377376125</v>
      </c>
      <c r="X39">
        <f t="shared" si="16"/>
        <v>2.5779348268413722E-2</v>
      </c>
      <c r="Y39">
        <f t="shared" si="17"/>
        <v>1.2351590377376125E-3</v>
      </c>
      <c r="Z39">
        <f t="shared" si="18"/>
        <v>9.6501396467609898E-2</v>
      </c>
      <c r="AB39">
        <f t="shared" si="19"/>
        <v>-143.2337416644973</v>
      </c>
      <c r="AC39">
        <f t="shared" si="2"/>
        <v>-208.37069097283705</v>
      </c>
      <c r="AE39">
        <f t="shared" si="3"/>
        <v>0</v>
      </c>
      <c r="AF39">
        <f t="shared" si="24"/>
        <v>0</v>
      </c>
      <c r="AG39">
        <f t="shared" si="24"/>
        <v>-2.4125349116902473</v>
      </c>
      <c r="AH39">
        <f t="shared" si="5"/>
        <v>-2577.9348268413723</v>
      </c>
      <c r="AI39">
        <f t="shared" si="25"/>
        <v>-2580.3473617530626</v>
      </c>
      <c r="AJ39">
        <f t="shared" si="7"/>
        <v>65.136949308339751</v>
      </c>
      <c r="AK39">
        <f t="shared" si="22"/>
        <v>-10.026361916514812</v>
      </c>
      <c r="AL39">
        <f t="shared" si="26"/>
        <v>-2525.2367743612376</v>
      </c>
      <c r="AN39">
        <f t="shared" si="27"/>
        <v>0</v>
      </c>
      <c r="AO39">
        <f t="shared" si="27"/>
        <v>0</v>
      </c>
      <c r="AP39">
        <f t="shared" si="27"/>
        <v>-0.10435641049014205</v>
      </c>
      <c r="AQ39">
        <f t="shared" si="27"/>
        <v>-111.51093553220768</v>
      </c>
      <c r="AR39">
        <f t="shared" si="27"/>
        <v>-111.61529194269782</v>
      </c>
      <c r="AS39">
        <f t="shared" si="27"/>
        <v>2.8175584888569785</v>
      </c>
      <c r="AT39">
        <f t="shared" si="27"/>
        <v>-0.43369948132667135</v>
      </c>
      <c r="AU39">
        <f t="shared" si="23"/>
        <v>-109.23143293516752</v>
      </c>
      <c r="AW39">
        <v>36</v>
      </c>
      <c r="AX39">
        <f>IF(Z39&gt;0, (R39*SUMPRODUCT(K39:$K$98, X39:$X$98)-K39*$AZ$3)/Z39, 0)</f>
        <v>-2159.2505248644293</v>
      </c>
    </row>
    <row r="40" spans="5:50" x14ac:dyDescent="0.25">
      <c r="E40">
        <v>2040</v>
      </c>
      <c r="F40" s="5">
        <v>3.5571999999999999E-2</v>
      </c>
      <c r="G40" s="5"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3.8621354682811929E-2</v>
      </c>
      <c r="L40" s="2">
        <v>37</v>
      </c>
      <c r="M40" s="6">
        <v>0.23444695300000001</v>
      </c>
      <c r="Q40" s="4">
        <f t="shared" si="21"/>
        <v>25</v>
      </c>
      <c r="R40">
        <f t="shared" si="0"/>
        <v>100000</v>
      </c>
      <c r="S40">
        <f t="shared" si="1"/>
        <v>-3497.4964349302322</v>
      </c>
      <c r="U40">
        <f t="shared" si="13"/>
        <v>0.23444695300000001</v>
      </c>
      <c r="V40">
        <f t="shared" si="14"/>
        <v>0.01</v>
      </c>
      <c r="W40">
        <f t="shared" si="15"/>
        <v>9.6501396467609898E-2</v>
      </c>
      <c r="X40">
        <f t="shared" si="16"/>
        <v>2.2624458362076105E-2</v>
      </c>
      <c r="Y40">
        <f t="shared" si="17"/>
        <v>9.6501396467609901E-4</v>
      </c>
      <c r="Z40">
        <f t="shared" si="18"/>
        <v>7.291192414085769E-2</v>
      </c>
      <c r="AB40">
        <f t="shared" si="19"/>
        <v>-208.37069097283705</v>
      </c>
      <c r="AC40">
        <f t="shared" si="2"/>
        <v>-255.00919474655331</v>
      </c>
      <c r="AE40">
        <f t="shared" si="3"/>
        <v>0</v>
      </c>
      <c r="AF40">
        <f t="shared" si="24"/>
        <v>0</v>
      </c>
      <c r="AG40">
        <f t="shared" si="24"/>
        <v>-1.8227981035214422</v>
      </c>
      <c r="AH40">
        <f t="shared" si="5"/>
        <v>-2262.4458362076107</v>
      </c>
      <c r="AI40">
        <f t="shared" si="25"/>
        <v>-2264.2686343111322</v>
      </c>
      <c r="AJ40">
        <f t="shared" si="7"/>
        <v>46.638503773716252</v>
      </c>
      <c r="AK40">
        <f t="shared" si="22"/>
        <v>-14.585948368098595</v>
      </c>
      <c r="AL40">
        <f t="shared" si="26"/>
        <v>-2232.2160789055147</v>
      </c>
      <c r="AN40">
        <f t="shared" si="27"/>
        <v>0</v>
      </c>
      <c r="AO40">
        <f t="shared" si="27"/>
        <v>0</v>
      </c>
      <c r="AP40">
        <f t="shared" si="27"/>
        <v>-7.0398932071258552E-2</v>
      </c>
      <c r="AQ40">
        <f t="shared" si="27"/>
        <v>-87.378723090825162</v>
      </c>
      <c r="AR40">
        <f t="shared" si="27"/>
        <v>-87.449122022896418</v>
      </c>
      <c r="AS40">
        <f t="shared" si="27"/>
        <v>1.801242196120358</v>
      </c>
      <c r="AT40">
        <f t="shared" si="27"/>
        <v>-0.56332908530951764</v>
      </c>
      <c r="AU40">
        <f t="shared" si="23"/>
        <v>-86.211208912085581</v>
      </c>
      <c r="AW40">
        <v>37</v>
      </c>
      <c r="AX40">
        <f>IF(Z40&gt;0, (R40*SUMPRODUCT(K40:$K$98, X40:$X$98)-K40*$AZ$3)/Z40, 0)</f>
        <v>-3497.4964349302322</v>
      </c>
    </row>
    <row r="41" spans="5:50" x14ac:dyDescent="0.25">
      <c r="E41">
        <v>2041</v>
      </c>
      <c r="F41" s="5">
        <v>3.5571999999999999E-2</v>
      </c>
      <c r="G41" s="5"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3.4483352395367789E-2</v>
      </c>
      <c r="L41" s="2">
        <v>38</v>
      </c>
      <c r="M41" s="6">
        <v>0.26339700100000002</v>
      </c>
      <c r="Q41" s="4">
        <f t="shared" si="21"/>
        <v>25</v>
      </c>
      <c r="R41">
        <f t="shared" si="0"/>
        <v>100000</v>
      </c>
      <c r="S41">
        <f t="shared" si="1"/>
        <v>-5369.5115263927146</v>
      </c>
      <c r="U41">
        <f t="shared" si="13"/>
        <v>0.26339700100000002</v>
      </c>
      <c r="V41">
        <f t="shared" si="14"/>
        <v>0.01</v>
      </c>
      <c r="W41">
        <f t="shared" si="15"/>
        <v>7.291192414085769E-2</v>
      </c>
      <c r="X41">
        <f t="shared" si="16"/>
        <v>1.920478215584142E-2</v>
      </c>
      <c r="Y41">
        <f t="shared" si="17"/>
        <v>7.2911924140857691E-4</v>
      </c>
      <c r="Z41">
        <f t="shared" si="18"/>
        <v>5.2978022743607696E-2</v>
      </c>
      <c r="AB41">
        <f t="shared" si="19"/>
        <v>-255.00919474655331</v>
      </c>
      <c r="AC41">
        <f t="shared" si="2"/>
        <v>-284.46610376729689</v>
      </c>
      <c r="AE41">
        <f t="shared" si="3"/>
        <v>0</v>
      </c>
      <c r="AF41">
        <f t="shared" si="24"/>
        <v>0</v>
      </c>
      <c r="AG41">
        <f t="shared" si="24"/>
        <v>-1.3244505685901924</v>
      </c>
      <c r="AH41">
        <f t="shared" si="5"/>
        <v>-1920.4782155841419</v>
      </c>
      <c r="AI41">
        <f t="shared" si="25"/>
        <v>-1921.8026661527322</v>
      </c>
      <c r="AJ41">
        <f t="shared" si="7"/>
        <v>29.456909020743581</v>
      </c>
      <c r="AK41">
        <f t="shared" si="22"/>
        <v>-17.850643632258734</v>
      </c>
      <c r="AL41">
        <f t="shared" si="26"/>
        <v>-1910.1964007642473</v>
      </c>
      <c r="AN41">
        <f t="shared" si="27"/>
        <v>0</v>
      </c>
      <c r="AO41">
        <f t="shared" si="27"/>
        <v>0</v>
      </c>
      <c r="AP41">
        <f t="shared" si="27"/>
        <v>-4.5671495686940844E-2</v>
      </c>
      <c r="AQ41">
        <f t="shared" si="27"/>
        <v>-66.224527075615072</v>
      </c>
      <c r="AR41">
        <f t="shared" si="27"/>
        <v>-66.270198571302018</v>
      </c>
      <c r="AS41">
        <f t="shared" si="27"/>
        <v>1.0157729742405892</v>
      </c>
      <c r="AT41">
        <f t="shared" si="27"/>
        <v>-0.61555003485530602</v>
      </c>
      <c r="AU41">
        <f t="shared" si="23"/>
        <v>-65.869975631916731</v>
      </c>
      <c r="AW41">
        <v>38</v>
      </c>
      <c r="AX41">
        <f>IF(Z41&gt;0, (R41*SUMPRODUCT(K41:$K$98, X41:$X$98)-K41*$AZ$3)/Z41, 0)</f>
        <v>-5369.5115263927146</v>
      </c>
    </row>
    <row r="42" spans="5:50" x14ac:dyDescent="0.25">
      <c r="E42">
        <v>2042</v>
      </c>
      <c r="F42" s="5">
        <v>3.5571999999999999E-2</v>
      </c>
      <c r="G42" s="5"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3.0788707495864095E-2</v>
      </c>
      <c r="L42" s="2">
        <v>39</v>
      </c>
      <c r="M42" s="6">
        <v>0.29593128600000002</v>
      </c>
      <c r="Q42" s="4">
        <f t="shared" si="21"/>
        <v>25</v>
      </c>
      <c r="R42">
        <f t="shared" si="0"/>
        <v>100000</v>
      </c>
      <c r="S42">
        <f t="shared" si="1"/>
        <v>-8130.8558528313388</v>
      </c>
      <c r="U42">
        <f t="shared" si="13"/>
        <v>0.29593128600000002</v>
      </c>
      <c r="V42">
        <f t="shared" si="14"/>
        <v>0.01</v>
      </c>
      <c r="W42">
        <f t="shared" si="15"/>
        <v>5.2978022743607696E-2</v>
      </c>
      <c r="X42">
        <f t="shared" si="16"/>
        <v>1.5677854400253075E-2</v>
      </c>
      <c r="Y42">
        <f t="shared" si="17"/>
        <v>5.2978022743607701E-4</v>
      </c>
      <c r="Z42">
        <f t="shared" si="18"/>
        <v>3.677038811591854E-2</v>
      </c>
      <c r="AB42">
        <f t="shared" si="19"/>
        <v>-284.46610376729689</v>
      </c>
      <c r="AC42">
        <f t="shared" si="2"/>
        <v>-298.97472542319616</v>
      </c>
      <c r="AE42">
        <f t="shared" si="3"/>
        <v>0</v>
      </c>
      <c r="AF42">
        <f t="shared" si="24"/>
        <v>0</v>
      </c>
      <c r="AG42">
        <f t="shared" si="24"/>
        <v>-0.91925970289796344</v>
      </c>
      <c r="AH42">
        <f t="shared" si="5"/>
        <v>-1567.7854400253075</v>
      </c>
      <c r="AI42">
        <f t="shared" si="25"/>
        <v>-1568.7046997282055</v>
      </c>
      <c r="AJ42">
        <f t="shared" si="7"/>
        <v>14.508621655899276</v>
      </c>
      <c r="AK42">
        <f t="shared" si="22"/>
        <v>-19.912627263710785</v>
      </c>
      <c r="AL42">
        <f t="shared" si="26"/>
        <v>-1574.108705336017</v>
      </c>
      <c r="AN42">
        <f t="shared" si="27"/>
        <v>0</v>
      </c>
      <c r="AO42">
        <f t="shared" si="27"/>
        <v>0</v>
      </c>
      <c r="AP42">
        <f t="shared" si="27"/>
        <v>-2.8302818105260329E-2</v>
      </c>
      <c r="AQ42">
        <f t="shared" si="27"/>
        <v>-48.270087329213773</v>
      </c>
      <c r="AR42">
        <f t="shared" si="27"/>
        <v>-48.298390147319033</v>
      </c>
      <c r="AS42">
        <f t="shared" si="27"/>
        <v>0.44670170833164219</v>
      </c>
      <c r="AT42">
        <f t="shared" si="27"/>
        <v>-0.61308405629656004</v>
      </c>
      <c r="AU42">
        <f t="shared" si="23"/>
        <v>-48.464772495283952</v>
      </c>
      <c r="AW42">
        <v>39</v>
      </c>
      <c r="AX42">
        <f>IF(Z42&gt;0, (R42*SUMPRODUCT(K42:$K$98, X42:$X$98)-K42*$AZ$3)/Z42, 0)</f>
        <v>-8130.8558528313388</v>
      </c>
    </row>
    <row r="43" spans="5:50" x14ac:dyDescent="0.25">
      <c r="E43">
        <v>2043</v>
      </c>
      <c r="F43" s="5">
        <v>3.5571999999999999E-2</v>
      </c>
      <c r="G43" s="5"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2.7489917407021513E-2</v>
      </c>
      <c r="L43" s="2">
        <v>40</v>
      </c>
      <c r="M43" s="6">
        <v>0.33262349499999999</v>
      </c>
      <c r="Q43" s="4">
        <f t="shared" si="21"/>
        <v>25</v>
      </c>
      <c r="R43">
        <f t="shared" si="0"/>
        <v>100000</v>
      </c>
      <c r="S43">
        <f t="shared" si="1"/>
        <v>-12455.321503333453</v>
      </c>
      <c r="U43">
        <f t="shared" si="13"/>
        <v>0.33262349499999999</v>
      </c>
      <c r="V43">
        <f t="shared" si="14"/>
        <v>0.01</v>
      </c>
      <c r="W43">
        <f t="shared" si="15"/>
        <v>3.677038811591854E-2</v>
      </c>
      <c r="X43">
        <f t="shared" si="16"/>
        <v>1.2230695007623289E-2</v>
      </c>
      <c r="Y43">
        <f t="shared" si="17"/>
        <v>3.6770388115918543E-4</v>
      </c>
      <c r="Z43">
        <f t="shared" si="18"/>
        <v>2.4171989227136065E-2</v>
      </c>
      <c r="AB43">
        <f t="shared" si="19"/>
        <v>-298.97472542319616</v>
      </c>
      <c r="AC43">
        <f t="shared" si="2"/>
        <v>-301.0698971990924</v>
      </c>
      <c r="AE43">
        <f t="shared" si="3"/>
        <v>0</v>
      </c>
      <c r="AF43">
        <f t="shared" si="24"/>
        <v>0</v>
      </c>
      <c r="AG43">
        <f t="shared" si="24"/>
        <v>-0.60429973067840159</v>
      </c>
      <c r="AH43">
        <f t="shared" si="5"/>
        <v>-1223.069500762329</v>
      </c>
      <c r="AI43">
        <f t="shared" si="25"/>
        <v>-1223.6738004930073</v>
      </c>
      <c r="AJ43">
        <f t="shared" si="7"/>
        <v>2.0951717758962332</v>
      </c>
      <c r="AK43">
        <f t="shared" si="22"/>
        <v>-20.928230779623732</v>
      </c>
      <c r="AL43">
        <f t="shared" si="26"/>
        <v>-1242.5068594967347</v>
      </c>
      <c r="AN43">
        <f t="shared" si="27"/>
        <v>0</v>
      </c>
      <c r="AO43">
        <f t="shared" si="27"/>
        <v>0</v>
      </c>
      <c r="AP43">
        <f t="shared" si="27"/>
        <v>-1.6612149685434605E-2</v>
      </c>
      <c r="AQ43">
        <f t="shared" si="27"/>
        <v>-33.62207955900346</v>
      </c>
      <c r="AR43">
        <f t="shared" si="27"/>
        <v>-33.638691708688889</v>
      </c>
      <c r="AS43">
        <f t="shared" si="27"/>
        <v>5.7596099072910037E-2</v>
      </c>
      <c r="AT43">
        <f t="shared" si="27"/>
        <v>-0.57531533560694181</v>
      </c>
      <c r="AU43">
        <f t="shared" si="23"/>
        <v>-34.156410945222923</v>
      </c>
      <c r="AW43">
        <v>40</v>
      </c>
      <c r="AX43">
        <f>IF(Z43&gt;0, (R43*SUMPRODUCT(K43:$K$98, X43:$X$98)-K43*$AZ$3)/Z43, 0)</f>
        <v>-12455.321503333453</v>
      </c>
    </row>
    <row r="44" spans="5:50" x14ac:dyDescent="0.25">
      <c r="E44">
        <v>2044</v>
      </c>
      <c r="F44" s="5">
        <v>3.5571999999999999E-2</v>
      </c>
      <c r="G44" s="5"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2.4544569113412063E-2</v>
      </c>
      <c r="L44" s="2">
        <v>41</v>
      </c>
      <c r="M44" s="6">
        <v>0.37225971299999999</v>
      </c>
      <c r="Q44" s="4">
        <f t="shared" si="21"/>
        <v>25</v>
      </c>
      <c r="R44">
        <f t="shared" si="0"/>
        <v>100000</v>
      </c>
      <c r="S44">
        <f t="shared" si="1"/>
        <v>-19653.371707926111</v>
      </c>
      <c r="U44">
        <f t="shared" si="13"/>
        <v>0.37225971299999999</v>
      </c>
      <c r="V44">
        <f t="shared" si="14"/>
        <v>0.01</v>
      </c>
      <c r="W44">
        <f t="shared" si="15"/>
        <v>2.4171989227136065E-2</v>
      </c>
      <c r="X44">
        <f t="shared" si="16"/>
        <v>8.9982577723327628E-3</v>
      </c>
      <c r="Y44">
        <f t="shared" si="17"/>
        <v>2.4171989227136066E-4</v>
      </c>
      <c r="Z44">
        <f t="shared" si="18"/>
        <v>1.4932011562531941E-2</v>
      </c>
      <c r="AB44">
        <f t="shared" si="19"/>
        <v>-301.0698971990924</v>
      </c>
      <c r="AC44">
        <f t="shared" si="2"/>
        <v>-293.46437358549082</v>
      </c>
      <c r="AE44">
        <f t="shared" si="3"/>
        <v>0</v>
      </c>
      <c r="AF44">
        <f t="shared" si="24"/>
        <v>0</v>
      </c>
      <c r="AG44">
        <f t="shared" si="24"/>
        <v>-0.37330028906329854</v>
      </c>
      <c r="AH44">
        <f t="shared" si="5"/>
        <v>-899.82577723327631</v>
      </c>
      <c r="AI44">
        <f t="shared" si="25"/>
        <v>-900.19907752233962</v>
      </c>
      <c r="AJ44">
        <f t="shared" si="7"/>
        <v>-7.6055236136015765</v>
      </c>
      <c r="AK44">
        <f t="shared" si="22"/>
        <v>-21.074892803936471</v>
      </c>
      <c r="AL44">
        <f t="shared" si="26"/>
        <v>-928.87949393987765</v>
      </c>
      <c r="AN44">
        <f t="shared" si="27"/>
        <v>0</v>
      </c>
      <c r="AO44">
        <f t="shared" si="27"/>
        <v>0</v>
      </c>
      <c r="AP44">
        <f t="shared" si="27"/>
        <v>-9.1624947449708317E-3</v>
      </c>
      <c r="AQ44">
        <f t="shared" si="27"/>
        <v>-22.085835979331879</v>
      </c>
      <c r="AR44">
        <f t="shared" si="27"/>
        <v>-22.094998474076849</v>
      </c>
      <c r="AS44">
        <f t="shared" si="27"/>
        <v>-0.18667429997773136</v>
      </c>
      <c r="AT44">
        <f t="shared" si="27"/>
        <v>-0.51727416298396922</v>
      </c>
      <c r="AU44">
        <f t="shared" si="23"/>
        <v>-22.798946937038547</v>
      </c>
      <c r="AW44">
        <v>41</v>
      </c>
      <c r="AX44">
        <f>IF(Z44&gt;0, (R44*SUMPRODUCT(K44:$K$98, X44:$X$98)-K44*$AZ$3)/Z44, 0)</f>
        <v>-19653.371707926111</v>
      </c>
    </row>
    <row r="45" spans="5:50" x14ac:dyDescent="0.25">
      <c r="E45">
        <v>2045</v>
      </c>
      <c r="F45" s="5">
        <v>3.5571999999999999E-2</v>
      </c>
      <c r="G45" s="5"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2.1914793851260769E-2</v>
      </c>
      <c r="L45" s="2">
        <v>42</v>
      </c>
      <c r="M45" s="6">
        <v>0.41367450300000003</v>
      </c>
      <c r="Q45" s="4">
        <f t="shared" si="21"/>
        <v>25</v>
      </c>
      <c r="R45">
        <f t="shared" si="0"/>
        <v>100000</v>
      </c>
      <c r="S45">
        <f t="shared" si="1"/>
        <v>-32390.146352503052</v>
      </c>
      <c r="U45">
        <f t="shared" si="13"/>
        <v>0.41367450300000003</v>
      </c>
      <c r="V45">
        <f t="shared" si="14"/>
        <v>0.01</v>
      </c>
      <c r="W45">
        <f t="shared" si="15"/>
        <v>1.4932011562531941E-2</v>
      </c>
      <c r="X45">
        <f t="shared" si="16"/>
        <v>6.1769924619206546E-3</v>
      </c>
      <c r="Y45">
        <f t="shared" si="17"/>
        <v>1.4932011562531942E-4</v>
      </c>
      <c r="Z45">
        <f t="shared" si="18"/>
        <v>8.6056989849859662E-3</v>
      </c>
      <c r="AB45">
        <f t="shared" si="19"/>
        <v>-293.46437358549082</v>
      </c>
      <c r="AC45">
        <f t="shared" si="2"/>
        <v>-278.73984958928241</v>
      </c>
      <c r="AE45">
        <f t="shared" si="3"/>
        <v>0</v>
      </c>
      <c r="AF45">
        <f t="shared" si="24"/>
        <v>0</v>
      </c>
      <c r="AG45">
        <f t="shared" si="24"/>
        <v>-0.21514247462464917</v>
      </c>
      <c r="AH45">
        <f t="shared" si="5"/>
        <v>-617.6992461920654</v>
      </c>
      <c r="AI45">
        <f t="shared" si="25"/>
        <v>-617.91438866669</v>
      </c>
      <c r="AJ45">
        <f t="shared" si="7"/>
        <v>-14.724523996208404</v>
      </c>
      <c r="AK45">
        <f t="shared" si="22"/>
        <v>-20.542506150984359</v>
      </c>
      <c r="AL45">
        <f t="shared" si="26"/>
        <v>-653.18141881388271</v>
      </c>
      <c r="AN45">
        <f t="shared" si="27"/>
        <v>0</v>
      </c>
      <c r="AO45">
        <f t="shared" si="27"/>
        <v>0</v>
      </c>
      <c r="AP45">
        <f t="shared" si="27"/>
        <v>-4.7148029800492871E-3</v>
      </c>
      <c r="AQ45">
        <f t="shared" si="27"/>
        <v>-13.536751642378286</v>
      </c>
      <c r="AR45">
        <f t="shared" si="27"/>
        <v>-13.541466445358335</v>
      </c>
      <c r="AS45">
        <f t="shared" si="27"/>
        <v>-0.32268490793484955</v>
      </c>
      <c r="AT45">
        <f t="shared" si="27"/>
        <v>-0.45018478748707852</v>
      </c>
      <c r="AU45">
        <f t="shared" si="23"/>
        <v>-14.314336140780261</v>
      </c>
      <c r="AW45">
        <v>42</v>
      </c>
      <c r="AX45">
        <f>IF(Z45&gt;0, (R45*SUMPRODUCT(K45:$K$98, X45:$X$98)-K45*$AZ$3)/Z45, 0)</f>
        <v>-32390.146352503052</v>
      </c>
    </row>
    <row r="46" spans="5:50" x14ac:dyDescent="0.25">
      <c r="E46">
        <v>2046</v>
      </c>
      <c r="F46" s="5">
        <v>3.5571999999999999E-2</v>
      </c>
      <c r="G46" s="5"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1.9566780224339969E-2</v>
      </c>
      <c r="L46" s="2">
        <v>43</v>
      </c>
      <c r="M46" s="6">
        <v>0.42102545200000002</v>
      </c>
      <c r="Q46" s="4">
        <f t="shared" si="21"/>
        <v>25</v>
      </c>
      <c r="R46">
        <f t="shared" si="0"/>
        <v>100000</v>
      </c>
      <c r="S46">
        <f t="shared" si="1"/>
        <v>-52979.52644809203</v>
      </c>
      <c r="U46">
        <f t="shared" si="13"/>
        <v>0.42102545200000002</v>
      </c>
      <c r="V46">
        <f t="shared" si="14"/>
        <v>0.01</v>
      </c>
      <c r="W46">
        <f t="shared" si="15"/>
        <v>8.6056989849859662E-3</v>
      </c>
      <c r="X46">
        <f t="shared" si="16"/>
        <v>3.623218304929658E-3</v>
      </c>
      <c r="Y46">
        <f t="shared" si="17"/>
        <v>8.6056989849859662E-5</v>
      </c>
      <c r="Z46">
        <f t="shared" si="18"/>
        <v>4.8964236902064489E-3</v>
      </c>
      <c r="AB46">
        <f t="shared" si="19"/>
        <v>-278.73984958928241</v>
      </c>
      <c r="AC46">
        <f t="shared" si="2"/>
        <v>-259.41020839635695</v>
      </c>
      <c r="AE46">
        <f t="shared" si="3"/>
        <v>0</v>
      </c>
      <c r="AF46">
        <f t="shared" si="24"/>
        <v>0</v>
      </c>
      <c r="AG46">
        <f t="shared" si="24"/>
        <v>-0.12241059225516122</v>
      </c>
      <c r="AH46">
        <f t="shared" si="5"/>
        <v>-362.32183049296577</v>
      </c>
      <c r="AI46">
        <f t="shared" si="25"/>
        <v>-362.44424108522094</v>
      </c>
      <c r="AJ46">
        <f t="shared" si="7"/>
        <v>-19.329641192925465</v>
      </c>
      <c r="AK46">
        <f t="shared" si="22"/>
        <v>-19.51178947124977</v>
      </c>
      <c r="AL46">
        <f t="shared" si="26"/>
        <v>-401.28567174939616</v>
      </c>
      <c r="AN46">
        <f t="shared" si="27"/>
        <v>0</v>
      </c>
      <c r="AO46">
        <f t="shared" si="27"/>
        <v>0</v>
      </c>
      <c r="AP46">
        <f t="shared" si="27"/>
        <v>-2.3951811557880319E-3</v>
      </c>
      <c r="AQ46">
        <f t="shared" si="27"/>
        <v>-7.0894716277364207</v>
      </c>
      <c r="AR46">
        <f t="shared" si="27"/>
        <v>-7.0918668088922088</v>
      </c>
      <c r="AS46">
        <f t="shared" si="27"/>
        <v>-0.37821884103732123</v>
      </c>
      <c r="AT46">
        <f t="shared" si="27"/>
        <v>-0.38178289636753482</v>
      </c>
      <c r="AU46">
        <f t="shared" si="23"/>
        <v>-7.851868546297065</v>
      </c>
      <c r="AW46">
        <v>43</v>
      </c>
      <c r="AX46">
        <f>IF(Z46&gt;0, (R46*SUMPRODUCT(K46:$K$98, X46:$X$98)-K46*$AZ$3)/Z46, 0)</f>
        <v>-52979.52644809203</v>
      </c>
    </row>
    <row r="47" spans="5:50" x14ac:dyDescent="0.25">
      <c r="E47">
        <v>2047</v>
      </c>
      <c r="F47" s="5">
        <v>3.5571999999999999E-2</v>
      </c>
      <c r="G47" s="5"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1.7470339486017828E-2</v>
      </c>
      <c r="L47" s="2">
        <v>44</v>
      </c>
      <c r="M47" s="6">
        <v>0.42896583300000002</v>
      </c>
      <c r="Q47" s="4">
        <f t="shared" si="21"/>
        <v>25</v>
      </c>
      <c r="R47">
        <f t="shared" si="0"/>
        <v>100000</v>
      </c>
      <c r="S47">
        <f t="shared" si="1"/>
        <v>-86330.331799205407</v>
      </c>
      <c r="U47">
        <f t="shared" si="13"/>
        <v>0.42896583300000002</v>
      </c>
      <c r="V47">
        <f t="shared" si="14"/>
        <v>0.01</v>
      </c>
      <c r="W47">
        <f t="shared" si="15"/>
        <v>4.8964236902064489E-3</v>
      </c>
      <c r="X47">
        <f t="shared" si="16"/>
        <v>2.1003984669903434E-3</v>
      </c>
      <c r="Y47">
        <f t="shared" si="17"/>
        <v>4.8964236902064488E-5</v>
      </c>
      <c r="Z47">
        <f t="shared" si="18"/>
        <v>2.7470609863140408E-3</v>
      </c>
      <c r="AB47">
        <f t="shared" si="19"/>
        <v>-259.41020839635695</v>
      </c>
      <c r="AC47">
        <f t="shared" si="2"/>
        <v>-237.15468642114359</v>
      </c>
      <c r="AE47">
        <f t="shared" si="3"/>
        <v>0</v>
      </c>
      <c r="AF47">
        <f t="shared" si="24"/>
        <v>0</v>
      </c>
      <c r="AG47">
        <f t="shared" si="24"/>
        <v>-6.8676524657851026E-2</v>
      </c>
      <c r="AH47">
        <f t="shared" si="5"/>
        <v>-210.03984669903434</v>
      </c>
      <c r="AI47">
        <f t="shared" si="25"/>
        <v>-210.1085232236922</v>
      </c>
      <c r="AJ47">
        <f t="shared" si="7"/>
        <v>-22.255521975213355</v>
      </c>
      <c r="AK47">
        <f t="shared" si="22"/>
        <v>-18.158714587744988</v>
      </c>
      <c r="AL47">
        <f t="shared" si="26"/>
        <v>-250.52275978665054</v>
      </c>
      <c r="AN47">
        <f t="shared" si="27"/>
        <v>0</v>
      </c>
      <c r="AO47">
        <f t="shared" si="27"/>
        <v>0</v>
      </c>
      <c r="AP47">
        <f t="shared" si="27"/>
        <v>-1.1998022004925319E-3</v>
      </c>
      <c r="AQ47">
        <f t="shared" si="27"/>
        <v>-3.669467427423271</v>
      </c>
      <c r="AR47">
        <f t="shared" si="27"/>
        <v>-3.6706672296237639</v>
      </c>
      <c r="AS47">
        <f t="shared" si="27"/>
        <v>-0.38881152434550736</v>
      </c>
      <c r="AT47">
        <f t="shared" si="27"/>
        <v>-0.31723890847760922</v>
      </c>
      <c r="AU47">
        <f t="shared" si="23"/>
        <v>-4.3767176624468798</v>
      </c>
      <c r="AW47">
        <v>44</v>
      </c>
      <c r="AX47">
        <f>IF(Z47&gt;0, (R47*SUMPRODUCT(K47:$K$98, X47:$X$98)-K47*$AZ$3)/Z47, 0)</f>
        <v>-86330.331799205407</v>
      </c>
    </row>
    <row r="48" spans="5:50" x14ac:dyDescent="0.25">
      <c r="E48">
        <v>2048</v>
      </c>
      <c r="F48" s="5">
        <v>3.5571999999999999E-2</v>
      </c>
      <c r="G48" s="5"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1.5598517398230203E-2</v>
      </c>
      <c r="L48" s="2">
        <v>45</v>
      </c>
      <c r="M48" s="6">
        <v>0.43771532000000002</v>
      </c>
      <c r="Q48" s="4">
        <f t="shared" si="21"/>
        <v>25</v>
      </c>
      <c r="R48">
        <f t="shared" si="0"/>
        <v>100000</v>
      </c>
      <c r="S48">
        <f t="shared" si="1"/>
        <v>-141463.85974988269</v>
      </c>
      <c r="U48">
        <f t="shared" si="13"/>
        <v>0.43771532000000002</v>
      </c>
      <c r="V48">
        <f t="shared" si="14"/>
        <v>0.01</v>
      </c>
      <c r="W48">
        <f t="shared" si="15"/>
        <v>2.7470609863140408E-3</v>
      </c>
      <c r="X48">
        <f t="shared" si="16"/>
        <v>1.202430678683966E-3</v>
      </c>
      <c r="Y48">
        <f t="shared" si="17"/>
        <v>2.7470609863140409E-5</v>
      </c>
      <c r="Z48">
        <f t="shared" si="18"/>
        <v>1.5171596977669344E-3</v>
      </c>
      <c r="AB48">
        <f t="shared" si="19"/>
        <v>-237.15468642114359</v>
      </c>
      <c r="AC48">
        <f t="shared" si="2"/>
        <v>-214.62326670307601</v>
      </c>
      <c r="AE48">
        <f t="shared" si="3"/>
        <v>0</v>
      </c>
      <c r="AF48">
        <f t="shared" si="24"/>
        <v>0</v>
      </c>
      <c r="AG48">
        <f t="shared" si="24"/>
        <v>-3.7928992444173359E-2</v>
      </c>
      <c r="AH48">
        <f t="shared" si="5"/>
        <v>-120.24306786839659</v>
      </c>
      <c r="AI48">
        <f t="shared" si="25"/>
        <v>-120.28099686084077</v>
      </c>
      <c r="AJ48">
        <f t="shared" si="7"/>
        <v>-22.531419718067582</v>
      </c>
      <c r="AK48">
        <f t="shared" si="22"/>
        <v>-16.600828049480054</v>
      </c>
      <c r="AL48">
        <f t="shared" si="26"/>
        <v>-159.41324462838841</v>
      </c>
      <c r="AN48">
        <f t="shared" si="27"/>
        <v>0</v>
      </c>
      <c r="AO48">
        <f t="shared" si="27"/>
        <v>0</v>
      </c>
      <c r="AP48">
        <f t="shared" si="27"/>
        <v>-5.9163604853778012E-4</v>
      </c>
      <c r="AQ48">
        <f t="shared" si="27"/>
        <v>-1.8756135861617593</v>
      </c>
      <c r="AR48">
        <f t="shared" si="27"/>
        <v>-1.8762052222102972</v>
      </c>
      <c r="AS48">
        <f t="shared" si="27"/>
        <v>-0.35145674247910424</v>
      </c>
      <c r="AT48">
        <f t="shared" si="27"/>
        <v>-0.25894830515484257</v>
      </c>
      <c r="AU48">
        <f t="shared" si="23"/>
        <v>-2.486610269844244</v>
      </c>
      <c r="AW48">
        <v>45</v>
      </c>
      <c r="AX48">
        <f>IF(Z48&gt;0, (R48*SUMPRODUCT(K48:$K$98, X48:$X$98)-K48*$AZ$3)/Z48, 0)</f>
        <v>-141463.85974988269</v>
      </c>
    </row>
    <row r="49" spans="5:50" x14ac:dyDescent="0.25">
      <c r="E49">
        <v>2049</v>
      </c>
      <c r="F49" s="5">
        <v>3.5571999999999999E-2</v>
      </c>
      <c r="G49" s="5"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1.3927247676991251E-2</v>
      </c>
      <c r="L49" s="2">
        <v>46</v>
      </c>
      <c r="M49" s="6">
        <v>0.44739131599999998</v>
      </c>
      <c r="Q49" s="4">
        <f t="shared" si="21"/>
        <v>25</v>
      </c>
      <c r="R49">
        <f t="shared" si="0"/>
        <v>100000</v>
      </c>
      <c r="S49">
        <f t="shared" si="1"/>
        <v>-234571.90839105705</v>
      </c>
      <c r="U49">
        <f t="shared" si="13"/>
        <v>0.44739131599999998</v>
      </c>
      <c r="V49">
        <f t="shared" si="14"/>
        <v>0.01</v>
      </c>
      <c r="W49">
        <f t="shared" si="15"/>
        <v>1.5171596977669344E-3</v>
      </c>
      <c r="X49">
        <f t="shared" si="16"/>
        <v>6.7876407376611105E-4</v>
      </c>
      <c r="Y49">
        <f t="shared" si="17"/>
        <v>1.5171596977669344E-5</v>
      </c>
      <c r="Z49">
        <f t="shared" si="18"/>
        <v>8.2322402702315401E-4</v>
      </c>
      <c r="AB49">
        <f t="shared" si="19"/>
        <v>-214.62326670307601</v>
      </c>
      <c r="AC49">
        <f t="shared" si="2"/>
        <v>-193.10523105219235</v>
      </c>
      <c r="AE49">
        <f t="shared" si="3"/>
        <v>0</v>
      </c>
      <c r="AF49">
        <f t="shared" si="24"/>
        <v>0</v>
      </c>
      <c r="AG49">
        <f t="shared" si="24"/>
        <v>-2.0580600675578851E-2</v>
      </c>
      <c r="AH49">
        <f t="shared" si="5"/>
        <v>-67.876407376611098</v>
      </c>
      <c r="AI49">
        <f t="shared" si="25"/>
        <v>-67.89698797728667</v>
      </c>
      <c r="AJ49">
        <f t="shared" si="7"/>
        <v>-21.518035650883661</v>
      </c>
      <c r="AK49">
        <f t="shared" si="22"/>
        <v>-15.023628669215322</v>
      </c>
      <c r="AL49">
        <f t="shared" si="26"/>
        <v>-104.43865229738566</v>
      </c>
      <c r="AN49">
        <f t="shared" si="27"/>
        <v>0</v>
      </c>
      <c r="AO49">
        <f t="shared" si="27"/>
        <v>0</v>
      </c>
      <c r="AP49">
        <f t="shared" si="27"/>
        <v>-2.8663112295004015E-4</v>
      </c>
      <c r="AQ49">
        <f t="shared" si="27"/>
        <v>-0.94533153695841876</v>
      </c>
      <c r="AR49">
        <f t="shared" si="27"/>
        <v>-0.94561816808136867</v>
      </c>
      <c r="AS49">
        <f t="shared" si="27"/>
        <v>-0.2996870120321844</v>
      </c>
      <c r="AT49">
        <f t="shared" si="27"/>
        <v>-0.20923779748330826</v>
      </c>
      <c r="AU49">
        <f t="shared" si="23"/>
        <v>-1.4545429775968615</v>
      </c>
      <c r="AW49">
        <v>46</v>
      </c>
      <c r="AX49">
        <f>IF(Z49&gt;0, (R49*SUMPRODUCT(K49:$K$98, X49:$X$98)-K49*$AZ$3)/Z49, 0)</f>
        <v>-234571.90839105705</v>
      </c>
    </row>
    <row r="50" spans="5:50" x14ac:dyDescent="0.25">
      <c r="E50">
        <v>2050</v>
      </c>
      <c r="F50" s="5">
        <v>3.5571999999999999E-2</v>
      </c>
      <c r="G50" s="5"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1.2435042568742187E-2</v>
      </c>
      <c r="L50" s="2">
        <v>47</v>
      </c>
      <c r="M50" s="6">
        <v>0.457001349</v>
      </c>
      <c r="Q50" s="4">
        <f t="shared" si="21"/>
        <v>25</v>
      </c>
      <c r="R50">
        <f t="shared" si="0"/>
        <v>100000</v>
      </c>
      <c r="S50">
        <f t="shared" si="1"/>
        <v>-394649.80845325073</v>
      </c>
      <c r="U50">
        <f t="shared" si="13"/>
        <v>0.457001349</v>
      </c>
      <c r="V50">
        <f t="shared" si="14"/>
        <v>0.01</v>
      </c>
      <c r="W50">
        <f t="shared" si="15"/>
        <v>8.2322402702315401E-4</v>
      </c>
      <c r="X50">
        <f t="shared" si="16"/>
        <v>3.7621449087879382E-4</v>
      </c>
      <c r="Y50">
        <f t="shared" si="17"/>
        <v>8.2322402702315402E-6</v>
      </c>
      <c r="Z50">
        <f t="shared" si="18"/>
        <v>4.3877729587412864E-4</v>
      </c>
      <c r="AB50">
        <f t="shared" si="19"/>
        <v>-193.10523105219235</v>
      </c>
      <c r="AC50">
        <f t="shared" si="2"/>
        <v>-173.1633757703602</v>
      </c>
      <c r="AE50">
        <f t="shared" si="3"/>
        <v>0</v>
      </c>
      <c r="AF50">
        <f t="shared" si="24"/>
        <v>0</v>
      </c>
      <c r="AG50">
        <f t="shared" si="24"/>
        <v>-1.0969432396853216E-2</v>
      </c>
      <c r="AH50">
        <f t="shared" si="5"/>
        <v>-37.621449087879384</v>
      </c>
      <c r="AI50">
        <f t="shared" si="25"/>
        <v>-37.632418520276239</v>
      </c>
      <c r="AJ50">
        <f t="shared" si="7"/>
        <v>-19.941855281832147</v>
      </c>
      <c r="AK50">
        <f t="shared" si="22"/>
        <v>-13.517366173653466</v>
      </c>
      <c r="AL50">
        <f t="shared" si="26"/>
        <v>-71.091639975761851</v>
      </c>
      <c r="AN50">
        <f t="shared" si="27"/>
        <v>0</v>
      </c>
      <c r="AO50">
        <f t="shared" si="27"/>
        <v>0</v>
      </c>
      <c r="AP50">
        <f t="shared" si="27"/>
        <v>-1.364053588098094E-4</v>
      </c>
      <c r="AQ50">
        <f t="shared" si="27"/>
        <v>-0.4678243209055471</v>
      </c>
      <c r="AR50">
        <f t="shared" si="27"/>
        <v>-0.46796072626435692</v>
      </c>
      <c r="AS50">
        <f t="shared" si="27"/>
        <v>-0.24797781932927898</v>
      </c>
      <c r="AT50">
        <f t="shared" si="27"/>
        <v>-0.16808902378665655</v>
      </c>
      <c r="AU50">
        <f t="shared" si="23"/>
        <v>-0.88402756938029237</v>
      </c>
      <c r="AW50">
        <v>47</v>
      </c>
      <c r="AX50">
        <f>IF(Z50&gt;0, (R50*SUMPRODUCT(K50:$K$98, X50:$X$98)-K50*$AZ$3)/Z50, 0)</f>
        <v>-394649.80845325073</v>
      </c>
    </row>
    <row r="51" spans="5:50" x14ac:dyDescent="0.25">
      <c r="E51">
        <v>2051</v>
      </c>
      <c r="F51" s="5">
        <v>3.5571999999999999E-2</v>
      </c>
      <c r="G51" s="5"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1.1102716579234095E-2</v>
      </c>
      <c r="L51" s="2">
        <v>48</v>
      </c>
      <c r="M51" s="6">
        <v>0.46737994300000002</v>
      </c>
      <c r="Q51" s="4">
        <f t="shared" si="21"/>
        <v>25</v>
      </c>
      <c r="R51">
        <f t="shared" si="0"/>
        <v>100000</v>
      </c>
      <c r="S51">
        <f t="shared" si="1"/>
        <v>-675850.80248682236</v>
      </c>
      <c r="U51">
        <f t="shared" si="13"/>
        <v>0.46737994300000002</v>
      </c>
      <c r="V51">
        <f t="shared" si="14"/>
        <v>0.01</v>
      </c>
      <c r="W51">
        <f t="shared" si="15"/>
        <v>4.3877729587412864E-4</v>
      </c>
      <c r="X51">
        <f t="shared" si="16"/>
        <v>2.050757075353444E-4</v>
      </c>
      <c r="Y51">
        <f t="shared" si="17"/>
        <v>4.3877729587412869E-6</v>
      </c>
      <c r="Z51">
        <f t="shared" si="18"/>
        <v>2.2931381538004295E-4</v>
      </c>
      <c r="AB51">
        <f t="shared" si="19"/>
        <v>-173.1633757703602</v>
      </c>
      <c r="AC51">
        <f t="shared" si="2"/>
        <v>-154.98192614591704</v>
      </c>
      <c r="AE51">
        <f t="shared" si="3"/>
        <v>0</v>
      </c>
      <c r="AF51">
        <f t="shared" si="24"/>
        <v>0</v>
      </c>
      <c r="AG51">
        <f t="shared" si="24"/>
        <v>-5.7328453845010736E-3</v>
      </c>
      <c r="AH51">
        <f t="shared" si="5"/>
        <v>-20.507570753534441</v>
      </c>
      <c r="AI51">
        <f t="shared" si="25"/>
        <v>-20.513303598918942</v>
      </c>
      <c r="AJ51">
        <f t="shared" si="7"/>
        <v>-18.181449624443161</v>
      </c>
      <c r="AK51">
        <f t="shared" si="22"/>
        <v>-12.121436303925215</v>
      </c>
      <c r="AL51">
        <f t="shared" si="26"/>
        <v>-50.816189527287314</v>
      </c>
      <c r="AN51">
        <f t="shared" si="27"/>
        <v>0</v>
      </c>
      <c r="AO51">
        <f t="shared" si="27"/>
        <v>0</v>
      </c>
      <c r="AP51">
        <f t="shared" si="27"/>
        <v>-6.3650157496685726E-5</v>
      </c>
      <c r="AQ51">
        <f t="shared" si="27"/>
        <v>-0.22768974580508308</v>
      </c>
      <c r="AR51">
        <f t="shared" si="27"/>
        <v>-0.22775339596257976</v>
      </c>
      <c r="AS51">
        <f t="shared" si="27"/>
        <v>-0.20186348217981459</v>
      </c>
      <c r="AT51">
        <f t="shared" si="27"/>
        <v>-0.13458087181572054</v>
      </c>
      <c r="AU51">
        <f t="shared" si="23"/>
        <v>-0.56419774995811489</v>
      </c>
      <c r="AW51">
        <v>48</v>
      </c>
      <c r="AX51">
        <f>IF(Z51&gt;0, (R51*SUMPRODUCT(K51:$K$98, X51:$X$98)-K51*$AZ$3)/Z51, 0)</f>
        <v>-675850.80248682236</v>
      </c>
    </row>
    <row r="52" spans="5:50" x14ac:dyDescent="0.25">
      <c r="E52">
        <v>2052</v>
      </c>
      <c r="F52" s="5">
        <v>3.5571999999999999E-2</v>
      </c>
      <c r="G52" s="5"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9.9131398028875842E-3</v>
      </c>
      <c r="L52" s="2">
        <v>49</v>
      </c>
      <c r="M52" s="6">
        <v>0.47825477199999999</v>
      </c>
      <c r="Q52" s="4">
        <f t="shared" si="21"/>
        <v>25</v>
      </c>
      <c r="R52">
        <f t="shared" si="0"/>
        <v>100000</v>
      </c>
      <c r="S52">
        <f t="shared" si="1"/>
        <v>-1180725.8831782334</v>
      </c>
      <c r="U52">
        <f t="shared" si="13"/>
        <v>0.47825477199999999</v>
      </c>
      <c r="V52">
        <f t="shared" si="14"/>
        <v>0.01</v>
      </c>
      <c r="W52">
        <f t="shared" si="15"/>
        <v>2.2931381538004295E-4</v>
      </c>
      <c r="X52">
        <f t="shared" si="16"/>
        <v>1.0967042649103254E-4</v>
      </c>
      <c r="Y52">
        <f t="shared" si="17"/>
        <v>2.2931381538004295E-6</v>
      </c>
      <c r="Z52">
        <f t="shared" si="18"/>
        <v>1.1735025073520999E-4</v>
      </c>
      <c r="AB52">
        <f t="shared" si="19"/>
        <v>-154.98192614591704</v>
      </c>
      <c r="AC52">
        <f t="shared" si="2"/>
        <v>-138.55847844051794</v>
      </c>
      <c r="AE52">
        <f t="shared" si="3"/>
        <v>0</v>
      </c>
      <c r="AF52">
        <f t="shared" si="24"/>
        <v>0</v>
      </c>
      <c r="AG52">
        <f t="shared" si="24"/>
        <v>-2.9337562683802495E-3</v>
      </c>
      <c r="AH52">
        <f t="shared" si="5"/>
        <v>-10.967042649103254</v>
      </c>
      <c r="AI52">
        <f t="shared" si="25"/>
        <v>-10.969976405371634</v>
      </c>
      <c r="AJ52">
        <f t="shared" si="7"/>
        <v>-16.423447705399099</v>
      </c>
      <c r="AK52">
        <f t="shared" si="22"/>
        <v>-10.848734830214195</v>
      </c>
      <c r="AL52">
        <f t="shared" si="26"/>
        <v>-38.242158940984922</v>
      </c>
      <c r="AN52">
        <f t="shared" si="27"/>
        <v>0</v>
      </c>
      <c r="AO52">
        <f t="shared" si="27"/>
        <v>0</v>
      </c>
      <c r="AP52">
        <f t="shared" si="27"/>
        <v>-2.90827360360512E-5</v>
      </c>
      <c r="AQ52">
        <f t="shared" si="27"/>
        <v>-0.10871782700479116</v>
      </c>
      <c r="AR52">
        <f t="shared" si="27"/>
        <v>-0.10874690974082721</v>
      </c>
      <c r="AS52">
        <f t="shared" si="27"/>
        <v>-0.16280793314903458</v>
      </c>
      <c r="AT52">
        <f t="shared" si="27"/>
        <v>-0.1075450250563692</v>
      </c>
      <c r="AU52">
        <f t="shared" si="23"/>
        <v>-0.37909986794623091</v>
      </c>
      <c r="AW52">
        <v>49</v>
      </c>
      <c r="AX52">
        <f>IF(Z52&gt;0, (R52*SUMPRODUCT(K52:$K$98, X52:$X$98)-K52*$AZ$3)/Z52, 0)</f>
        <v>-1180725.8831782334</v>
      </c>
    </row>
    <row r="53" spans="5:50" x14ac:dyDescent="0.25">
      <c r="E53">
        <v>2053</v>
      </c>
      <c r="F53" s="5">
        <v>3.5571999999999999E-2</v>
      </c>
      <c r="G53" s="5"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8.8510176811496272E-3</v>
      </c>
      <c r="L53" s="2">
        <v>50</v>
      </c>
      <c r="M53" s="6">
        <v>0.48949088600000001</v>
      </c>
      <c r="Q53" s="4">
        <f t="shared" si="21"/>
        <v>25</v>
      </c>
      <c r="R53">
        <f t="shared" si="0"/>
        <v>100000</v>
      </c>
      <c r="S53">
        <f t="shared" si="1"/>
        <v>-2107778.721715183</v>
      </c>
      <c r="U53">
        <f t="shared" si="13"/>
        <v>0.48949088600000001</v>
      </c>
      <c r="V53">
        <f t="shared" si="14"/>
        <v>0.01</v>
      </c>
      <c r="W53">
        <f t="shared" si="15"/>
        <v>1.1735025073520999E-4</v>
      </c>
      <c r="X53">
        <f t="shared" si="16"/>
        <v>5.744187820470009E-5</v>
      </c>
      <c r="Y53">
        <f t="shared" si="17"/>
        <v>1.1735025073520999E-6</v>
      </c>
      <c r="Z53">
        <f t="shared" si="18"/>
        <v>5.8734870023157796E-5</v>
      </c>
      <c r="AB53">
        <f t="shared" si="19"/>
        <v>-138.55847844051794</v>
      </c>
      <c r="AC53">
        <f t="shared" si="2"/>
        <v>-123.80010925751895</v>
      </c>
      <c r="AE53">
        <f t="shared" si="3"/>
        <v>0</v>
      </c>
      <c r="AF53">
        <f t="shared" si="24"/>
        <v>0</v>
      </c>
      <c r="AG53">
        <f t="shared" si="24"/>
        <v>-1.4683717505789449E-3</v>
      </c>
      <c r="AH53">
        <f t="shared" si="5"/>
        <v>-5.7441878204700094</v>
      </c>
      <c r="AI53">
        <f t="shared" si="25"/>
        <v>-5.7456561922205882</v>
      </c>
      <c r="AJ53">
        <f t="shared" si="7"/>
        <v>-14.75836918299899</v>
      </c>
      <c r="AK53">
        <f t="shared" si="22"/>
        <v>-9.6990934908362565</v>
      </c>
      <c r="AL53">
        <f t="shared" si="26"/>
        <v>-30.203118866055831</v>
      </c>
      <c r="AN53">
        <f t="shared" si="27"/>
        <v>0</v>
      </c>
      <c r="AO53">
        <f t="shared" si="27"/>
        <v>0</v>
      </c>
      <c r="AP53">
        <f t="shared" si="27"/>
        <v>-1.2996584326874871E-5</v>
      </c>
      <c r="AQ53">
        <f t="shared" si="27"/>
        <v>-5.0841907962824395E-2</v>
      </c>
      <c r="AR53">
        <f t="shared" si="27"/>
        <v>-5.0854904547151268E-2</v>
      </c>
      <c r="AS53">
        <f t="shared" si="27"/>
        <v>-0.13062658658365783</v>
      </c>
      <c r="AT53">
        <f t="shared" si="27"/>
        <v>-8.5846847978514967E-2</v>
      </c>
      <c r="AU53">
        <f t="shared" si="23"/>
        <v>-0.26732833910932402</v>
      </c>
      <c r="AW53">
        <v>50</v>
      </c>
      <c r="AX53">
        <f>IF(Z53&gt;0, (R53*SUMPRODUCT(K53:$K$98, X53:$X$98)-K53*$AZ$3)/Z53, 0)</f>
        <v>-2107778.721715183</v>
      </c>
    </row>
    <row r="54" spans="5:50" x14ac:dyDescent="0.25">
      <c r="E54">
        <v>2054</v>
      </c>
      <c r="F54" s="5">
        <v>3.5571999999999999E-2</v>
      </c>
      <c r="G54" s="5"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7.9026943581693102E-3</v>
      </c>
      <c r="L54" s="2">
        <v>51</v>
      </c>
      <c r="M54" s="6">
        <v>0.50154699899999999</v>
      </c>
      <c r="Q54" s="4">
        <f t="shared" si="21"/>
        <v>25</v>
      </c>
      <c r="R54">
        <f t="shared" si="0"/>
        <v>100000</v>
      </c>
      <c r="S54">
        <f t="shared" si="1"/>
        <v>-3854296.2389451545</v>
      </c>
      <c r="U54">
        <f t="shared" si="13"/>
        <v>0.50154699899999999</v>
      </c>
      <c r="V54">
        <f t="shared" si="14"/>
        <v>0.01</v>
      </c>
      <c r="W54">
        <f t="shared" si="15"/>
        <v>5.8734870023157796E-5</v>
      </c>
      <c r="X54">
        <f t="shared" si="16"/>
        <v>2.9458297796769854E-5</v>
      </c>
      <c r="Y54">
        <f t="shared" si="17"/>
        <v>5.8734870023157798E-7</v>
      </c>
      <c r="Z54">
        <f t="shared" si="18"/>
        <v>2.8689223526156365E-5</v>
      </c>
      <c r="AB54">
        <f t="shared" si="19"/>
        <v>-123.80010925751895</v>
      </c>
      <c r="AC54">
        <f t="shared" si="2"/>
        <v>-110.57676633512132</v>
      </c>
      <c r="AE54">
        <f t="shared" si="3"/>
        <v>0</v>
      </c>
      <c r="AF54">
        <f t="shared" si="24"/>
        <v>0</v>
      </c>
      <c r="AG54">
        <f t="shared" si="24"/>
        <v>-7.1723058815390916E-4</v>
      </c>
      <c r="AH54">
        <f t="shared" si="5"/>
        <v>-2.9458297796769854</v>
      </c>
      <c r="AI54">
        <f t="shared" si="25"/>
        <v>-2.9465470102651392</v>
      </c>
      <c r="AJ54">
        <f t="shared" si="7"/>
        <v>-13.223342922397634</v>
      </c>
      <c r="AK54">
        <f t="shared" si="22"/>
        <v>-8.6660076480263282</v>
      </c>
      <c r="AL54">
        <f t="shared" si="26"/>
        <v>-24.8358975806891</v>
      </c>
      <c r="AN54">
        <f t="shared" si="27"/>
        <v>0</v>
      </c>
      <c r="AO54">
        <f t="shared" si="27"/>
        <v>0</v>
      </c>
      <c r="AP54">
        <f t="shared" si="27"/>
        <v>-5.6680541225103537E-6</v>
      </c>
      <c r="AQ54">
        <f t="shared" si="27"/>
        <v>-2.3279992379980456E-2</v>
      </c>
      <c r="AR54">
        <f t="shared" si="27"/>
        <v>-2.3285660434102965E-2</v>
      </c>
      <c r="AS54">
        <f t="shared" si="27"/>
        <v>-0.10450003750896987</v>
      </c>
      <c r="AT54">
        <f t="shared" si="27"/>
        <v>-6.8484809747909756E-2</v>
      </c>
      <c r="AU54">
        <f t="shared" si="23"/>
        <v>-0.19627050769098256</v>
      </c>
      <c r="AW54">
        <v>51</v>
      </c>
      <c r="AX54">
        <f>IF(Z54&gt;0, (R54*SUMPRODUCT(K54:$K$98, X54:$X$98)-K54*$AZ$3)/Z54, 0)</f>
        <v>-3854296.2389451545</v>
      </c>
    </row>
    <row r="55" spans="5:50" x14ac:dyDescent="0.25">
      <c r="E55">
        <v>2055</v>
      </c>
      <c r="F55" s="5">
        <v>3.5571999999999999E-2</v>
      </c>
      <c r="G55" s="5"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7.0559771055083119E-3</v>
      </c>
      <c r="L55" s="2">
        <v>52</v>
      </c>
      <c r="M55" s="6">
        <v>0.51394563599999998</v>
      </c>
      <c r="Q55" s="4">
        <f t="shared" si="21"/>
        <v>25</v>
      </c>
      <c r="R55">
        <f t="shared" si="0"/>
        <v>100000</v>
      </c>
      <c r="S55">
        <f t="shared" si="1"/>
        <v>-7230251.1604607869</v>
      </c>
      <c r="U55">
        <f t="shared" si="13"/>
        <v>0.51394563599999998</v>
      </c>
      <c r="V55">
        <f t="shared" si="14"/>
        <v>0.01</v>
      </c>
      <c r="W55">
        <f t="shared" si="15"/>
        <v>2.8689223526156365E-5</v>
      </c>
      <c r="X55">
        <f t="shared" si="16"/>
        <v>1.4744701231496595E-5</v>
      </c>
      <c r="Y55">
        <f t="shared" si="17"/>
        <v>2.8689223526156367E-7</v>
      </c>
      <c r="Z55">
        <f t="shared" si="18"/>
        <v>1.3657630059398206E-5</v>
      </c>
      <c r="AB55">
        <f t="shared" si="19"/>
        <v>-110.57676633512132</v>
      </c>
      <c r="AC55">
        <f t="shared" si="2"/>
        <v>-98.748095586108008</v>
      </c>
      <c r="AE55">
        <f t="shared" si="3"/>
        <v>0</v>
      </c>
      <c r="AF55">
        <f t="shared" si="24"/>
        <v>0</v>
      </c>
      <c r="AG55">
        <f t="shared" si="24"/>
        <v>-3.4144075148495514E-4</v>
      </c>
      <c r="AH55">
        <f t="shared" si="5"/>
        <v>-1.4744701231496595</v>
      </c>
      <c r="AI55">
        <f t="shared" si="25"/>
        <v>-1.4748115639011445</v>
      </c>
      <c r="AJ55">
        <f t="shared" si="7"/>
        <v>-11.828670749013313</v>
      </c>
      <c r="AK55">
        <f t="shared" si="22"/>
        <v>-7.7403736434584935</v>
      </c>
      <c r="AL55">
        <f t="shared" si="26"/>
        <v>-21.043855956372951</v>
      </c>
      <c r="AN55">
        <f t="shared" si="27"/>
        <v>0</v>
      </c>
      <c r="AO55">
        <f t="shared" si="27"/>
        <v>0</v>
      </c>
      <c r="AP55">
        <f t="shared" si="27"/>
        <v>-2.4091981253653965E-6</v>
      </c>
      <c r="AQ55">
        <f t="shared" si="27"/>
        <v>-1.0403827431700019E-2</v>
      </c>
      <c r="AR55">
        <f t="shared" si="27"/>
        <v>-1.0406236629825384E-2</v>
      </c>
      <c r="AS55">
        <f t="shared" si="27"/>
        <v>-8.3462829993633789E-2</v>
      </c>
      <c r="AT55">
        <f t="shared" si="27"/>
        <v>-5.4615899216323087E-2</v>
      </c>
      <c r="AU55">
        <f t="shared" si="23"/>
        <v>-0.14848496583978227</v>
      </c>
      <c r="AW55">
        <v>52</v>
      </c>
      <c r="AX55">
        <f>IF(Z55&gt;0, (R55*SUMPRODUCT(K55:$K$98, X55:$X$98)-K55*$AZ$3)/Z55, 0)</f>
        <v>-7230251.1604607869</v>
      </c>
    </row>
    <row r="56" spans="5:50" x14ac:dyDescent="0.25">
      <c r="E56">
        <v>2056</v>
      </c>
      <c r="F56" s="5">
        <v>3.5571999999999999E-2</v>
      </c>
      <c r="G56" s="5"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6.2999795584895634E-3</v>
      </c>
      <c r="L56" s="2">
        <v>53</v>
      </c>
      <c r="M56" s="6">
        <v>0.52707773400000002</v>
      </c>
      <c r="Q56" s="4">
        <f t="shared" si="21"/>
        <v>25</v>
      </c>
      <c r="R56">
        <f t="shared" si="0"/>
        <v>100000</v>
      </c>
      <c r="S56">
        <f t="shared" si="1"/>
        <v>-13946619.462107675</v>
      </c>
      <c r="U56">
        <f t="shared" si="13"/>
        <v>0.52707773400000002</v>
      </c>
      <c r="V56">
        <f t="shared" si="14"/>
        <v>0.01</v>
      </c>
      <c r="W56">
        <f t="shared" si="15"/>
        <v>1.3657630059398206E-5</v>
      </c>
      <c r="X56">
        <f t="shared" si="16"/>
        <v>7.1986327035178918E-6</v>
      </c>
      <c r="Y56">
        <f t="shared" si="17"/>
        <v>1.3657630059398206E-7</v>
      </c>
      <c r="Z56">
        <f t="shared" si="18"/>
        <v>6.3224210552863315E-6</v>
      </c>
      <c r="AB56">
        <f t="shared" si="19"/>
        <v>-98.748095586108008</v>
      </c>
      <c r="AC56">
        <f t="shared" si="2"/>
        <v>-88.176400537295692</v>
      </c>
      <c r="AE56">
        <f t="shared" si="3"/>
        <v>0</v>
      </c>
      <c r="AF56">
        <f t="shared" si="24"/>
        <v>0</v>
      </c>
      <c r="AG56">
        <f t="shared" si="24"/>
        <v>-1.5806052638215828E-4</v>
      </c>
      <c r="AH56">
        <f t="shared" si="5"/>
        <v>-0.71986327035178921</v>
      </c>
      <c r="AI56">
        <f t="shared" si="25"/>
        <v>-0.72002133087817133</v>
      </c>
      <c r="AJ56">
        <f t="shared" si="7"/>
        <v>-10.571695048812316</v>
      </c>
      <c r="AK56">
        <f t="shared" si="22"/>
        <v>-6.912366691027561</v>
      </c>
      <c r="AL56">
        <f t="shared" si="26"/>
        <v>-18.204083070718049</v>
      </c>
      <c r="AN56">
        <f t="shared" si="27"/>
        <v>0</v>
      </c>
      <c r="AO56">
        <f t="shared" si="27"/>
        <v>0</v>
      </c>
      <c r="AP56">
        <f t="shared" si="27"/>
        <v>-9.9577808521169754E-7</v>
      </c>
      <c r="AQ56">
        <f t="shared" si="27"/>
        <v>-4.5351238881237181E-3</v>
      </c>
      <c r="AR56">
        <f t="shared" si="27"/>
        <v>-4.53611966620893E-3</v>
      </c>
      <c r="AS56">
        <f t="shared" si="27"/>
        <v>-6.6601462706102912E-2</v>
      </c>
      <c r="AT56">
        <f t="shared" si="27"/>
        <v>-4.3547768854257776E-2</v>
      </c>
      <c r="AU56">
        <f t="shared" si="23"/>
        <v>-0.11468535122656963</v>
      </c>
      <c r="AW56">
        <v>53</v>
      </c>
      <c r="AX56">
        <f>IF(Z56&gt;0, (R56*SUMPRODUCT(K56:$K$98, X56:$X$98)-K56*$AZ$3)/Z56, 0)</f>
        <v>-13946619.462107675</v>
      </c>
    </row>
    <row r="57" spans="5:50" x14ac:dyDescent="0.25">
      <c r="E57">
        <v>2057</v>
      </c>
      <c r="F57" s="5">
        <v>3.5571999999999999E-2</v>
      </c>
      <c r="G57" s="5"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5.6249817486513955E-3</v>
      </c>
      <c r="L57" s="2">
        <v>54</v>
      </c>
      <c r="M57" s="6">
        <v>0.54097960300000003</v>
      </c>
      <c r="Q57" s="4">
        <f t="shared" si="21"/>
        <v>25</v>
      </c>
      <c r="R57">
        <f t="shared" si="0"/>
        <v>100000</v>
      </c>
      <c r="S57">
        <f t="shared" si="1"/>
        <v>-27733538.936786935</v>
      </c>
      <c r="U57">
        <f t="shared" si="13"/>
        <v>0.54097960300000003</v>
      </c>
      <c r="V57">
        <f t="shared" si="14"/>
        <v>0.01</v>
      </c>
      <c r="W57">
        <f t="shared" si="15"/>
        <v>6.3224210552863315E-6</v>
      </c>
      <c r="X57">
        <f t="shared" si="16"/>
        <v>3.4203008324876408E-6</v>
      </c>
      <c r="Y57">
        <f t="shared" si="17"/>
        <v>6.322421055286332E-8</v>
      </c>
      <c r="Z57">
        <f t="shared" si="18"/>
        <v>2.8388960122458271E-6</v>
      </c>
      <c r="AB57">
        <f t="shared" si="19"/>
        <v>-88.176400537295692</v>
      </c>
      <c r="AC57">
        <f t="shared" si="2"/>
        <v>-78.732633093108802</v>
      </c>
      <c r="AE57">
        <f t="shared" si="3"/>
        <v>0</v>
      </c>
      <c r="AF57">
        <f t="shared" si="24"/>
        <v>0</v>
      </c>
      <c r="AG57">
        <f t="shared" si="24"/>
        <v>-7.0972400306145678E-5</v>
      </c>
      <c r="AH57">
        <f t="shared" si="5"/>
        <v>-0.34203008324876411</v>
      </c>
      <c r="AI57">
        <f t="shared" si="25"/>
        <v>-0.34210105564907023</v>
      </c>
      <c r="AJ57">
        <f t="shared" si="7"/>
        <v>-9.4437674441868893</v>
      </c>
      <c r="AK57">
        <f t="shared" si="22"/>
        <v>-6.1723480376106989</v>
      </c>
      <c r="AL57">
        <f t="shared" si="26"/>
        <v>-15.95821653744666</v>
      </c>
      <c r="AN57">
        <f t="shared" si="27"/>
        <v>0</v>
      </c>
      <c r="AO57">
        <f t="shared" si="27"/>
        <v>0</v>
      </c>
      <c r="AP57">
        <f t="shared" si="27"/>
        <v>-3.9921845638005014E-7</v>
      </c>
      <c r="AQ57">
        <f t="shared" si="27"/>
        <v>-1.9239129757640154E-3</v>
      </c>
      <c r="AR57">
        <f t="shared" si="27"/>
        <v>-1.9243121942203955E-3</v>
      </c>
      <c r="AS57">
        <f t="shared" si="27"/>
        <v>-5.3121019512059491E-2</v>
      </c>
      <c r="AT57">
        <f t="shared" si="27"/>
        <v>-3.4719345057884439E-2</v>
      </c>
      <c r="AU57">
        <f t="shared" si="23"/>
        <v>-8.9764676764164331E-2</v>
      </c>
      <c r="AW57">
        <v>54</v>
      </c>
      <c r="AX57">
        <f>IF(Z57&gt;0, (R57*SUMPRODUCT(K57:$K$98, X57:$X$98)-K57*$AZ$3)/Z57, 0)</f>
        <v>-27733538.936786935</v>
      </c>
    </row>
    <row r="58" spans="5:50" x14ac:dyDescent="0.25">
      <c r="E58">
        <v>2058</v>
      </c>
      <c r="F58" s="5">
        <v>3.5571999999999999E-2</v>
      </c>
      <c r="G58" s="5"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5.0223051327244602E-3</v>
      </c>
      <c r="L58" s="2">
        <v>55</v>
      </c>
      <c r="M58" s="6">
        <v>0.55513806300000001</v>
      </c>
      <c r="Q58" s="4">
        <f t="shared" si="21"/>
        <v>25</v>
      </c>
      <c r="R58">
        <f t="shared" si="0"/>
        <v>100000</v>
      </c>
      <c r="S58">
        <f t="shared" si="1"/>
        <v>-56943692.558592878</v>
      </c>
      <c r="U58">
        <f t="shared" si="13"/>
        <v>0.55513806300000001</v>
      </c>
      <c r="V58">
        <f t="shared" si="14"/>
        <v>0.01</v>
      </c>
      <c r="W58">
        <f t="shared" si="15"/>
        <v>2.8388960122458271E-6</v>
      </c>
      <c r="X58">
        <f t="shared" si="16"/>
        <v>1.5759792332965729E-6</v>
      </c>
      <c r="Y58">
        <f t="shared" si="17"/>
        <v>2.838896012245827E-8</v>
      </c>
      <c r="Z58">
        <f t="shared" si="18"/>
        <v>1.234527818826796E-6</v>
      </c>
      <c r="AB58">
        <f t="shared" si="19"/>
        <v>-78.732633093108802</v>
      </c>
      <c r="AC58">
        <f t="shared" si="2"/>
        <v>-70.298572570303321</v>
      </c>
      <c r="AE58">
        <f t="shared" si="3"/>
        <v>0</v>
      </c>
      <c r="AF58">
        <f t="shared" si="24"/>
        <v>0</v>
      </c>
      <c r="AG58">
        <f t="shared" si="24"/>
        <v>-3.0863195470669896E-5</v>
      </c>
      <c r="AH58">
        <f t="shared" si="5"/>
        <v>-0.1575979233296573</v>
      </c>
      <c r="AI58">
        <f t="shared" si="25"/>
        <v>-0.15762878652512796</v>
      </c>
      <c r="AJ58">
        <f t="shared" si="7"/>
        <v>-8.4340605228054812</v>
      </c>
      <c r="AK58">
        <f t="shared" si="22"/>
        <v>-5.5112843165176164</v>
      </c>
      <c r="AL58">
        <f t="shared" si="26"/>
        <v>-14.102973625848225</v>
      </c>
      <c r="AN58">
        <f t="shared" si="27"/>
        <v>0</v>
      </c>
      <c r="AO58">
        <f t="shared" si="27"/>
        <v>0</v>
      </c>
      <c r="AP58">
        <f t="shared" si="27"/>
        <v>-1.5500438502462372E-7</v>
      </c>
      <c r="AQ58">
        <f t="shared" si="27"/>
        <v>-7.9150485924525378E-4</v>
      </c>
      <c r="AR58">
        <f t="shared" si="27"/>
        <v>-7.9165986363027841E-4</v>
      </c>
      <c r="AS58">
        <f t="shared" si="27"/>
        <v>-4.2358425453394716E-2</v>
      </c>
      <c r="AT58">
        <f t="shared" si="27"/>
        <v>-2.7679351510750242E-2</v>
      </c>
      <c r="AU58">
        <f t="shared" si="23"/>
        <v>-7.0829436827775233E-2</v>
      </c>
      <c r="AW58">
        <v>55</v>
      </c>
      <c r="AX58">
        <f>IF(Z58&gt;0, (R58*SUMPRODUCT(K58:$K$98, X58:$X$98)-K58*$AZ$3)/Z58, 0)</f>
        <v>-56943692.558592878</v>
      </c>
    </row>
    <row r="59" spans="5:50" x14ac:dyDescent="0.25">
      <c r="E59">
        <v>2059</v>
      </c>
      <c r="F59" s="5">
        <v>3.5571999999999999E-2</v>
      </c>
      <c r="G59" s="5"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4.4842010113611249E-3</v>
      </c>
      <c r="L59" s="2">
        <v>56</v>
      </c>
      <c r="M59" s="6">
        <v>0.569934367</v>
      </c>
      <c r="Q59" s="4">
        <f t="shared" si="21"/>
        <v>25</v>
      </c>
      <c r="R59">
        <f t="shared" si="0"/>
        <v>100000</v>
      </c>
      <c r="S59">
        <f t="shared" si="1"/>
        <v>-121036112.35784045</v>
      </c>
      <c r="U59">
        <f t="shared" si="13"/>
        <v>0.569934367</v>
      </c>
      <c r="V59">
        <f t="shared" si="14"/>
        <v>0.01</v>
      </c>
      <c r="W59">
        <f t="shared" si="15"/>
        <v>1.234527818826796E-6</v>
      </c>
      <c r="X59">
        <f t="shared" si="16"/>
        <v>7.0359983096694067E-7</v>
      </c>
      <c r="Y59">
        <f t="shared" si="17"/>
        <v>1.234527818826796E-8</v>
      </c>
      <c r="Z59">
        <f t="shared" si="18"/>
        <v>5.1858270967158729E-7</v>
      </c>
      <c r="AB59">
        <f t="shared" si="19"/>
        <v>-70.298572570303321</v>
      </c>
      <c r="AC59">
        <f t="shared" si="2"/>
        <v>-62.76723511464359</v>
      </c>
      <c r="AE59">
        <f t="shared" si="3"/>
        <v>0</v>
      </c>
      <c r="AF59">
        <f t="shared" si="24"/>
        <v>0</v>
      </c>
      <c r="AG59">
        <f t="shared" si="24"/>
        <v>-1.2964567741789682E-5</v>
      </c>
      <c r="AH59">
        <f t="shared" si="5"/>
        <v>-7.035998309669407E-2</v>
      </c>
      <c r="AI59">
        <f t="shared" si="25"/>
        <v>-7.0372947664435859E-2</v>
      </c>
      <c r="AJ59">
        <f t="shared" si="7"/>
        <v>-7.531337455659731</v>
      </c>
      <c r="AK59">
        <f t="shared" si="22"/>
        <v>-4.9209000799212328</v>
      </c>
      <c r="AL59">
        <f t="shared" si="26"/>
        <v>-12.522610483245399</v>
      </c>
      <c r="AN59">
        <f t="shared" si="27"/>
        <v>0</v>
      </c>
      <c r="AO59">
        <f t="shared" si="27"/>
        <v>0</v>
      </c>
      <c r="AP59">
        <f t="shared" si="27"/>
        <v>-5.8135727779593105E-8</v>
      </c>
      <c r="AQ59">
        <f t="shared" si="27"/>
        <v>-3.1550830736154723E-4</v>
      </c>
      <c r="AR59">
        <f t="shared" si="27"/>
        <v>-3.1556644308932677E-4</v>
      </c>
      <c r="AS59">
        <f t="shared" si="27"/>
        <v>-3.377203103557129E-2</v>
      </c>
      <c r="AT59">
        <f t="shared" si="27"/>
        <v>-2.2066305115189831E-2</v>
      </c>
      <c r="AU59">
        <f t="shared" si="23"/>
        <v>-5.6153902593850447E-2</v>
      </c>
      <c r="AW59">
        <v>56</v>
      </c>
      <c r="AX59">
        <f>IF(Z59&gt;0, (R59*SUMPRODUCT(K59:$K$98, X59:$X$98)-K59*$AZ$3)/Z59, 0)</f>
        <v>-121036112.35784045</v>
      </c>
    </row>
    <row r="60" spans="5:50" x14ac:dyDescent="0.25">
      <c r="E60">
        <v>2060</v>
      </c>
      <c r="F60" s="5">
        <v>3.5571999999999999E-2</v>
      </c>
      <c r="G60" s="5"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4.0037509030010042E-3</v>
      </c>
      <c r="L60" s="2">
        <v>57</v>
      </c>
      <c r="M60" s="6">
        <v>0.58483052300000005</v>
      </c>
      <c r="Q60" s="4">
        <f t="shared" si="21"/>
        <v>25</v>
      </c>
      <c r="R60">
        <f t="shared" si="0"/>
        <v>100000</v>
      </c>
      <c r="S60">
        <f t="shared" si="1"/>
        <v>-266724093.0345034</v>
      </c>
      <c r="U60">
        <f t="shared" si="13"/>
        <v>0.58483052300000005</v>
      </c>
      <c r="V60">
        <f t="shared" si="14"/>
        <v>0.01</v>
      </c>
      <c r="W60">
        <f t="shared" si="15"/>
        <v>5.1858270967158729E-7</v>
      </c>
      <c r="X60">
        <f t="shared" si="16"/>
        <v>3.0328299731599159E-7</v>
      </c>
      <c r="Y60">
        <f t="shared" si="17"/>
        <v>5.1858270967158733E-9</v>
      </c>
      <c r="Z60">
        <f t="shared" si="18"/>
        <v>2.1011388525887982E-7</v>
      </c>
      <c r="AB60">
        <f t="shared" si="19"/>
        <v>-62.76723511464359</v>
      </c>
      <c r="AC60">
        <f t="shared" si="2"/>
        <v>-56.042435479630434</v>
      </c>
      <c r="AE60">
        <f t="shared" si="3"/>
        <v>0</v>
      </c>
      <c r="AF60">
        <f t="shared" si="24"/>
        <v>0</v>
      </c>
      <c r="AG60">
        <f t="shared" si="24"/>
        <v>-5.2528471314719954E-6</v>
      </c>
      <c r="AH60">
        <f t="shared" si="5"/>
        <v>-3.0328299731599159E-2</v>
      </c>
      <c r="AI60">
        <f t="shared" si="25"/>
        <v>-3.0333552578730633E-2</v>
      </c>
      <c r="AJ60">
        <f t="shared" si="7"/>
        <v>-6.7247996350131558</v>
      </c>
      <c r="AK60">
        <f t="shared" si="22"/>
        <v>-4.3937064580250516</v>
      </c>
      <c r="AL60">
        <f t="shared" si="26"/>
        <v>-11.148839645616938</v>
      </c>
      <c r="AN60">
        <f t="shared" si="27"/>
        <v>0</v>
      </c>
      <c r="AO60">
        <f t="shared" si="27"/>
        <v>0</v>
      </c>
      <c r="AP60">
        <f t="shared" si="27"/>
        <v>-2.1031091445957236E-8</v>
      </c>
      <c r="AQ60">
        <f t="shared" si="27"/>
        <v>-1.2142695743687525E-4</v>
      </c>
      <c r="AR60">
        <f t="shared" si="27"/>
        <v>-1.2144798852832122E-4</v>
      </c>
      <c r="AS60">
        <f t="shared" si="27"/>
        <v>-2.6924422611184745E-2</v>
      </c>
      <c r="AT60">
        <f t="shared" si="27"/>
        <v>-1.7591306198839144E-2</v>
      </c>
      <c r="AU60">
        <f t="shared" si="23"/>
        <v>-4.4637176798552211E-2</v>
      </c>
      <c r="AW60">
        <v>57</v>
      </c>
      <c r="AX60">
        <f>IF(Z60&gt;0, (R60*SUMPRODUCT(K60:$K$98, X60:$X$98)-K60*$AZ$3)/Z60, 0)</f>
        <v>-266724093.0345034</v>
      </c>
    </row>
    <row r="61" spans="5:50" x14ac:dyDescent="0.25">
      <c r="E61">
        <v>2061</v>
      </c>
      <c r="F61" s="5">
        <v>3.5571999999999999E-2</v>
      </c>
      <c r="G61" s="5"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3.5747775919651821E-3</v>
      </c>
      <c r="L61" s="2">
        <v>58</v>
      </c>
      <c r="M61" s="6">
        <v>0.59948279800000004</v>
      </c>
      <c r="Q61" s="4">
        <f t="shared" si="21"/>
        <v>25</v>
      </c>
      <c r="R61">
        <f t="shared" si="0"/>
        <v>100000</v>
      </c>
      <c r="S61">
        <f t="shared" si="1"/>
        <v>-609824589.2314558</v>
      </c>
      <c r="U61">
        <f t="shared" si="13"/>
        <v>0.59948279800000004</v>
      </c>
      <c r="V61">
        <f t="shared" si="14"/>
        <v>0.01</v>
      </c>
      <c r="W61">
        <f t="shared" si="15"/>
        <v>2.1011388525887982E-7</v>
      </c>
      <c r="X61">
        <f t="shared" si="16"/>
        <v>1.2595965983364425E-7</v>
      </c>
      <c r="Y61">
        <f t="shared" si="17"/>
        <v>2.1011388525887983E-9</v>
      </c>
      <c r="Z61">
        <f t="shared" si="18"/>
        <v>8.2053086572646783E-8</v>
      </c>
      <c r="AB61">
        <f t="shared" si="19"/>
        <v>-56.042435479630434</v>
      </c>
      <c r="AC61">
        <f t="shared" si="2"/>
        <v>-50.037989814337408</v>
      </c>
      <c r="AE61">
        <f t="shared" si="3"/>
        <v>0</v>
      </c>
      <c r="AF61">
        <f t="shared" si="24"/>
        <v>0</v>
      </c>
      <c r="AG61">
        <f t="shared" si="24"/>
        <v>-2.0513271643161695E-6</v>
      </c>
      <c r="AH61">
        <f t="shared" si="5"/>
        <v>-1.2595965983364425E-2</v>
      </c>
      <c r="AI61">
        <f t="shared" si="25"/>
        <v>-1.2598017310528741E-2</v>
      </c>
      <c r="AJ61">
        <f t="shared" si="7"/>
        <v>-6.0044456652930265</v>
      </c>
      <c r="AK61">
        <f t="shared" si="22"/>
        <v>-3.9229704835741308</v>
      </c>
      <c r="AL61">
        <f t="shared" si="26"/>
        <v>-9.9400141661776864</v>
      </c>
      <c r="AN61">
        <f t="shared" si="27"/>
        <v>0</v>
      </c>
      <c r="AO61">
        <f t="shared" si="27"/>
        <v>0</v>
      </c>
      <c r="AP61">
        <f t="shared" si="27"/>
        <v>-7.3330383807869213E-9</v>
      </c>
      <c r="AQ61">
        <f t="shared" si="27"/>
        <v>-4.502777694648683E-5</v>
      </c>
      <c r="AR61">
        <f t="shared" si="27"/>
        <v>-4.5035109984867613E-5</v>
      </c>
      <c r="AS61">
        <f t="shared" si="27"/>
        <v>-2.146455781646198E-2</v>
      </c>
      <c r="AT61">
        <f t="shared" si="27"/>
        <v>-1.4023746978621618E-2</v>
      </c>
      <c r="AU61">
        <f t="shared" si="23"/>
        <v>-3.5533339905068469E-2</v>
      </c>
      <c r="AW61">
        <v>58</v>
      </c>
      <c r="AX61">
        <f>IF(Z61&gt;0, (R61*SUMPRODUCT(K61:$K$98, X61:$X$98)-K61*$AZ$3)/Z61, 0)</f>
        <v>-609824589.2314558</v>
      </c>
    </row>
    <row r="62" spans="5:50" x14ac:dyDescent="0.25">
      <c r="E62">
        <v>2062</v>
      </c>
      <c r="F62" s="5">
        <v>3.5571999999999999E-2</v>
      </c>
      <c r="G62" s="5"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3.1917657071117694E-3</v>
      </c>
      <c r="L62" s="2">
        <v>59</v>
      </c>
      <c r="M62" s="6">
        <v>0.61448546299999995</v>
      </c>
      <c r="Q62" s="4">
        <f t="shared" si="21"/>
        <v>25</v>
      </c>
      <c r="R62">
        <f t="shared" si="0"/>
        <v>100000</v>
      </c>
      <c r="S62">
        <f t="shared" si="1"/>
        <v>-1449975021.0069492</v>
      </c>
      <c r="U62">
        <f t="shared" si="13"/>
        <v>0.61448546299999995</v>
      </c>
      <c r="V62">
        <f t="shared" si="14"/>
        <v>0.01</v>
      </c>
      <c r="W62">
        <f t="shared" si="15"/>
        <v>8.2053086572646783E-8</v>
      </c>
      <c r="X62">
        <f t="shared" si="16"/>
        <v>5.0420428893171939E-8</v>
      </c>
      <c r="Y62">
        <f t="shared" si="17"/>
        <v>8.2053086572646784E-10</v>
      </c>
      <c r="Z62">
        <f t="shared" si="18"/>
        <v>3.0812126813748376E-8</v>
      </c>
      <c r="AB62">
        <f t="shared" si="19"/>
        <v>-50.037989814337408</v>
      </c>
      <c r="AC62">
        <f t="shared" si="2"/>
        <v>-44.676814224033585</v>
      </c>
      <c r="AE62">
        <f t="shared" si="3"/>
        <v>0</v>
      </c>
      <c r="AF62">
        <f t="shared" si="24"/>
        <v>0</v>
      </c>
      <c r="AG62">
        <f t="shared" si="24"/>
        <v>-7.7030317034370937E-7</v>
      </c>
      <c r="AH62">
        <f t="shared" si="5"/>
        <v>-5.0420428893171937E-3</v>
      </c>
      <c r="AI62">
        <f t="shared" si="25"/>
        <v>-5.0428131924875374E-3</v>
      </c>
      <c r="AJ62">
        <f t="shared" si="7"/>
        <v>-5.361175590303823</v>
      </c>
      <c r="AK62">
        <f t="shared" si="22"/>
        <v>-3.5026592870036191</v>
      </c>
      <c r="AL62">
        <f t="shared" si="26"/>
        <v>-8.8688776904999287</v>
      </c>
      <c r="AN62">
        <f t="shared" si="27"/>
        <v>0</v>
      </c>
      <c r="AO62">
        <f t="shared" si="27"/>
        <v>0</v>
      </c>
      <c r="AP62">
        <f t="shared" si="27"/>
        <v>-2.4586272431825273E-9</v>
      </c>
      <c r="AQ62">
        <f t="shared" si="27"/>
        <v>-1.6093019587909362E-5</v>
      </c>
      <c r="AR62">
        <f t="shared" si="27"/>
        <v>-1.6095478215152544E-5</v>
      </c>
      <c r="AS62">
        <f t="shared" si="27"/>
        <v>-1.7111616398936439E-2</v>
      </c>
      <c r="AT62">
        <f t="shared" si="27"/>
        <v>-1.1179667795954713E-2</v>
      </c>
      <c r="AU62">
        <f t="shared" si="23"/>
        <v>-2.83073796731063E-2</v>
      </c>
      <c r="AW62">
        <v>59</v>
      </c>
      <c r="AX62">
        <f>IF(Z62&gt;0, (R62*SUMPRODUCT(K62:$K$98, X62:$X$98)-K62*$AZ$3)/Z62, 0)</f>
        <v>-1449975021.0069492</v>
      </c>
    </row>
    <row r="63" spans="5:50" x14ac:dyDescent="0.25">
      <c r="E63">
        <v>2063</v>
      </c>
      <c r="F63" s="5">
        <v>3.5571999999999999E-2</v>
      </c>
      <c r="G63" s="5"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2.8497908099212226E-3</v>
      </c>
      <c r="L63" s="2">
        <v>60</v>
      </c>
      <c r="M63" s="6">
        <v>0.62975077099999999</v>
      </c>
      <c r="Q63" s="4">
        <f t="shared" si="21"/>
        <v>25</v>
      </c>
      <c r="R63">
        <f t="shared" si="0"/>
        <v>100000</v>
      </c>
      <c r="S63">
        <f t="shared" si="1"/>
        <v>-3593681507.6609092</v>
      </c>
      <c r="U63">
        <f t="shared" si="13"/>
        <v>0.62975077099999999</v>
      </c>
      <c r="V63">
        <f t="shared" si="14"/>
        <v>0.01</v>
      </c>
      <c r="W63">
        <f t="shared" si="15"/>
        <v>3.0812126813748376E-8</v>
      </c>
      <c r="X63">
        <f t="shared" si="16"/>
        <v>1.9403960617107813E-8</v>
      </c>
      <c r="Y63">
        <f t="shared" si="17"/>
        <v>3.0812126813748378E-10</v>
      </c>
      <c r="Z63">
        <f t="shared" si="18"/>
        <v>1.110004492850308E-8</v>
      </c>
      <c r="AB63">
        <f t="shared" si="19"/>
        <v>-44.676814224033585</v>
      </c>
      <c r="AC63">
        <f t="shared" si="2"/>
        <v>-39.890026193766779</v>
      </c>
      <c r="AE63">
        <f t="shared" si="3"/>
        <v>0</v>
      </c>
      <c r="AF63">
        <f t="shared" si="24"/>
        <v>0</v>
      </c>
      <c r="AG63">
        <f t="shared" si="24"/>
        <v>-2.7750112321257699E-7</v>
      </c>
      <c r="AH63">
        <f t="shared" si="5"/>
        <v>-1.9403960617107813E-3</v>
      </c>
      <c r="AI63">
        <f t="shared" si="25"/>
        <v>-1.9406735628339938E-3</v>
      </c>
      <c r="AJ63">
        <f t="shared" si="7"/>
        <v>-4.7867880302668055</v>
      </c>
      <c r="AK63">
        <f t="shared" si="22"/>
        <v>-3.1273769956823512</v>
      </c>
      <c r="AL63">
        <f t="shared" si="26"/>
        <v>-7.9161056995119914</v>
      </c>
      <c r="AN63">
        <f t="shared" si="27"/>
        <v>0</v>
      </c>
      <c r="AO63">
        <f t="shared" si="27"/>
        <v>0</v>
      </c>
      <c r="AP63">
        <f t="shared" si="27"/>
        <v>-7.9082015067401872E-10</v>
      </c>
      <c r="AQ63">
        <f t="shared" si="27"/>
        <v>-5.5297228642707182E-6</v>
      </c>
      <c r="AR63">
        <f t="shared" si="27"/>
        <v>-5.530513684421392E-6</v>
      </c>
      <c r="AS63">
        <f t="shared" si="27"/>
        <v>-1.3641344537695254E-2</v>
      </c>
      <c r="AT63">
        <f t="shared" si="27"/>
        <v>-8.9123702214546074E-3</v>
      </c>
      <c r="AU63">
        <f t="shared" si="23"/>
        <v>-2.2559245272834285E-2</v>
      </c>
      <c r="AW63">
        <v>60</v>
      </c>
      <c r="AX63">
        <f>IF(Z63&gt;0, (R63*SUMPRODUCT(K63:$K$98, X63:$X$98)-K63*$AZ$3)/Z63, 0)</f>
        <v>-3593681507.6609092</v>
      </c>
    </row>
    <row r="64" spans="5:50" x14ac:dyDescent="0.25">
      <c r="E64">
        <v>2064</v>
      </c>
      <c r="F64" s="5">
        <v>3.5571999999999999E-2</v>
      </c>
      <c r="G64" s="5"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2.5444560802868059E-3</v>
      </c>
      <c r="L64" s="2">
        <v>61</v>
      </c>
      <c r="M64" s="6">
        <v>0.64518007799999999</v>
      </c>
      <c r="Q64" s="4">
        <f t="shared" si="21"/>
        <v>25</v>
      </c>
      <c r="R64">
        <f t="shared" si="0"/>
        <v>100000</v>
      </c>
      <c r="S64">
        <f t="shared" si="1"/>
        <v>-9305276226.4954281</v>
      </c>
      <c r="U64">
        <f t="shared" si="13"/>
        <v>0.64518007799999999</v>
      </c>
      <c r="V64">
        <f t="shared" si="14"/>
        <v>0.01</v>
      </c>
      <c r="W64">
        <f t="shared" si="15"/>
        <v>1.110004492850308E-8</v>
      </c>
      <c r="X64">
        <f t="shared" si="16"/>
        <v>7.1615278527751214E-9</v>
      </c>
      <c r="Y64">
        <f t="shared" si="17"/>
        <v>1.110004492850308E-10</v>
      </c>
      <c r="Z64">
        <f t="shared" si="18"/>
        <v>3.8275166264429279E-9</v>
      </c>
      <c r="AB64">
        <f t="shared" si="19"/>
        <v>-39.890026193766779</v>
      </c>
      <c r="AC64">
        <f t="shared" si="2"/>
        <v>-35.616099470555362</v>
      </c>
      <c r="AE64">
        <f t="shared" si="3"/>
        <v>0</v>
      </c>
      <c r="AF64">
        <f t="shared" si="24"/>
        <v>0</v>
      </c>
      <c r="AG64">
        <f t="shared" si="24"/>
        <v>-9.5687915661073202E-8</v>
      </c>
      <c r="AH64">
        <f t="shared" si="5"/>
        <v>-7.1615278527751213E-4</v>
      </c>
      <c r="AI64">
        <f t="shared" si="25"/>
        <v>-7.1624847319317318E-4</v>
      </c>
      <c r="AJ64">
        <f t="shared" si="7"/>
        <v>-4.2739267232114173</v>
      </c>
      <c r="AK64">
        <f t="shared" si="22"/>
        <v>-2.7923018335636747</v>
      </c>
      <c r="AL64">
        <f t="shared" si="26"/>
        <v>-7.0669448052482853</v>
      </c>
      <c r="AN64">
        <f t="shared" si="27"/>
        <v>0</v>
      </c>
      <c r="AO64">
        <f t="shared" si="27"/>
        <v>0</v>
      </c>
      <c r="AP64">
        <f t="shared" si="27"/>
        <v>-2.4347369881378881E-10</v>
      </c>
      <c r="AQ64">
        <f t="shared" si="27"/>
        <v>-1.822219308913697E-6</v>
      </c>
      <c r="AR64">
        <f t="shared" si="27"/>
        <v>-1.8224627826125107E-6</v>
      </c>
      <c r="AS64">
        <f t="shared" si="27"/>
        <v>-1.0874818837575555E-2</v>
      </c>
      <c r="AT64">
        <f t="shared" si="27"/>
        <v>-7.1048893784070892E-3</v>
      </c>
      <c r="AU64">
        <f t="shared" si="23"/>
        <v>-1.7981530678765258E-2</v>
      </c>
      <c r="AW64">
        <v>61</v>
      </c>
      <c r="AX64">
        <f>IF(Z64&gt;0, (R64*SUMPRODUCT(K64:$K$98, X64:$X$98)-K64*$AZ$3)/Z64, 0)</f>
        <v>-9305276226.4954281</v>
      </c>
    </row>
    <row r="65" spans="5:50" x14ac:dyDescent="0.25">
      <c r="E65">
        <v>2065</v>
      </c>
      <c r="F65" s="5">
        <v>3.5571999999999999E-2</v>
      </c>
      <c r="G65" s="5"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2.2718357859703624E-3</v>
      </c>
      <c r="L65" s="2">
        <v>62</v>
      </c>
      <c r="M65" s="6">
        <v>0.66067595400000001</v>
      </c>
      <c r="Q65" s="4">
        <f t="shared" si="21"/>
        <v>25</v>
      </c>
      <c r="R65">
        <f t="shared" si="0"/>
        <v>100000</v>
      </c>
      <c r="S65">
        <f t="shared" si="1"/>
        <v>-25228290640.355324</v>
      </c>
      <c r="U65">
        <f t="shared" si="13"/>
        <v>0.66067595400000001</v>
      </c>
      <c r="V65">
        <f t="shared" si="14"/>
        <v>0.01</v>
      </c>
      <c r="W65">
        <f t="shared" si="15"/>
        <v>3.8275166264429279E-9</v>
      </c>
      <c r="X65">
        <f t="shared" si="16"/>
        <v>2.5287481986260429E-9</v>
      </c>
      <c r="Y65">
        <f t="shared" si="17"/>
        <v>3.8275166264429276E-11</v>
      </c>
      <c r="Z65">
        <f t="shared" si="18"/>
        <v>1.2604932615524558E-9</v>
      </c>
      <c r="AB65">
        <f t="shared" si="19"/>
        <v>-35.616099470555362</v>
      </c>
      <c r="AC65">
        <f t="shared" si="2"/>
        <v>-31.800090352654774</v>
      </c>
      <c r="AE65">
        <f t="shared" si="3"/>
        <v>0</v>
      </c>
      <c r="AF65">
        <f t="shared" si="24"/>
        <v>0</v>
      </c>
      <c r="AG65">
        <f t="shared" si="24"/>
        <v>-3.1512331538811396E-8</v>
      </c>
      <c r="AH65">
        <f t="shared" si="5"/>
        <v>-2.5287481986260428E-4</v>
      </c>
      <c r="AI65">
        <f t="shared" si="25"/>
        <v>-2.5290633219414308E-4</v>
      </c>
      <c r="AJ65">
        <f t="shared" si="7"/>
        <v>-3.8160091179005882</v>
      </c>
      <c r="AK65">
        <f t="shared" si="22"/>
        <v>-2.4931269629388755</v>
      </c>
      <c r="AL65">
        <f t="shared" si="26"/>
        <v>-6.3093889871716584</v>
      </c>
      <c r="AN65">
        <f t="shared" si="27"/>
        <v>0</v>
      </c>
      <c r="AO65">
        <f t="shared" si="27"/>
        <v>0</v>
      </c>
      <c r="AP65">
        <f t="shared" si="27"/>
        <v>-7.1590842489234232E-11</v>
      </c>
      <c r="AQ65">
        <f t="shared" si="27"/>
        <v>-5.744900651346734E-7</v>
      </c>
      <c r="AR65">
        <f t="shared" si="27"/>
        <v>-5.7456165597716262E-7</v>
      </c>
      <c r="AS65">
        <f t="shared" si="27"/>
        <v>-8.6693460736357517E-3</v>
      </c>
      <c r="AT65">
        <f t="shared" si="27"/>
        <v>-5.6639750533721426E-3</v>
      </c>
      <c r="AU65">
        <f t="shared" si="23"/>
        <v>-1.4333895688663873E-2</v>
      </c>
      <c r="AW65">
        <v>62</v>
      </c>
      <c r="AX65">
        <f>IF(Z65&gt;0, (R65*SUMPRODUCT(K65:$K$98, X65:$X$98)-K65*$AZ$3)/Z65, 0)</f>
        <v>-25228290640.355324</v>
      </c>
    </row>
    <row r="66" spans="5:50" x14ac:dyDescent="0.25">
      <c r="E66">
        <v>2066</v>
      </c>
      <c r="F66" s="5">
        <v>3.5571999999999999E-2</v>
      </c>
      <c r="G66" s="5"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2.0284248089021089E-3</v>
      </c>
      <c r="L66" s="2">
        <v>63</v>
      </c>
      <c r="M66" s="6">
        <v>0.67625413199999995</v>
      </c>
      <c r="Q66" s="4">
        <f t="shared" si="21"/>
        <v>25</v>
      </c>
      <c r="R66">
        <f t="shared" si="0"/>
        <v>100000</v>
      </c>
      <c r="S66">
        <f t="shared" si="1"/>
        <v>-71794602524.635574</v>
      </c>
      <c r="U66">
        <f t="shared" si="13"/>
        <v>0.67625413199999995</v>
      </c>
      <c r="V66">
        <f t="shared" si="14"/>
        <v>0.01</v>
      </c>
      <c r="W66">
        <f t="shared" si="15"/>
        <v>1.2604932615524558E-9</v>
      </c>
      <c r="X66">
        <f t="shared" si="16"/>
        <v>8.5241377648300489E-10</v>
      </c>
      <c r="Y66">
        <f t="shared" si="17"/>
        <v>1.2604932615524558E-11</v>
      </c>
      <c r="Z66">
        <f t="shared" si="18"/>
        <v>3.9547455245392634E-10</v>
      </c>
      <c r="AB66">
        <f t="shared" si="19"/>
        <v>-31.800090352654774</v>
      </c>
      <c r="AC66">
        <f t="shared" si="2"/>
        <v>-28.392938302037784</v>
      </c>
      <c r="AE66">
        <f t="shared" si="3"/>
        <v>0</v>
      </c>
      <c r="AF66">
        <f t="shared" si="24"/>
        <v>0</v>
      </c>
      <c r="AG66">
        <f t="shared" si="24"/>
        <v>-9.8868638113481594E-9</v>
      </c>
      <c r="AH66">
        <f t="shared" si="5"/>
        <v>-8.5241377648300495E-5</v>
      </c>
      <c r="AI66">
        <f t="shared" si="25"/>
        <v>-8.525126451211184E-5</v>
      </c>
      <c r="AJ66">
        <f t="shared" si="7"/>
        <v>-3.4071520506169897</v>
      </c>
      <c r="AK66">
        <f t="shared" si="22"/>
        <v>-2.2260063246858346</v>
      </c>
      <c r="AL66">
        <f t="shared" si="26"/>
        <v>-5.6332436265673369</v>
      </c>
      <c r="AN66">
        <f t="shared" si="27"/>
        <v>0</v>
      </c>
      <c r="AO66">
        <f t="shared" si="27"/>
        <v>0</v>
      </c>
      <c r="AP66">
        <f t="shared" si="27"/>
        <v>-2.0054759837175066E-11</v>
      </c>
      <c r="AQ66">
        <f t="shared" si="27"/>
        <v>-1.7290572516680644E-7</v>
      </c>
      <c r="AR66">
        <f t="shared" si="27"/>
        <v>-1.729257799266436E-7</v>
      </c>
      <c r="AS66">
        <f t="shared" si="27"/>
        <v>-6.9111517471731956E-3</v>
      </c>
      <c r="AT66">
        <f t="shared" si="27"/>
        <v>-4.5152864537657501E-3</v>
      </c>
      <c r="AU66">
        <f t="shared" si="23"/>
        <v>-1.1426611126718873E-2</v>
      </c>
      <c r="AW66">
        <v>63</v>
      </c>
      <c r="AX66">
        <f>IF(Z66&gt;0, (R66*SUMPRODUCT(K66:$K$98, X66:$X$98)-K66*$AZ$3)/Z66, 0)</f>
        <v>-71794602524.635574</v>
      </c>
    </row>
    <row r="67" spans="5:50" x14ac:dyDescent="0.25">
      <c r="E67">
        <v>2067</v>
      </c>
      <c r="F67" s="5">
        <v>3.5571999999999999E-2</v>
      </c>
      <c r="G67" s="5"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1.8110935793768828E-3</v>
      </c>
      <c r="L67" s="2">
        <v>64</v>
      </c>
      <c r="M67" s="6">
        <v>0.69194305599999995</v>
      </c>
      <c r="Q67" s="4">
        <f t="shared" si="21"/>
        <v>25</v>
      </c>
      <c r="R67">
        <f t="shared" ref="R67:R79" si="28">$C$6</f>
        <v>100000</v>
      </c>
      <c r="S67">
        <f t="shared" ref="S67:S79" si="29">AX67</f>
        <v>-215067373349.83405</v>
      </c>
      <c r="U67">
        <f t="shared" si="13"/>
        <v>0.69194305599999995</v>
      </c>
      <c r="V67">
        <f t="shared" si="14"/>
        <v>0.01</v>
      </c>
      <c r="W67">
        <f t="shared" si="15"/>
        <v>3.9547455245392634E-10</v>
      </c>
      <c r="X67">
        <f t="shared" si="16"/>
        <v>2.7364587039520207E-10</v>
      </c>
      <c r="Y67">
        <f t="shared" si="17"/>
        <v>3.9547455245392638E-12</v>
      </c>
      <c r="Z67">
        <f t="shared" si="18"/>
        <v>1.1787393653418502E-10</v>
      </c>
      <c r="AB67">
        <f t="shared" si="19"/>
        <v>-28.392938302037784</v>
      </c>
      <c r="AC67">
        <f t="shared" ref="AC67:AC79" si="30">S67*Z67</f>
        <v>-25.350837916812214</v>
      </c>
      <c r="AE67">
        <f t="shared" ref="AE67:AE79" si="31">$Z67*O67</f>
        <v>0</v>
      </c>
      <c r="AF67">
        <f t="shared" ref="AF67:AG79" si="32">-$Z67*P67</f>
        <v>0</v>
      </c>
      <c r="AG67">
        <f t="shared" si="32"/>
        <v>-2.9468484133546254E-9</v>
      </c>
      <c r="AH67">
        <f t="shared" ref="AH67:AH79" si="33">-X67*R67</f>
        <v>-2.7364587039520206E-5</v>
      </c>
      <c r="AI67">
        <f t="shared" ref="AI67:AI79" si="34">SUM(AE67:AH67)</f>
        <v>-2.7367533887933562E-5</v>
      </c>
      <c r="AJ67">
        <f t="shared" ref="AJ67:AJ79" si="35">AB67-AC67</f>
        <v>-3.0421003852255701</v>
      </c>
      <c r="AK67">
        <f t="shared" si="22"/>
        <v>-1.987505681142645</v>
      </c>
      <c r="AL67">
        <f t="shared" si="26"/>
        <v>-5.0296334339021032</v>
      </c>
      <c r="AN67">
        <f t="shared" ref="AN67:AT79" si="36">AE67*$K67</f>
        <v>0</v>
      </c>
      <c r="AO67">
        <f t="shared" si="36"/>
        <v>0</v>
      </c>
      <c r="AP67">
        <f t="shared" si="36"/>
        <v>-5.3370182408235164E-12</v>
      </c>
      <c r="AQ67">
        <f t="shared" si="36"/>
        <v>-4.9559827889574909E-8</v>
      </c>
      <c r="AR67">
        <f t="shared" si="36"/>
        <v>-4.9565164907815734E-8</v>
      </c>
      <c r="AS67">
        <f t="shared" si="36"/>
        <v>-5.5095284755019716E-3</v>
      </c>
      <c r="AT67">
        <f t="shared" si="36"/>
        <v>-3.5995587780925224E-3</v>
      </c>
      <c r="AU67">
        <f t="shared" si="23"/>
        <v>-9.1091368187594026E-3</v>
      </c>
      <c r="AW67">
        <v>64</v>
      </c>
      <c r="AX67">
        <f>IF(Z67&gt;0, (R67*SUMPRODUCT(K67:$K$98, X67:$X$98)-K67*$AZ$3)/Z67, 0)</f>
        <v>-215067373349.83405</v>
      </c>
    </row>
    <row r="68" spans="5:50" x14ac:dyDescent="0.25">
      <c r="E68">
        <v>2068</v>
      </c>
      <c r="F68" s="5">
        <v>3.5571999999999999E-2</v>
      </c>
      <c r="G68" s="5">
        <v>7.0000000000000007E-2</v>
      </c>
      <c r="H68" s="5">
        <f t="shared" ref="H68:H79" si="37">G68+$C$9</f>
        <v>0.12000000000000001</v>
      </c>
      <c r="I68" s="5">
        <f t="shared" ref="I68:I79" si="38">1+H68</f>
        <v>1.1200000000000001</v>
      </c>
      <c r="J68">
        <f t="shared" ref="J68:J79" si="39">1/I68</f>
        <v>0.89285714285714279</v>
      </c>
      <c r="K68">
        <f t="shared" si="20"/>
        <v>1.6170478387293595E-3</v>
      </c>
      <c r="L68" s="2">
        <v>65</v>
      </c>
      <c r="M68" s="6">
        <v>0.70765376499999999</v>
      </c>
      <c r="Q68" s="4">
        <f t="shared" si="21"/>
        <v>25</v>
      </c>
      <c r="R68">
        <f t="shared" si="28"/>
        <v>100000</v>
      </c>
      <c r="S68">
        <f t="shared" si="29"/>
        <v>-680102714491.34558</v>
      </c>
      <c r="U68">
        <f t="shared" ref="U68:U79" si="40">M68</f>
        <v>0.70765376499999999</v>
      </c>
      <c r="V68">
        <f t="shared" ref="V68:V79" si="41">$C$10</f>
        <v>0.01</v>
      </c>
      <c r="W68">
        <f t="shared" ref="W68:W79" si="42">Z67</f>
        <v>1.1787393653418502E-10</v>
      </c>
      <c r="X68">
        <f t="shared" ref="X68:X79" si="43">U68*W68</f>
        <v>8.3413934983787082E-11</v>
      </c>
      <c r="Y68">
        <f t="shared" ref="Y68:Y79" si="44">V68*W68</f>
        <v>1.1787393653418502E-12</v>
      </c>
      <c r="Z68">
        <f t="shared" ref="Z68:Z79" si="45">MAX(0, W68-X68-Y68)</f>
        <v>3.3281262185056089E-11</v>
      </c>
      <c r="AB68">
        <f t="shared" ref="AB68:AB79" si="46">AC67</f>
        <v>-25.350837916812214</v>
      </c>
      <c r="AC68">
        <f t="shared" si="30"/>
        <v>-22.634676753754817</v>
      </c>
      <c r="AE68">
        <f t="shared" si="31"/>
        <v>0</v>
      </c>
      <c r="AF68">
        <f t="shared" si="32"/>
        <v>0</v>
      </c>
      <c r="AG68">
        <f t="shared" si="32"/>
        <v>-8.3203155462640219E-10</v>
      </c>
      <c r="AH68">
        <f t="shared" si="33"/>
        <v>-8.3413934983787078E-6</v>
      </c>
      <c r="AI68">
        <f t="shared" si="34"/>
        <v>-8.3422255299333339E-6</v>
      </c>
      <c r="AJ68">
        <f t="shared" si="35"/>
        <v>-2.7161611630573965</v>
      </c>
      <c r="AK68">
        <f t="shared" si="22"/>
        <v>-1.7745586541768552</v>
      </c>
      <c r="AL68">
        <f t="shared" si="26"/>
        <v>-4.4907281594597812</v>
      </c>
      <c r="AN68">
        <f t="shared" si="36"/>
        <v>0</v>
      </c>
      <c r="AO68">
        <f t="shared" si="36"/>
        <v>0</v>
      </c>
      <c r="AP68">
        <f t="shared" si="36"/>
        <v>-1.3454348271632528E-12</v>
      </c>
      <c r="AQ68">
        <f t="shared" si="36"/>
        <v>-1.3488432328544422E-8</v>
      </c>
      <c r="AR68">
        <f t="shared" si="36"/>
        <v>-1.3489777763371583E-8</v>
      </c>
      <c r="AS68">
        <f t="shared" si="36"/>
        <v>-4.392162538362587E-3</v>
      </c>
      <c r="AT68">
        <f t="shared" si="36"/>
        <v>-2.8695462364351646E-3</v>
      </c>
      <c r="AU68">
        <f t="shared" si="23"/>
        <v>-7.2617222645755142E-3</v>
      </c>
      <c r="AW68">
        <v>65</v>
      </c>
      <c r="AX68">
        <f>IF(Z68&gt;0, (R68*SUMPRODUCT(K68:$K$98, X68:$X$98)-K68*$AZ$3)/Z68, 0)</f>
        <v>-680102714491.34558</v>
      </c>
    </row>
    <row r="69" spans="5:50" x14ac:dyDescent="0.25">
      <c r="E69">
        <v>2069</v>
      </c>
      <c r="F69" s="5">
        <v>3.5571999999999999E-2</v>
      </c>
      <c r="G69" s="5"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79" si="47">K68*J69</f>
        <v>1.4437927131512138E-3</v>
      </c>
      <c r="L69" s="2">
        <v>66</v>
      </c>
      <c r="M69" s="6">
        <v>0.72329488099999995</v>
      </c>
      <c r="Q69" s="4">
        <f t="shared" ref="Q69:Q79" si="48">$C$8</f>
        <v>25</v>
      </c>
      <c r="R69">
        <f t="shared" si="28"/>
        <v>100000</v>
      </c>
      <c r="S69">
        <f t="shared" si="29"/>
        <v>-2276801319502.5703</v>
      </c>
      <c r="U69">
        <f t="shared" si="40"/>
        <v>0.72329488099999995</v>
      </c>
      <c r="V69">
        <f t="shared" si="41"/>
        <v>0.01</v>
      </c>
      <c r="W69">
        <f t="shared" si="42"/>
        <v>3.3281262185056089E-11</v>
      </c>
      <c r="X69">
        <f t="shared" si="43"/>
        <v>2.4072166571669944E-11</v>
      </c>
      <c r="Y69">
        <f t="shared" si="44"/>
        <v>3.3281262185056088E-13</v>
      </c>
      <c r="Z69">
        <f t="shared" si="45"/>
        <v>8.8762829915355843E-12</v>
      </c>
      <c r="AB69">
        <f t="shared" si="46"/>
        <v>-22.634676753754817</v>
      </c>
      <c r="AC69">
        <f t="shared" si="30"/>
        <v>-20.209532827406441</v>
      </c>
      <c r="AE69">
        <f t="shared" si="31"/>
        <v>0</v>
      </c>
      <c r="AF69">
        <f t="shared" si="32"/>
        <v>0</v>
      </c>
      <c r="AG69">
        <f t="shared" si="32"/>
        <v>-2.2190707478838961E-10</v>
      </c>
      <c r="AH69">
        <f t="shared" si="33"/>
        <v>-2.4072166571669944E-6</v>
      </c>
      <c r="AI69">
        <f t="shared" si="34"/>
        <v>-2.4074385642417827E-6</v>
      </c>
      <c r="AJ69">
        <f t="shared" si="35"/>
        <v>-2.4251439263483761</v>
      </c>
      <c r="AK69">
        <f t="shared" si="22"/>
        <v>-1.5844273727628373</v>
      </c>
      <c r="AL69">
        <f t="shared" si="26"/>
        <v>-4.0095737065497774</v>
      </c>
      <c r="AN69">
        <f t="shared" si="36"/>
        <v>0</v>
      </c>
      <c r="AO69">
        <f t="shared" si="36"/>
        <v>0</v>
      </c>
      <c r="AP69">
        <f t="shared" si="36"/>
        <v>-3.2038781757617837E-13</v>
      </c>
      <c r="AQ69">
        <f t="shared" si="36"/>
        <v>-3.4755218685939301E-9</v>
      </c>
      <c r="AR69">
        <f t="shared" si="36"/>
        <v>-3.4758422564115065E-9</v>
      </c>
      <c r="AS69">
        <f t="shared" si="36"/>
        <v>-3.5014051292047094E-3</v>
      </c>
      <c r="AT69">
        <f t="shared" si="36"/>
        <v>-2.2875846953123065E-3</v>
      </c>
      <c r="AU69">
        <f t="shared" si="23"/>
        <v>-5.7889933003592723E-3</v>
      </c>
      <c r="AW69">
        <v>66</v>
      </c>
      <c r="AX69">
        <f>IF(Z69&gt;0, (R69*SUMPRODUCT(K69:$K$98, X69:$X$98)-K69*$AZ$3)/Z69, 0)</f>
        <v>-2276801319502.5703</v>
      </c>
    </row>
    <row r="70" spans="5:50" x14ac:dyDescent="0.25">
      <c r="E70">
        <v>2070</v>
      </c>
      <c r="F70" s="5">
        <v>3.5571999999999999E-2</v>
      </c>
      <c r="G70" s="5"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1.2891006367421552E-3</v>
      </c>
      <c r="L70" s="2">
        <v>67</v>
      </c>
      <c r="M70" s="6">
        <v>0.74145409100000004</v>
      </c>
      <c r="Q70" s="4">
        <f t="shared" si="48"/>
        <v>25</v>
      </c>
      <c r="R70">
        <f t="shared" si="28"/>
        <v>100000</v>
      </c>
      <c r="S70">
        <f t="shared" si="29"/>
        <v>-8179005357601.21</v>
      </c>
      <c r="U70">
        <f t="shared" si="40"/>
        <v>0.74145409100000004</v>
      </c>
      <c r="V70">
        <f t="shared" si="41"/>
        <v>0.01</v>
      </c>
      <c r="W70">
        <f t="shared" si="42"/>
        <v>8.8762829915355843E-12</v>
      </c>
      <c r="X70">
        <f t="shared" si="43"/>
        <v>6.5813563369477774E-12</v>
      </c>
      <c r="Y70">
        <f t="shared" si="44"/>
        <v>8.8762829915355844E-14</v>
      </c>
      <c r="Z70">
        <f t="shared" si="45"/>
        <v>2.2061638246724512E-12</v>
      </c>
      <c r="AB70">
        <f t="shared" si="46"/>
        <v>-20.209532827406441</v>
      </c>
      <c r="AC70">
        <f t="shared" si="30"/>
        <v>-18.044225741741954</v>
      </c>
      <c r="AE70">
        <f t="shared" si="31"/>
        <v>0</v>
      </c>
      <c r="AF70">
        <f t="shared" si="32"/>
        <v>0</v>
      </c>
      <c r="AG70">
        <f t="shared" si="32"/>
        <v>-5.515409561681128E-11</v>
      </c>
      <c r="AH70">
        <f t="shared" si="33"/>
        <v>-6.5813563369477769E-7</v>
      </c>
      <c r="AI70">
        <f t="shared" si="34"/>
        <v>-6.5819078779039454E-7</v>
      </c>
      <c r="AJ70">
        <f t="shared" si="35"/>
        <v>-2.1653070856644874</v>
      </c>
      <c r="AK70">
        <f t="shared" si="22"/>
        <v>-1.4146672979184511</v>
      </c>
      <c r="AL70">
        <f t="shared" si="26"/>
        <v>-3.5799750417737259</v>
      </c>
      <c r="AN70">
        <f t="shared" si="36"/>
        <v>0</v>
      </c>
      <c r="AO70">
        <f t="shared" si="36"/>
        <v>0</v>
      </c>
      <c r="AP70">
        <f t="shared" si="36"/>
        <v>-7.1099179778569133E-14</v>
      </c>
      <c r="AQ70">
        <f t="shared" si="36"/>
        <v>-8.4840306445863975E-10</v>
      </c>
      <c r="AR70">
        <f t="shared" si="36"/>
        <v>-8.4847416363841833E-10</v>
      </c>
      <c r="AS70">
        <f t="shared" si="36"/>
        <v>-2.791298742872391E-3</v>
      </c>
      <c r="AT70">
        <f t="shared" si="36"/>
        <v>-1.8236485145249795E-3</v>
      </c>
      <c r="AU70">
        <f t="shared" si="23"/>
        <v>-4.6149481058715336E-3</v>
      </c>
      <c r="AW70">
        <v>67</v>
      </c>
      <c r="AX70">
        <f>IF(Z70&gt;0, (R70*SUMPRODUCT(K70:$K$98, X70:$X$98)-K70*$AZ$3)/Z70, 0)</f>
        <v>-8179005357601.21</v>
      </c>
    </row>
    <row r="71" spans="5:50" x14ac:dyDescent="0.25">
      <c r="E71">
        <v>2071</v>
      </c>
      <c r="F71" s="5">
        <v>3.5571999999999999E-2</v>
      </c>
      <c r="G71" s="5"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1.1509827113769242E-3</v>
      </c>
      <c r="L71" s="2">
        <v>68</v>
      </c>
      <c r="M71" s="6">
        <v>0.75951466000000001</v>
      </c>
      <c r="Q71" s="4">
        <f t="shared" si="48"/>
        <v>25</v>
      </c>
      <c r="R71">
        <f t="shared" si="28"/>
        <v>100000</v>
      </c>
      <c r="S71">
        <f t="shared" si="29"/>
        <v>-31683938576451.918</v>
      </c>
      <c r="U71">
        <f t="shared" si="40"/>
        <v>0.75951466000000001</v>
      </c>
      <c r="V71">
        <f t="shared" si="41"/>
        <v>0.01</v>
      </c>
      <c r="W71">
        <f t="shared" si="42"/>
        <v>2.2061638246724512E-12</v>
      </c>
      <c r="X71">
        <f t="shared" si="43"/>
        <v>1.6756137672003964E-12</v>
      </c>
      <c r="Y71">
        <f t="shared" si="44"/>
        <v>2.2061638246724513E-14</v>
      </c>
      <c r="Z71">
        <f t="shared" si="45"/>
        <v>5.0848841922533025E-13</v>
      </c>
      <c r="AB71">
        <f t="shared" si="46"/>
        <v>-18.044225741741954</v>
      </c>
      <c r="AC71">
        <f t="shared" si="30"/>
        <v>-16.110915841572496</v>
      </c>
      <c r="AE71">
        <f t="shared" si="31"/>
        <v>0</v>
      </c>
      <c r="AF71">
        <f t="shared" si="32"/>
        <v>0</v>
      </c>
      <c r="AG71">
        <f t="shared" si="32"/>
        <v>-1.2712210480633256E-11</v>
      </c>
      <c r="AH71">
        <f t="shared" si="33"/>
        <v>-1.6756137672003964E-7</v>
      </c>
      <c r="AI71">
        <f t="shared" si="34"/>
        <v>-1.6757408893052026E-7</v>
      </c>
      <c r="AJ71">
        <f t="shared" si="35"/>
        <v>-1.9333099001694585</v>
      </c>
      <c r="AK71">
        <f t="shared" si="22"/>
        <v>-1.2630958019219369</v>
      </c>
      <c r="AL71">
        <f t="shared" si="26"/>
        <v>-3.196405869665484</v>
      </c>
      <c r="AN71">
        <f t="shared" si="36"/>
        <v>0</v>
      </c>
      <c r="AO71">
        <f t="shared" si="36"/>
        <v>0</v>
      </c>
      <c r="AP71">
        <f t="shared" si="36"/>
        <v>-1.4631534486593417E-14</v>
      </c>
      <c r="AQ71">
        <f t="shared" si="36"/>
        <v>-1.9286024769928144E-10</v>
      </c>
      <c r="AR71">
        <f t="shared" si="36"/>
        <v>-1.9287487923376805E-10</v>
      </c>
      <c r="AS71">
        <f t="shared" si="36"/>
        <v>-2.225206270828894E-3</v>
      </c>
      <c r="AT71">
        <f t="shared" si="36"/>
        <v>-1.4538014308249213E-3</v>
      </c>
      <c r="AU71">
        <f t="shared" si="23"/>
        <v>-3.6790078945286944E-3</v>
      </c>
      <c r="AW71">
        <v>68</v>
      </c>
      <c r="AX71">
        <f>IF(Z71&gt;0, (R71*SUMPRODUCT(K71:$K$98, X71:$X$98)-K71*$AZ$3)/Z71, 0)</f>
        <v>-31683938576451.918</v>
      </c>
    </row>
    <row r="72" spans="5:50" x14ac:dyDescent="0.25">
      <c r="E72">
        <v>2072</v>
      </c>
      <c r="F72" s="5">
        <v>3.5571999999999999E-2</v>
      </c>
      <c r="G72" s="5"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1.027663135157968E-3</v>
      </c>
      <c r="L72" s="2">
        <v>69</v>
      </c>
      <c r="M72" s="6">
        <v>0.77745419500000001</v>
      </c>
      <c r="Q72" s="4">
        <f t="shared" si="48"/>
        <v>25</v>
      </c>
      <c r="R72">
        <f t="shared" si="28"/>
        <v>100000</v>
      </c>
      <c r="S72">
        <f t="shared" si="29"/>
        <v>-133097102867591.94</v>
      </c>
      <c r="U72">
        <f t="shared" si="40"/>
        <v>0.77745419500000001</v>
      </c>
      <c r="V72">
        <f t="shared" si="41"/>
        <v>0.01</v>
      </c>
      <c r="W72">
        <f t="shared" si="42"/>
        <v>5.0848841922533025E-13</v>
      </c>
      <c r="X72">
        <f t="shared" si="43"/>
        <v>3.9532645463565168E-13</v>
      </c>
      <c r="Y72">
        <f t="shared" si="44"/>
        <v>5.084884192253303E-15</v>
      </c>
      <c r="Z72">
        <f t="shared" si="45"/>
        <v>1.0807708039742527E-13</v>
      </c>
      <c r="AB72">
        <f t="shared" si="46"/>
        <v>-16.110915841572496</v>
      </c>
      <c r="AC72">
        <f t="shared" si="30"/>
        <v>-14.384746287285116</v>
      </c>
      <c r="AE72">
        <f t="shared" si="31"/>
        <v>0</v>
      </c>
      <c r="AF72">
        <f t="shared" si="32"/>
        <v>0</v>
      </c>
      <c r="AG72">
        <f t="shared" si="32"/>
        <v>-2.7019270099356317E-12</v>
      </c>
      <c r="AH72">
        <f t="shared" si="33"/>
        <v>-3.9532645463565167E-8</v>
      </c>
      <c r="AI72">
        <f t="shared" si="34"/>
        <v>-3.9535347390575102E-8</v>
      </c>
      <c r="AJ72">
        <f t="shared" si="35"/>
        <v>-1.7261695542873792</v>
      </c>
      <c r="AK72">
        <f t="shared" ref="AK72:AK79" si="49">G72*SUM(AB72:AB72, AE72:AF72)</f>
        <v>-1.1277641089100747</v>
      </c>
      <c r="AL72">
        <f t="shared" si="26"/>
        <v>-2.8539337027328013</v>
      </c>
      <c r="AN72">
        <f t="shared" si="36"/>
        <v>0</v>
      </c>
      <c r="AO72">
        <f t="shared" si="36"/>
        <v>0</v>
      </c>
      <c r="AP72">
        <f t="shared" si="36"/>
        <v>-2.7766707819984455E-15</v>
      </c>
      <c r="AQ72">
        <f t="shared" si="36"/>
        <v>-4.0626242378175798E-11</v>
      </c>
      <c r="AR72">
        <f t="shared" si="36"/>
        <v>-4.0629019048957798E-11</v>
      </c>
      <c r="AS72">
        <f t="shared" si="36"/>
        <v>-1.7739208159732003E-3</v>
      </c>
      <c r="AT72">
        <f t="shared" si="36"/>
        <v>-1.1589615998811595E-3</v>
      </c>
      <c r="AU72">
        <f t="shared" si="23"/>
        <v>-2.9328824564833788E-3</v>
      </c>
      <c r="AW72">
        <v>69</v>
      </c>
      <c r="AX72">
        <f>IF(Z72&gt;0, (R72*SUMPRODUCT(K72:$K$98, X72:$X$98)-K72*$AZ$3)/Z72, 0)</f>
        <v>-133097102867591.94</v>
      </c>
    </row>
    <row r="73" spans="5:50" x14ac:dyDescent="0.25">
      <c r="E73">
        <v>2073</v>
      </c>
      <c r="F73" s="5">
        <v>3.5571999999999999E-2</v>
      </c>
      <c r="G73" s="5"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9.1755637067675712E-4</v>
      </c>
      <c r="L73" s="2">
        <v>70</v>
      </c>
      <c r="M73" s="6">
        <v>0.79525030600000002</v>
      </c>
      <c r="Q73" s="4">
        <f t="shared" si="48"/>
        <v>25</v>
      </c>
      <c r="R73">
        <f t="shared" si="28"/>
        <v>100000</v>
      </c>
      <c r="S73">
        <f t="shared" si="29"/>
        <v>-610202237284375.63</v>
      </c>
      <c r="U73">
        <f t="shared" si="40"/>
        <v>0.79525030600000002</v>
      </c>
      <c r="V73">
        <f t="shared" si="41"/>
        <v>0.01</v>
      </c>
      <c r="W73">
        <f t="shared" si="42"/>
        <v>1.0807708039742527E-13</v>
      </c>
      <c r="X73">
        <f t="shared" si="43"/>
        <v>8.594833125763905E-14</v>
      </c>
      <c r="Y73">
        <f t="shared" si="44"/>
        <v>1.0807708039742527E-15</v>
      </c>
      <c r="Z73">
        <f t="shared" si="45"/>
        <v>2.1047978335811969E-14</v>
      </c>
      <c r="AB73">
        <f t="shared" si="46"/>
        <v>-14.384746287285116</v>
      </c>
      <c r="AC73">
        <f t="shared" si="30"/>
        <v>-12.843523470825533</v>
      </c>
      <c r="AE73">
        <f t="shared" si="31"/>
        <v>0</v>
      </c>
      <c r="AF73">
        <f t="shared" si="32"/>
        <v>0</v>
      </c>
      <c r="AG73">
        <f t="shared" si="32"/>
        <v>-5.2619945839529919E-13</v>
      </c>
      <c r="AH73">
        <f t="shared" si="33"/>
        <v>-8.594833125763905E-9</v>
      </c>
      <c r="AI73">
        <f t="shared" si="34"/>
        <v>-8.5953593252223008E-9</v>
      </c>
      <c r="AJ73">
        <f t="shared" si="35"/>
        <v>-1.5412228164595838</v>
      </c>
      <c r="AK73">
        <f t="shared" si="49"/>
        <v>-1.0069322401099583</v>
      </c>
      <c r="AL73">
        <f t="shared" si="26"/>
        <v>-2.5481550651649014</v>
      </c>
      <c r="AN73">
        <f t="shared" si="36"/>
        <v>0</v>
      </c>
      <c r="AO73">
        <f t="shared" si="36"/>
        <v>0</v>
      </c>
      <c r="AP73">
        <f t="shared" si="36"/>
        <v>-4.8281766529726601E-16</v>
      </c>
      <c r="AQ73">
        <f t="shared" si="36"/>
        <v>-7.8862438894482963E-12</v>
      </c>
      <c r="AR73">
        <f t="shared" si="36"/>
        <v>-7.8867267071135937E-12</v>
      </c>
      <c r="AS73">
        <f t="shared" si="36"/>
        <v>-1.4141588138748655E-3</v>
      </c>
      <c r="AT73">
        <f t="shared" si="36"/>
        <v>-9.2391709175271026E-4</v>
      </c>
      <c r="AU73">
        <f t="shared" si="23"/>
        <v>-2.3380759135143026E-3</v>
      </c>
      <c r="AW73">
        <v>70</v>
      </c>
      <c r="AX73">
        <f>IF(Z73&gt;0, (R73*SUMPRODUCT(K73:$K$98, X73:$X$98)-K73*$AZ$3)/Z73, 0)</f>
        <v>-610202237284375.63</v>
      </c>
    </row>
    <row r="74" spans="5:50" x14ac:dyDescent="0.25">
      <c r="E74">
        <v>2074</v>
      </c>
      <c r="F74" s="5">
        <v>3.5571999999999999E-2</v>
      </c>
      <c r="G74" s="5"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8.1924675953281884E-4</v>
      </c>
      <c r="L74" s="2">
        <v>71</v>
      </c>
      <c r="M74" s="6">
        <v>0.81288120699999999</v>
      </c>
      <c r="Q74" s="4">
        <f t="shared" si="48"/>
        <v>25</v>
      </c>
      <c r="R74">
        <f t="shared" si="28"/>
        <v>100000</v>
      </c>
      <c r="S74">
        <f t="shared" si="29"/>
        <v>-3076033982159587.5</v>
      </c>
      <c r="U74">
        <f t="shared" si="40"/>
        <v>0.81288120699999999</v>
      </c>
      <c r="V74">
        <f t="shared" si="41"/>
        <v>0.01</v>
      </c>
      <c r="W74">
        <f t="shared" si="42"/>
        <v>2.1047978335811969E-14</v>
      </c>
      <c r="X74">
        <f t="shared" si="43"/>
        <v>1.7109506034524683E-14</v>
      </c>
      <c r="Y74">
        <f t="shared" si="44"/>
        <v>2.104797833581197E-16</v>
      </c>
      <c r="Z74">
        <f t="shared" si="45"/>
        <v>3.7279925179291664E-15</v>
      </c>
      <c r="AB74">
        <f t="shared" si="46"/>
        <v>-12.843523470825533</v>
      </c>
      <c r="AC74">
        <f t="shared" si="30"/>
        <v>-11.467431670386802</v>
      </c>
      <c r="AE74">
        <f t="shared" si="31"/>
        <v>0</v>
      </c>
      <c r="AF74">
        <f t="shared" si="32"/>
        <v>0</v>
      </c>
      <c r="AG74">
        <f t="shared" si="32"/>
        <v>-9.3199812948229165E-14</v>
      </c>
      <c r="AH74">
        <f t="shared" si="33"/>
        <v>-1.7109506034524684E-9</v>
      </c>
      <c r="AI74">
        <f t="shared" si="34"/>
        <v>-1.7110438032654165E-9</v>
      </c>
      <c r="AJ74">
        <f t="shared" si="35"/>
        <v>-1.376091800438731</v>
      </c>
      <c r="AK74">
        <f t="shared" si="49"/>
        <v>-0.89904664295778736</v>
      </c>
      <c r="AL74">
        <f t="shared" si="26"/>
        <v>-2.275138445107562</v>
      </c>
      <c r="AN74">
        <f t="shared" si="36"/>
        <v>0</v>
      </c>
      <c r="AO74">
        <f t="shared" si="36"/>
        <v>0</v>
      </c>
      <c r="AP74">
        <f t="shared" si="36"/>
        <v>-7.6353644746901591E-17</v>
      </c>
      <c r="AQ74">
        <f t="shared" si="36"/>
        <v>-1.4016907375991557E-12</v>
      </c>
      <c r="AR74">
        <f t="shared" si="36"/>
        <v>-1.4017670912439026E-12</v>
      </c>
      <c r="AS74">
        <f t="shared" si="36"/>
        <v>-1.1273587483291128E-3</v>
      </c>
      <c r="AT74">
        <f t="shared" si="36"/>
        <v>-7.365410489120264E-4</v>
      </c>
      <c r="AU74">
        <f t="shared" si="23"/>
        <v>-1.8638997986429062E-3</v>
      </c>
      <c r="AW74">
        <v>71</v>
      </c>
      <c r="AX74">
        <f>IF(Z74&gt;0, (R74*SUMPRODUCT(K74:$K$98, X74:$X$98)-K74*$AZ$3)/Z74, 0)</f>
        <v>-3076033982159587.5</v>
      </c>
    </row>
    <row r="75" spans="5:50" x14ac:dyDescent="0.25">
      <c r="E75">
        <v>2075</v>
      </c>
      <c r="F75" s="5">
        <v>3.5571999999999999E-2</v>
      </c>
      <c r="G75" s="5"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7.3147032101144531E-4</v>
      </c>
      <c r="L75" s="2">
        <v>72</v>
      </c>
      <c r="M75" s="6">
        <v>0.83042254299999996</v>
      </c>
      <c r="Q75" s="4">
        <f t="shared" si="48"/>
        <v>25</v>
      </c>
      <c r="R75">
        <f t="shared" si="28"/>
        <v>100000</v>
      </c>
      <c r="S75">
        <f t="shared" si="29"/>
        <v>-1.7210820151387776E+16</v>
      </c>
      <c r="U75">
        <f t="shared" si="40"/>
        <v>0.83042254299999996</v>
      </c>
      <c r="V75">
        <f t="shared" si="41"/>
        <v>0.01</v>
      </c>
      <c r="W75">
        <f t="shared" si="42"/>
        <v>3.7279925179291664E-15</v>
      </c>
      <c r="X75">
        <f t="shared" si="43"/>
        <v>3.0958090270237113E-15</v>
      </c>
      <c r="Y75">
        <f t="shared" si="44"/>
        <v>3.7279925179291666E-17</v>
      </c>
      <c r="Z75">
        <f t="shared" si="45"/>
        <v>5.9490356572616344E-16</v>
      </c>
      <c r="AB75">
        <f t="shared" si="46"/>
        <v>-11.467431670386802</v>
      </c>
      <c r="AC75">
        <f t="shared" si="30"/>
        <v>-10.238778277132296</v>
      </c>
      <c r="AE75">
        <f t="shared" si="31"/>
        <v>0</v>
      </c>
      <c r="AF75">
        <f t="shared" si="32"/>
        <v>0</v>
      </c>
      <c r="AG75">
        <f t="shared" si="32"/>
        <v>-1.4872589143154085E-14</v>
      </c>
      <c r="AH75">
        <f t="shared" si="33"/>
        <v>-3.0958090270237115E-10</v>
      </c>
      <c r="AI75">
        <f t="shared" si="34"/>
        <v>-3.0959577529151431E-10</v>
      </c>
      <c r="AJ75">
        <f t="shared" si="35"/>
        <v>-1.2286533932545058</v>
      </c>
      <c r="AK75">
        <f t="shared" si="49"/>
        <v>-0.80272021692707618</v>
      </c>
      <c r="AL75">
        <f t="shared" si="26"/>
        <v>-2.0313736104911779</v>
      </c>
      <c r="AN75">
        <f t="shared" si="36"/>
        <v>0</v>
      </c>
      <c r="AO75">
        <f t="shared" si="36"/>
        <v>0</v>
      </c>
      <c r="AP75">
        <f t="shared" si="36"/>
        <v>-1.0878857554814256E-17</v>
      </c>
      <c r="AQ75">
        <f t="shared" si="36"/>
        <v>-2.2644924227871643E-13</v>
      </c>
      <c r="AR75">
        <f t="shared" si="36"/>
        <v>-2.2646012113627126E-13</v>
      </c>
      <c r="AS75">
        <f t="shared" si="36"/>
        <v>-8.9872349197567497E-4</v>
      </c>
      <c r="AT75">
        <f t="shared" si="36"/>
        <v>-5.8716601475802539E-4</v>
      </c>
      <c r="AU75">
        <f t="shared" si="23"/>
        <v>-1.4858895069601605E-3</v>
      </c>
      <c r="AW75">
        <v>72</v>
      </c>
      <c r="AX75">
        <f>IF(Z75&gt;0, (R75*SUMPRODUCT(K75:$K$98, X75:$X$98)-K75*$AZ$3)/Z75, 0)</f>
        <v>-1.7210820151387776E+16</v>
      </c>
    </row>
    <row r="76" spans="5:50" x14ac:dyDescent="0.25">
      <c r="E76">
        <v>2076</v>
      </c>
      <c r="F76" s="5">
        <v>3.5571999999999999E-2</v>
      </c>
      <c r="G76" s="5"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6.5309850090307614E-4</v>
      </c>
      <c r="L76" s="2">
        <v>73</v>
      </c>
      <c r="M76" s="6">
        <v>0.84796327400000004</v>
      </c>
      <c r="Q76" s="4">
        <f t="shared" si="48"/>
        <v>25</v>
      </c>
      <c r="R76">
        <f t="shared" si="28"/>
        <v>100000</v>
      </c>
      <c r="S76">
        <f t="shared" si="29"/>
        <v>-1.081889461926669E+17</v>
      </c>
      <c r="U76">
        <f t="shared" si="40"/>
        <v>0.84796327400000004</v>
      </c>
      <c r="V76">
        <f t="shared" si="41"/>
        <v>0.01</v>
      </c>
      <c r="W76">
        <f t="shared" si="42"/>
        <v>5.9490356572616344E-16</v>
      </c>
      <c r="X76">
        <f t="shared" si="43"/>
        <v>5.0445637530743179E-16</v>
      </c>
      <c r="Y76">
        <f t="shared" si="44"/>
        <v>5.9490356572616348E-18</v>
      </c>
      <c r="Z76">
        <f t="shared" si="45"/>
        <v>8.4498154761470012E-17</v>
      </c>
      <c r="AB76">
        <f t="shared" si="46"/>
        <v>-10.238778277132296</v>
      </c>
      <c r="AC76">
        <f t="shared" si="30"/>
        <v>-9.1417663188683189</v>
      </c>
      <c r="AE76">
        <f t="shared" si="31"/>
        <v>0</v>
      </c>
      <c r="AF76">
        <f t="shared" si="32"/>
        <v>0</v>
      </c>
      <c r="AG76">
        <f t="shared" si="32"/>
        <v>-2.1124538690367503E-15</v>
      </c>
      <c r="AH76">
        <f t="shared" si="33"/>
        <v>-5.0445637530743179E-11</v>
      </c>
      <c r="AI76">
        <f t="shared" si="34"/>
        <v>-5.0447749984612215E-11</v>
      </c>
      <c r="AJ76">
        <f t="shared" si="35"/>
        <v>-1.0970119582639768</v>
      </c>
      <c r="AK76">
        <f t="shared" si="49"/>
        <v>-0.71671447939926081</v>
      </c>
      <c r="AL76">
        <f t="shared" si="26"/>
        <v>-1.8137264377136852</v>
      </c>
      <c r="AN76">
        <f t="shared" si="36"/>
        <v>0</v>
      </c>
      <c r="AO76">
        <f t="shared" si="36"/>
        <v>0</v>
      </c>
      <c r="AP76">
        <f t="shared" si="36"/>
        <v>-1.3796404550948048E-18</v>
      </c>
      <c r="AQ76">
        <f t="shared" si="36"/>
        <v>-3.2945970248428323E-14</v>
      </c>
      <c r="AR76">
        <f t="shared" si="36"/>
        <v>-3.2947349888883418E-14</v>
      </c>
      <c r="AS76">
        <f t="shared" si="36"/>
        <v>-7.1645686541495115E-4</v>
      </c>
      <c r="AT76">
        <f t="shared" si="36"/>
        <v>-4.6808515207118586E-4</v>
      </c>
      <c r="AU76">
        <f t="shared" si="23"/>
        <v>-1.1845420175190843E-3</v>
      </c>
      <c r="AW76">
        <v>73</v>
      </c>
      <c r="AX76">
        <f>IF(Z76&gt;0, (R76*SUMPRODUCT(K76:$K$98, X76:$X$98)-K76*$AZ$3)/Z76, 0)</f>
        <v>-1.081889461926669E+17</v>
      </c>
    </row>
    <row r="77" spans="5:50" x14ac:dyDescent="0.25">
      <c r="E77">
        <v>2077</v>
      </c>
      <c r="F77" s="5">
        <v>3.5571999999999999E-2</v>
      </c>
      <c r="G77" s="5"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5.8312366152060366E-4</v>
      </c>
      <c r="L77" s="2">
        <v>74</v>
      </c>
      <c r="M77" s="6">
        <v>0.86550461000000001</v>
      </c>
      <c r="Q77" s="4">
        <f t="shared" si="48"/>
        <v>25</v>
      </c>
      <c r="R77">
        <f t="shared" si="28"/>
        <v>100000</v>
      </c>
      <c r="S77">
        <f t="shared" si="29"/>
        <v>-7.7591044444545331E+17</v>
      </c>
      <c r="U77">
        <f t="shared" si="40"/>
        <v>0.86550461000000001</v>
      </c>
      <c r="V77">
        <f t="shared" si="41"/>
        <v>0.01</v>
      </c>
      <c r="W77">
        <f t="shared" si="42"/>
        <v>8.4498154761470012E-17</v>
      </c>
      <c r="X77">
        <f t="shared" si="43"/>
        <v>7.3133542482545745E-17</v>
      </c>
      <c r="Y77">
        <f t="shared" si="44"/>
        <v>8.4498154761470016E-19</v>
      </c>
      <c r="Z77">
        <f t="shared" si="45"/>
        <v>1.0519630731309567E-17</v>
      </c>
      <c r="AB77">
        <f t="shared" si="46"/>
        <v>-9.1417663188683189</v>
      </c>
      <c r="AC77">
        <f t="shared" si="30"/>
        <v>-8.1622913561324548</v>
      </c>
      <c r="AE77">
        <f t="shared" si="31"/>
        <v>0</v>
      </c>
      <c r="AF77">
        <f t="shared" si="32"/>
        <v>0</v>
      </c>
      <c r="AG77">
        <f t="shared" si="32"/>
        <v>-2.6299076828273917E-16</v>
      </c>
      <c r="AH77">
        <f t="shared" si="33"/>
        <v>-7.3133542482545739E-12</v>
      </c>
      <c r="AI77">
        <f t="shared" si="34"/>
        <v>-7.313617239022857E-12</v>
      </c>
      <c r="AJ77">
        <f t="shared" si="35"/>
        <v>-0.9794749627358641</v>
      </c>
      <c r="AK77">
        <f t="shared" si="49"/>
        <v>-0.63992364232078236</v>
      </c>
      <c r="AL77">
        <f t="shared" si="26"/>
        <v>-1.6193986050639602</v>
      </c>
      <c r="AN77">
        <f t="shared" si="36"/>
        <v>0</v>
      </c>
      <c r="AO77">
        <f t="shared" si="36"/>
        <v>0</v>
      </c>
      <c r="AP77">
        <f t="shared" si="36"/>
        <v>-1.533561397471475E-19</v>
      </c>
      <c r="AQ77">
        <f t="shared" si="36"/>
        <v>-4.264589907239469E-15</v>
      </c>
      <c r="AR77">
        <f t="shared" si="36"/>
        <v>-4.264743263379216E-15</v>
      </c>
      <c r="AS77">
        <f t="shared" si="36"/>
        <v>-5.7115502663829384E-4</v>
      </c>
      <c r="AT77">
        <f t="shared" si="36"/>
        <v>-3.7315461740369571E-4</v>
      </c>
      <c r="AU77">
        <f t="shared" si="23"/>
        <v>-9.4430964404625443E-4</v>
      </c>
      <c r="AW77">
        <v>74</v>
      </c>
      <c r="AX77">
        <f>IF(Z77&gt;0, (R77*SUMPRODUCT(K77:$K$98, X77:$X$98)-K77*$AZ$3)/Z77, 0)</f>
        <v>-7.7591044444545331E+17</v>
      </c>
    </row>
    <row r="78" spans="5:50" x14ac:dyDescent="0.25">
      <c r="E78">
        <v>2078</v>
      </c>
      <c r="F78" s="5">
        <v>3.5571999999999999E-2</v>
      </c>
      <c r="G78" s="5"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5.2064612635768185E-4</v>
      </c>
      <c r="L78" s="2">
        <v>75</v>
      </c>
      <c r="M78" s="6">
        <v>0.88304594599999997</v>
      </c>
      <c r="Q78" s="4">
        <f t="shared" si="48"/>
        <v>25</v>
      </c>
      <c r="R78">
        <f t="shared" si="28"/>
        <v>100000</v>
      </c>
      <c r="S78">
        <f t="shared" si="29"/>
        <v>-6.4773344873919703E+18</v>
      </c>
      <c r="U78">
        <f t="shared" si="40"/>
        <v>0.88304594599999997</v>
      </c>
      <c r="V78">
        <f t="shared" si="41"/>
        <v>0.01</v>
      </c>
      <c r="W78">
        <f t="shared" si="42"/>
        <v>1.0519630731309567E-17</v>
      </c>
      <c r="X78">
        <f t="shared" si="43"/>
        <v>9.2893172706999274E-18</v>
      </c>
      <c r="Y78">
        <f t="shared" si="44"/>
        <v>1.0519630731309568E-19</v>
      </c>
      <c r="Z78">
        <f t="shared" si="45"/>
        <v>1.1251171532965439E-18</v>
      </c>
      <c r="AB78">
        <f t="shared" si="46"/>
        <v>-8.1622913561324548</v>
      </c>
      <c r="AC78">
        <f t="shared" si="30"/>
        <v>-7.2877601394039822</v>
      </c>
      <c r="AE78">
        <f t="shared" si="31"/>
        <v>0</v>
      </c>
      <c r="AF78">
        <f t="shared" si="32"/>
        <v>0</v>
      </c>
      <c r="AG78">
        <f t="shared" si="32"/>
        <v>-2.8127928832413597E-17</v>
      </c>
      <c r="AH78">
        <f t="shared" si="33"/>
        <v>-9.2893172706999277E-13</v>
      </c>
      <c r="AI78">
        <f t="shared" si="34"/>
        <v>-9.2895985499882513E-13</v>
      </c>
      <c r="AJ78">
        <f t="shared" si="35"/>
        <v>-0.87453121672847267</v>
      </c>
      <c r="AK78">
        <f t="shared" si="49"/>
        <v>-0.57136039492927193</v>
      </c>
      <c r="AL78">
        <f t="shared" si="26"/>
        <v>-1.4458916116586735</v>
      </c>
      <c r="AN78">
        <f t="shared" si="36"/>
        <v>0</v>
      </c>
      <c r="AO78">
        <f t="shared" si="36"/>
        <v>0</v>
      </c>
      <c r="AP78">
        <f t="shared" si="36"/>
        <v>-1.4644697189060693E-20</v>
      </c>
      <c r="AQ78">
        <f t="shared" si="36"/>
        <v>-4.8364470534974311E-16</v>
      </c>
      <c r="AR78">
        <f t="shared" si="36"/>
        <v>-4.8365935004693207E-16</v>
      </c>
      <c r="AS78">
        <f t="shared" si="36"/>
        <v>-4.5532129036854964E-4</v>
      </c>
      <c r="AT78">
        <f t="shared" si="36"/>
        <v>-2.9747657637412071E-4</v>
      </c>
      <c r="AU78">
        <f t="shared" si="23"/>
        <v>-7.5279786674315396E-4</v>
      </c>
      <c r="AW78">
        <v>75</v>
      </c>
      <c r="AX78">
        <f>IF(Z78&gt;0, (R78*SUMPRODUCT(K78:$K$98, X78:$X$98)-K78*$AZ$3)/Z78, 0)</f>
        <v>-6.4773344873919703E+18</v>
      </c>
    </row>
    <row r="79" spans="5:50" x14ac:dyDescent="0.25">
      <c r="E79">
        <v>2079</v>
      </c>
      <c r="F79" s="5">
        <v>3.5571999999999999E-2</v>
      </c>
      <c r="G79" s="5"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4.6486261281935876E-4</v>
      </c>
      <c r="L79" s="2">
        <v>76</v>
      </c>
      <c r="M79" s="6">
        <v>1</v>
      </c>
      <c r="Q79" s="4">
        <f t="shared" si="48"/>
        <v>25</v>
      </c>
      <c r="R79">
        <f t="shared" si="28"/>
        <v>100000</v>
      </c>
      <c r="S79">
        <f t="shared" si="29"/>
        <v>0</v>
      </c>
      <c r="U79">
        <f t="shared" si="40"/>
        <v>1</v>
      </c>
      <c r="V79">
        <f t="shared" si="41"/>
        <v>0.01</v>
      </c>
      <c r="W79">
        <f t="shared" si="42"/>
        <v>1.1251171532965439E-18</v>
      </c>
      <c r="X79">
        <f t="shared" si="43"/>
        <v>1.1251171532965439E-18</v>
      </c>
      <c r="Y79">
        <f t="shared" si="44"/>
        <v>1.1251171532965439E-20</v>
      </c>
      <c r="Z79">
        <f t="shared" si="45"/>
        <v>0</v>
      </c>
      <c r="AB79">
        <f t="shared" si="46"/>
        <v>-7.2877601394039822</v>
      </c>
      <c r="AC79">
        <f t="shared" si="30"/>
        <v>0</v>
      </c>
      <c r="AE79">
        <f t="shared" si="31"/>
        <v>0</v>
      </c>
      <c r="AF79">
        <f t="shared" si="32"/>
        <v>0</v>
      </c>
      <c r="AG79">
        <f t="shared" si="32"/>
        <v>0</v>
      </c>
      <c r="AH79">
        <f t="shared" si="33"/>
        <v>-1.1251171532965439E-13</v>
      </c>
      <c r="AI79">
        <f t="shared" si="34"/>
        <v>-1.1251171532965439E-13</v>
      </c>
      <c r="AJ79">
        <f t="shared" si="35"/>
        <v>-7.2877601394039822</v>
      </c>
      <c r="AK79">
        <f t="shared" si="49"/>
        <v>-0.51014320975827876</v>
      </c>
      <c r="AL79">
        <f t="shared" si="26"/>
        <v>-7.7979033491623735</v>
      </c>
      <c r="AN79">
        <f t="shared" si="36"/>
        <v>0</v>
      </c>
      <c r="AO79">
        <f t="shared" si="36"/>
        <v>0</v>
      </c>
      <c r="AP79">
        <f t="shared" si="36"/>
        <v>0</v>
      </c>
      <c r="AQ79">
        <f t="shared" si="36"/>
        <v>-5.2302489960931037E-17</v>
      </c>
      <c r="AR79">
        <f t="shared" si="36"/>
        <v>-5.2302489960931037E-17</v>
      </c>
      <c r="AS79">
        <f t="shared" si="36"/>
        <v>-3.3878072200041092E-3</v>
      </c>
      <c r="AT79">
        <f t="shared" si="36"/>
        <v>-2.3714650540028766E-4</v>
      </c>
      <c r="AU79">
        <f t="shared" si="23"/>
        <v>-3.6249537254044494E-3</v>
      </c>
      <c r="AW79">
        <v>76</v>
      </c>
      <c r="AX79">
        <f>IF(Z79&gt;0, (R79*SUMPRODUCT(K79:$K$98, X79:$X$98)-K79*$AZ$3)/Z79, 0)</f>
        <v>0</v>
      </c>
    </row>
    <row r="80" spans="5:50" x14ac:dyDescent="0.25">
      <c r="F80" s="5"/>
      <c r="G80" s="5"/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/>
      <c r="G81" s="5"/>
      <c r="H81" s="5"/>
      <c r="I81" s="5"/>
      <c r="M81" s="6"/>
      <c r="Q81" s="4"/>
      <c r="AN81" s="8">
        <f t="shared" ref="AN81:AU81" si="50">SUM(AN3:AN79)</f>
        <v>34695.394857223</v>
      </c>
      <c r="AO81" s="8">
        <f t="shared" si="50"/>
        <v>-3469.5394857223</v>
      </c>
      <c r="AP81" s="8">
        <f t="shared" si="50"/>
        <v>-423.76343326065995</v>
      </c>
      <c r="AQ81" s="8">
        <f t="shared" si="50"/>
        <v>-13997.530703603696</v>
      </c>
      <c r="AR81" s="8">
        <f t="shared" si="50"/>
        <v>16804.561234636352</v>
      </c>
      <c r="AS81" s="8">
        <f t="shared" si="50"/>
        <v>-2418.6267928013003</v>
      </c>
      <c r="AT81" s="8">
        <f t="shared" si="50"/>
        <v>654.77970438701493</v>
      </c>
      <c r="AU81" s="8">
        <f t="shared" si="50"/>
        <v>15040.714146222052</v>
      </c>
      <c r="AX81">
        <f>IF(Z81&gt;0, (R81*SUMPRODUCT(K81:$K$98, X81:$X$98)-K81*$AZ$3)/Z81, 0)</f>
        <v>0</v>
      </c>
    </row>
    <row r="82" spans="2:50" x14ac:dyDescent="0.25">
      <c r="F82" s="5"/>
      <c r="G82" s="5"/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/>
      <c r="G83" s="5"/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/>
      <c r="G84" s="5"/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/>
      <c r="G85" s="5"/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/>
      <c r="G86" s="5"/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/>
      <c r="G87" s="5"/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/>
      <c r="G88" s="5"/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/>
      <c r="G89" s="5"/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/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/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/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/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/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/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/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/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/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81:AU81">
    <cfRule type="cellIs" dxfId="17" priority="1" operator="lessThan">
      <formula>0</formula>
    </cfRule>
  </conditionalFormatting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259D8A-FA56-4BE3-ACFD-0E640DFD62EF}">
  <dimension ref="A1:AZ164"/>
  <sheetViews>
    <sheetView workbookViewId="0">
      <selection activeCell="M33" sqref="M33"/>
    </sheetView>
  </sheetViews>
  <sheetFormatPr defaultRowHeight="15" x14ac:dyDescent="0.25"/>
  <cols>
    <col min="3" max="3" width="10.7109375" customWidth="1"/>
    <col min="4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5" width="9.140625" bestFit="1" customWidth="1"/>
    <col min="36" max="36" width="10.42578125" customWidth="1"/>
    <col min="37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44</v>
      </c>
      <c r="Q1" t="s">
        <v>1</v>
      </c>
      <c r="W1" t="s">
        <v>2</v>
      </c>
      <c r="AB1" t="s">
        <v>46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f>'S.55.04.B'!C3*(1+C12)</f>
        <v>61198.728413319106</v>
      </c>
      <c r="K3">
        <v>1</v>
      </c>
      <c r="L3" s="2">
        <v>0</v>
      </c>
      <c r="O3">
        <f>$C$3</f>
        <v>61198.728413319106</v>
      </c>
      <c r="P3" s="2">
        <f>O3*C5</f>
        <v>6119.8728413319113</v>
      </c>
      <c r="Q3" s="4">
        <f>B8</f>
        <v>200</v>
      </c>
      <c r="R3">
        <f t="shared" ref="R3:R66" si="0">$C$6</f>
        <v>100000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61198.728413319106</v>
      </c>
      <c r="AF3">
        <f t="shared" ref="AF3:AG34" si="4">-$Z3*P3</f>
        <v>-6119.8728413319113</v>
      </c>
      <c r="AG3">
        <f t="shared" si="4"/>
        <v>-200</v>
      </c>
      <c r="AH3">
        <f t="shared" ref="AH3:AH66" si="5">-X3*R3</f>
        <v>0</v>
      </c>
      <c r="AI3">
        <f t="shared" ref="AI3:AI34" si="6">SUM(AE3:AH3)</f>
        <v>54878.855571987195</v>
      </c>
      <c r="AJ3">
        <f t="shared" ref="AJ3:AJ66" si="7">AB3-AC3</f>
        <v>0</v>
      </c>
      <c r="AL3">
        <f t="shared" ref="AL3:AL34" si="8">SUM(AI3:AK3)</f>
        <v>54878.855571987195</v>
      </c>
      <c r="AN3">
        <f t="shared" ref="AN3:AU34" si="9">AE3*$K3</f>
        <v>61198.728413319106</v>
      </c>
      <c r="AO3">
        <f t="shared" si="9"/>
        <v>-6119.8728413319113</v>
      </c>
      <c r="AP3">
        <f t="shared" si="9"/>
        <v>-200</v>
      </c>
      <c r="AQ3">
        <f t="shared" si="9"/>
        <v>0</v>
      </c>
      <c r="AR3">
        <f t="shared" si="9"/>
        <v>54878.855571987195</v>
      </c>
      <c r="AS3">
        <f t="shared" si="9"/>
        <v>0</v>
      </c>
      <c r="AT3">
        <f t="shared" si="9"/>
        <v>0</v>
      </c>
      <c r="AU3">
        <f t="shared" si="9"/>
        <v>54878.855571987195</v>
      </c>
      <c r="AW3">
        <v>0</v>
      </c>
      <c r="AX3">
        <f>IF(Z3&gt;0, (R3*SUMPRODUCT(K3:$K$98, X3:$X$98)-K3*$AZ$3)/Z3, 0)</f>
        <v>0</v>
      </c>
      <c r="AZ3">
        <f>C6*ABS(SUMPRODUCT(X4:X69, K4:K69))/1</f>
        <v>28878.749270206543</v>
      </c>
    </row>
    <row r="4" spans="1:52" x14ac:dyDescent="0.25">
      <c r="A4" t="s">
        <v>14</v>
      </c>
      <c r="C4" t="s">
        <v>37</v>
      </c>
      <c r="E4">
        <v>2004</v>
      </c>
      <c r="F4" s="13">
        <f t="array" ref="F4:G69">EconomicRates!C44:D109</f>
        <v>1.5900000000000001E-2</v>
      </c>
      <c r="G4" s="13"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69">Mortalities!B31:B96</f>
        <v>1.1135328E-2</v>
      </c>
      <c r="R4">
        <f t="shared" si="0"/>
        <v>100000</v>
      </c>
      <c r="S4">
        <f t="shared" si="1"/>
        <v>1978.9296013585536</v>
      </c>
      <c r="U4">
        <f t="shared" ref="U4:U67" si="13">M4</f>
        <v>1.1135328E-2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1.1135328E-2</v>
      </c>
      <c r="Y4">
        <f t="shared" ref="Y4:Y67" si="17">V4*W4</f>
        <v>0.01</v>
      </c>
      <c r="Z4">
        <f t="shared" ref="Z4:Z67" si="18">MAX(0, W4-X4-Y4)</f>
        <v>0.97886467200000005</v>
      </c>
      <c r="AB4">
        <f t="shared" ref="AB4:AB67" si="19">AC3</f>
        <v>0</v>
      </c>
      <c r="AC4">
        <f t="shared" si="2"/>
        <v>1937.1042751449313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-1113.5328</v>
      </c>
      <c r="AI4">
        <f t="shared" si="6"/>
        <v>-1113.5328</v>
      </c>
      <c r="AJ4">
        <f t="shared" si="7"/>
        <v>-1937.1042751449313</v>
      </c>
      <c r="AK4">
        <f>G4*SUM(AB4, AE4:AF4)</f>
        <v>0</v>
      </c>
      <c r="AL4">
        <f t="shared" si="8"/>
        <v>-3050.6370751449313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-1038.8401903162608</v>
      </c>
      <c r="AR4">
        <f t="shared" si="9"/>
        <v>-1038.8401903162608</v>
      </c>
      <c r="AS4">
        <f t="shared" si="9"/>
        <v>-1807.1688358474962</v>
      </c>
      <c r="AT4">
        <f t="shared" si="9"/>
        <v>0</v>
      </c>
      <c r="AU4">
        <f t="shared" si="9"/>
        <v>-2846.009026163757</v>
      </c>
      <c r="AW4">
        <v>1</v>
      </c>
      <c r="AX4">
        <f>IF(Z4&gt;0, (R4*SUMPRODUCT(K4:$K$98, X4:$X$98)-K4*$AZ$3)/Z4, 0)</f>
        <v>1978.9296013585536</v>
      </c>
    </row>
    <row r="5" spans="1:52" x14ac:dyDescent="0.25">
      <c r="C5" s="2">
        <f>'S.26.04.A'!C5</f>
        <v>0.1</v>
      </c>
      <c r="E5">
        <v>2005</v>
      </c>
      <c r="F5" s="13">
        <v>3.6400000000000002E-2</v>
      </c>
      <c r="G5" s="13"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1.2969985999999999E-2</v>
      </c>
      <c r="Q5" s="4">
        <f t="shared" ref="Q5:Q68" si="21">$C$8</f>
        <v>25</v>
      </c>
      <c r="R5">
        <f t="shared" si="0"/>
        <v>100000</v>
      </c>
      <c r="S5">
        <f t="shared" si="1"/>
        <v>3288.9212432139625</v>
      </c>
      <c r="U5">
        <f t="shared" si="13"/>
        <v>1.2969985999999999E-2</v>
      </c>
      <c r="V5">
        <f t="shared" si="14"/>
        <v>0.01</v>
      </c>
      <c r="W5">
        <f t="shared" si="15"/>
        <v>0.97886467200000005</v>
      </c>
      <c r="X5">
        <f t="shared" si="16"/>
        <v>1.2695861091734591E-2</v>
      </c>
      <c r="Y5">
        <f t="shared" si="17"/>
        <v>9.7886467200000004E-3</v>
      </c>
      <c r="Z5">
        <f t="shared" si="18"/>
        <v>0.95638016418826544</v>
      </c>
      <c r="AB5">
        <f t="shared" si="19"/>
        <v>1937.1042751449313</v>
      </c>
      <c r="AC5">
        <f t="shared" si="2"/>
        <v>3145.4590385872434</v>
      </c>
      <c r="AE5">
        <f t="shared" si="3"/>
        <v>0</v>
      </c>
      <c r="AF5">
        <f t="shared" si="4"/>
        <v>0</v>
      </c>
      <c r="AG5">
        <f t="shared" si="4"/>
        <v>-23.909504104706635</v>
      </c>
      <c r="AH5">
        <f t="shared" si="5"/>
        <v>-1269.5861091734591</v>
      </c>
      <c r="AI5">
        <f t="shared" si="6"/>
        <v>-1293.4956132781658</v>
      </c>
      <c r="AJ5">
        <f t="shared" si="7"/>
        <v>-1208.3547634423121</v>
      </c>
      <c r="AK5">
        <f>G5*SUM(AB5, AE5:AF5)</f>
        <v>79.421275280942183</v>
      </c>
      <c r="AL5">
        <f t="shared" si="8"/>
        <v>-2422.4291014395358</v>
      </c>
      <c r="AN5">
        <f t="shared" si="9"/>
        <v>0</v>
      </c>
      <c r="AO5">
        <f t="shared" si="9"/>
        <v>0</v>
      </c>
      <c r="AP5">
        <f t="shared" si="9"/>
        <v>-20.445208658504519</v>
      </c>
      <c r="AQ5">
        <f t="shared" si="9"/>
        <v>-1085.633261079664</v>
      </c>
      <c r="AR5">
        <f t="shared" si="9"/>
        <v>-1106.0784697381685</v>
      </c>
      <c r="AS5">
        <f t="shared" si="9"/>
        <v>-1033.2738464120926</v>
      </c>
      <c r="AT5">
        <f t="shared" si="9"/>
        <v>67.913769266496203</v>
      </c>
      <c r="AU5">
        <f t="shared" si="9"/>
        <v>-2071.438546883765</v>
      </c>
      <c r="AW5">
        <v>2</v>
      </c>
      <c r="AX5">
        <f>IF(Z5&gt;0, (R5*SUMPRODUCT(K5:$K$98, X5:$X$98)-K5*$AZ$3)/Z5, 0)</f>
        <v>3288.9212432139625</v>
      </c>
    </row>
    <row r="6" spans="1:52" x14ac:dyDescent="0.25">
      <c r="A6" t="s">
        <v>16</v>
      </c>
      <c r="C6" s="2">
        <f>'S.26.04.B'!C6</f>
        <v>100000</v>
      </c>
      <c r="E6">
        <v>2006</v>
      </c>
      <c r="F6" s="13">
        <v>5.8799999999999998E-2</v>
      </c>
      <c r="G6" s="13"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1.4883069000000001E-2</v>
      </c>
      <c r="Q6" s="4">
        <f t="shared" si="21"/>
        <v>25</v>
      </c>
      <c r="R6">
        <f t="shared" si="0"/>
        <v>100000</v>
      </c>
      <c r="S6">
        <f t="shared" si="1"/>
        <v>4800.5608494203652</v>
      </c>
      <c r="U6">
        <f t="shared" si="13"/>
        <v>1.4883069000000001E-2</v>
      </c>
      <c r="V6">
        <f t="shared" si="14"/>
        <v>0.01</v>
      </c>
      <c r="W6">
        <f t="shared" si="15"/>
        <v>0.95638016418826544</v>
      </c>
      <c r="X6">
        <f t="shared" si="16"/>
        <v>1.4233871973845284E-2</v>
      </c>
      <c r="Y6">
        <f t="shared" si="17"/>
        <v>9.5638016418826549E-3</v>
      </c>
      <c r="Z6">
        <f t="shared" si="18"/>
        <v>0.9325824905725375</v>
      </c>
      <c r="AB6">
        <f t="shared" si="19"/>
        <v>3145.4590385872434</v>
      </c>
      <c r="AC6">
        <f t="shared" si="2"/>
        <v>4476.9189930974608</v>
      </c>
      <c r="AE6">
        <f t="shared" si="3"/>
        <v>0</v>
      </c>
      <c r="AF6">
        <f t="shared" si="4"/>
        <v>0</v>
      </c>
      <c r="AG6">
        <f t="shared" si="4"/>
        <v>-23.314562264313437</v>
      </c>
      <c r="AH6">
        <f t="shared" si="5"/>
        <v>-1423.3871973845285</v>
      </c>
      <c r="AI6">
        <f t="shared" si="6"/>
        <v>-1446.701759648842</v>
      </c>
      <c r="AJ6">
        <f t="shared" si="7"/>
        <v>-1331.4599545102174</v>
      </c>
      <c r="AK6">
        <f>G6*SUM(AB6, AE6:AF6)</f>
        <v>184.00935375735375</v>
      </c>
      <c r="AL6">
        <f t="shared" si="8"/>
        <v>-2594.1523604017057</v>
      </c>
      <c r="AN6">
        <f t="shared" si="9"/>
        <v>0</v>
      </c>
      <c r="AO6">
        <f t="shared" si="9"/>
        <v>0</v>
      </c>
      <c r="AP6">
        <f t="shared" si="9"/>
        <v>-17.985087163496214</v>
      </c>
      <c r="AQ6">
        <f t="shared" si="9"/>
        <v>-1098.0151598878492</v>
      </c>
      <c r="AR6">
        <f t="shared" si="9"/>
        <v>-1116.0002470513457</v>
      </c>
      <c r="AS6">
        <f t="shared" si="9"/>
        <v>-1027.1015627526788</v>
      </c>
      <c r="AT6">
        <f t="shared" si="9"/>
        <v>141.94666100552124</v>
      </c>
      <c r="AU6">
        <f t="shared" si="9"/>
        <v>-2001.1551487985032</v>
      </c>
      <c r="AW6">
        <v>3</v>
      </c>
      <c r="AX6">
        <f>IF(Z6&gt;0, (R6*SUMPRODUCT(K6:$K$98, X6:$X$98)-K6*$AZ$3)/Z6, 0)</f>
        <v>4800.5608494203652</v>
      </c>
    </row>
    <row r="7" spans="1:52" x14ac:dyDescent="0.25">
      <c r="A7" t="s">
        <v>15</v>
      </c>
      <c r="B7" t="s">
        <v>37</v>
      </c>
      <c r="C7" t="s">
        <v>47</v>
      </c>
      <c r="E7">
        <v>2007</v>
      </c>
      <c r="F7" s="13">
        <v>5.4699999999999999E-2</v>
      </c>
      <c r="G7" s="13"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1.6930661E-2</v>
      </c>
      <c r="Q7" s="4">
        <f t="shared" si="21"/>
        <v>25</v>
      </c>
      <c r="R7">
        <f t="shared" si="0"/>
        <v>100000</v>
      </c>
      <c r="S7">
        <f t="shared" si="1"/>
        <v>5936.8903199193292</v>
      </c>
      <c r="U7">
        <f t="shared" si="13"/>
        <v>1.6930661E-2</v>
      </c>
      <c r="V7">
        <f t="shared" si="14"/>
        <v>0.01</v>
      </c>
      <c r="W7">
        <f t="shared" si="15"/>
        <v>0.9325824905725375</v>
      </c>
      <c r="X7">
        <f t="shared" si="16"/>
        <v>1.5789238002419329E-2</v>
      </c>
      <c r="Y7">
        <f t="shared" si="17"/>
        <v>9.3258249057253748E-3</v>
      </c>
      <c r="Z7">
        <f t="shared" si="18"/>
        <v>0.9074674276643927</v>
      </c>
      <c r="AB7">
        <f t="shared" si="19"/>
        <v>4476.9189930974608</v>
      </c>
      <c r="AC7">
        <f t="shared" si="2"/>
        <v>5387.5345869428274</v>
      </c>
      <c r="AE7">
        <f t="shared" si="3"/>
        <v>0</v>
      </c>
      <c r="AF7">
        <f t="shared" si="4"/>
        <v>0</v>
      </c>
      <c r="AG7">
        <f t="shared" si="4"/>
        <v>-22.686685691609817</v>
      </c>
      <c r="AH7">
        <f t="shared" si="5"/>
        <v>-1578.9238002419329</v>
      </c>
      <c r="AI7">
        <f t="shared" si="6"/>
        <v>-1601.6104859335428</v>
      </c>
      <c r="AJ7">
        <f t="shared" si="7"/>
        <v>-910.61559384536667</v>
      </c>
      <c r="AK7">
        <f>G7*SUM(AB7, AE7:AF7)</f>
        <v>219.81672256108533</v>
      </c>
      <c r="AL7">
        <f t="shared" si="8"/>
        <v>-2292.409357217824</v>
      </c>
      <c r="AN7">
        <f t="shared" si="9"/>
        <v>0</v>
      </c>
      <c r="AO7">
        <f t="shared" si="9"/>
        <v>0</v>
      </c>
      <c r="AP7">
        <f t="shared" si="9"/>
        <v>-15.922788534292282</v>
      </c>
      <c r="AQ7">
        <f t="shared" si="9"/>
        <v>-1108.1772862182006</v>
      </c>
      <c r="AR7">
        <f t="shared" si="9"/>
        <v>-1124.1000747524929</v>
      </c>
      <c r="AS7">
        <f t="shared" si="9"/>
        <v>-639.12110098087646</v>
      </c>
      <c r="AT7">
        <f t="shared" si="9"/>
        <v>154.27970560441062</v>
      </c>
      <c r="AU7">
        <f t="shared" si="9"/>
        <v>-1608.9414701289586</v>
      </c>
      <c r="AW7">
        <v>4</v>
      </c>
      <c r="AX7">
        <f>IF(Z7&gt;0, (R7*SUMPRODUCT(K7:$K$98, X7:$X$98)-K7*$AZ$3)/Z7, 0)</f>
        <v>5936.8903199193292</v>
      </c>
    </row>
    <row r="8" spans="1:52" x14ac:dyDescent="0.25">
      <c r="B8" s="2">
        <f>'S.26.04.A'!B8</f>
        <v>200</v>
      </c>
      <c r="C8" s="2">
        <f>'S.26.04.A'!C8</f>
        <v>25</v>
      </c>
      <c r="E8">
        <v>2008</v>
      </c>
      <c r="F8" s="13">
        <v>2.2499999999999999E-2</v>
      </c>
      <c r="G8" s="13"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1.9185959999999998E-2</v>
      </c>
      <c r="Q8" s="4">
        <f t="shared" si="21"/>
        <v>25</v>
      </c>
      <c r="R8">
        <f t="shared" si="0"/>
        <v>100000</v>
      </c>
      <c r="S8">
        <f t="shared" si="1"/>
        <v>6388.7055258183809</v>
      </c>
      <c r="U8">
        <f t="shared" si="13"/>
        <v>1.9185959999999998E-2</v>
      </c>
      <c r="V8">
        <f t="shared" si="14"/>
        <v>0.01</v>
      </c>
      <c r="W8">
        <f t="shared" si="15"/>
        <v>0.9074674276643927</v>
      </c>
      <c r="X8">
        <f t="shared" si="16"/>
        <v>1.741063376847193E-2</v>
      </c>
      <c r="Y8">
        <f t="shared" si="17"/>
        <v>9.0746742766439278E-3</v>
      </c>
      <c r="Z8">
        <f t="shared" si="18"/>
        <v>0.88098211961927686</v>
      </c>
      <c r="AB8">
        <f t="shared" si="19"/>
        <v>5387.5345869428274</v>
      </c>
      <c r="AC8">
        <f t="shared" si="2"/>
        <v>5628.3353357588639</v>
      </c>
      <c r="AE8">
        <f t="shared" si="3"/>
        <v>0</v>
      </c>
      <c r="AF8">
        <f t="shared" si="4"/>
        <v>0</v>
      </c>
      <c r="AG8">
        <f t="shared" si="4"/>
        <v>-22.024552990481922</v>
      </c>
      <c r="AH8">
        <f t="shared" si="5"/>
        <v>-1741.063376847193</v>
      </c>
      <c r="AI8">
        <f t="shared" si="6"/>
        <v>-1763.0879298376749</v>
      </c>
      <c r="AJ8">
        <f t="shared" si="7"/>
        <v>-240.8007488160365</v>
      </c>
      <c r="AK8">
        <f t="shared" ref="AK8:AK69" si="22">G8*SUM(AB8:AB8, AE8:AF8)</f>
        <v>114.75448670188223</v>
      </c>
      <c r="AL8">
        <f t="shared" si="8"/>
        <v>-1889.1341919518291</v>
      </c>
      <c r="AN8">
        <f t="shared" si="9"/>
        <v>0</v>
      </c>
      <c r="AO8">
        <f t="shared" si="9"/>
        <v>0</v>
      </c>
      <c r="AP8">
        <f t="shared" si="9"/>
        <v>-14.429260398620341</v>
      </c>
      <c r="AQ8">
        <f t="shared" si="9"/>
        <v>-1140.6477509843755</v>
      </c>
      <c r="AR8">
        <f t="shared" si="9"/>
        <v>-1155.0770113829958</v>
      </c>
      <c r="AS8">
        <f t="shared" si="9"/>
        <v>-157.75923853487171</v>
      </c>
      <c r="AT8">
        <f t="shared" si="9"/>
        <v>75.180748106308897</v>
      </c>
      <c r="AU8">
        <f t="shared" si="9"/>
        <v>-1237.6555018115585</v>
      </c>
      <c r="AW8">
        <v>5</v>
      </c>
      <c r="AX8">
        <f>IF(Z8&gt;0, (R8*SUMPRODUCT(K8:$K$98, X8:$X$98)-K8*$AZ$3)/Z8, 0)</f>
        <v>6388.7055258183809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3">
        <v>2.2000000000000001E-3</v>
      </c>
      <c r="G9" s="13"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2.1884238E-2</v>
      </c>
      <c r="Q9" s="4">
        <f t="shared" si="21"/>
        <v>25</v>
      </c>
      <c r="R9">
        <f t="shared" si="0"/>
        <v>100000</v>
      </c>
      <c r="S9">
        <f t="shared" si="1"/>
        <v>6436.1096284328914</v>
      </c>
      <c r="U9">
        <f t="shared" si="13"/>
        <v>2.1884238E-2</v>
      </c>
      <c r="V9">
        <f t="shared" si="14"/>
        <v>0.01</v>
      </c>
      <c r="W9">
        <f t="shared" si="15"/>
        <v>0.88098211961927686</v>
      </c>
      <c r="X9">
        <f t="shared" si="16"/>
        <v>1.9279622379492725E-2</v>
      </c>
      <c r="Y9">
        <f t="shared" si="17"/>
        <v>8.8098211961927693E-3</v>
      </c>
      <c r="Z9">
        <f t="shared" si="18"/>
        <v>0.85289267604359131</v>
      </c>
      <c r="AB9">
        <f t="shared" si="19"/>
        <v>5628.3353357588639</v>
      </c>
      <c r="AC9">
        <f t="shared" si="2"/>
        <v>5489.310764304053</v>
      </c>
      <c r="AE9">
        <f t="shared" si="3"/>
        <v>0</v>
      </c>
      <c r="AF9">
        <f t="shared" si="4"/>
        <v>0</v>
      </c>
      <c r="AG9">
        <f t="shared" si="4"/>
        <v>-21.322316901089781</v>
      </c>
      <c r="AH9">
        <f t="shared" si="5"/>
        <v>-1927.9622379492725</v>
      </c>
      <c r="AI9">
        <f t="shared" si="6"/>
        <v>-1949.2845548503624</v>
      </c>
      <c r="AJ9">
        <f t="shared" si="7"/>
        <v>139.02457145481094</v>
      </c>
      <c r="AK9">
        <f t="shared" si="22"/>
        <v>33.207178480977298</v>
      </c>
      <c r="AL9">
        <f t="shared" si="8"/>
        <v>-1777.0528049145742</v>
      </c>
      <c r="AN9">
        <f t="shared" si="9"/>
        <v>0</v>
      </c>
      <c r="AO9">
        <f t="shared" si="9"/>
        <v>0</v>
      </c>
      <c r="AP9">
        <f t="shared" si="9"/>
        <v>-13.229656620803818</v>
      </c>
      <c r="AQ9">
        <f t="shared" si="9"/>
        <v>-1196.2245240169805</v>
      </c>
      <c r="AR9">
        <f t="shared" si="9"/>
        <v>-1209.4541806377842</v>
      </c>
      <c r="AS9">
        <f t="shared" si="9"/>
        <v>86.259263040385136</v>
      </c>
      <c r="AT9">
        <f t="shared" si="9"/>
        <v>20.603744456430146</v>
      </c>
      <c r="AU9">
        <f t="shared" si="9"/>
        <v>-1102.591173140969</v>
      </c>
      <c r="AW9">
        <v>6</v>
      </c>
      <c r="AX9">
        <f>IF(Z9&gt;0, (R9*SUMPRODUCT(K9:$K$98, X9:$X$98)-K9*$AZ$3)/Z9, 0)</f>
        <v>6436.1096284328914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3">
        <v>2.5000000000000001E-3</v>
      </c>
      <c r="G10" s="13"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2.4761703999999999E-2</v>
      </c>
      <c r="Q10" s="4">
        <f t="shared" si="21"/>
        <v>25</v>
      </c>
      <c r="R10">
        <f t="shared" si="0"/>
        <v>100000</v>
      </c>
      <c r="S10">
        <f t="shared" si="1"/>
        <v>6331.902978179327</v>
      </c>
      <c r="U10">
        <f t="shared" si="13"/>
        <v>2.4761703999999999E-2</v>
      </c>
      <c r="V10">
        <f t="shared" si="14"/>
        <v>0.01</v>
      </c>
      <c r="W10">
        <f t="shared" si="15"/>
        <v>0.85289267604359131</v>
      </c>
      <c r="X10">
        <f t="shared" si="16"/>
        <v>2.1119075987959299E-2</v>
      </c>
      <c r="Y10">
        <f t="shared" si="17"/>
        <v>8.5289267604359131E-3</v>
      </c>
      <c r="Z10">
        <f t="shared" si="18"/>
        <v>0.82324467329519613</v>
      </c>
      <c r="AB10">
        <f t="shared" si="19"/>
        <v>5489.310764304053</v>
      </c>
      <c r="AC10">
        <f t="shared" si="2"/>
        <v>5212.7053986081191</v>
      </c>
      <c r="AE10">
        <f t="shared" si="3"/>
        <v>0</v>
      </c>
      <c r="AF10">
        <f t="shared" si="4"/>
        <v>0</v>
      </c>
      <c r="AG10">
        <f t="shared" si="4"/>
        <v>-20.581116832379902</v>
      </c>
      <c r="AH10">
        <f t="shared" si="5"/>
        <v>-2111.90759879593</v>
      </c>
      <c r="AI10">
        <f t="shared" si="6"/>
        <v>-2132.4887156283098</v>
      </c>
      <c r="AJ10">
        <f t="shared" si="7"/>
        <v>276.60536569593387</v>
      </c>
      <c r="AK10">
        <f t="shared" si="22"/>
        <v>22.506174133646621</v>
      </c>
      <c r="AL10">
        <f t="shared" si="8"/>
        <v>-1833.3771757987292</v>
      </c>
      <c r="AN10">
        <f t="shared" si="9"/>
        <v>0</v>
      </c>
      <c r="AO10">
        <f t="shared" si="9"/>
        <v>0</v>
      </c>
      <c r="AP10">
        <f t="shared" si="9"/>
        <v>-12.11438308825519</v>
      </c>
      <c r="AQ10">
        <f t="shared" si="9"/>
        <v>-1243.1034674736152</v>
      </c>
      <c r="AR10">
        <f t="shared" si="9"/>
        <v>-1255.2178505618701</v>
      </c>
      <c r="AS10">
        <f t="shared" si="9"/>
        <v>162.81445713555968</v>
      </c>
      <c r="AT10">
        <f t="shared" si="9"/>
        <v>13.24750340452964</v>
      </c>
      <c r="AU10">
        <f t="shared" si="9"/>
        <v>-1079.1558900217808</v>
      </c>
      <c r="AW10">
        <v>7</v>
      </c>
      <c r="AX10">
        <f>IF(Z10&gt;0, (R10*SUMPRODUCT(K10:$K$98, X10:$X$98)-K10*$AZ$3)/Z10, 0)</f>
        <v>6331.902978179327</v>
      </c>
    </row>
    <row r="11" spans="1:52" x14ac:dyDescent="0.25">
      <c r="A11" t="s">
        <v>33</v>
      </c>
      <c r="C11" s="12">
        <f>AU71</f>
        <v>24497.569505334013</v>
      </c>
      <c r="E11">
        <v>2011</v>
      </c>
      <c r="F11" s="13">
        <v>1.5E-3</v>
      </c>
      <c r="G11" s="13"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2.7627288E-2</v>
      </c>
      <c r="Q11" s="4">
        <f t="shared" si="21"/>
        <v>25</v>
      </c>
      <c r="R11">
        <f t="shared" si="0"/>
        <v>100000</v>
      </c>
      <c r="S11">
        <f t="shared" si="1"/>
        <v>6078.7163900609166</v>
      </c>
      <c r="U11">
        <f t="shared" si="13"/>
        <v>2.7627288E-2</v>
      </c>
      <c r="V11">
        <f t="shared" si="14"/>
        <v>0.01</v>
      </c>
      <c r="W11">
        <f t="shared" si="15"/>
        <v>0.82324467329519613</v>
      </c>
      <c r="X11">
        <f t="shared" si="16"/>
        <v>2.2744017683592292E-2</v>
      </c>
      <c r="Y11">
        <f t="shared" si="17"/>
        <v>8.2324467329519622E-3</v>
      </c>
      <c r="Z11">
        <f t="shared" si="18"/>
        <v>0.7922682088786519</v>
      </c>
      <c r="AB11">
        <f t="shared" si="19"/>
        <v>5212.7053986081191</v>
      </c>
      <c r="AC11">
        <f t="shared" si="2"/>
        <v>4815.973746634867</v>
      </c>
      <c r="AE11">
        <f t="shared" si="3"/>
        <v>0</v>
      </c>
      <c r="AF11">
        <f t="shared" si="4"/>
        <v>0</v>
      </c>
      <c r="AG11">
        <f t="shared" si="4"/>
        <v>-19.806705221966297</v>
      </c>
      <c r="AH11">
        <f t="shared" si="5"/>
        <v>-2274.4017683592292</v>
      </c>
      <c r="AI11">
        <f t="shared" si="6"/>
        <v>-2294.2084735811954</v>
      </c>
      <c r="AJ11">
        <f t="shared" si="7"/>
        <v>396.73165197325216</v>
      </c>
      <c r="AK11">
        <f t="shared" si="22"/>
        <v>12.510492956659485</v>
      </c>
      <c r="AL11">
        <f t="shared" si="8"/>
        <v>-1884.9663286512839</v>
      </c>
      <c r="AN11">
        <f t="shared" si="9"/>
        <v>0</v>
      </c>
      <c r="AO11">
        <f t="shared" si="9"/>
        <v>0</v>
      </c>
      <c r="AP11">
        <f t="shared" si="9"/>
        <v>-11.078061294993429</v>
      </c>
      <c r="AQ11">
        <f t="shared" si="9"/>
        <v>-1272.0925523434269</v>
      </c>
      <c r="AR11">
        <f t="shared" si="9"/>
        <v>-1283.1706136384203</v>
      </c>
      <c r="AS11">
        <f t="shared" si="9"/>
        <v>221.89543939642556</v>
      </c>
      <c r="AT11">
        <f t="shared" si="9"/>
        <v>6.9972267598931186</v>
      </c>
      <c r="AU11">
        <f t="shared" si="9"/>
        <v>-1054.2779474821016</v>
      </c>
      <c r="AW11">
        <v>8</v>
      </c>
      <c r="AX11">
        <f>IF(Z11&gt;0, (R11*SUMPRODUCT(K11:$K$98, X11:$X$98)-K11*$AZ$3)/Z11, 0)</f>
        <v>6078.7163900609166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3">
        <v>1.9E-3</v>
      </c>
      <c r="G12" s="13"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3.0780427999999999E-2</v>
      </c>
      <c r="Q12" s="4">
        <f t="shared" si="21"/>
        <v>25</v>
      </c>
      <c r="R12">
        <f t="shared" si="0"/>
        <v>100000</v>
      </c>
      <c r="S12">
        <f t="shared" si="1"/>
        <v>5719.5873123191377</v>
      </c>
      <c r="U12">
        <f t="shared" si="13"/>
        <v>3.0780427999999999E-2</v>
      </c>
      <c r="V12">
        <f t="shared" si="14"/>
        <v>0.01</v>
      </c>
      <c r="W12">
        <f t="shared" si="15"/>
        <v>0.7922682088786519</v>
      </c>
      <c r="X12">
        <f t="shared" si="16"/>
        <v>2.4386354560078306E-2</v>
      </c>
      <c r="Y12">
        <f t="shared" si="17"/>
        <v>7.9226820887865184E-3</v>
      </c>
      <c r="Z12">
        <f t="shared" si="18"/>
        <v>0.75995917222978704</v>
      </c>
      <c r="AB12">
        <f t="shared" si="19"/>
        <v>4815.973746634867</v>
      </c>
      <c r="AC12">
        <f t="shared" si="2"/>
        <v>4346.6528393660446</v>
      </c>
      <c r="AE12">
        <f t="shared" si="3"/>
        <v>0</v>
      </c>
      <c r="AF12">
        <f t="shared" si="4"/>
        <v>0</v>
      </c>
      <c r="AG12">
        <f t="shared" si="4"/>
        <v>-18.998979305744676</v>
      </c>
      <c r="AH12">
        <f t="shared" si="5"/>
        <v>-2438.6354560078307</v>
      </c>
      <c r="AI12">
        <f t="shared" si="6"/>
        <v>-2457.6344353135755</v>
      </c>
      <c r="AJ12">
        <f t="shared" si="7"/>
        <v>469.32090726882234</v>
      </c>
      <c r="AK12">
        <f t="shared" si="22"/>
        <v>11.076739617260193</v>
      </c>
      <c r="AL12">
        <f t="shared" si="8"/>
        <v>-1977.2367884274929</v>
      </c>
      <c r="AN12">
        <f t="shared" si="9"/>
        <v>0</v>
      </c>
      <c r="AO12">
        <f t="shared" si="9"/>
        <v>0</v>
      </c>
      <c r="AP12">
        <f t="shared" si="9"/>
        <v>-10.098159473508849</v>
      </c>
      <c r="AQ12">
        <f t="shared" si="9"/>
        <v>-1296.1606692773239</v>
      </c>
      <c r="AR12">
        <f t="shared" si="9"/>
        <v>-1306.2588287508329</v>
      </c>
      <c r="AS12">
        <f t="shared" si="9"/>
        <v>249.44905142453743</v>
      </c>
      <c r="AT12">
        <f t="shared" si="9"/>
        <v>5.8874048601024356</v>
      </c>
      <c r="AU12">
        <f t="shared" si="9"/>
        <v>-1050.9223724661929</v>
      </c>
      <c r="AW12">
        <v>9</v>
      </c>
      <c r="AX12">
        <f>IF(Z12&gt;0, (R12*SUMPRODUCT(K12:$K$98, X12:$X$98)-K12*$AZ$3)/Z12, 0)</f>
        <v>5719.5873123191377</v>
      </c>
    </row>
    <row r="13" spans="1:52" x14ac:dyDescent="0.25">
      <c r="E13">
        <v>2013</v>
      </c>
      <c r="F13" s="13">
        <v>1.6999999999999999E-3</v>
      </c>
      <c r="G13" s="13"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3.4133669999999998E-2</v>
      </c>
      <c r="Q13" s="4">
        <f t="shared" si="21"/>
        <v>25</v>
      </c>
      <c r="R13">
        <f t="shared" si="0"/>
        <v>100000</v>
      </c>
      <c r="S13">
        <f t="shared" si="1"/>
        <v>5243.8109059848966</v>
      </c>
      <c r="U13">
        <f t="shared" si="13"/>
        <v>3.4133669999999998E-2</v>
      </c>
      <c r="V13">
        <f t="shared" si="14"/>
        <v>0.01</v>
      </c>
      <c r="W13">
        <f t="shared" si="15"/>
        <v>0.75995917222978704</v>
      </c>
      <c r="X13">
        <f t="shared" si="16"/>
        <v>2.5940195598364715E-2</v>
      </c>
      <c r="Y13">
        <f t="shared" si="17"/>
        <v>7.599591722297871E-3</v>
      </c>
      <c r="Z13">
        <f t="shared" si="18"/>
        <v>0.7264193849091245</v>
      </c>
      <c r="AB13">
        <f t="shared" si="19"/>
        <v>4346.6528393660446</v>
      </c>
      <c r="AC13">
        <f t="shared" si="2"/>
        <v>3809.2058929053073</v>
      </c>
      <c r="AE13">
        <f t="shared" si="3"/>
        <v>0</v>
      </c>
      <c r="AF13">
        <f t="shared" si="4"/>
        <v>0</v>
      </c>
      <c r="AG13">
        <f t="shared" si="4"/>
        <v>-18.160484622728113</v>
      </c>
      <c r="AH13">
        <f t="shared" si="5"/>
        <v>-2594.0195598364717</v>
      </c>
      <c r="AI13">
        <f t="shared" si="6"/>
        <v>-2612.1800444592</v>
      </c>
      <c r="AJ13">
        <f t="shared" si="7"/>
        <v>537.44694646073731</v>
      </c>
      <c r="AK13">
        <f t="shared" si="22"/>
        <v>8.6933056787320897</v>
      </c>
      <c r="AL13">
        <f t="shared" si="8"/>
        <v>-2066.0397923197306</v>
      </c>
      <c r="AN13">
        <f t="shared" si="9"/>
        <v>0</v>
      </c>
      <c r="AO13">
        <f t="shared" si="9"/>
        <v>0</v>
      </c>
      <c r="AP13">
        <f t="shared" si="9"/>
        <v>-9.1753713267087793</v>
      </c>
      <c r="AQ13">
        <f t="shared" si="9"/>
        <v>-1310.5978824187252</v>
      </c>
      <c r="AR13">
        <f t="shared" si="9"/>
        <v>-1319.7732537454342</v>
      </c>
      <c r="AS13">
        <f t="shared" si="9"/>
        <v>271.53875045886571</v>
      </c>
      <c r="AT13">
        <f t="shared" si="9"/>
        <v>4.3921904792742597</v>
      </c>
      <c r="AU13">
        <f t="shared" si="9"/>
        <v>-1043.8423128072943</v>
      </c>
      <c r="AW13">
        <v>10</v>
      </c>
      <c r="AX13">
        <f>IF(Z13&gt;0, (R13*SUMPRODUCT(K13:$K$98, X13:$X$98)-K13*$AZ$3)/Z13, 0)</f>
        <v>5243.8109059848966</v>
      </c>
    </row>
    <row r="14" spans="1:52" x14ac:dyDescent="0.25">
      <c r="E14">
        <v>2014</v>
      </c>
      <c r="F14" s="13">
        <v>1.4E-3</v>
      </c>
      <c r="G14" s="13">
        <v>1.8E-3</v>
      </c>
      <c r="H14" s="5">
        <f t="shared" si="10"/>
        <v>5.1800000000000006E-2</v>
      </c>
      <c r="I14" s="5">
        <f t="shared" si="11"/>
        <v>1.0518000000000001</v>
      </c>
      <c r="J14">
        <f t="shared" si="12"/>
        <v>0.95075109336375729</v>
      </c>
      <c r="K14">
        <f t="shared" si="20"/>
        <v>0.48035581109819386</v>
      </c>
      <c r="L14" s="2">
        <v>11</v>
      </c>
      <c r="M14" s="6">
        <v>3.7867151000000002E-2</v>
      </c>
      <c r="Q14" s="4">
        <f t="shared" si="21"/>
        <v>25</v>
      </c>
      <c r="R14">
        <f t="shared" si="0"/>
        <v>100000</v>
      </c>
      <c r="S14">
        <f t="shared" si="1"/>
        <v>4651.4739003447921</v>
      </c>
      <c r="U14">
        <f t="shared" si="13"/>
        <v>3.7867151000000002E-2</v>
      </c>
      <c r="V14">
        <f t="shared" si="14"/>
        <v>0.01</v>
      </c>
      <c r="W14">
        <f t="shared" si="15"/>
        <v>0.7264193849091245</v>
      </c>
      <c r="X14">
        <f t="shared" si="16"/>
        <v>2.750743253768094E-2</v>
      </c>
      <c r="Y14">
        <f t="shared" si="17"/>
        <v>7.2641938490912447E-3</v>
      </c>
      <c r="Z14">
        <f t="shared" si="18"/>
        <v>0.69164775852235227</v>
      </c>
      <c r="AB14">
        <f t="shared" si="19"/>
        <v>3809.2058929053073</v>
      </c>
      <c r="AC14">
        <f t="shared" si="2"/>
        <v>3217.181496998699</v>
      </c>
      <c r="AE14">
        <f t="shared" si="3"/>
        <v>0</v>
      </c>
      <c r="AF14">
        <f t="shared" si="4"/>
        <v>0</v>
      </c>
      <c r="AG14">
        <f t="shared" si="4"/>
        <v>-17.291193963058806</v>
      </c>
      <c r="AH14">
        <f t="shared" si="5"/>
        <v>-2750.7432537680938</v>
      </c>
      <c r="AI14">
        <f t="shared" si="6"/>
        <v>-2768.0344477311528</v>
      </c>
      <c r="AJ14">
        <f t="shared" si="7"/>
        <v>592.02439590660833</v>
      </c>
      <c r="AK14">
        <f t="shared" si="22"/>
        <v>6.8565706072295534</v>
      </c>
      <c r="AL14">
        <f t="shared" si="8"/>
        <v>-2169.1534812173149</v>
      </c>
      <c r="AN14">
        <f t="shared" si="9"/>
        <v>0</v>
      </c>
      <c r="AO14">
        <f t="shared" si="9"/>
        <v>0</v>
      </c>
      <c r="AP14">
        <f t="shared" si="9"/>
        <v>-8.3059255009813064</v>
      </c>
      <c r="AQ14">
        <f t="shared" si="9"/>
        <v>-1321.3355067866576</v>
      </c>
      <c r="AR14">
        <f t="shared" si="9"/>
        <v>-1329.641432287639</v>
      </c>
      <c r="AS14">
        <f t="shared" si="9"/>
        <v>284.38235888563707</v>
      </c>
      <c r="AT14">
        <f t="shared" si="9"/>
        <v>3.2935935353877879</v>
      </c>
      <c r="AU14">
        <f t="shared" si="9"/>
        <v>-1041.9654798666143</v>
      </c>
      <c r="AW14">
        <v>11</v>
      </c>
      <c r="AX14">
        <f>IF(Z14&gt;0, (R14*SUMPRODUCT(K14:$K$98, X14:$X$98)-K14*$AZ$3)/Z14, 0)</f>
        <v>4651.4739003447921</v>
      </c>
    </row>
    <row r="15" spans="1:52" x14ac:dyDescent="0.25">
      <c r="E15">
        <v>2015</v>
      </c>
      <c r="F15" s="13">
        <v>1.9E-3</v>
      </c>
      <c r="G15" s="13">
        <v>4.1000000000000003E-3</v>
      </c>
      <c r="H15" s="5">
        <f t="shared" si="10"/>
        <v>5.4100000000000002E-2</v>
      </c>
      <c r="I15" s="5">
        <f t="shared" si="11"/>
        <v>1.0541</v>
      </c>
      <c r="J15">
        <f t="shared" si="12"/>
        <v>0.94867659614837296</v>
      </c>
      <c r="K15">
        <f t="shared" si="20"/>
        <v>0.45570231581272541</v>
      </c>
      <c r="L15" s="2">
        <v>12</v>
      </c>
      <c r="M15" s="6">
        <v>4.2172894000000002E-2</v>
      </c>
      <c r="Q15" s="4">
        <f t="shared" si="21"/>
        <v>25</v>
      </c>
      <c r="R15">
        <f t="shared" si="0"/>
        <v>100000</v>
      </c>
      <c r="S15">
        <f t="shared" si="1"/>
        <v>3977.9702556535653</v>
      </c>
      <c r="U15">
        <f t="shared" si="13"/>
        <v>4.2172894000000002E-2</v>
      </c>
      <c r="V15">
        <f t="shared" si="14"/>
        <v>0.01</v>
      </c>
      <c r="W15">
        <f t="shared" si="15"/>
        <v>0.69164775852235227</v>
      </c>
      <c r="X15">
        <f t="shared" si="16"/>
        <v>2.9168787605500762E-2</v>
      </c>
      <c r="Y15">
        <f t="shared" si="17"/>
        <v>6.9164775852235232E-3</v>
      </c>
      <c r="Z15">
        <f t="shared" si="18"/>
        <v>0.65556249333162797</v>
      </c>
      <c r="AB15">
        <f t="shared" si="19"/>
        <v>3217.181496998699</v>
      </c>
      <c r="AC15">
        <f t="shared" si="2"/>
        <v>2607.8080991953047</v>
      </c>
      <c r="AE15">
        <f t="shared" si="3"/>
        <v>0</v>
      </c>
      <c r="AF15">
        <f t="shared" si="4"/>
        <v>0</v>
      </c>
      <c r="AG15">
        <f t="shared" si="4"/>
        <v>-16.389062333290699</v>
      </c>
      <c r="AH15">
        <f t="shared" si="5"/>
        <v>-2916.8787605500761</v>
      </c>
      <c r="AI15">
        <f t="shared" si="6"/>
        <v>-2933.267822883367</v>
      </c>
      <c r="AJ15">
        <f t="shared" si="7"/>
        <v>609.37339780339425</v>
      </c>
      <c r="AK15">
        <f t="shared" si="22"/>
        <v>13.190444137694668</v>
      </c>
      <c r="AL15">
        <f t="shared" si="8"/>
        <v>-2310.7039809422781</v>
      </c>
      <c r="AN15">
        <f t="shared" si="9"/>
        <v>0</v>
      </c>
      <c r="AO15">
        <f t="shared" si="9"/>
        <v>0</v>
      </c>
      <c r="AP15">
        <f t="shared" si="9"/>
        <v>-7.4685336592796805</v>
      </c>
      <c r="AQ15">
        <f t="shared" si="9"/>
        <v>-1329.2284061276218</v>
      </c>
      <c r="AR15">
        <f t="shared" si="9"/>
        <v>-1336.6969397869016</v>
      </c>
      <c r="AS15">
        <f t="shared" si="9"/>
        <v>277.69286857367592</v>
      </c>
      <c r="AT15">
        <f t="shared" si="9"/>
        <v>6.0109159401458481</v>
      </c>
      <c r="AU15">
        <f t="shared" si="9"/>
        <v>-1052.9931552730798</v>
      </c>
      <c r="AW15">
        <v>12</v>
      </c>
      <c r="AX15">
        <f>IF(Z15&gt;0, (R15*SUMPRODUCT(K15:$K$98, X15:$X$98)-K15*$AZ$3)/Z15, 0)</f>
        <v>3977.9702556535653</v>
      </c>
    </row>
    <row r="16" spans="1:52" x14ac:dyDescent="0.25">
      <c r="E16">
        <v>2016</v>
      </c>
      <c r="F16" s="13">
        <v>4.7000000000000002E-3</v>
      </c>
      <c r="G16" s="13">
        <v>7.1000000000000004E-3</v>
      </c>
      <c r="H16" s="5">
        <f t="shared" si="10"/>
        <v>5.7100000000000005E-2</v>
      </c>
      <c r="I16" s="5">
        <f t="shared" si="11"/>
        <v>1.0570999999999999</v>
      </c>
      <c r="J16">
        <f t="shared" si="12"/>
        <v>0.94598429666067552</v>
      </c>
      <c r="K16">
        <f t="shared" si="20"/>
        <v>0.43108723471074206</v>
      </c>
      <c r="L16" s="2">
        <v>13</v>
      </c>
      <c r="M16" s="6">
        <v>4.6777600000000003E-2</v>
      </c>
      <c r="Q16" s="4">
        <f t="shared" si="21"/>
        <v>25</v>
      </c>
      <c r="R16">
        <f t="shared" si="0"/>
        <v>100000</v>
      </c>
      <c r="S16">
        <f t="shared" si="1"/>
        <v>3217.3698880054226</v>
      </c>
      <c r="U16">
        <f t="shared" si="13"/>
        <v>4.6777600000000003E-2</v>
      </c>
      <c r="V16">
        <f t="shared" si="14"/>
        <v>0.01</v>
      </c>
      <c r="W16">
        <f t="shared" si="15"/>
        <v>0.65556249333162797</v>
      </c>
      <c r="X16">
        <f t="shared" si="16"/>
        <v>3.0665640088069563E-2</v>
      </c>
      <c r="Y16">
        <f t="shared" si="17"/>
        <v>6.5556249333162796E-3</v>
      </c>
      <c r="Z16">
        <f t="shared" si="18"/>
        <v>0.61834122831024207</v>
      </c>
      <c r="AB16">
        <f t="shared" si="19"/>
        <v>2607.8080991953047</v>
      </c>
      <c r="AC16">
        <f t="shared" si="2"/>
        <v>1989.4324484776589</v>
      </c>
      <c r="AE16">
        <f t="shared" si="3"/>
        <v>0</v>
      </c>
      <c r="AF16">
        <f t="shared" si="4"/>
        <v>0</v>
      </c>
      <c r="AG16">
        <f t="shared" si="4"/>
        <v>-15.458530707756053</v>
      </c>
      <c r="AH16">
        <f t="shared" si="5"/>
        <v>-3066.5640088069563</v>
      </c>
      <c r="AI16">
        <f t="shared" si="6"/>
        <v>-3082.0225395147122</v>
      </c>
      <c r="AJ16">
        <f t="shared" si="7"/>
        <v>618.37565071764584</v>
      </c>
      <c r="AK16">
        <f t="shared" si="22"/>
        <v>18.515437504286666</v>
      </c>
      <c r="AL16">
        <f t="shared" si="8"/>
        <v>-2445.1314512927797</v>
      </c>
      <c r="AN16">
        <f t="shared" si="9"/>
        <v>0</v>
      </c>
      <c r="AO16">
        <f t="shared" si="9"/>
        <v>0</v>
      </c>
      <c r="AP16">
        <f t="shared" si="9"/>
        <v>-6.6639752554976468</v>
      </c>
      <c r="AQ16">
        <f t="shared" si="9"/>
        <v>-1321.9565986200785</v>
      </c>
      <c r="AR16">
        <f t="shared" si="9"/>
        <v>-1328.6205738755762</v>
      </c>
      <c r="AS16">
        <f t="shared" si="9"/>
        <v>266.57384928032565</v>
      </c>
      <c r="AT16">
        <f t="shared" si="9"/>
        <v>7.9817687531825019</v>
      </c>
      <c r="AU16">
        <f t="shared" si="9"/>
        <v>-1054.064955842068</v>
      </c>
      <c r="AW16">
        <v>13</v>
      </c>
      <c r="AX16">
        <f>IF(Z16&gt;0, (R16*SUMPRODUCT(K16:$K$98, X16:$X$98)-K16*$AZ$3)/Z16, 0)</f>
        <v>3217.3698880054226</v>
      </c>
    </row>
    <row r="17" spans="5:50" x14ac:dyDescent="0.25">
      <c r="E17">
        <v>2017</v>
      </c>
      <c r="F17" s="13">
        <v>1.17E-2</v>
      </c>
      <c r="G17" s="13">
        <v>1.38E-2</v>
      </c>
      <c r="H17" s="5">
        <f t="shared" si="10"/>
        <v>6.3799999999999996E-2</v>
      </c>
      <c r="I17" s="5">
        <f t="shared" si="11"/>
        <v>1.0638000000000001</v>
      </c>
      <c r="J17">
        <f t="shared" si="12"/>
        <v>0.94002632073698056</v>
      </c>
      <c r="K17">
        <f t="shared" si="20"/>
        <v>0.40523334716181802</v>
      </c>
      <c r="L17" s="2">
        <v>14</v>
      </c>
      <c r="M17" s="6">
        <v>5.1668436999999998E-2</v>
      </c>
      <c r="Q17" s="4">
        <f t="shared" si="21"/>
        <v>25</v>
      </c>
      <c r="R17">
        <f t="shared" si="0"/>
        <v>100000</v>
      </c>
      <c r="S17">
        <f t="shared" si="1"/>
        <v>2437.2313488761588</v>
      </c>
      <c r="U17">
        <f t="shared" si="13"/>
        <v>5.1668436999999998E-2</v>
      </c>
      <c r="V17">
        <f t="shared" si="14"/>
        <v>0.01</v>
      </c>
      <c r="W17">
        <f t="shared" si="15"/>
        <v>0.61834122831024207</v>
      </c>
      <c r="X17">
        <f t="shared" si="16"/>
        <v>3.1948724799450358E-2</v>
      </c>
      <c r="Y17">
        <f t="shared" si="17"/>
        <v>6.183412283102421E-3</v>
      </c>
      <c r="Z17">
        <f t="shared" si="18"/>
        <v>0.58020909122768938</v>
      </c>
      <c r="AB17">
        <f t="shared" si="19"/>
        <v>1989.4324484776589</v>
      </c>
      <c r="AC17">
        <f t="shared" si="2"/>
        <v>1414.1037860430718</v>
      </c>
      <c r="AE17">
        <f t="shared" si="3"/>
        <v>0</v>
      </c>
      <c r="AF17">
        <f t="shared" si="4"/>
        <v>0</v>
      </c>
      <c r="AG17">
        <f t="shared" si="4"/>
        <v>-14.505227280692235</v>
      </c>
      <c r="AH17">
        <f t="shared" si="5"/>
        <v>-3194.8724799450356</v>
      </c>
      <c r="AI17">
        <f t="shared" si="6"/>
        <v>-3209.377707225728</v>
      </c>
      <c r="AJ17">
        <f t="shared" si="7"/>
        <v>575.32866243458716</v>
      </c>
      <c r="AK17">
        <f t="shared" si="22"/>
        <v>27.454167788991693</v>
      </c>
      <c r="AL17">
        <f t="shared" si="8"/>
        <v>-2606.5948770021491</v>
      </c>
      <c r="AN17">
        <f t="shared" si="9"/>
        <v>0</v>
      </c>
      <c r="AO17">
        <f t="shared" si="9"/>
        <v>0</v>
      </c>
      <c r="AP17">
        <f t="shared" si="9"/>
        <v>-5.8780018022978302</v>
      </c>
      <c r="AQ17">
        <f t="shared" si="9"/>
        <v>-1294.668868803305</v>
      </c>
      <c r="AR17">
        <f t="shared" si="9"/>
        <v>-1300.5468706056031</v>
      </c>
      <c r="AS17">
        <f t="shared" si="9"/>
        <v>233.14235959649946</v>
      </c>
      <c r="AT17">
        <f t="shared" si="9"/>
        <v>11.125344306675272</v>
      </c>
      <c r="AU17">
        <f t="shared" si="9"/>
        <v>-1056.2791667024283</v>
      </c>
      <c r="AW17">
        <v>14</v>
      </c>
      <c r="AX17">
        <f>IF(Z17&gt;0, (R17*SUMPRODUCT(K17:$K$98, X17:$X$98)-K17*$AZ$3)/Z17, 0)</f>
        <v>2437.2313488761588</v>
      </c>
    </row>
    <row r="18" spans="5:50" x14ac:dyDescent="0.25">
      <c r="E18">
        <v>2018</v>
      </c>
      <c r="F18" s="13">
        <v>2.01E-2</v>
      </c>
      <c r="G18" s="13">
        <v>2.1600000000000001E-2</v>
      </c>
      <c r="H18" s="5">
        <f t="shared" si="10"/>
        <v>7.1599999999999997E-2</v>
      </c>
      <c r="I18" s="5">
        <f t="shared" si="11"/>
        <v>1.0716000000000001</v>
      </c>
      <c r="J18">
        <f t="shared" si="12"/>
        <v>0.93318402388951094</v>
      </c>
      <c r="K18">
        <f t="shared" si="20"/>
        <v>0.3781572855186805</v>
      </c>
      <c r="L18" s="2">
        <v>15</v>
      </c>
      <c r="M18" s="6">
        <v>5.7177164000000003E-2</v>
      </c>
      <c r="Q18" s="4">
        <f t="shared" si="21"/>
        <v>25</v>
      </c>
      <c r="R18">
        <f t="shared" si="0"/>
        <v>100000</v>
      </c>
      <c r="S18">
        <f t="shared" si="1"/>
        <v>1665.3805203243362</v>
      </c>
      <c r="U18">
        <f t="shared" si="13"/>
        <v>5.7177164000000003E-2</v>
      </c>
      <c r="V18">
        <f t="shared" si="14"/>
        <v>0.01</v>
      </c>
      <c r="W18">
        <f t="shared" si="15"/>
        <v>0.58020909122768938</v>
      </c>
      <c r="X18">
        <f t="shared" si="16"/>
        <v>3.3174710363416557E-2</v>
      </c>
      <c r="Y18">
        <f t="shared" si="17"/>
        <v>5.802090912276894E-3</v>
      </c>
      <c r="Z18">
        <f t="shared" si="18"/>
        <v>0.5412322899519959</v>
      </c>
      <c r="AB18">
        <f t="shared" si="19"/>
        <v>1414.1037860430718</v>
      </c>
      <c r="AC18">
        <f t="shared" si="2"/>
        <v>901.35771265658695</v>
      </c>
      <c r="AE18">
        <f t="shared" si="3"/>
        <v>0</v>
      </c>
      <c r="AF18">
        <f t="shared" si="4"/>
        <v>0</v>
      </c>
      <c r="AG18">
        <f t="shared" si="4"/>
        <v>-13.530807248799897</v>
      </c>
      <c r="AH18">
        <f t="shared" si="5"/>
        <v>-3317.4710363416557</v>
      </c>
      <c r="AI18">
        <f t="shared" si="6"/>
        <v>-3331.0018435904558</v>
      </c>
      <c r="AJ18">
        <f t="shared" si="7"/>
        <v>512.7460733864848</v>
      </c>
      <c r="AK18">
        <f t="shared" si="22"/>
        <v>30.544641778530352</v>
      </c>
      <c r="AL18">
        <f t="shared" si="8"/>
        <v>-2787.7111284254411</v>
      </c>
      <c r="AN18">
        <f t="shared" si="9"/>
        <v>0</v>
      </c>
      <c r="AO18">
        <f t="shared" si="9"/>
        <v>0</v>
      </c>
      <c r="AP18">
        <f t="shared" si="9"/>
        <v>-5.1167733400826547</v>
      </c>
      <c r="AQ18">
        <f t="shared" si="9"/>
        <v>-1254.5258418898043</v>
      </c>
      <c r="AR18">
        <f t="shared" si="9"/>
        <v>-1259.642615229887</v>
      </c>
      <c r="AS18">
        <f t="shared" si="9"/>
        <v>193.89866327219522</v>
      </c>
      <c r="AT18">
        <f t="shared" si="9"/>
        <v>11.55067882210952</v>
      </c>
      <c r="AU18">
        <f t="shared" si="9"/>
        <v>-1054.1932731355826</v>
      </c>
      <c r="AW18">
        <v>15</v>
      </c>
      <c r="AX18">
        <f>IF(Z18&gt;0, (R18*SUMPRODUCT(K18:$K$98, X18:$X$98)-K18*$AZ$3)/Z18, 0)</f>
        <v>1665.3805203243362</v>
      </c>
    </row>
    <row r="19" spans="5:50" x14ac:dyDescent="0.25">
      <c r="E19">
        <v>2019</v>
      </c>
      <c r="F19" s="13">
        <v>2.3400000000000001E-2</v>
      </c>
      <c r="G19" s="13">
        <v>2.23E-2</v>
      </c>
      <c r="H19" s="5">
        <f t="shared" si="10"/>
        <v>7.2300000000000003E-2</v>
      </c>
      <c r="I19" s="5">
        <f t="shared" si="11"/>
        <v>1.0723</v>
      </c>
      <c r="J19">
        <f t="shared" si="12"/>
        <v>0.93257483913084027</v>
      </c>
      <c r="K19">
        <f t="shared" si="20"/>
        <v>0.3526599697087387</v>
      </c>
      <c r="L19" s="2">
        <v>16</v>
      </c>
      <c r="M19" s="6">
        <v>6.3388860000000005E-2</v>
      </c>
      <c r="Q19" s="4">
        <f t="shared" si="21"/>
        <v>25</v>
      </c>
      <c r="R19">
        <f t="shared" si="0"/>
        <v>100000</v>
      </c>
      <c r="S19">
        <f t="shared" si="1"/>
        <v>764.01474150291835</v>
      </c>
      <c r="U19">
        <f t="shared" si="13"/>
        <v>6.3388860000000005E-2</v>
      </c>
      <c r="V19">
        <f t="shared" si="14"/>
        <v>0.01</v>
      </c>
      <c r="W19">
        <f t="shared" si="15"/>
        <v>0.5412322899519959</v>
      </c>
      <c r="X19">
        <f t="shared" si="16"/>
        <v>3.430809785524648E-2</v>
      </c>
      <c r="Y19">
        <f t="shared" si="17"/>
        <v>5.4123228995199592E-3</v>
      </c>
      <c r="Z19">
        <f t="shared" si="18"/>
        <v>0.50151186919722945</v>
      </c>
      <c r="AB19">
        <f t="shared" si="19"/>
        <v>901.35771265658695</v>
      </c>
      <c r="AC19">
        <f t="shared" si="2"/>
        <v>383.16246110536667</v>
      </c>
      <c r="AE19">
        <f t="shared" si="3"/>
        <v>0</v>
      </c>
      <c r="AF19">
        <f t="shared" si="4"/>
        <v>0</v>
      </c>
      <c r="AG19">
        <f t="shared" si="4"/>
        <v>-12.537796729930736</v>
      </c>
      <c r="AH19">
        <f t="shared" si="5"/>
        <v>-3430.8097855246479</v>
      </c>
      <c r="AI19">
        <f t="shared" si="6"/>
        <v>-3443.3475822545788</v>
      </c>
      <c r="AJ19">
        <f t="shared" si="7"/>
        <v>518.19525155122028</v>
      </c>
      <c r="AK19">
        <f t="shared" si="22"/>
        <v>20.100276992241888</v>
      </c>
      <c r="AL19">
        <f t="shared" si="8"/>
        <v>-2905.0520537111165</v>
      </c>
      <c r="AN19">
        <f t="shared" si="9"/>
        <v>0</v>
      </c>
      <c r="AO19">
        <f t="shared" si="9"/>
        <v>0</v>
      </c>
      <c r="AP19">
        <f t="shared" si="9"/>
        <v>-4.4215790149916963</v>
      </c>
      <c r="AQ19">
        <f t="shared" si="9"/>
        <v>-1209.9092750395666</v>
      </c>
      <c r="AR19">
        <f t="shared" si="9"/>
        <v>-1214.3308540545584</v>
      </c>
      <c r="AS19">
        <f t="shared" si="9"/>
        <v>182.74672171526558</v>
      </c>
      <c r="AT19">
        <f t="shared" si="9"/>
        <v>7.0885630752212814</v>
      </c>
      <c r="AU19">
        <f t="shared" si="9"/>
        <v>-1024.4955692640715</v>
      </c>
      <c r="AW19">
        <v>16</v>
      </c>
      <c r="AX19">
        <f>IF(Z19&gt;0, (R19*SUMPRODUCT(K19:$K$98, X19:$X$98)-K19*$AZ$3)/Z19, 0)</f>
        <v>764.01474150291835</v>
      </c>
    </row>
    <row r="20" spans="5:50" x14ac:dyDescent="0.25">
      <c r="E20">
        <v>2020</v>
      </c>
      <c r="F20" s="14">
        <v>4.3E-3</v>
      </c>
      <c r="G20" s="14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0.33449679380512065</v>
      </c>
      <c r="L20" s="2">
        <v>17</v>
      </c>
      <c r="M20" s="6">
        <v>7.0498397000000004E-2</v>
      </c>
      <c r="Q20" s="4">
        <f t="shared" si="21"/>
        <v>25</v>
      </c>
      <c r="R20">
        <f t="shared" si="0"/>
        <v>100000</v>
      </c>
      <c r="S20">
        <f t="shared" si="1"/>
        <v>-655.3679509387897</v>
      </c>
      <c r="U20">
        <f t="shared" si="13"/>
        <v>7.0498397000000004E-2</v>
      </c>
      <c r="V20">
        <f t="shared" si="14"/>
        <v>0.01</v>
      </c>
      <c r="W20">
        <f t="shared" si="15"/>
        <v>0.50151186919722945</v>
      </c>
      <c r="X20">
        <f t="shared" si="16"/>
        <v>3.5355782854878358E-2</v>
      </c>
      <c r="Y20">
        <f t="shared" si="17"/>
        <v>5.0151186919722944E-3</v>
      </c>
      <c r="Z20">
        <f t="shared" si="18"/>
        <v>0.46114096765037882</v>
      </c>
      <c r="AB20">
        <f t="shared" si="19"/>
        <v>383.16246110536667</v>
      </c>
      <c r="AC20">
        <f t="shared" si="2"/>
        <v>-302.2170110629595</v>
      </c>
      <c r="AE20">
        <f t="shared" si="3"/>
        <v>0</v>
      </c>
      <c r="AF20">
        <f t="shared" si="4"/>
        <v>0</v>
      </c>
      <c r="AG20">
        <f t="shared" si="4"/>
        <v>-11.528524191259471</v>
      </c>
      <c r="AH20">
        <f t="shared" si="5"/>
        <v>-3535.5782854878357</v>
      </c>
      <c r="AI20">
        <f t="shared" si="6"/>
        <v>-3547.106809679095</v>
      </c>
      <c r="AJ20">
        <f t="shared" si="7"/>
        <v>685.37947216832617</v>
      </c>
      <c r="AK20">
        <f t="shared" si="22"/>
        <v>1.6475985827530768</v>
      </c>
      <c r="AL20">
        <f t="shared" si="8"/>
        <v>-2860.0797389280156</v>
      </c>
      <c r="AN20">
        <f t="shared" si="9"/>
        <v>0</v>
      </c>
      <c r="AO20">
        <f t="shared" si="9"/>
        <v>0</v>
      </c>
      <c r="AP20">
        <f t="shared" si="9"/>
        <v>-3.8562543792810646</v>
      </c>
      <c r="AQ20">
        <f t="shared" si="9"/>
        <v>-1182.6396007426865</v>
      </c>
      <c r="AR20">
        <f t="shared" si="9"/>
        <v>-1186.4958551219677</v>
      </c>
      <c r="AS20">
        <f t="shared" si="9"/>
        <v>229.25723598015102</v>
      </c>
      <c r="AT20">
        <f t="shared" si="9"/>
        <v>0.55111644340876498</v>
      </c>
      <c r="AU20">
        <f t="shared" si="9"/>
        <v>-956.68750269840768</v>
      </c>
      <c r="AW20">
        <v>17</v>
      </c>
      <c r="AX20">
        <f>IF(Z20&gt;0, (R20*SUMPRODUCT(K20:$K$98, X20:$X$98)-K20*$AZ$3)/Z20, 0)</f>
        <v>-655.3679509387897</v>
      </c>
    </row>
    <row r="21" spans="5:50" x14ac:dyDescent="0.25">
      <c r="E21">
        <v>2021</v>
      </c>
      <c r="F21" s="15">
        <v>1.2999999999999999E-3</v>
      </c>
      <c r="G21" s="15">
        <v>1.6000000000000001E-3</v>
      </c>
      <c r="H21" s="5">
        <f t="shared" si="10"/>
        <v>5.16E-2</v>
      </c>
      <c r="I21" s="5">
        <f t="shared" si="11"/>
        <v>1.0516000000000001</v>
      </c>
      <c r="J21">
        <f t="shared" si="12"/>
        <v>0.95093191327500948</v>
      </c>
      <c r="K21">
        <f t="shared" si="20"/>
        <v>0.31808367611745975</v>
      </c>
      <c r="L21" s="2">
        <v>18</v>
      </c>
      <c r="M21" s="6">
        <v>7.8701599999999997E-2</v>
      </c>
      <c r="Q21" s="4">
        <f t="shared" si="21"/>
        <v>25</v>
      </c>
      <c r="R21">
        <f t="shared" si="0"/>
        <v>100000</v>
      </c>
      <c r="S21">
        <f t="shared" si="1"/>
        <v>-2405.4670075052927</v>
      </c>
      <c r="U21">
        <f t="shared" si="13"/>
        <v>7.8701599999999997E-2</v>
      </c>
      <c r="V21">
        <f t="shared" si="14"/>
        <v>0.01</v>
      </c>
      <c r="W21">
        <f t="shared" si="15"/>
        <v>0.46114096765037882</v>
      </c>
      <c r="X21">
        <f t="shared" si="16"/>
        <v>3.6292531979633051E-2</v>
      </c>
      <c r="Y21">
        <f t="shared" si="17"/>
        <v>4.6114096765037882E-3</v>
      </c>
      <c r="Z21">
        <f t="shared" si="18"/>
        <v>0.42023702599424195</v>
      </c>
      <c r="AB21">
        <f t="shared" si="19"/>
        <v>-302.2170110629595</v>
      </c>
      <c r="AC21">
        <f t="shared" si="2"/>
        <v>-1010.866301361293</v>
      </c>
      <c r="AE21">
        <f t="shared" si="3"/>
        <v>0</v>
      </c>
      <c r="AF21">
        <f t="shared" si="4"/>
        <v>0</v>
      </c>
      <c r="AG21">
        <f t="shared" si="4"/>
        <v>-10.505925649856049</v>
      </c>
      <c r="AH21">
        <f t="shared" si="5"/>
        <v>-3629.253197963305</v>
      </c>
      <c r="AI21">
        <f t="shared" si="6"/>
        <v>-3639.7591236131611</v>
      </c>
      <c r="AJ21">
        <f t="shared" si="7"/>
        <v>708.64929029833354</v>
      </c>
      <c r="AK21">
        <f t="shared" si="22"/>
        <v>-0.48354721770073522</v>
      </c>
      <c r="AL21">
        <f t="shared" si="8"/>
        <v>-2931.593380532528</v>
      </c>
      <c r="AN21">
        <f t="shared" si="9"/>
        <v>0</v>
      </c>
      <c r="AO21">
        <f t="shared" si="9"/>
        <v>0</v>
      </c>
      <c r="AP21">
        <f t="shared" si="9"/>
        <v>-3.3417634517229242</v>
      </c>
      <c r="AQ21">
        <f t="shared" si="9"/>
        <v>-1154.4061987692148</v>
      </c>
      <c r="AR21">
        <f t="shared" si="9"/>
        <v>-1157.7479622209378</v>
      </c>
      <c r="AS21">
        <f t="shared" si="9"/>
        <v>225.40977133612284</v>
      </c>
      <c r="AT21">
        <f t="shared" si="9"/>
        <v>-0.15380847658261945</v>
      </c>
      <c r="AU21">
        <f t="shared" si="9"/>
        <v>-932.49199936139757</v>
      </c>
      <c r="AW21">
        <v>18</v>
      </c>
      <c r="AX21">
        <f>IF(Z21&gt;0, (R21*SUMPRODUCT(K21:$K$98, X21:$X$98)-K21*$AZ$3)/Z21, 0)</f>
        <v>-2405.4670075052927</v>
      </c>
    </row>
    <row r="22" spans="5:50" x14ac:dyDescent="0.25">
      <c r="E22">
        <v>2022</v>
      </c>
      <c r="F22" s="15">
        <v>0.02</v>
      </c>
      <c r="G22" s="15">
        <v>2.1000000000000001E-2</v>
      </c>
      <c r="H22" s="5">
        <f t="shared" si="10"/>
        <v>7.1000000000000008E-2</v>
      </c>
      <c r="I22" s="5">
        <f t="shared" si="11"/>
        <v>1.071</v>
      </c>
      <c r="J22">
        <f t="shared" si="12"/>
        <v>0.93370681605975725</v>
      </c>
      <c r="K22">
        <f t="shared" si="20"/>
        <v>0.29699689646821636</v>
      </c>
      <c r="L22" s="2">
        <v>19</v>
      </c>
      <c r="M22" s="6">
        <v>8.8159118999999994E-2</v>
      </c>
      <c r="Q22" s="4">
        <f t="shared" si="21"/>
        <v>25</v>
      </c>
      <c r="R22">
        <f t="shared" si="0"/>
        <v>100000</v>
      </c>
      <c r="S22">
        <f t="shared" si="1"/>
        <v>-4106.5075218940065</v>
      </c>
      <c r="U22">
        <f t="shared" si="13"/>
        <v>8.8159118999999994E-2</v>
      </c>
      <c r="V22">
        <f t="shared" si="14"/>
        <v>0.01</v>
      </c>
      <c r="W22">
        <f t="shared" si="15"/>
        <v>0.42023702599424195</v>
      </c>
      <c r="X22">
        <f t="shared" si="16"/>
        <v>3.7047725982832465E-2</v>
      </c>
      <c r="Y22">
        <f t="shared" si="17"/>
        <v>4.2023702599424196E-3</v>
      </c>
      <c r="Z22">
        <f t="shared" si="18"/>
        <v>0.37898692975146708</v>
      </c>
      <c r="AB22">
        <f t="shared" si="19"/>
        <v>-1010.866301361293</v>
      </c>
      <c r="AC22">
        <f t="shared" si="2"/>
        <v>-1556.3126777239149</v>
      </c>
      <c r="AE22">
        <f t="shared" si="3"/>
        <v>0</v>
      </c>
      <c r="AF22">
        <f t="shared" si="4"/>
        <v>0</v>
      </c>
      <c r="AG22">
        <f t="shared" si="4"/>
        <v>-9.4746732437866772</v>
      </c>
      <c r="AH22">
        <f t="shared" si="5"/>
        <v>-3704.7725982832467</v>
      </c>
      <c r="AI22">
        <f t="shared" si="6"/>
        <v>-3714.2472715270333</v>
      </c>
      <c r="AJ22">
        <f t="shared" si="7"/>
        <v>545.44637636262189</v>
      </c>
      <c r="AK22">
        <f t="shared" si="22"/>
        <v>-21.228192328587156</v>
      </c>
      <c r="AL22">
        <f t="shared" si="8"/>
        <v>-3190.0290874929988</v>
      </c>
      <c r="AN22">
        <f t="shared" si="9"/>
        <v>0</v>
      </c>
      <c r="AO22">
        <f t="shared" si="9"/>
        <v>0</v>
      </c>
      <c r="AP22">
        <f t="shared" si="9"/>
        <v>-2.8139485484550915</v>
      </c>
      <c r="AQ22">
        <f t="shared" si="9"/>
        <v>-1100.3059638106145</v>
      </c>
      <c r="AR22">
        <f t="shared" si="9"/>
        <v>-1103.1199123590693</v>
      </c>
      <c r="AS22">
        <f t="shared" si="9"/>
        <v>161.9958809695334</v>
      </c>
      <c r="AT22">
        <f t="shared" si="9"/>
        <v>-6.3047072392207841</v>
      </c>
      <c r="AU22">
        <f t="shared" si="9"/>
        <v>-947.42873862875683</v>
      </c>
      <c r="AW22">
        <v>19</v>
      </c>
      <c r="AX22">
        <f>IF(Z22&gt;0, (R22*SUMPRODUCT(K22:$K$98, X22:$X$98)-K22*$AZ$3)/Z22, 0)</f>
        <v>-4106.5075218940065</v>
      </c>
    </row>
    <row r="23" spans="5:50" x14ac:dyDescent="0.25">
      <c r="E23">
        <v>2023</v>
      </c>
      <c r="F23" s="15">
        <v>5.3900000000000003E-2</v>
      </c>
      <c r="G23" s="15"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0.26517580041805033</v>
      </c>
      <c r="L23" s="2">
        <v>20</v>
      </c>
      <c r="M23" s="6">
        <v>9.9426106E-2</v>
      </c>
      <c r="Q23" s="4">
        <f t="shared" si="21"/>
        <v>25</v>
      </c>
      <c r="R23">
        <f t="shared" si="0"/>
        <v>100000</v>
      </c>
      <c r="S23">
        <f t="shared" si="1"/>
        <v>-5148.3955667091304</v>
      </c>
      <c r="U23">
        <f t="shared" si="13"/>
        <v>9.9426106E-2</v>
      </c>
      <c r="V23">
        <f t="shared" si="14"/>
        <v>0.01</v>
      </c>
      <c r="W23">
        <f t="shared" si="15"/>
        <v>0.37898692975146708</v>
      </c>
      <c r="X23">
        <f t="shared" si="16"/>
        <v>3.7681194650083918E-2</v>
      </c>
      <c r="Y23">
        <f t="shared" si="17"/>
        <v>3.7898692975146708E-3</v>
      </c>
      <c r="Z23">
        <f t="shared" si="18"/>
        <v>0.3375158658038685</v>
      </c>
      <c r="AB23">
        <f t="shared" si="19"/>
        <v>-1556.3126777239149</v>
      </c>
      <c r="AC23">
        <f t="shared" si="2"/>
        <v>-1737.6651871986303</v>
      </c>
      <c r="AE23">
        <f t="shared" si="3"/>
        <v>0</v>
      </c>
      <c r="AF23">
        <f t="shared" si="4"/>
        <v>0</v>
      </c>
      <c r="AG23">
        <f t="shared" si="4"/>
        <v>-8.4378966450967123</v>
      </c>
      <c r="AH23">
        <f t="shared" si="5"/>
        <v>-3768.1194650083917</v>
      </c>
      <c r="AI23">
        <f t="shared" si="6"/>
        <v>-3776.5573616534884</v>
      </c>
      <c r="AJ23">
        <f t="shared" si="7"/>
        <v>181.35250947471536</v>
      </c>
      <c r="AK23">
        <f t="shared" si="22"/>
        <v>-108.94188744067405</v>
      </c>
      <c r="AL23">
        <f t="shared" si="8"/>
        <v>-3704.1467396194471</v>
      </c>
      <c r="AN23">
        <f t="shared" si="9"/>
        <v>0</v>
      </c>
      <c r="AO23">
        <f t="shared" si="9"/>
        <v>0</v>
      </c>
      <c r="AP23">
        <f t="shared" si="9"/>
        <v>-2.2375259967083023</v>
      </c>
      <c r="AQ23">
        <f t="shared" si="9"/>
        <v>-999.21409520443592</v>
      </c>
      <c r="AR23">
        <f t="shared" si="9"/>
        <v>-1001.4516212011442</v>
      </c>
      <c r="AS23">
        <f t="shared" si="9"/>
        <v>48.090296857779705</v>
      </c>
      <c r="AT23">
        <f t="shared" si="9"/>
        <v>-28.888752201133887</v>
      </c>
      <c r="AU23">
        <f t="shared" si="9"/>
        <v>-982.25007654449837</v>
      </c>
      <c r="AW23">
        <v>20</v>
      </c>
      <c r="AX23">
        <f>IF(Z23&gt;0, (R23*SUMPRODUCT(K23:$K$98, X23:$X$98)-K23*$AZ$3)/Z23, 0)</f>
        <v>-5148.3955667091304</v>
      </c>
    </row>
    <row r="24" spans="5:50" x14ac:dyDescent="0.25">
      <c r="E24">
        <v>2024</v>
      </c>
      <c r="F24" s="5">
        <v>3.5571999999999999E-2</v>
      </c>
      <c r="G24" s="5"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0.23676410751611635</v>
      </c>
      <c r="L24" s="2">
        <v>21</v>
      </c>
      <c r="M24" s="6">
        <v>0.112419382</v>
      </c>
      <c r="Q24" s="4">
        <f t="shared" si="21"/>
        <v>25</v>
      </c>
      <c r="R24">
        <f t="shared" si="0"/>
        <v>100000</v>
      </c>
      <c r="S24">
        <f t="shared" si="1"/>
        <v>-6469.9597045008841</v>
      </c>
      <c r="U24">
        <f t="shared" si="13"/>
        <v>0.112419382</v>
      </c>
      <c r="V24">
        <f t="shared" si="14"/>
        <v>0.01</v>
      </c>
      <c r="W24">
        <f t="shared" si="15"/>
        <v>0.3375158658038685</v>
      </c>
      <c r="X24">
        <f t="shared" si="16"/>
        <v>3.7943325048865828E-2</v>
      </c>
      <c r="Y24">
        <f t="shared" si="17"/>
        <v>3.3751586580386852E-3</v>
      </c>
      <c r="Z24">
        <f t="shared" si="18"/>
        <v>0.296197382096964</v>
      </c>
      <c r="AB24">
        <f t="shared" si="19"/>
        <v>-1737.6651871986303</v>
      </c>
      <c r="AC24">
        <f t="shared" si="2"/>
        <v>-1916.3851267460086</v>
      </c>
      <c r="AE24">
        <f t="shared" si="3"/>
        <v>0</v>
      </c>
      <c r="AF24">
        <f t="shared" si="4"/>
        <v>0</v>
      </c>
      <c r="AG24">
        <f t="shared" si="4"/>
        <v>-7.4049345524241001</v>
      </c>
      <c r="AH24">
        <f t="shared" si="5"/>
        <v>-3794.3325048865827</v>
      </c>
      <c r="AI24">
        <f t="shared" si="6"/>
        <v>-3801.7374394390067</v>
      </c>
      <c r="AJ24">
        <f t="shared" si="7"/>
        <v>178.71993954737832</v>
      </c>
      <c r="AK24">
        <f t="shared" si="22"/>
        <v>-121.63656310390414</v>
      </c>
      <c r="AL24">
        <f t="shared" si="8"/>
        <v>-3744.6540629955325</v>
      </c>
      <c r="AN24">
        <f t="shared" si="9"/>
        <v>0</v>
      </c>
      <c r="AO24">
        <f t="shared" si="9"/>
        <v>0</v>
      </c>
      <c r="AP24">
        <f t="shared" si="9"/>
        <v>-1.7532227205199444</v>
      </c>
      <c r="AQ24">
        <f t="shared" si="9"/>
        <v>-898.36174913886191</v>
      </c>
      <c r="AR24">
        <f t="shared" si="9"/>
        <v>-900.11497185938185</v>
      </c>
      <c r="AS24">
        <f t="shared" si="9"/>
        <v>42.314466982269295</v>
      </c>
      <c r="AT24">
        <f t="shared" si="9"/>
        <v>-28.799172304623628</v>
      </c>
      <c r="AU24">
        <f t="shared" si="9"/>
        <v>-886.59967718173618</v>
      </c>
      <c r="AW24">
        <v>21</v>
      </c>
      <c r="AX24">
        <f>IF(Z24&gt;0, (R24*SUMPRODUCT(K24:$K$98, X24:$X$98)-K24*$AZ$3)/Z24, 0)</f>
        <v>-6469.9597045008841</v>
      </c>
    </row>
    <row r="25" spans="5:50" x14ac:dyDescent="0.25">
      <c r="E25">
        <v>2025</v>
      </c>
      <c r="F25" s="5">
        <v>3.5571999999999999E-2</v>
      </c>
      <c r="G25" s="5"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0.21139652456796101</v>
      </c>
      <c r="L25" s="2">
        <v>22</v>
      </c>
      <c r="M25" s="6">
        <v>0.12734142500000001</v>
      </c>
      <c r="Q25" s="4">
        <f t="shared" si="21"/>
        <v>25</v>
      </c>
      <c r="R25">
        <f t="shared" si="0"/>
        <v>100000</v>
      </c>
      <c r="S25">
        <f t="shared" si="1"/>
        <v>-8148.8162602981456</v>
      </c>
      <c r="U25">
        <f t="shared" si="13"/>
        <v>0.12734142500000001</v>
      </c>
      <c r="V25">
        <f t="shared" si="14"/>
        <v>0.01</v>
      </c>
      <c r="W25">
        <f t="shared" si="15"/>
        <v>0.296197382096964</v>
      </c>
      <c r="X25">
        <f t="shared" si="16"/>
        <v>3.7718196717496884E-2</v>
      </c>
      <c r="Y25">
        <f t="shared" si="17"/>
        <v>2.96197382096964E-3</v>
      </c>
      <c r="Z25">
        <f t="shared" si="18"/>
        <v>0.25551721155849749</v>
      </c>
      <c r="AB25">
        <f t="shared" si="19"/>
        <v>-1916.3851267460086</v>
      </c>
      <c r="AC25">
        <f t="shared" si="2"/>
        <v>-2082.1628083339256</v>
      </c>
      <c r="AE25">
        <f t="shared" si="3"/>
        <v>0</v>
      </c>
      <c r="AF25">
        <f t="shared" si="4"/>
        <v>0</v>
      </c>
      <c r="AG25">
        <f t="shared" si="4"/>
        <v>-6.387930288962437</v>
      </c>
      <c r="AH25">
        <f t="shared" si="5"/>
        <v>-3771.8196717496885</v>
      </c>
      <c r="AI25">
        <f t="shared" si="6"/>
        <v>-3778.2076020386507</v>
      </c>
      <c r="AJ25">
        <f t="shared" si="7"/>
        <v>165.77768158791696</v>
      </c>
      <c r="AK25">
        <f t="shared" si="22"/>
        <v>-134.14695887222061</v>
      </c>
      <c r="AL25">
        <f t="shared" si="8"/>
        <v>-3746.5768793229545</v>
      </c>
      <c r="AN25">
        <f t="shared" si="9"/>
        <v>0</v>
      </c>
      <c r="AO25">
        <f t="shared" si="9"/>
        <v>0</v>
      </c>
      <c r="AP25">
        <f t="shared" si="9"/>
        <v>-1.3503862622690701</v>
      </c>
      <c r="AQ25">
        <f t="shared" si="9"/>
        <v>-797.34956990495164</v>
      </c>
      <c r="AR25">
        <f t="shared" si="9"/>
        <v>-798.69995616722065</v>
      </c>
      <c r="AS25">
        <f t="shared" si="9"/>
        <v>35.044825738619707</v>
      </c>
      <c r="AT25">
        <f t="shared" si="9"/>
        <v>-28.358200886948641</v>
      </c>
      <c r="AU25">
        <f t="shared" si="9"/>
        <v>-792.01333131554964</v>
      </c>
      <c r="AW25">
        <v>22</v>
      </c>
      <c r="AX25">
        <f>IF(Z25&gt;0, (R25*SUMPRODUCT(K25:$K$98, X25:$X$98)-K25*$AZ$3)/Z25, 0)</f>
        <v>-8148.8162602981456</v>
      </c>
    </row>
    <row r="26" spans="5:50" x14ac:dyDescent="0.25">
      <c r="E26">
        <v>2026</v>
      </c>
      <c r="F26" s="5">
        <v>3.5571999999999999E-2</v>
      </c>
      <c r="G26" s="5"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0.18874689693567948</v>
      </c>
      <c r="L26" s="2">
        <v>23</v>
      </c>
      <c r="M26" s="6">
        <v>0.14457818</v>
      </c>
      <c r="Q26" s="4">
        <f t="shared" si="21"/>
        <v>25</v>
      </c>
      <c r="R26">
        <f t="shared" si="0"/>
        <v>100000</v>
      </c>
      <c r="S26">
        <f t="shared" si="1"/>
        <v>-10301.922289301219</v>
      </c>
      <c r="U26">
        <f t="shared" si="13"/>
        <v>0.14457818</v>
      </c>
      <c r="V26">
        <f t="shared" si="14"/>
        <v>0.01</v>
      </c>
      <c r="W26">
        <f t="shared" si="15"/>
        <v>0.25551721155849749</v>
      </c>
      <c r="X26">
        <f t="shared" si="16"/>
        <v>3.6942213405802532E-2</v>
      </c>
      <c r="Y26">
        <f t="shared" si="17"/>
        <v>2.5551721155849748E-3</v>
      </c>
      <c r="Z26">
        <f t="shared" si="18"/>
        <v>0.21601982603710998</v>
      </c>
      <c r="AB26">
        <f t="shared" si="19"/>
        <v>-2082.1628083339256</v>
      </c>
      <c r="AC26">
        <f t="shared" si="2"/>
        <v>-2225.4194607826753</v>
      </c>
      <c r="AE26">
        <f t="shared" si="3"/>
        <v>0</v>
      </c>
      <c r="AF26">
        <f t="shared" si="4"/>
        <v>0</v>
      </c>
      <c r="AG26">
        <f t="shared" si="4"/>
        <v>-5.4004956509277493</v>
      </c>
      <c r="AH26">
        <f t="shared" si="5"/>
        <v>-3694.2213405802531</v>
      </c>
      <c r="AI26">
        <f t="shared" si="6"/>
        <v>-3699.6218362311811</v>
      </c>
      <c r="AJ26">
        <f t="shared" si="7"/>
        <v>143.25665244874972</v>
      </c>
      <c r="AK26">
        <f t="shared" si="22"/>
        <v>-145.7513965833748</v>
      </c>
      <c r="AL26">
        <f t="shared" si="8"/>
        <v>-3702.1165803658059</v>
      </c>
      <c r="AN26">
        <f t="shared" si="9"/>
        <v>0</v>
      </c>
      <c r="AO26">
        <f t="shared" si="9"/>
        <v>0</v>
      </c>
      <c r="AP26">
        <f t="shared" si="9"/>
        <v>-1.0193267960272452</v>
      </c>
      <c r="AQ26">
        <f t="shared" si="9"/>
        <v>-697.27281462808867</v>
      </c>
      <c r="AR26">
        <f t="shared" si="9"/>
        <v>-698.29214142411604</v>
      </c>
      <c r="AS26">
        <f t="shared" si="9"/>
        <v>27.039248615094618</v>
      </c>
      <c r="AT26">
        <f t="shared" si="9"/>
        <v>-27.510123829153589</v>
      </c>
      <c r="AU26">
        <f t="shared" si="9"/>
        <v>-698.76301663817492</v>
      </c>
      <c r="AW26">
        <v>23</v>
      </c>
      <c r="AX26">
        <f>IF(Z26&gt;0, (R26*SUMPRODUCT(K26:$K$98, X26:$X$98)-K26*$AZ$3)/Z26, 0)</f>
        <v>-10301.922289301219</v>
      </c>
    </row>
    <row r="27" spans="5:50" x14ac:dyDescent="0.25">
      <c r="E27">
        <v>2027</v>
      </c>
      <c r="F27" s="5">
        <v>3.5571999999999999E-2</v>
      </c>
      <c r="G27" s="5"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0.16852401512114237</v>
      </c>
      <c r="L27" s="2">
        <v>24</v>
      </c>
      <c r="M27" s="6">
        <v>0.16385111999999999</v>
      </c>
      <c r="Q27" s="4">
        <f t="shared" si="21"/>
        <v>25</v>
      </c>
      <c r="R27">
        <f t="shared" si="0"/>
        <v>100000</v>
      </c>
      <c r="S27">
        <f t="shared" si="1"/>
        <v>-13104.456363416282</v>
      </c>
      <c r="U27">
        <f t="shared" si="13"/>
        <v>0.16385111999999999</v>
      </c>
      <c r="V27">
        <f t="shared" si="14"/>
        <v>0.01</v>
      </c>
      <c r="W27">
        <f t="shared" si="15"/>
        <v>0.21601982603710998</v>
      </c>
      <c r="X27">
        <f t="shared" si="16"/>
        <v>3.539509043838563E-2</v>
      </c>
      <c r="Y27">
        <f t="shared" si="17"/>
        <v>2.1601982603711E-3</v>
      </c>
      <c r="Z27">
        <f t="shared" si="18"/>
        <v>0.17846453733835327</v>
      </c>
      <c r="AB27">
        <f t="shared" si="19"/>
        <v>-2225.4194607826753</v>
      </c>
      <c r="AC27">
        <f t="shared" si="2"/>
        <v>-2338.6807419677261</v>
      </c>
      <c r="AE27">
        <f t="shared" si="3"/>
        <v>0</v>
      </c>
      <c r="AF27">
        <f t="shared" si="4"/>
        <v>0</v>
      </c>
      <c r="AG27">
        <f t="shared" si="4"/>
        <v>-4.4616134334588313</v>
      </c>
      <c r="AH27">
        <f t="shared" si="5"/>
        <v>-3539.5090438385632</v>
      </c>
      <c r="AI27">
        <f t="shared" si="6"/>
        <v>-3543.970657272022</v>
      </c>
      <c r="AJ27">
        <f t="shared" si="7"/>
        <v>113.26128118505085</v>
      </c>
      <c r="AK27">
        <f t="shared" si="22"/>
        <v>-155.77936225478729</v>
      </c>
      <c r="AL27">
        <f t="shared" si="8"/>
        <v>-3586.4887383417586</v>
      </c>
      <c r="AN27">
        <f t="shared" si="9"/>
        <v>0</v>
      </c>
      <c r="AO27">
        <f t="shared" si="9"/>
        <v>0</v>
      </c>
      <c r="AP27">
        <f t="shared" si="9"/>
        <v>-0.75188900972490802</v>
      </c>
      <c r="AQ27">
        <f t="shared" si="9"/>
        <v>-596.49227562527017</v>
      </c>
      <c r="AR27">
        <f t="shared" si="9"/>
        <v>-597.24416463499506</v>
      </c>
      <c r="AS27">
        <f t="shared" si="9"/>
        <v>19.087245863069466</v>
      </c>
      <c r="AT27">
        <f t="shared" si="9"/>
        <v>-26.252563600187688</v>
      </c>
      <c r="AU27">
        <f t="shared" si="9"/>
        <v>-604.4094823721133</v>
      </c>
      <c r="AW27">
        <v>24</v>
      </c>
      <c r="AX27">
        <f>IF(Z27&gt;0, (R27*SUMPRODUCT(K27:$K$98, X27:$X$98)-K27*$AZ$3)/Z27, 0)</f>
        <v>-13104.456363416282</v>
      </c>
    </row>
    <row r="28" spans="5:50" x14ac:dyDescent="0.25">
      <c r="E28">
        <v>2028</v>
      </c>
      <c r="F28" s="5">
        <v>3.5571999999999999E-2</v>
      </c>
      <c r="G28" s="5"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0.15046787064387712</v>
      </c>
      <c r="L28" s="2">
        <v>25</v>
      </c>
      <c r="M28" s="6">
        <v>0.185300933</v>
      </c>
      <c r="Q28" s="4">
        <f t="shared" si="21"/>
        <v>25</v>
      </c>
      <c r="R28">
        <f t="shared" si="0"/>
        <v>100000</v>
      </c>
      <c r="S28">
        <f t="shared" si="1"/>
        <v>-16807.534309711296</v>
      </c>
      <c r="U28">
        <f t="shared" si="13"/>
        <v>0.185300933</v>
      </c>
      <c r="V28">
        <f t="shared" si="14"/>
        <v>0.01</v>
      </c>
      <c r="W28">
        <f t="shared" si="15"/>
        <v>0.17846453733835327</v>
      </c>
      <c r="X28">
        <f t="shared" si="16"/>
        <v>3.3069645276210195E-2</v>
      </c>
      <c r="Y28">
        <f t="shared" si="17"/>
        <v>1.7846453733835327E-3</v>
      </c>
      <c r="Z28">
        <f t="shared" si="18"/>
        <v>0.14361024668875955</v>
      </c>
      <c r="AB28">
        <f t="shared" si="19"/>
        <v>-2338.6807419677261</v>
      </c>
      <c r="AC28">
        <f t="shared" si="2"/>
        <v>-2413.7341484474291</v>
      </c>
      <c r="AE28">
        <f t="shared" si="3"/>
        <v>0</v>
      </c>
      <c r="AF28">
        <f t="shared" si="4"/>
        <v>0</v>
      </c>
      <c r="AG28">
        <f t="shared" si="4"/>
        <v>-3.5902561672189885</v>
      </c>
      <c r="AH28">
        <f t="shared" si="5"/>
        <v>-3306.9645276210194</v>
      </c>
      <c r="AI28">
        <f t="shared" si="6"/>
        <v>-3310.5547837882386</v>
      </c>
      <c r="AJ28">
        <f t="shared" si="7"/>
        <v>75.053406479702971</v>
      </c>
      <c r="AK28">
        <f t="shared" si="22"/>
        <v>-163.70765193774085</v>
      </c>
      <c r="AL28">
        <f t="shared" si="8"/>
        <v>-3399.2090292462767</v>
      </c>
      <c r="AN28">
        <f t="shared" si="9"/>
        <v>0</v>
      </c>
      <c r="AO28">
        <f t="shared" si="9"/>
        <v>0</v>
      </c>
      <c r="AP28">
        <f t="shared" si="9"/>
        <v>-0.54021820054748881</v>
      </c>
      <c r="AQ28">
        <f t="shared" si="9"/>
        <v>-497.59191076596977</v>
      </c>
      <c r="AR28">
        <f t="shared" si="9"/>
        <v>-498.13212896651726</v>
      </c>
      <c r="AS28">
        <f t="shared" si="9"/>
        <v>11.293126257570275</v>
      </c>
      <c r="AT28">
        <f t="shared" si="9"/>
        <v>-24.632741795180848</v>
      </c>
      <c r="AU28">
        <f t="shared" si="9"/>
        <v>-511.47174450412791</v>
      </c>
      <c r="AW28">
        <v>25</v>
      </c>
      <c r="AX28">
        <f>IF(Z28&gt;0, (R28*SUMPRODUCT(K28:$K$98, X28:$X$98)-K28*$AZ$3)/Z28, 0)</f>
        <v>-16807.534309711296</v>
      </c>
    </row>
    <row r="29" spans="5:50" x14ac:dyDescent="0.25">
      <c r="E29">
        <v>2029</v>
      </c>
      <c r="F29" s="5">
        <v>3.5571999999999999E-2</v>
      </c>
      <c r="G29" s="5"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0.13434631307489028</v>
      </c>
      <c r="L29" s="2">
        <v>26</v>
      </c>
      <c r="M29" s="6">
        <v>0.20871278500000001</v>
      </c>
      <c r="Q29" s="4">
        <f t="shared" si="21"/>
        <v>25</v>
      </c>
      <c r="R29">
        <f t="shared" si="0"/>
        <v>100000</v>
      </c>
      <c r="S29">
        <f t="shared" si="1"/>
        <v>-21798.013538120718</v>
      </c>
      <c r="U29">
        <f t="shared" si="13"/>
        <v>0.20871278500000001</v>
      </c>
      <c r="V29">
        <f t="shared" si="14"/>
        <v>0.01</v>
      </c>
      <c r="W29">
        <f t="shared" si="15"/>
        <v>0.14361024668875955</v>
      </c>
      <c r="X29">
        <f t="shared" si="16"/>
        <v>2.9973294540948034E-2</v>
      </c>
      <c r="Y29">
        <f t="shared" si="17"/>
        <v>1.4361024668875955E-3</v>
      </c>
      <c r="Z29">
        <f t="shared" si="18"/>
        <v>0.11220084968092392</v>
      </c>
      <c r="AB29">
        <f t="shared" si="19"/>
        <v>-2413.7341484474291</v>
      </c>
      <c r="AC29">
        <f t="shared" si="2"/>
        <v>-2445.7556403334274</v>
      </c>
      <c r="AE29">
        <f t="shared" si="3"/>
        <v>0</v>
      </c>
      <c r="AF29">
        <f t="shared" si="4"/>
        <v>0</v>
      </c>
      <c r="AG29">
        <f t="shared" si="4"/>
        <v>-2.805021242023098</v>
      </c>
      <c r="AH29">
        <f t="shared" si="5"/>
        <v>-2997.3294540948032</v>
      </c>
      <c r="AI29">
        <f t="shared" si="6"/>
        <v>-3000.1344753368262</v>
      </c>
      <c r="AJ29">
        <f t="shared" si="7"/>
        <v>32.02149188599833</v>
      </c>
      <c r="AK29">
        <f t="shared" si="22"/>
        <v>-168.96139039132007</v>
      </c>
      <c r="AL29">
        <f t="shared" si="8"/>
        <v>-3137.0743738421479</v>
      </c>
      <c r="AN29">
        <f t="shared" si="9"/>
        <v>0</v>
      </c>
      <c r="AO29">
        <f t="shared" si="9"/>
        <v>0</v>
      </c>
      <c r="AP29">
        <f t="shared" si="9"/>
        <v>-0.37684426196255272</v>
      </c>
      <c r="AQ29">
        <f t="shared" si="9"/>
        <v>-402.68016122841038</v>
      </c>
      <c r="AR29">
        <f t="shared" si="9"/>
        <v>-403.05700549037294</v>
      </c>
      <c r="AS29">
        <f t="shared" si="9"/>
        <v>4.3019693740413905</v>
      </c>
      <c r="AT29">
        <f t="shared" si="9"/>
        <v>-22.699339851081046</v>
      </c>
      <c r="AU29">
        <f t="shared" si="9"/>
        <v>-421.4543759674126</v>
      </c>
      <c r="AW29">
        <v>26</v>
      </c>
      <c r="AX29">
        <f>IF(Z29&gt;0, (R29*SUMPRODUCT(K29:$K$98, X29:$X$98)-K29*$AZ$3)/Z29, 0)</f>
        <v>-21798.013538120718</v>
      </c>
    </row>
    <row r="30" spans="5:50" x14ac:dyDescent="0.25">
      <c r="E30">
        <v>2030</v>
      </c>
      <c r="F30" s="5">
        <v>3.5571999999999999E-2</v>
      </c>
      <c r="G30" s="5"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0.11995206524543775</v>
      </c>
      <c r="L30" s="2">
        <v>27</v>
      </c>
      <c r="M30" s="6">
        <v>0.23444695300000001</v>
      </c>
      <c r="Q30" s="4">
        <f t="shared" si="21"/>
        <v>25</v>
      </c>
      <c r="R30">
        <f t="shared" si="0"/>
        <v>100000</v>
      </c>
      <c r="S30">
        <f t="shared" si="1"/>
        <v>-28696.967384684438</v>
      </c>
      <c r="U30">
        <f t="shared" si="13"/>
        <v>0.23444695300000001</v>
      </c>
      <c r="V30">
        <f t="shared" si="14"/>
        <v>0.01</v>
      </c>
      <c r="W30">
        <f t="shared" si="15"/>
        <v>0.11220084968092392</v>
      </c>
      <c r="X30">
        <f t="shared" si="16"/>
        <v>2.6305147331703638E-2</v>
      </c>
      <c r="Y30">
        <f t="shared" si="17"/>
        <v>1.1220084968092392E-3</v>
      </c>
      <c r="Z30">
        <f t="shared" si="18"/>
        <v>8.4773693852411042E-2</v>
      </c>
      <c r="AB30">
        <f t="shared" si="19"/>
        <v>-2445.7556403334274</v>
      </c>
      <c r="AC30">
        <f t="shared" si="2"/>
        <v>-2432.7479275618634</v>
      </c>
      <c r="AE30">
        <f t="shared" si="3"/>
        <v>0</v>
      </c>
      <c r="AF30">
        <f t="shared" si="4"/>
        <v>0</v>
      </c>
      <c r="AG30">
        <f t="shared" si="4"/>
        <v>-2.1193423463102761</v>
      </c>
      <c r="AH30">
        <f t="shared" si="5"/>
        <v>-2630.5147331703638</v>
      </c>
      <c r="AI30">
        <f t="shared" si="6"/>
        <v>-2632.6340755166739</v>
      </c>
      <c r="AJ30">
        <f t="shared" si="7"/>
        <v>-13.007712771564002</v>
      </c>
      <c r="AK30">
        <f t="shared" si="22"/>
        <v>-171.20289482333993</v>
      </c>
      <c r="AL30">
        <f t="shared" si="8"/>
        <v>-2816.844683111578</v>
      </c>
      <c r="AN30">
        <f t="shared" si="9"/>
        <v>0</v>
      </c>
      <c r="AO30">
        <f t="shared" si="9"/>
        <v>0</v>
      </c>
      <c r="AP30">
        <f t="shared" si="9"/>
        <v>-0.25421949140202937</v>
      </c>
      <c r="AQ30">
        <f t="shared" si="9"/>
        <v>-315.53567490233678</v>
      </c>
      <c r="AR30">
        <f t="shared" si="9"/>
        <v>-315.78989439373873</v>
      </c>
      <c r="AS30">
        <f t="shared" si="9"/>
        <v>-1.560302011068559</v>
      </c>
      <c r="AT30">
        <f t="shared" si="9"/>
        <v>-20.536140810057088</v>
      </c>
      <c r="AU30">
        <f t="shared" si="9"/>
        <v>-337.8863372148644</v>
      </c>
      <c r="AW30">
        <v>27</v>
      </c>
      <c r="AX30">
        <f>IF(Z30&gt;0, (R30*SUMPRODUCT(K30:$K$98, X30:$X$98)-K30*$AZ$3)/Z30, 0)</f>
        <v>-28696.967384684438</v>
      </c>
    </row>
    <row r="31" spans="5:50" x14ac:dyDescent="0.25">
      <c r="E31">
        <v>2031</v>
      </c>
      <c r="F31" s="5">
        <v>3.5571999999999999E-2</v>
      </c>
      <c r="G31" s="5"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0.10710005825485512</v>
      </c>
      <c r="L31" s="2">
        <v>28</v>
      </c>
      <c r="M31" s="6">
        <v>0.26339700100000002</v>
      </c>
      <c r="Q31" s="4">
        <f t="shared" si="21"/>
        <v>25</v>
      </c>
      <c r="R31">
        <f t="shared" si="0"/>
        <v>100000</v>
      </c>
      <c r="S31">
        <f t="shared" si="1"/>
        <v>-38591.825156757121</v>
      </c>
      <c r="U31">
        <f t="shared" si="13"/>
        <v>0.26339700100000002</v>
      </c>
      <c r="V31">
        <f t="shared" si="14"/>
        <v>0.01</v>
      </c>
      <c r="W31">
        <f t="shared" si="15"/>
        <v>8.4773693852411042E-2</v>
      </c>
      <c r="X31">
        <f t="shared" si="16"/>
        <v>2.2329136724417206E-2</v>
      </c>
      <c r="Y31">
        <f t="shared" si="17"/>
        <v>8.477369385241104E-4</v>
      </c>
      <c r="Z31">
        <f t="shared" si="18"/>
        <v>6.1596820189469728E-2</v>
      </c>
      <c r="AB31">
        <f t="shared" si="19"/>
        <v>-2432.7479275618634</v>
      </c>
      <c r="AC31">
        <f t="shared" si="2"/>
        <v>-2377.1337149642227</v>
      </c>
      <c r="AE31">
        <f t="shared" si="3"/>
        <v>0</v>
      </c>
      <c r="AF31">
        <f t="shared" si="4"/>
        <v>0</v>
      </c>
      <c r="AG31">
        <f t="shared" si="4"/>
        <v>-1.5399205047367432</v>
      </c>
      <c r="AH31">
        <f t="shared" si="5"/>
        <v>-2232.9136724417208</v>
      </c>
      <c r="AI31">
        <f t="shared" si="6"/>
        <v>-2234.4535929464573</v>
      </c>
      <c r="AJ31">
        <f t="shared" si="7"/>
        <v>-55.614212597640744</v>
      </c>
      <c r="AK31">
        <f t="shared" si="22"/>
        <v>-170.29235492933046</v>
      </c>
      <c r="AL31">
        <f t="shared" si="8"/>
        <v>-2460.3601604734286</v>
      </c>
      <c r="AN31">
        <f t="shared" si="9"/>
        <v>0</v>
      </c>
      <c r="AO31">
        <f t="shared" si="9"/>
        <v>0</v>
      </c>
      <c r="AP31">
        <f t="shared" si="9"/>
        <v>-0.1649255757651511</v>
      </c>
      <c r="AQ31">
        <f t="shared" si="9"/>
        <v>-239.14518439657078</v>
      </c>
      <c r="AR31">
        <f t="shared" si="9"/>
        <v>-239.31010997233591</v>
      </c>
      <c r="AS31">
        <f t="shared" si="9"/>
        <v>-5.9562854090052211</v>
      </c>
      <c r="AT31">
        <f t="shared" si="9"/>
        <v>-18.238321133287755</v>
      </c>
      <c r="AU31">
        <f t="shared" si="9"/>
        <v>-263.50471651462891</v>
      </c>
      <c r="AW31">
        <v>28</v>
      </c>
      <c r="AX31">
        <f>IF(Z31&gt;0, (R31*SUMPRODUCT(K31:$K$98, X31:$X$98)-K31*$AZ$3)/Z31, 0)</f>
        <v>-38591.825156757121</v>
      </c>
    </row>
    <row r="32" spans="5:50" x14ac:dyDescent="0.25">
      <c r="E32">
        <v>2032</v>
      </c>
      <c r="F32" s="5">
        <v>3.5571999999999999E-2</v>
      </c>
      <c r="G32" s="5"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9.562505201326349E-2</v>
      </c>
      <c r="L32" s="2">
        <v>29</v>
      </c>
      <c r="M32" s="6">
        <v>0.29593128600000002</v>
      </c>
      <c r="Q32" s="4">
        <f t="shared" si="21"/>
        <v>25</v>
      </c>
      <c r="R32">
        <f t="shared" si="0"/>
        <v>100000</v>
      </c>
      <c r="S32">
        <f t="shared" si="1"/>
        <v>-53444.805289875512</v>
      </c>
      <c r="U32">
        <f t="shared" si="13"/>
        <v>0.29593128600000002</v>
      </c>
      <c r="V32">
        <f t="shared" si="14"/>
        <v>0.01</v>
      </c>
      <c r="W32">
        <f t="shared" si="15"/>
        <v>6.1596820189469728E-2</v>
      </c>
      <c r="X32">
        <f t="shared" si="16"/>
        <v>1.8228426212180543E-2</v>
      </c>
      <c r="Y32">
        <f t="shared" si="17"/>
        <v>6.159682018946973E-4</v>
      </c>
      <c r="Z32">
        <f t="shared" si="18"/>
        <v>4.2752425775394488E-2</v>
      </c>
      <c r="AB32">
        <f t="shared" si="19"/>
        <v>-2377.1337149642227</v>
      </c>
      <c r="AC32">
        <f t="shared" si="2"/>
        <v>-2284.8950712358137</v>
      </c>
      <c r="AE32">
        <f t="shared" si="3"/>
        <v>0</v>
      </c>
      <c r="AF32">
        <f t="shared" si="4"/>
        <v>0</v>
      </c>
      <c r="AG32">
        <f t="shared" si="4"/>
        <v>-1.0688106443848622</v>
      </c>
      <c r="AH32">
        <f t="shared" si="5"/>
        <v>-1822.8426212180543</v>
      </c>
      <c r="AI32">
        <f t="shared" si="6"/>
        <v>-1823.9114318624393</v>
      </c>
      <c r="AJ32">
        <f t="shared" si="7"/>
        <v>-92.238643728408988</v>
      </c>
      <c r="AK32">
        <f t="shared" si="22"/>
        <v>-166.39936004749561</v>
      </c>
      <c r="AL32">
        <f t="shared" si="8"/>
        <v>-2082.5494356383438</v>
      </c>
      <c r="AN32">
        <f t="shared" si="9"/>
        <v>0</v>
      </c>
      <c r="AO32">
        <f t="shared" si="9"/>
        <v>0</v>
      </c>
      <c r="AP32">
        <f t="shared" si="9"/>
        <v>-0.10220507346163211</v>
      </c>
      <c r="AQ32">
        <f t="shared" si="9"/>
        <v>-174.30942046596999</v>
      </c>
      <c r="AR32">
        <f t="shared" si="9"/>
        <v>-174.41162553943164</v>
      </c>
      <c r="AS32">
        <f t="shared" si="9"/>
        <v>-8.8203251041619897</v>
      </c>
      <c r="AT32">
        <f t="shared" si="9"/>
        <v>-15.911947459515526</v>
      </c>
      <c r="AU32">
        <f t="shared" si="9"/>
        <v>-199.14389810310914</v>
      </c>
      <c r="AW32">
        <v>29</v>
      </c>
      <c r="AX32">
        <f>IF(Z32&gt;0, (R32*SUMPRODUCT(K32:$K$98, X32:$X$98)-K32*$AZ$3)/Z32, 0)</f>
        <v>-53444.805289875512</v>
      </c>
    </row>
    <row r="33" spans="5:50" x14ac:dyDescent="0.25">
      <c r="E33">
        <v>2033</v>
      </c>
      <c r="F33" s="5">
        <v>3.5571999999999999E-2</v>
      </c>
      <c r="G33" s="5"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8.5379510726128108E-2</v>
      </c>
      <c r="L33" s="2">
        <v>30</v>
      </c>
      <c r="M33" s="6">
        <v>0.33262349499999999</v>
      </c>
      <c r="Q33" s="4">
        <f t="shared" si="21"/>
        <v>25</v>
      </c>
      <c r="R33">
        <f t="shared" si="0"/>
        <v>100000</v>
      </c>
      <c r="S33">
        <f t="shared" si="1"/>
        <v>-76974.529843986165</v>
      </c>
      <c r="U33">
        <f t="shared" si="13"/>
        <v>0.33262349499999999</v>
      </c>
      <c r="V33">
        <f t="shared" si="14"/>
        <v>0.01</v>
      </c>
      <c r="W33">
        <f t="shared" si="15"/>
        <v>4.2752425775394488E-2</v>
      </c>
      <c r="X33">
        <f t="shared" si="16"/>
        <v>1.4220461281139799E-2</v>
      </c>
      <c r="Y33">
        <f t="shared" si="17"/>
        <v>4.2752425775394491E-4</v>
      </c>
      <c r="Z33">
        <f t="shared" si="18"/>
        <v>2.8104440236500744E-2</v>
      </c>
      <c r="AB33">
        <f t="shared" si="19"/>
        <v>-2284.8950712358137</v>
      </c>
      <c r="AC33">
        <f t="shared" si="2"/>
        <v>-2163.326073733052</v>
      </c>
      <c r="AE33">
        <f t="shared" si="3"/>
        <v>0</v>
      </c>
      <c r="AF33">
        <f t="shared" si="4"/>
        <v>0</v>
      </c>
      <c r="AG33">
        <f t="shared" si="4"/>
        <v>-0.70261100591251857</v>
      </c>
      <c r="AH33">
        <f t="shared" si="5"/>
        <v>-1422.0461281139799</v>
      </c>
      <c r="AI33">
        <f t="shared" si="6"/>
        <v>-1422.7487391198924</v>
      </c>
      <c r="AJ33">
        <f t="shared" si="7"/>
        <v>-121.5689975027617</v>
      </c>
      <c r="AK33">
        <f t="shared" si="22"/>
        <v>-159.94265498650697</v>
      </c>
      <c r="AL33">
        <f t="shared" si="8"/>
        <v>-1704.2603916091612</v>
      </c>
      <c r="AN33">
        <f t="shared" si="9"/>
        <v>0</v>
      </c>
      <c r="AO33">
        <f t="shared" si="9"/>
        <v>0</v>
      </c>
      <c r="AP33">
        <f t="shared" si="9"/>
        <v>-5.9988583915603536E-2</v>
      </c>
      <c r="AQ33">
        <f t="shared" si="9"/>
        <v>-121.41360264835649</v>
      </c>
      <c r="AR33">
        <f t="shared" si="9"/>
        <v>-121.4735912322721</v>
      </c>
      <c r="AS33">
        <f t="shared" si="9"/>
        <v>-10.379501526251683</v>
      </c>
      <c r="AT33">
        <f t="shared" si="9"/>
        <v>-13.655825626985878</v>
      </c>
      <c r="AU33">
        <f t="shared" si="9"/>
        <v>-145.50891838550967</v>
      </c>
      <c r="AW33">
        <v>30</v>
      </c>
      <c r="AX33">
        <f>IF(Z33&gt;0, (R33*SUMPRODUCT(K33:$K$98, X33:$X$98)-K33*$AZ$3)/Z33, 0)</f>
        <v>-76974.529843986165</v>
      </c>
    </row>
    <row r="34" spans="5:50" x14ac:dyDescent="0.25">
      <c r="E34">
        <v>2034</v>
      </c>
      <c r="F34" s="5">
        <v>3.5571999999999999E-2</v>
      </c>
      <c r="G34" s="5"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7.6231706005471522E-2</v>
      </c>
      <c r="L34" s="2">
        <v>31</v>
      </c>
      <c r="M34" s="6">
        <v>0.37225971299999999</v>
      </c>
      <c r="Q34" s="4">
        <f t="shared" si="21"/>
        <v>25</v>
      </c>
      <c r="R34">
        <f t="shared" si="0"/>
        <v>100000</v>
      </c>
      <c r="S34">
        <f t="shared" si="1"/>
        <v>-116383.50360700292</v>
      </c>
      <c r="U34">
        <f t="shared" si="13"/>
        <v>0.37225971299999999</v>
      </c>
      <c r="V34">
        <f t="shared" si="14"/>
        <v>0.01</v>
      </c>
      <c r="W34">
        <f t="shared" si="15"/>
        <v>2.8104440236500744E-2</v>
      </c>
      <c r="X34">
        <f t="shared" si="16"/>
        <v>1.0462150856465419E-2</v>
      </c>
      <c r="Y34">
        <f t="shared" si="17"/>
        <v>2.8104440236500746E-4</v>
      </c>
      <c r="Z34">
        <f t="shared" si="18"/>
        <v>1.7361244977670318E-2</v>
      </c>
      <c r="AB34">
        <f t="shared" si="19"/>
        <v>-2163.326073733052</v>
      </c>
      <c r="AC34">
        <f t="shared" si="2"/>
        <v>-2020.5625174807547</v>
      </c>
      <c r="AE34">
        <f t="shared" si="3"/>
        <v>0</v>
      </c>
      <c r="AF34">
        <f t="shared" si="4"/>
        <v>0</v>
      </c>
      <c r="AG34">
        <f t="shared" si="4"/>
        <v>-0.43403112444175795</v>
      </c>
      <c r="AH34">
        <f t="shared" si="5"/>
        <v>-1046.2150856465419</v>
      </c>
      <c r="AI34">
        <f t="shared" si="6"/>
        <v>-1046.6491167709837</v>
      </c>
      <c r="AJ34">
        <f t="shared" si="7"/>
        <v>-142.76355625229735</v>
      </c>
      <c r="AK34">
        <f t="shared" si="22"/>
        <v>-151.43282516131364</v>
      </c>
      <c r="AL34">
        <f t="shared" si="8"/>
        <v>-1340.8454981845948</v>
      </c>
      <c r="AN34">
        <f t="shared" si="9"/>
        <v>0</v>
      </c>
      <c r="AO34">
        <f t="shared" si="9"/>
        <v>0</v>
      </c>
      <c r="AP34">
        <f t="shared" si="9"/>
        <v>-3.3086933075668318E-2</v>
      </c>
      <c r="AQ34">
        <f t="shared" si="9"/>
        <v>-79.754760827496384</v>
      </c>
      <c r="AR34">
        <f t="shared" si="9"/>
        <v>-79.787847760572063</v>
      </c>
      <c r="AS34">
        <f t="shared" si="9"/>
        <v>-10.883109448520727</v>
      </c>
      <c r="AT34">
        <f t="shared" si="9"/>
        <v>-11.543982607275233</v>
      </c>
      <c r="AU34">
        <f t="shared" ref="AU34:AU69" si="23">AL34*$K34</f>
        <v>-102.21493981636803</v>
      </c>
      <c r="AW34">
        <v>31</v>
      </c>
      <c r="AX34">
        <f>IF(Z34&gt;0, (R34*SUMPRODUCT(K34:$K$98, X34:$X$98)-K34*$AZ$3)/Z34, 0)</f>
        <v>-116383.50360700292</v>
      </c>
    </row>
    <row r="35" spans="5:50" x14ac:dyDescent="0.25">
      <c r="E35">
        <v>2035</v>
      </c>
      <c r="F35" s="5">
        <v>3.5571999999999999E-2</v>
      </c>
      <c r="G35" s="5"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6.8064023219171002E-2</v>
      </c>
      <c r="L35" s="2">
        <v>32</v>
      </c>
      <c r="M35" s="6">
        <v>0.41367450300000003</v>
      </c>
      <c r="Q35" s="4">
        <f t="shared" si="21"/>
        <v>25</v>
      </c>
      <c r="R35">
        <f t="shared" si="0"/>
        <v>100000</v>
      </c>
      <c r="S35">
        <f t="shared" si="1"/>
        <v>-186337.74462606994</v>
      </c>
      <c r="U35">
        <f t="shared" si="13"/>
        <v>0.41367450300000003</v>
      </c>
      <c r="V35">
        <f t="shared" si="14"/>
        <v>0.01</v>
      </c>
      <c r="W35">
        <f t="shared" si="15"/>
        <v>1.7361244977670318E-2</v>
      </c>
      <c r="X35">
        <f t="shared" si="16"/>
        <v>7.1819043875990156E-3</v>
      </c>
      <c r="Y35">
        <f t="shared" si="17"/>
        <v>1.7361244977670318E-4</v>
      </c>
      <c r="Z35">
        <f t="shared" si="18"/>
        <v>1.0005728140294599E-2</v>
      </c>
      <c r="AB35">
        <f t="shared" si="19"/>
        <v>-2020.5625174807547</v>
      </c>
      <c r="AC35">
        <f t="shared" si="2"/>
        <v>-1864.4448150040967</v>
      </c>
      <c r="AE35">
        <f t="shared" si="3"/>
        <v>0</v>
      </c>
      <c r="AF35">
        <f t="shared" ref="AF35:AG69" si="24">-$Z35*P35</f>
        <v>0</v>
      </c>
      <c r="AG35">
        <f t="shared" si="24"/>
        <v>-0.25014320350736496</v>
      </c>
      <c r="AH35">
        <f t="shared" si="5"/>
        <v>-718.19043875990155</v>
      </c>
      <c r="AI35">
        <f t="shared" ref="AI35:AI66" si="25">SUM(AE35:AH35)</f>
        <v>-718.44058196340893</v>
      </c>
      <c r="AJ35">
        <f t="shared" si="7"/>
        <v>-156.117702476658</v>
      </c>
      <c r="AK35">
        <f t="shared" si="22"/>
        <v>-141.43937622365283</v>
      </c>
      <c r="AL35">
        <f t="shared" ref="AL35:AL69" si="26">SUM(AI35:AK35)</f>
        <v>-1015.9976606637198</v>
      </c>
      <c r="AN35">
        <f t="shared" ref="AN35:AT69" si="27">AE35*$K35</f>
        <v>0</v>
      </c>
      <c r="AO35">
        <f t="shared" si="27"/>
        <v>0</v>
      </c>
      <c r="AP35">
        <f t="shared" si="27"/>
        <v>-1.7025752811643105E-2</v>
      </c>
      <c r="AQ35">
        <f t="shared" si="27"/>
        <v>-48.882930699540552</v>
      </c>
      <c r="AR35">
        <f t="shared" si="27"/>
        <v>-48.899956452352193</v>
      </c>
      <c r="AS35">
        <f t="shared" si="27"/>
        <v>-10.62599892629488</v>
      </c>
      <c r="AT35">
        <f t="shared" si="27"/>
        <v>-9.6269329873917684</v>
      </c>
      <c r="AU35">
        <f t="shared" si="23"/>
        <v>-69.152888366038837</v>
      </c>
      <c r="AW35">
        <v>32</v>
      </c>
      <c r="AX35">
        <f>IF(Z35&gt;0, (R35*SUMPRODUCT(K35:$K$98, X35:$X$98)-K35*$AZ$3)/Z35, 0)</f>
        <v>-186337.74462606994</v>
      </c>
    </row>
    <row r="36" spans="5:50" x14ac:dyDescent="0.25">
      <c r="E36">
        <v>2036</v>
      </c>
      <c r="F36" s="5">
        <v>3.5571999999999999E-2</v>
      </c>
      <c r="G36" s="5"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6.0771449302831244E-2</v>
      </c>
      <c r="L36" s="2">
        <v>33</v>
      </c>
      <c r="M36" s="6">
        <v>0.42102545200000002</v>
      </c>
      <c r="Q36" s="4">
        <f t="shared" si="21"/>
        <v>25</v>
      </c>
      <c r="R36">
        <f t="shared" si="0"/>
        <v>100000</v>
      </c>
      <c r="S36">
        <f t="shared" si="1"/>
        <v>-299091.15447940299</v>
      </c>
      <c r="U36">
        <f t="shared" si="13"/>
        <v>0.42102545200000002</v>
      </c>
      <c r="V36">
        <f t="shared" si="14"/>
        <v>0.01</v>
      </c>
      <c r="W36">
        <f t="shared" si="15"/>
        <v>1.0005728140294599E-2</v>
      </c>
      <c r="X36">
        <f t="shared" si="16"/>
        <v>4.2126662128566528E-3</v>
      </c>
      <c r="Y36">
        <f t="shared" si="17"/>
        <v>1.00057281402946E-4</v>
      </c>
      <c r="Z36">
        <f t="shared" si="18"/>
        <v>5.6930046460350004E-3</v>
      </c>
      <c r="AB36">
        <f t="shared" si="19"/>
        <v>-1864.4448150040967</v>
      </c>
      <c r="AC36">
        <f t="shared" si="2"/>
        <v>-1702.7273320392133</v>
      </c>
      <c r="AE36">
        <f t="shared" si="3"/>
        <v>0</v>
      </c>
      <c r="AF36">
        <f t="shared" si="24"/>
        <v>0</v>
      </c>
      <c r="AG36">
        <f t="shared" si="24"/>
        <v>-0.14232511615087501</v>
      </c>
      <c r="AH36">
        <f t="shared" si="5"/>
        <v>-421.26662128566528</v>
      </c>
      <c r="AI36">
        <f t="shared" si="25"/>
        <v>-421.40894640181614</v>
      </c>
      <c r="AJ36">
        <f t="shared" si="7"/>
        <v>-161.7174829648834</v>
      </c>
      <c r="AK36">
        <f t="shared" si="22"/>
        <v>-130.51113705028678</v>
      </c>
      <c r="AL36">
        <f t="shared" si="26"/>
        <v>-713.63756641698637</v>
      </c>
      <c r="AN36">
        <f t="shared" si="27"/>
        <v>0</v>
      </c>
      <c r="AO36">
        <f t="shared" si="27"/>
        <v>0</v>
      </c>
      <c r="AP36">
        <f t="shared" si="27"/>
        <v>-8.6493035806824697E-3</v>
      </c>
      <c r="AQ36">
        <f t="shared" si="27"/>
        <v>-25.600983118436819</v>
      </c>
      <c r="AR36">
        <f t="shared" si="27"/>
        <v>-25.609632422017498</v>
      </c>
      <c r="AS36">
        <f t="shared" si="27"/>
        <v>-9.8278058173818863</v>
      </c>
      <c r="AT36">
        <f t="shared" si="27"/>
        <v>-7.9313509487063634</v>
      </c>
      <c r="AU36">
        <f t="shared" si="23"/>
        <v>-43.368789188105751</v>
      </c>
      <c r="AW36">
        <v>33</v>
      </c>
      <c r="AX36">
        <f>IF(Z36&gt;0, (R36*SUMPRODUCT(K36:$K$98, X36:$X$98)-K36*$AZ$3)/Z36, 0)</f>
        <v>-299091.15447940299</v>
      </c>
    </row>
    <row r="37" spans="5:50" x14ac:dyDescent="0.25">
      <c r="E37">
        <v>2037</v>
      </c>
      <c r="F37" s="5">
        <v>3.5571999999999999E-2</v>
      </c>
      <c r="G37" s="5"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5.4260222591813609E-2</v>
      </c>
      <c r="L37" s="2">
        <v>34</v>
      </c>
      <c r="M37" s="6">
        <v>0.42896583300000002</v>
      </c>
      <c r="Q37" s="4">
        <f t="shared" si="21"/>
        <v>25</v>
      </c>
      <c r="R37">
        <f t="shared" si="0"/>
        <v>100000</v>
      </c>
      <c r="S37">
        <f t="shared" si="1"/>
        <v>-482250.04429874255</v>
      </c>
      <c r="U37">
        <f t="shared" si="13"/>
        <v>0.42896583300000002</v>
      </c>
      <c r="V37">
        <f t="shared" si="14"/>
        <v>0.01</v>
      </c>
      <c r="W37">
        <f t="shared" si="15"/>
        <v>5.6930046460350004E-3</v>
      </c>
      <c r="X37">
        <f t="shared" si="16"/>
        <v>2.4421044802592743E-3</v>
      </c>
      <c r="Y37">
        <f t="shared" si="17"/>
        <v>5.6930046460350004E-5</v>
      </c>
      <c r="Z37">
        <f t="shared" si="18"/>
        <v>3.1939701193153761E-3</v>
      </c>
      <c r="AB37">
        <f t="shared" si="19"/>
        <v>-1702.7273320392133</v>
      </c>
      <c r="AC37">
        <f t="shared" si="2"/>
        <v>-1540.2922315287001</v>
      </c>
      <c r="AE37">
        <f t="shared" si="3"/>
        <v>0</v>
      </c>
      <c r="AF37">
        <f t="shared" si="24"/>
        <v>0</v>
      </c>
      <c r="AG37">
        <f t="shared" si="24"/>
        <v>-7.9849252982884408E-2</v>
      </c>
      <c r="AH37">
        <f t="shared" si="5"/>
        <v>-244.21044802592743</v>
      </c>
      <c r="AI37">
        <f t="shared" si="25"/>
        <v>-244.29029727891032</v>
      </c>
      <c r="AJ37">
        <f t="shared" si="7"/>
        <v>-162.43510051051317</v>
      </c>
      <c r="AK37">
        <f t="shared" si="22"/>
        <v>-119.19091324274494</v>
      </c>
      <c r="AL37">
        <f t="shared" si="26"/>
        <v>-525.91631103216844</v>
      </c>
      <c r="AN37">
        <f t="shared" si="27"/>
        <v>0</v>
      </c>
      <c r="AO37">
        <f t="shared" si="27"/>
        <v>0</v>
      </c>
      <c r="AP37">
        <f t="shared" si="27"/>
        <v>-4.3326382406413452E-3</v>
      </c>
      <c r="AQ37">
        <f t="shared" si="27"/>
        <v>-13.250913269133351</v>
      </c>
      <c r="AR37">
        <f t="shared" si="27"/>
        <v>-13.255245907373991</v>
      </c>
      <c r="AS37">
        <f t="shared" si="27"/>
        <v>-8.81376471042406</v>
      </c>
      <c r="AT37">
        <f t="shared" si="27"/>
        <v>-6.4673254834728846</v>
      </c>
      <c r="AU37">
        <f t="shared" si="23"/>
        <v>-28.536336101270937</v>
      </c>
      <c r="AW37">
        <v>34</v>
      </c>
      <c r="AX37">
        <f>IF(Z37&gt;0, (R37*SUMPRODUCT(K37:$K$98, X37:$X$98)-K37*$AZ$3)/Z37, 0)</f>
        <v>-482250.04429874255</v>
      </c>
    </row>
    <row r="38" spans="5:50" x14ac:dyDescent="0.25">
      <c r="E38">
        <v>2038</v>
      </c>
      <c r="F38" s="5">
        <v>3.5571999999999999E-2</v>
      </c>
      <c r="G38" s="5"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4.8446627314119292E-2</v>
      </c>
      <c r="L38" s="2">
        <v>35</v>
      </c>
      <c r="M38" s="6">
        <v>0.43771532000000002</v>
      </c>
      <c r="Q38" s="4">
        <f t="shared" si="21"/>
        <v>25</v>
      </c>
      <c r="R38">
        <f t="shared" si="0"/>
        <v>100000</v>
      </c>
      <c r="S38">
        <f t="shared" si="1"/>
        <v>-785526.58378806571</v>
      </c>
      <c r="U38">
        <f t="shared" si="13"/>
        <v>0.43771532000000002</v>
      </c>
      <c r="V38">
        <f t="shared" si="14"/>
        <v>0.01</v>
      </c>
      <c r="W38">
        <f t="shared" si="15"/>
        <v>3.1939701193153761E-3</v>
      </c>
      <c r="X38">
        <f t="shared" si="16"/>
        <v>1.3980496528465682E-3</v>
      </c>
      <c r="Y38">
        <f t="shared" si="17"/>
        <v>3.1939701193153759E-5</v>
      </c>
      <c r="Z38">
        <f t="shared" si="18"/>
        <v>1.7639807652756541E-3</v>
      </c>
      <c r="AB38">
        <f t="shared" si="19"/>
        <v>-1540.2922315287001</v>
      </c>
      <c r="AC38">
        <f t="shared" si="2"/>
        <v>-1385.6537844148424</v>
      </c>
      <c r="AE38">
        <f t="shared" si="3"/>
        <v>0</v>
      </c>
      <c r="AF38">
        <f t="shared" si="24"/>
        <v>0</v>
      </c>
      <c r="AG38">
        <f t="shared" si="24"/>
        <v>-4.4099519131891356E-2</v>
      </c>
      <c r="AH38">
        <f t="shared" si="5"/>
        <v>-139.80496528465682</v>
      </c>
      <c r="AI38">
        <f t="shared" si="25"/>
        <v>-139.84906480378871</v>
      </c>
      <c r="AJ38">
        <f t="shared" si="7"/>
        <v>-154.63844711385764</v>
      </c>
      <c r="AK38">
        <f t="shared" si="22"/>
        <v>-107.82045620700902</v>
      </c>
      <c r="AL38">
        <f t="shared" si="26"/>
        <v>-402.3079681246553</v>
      </c>
      <c r="AN38">
        <f t="shared" si="27"/>
        <v>0</v>
      </c>
      <c r="AO38">
        <f t="shared" si="27"/>
        <v>0</v>
      </c>
      <c r="AP38">
        <f t="shared" si="27"/>
        <v>-2.136472968114614E-3</v>
      </c>
      <c r="AQ38">
        <f t="shared" si="27"/>
        <v>-6.7730790498091542</v>
      </c>
      <c r="AR38">
        <f t="shared" si="27"/>
        <v>-6.7752155227772688</v>
      </c>
      <c r="AS38">
        <f t="shared" si="27"/>
        <v>-7.4917112157592074</v>
      </c>
      <c r="AT38">
        <f t="shared" si="27"/>
        <v>-5.223537458699286</v>
      </c>
      <c r="AU38">
        <f t="shared" si="23"/>
        <v>-19.49046419723576</v>
      </c>
      <c r="AW38">
        <v>35</v>
      </c>
      <c r="AX38">
        <f>IF(Z38&gt;0, (R38*SUMPRODUCT(K38:$K$98, X38:$X$98)-K38*$AZ$3)/Z38, 0)</f>
        <v>-785526.58378806571</v>
      </c>
    </row>
    <row r="39" spans="5:50" x14ac:dyDescent="0.25">
      <c r="E39">
        <v>2039</v>
      </c>
      <c r="F39" s="5">
        <v>3.5571999999999999E-2</v>
      </c>
      <c r="G39" s="5"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4.3255917244749365E-2</v>
      </c>
      <c r="L39" s="2">
        <v>36</v>
      </c>
      <c r="M39" s="6">
        <v>0.44739131599999998</v>
      </c>
      <c r="Q39" s="4">
        <f t="shared" si="21"/>
        <v>25</v>
      </c>
      <c r="R39">
        <f t="shared" si="0"/>
        <v>100000</v>
      </c>
      <c r="S39">
        <f t="shared" si="1"/>
        <v>-1298149.6996987073</v>
      </c>
      <c r="U39">
        <f t="shared" si="13"/>
        <v>0.44739131599999998</v>
      </c>
      <c r="V39">
        <f t="shared" si="14"/>
        <v>0.01</v>
      </c>
      <c r="W39">
        <f t="shared" si="15"/>
        <v>1.7639807652756541E-3</v>
      </c>
      <c r="X39">
        <f t="shared" si="16"/>
        <v>7.8918967597536198E-4</v>
      </c>
      <c r="Y39">
        <f t="shared" si="17"/>
        <v>1.7639807652756541E-5</v>
      </c>
      <c r="Z39">
        <f t="shared" si="18"/>
        <v>9.5715128164753553E-4</v>
      </c>
      <c r="AB39">
        <f t="shared" si="19"/>
        <v>-1385.6537844148424</v>
      </c>
      <c r="AC39">
        <f t="shared" si="2"/>
        <v>-1242.5256488369812</v>
      </c>
      <c r="AE39">
        <f t="shared" si="3"/>
        <v>0</v>
      </c>
      <c r="AF39">
        <f t="shared" si="24"/>
        <v>0</v>
      </c>
      <c r="AG39">
        <f t="shared" si="24"/>
        <v>-2.3928782041188389E-2</v>
      </c>
      <c r="AH39">
        <f t="shared" si="5"/>
        <v>-78.918967597536195</v>
      </c>
      <c r="AI39">
        <f t="shared" si="25"/>
        <v>-78.942896379577377</v>
      </c>
      <c r="AJ39">
        <f t="shared" si="7"/>
        <v>-143.12813557786126</v>
      </c>
      <c r="AK39">
        <f t="shared" si="22"/>
        <v>-96.995764909038982</v>
      </c>
      <c r="AL39">
        <f t="shared" si="26"/>
        <v>-319.0667968664776</v>
      </c>
      <c r="AN39">
        <f t="shared" si="27"/>
        <v>0</v>
      </c>
      <c r="AO39">
        <f t="shared" si="27"/>
        <v>0</v>
      </c>
      <c r="AP39">
        <f t="shared" si="27"/>
        <v>-1.0350614157412898E-3</v>
      </c>
      <c r="AQ39">
        <f t="shared" si="27"/>
        <v>-3.4137123314400823</v>
      </c>
      <c r="AR39">
        <f t="shared" si="27"/>
        <v>-3.4147473928558232</v>
      </c>
      <c r="AS39">
        <f t="shared" si="27"/>
        <v>-6.1911387879512336</v>
      </c>
      <c r="AT39">
        <f t="shared" si="27"/>
        <v>-4.1956407799965545</v>
      </c>
      <c r="AU39">
        <f t="shared" si="23"/>
        <v>-13.801526960803612</v>
      </c>
      <c r="AW39">
        <v>36</v>
      </c>
      <c r="AX39">
        <f>IF(Z39&gt;0, (R39*SUMPRODUCT(K39:$K$98, X39:$X$98)-K39*$AZ$3)/Z39, 0)</f>
        <v>-1298149.6996987073</v>
      </c>
    </row>
    <row r="40" spans="5:50" x14ac:dyDescent="0.25">
      <c r="E40">
        <v>2040</v>
      </c>
      <c r="F40" s="5">
        <v>3.5571999999999999E-2</v>
      </c>
      <c r="G40" s="5"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3.8621354682811929E-2</v>
      </c>
      <c r="L40" s="2">
        <v>37</v>
      </c>
      <c r="M40" s="6">
        <v>0.457001349</v>
      </c>
      <c r="Q40" s="4">
        <f t="shared" si="21"/>
        <v>25</v>
      </c>
      <c r="R40">
        <f t="shared" si="0"/>
        <v>100000</v>
      </c>
      <c r="S40">
        <f t="shared" si="1"/>
        <v>-2179900.9048359753</v>
      </c>
      <c r="U40">
        <f t="shared" si="13"/>
        <v>0.457001349</v>
      </c>
      <c r="V40">
        <f t="shared" si="14"/>
        <v>0.01</v>
      </c>
      <c r="W40">
        <f t="shared" si="15"/>
        <v>9.5715128164753553E-4</v>
      </c>
      <c r="X40">
        <f t="shared" si="16"/>
        <v>4.3741942691000266E-4</v>
      </c>
      <c r="Y40">
        <f t="shared" si="17"/>
        <v>9.5715128164753554E-6</v>
      </c>
      <c r="Z40">
        <f t="shared" si="18"/>
        <v>5.101603419210575E-4</v>
      </c>
      <c r="AB40">
        <f t="shared" si="19"/>
        <v>-1242.5256488369812</v>
      </c>
      <c r="AC40">
        <f t="shared" si="2"/>
        <v>-1112.0989909651437</v>
      </c>
      <c r="AE40">
        <f t="shared" si="3"/>
        <v>0</v>
      </c>
      <c r="AF40">
        <f t="shared" si="24"/>
        <v>0</v>
      </c>
      <c r="AG40">
        <f t="shared" si="24"/>
        <v>-1.2754008548026437E-2</v>
      </c>
      <c r="AH40">
        <f t="shared" si="5"/>
        <v>-43.741942691000268</v>
      </c>
      <c r="AI40">
        <f t="shared" si="25"/>
        <v>-43.754696699548298</v>
      </c>
      <c r="AJ40">
        <f t="shared" si="7"/>
        <v>-130.42665787183751</v>
      </c>
      <c r="AK40">
        <f t="shared" si="22"/>
        <v>-86.976795418588694</v>
      </c>
      <c r="AL40">
        <f t="shared" si="26"/>
        <v>-261.1581499899745</v>
      </c>
      <c r="AN40">
        <f t="shared" si="27"/>
        <v>0</v>
      </c>
      <c r="AO40">
        <f t="shared" si="27"/>
        <v>0</v>
      </c>
      <c r="AP40">
        <f t="shared" si="27"/>
        <v>-4.9257708776094425E-4</v>
      </c>
      <c r="AQ40">
        <f t="shared" si="27"/>
        <v>-1.6893730831843543</v>
      </c>
      <c r="AR40">
        <f t="shared" si="27"/>
        <v>-1.6898656602721154</v>
      </c>
      <c r="AS40">
        <f t="shared" si="27"/>
        <v>-5.0372542137620009</v>
      </c>
      <c r="AT40">
        <f t="shared" si="27"/>
        <v>-3.3591616650356855</v>
      </c>
      <c r="AU40">
        <f t="shared" si="23"/>
        <v>-10.086281539069802</v>
      </c>
      <c r="AW40">
        <v>37</v>
      </c>
      <c r="AX40">
        <f>IF(Z40&gt;0, (R40*SUMPRODUCT(K40:$K$98, X40:$X$98)-K40*$AZ$3)/Z40, 0)</f>
        <v>-2179900.9048359753</v>
      </c>
    </row>
    <row r="41" spans="5:50" x14ac:dyDescent="0.25">
      <c r="E41">
        <v>2041</v>
      </c>
      <c r="F41" s="5">
        <v>3.5571999999999999E-2</v>
      </c>
      <c r="G41" s="5"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3.4483352395367789E-2</v>
      </c>
      <c r="L41" s="2">
        <v>38</v>
      </c>
      <c r="M41" s="6">
        <v>0.46737994300000002</v>
      </c>
      <c r="Q41" s="4">
        <f t="shared" si="21"/>
        <v>25</v>
      </c>
      <c r="R41">
        <f t="shared" si="0"/>
        <v>100000</v>
      </c>
      <c r="S41">
        <f t="shared" si="1"/>
        <v>-3729232.3641049536</v>
      </c>
      <c r="U41">
        <f t="shared" si="13"/>
        <v>0.46737994300000002</v>
      </c>
      <c r="V41">
        <f t="shared" si="14"/>
        <v>0.01</v>
      </c>
      <c r="W41">
        <f t="shared" si="15"/>
        <v>5.101603419210575E-4</v>
      </c>
      <c r="X41">
        <f t="shared" si="16"/>
        <v>2.3843871152792439E-4</v>
      </c>
      <c r="Y41">
        <f t="shared" si="17"/>
        <v>5.1016034192105752E-6</v>
      </c>
      <c r="Z41">
        <f t="shared" si="18"/>
        <v>2.6662002697392257E-4</v>
      </c>
      <c r="AB41">
        <f t="shared" si="19"/>
        <v>-1112.0989909651437</v>
      </c>
      <c r="AC41">
        <f t="shared" si="2"/>
        <v>-994.28803350968781</v>
      </c>
      <c r="AE41">
        <f t="shared" si="3"/>
        <v>0</v>
      </c>
      <c r="AF41">
        <f t="shared" si="24"/>
        <v>0</v>
      </c>
      <c r="AG41">
        <f t="shared" si="24"/>
        <v>-6.6655006743480639E-3</v>
      </c>
      <c r="AH41">
        <f t="shared" si="5"/>
        <v>-23.843871152792438</v>
      </c>
      <c r="AI41">
        <f t="shared" si="25"/>
        <v>-23.850536653466786</v>
      </c>
      <c r="AJ41">
        <f t="shared" si="7"/>
        <v>-117.81095745545588</v>
      </c>
      <c r="AK41">
        <f t="shared" si="22"/>
        <v>-77.846929367560065</v>
      </c>
      <c r="AL41">
        <f t="shared" si="26"/>
        <v>-219.50842347648273</v>
      </c>
      <c r="AN41">
        <f t="shared" si="27"/>
        <v>0</v>
      </c>
      <c r="AO41">
        <f t="shared" si="27"/>
        <v>0</v>
      </c>
      <c r="AP41">
        <f t="shared" si="27"/>
        <v>-2.2984880864510593E-4</v>
      </c>
      <c r="AQ41">
        <f t="shared" si="27"/>
        <v>-0.82221661143148606</v>
      </c>
      <c r="AR41">
        <f t="shared" si="27"/>
        <v>-0.82244646024013113</v>
      </c>
      <c r="AS41">
        <f t="shared" si="27"/>
        <v>-4.0625167619721667</v>
      </c>
      <c r="AT41">
        <f t="shared" si="27"/>
        <v>-2.6844230982788795</v>
      </c>
      <c r="AU41">
        <f t="shared" si="23"/>
        <v>-7.5693863204911782</v>
      </c>
      <c r="AW41">
        <v>38</v>
      </c>
      <c r="AX41">
        <f>IF(Z41&gt;0, (R41*SUMPRODUCT(K41:$K$98, X41:$X$98)-K41*$AZ$3)/Z41, 0)</f>
        <v>-3729232.3641049536</v>
      </c>
    </row>
    <row r="42" spans="5:50" x14ac:dyDescent="0.25">
      <c r="E42">
        <v>2042</v>
      </c>
      <c r="F42" s="5">
        <v>3.5571999999999999E-2</v>
      </c>
      <c r="G42" s="5"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3.0788707495864095E-2</v>
      </c>
      <c r="L42" s="2">
        <v>39</v>
      </c>
      <c r="M42" s="6">
        <v>0.47825477199999999</v>
      </c>
      <c r="Q42" s="4">
        <f t="shared" si="21"/>
        <v>25</v>
      </c>
      <c r="R42">
        <f t="shared" si="0"/>
        <v>100000</v>
      </c>
      <c r="S42">
        <f t="shared" si="1"/>
        <v>-6511313.3021902787</v>
      </c>
      <c r="U42">
        <f t="shared" si="13"/>
        <v>0.47825477199999999</v>
      </c>
      <c r="V42">
        <f t="shared" si="14"/>
        <v>0.01</v>
      </c>
      <c r="W42">
        <f t="shared" si="15"/>
        <v>2.6662002697392257E-4</v>
      </c>
      <c r="X42">
        <f t="shared" si="16"/>
        <v>1.2751230021104719E-4</v>
      </c>
      <c r="Y42">
        <f t="shared" si="17"/>
        <v>2.6662002697392256E-6</v>
      </c>
      <c r="Z42">
        <f t="shared" si="18"/>
        <v>1.3644152649313615E-4</v>
      </c>
      <c r="AB42">
        <f t="shared" si="19"/>
        <v>-994.28803350968781</v>
      </c>
      <c r="AC42">
        <f t="shared" si="2"/>
        <v>-888.41352642590471</v>
      </c>
      <c r="AE42">
        <f t="shared" si="3"/>
        <v>0</v>
      </c>
      <c r="AF42">
        <f t="shared" si="24"/>
        <v>0</v>
      </c>
      <c r="AG42">
        <f t="shared" si="24"/>
        <v>-3.4110381623284037E-3</v>
      </c>
      <c r="AH42">
        <f t="shared" si="5"/>
        <v>-12.751230021104719</v>
      </c>
      <c r="AI42">
        <f t="shared" si="25"/>
        <v>-12.754641059267048</v>
      </c>
      <c r="AJ42">
        <f t="shared" si="7"/>
        <v>-105.8745070837831</v>
      </c>
      <c r="AK42">
        <f t="shared" si="22"/>
        <v>-69.600162345678157</v>
      </c>
      <c r="AL42">
        <f t="shared" si="26"/>
        <v>-188.22931048872829</v>
      </c>
      <c r="AN42">
        <f t="shared" si="27"/>
        <v>0</v>
      </c>
      <c r="AO42">
        <f t="shared" si="27"/>
        <v>0</v>
      </c>
      <c r="AP42">
        <f t="shared" si="27"/>
        <v>-1.0502145623715901E-4</v>
      </c>
      <c r="AQ42">
        <f t="shared" si="27"/>
        <v>-0.39259389133227418</v>
      </c>
      <c r="AR42">
        <f t="shared" si="27"/>
        <v>-0.39269891278851132</v>
      </c>
      <c r="AS42">
        <f t="shared" si="27"/>
        <v>-3.2597392298713888</v>
      </c>
      <c r="AT42">
        <f t="shared" si="27"/>
        <v>-2.1428990401257391</v>
      </c>
      <c r="AU42">
        <f t="shared" si="23"/>
        <v>-5.795337182785639</v>
      </c>
      <c r="AW42">
        <v>39</v>
      </c>
      <c r="AX42">
        <f>IF(Z42&gt;0, (R42*SUMPRODUCT(K42:$K$98, X42:$X$98)-K42*$AZ$3)/Z42, 0)</f>
        <v>-6511313.3021902787</v>
      </c>
    </row>
    <row r="43" spans="5:50" x14ac:dyDescent="0.25">
      <c r="E43">
        <v>2043</v>
      </c>
      <c r="F43" s="5">
        <v>3.5571999999999999E-2</v>
      </c>
      <c r="G43" s="5"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2.7489917407021513E-2</v>
      </c>
      <c r="L43" s="2">
        <v>40</v>
      </c>
      <c r="M43" s="6">
        <v>0.48949088600000001</v>
      </c>
      <c r="Q43" s="4">
        <f t="shared" si="21"/>
        <v>25</v>
      </c>
      <c r="R43">
        <f t="shared" si="0"/>
        <v>100000</v>
      </c>
      <c r="S43">
        <f t="shared" si="1"/>
        <v>-11620128.048427673</v>
      </c>
      <c r="U43">
        <f t="shared" si="13"/>
        <v>0.48949088600000001</v>
      </c>
      <c r="V43">
        <f t="shared" si="14"/>
        <v>0.01</v>
      </c>
      <c r="W43">
        <f t="shared" si="15"/>
        <v>1.3644152649313615E-4</v>
      </c>
      <c r="X43">
        <f t="shared" si="16"/>
        <v>6.6786883690317692E-5</v>
      </c>
      <c r="Y43">
        <f t="shared" si="17"/>
        <v>1.3644152649313615E-6</v>
      </c>
      <c r="Z43">
        <f t="shared" si="18"/>
        <v>6.829022753788709E-5</v>
      </c>
      <c r="AB43">
        <f t="shared" si="19"/>
        <v>-888.41352642590471</v>
      </c>
      <c r="AC43">
        <f t="shared" si="2"/>
        <v>-793.54118844650964</v>
      </c>
      <c r="AE43">
        <f t="shared" si="3"/>
        <v>0</v>
      </c>
      <c r="AF43">
        <f t="shared" si="24"/>
        <v>0</v>
      </c>
      <c r="AG43">
        <f t="shared" si="24"/>
        <v>-1.7072556884471773E-3</v>
      </c>
      <c r="AH43">
        <f t="shared" si="5"/>
        <v>-6.6786883690317689</v>
      </c>
      <c r="AI43">
        <f t="shared" si="25"/>
        <v>-6.6803956247202159</v>
      </c>
      <c r="AJ43">
        <f t="shared" si="7"/>
        <v>-94.87233797939507</v>
      </c>
      <c r="AK43">
        <f t="shared" si="22"/>
        <v>-62.188946849813334</v>
      </c>
      <c r="AL43">
        <f t="shared" si="26"/>
        <v>-163.74168045392861</v>
      </c>
      <c r="AN43">
        <f t="shared" si="27"/>
        <v>0</v>
      </c>
      <c r="AO43">
        <f t="shared" si="27"/>
        <v>0</v>
      </c>
      <c r="AP43">
        <f t="shared" si="27"/>
        <v>-4.6932317868080555E-5</v>
      </c>
      <c r="AQ43">
        <f t="shared" si="27"/>
        <v>-0.18359659165191855</v>
      </c>
      <c r="AR43">
        <f t="shared" si="27"/>
        <v>-0.18364352396978662</v>
      </c>
      <c r="AS43">
        <f t="shared" si="27"/>
        <v>-2.6080327352646009</v>
      </c>
      <c r="AT43">
        <f t="shared" si="27"/>
        <v>-1.7095690125310192</v>
      </c>
      <c r="AU43">
        <f t="shared" si="23"/>
        <v>-4.5012452717654066</v>
      </c>
      <c r="AW43">
        <v>40</v>
      </c>
      <c r="AX43">
        <f>IF(Z43&gt;0, (R43*SUMPRODUCT(K43:$K$98, X43:$X$98)-K43*$AZ$3)/Z43, 0)</f>
        <v>-11620128.048427673</v>
      </c>
    </row>
    <row r="44" spans="5:50" x14ac:dyDescent="0.25">
      <c r="E44">
        <v>2044</v>
      </c>
      <c r="F44" s="5">
        <v>3.5571999999999999E-2</v>
      </c>
      <c r="G44" s="5"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2.4544569113412063E-2</v>
      </c>
      <c r="L44" s="2">
        <v>41</v>
      </c>
      <c r="M44" s="6">
        <v>0.50154699899999999</v>
      </c>
      <c r="Q44" s="4">
        <f t="shared" si="21"/>
        <v>25</v>
      </c>
      <c r="R44">
        <f t="shared" si="0"/>
        <v>100000</v>
      </c>
      <c r="S44">
        <f t="shared" si="1"/>
        <v>-21245196.458006974</v>
      </c>
      <c r="U44">
        <f t="shared" si="13"/>
        <v>0.50154699899999999</v>
      </c>
      <c r="V44">
        <f t="shared" si="14"/>
        <v>0.01</v>
      </c>
      <c r="W44">
        <f t="shared" si="15"/>
        <v>6.829022753788709E-5</v>
      </c>
      <c r="X44">
        <f t="shared" si="16"/>
        <v>3.4250758682654426E-5</v>
      </c>
      <c r="Y44">
        <f t="shared" si="17"/>
        <v>6.829022753788709E-7</v>
      </c>
      <c r="Z44">
        <f t="shared" si="18"/>
        <v>3.3356566579853791E-5</v>
      </c>
      <c r="AB44">
        <f t="shared" si="19"/>
        <v>-793.54118844650964</v>
      </c>
      <c r="AC44">
        <f t="shared" si="2"/>
        <v>-708.66681015358358</v>
      </c>
      <c r="AE44">
        <f t="shared" si="3"/>
        <v>0</v>
      </c>
      <c r="AF44">
        <f t="shared" si="24"/>
        <v>0</v>
      </c>
      <c r="AG44">
        <f t="shared" si="24"/>
        <v>-8.3391416449634477E-4</v>
      </c>
      <c r="AH44">
        <f t="shared" si="5"/>
        <v>-3.4250758682654427</v>
      </c>
      <c r="AI44">
        <f t="shared" si="25"/>
        <v>-3.4259097824299389</v>
      </c>
      <c r="AJ44">
        <f t="shared" si="7"/>
        <v>-84.874378292926053</v>
      </c>
      <c r="AK44">
        <f t="shared" si="22"/>
        <v>-55.547883191255679</v>
      </c>
      <c r="AL44">
        <f t="shared" si="26"/>
        <v>-143.84817126661167</v>
      </c>
      <c r="AN44">
        <f t="shared" si="27"/>
        <v>0</v>
      </c>
      <c r="AO44">
        <f t="shared" si="27"/>
        <v>0</v>
      </c>
      <c r="AP44">
        <f t="shared" si="27"/>
        <v>-2.0468063845133812E-5</v>
      </c>
      <c r="AQ44">
        <f t="shared" si="27"/>
        <v>-8.406701136732099E-2</v>
      </c>
      <c r="AR44">
        <f t="shared" si="27"/>
        <v>-8.4087479431166123E-2</v>
      </c>
      <c r="AS44">
        <f t="shared" si="27"/>
        <v>-2.0832050439686043</v>
      </c>
      <c r="AT44">
        <f t="shared" si="27"/>
        <v>-1.3633988580915153</v>
      </c>
      <c r="AU44">
        <f t="shared" si="23"/>
        <v>-3.5306913814912853</v>
      </c>
      <c r="AW44">
        <v>41</v>
      </c>
      <c r="AX44">
        <f>IF(Z44&gt;0, (R44*SUMPRODUCT(K44:$K$98, X44:$X$98)-K44*$AZ$3)/Z44, 0)</f>
        <v>-21245196.458006974</v>
      </c>
    </row>
    <row r="45" spans="5:50" x14ac:dyDescent="0.25">
      <c r="E45">
        <v>2045</v>
      </c>
      <c r="F45" s="5">
        <v>3.5571999999999999E-2</v>
      </c>
      <c r="G45" s="5"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2.1914793851260769E-2</v>
      </c>
      <c r="L45" s="2">
        <v>42</v>
      </c>
      <c r="M45" s="6">
        <v>0.51394563599999998</v>
      </c>
      <c r="Q45" s="4">
        <f t="shared" si="21"/>
        <v>25</v>
      </c>
      <c r="R45">
        <f t="shared" si="0"/>
        <v>100000</v>
      </c>
      <c r="S45">
        <f t="shared" si="1"/>
        <v>-39850417.144331239</v>
      </c>
      <c r="U45">
        <f t="shared" si="13"/>
        <v>0.51394563599999998</v>
      </c>
      <c r="V45">
        <f t="shared" si="14"/>
        <v>0.01</v>
      </c>
      <c r="W45">
        <f t="shared" si="15"/>
        <v>3.3356566579853791E-5</v>
      </c>
      <c r="X45">
        <f t="shared" si="16"/>
        <v>1.71434618256593E-5</v>
      </c>
      <c r="Y45">
        <f t="shared" si="17"/>
        <v>3.3356566579853792E-7</v>
      </c>
      <c r="Z45">
        <f t="shared" si="18"/>
        <v>1.5879539088395951E-5</v>
      </c>
      <c r="AB45">
        <f t="shared" si="19"/>
        <v>-708.66681015358358</v>
      </c>
      <c r="AC45">
        <f t="shared" si="2"/>
        <v>-632.80625673229201</v>
      </c>
      <c r="AE45">
        <f t="shared" si="3"/>
        <v>0</v>
      </c>
      <c r="AF45">
        <f t="shared" si="24"/>
        <v>0</v>
      </c>
      <c r="AG45">
        <f t="shared" si="24"/>
        <v>-3.969884772098988E-4</v>
      </c>
      <c r="AH45">
        <f t="shared" si="5"/>
        <v>-1.7143461825659301</v>
      </c>
      <c r="AI45">
        <f t="shared" si="25"/>
        <v>-1.71474317104314</v>
      </c>
      <c r="AJ45">
        <f t="shared" si="7"/>
        <v>-75.86055342129157</v>
      </c>
      <c r="AK45">
        <f t="shared" si="22"/>
        <v>-49.606676710750854</v>
      </c>
      <c r="AL45">
        <f t="shared" si="26"/>
        <v>-127.18197330308556</v>
      </c>
      <c r="AN45">
        <f t="shared" si="27"/>
        <v>0</v>
      </c>
      <c r="AO45">
        <f t="shared" si="27"/>
        <v>0</v>
      </c>
      <c r="AP45">
        <f t="shared" si="27"/>
        <v>-8.6999206393808662E-6</v>
      </c>
      <c r="AQ45">
        <f t="shared" si="27"/>
        <v>-3.7569543180628218E-2</v>
      </c>
      <c r="AR45">
        <f t="shared" si="27"/>
        <v>-3.7578243101267596E-2</v>
      </c>
      <c r="AS45">
        <f t="shared" si="27"/>
        <v>-1.6624683896701595</v>
      </c>
      <c r="AT45">
        <f t="shared" si="27"/>
        <v>-1.0871200937622436</v>
      </c>
      <c r="AU45">
        <f t="shared" si="23"/>
        <v>-2.7871667265336706</v>
      </c>
      <c r="AW45">
        <v>42</v>
      </c>
      <c r="AX45">
        <f>IF(Z45&gt;0, (R45*SUMPRODUCT(K45:$K$98, X45:$X$98)-K45*$AZ$3)/Z45, 0)</f>
        <v>-39850417.144331239</v>
      </c>
    </row>
    <row r="46" spans="5:50" x14ac:dyDescent="0.25">
      <c r="E46">
        <v>2046</v>
      </c>
      <c r="F46" s="5">
        <v>3.5571999999999999E-2</v>
      </c>
      <c r="G46" s="5"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1.9566780224339969E-2</v>
      </c>
      <c r="L46" s="2">
        <v>43</v>
      </c>
      <c r="M46" s="6">
        <v>0.52707773400000002</v>
      </c>
      <c r="Q46" s="4">
        <f t="shared" si="21"/>
        <v>25</v>
      </c>
      <c r="R46">
        <f t="shared" si="0"/>
        <v>100000</v>
      </c>
      <c r="S46">
        <f t="shared" si="1"/>
        <v>-76865287.39476046</v>
      </c>
      <c r="U46">
        <f t="shared" si="13"/>
        <v>0.52707773400000002</v>
      </c>
      <c r="V46">
        <f t="shared" si="14"/>
        <v>0.01</v>
      </c>
      <c r="W46">
        <f t="shared" si="15"/>
        <v>1.5879539088395951E-5</v>
      </c>
      <c r="X46">
        <f t="shared" si="16"/>
        <v>8.3697514796761641E-6</v>
      </c>
      <c r="Y46">
        <f t="shared" si="17"/>
        <v>1.5879539088395951E-7</v>
      </c>
      <c r="Z46">
        <f t="shared" si="18"/>
        <v>7.3509922178358272E-6</v>
      </c>
      <c r="AB46">
        <f t="shared" si="19"/>
        <v>-632.80625673229201</v>
      </c>
      <c r="AC46">
        <f t="shared" si="2"/>
        <v>-565.03612946059843</v>
      </c>
      <c r="AE46">
        <f t="shared" si="3"/>
        <v>0</v>
      </c>
      <c r="AF46">
        <f t="shared" si="24"/>
        <v>0</v>
      </c>
      <c r="AG46">
        <f t="shared" si="24"/>
        <v>-1.8377480544589568E-4</v>
      </c>
      <c r="AH46">
        <f t="shared" si="5"/>
        <v>-0.83697514796761641</v>
      </c>
      <c r="AI46">
        <f t="shared" si="25"/>
        <v>-0.83715892277306225</v>
      </c>
      <c r="AJ46">
        <f t="shared" si="7"/>
        <v>-67.770127271693582</v>
      </c>
      <c r="AK46">
        <f t="shared" si="22"/>
        <v>-44.296437971260445</v>
      </c>
      <c r="AL46">
        <f t="shared" si="26"/>
        <v>-112.90372416572708</v>
      </c>
      <c r="AN46">
        <f t="shared" si="27"/>
        <v>0</v>
      </c>
      <c r="AO46">
        <f t="shared" si="27"/>
        <v>0</v>
      </c>
      <c r="AP46">
        <f t="shared" si="27"/>
        <v>-3.5958812289306769E-6</v>
      </c>
      <c r="AQ46">
        <f t="shared" si="27"/>
        <v>-1.6376908773516777E-2</v>
      </c>
      <c r="AR46">
        <f t="shared" si="27"/>
        <v>-1.6380504654745706E-2</v>
      </c>
      <c r="AS46">
        <f t="shared" si="27"/>
        <v>-1.3260431861007769</v>
      </c>
      <c r="AT46">
        <f t="shared" si="27"/>
        <v>-0.86673866650476095</v>
      </c>
      <c r="AU46">
        <f t="shared" si="23"/>
        <v>-2.2091623572602832</v>
      </c>
      <c r="AW46">
        <v>43</v>
      </c>
      <c r="AX46">
        <f>IF(Z46&gt;0, (R46*SUMPRODUCT(K46:$K$98, X46:$X$98)-K46*$AZ$3)/Z46, 0)</f>
        <v>-76865287.39476046</v>
      </c>
    </row>
    <row r="47" spans="5:50" x14ac:dyDescent="0.25">
      <c r="E47">
        <v>2047</v>
      </c>
      <c r="F47" s="5">
        <v>3.5571999999999999E-2</v>
      </c>
      <c r="G47" s="5"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1.7470339486017828E-2</v>
      </c>
      <c r="L47" s="2">
        <v>44</v>
      </c>
      <c r="M47" s="6">
        <v>0.54097960300000003</v>
      </c>
      <c r="Q47" s="4">
        <f t="shared" si="21"/>
        <v>25</v>
      </c>
      <c r="R47">
        <f t="shared" si="0"/>
        <v>100000</v>
      </c>
      <c r="S47">
        <f t="shared" si="1"/>
        <v>-152847266.924243</v>
      </c>
      <c r="U47">
        <f t="shared" si="13"/>
        <v>0.54097960300000003</v>
      </c>
      <c r="V47">
        <f t="shared" si="14"/>
        <v>0.01</v>
      </c>
      <c r="W47">
        <f t="shared" si="15"/>
        <v>7.3509922178358272E-6</v>
      </c>
      <c r="X47">
        <f t="shared" si="16"/>
        <v>3.9767368516609156E-6</v>
      </c>
      <c r="Y47">
        <f t="shared" si="17"/>
        <v>7.3509922178358268E-8</v>
      </c>
      <c r="Z47">
        <f t="shared" si="18"/>
        <v>3.3007454439965531E-6</v>
      </c>
      <c r="AB47">
        <f t="shared" si="19"/>
        <v>-565.03612946059843</v>
      </c>
      <c r="AC47">
        <f t="shared" si="2"/>
        <v>-504.50991992752012</v>
      </c>
      <c r="AE47">
        <f t="shared" si="3"/>
        <v>0</v>
      </c>
      <c r="AF47">
        <f t="shared" si="24"/>
        <v>0</v>
      </c>
      <c r="AG47">
        <f t="shared" si="24"/>
        <v>-8.2518636099913829E-5</v>
      </c>
      <c r="AH47">
        <f t="shared" si="5"/>
        <v>-0.39767368516609158</v>
      </c>
      <c r="AI47">
        <f t="shared" si="25"/>
        <v>-0.39775620380219151</v>
      </c>
      <c r="AJ47">
        <f t="shared" si="7"/>
        <v>-60.526209533078315</v>
      </c>
      <c r="AK47">
        <f t="shared" si="22"/>
        <v>-39.552529062241895</v>
      </c>
      <c r="AL47">
        <f t="shared" si="26"/>
        <v>-100.47649479912241</v>
      </c>
      <c r="AN47">
        <f t="shared" si="27"/>
        <v>0</v>
      </c>
      <c r="AO47">
        <f t="shared" si="27"/>
        <v>0</v>
      </c>
      <c r="AP47">
        <f t="shared" si="27"/>
        <v>-1.4416285865886608E-6</v>
      </c>
      <c r="AQ47">
        <f t="shared" si="27"/>
        <v>-6.9474942845073918E-3</v>
      </c>
      <c r="AR47">
        <f t="shared" si="27"/>
        <v>-6.9489359130939813E-3</v>
      </c>
      <c r="AS47">
        <f t="shared" si="27"/>
        <v>-1.0574134283447267</v>
      </c>
      <c r="AT47">
        <f t="shared" si="27"/>
        <v>-0.69099611024795227</v>
      </c>
      <c r="AU47">
        <f t="shared" si="23"/>
        <v>-1.7553584745057731</v>
      </c>
      <c r="AW47">
        <v>44</v>
      </c>
      <c r="AX47">
        <f>IF(Z47&gt;0, (R47*SUMPRODUCT(K47:$K$98, X47:$X$98)-K47*$AZ$3)/Z47, 0)</f>
        <v>-152847266.924243</v>
      </c>
    </row>
    <row r="48" spans="5:50" x14ac:dyDescent="0.25">
      <c r="E48">
        <v>2048</v>
      </c>
      <c r="F48" s="5">
        <v>3.5571999999999999E-2</v>
      </c>
      <c r="G48" s="5"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1.5598517398230203E-2</v>
      </c>
      <c r="L48" s="2">
        <v>45</v>
      </c>
      <c r="M48" s="6">
        <v>0.55513806300000001</v>
      </c>
      <c r="Q48" s="4">
        <f t="shared" si="21"/>
        <v>25</v>
      </c>
      <c r="R48">
        <f t="shared" si="0"/>
        <v>100000</v>
      </c>
      <c r="S48">
        <f t="shared" si="1"/>
        <v>-313829493.0405407</v>
      </c>
      <c r="U48">
        <f t="shared" si="13"/>
        <v>0.55513806300000001</v>
      </c>
      <c r="V48">
        <f t="shared" si="14"/>
        <v>0.01</v>
      </c>
      <c r="W48">
        <f t="shared" si="15"/>
        <v>3.3007454439965531E-6</v>
      </c>
      <c r="X48">
        <f t="shared" si="16"/>
        <v>1.8323694322363214E-6</v>
      </c>
      <c r="Y48">
        <f t="shared" si="17"/>
        <v>3.3007454439965534E-8</v>
      </c>
      <c r="Z48">
        <f t="shared" si="18"/>
        <v>1.4353685573202661E-6</v>
      </c>
      <c r="AB48">
        <f t="shared" si="19"/>
        <v>-504.50991992752012</v>
      </c>
      <c r="AC48">
        <f t="shared" si="2"/>
        <v>-450.46098667015139</v>
      </c>
      <c r="AE48">
        <f t="shared" si="3"/>
        <v>0</v>
      </c>
      <c r="AF48">
        <f t="shared" si="24"/>
        <v>0</v>
      </c>
      <c r="AG48">
        <f t="shared" si="24"/>
        <v>-3.5884213933006656E-5</v>
      </c>
      <c r="AH48">
        <f t="shared" si="5"/>
        <v>-0.18323694322363215</v>
      </c>
      <c r="AI48">
        <f t="shared" si="25"/>
        <v>-0.18327282743756515</v>
      </c>
      <c r="AJ48">
        <f t="shared" si="7"/>
        <v>-54.048933257368731</v>
      </c>
      <c r="AK48">
        <f t="shared" si="22"/>
        <v>-35.31569439492641</v>
      </c>
      <c r="AL48">
        <f t="shared" si="26"/>
        <v>-89.547900479732704</v>
      </c>
      <c r="AN48">
        <f t="shared" si="27"/>
        <v>0</v>
      </c>
      <c r="AO48">
        <f t="shared" si="27"/>
        <v>0</v>
      </c>
      <c r="AP48">
        <f t="shared" si="27"/>
        <v>-5.5974053535581894E-7</v>
      </c>
      <c r="AQ48">
        <f t="shared" si="27"/>
        <v>-2.858224646872346E-3</v>
      </c>
      <c r="AR48">
        <f t="shared" si="27"/>
        <v>-2.8587843874077019E-3</v>
      </c>
      <c r="AS48">
        <f t="shared" si="27"/>
        <v>-0.84308322577084915</v>
      </c>
      <c r="AT48">
        <f t="shared" si="27"/>
        <v>-0.55087247344984047</v>
      </c>
      <c r="AU48">
        <f t="shared" si="23"/>
        <v>-1.3968144836080973</v>
      </c>
      <c r="AW48">
        <v>45</v>
      </c>
      <c r="AX48">
        <f>IF(Z48&gt;0, (R48*SUMPRODUCT(K48:$K$98, X48:$X$98)-K48*$AZ$3)/Z48, 0)</f>
        <v>-313829493.0405407</v>
      </c>
    </row>
    <row r="49" spans="5:50" x14ac:dyDescent="0.25">
      <c r="E49">
        <v>2049</v>
      </c>
      <c r="F49" s="5">
        <v>3.5571999999999999E-2</v>
      </c>
      <c r="G49" s="5"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1.3927247676991251E-2</v>
      </c>
      <c r="L49" s="2">
        <v>46</v>
      </c>
      <c r="M49" s="6">
        <v>0.569934367</v>
      </c>
      <c r="Q49" s="4">
        <f t="shared" si="21"/>
        <v>25</v>
      </c>
      <c r="R49">
        <f t="shared" si="0"/>
        <v>100000</v>
      </c>
      <c r="S49">
        <f t="shared" si="1"/>
        <v>-667054202.87995648</v>
      </c>
      <c r="U49">
        <f t="shared" si="13"/>
        <v>0.569934367</v>
      </c>
      <c r="V49">
        <f t="shared" si="14"/>
        <v>0.01</v>
      </c>
      <c r="W49">
        <f t="shared" si="15"/>
        <v>1.4353685573202661E-6</v>
      </c>
      <c r="X49">
        <f t="shared" si="16"/>
        <v>8.1806587012802905E-7</v>
      </c>
      <c r="Y49">
        <f t="shared" si="17"/>
        <v>1.4353685573202662E-8</v>
      </c>
      <c r="Z49">
        <f t="shared" si="18"/>
        <v>6.029490016190344E-7</v>
      </c>
      <c r="AB49">
        <f t="shared" si="19"/>
        <v>-450.46098667015139</v>
      </c>
      <c r="AC49">
        <f t="shared" si="2"/>
        <v>-402.19966565225059</v>
      </c>
      <c r="AE49">
        <f t="shared" si="3"/>
        <v>0</v>
      </c>
      <c r="AF49">
        <f t="shared" si="24"/>
        <v>0</v>
      </c>
      <c r="AG49">
        <f t="shared" si="24"/>
        <v>-1.507372504047586E-5</v>
      </c>
      <c r="AH49">
        <f t="shared" si="5"/>
        <v>-8.1806587012802912E-2</v>
      </c>
      <c r="AI49">
        <f t="shared" si="25"/>
        <v>-8.1821660737843388E-2</v>
      </c>
      <c r="AJ49">
        <f t="shared" si="7"/>
        <v>-48.261321017900798</v>
      </c>
      <c r="AK49">
        <f t="shared" si="22"/>
        <v>-31.532269066910601</v>
      </c>
      <c r="AL49">
        <f t="shared" si="26"/>
        <v>-79.875411745549243</v>
      </c>
      <c r="AN49">
        <f t="shared" si="27"/>
        <v>0</v>
      </c>
      <c r="AO49">
        <f t="shared" si="27"/>
        <v>0</v>
      </c>
      <c r="AP49">
        <f t="shared" si="27"/>
        <v>-2.0993550205357229E-7</v>
      </c>
      <c r="AQ49">
        <f t="shared" si="27"/>
        <v>-1.139340598936642E-3</v>
      </c>
      <c r="AR49">
        <f t="shared" si="27"/>
        <v>-1.1395505344386956E-3</v>
      </c>
      <c r="AS49">
        <f t="shared" si="27"/>
        <v>-0.67214737103508793</v>
      </c>
      <c r="AT49">
        <f t="shared" si="27"/>
        <v>-0.43915772111239376</v>
      </c>
      <c r="AU49">
        <f t="shared" si="23"/>
        <v>-1.1124446426819203</v>
      </c>
      <c r="AW49">
        <v>46</v>
      </c>
      <c r="AX49">
        <f>IF(Z49&gt;0, (R49*SUMPRODUCT(K49:$K$98, X49:$X$98)-K49*$AZ$3)/Z49, 0)</f>
        <v>-667054202.87995648</v>
      </c>
    </row>
    <row r="50" spans="5:50" x14ac:dyDescent="0.25">
      <c r="E50">
        <v>2050</v>
      </c>
      <c r="F50" s="5">
        <v>3.5571999999999999E-2</v>
      </c>
      <c r="G50" s="5"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1.2435042568742187E-2</v>
      </c>
      <c r="L50" s="2">
        <v>47</v>
      </c>
      <c r="M50" s="6">
        <v>0.58483052300000005</v>
      </c>
      <c r="Q50" s="4">
        <f t="shared" si="21"/>
        <v>25</v>
      </c>
      <c r="R50">
        <f t="shared" si="0"/>
        <v>100000</v>
      </c>
      <c r="S50">
        <f t="shared" si="1"/>
        <v>-1469966787.4770193</v>
      </c>
      <c r="U50">
        <f t="shared" si="13"/>
        <v>0.58483052300000005</v>
      </c>
      <c r="V50">
        <f t="shared" si="14"/>
        <v>0.01</v>
      </c>
      <c r="W50">
        <f t="shared" si="15"/>
        <v>6.029490016190344E-7</v>
      </c>
      <c r="X50">
        <f t="shared" si="16"/>
        <v>3.5262297995918778E-7</v>
      </c>
      <c r="Y50">
        <f t="shared" si="17"/>
        <v>6.0294900161903445E-9</v>
      </c>
      <c r="Z50">
        <f t="shared" si="18"/>
        <v>2.4429653164365626E-7</v>
      </c>
      <c r="AB50">
        <f t="shared" si="19"/>
        <v>-402.19966565225059</v>
      </c>
      <c r="AC50">
        <f t="shared" si="2"/>
        <v>-359.10778781200338</v>
      </c>
      <c r="AE50">
        <f t="shared" si="3"/>
        <v>0</v>
      </c>
      <c r="AF50">
        <f t="shared" si="24"/>
        <v>0</v>
      </c>
      <c r="AG50">
        <f t="shared" si="24"/>
        <v>-6.1074132910914061E-6</v>
      </c>
      <c r="AH50">
        <f t="shared" si="5"/>
        <v>-3.5262297995918776E-2</v>
      </c>
      <c r="AI50">
        <f t="shared" si="25"/>
        <v>-3.526840540920987E-2</v>
      </c>
      <c r="AJ50">
        <f t="shared" si="7"/>
        <v>-43.091877840247207</v>
      </c>
      <c r="AK50">
        <f t="shared" si="22"/>
        <v>-28.153976595657543</v>
      </c>
      <c r="AL50">
        <f t="shared" si="26"/>
        <v>-71.281122841313959</v>
      </c>
      <c r="AN50">
        <f t="shared" si="27"/>
        <v>0</v>
      </c>
      <c r="AO50">
        <f t="shared" si="27"/>
        <v>0</v>
      </c>
      <c r="AP50">
        <f t="shared" si="27"/>
        <v>-7.5945944259623453E-8</v>
      </c>
      <c r="AQ50">
        <f t="shared" si="27"/>
        <v>-4.384881766509223E-4</v>
      </c>
      <c r="AR50">
        <f t="shared" si="27"/>
        <v>-4.3856412259518196E-4</v>
      </c>
      <c r="AS50">
        <f t="shared" si="27"/>
        <v>-0.53584933531051215</v>
      </c>
      <c r="AT50">
        <f t="shared" si="27"/>
        <v>-0.35009589744637282</v>
      </c>
      <c r="AU50">
        <f t="shared" si="23"/>
        <v>-0.8863837968794801</v>
      </c>
      <c r="AW50">
        <v>47</v>
      </c>
      <c r="AX50">
        <f>IF(Z50&gt;0, (R50*SUMPRODUCT(K50:$K$98, X50:$X$98)-K50*$AZ$3)/Z50, 0)</f>
        <v>-1469966787.4770193</v>
      </c>
    </row>
    <row r="51" spans="5:50" x14ac:dyDescent="0.25">
      <c r="E51">
        <v>2051</v>
      </c>
      <c r="F51" s="5">
        <v>3.5571999999999999E-2</v>
      </c>
      <c r="G51" s="5"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1.1102716579234095E-2</v>
      </c>
      <c r="L51" s="2">
        <v>48</v>
      </c>
      <c r="M51" s="6">
        <v>0.59948279800000004</v>
      </c>
      <c r="Q51" s="4">
        <f t="shared" si="21"/>
        <v>25</v>
      </c>
      <c r="R51">
        <f t="shared" si="0"/>
        <v>100000</v>
      </c>
      <c r="S51">
        <f t="shared" si="1"/>
        <v>-3360855378.701416</v>
      </c>
      <c r="U51">
        <f t="shared" si="13"/>
        <v>0.59948279800000004</v>
      </c>
      <c r="V51">
        <f t="shared" si="14"/>
        <v>0.01</v>
      </c>
      <c r="W51">
        <f t="shared" si="15"/>
        <v>2.4429653164365626E-7</v>
      </c>
      <c r="X51">
        <f t="shared" si="16"/>
        <v>1.4645156833143461E-7</v>
      </c>
      <c r="Y51">
        <f t="shared" si="17"/>
        <v>2.4429653164365627E-9</v>
      </c>
      <c r="Z51">
        <f t="shared" si="18"/>
        <v>9.5401997995785087E-8</v>
      </c>
      <c r="AB51">
        <f t="shared" si="19"/>
        <v>-359.10778781200338</v>
      </c>
      <c r="AC51">
        <f t="shared" si="2"/>
        <v>-320.63231810299601</v>
      </c>
      <c r="AE51">
        <f t="shared" si="3"/>
        <v>0</v>
      </c>
      <c r="AF51">
        <f t="shared" si="24"/>
        <v>0</v>
      </c>
      <c r="AG51">
        <f t="shared" si="24"/>
        <v>-2.3850499498946272E-6</v>
      </c>
      <c r="AH51">
        <f t="shared" si="5"/>
        <v>-1.4645156833143462E-2</v>
      </c>
      <c r="AI51">
        <f t="shared" si="25"/>
        <v>-1.4647541883093355E-2</v>
      </c>
      <c r="AJ51">
        <f t="shared" si="7"/>
        <v>-38.475469709007371</v>
      </c>
      <c r="AK51">
        <f t="shared" si="22"/>
        <v>-25.137545146840239</v>
      </c>
      <c r="AL51">
        <f t="shared" si="26"/>
        <v>-63.627662397730703</v>
      </c>
      <c r="AN51">
        <f t="shared" si="27"/>
        <v>0</v>
      </c>
      <c r="AO51">
        <f t="shared" si="27"/>
        <v>0</v>
      </c>
      <c r="AP51">
        <f t="shared" si="27"/>
        <v>-2.6480533620996525E-8</v>
      </c>
      <c r="AQ51">
        <f t="shared" si="27"/>
        <v>-1.6260102557682542E-4</v>
      </c>
      <c r="AR51">
        <f t="shared" si="27"/>
        <v>-1.626275061104464E-4</v>
      </c>
      <c r="AS51">
        <f t="shared" si="27"/>
        <v>-0.42718223543201533</v>
      </c>
      <c r="AT51">
        <f t="shared" si="27"/>
        <v>-0.27909503926306867</v>
      </c>
      <c r="AU51">
        <f t="shared" si="23"/>
        <v>-0.70643990220119446</v>
      </c>
      <c r="AW51">
        <v>48</v>
      </c>
      <c r="AX51">
        <f>IF(Z51&gt;0, (R51*SUMPRODUCT(K51:$K$98, X51:$X$98)-K51*$AZ$3)/Z51, 0)</f>
        <v>-3360855378.701416</v>
      </c>
    </row>
    <row r="52" spans="5:50" x14ac:dyDescent="0.25">
      <c r="E52">
        <v>2052</v>
      </c>
      <c r="F52" s="5">
        <v>3.5571999999999999E-2</v>
      </c>
      <c r="G52" s="5"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9.9131398028875842E-3</v>
      </c>
      <c r="L52" s="2">
        <v>49</v>
      </c>
      <c r="M52" s="6">
        <v>0.61448546299999995</v>
      </c>
      <c r="Q52" s="4">
        <f t="shared" si="21"/>
        <v>25</v>
      </c>
      <c r="R52">
        <f t="shared" si="0"/>
        <v>100000</v>
      </c>
      <c r="S52">
        <f t="shared" si="1"/>
        <v>-7991075867.0891123</v>
      </c>
      <c r="U52">
        <f t="shared" si="13"/>
        <v>0.61448546299999995</v>
      </c>
      <c r="V52">
        <f t="shared" si="14"/>
        <v>0.01</v>
      </c>
      <c r="W52">
        <f t="shared" si="15"/>
        <v>9.5401997995785087E-8</v>
      </c>
      <c r="X52">
        <f t="shared" si="16"/>
        <v>5.8623140909565068E-8</v>
      </c>
      <c r="Y52">
        <f t="shared" si="17"/>
        <v>9.540199799578509E-10</v>
      </c>
      <c r="Z52">
        <f t="shared" si="18"/>
        <v>3.5824837106262165E-8</v>
      </c>
      <c r="AB52">
        <f t="shared" si="19"/>
        <v>-320.63231810299601</v>
      </c>
      <c r="AC52">
        <f t="shared" si="2"/>
        <v>-286.27899124225013</v>
      </c>
      <c r="AE52">
        <f t="shared" si="3"/>
        <v>0</v>
      </c>
      <c r="AF52">
        <f t="shared" si="24"/>
        <v>0</v>
      </c>
      <c r="AG52">
        <f t="shared" si="24"/>
        <v>-8.9562092765655413E-7</v>
      </c>
      <c r="AH52">
        <f t="shared" si="5"/>
        <v>-5.8623140909565066E-3</v>
      </c>
      <c r="AI52">
        <f t="shared" si="25"/>
        <v>-5.863209711884163E-3</v>
      </c>
      <c r="AJ52">
        <f t="shared" si="7"/>
        <v>-34.353326860745881</v>
      </c>
      <c r="AK52">
        <f t="shared" si="22"/>
        <v>-22.444262267209723</v>
      </c>
      <c r="AL52">
        <f t="shared" si="26"/>
        <v>-56.803452337667487</v>
      </c>
      <c r="AN52">
        <f t="shared" si="27"/>
        <v>0</v>
      </c>
      <c r="AO52">
        <f t="shared" si="27"/>
        <v>0</v>
      </c>
      <c r="AP52">
        <f t="shared" si="27"/>
        <v>-8.8784154662512877E-9</v>
      </c>
      <c r="AQ52">
        <f t="shared" si="27"/>
        <v>-5.8113939152089691E-5</v>
      </c>
      <c r="AR52">
        <f t="shared" si="27"/>
        <v>-5.8122817567555943E-5</v>
      </c>
      <c r="AS52">
        <f t="shared" si="27"/>
        <v>-0.34054933186486719</v>
      </c>
      <c r="AT52">
        <f t="shared" si="27"/>
        <v>-0.22249310962752464</v>
      </c>
      <c r="AU52">
        <f t="shared" si="23"/>
        <v>-0.56310056430995936</v>
      </c>
      <c r="AW52">
        <v>49</v>
      </c>
      <c r="AX52">
        <f>IF(Z52&gt;0, (R52*SUMPRODUCT(K52:$K$98, X52:$X$98)-K52*$AZ$3)/Z52, 0)</f>
        <v>-7991075867.0891123</v>
      </c>
    </row>
    <row r="53" spans="5:50" x14ac:dyDescent="0.25">
      <c r="E53">
        <v>2053</v>
      </c>
      <c r="F53" s="5">
        <v>3.5571999999999999E-2</v>
      </c>
      <c r="G53" s="5"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8.8510176811496272E-3</v>
      </c>
      <c r="L53" s="2">
        <v>50</v>
      </c>
      <c r="M53" s="6">
        <v>0.62975077099999999</v>
      </c>
      <c r="Q53" s="4">
        <f t="shared" si="21"/>
        <v>25</v>
      </c>
      <c r="R53">
        <f t="shared" si="0"/>
        <v>100000</v>
      </c>
      <c r="S53">
        <f t="shared" si="1"/>
        <v>-19805428999.839188</v>
      </c>
      <c r="U53">
        <f t="shared" si="13"/>
        <v>0.62975077099999999</v>
      </c>
      <c r="V53">
        <f t="shared" si="14"/>
        <v>0.01</v>
      </c>
      <c r="W53">
        <f t="shared" si="15"/>
        <v>3.5824837106262165E-8</v>
      </c>
      <c r="X53">
        <f t="shared" si="16"/>
        <v>2.2560718788618007E-8</v>
      </c>
      <c r="Y53">
        <f t="shared" si="17"/>
        <v>3.5824837106262166E-10</v>
      </c>
      <c r="Z53">
        <f t="shared" si="18"/>
        <v>1.2905869946581536E-8</v>
      </c>
      <c r="AB53">
        <f t="shared" si="19"/>
        <v>-286.27899124225013</v>
      </c>
      <c r="AC53">
        <f t="shared" si="2"/>
        <v>-255.60629090817898</v>
      </c>
      <c r="AE53">
        <f t="shared" si="3"/>
        <v>0</v>
      </c>
      <c r="AF53">
        <f t="shared" si="24"/>
        <v>0</v>
      </c>
      <c r="AG53">
        <f t="shared" si="24"/>
        <v>-3.2264674866453838E-7</v>
      </c>
      <c r="AH53">
        <f t="shared" si="5"/>
        <v>-2.2560718788618007E-3</v>
      </c>
      <c r="AI53">
        <f t="shared" si="25"/>
        <v>-2.2563945256104654E-3</v>
      </c>
      <c r="AJ53">
        <f t="shared" si="7"/>
        <v>-30.672700334071152</v>
      </c>
      <c r="AK53">
        <f t="shared" si="22"/>
        <v>-20.039529386957511</v>
      </c>
      <c r="AL53">
        <f t="shared" si="26"/>
        <v>-50.714486115554273</v>
      </c>
      <c r="AN53">
        <f t="shared" si="27"/>
        <v>0</v>
      </c>
      <c r="AO53">
        <f t="shared" si="27"/>
        <v>0</v>
      </c>
      <c r="AP53">
        <f t="shared" si="27"/>
        <v>-2.8557520771952691E-9</v>
      </c>
      <c r="AQ53">
        <f t="shared" si="27"/>
        <v>-1.9968532089750257E-5</v>
      </c>
      <c r="AR53">
        <f t="shared" si="27"/>
        <v>-1.9971387841827456E-5</v>
      </c>
      <c r="AS53">
        <f t="shared" si="27"/>
        <v>-0.27148461298546783</v>
      </c>
      <c r="AT53">
        <f t="shared" si="27"/>
        <v>-0.17737022892587848</v>
      </c>
      <c r="AU53">
        <f t="shared" si="23"/>
        <v>-0.44887481329918816</v>
      </c>
      <c r="AW53">
        <v>50</v>
      </c>
      <c r="AX53">
        <f>IF(Z53&gt;0, (R53*SUMPRODUCT(K53:$K$98, X53:$X$98)-K53*$AZ$3)/Z53, 0)</f>
        <v>-19805428999.839188</v>
      </c>
    </row>
    <row r="54" spans="5:50" x14ac:dyDescent="0.25">
      <c r="E54">
        <v>2054</v>
      </c>
      <c r="F54" s="5">
        <v>3.5571999999999999E-2</v>
      </c>
      <c r="G54" s="5"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7.9026943581693102E-3</v>
      </c>
      <c r="L54" s="2">
        <v>51</v>
      </c>
      <c r="M54" s="6">
        <v>0.64518007799999999</v>
      </c>
      <c r="Q54" s="4">
        <f t="shared" si="21"/>
        <v>25</v>
      </c>
      <c r="R54">
        <f t="shared" si="0"/>
        <v>100000</v>
      </c>
      <c r="S54">
        <f t="shared" si="1"/>
        <v>-51283057979.064857</v>
      </c>
      <c r="U54">
        <f t="shared" si="13"/>
        <v>0.64518007799999999</v>
      </c>
      <c r="V54">
        <f t="shared" si="14"/>
        <v>0.01</v>
      </c>
      <c r="W54">
        <f t="shared" si="15"/>
        <v>1.2905869946581536E-8</v>
      </c>
      <c r="X54">
        <f t="shared" si="16"/>
        <v>8.3266101787933313E-9</v>
      </c>
      <c r="Y54">
        <f t="shared" si="17"/>
        <v>1.2905869946581536E-10</v>
      </c>
      <c r="Z54">
        <f t="shared" si="18"/>
        <v>4.4502010683223894E-9</v>
      </c>
      <c r="AB54">
        <f t="shared" si="19"/>
        <v>-255.60629090817898</v>
      </c>
      <c r="AC54">
        <f t="shared" si="2"/>
        <v>-228.21991940527346</v>
      </c>
      <c r="AE54">
        <f t="shared" si="3"/>
        <v>0</v>
      </c>
      <c r="AF54">
        <f t="shared" si="24"/>
        <v>0</v>
      </c>
      <c r="AG54">
        <f t="shared" si="24"/>
        <v>-1.1125502670805974E-7</v>
      </c>
      <c r="AH54">
        <f t="shared" si="5"/>
        <v>-8.3266101787933316E-4</v>
      </c>
      <c r="AI54">
        <f t="shared" si="25"/>
        <v>-8.3277227290604126E-4</v>
      </c>
      <c r="AJ54">
        <f t="shared" si="7"/>
        <v>-27.386371502905519</v>
      </c>
      <c r="AK54">
        <f t="shared" si="22"/>
        <v>-17.892440363572529</v>
      </c>
      <c r="AL54">
        <f t="shared" si="26"/>
        <v>-45.279644638750952</v>
      </c>
      <c r="AN54">
        <f t="shared" si="27"/>
        <v>0</v>
      </c>
      <c r="AO54">
        <f t="shared" si="27"/>
        <v>0</v>
      </c>
      <c r="AP54">
        <f t="shared" si="27"/>
        <v>-8.7921447188375957E-10</v>
      </c>
      <c r="AQ54">
        <f t="shared" si="27"/>
        <v>-6.5802655282625216E-6</v>
      </c>
      <c r="AR54">
        <f t="shared" si="27"/>
        <v>-6.5811447427344058E-6</v>
      </c>
      <c r="AS54">
        <f t="shared" si="27"/>
        <v>-0.21642612356674021</v>
      </c>
      <c r="AT54">
        <f t="shared" si="27"/>
        <v>-0.14139848751508546</v>
      </c>
      <c r="AU54">
        <f t="shared" si="23"/>
        <v>-0.3578311922265684</v>
      </c>
      <c r="AW54">
        <v>51</v>
      </c>
      <c r="AX54">
        <f>IF(Z54&gt;0, (R54*SUMPRODUCT(K54:$K$98, X54:$X$98)-K54*$AZ$3)/Z54, 0)</f>
        <v>-51283057979.064857</v>
      </c>
    </row>
    <row r="55" spans="5:50" x14ac:dyDescent="0.25">
      <c r="E55">
        <v>2055</v>
      </c>
      <c r="F55" s="5">
        <v>3.5571999999999999E-2</v>
      </c>
      <c r="G55" s="5"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7.0559771055083119E-3</v>
      </c>
      <c r="L55" s="2">
        <v>52</v>
      </c>
      <c r="M55" s="6">
        <v>0.66067595400000001</v>
      </c>
      <c r="Q55" s="4">
        <f t="shared" si="21"/>
        <v>25</v>
      </c>
      <c r="R55">
        <f t="shared" si="0"/>
        <v>100000</v>
      </c>
      <c r="S55">
        <f t="shared" si="1"/>
        <v>-139037663449.34689</v>
      </c>
      <c r="U55">
        <f t="shared" si="13"/>
        <v>0.66067595400000001</v>
      </c>
      <c r="V55">
        <f t="shared" si="14"/>
        <v>0.01</v>
      </c>
      <c r="W55">
        <f t="shared" si="15"/>
        <v>4.4502010683223894E-9</v>
      </c>
      <c r="X55">
        <f t="shared" si="16"/>
        <v>2.9401408363057139E-9</v>
      </c>
      <c r="Y55">
        <f t="shared" si="17"/>
        <v>4.4502010683223894E-11</v>
      </c>
      <c r="Z55">
        <f t="shared" si="18"/>
        <v>1.4655582213334515E-9</v>
      </c>
      <c r="AB55">
        <f t="shared" si="19"/>
        <v>-228.21991940527346</v>
      </c>
      <c r="AC55">
        <f t="shared" si="2"/>
        <v>-203.76779074318387</v>
      </c>
      <c r="AE55">
        <f t="shared" si="3"/>
        <v>0</v>
      </c>
      <c r="AF55">
        <f t="shared" si="24"/>
        <v>0</v>
      </c>
      <c r="AG55">
        <f t="shared" si="24"/>
        <v>-3.6638955533336291E-8</v>
      </c>
      <c r="AH55">
        <f t="shared" si="5"/>
        <v>-2.9401408363057137E-4</v>
      </c>
      <c r="AI55">
        <f t="shared" si="25"/>
        <v>-2.9405072258610469E-4</v>
      </c>
      <c r="AJ55">
        <f t="shared" si="7"/>
        <v>-24.452128662089592</v>
      </c>
      <c r="AK55">
        <f t="shared" si="22"/>
        <v>-15.975394358369144</v>
      </c>
      <c r="AL55">
        <f t="shared" si="26"/>
        <v>-40.427817071181323</v>
      </c>
      <c r="AN55">
        <f t="shared" si="27"/>
        <v>0</v>
      </c>
      <c r="AO55">
        <f t="shared" si="27"/>
        <v>0</v>
      </c>
      <c r="AP55">
        <f t="shared" si="27"/>
        <v>-2.5852363141295796E-10</v>
      </c>
      <c r="AQ55">
        <f t="shared" si="27"/>
        <v>-2.0745566427943179E-6</v>
      </c>
      <c r="AR55">
        <f t="shared" si="27"/>
        <v>-2.0748151664257304E-6</v>
      </c>
      <c r="AS55">
        <f t="shared" si="27"/>
        <v>-0.17253366002064774</v>
      </c>
      <c r="AT55">
        <f t="shared" si="27"/>
        <v>-0.11272201684411932</v>
      </c>
      <c r="AU55">
        <f t="shared" si="23"/>
        <v>-0.2852577516799335</v>
      </c>
      <c r="AW55">
        <v>52</v>
      </c>
      <c r="AX55">
        <f>IF(Z55&gt;0, (R55*SUMPRODUCT(K55:$K$98, X55:$X$98)-K55*$AZ$3)/Z55, 0)</f>
        <v>-139037663449.34689</v>
      </c>
    </row>
    <row r="56" spans="5:50" x14ac:dyDescent="0.25">
      <c r="E56">
        <v>2056</v>
      </c>
      <c r="F56" s="5">
        <v>3.5571999999999999E-2</v>
      </c>
      <c r="G56" s="5"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6.2999795584895634E-3</v>
      </c>
      <c r="L56" s="2">
        <v>53</v>
      </c>
      <c r="M56" s="6">
        <v>0.67625413199999995</v>
      </c>
      <c r="Q56" s="4">
        <f t="shared" si="21"/>
        <v>25</v>
      </c>
      <c r="R56">
        <f t="shared" si="0"/>
        <v>100000</v>
      </c>
      <c r="S56">
        <f t="shared" si="1"/>
        <v>-395673010543.98157</v>
      </c>
      <c r="U56">
        <f t="shared" si="13"/>
        <v>0.67625413199999995</v>
      </c>
      <c r="V56">
        <f t="shared" si="14"/>
        <v>0.01</v>
      </c>
      <c r="W56">
        <f t="shared" si="15"/>
        <v>1.4655582213334515E-9</v>
      </c>
      <c r="X56">
        <f t="shared" si="16"/>
        <v>9.9108980286331699E-10</v>
      </c>
      <c r="Y56">
        <f t="shared" si="17"/>
        <v>1.4655582213334517E-11</v>
      </c>
      <c r="Z56">
        <f t="shared" si="18"/>
        <v>4.5981283625680003E-10</v>
      </c>
      <c r="AB56">
        <f t="shared" si="19"/>
        <v>-203.76779074318387</v>
      </c>
      <c r="AC56">
        <f t="shared" si="2"/>
        <v>-181.9355292084949</v>
      </c>
      <c r="AE56">
        <f t="shared" si="3"/>
        <v>0</v>
      </c>
      <c r="AF56">
        <f t="shared" si="24"/>
        <v>0</v>
      </c>
      <c r="AG56">
        <f t="shared" si="24"/>
        <v>-1.1495320906420001E-8</v>
      </c>
      <c r="AH56">
        <f t="shared" si="5"/>
        <v>-9.9108980286331696E-5</v>
      </c>
      <c r="AI56">
        <f t="shared" si="25"/>
        <v>-9.9120475607238122E-5</v>
      </c>
      <c r="AJ56">
        <f t="shared" si="7"/>
        <v>-21.832261534688968</v>
      </c>
      <c r="AK56">
        <f t="shared" si="22"/>
        <v>-14.263745352022871</v>
      </c>
      <c r="AL56">
        <f t="shared" si="26"/>
        <v>-36.096106007187444</v>
      </c>
      <c r="AN56">
        <f t="shared" si="27"/>
        <v>0</v>
      </c>
      <c r="AO56">
        <f t="shared" si="27"/>
        <v>0</v>
      </c>
      <c r="AP56">
        <f t="shared" si="27"/>
        <v>-7.2420286728723725E-11</v>
      </c>
      <c r="AQ56">
        <f t="shared" si="27"/>
        <v>-6.2438454986663485E-7</v>
      </c>
      <c r="AR56">
        <f t="shared" si="27"/>
        <v>-6.2445697015336356E-7</v>
      </c>
      <c r="AS56">
        <f t="shared" si="27"/>
        <v>-0.13754280138413849</v>
      </c>
      <c r="AT56">
        <f t="shared" si="27"/>
        <v>-8.9861304145244611E-2</v>
      </c>
      <c r="AU56">
        <f t="shared" si="23"/>
        <v>-0.22740472998635322</v>
      </c>
      <c r="AW56">
        <v>53</v>
      </c>
      <c r="AX56">
        <f>IF(Z56&gt;0, (R56*SUMPRODUCT(K56:$K$98, X56:$X$98)-K56*$AZ$3)/Z56, 0)</f>
        <v>-395673010543.98157</v>
      </c>
    </row>
    <row r="57" spans="5:50" x14ac:dyDescent="0.25">
      <c r="E57">
        <v>2057</v>
      </c>
      <c r="F57" s="5">
        <v>3.5571999999999999E-2</v>
      </c>
      <c r="G57" s="5"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5.6249817486513955E-3</v>
      </c>
      <c r="L57" s="2">
        <v>54</v>
      </c>
      <c r="M57" s="6">
        <v>0.69194305599999995</v>
      </c>
      <c r="Q57" s="4">
        <f t="shared" si="21"/>
        <v>25</v>
      </c>
      <c r="R57">
        <f t="shared" si="0"/>
        <v>100000</v>
      </c>
      <c r="S57">
        <f t="shared" si="1"/>
        <v>-1185275102517.0171</v>
      </c>
      <c r="U57">
        <f t="shared" si="13"/>
        <v>0.69194305599999995</v>
      </c>
      <c r="V57">
        <f t="shared" si="14"/>
        <v>0.01</v>
      </c>
      <c r="W57">
        <f t="shared" si="15"/>
        <v>4.5981283625680003E-10</v>
      </c>
      <c r="X57">
        <f t="shared" si="16"/>
        <v>3.1816429910755777E-10</v>
      </c>
      <c r="Y57">
        <f t="shared" si="17"/>
        <v>4.5981283625680006E-12</v>
      </c>
      <c r="Z57">
        <f t="shared" si="18"/>
        <v>1.3705040878667426E-10</v>
      </c>
      <c r="AB57">
        <f t="shared" si="19"/>
        <v>-181.9355292084949</v>
      </c>
      <c r="AC57">
        <f t="shared" si="2"/>
        <v>-162.44243732462442</v>
      </c>
      <c r="AE57">
        <f t="shared" si="3"/>
        <v>0</v>
      </c>
      <c r="AF57">
        <f t="shared" si="24"/>
        <v>0</v>
      </c>
      <c r="AG57">
        <f t="shared" si="24"/>
        <v>-3.4262602196668566E-9</v>
      </c>
      <c r="AH57">
        <f t="shared" si="5"/>
        <v>-3.181642991075578E-5</v>
      </c>
      <c r="AI57">
        <f t="shared" si="25"/>
        <v>-3.1819856170975447E-5</v>
      </c>
      <c r="AJ57">
        <f t="shared" si="7"/>
        <v>-19.493091883870477</v>
      </c>
      <c r="AK57">
        <f t="shared" si="22"/>
        <v>-12.735487044594644</v>
      </c>
      <c r="AL57">
        <f t="shared" si="26"/>
        <v>-32.228610748321294</v>
      </c>
      <c r="AN57">
        <f t="shared" si="27"/>
        <v>0</v>
      </c>
      <c r="AO57">
        <f t="shared" si="27"/>
        <v>0</v>
      </c>
      <c r="AP57">
        <f t="shared" si="27"/>
        <v>-1.9272651201756389E-11</v>
      </c>
      <c r="AQ57">
        <f t="shared" si="27"/>
        <v>-1.789668375552476E-7</v>
      </c>
      <c r="AR57">
        <f t="shared" si="27"/>
        <v>-1.7898611020644937E-7</v>
      </c>
      <c r="AS57">
        <f t="shared" si="27"/>
        <v>-0.10964828607155608</v>
      </c>
      <c r="AT57">
        <f t="shared" si="27"/>
        <v>-7.1636882186031176E-2</v>
      </c>
      <c r="AU57">
        <f t="shared" si="23"/>
        <v>-0.18128534724369746</v>
      </c>
      <c r="AW57">
        <v>54</v>
      </c>
      <c r="AX57">
        <f>IF(Z57&gt;0, (R57*SUMPRODUCT(K57:$K$98, X57:$X$98)-K57*$AZ$3)/Z57, 0)</f>
        <v>-1185275102517.0171</v>
      </c>
    </row>
    <row r="58" spans="5:50" x14ac:dyDescent="0.25">
      <c r="E58">
        <v>2058</v>
      </c>
      <c r="F58" s="5">
        <v>3.5571999999999999E-2</v>
      </c>
      <c r="G58" s="5"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5.0223051327244602E-3</v>
      </c>
      <c r="L58" s="2">
        <v>55</v>
      </c>
      <c r="M58" s="6">
        <v>0.70765376499999999</v>
      </c>
      <c r="Q58" s="4">
        <f t="shared" si="21"/>
        <v>25</v>
      </c>
      <c r="R58">
        <f t="shared" si="0"/>
        <v>100000</v>
      </c>
      <c r="S58">
        <f t="shared" si="1"/>
        <v>-3748168778124.5376</v>
      </c>
      <c r="U58">
        <f t="shared" si="13"/>
        <v>0.70765376499999999</v>
      </c>
      <c r="V58">
        <f t="shared" si="14"/>
        <v>0.01</v>
      </c>
      <c r="W58">
        <f t="shared" si="15"/>
        <v>1.3705040878667426E-10</v>
      </c>
      <c r="X58">
        <f t="shared" si="16"/>
        <v>9.6984237772679124E-11</v>
      </c>
      <c r="Y58">
        <f t="shared" si="17"/>
        <v>1.3705040878667427E-12</v>
      </c>
      <c r="Z58">
        <f t="shared" si="18"/>
        <v>3.8695666926128395E-11</v>
      </c>
      <c r="AB58">
        <f t="shared" si="19"/>
        <v>-162.44243732462442</v>
      </c>
      <c r="AC58">
        <f t="shared" si="2"/>
        <v>-145.03789062122075</v>
      </c>
      <c r="AE58">
        <f t="shared" si="3"/>
        <v>0</v>
      </c>
      <c r="AF58">
        <f t="shared" si="24"/>
        <v>0</v>
      </c>
      <c r="AG58">
        <f t="shared" si="24"/>
        <v>-9.6739167315320991E-10</v>
      </c>
      <c r="AH58">
        <f t="shared" si="5"/>
        <v>-9.6984237772679118E-6</v>
      </c>
      <c r="AI58">
        <f t="shared" si="25"/>
        <v>-9.6993911689410646E-6</v>
      </c>
      <c r="AJ58">
        <f t="shared" si="7"/>
        <v>-17.404546703403668</v>
      </c>
      <c r="AK58">
        <f t="shared" si="22"/>
        <v>-11.37097061272371</v>
      </c>
      <c r="AL58">
        <f t="shared" si="26"/>
        <v>-28.775527015518545</v>
      </c>
      <c r="AN58">
        <f t="shared" si="27"/>
        <v>0</v>
      </c>
      <c r="AO58">
        <f t="shared" si="27"/>
        <v>0</v>
      </c>
      <c r="AP58">
        <f t="shared" si="27"/>
        <v>-4.8585361654322699E-12</v>
      </c>
      <c r="AQ58">
        <f t="shared" si="27"/>
        <v>-4.8708443515909578E-8</v>
      </c>
      <c r="AR58">
        <f t="shared" si="27"/>
        <v>-4.8713302052075008E-8</v>
      </c>
      <c r="AS58">
        <f t="shared" si="27"/>
        <v>-8.7410944241246818E-2</v>
      </c>
      <c r="AT58">
        <f t="shared" si="27"/>
        <v>-5.7108484072341287E-2</v>
      </c>
      <c r="AU58">
        <f t="shared" si="23"/>
        <v>-0.14451947702689016</v>
      </c>
      <c r="AW58">
        <v>55</v>
      </c>
      <c r="AX58">
        <f>IF(Z58&gt;0, (R58*SUMPRODUCT(K58:$K$98, X58:$X$98)-K58*$AZ$3)/Z58, 0)</f>
        <v>-3748168778124.5376</v>
      </c>
    </row>
    <row r="59" spans="5:50" x14ac:dyDescent="0.25">
      <c r="E59">
        <v>2059</v>
      </c>
      <c r="F59" s="5">
        <v>3.5571999999999999E-2</v>
      </c>
      <c r="G59" s="5"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4.4842010113611249E-3</v>
      </c>
      <c r="L59" s="2">
        <v>56</v>
      </c>
      <c r="M59" s="6">
        <v>0.72329488099999995</v>
      </c>
      <c r="Q59" s="4">
        <f t="shared" si="21"/>
        <v>25</v>
      </c>
      <c r="R59">
        <f t="shared" si="0"/>
        <v>100000</v>
      </c>
      <c r="S59">
        <f t="shared" si="1"/>
        <v>-12547862897452.854</v>
      </c>
      <c r="U59">
        <f t="shared" si="13"/>
        <v>0.72329488099999995</v>
      </c>
      <c r="V59">
        <f t="shared" si="14"/>
        <v>0.01</v>
      </c>
      <c r="W59">
        <f t="shared" si="15"/>
        <v>3.8695666926128395E-11</v>
      </c>
      <c r="X59">
        <f t="shared" si="16"/>
        <v>2.798837780454967E-11</v>
      </c>
      <c r="Y59">
        <f t="shared" si="17"/>
        <v>3.8695666926128395E-13</v>
      </c>
      <c r="Z59">
        <f t="shared" si="18"/>
        <v>1.0320332452317441E-11</v>
      </c>
      <c r="AB59">
        <f t="shared" si="19"/>
        <v>-145.03789062122075</v>
      </c>
      <c r="AC59">
        <f t="shared" si="2"/>
        <v>-129.49811666781264</v>
      </c>
      <c r="AE59">
        <f t="shared" si="3"/>
        <v>0</v>
      </c>
      <c r="AF59">
        <f t="shared" si="24"/>
        <v>0</v>
      </c>
      <c r="AG59">
        <f t="shared" si="24"/>
        <v>-2.5800831130793601E-10</v>
      </c>
      <c r="AH59">
        <f t="shared" si="5"/>
        <v>-2.7988377804549668E-6</v>
      </c>
      <c r="AI59">
        <f t="shared" si="25"/>
        <v>-2.7990957887662747E-6</v>
      </c>
      <c r="AJ59">
        <f t="shared" si="7"/>
        <v>-15.539773953408115</v>
      </c>
      <c r="AK59">
        <f t="shared" si="22"/>
        <v>-10.152652343485453</v>
      </c>
      <c r="AL59">
        <f t="shared" si="26"/>
        <v>-25.692429095989358</v>
      </c>
      <c r="AN59">
        <f t="shared" si="27"/>
        <v>0</v>
      </c>
      <c r="AO59">
        <f t="shared" si="27"/>
        <v>0</v>
      </c>
      <c r="AP59">
        <f t="shared" si="27"/>
        <v>-1.1569611305066225E-12</v>
      </c>
      <c r="AQ59">
        <f t="shared" si="27"/>
        <v>-1.2550551205751888E-8</v>
      </c>
      <c r="AR59">
        <f t="shared" si="27"/>
        <v>-1.2551708166882395E-8</v>
      </c>
      <c r="AS59">
        <f t="shared" si="27"/>
        <v>-6.9683470078195933E-2</v>
      </c>
      <c r="AT59">
        <f t="shared" si="27"/>
        <v>-4.5526533906655363E-2</v>
      </c>
      <c r="AU59">
        <f t="shared" si="23"/>
        <v>-0.11521001653655946</v>
      </c>
      <c r="AW59">
        <v>56</v>
      </c>
      <c r="AX59">
        <f>IF(Z59&gt;0, (R59*SUMPRODUCT(K59:$K$98, X59:$X$98)-K59*$AZ$3)/Z59, 0)</f>
        <v>-12547862897452.854</v>
      </c>
    </row>
    <row r="60" spans="5:50" x14ac:dyDescent="0.25">
      <c r="E60">
        <v>2060</v>
      </c>
      <c r="F60" s="5">
        <v>3.5571999999999999E-2</v>
      </c>
      <c r="G60" s="5"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4.0037509030010042E-3</v>
      </c>
      <c r="L60" s="2">
        <v>57</v>
      </c>
      <c r="M60" s="6">
        <v>0.74145409100000004</v>
      </c>
      <c r="Q60" s="4">
        <f t="shared" si="21"/>
        <v>25</v>
      </c>
      <c r="R60">
        <f t="shared" si="0"/>
        <v>100000</v>
      </c>
      <c r="S60">
        <f t="shared" si="1"/>
        <v>-45075974340932.68</v>
      </c>
      <c r="U60">
        <f t="shared" si="13"/>
        <v>0.74145409100000004</v>
      </c>
      <c r="V60">
        <f t="shared" si="14"/>
        <v>0.01</v>
      </c>
      <c r="W60">
        <f t="shared" si="15"/>
        <v>1.0320332452317441E-11</v>
      </c>
      <c r="X60">
        <f t="shared" si="16"/>
        <v>7.6520527172508289E-12</v>
      </c>
      <c r="Y60">
        <f t="shared" si="17"/>
        <v>1.0320332452317441E-13</v>
      </c>
      <c r="Z60">
        <f t="shared" si="18"/>
        <v>2.5650764105434377E-12</v>
      </c>
      <c r="AB60">
        <f t="shared" si="19"/>
        <v>-129.49811666781264</v>
      </c>
      <c r="AC60">
        <f t="shared" si="2"/>
        <v>-115.6233184641877</v>
      </c>
      <c r="AE60">
        <f t="shared" si="3"/>
        <v>0</v>
      </c>
      <c r="AF60">
        <f t="shared" si="24"/>
        <v>0</v>
      </c>
      <c r="AG60">
        <f t="shared" si="24"/>
        <v>-6.4126910263585938E-11</v>
      </c>
      <c r="AH60">
        <f t="shared" si="5"/>
        <v>-7.6520527172508292E-7</v>
      </c>
      <c r="AI60">
        <f t="shared" si="25"/>
        <v>-7.6526939863534645E-7</v>
      </c>
      <c r="AJ60">
        <f t="shared" si="7"/>
        <v>-13.874798203624934</v>
      </c>
      <c r="AK60">
        <f t="shared" si="22"/>
        <v>-9.0648681667468853</v>
      </c>
      <c r="AL60">
        <f t="shared" si="26"/>
        <v>-22.939667135641216</v>
      </c>
      <c r="AN60">
        <f t="shared" si="27"/>
        <v>0</v>
      </c>
      <c r="AO60">
        <f t="shared" si="27"/>
        <v>0</v>
      </c>
      <c r="AP60">
        <f t="shared" si="27"/>
        <v>-2.5674817487449654E-13</v>
      </c>
      <c r="AQ60">
        <f t="shared" si="27"/>
        <v>-3.0636912976504297E-9</v>
      </c>
      <c r="AR60">
        <f t="shared" si="27"/>
        <v>-3.063948045825304E-9</v>
      </c>
      <c r="AS60">
        <f t="shared" si="27"/>
        <v>-5.5551235836720038E-2</v>
      </c>
      <c r="AT60">
        <f t="shared" si="27"/>
        <v>-3.6293474108197901E-2</v>
      </c>
      <c r="AU60">
        <f t="shared" si="23"/>
        <v>-9.1844713008865972E-2</v>
      </c>
      <c r="AW60">
        <v>57</v>
      </c>
      <c r="AX60">
        <f>IF(Z60&gt;0, (R60*SUMPRODUCT(K60:$K$98, X60:$X$98)-K60*$AZ$3)/Z60, 0)</f>
        <v>-45075974340932.68</v>
      </c>
    </row>
    <row r="61" spans="5:50" x14ac:dyDescent="0.25">
      <c r="E61">
        <v>2061</v>
      </c>
      <c r="F61" s="5">
        <v>3.5571999999999999E-2</v>
      </c>
      <c r="G61" s="5"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3.5747775919651821E-3</v>
      </c>
      <c r="L61" s="2">
        <v>58</v>
      </c>
      <c r="M61" s="6">
        <v>0.75951466000000001</v>
      </c>
      <c r="Q61" s="4">
        <f t="shared" si="21"/>
        <v>25</v>
      </c>
      <c r="R61">
        <f t="shared" si="0"/>
        <v>100000</v>
      </c>
      <c r="S61">
        <f t="shared" si="1"/>
        <v>-174615902523678</v>
      </c>
      <c r="U61">
        <f t="shared" si="13"/>
        <v>0.75951466000000001</v>
      </c>
      <c r="V61">
        <f t="shared" si="14"/>
        <v>0.01</v>
      </c>
      <c r="W61">
        <f t="shared" si="15"/>
        <v>2.5650764105434377E-12</v>
      </c>
      <c r="X61">
        <f t="shared" si="16"/>
        <v>1.9482131378279194E-12</v>
      </c>
      <c r="Y61">
        <f t="shared" si="17"/>
        <v>2.5650764105434379E-14</v>
      </c>
      <c r="Z61">
        <f t="shared" si="18"/>
        <v>5.9121250861008391E-13</v>
      </c>
      <c r="AB61">
        <f t="shared" si="19"/>
        <v>-115.6233184641877</v>
      </c>
      <c r="AC61">
        <f t="shared" si="2"/>
        <v>-103.23510577423755</v>
      </c>
      <c r="AE61">
        <f t="shared" si="3"/>
        <v>0</v>
      </c>
      <c r="AF61">
        <f t="shared" si="24"/>
        <v>0</v>
      </c>
      <c r="AG61">
        <f t="shared" si="24"/>
        <v>-1.4780312715252098E-11</v>
      </c>
      <c r="AH61">
        <f t="shared" si="5"/>
        <v>-1.9482131378279195E-7</v>
      </c>
      <c r="AI61">
        <f t="shared" si="25"/>
        <v>-1.9483609409550721E-7</v>
      </c>
      <c r="AJ61">
        <f t="shared" si="7"/>
        <v>-12.388212689950151</v>
      </c>
      <c r="AK61">
        <f t="shared" si="22"/>
        <v>-8.0936322924931403</v>
      </c>
      <c r="AL61">
        <f t="shared" si="26"/>
        <v>-20.481845177279386</v>
      </c>
      <c r="AN61">
        <f t="shared" si="27"/>
        <v>0</v>
      </c>
      <c r="AO61">
        <f t="shared" si="27"/>
        <v>0</v>
      </c>
      <c r="AP61">
        <f t="shared" si="27"/>
        <v>-5.2836330696721254E-14</v>
      </c>
      <c r="AQ61">
        <f t="shared" si="27"/>
        <v>-6.9644286694794217E-10</v>
      </c>
      <c r="AR61">
        <f t="shared" si="27"/>
        <v>-6.9649570327863892E-10</v>
      </c>
      <c r="AS61">
        <f t="shared" si="27"/>
        <v>-4.4285105128532516E-2</v>
      </c>
      <c r="AT61">
        <f t="shared" si="27"/>
        <v>-2.8932935356810265E-2</v>
      </c>
      <c r="AU61">
        <f t="shared" si="23"/>
        <v>-7.3218041181838486E-2</v>
      </c>
      <c r="AW61">
        <v>58</v>
      </c>
      <c r="AX61">
        <f>IF(Z61&gt;0, (R61*SUMPRODUCT(K61:$K$98, X61:$X$98)-K61*$AZ$3)/Z61, 0)</f>
        <v>-174615902523678</v>
      </c>
    </row>
    <row r="62" spans="5:50" x14ac:dyDescent="0.25">
      <c r="E62">
        <v>2062</v>
      </c>
      <c r="F62" s="5">
        <v>3.5571999999999999E-2</v>
      </c>
      <c r="G62" s="5"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3.1917657071117694E-3</v>
      </c>
      <c r="L62" s="2">
        <v>59</v>
      </c>
      <c r="M62" s="6">
        <v>0.77745419500000001</v>
      </c>
      <c r="Q62" s="4">
        <f t="shared" si="21"/>
        <v>25</v>
      </c>
      <c r="R62">
        <f t="shared" si="0"/>
        <v>100000</v>
      </c>
      <c r="S62">
        <f t="shared" si="1"/>
        <v>-733522149852505.38</v>
      </c>
      <c r="U62">
        <f t="shared" si="13"/>
        <v>0.77745419500000001</v>
      </c>
      <c r="V62">
        <f t="shared" si="14"/>
        <v>0.01</v>
      </c>
      <c r="W62">
        <f t="shared" si="15"/>
        <v>5.9121250861008391E-13</v>
      </c>
      <c r="X62">
        <f t="shared" si="16"/>
        <v>4.5964064495538332E-13</v>
      </c>
      <c r="Y62">
        <f t="shared" si="17"/>
        <v>5.912125086100839E-15</v>
      </c>
      <c r="Z62">
        <f t="shared" si="18"/>
        <v>1.2565973856859976E-13</v>
      </c>
      <c r="AB62">
        <f t="shared" si="19"/>
        <v>-103.23510577423755</v>
      </c>
      <c r="AC62">
        <f t="shared" si="2"/>
        <v>-92.174201584743088</v>
      </c>
      <c r="AE62">
        <f t="shared" si="3"/>
        <v>0</v>
      </c>
      <c r="AF62">
        <f t="shared" si="24"/>
        <v>0</v>
      </c>
      <c r="AG62">
        <f t="shared" si="24"/>
        <v>-3.141493464214994E-12</v>
      </c>
      <c r="AH62">
        <f t="shared" si="5"/>
        <v>-4.596406449553833E-8</v>
      </c>
      <c r="AI62">
        <f t="shared" si="25"/>
        <v>-4.5967205989002545E-8</v>
      </c>
      <c r="AJ62">
        <f t="shared" si="7"/>
        <v>-11.060904189494465</v>
      </c>
      <c r="AK62">
        <f t="shared" si="22"/>
        <v>-7.226457404196629</v>
      </c>
      <c r="AL62">
        <f t="shared" si="26"/>
        <v>-18.2873616396583</v>
      </c>
      <c r="AN62">
        <f t="shared" si="27"/>
        <v>0</v>
      </c>
      <c r="AO62">
        <f t="shared" si="27"/>
        <v>0</v>
      </c>
      <c r="AP62">
        <f t="shared" si="27"/>
        <v>-1.0026911108197172E-14</v>
      </c>
      <c r="AQ62">
        <f t="shared" si="27"/>
        <v>-1.4670652481633288E-10</v>
      </c>
      <c r="AR62">
        <f t="shared" si="27"/>
        <v>-1.4671655172744108E-10</v>
      </c>
      <c r="AS62">
        <f t="shared" si="27"/>
        <v>-3.5303814681677335E-2</v>
      </c>
      <c r="AT62">
        <f t="shared" si="27"/>
        <v>-2.3065158926618735E-2</v>
      </c>
      <c r="AU62">
        <f t="shared" si="23"/>
        <v>-5.8368973755012619E-2</v>
      </c>
      <c r="AW62">
        <v>59</v>
      </c>
      <c r="AX62">
        <f>IF(Z62&gt;0, (R62*SUMPRODUCT(K62:$K$98, X62:$X$98)-K62*$AZ$3)/Z62, 0)</f>
        <v>-733522149852505.38</v>
      </c>
    </row>
    <row r="63" spans="5:50" x14ac:dyDescent="0.25">
      <c r="E63">
        <v>2063</v>
      </c>
      <c r="F63" s="5">
        <v>3.5571999999999999E-2</v>
      </c>
      <c r="G63" s="5"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2.8497908099212226E-3</v>
      </c>
      <c r="L63" s="2">
        <v>60</v>
      </c>
      <c r="M63" s="6">
        <v>0.79525030600000002</v>
      </c>
      <c r="Q63" s="4">
        <f t="shared" si="21"/>
        <v>25</v>
      </c>
      <c r="R63">
        <f t="shared" si="0"/>
        <v>100000</v>
      </c>
      <c r="S63">
        <f t="shared" si="1"/>
        <v>-3362934634139913</v>
      </c>
      <c r="U63">
        <f t="shared" si="13"/>
        <v>0.79525030600000002</v>
      </c>
      <c r="V63">
        <f t="shared" si="14"/>
        <v>0.01</v>
      </c>
      <c r="W63">
        <f t="shared" si="15"/>
        <v>1.2565973856859976E-13</v>
      </c>
      <c r="X63">
        <f t="shared" si="16"/>
        <v>9.9930945548558964E-14</v>
      </c>
      <c r="Y63">
        <f t="shared" si="17"/>
        <v>1.2565973856859976E-15</v>
      </c>
      <c r="Z63">
        <f t="shared" si="18"/>
        <v>2.4472195634354796E-14</v>
      </c>
      <c r="AB63">
        <f t="shared" si="19"/>
        <v>-92.174201584743088</v>
      </c>
      <c r="AC63">
        <f t="shared" si="2"/>
        <v>-82.298394272219326</v>
      </c>
      <c r="AE63">
        <f t="shared" si="3"/>
        <v>0</v>
      </c>
      <c r="AF63">
        <f t="shared" si="24"/>
        <v>0</v>
      </c>
      <c r="AG63">
        <f t="shared" si="24"/>
        <v>-6.1180489085886994E-13</v>
      </c>
      <c r="AH63">
        <f t="shared" si="5"/>
        <v>-9.993094554855896E-9</v>
      </c>
      <c r="AI63">
        <f t="shared" si="25"/>
        <v>-9.9937063597467551E-9</v>
      </c>
      <c r="AJ63">
        <f t="shared" si="7"/>
        <v>-9.8758073125237615</v>
      </c>
      <c r="AK63">
        <f t="shared" si="22"/>
        <v>-6.4521941109320169</v>
      </c>
      <c r="AL63">
        <f t="shared" si="26"/>
        <v>-16.328001433449487</v>
      </c>
      <c r="AN63">
        <f t="shared" si="27"/>
        <v>0</v>
      </c>
      <c r="AO63">
        <f t="shared" si="27"/>
        <v>0</v>
      </c>
      <c r="AP63">
        <f t="shared" si="27"/>
        <v>-1.7435159554344641E-15</v>
      </c>
      <c r="AQ63">
        <f t="shared" si="27"/>
        <v>-2.8478229025102143E-11</v>
      </c>
      <c r="AR63">
        <f t="shared" si="27"/>
        <v>-2.8479972541057577E-11</v>
      </c>
      <c r="AS63">
        <f t="shared" si="27"/>
        <v>-2.8143984919783024E-2</v>
      </c>
      <c r="AT63">
        <f t="shared" si="27"/>
        <v>-1.8387403481161895E-2</v>
      </c>
      <c r="AU63">
        <f t="shared" si="23"/>
        <v>-4.6531388429424898E-2</v>
      </c>
      <c r="AW63">
        <v>60</v>
      </c>
      <c r="AX63">
        <f>IF(Z63&gt;0, (R63*SUMPRODUCT(K63:$K$98, X63:$X$98)-K63*$AZ$3)/Z63, 0)</f>
        <v>-3362934634139913</v>
      </c>
    </row>
    <row r="64" spans="5:50" x14ac:dyDescent="0.25">
      <c r="E64">
        <v>2064</v>
      </c>
      <c r="F64" s="5">
        <v>3.5571999999999999E-2</v>
      </c>
      <c r="G64" s="5"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2.5444560802868059E-3</v>
      </c>
      <c r="L64" s="2">
        <v>61</v>
      </c>
      <c r="M64" s="6">
        <v>0.81288120699999999</v>
      </c>
      <c r="Q64" s="4">
        <f t="shared" si="21"/>
        <v>25</v>
      </c>
      <c r="R64">
        <f t="shared" si="0"/>
        <v>100000</v>
      </c>
      <c r="S64">
        <f t="shared" si="1"/>
        <v>-1.6952578313101456E+16</v>
      </c>
      <c r="U64">
        <f t="shared" si="13"/>
        <v>0.81288120699999999</v>
      </c>
      <c r="V64">
        <f t="shared" si="14"/>
        <v>0.01</v>
      </c>
      <c r="W64">
        <f t="shared" si="15"/>
        <v>2.4472195634354796E-14</v>
      </c>
      <c r="X64">
        <f t="shared" si="16"/>
        <v>1.9892987925194456E-14</v>
      </c>
      <c r="Y64">
        <f t="shared" si="17"/>
        <v>2.4472195634354796E-16</v>
      </c>
      <c r="Z64">
        <f t="shared" si="18"/>
        <v>4.3344857528167919E-15</v>
      </c>
      <c r="AB64">
        <f t="shared" si="19"/>
        <v>-82.298394272219326</v>
      </c>
      <c r="AC64">
        <f t="shared" si="2"/>
        <v>-73.480709171649181</v>
      </c>
      <c r="AE64">
        <f t="shared" si="3"/>
        <v>0</v>
      </c>
      <c r="AF64">
        <f t="shared" si="24"/>
        <v>0</v>
      </c>
      <c r="AG64">
        <f t="shared" si="24"/>
        <v>-1.083621438204198E-13</v>
      </c>
      <c r="AH64">
        <f t="shared" si="5"/>
        <v>-1.9892987925194457E-9</v>
      </c>
      <c r="AI64">
        <f t="shared" si="25"/>
        <v>-1.9894071546632663E-9</v>
      </c>
      <c r="AJ64">
        <f t="shared" si="7"/>
        <v>-8.8176851005701451</v>
      </c>
      <c r="AK64">
        <f t="shared" si="22"/>
        <v>-5.7608875990553532</v>
      </c>
      <c r="AL64">
        <f t="shared" si="26"/>
        <v>-14.578572701614906</v>
      </c>
      <c r="AN64">
        <f t="shared" si="27"/>
        <v>0</v>
      </c>
      <c r="AO64">
        <f t="shared" si="27"/>
        <v>0</v>
      </c>
      <c r="AP64">
        <f t="shared" si="27"/>
        <v>-2.7572271571678049E-16</v>
      </c>
      <c r="AQ64">
        <f t="shared" si="27"/>
        <v>-5.0616834081333049E-12</v>
      </c>
      <c r="AR64">
        <f t="shared" si="27"/>
        <v>-5.0619591308490223E-12</v>
      </c>
      <c r="AS64">
        <f t="shared" si="27"/>
        <v>-2.243621246820008E-2</v>
      </c>
      <c r="AT64">
        <f t="shared" si="27"/>
        <v>-1.4658325479265252E-2</v>
      </c>
      <c r="AU64">
        <f t="shared" si="23"/>
        <v>-3.7094537952527297E-2</v>
      </c>
      <c r="AW64">
        <v>61</v>
      </c>
      <c r="AX64">
        <f>IF(Z64&gt;0, (R64*SUMPRODUCT(K64:$K$98, X64:$X$98)-K64*$AZ$3)/Z64, 0)</f>
        <v>-1.6952578313101456E+16</v>
      </c>
    </row>
    <row r="65" spans="5:50" x14ac:dyDescent="0.25">
      <c r="E65">
        <v>2065</v>
      </c>
      <c r="F65" s="5">
        <v>3.5571999999999999E-2</v>
      </c>
      <c r="G65" s="5"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2.2718357859703624E-3</v>
      </c>
      <c r="L65" s="2">
        <v>62</v>
      </c>
      <c r="M65" s="6">
        <v>0.83042254299999996</v>
      </c>
      <c r="Q65" s="4">
        <f t="shared" si="21"/>
        <v>25</v>
      </c>
      <c r="R65">
        <f t="shared" si="0"/>
        <v>100000</v>
      </c>
      <c r="S65">
        <f t="shared" si="1"/>
        <v>-9.4851935362641712E+16</v>
      </c>
      <c r="U65">
        <f t="shared" si="13"/>
        <v>0.83042254299999996</v>
      </c>
      <c r="V65">
        <f t="shared" si="14"/>
        <v>0.01</v>
      </c>
      <c r="W65">
        <f t="shared" si="15"/>
        <v>4.3344857528167919E-15</v>
      </c>
      <c r="X65">
        <f t="shared" si="16"/>
        <v>3.5994546814513894E-15</v>
      </c>
      <c r="Y65">
        <f t="shared" si="17"/>
        <v>4.3344857528167918E-17</v>
      </c>
      <c r="Z65">
        <f t="shared" si="18"/>
        <v>6.916862138372346E-16</v>
      </c>
      <c r="AB65">
        <f t="shared" si="19"/>
        <v>-73.480709171649181</v>
      </c>
      <c r="AC65">
        <f t="shared" si="2"/>
        <v>-65.607776046119753</v>
      </c>
      <c r="AE65">
        <f t="shared" si="3"/>
        <v>0</v>
      </c>
      <c r="AF65">
        <f t="shared" si="24"/>
        <v>0</v>
      </c>
      <c r="AG65">
        <f t="shared" si="24"/>
        <v>-1.7292155345930866E-14</v>
      </c>
      <c r="AH65">
        <f t="shared" si="5"/>
        <v>-3.5994546814513895E-10</v>
      </c>
      <c r="AI65">
        <f t="shared" si="25"/>
        <v>-3.5996276030048489E-10</v>
      </c>
      <c r="AJ65">
        <f t="shared" si="7"/>
        <v>-7.8729331255294284</v>
      </c>
      <c r="AK65">
        <f t="shared" si="22"/>
        <v>-5.1436496420154434</v>
      </c>
      <c r="AL65">
        <f t="shared" si="26"/>
        <v>-13.016582767904834</v>
      </c>
      <c r="AN65">
        <f t="shared" si="27"/>
        <v>0</v>
      </c>
      <c r="AO65">
        <f t="shared" si="27"/>
        <v>0</v>
      </c>
      <c r="AP65">
        <f t="shared" si="27"/>
        <v>-3.9284937331444453E-17</v>
      </c>
      <c r="AQ65">
        <f t="shared" si="27"/>
        <v>-8.177369955299818E-13</v>
      </c>
      <c r="AR65">
        <f t="shared" si="27"/>
        <v>-8.1777628046731331E-13</v>
      </c>
      <c r="AS65">
        <f t="shared" si="27"/>
        <v>-1.7886011215129251E-2</v>
      </c>
      <c r="AT65">
        <f t="shared" si="27"/>
        <v>-1.1685527327224329E-2</v>
      </c>
      <c r="AU65">
        <f t="shared" si="23"/>
        <v>-2.9571538543171356E-2</v>
      </c>
      <c r="AW65">
        <v>62</v>
      </c>
      <c r="AX65">
        <f>IF(Z65&gt;0, (R65*SUMPRODUCT(K65:$K$98, X65:$X$98)-K65*$AZ$3)/Z65, 0)</f>
        <v>-9.4851935362641712E+16</v>
      </c>
    </row>
    <row r="66" spans="5:50" x14ac:dyDescent="0.25">
      <c r="E66">
        <v>2066</v>
      </c>
      <c r="F66" s="5">
        <v>3.5571999999999999E-2</v>
      </c>
      <c r="G66" s="5"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2.0284248089021089E-3</v>
      </c>
      <c r="L66" s="2">
        <v>63</v>
      </c>
      <c r="M66" s="6">
        <v>0.84796327400000004</v>
      </c>
      <c r="Q66" s="4">
        <f t="shared" si="21"/>
        <v>25</v>
      </c>
      <c r="R66">
        <f t="shared" si="0"/>
        <v>100000</v>
      </c>
      <c r="S66">
        <f t="shared" si="1"/>
        <v>-5.9624880400551974E+17</v>
      </c>
      <c r="U66">
        <f t="shared" si="13"/>
        <v>0.84796327400000004</v>
      </c>
      <c r="V66">
        <f t="shared" si="14"/>
        <v>0.01</v>
      </c>
      <c r="W66">
        <f t="shared" si="15"/>
        <v>6.916862138372346E-16</v>
      </c>
      <c r="X66">
        <f t="shared" si="16"/>
        <v>5.8652450646608556E-16</v>
      </c>
      <c r="Y66">
        <f t="shared" si="17"/>
        <v>6.9168621383723463E-18</v>
      </c>
      <c r="Z66">
        <f t="shared" si="18"/>
        <v>9.8244845232776692E-17</v>
      </c>
      <c r="AB66">
        <f t="shared" si="19"/>
        <v>-65.607776046119753</v>
      </c>
      <c r="AC66">
        <f t="shared" si="2"/>
        <v>-58.578371469750493</v>
      </c>
      <c r="AE66">
        <f t="shared" si="3"/>
        <v>0</v>
      </c>
      <c r="AF66">
        <f t="shared" si="24"/>
        <v>0</v>
      </c>
      <c r="AG66">
        <f t="shared" si="24"/>
        <v>-2.4561211308194174E-15</v>
      </c>
      <c r="AH66">
        <f t="shared" si="5"/>
        <v>-5.865245064660855E-11</v>
      </c>
      <c r="AI66">
        <f t="shared" si="25"/>
        <v>-5.8654906767739376E-11</v>
      </c>
      <c r="AJ66">
        <f t="shared" si="7"/>
        <v>-7.0294045763692594</v>
      </c>
      <c r="AK66">
        <f t="shared" si="22"/>
        <v>-4.5925443232283829</v>
      </c>
      <c r="AL66">
        <f t="shared" si="26"/>
        <v>-11.621948899656298</v>
      </c>
      <c r="AN66">
        <f t="shared" si="27"/>
        <v>0</v>
      </c>
      <c r="AO66">
        <f t="shared" si="27"/>
        <v>0</v>
      </c>
      <c r="AP66">
        <f t="shared" si="27"/>
        <v>-4.9820570354228083E-18</v>
      </c>
      <c r="AQ66">
        <f t="shared" si="27"/>
        <v>-1.1897208599448733E-13</v>
      </c>
      <c r="AR66">
        <f t="shared" si="27"/>
        <v>-1.1897706805152275E-13</v>
      </c>
      <c r="AS66">
        <f t="shared" si="27"/>
        <v>-1.4258618634517425E-2</v>
      </c>
      <c r="AT66">
        <f t="shared" si="27"/>
        <v>-9.3156308412189973E-3</v>
      </c>
      <c r="AU66">
        <f t="shared" si="23"/>
        <v>-2.3574249475855402E-2</v>
      </c>
      <c r="AW66">
        <v>63</v>
      </c>
      <c r="AX66">
        <f>IF(Z66&gt;0, (R66*SUMPRODUCT(K66:$K$98, X66:$X$98)-K66*$AZ$3)/Z66, 0)</f>
        <v>-5.9624880400551974E+17</v>
      </c>
    </row>
    <row r="67" spans="5:50" x14ac:dyDescent="0.25">
      <c r="E67">
        <v>2067</v>
      </c>
      <c r="F67" s="5">
        <v>3.5571999999999999E-2</v>
      </c>
      <c r="G67" s="5"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1.8110935793768828E-3</v>
      </c>
      <c r="L67" s="2">
        <v>64</v>
      </c>
      <c r="M67" s="6">
        <v>0.86550461000000001</v>
      </c>
      <c r="Q67" s="4">
        <f t="shared" si="21"/>
        <v>25</v>
      </c>
      <c r="R67">
        <f t="shared" ref="R67:R69" si="28">$C$6</f>
        <v>100000</v>
      </c>
      <c r="S67">
        <f t="shared" ref="S67:S69" si="29">AX67</f>
        <v>-4.2761824640764436E+18</v>
      </c>
      <c r="U67">
        <f t="shared" si="13"/>
        <v>0.86550461000000001</v>
      </c>
      <c r="V67">
        <f t="shared" si="14"/>
        <v>0.01</v>
      </c>
      <c r="W67">
        <f t="shared" si="15"/>
        <v>9.8244845232776692E-17</v>
      </c>
      <c r="X67">
        <f t="shared" si="16"/>
        <v>8.5031366457704745E-17</v>
      </c>
      <c r="Y67">
        <f t="shared" si="17"/>
        <v>9.8244845232776701E-19</v>
      </c>
      <c r="Z67">
        <f t="shared" si="18"/>
        <v>1.2231030322744178E-17</v>
      </c>
      <c r="AB67">
        <f t="shared" si="19"/>
        <v>-58.578371469750493</v>
      </c>
      <c r="AC67">
        <f t="shared" ref="AC67:AC69" si="30">S67*Z67</f>
        <v>-52.302117383705898</v>
      </c>
      <c r="AE67">
        <f t="shared" ref="AE67:AE69" si="31">$Z67*O67</f>
        <v>0</v>
      </c>
      <c r="AF67">
        <f t="shared" si="24"/>
        <v>0</v>
      </c>
      <c r="AG67">
        <f t="shared" si="24"/>
        <v>-3.0577575806860447E-16</v>
      </c>
      <c r="AH67">
        <f t="shared" ref="AH67:AH69" si="32">-X67*R67</f>
        <v>-8.5031366457704746E-12</v>
      </c>
      <c r="AI67">
        <f t="shared" ref="AI67:AI69" si="33">SUM(AE67:AH67)</f>
        <v>-8.5034424215285432E-12</v>
      </c>
      <c r="AJ67">
        <f t="shared" ref="AJ67:AJ69" si="34">AB67-AC67</f>
        <v>-6.2762540860445952</v>
      </c>
      <c r="AK67">
        <f t="shared" si="22"/>
        <v>-4.1004860028825352</v>
      </c>
      <c r="AL67">
        <f t="shared" si="26"/>
        <v>-10.376740088935634</v>
      </c>
      <c r="AN67">
        <f t="shared" si="27"/>
        <v>0</v>
      </c>
      <c r="AO67">
        <f t="shared" si="27"/>
        <v>0</v>
      </c>
      <c r="AP67">
        <f t="shared" si="27"/>
        <v>-5.5378851216714863E-19</v>
      </c>
      <c r="AQ67">
        <f t="shared" si="27"/>
        <v>-1.5399976183719189E-14</v>
      </c>
      <c r="AR67">
        <f t="shared" si="27"/>
        <v>-1.5400529972231356E-14</v>
      </c>
      <c r="AS67">
        <f t="shared" si="27"/>
        <v>-1.1366883477773293E-2</v>
      </c>
      <c r="AT67">
        <f t="shared" si="27"/>
        <v>-7.4263638721453378E-3</v>
      </c>
      <c r="AU67">
        <f t="shared" si="23"/>
        <v>-1.8793247349934029E-2</v>
      </c>
      <c r="AW67">
        <v>64</v>
      </c>
      <c r="AX67">
        <f>IF(Z67&gt;0, (R67*SUMPRODUCT(K67:$K$98, X67:$X$98)-K67*$AZ$3)/Z67, 0)</f>
        <v>-4.2761824640764436E+18</v>
      </c>
    </row>
    <row r="68" spans="5:50" x14ac:dyDescent="0.25">
      <c r="E68">
        <v>2068</v>
      </c>
      <c r="F68" s="5">
        <v>3.5571999999999999E-2</v>
      </c>
      <c r="G68" s="5">
        <v>7.0000000000000007E-2</v>
      </c>
      <c r="H68" s="5">
        <f t="shared" ref="H68:H69" si="35">G68+$C$9</f>
        <v>0.12000000000000001</v>
      </c>
      <c r="I68" s="5">
        <f t="shared" ref="I68:I69" si="36">1+H68</f>
        <v>1.1200000000000001</v>
      </c>
      <c r="J68">
        <f t="shared" ref="J68:J69" si="37">1/I68</f>
        <v>0.89285714285714279</v>
      </c>
      <c r="K68">
        <f t="shared" si="20"/>
        <v>1.6170478387293595E-3</v>
      </c>
      <c r="L68" s="2">
        <v>65</v>
      </c>
      <c r="M68" s="6">
        <v>0.88304594599999997</v>
      </c>
      <c r="Q68" s="4">
        <f t="shared" si="21"/>
        <v>25</v>
      </c>
      <c r="R68">
        <f t="shared" si="28"/>
        <v>100000</v>
      </c>
      <c r="S68">
        <f t="shared" si="29"/>
        <v>-3.5697759125718675E+19</v>
      </c>
      <c r="U68">
        <f t="shared" ref="U68:U69" si="38">M68</f>
        <v>0.88304594599999997</v>
      </c>
      <c r="V68">
        <f t="shared" ref="V68:V69" si="39">$C$10</f>
        <v>0.01</v>
      </c>
      <c r="W68">
        <f t="shared" ref="W68:W69" si="40">Z67</f>
        <v>1.2231030322744178E-17</v>
      </c>
      <c r="X68">
        <f t="shared" ref="X68:X69" si="41">U68*W68</f>
        <v>1.0800561741902317E-17</v>
      </c>
      <c r="Y68">
        <f t="shared" ref="Y68:Y69" si="42">V68*W68</f>
        <v>1.2231030322744178E-19</v>
      </c>
      <c r="Z68">
        <f t="shared" ref="Z68:Z69" si="43">MAX(0, W68-X68-Y68)</f>
        <v>1.3081582776144193E-18</v>
      </c>
      <c r="AB68">
        <f t="shared" ref="AB68:AB69" si="44">AC67</f>
        <v>-52.302117383705898</v>
      </c>
      <c r="AC68">
        <f t="shared" si="30"/>
        <v>-46.698319092594559</v>
      </c>
      <c r="AE68">
        <f t="shared" si="31"/>
        <v>0</v>
      </c>
      <c r="AF68">
        <f t="shared" si="24"/>
        <v>0</v>
      </c>
      <c r="AG68">
        <f t="shared" si="24"/>
        <v>-3.2703956940360481E-17</v>
      </c>
      <c r="AH68">
        <f t="shared" si="32"/>
        <v>-1.0800561741902317E-12</v>
      </c>
      <c r="AI68">
        <f t="shared" si="33"/>
        <v>-1.0800888781471721E-12</v>
      </c>
      <c r="AJ68">
        <f t="shared" si="34"/>
        <v>-5.6037982911113389</v>
      </c>
      <c r="AK68">
        <f t="shared" si="22"/>
        <v>-3.6611482168594134</v>
      </c>
      <c r="AL68">
        <f t="shared" si="26"/>
        <v>-9.2649465079718318</v>
      </c>
      <c r="AN68">
        <f t="shared" si="27"/>
        <v>0</v>
      </c>
      <c r="AO68">
        <f t="shared" si="27"/>
        <v>0</v>
      </c>
      <c r="AP68">
        <f t="shared" si="27"/>
        <v>-5.2883862888307952E-20</v>
      </c>
      <c r="AQ68">
        <f t="shared" si="27"/>
        <v>-1.7465025021806149E-15</v>
      </c>
      <c r="AR68">
        <f t="shared" si="27"/>
        <v>-1.7465553860435032E-15</v>
      </c>
      <c r="AS68">
        <f t="shared" si="27"/>
        <v>-9.0616099153168692E-3</v>
      </c>
      <c r="AT68">
        <f t="shared" si="27"/>
        <v>-5.9202518113403626E-3</v>
      </c>
      <c r="AU68">
        <f t="shared" si="23"/>
        <v>-1.4981861726658977E-2</v>
      </c>
      <c r="AW68">
        <v>65</v>
      </c>
      <c r="AX68">
        <f>IF(Z68&gt;0, (R68*SUMPRODUCT(K68:$K$98, X68:$X$98)-K68*$AZ$3)/Z68, 0)</f>
        <v>-3.5697759125718675E+19</v>
      </c>
    </row>
    <row r="69" spans="5:50" x14ac:dyDescent="0.25">
      <c r="E69">
        <v>2069</v>
      </c>
      <c r="F69" s="5">
        <v>3.5571999999999999E-2</v>
      </c>
      <c r="G69" s="5">
        <v>7.0000000000000007E-2</v>
      </c>
      <c r="H69" s="5">
        <f t="shared" si="35"/>
        <v>0.12000000000000001</v>
      </c>
      <c r="I69" s="5">
        <f t="shared" si="36"/>
        <v>1.1200000000000001</v>
      </c>
      <c r="J69">
        <f t="shared" si="37"/>
        <v>0.89285714285714279</v>
      </c>
      <c r="K69">
        <f t="shared" ref="K69" si="45">K68*J69</f>
        <v>1.4437927131512138E-3</v>
      </c>
      <c r="L69" s="2">
        <v>66</v>
      </c>
      <c r="M69" s="6">
        <v>1</v>
      </c>
      <c r="Q69" s="4">
        <f t="shared" ref="Q69" si="46">$C$8</f>
        <v>25</v>
      </c>
      <c r="R69">
        <f t="shared" si="28"/>
        <v>100000</v>
      </c>
      <c r="S69">
        <f t="shared" si="29"/>
        <v>0</v>
      </c>
      <c r="U69">
        <f t="shared" si="38"/>
        <v>1</v>
      </c>
      <c r="V69">
        <f t="shared" si="39"/>
        <v>0.01</v>
      </c>
      <c r="W69">
        <f t="shared" si="40"/>
        <v>1.3081582776144193E-18</v>
      </c>
      <c r="X69">
        <f t="shared" si="41"/>
        <v>1.3081582776144193E-18</v>
      </c>
      <c r="Y69">
        <f t="shared" si="42"/>
        <v>1.3081582776144193E-20</v>
      </c>
      <c r="Z69">
        <f t="shared" si="43"/>
        <v>0</v>
      </c>
      <c r="AB69">
        <f t="shared" si="44"/>
        <v>-46.698319092594559</v>
      </c>
      <c r="AC69">
        <f t="shared" si="30"/>
        <v>0</v>
      </c>
      <c r="AE69">
        <f t="shared" si="31"/>
        <v>0</v>
      </c>
      <c r="AF69">
        <f t="shared" si="24"/>
        <v>0</v>
      </c>
      <c r="AG69">
        <f t="shared" si="24"/>
        <v>0</v>
      </c>
      <c r="AH69">
        <f t="shared" si="32"/>
        <v>-1.3081582776144194E-13</v>
      </c>
      <c r="AI69">
        <f t="shared" si="33"/>
        <v>-1.3081582776144194E-13</v>
      </c>
      <c r="AJ69">
        <f t="shared" si="34"/>
        <v>-46.698319092594559</v>
      </c>
      <c r="AK69">
        <f t="shared" si="22"/>
        <v>-3.2688823364816195</v>
      </c>
      <c r="AL69">
        <f t="shared" si="26"/>
        <v>-49.967201429076304</v>
      </c>
      <c r="AN69">
        <f t="shared" si="27"/>
        <v>0</v>
      </c>
      <c r="AO69">
        <f t="shared" si="27"/>
        <v>0</v>
      </c>
      <c r="AP69">
        <f t="shared" si="27"/>
        <v>0</v>
      </c>
      <c r="AQ69">
        <f t="shared" si="27"/>
        <v>-1.8887093888681412E-16</v>
      </c>
      <c r="AR69">
        <f t="shared" si="27"/>
        <v>-1.8887093888681412E-16</v>
      </c>
      <c r="AS69">
        <f t="shared" si="27"/>
        <v>-6.7422692822298222E-2</v>
      </c>
      <c r="AT69">
        <f t="shared" si="27"/>
        <v>-4.7195884975608764E-3</v>
      </c>
      <c r="AU69">
        <f t="shared" si="23"/>
        <v>-7.214228131985928E-2</v>
      </c>
      <c r="AW69">
        <v>66</v>
      </c>
      <c r="AX69">
        <f>IF(Z69&gt;0, (R69*SUMPRODUCT(K69:$K$98, X69:$X$98)-K69*$AZ$3)/Z69, 0)</f>
        <v>0</v>
      </c>
    </row>
    <row r="70" spans="5:50" x14ac:dyDescent="0.25">
      <c r="F70" s="5"/>
      <c r="G70" s="5"/>
      <c r="H70" s="5"/>
      <c r="I70" s="5"/>
      <c r="M70" s="6"/>
      <c r="Q70" s="4"/>
      <c r="AX70">
        <f>IF(Z70&gt;0, (R70*SUMPRODUCT(K70:$K$98, X70:$X$98)-K70*$AZ$3)/Z70, 0)</f>
        <v>0</v>
      </c>
    </row>
    <row r="71" spans="5:50" x14ac:dyDescent="0.25">
      <c r="F71" s="5"/>
      <c r="G71" s="5"/>
      <c r="H71" s="5"/>
      <c r="I71" s="5"/>
      <c r="M71" s="6"/>
      <c r="Q71" s="4"/>
      <c r="AN71" s="8">
        <f t="shared" ref="AN71:AU71" si="47">SUM(AN3:AN69)</f>
        <v>61198.728413319106</v>
      </c>
      <c r="AO71" s="8">
        <f t="shared" si="47"/>
        <v>-6119.8728413319113</v>
      </c>
      <c r="AP71" s="8">
        <f t="shared" si="47"/>
        <v>-381.02265911640683</v>
      </c>
      <c r="AQ71" s="8">
        <f t="shared" si="47"/>
        <v>-28878.74927020655</v>
      </c>
      <c r="AR71" s="8">
        <f t="shared" si="47"/>
        <v>25819.083642664256</v>
      </c>
      <c r="AS71" s="8">
        <f t="shared" si="47"/>
        <v>-1536.0326072870257</v>
      </c>
      <c r="AT71" s="8">
        <f t="shared" si="47"/>
        <v>214.51846995682257</v>
      </c>
      <c r="AU71" s="8">
        <f t="shared" si="47"/>
        <v>24497.569505334013</v>
      </c>
      <c r="AX71">
        <f>IF(Z71&gt;0, (R71*SUMPRODUCT(K71:$K$98, X71:$X$98)-K71*$AZ$3)/Z71, 0)</f>
        <v>0</v>
      </c>
    </row>
    <row r="72" spans="5:50" x14ac:dyDescent="0.25">
      <c r="F72" s="5"/>
      <c r="G72" s="5"/>
      <c r="H72" s="5"/>
      <c r="I72" s="5"/>
      <c r="M72" s="6"/>
      <c r="Q72" s="4"/>
      <c r="AX72">
        <f>IF(Z72&gt;0, (R72*SUMPRODUCT(K72:$K$98, X72:$X$98)-K72*$AZ$3)/Z72, 0)</f>
        <v>0</v>
      </c>
    </row>
    <row r="73" spans="5:50" x14ac:dyDescent="0.25">
      <c r="F73" s="5"/>
      <c r="G73" s="5"/>
      <c r="H73" s="5"/>
      <c r="I73" s="5"/>
      <c r="M73" s="6"/>
      <c r="Q73" s="4"/>
      <c r="AX73">
        <f>IF(Z73&gt;0, (R73*SUMPRODUCT(K73:$K$98, X73:$X$98)-K73*$AZ$3)/Z73, 0)</f>
        <v>0</v>
      </c>
    </row>
    <row r="74" spans="5:50" x14ac:dyDescent="0.25">
      <c r="F74" s="5"/>
      <c r="G74" s="5"/>
      <c r="H74" s="5"/>
      <c r="I74" s="5"/>
      <c r="M74" s="6"/>
      <c r="Q74" s="4"/>
      <c r="AX74">
        <f>IF(Z74&gt;0, (R74*SUMPRODUCT(K74:$K$98, X74:$X$98)-K74*$AZ$3)/Z74, 0)</f>
        <v>0</v>
      </c>
    </row>
    <row r="75" spans="5:50" x14ac:dyDescent="0.25">
      <c r="F75" s="5"/>
      <c r="G75" s="5"/>
      <c r="H75" s="5"/>
      <c r="I75" s="5"/>
      <c r="M75" s="6"/>
      <c r="Q75" s="4"/>
      <c r="AX75">
        <f>IF(Z75&gt;0, (R75*SUMPRODUCT(K75:$K$98, X75:$X$98)-K75*$AZ$3)/Z75, 0)</f>
        <v>0</v>
      </c>
    </row>
    <row r="76" spans="5:50" x14ac:dyDescent="0.25">
      <c r="F76" s="5"/>
      <c r="G76" s="5"/>
      <c r="H76" s="5"/>
      <c r="I76" s="5"/>
      <c r="M76" s="6"/>
      <c r="Q76" s="4"/>
      <c r="AX76">
        <f>IF(Z76&gt;0, (R76*SUMPRODUCT(K76:$K$98, X76:$X$98)-K76*$AZ$3)/Z76, 0)</f>
        <v>0</v>
      </c>
    </row>
    <row r="77" spans="5:50" x14ac:dyDescent="0.25">
      <c r="F77" s="5"/>
      <c r="G77" s="5"/>
      <c r="H77" s="5"/>
      <c r="I77" s="5"/>
      <c r="M77" s="6"/>
      <c r="Q77" s="4"/>
      <c r="AX77">
        <f>IF(Z77&gt;0, (R77*SUMPRODUCT(K77:$K$98, X77:$X$98)-K77*$AZ$3)/Z77, 0)</f>
        <v>0</v>
      </c>
    </row>
    <row r="78" spans="5:50" x14ac:dyDescent="0.25">
      <c r="F78" s="5"/>
      <c r="G78" s="5"/>
      <c r="H78" s="5"/>
      <c r="I78" s="5"/>
      <c r="M78" s="6"/>
      <c r="Q78" s="4"/>
      <c r="AX78">
        <f>IF(Z78&gt;0, (R78*SUMPRODUCT(K78:$K$98, X78:$X$98)-K78*$AZ$3)/Z78, 0)</f>
        <v>0</v>
      </c>
    </row>
    <row r="79" spans="5:50" x14ac:dyDescent="0.25">
      <c r="F79" s="5"/>
      <c r="G79" s="5"/>
      <c r="H79" s="5"/>
      <c r="I79" s="5"/>
      <c r="M79" s="6"/>
      <c r="Q79" s="4"/>
      <c r="AX79">
        <f>IF(Z79&gt;0, (R79*SUMPRODUCT(K79:$K$98, X79:$X$98)-K79*$AZ$3)/Z79, 0)</f>
        <v>0</v>
      </c>
    </row>
    <row r="80" spans="5:50" x14ac:dyDescent="0.25">
      <c r="F80" s="5"/>
      <c r="G80" s="5"/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/>
      <c r="G81" s="5"/>
      <c r="H81" s="5"/>
      <c r="I81" s="5"/>
      <c r="M81" s="6"/>
      <c r="Q81" s="4"/>
      <c r="AX81">
        <f>IF(Z81&gt;0, (R81*SUMPRODUCT(K81:$K$98, X81:$X$98)-K81*$AZ$3)/Z81, 0)</f>
        <v>0</v>
      </c>
    </row>
    <row r="82" spans="2:50" x14ac:dyDescent="0.25">
      <c r="F82" s="5"/>
      <c r="G82" s="5"/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/>
      <c r="G83" s="5"/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/>
      <c r="G84" s="5"/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/>
      <c r="G85" s="5"/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/>
      <c r="G86" s="5"/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/>
      <c r="G87" s="5"/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/>
      <c r="G88" s="5"/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/>
      <c r="G89" s="5"/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/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/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/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/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/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/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/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/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/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71:AU71">
    <cfRule type="cellIs" dxfId="16" priority="1" operator="lessThan">
      <formula>0</formula>
    </cfRule>
  </conditionalFormatting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74C6E9-3BB6-4C7D-B9AB-8B90DF3EC532}">
  <dimension ref="A1:AZ100"/>
  <sheetViews>
    <sheetView workbookViewId="0">
      <selection activeCell="M33" sqref="M33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</cols>
  <sheetData>
    <row r="1" spans="1:52" x14ac:dyDescent="0.25">
      <c r="A1" t="s">
        <v>0</v>
      </c>
      <c r="Q1" t="s">
        <v>1</v>
      </c>
      <c r="W1" t="s">
        <v>2</v>
      </c>
      <c r="AB1" t="s">
        <v>46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f>'S.26.04.C'!C3*(1+C12)</f>
        <v>17311.323049707149</v>
      </c>
      <c r="K3">
        <v>1</v>
      </c>
      <c r="L3" s="2">
        <v>0</v>
      </c>
      <c r="O3">
        <f>$C$3</f>
        <v>17311.323049707149</v>
      </c>
      <c r="P3">
        <f>O3*C5</f>
        <v>1731.132304970715</v>
      </c>
      <c r="Q3" s="4">
        <f>B8</f>
        <v>200</v>
      </c>
      <c r="R3">
        <f t="shared" ref="R3:R66" si="0">$C$6</f>
        <v>250000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17311.323049707149</v>
      </c>
      <c r="AF3">
        <f t="shared" ref="AF3:AG34" si="4">-$Z3*P3</f>
        <v>-1731.132304970715</v>
      </c>
      <c r="AG3">
        <f t="shared" si="4"/>
        <v>-200</v>
      </c>
      <c r="AH3">
        <f t="shared" ref="AH3:AH66" si="5">-X3*R3</f>
        <v>0</v>
      </c>
      <c r="AI3">
        <f t="shared" ref="AI3:AI34" si="6">SUM(AE3:AH3)</f>
        <v>15380.190744736434</v>
      </c>
      <c r="AJ3">
        <f t="shared" ref="AJ3:AJ66" si="7">AB3-AC3</f>
        <v>0</v>
      </c>
      <c r="AL3">
        <f t="shared" ref="AL3:AL34" si="8">SUM(AI3:AK3)</f>
        <v>15380.190744736434</v>
      </c>
      <c r="AN3">
        <f t="shared" ref="AN3:AU34" si="9">AE3*$K3</f>
        <v>17311.323049707149</v>
      </c>
      <c r="AO3">
        <f t="shared" si="9"/>
        <v>-1731.132304970715</v>
      </c>
      <c r="AP3">
        <f t="shared" si="9"/>
        <v>-200</v>
      </c>
      <c r="AQ3">
        <f t="shared" si="9"/>
        <v>0</v>
      </c>
      <c r="AR3">
        <f t="shared" si="9"/>
        <v>15380.190744736434</v>
      </c>
      <c r="AS3">
        <f t="shared" si="9"/>
        <v>0</v>
      </c>
      <c r="AT3">
        <f t="shared" si="9"/>
        <v>0</v>
      </c>
      <c r="AU3">
        <f t="shared" si="9"/>
        <v>15380.190744736434</v>
      </c>
      <c r="AW3">
        <v>0</v>
      </c>
      <c r="AX3">
        <f>IF(Z3&gt;0, (R3*SUMPRODUCT(K3:$K$98, X3:$X$98)-K3*$AZ$3)/Z3, 0)</f>
        <v>0</v>
      </c>
      <c r="AZ3">
        <f>C6*SUMPRODUCT(X4:X98, K4:K98)/1</f>
        <v>8723.3418145998348</v>
      </c>
    </row>
    <row r="4" spans="1:52" x14ac:dyDescent="0.25">
      <c r="A4" t="s">
        <v>14</v>
      </c>
      <c r="C4" t="s">
        <v>37</v>
      </c>
      <c r="E4">
        <v>2004</v>
      </c>
      <c r="F4" s="5">
        <f t="array" ref="F4:F98">EconomicRates!C44:C138</f>
        <v>1.5900000000000001E-2</v>
      </c>
      <c r="G4" s="5">
        <f t="array" ref="G4:G98">EconomicRates!D44:D138</f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98">Mortalities!B2:B96</f>
        <v>1.784809E-3</v>
      </c>
      <c r="R4">
        <f t="shared" si="0"/>
        <v>250000</v>
      </c>
      <c r="S4">
        <f t="shared" si="1"/>
        <v>592.1148920306897</v>
      </c>
      <c r="U4">
        <f t="shared" ref="U4:U67" si="13">M4</f>
        <v>1.784809E-3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1.784809E-3</v>
      </c>
      <c r="Y4">
        <f t="shared" ref="Y4:Y67" si="17">V4*W4</f>
        <v>0.01</v>
      </c>
      <c r="Z4">
        <f t="shared" ref="Z4:Z67" si="18">MAX(0, W4-X4-Y4)</f>
        <v>0.98821519099999999</v>
      </c>
      <c r="AB4">
        <f t="shared" ref="AB4:AB67" si="19">AC3</f>
        <v>0</v>
      </c>
      <c r="AC4">
        <f t="shared" si="2"/>
        <v>585.13693112205237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-446.20224999999999</v>
      </c>
      <c r="AI4">
        <f t="shared" si="6"/>
        <v>-446.20224999999999</v>
      </c>
      <c r="AJ4">
        <f t="shared" si="7"/>
        <v>-585.13693112205237</v>
      </c>
      <c r="AK4">
        <f>G4*SUM(AB4, AE4:AF4)</f>
        <v>0</v>
      </c>
      <c r="AL4">
        <f t="shared" si="8"/>
        <v>-1031.3391811220524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-416.27227353297883</v>
      </c>
      <c r="AR4">
        <f t="shared" si="9"/>
        <v>-416.27227353297883</v>
      </c>
      <c r="AS4">
        <f t="shared" si="9"/>
        <v>-545.88761183137638</v>
      </c>
      <c r="AT4">
        <f t="shared" si="9"/>
        <v>0</v>
      </c>
      <c r="AU4">
        <f t="shared" si="9"/>
        <v>-962.1598853643552</v>
      </c>
      <c r="AW4">
        <v>1</v>
      </c>
      <c r="AX4">
        <f>IF(Z4&gt;0, (R4*SUMPRODUCT(K4:$K$98, X4:$X$98)-K4*$AZ$3)/Z4, 0)</f>
        <v>592.1148920306897</v>
      </c>
    </row>
    <row r="5" spans="1:52" x14ac:dyDescent="0.25">
      <c r="C5" s="2">
        <f>'S.26.04.A'!C5</f>
        <v>0.1</v>
      </c>
      <c r="E5">
        <v>2005</v>
      </c>
      <c r="F5" s="5">
        <v>3.6400000000000002E-2</v>
      </c>
      <c r="G5" s="5"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1.7924099999999999E-3</v>
      </c>
      <c r="Q5" s="4">
        <f t="shared" ref="Q5:Q68" si="21">$C$8</f>
        <v>25</v>
      </c>
      <c r="R5">
        <f t="shared" si="0"/>
        <v>250000</v>
      </c>
      <c r="S5">
        <f t="shared" si="1"/>
        <v>868.01475944567937</v>
      </c>
      <c r="U5">
        <f t="shared" si="13"/>
        <v>1.7924099999999999E-3</v>
      </c>
      <c r="V5">
        <f t="shared" si="14"/>
        <v>0.01</v>
      </c>
      <c r="W5">
        <f t="shared" si="15"/>
        <v>0.98821519099999999</v>
      </c>
      <c r="X5">
        <f t="shared" si="16"/>
        <v>1.7712867905003099E-3</v>
      </c>
      <c r="Y5">
        <f t="shared" si="17"/>
        <v>9.8821519099999994E-3</v>
      </c>
      <c r="Z5">
        <f t="shared" si="18"/>
        <v>0.97656175229949971</v>
      </c>
      <c r="AB5">
        <f t="shared" si="19"/>
        <v>585.13693112205237</v>
      </c>
      <c r="AC5">
        <f t="shared" si="2"/>
        <v>847.67001450610132</v>
      </c>
      <c r="AE5">
        <f t="shared" si="3"/>
        <v>0</v>
      </c>
      <c r="AF5">
        <f t="shared" si="4"/>
        <v>0</v>
      </c>
      <c r="AG5">
        <f t="shared" si="4"/>
        <v>-24.414043807487491</v>
      </c>
      <c r="AH5">
        <f t="shared" si="5"/>
        <v>-442.82169762507749</v>
      </c>
      <c r="AI5">
        <f t="shared" si="6"/>
        <v>-467.23574143256496</v>
      </c>
      <c r="AJ5">
        <f t="shared" si="7"/>
        <v>-262.53308338404895</v>
      </c>
      <c r="AK5">
        <f>G5*SUM(AB5, AE5:AF5)</f>
        <v>23.990614176004147</v>
      </c>
      <c r="AL5">
        <f t="shared" si="8"/>
        <v>-705.77821064060981</v>
      </c>
      <c r="AN5">
        <f t="shared" si="9"/>
        <v>0</v>
      </c>
      <c r="AO5">
        <f t="shared" si="9"/>
        <v>0</v>
      </c>
      <c r="AP5">
        <f t="shared" si="9"/>
        <v>-20.876644603586456</v>
      </c>
      <c r="AQ5">
        <f t="shared" si="9"/>
        <v>-378.66038403848324</v>
      </c>
      <c r="AR5">
        <f t="shared" si="9"/>
        <v>-399.53702864206969</v>
      </c>
      <c r="AS5">
        <f t="shared" si="9"/>
        <v>-224.49414450594293</v>
      </c>
      <c r="AT5">
        <f t="shared" si="9"/>
        <v>20.514566530785</v>
      </c>
      <c r="AU5">
        <f t="shared" si="9"/>
        <v>-603.51660661722758</v>
      </c>
      <c r="AW5">
        <v>2</v>
      </c>
      <c r="AX5">
        <f>IF(Z5&gt;0, (R5*SUMPRODUCT(K5:$K$98, X5:$X$98)-K5*$AZ$3)/Z5, 0)</f>
        <v>868.01475944567937</v>
      </c>
    </row>
    <row r="6" spans="1:52" x14ac:dyDescent="0.25">
      <c r="A6" t="s">
        <v>16</v>
      </c>
      <c r="C6" s="2">
        <v>250000</v>
      </c>
      <c r="E6">
        <v>2006</v>
      </c>
      <c r="F6" s="5">
        <v>5.8799999999999998E-2</v>
      </c>
      <c r="G6" s="5"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1.8014369999999999E-3</v>
      </c>
      <c r="Q6" s="4">
        <f t="shared" si="21"/>
        <v>25</v>
      </c>
      <c r="R6">
        <f t="shared" si="0"/>
        <v>250000</v>
      </c>
      <c r="S6">
        <f t="shared" si="1"/>
        <v>1242.5802220460021</v>
      </c>
      <c r="U6">
        <f t="shared" si="13"/>
        <v>1.8014369999999999E-3</v>
      </c>
      <c r="V6">
        <f t="shared" si="14"/>
        <v>0.01</v>
      </c>
      <c r="W6">
        <f t="shared" si="15"/>
        <v>0.97656175229949971</v>
      </c>
      <c r="X6">
        <f t="shared" si="16"/>
        <v>1.7592144733771537E-3</v>
      </c>
      <c r="Y6">
        <f t="shared" si="17"/>
        <v>9.765617522994997E-3</v>
      </c>
      <c r="Z6">
        <f t="shared" si="18"/>
        <v>0.9650369203031276</v>
      </c>
      <c r="AB6">
        <f t="shared" si="19"/>
        <v>847.67001450610132</v>
      </c>
      <c r="AC6">
        <f t="shared" si="2"/>
        <v>1199.1357907128504</v>
      </c>
      <c r="AE6">
        <f t="shared" si="3"/>
        <v>0</v>
      </c>
      <c r="AF6">
        <f t="shared" si="4"/>
        <v>0</v>
      </c>
      <c r="AG6">
        <f t="shared" si="4"/>
        <v>-24.125923007578191</v>
      </c>
      <c r="AH6">
        <f t="shared" si="5"/>
        <v>-439.80361834428845</v>
      </c>
      <c r="AI6">
        <f t="shared" si="6"/>
        <v>-463.92954135186665</v>
      </c>
      <c r="AJ6">
        <f t="shared" si="7"/>
        <v>-351.46577620674907</v>
      </c>
      <c r="AK6">
        <f>G6*SUM(AB6, AE6:AF6)</f>
        <v>49.588695848606932</v>
      </c>
      <c r="AL6">
        <f t="shared" si="8"/>
        <v>-765.80662171000881</v>
      </c>
      <c r="AN6">
        <f t="shared" si="9"/>
        <v>0</v>
      </c>
      <c r="AO6">
        <f t="shared" si="9"/>
        <v>0</v>
      </c>
      <c r="AP6">
        <f t="shared" si="9"/>
        <v>-18.61097897837243</v>
      </c>
      <c r="AQ6">
        <f t="shared" si="9"/>
        <v>-339.26892218990503</v>
      </c>
      <c r="AR6">
        <f t="shared" si="9"/>
        <v>-357.87990116827746</v>
      </c>
      <c r="AS6">
        <f t="shared" si="9"/>
        <v>-271.12422478288295</v>
      </c>
      <c r="AT6">
        <f t="shared" si="9"/>
        <v>38.253217326169768</v>
      </c>
      <c r="AU6">
        <f t="shared" si="9"/>
        <v>-590.75090862499064</v>
      </c>
      <c r="AW6">
        <v>3</v>
      </c>
      <c r="AX6">
        <f>IF(Z6&gt;0, (R6*SUMPRODUCT(K6:$K$98, X6:$X$98)-K6*$AZ$3)/Z6, 0)</f>
        <v>1242.5802220460021</v>
      </c>
    </row>
    <row r="7" spans="1:52" x14ac:dyDescent="0.25">
      <c r="A7" t="s">
        <v>15</v>
      </c>
      <c r="B7" t="s">
        <v>37</v>
      </c>
      <c r="C7" t="s">
        <v>47</v>
      </c>
      <c r="E7">
        <v>2007</v>
      </c>
      <c r="F7" s="5">
        <v>5.4699999999999999E-2</v>
      </c>
      <c r="G7" s="5"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1.8114139999999999E-3</v>
      </c>
      <c r="Q7" s="4">
        <f t="shared" si="21"/>
        <v>25</v>
      </c>
      <c r="R7">
        <f t="shared" si="0"/>
        <v>250000</v>
      </c>
      <c r="S7">
        <f t="shared" si="1"/>
        <v>1537.9094867785468</v>
      </c>
      <c r="U7">
        <f t="shared" si="13"/>
        <v>1.8114139999999999E-3</v>
      </c>
      <c r="V7">
        <f t="shared" si="14"/>
        <v>0.01</v>
      </c>
      <c r="W7">
        <f t="shared" si="15"/>
        <v>0.9650369203031276</v>
      </c>
      <c r="X7">
        <f t="shared" si="16"/>
        <v>1.7480813879539696E-3</v>
      </c>
      <c r="Y7">
        <f t="shared" si="17"/>
        <v>9.6503692030312765E-3</v>
      </c>
      <c r="Z7">
        <f t="shared" si="18"/>
        <v>0.95363846971214228</v>
      </c>
      <c r="AB7">
        <f t="shared" si="19"/>
        <v>1199.1357907128504</v>
      </c>
      <c r="AC7">
        <f t="shared" si="2"/>
        <v>1466.6096495272795</v>
      </c>
      <c r="AE7">
        <f t="shared" si="3"/>
        <v>0</v>
      </c>
      <c r="AF7">
        <f t="shared" si="4"/>
        <v>0</v>
      </c>
      <c r="AG7">
        <f t="shared" si="4"/>
        <v>-23.840961742803557</v>
      </c>
      <c r="AH7">
        <f t="shared" si="5"/>
        <v>-437.02034698849241</v>
      </c>
      <c r="AI7">
        <f t="shared" si="6"/>
        <v>-460.86130873129594</v>
      </c>
      <c r="AJ7">
        <f t="shared" si="7"/>
        <v>-267.47385881442915</v>
      </c>
      <c r="AK7">
        <f>G7*SUM(AB7, AE7:AF7)</f>
        <v>58.87756732400095</v>
      </c>
      <c r="AL7">
        <f t="shared" si="8"/>
        <v>-669.45760022172408</v>
      </c>
      <c r="AN7">
        <f t="shared" si="9"/>
        <v>0</v>
      </c>
      <c r="AO7">
        <f t="shared" si="9"/>
        <v>0</v>
      </c>
      <c r="AP7">
        <f t="shared" si="9"/>
        <v>-16.732924211367099</v>
      </c>
      <c r="AQ7">
        <f t="shared" si="9"/>
        <v>-306.72539236766011</v>
      </c>
      <c r="AR7">
        <f t="shared" si="9"/>
        <v>-323.45831657902721</v>
      </c>
      <c r="AS7">
        <f t="shared" si="9"/>
        <v>-187.72815695720502</v>
      </c>
      <c r="AT7">
        <f t="shared" si="9"/>
        <v>41.323579241913535</v>
      </c>
      <c r="AU7">
        <f t="shared" si="9"/>
        <v>-469.86289429431861</v>
      </c>
      <c r="AW7">
        <v>4</v>
      </c>
      <c r="AX7">
        <f>IF(Z7&gt;0, (R7*SUMPRODUCT(K7:$K$98, X7:$X$98)-K7*$AZ$3)/Z7, 0)</f>
        <v>1537.9094867785468</v>
      </c>
    </row>
    <row r="8" spans="1:52" x14ac:dyDescent="0.25">
      <c r="B8" s="2">
        <f>'S.26.04.A'!B8</f>
        <v>200</v>
      </c>
      <c r="C8" s="2">
        <f>'S.26.04.A'!C8</f>
        <v>25</v>
      </c>
      <c r="E8">
        <v>2008</v>
      </c>
      <c r="F8" s="5">
        <v>2.2499999999999999E-2</v>
      </c>
      <c r="G8" s="5"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1.8237660000000001E-3</v>
      </c>
      <c r="Q8" s="4">
        <f t="shared" si="21"/>
        <v>25</v>
      </c>
      <c r="R8">
        <f t="shared" si="0"/>
        <v>250000</v>
      </c>
      <c r="S8">
        <f t="shared" si="1"/>
        <v>1663.231016803004</v>
      </c>
      <c r="U8">
        <f t="shared" si="13"/>
        <v>1.8237660000000001E-3</v>
      </c>
      <c r="V8">
        <f t="shared" si="14"/>
        <v>0.01</v>
      </c>
      <c r="W8">
        <f t="shared" si="15"/>
        <v>0.95363846971214228</v>
      </c>
      <c r="X8">
        <f t="shared" si="16"/>
        <v>1.739213417353035E-3</v>
      </c>
      <c r="Y8">
        <f t="shared" si="17"/>
        <v>9.5363846971214233E-3</v>
      </c>
      <c r="Z8">
        <f t="shared" si="18"/>
        <v>0.94236287159766785</v>
      </c>
      <c r="AB8">
        <f t="shared" si="19"/>
        <v>1466.6096495272795</v>
      </c>
      <c r="AC8">
        <f t="shared" si="2"/>
        <v>1567.3671571247878</v>
      </c>
      <c r="AE8">
        <f t="shared" si="3"/>
        <v>0</v>
      </c>
      <c r="AF8">
        <f t="shared" si="4"/>
        <v>0</v>
      </c>
      <c r="AG8">
        <f t="shared" si="4"/>
        <v>-23.559071789941697</v>
      </c>
      <c r="AH8">
        <f t="shared" si="5"/>
        <v>-434.80335433825877</v>
      </c>
      <c r="AI8">
        <f t="shared" si="6"/>
        <v>-458.36242612820047</v>
      </c>
      <c r="AJ8">
        <f t="shared" si="7"/>
        <v>-100.75750759750827</v>
      </c>
      <c r="AK8">
        <f>G8*SUM(AB8, AE8:AF8)</f>
        <v>31.238785534931054</v>
      </c>
      <c r="AL8">
        <f t="shared" si="8"/>
        <v>-527.88114819077771</v>
      </c>
      <c r="AN8">
        <f t="shared" si="9"/>
        <v>0</v>
      </c>
      <c r="AO8">
        <f t="shared" si="9"/>
        <v>0</v>
      </c>
      <c r="AP8">
        <f t="shared" si="9"/>
        <v>-15.434591646594008</v>
      </c>
      <c r="AQ8">
        <f t="shared" si="9"/>
        <v>-284.85894014065281</v>
      </c>
      <c r="AR8">
        <f t="shared" si="9"/>
        <v>-300.29353178724676</v>
      </c>
      <c r="AS8">
        <f t="shared" si="9"/>
        <v>-66.010706999080028</v>
      </c>
      <c r="AT8">
        <f t="shared" si="9"/>
        <v>20.465912348594351</v>
      </c>
      <c r="AU8">
        <f t="shared" si="9"/>
        <v>-345.83832643773246</v>
      </c>
      <c r="AW8">
        <v>5</v>
      </c>
      <c r="AX8">
        <f>IF(Z8&gt;0, (R8*SUMPRODUCT(K8:$K$98, X8:$X$98)-K8*$AZ$3)/Z8, 0)</f>
        <v>1663.231016803004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1.843244E-3</v>
      </c>
      <c r="Q9" s="4">
        <f t="shared" si="21"/>
        <v>25</v>
      </c>
      <c r="R9">
        <f t="shared" si="0"/>
        <v>250000</v>
      </c>
      <c r="S9">
        <f t="shared" si="1"/>
        <v>1702.1720054332309</v>
      </c>
      <c r="U9">
        <f t="shared" si="13"/>
        <v>1.843244E-3</v>
      </c>
      <c r="V9">
        <f t="shared" si="14"/>
        <v>0.01</v>
      </c>
      <c r="W9">
        <f t="shared" si="15"/>
        <v>0.94236287159766785</v>
      </c>
      <c r="X9">
        <f t="shared" si="16"/>
        <v>1.7370047088951716E-3</v>
      </c>
      <c r="Y9">
        <f t="shared" si="17"/>
        <v>9.4236287159766789E-3</v>
      </c>
      <c r="Z9">
        <f t="shared" si="18"/>
        <v>0.93120223817279602</v>
      </c>
      <c r="AB9">
        <f t="shared" si="19"/>
        <v>1567.3671571247878</v>
      </c>
      <c r="AC9">
        <f t="shared" si="2"/>
        <v>1585.0663812145012</v>
      </c>
      <c r="AE9">
        <f t="shared" si="3"/>
        <v>0</v>
      </c>
      <c r="AF9">
        <f t="shared" si="4"/>
        <v>0</v>
      </c>
      <c r="AG9">
        <f t="shared" si="4"/>
        <v>-23.280055954319899</v>
      </c>
      <c r="AH9">
        <f t="shared" si="5"/>
        <v>-434.25117722379292</v>
      </c>
      <c r="AI9">
        <f t="shared" si="6"/>
        <v>-457.53123317811281</v>
      </c>
      <c r="AJ9">
        <f t="shared" si="7"/>
        <v>-17.699224089713425</v>
      </c>
      <c r="AK9">
        <f t="shared" ref="AK9:AK72" si="22">G9*SUM(AB9:AB9, AE9:AF9)</f>
        <v>9.2474662270362487</v>
      </c>
      <c r="AL9">
        <f t="shared" si="8"/>
        <v>-465.98299104079001</v>
      </c>
      <c r="AN9">
        <f t="shared" si="9"/>
        <v>0</v>
      </c>
      <c r="AO9">
        <f t="shared" si="9"/>
        <v>0</v>
      </c>
      <c r="AP9">
        <f t="shared" si="9"/>
        <v>-14.44435648421539</v>
      </c>
      <c r="AQ9">
        <f t="shared" si="9"/>
        <v>-269.43572729457827</v>
      </c>
      <c r="AR9">
        <f t="shared" si="9"/>
        <v>-283.88008377879368</v>
      </c>
      <c r="AS9">
        <f t="shared" si="9"/>
        <v>-10.981670437024601</v>
      </c>
      <c r="AT9">
        <f t="shared" si="9"/>
        <v>5.7376880459888948</v>
      </c>
      <c r="AU9">
        <f t="shared" si="9"/>
        <v>-289.1240661698294</v>
      </c>
      <c r="AW9">
        <v>6</v>
      </c>
      <c r="AX9">
        <f>IF(Z9&gt;0, (R9*SUMPRODUCT(K9:$K$98, X9:$X$98)-K9*$AZ$3)/Z9, 0)</f>
        <v>1702.1720054332309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1.8660479999999999E-3</v>
      </c>
      <c r="Q10" s="4">
        <f t="shared" si="21"/>
        <v>25</v>
      </c>
      <c r="R10">
        <f t="shared" si="0"/>
        <v>250000</v>
      </c>
      <c r="S10">
        <f t="shared" si="1"/>
        <v>1731.6889937526219</v>
      </c>
      <c r="U10">
        <f t="shared" si="13"/>
        <v>1.8660479999999999E-3</v>
      </c>
      <c r="V10">
        <f t="shared" si="14"/>
        <v>0.01</v>
      </c>
      <c r="W10">
        <f t="shared" si="15"/>
        <v>0.93120223817279602</v>
      </c>
      <c r="X10">
        <f t="shared" si="16"/>
        <v>1.7376680741378696E-3</v>
      </c>
      <c r="Y10">
        <f t="shared" si="17"/>
        <v>9.3120223817279597E-3</v>
      </c>
      <c r="Z10">
        <f t="shared" si="18"/>
        <v>0.92015254771693011</v>
      </c>
      <c r="AB10">
        <f t="shared" si="19"/>
        <v>1585.0663812145012</v>
      </c>
      <c r="AC10">
        <f t="shared" si="2"/>
        <v>1593.4180394548421</v>
      </c>
      <c r="AE10">
        <f t="shared" si="3"/>
        <v>0</v>
      </c>
      <c r="AF10">
        <f t="shared" si="4"/>
        <v>0</v>
      </c>
      <c r="AG10">
        <f t="shared" si="4"/>
        <v>-23.003813692923252</v>
      </c>
      <c r="AH10">
        <f t="shared" si="5"/>
        <v>-434.41701853446739</v>
      </c>
      <c r="AI10">
        <f t="shared" si="6"/>
        <v>-457.42083222739063</v>
      </c>
      <c r="AJ10">
        <f t="shared" si="7"/>
        <v>-8.3516582403408393</v>
      </c>
      <c r="AK10">
        <f t="shared" si="22"/>
        <v>6.4987721629794555</v>
      </c>
      <c r="AL10">
        <f t="shared" si="8"/>
        <v>-459.27371830475204</v>
      </c>
      <c r="AN10">
        <f t="shared" si="9"/>
        <v>0</v>
      </c>
      <c r="AO10">
        <f t="shared" si="9"/>
        <v>0</v>
      </c>
      <c r="AP10">
        <f t="shared" si="9"/>
        <v>-13.540422215012407</v>
      </c>
      <c r="AQ10">
        <f t="shared" si="9"/>
        <v>-255.70498556737655</v>
      </c>
      <c r="AR10">
        <f t="shared" si="9"/>
        <v>-269.24540778238895</v>
      </c>
      <c r="AS10">
        <f t="shared" si="9"/>
        <v>-4.915923084722742</v>
      </c>
      <c r="AT10">
        <f t="shared" si="9"/>
        <v>3.8252839351147165</v>
      </c>
      <c r="AU10">
        <f t="shared" si="9"/>
        <v>-270.33604693199698</v>
      </c>
      <c r="AW10">
        <v>7</v>
      </c>
      <c r="AX10">
        <f>IF(Z10&gt;0, (R10*SUMPRODUCT(K10:$K$98, X10:$X$98)-K10*$AZ$3)/Z10, 0)</f>
        <v>1731.6889937526219</v>
      </c>
    </row>
    <row r="11" spans="1:52" x14ac:dyDescent="0.25">
      <c r="A11" t="s">
        <v>33</v>
      </c>
      <c r="C11" s="12">
        <f>AU100</f>
        <v>5525.764004154812</v>
      </c>
      <c r="E11">
        <v>2011</v>
      </c>
      <c r="F11" s="5">
        <v>1.5E-3</v>
      </c>
      <c r="G11" s="5"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1.8888519999999999E-3</v>
      </c>
      <c r="Q11" s="4">
        <f t="shared" si="21"/>
        <v>25</v>
      </c>
      <c r="R11">
        <f t="shared" si="0"/>
        <v>250000</v>
      </c>
      <c r="S11">
        <f t="shared" si="1"/>
        <v>1752.4769100796602</v>
      </c>
      <c r="U11">
        <f t="shared" si="13"/>
        <v>1.8888519999999999E-3</v>
      </c>
      <c r="V11">
        <f t="shared" si="14"/>
        <v>0.01</v>
      </c>
      <c r="W11">
        <f t="shared" si="15"/>
        <v>0.92015254771693011</v>
      </c>
      <c r="X11">
        <f t="shared" si="16"/>
        <v>1.7380319800602189E-3</v>
      </c>
      <c r="Y11">
        <f t="shared" si="17"/>
        <v>9.2015254771693009E-3</v>
      </c>
      <c r="Z11">
        <f t="shared" si="18"/>
        <v>0.90921299025970059</v>
      </c>
      <c r="AB11">
        <f t="shared" si="19"/>
        <v>1593.4180394548421</v>
      </c>
      <c r="AC11">
        <f t="shared" si="2"/>
        <v>1593.3747717746082</v>
      </c>
      <c r="AE11">
        <f t="shared" si="3"/>
        <v>0</v>
      </c>
      <c r="AF11">
        <f t="shared" si="4"/>
        <v>0</v>
      </c>
      <c r="AG11">
        <f t="shared" si="4"/>
        <v>-22.730324756492514</v>
      </c>
      <c r="AH11">
        <f t="shared" si="5"/>
        <v>-434.50799501505469</v>
      </c>
      <c r="AI11">
        <f t="shared" si="6"/>
        <v>-457.2383197715472</v>
      </c>
      <c r="AJ11">
        <f t="shared" si="7"/>
        <v>4.3267680233839201E-2</v>
      </c>
      <c r="AK11">
        <f t="shared" si="22"/>
        <v>3.8242032946916207</v>
      </c>
      <c r="AL11">
        <f t="shared" si="8"/>
        <v>-453.37084879662171</v>
      </c>
      <c r="AN11">
        <f t="shared" si="9"/>
        <v>0</v>
      </c>
      <c r="AO11">
        <f t="shared" si="9"/>
        <v>0</v>
      </c>
      <c r="AP11">
        <f t="shared" si="9"/>
        <v>-12.713266951045814</v>
      </c>
      <c r="AQ11">
        <f t="shared" si="9"/>
        <v>-243.02407432222174</v>
      </c>
      <c r="AR11">
        <f t="shared" si="9"/>
        <v>-255.73734127326756</v>
      </c>
      <c r="AS11">
        <f t="shared" si="9"/>
        <v>2.4199987244272317E-2</v>
      </c>
      <c r="AT11">
        <f t="shared" si="9"/>
        <v>2.1389099311745023</v>
      </c>
      <c r="AU11">
        <f t="shared" si="9"/>
        <v>-253.57423135484876</v>
      </c>
      <c r="AW11">
        <v>8</v>
      </c>
      <c r="AX11">
        <f>IF(Z11&gt;0, (R11*SUMPRODUCT(K11:$K$98, X11:$X$98)-K11*$AZ$3)/Z11, 0)</f>
        <v>1752.4769100796602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1.917357E-3</v>
      </c>
      <c r="Q12" s="4">
        <f t="shared" si="21"/>
        <v>25</v>
      </c>
      <c r="R12">
        <f t="shared" si="0"/>
        <v>250000</v>
      </c>
      <c r="S12">
        <f t="shared" si="1"/>
        <v>1773.0208886589394</v>
      </c>
      <c r="U12">
        <f t="shared" si="13"/>
        <v>1.917357E-3</v>
      </c>
      <c r="V12">
        <f t="shared" si="14"/>
        <v>0.01</v>
      </c>
      <c r="W12">
        <f t="shared" si="15"/>
        <v>0.90921299025970059</v>
      </c>
      <c r="X12">
        <f t="shared" si="16"/>
        <v>1.7432858913653687E-3</v>
      </c>
      <c r="Y12">
        <f t="shared" si="17"/>
        <v>9.0921299025970067E-3</v>
      </c>
      <c r="Z12">
        <f t="shared" si="18"/>
        <v>0.89837757446573818</v>
      </c>
      <c r="AB12">
        <f t="shared" si="19"/>
        <v>1593.3747717746082</v>
      </c>
      <c r="AC12">
        <f t="shared" si="2"/>
        <v>1592.8422054305056</v>
      </c>
      <c r="AE12">
        <f t="shared" si="3"/>
        <v>0</v>
      </c>
      <c r="AF12">
        <f t="shared" si="4"/>
        <v>0</v>
      </c>
      <c r="AG12">
        <f t="shared" si="4"/>
        <v>-22.459439361643454</v>
      </c>
      <c r="AH12">
        <f t="shared" si="5"/>
        <v>-435.8214728413422</v>
      </c>
      <c r="AI12">
        <f t="shared" si="6"/>
        <v>-458.28091220298563</v>
      </c>
      <c r="AJ12">
        <f t="shared" si="7"/>
        <v>0.53256634410263359</v>
      </c>
      <c r="AK12">
        <f t="shared" si="22"/>
        <v>3.664761975081599</v>
      </c>
      <c r="AL12">
        <f t="shared" si="8"/>
        <v>-454.0835838838014</v>
      </c>
      <c r="AN12">
        <f t="shared" si="9"/>
        <v>0</v>
      </c>
      <c r="AO12">
        <f t="shared" si="9"/>
        <v>0</v>
      </c>
      <c r="AP12">
        <f t="shared" si="9"/>
        <v>-11.937430780342011</v>
      </c>
      <c r="AQ12">
        <f t="shared" si="9"/>
        <v>-231.64374590379498</v>
      </c>
      <c r="AR12">
        <f t="shared" si="9"/>
        <v>-243.58117668413698</v>
      </c>
      <c r="AS12">
        <f t="shared" si="9"/>
        <v>0.28306467344516067</v>
      </c>
      <c r="AT12">
        <f t="shared" si="9"/>
        <v>1.9478599487518482</v>
      </c>
      <c r="AU12">
        <f t="shared" si="9"/>
        <v>-241.35025206193998</v>
      </c>
      <c r="AW12">
        <v>9</v>
      </c>
      <c r="AX12">
        <f>IF(Z12&gt;0, (R12*SUMPRODUCT(K12:$K$98, X12:$X$98)-K12*$AZ$3)/Z12, 0)</f>
        <v>1773.0208886589394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1.947287E-3</v>
      </c>
      <c r="Q13" s="4">
        <f t="shared" si="21"/>
        <v>25</v>
      </c>
      <c r="R13">
        <f t="shared" si="0"/>
        <v>250000</v>
      </c>
      <c r="S13">
        <f t="shared" si="1"/>
        <v>1791.6876239308513</v>
      </c>
      <c r="U13">
        <f t="shared" si="13"/>
        <v>1.947287E-3</v>
      </c>
      <c r="V13">
        <f t="shared" si="14"/>
        <v>0.01</v>
      </c>
      <c r="W13">
        <f t="shared" si="15"/>
        <v>0.89837757446573818</v>
      </c>
      <c r="X13">
        <f t="shared" si="16"/>
        <v>1.7493989718486639E-3</v>
      </c>
      <c r="Y13">
        <f t="shared" si="17"/>
        <v>8.983775744657382E-3</v>
      </c>
      <c r="Z13">
        <f t="shared" si="18"/>
        <v>0.88764439974923215</v>
      </c>
      <c r="AB13">
        <f t="shared" si="19"/>
        <v>1592.8422054305056</v>
      </c>
      <c r="AC13">
        <f t="shared" si="2"/>
        <v>1590.3814854822285</v>
      </c>
      <c r="AE13">
        <f t="shared" si="3"/>
        <v>0</v>
      </c>
      <c r="AF13">
        <f t="shared" si="4"/>
        <v>0</v>
      </c>
      <c r="AG13">
        <f t="shared" si="4"/>
        <v>-22.191109993730805</v>
      </c>
      <c r="AH13">
        <f t="shared" si="5"/>
        <v>-437.34974296216598</v>
      </c>
      <c r="AI13">
        <f t="shared" si="6"/>
        <v>-459.54085295589675</v>
      </c>
      <c r="AJ13">
        <f t="shared" si="7"/>
        <v>2.4607199482770739</v>
      </c>
      <c r="AK13">
        <f t="shared" si="22"/>
        <v>3.1856844108610112</v>
      </c>
      <c r="AL13">
        <f t="shared" si="8"/>
        <v>-453.89444859675865</v>
      </c>
      <c r="AN13">
        <f t="shared" si="9"/>
        <v>0</v>
      </c>
      <c r="AO13">
        <f t="shared" si="9"/>
        <v>0</v>
      </c>
      <c r="AP13">
        <f t="shared" si="9"/>
        <v>-11.211797403770561</v>
      </c>
      <c r="AQ13">
        <f t="shared" si="9"/>
        <v>-220.96581532281226</v>
      </c>
      <c r="AR13">
        <f t="shared" si="9"/>
        <v>-232.17761272658282</v>
      </c>
      <c r="AS13">
        <f t="shared" si="9"/>
        <v>1.2432498210000988</v>
      </c>
      <c r="AT13">
        <f t="shared" si="9"/>
        <v>1.6095295916704613</v>
      </c>
      <c r="AU13">
        <f t="shared" si="9"/>
        <v>-229.32483331391225</v>
      </c>
      <c r="AW13">
        <v>10</v>
      </c>
      <c r="AX13">
        <f>IF(Z13&gt;0, (R13*SUMPRODUCT(K13:$K$98, X13:$X$98)-K13*$AZ$3)/Z13, 0)</f>
        <v>1791.6876239308513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10"/>
        <v>5.1800000000000006E-2</v>
      </c>
      <c r="I14" s="5">
        <f t="shared" si="11"/>
        <v>1.0518000000000001</v>
      </c>
      <c r="J14">
        <f t="shared" si="12"/>
        <v>0.95075109336375729</v>
      </c>
      <c r="K14">
        <f t="shared" si="20"/>
        <v>0.48035581109819386</v>
      </c>
      <c r="L14" s="2">
        <v>11</v>
      </c>
      <c r="M14" s="6">
        <v>1.9819680000000002E-3</v>
      </c>
      <c r="Q14" s="4">
        <f t="shared" si="21"/>
        <v>25</v>
      </c>
      <c r="R14">
        <f t="shared" si="0"/>
        <v>250000</v>
      </c>
      <c r="S14">
        <f t="shared" si="1"/>
        <v>1808.9600137397515</v>
      </c>
      <c r="U14">
        <f t="shared" si="13"/>
        <v>1.9819680000000002E-3</v>
      </c>
      <c r="V14">
        <f t="shared" si="14"/>
        <v>0.01</v>
      </c>
      <c r="W14">
        <f t="shared" si="15"/>
        <v>0.88764439974923215</v>
      </c>
      <c r="X14">
        <f t="shared" si="16"/>
        <v>1.7592827956821864E-3</v>
      </c>
      <c r="Y14">
        <f t="shared" si="17"/>
        <v>8.8764439974923209E-3</v>
      </c>
      <c r="Z14">
        <f t="shared" si="18"/>
        <v>0.87700867295605767</v>
      </c>
      <c r="AB14">
        <f t="shared" si="19"/>
        <v>1590.3814854822285</v>
      </c>
      <c r="AC14">
        <f t="shared" si="2"/>
        <v>1586.4736210804713</v>
      </c>
      <c r="AE14">
        <f t="shared" si="3"/>
        <v>0</v>
      </c>
      <c r="AF14">
        <f t="shared" si="4"/>
        <v>0</v>
      </c>
      <c r="AG14">
        <f t="shared" si="4"/>
        <v>-21.92521682390144</v>
      </c>
      <c r="AH14">
        <f t="shared" si="5"/>
        <v>-439.82069892054659</v>
      </c>
      <c r="AI14">
        <f t="shared" si="6"/>
        <v>-461.74591574444804</v>
      </c>
      <c r="AJ14">
        <f t="shared" si="7"/>
        <v>3.9078644017572515</v>
      </c>
      <c r="AK14">
        <f t="shared" si="22"/>
        <v>2.8626866738680112</v>
      </c>
      <c r="AL14">
        <f t="shared" si="8"/>
        <v>-454.97536466882281</v>
      </c>
      <c r="AN14">
        <f t="shared" si="9"/>
        <v>0</v>
      </c>
      <c r="AO14">
        <f t="shared" si="9"/>
        <v>0</v>
      </c>
      <c r="AP14">
        <f t="shared" si="9"/>
        <v>-10.531905310948943</v>
      </c>
      <c r="AQ14">
        <f t="shared" si="9"/>
        <v>-211.27042856775367</v>
      </c>
      <c r="AR14">
        <f t="shared" si="9"/>
        <v>-221.80233387870263</v>
      </c>
      <c r="AS14">
        <f t="shared" si="9"/>
        <v>1.8771653743678627</v>
      </c>
      <c r="AT14">
        <f t="shared" si="9"/>
        <v>1.3751081791458593</v>
      </c>
      <c r="AU14">
        <f t="shared" si="9"/>
        <v>-218.55006032518892</v>
      </c>
      <c r="AW14">
        <v>11</v>
      </c>
      <c r="AX14">
        <f>IF(Z14&gt;0, (R14*SUMPRODUCT(K14:$K$98, X14:$X$98)-K14*$AZ$3)/Z14, 0)</f>
        <v>1808.9600137397515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10"/>
        <v>5.4100000000000002E-2</v>
      </c>
      <c r="I15" s="5">
        <f t="shared" si="11"/>
        <v>1.0541</v>
      </c>
      <c r="J15">
        <f t="shared" si="12"/>
        <v>0.94867659614837296</v>
      </c>
      <c r="K15">
        <f t="shared" si="20"/>
        <v>0.45570231581272541</v>
      </c>
      <c r="L15" s="2">
        <v>12</v>
      </c>
      <c r="M15" s="6">
        <v>2.0299509999999999E-3</v>
      </c>
      <c r="Q15" s="4">
        <f t="shared" si="21"/>
        <v>25</v>
      </c>
      <c r="R15">
        <f t="shared" si="0"/>
        <v>250000</v>
      </c>
      <c r="S15">
        <f t="shared" si="1"/>
        <v>1835.3613277029579</v>
      </c>
      <c r="U15">
        <f t="shared" si="13"/>
        <v>2.0299509999999999E-3</v>
      </c>
      <c r="V15">
        <f t="shared" si="14"/>
        <v>0.01</v>
      </c>
      <c r="W15">
        <f t="shared" si="15"/>
        <v>0.87700867295605767</v>
      </c>
      <c r="X15">
        <f t="shared" si="16"/>
        <v>1.7802846326758221E-3</v>
      </c>
      <c r="Y15">
        <f t="shared" si="17"/>
        <v>8.7700867295605767E-3</v>
      </c>
      <c r="Z15">
        <f t="shared" si="18"/>
        <v>0.8664583015938212</v>
      </c>
      <c r="AB15">
        <f t="shared" si="19"/>
        <v>1586.4736210804713</v>
      </c>
      <c r="AC15">
        <f t="shared" si="2"/>
        <v>1590.2640588124855</v>
      </c>
      <c r="AE15">
        <f t="shared" si="3"/>
        <v>0</v>
      </c>
      <c r="AF15">
        <f t="shared" si="4"/>
        <v>0</v>
      </c>
      <c r="AG15">
        <f t="shared" si="4"/>
        <v>-21.661457539845529</v>
      </c>
      <c r="AH15">
        <f t="shared" si="5"/>
        <v>-445.07115816895555</v>
      </c>
      <c r="AI15">
        <f t="shared" si="6"/>
        <v>-466.73261570880106</v>
      </c>
      <c r="AJ15">
        <f t="shared" si="7"/>
        <v>-3.7904377320141975</v>
      </c>
      <c r="AK15">
        <f t="shared" si="22"/>
        <v>6.5045418464299329</v>
      </c>
      <c r="AL15">
        <f t="shared" si="8"/>
        <v>-464.0185115943853</v>
      </c>
      <c r="AN15">
        <f t="shared" si="9"/>
        <v>0</v>
      </c>
      <c r="AO15">
        <f t="shared" si="9"/>
        <v>0</v>
      </c>
      <c r="AP15">
        <f t="shared" si="9"/>
        <v>-9.8711763647866295</v>
      </c>
      <c r="AQ15">
        <f t="shared" si="9"/>
        <v>-202.81995747904483</v>
      </c>
      <c r="AR15">
        <f t="shared" si="9"/>
        <v>-212.69113384383147</v>
      </c>
      <c r="AS15">
        <f t="shared" si="9"/>
        <v>-1.7273112524228045</v>
      </c>
      <c r="AT15">
        <f t="shared" si="9"/>
        <v>2.9641347827189013</v>
      </c>
      <c r="AU15">
        <f t="shared" si="9"/>
        <v>-211.45431031353536</v>
      </c>
      <c r="AW15">
        <v>12</v>
      </c>
      <c r="AX15">
        <f>IF(Z15&gt;0, (R15*SUMPRODUCT(K15:$K$98, X15:$X$98)-K15*$AZ$3)/Z15, 0)</f>
        <v>1835.3613277029579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10"/>
        <v>5.7100000000000005E-2</v>
      </c>
      <c r="I16" s="5">
        <f t="shared" si="11"/>
        <v>1.0570999999999999</v>
      </c>
      <c r="J16">
        <f t="shared" si="12"/>
        <v>0.94598429666067552</v>
      </c>
      <c r="K16">
        <f t="shared" si="20"/>
        <v>0.43108723471074206</v>
      </c>
      <c r="L16" s="2">
        <v>13</v>
      </c>
      <c r="M16" s="6">
        <v>2.0855349999999999E-3</v>
      </c>
      <c r="Q16" s="4">
        <f t="shared" si="21"/>
        <v>25</v>
      </c>
      <c r="R16">
        <f t="shared" si="0"/>
        <v>250000</v>
      </c>
      <c r="S16">
        <f t="shared" si="1"/>
        <v>1871.7228752512813</v>
      </c>
      <c r="U16">
        <f t="shared" si="13"/>
        <v>2.0855349999999999E-3</v>
      </c>
      <c r="V16">
        <f t="shared" si="14"/>
        <v>0.01</v>
      </c>
      <c r="W16">
        <f t="shared" si="15"/>
        <v>0.8664583015938212</v>
      </c>
      <c r="X16">
        <f t="shared" si="16"/>
        <v>1.8070291140144699E-3</v>
      </c>
      <c r="Y16">
        <f t="shared" si="17"/>
        <v>8.6645830159382126E-3</v>
      </c>
      <c r="Z16">
        <f t="shared" si="18"/>
        <v>0.85598668946386858</v>
      </c>
      <c r="AB16">
        <f t="shared" si="19"/>
        <v>1590.2640588124855</v>
      </c>
      <c r="AC16">
        <f t="shared" si="2"/>
        <v>1602.1698675801376</v>
      </c>
      <c r="AE16">
        <f t="shared" si="3"/>
        <v>0</v>
      </c>
      <c r="AF16">
        <f t="shared" si="4"/>
        <v>0</v>
      </c>
      <c r="AG16">
        <f t="shared" si="4"/>
        <v>-21.399667236596713</v>
      </c>
      <c r="AH16">
        <f t="shared" si="5"/>
        <v>-451.7572785036175</v>
      </c>
      <c r="AI16">
        <f t="shared" si="6"/>
        <v>-473.15694574021421</v>
      </c>
      <c r="AJ16">
        <f t="shared" si="7"/>
        <v>-11.905808767652161</v>
      </c>
      <c r="AK16">
        <f t="shared" si="22"/>
        <v>11.290874817568648</v>
      </c>
      <c r="AL16">
        <f t="shared" si="8"/>
        <v>-473.77187969029774</v>
      </c>
      <c r="AN16">
        <f t="shared" si="9"/>
        <v>0</v>
      </c>
      <c r="AO16">
        <f t="shared" si="9"/>
        <v>0</v>
      </c>
      <c r="AP16">
        <f t="shared" si="9"/>
        <v>-9.2251233727545436</v>
      </c>
      <c r="AQ16">
        <f t="shared" si="9"/>
        <v>-194.74679595057503</v>
      </c>
      <c r="AR16">
        <f t="shared" si="9"/>
        <v>-203.97191932332956</v>
      </c>
      <c r="AS16">
        <f t="shared" si="9"/>
        <v>-5.1324421786420782</v>
      </c>
      <c r="AT16">
        <f t="shared" si="9"/>
        <v>4.867352002570823</v>
      </c>
      <c r="AU16">
        <f t="shared" si="9"/>
        <v>-204.23700949940084</v>
      </c>
      <c r="AW16">
        <v>13</v>
      </c>
      <c r="AX16">
        <f>IF(Z16&gt;0, (R16*SUMPRODUCT(K16:$K$98, X16:$X$98)-K16*$AZ$3)/Z16, 0)</f>
        <v>1871.7228752512813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10"/>
        <v>6.3799999999999996E-2</v>
      </c>
      <c r="I17" s="5">
        <f t="shared" si="11"/>
        <v>1.0638000000000001</v>
      </c>
      <c r="J17">
        <f t="shared" si="12"/>
        <v>0.94002632073698056</v>
      </c>
      <c r="K17">
        <f t="shared" si="20"/>
        <v>0.40523334716181802</v>
      </c>
      <c r="L17" s="2">
        <v>14</v>
      </c>
      <c r="M17" s="6">
        <v>2.1420699999999998E-3</v>
      </c>
      <c r="Q17" s="4">
        <f t="shared" si="21"/>
        <v>25</v>
      </c>
      <c r="R17">
        <f t="shared" si="0"/>
        <v>250000</v>
      </c>
      <c r="S17">
        <f t="shared" si="1"/>
        <v>1931.1357923990024</v>
      </c>
      <c r="U17">
        <f t="shared" si="13"/>
        <v>2.1420699999999998E-3</v>
      </c>
      <c r="V17">
        <f t="shared" si="14"/>
        <v>0.01</v>
      </c>
      <c r="W17">
        <f t="shared" si="15"/>
        <v>0.85598668946386858</v>
      </c>
      <c r="X17">
        <f t="shared" si="16"/>
        <v>1.8335834078998688E-3</v>
      </c>
      <c r="Y17">
        <f t="shared" si="17"/>
        <v>8.5598668946386854E-3</v>
      </c>
      <c r="Z17">
        <f t="shared" si="18"/>
        <v>0.84559323916133</v>
      </c>
      <c r="AB17">
        <f t="shared" si="19"/>
        <v>1602.1698675801376</v>
      </c>
      <c r="AC17">
        <f t="shared" si="2"/>
        <v>1632.9553699550543</v>
      </c>
      <c r="AE17">
        <f t="shared" si="3"/>
        <v>0</v>
      </c>
      <c r="AF17">
        <f t="shared" si="4"/>
        <v>0</v>
      </c>
      <c r="AG17">
        <f t="shared" si="4"/>
        <v>-21.139830979033249</v>
      </c>
      <c r="AH17">
        <f t="shared" si="5"/>
        <v>-458.39585197496717</v>
      </c>
      <c r="AI17">
        <f t="shared" si="6"/>
        <v>-479.53568295400044</v>
      </c>
      <c r="AJ17">
        <f t="shared" si="7"/>
        <v>-30.785502374916632</v>
      </c>
      <c r="AK17">
        <f t="shared" si="22"/>
        <v>22.1099441726059</v>
      </c>
      <c r="AL17">
        <f t="shared" si="8"/>
        <v>-488.21124115631119</v>
      </c>
      <c r="AN17">
        <f t="shared" si="9"/>
        <v>0</v>
      </c>
      <c r="AO17">
        <f t="shared" si="9"/>
        <v>0</v>
      </c>
      <c r="AP17">
        <f t="shared" si="9"/>
        <v>-8.5665644660687352</v>
      </c>
      <c r="AQ17">
        <f t="shared" si="9"/>
        <v>-185.75728542090923</v>
      </c>
      <c r="AR17">
        <f t="shared" si="9"/>
        <v>-194.32384988697797</v>
      </c>
      <c r="AS17">
        <f t="shared" si="9"/>
        <v>-12.475312171445564</v>
      </c>
      <c r="AT17">
        <f t="shared" si="9"/>
        <v>8.9596866826260229</v>
      </c>
      <c r="AU17">
        <f t="shared" si="9"/>
        <v>-197.83947537579752</v>
      </c>
      <c r="AW17">
        <v>14</v>
      </c>
      <c r="AX17">
        <f>IF(Z17&gt;0, (R17*SUMPRODUCT(K17:$K$98, X17:$X$98)-K17*$AZ$3)/Z17, 0)</f>
        <v>1931.1357923990024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10"/>
        <v>7.1599999999999997E-2</v>
      </c>
      <c r="I18" s="5">
        <f t="shared" si="11"/>
        <v>1.0716000000000001</v>
      </c>
      <c r="J18">
        <f t="shared" si="12"/>
        <v>0.93318402388951094</v>
      </c>
      <c r="K18">
        <f t="shared" si="20"/>
        <v>0.3781572855186805</v>
      </c>
      <c r="L18" s="2">
        <v>15</v>
      </c>
      <c r="M18" s="6">
        <v>2.2014550000000002E-3</v>
      </c>
      <c r="Q18" s="4">
        <f t="shared" si="21"/>
        <v>25</v>
      </c>
      <c r="R18">
        <f t="shared" si="0"/>
        <v>250000</v>
      </c>
      <c r="S18">
        <f t="shared" si="1"/>
        <v>2015.3725069859784</v>
      </c>
      <c r="U18">
        <f t="shared" si="13"/>
        <v>2.2014550000000002E-3</v>
      </c>
      <c r="V18">
        <f t="shared" si="14"/>
        <v>0.01</v>
      </c>
      <c r="W18">
        <f t="shared" si="15"/>
        <v>0.84559323916133</v>
      </c>
      <c r="X18">
        <f t="shared" si="16"/>
        <v>1.8615354643179058E-3</v>
      </c>
      <c r="Y18">
        <f t="shared" si="17"/>
        <v>8.4559323916133002E-3</v>
      </c>
      <c r="Z18">
        <f t="shared" si="18"/>
        <v>0.83527577130539876</v>
      </c>
      <c r="AB18">
        <f t="shared" si="19"/>
        <v>1632.9553699550543</v>
      </c>
      <c r="AC18">
        <f t="shared" si="2"/>
        <v>1683.3918252404083</v>
      </c>
      <c r="AE18">
        <f t="shared" si="3"/>
        <v>0</v>
      </c>
      <c r="AF18">
        <f t="shared" si="4"/>
        <v>0</v>
      </c>
      <c r="AG18">
        <f t="shared" si="4"/>
        <v>-20.88189428263497</v>
      </c>
      <c r="AH18">
        <f t="shared" si="5"/>
        <v>-465.38386607947643</v>
      </c>
      <c r="AI18">
        <f t="shared" si="6"/>
        <v>-486.26576036211139</v>
      </c>
      <c r="AJ18">
        <f t="shared" si="7"/>
        <v>-50.436455285353986</v>
      </c>
      <c r="AK18">
        <f t="shared" si="22"/>
        <v>35.271835991029171</v>
      </c>
      <c r="AL18">
        <f t="shared" si="8"/>
        <v>-501.43037965643629</v>
      </c>
      <c r="AN18">
        <f t="shared" si="9"/>
        <v>0</v>
      </c>
      <c r="AO18">
        <f t="shared" si="9"/>
        <v>0</v>
      </c>
      <c r="AP18">
        <f t="shared" si="9"/>
        <v>-7.8966404584092942</v>
      </c>
      <c r="AQ18">
        <f t="shared" si="9"/>
        <v>-175.98829952080393</v>
      </c>
      <c r="AR18">
        <f t="shared" si="9"/>
        <v>-183.88493997921321</v>
      </c>
      <c r="AS18">
        <f t="shared" si="9"/>
        <v>-19.072913021893768</v>
      </c>
      <c r="AT18">
        <f t="shared" si="9"/>
        <v>13.33830175362769</v>
      </c>
      <c r="AU18">
        <f t="shared" si="9"/>
        <v>-189.61955124747934</v>
      </c>
      <c r="AW18">
        <v>15</v>
      </c>
      <c r="AX18">
        <f>IF(Z18&gt;0, (R18*SUMPRODUCT(K18:$K$98, X18:$X$98)-K18*$AZ$3)/Z18, 0)</f>
        <v>2015.3725069859784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10"/>
        <v>7.2300000000000003E-2</v>
      </c>
      <c r="I19" s="5">
        <f t="shared" si="11"/>
        <v>1.0723</v>
      </c>
      <c r="J19">
        <f t="shared" si="12"/>
        <v>0.93257483913084027</v>
      </c>
      <c r="K19">
        <f t="shared" si="20"/>
        <v>0.3526599697087387</v>
      </c>
      <c r="L19" s="2">
        <v>16</v>
      </c>
      <c r="M19" s="6">
        <v>2.2708170000000001E-3</v>
      </c>
      <c r="Q19" s="4">
        <f t="shared" si="21"/>
        <v>25</v>
      </c>
      <c r="R19">
        <f t="shared" si="0"/>
        <v>250000</v>
      </c>
      <c r="S19">
        <f t="shared" si="1"/>
        <v>2096.6912459357095</v>
      </c>
      <c r="U19">
        <f t="shared" si="13"/>
        <v>2.2708170000000001E-3</v>
      </c>
      <c r="V19">
        <f t="shared" si="14"/>
        <v>0.01</v>
      </c>
      <c r="W19">
        <f t="shared" si="15"/>
        <v>0.83527577130539876</v>
      </c>
      <c r="X19">
        <f t="shared" si="16"/>
        <v>1.8967584211684117E-3</v>
      </c>
      <c r="Y19">
        <f t="shared" si="17"/>
        <v>8.352757713053988E-3</v>
      </c>
      <c r="Z19">
        <f t="shared" si="18"/>
        <v>0.82502625517117634</v>
      </c>
      <c r="AB19">
        <f t="shared" si="19"/>
        <v>1683.3918252404083</v>
      </c>
      <c r="AC19">
        <f t="shared" si="2"/>
        <v>1729.8253268845262</v>
      </c>
      <c r="AE19">
        <f t="shared" si="3"/>
        <v>0</v>
      </c>
      <c r="AF19">
        <f t="shared" si="4"/>
        <v>0</v>
      </c>
      <c r="AG19">
        <f t="shared" si="4"/>
        <v>-20.625656379279409</v>
      </c>
      <c r="AH19">
        <f t="shared" si="5"/>
        <v>-474.1896052921029</v>
      </c>
      <c r="AI19">
        <f t="shared" si="6"/>
        <v>-494.8152616713823</v>
      </c>
      <c r="AJ19">
        <f t="shared" si="7"/>
        <v>-46.433501644117996</v>
      </c>
      <c r="AK19">
        <f t="shared" si="22"/>
        <v>37.539637702861107</v>
      </c>
      <c r="AL19">
        <f t="shared" si="8"/>
        <v>-503.70912561263924</v>
      </c>
      <c r="AN19">
        <f t="shared" si="9"/>
        <v>0</v>
      </c>
      <c r="AO19">
        <f t="shared" si="9"/>
        <v>0</v>
      </c>
      <c r="AP19">
        <f t="shared" si="9"/>
        <v>-7.2738433539395295</v>
      </c>
      <c r="AQ19">
        <f t="shared" si="9"/>
        <v>-167.22769183851176</v>
      </c>
      <c r="AR19">
        <f t="shared" si="9"/>
        <v>-174.50153519245129</v>
      </c>
      <c r="AS19">
        <f t="shared" si="9"/>
        <v>-16.375237283285323</v>
      </c>
      <c r="AT19">
        <f t="shared" si="9"/>
        <v>13.238727495168023</v>
      </c>
      <c r="AU19">
        <f t="shared" si="9"/>
        <v>-177.63804498056862</v>
      </c>
      <c r="AW19">
        <v>16</v>
      </c>
      <c r="AX19">
        <f>IF(Z19&gt;0, (R19*SUMPRODUCT(K19:$K$98, X19:$X$98)-K19*$AZ$3)/Z19, 0)</f>
        <v>2096.6912459357095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0.33449679380512065</v>
      </c>
      <c r="L20" s="2">
        <v>17</v>
      </c>
      <c r="M20" s="6">
        <v>2.3392280000000001E-3</v>
      </c>
      <c r="Q20" s="4">
        <f t="shared" si="21"/>
        <v>25</v>
      </c>
      <c r="R20">
        <f t="shared" si="0"/>
        <v>250000</v>
      </c>
      <c r="S20">
        <f t="shared" si="1"/>
        <v>2112.1059476907321</v>
      </c>
      <c r="U20">
        <f t="shared" si="13"/>
        <v>2.3392280000000001E-3</v>
      </c>
      <c r="V20">
        <f t="shared" si="14"/>
        <v>0.01</v>
      </c>
      <c r="W20">
        <f t="shared" si="15"/>
        <v>0.82502625517117634</v>
      </c>
      <c r="X20">
        <f t="shared" si="16"/>
        <v>1.9299245168315606E-3</v>
      </c>
      <c r="Y20">
        <f t="shared" si="17"/>
        <v>8.2502625517117643E-3</v>
      </c>
      <c r="Z20">
        <f t="shared" si="18"/>
        <v>0.81484606810263294</v>
      </c>
      <c r="AB20">
        <f t="shared" si="19"/>
        <v>1729.8253268845262</v>
      </c>
      <c r="AC20">
        <f t="shared" si="2"/>
        <v>1721.0412268919783</v>
      </c>
      <c r="AE20">
        <f t="shared" si="3"/>
        <v>0</v>
      </c>
      <c r="AF20">
        <f t="shared" si="4"/>
        <v>0</v>
      </c>
      <c r="AG20">
        <f t="shared" si="4"/>
        <v>-20.371151702565822</v>
      </c>
      <c r="AH20">
        <f t="shared" si="5"/>
        <v>-482.48112920789015</v>
      </c>
      <c r="AI20">
        <f t="shared" si="6"/>
        <v>-502.85228091045599</v>
      </c>
      <c r="AJ20">
        <f t="shared" si="7"/>
        <v>8.7840999925479082</v>
      </c>
      <c r="AK20">
        <f t="shared" si="22"/>
        <v>7.4382489056034631</v>
      </c>
      <c r="AL20">
        <f t="shared" si="8"/>
        <v>-486.62993201230461</v>
      </c>
      <c r="AN20">
        <f t="shared" si="9"/>
        <v>0</v>
      </c>
      <c r="AO20">
        <f t="shared" si="9"/>
        <v>0</v>
      </c>
      <c r="AP20">
        <f t="shared" si="9"/>
        <v>-6.8140849306259925</v>
      </c>
      <c r="AQ20">
        <f t="shared" si="9"/>
        <v>-161.38839079151342</v>
      </c>
      <c r="AR20">
        <f t="shared" si="9"/>
        <v>-168.20247572213941</v>
      </c>
      <c r="AS20">
        <f t="shared" si="9"/>
        <v>2.9382532839708593</v>
      </c>
      <c r="AT20">
        <f t="shared" si="9"/>
        <v>2.4880704104488061</v>
      </c>
      <c r="AU20">
        <f t="shared" si="9"/>
        <v>-162.77615202771975</v>
      </c>
      <c r="AW20">
        <v>17</v>
      </c>
      <c r="AX20">
        <f>IF(Z20&gt;0, (R20*SUMPRODUCT(K20:$K$98, X20:$X$98)-K20*$AZ$3)/Z20, 0)</f>
        <v>2112.1059476907321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10"/>
        <v>5.16E-2</v>
      </c>
      <c r="I21" s="5">
        <f t="shared" si="11"/>
        <v>1.0516000000000001</v>
      </c>
      <c r="J21">
        <f t="shared" si="12"/>
        <v>0.95093191327500948</v>
      </c>
      <c r="K21">
        <f t="shared" si="20"/>
        <v>0.31808367611745975</v>
      </c>
      <c r="L21" s="2">
        <v>18</v>
      </c>
      <c r="M21" s="6">
        <v>2.4176169999999999E-3</v>
      </c>
      <c r="Q21" s="4">
        <f t="shared" si="21"/>
        <v>25</v>
      </c>
      <c r="R21">
        <f t="shared" si="0"/>
        <v>250000</v>
      </c>
      <c r="S21">
        <f t="shared" si="1"/>
        <v>2116.0328364325742</v>
      </c>
      <c r="U21">
        <f t="shared" si="13"/>
        <v>2.4176169999999999E-3</v>
      </c>
      <c r="V21">
        <f t="shared" si="14"/>
        <v>0.01</v>
      </c>
      <c r="W21">
        <f t="shared" si="15"/>
        <v>0.81484606810263294</v>
      </c>
      <c r="X21">
        <f t="shared" si="16"/>
        <v>1.9699857066280829E-3</v>
      </c>
      <c r="Y21">
        <f t="shared" si="17"/>
        <v>8.1484606810263288E-3</v>
      </c>
      <c r="Z21">
        <f t="shared" si="18"/>
        <v>0.80472762171497847</v>
      </c>
      <c r="AB21">
        <f t="shared" si="19"/>
        <v>1721.0412268919783</v>
      </c>
      <c r="AC21">
        <f t="shared" si="2"/>
        <v>1702.8300719331855</v>
      </c>
      <c r="AE21">
        <f t="shared" si="3"/>
        <v>0</v>
      </c>
      <c r="AF21">
        <f t="shared" si="4"/>
        <v>0</v>
      </c>
      <c r="AG21">
        <f t="shared" si="4"/>
        <v>-20.118190542874462</v>
      </c>
      <c r="AH21">
        <f t="shared" si="5"/>
        <v>-492.49642665702072</v>
      </c>
      <c r="AI21">
        <f t="shared" si="6"/>
        <v>-512.61461719989518</v>
      </c>
      <c r="AJ21">
        <f t="shared" si="7"/>
        <v>18.211154958792804</v>
      </c>
      <c r="AK21">
        <f t="shared" si="22"/>
        <v>2.7536659630271654</v>
      </c>
      <c r="AL21">
        <f t="shared" si="8"/>
        <v>-491.6497962780752</v>
      </c>
      <c r="AN21">
        <f t="shared" si="9"/>
        <v>0</v>
      </c>
      <c r="AO21">
        <f t="shared" si="9"/>
        <v>0</v>
      </c>
      <c r="AP21">
        <f t="shared" si="9"/>
        <v>-6.3992680047090218</v>
      </c>
      <c r="AQ21">
        <f t="shared" si="9"/>
        <v>-156.65507386577804</v>
      </c>
      <c r="AR21">
        <f t="shared" si="9"/>
        <v>-163.05434187048706</v>
      </c>
      <c r="AS21">
        <f t="shared" si="9"/>
        <v>5.7926711156375212</v>
      </c>
      <c r="AT21">
        <f t="shared" si="9"/>
        <v>0.87589619231920579</v>
      </c>
      <c r="AU21">
        <f t="shared" si="9"/>
        <v>-156.38577456253034</v>
      </c>
      <c r="AW21">
        <v>18</v>
      </c>
      <c r="AX21">
        <f>IF(Z21&gt;0, (R21*SUMPRODUCT(K21:$K$98, X21:$X$98)-K21*$AZ$3)/Z21, 0)</f>
        <v>2116.0328364325742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10"/>
        <v>7.1000000000000008E-2</v>
      </c>
      <c r="I22" s="5">
        <f t="shared" si="11"/>
        <v>1.071</v>
      </c>
      <c r="J22">
        <f t="shared" si="12"/>
        <v>0.93370681605975725</v>
      </c>
      <c r="K22">
        <f t="shared" si="20"/>
        <v>0.29699689646821636</v>
      </c>
      <c r="L22" s="2">
        <v>19</v>
      </c>
      <c r="M22" s="6">
        <v>2.502181E-3</v>
      </c>
      <c r="Q22" s="4">
        <f t="shared" si="21"/>
        <v>25</v>
      </c>
      <c r="R22">
        <f t="shared" si="0"/>
        <v>250000</v>
      </c>
      <c r="S22">
        <f t="shared" si="1"/>
        <v>2177.1668919987887</v>
      </c>
      <c r="U22">
        <f t="shared" si="13"/>
        <v>2.502181E-3</v>
      </c>
      <c r="V22">
        <f t="shared" si="14"/>
        <v>0.01</v>
      </c>
      <c r="W22">
        <f t="shared" si="15"/>
        <v>0.80472762171497847</v>
      </c>
      <c r="X22">
        <f t="shared" si="16"/>
        <v>2.0135741652304064E-3</v>
      </c>
      <c r="Y22">
        <f t="shared" si="17"/>
        <v>8.047276217149785E-3</v>
      </c>
      <c r="Z22">
        <f t="shared" si="18"/>
        <v>0.79466677133259833</v>
      </c>
      <c r="AB22">
        <f t="shared" si="19"/>
        <v>1702.8300719331855</v>
      </c>
      <c r="AC22">
        <f t="shared" si="2"/>
        <v>1730.1221847169052</v>
      </c>
      <c r="AE22">
        <f t="shared" si="3"/>
        <v>0</v>
      </c>
      <c r="AF22">
        <f t="shared" si="4"/>
        <v>0</v>
      </c>
      <c r="AG22">
        <f t="shared" si="4"/>
        <v>-19.866669283314959</v>
      </c>
      <c r="AH22">
        <f t="shared" si="5"/>
        <v>-503.39354130760159</v>
      </c>
      <c r="AI22">
        <f t="shared" si="6"/>
        <v>-523.26021059091659</v>
      </c>
      <c r="AJ22">
        <f t="shared" si="7"/>
        <v>-27.292112783719631</v>
      </c>
      <c r="AK22">
        <f t="shared" si="22"/>
        <v>35.759431510596897</v>
      </c>
      <c r="AL22">
        <f t="shared" si="8"/>
        <v>-514.79289186403935</v>
      </c>
      <c r="AN22">
        <f t="shared" si="9"/>
        <v>0</v>
      </c>
      <c r="AO22">
        <f t="shared" si="9"/>
        <v>0</v>
      </c>
      <c r="AP22">
        <f t="shared" si="9"/>
        <v>-5.9003391203049871</v>
      </c>
      <c r="AQ22">
        <f t="shared" si="9"/>
        <v>-149.50631947050255</v>
      </c>
      <c r="AR22">
        <f t="shared" si="9"/>
        <v>-155.40665859080755</v>
      </c>
      <c r="AS22">
        <f t="shared" si="9"/>
        <v>-8.1056727948252636</v>
      </c>
      <c r="AT22">
        <f t="shared" si="9"/>
        <v>10.62044017811502</v>
      </c>
      <c r="AU22">
        <f t="shared" si="9"/>
        <v>-152.8918912075178</v>
      </c>
      <c r="AW22">
        <v>19</v>
      </c>
      <c r="AX22">
        <f>IF(Z22&gt;0, (R22*SUMPRODUCT(K22:$K$98, X22:$X$98)-K22*$AZ$3)/Z22, 0)</f>
        <v>2177.1668919987887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0.26517580041805033</v>
      </c>
      <c r="L23" s="2">
        <v>20</v>
      </c>
      <c r="M23" s="6">
        <v>2.5943469999999999E-3</v>
      </c>
      <c r="Q23" s="4">
        <f t="shared" si="21"/>
        <v>25</v>
      </c>
      <c r="R23">
        <f t="shared" si="0"/>
        <v>250000</v>
      </c>
      <c r="S23">
        <f t="shared" si="1"/>
        <v>2368.1668552240671</v>
      </c>
      <c r="U23">
        <f t="shared" si="13"/>
        <v>2.5943469999999999E-3</v>
      </c>
      <c r="V23">
        <f t="shared" si="14"/>
        <v>0.01</v>
      </c>
      <c r="W23">
        <f t="shared" si="15"/>
        <v>0.79466677133259833</v>
      </c>
      <c r="X23">
        <f t="shared" si="16"/>
        <v>2.0616413542064124E-3</v>
      </c>
      <c r="Y23">
        <f t="shared" si="17"/>
        <v>7.9466677133259826E-3</v>
      </c>
      <c r="Z23">
        <f t="shared" si="18"/>
        <v>0.78465846226506597</v>
      </c>
      <c r="AB23">
        <f t="shared" si="19"/>
        <v>1730.1221847169052</v>
      </c>
      <c r="AC23">
        <f t="shared" si="2"/>
        <v>1858.2021630072136</v>
      </c>
      <c r="AE23">
        <f t="shared" si="3"/>
        <v>0</v>
      </c>
      <c r="AF23">
        <f t="shared" si="4"/>
        <v>0</v>
      </c>
      <c r="AG23">
        <f t="shared" si="4"/>
        <v>-19.61646155662665</v>
      </c>
      <c r="AH23">
        <f t="shared" si="5"/>
        <v>-515.4103385516031</v>
      </c>
      <c r="AI23">
        <f t="shared" si="6"/>
        <v>-535.02680010822974</v>
      </c>
      <c r="AJ23">
        <f t="shared" si="7"/>
        <v>-128.07997829030842</v>
      </c>
      <c r="AK23">
        <f t="shared" si="22"/>
        <v>121.10855293018338</v>
      </c>
      <c r="AL23">
        <f t="shared" si="8"/>
        <v>-541.9982254683548</v>
      </c>
      <c r="AN23">
        <f t="shared" si="9"/>
        <v>0</v>
      </c>
      <c r="AO23">
        <f t="shared" si="9"/>
        <v>0</v>
      </c>
      <c r="AP23">
        <f t="shared" si="9"/>
        <v>-5.2018108946483856</v>
      </c>
      <c r="AQ23">
        <f t="shared" si="9"/>
        <v>-136.67434906915966</v>
      </c>
      <c r="AR23">
        <f t="shared" si="9"/>
        <v>-141.87615996380805</v>
      </c>
      <c r="AS23">
        <f t="shared" si="9"/>
        <v>-33.963710760659048</v>
      </c>
      <c r="AT23">
        <f t="shared" si="9"/>
        <v>32.11505746073319</v>
      </c>
      <c r="AU23">
        <f t="shared" si="9"/>
        <v>-143.72481326373389</v>
      </c>
      <c r="AW23">
        <v>20</v>
      </c>
      <c r="AX23">
        <f>IF(Z23&gt;0, (R23*SUMPRODUCT(K23:$K$98, X23:$X$98)-K23*$AZ$3)/Z23, 0)</f>
        <v>2368.1668552240671</v>
      </c>
    </row>
    <row r="24" spans="5:50" x14ac:dyDescent="0.25">
      <c r="E24">
        <v>2024</v>
      </c>
      <c r="F24" s="5">
        <v>3.5571999999999999E-2</v>
      </c>
      <c r="G24"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0.23676410751611635</v>
      </c>
      <c r="L24" s="2">
        <v>21</v>
      </c>
      <c r="M24" s="6">
        <v>2.6922130000000002E-3</v>
      </c>
      <c r="Q24" s="4">
        <f t="shared" si="21"/>
        <v>25</v>
      </c>
      <c r="R24">
        <f t="shared" si="0"/>
        <v>250000</v>
      </c>
      <c r="S24">
        <f t="shared" si="1"/>
        <v>2542.1120726446156</v>
      </c>
      <c r="U24">
        <f t="shared" si="13"/>
        <v>2.6922130000000002E-3</v>
      </c>
      <c r="V24">
        <f t="shared" si="14"/>
        <v>0.01</v>
      </c>
      <c r="W24">
        <f t="shared" si="15"/>
        <v>0.78465846226506597</v>
      </c>
      <c r="X24">
        <f t="shared" si="16"/>
        <v>2.11246771267002E-3</v>
      </c>
      <c r="Y24">
        <f t="shared" si="17"/>
        <v>7.8465846226506604E-3</v>
      </c>
      <c r="Z24">
        <f t="shared" si="18"/>
        <v>0.77469940992974529</v>
      </c>
      <c r="AB24">
        <f t="shared" si="19"/>
        <v>1858.2021630072136</v>
      </c>
      <c r="AC24">
        <f t="shared" si="2"/>
        <v>1969.3727226530655</v>
      </c>
      <c r="AE24">
        <f t="shared" si="3"/>
        <v>0</v>
      </c>
      <c r="AF24">
        <f t="shared" si="4"/>
        <v>0</v>
      </c>
      <c r="AG24">
        <f t="shared" si="4"/>
        <v>-19.367485248243632</v>
      </c>
      <c r="AH24">
        <f t="shared" si="5"/>
        <v>-528.11692816750497</v>
      </c>
      <c r="AI24">
        <f t="shared" si="6"/>
        <v>-547.48441341574858</v>
      </c>
      <c r="AJ24">
        <f t="shared" si="7"/>
        <v>-111.17055964585188</v>
      </c>
      <c r="AK24">
        <f t="shared" si="22"/>
        <v>130.07415141050495</v>
      </c>
      <c r="AL24">
        <f t="shared" si="8"/>
        <v>-528.58082165109545</v>
      </c>
      <c r="AN24">
        <f t="shared" si="9"/>
        <v>0</v>
      </c>
      <c r="AO24">
        <f t="shared" si="9"/>
        <v>0</v>
      </c>
      <c r="AP24">
        <f t="shared" si="9"/>
        <v>-4.5855253596319523</v>
      </c>
      <c r="AQ24">
        <f t="shared" si="9"/>
        <v>-125.03913316173224</v>
      </c>
      <c r="AR24">
        <f t="shared" si="9"/>
        <v>-129.62465852136418</v>
      </c>
      <c r="AS24">
        <f t="shared" si="9"/>
        <v>-26.3211983366173</v>
      </c>
      <c r="AT24">
        <f t="shared" si="9"/>
        <v>30.796890369624393</v>
      </c>
      <c r="AU24">
        <f t="shared" si="9"/>
        <v>-125.14896648835708</v>
      </c>
      <c r="AW24">
        <v>21</v>
      </c>
      <c r="AX24">
        <f>IF(Z24&gt;0, (R24*SUMPRODUCT(K24:$K$98, X24:$X$98)-K24*$AZ$3)/Z24, 0)</f>
        <v>2542.1120726446156</v>
      </c>
    </row>
    <row r="25" spans="5:50" x14ac:dyDescent="0.25">
      <c r="E25">
        <v>2025</v>
      </c>
      <c r="F25" s="5">
        <v>3.5571999999999999E-2</v>
      </c>
      <c r="G25"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0.21139652456796101</v>
      </c>
      <c r="L25" s="2">
        <v>22</v>
      </c>
      <c r="M25" s="6">
        <v>2.807183E-3</v>
      </c>
      <c r="Q25" s="4">
        <f t="shared" si="21"/>
        <v>25</v>
      </c>
      <c r="R25">
        <f t="shared" si="0"/>
        <v>250000</v>
      </c>
      <c r="S25">
        <f t="shared" si="1"/>
        <v>2700.9465704345084</v>
      </c>
      <c r="U25">
        <f t="shared" si="13"/>
        <v>2.807183E-3</v>
      </c>
      <c r="V25">
        <f t="shared" si="14"/>
        <v>0.01</v>
      </c>
      <c r="W25">
        <f t="shared" si="15"/>
        <v>0.77469940992974529</v>
      </c>
      <c r="X25">
        <f t="shared" si="16"/>
        <v>2.1747230136648123E-3</v>
      </c>
      <c r="Y25">
        <f t="shared" si="17"/>
        <v>7.7469940992974532E-3</v>
      </c>
      <c r="Z25">
        <f t="shared" si="18"/>
        <v>0.76477769281678298</v>
      </c>
      <c r="AB25">
        <f t="shared" si="19"/>
        <v>1969.3727226530655</v>
      </c>
      <c r="AC25">
        <f t="shared" si="2"/>
        <v>2065.623686558306</v>
      </c>
      <c r="AE25">
        <f t="shared" si="3"/>
        <v>0</v>
      </c>
      <c r="AF25">
        <f t="shared" si="4"/>
        <v>0</v>
      </c>
      <c r="AG25">
        <f t="shared" si="4"/>
        <v>-19.119442320419573</v>
      </c>
      <c r="AH25">
        <f t="shared" si="5"/>
        <v>-543.68075341620306</v>
      </c>
      <c r="AI25">
        <f t="shared" si="6"/>
        <v>-562.80019573662264</v>
      </c>
      <c r="AJ25">
        <f t="shared" si="7"/>
        <v>-96.250963905240496</v>
      </c>
      <c r="AK25">
        <f t="shared" si="22"/>
        <v>137.85609058571458</v>
      </c>
      <c r="AL25">
        <f t="shared" si="8"/>
        <v>-521.19506905614855</v>
      </c>
      <c r="AN25">
        <f t="shared" si="9"/>
        <v>0</v>
      </c>
      <c r="AO25">
        <f t="shared" si="9"/>
        <v>0</v>
      </c>
      <c r="AP25">
        <f t="shared" si="9"/>
        <v>-4.0417836582142899</v>
      </c>
      <c r="AQ25">
        <f t="shared" si="9"/>
        <v>-114.93222174667592</v>
      </c>
      <c r="AR25">
        <f t="shared" si="9"/>
        <v>-118.97400540489022</v>
      </c>
      <c r="AS25">
        <f t="shared" si="9"/>
        <v>-20.347119255884103</v>
      </c>
      <c r="AT25">
        <f t="shared" si="9"/>
        <v>29.142298440346071</v>
      </c>
      <c r="AU25">
        <f t="shared" si="9"/>
        <v>-110.17882622042825</v>
      </c>
      <c r="AW25">
        <v>22</v>
      </c>
      <c r="AX25">
        <f>IF(Z25&gt;0, (R25*SUMPRODUCT(K25:$K$98, X25:$X$98)-K25*$AZ$3)/Z25, 0)</f>
        <v>2700.9465704345084</v>
      </c>
    </row>
    <row r="26" spans="5:50" x14ac:dyDescent="0.25">
      <c r="E26">
        <v>2026</v>
      </c>
      <c r="F26" s="5">
        <v>3.5571999999999999E-2</v>
      </c>
      <c r="G26"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0.18874689693567948</v>
      </c>
      <c r="L26" s="2">
        <v>23</v>
      </c>
      <c r="M26" s="6">
        <v>2.939255E-3</v>
      </c>
      <c r="Q26" s="4">
        <f t="shared" si="21"/>
        <v>25</v>
      </c>
      <c r="R26">
        <f t="shared" si="0"/>
        <v>250000</v>
      </c>
      <c r="S26">
        <f t="shared" si="1"/>
        <v>2845.8378885389211</v>
      </c>
      <c r="U26">
        <f t="shared" si="13"/>
        <v>2.939255E-3</v>
      </c>
      <c r="V26">
        <f t="shared" si="14"/>
        <v>0.01</v>
      </c>
      <c r="W26">
        <f t="shared" si="15"/>
        <v>0.76477769281678298</v>
      </c>
      <c r="X26">
        <f t="shared" si="16"/>
        <v>2.2478766575001934E-3</v>
      </c>
      <c r="Y26">
        <f t="shared" si="17"/>
        <v>7.6477769281678301E-3</v>
      </c>
      <c r="Z26">
        <f t="shared" si="18"/>
        <v>0.75488203923111497</v>
      </c>
      <c r="AB26">
        <f t="shared" si="19"/>
        <v>2065.623686558306</v>
      </c>
      <c r="AC26">
        <f t="shared" si="2"/>
        <v>2148.2719086214311</v>
      </c>
      <c r="AE26">
        <f t="shared" si="3"/>
        <v>0</v>
      </c>
      <c r="AF26">
        <f t="shared" si="4"/>
        <v>0</v>
      </c>
      <c r="AG26">
        <f t="shared" si="4"/>
        <v>-18.872050980777875</v>
      </c>
      <c r="AH26">
        <f t="shared" si="5"/>
        <v>-561.96916437504831</v>
      </c>
      <c r="AI26">
        <f t="shared" si="6"/>
        <v>-580.84121535582619</v>
      </c>
      <c r="AJ26">
        <f t="shared" si="7"/>
        <v>-82.648222063125104</v>
      </c>
      <c r="AK26">
        <f t="shared" si="22"/>
        <v>144.59365805908143</v>
      </c>
      <c r="AL26">
        <f t="shared" si="8"/>
        <v>-518.89577935986983</v>
      </c>
      <c r="AN26">
        <f t="shared" si="9"/>
        <v>0</v>
      </c>
      <c r="AO26">
        <f t="shared" si="9"/>
        <v>0</v>
      </c>
      <c r="AP26">
        <f t="shared" si="9"/>
        <v>-3.5620410614337703</v>
      </c>
      <c r="AQ26">
        <f t="shared" si="9"/>
        <v>-106.06993594932716</v>
      </c>
      <c r="AR26">
        <f t="shared" si="9"/>
        <v>-109.63197701076093</v>
      </c>
      <c r="AS26">
        <f t="shared" si="9"/>
        <v>-15.599595451665824</v>
      </c>
      <c r="AT26">
        <f t="shared" si="9"/>
        <v>27.291604275230323</v>
      </c>
      <c r="AU26">
        <f t="shared" si="9"/>
        <v>-97.939968187196428</v>
      </c>
      <c r="AW26">
        <v>23</v>
      </c>
      <c r="AX26">
        <f>IF(Z26&gt;0, (R26*SUMPRODUCT(K26:$K$98, X26:$X$98)-K26*$AZ$3)/Z26, 0)</f>
        <v>2845.8378885389211</v>
      </c>
    </row>
    <row r="27" spans="5:50" x14ac:dyDescent="0.25">
      <c r="E27">
        <v>2027</v>
      </c>
      <c r="F27" s="5">
        <v>3.5571999999999999E-2</v>
      </c>
      <c r="G27"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0.16852401512114237</v>
      </c>
      <c r="L27" s="2">
        <v>24</v>
      </c>
      <c r="M27" s="6">
        <v>3.7729310000000002E-3</v>
      </c>
      <c r="Q27" s="4">
        <f t="shared" si="21"/>
        <v>25</v>
      </c>
      <c r="R27">
        <f t="shared" si="0"/>
        <v>250000</v>
      </c>
      <c r="S27">
        <f t="shared" si="1"/>
        <v>2980.063778659101</v>
      </c>
      <c r="U27">
        <f t="shared" si="13"/>
        <v>3.7729310000000002E-3</v>
      </c>
      <c r="V27">
        <f t="shared" si="14"/>
        <v>0.01</v>
      </c>
      <c r="W27">
        <f t="shared" si="15"/>
        <v>0.75488203923111497</v>
      </c>
      <c r="X27">
        <f t="shared" si="16"/>
        <v>2.84811784715829E-3</v>
      </c>
      <c r="Y27">
        <f t="shared" si="17"/>
        <v>7.5488203923111501E-3</v>
      </c>
      <c r="Z27">
        <f t="shared" si="18"/>
        <v>0.74448510099164544</v>
      </c>
      <c r="AB27">
        <f t="shared" si="19"/>
        <v>2148.2719086214311</v>
      </c>
      <c r="AC27">
        <f t="shared" si="2"/>
        <v>2218.6130832165654</v>
      </c>
      <c r="AE27">
        <f t="shared" si="3"/>
        <v>0</v>
      </c>
      <c r="AF27">
        <f t="shared" si="4"/>
        <v>0</v>
      </c>
      <c r="AG27">
        <f t="shared" si="4"/>
        <v>-18.612127524791138</v>
      </c>
      <c r="AH27">
        <f t="shared" si="5"/>
        <v>-712.02946178957245</v>
      </c>
      <c r="AI27">
        <f t="shared" si="6"/>
        <v>-730.64158931436361</v>
      </c>
      <c r="AJ27">
        <f t="shared" si="7"/>
        <v>-70.341174595134362</v>
      </c>
      <c r="AK27">
        <f t="shared" si="22"/>
        <v>150.37903360350018</v>
      </c>
      <c r="AL27">
        <f t="shared" si="8"/>
        <v>-650.60373030599783</v>
      </c>
      <c r="AN27">
        <f t="shared" si="9"/>
        <v>0</v>
      </c>
      <c r="AO27">
        <f t="shared" si="9"/>
        <v>0</v>
      </c>
      <c r="AP27">
        <f t="shared" si="9"/>
        <v>-3.1365904604245318</v>
      </c>
      <c r="AQ27">
        <f t="shared" si="9"/>
        <v>-119.99406378532477</v>
      </c>
      <c r="AR27">
        <f t="shared" si="9"/>
        <v>-123.13065424574931</v>
      </c>
      <c r="AS27">
        <f t="shared" si="9"/>
        <v>-11.854177171109338</v>
      </c>
      <c r="AT27">
        <f t="shared" si="9"/>
        <v>25.34247853289904</v>
      </c>
      <c r="AU27">
        <f t="shared" si="9"/>
        <v>-109.64235288395962</v>
      </c>
      <c r="AW27">
        <v>24</v>
      </c>
      <c r="AX27">
        <f>IF(Z27&gt;0, (R27*SUMPRODUCT(K27:$K$98, X27:$X$98)-K27*$AZ$3)/Z27, 0)</f>
        <v>2980.063778659101</v>
      </c>
    </row>
    <row r="28" spans="5:50" x14ac:dyDescent="0.25">
      <c r="E28">
        <v>2028</v>
      </c>
      <c r="F28" s="5">
        <v>3.5571999999999999E-2</v>
      </c>
      <c r="G28"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0.15046787064387712</v>
      </c>
      <c r="L28" s="2">
        <v>25</v>
      </c>
      <c r="M28" s="6">
        <v>4.6883589999999996E-3</v>
      </c>
      <c r="Q28" s="4">
        <f t="shared" si="21"/>
        <v>25</v>
      </c>
      <c r="R28">
        <f t="shared" si="0"/>
        <v>250000</v>
      </c>
      <c r="S28">
        <f t="shared" si="1"/>
        <v>3075.6314392300205</v>
      </c>
      <c r="U28">
        <f t="shared" si="13"/>
        <v>4.6883589999999996E-3</v>
      </c>
      <c r="V28">
        <f t="shared" si="14"/>
        <v>0.01</v>
      </c>
      <c r="W28">
        <f t="shared" si="15"/>
        <v>0.74448510099164544</v>
      </c>
      <c r="X28">
        <f t="shared" si="16"/>
        <v>3.4904134236000894E-3</v>
      </c>
      <c r="Y28">
        <f t="shared" si="17"/>
        <v>7.4448510099164545E-3</v>
      </c>
      <c r="Z28">
        <f t="shared" si="18"/>
        <v>0.73354983655812889</v>
      </c>
      <c r="AB28">
        <f t="shared" si="19"/>
        <v>2218.6130832165654</v>
      </c>
      <c r="AC28">
        <f t="shared" si="2"/>
        <v>2256.1289395602244</v>
      </c>
      <c r="AE28">
        <f t="shared" si="3"/>
        <v>0</v>
      </c>
      <c r="AF28">
        <f t="shared" si="4"/>
        <v>0</v>
      </c>
      <c r="AG28">
        <f t="shared" si="4"/>
        <v>-18.338745913953222</v>
      </c>
      <c r="AH28">
        <f t="shared" si="5"/>
        <v>-872.60335590002239</v>
      </c>
      <c r="AI28">
        <f t="shared" si="6"/>
        <v>-890.94210181397557</v>
      </c>
      <c r="AJ28">
        <f t="shared" si="7"/>
        <v>-37.515856343658925</v>
      </c>
      <c r="AK28">
        <f t="shared" si="22"/>
        <v>155.3029158251596</v>
      </c>
      <c r="AL28">
        <f t="shared" si="8"/>
        <v>-773.15504233247486</v>
      </c>
      <c r="AN28">
        <f t="shared" si="9"/>
        <v>0</v>
      </c>
      <c r="AO28">
        <f t="shared" si="9"/>
        <v>0</v>
      </c>
      <c r="AP28">
        <f t="shared" si="9"/>
        <v>-2.7593920479516436</v>
      </c>
      <c r="AQ28">
        <f t="shared" si="9"/>
        <v>-131.29876887897763</v>
      </c>
      <c r="AR28">
        <f t="shared" si="9"/>
        <v>-134.05816092692928</v>
      </c>
      <c r="AS28">
        <f t="shared" si="9"/>
        <v>-5.6449310194119482</v>
      </c>
      <c r="AT28">
        <f t="shared" si="9"/>
        <v>23.368099048997053</v>
      </c>
      <c r="AU28">
        <f t="shared" si="9"/>
        <v>-116.33499289734416</v>
      </c>
      <c r="AW28">
        <v>25</v>
      </c>
      <c r="AX28">
        <f>IF(Z28&gt;0, (R28*SUMPRODUCT(K28:$K$98, X28:$X$98)-K28*$AZ$3)/Z28, 0)</f>
        <v>3075.6314392300205</v>
      </c>
    </row>
    <row r="29" spans="5:50" x14ac:dyDescent="0.25">
      <c r="E29">
        <v>2029</v>
      </c>
      <c r="F29" s="5">
        <v>3.5571999999999999E-2</v>
      </c>
      <c r="G29"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0.13434631307489028</v>
      </c>
      <c r="L29" s="2">
        <v>26</v>
      </c>
      <c r="M29" s="6">
        <v>5.6712799999999999E-3</v>
      </c>
      <c r="Q29" s="4">
        <f t="shared" si="21"/>
        <v>25</v>
      </c>
      <c r="R29">
        <f t="shared" si="0"/>
        <v>250000</v>
      </c>
      <c r="S29">
        <f t="shared" si="1"/>
        <v>3137.5264028769902</v>
      </c>
      <c r="U29">
        <f t="shared" si="13"/>
        <v>5.6712799999999999E-3</v>
      </c>
      <c r="V29">
        <f t="shared" si="14"/>
        <v>0.01</v>
      </c>
      <c r="W29">
        <f t="shared" si="15"/>
        <v>0.73354983655812889</v>
      </c>
      <c r="X29">
        <f t="shared" si="16"/>
        <v>4.160166517075385E-3</v>
      </c>
      <c r="Y29">
        <f t="shared" si="17"/>
        <v>7.3354983655812894E-3</v>
      </c>
      <c r="Z29">
        <f t="shared" si="18"/>
        <v>0.72205417167547215</v>
      </c>
      <c r="AB29">
        <f t="shared" si="19"/>
        <v>2256.1289395602244</v>
      </c>
      <c r="AC29">
        <f t="shared" si="2"/>
        <v>2265.4640279392688</v>
      </c>
      <c r="AE29">
        <f t="shared" si="3"/>
        <v>0</v>
      </c>
      <c r="AF29">
        <f t="shared" si="4"/>
        <v>0</v>
      </c>
      <c r="AG29">
        <f t="shared" si="4"/>
        <v>-18.051354291886803</v>
      </c>
      <c r="AH29">
        <f t="shared" si="5"/>
        <v>-1040.0416292688462</v>
      </c>
      <c r="AI29">
        <f t="shared" si="6"/>
        <v>-1058.092983560733</v>
      </c>
      <c r="AJ29">
        <f t="shared" si="7"/>
        <v>-9.3350883790444641</v>
      </c>
      <c r="AK29">
        <f t="shared" si="22"/>
        <v>157.92902576921571</v>
      </c>
      <c r="AL29">
        <f t="shared" si="8"/>
        <v>-909.49904617056177</v>
      </c>
      <c r="AN29">
        <f t="shared" si="9"/>
        <v>0</v>
      </c>
      <c r="AO29">
        <f t="shared" si="9"/>
        <v>0</v>
      </c>
      <c r="AP29">
        <f t="shared" si="9"/>
        <v>-2.4251328951235886</v>
      </c>
      <c r="AQ29">
        <f t="shared" si="9"/>
        <v>-139.72575833667139</v>
      </c>
      <c r="AR29">
        <f t="shared" si="9"/>
        <v>-142.15089123179499</v>
      </c>
      <c r="AS29">
        <f t="shared" si="9"/>
        <v>-1.2541347059528776</v>
      </c>
      <c r="AT29">
        <f t="shared" si="9"/>
        <v>21.217182339603468</v>
      </c>
      <c r="AU29">
        <f t="shared" si="9"/>
        <v>-122.18784359814438</v>
      </c>
      <c r="AW29">
        <v>26</v>
      </c>
      <c r="AX29">
        <f>IF(Z29&gt;0, (R29*SUMPRODUCT(K29:$K$98, X29:$X$98)-K29*$AZ$3)/Z29, 0)</f>
        <v>3137.5264028769902</v>
      </c>
    </row>
    <row r="30" spans="5:50" x14ac:dyDescent="0.25">
      <c r="E30">
        <v>2030</v>
      </c>
      <c r="F30" s="5">
        <v>3.5571999999999999E-2</v>
      </c>
      <c r="G30"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0.11995206524543775</v>
      </c>
      <c r="L30" s="2">
        <v>27</v>
      </c>
      <c r="M30" s="6">
        <v>6.8024940000000001E-3</v>
      </c>
      <c r="Q30" s="4">
        <f t="shared" si="21"/>
        <v>25</v>
      </c>
      <c r="R30">
        <f t="shared" si="0"/>
        <v>250000</v>
      </c>
      <c r="S30">
        <f t="shared" si="1"/>
        <v>3171.2000121863689</v>
      </c>
      <c r="U30">
        <f t="shared" si="13"/>
        <v>6.8024940000000001E-3</v>
      </c>
      <c r="V30">
        <f t="shared" si="14"/>
        <v>0.01</v>
      </c>
      <c r="W30">
        <f t="shared" si="15"/>
        <v>0.72205417167547215</v>
      </c>
      <c r="X30">
        <f t="shared" si="16"/>
        <v>4.9117691704973696E-3</v>
      </c>
      <c r="Y30">
        <f t="shared" si="17"/>
        <v>7.220541716754722E-3</v>
      </c>
      <c r="Z30">
        <f t="shared" si="18"/>
        <v>0.70992186078822006</v>
      </c>
      <c r="AB30">
        <f t="shared" si="19"/>
        <v>2265.4640279392688</v>
      </c>
      <c r="AC30">
        <f t="shared" si="2"/>
        <v>2251.3042135829733</v>
      </c>
      <c r="AE30">
        <f t="shared" si="3"/>
        <v>0</v>
      </c>
      <c r="AF30">
        <f t="shared" si="4"/>
        <v>0</v>
      </c>
      <c r="AG30">
        <f t="shared" si="4"/>
        <v>-17.7480465197055</v>
      </c>
      <c r="AH30">
        <f t="shared" si="5"/>
        <v>-1227.9422926243424</v>
      </c>
      <c r="AI30">
        <f t="shared" si="6"/>
        <v>-1245.6903391440478</v>
      </c>
      <c r="AJ30">
        <f t="shared" si="7"/>
        <v>14.159814356295556</v>
      </c>
      <c r="AK30">
        <f t="shared" si="22"/>
        <v>158.58248195574882</v>
      </c>
      <c r="AL30">
        <f t="shared" si="8"/>
        <v>-1072.9480428320035</v>
      </c>
      <c r="AN30">
        <f t="shared" si="9"/>
        <v>0</v>
      </c>
      <c r="AO30">
        <f t="shared" si="9"/>
        <v>0</v>
      </c>
      <c r="AP30">
        <f t="shared" si="9"/>
        <v>-2.1289148341107786</v>
      </c>
      <c r="AQ30">
        <f t="shared" si="9"/>
        <v>-147.29421400250752</v>
      </c>
      <c r="AR30">
        <f t="shared" si="9"/>
        <v>-149.4231288366183</v>
      </c>
      <c r="AS30">
        <f t="shared" si="9"/>
        <v>1.6984989755296507</v>
      </c>
      <c r="AT30">
        <f t="shared" si="9"/>
        <v>19.022296222339438</v>
      </c>
      <c r="AU30">
        <f t="shared" si="9"/>
        <v>-128.70233363874922</v>
      </c>
      <c r="AW30">
        <v>27</v>
      </c>
      <c r="AX30">
        <f>IF(Z30&gt;0, (R30*SUMPRODUCT(K30:$K$98, X30:$X$98)-K30*$AZ$3)/Z30, 0)</f>
        <v>3171.2000121863689</v>
      </c>
    </row>
    <row r="31" spans="5:50" x14ac:dyDescent="0.25">
      <c r="E31">
        <v>2031</v>
      </c>
      <c r="F31" s="5">
        <v>3.5571999999999999E-2</v>
      </c>
      <c r="G31"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0.10710005825485512</v>
      </c>
      <c r="L31" s="2">
        <v>28</v>
      </c>
      <c r="M31" s="6">
        <v>8.090557E-3</v>
      </c>
      <c r="Q31" s="4">
        <f t="shared" si="21"/>
        <v>25</v>
      </c>
      <c r="R31">
        <f t="shared" si="0"/>
        <v>250000</v>
      </c>
      <c r="S31">
        <f t="shared" si="1"/>
        <v>3179.1554711056501</v>
      </c>
      <c r="U31">
        <f t="shared" si="13"/>
        <v>8.090557E-3</v>
      </c>
      <c r="V31">
        <f t="shared" si="14"/>
        <v>0.01</v>
      </c>
      <c r="W31">
        <f t="shared" si="15"/>
        <v>0.70992186078822006</v>
      </c>
      <c r="X31">
        <f t="shared" si="16"/>
        <v>5.7436632802531596E-3</v>
      </c>
      <c r="Y31">
        <f t="shared" si="17"/>
        <v>7.0992186078822003E-3</v>
      </c>
      <c r="Z31">
        <f t="shared" si="18"/>
        <v>0.69707897890008474</v>
      </c>
      <c r="AB31">
        <f t="shared" si="19"/>
        <v>2251.3042135829733</v>
      </c>
      <c r="AC31">
        <f t="shared" si="2"/>
        <v>2216.1224495629444</v>
      </c>
      <c r="AE31">
        <f t="shared" si="3"/>
        <v>0</v>
      </c>
      <c r="AF31">
        <f t="shared" si="4"/>
        <v>0</v>
      </c>
      <c r="AG31">
        <f t="shared" si="4"/>
        <v>-17.426974472502117</v>
      </c>
      <c r="AH31">
        <f t="shared" si="5"/>
        <v>-1435.9158200632899</v>
      </c>
      <c r="AI31">
        <f t="shared" si="6"/>
        <v>-1453.3427945357919</v>
      </c>
      <c r="AJ31">
        <f t="shared" si="7"/>
        <v>35.181764020028822</v>
      </c>
      <c r="AK31">
        <f t="shared" si="22"/>
        <v>157.59129495080813</v>
      </c>
      <c r="AL31">
        <f t="shared" si="8"/>
        <v>-1260.569735564955</v>
      </c>
      <c r="AN31">
        <f t="shared" si="9"/>
        <v>0</v>
      </c>
      <c r="AO31">
        <f t="shared" si="9"/>
        <v>0</v>
      </c>
      <c r="AP31">
        <f t="shared" si="9"/>
        <v>-1.8664299812108498</v>
      </c>
      <c r="AQ31">
        <f t="shared" si="9"/>
        <v>-153.78666797784641</v>
      </c>
      <c r="AR31">
        <f t="shared" si="9"/>
        <v>-155.65309795905725</v>
      </c>
      <c r="AS31">
        <f t="shared" si="9"/>
        <v>3.7679689760536528</v>
      </c>
      <c r="AT31">
        <f t="shared" si="9"/>
        <v>16.878036869689605</v>
      </c>
      <c r="AU31">
        <f t="shared" si="9"/>
        <v>-135.007092113314</v>
      </c>
      <c r="AW31">
        <v>28</v>
      </c>
      <c r="AX31">
        <f>IF(Z31&gt;0, (R31*SUMPRODUCT(K31:$K$98, X31:$X$98)-K31*$AZ$3)/Z31, 0)</f>
        <v>3179.1554711056501</v>
      </c>
    </row>
    <row r="32" spans="5:50" x14ac:dyDescent="0.25">
      <c r="E32">
        <v>2032</v>
      </c>
      <c r="F32" s="5">
        <v>3.5571999999999999E-2</v>
      </c>
      <c r="G32"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9.562505201326349E-2</v>
      </c>
      <c r="L32" s="2">
        <v>29</v>
      </c>
      <c r="M32" s="6">
        <v>9.5159809999999997E-3</v>
      </c>
      <c r="Q32" s="4">
        <f t="shared" si="21"/>
        <v>25</v>
      </c>
      <c r="R32">
        <f t="shared" si="0"/>
        <v>250000</v>
      </c>
      <c r="S32">
        <f t="shared" si="1"/>
        <v>3163.8857602006215</v>
      </c>
      <c r="U32">
        <f t="shared" si="13"/>
        <v>9.5159809999999997E-3</v>
      </c>
      <c r="V32">
        <f t="shared" si="14"/>
        <v>0.01</v>
      </c>
      <c r="W32">
        <f t="shared" si="15"/>
        <v>0.69707897890008474</v>
      </c>
      <c r="X32">
        <f t="shared" si="16"/>
        <v>6.6333903187126069E-3</v>
      </c>
      <c r="Y32">
        <f t="shared" si="17"/>
        <v>6.970789789000848E-3</v>
      </c>
      <c r="Z32">
        <f t="shared" si="18"/>
        <v>0.68347479879237127</v>
      </c>
      <c r="AB32">
        <f t="shared" si="19"/>
        <v>2216.1224495629444</v>
      </c>
      <c r="AC32">
        <f t="shared" si="2"/>
        <v>2162.4361833551684</v>
      </c>
      <c r="AE32">
        <f t="shared" si="3"/>
        <v>0</v>
      </c>
      <c r="AF32">
        <f t="shared" si="4"/>
        <v>0</v>
      </c>
      <c r="AG32">
        <f t="shared" si="4"/>
        <v>-17.086869969809282</v>
      </c>
      <c r="AH32">
        <f t="shared" si="5"/>
        <v>-1658.3475796781518</v>
      </c>
      <c r="AI32">
        <f t="shared" si="6"/>
        <v>-1675.4344496479609</v>
      </c>
      <c r="AJ32">
        <f t="shared" si="7"/>
        <v>53.686266207776043</v>
      </c>
      <c r="AK32">
        <f t="shared" si="22"/>
        <v>155.12857146940613</v>
      </c>
      <c r="AL32">
        <f t="shared" si="8"/>
        <v>-1466.6196119707788</v>
      </c>
      <c r="AN32">
        <f t="shared" si="9"/>
        <v>0</v>
      </c>
      <c r="AO32">
        <f t="shared" si="9"/>
        <v>0</v>
      </c>
      <c r="AP32">
        <f t="shared" si="9"/>
        <v>-1.6339328296068825</v>
      </c>
      <c r="AQ32">
        <f t="shared" si="9"/>
        <v>-158.57957356279289</v>
      </c>
      <c r="AR32">
        <f t="shared" si="9"/>
        <v>-160.21350639239975</v>
      </c>
      <c r="AS32">
        <f t="shared" si="9"/>
        <v>5.1337519985164946</v>
      </c>
      <c r="AT32">
        <f t="shared" si="9"/>
        <v>14.834177715505223</v>
      </c>
      <c r="AU32">
        <f t="shared" si="9"/>
        <v>-140.24557667837803</v>
      </c>
      <c r="AW32">
        <v>29</v>
      </c>
      <c r="AX32">
        <f>IF(Z32&gt;0, (R32*SUMPRODUCT(K32:$K$98, X32:$X$98)-K32*$AZ$3)/Z32, 0)</f>
        <v>3163.8857602006215</v>
      </c>
    </row>
    <row r="33" spans="5:50" x14ac:dyDescent="0.25">
      <c r="E33">
        <v>2033</v>
      </c>
      <c r="F33" s="5">
        <v>3.5571999999999999E-2</v>
      </c>
      <c r="G33"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8.5379510726128108E-2</v>
      </c>
      <c r="L33" s="2">
        <v>30</v>
      </c>
      <c r="M33" s="6">
        <v>1.1135328E-2</v>
      </c>
      <c r="Q33" s="4">
        <f t="shared" si="21"/>
        <v>25</v>
      </c>
      <c r="R33">
        <f t="shared" si="0"/>
        <v>250000</v>
      </c>
      <c r="S33">
        <f t="shared" si="1"/>
        <v>3128.7596220704249</v>
      </c>
      <c r="U33">
        <f t="shared" si="13"/>
        <v>1.1135328E-2</v>
      </c>
      <c r="V33">
        <f t="shared" si="14"/>
        <v>0.01</v>
      </c>
      <c r="W33">
        <f t="shared" si="15"/>
        <v>0.68347479879237127</v>
      </c>
      <c r="X33">
        <f t="shared" si="16"/>
        <v>7.6107160642870583E-3</v>
      </c>
      <c r="Y33">
        <f t="shared" si="17"/>
        <v>6.8347479879237128E-3</v>
      </c>
      <c r="Z33">
        <f t="shared" si="18"/>
        <v>0.66902933474016046</v>
      </c>
      <c r="AB33">
        <f t="shared" si="19"/>
        <v>2162.4361833551684</v>
      </c>
      <c r="AC33">
        <f t="shared" si="2"/>
        <v>2093.2319685156522</v>
      </c>
      <c r="AE33">
        <f t="shared" si="3"/>
        <v>0</v>
      </c>
      <c r="AF33">
        <f t="shared" si="4"/>
        <v>0</v>
      </c>
      <c r="AG33">
        <f t="shared" si="4"/>
        <v>-16.725733368504013</v>
      </c>
      <c r="AH33">
        <f t="shared" si="5"/>
        <v>-1902.6790160717646</v>
      </c>
      <c r="AI33">
        <f t="shared" si="6"/>
        <v>-1919.4047494402687</v>
      </c>
      <c r="AJ33">
        <f t="shared" si="7"/>
        <v>69.204214839516226</v>
      </c>
      <c r="AK33">
        <f t="shared" si="22"/>
        <v>151.37053283486179</v>
      </c>
      <c r="AL33">
        <f t="shared" si="8"/>
        <v>-1698.8300017658908</v>
      </c>
      <c r="AN33">
        <f t="shared" si="9"/>
        <v>0</v>
      </c>
      <c r="AO33">
        <f t="shared" si="9"/>
        <v>0</v>
      </c>
      <c r="AP33">
        <f t="shared" si="9"/>
        <v>-1.4280349315385472</v>
      </c>
      <c r="AQ33">
        <f t="shared" si="9"/>
        <v>-162.44980346107809</v>
      </c>
      <c r="AR33">
        <f t="shared" si="9"/>
        <v>-163.87783839261667</v>
      </c>
      <c r="AS33">
        <f t="shared" si="9"/>
        <v>5.9086220031837495</v>
      </c>
      <c r="AT33">
        <f t="shared" si="9"/>
        <v>12.923942031793809</v>
      </c>
      <c r="AU33">
        <f t="shared" si="9"/>
        <v>-145.0452743576391</v>
      </c>
      <c r="AW33">
        <v>30</v>
      </c>
      <c r="AX33">
        <f>IF(Z33&gt;0, (R33*SUMPRODUCT(K33:$K$98, X33:$X$98)-K33*$AZ$3)/Z33, 0)</f>
        <v>3128.7596220704249</v>
      </c>
    </row>
    <row r="34" spans="5:50" x14ac:dyDescent="0.25">
      <c r="E34">
        <v>2034</v>
      </c>
      <c r="F34" s="5">
        <v>3.5571999999999999E-2</v>
      </c>
      <c r="G34"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7.6231706005471522E-2</v>
      </c>
      <c r="L34" s="2">
        <v>31</v>
      </c>
      <c r="M34" s="6">
        <v>1.2969985999999999E-2</v>
      </c>
      <c r="Q34" s="4">
        <f t="shared" si="21"/>
        <v>25</v>
      </c>
      <c r="R34">
        <f t="shared" si="0"/>
        <v>250000</v>
      </c>
      <c r="S34">
        <f t="shared" si="1"/>
        <v>3075.874674264217</v>
      </c>
      <c r="U34">
        <f t="shared" si="13"/>
        <v>1.2969985999999999E-2</v>
      </c>
      <c r="V34">
        <f t="shared" si="14"/>
        <v>0.01</v>
      </c>
      <c r="W34">
        <f t="shared" si="15"/>
        <v>0.66902933474016046</v>
      </c>
      <c r="X34">
        <f t="shared" si="16"/>
        <v>8.6773011051691946E-3</v>
      </c>
      <c r="Y34">
        <f t="shared" si="17"/>
        <v>6.6902933474016048E-3</v>
      </c>
      <c r="Z34">
        <f t="shared" si="18"/>
        <v>0.65366174028758972</v>
      </c>
      <c r="AB34">
        <f t="shared" si="19"/>
        <v>2093.2319685156522</v>
      </c>
      <c r="AC34">
        <f t="shared" si="2"/>
        <v>2010.5815924860713</v>
      </c>
      <c r="AE34">
        <f t="shared" si="3"/>
        <v>0</v>
      </c>
      <c r="AF34">
        <f t="shared" si="4"/>
        <v>0</v>
      </c>
      <c r="AG34">
        <f t="shared" si="4"/>
        <v>-16.341543507189744</v>
      </c>
      <c r="AH34">
        <f t="shared" si="5"/>
        <v>-2169.3252762922984</v>
      </c>
      <c r="AI34">
        <f t="shared" si="6"/>
        <v>-2185.6668197994882</v>
      </c>
      <c r="AJ34">
        <f t="shared" si="7"/>
        <v>82.650376029580912</v>
      </c>
      <c r="AK34">
        <f t="shared" si="22"/>
        <v>146.52623779609567</v>
      </c>
      <c r="AL34">
        <f t="shared" si="8"/>
        <v>-1956.4902059738115</v>
      </c>
      <c r="AN34">
        <f t="shared" si="9"/>
        <v>0</v>
      </c>
      <c r="AO34">
        <f t="shared" si="9"/>
        <v>0</v>
      </c>
      <c r="AP34">
        <f t="shared" si="9"/>
        <v>-1.2457437403157106</v>
      </c>
      <c r="AQ34">
        <f t="shared" si="9"/>
        <v>-165.37136669255278</v>
      </c>
      <c r="AR34">
        <f t="shared" si="9"/>
        <v>-166.61711043286849</v>
      </c>
      <c r="AS34">
        <f t="shared" si="9"/>
        <v>6.3005791667286823</v>
      </c>
      <c r="AT34">
        <f t="shared" si="9"/>
        <v>11.169945081759774</v>
      </c>
      <c r="AU34">
        <f t="shared" ref="AU34:AU97" si="23">AL34*$K34</f>
        <v>-149.14658618438003</v>
      </c>
      <c r="AW34">
        <v>31</v>
      </c>
      <c r="AX34">
        <f>IF(Z34&gt;0, (R34*SUMPRODUCT(K34:$K$98, X34:$X$98)-K34*$AZ$3)/Z34, 0)</f>
        <v>3075.874674264217</v>
      </c>
    </row>
    <row r="35" spans="5:50" x14ac:dyDescent="0.25">
      <c r="E35">
        <v>2035</v>
      </c>
      <c r="F35" s="5">
        <v>3.5571999999999999E-2</v>
      </c>
      <c r="G35"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6.8064023219171002E-2</v>
      </c>
      <c r="L35" s="2">
        <v>32</v>
      </c>
      <c r="M35" s="6">
        <v>1.4883069000000001E-2</v>
      </c>
      <c r="Q35" s="4">
        <f t="shared" si="21"/>
        <v>25</v>
      </c>
      <c r="R35">
        <f t="shared" si="0"/>
        <v>250000</v>
      </c>
      <c r="S35">
        <f t="shared" si="1"/>
        <v>3006.6988497678467</v>
      </c>
      <c r="U35">
        <f t="shared" si="13"/>
        <v>1.4883069000000001E-2</v>
      </c>
      <c r="V35">
        <f t="shared" si="14"/>
        <v>0.01</v>
      </c>
      <c r="W35">
        <f t="shared" si="15"/>
        <v>0.65366174028758972</v>
      </c>
      <c r="X35">
        <f t="shared" si="16"/>
        <v>9.7284927833602777E-3</v>
      </c>
      <c r="Y35">
        <f t="shared" si="17"/>
        <v>6.5366174028758973E-3</v>
      </c>
      <c r="Z35">
        <f t="shared" si="18"/>
        <v>0.6373966301013535</v>
      </c>
      <c r="AB35">
        <f t="shared" si="19"/>
        <v>2010.5815924860713</v>
      </c>
      <c r="AC35">
        <f t="shared" si="2"/>
        <v>1916.4597145716411</v>
      </c>
      <c r="AE35">
        <f t="shared" si="3"/>
        <v>0</v>
      </c>
      <c r="AF35">
        <f t="shared" ref="AF35:AG66" si="24">-$Z35*P35</f>
        <v>0</v>
      </c>
      <c r="AG35">
        <f t="shared" si="24"/>
        <v>-15.934915752533838</v>
      </c>
      <c r="AH35">
        <f t="shared" si="5"/>
        <v>-2432.1231958400695</v>
      </c>
      <c r="AI35">
        <f t="shared" ref="AI35:AI66" si="25">SUM(AE35:AH35)</f>
        <v>-2448.0581115926034</v>
      </c>
      <c r="AJ35">
        <f t="shared" si="7"/>
        <v>94.121877914430115</v>
      </c>
      <c r="AK35">
        <f t="shared" si="22"/>
        <v>140.74071147402501</v>
      </c>
      <c r="AL35">
        <f t="shared" ref="AL35:AL98" si="26">SUM(AI35:AK35)</f>
        <v>-2213.1955222041483</v>
      </c>
      <c r="AN35">
        <f t="shared" ref="AN35:AT66" si="27">AE35*$K35</f>
        <v>0</v>
      </c>
      <c r="AO35">
        <f t="shared" si="27"/>
        <v>0</v>
      </c>
      <c r="AP35">
        <f t="shared" si="27"/>
        <v>-1.0845944757759969</v>
      </c>
      <c r="AQ35">
        <f t="shared" si="27"/>
        <v>-165.54008967354287</v>
      </c>
      <c r="AR35">
        <f t="shared" si="27"/>
        <v>-166.62468414931888</v>
      </c>
      <c r="AS35">
        <f t="shared" si="27"/>
        <v>6.4063136837997501</v>
      </c>
      <c r="AT35">
        <f t="shared" si="27"/>
        <v>9.5793790536506851</v>
      </c>
      <c r="AU35">
        <f t="shared" si="23"/>
        <v>-150.63899141186843</v>
      </c>
      <c r="AW35">
        <v>32</v>
      </c>
      <c r="AX35">
        <f>IF(Z35&gt;0, (R35*SUMPRODUCT(K35:$K$98, X35:$X$98)-K35*$AZ$3)/Z35, 0)</f>
        <v>3006.6988497678467</v>
      </c>
    </row>
    <row r="36" spans="5:50" x14ac:dyDescent="0.25">
      <c r="E36">
        <v>2036</v>
      </c>
      <c r="F36" s="5">
        <v>3.5571999999999999E-2</v>
      </c>
      <c r="G36"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6.0771449302831244E-2</v>
      </c>
      <c r="L36" s="2">
        <v>33</v>
      </c>
      <c r="M36" s="6">
        <v>1.6930661E-2</v>
      </c>
      <c r="Q36" s="4">
        <f t="shared" si="21"/>
        <v>25</v>
      </c>
      <c r="R36">
        <f t="shared" si="0"/>
        <v>250000</v>
      </c>
      <c r="S36">
        <f t="shared" si="1"/>
        <v>2925.5791729611301</v>
      </c>
      <c r="U36">
        <f t="shared" si="13"/>
        <v>1.6930661E-2</v>
      </c>
      <c r="V36">
        <f t="shared" si="14"/>
        <v>0.01</v>
      </c>
      <c r="W36">
        <f t="shared" si="15"/>
        <v>0.6373966301013535</v>
      </c>
      <c r="X36">
        <f t="shared" si="16"/>
        <v>1.0791546266788412E-2</v>
      </c>
      <c r="Y36">
        <f t="shared" si="17"/>
        <v>6.3739663010135353E-3</v>
      </c>
      <c r="Z36">
        <f t="shared" si="18"/>
        <v>0.62023111753355153</v>
      </c>
      <c r="AB36">
        <f t="shared" si="19"/>
        <v>1916.4597145716411</v>
      </c>
      <c r="AC36">
        <f t="shared" si="2"/>
        <v>1814.5352398785651</v>
      </c>
      <c r="AE36">
        <f t="shared" si="3"/>
        <v>0</v>
      </c>
      <c r="AF36">
        <f t="shared" si="24"/>
        <v>0</v>
      </c>
      <c r="AG36">
        <f t="shared" si="24"/>
        <v>-15.505777938338788</v>
      </c>
      <c r="AH36">
        <f t="shared" si="5"/>
        <v>-2697.8865666971028</v>
      </c>
      <c r="AI36">
        <f t="shared" si="25"/>
        <v>-2713.3923446354415</v>
      </c>
      <c r="AJ36">
        <f t="shared" si="7"/>
        <v>101.92447469307604</v>
      </c>
      <c r="AK36">
        <f t="shared" si="22"/>
        <v>134.1521800200149</v>
      </c>
      <c r="AL36">
        <f t="shared" si="26"/>
        <v>-2477.3156899223509</v>
      </c>
      <c r="AN36">
        <f t="shared" si="27"/>
        <v>0</v>
      </c>
      <c r="AO36">
        <f t="shared" si="27"/>
        <v>0</v>
      </c>
      <c r="AP36">
        <f t="shared" si="27"/>
        <v>-0.94230859788071486</v>
      </c>
      <c r="AQ36">
        <f t="shared" si="27"/>
        <v>-163.95447671282244</v>
      </c>
      <c r="AR36">
        <f t="shared" si="27"/>
        <v>-164.89678531070314</v>
      </c>
      <c r="AS36">
        <f t="shared" si="27"/>
        <v>6.1940980465279765</v>
      </c>
      <c r="AT36">
        <f t="shared" si="27"/>
        <v>8.1526224069506252</v>
      </c>
      <c r="AU36">
        <f t="shared" si="23"/>
        <v>-150.55006485722456</v>
      </c>
      <c r="AW36">
        <v>33</v>
      </c>
      <c r="AX36">
        <f>IF(Z36&gt;0, (R36*SUMPRODUCT(K36:$K$98, X36:$X$98)-K36*$AZ$3)/Z36, 0)</f>
        <v>2925.5791729611301</v>
      </c>
    </row>
    <row r="37" spans="5:50" x14ac:dyDescent="0.25">
      <c r="E37">
        <v>2037</v>
      </c>
      <c r="F37" s="5">
        <v>3.5571999999999999E-2</v>
      </c>
      <c r="G37"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5.4260222591813609E-2</v>
      </c>
      <c r="L37" s="2">
        <v>34</v>
      </c>
      <c r="M37" s="6">
        <v>1.9185959999999998E-2</v>
      </c>
      <c r="Q37" s="4">
        <f t="shared" si="21"/>
        <v>25</v>
      </c>
      <c r="R37">
        <f t="shared" si="0"/>
        <v>250000</v>
      </c>
      <c r="S37">
        <f t="shared" si="1"/>
        <v>2835.5721136352176</v>
      </c>
      <c r="U37">
        <f t="shared" si="13"/>
        <v>1.9185959999999998E-2</v>
      </c>
      <c r="V37">
        <f t="shared" si="14"/>
        <v>0.01</v>
      </c>
      <c r="W37">
        <f t="shared" si="15"/>
        <v>0.62023111753355153</v>
      </c>
      <c r="X37">
        <f t="shared" si="16"/>
        <v>1.1899729411754018E-2</v>
      </c>
      <c r="Y37">
        <f t="shared" si="17"/>
        <v>6.2023111753355155E-3</v>
      </c>
      <c r="Z37">
        <f t="shared" si="18"/>
        <v>0.60212907694646201</v>
      </c>
      <c r="AB37">
        <f t="shared" si="19"/>
        <v>1814.5352398785651</v>
      </c>
      <c r="AC37">
        <f t="shared" si="2"/>
        <v>1707.3804193983019</v>
      </c>
      <c r="AE37">
        <f t="shared" si="3"/>
        <v>0</v>
      </c>
      <c r="AF37">
        <f t="shared" si="24"/>
        <v>0</v>
      </c>
      <c r="AG37">
        <f t="shared" si="24"/>
        <v>-15.053226923661549</v>
      </c>
      <c r="AH37">
        <f t="shared" si="5"/>
        <v>-2974.9323529385042</v>
      </c>
      <c r="AI37">
        <f t="shared" si="25"/>
        <v>-2989.9855798621657</v>
      </c>
      <c r="AJ37">
        <f t="shared" si="7"/>
        <v>107.1548204802632</v>
      </c>
      <c r="AK37">
        <f t="shared" si="22"/>
        <v>127.01746679149957</v>
      </c>
      <c r="AL37">
        <f t="shared" si="26"/>
        <v>-2755.8132925904033</v>
      </c>
      <c r="AN37">
        <f t="shared" si="27"/>
        <v>0</v>
      </c>
      <c r="AO37">
        <f t="shared" si="27"/>
        <v>0</v>
      </c>
      <c r="AP37">
        <f t="shared" si="27"/>
        <v>-0.8167914436029573</v>
      </c>
      <c r="AQ37">
        <f t="shared" si="27"/>
        <v>-161.42049166603104</v>
      </c>
      <c r="AR37">
        <f t="shared" si="27"/>
        <v>-162.23728310963401</v>
      </c>
      <c r="AS37">
        <f t="shared" si="27"/>
        <v>5.8142444110449087</v>
      </c>
      <c r="AT37">
        <f t="shared" si="27"/>
        <v>6.8919960211550597</v>
      </c>
      <c r="AU37">
        <f t="shared" si="23"/>
        <v>-149.53104267743404</v>
      </c>
      <c r="AW37">
        <v>34</v>
      </c>
      <c r="AX37">
        <f>IF(Z37&gt;0, (R37*SUMPRODUCT(K37:$K$98, X37:$X$98)-K37*$AZ$3)/Z37, 0)</f>
        <v>2835.5721136352176</v>
      </c>
    </row>
    <row r="38" spans="5:50" x14ac:dyDescent="0.25">
      <c r="E38">
        <v>2038</v>
      </c>
      <c r="F38" s="5">
        <v>3.5571999999999999E-2</v>
      </c>
      <c r="G38"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4.8446627314119292E-2</v>
      </c>
      <c r="L38" s="2">
        <v>35</v>
      </c>
      <c r="M38" s="6">
        <v>2.1884238E-2</v>
      </c>
      <c r="Q38" s="4">
        <f t="shared" si="21"/>
        <v>25</v>
      </c>
      <c r="R38">
        <f t="shared" si="0"/>
        <v>250000</v>
      </c>
      <c r="S38">
        <f t="shared" si="1"/>
        <v>2739.0460702305536</v>
      </c>
      <c r="U38">
        <f t="shared" si="13"/>
        <v>2.1884238E-2</v>
      </c>
      <c r="V38">
        <f t="shared" si="14"/>
        <v>0.01</v>
      </c>
      <c r="W38">
        <f t="shared" si="15"/>
        <v>0.60212907694646201</v>
      </c>
      <c r="X38">
        <f t="shared" si="16"/>
        <v>1.3177136026616689E-2</v>
      </c>
      <c r="Y38">
        <f t="shared" si="17"/>
        <v>6.0212907694646199E-3</v>
      </c>
      <c r="Z38">
        <f t="shared" si="18"/>
        <v>0.58293065015038059</v>
      </c>
      <c r="AB38">
        <f t="shared" si="19"/>
        <v>1707.3804193983019</v>
      </c>
      <c r="AC38">
        <f t="shared" si="2"/>
        <v>1596.6739065113416</v>
      </c>
      <c r="AE38">
        <f t="shared" si="3"/>
        <v>0</v>
      </c>
      <c r="AF38">
        <f t="shared" si="24"/>
        <v>0</v>
      </c>
      <c r="AG38">
        <f t="shared" si="24"/>
        <v>-14.573266253759515</v>
      </c>
      <c r="AH38">
        <f t="shared" si="5"/>
        <v>-3294.2840066541721</v>
      </c>
      <c r="AI38">
        <f t="shared" si="25"/>
        <v>-3308.8572729079315</v>
      </c>
      <c r="AJ38">
        <f t="shared" si="7"/>
        <v>110.70651288696035</v>
      </c>
      <c r="AK38">
        <f t="shared" si="22"/>
        <v>119.51662935788114</v>
      </c>
      <c r="AL38">
        <f t="shared" si="26"/>
        <v>-3078.6341306630898</v>
      </c>
      <c r="AN38">
        <f t="shared" si="27"/>
        <v>0</v>
      </c>
      <c r="AO38">
        <f t="shared" si="27"/>
        <v>0</v>
      </c>
      <c r="AP38">
        <f t="shared" si="27"/>
        <v>-0.70602559894531869</v>
      </c>
      <c r="AQ38">
        <f t="shared" si="27"/>
        <v>-159.59694953723834</v>
      </c>
      <c r="AR38">
        <f t="shared" si="27"/>
        <v>-160.30297513618368</v>
      </c>
      <c r="AS38">
        <f t="shared" si="27"/>
        <v>5.3633571710803132</v>
      </c>
      <c r="AT38">
        <f t="shared" si="27"/>
        <v>5.7901776003409964</v>
      </c>
      <c r="AU38">
        <f t="shared" si="23"/>
        <v>-149.14944036476234</v>
      </c>
      <c r="AW38">
        <v>35</v>
      </c>
      <c r="AX38">
        <f>IF(Z38&gt;0, (R38*SUMPRODUCT(K38:$K$98, X38:$X$98)-K38*$AZ$3)/Z38, 0)</f>
        <v>2739.0460702305536</v>
      </c>
    </row>
    <row r="39" spans="5:50" x14ac:dyDescent="0.25">
      <c r="E39">
        <v>2039</v>
      </c>
      <c r="F39" s="5">
        <v>3.5571999999999999E-2</v>
      </c>
      <c r="G39"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4.3255917244749365E-2</v>
      </c>
      <c r="L39" s="2">
        <v>36</v>
      </c>
      <c r="M39" s="6">
        <v>2.4761703999999999E-2</v>
      </c>
      <c r="Q39" s="4">
        <f t="shared" si="21"/>
        <v>25</v>
      </c>
      <c r="R39">
        <f t="shared" si="0"/>
        <v>250000</v>
      </c>
      <c r="S39">
        <f t="shared" si="1"/>
        <v>2634.5197572743996</v>
      </c>
      <c r="U39">
        <f t="shared" si="13"/>
        <v>2.4761703999999999E-2</v>
      </c>
      <c r="V39">
        <f t="shared" si="14"/>
        <v>0.01</v>
      </c>
      <c r="W39">
        <f t="shared" si="15"/>
        <v>0.58293065015038059</v>
      </c>
      <c r="X39">
        <f t="shared" si="16"/>
        <v>1.4434356211551279E-2</v>
      </c>
      <c r="Y39">
        <f t="shared" si="17"/>
        <v>5.8293065015038057E-3</v>
      </c>
      <c r="Z39">
        <f t="shared" si="18"/>
        <v>0.56266698743732546</v>
      </c>
      <c r="AB39">
        <f t="shared" si="19"/>
        <v>1596.6739065113416</v>
      </c>
      <c r="AC39">
        <f t="shared" si="2"/>
        <v>1482.3572951697004</v>
      </c>
      <c r="AE39">
        <f t="shared" si="3"/>
        <v>0</v>
      </c>
      <c r="AF39">
        <f t="shared" si="24"/>
        <v>0</v>
      </c>
      <c r="AG39">
        <f t="shared" si="24"/>
        <v>-14.066674685933137</v>
      </c>
      <c r="AH39">
        <f t="shared" si="5"/>
        <v>-3608.5890528878199</v>
      </c>
      <c r="AI39">
        <f t="shared" si="25"/>
        <v>-3622.6557275737532</v>
      </c>
      <c r="AJ39">
        <f t="shared" si="7"/>
        <v>114.31661134164119</v>
      </c>
      <c r="AK39">
        <f t="shared" si="22"/>
        <v>111.76717345579392</v>
      </c>
      <c r="AL39">
        <f t="shared" si="26"/>
        <v>-3396.5719427763183</v>
      </c>
      <c r="AN39">
        <f t="shared" si="27"/>
        <v>0</v>
      </c>
      <c r="AO39">
        <f t="shared" si="27"/>
        <v>0</v>
      </c>
      <c r="AP39">
        <f t="shared" si="27"/>
        <v>-0.60846691612353454</v>
      </c>
      <c r="AQ39">
        <f t="shared" si="27"/>
        <v>-156.09282944202403</v>
      </c>
      <c r="AR39">
        <f t="shared" si="27"/>
        <v>-156.70129635814757</v>
      </c>
      <c r="AS39">
        <f t="shared" si="27"/>
        <v>4.9448698798942079</v>
      </c>
      <c r="AT39">
        <f t="shared" si="27"/>
        <v>4.8345916056833698</v>
      </c>
      <c r="AU39">
        <f t="shared" si="23"/>
        <v>-146.92183487257</v>
      </c>
      <c r="AW39">
        <v>36</v>
      </c>
      <c r="AX39">
        <f>IF(Z39&gt;0, (R39*SUMPRODUCT(K39:$K$98, X39:$X$98)-K39*$AZ$3)/Z39, 0)</f>
        <v>2634.5197572743996</v>
      </c>
    </row>
    <row r="40" spans="5:50" x14ac:dyDescent="0.25">
      <c r="E40">
        <v>2040</v>
      </c>
      <c r="F40" s="5">
        <v>3.5571999999999999E-2</v>
      </c>
      <c r="G40"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3.8621354682811929E-2</v>
      </c>
      <c r="L40" s="2">
        <v>37</v>
      </c>
      <c r="M40" s="6">
        <v>2.7627288E-2</v>
      </c>
      <c r="Q40" s="4">
        <f t="shared" si="21"/>
        <v>25</v>
      </c>
      <c r="R40">
        <f t="shared" si="0"/>
        <v>250000</v>
      </c>
      <c r="S40">
        <f t="shared" si="1"/>
        <v>2523.924401886301</v>
      </c>
      <c r="U40">
        <f t="shared" si="13"/>
        <v>2.7627288E-2</v>
      </c>
      <c r="V40">
        <f t="shared" si="14"/>
        <v>0.01</v>
      </c>
      <c r="W40">
        <f t="shared" si="15"/>
        <v>0.56266698743732546</v>
      </c>
      <c r="X40">
        <f t="shared" si="16"/>
        <v>1.5544962910023372E-2</v>
      </c>
      <c r="Y40">
        <f t="shared" si="17"/>
        <v>5.6266698743732543E-3</v>
      </c>
      <c r="Z40">
        <f t="shared" si="18"/>
        <v>0.54149535465292886</v>
      </c>
      <c r="AB40">
        <f t="shared" si="19"/>
        <v>1482.3572951697004</v>
      </c>
      <c r="AC40">
        <f t="shared" si="2"/>
        <v>1366.693339116604</v>
      </c>
      <c r="AE40">
        <f t="shared" si="3"/>
        <v>0</v>
      </c>
      <c r="AF40">
        <f t="shared" si="24"/>
        <v>0</v>
      </c>
      <c r="AG40">
        <f t="shared" si="24"/>
        <v>-13.537383866323221</v>
      </c>
      <c r="AH40">
        <f t="shared" si="5"/>
        <v>-3886.2407275058431</v>
      </c>
      <c r="AI40">
        <f t="shared" si="25"/>
        <v>-3899.7781113721662</v>
      </c>
      <c r="AJ40">
        <f t="shared" si="7"/>
        <v>115.6639560530964</v>
      </c>
      <c r="AK40">
        <f t="shared" si="22"/>
        <v>103.76501066187903</v>
      </c>
      <c r="AL40">
        <f t="shared" si="26"/>
        <v>-3680.3491446571911</v>
      </c>
      <c r="AN40">
        <f t="shared" si="27"/>
        <v>0</v>
      </c>
      <c r="AO40">
        <f t="shared" si="27"/>
        <v>0</v>
      </c>
      <c r="AP40">
        <f t="shared" si="27"/>
        <v>-0.52283210377864497</v>
      </c>
      <c r="AQ40">
        <f t="shared" si="27"/>
        <v>-150.09188151979222</v>
      </c>
      <c r="AR40">
        <f t="shared" si="27"/>
        <v>-150.61471362357088</v>
      </c>
      <c r="AS40">
        <f t="shared" si="27"/>
        <v>4.4670986707438081</v>
      </c>
      <c r="AT40">
        <f t="shared" si="27"/>
        <v>4.0075452804381912</v>
      </c>
      <c r="AU40">
        <f t="shared" si="23"/>
        <v>-142.14006967238888</v>
      </c>
      <c r="AW40">
        <v>37</v>
      </c>
      <c r="AX40">
        <f>IF(Z40&gt;0, (R40*SUMPRODUCT(K40:$K$98, X40:$X$98)-K40*$AZ$3)/Z40, 0)</f>
        <v>2523.924401886301</v>
      </c>
    </row>
    <row r="41" spans="5:50" x14ac:dyDescent="0.25">
      <c r="E41">
        <v>2041</v>
      </c>
      <c r="F41" s="5">
        <v>3.5571999999999999E-2</v>
      </c>
      <c r="G41"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3.4483352395367789E-2</v>
      </c>
      <c r="L41" s="2">
        <v>38</v>
      </c>
      <c r="M41" s="6">
        <v>3.0780427999999999E-2</v>
      </c>
      <c r="Q41" s="4">
        <f t="shared" si="21"/>
        <v>25</v>
      </c>
      <c r="R41">
        <f t="shared" si="0"/>
        <v>250000</v>
      </c>
      <c r="S41">
        <f t="shared" si="1"/>
        <v>2411.7586680839609</v>
      </c>
      <c r="U41">
        <f t="shared" si="13"/>
        <v>3.0780427999999999E-2</v>
      </c>
      <c r="V41">
        <f t="shared" si="14"/>
        <v>0.01</v>
      </c>
      <c r="W41">
        <f t="shared" si="15"/>
        <v>0.54149535465292886</v>
      </c>
      <c r="X41">
        <f t="shared" si="16"/>
        <v>1.6667458776228942E-2</v>
      </c>
      <c r="Y41">
        <f t="shared" si="17"/>
        <v>5.414953546529289E-3</v>
      </c>
      <c r="Z41">
        <f t="shared" si="18"/>
        <v>0.51941294233017055</v>
      </c>
      <c r="AB41">
        <f t="shared" si="19"/>
        <v>1366.693339116604</v>
      </c>
      <c r="AC41">
        <f t="shared" si="2"/>
        <v>1252.6986659797833</v>
      </c>
      <c r="AE41">
        <f t="shared" si="3"/>
        <v>0</v>
      </c>
      <c r="AF41">
        <f t="shared" si="24"/>
        <v>0</v>
      </c>
      <c r="AG41">
        <f t="shared" si="24"/>
        <v>-12.985323558254263</v>
      </c>
      <c r="AH41">
        <f t="shared" si="5"/>
        <v>-4166.8646940572353</v>
      </c>
      <c r="AI41">
        <f t="shared" si="25"/>
        <v>-4179.8500176154894</v>
      </c>
      <c r="AJ41">
        <f t="shared" si="7"/>
        <v>113.99467313682067</v>
      </c>
      <c r="AK41">
        <f t="shared" si="22"/>
        <v>95.668533738162282</v>
      </c>
      <c r="AL41">
        <f t="shared" si="26"/>
        <v>-3970.1868107405062</v>
      </c>
      <c r="AN41">
        <f t="shared" si="27"/>
        <v>0</v>
      </c>
      <c r="AO41">
        <f t="shared" si="27"/>
        <v>0</v>
      </c>
      <c r="AP41">
        <f t="shared" si="27"/>
        <v>-0.44777748822715291</v>
      </c>
      <c r="AQ41">
        <f t="shared" si="27"/>
        <v>-143.68746362899202</v>
      </c>
      <c r="AR41">
        <f t="shared" si="27"/>
        <v>-144.13524111721918</v>
      </c>
      <c r="AS41">
        <f t="shared" si="27"/>
        <v>3.9309184849717531</v>
      </c>
      <c r="AT41">
        <f t="shared" si="27"/>
        <v>3.2989717620411825</v>
      </c>
      <c r="AU41">
        <f t="shared" si="23"/>
        <v>-136.90535087020623</v>
      </c>
      <c r="AW41">
        <v>38</v>
      </c>
      <c r="AX41">
        <f>IF(Z41&gt;0, (R41*SUMPRODUCT(K41:$K$98, X41:$X$98)-K41*$AZ$3)/Z41, 0)</f>
        <v>2411.7586680839609</v>
      </c>
    </row>
    <row r="42" spans="5:50" x14ac:dyDescent="0.25">
      <c r="E42">
        <v>2042</v>
      </c>
      <c r="F42" s="5">
        <v>3.5571999999999999E-2</v>
      </c>
      <c r="G42"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3.0788707495864095E-2</v>
      </c>
      <c r="L42" s="2">
        <v>39</v>
      </c>
      <c r="M42" s="6">
        <v>3.4133669999999998E-2</v>
      </c>
      <c r="Q42" s="4">
        <f t="shared" si="21"/>
        <v>25</v>
      </c>
      <c r="R42">
        <f t="shared" si="0"/>
        <v>250000</v>
      </c>
      <c r="S42">
        <f t="shared" si="1"/>
        <v>2298.6210457924581</v>
      </c>
      <c r="U42">
        <f t="shared" si="13"/>
        <v>3.4133669999999998E-2</v>
      </c>
      <c r="V42">
        <f t="shared" si="14"/>
        <v>0.01</v>
      </c>
      <c r="W42">
        <f t="shared" si="15"/>
        <v>0.51941294233017055</v>
      </c>
      <c r="X42">
        <f t="shared" si="16"/>
        <v>1.772946996722707E-2</v>
      </c>
      <c r="Y42">
        <f t="shared" si="17"/>
        <v>5.1941294233017058E-3</v>
      </c>
      <c r="Z42">
        <f t="shared" si="18"/>
        <v>0.49648934293964181</v>
      </c>
      <c r="AB42">
        <f t="shared" si="19"/>
        <v>1252.6986659797833</v>
      </c>
      <c r="AC42">
        <f t="shared" si="2"/>
        <v>1141.2408526927297</v>
      </c>
      <c r="AE42">
        <f t="shared" si="3"/>
        <v>0</v>
      </c>
      <c r="AF42">
        <f t="shared" si="24"/>
        <v>0</v>
      </c>
      <c r="AG42">
        <f t="shared" si="24"/>
        <v>-12.412233573491045</v>
      </c>
      <c r="AH42">
        <f t="shared" si="5"/>
        <v>-4432.3674918067672</v>
      </c>
      <c r="AI42">
        <f t="shared" si="25"/>
        <v>-4444.7797253802582</v>
      </c>
      <c r="AJ42">
        <f t="shared" si="7"/>
        <v>111.45781328705357</v>
      </c>
      <c r="AK42">
        <f t="shared" si="22"/>
        <v>87.688906618584838</v>
      </c>
      <c r="AL42">
        <f t="shared" si="26"/>
        <v>-4245.6330054746195</v>
      </c>
      <c r="AN42">
        <f t="shared" si="27"/>
        <v>0</v>
      </c>
      <c r="AO42">
        <f t="shared" si="27"/>
        <v>0</v>
      </c>
      <c r="AP42">
        <f t="shared" si="27"/>
        <v>-0.38215662886455976</v>
      </c>
      <c r="AQ42">
        <f t="shared" si="27"/>
        <v>-136.46686621941535</v>
      </c>
      <c r="AR42">
        <f t="shared" si="27"/>
        <v>-136.8490228482799</v>
      </c>
      <c r="AS42">
        <f t="shared" si="27"/>
        <v>3.4316420114237269</v>
      </c>
      <c r="AT42">
        <f t="shared" si="27"/>
        <v>2.6998280965117498</v>
      </c>
      <c r="AU42">
        <f t="shared" si="23"/>
        <v>-130.71755274034442</v>
      </c>
      <c r="AW42">
        <v>39</v>
      </c>
      <c r="AX42">
        <f>IF(Z42&gt;0, (R42*SUMPRODUCT(K42:$K$98, X42:$X$98)-K42*$AZ$3)/Z42, 0)</f>
        <v>2298.6210457924581</v>
      </c>
    </row>
    <row r="43" spans="5:50" x14ac:dyDescent="0.25">
      <c r="E43">
        <v>2043</v>
      </c>
      <c r="F43" s="5">
        <v>3.5571999999999999E-2</v>
      </c>
      <c r="G43"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2.7489917407021513E-2</v>
      </c>
      <c r="L43" s="2">
        <v>40</v>
      </c>
      <c r="M43" s="6">
        <v>3.7867151000000002E-2</v>
      </c>
      <c r="Q43" s="4">
        <f t="shared" si="21"/>
        <v>25</v>
      </c>
      <c r="R43">
        <f t="shared" si="0"/>
        <v>250000</v>
      </c>
      <c r="S43">
        <f t="shared" si="1"/>
        <v>2186.3727454884151</v>
      </c>
      <c r="U43">
        <f t="shared" si="13"/>
        <v>3.7867151000000002E-2</v>
      </c>
      <c r="V43">
        <f t="shared" si="14"/>
        <v>0.01</v>
      </c>
      <c r="W43">
        <f t="shared" si="15"/>
        <v>0.49648934293964181</v>
      </c>
      <c r="X43">
        <f t="shared" si="16"/>
        <v>1.8800636918986202E-2</v>
      </c>
      <c r="Y43">
        <f t="shared" si="17"/>
        <v>4.9648934293964183E-3</v>
      </c>
      <c r="Z43">
        <f t="shared" si="18"/>
        <v>0.47272381259125917</v>
      </c>
      <c r="AB43">
        <f t="shared" si="19"/>
        <v>1141.2408526927297</v>
      </c>
      <c r="AC43">
        <f t="shared" si="2"/>
        <v>1033.5504599929025</v>
      </c>
      <c r="AE43">
        <f t="shared" si="3"/>
        <v>0</v>
      </c>
      <c r="AF43">
        <f t="shared" si="24"/>
        <v>0</v>
      </c>
      <c r="AG43">
        <f t="shared" si="24"/>
        <v>-11.818095314781479</v>
      </c>
      <c r="AH43">
        <f t="shared" si="5"/>
        <v>-4700.1592297465504</v>
      </c>
      <c r="AI43">
        <f t="shared" si="25"/>
        <v>-4711.9773250613316</v>
      </c>
      <c r="AJ43">
        <f t="shared" si="7"/>
        <v>107.69039269982727</v>
      </c>
      <c r="AK43">
        <f t="shared" si="22"/>
        <v>79.886859688491086</v>
      </c>
      <c r="AL43">
        <f t="shared" si="26"/>
        <v>-4524.4000726730128</v>
      </c>
      <c r="AN43">
        <f t="shared" si="27"/>
        <v>0</v>
      </c>
      <c r="AO43">
        <f t="shared" si="27"/>
        <v>0</v>
      </c>
      <c r="AP43">
        <f t="shared" si="27"/>
        <v>-0.32487846411165078</v>
      </c>
      <c r="AQ43">
        <f t="shared" si="27"/>
        <v>-129.20698902558252</v>
      </c>
      <c r="AR43">
        <f t="shared" si="27"/>
        <v>-129.53186748969418</v>
      </c>
      <c r="AS43">
        <f t="shared" si="27"/>
        <v>2.9604000008479643</v>
      </c>
      <c r="AT43">
        <f t="shared" si="27"/>
        <v>2.1960831747429364</v>
      </c>
      <c r="AU43">
        <f t="shared" si="23"/>
        <v>-124.37538431410326</v>
      </c>
      <c r="AW43">
        <v>40</v>
      </c>
      <c r="AX43">
        <f>IF(Z43&gt;0, (R43*SUMPRODUCT(K43:$K$98, X43:$X$98)-K43*$AZ$3)/Z43, 0)</f>
        <v>2186.3727454884151</v>
      </c>
    </row>
    <row r="44" spans="5:50" x14ac:dyDescent="0.25">
      <c r="E44">
        <v>2044</v>
      </c>
      <c r="F44" s="5">
        <v>3.5571999999999999E-2</v>
      </c>
      <c r="G44"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2.4544569113412063E-2</v>
      </c>
      <c r="L44" s="2">
        <v>41</v>
      </c>
      <c r="M44" s="6">
        <v>4.2172894000000002E-2</v>
      </c>
      <c r="Q44" s="4">
        <f t="shared" si="21"/>
        <v>25</v>
      </c>
      <c r="R44">
        <f t="shared" si="0"/>
        <v>250000</v>
      </c>
      <c r="S44">
        <f t="shared" si="1"/>
        <v>2075.6948419727455</v>
      </c>
      <c r="U44">
        <f t="shared" si="13"/>
        <v>4.2172894000000002E-2</v>
      </c>
      <c r="V44">
        <f t="shared" si="14"/>
        <v>0.01</v>
      </c>
      <c r="W44">
        <f t="shared" si="15"/>
        <v>0.47272381259125917</v>
      </c>
      <c r="X44">
        <f t="shared" si="16"/>
        <v>1.993613123968704E-2</v>
      </c>
      <c r="Y44">
        <f t="shared" si="17"/>
        <v>4.7272381259125919E-3</v>
      </c>
      <c r="Z44">
        <f t="shared" si="18"/>
        <v>0.44806044322565958</v>
      </c>
      <c r="AB44">
        <f t="shared" si="19"/>
        <v>1033.5504599929025</v>
      </c>
      <c r="AC44">
        <f t="shared" si="2"/>
        <v>930.03675089552371</v>
      </c>
      <c r="AE44">
        <f t="shared" si="3"/>
        <v>0</v>
      </c>
      <c r="AF44">
        <f t="shared" si="24"/>
        <v>0</v>
      </c>
      <c r="AG44">
        <f t="shared" si="24"/>
        <v>-11.20151108064149</v>
      </c>
      <c r="AH44">
        <f t="shared" si="5"/>
        <v>-4984.0328099217604</v>
      </c>
      <c r="AI44">
        <f t="shared" si="25"/>
        <v>-4995.2343210024019</v>
      </c>
      <c r="AJ44">
        <f t="shared" si="7"/>
        <v>103.51370909737875</v>
      </c>
      <c r="AK44">
        <f t="shared" si="22"/>
        <v>72.348532199503182</v>
      </c>
      <c r="AL44">
        <f t="shared" si="26"/>
        <v>-4819.3720797055203</v>
      </c>
      <c r="AN44">
        <f t="shared" si="27"/>
        <v>0</v>
      </c>
      <c r="AO44">
        <f t="shared" si="27"/>
        <v>0</v>
      </c>
      <c r="AP44">
        <f t="shared" si="27"/>
        <v>-0.27493626289345607</v>
      </c>
      <c r="AQ44">
        <f t="shared" si="27"/>
        <v>-122.33093776663797</v>
      </c>
      <c r="AR44">
        <f t="shared" si="27"/>
        <v>-122.60587402953144</v>
      </c>
      <c r="AS44">
        <f t="shared" si="27"/>
        <v>2.540699387126244</v>
      </c>
      <c r="AT44">
        <f t="shared" si="27"/>
        <v>1.7757635488246239</v>
      </c>
      <c r="AU44">
        <f t="shared" si="23"/>
        <v>-118.28941109358057</v>
      </c>
      <c r="AW44">
        <v>41</v>
      </c>
      <c r="AX44">
        <f>IF(Z44&gt;0, (R44*SUMPRODUCT(K44:$K$98, X44:$X$98)-K44*$AZ$3)/Z44, 0)</f>
        <v>2075.6948419727455</v>
      </c>
    </row>
    <row r="45" spans="5:50" x14ac:dyDescent="0.25">
      <c r="E45">
        <v>2045</v>
      </c>
      <c r="F45" s="5">
        <v>3.5571999999999999E-2</v>
      </c>
      <c r="G45"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2.1914793851260769E-2</v>
      </c>
      <c r="L45" s="2">
        <v>42</v>
      </c>
      <c r="M45" s="6">
        <v>4.6777600000000003E-2</v>
      </c>
      <c r="Q45" s="4">
        <f t="shared" si="21"/>
        <v>25</v>
      </c>
      <c r="R45">
        <f t="shared" si="0"/>
        <v>250000</v>
      </c>
      <c r="S45">
        <f t="shared" si="1"/>
        <v>1965.4653607442096</v>
      </c>
      <c r="U45">
        <f t="shared" si="13"/>
        <v>4.6777600000000003E-2</v>
      </c>
      <c r="V45">
        <f t="shared" si="14"/>
        <v>0.01</v>
      </c>
      <c r="W45">
        <f t="shared" si="15"/>
        <v>0.44806044322565958</v>
      </c>
      <c r="X45">
        <f t="shared" si="16"/>
        <v>2.0959192189032614E-2</v>
      </c>
      <c r="Y45">
        <f t="shared" si="17"/>
        <v>4.480604432256596E-3</v>
      </c>
      <c r="Z45">
        <f t="shared" si="18"/>
        <v>0.42262064660437032</v>
      </c>
      <c r="AB45">
        <f t="shared" si="19"/>
        <v>930.03675089552371</v>
      </c>
      <c r="AC45">
        <f t="shared" si="2"/>
        <v>830.64624163620988</v>
      </c>
      <c r="AE45">
        <f t="shared" si="3"/>
        <v>0</v>
      </c>
      <c r="AF45">
        <f t="shared" si="24"/>
        <v>0</v>
      </c>
      <c r="AG45">
        <f t="shared" si="24"/>
        <v>-10.565516165109258</v>
      </c>
      <c r="AH45">
        <f t="shared" si="5"/>
        <v>-5239.7980472581539</v>
      </c>
      <c r="AI45">
        <f t="shared" si="25"/>
        <v>-5250.3635634232633</v>
      </c>
      <c r="AJ45">
        <f t="shared" si="7"/>
        <v>99.390509259313831</v>
      </c>
      <c r="AK45">
        <f t="shared" si="22"/>
        <v>65.10257256268666</v>
      </c>
      <c r="AL45">
        <f t="shared" si="26"/>
        <v>-5085.8704816012623</v>
      </c>
      <c r="AN45">
        <f t="shared" si="27"/>
        <v>0</v>
      </c>
      <c r="AO45">
        <f t="shared" si="27"/>
        <v>0</v>
      </c>
      <c r="AP45">
        <f t="shared" si="27"/>
        <v>-0.23154110869053263</v>
      </c>
      <c r="AQ45">
        <f t="shared" si="27"/>
        <v>-114.82909402790118</v>
      </c>
      <c r="AR45">
        <f t="shared" si="27"/>
        <v>-115.06063513659171</v>
      </c>
      <c r="AS45">
        <f t="shared" si="27"/>
        <v>2.1781225211896871</v>
      </c>
      <c r="AT45">
        <f t="shared" si="27"/>
        <v>1.4267094568980236</v>
      </c>
      <c r="AU45">
        <f t="shared" si="23"/>
        <v>-111.45580315850398</v>
      </c>
      <c r="AW45">
        <v>42</v>
      </c>
      <c r="AX45">
        <f>IF(Z45&gt;0, (R45*SUMPRODUCT(K45:$K$98, X45:$X$98)-K45*$AZ$3)/Z45, 0)</f>
        <v>1965.4653607442096</v>
      </c>
    </row>
    <row r="46" spans="5:50" x14ac:dyDescent="0.25">
      <c r="E46">
        <v>2046</v>
      </c>
      <c r="F46" s="5">
        <v>3.5571999999999999E-2</v>
      </c>
      <c r="G46"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1.9566780224339969E-2</v>
      </c>
      <c r="L46" s="2">
        <v>43</v>
      </c>
      <c r="M46" s="6">
        <v>5.1668436999999998E-2</v>
      </c>
      <c r="Q46" s="4">
        <f t="shared" si="21"/>
        <v>25</v>
      </c>
      <c r="R46">
        <f t="shared" si="0"/>
        <v>250000</v>
      </c>
      <c r="S46">
        <f t="shared" si="1"/>
        <v>1856.7249459406303</v>
      </c>
      <c r="U46">
        <f t="shared" si="13"/>
        <v>5.1668436999999998E-2</v>
      </c>
      <c r="V46">
        <f t="shared" si="14"/>
        <v>0.01</v>
      </c>
      <c r="W46">
        <f t="shared" si="15"/>
        <v>0.42262064660437032</v>
      </c>
      <c r="X46">
        <f t="shared" si="16"/>
        <v>2.1836148253977172E-2</v>
      </c>
      <c r="Y46">
        <f t="shared" si="17"/>
        <v>4.2262064660437033E-3</v>
      </c>
      <c r="Z46">
        <f t="shared" si="18"/>
        <v>0.39655829188434943</v>
      </c>
      <c r="AB46">
        <f t="shared" si="19"/>
        <v>830.64624163620988</v>
      </c>
      <c r="AC46">
        <f t="shared" si="2"/>
        <v>736.29967306127742</v>
      </c>
      <c r="AE46">
        <f t="shared" si="3"/>
        <v>0</v>
      </c>
      <c r="AF46">
        <f t="shared" si="24"/>
        <v>0</v>
      </c>
      <c r="AG46">
        <f t="shared" si="24"/>
        <v>-9.9139572971087357</v>
      </c>
      <c r="AH46">
        <f t="shared" si="5"/>
        <v>-5459.0370634942929</v>
      </c>
      <c r="AI46">
        <f t="shared" si="25"/>
        <v>-5468.9510207914018</v>
      </c>
      <c r="AJ46">
        <f t="shared" si="7"/>
        <v>94.346568574932462</v>
      </c>
      <c r="AK46">
        <f t="shared" si="22"/>
        <v>58.145236914534699</v>
      </c>
      <c r="AL46">
        <f t="shared" si="26"/>
        <v>-5316.4592153019348</v>
      </c>
      <c r="AN46">
        <f t="shared" si="27"/>
        <v>0</v>
      </c>
      <c r="AO46">
        <f t="shared" si="27"/>
        <v>0</v>
      </c>
      <c r="AP46">
        <f t="shared" si="27"/>
        <v>-0.19398422358601813</v>
      </c>
      <c r="AQ46">
        <f t="shared" si="27"/>
        <v>-106.81577845791907</v>
      </c>
      <c r="AR46">
        <f t="shared" si="27"/>
        <v>-107.00976268150509</v>
      </c>
      <c r="AS46">
        <f t="shared" si="27"/>
        <v>1.8460585722263232</v>
      </c>
      <c r="AT46">
        <f t="shared" si="27"/>
        <v>1.13771507179888</v>
      </c>
      <c r="AU46">
        <f t="shared" si="23"/>
        <v>-104.02598903747989</v>
      </c>
      <c r="AW46">
        <v>43</v>
      </c>
      <c r="AX46">
        <f>IF(Z46&gt;0, (R46*SUMPRODUCT(K46:$K$98, X46:$X$98)-K46*$AZ$3)/Z46, 0)</f>
        <v>1856.7249459406303</v>
      </c>
    </row>
    <row r="47" spans="5:50" x14ac:dyDescent="0.25">
      <c r="E47">
        <v>2047</v>
      </c>
      <c r="F47" s="5">
        <v>3.5571999999999999E-2</v>
      </c>
      <c r="G47"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1.7470339486017828E-2</v>
      </c>
      <c r="L47" s="2">
        <v>44</v>
      </c>
      <c r="M47" s="6">
        <v>5.7177164000000003E-2</v>
      </c>
      <c r="Q47" s="4">
        <f t="shared" si="21"/>
        <v>25</v>
      </c>
      <c r="R47">
        <f t="shared" si="0"/>
        <v>250000</v>
      </c>
      <c r="S47">
        <f t="shared" si="1"/>
        <v>1751.1198690539914</v>
      </c>
      <c r="U47">
        <f t="shared" si="13"/>
        <v>5.7177164000000003E-2</v>
      </c>
      <c r="V47">
        <f t="shared" si="14"/>
        <v>0.01</v>
      </c>
      <c r="W47">
        <f t="shared" si="15"/>
        <v>0.39655829188434943</v>
      </c>
      <c r="X47">
        <f t="shared" si="16"/>
        <v>2.2674078490631317E-2</v>
      </c>
      <c r="Y47">
        <f t="shared" si="17"/>
        <v>3.9655829188434948E-3</v>
      </c>
      <c r="Z47">
        <f t="shared" si="18"/>
        <v>0.36991863047487467</v>
      </c>
      <c r="AB47">
        <f t="shared" si="19"/>
        <v>736.29967306127742</v>
      </c>
      <c r="AC47">
        <f t="shared" si="2"/>
        <v>647.77186375779434</v>
      </c>
      <c r="AE47">
        <f t="shared" si="3"/>
        <v>0</v>
      </c>
      <c r="AF47">
        <f t="shared" si="24"/>
        <v>0</v>
      </c>
      <c r="AG47">
        <f t="shared" si="24"/>
        <v>-9.2479657618718658</v>
      </c>
      <c r="AH47">
        <f t="shared" si="5"/>
        <v>-5668.5196226578291</v>
      </c>
      <c r="AI47">
        <f t="shared" si="25"/>
        <v>-5677.7675884197006</v>
      </c>
      <c r="AJ47">
        <f t="shared" si="7"/>
        <v>88.527809303483082</v>
      </c>
      <c r="AK47">
        <f t="shared" si="22"/>
        <v>51.540977114289426</v>
      </c>
      <c r="AL47">
        <f t="shared" si="26"/>
        <v>-5537.698802001928</v>
      </c>
      <c r="AN47">
        <f t="shared" si="27"/>
        <v>0</v>
      </c>
      <c r="AO47">
        <f t="shared" si="27"/>
        <v>0</v>
      </c>
      <c r="AP47">
        <f t="shared" si="27"/>
        <v>-0.16156510141497099</v>
      </c>
      <c r="AQ47">
        <f t="shared" si="27"/>
        <v>-99.030962190985946</v>
      </c>
      <c r="AR47">
        <f t="shared" si="27"/>
        <v>-99.192527292400911</v>
      </c>
      <c r="AS47">
        <f t="shared" si="27"/>
        <v>1.5466108824852969</v>
      </c>
      <c r="AT47">
        <f t="shared" si="27"/>
        <v>0.90043836762771179</v>
      </c>
      <c r="AU47">
        <f t="shared" si="23"/>
        <v>-96.7454780422879</v>
      </c>
      <c r="AW47">
        <v>44</v>
      </c>
      <c r="AX47">
        <f>IF(Z47&gt;0, (R47*SUMPRODUCT(K47:$K$98, X47:$X$98)-K47*$AZ$3)/Z47, 0)</f>
        <v>1751.1198690539914</v>
      </c>
    </row>
    <row r="48" spans="5:50" x14ac:dyDescent="0.25">
      <c r="E48">
        <v>2048</v>
      </c>
      <c r="F48" s="5">
        <v>3.5571999999999999E-2</v>
      </c>
      <c r="G48"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1.5598517398230203E-2</v>
      </c>
      <c r="L48" s="2">
        <v>45</v>
      </c>
      <c r="M48" s="6">
        <v>6.3388860000000005E-2</v>
      </c>
      <c r="Q48" s="4">
        <f t="shared" si="21"/>
        <v>25</v>
      </c>
      <c r="R48">
        <f t="shared" si="0"/>
        <v>250000</v>
      </c>
      <c r="S48">
        <f t="shared" si="1"/>
        <v>1648.5347378542779</v>
      </c>
      <c r="U48">
        <f t="shared" si="13"/>
        <v>6.3388860000000005E-2</v>
      </c>
      <c r="V48">
        <f t="shared" si="14"/>
        <v>0.01</v>
      </c>
      <c r="W48">
        <f t="shared" si="15"/>
        <v>0.36991863047487467</v>
      </c>
      <c r="X48">
        <f t="shared" si="16"/>
        <v>2.3448720278563567E-2</v>
      </c>
      <c r="Y48">
        <f t="shared" si="17"/>
        <v>3.6991863047487468E-3</v>
      </c>
      <c r="Z48">
        <f t="shared" si="18"/>
        <v>0.34277072389156238</v>
      </c>
      <c r="AB48">
        <f t="shared" si="19"/>
        <v>647.77186375779434</v>
      </c>
      <c r="AC48">
        <f t="shared" si="2"/>
        <v>565.06944545469787</v>
      </c>
      <c r="AE48">
        <f t="shared" si="3"/>
        <v>0</v>
      </c>
      <c r="AF48">
        <f t="shared" si="24"/>
        <v>0</v>
      </c>
      <c r="AG48">
        <f t="shared" si="24"/>
        <v>-8.5692680972890596</v>
      </c>
      <c r="AH48">
        <f t="shared" si="5"/>
        <v>-5862.1800696408918</v>
      </c>
      <c r="AI48">
        <f t="shared" si="25"/>
        <v>-5870.7493377381807</v>
      </c>
      <c r="AJ48">
        <f t="shared" si="7"/>
        <v>82.702418303096465</v>
      </c>
      <c r="AK48">
        <f t="shared" si="22"/>
        <v>45.344030463045605</v>
      </c>
      <c r="AL48">
        <f t="shared" si="26"/>
        <v>-5742.7028889720386</v>
      </c>
      <c r="AN48">
        <f t="shared" si="27"/>
        <v>0</v>
      </c>
      <c r="AO48">
        <f t="shared" si="27"/>
        <v>0</v>
      </c>
      <c r="AP48">
        <f t="shared" si="27"/>
        <v>-0.13366787750566242</v>
      </c>
      <c r="AQ48">
        <f t="shared" si="27"/>
        <v>-91.441317807851789</v>
      </c>
      <c r="AR48">
        <f t="shared" si="27"/>
        <v>-91.574985685357461</v>
      </c>
      <c r="AS48">
        <f t="shared" si="27"/>
        <v>1.2900351107765622</v>
      </c>
      <c r="AT48">
        <f t="shared" si="27"/>
        <v>0.70729964808369716</v>
      </c>
      <c r="AU48">
        <f t="shared" si="23"/>
        <v>-89.577650926497199</v>
      </c>
      <c r="AW48">
        <v>45</v>
      </c>
      <c r="AX48">
        <f>IF(Z48&gt;0, (R48*SUMPRODUCT(K48:$K$98, X48:$X$98)-K48*$AZ$3)/Z48, 0)</f>
        <v>1648.5347378542779</v>
      </c>
    </row>
    <row r="49" spans="5:50" x14ac:dyDescent="0.25">
      <c r="E49">
        <v>2049</v>
      </c>
      <c r="F49" s="5">
        <v>3.5571999999999999E-2</v>
      </c>
      <c r="G49"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1.3927247676991251E-2</v>
      </c>
      <c r="L49" s="2">
        <v>46</v>
      </c>
      <c r="M49" s="6">
        <v>7.0498397000000004E-2</v>
      </c>
      <c r="Q49" s="4">
        <f t="shared" si="21"/>
        <v>25</v>
      </c>
      <c r="R49">
        <f t="shared" si="0"/>
        <v>250000</v>
      </c>
      <c r="S49">
        <f t="shared" si="1"/>
        <v>1548.9876460250891</v>
      </c>
      <c r="U49">
        <f t="shared" si="13"/>
        <v>7.0498397000000004E-2</v>
      </c>
      <c r="V49">
        <f t="shared" si="14"/>
        <v>0.01</v>
      </c>
      <c r="W49">
        <f t="shared" si="15"/>
        <v>0.34277072389156238</v>
      </c>
      <c r="X49">
        <f t="shared" si="16"/>
        <v>2.4164786572884751E-2</v>
      </c>
      <c r="Y49">
        <f t="shared" si="17"/>
        <v>3.4277072389156237E-3</v>
      </c>
      <c r="Z49">
        <f t="shared" si="18"/>
        <v>0.31517823007976203</v>
      </c>
      <c r="AB49">
        <f t="shared" si="19"/>
        <v>565.06944545469787</v>
      </c>
      <c r="AC49">
        <f t="shared" si="2"/>
        <v>488.20718468960456</v>
      </c>
      <c r="AE49">
        <f t="shared" si="3"/>
        <v>0</v>
      </c>
      <c r="AF49">
        <f t="shared" si="24"/>
        <v>0</v>
      </c>
      <c r="AG49">
        <f t="shared" si="24"/>
        <v>-7.8794557519940511</v>
      </c>
      <c r="AH49">
        <f t="shared" si="5"/>
        <v>-6041.1966432211875</v>
      </c>
      <c r="AI49">
        <f t="shared" si="25"/>
        <v>-6049.0760989731816</v>
      </c>
      <c r="AJ49">
        <f t="shared" si="7"/>
        <v>76.862260765093311</v>
      </c>
      <c r="AK49">
        <f t="shared" si="22"/>
        <v>39.554861181828855</v>
      </c>
      <c r="AL49">
        <f t="shared" si="26"/>
        <v>-5932.6589770262599</v>
      </c>
      <c r="AN49">
        <f t="shared" si="27"/>
        <v>0</v>
      </c>
      <c r="AO49">
        <f t="shared" si="27"/>
        <v>0</v>
      </c>
      <c r="AP49">
        <f t="shared" si="27"/>
        <v>-0.1097391318179145</v>
      </c>
      <c r="AQ49">
        <f t="shared" si="27"/>
        <v>-84.137241915549623</v>
      </c>
      <c r="AR49">
        <f t="shared" si="27"/>
        <v>-84.246981047367541</v>
      </c>
      <c r="AS49">
        <f t="shared" si="27"/>
        <v>1.0704797426889416</v>
      </c>
      <c r="AT49">
        <f t="shared" si="27"/>
        <v>0.5508903485083374</v>
      </c>
      <c r="AU49">
        <f t="shared" si="23"/>
        <v>-82.625610956170277</v>
      </c>
      <c r="AW49">
        <v>46</v>
      </c>
      <c r="AX49">
        <f>IF(Z49&gt;0, (R49*SUMPRODUCT(K49:$K$98, X49:$X$98)-K49*$AZ$3)/Z49, 0)</f>
        <v>1548.9876460250891</v>
      </c>
    </row>
    <row r="50" spans="5:50" x14ac:dyDescent="0.25">
      <c r="E50">
        <v>2050</v>
      </c>
      <c r="F50" s="5">
        <v>3.5571999999999999E-2</v>
      </c>
      <c r="G50"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1.2435042568742187E-2</v>
      </c>
      <c r="L50" s="2">
        <v>47</v>
      </c>
      <c r="M50" s="6">
        <v>7.8701599999999997E-2</v>
      </c>
      <c r="Q50" s="4">
        <f t="shared" si="21"/>
        <v>25</v>
      </c>
      <c r="R50">
        <f t="shared" si="0"/>
        <v>250000</v>
      </c>
      <c r="S50">
        <f t="shared" si="1"/>
        <v>1452.1443514109833</v>
      </c>
      <c r="U50">
        <f t="shared" si="13"/>
        <v>7.8701599999999997E-2</v>
      </c>
      <c r="V50">
        <f t="shared" si="14"/>
        <v>0.01</v>
      </c>
      <c r="W50">
        <f t="shared" si="15"/>
        <v>0.31517823007976203</v>
      </c>
      <c r="X50">
        <f t="shared" si="16"/>
        <v>2.4805030992445399E-2</v>
      </c>
      <c r="Y50">
        <f t="shared" si="17"/>
        <v>3.1517823007976204E-3</v>
      </c>
      <c r="Z50">
        <f t="shared" si="18"/>
        <v>0.28722141678651902</v>
      </c>
      <c r="AB50">
        <f t="shared" si="19"/>
        <v>488.20718468960456</v>
      </c>
      <c r="AC50">
        <f t="shared" si="2"/>
        <v>417.0869579908034</v>
      </c>
      <c r="AE50">
        <f t="shared" si="3"/>
        <v>0</v>
      </c>
      <c r="AF50">
        <f t="shared" si="24"/>
        <v>0</v>
      </c>
      <c r="AG50">
        <f t="shared" si="24"/>
        <v>-7.1805354196629754</v>
      </c>
      <c r="AH50">
        <f t="shared" si="5"/>
        <v>-6201.2577481113494</v>
      </c>
      <c r="AI50">
        <f t="shared" si="25"/>
        <v>-6208.4382835310125</v>
      </c>
      <c r="AJ50">
        <f t="shared" si="7"/>
        <v>71.120226698801162</v>
      </c>
      <c r="AK50">
        <f t="shared" si="22"/>
        <v>34.174502928272325</v>
      </c>
      <c r="AL50">
        <f t="shared" si="26"/>
        <v>-6103.1435539039394</v>
      </c>
      <c r="AN50">
        <f t="shared" si="27"/>
        <v>0</v>
      </c>
      <c r="AO50">
        <f t="shared" si="27"/>
        <v>0</v>
      </c>
      <c r="AP50">
        <f t="shared" si="27"/>
        <v>-8.9290263609870149E-2</v>
      </c>
      <c r="AQ50">
        <f t="shared" si="27"/>
        <v>-77.11290407750694</v>
      </c>
      <c r="AR50">
        <f t="shared" si="27"/>
        <v>-77.202194341116822</v>
      </c>
      <c r="AS50">
        <f t="shared" si="27"/>
        <v>0.88438304649818711</v>
      </c>
      <c r="AT50">
        <f t="shared" si="27"/>
        <v>0.42496139867867089</v>
      </c>
      <c r="AU50">
        <f t="shared" si="23"/>
        <v>-75.89284989593996</v>
      </c>
      <c r="AW50">
        <v>47</v>
      </c>
      <c r="AX50">
        <f>IF(Z50&gt;0, (R50*SUMPRODUCT(K50:$K$98, X50:$X$98)-K50*$AZ$3)/Z50, 0)</f>
        <v>1452.1443514109833</v>
      </c>
    </row>
    <row r="51" spans="5:50" x14ac:dyDescent="0.25">
      <c r="E51">
        <v>2051</v>
      </c>
      <c r="F51" s="5">
        <v>3.5571999999999999E-2</v>
      </c>
      <c r="G51"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1.1102716579234095E-2</v>
      </c>
      <c r="L51" s="2">
        <v>48</v>
      </c>
      <c r="M51" s="6">
        <v>8.8159118999999994E-2</v>
      </c>
      <c r="Q51" s="4">
        <f t="shared" si="21"/>
        <v>25</v>
      </c>
      <c r="R51">
        <f t="shared" si="0"/>
        <v>250000</v>
      </c>
      <c r="S51">
        <f t="shared" si="1"/>
        <v>1357.368191129588</v>
      </c>
      <c r="U51">
        <f t="shared" si="13"/>
        <v>8.8159118999999994E-2</v>
      </c>
      <c r="V51">
        <f t="shared" si="14"/>
        <v>0.01</v>
      </c>
      <c r="W51">
        <f t="shared" si="15"/>
        <v>0.28722141678651902</v>
      </c>
      <c r="X51">
        <f t="shared" si="16"/>
        <v>2.5321187061831327E-2</v>
      </c>
      <c r="Y51">
        <f t="shared" si="17"/>
        <v>2.8722141678651902E-3</v>
      </c>
      <c r="Z51">
        <f t="shared" si="18"/>
        <v>0.25902801555682248</v>
      </c>
      <c r="AB51">
        <f t="shared" si="19"/>
        <v>417.0869579908034</v>
      </c>
      <c r="AC51">
        <f t="shared" si="2"/>
        <v>351.59638892825092</v>
      </c>
      <c r="AE51">
        <f t="shared" si="3"/>
        <v>0</v>
      </c>
      <c r="AF51">
        <f t="shared" si="24"/>
        <v>0</v>
      </c>
      <c r="AG51">
        <f t="shared" si="24"/>
        <v>-6.4757003889205622</v>
      </c>
      <c r="AH51">
        <f t="shared" si="5"/>
        <v>-6330.2967654578315</v>
      </c>
      <c r="AI51">
        <f t="shared" si="25"/>
        <v>-6336.7724658467523</v>
      </c>
      <c r="AJ51">
        <f t="shared" si="7"/>
        <v>65.490569062552481</v>
      </c>
      <c r="AK51">
        <f t="shared" si="22"/>
        <v>29.196087059356241</v>
      </c>
      <c r="AL51">
        <f t="shared" si="26"/>
        <v>-6242.0858097248429</v>
      </c>
      <c r="AN51">
        <f t="shared" si="27"/>
        <v>0</v>
      </c>
      <c r="AO51">
        <f t="shared" si="27"/>
        <v>0</v>
      </c>
      <c r="AP51">
        <f t="shared" si="27"/>
        <v>-7.1897866070221E-2</v>
      </c>
      <c r="AQ51">
        <f t="shared" si="27"/>
        <v>-70.283490849320629</v>
      </c>
      <c r="AR51">
        <f t="shared" si="27"/>
        <v>-70.355388715390859</v>
      </c>
      <c r="AS51">
        <f t="shared" si="27"/>
        <v>0.72712322691427689</v>
      </c>
      <c r="AT51">
        <f t="shared" si="27"/>
        <v>0.32415587984267658</v>
      </c>
      <c r="AU51">
        <f t="shared" si="23"/>
        <v>-69.304109608633894</v>
      </c>
      <c r="AW51">
        <v>48</v>
      </c>
      <c r="AX51">
        <f>IF(Z51&gt;0, (R51*SUMPRODUCT(K51:$K$98, X51:$X$98)-K51*$AZ$3)/Z51, 0)</f>
        <v>1357.368191129588</v>
      </c>
    </row>
    <row r="52" spans="5:50" x14ac:dyDescent="0.25">
      <c r="E52">
        <v>2052</v>
      </c>
      <c r="F52" s="5">
        <v>3.5571999999999999E-2</v>
      </c>
      <c r="G52"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9.9131398028875842E-3</v>
      </c>
      <c r="L52" s="2">
        <v>49</v>
      </c>
      <c r="M52" s="6">
        <v>9.9426106E-2</v>
      </c>
      <c r="Q52" s="4">
        <f t="shared" si="21"/>
        <v>25</v>
      </c>
      <c r="R52">
        <f t="shared" si="0"/>
        <v>250000</v>
      </c>
      <c r="S52">
        <f t="shared" si="1"/>
        <v>1264.4591877945245</v>
      </c>
      <c r="U52">
        <f t="shared" si="13"/>
        <v>9.9426106E-2</v>
      </c>
      <c r="V52">
        <f t="shared" si="14"/>
        <v>0.01</v>
      </c>
      <c r="W52">
        <f t="shared" si="15"/>
        <v>0.25902801555682248</v>
      </c>
      <c r="X52">
        <f t="shared" si="16"/>
        <v>2.5754146931722281E-2</v>
      </c>
      <c r="Y52">
        <f t="shared" si="17"/>
        <v>2.5902801555682249E-3</v>
      </c>
      <c r="Z52">
        <f t="shared" si="18"/>
        <v>0.23068358846953196</v>
      </c>
      <c r="AB52">
        <f t="shared" si="19"/>
        <v>351.59638892825092</v>
      </c>
      <c r="AC52">
        <f t="shared" si="2"/>
        <v>291.68998291371071</v>
      </c>
      <c r="AE52">
        <f t="shared" si="3"/>
        <v>0</v>
      </c>
      <c r="AF52">
        <f t="shared" si="24"/>
        <v>0</v>
      </c>
      <c r="AG52">
        <f t="shared" si="24"/>
        <v>-5.7670897117382989</v>
      </c>
      <c r="AH52">
        <f t="shared" si="5"/>
        <v>-6438.53673293057</v>
      </c>
      <c r="AI52">
        <f t="shared" si="25"/>
        <v>-6444.3038226423087</v>
      </c>
      <c r="AJ52">
        <f t="shared" si="7"/>
        <v>59.90640601454021</v>
      </c>
      <c r="AK52">
        <f t="shared" si="22"/>
        <v>24.611747224977567</v>
      </c>
      <c r="AL52">
        <f t="shared" si="26"/>
        <v>-6359.7856694027905</v>
      </c>
      <c r="AN52">
        <f t="shared" si="27"/>
        <v>0</v>
      </c>
      <c r="AO52">
        <f t="shared" si="27"/>
        <v>0</v>
      </c>
      <c r="AP52">
        <f t="shared" si="27"/>
        <v>-5.7169966568256417E-2</v>
      </c>
      <c r="AQ52">
        <f t="shared" si="27"/>
        <v>-63.826114759567822</v>
      </c>
      <c r="AR52">
        <f t="shared" si="27"/>
        <v>-63.883284726136083</v>
      </c>
      <c r="AS52">
        <f t="shared" si="27"/>
        <v>0.5938605779106827</v>
      </c>
      <c r="AT52">
        <f t="shared" si="27"/>
        <v>0.24397969103453315</v>
      </c>
      <c r="AU52">
        <f t="shared" si="23"/>
        <v>-63.045444457190861</v>
      </c>
      <c r="AW52">
        <v>49</v>
      </c>
      <c r="AX52">
        <f>IF(Z52&gt;0, (R52*SUMPRODUCT(K52:$K$98, X52:$X$98)-K52*$AZ$3)/Z52, 0)</f>
        <v>1264.4591877945245</v>
      </c>
    </row>
    <row r="53" spans="5:50" x14ac:dyDescent="0.25">
      <c r="E53">
        <v>2053</v>
      </c>
      <c r="F53" s="5">
        <v>3.5571999999999999E-2</v>
      </c>
      <c r="G53"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8.8510176811496272E-3</v>
      </c>
      <c r="L53" s="2">
        <v>50</v>
      </c>
      <c r="M53" s="6">
        <v>0.112419382</v>
      </c>
      <c r="Q53" s="4">
        <f t="shared" si="21"/>
        <v>25</v>
      </c>
      <c r="R53">
        <f t="shared" si="0"/>
        <v>250000</v>
      </c>
      <c r="S53">
        <f t="shared" si="1"/>
        <v>1171.3351407623368</v>
      </c>
      <c r="U53">
        <f t="shared" si="13"/>
        <v>0.112419382</v>
      </c>
      <c r="V53">
        <f t="shared" si="14"/>
        <v>0.01</v>
      </c>
      <c r="W53">
        <f t="shared" si="15"/>
        <v>0.23068358846953196</v>
      </c>
      <c r="X53">
        <f t="shared" si="16"/>
        <v>2.5933306453287109E-2</v>
      </c>
      <c r="Y53">
        <f t="shared" si="17"/>
        <v>2.3068358846953197E-3</v>
      </c>
      <c r="Z53">
        <f t="shared" si="18"/>
        <v>0.20244344613154952</v>
      </c>
      <c r="AB53">
        <f t="shared" si="19"/>
        <v>291.68998291371071</v>
      </c>
      <c r="AC53">
        <f t="shared" si="2"/>
        <v>237.12912247091111</v>
      </c>
      <c r="AE53">
        <f t="shared" si="3"/>
        <v>0</v>
      </c>
      <c r="AF53">
        <f t="shared" si="24"/>
        <v>0</v>
      </c>
      <c r="AG53">
        <f t="shared" si="24"/>
        <v>-5.0610861532887377</v>
      </c>
      <c r="AH53">
        <f t="shared" si="5"/>
        <v>-6483.3266133217776</v>
      </c>
      <c r="AI53">
        <f t="shared" si="25"/>
        <v>-6488.3876994750663</v>
      </c>
      <c r="AJ53">
        <f t="shared" si="7"/>
        <v>54.560860442799594</v>
      </c>
      <c r="AK53">
        <f t="shared" si="22"/>
        <v>20.41829880395975</v>
      </c>
      <c r="AL53">
        <f t="shared" si="26"/>
        <v>-6413.4085402283063</v>
      </c>
      <c r="AN53">
        <f t="shared" si="27"/>
        <v>0</v>
      </c>
      <c r="AO53">
        <f t="shared" si="27"/>
        <v>0</v>
      </c>
      <c r="AP53">
        <f t="shared" si="27"/>
        <v>-4.4795763028580168E-2</v>
      </c>
      <c r="AQ53">
        <f t="shared" si="27"/>
        <v>-57.384038487178984</v>
      </c>
      <c r="AR53">
        <f t="shared" si="27"/>
        <v>-57.428834250207565</v>
      </c>
      <c r="AS53">
        <f t="shared" si="27"/>
        <v>0.48291914047795648</v>
      </c>
      <c r="AT53">
        <f t="shared" si="27"/>
        <v>0.18072272373284404</v>
      </c>
      <c r="AU53">
        <f t="shared" si="23"/>
        <v>-56.765192385996762</v>
      </c>
      <c r="AW53">
        <v>50</v>
      </c>
      <c r="AX53">
        <f>IF(Z53&gt;0, (R53*SUMPRODUCT(K53:$K$98, X53:$X$98)-K53*$AZ$3)/Z53, 0)</f>
        <v>1171.3351407623368</v>
      </c>
    </row>
    <row r="54" spans="5:50" x14ac:dyDescent="0.25">
      <c r="E54">
        <v>2054</v>
      </c>
      <c r="F54" s="5">
        <v>3.5571999999999999E-2</v>
      </c>
      <c r="G54"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7.9026943581693102E-3</v>
      </c>
      <c r="L54" s="2">
        <v>51</v>
      </c>
      <c r="M54" s="6">
        <v>0.12734142500000001</v>
      </c>
      <c r="Q54" s="4">
        <f t="shared" si="21"/>
        <v>25</v>
      </c>
      <c r="R54">
        <f t="shared" si="0"/>
        <v>250000</v>
      </c>
      <c r="S54">
        <f t="shared" si="1"/>
        <v>1076.6038152661456</v>
      </c>
      <c r="U54">
        <f t="shared" si="13"/>
        <v>0.12734142500000001</v>
      </c>
      <c r="V54">
        <f t="shared" si="14"/>
        <v>0.01</v>
      </c>
      <c r="W54">
        <f t="shared" si="15"/>
        <v>0.20244344613154952</v>
      </c>
      <c r="X54">
        <f t="shared" si="16"/>
        <v>2.5779436912302254E-2</v>
      </c>
      <c r="Y54">
        <f t="shared" si="17"/>
        <v>2.0244344613154952E-3</v>
      </c>
      <c r="Z54">
        <f t="shared" si="18"/>
        <v>0.17463957475793176</v>
      </c>
      <c r="AB54">
        <f t="shared" si="19"/>
        <v>237.12912247091111</v>
      </c>
      <c r="AC54">
        <f t="shared" si="2"/>
        <v>188.0176324808466</v>
      </c>
      <c r="AE54">
        <f t="shared" si="3"/>
        <v>0</v>
      </c>
      <c r="AF54">
        <f t="shared" si="24"/>
        <v>0</v>
      </c>
      <c r="AG54">
        <f t="shared" si="24"/>
        <v>-4.365989368948294</v>
      </c>
      <c r="AH54">
        <f t="shared" si="5"/>
        <v>-6444.8592280755638</v>
      </c>
      <c r="AI54">
        <f t="shared" si="25"/>
        <v>-6449.2252174445121</v>
      </c>
      <c r="AJ54">
        <f t="shared" si="7"/>
        <v>49.111489990064513</v>
      </c>
      <c r="AK54">
        <f t="shared" si="22"/>
        <v>16.599038572963778</v>
      </c>
      <c r="AL54">
        <f t="shared" si="26"/>
        <v>-6383.5146888814834</v>
      </c>
      <c r="AN54">
        <f t="shared" si="27"/>
        <v>0</v>
      </c>
      <c r="AO54">
        <f t="shared" si="27"/>
        <v>0</v>
      </c>
      <c r="AP54">
        <f t="shared" si="27"/>
        <v>-3.4503079553814868E-2</v>
      </c>
      <c r="AQ54">
        <f t="shared" si="27"/>
        <v>-50.931752660908174</v>
      </c>
      <c r="AR54">
        <f t="shared" si="27"/>
        <v>-50.966255740461989</v>
      </c>
      <c r="AS54">
        <f t="shared" si="27"/>
        <v>0.38811309486577139</v>
      </c>
      <c r="AT54">
        <f t="shared" si="27"/>
        <v>0.1311771284815956</v>
      </c>
      <c r="AU54">
        <f t="shared" si="23"/>
        <v>-50.44696551711462</v>
      </c>
      <c r="AW54">
        <v>51</v>
      </c>
      <c r="AX54">
        <f>IF(Z54&gt;0, (R54*SUMPRODUCT(K54:$K$98, X54:$X$98)-K54*$AZ$3)/Z54, 0)</f>
        <v>1076.6038152661456</v>
      </c>
    </row>
    <row r="55" spans="5:50" x14ac:dyDescent="0.25">
      <c r="E55">
        <v>2055</v>
      </c>
      <c r="F55" s="5">
        <v>3.5571999999999999E-2</v>
      </c>
      <c r="G55"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7.0559771055083119E-3</v>
      </c>
      <c r="L55" s="2">
        <v>52</v>
      </c>
      <c r="M55" s="6">
        <v>0.14457818</v>
      </c>
      <c r="Q55" s="4">
        <f t="shared" si="21"/>
        <v>25</v>
      </c>
      <c r="R55">
        <f t="shared" si="0"/>
        <v>250000</v>
      </c>
      <c r="S55">
        <f t="shared" si="1"/>
        <v>978.51574734548353</v>
      </c>
      <c r="U55">
        <f t="shared" si="13"/>
        <v>0.14457818</v>
      </c>
      <c r="V55">
        <f t="shared" si="14"/>
        <v>0.01</v>
      </c>
      <c r="W55">
        <f t="shared" si="15"/>
        <v>0.17463957475793176</v>
      </c>
      <c r="X55">
        <f t="shared" si="16"/>
        <v>2.5249071874475715E-2</v>
      </c>
      <c r="Y55">
        <f t="shared" si="17"/>
        <v>1.7463957475793177E-3</v>
      </c>
      <c r="Z55">
        <f t="shared" si="18"/>
        <v>0.14764410713587672</v>
      </c>
      <c r="AB55">
        <f t="shared" si="19"/>
        <v>188.0176324808466</v>
      </c>
      <c r="AC55">
        <f t="shared" si="2"/>
        <v>144.47208383521905</v>
      </c>
      <c r="AE55">
        <f t="shared" si="3"/>
        <v>0</v>
      </c>
      <c r="AF55">
        <f t="shared" si="24"/>
        <v>0</v>
      </c>
      <c r="AG55">
        <f t="shared" si="24"/>
        <v>-3.6911026783969181</v>
      </c>
      <c r="AH55">
        <f t="shared" si="5"/>
        <v>-6312.2679686189285</v>
      </c>
      <c r="AI55">
        <f t="shared" si="25"/>
        <v>-6315.9590712973259</v>
      </c>
      <c r="AJ55">
        <f t="shared" si="7"/>
        <v>43.545548645627548</v>
      </c>
      <c r="AK55">
        <f t="shared" si="22"/>
        <v>13.161234273659263</v>
      </c>
      <c r="AL55">
        <f t="shared" si="26"/>
        <v>-6259.2522883780393</v>
      </c>
      <c r="AN55">
        <f t="shared" si="27"/>
        <v>0</v>
      </c>
      <c r="AO55">
        <f t="shared" si="27"/>
        <v>0</v>
      </c>
      <c r="AP55">
        <f t="shared" si="27"/>
        <v>-2.6044335992849065E-2</v>
      </c>
      <c r="AQ55">
        <f t="shared" si="27"/>
        <v>-44.539218270408618</v>
      </c>
      <c r="AR55">
        <f t="shared" si="27"/>
        <v>-44.565262606401468</v>
      </c>
      <c r="AS55">
        <f t="shared" si="27"/>
        <v>0.30725639429034646</v>
      </c>
      <c r="AT55">
        <f t="shared" si="27"/>
        <v>9.2865367715171079E-2</v>
      </c>
      <c r="AU55">
        <f t="shared" si="23"/>
        <v>-44.165140844395957</v>
      </c>
      <c r="AW55">
        <v>52</v>
      </c>
      <c r="AX55">
        <f>IF(Z55&gt;0, (R55*SUMPRODUCT(K55:$K$98, X55:$X$98)-K55*$AZ$3)/Z55, 0)</f>
        <v>978.51574734548353</v>
      </c>
    </row>
    <row r="56" spans="5:50" x14ac:dyDescent="0.25">
      <c r="E56">
        <v>2056</v>
      </c>
      <c r="F56" s="5">
        <v>3.5571999999999999E-2</v>
      </c>
      <c r="G56"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6.2999795584895634E-3</v>
      </c>
      <c r="L56" s="2">
        <v>53</v>
      </c>
      <c r="M56" s="6">
        <v>0.16385111999999999</v>
      </c>
      <c r="Q56" s="4">
        <f t="shared" si="21"/>
        <v>25</v>
      </c>
      <c r="R56">
        <f t="shared" si="0"/>
        <v>250000</v>
      </c>
      <c r="S56">
        <f t="shared" si="1"/>
        <v>873.34949966268005</v>
      </c>
      <c r="U56">
        <f t="shared" si="13"/>
        <v>0.16385111999999999</v>
      </c>
      <c r="V56">
        <f t="shared" si="14"/>
        <v>0.01</v>
      </c>
      <c r="W56">
        <f t="shared" si="15"/>
        <v>0.14764410713587672</v>
      </c>
      <c r="X56">
        <f t="shared" si="16"/>
        <v>2.4191652315613391E-2</v>
      </c>
      <c r="Y56">
        <f t="shared" si="17"/>
        <v>1.4764410713587672E-3</v>
      </c>
      <c r="Z56">
        <f t="shared" si="18"/>
        <v>0.12197601374890457</v>
      </c>
      <c r="AB56">
        <f t="shared" si="19"/>
        <v>144.47208383521905</v>
      </c>
      <c r="AC56">
        <f t="shared" si="2"/>
        <v>106.52769057845398</v>
      </c>
      <c r="AE56">
        <f t="shared" si="3"/>
        <v>0</v>
      </c>
      <c r="AF56">
        <f t="shared" si="24"/>
        <v>0</v>
      </c>
      <c r="AG56">
        <f t="shared" si="24"/>
        <v>-3.0494003437226143</v>
      </c>
      <c r="AH56">
        <f t="shared" si="5"/>
        <v>-6047.9130789033479</v>
      </c>
      <c r="AI56">
        <f t="shared" si="25"/>
        <v>-6050.9624792470704</v>
      </c>
      <c r="AJ56">
        <f t="shared" si="7"/>
        <v>37.944393256765068</v>
      </c>
      <c r="AK56">
        <f t="shared" si="22"/>
        <v>10.113045868465335</v>
      </c>
      <c r="AL56">
        <f t="shared" si="26"/>
        <v>-6002.9050401218401</v>
      </c>
      <c r="AN56">
        <f t="shared" si="27"/>
        <v>0</v>
      </c>
      <c r="AO56">
        <f t="shared" si="27"/>
        <v>0</v>
      </c>
      <c r="AP56">
        <f t="shared" si="27"/>
        <v>-1.9211159831103518E-2</v>
      </c>
      <c r="AQ56">
        <f t="shared" si="27"/>
        <v>-38.101728768612773</v>
      </c>
      <c r="AR56">
        <f t="shared" si="27"/>
        <v>-38.120939928443875</v>
      </c>
      <c r="AS56">
        <f t="shared" si="27"/>
        <v>0.23904890187690916</v>
      </c>
      <c r="AT56">
        <f t="shared" si="27"/>
        <v>6.3711982245398938E-2</v>
      </c>
      <c r="AU56">
        <f t="shared" si="23"/>
        <v>-37.818179044321568</v>
      </c>
      <c r="AW56">
        <v>53</v>
      </c>
      <c r="AX56">
        <f>IF(Z56&gt;0, (R56*SUMPRODUCT(K56:$K$98, X56:$X$98)-K56*$AZ$3)/Z56, 0)</f>
        <v>873.34949966268005</v>
      </c>
    </row>
    <row r="57" spans="5:50" x14ac:dyDescent="0.25">
      <c r="E57">
        <v>2057</v>
      </c>
      <c r="F57" s="5">
        <v>3.5571999999999999E-2</v>
      </c>
      <c r="G57"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5.6249817486513955E-3</v>
      </c>
      <c r="L57" s="2">
        <v>54</v>
      </c>
      <c r="M57" s="6">
        <v>0.185300933</v>
      </c>
      <c r="Q57" s="4">
        <f t="shared" si="21"/>
        <v>25</v>
      </c>
      <c r="R57">
        <f t="shared" si="0"/>
        <v>250000</v>
      </c>
      <c r="S57">
        <f t="shared" si="1"/>
        <v>757.11850963480435</v>
      </c>
      <c r="U57">
        <f t="shared" si="13"/>
        <v>0.185300933</v>
      </c>
      <c r="V57">
        <f t="shared" si="14"/>
        <v>0.01</v>
      </c>
      <c r="W57">
        <f t="shared" si="15"/>
        <v>0.12197601374890457</v>
      </c>
      <c r="X57">
        <f t="shared" si="16"/>
        <v>2.2602269151292844E-2</v>
      </c>
      <c r="Y57">
        <f t="shared" si="17"/>
        <v>1.2197601374890458E-3</v>
      </c>
      <c r="Z57">
        <f t="shared" si="18"/>
        <v>9.8153984460122676E-2</v>
      </c>
      <c r="AB57">
        <f t="shared" si="19"/>
        <v>106.52769057845398</v>
      </c>
      <c r="AC57">
        <f t="shared" si="2"/>
        <v>74.314198429165828</v>
      </c>
      <c r="AE57">
        <f t="shared" si="3"/>
        <v>0</v>
      </c>
      <c r="AF57">
        <f t="shared" si="24"/>
        <v>0</v>
      </c>
      <c r="AG57">
        <f t="shared" si="24"/>
        <v>-2.4538496115030668</v>
      </c>
      <c r="AH57">
        <f t="shared" si="5"/>
        <v>-5650.5672878232108</v>
      </c>
      <c r="AI57">
        <f t="shared" si="25"/>
        <v>-5653.0211374347136</v>
      </c>
      <c r="AJ57">
        <f t="shared" si="7"/>
        <v>32.213492149288157</v>
      </c>
      <c r="AK57">
        <f t="shared" si="22"/>
        <v>7.4569383404917797</v>
      </c>
      <c r="AL57">
        <f t="shared" si="26"/>
        <v>-5613.3507069449342</v>
      </c>
      <c r="AN57">
        <f t="shared" si="27"/>
        <v>0</v>
      </c>
      <c r="AO57">
        <f t="shared" si="27"/>
        <v>0</v>
      </c>
      <c r="AP57">
        <f t="shared" si="27"/>
        <v>-1.3802859278640068E-2</v>
      </c>
      <c r="AQ57">
        <f t="shared" si="27"/>
        <v>-31.784337863532176</v>
      </c>
      <c r="AR57">
        <f t="shared" si="27"/>
        <v>-31.798140722810817</v>
      </c>
      <c r="AS57">
        <f t="shared" si="27"/>
        <v>0.1812003054000709</v>
      </c>
      <c r="AT57">
        <f t="shared" si="27"/>
        <v>4.1945142066085087E-2</v>
      </c>
      <c r="AU57">
        <f t="shared" si="23"/>
        <v>-31.574995275344662</v>
      </c>
      <c r="AW57">
        <v>54</v>
      </c>
      <c r="AX57">
        <f>IF(Z57&gt;0, (R57*SUMPRODUCT(K57:$K$98, X57:$X$98)-K57*$AZ$3)/Z57, 0)</f>
        <v>757.11850963480435</v>
      </c>
    </row>
    <row r="58" spans="5:50" x14ac:dyDescent="0.25">
      <c r="E58">
        <v>2058</v>
      </c>
      <c r="F58" s="5">
        <v>3.5571999999999999E-2</v>
      </c>
      <c r="G58"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5.0223051327244602E-3</v>
      </c>
      <c r="L58" s="2">
        <v>55</v>
      </c>
      <c r="M58" s="6">
        <v>0.20871278500000001</v>
      </c>
      <c r="Q58" s="4">
        <f t="shared" si="21"/>
        <v>25</v>
      </c>
      <c r="R58">
        <f t="shared" si="0"/>
        <v>250000</v>
      </c>
      <c r="S58">
        <f t="shared" si="1"/>
        <v>623.15067030580974</v>
      </c>
      <c r="U58">
        <f t="shared" si="13"/>
        <v>0.20871278500000001</v>
      </c>
      <c r="V58">
        <f t="shared" si="14"/>
        <v>0.01</v>
      </c>
      <c r="W58">
        <f t="shared" si="15"/>
        <v>9.8153984460122676E-2</v>
      </c>
      <c r="X58">
        <f t="shared" si="16"/>
        <v>2.0485991455518927E-2</v>
      </c>
      <c r="Y58">
        <f t="shared" si="17"/>
        <v>9.8153984460122687E-4</v>
      </c>
      <c r="Z58">
        <f t="shared" si="18"/>
        <v>7.6686453160002527E-2</v>
      </c>
      <c r="AB58">
        <f t="shared" si="19"/>
        <v>74.314198429165828</v>
      </c>
      <c r="AC58">
        <f t="shared" si="2"/>
        <v>47.787214690030659</v>
      </c>
      <c r="AE58">
        <f t="shared" si="3"/>
        <v>0</v>
      </c>
      <c r="AF58">
        <f t="shared" si="24"/>
        <v>0</v>
      </c>
      <c r="AG58">
        <f t="shared" si="24"/>
        <v>-1.9171613290000631</v>
      </c>
      <c r="AH58">
        <f t="shared" si="5"/>
        <v>-5121.497863879732</v>
      </c>
      <c r="AI58">
        <f t="shared" si="25"/>
        <v>-5123.415025208732</v>
      </c>
      <c r="AJ58">
        <f t="shared" si="7"/>
        <v>26.526983739135169</v>
      </c>
      <c r="AK58">
        <f t="shared" si="22"/>
        <v>5.2019938900416083</v>
      </c>
      <c r="AL58">
        <f t="shared" si="26"/>
        <v>-5091.6860475795556</v>
      </c>
      <c r="AN58">
        <f t="shared" si="27"/>
        <v>0</v>
      </c>
      <c r="AO58">
        <f t="shared" si="27"/>
        <v>0</v>
      </c>
      <c r="AP58">
        <f t="shared" si="27"/>
        <v>-9.6285691828978653E-3</v>
      </c>
      <c r="AQ58">
        <f t="shared" si="27"/>
        <v>-25.721725009000536</v>
      </c>
      <c r="AR58">
        <f t="shared" si="27"/>
        <v>-25.731353578183434</v>
      </c>
      <c r="AS58">
        <f t="shared" si="27"/>
        <v>0.13322660658875685</v>
      </c>
      <c r="AT58">
        <f t="shared" si="27"/>
        <v>2.6126000614357249E-2</v>
      </c>
      <c r="AU58">
        <f t="shared" si="23"/>
        <v>-25.572000970980323</v>
      </c>
      <c r="AW58">
        <v>55</v>
      </c>
      <c r="AX58">
        <f>IF(Z58&gt;0, (R58*SUMPRODUCT(K58:$K$98, X58:$X$98)-K58*$AZ$3)/Z58, 0)</f>
        <v>623.15067030580974</v>
      </c>
    </row>
    <row r="59" spans="5:50" x14ac:dyDescent="0.25">
      <c r="E59">
        <v>2059</v>
      </c>
      <c r="F59" s="5">
        <v>3.5571999999999999E-2</v>
      </c>
      <c r="G59"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4.4842010113611249E-3</v>
      </c>
      <c r="L59" s="2">
        <v>56</v>
      </c>
      <c r="M59" s="6">
        <v>0.23444695300000001</v>
      </c>
      <c r="Q59" s="4">
        <f t="shared" si="21"/>
        <v>25</v>
      </c>
      <c r="R59">
        <f t="shared" si="0"/>
        <v>250000</v>
      </c>
      <c r="S59">
        <f t="shared" si="1"/>
        <v>461.84398106766611</v>
      </c>
      <c r="U59">
        <f t="shared" si="13"/>
        <v>0.23444695300000001</v>
      </c>
      <c r="V59">
        <f t="shared" si="14"/>
        <v>0.01</v>
      </c>
      <c r="W59">
        <f t="shared" si="15"/>
        <v>7.6686453160002527E-2</v>
      </c>
      <c r="X59">
        <f t="shared" si="16"/>
        <v>1.7978905279739815E-2</v>
      </c>
      <c r="Y59">
        <f t="shared" si="17"/>
        <v>7.6686453160002531E-4</v>
      </c>
      <c r="Z59">
        <f t="shared" si="18"/>
        <v>5.7940683348662682E-2</v>
      </c>
      <c r="AB59">
        <f t="shared" si="19"/>
        <v>47.787214690030659</v>
      </c>
      <c r="AC59">
        <f t="shared" si="2"/>
        <v>26.759555863527403</v>
      </c>
      <c r="AE59">
        <f t="shared" si="3"/>
        <v>0</v>
      </c>
      <c r="AF59">
        <f t="shared" si="24"/>
        <v>0</v>
      </c>
      <c r="AG59">
        <f t="shared" si="24"/>
        <v>-1.4485170837165671</v>
      </c>
      <c r="AH59">
        <f t="shared" si="5"/>
        <v>-4494.7263199349536</v>
      </c>
      <c r="AI59">
        <f t="shared" si="25"/>
        <v>-4496.1748370186706</v>
      </c>
      <c r="AJ59">
        <f t="shared" si="7"/>
        <v>21.027658826503256</v>
      </c>
      <c r="AK59">
        <f t="shared" si="22"/>
        <v>3.3451050283021466</v>
      </c>
      <c r="AL59">
        <f t="shared" si="26"/>
        <v>-4471.8020731638653</v>
      </c>
      <c r="AN59">
        <f t="shared" si="27"/>
        <v>0</v>
      </c>
      <c r="AO59">
        <f t="shared" si="27"/>
        <v>0</v>
      </c>
      <c r="AP59">
        <f t="shared" si="27"/>
        <v>-6.4954417717756974E-3</v>
      </c>
      <c r="AQ59">
        <f t="shared" si="27"/>
        <v>-20.155256309643786</v>
      </c>
      <c r="AR59">
        <f t="shared" si="27"/>
        <v>-20.161751751415565</v>
      </c>
      <c r="AS59">
        <f t="shared" si="27"/>
        <v>9.4292248976362583E-2</v>
      </c>
      <c r="AT59">
        <f t="shared" si="27"/>
        <v>1.5000123351021671E-2</v>
      </c>
      <c r="AU59">
        <f t="shared" si="23"/>
        <v>-20.05245937908818</v>
      </c>
      <c r="AW59">
        <v>56</v>
      </c>
      <c r="AX59">
        <f>IF(Z59&gt;0, (R59*SUMPRODUCT(K59:$K$98, X59:$X$98)-K59*$AZ$3)/Z59, 0)</f>
        <v>461.84398106766611</v>
      </c>
    </row>
    <row r="60" spans="5:50" x14ac:dyDescent="0.25">
      <c r="E60">
        <v>2060</v>
      </c>
      <c r="F60" s="5">
        <v>3.5571999999999999E-2</v>
      </c>
      <c r="G60"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4.0037509030010042E-3</v>
      </c>
      <c r="L60" s="2">
        <v>57</v>
      </c>
      <c r="M60" s="6">
        <v>0.26339700100000002</v>
      </c>
      <c r="Q60" s="4">
        <f t="shared" si="21"/>
        <v>25</v>
      </c>
      <c r="R60">
        <f t="shared" si="0"/>
        <v>250000</v>
      </c>
      <c r="S60">
        <f t="shared" si="1"/>
        <v>256.42428290464767</v>
      </c>
      <c r="U60">
        <f t="shared" si="13"/>
        <v>0.26339700100000002</v>
      </c>
      <c r="V60">
        <f t="shared" si="14"/>
        <v>0.01</v>
      </c>
      <c r="W60">
        <f t="shared" si="15"/>
        <v>5.7940683348662682E-2</v>
      </c>
      <c r="X60">
        <f t="shared" si="16"/>
        <v>1.5261402229928389E-2</v>
      </c>
      <c r="Y60">
        <f t="shared" si="17"/>
        <v>5.7940683348662681E-4</v>
      </c>
      <c r="Z60">
        <f t="shared" si="18"/>
        <v>4.2099874285247668E-2</v>
      </c>
      <c r="AB60">
        <f t="shared" si="19"/>
        <v>26.759555863527403</v>
      </c>
      <c r="AC60">
        <f t="shared" si="2"/>
        <v>10.795430073970449</v>
      </c>
      <c r="AE60">
        <f t="shared" si="3"/>
        <v>0</v>
      </c>
      <c r="AF60">
        <f t="shared" si="24"/>
        <v>0</v>
      </c>
      <c r="AG60">
        <f t="shared" si="24"/>
        <v>-1.0524968571311917</v>
      </c>
      <c r="AH60">
        <f t="shared" si="5"/>
        <v>-3815.3505574820974</v>
      </c>
      <c r="AI60">
        <f t="shared" si="25"/>
        <v>-3816.4030543392287</v>
      </c>
      <c r="AJ60">
        <f t="shared" si="7"/>
        <v>15.964125789556954</v>
      </c>
      <c r="AK60">
        <f t="shared" si="22"/>
        <v>1.8731689104469185</v>
      </c>
      <c r="AL60">
        <f t="shared" si="26"/>
        <v>-3798.5657596392248</v>
      </c>
      <c r="AN60">
        <f t="shared" si="27"/>
        <v>0</v>
      </c>
      <c r="AO60">
        <f t="shared" si="27"/>
        <v>0</v>
      </c>
      <c r="AP60">
        <f t="shared" si="27"/>
        <v>-4.2139352421447273E-3</v>
      </c>
      <c r="AQ60">
        <f t="shared" si="27"/>
        <v>-15.275713239784332</v>
      </c>
      <c r="AR60">
        <f t="shared" si="27"/>
        <v>-15.279927175026478</v>
      </c>
      <c r="AS60">
        <f t="shared" si="27"/>
        <v>6.3916383045560271E-2</v>
      </c>
      <c r="AT60">
        <f t="shared" si="27"/>
        <v>7.4997017166752566E-3</v>
      </c>
      <c r="AU60">
        <f t="shared" si="23"/>
        <v>-15.208511090264242</v>
      </c>
      <c r="AW60">
        <v>57</v>
      </c>
      <c r="AX60">
        <f>IF(Z60&gt;0, (R60*SUMPRODUCT(K60:$K$98, X60:$X$98)-K60*$AZ$3)/Z60, 0)</f>
        <v>256.42428290464767</v>
      </c>
    </row>
    <row r="61" spans="5:50" x14ac:dyDescent="0.25">
      <c r="E61">
        <v>2061</v>
      </c>
      <c r="F61" s="5">
        <v>3.5571999999999999E-2</v>
      </c>
      <c r="G61"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3.5747775919651821E-3</v>
      </c>
      <c r="L61" s="2">
        <v>58</v>
      </c>
      <c r="M61" s="6">
        <v>0.29593128600000002</v>
      </c>
      <c r="Q61" s="4">
        <f t="shared" si="21"/>
        <v>25</v>
      </c>
      <c r="R61">
        <f t="shared" si="0"/>
        <v>250000</v>
      </c>
      <c r="S61">
        <f t="shared" si="1"/>
        <v>-25.263420603324544</v>
      </c>
      <c r="U61">
        <f t="shared" si="13"/>
        <v>0.29593128600000002</v>
      </c>
      <c r="V61">
        <f t="shared" si="14"/>
        <v>0.01</v>
      </c>
      <c r="W61">
        <f t="shared" si="15"/>
        <v>4.2099874285247668E-2</v>
      </c>
      <c r="X61">
        <f t="shared" si="16"/>
        <v>1.2458669937671673E-2</v>
      </c>
      <c r="Y61">
        <f t="shared" si="17"/>
        <v>4.209987428524767E-4</v>
      </c>
      <c r="Z61">
        <f t="shared" si="18"/>
        <v>2.9220205604723517E-2</v>
      </c>
      <c r="AB61">
        <f t="shared" si="19"/>
        <v>10.795430073970449</v>
      </c>
      <c r="AC61">
        <f t="shared" si="2"/>
        <v>-0.73820234430775145</v>
      </c>
      <c r="AE61">
        <f t="shared" si="3"/>
        <v>0</v>
      </c>
      <c r="AF61">
        <f t="shared" si="24"/>
        <v>0</v>
      </c>
      <c r="AG61">
        <f t="shared" si="24"/>
        <v>-0.73050514011808787</v>
      </c>
      <c r="AH61">
        <f t="shared" si="5"/>
        <v>-3114.6674844179183</v>
      </c>
      <c r="AI61">
        <f t="shared" si="25"/>
        <v>-3115.3979895580364</v>
      </c>
      <c r="AJ61">
        <f t="shared" si="7"/>
        <v>11.5336324182782</v>
      </c>
      <c r="AK61">
        <f t="shared" si="22"/>
        <v>0.75568010517793149</v>
      </c>
      <c r="AL61">
        <f t="shared" si="26"/>
        <v>-3103.1086770345805</v>
      </c>
      <c r="AN61">
        <f t="shared" si="27"/>
        <v>0</v>
      </c>
      <c r="AO61">
        <f t="shared" si="27"/>
        <v>0</v>
      </c>
      <c r="AP61">
        <f t="shared" si="27"/>
        <v>-2.6113934057095259E-3</v>
      </c>
      <c r="AQ61">
        <f t="shared" si="27"/>
        <v>-11.134243529719738</v>
      </c>
      <c r="AR61">
        <f t="shared" si="27"/>
        <v>-11.136854923125448</v>
      </c>
      <c r="AS61">
        <f t="shared" si="27"/>
        <v>4.1230170722824103E-2</v>
      </c>
      <c r="AT61">
        <f t="shared" si="27"/>
        <v>2.7013883066839615E-3</v>
      </c>
      <c r="AU61">
        <f t="shared" si="23"/>
        <v>-11.09292336409594</v>
      </c>
      <c r="AW61">
        <v>58</v>
      </c>
      <c r="AX61">
        <f>IF(Z61&gt;0, (R61*SUMPRODUCT(K61:$K$98, X61:$X$98)-K61*$AZ$3)/Z61, 0)</f>
        <v>-25.263420603324544</v>
      </c>
    </row>
    <row r="62" spans="5:50" x14ac:dyDescent="0.25">
      <c r="E62">
        <v>2062</v>
      </c>
      <c r="F62" s="5">
        <v>3.5571999999999999E-2</v>
      </c>
      <c r="G62"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3.1917657071117694E-3</v>
      </c>
      <c r="L62" s="2">
        <v>59</v>
      </c>
      <c r="M62" s="6">
        <v>0.33262349499999999</v>
      </c>
      <c r="Q62" s="4">
        <f t="shared" si="21"/>
        <v>25</v>
      </c>
      <c r="R62">
        <f t="shared" si="0"/>
        <v>250000</v>
      </c>
      <c r="S62">
        <f t="shared" si="1"/>
        <v>-444.13795104918438</v>
      </c>
      <c r="U62">
        <f t="shared" si="13"/>
        <v>0.33262349499999999</v>
      </c>
      <c r="V62">
        <f t="shared" si="14"/>
        <v>0.01</v>
      </c>
      <c r="W62">
        <f t="shared" si="15"/>
        <v>2.9220205604723517E-2</v>
      </c>
      <c r="X62">
        <f t="shared" si="16"/>
        <v>9.7193269128617241E-3</v>
      </c>
      <c r="Y62">
        <f t="shared" si="17"/>
        <v>2.9220205604723519E-4</v>
      </c>
      <c r="Z62">
        <f t="shared" si="18"/>
        <v>1.9208676635814558E-2</v>
      </c>
      <c r="AB62">
        <f t="shared" si="19"/>
        <v>-0.73820234430775145</v>
      </c>
      <c r="AC62">
        <f t="shared" si="2"/>
        <v>-8.531302283397018</v>
      </c>
      <c r="AE62">
        <f t="shared" si="3"/>
        <v>0</v>
      </c>
      <c r="AF62">
        <f t="shared" si="24"/>
        <v>0</v>
      </c>
      <c r="AG62">
        <f t="shared" si="24"/>
        <v>-0.48021691589536397</v>
      </c>
      <c r="AH62">
        <f t="shared" si="5"/>
        <v>-2429.8317282154312</v>
      </c>
      <c r="AI62">
        <f t="shared" si="25"/>
        <v>-2430.3119451313264</v>
      </c>
      <c r="AJ62">
        <f t="shared" si="7"/>
        <v>7.7930999390892666</v>
      </c>
      <c r="AK62">
        <f t="shared" si="22"/>
        <v>-5.1674164101542609E-2</v>
      </c>
      <c r="AL62">
        <f t="shared" si="26"/>
        <v>-2422.570519356339</v>
      </c>
      <c r="AN62">
        <f t="shared" si="27"/>
        <v>0</v>
      </c>
      <c r="AO62">
        <f t="shared" si="27"/>
        <v>0</v>
      </c>
      <c r="AP62">
        <f t="shared" si="27"/>
        <v>-1.5327398841297995E-3</v>
      </c>
      <c r="AQ62">
        <f t="shared" si="27"/>
        <v>-7.7554535841701382</v>
      </c>
      <c r="AR62">
        <f t="shared" si="27"/>
        <v>-7.7569863240542674</v>
      </c>
      <c r="AS62">
        <f t="shared" si="27"/>
        <v>2.4873749137679941E-2</v>
      </c>
      <c r="AT62">
        <f t="shared" si="27"/>
        <v>-1.6493182492296975E-4</v>
      </c>
      <c r="AU62">
        <f t="shared" si="23"/>
        <v>-7.7322775067415117</v>
      </c>
      <c r="AW62">
        <v>59</v>
      </c>
      <c r="AX62">
        <f>IF(Z62&gt;0, (R62*SUMPRODUCT(K62:$K$98, X62:$X$98)-K62*$AZ$3)/Z62, 0)</f>
        <v>-444.13795104918438</v>
      </c>
    </row>
    <row r="63" spans="5:50" x14ac:dyDescent="0.25">
      <c r="E63">
        <v>2063</v>
      </c>
      <c r="F63" s="5">
        <v>3.5571999999999999E-2</v>
      </c>
      <c r="G63"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2.8497908099212226E-3</v>
      </c>
      <c r="L63" s="2">
        <v>60</v>
      </c>
      <c r="M63" s="6">
        <v>0.37225971299999999</v>
      </c>
      <c r="Q63" s="4">
        <f t="shared" si="21"/>
        <v>25</v>
      </c>
      <c r="R63">
        <f t="shared" si="0"/>
        <v>250000</v>
      </c>
      <c r="S63">
        <f t="shared" si="1"/>
        <v>-1121.1547067259253</v>
      </c>
      <c r="U63">
        <f t="shared" si="13"/>
        <v>0.37225971299999999</v>
      </c>
      <c r="V63">
        <f t="shared" si="14"/>
        <v>0.01</v>
      </c>
      <c r="W63">
        <f t="shared" si="15"/>
        <v>1.9208676635814558E-2</v>
      </c>
      <c r="X63">
        <f t="shared" si="16"/>
        <v>7.1506164515581332E-3</v>
      </c>
      <c r="Y63">
        <f t="shared" si="17"/>
        <v>1.9208676635814559E-4</v>
      </c>
      <c r="Z63">
        <f t="shared" si="18"/>
        <v>1.1865973417898279E-2</v>
      </c>
      <c r="AB63">
        <f t="shared" si="19"/>
        <v>-8.531302283397018</v>
      </c>
      <c r="AC63">
        <f t="shared" si="2"/>
        <v>-13.303591947361371</v>
      </c>
      <c r="AE63">
        <f t="shared" si="3"/>
        <v>0</v>
      </c>
      <c r="AF63">
        <f t="shared" si="24"/>
        <v>0</v>
      </c>
      <c r="AG63">
        <f t="shared" si="24"/>
        <v>-0.29664933544745697</v>
      </c>
      <c r="AH63">
        <f t="shared" si="5"/>
        <v>-1787.6541128895333</v>
      </c>
      <c r="AI63">
        <f t="shared" si="25"/>
        <v>-1787.9507622249807</v>
      </c>
      <c r="AJ63">
        <f t="shared" si="7"/>
        <v>4.7722896639643526</v>
      </c>
      <c r="AK63">
        <f t="shared" si="22"/>
        <v>-0.59719115983779136</v>
      </c>
      <c r="AL63">
        <f t="shared" si="26"/>
        <v>-1783.7756637208543</v>
      </c>
      <c r="AN63">
        <f t="shared" si="27"/>
        <v>0</v>
      </c>
      <c r="AO63">
        <f t="shared" si="27"/>
        <v>0</v>
      </c>
      <c r="AP63">
        <f t="shared" si="27"/>
        <v>-8.453885499274009E-4</v>
      </c>
      <c r="AQ63">
        <f t="shared" si="27"/>
        <v>-5.0944402622304681</v>
      </c>
      <c r="AR63">
        <f t="shared" si="27"/>
        <v>-5.0952856507803954</v>
      </c>
      <c r="AS63">
        <f t="shared" si="27"/>
        <v>1.3600027226647651E-2</v>
      </c>
      <c r="AT63">
        <f t="shared" si="27"/>
        <v>-1.7018698790719337E-3</v>
      </c>
      <c r="AU63">
        <f t="shared" si="23"/>
        <v>-5.08338749343282</v>
      </c>
      <c r="AW63">
        <v>60</v>
      </c>
      <c r="AX63">
        <f>IF(Z63&gt;0, (R63*SUMPRODUCT(K63:$K$98, X63:$X$98)-K63*$AZ$3)/Z63, 0)</f>
        <v>-1121.1547067259253</v>
      </c>
    </row>
    <row r="64" spans="5:50" x14ac:dyDescent="0.25">
      <c r="E64">
        <v>2064</v>
      </c>
      <c r="F64" s="5">
        <v>3.5571999999999999E-2</v>
      </c>
      <c r="G64"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2.5444560802868059E-3</v>
      </c>
      <c r="L64" s="2">
        <v>61</v>
      </c>
      <c r="M64" s="6">
        <v>0.41367450300000003</v>
      </c>
      <c r="Q64" s="4">
        <f t="shared" si="21"/>
        <v>25</v>
      </c>
      <c r="R64">
        <f t="shared" si="0"/>
        <v>250000</v>
      </c>
      <c r="S64">
        <f t="shared" si="1"/>
        <v>-2300.8141989076389</v>
      </c>
      <c r="U64">
        <f t="shared" si="13"/>
        <v>0.41367450300000003</v>
      </c>
      <c r="V64">
        <f t="shared" si="14"/>
        <v>0.01</v>
      </c>
      <c r="W64">
        <f t="shared" si="15"/>
        <v>1.1865973417898279E-2</v>
      </c>
      <c r="X64">
        <f t="shared" si="16"/>
        <v>4.9086506562602819E-3</v>
      </c>
      <c r="Y64">
        <f t="shared" si="17"/>
        <v>1.1865973417898279E-4</v>
      </c>
      <c r="Z64">
        <f t="shared" si="18"/>
        <v>6.8386630274590143E-3</v>
      </c>
      <c r="AB64">
        <f t="shared" si="19"/>
        <v>-13.303591947361371</v>
      </c>
      <c r="AC64">
        <f t="shared" si="2"/>
        <v>-15.7344929951224</v>
      </c>
      <c r="AE64">
        <f t="shared" si="3"/>
        <v>0</v>
      </c>
      <c r="AF64">
        <f t="shared" si="24"/>
        <v>0</v>
      </c>
      <c r="AG64">
        <f t="shared" si="24"/>
        <v>-0.17096657568647536</v>
      </c>
      <c r="AH64">
        <f t="shared" si="5"/>
        <v>-1227.1626640650704</v>
      </c>
      <c r="AI64">
        <f t="shared" si="25"/>
        <v>-1227.3336306407568</v>
      </c>
      <c r="AJ64">
        <f t="shared" si="7"/>
        <v>2.4309010477610293</v>
      </c>
      <c r="AK64">
        <f t="shared" si="22"/>
        <v>-0.93125143631529606</v>
      </c>
      <c r="AL64">
        <f t="shared" si="26"/>
        <v>-1225.8339810293112</v>
      </c>
      <c r="AN64">
        <f t="shared" si="27"/>
        <v>0</v>
      </c>
      <c r="AO64">
        <f t="shared" si="27"/>
        <v>0</v>
      </c>
      <c r="AP64">
        <f t="shared" si="27"/>
        <v>-4.3501694303126661E-4</v>
      </c>
      <c r="AQ64">
        <f t="shared" si="27"/>
        <v>-3.1224615020813236</v>
      </c>
      <c r="AR64">
        <f t="shared" si="27"/>
        <v>-3.1228965190243545</v>
      </c>
      <c r="AS64">
        <f t="shared" si="27"/>
        <v>6.1853209515511185E-3</v>
      </c>
      <c r="AT64">
        <f t="shared" si="27"/>
        <v>-2.3695283794082761E-3</v>
      </c>
      <c r="AU64">
        <f t="shared" si="23"/>
        <v>-3.119080726452212</v>
      </c>
      <c r="AW64">
        <v>61</v>
      </c>
      <c r="AX64">
        <f>IF(Z64&gt;0, (R64*SUMPRODUCT(K64:$K$98, X64:$X$98)-K64*$AZ$3)/Z64, 0)</f>
        <v>-2300.8141989076389</v>
      </c>
    </row>
    <row r="65" spans="5:50" x14ac:dyDescent="0.25">
      <c r="E65">
        <v>2065</v>
      </c>
      <c r="F65" s="5">
        <v>3.5571999999999999E-2</v>
      </c>
      <c r="G65"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2.2718357859703624E-3</v>
      </c>
      <c r="L65" s="2">
        <v>62</v>
      </c>
      <c r="M65" s="6">
        <v>0.42102545200000002</v>
      </c>
      <c r="Q65" s="4">
        <f t="shared" si="21"/>
        <v>25</v>
      </c>
      <c r="R65">
        <f t="shared" si="0"/>
        <v>250000</v>
      </c>
      <c r="S65">
        <f t="shared" si="1"/>
        <v>-4235.0778050022318</v>
      </c>
      <c r="U65">
        <f t="shared" si="13"/>
        <v>0.42102545200000002</v>
      </c>
      <c r="V65">
        <f t="shared" si="14"/>
        <v>0.01</v>
      </c>
      <c r="W65">
        <f t="shared" si="15"/>
        <v>6.8386630274590143E-3</v>
      </c>
      <c r="X65">
        <f t="shared" si="16"/>
        <v>2.8792511922116201E-3</v>
      </c>
      <c r="Y65">
        <f t="shared" si="17"/>
        <v>6.8386630274590147E-5</v>
      </c>
      <c r="Z65">
        <f t="shared" si="18"/>
        <v>3.8910252049728041E-3</v>
      </c>
      <c r="AB65">
        <f t="shared" si="19"/>
        <v>-15.7344929951224</v>
      </c>
      <c r="AC65">
        <f t="shared" si="2"/>
        <v>-16.478794484284581</v>
      </c>
      <c r="AE65">
        <f t="shared" si="3"/>
        <v>0</v>
      </c>
      <c r="AF65">
        <f t="shared" si="24"/>
        <v>0</v>
      </c>
      <c r="AG65">
        <f t="shared" si="24"/>
        <v>-9.7275630124320098E-2</v>
      </c>
      <c r="AH65">
        <f t="shared" si="5"/>
        <v>-719.81279805290501</v>
      </c>
      <c r="AI65">
        <f t="shared" si="25"/>
        <v>-719.91007368302928</v>
      </c>
      <c r="AJ65">
        <f t="shared" si="7"/>
        <v>0.74430148916218108</v>
      </c>
      <c r="AK65">
        <f t="shared" si="22"/>
        <v>-1.1014145096585681</v>
      </c>
      <c r="AL65">
        <f t="shared" si="26"/>
        <v>-720.26718670352568</v>
      </c>
      <c r="AN65">
        <f t="shared" si="27"/>
        <v>0</v>
      </c>
      <c r="AO65">
        <f t="shared" si="27"/>
        <v>0</v>
      </c>
      <c r="AP65">
        <f t="shared" si="27"/>
        <v>-2.20994257619247E-4</v>
      </c>
      <c r="AQ65">
        <f t="shared" si="27"/>
        <v>-1.6352964738160471</v>
      </c>
      <c r="AR65">
        <f t="shared" si="27"/>
        <v>-1.6355174680736664</v>
      </c>
      <c r="AS65">
        <f t="shared" si="27"/>
        <v>1.6909307586296749E-3</v>
      </c>
      <c r="AT65">
        <f t="shared" si="27"/>
        <v>-2.5022328982293343E-3</v>
      </c>
      <c r="AU65">
        <f t="shared" si="23"/>
        <v>-1.6363287702132661</v>
      </c>
      <c r="AW65">
        <v>62</v>
      </c>
      <c r="AX65">
        <f>IF(Z65&gt;0, (R65*SUMPRODUCT(K65:$K$98, X65:$X$98)-K65*$AZ$3)/Z65, 0)</f>
        <v>-4235.0778050022318</v>
      </c>
    </row>
    <row r="66" spans="5:50" x14ac:dyDescent="0.25">
      <c r="E66">
        <v>2066</v>
      </c>
      <c r="F66" s="5">
        <v>3.5571999999999999E-2</v>
      </c>
      <c r="G66"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2.0284248089021089E-3</v>
      </c>
      <c r="L66" s="2">
        <v>63</v>
      </c>
      <c r="M66" s="6">
        <v>0.42896583300000002</v>
      </c>
      <c r="Q66" s="4">
        <f t="shared" si="21"/>
        <v>25</v>
      </c>
      <c r="R66">
        <f t="shared" si="0"/>
        <v>250000</v>
      </c>
      <c r="S66">
        <f t="shared" si="1"/>
        <v>-7325.1249811735624</v>
      </c>
      <c r="U66">
        <f t="shared" si="13"/>
        <v>0.42896583300000002</v>
      </c>
      <c r="V66">
        <f t="shared" si="14"/>
        <v>0.01</v>
      </c>
      <c r="W66">
        <f t="shared" si="15"/>
        <v>3.8910252049728041E-3</v>
      </c>
      <c r="X66">
        <f t="shared" si="16"/>
        <v>1.6691168682751547E-3</v>
      </c>
      <c r="Y66">
        <f t="shared" si="17"/>
        <v>3.8910252049728045E-5</v>
      </c>
      <c r="Z66">
        <f t="shared" si="18"/>
        <v>2.1829980846479217E-3</v>
      </c>
      <c r="AB66">
        <f t="shared" si="19"/>
        <v>-16.478794484284581</v>
      </c>
      <c r="AC66">
        <f t="shared" si="2"/>
        <v>-15.99073380370853</v>
      </c>
      <c r="AE66">
        <f t="shared" si="3"/>
        <v>0</v>
      </c>
      <c r="AF66">
        <f t="shared" si="24"/>
        <v>0</v>
      </c>
      <c r="AG66">
        <f t="shared" si="24"/>
        <v>-5.457495211619804E-2</v>
      </c>
      <c r="AH66">
        <f t="shared" si="5"/>
        <v>-417.27921706878868</v>
      </c>
      <c r="AI66">
        <f t="shared" si="25"/>
        <v>-417.33379202090487</v>
      </c>
      <c r="AJ66">
        <f t="shared" si="7"/>
        <v>-0.48806068057605145</v>
      </c>
      <c r="AK66">
        <f t="shared" si="22"/>
        <v>-1.1535156138999207</v>
      </c>
      <c r="AL66">
        <f t="shared" si="26"/>
        <v>-418.97536831538082</v>
      </c>
      <c r="AN66">
        <f t="shared" si="27"/>
        <v>0</v>
      </c>
      <c r="AO66">
        <f t="shared" si="27"/>
        <v>0</v>
      </c>
      <c r="AP66">
        <f t="shared" si="27"/>
        <v>-1.1070118681714076E-4</v>
      </c>
      <c r="AQ66">
        <f t="shared" si="27"/>
        <v>-0.84641951614157929</v>
      </c>
      <c r="AR66">
        <f t="shared" si="27"/>
        <v>-0.84653021732839639</v>
      </c>
      <c r="AS66">
        <f t="shared" si="27"/>
        <v>-9.8999439273011049E-4</v>
      </c>
      <c r="AT66">
        <f t="shared" si="27"/>
        <v>-2.3398196886905455E-3</v>
      </c>
      <c r="AU66">
        <f t="shared" si="23"/>
        <v>-0.84986003140981703</v>
      </c>
      <c r="AW66">
        <v>63</v>
      </c>
      <c r="AX66">
        <f>IF(Z66&gt;0, (R66*SUMPRODUCT(K66:$K$98, X66:$X$98)-K66*$AZ$3)/Z66, 0)</f>
        <v>-7325.1249811735624</v>
      </c>
    </row>
    <row r="67" spans="5:50" x14ac:dyDescent="0.25">
      <c r="E67">
        <v>2067</v>
      </c>
      <c r="F67" s="5">
        <v>3.5571999999999999E-2</v>
      </c>
      <c r="G67"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1.8110935793768828E-3</v>
      </c>
      <c r="L67" s="2">
        <v>64</v>
      </c>
      <c r="M67" s="6">
        <v>0.43771532000000002</v>
      </c>
      <c r="Q67" s="4">
        <f t="shared" si="21"/>
        <v>25</v>
      </c>
      <c r="R67">
        <f t="shared" ref="R67:R98" si="28">$C$6</f>
        <v>250000</v>
      </c>
      <c r="S67">
        <f t="shared" ref="S67:S98" si="29">AX67</f>
        <v>-12392.872954741277</v>
      </c>
      <c r="U67">
        <f t="shared" si="13"/>
        <v>0.43771532000000002</v>
      </c>
      <c r="V67">
        <f t="shared" si="14"/>
        <v>0.01</v>
      </c>
      <c r="W67">
        <f t="shared" si="15"/>
        <v>2.1829980846479217E-3</v>
      </c>
      <c r="X67">
        <f t="shared" si="16"/>
        <v>9.5553170518105214E-4</v>
      </c>
      <c r="Y67">
        <f t="shared" si="17"/>
        <v>2.1829980846479216E-5</v>
      </c>
      <c r="Z67">
        <f t="shared" si="18"/>
        <v>1.2056363986203903E-3</v>
      </c>
      <c r="AB67">
        <f t="shared" si="19"/>
        <v>-15.99073380370853</v>
      </c>
      <c r="AC67">
        <f t="shared" ref="AC67:AC98" si="30">S67*Z67</f>
        <v>-14.941298717714309</v>
      </c>
      <c r="AE67">
        <f t="shared" ref="AE67:AE98" si="31">$Z67*O67</f>
        <v>0</v>
      </c>
      <c r="AF67">
        <f t="shared" ref="AF67:AG98" si="32">-$Z67*P67</f>
        <v>0</v>
      </c>
      <c r="AG67">
        <f t="shared" si="32"/>
        <v>-3.0140909965509759E-2</v>
      </c>
      <c r="AH67">
        <f t="shared" ref="AH67:AH98" si="33">-X67*R67</f>
        <v>-238.88292629526305</v>
      </c>
      <c r="AI67">
        <f t="shared" ref="AI67:AI98" si="34">SUM(AE67:AH67)</f>
        <v>-238.91306720522854</v>
      </c>
      <c r="AJ67">
        <f t="shared" ref="AJ67:AJ98" si="35">AB67-AC67</f>
        <v>-1.0494350859942205</v>
      </c>
      <c r="AK67">
        <f t="shared" si="22"/>
        <v>-1.1193513662595971</v>
      </c>
      <c r="AL67">
        <f t="shared" si="26"/>
        <v>-241.08185365748236</v>
      </c>
      <c r="AN67">
        <f t="shared" ref="AN67:AU98" si="36">AE67*$K67</f>
        <v>0</v>
      </c>
      <c r="AO67">
        <f t="shared" si="36"/>
        <v>0</v>
      </c>
      <c r="AP67">
        <f t="shared" si="36"/>
        <v>-5.4588008515111427E-5</v>
      </c>
      <c r="AQ67">
        <f t="shared" si="36"/>
        <v>-0.43263933403611204</v>
      </c>
      <c r="AR67">
        <f t="shared" si="36"/>
        <v>-0.43269392204462709</v>
      </c>
      <c r="AS67">
        <f t="shared" si="36"/>
        <v>-1.9006251462169597E-3</v>
      </c>
      <c r="AT67">
        <f t="shared" si="36"/>
        <v>-2.0272500724994977E-3</v>
      </c>
      <c r="AU67">
        <f t="shared" si="23"/>
        <v>-0.43662179726334355</v>
      </c>
      <c r="AW67">
        <v>64</v>
      </c>
      <c r="AX67">
        <f>IF(Z67&gt;0, (R67*SUMPRODUCT(K67:$K$98, X67:$X$98)-K67*$AZ$3)/Z67, 0)</f>
        <v>-12392.872954741277</v>
      </c>
    </row>
    <row r="68" spans="5:50" x14ac:dyDescent="0.25">
      <c r="E68">
        <v>2068</v>
      </c>
      <c r="F68" s="5">
        <v>3.5571999999999999E-2</v>
      </c>
      <c r="G68">
        <v>7.0000000000000007E-2</v>
      </c>
      <c r="H68" s="5">
        <f t="shared" ref="H68:H98" si="37">G68+$C$9</f>
        <v>0.12000000000000001</v>
      </c>
      <c r="I68" s="5">
        <f t="shared" ref="I68:I98" si="38">1+H68</f>
        <v>1.1200000000000001</v>
      </c>
      <c r="J68">
        <f t="shared" ref="J68:J98" si="39">1/I68</f>
        <v>0.89285714285714279</v>
      </c>
      <c r="K68">
        <f t="shared" si="20"/>
        <v>1.6170478387293595E-3</v>
      </c>
      <c r="L68" s="2">
        <v>65</v>
      </c>
      <c r="M68" s="6">
        <v>0.44739131599999998</v>
      </c>
      <c r="Q68" s="4">
        <f t="shared" si="21"/>
        <v>25</v>
      </c>
      <c r="R68">
        <f t="shared" si="28"/>
        <v>250000</v>
      </c>
      <c r="S68">
        <f t="shared" si="29"/>
        <v>-20913.245769802677</v>
      </c>
      <c r="U68">
        <f t="shared" ref="U68:U98" si="40">M68</f>
        <v>0.44739131599999998</v>
      </c>
      <c r="V68">
        <f t="shared" ref="V68:V98" si="41">$C$10</f>
        <v>0.01</v>
      </c>
      <c r="W68">
        <f t="shared" ref="W68:W98" si="42">Z67</f>
        <v>1.2056363986203903E-3</v>
      </c>
      <c r="X68">
        <f t="shared" ref="X68:X98" si="43">U68*W68</f>
        <v>5.3939125499627698E-4</v>
      </c>
      <c r="Y68">
        <f t="shared" ref="Y68:Y98" si="44">V68*W68</f>
        <v>1.2056363986203904E-5</v>
      </c>
      <c r="Z68">
        <f t="shared" ref="Z68:Z98" si="45">MAX(0, W68-X68-Y68)</f>
        <v>6.5418877963790945E-4</v>
      </c>
      <c r="AB68">
        <f t="shared" ref="AB68:AB98" si="46">AC67</f>
        <v>-14.941298717714309</v>
      </c>
      <c r="AC68">
        <f t="shared" si="30"/>
        <v>-13.681210728414886</v>
      </c>
      <c r="AE68">
        <f t="shared" si="31"/>
        <v>0</v>
      </c>
      <c r="AF68">
        <f t="shared" si="32"/>
        <v>0</v>
      </c>
      <c r="AG68">
        <f t="shared" si="32"/>
        <v>-1.6354719490947738E-2</v>
      </c>
      <c r="AH68">
        <f t="shared" si="33"/>
        <v>-134.84781374906925</v>
      </c>
      <c r="AI68">
        <f t="shared" si="34"/>
        <v>-134.86416846856019</v>
      </c>
      <c r="AJ68">
        <f t="shared" si="35"/>
        <v>-1.2600879892994232</v>
      </c>
      <c r="AK68">
        <f t="shared" si="22"/>
        <v>-1.0458909102400018</v>
      </c>
      <c r="AL68">
        <f t="shared" si="26"/>
        <v>-137.17014736809961</v>
      </c>
      <c r="AN68">
        <f t="shared" si="36"/>
        <v>0</v>
      </c>
      <c r="AO68">
        <f t="shared" si="36"/>
        <v>0</v>
      </c>
      <c r="AP68">
        <f t="shared" si="36"/>
        <v>-2.6446363805861969E-5</v>
      </c>
      <c r="AQ68">
        <f t="shared" si="36"/>
        <v>-0.21805536578031165</v>
      </c>
      <c r="AR68">
        <f t="shared" si="36"/>
        <v>-0.21808181214411751</v>
      </c>
      <c r="AS68">
        <f t="shared" si="36"/>
        <v>-2.0376225597054567E-3</v>
      </c>
      <c r="AT68">
        <f t="shared" si="36"/>
        <v>-1.6912556359502775E-3</v>
      </c>
      <c r="AU68">
        <f t="shared" si="23"/>
        <v>-0.22181069033977321</v>
      </c>
      <c r="AW68">
        <v>65</v>
      </c>
      <c r="AX68">
        <f>IF(Z68&gt;0, (R68*SUMPRODUCT(K68:$K$98, X68:$X$98)-K68*$AZ$3)/Z68, 0)</f>
        <v>-20913.245769802677</v>
      </c>
    </row>
    <row r="69" spans="5:50" x14ac:dyDescent="0.25">
      <c r="E69">
        <v>2069</v>
      </c>
      <c r="F69" s="5">
        <v>3.5571999999999999E-2</v>
      </c>
      <c r="G69"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98" si="47">K68*J69</f>
        <v>1.4437927131512138E-3</v>
      </c>
      <c r="L69" s="2">
        <v>66</v>
      </c>
      <c r="M69" s="6">
        <v>0.457001349</v>
      </c>
      <c r="Q69" s="4">
        <f t="shared" ref="Q69:Q98" si="48">$C$8</f>
        <v>25</v>
      </c>
      <c r="R69">
        <f t="shared" si="28"/>
        <v>250000</v>
      </c>
      <c r="S69">
        <f t="shared" si="29"/>
        <v>-35527.821209056274</v>
      </c>
      <c r="U69">
        <f t="shared" si="40"/>
        <v>0.457001349</v>
      </c>
      <c r="V69">
        <f t="shared" si="41"/>
        <v>0.01</v>
      </c>
      <c r="W69">
        <f t="shared" si="42"/>
        <v>6.5418877963790945E-4</v>
      </c>
      <c r="X69">
        <f t="shared" si="43"/>
        <v>2.9896515479518833E-4</v>
      </c>
      <c r="Y69">
        <f t="shared" si="44"/>
        <v>6.5418877963790949E-6</v>
      </c>
      <c r="Z69">
        <f t="shared" si="45"/>
        <v>3.4868173704634203E-4</v>
      </c>
      <c r="AB69">
        <f t="shared" si="46"/>
        <v>-13.681210728414886</v>
      </c>
      <c r="AC69">
        <f t="shared" si="30"/>
        <v>-12.387902412645612</v>
      </c>
      <c r="AE69">
        <f t="shared" si="31"/>
        <v>0</v>
      </c>
      <c r="AF69">
        <f t="shared" si="32"/>
        <v>0</v>
      </c>
      <c r="AG69">
        <f t="shared" si="32"/>
        <v>-8.7170434261585501E-3</v>
      </c>
      <c r="AH69">
        <f t="shared" si="33"/>
        <v>-74.741288698797078</v>
      </c>
      <c r="AI69">
        <f t="shared" si="34"/>
        <v>-74.750005742223237</v>
      </c>
      <c r="AJ69">
        <f t="shared" si="35"/>
        <v>-1.2933083157692735</v>
      </c>
      <c r="AK69">
        <f t="shared" si="22"/>
        <v>-0.95768475098904216</v>
      </c>
      <c r="AL69">
        <f t="shared" si="26"/>
        <v>-77.000998808981564</v>
      </c>
      <c r="AN69">
        <f t="shared" si="36"/>
        <v>0</v>
      </c>
      <c r="AO69">
        <f t="shared" si="36"/>
        <v>0</v>
      </c>
      <c r="AP69">
        <f t="shared" si="36"/>
        <v>-1.2585603778910406E-5</v>
      </c>
      <c r="AQ69">
        <f t="shared" si="36"/>
        <v>-0.10791092799485438</v>
      </c>
      <c r="AR69">
        <f t="shared" si="36"/>
        <v>-0.10792351359863329</v>
      </c>
      <c r="AS69">
        <f t="shared" si="36"/>
        <v>-1.8672691221655461E-3</v>
      </c>
      <c r="AT69">
        <f t="shared" si="36"/>
        <v>-1.3826982649740138E-3</v>
      </c>
      <c r="AU69">
        <f t="shared" si="23"/>
        <v>-0.11117348098577287</v>
      </c>
      <c r="AW69">
        <v>66</v>
      </c>
      <c r="AX69">
        <f>IF(Z69&gt;0, (R69*SUMPRODUCT(K69:$K$98, X69:$X$98)-K69*$AZ$3)/Z69, 0)</f>
        <v>-35527.821209056274</v>
      </c>
    </row>
    <row r="70" spans="5:50" x14ac:dyDescent="0.25">
      <c r="E70">
        <v>2070</v>
      </c>
      <c r="F70" s="5">
        <v>3.5571999999999999E-2</v>
      </c>
      <c r="G70"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1.2891006367421552E-3</v>
      </c>
      <c r="L70" s="2">
        <v>67</v>
      </c>
      <c r="M70" s="6">
        <v>0.46737994300000002</v>
      </c>
      <c r="Q70" s="4">
        <f t="shared" si="48"/>
        <v>25</v>
      </c>
      <c r="R70">
        <f t="shared" si="28"/>
        <v>250000</v>
      </c>
      <c r="S70">
        <f t="shared" si="29"/>
        <v>-61167.203963372114</v>
      </c>
      <c r="U70">
        <f t="shared" si="40"/>
        <v>0.46737994300000002</v>
      </c>
      <c r="V70">
        <f t="shared" si="41"/>
        <v>0.01</v>
      </c>
      <c r="W70">
        <f t="shared" si="42"/>
        <v>3.4868173704634203E-4</v>
      </c>
      <c r="X70">
        <f t="shared" si="43"/>
        <v>1.6296685038586032E-4</v>
      </c>
      <c r="Y70">
        <f t="shared" si="44"/>
        <v>3.4868173704634205E-6</v>
      </c>
      <c r="Z70">
        <f t="shared" si="45"/>
        <v>1.8222806929001829E-4</v>
      </c>
      <c r="AB70">
        <f t="shared" si="46"/>
        <v>-12.387902412645612</v>
      </c>
      <c r="AC70">
        <f t="shared" si="30"/>
        <v>-11.146381482114055</v>
      </c>
      <c r="AE70">
        <f t="shared" si="31"/>
        <v>0</v>
      </c>
      <c r="AF70">
        <f t="shared" si="32"/>
        <v>0</v>
      </c>
      <c r="AG70">
        <f t="shared" si="32"/>
        <v>-4.555701732250457E-3</v>
      </c>
      <c r="AH70">
        <f t="shared" si="33"/>
        <v>-40.741712596465078</v>
      </c>
      <c r="AI70">
        <f t="shared" si="34"/>
        <v>-40.746268298197329</v>
      </c>
      <c r="AJ70">
        <f t="shared" si="35"/>
        <v>-1.2415209305315571</v>
      </c>
      <c r="AK70">
        <f t="shared" si="22"/>
        <v>-0.86715316888519289</v>
      </c>
      <c r="AL70">
        <f t="shared" si="26"/>
        <v>-42.854942397614082</v>
      </c>
      <c r="AN70">
        <f t="shared" si="36"/>
        <v>0</v>
      </c>
      <c r="AO70">
        <f t="shared" si="36"/>
        <v>0</v>
      </c>
      <c r="AP70">
        <f t="shared" si="36"/>
        <v>-5.8727580038514029E-6</v>
      </c>
      <c r="AQ70">
        <f t="shared" si="36"/>
        <v>-5.2520167650069012E-2</v>
      </c>
      <c r="AR70">
        <f t="shared" si="36"/>
        <v>-5.252604040807287E-2</v>
      </c>
      <c r="AS70">
        <f t="shared" si="36"/>
        <v>-1.6004454220769433E-3</v>
      </c>
      <c r="AT70">
        <f t="shared" si="36"/>
        <v>-1.1178477021628799E-3</v>
      </c>
      <c r="AU70">
        <f t="shared" si="23"/>
        <v>-5.5244333532312694E-2</v>
      </c>
      <c r="AW70">
        <v>67</v>
      </c>
      <c r="AX70">
        <f>IF(Z70&gt;0, (R70*SUMPRODUCT(K70:$K$98, X70:$X$98)-K70*$AZ$3)/Z70, 0)</f>
        <v>-61167.203963372114</v>
      </c>
    </row>
    <row r="71" spans="5:50" x14ac:dyDescent="0.25">
      <c r="E71">
        <v>2071</v>
      </c>
      <c r="F71" s="5">
        <v>3.5571999999999999E-2</v>
      </c>
      <c r="G71"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1.1509827113769242E-3</v>
      </c>
      <c r="L71" s="2">
        <v>68</v>
      </c>
      <c r="M71" s="6">
        <v>0.47825477199999999</v>
      </c>
      <c r="Q71" s="4">
        <f t="shared" si="48"/>
        <v>25</v>
      </c>
      <c r="R71">
        <f t="shared" si="28"/>
        <v>250000</v>
      </c>
      <c r="S71">
        <f t="shared" si="29"/>
        <v>-107169.82453045678</v>
      </c>
      <c r="U71">
        <f t="shared" si="40"/>
        <v>0.47825477199999999</v>
      </c>
      <c r="V71">
        <f t="shared" si="41"/>
        <v>0.01</v>
      </c>
      <c r="W71">
        <f t="shared" si="42"/>
        <v>1.8222806929001829E-4</v>
      </c>
      <c r="X71">
        <f t="shared" si="43"/>
        <v>8.71514437302979E-5</v>
      </c>
      <c r="Y71">
        <f t="shared" si="44"/>
        <v>1.8222806929001829E-6</v>
      </c>
      <c r="Z71">
        <f t="shared" si="45"/>
        <v>9.3254344866820212E-5</v>
      </c>
      <c r="AB71">
        <f t="shared" si="46"/>
        <v>-11.146381482114055</v>
      </c>
      <c r="AC71">
        <f t="shared" si="30"/>
        <v>-9.9940517760798251</v>
      </c>
      <c r="AE71">
        <f t="shared" si="31"/>
        <v>0</v>
      </c>
      <c r="AF71">
        <f t="shared" si="32"/>
        <v>0</v>
      </c>
      <c r="AG71">
        <f t="shared" si="32"/>
        <v>-2.3313586216705054E-3</v>
      </c>
      <c r="AH71">
        <f t="shared" si="33"/>
        <v>-21.787860932574475</v>
      </c>
      <c r="AI71">
        <f t="shared" si="34"/>
        <v>-21.790192291196146</v>
      </c>
      <c r="AJ71">
        <f t="shared" si="35"/>
        <v>-1.1523297060342301</v>
      </c>
      <c r="AK71">
        <f t="shared" si="22"/>
        <v>-0.78024670374798399</v>
      </c>
      <c r="AL71">
        <f t="shared" si="26"/>
        <v>-23.72276870097836</v>
      </c>
      <c r="AN71">
        <f t="shared" si="36"/>
        <v>0</v>
      </c>
      <c r="AO71">
        <f t="shared" si="36"/>
        <v>0</v>
      </c>
      <c r="AP71">
        <f t="shared" si="36"/>
        <v>-2.683353467562287E-6</v>
      </c>
      <c r="AQ71">
        <f t="shared" si="36"/>
        <v>-2.507745125127793E-2</v>
      </c>
      <c r="AR71">
        <f t="shared" si="36"/>
        <v>-2.5080134604745494E-2</v>
      </c>
      <c r="AS71">
        <f t="shared" si="36"/>
        <v>-1.3263115694514523E-3</v>
      </c>
      <c r="AT71">
        <f t="shared" si="36"/>
        <v>-8.980504666227623E-4</v>
      </c>
      <c r="AU71">
        <f t="shared" si="23"/>
        <v>-2.7304496640819707E-2</v>
      </c>
      <c r="AW71">
        <v>68</v>
      </c>
      <c r="AX71">
        <f>IF(Z71&gt;0, (R71*SUMPRODUCT(K71:$K$98, X71:$X$98)-K71*$AZ$3)/Z71, 0)</f>
        <v>-107169.82453045678</v>
      </c>
    </row>
    <row r="72" spans="5:50" x14ac:dyDescent="0.25">
      <c r="E72">
        <v>2072</v>
      </c>
      <c r="F72" s="5">
        <v>3.5571999999999999E-2</v>
      </c>
      <c r="G72"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1.027663135157968E-3</v>
      </c>
      <c r="L72" s="2">
        <v>69</v>
      </c>
      <c r="M72" s="6">
        <v>0.48949088600000001</v>
      </c>
      <c r="Q72" s="4">
        <f t="shared" si="48"/>
        <v>25</v>
      </c>
      <c r="R72">
        <f t="shared" si="28"/>
        <v>250000</v>
      </c>
      <c r="S72">
        <f t="shared" si="29"/>
        <v>-191610.87447631848</v>
      </c>
      <c r="U72">
        <f t="shared" si="40"/>
        <v>0.48949088600000001</v>
      </c>
      <c r="V72">
        <f t="shared" si="41"/>
        <v>0.01</v>
      </c>
      <c r="W72">
        <f t="shared" si="42"/>
        <v>9.3254344866820212E-5</v>
      </c>
      <c r="X72">
        <f t="shared" si="43"/>
        <v>4.564715189220938E-5</v>
      </c>
      <c r="Y72">
        <f t="shared" si="44"/>
        <v>9.3254344866820219E-7</v>
      </c>
      <c r="Z72">
        <f t="shared" si="45"/>
        <v>4.6674649525942628E-5</v>
      </c>
      <c r="AB72">
        <f t="shared" si="46"/>
        <v>-9.9940517760798251</v>
      </c>
      <c r="AC72">
        <f t="shared" si="30"/>
        <v>-8.9433704115415509</v>
      </c>
      <c r="AE72">
        <f t="shared" si="31"/>
        <v>0</v>
      </c>
      <c r="AF72">
        <f t="shared" si="32"/>
        <v>0</v>
      </c>
      <c r="AG72">
        <f t="shared" si="32"/>
        <v>-1.1668662381485657E-3</v>
      </c>
      <c r="AH72">
        <f t="shared" si="33"/>
        <v>-11.411787973052345</v>
      </c>
      <c r="AI72">
        <f t="shared" si="34"/>
        <v>-11.412954839290494</v>
      </c>
      <c r="AJ72">
        <f t="shared" si="35"/>
        <v>-1.0506813645382742</v>
      </c>
      <c r="AK72">
        <f t="shared" si="22"/>
        <v>-0.69958362432558785</v>
      </c>
      <c r="AL72">
        <f t="shared" si="26"/>
        <v>-13.163219828154356</v>
      </c>
      <c r="AN72">
        <f t="shared" si="36"/>
        <v>0</v>
      </c>
      <c r="AO72">
        <f t="shared" si="36"/>
        <v>0</v>
      </c>
      <c r="AP72">
        <f t="shared" si="36"/>
        <v>-1.1991454166057392E-6</v>
      </c>
      <c r="AQ72">
        <f t="shared" si="36"/>
        <v>-1.1727473806144965E-2</v>
      </c>
      <c r="AR72">
        <f t="shared" si="36"/>
        <v>-1.1728672951561572E-2</v>
      </c>
      <c r="AS72">
        <f t="shared" si="36"/>
        <v>-1.0797465051334547E-3</v>
      </c>
      <c r="AT72">
        <f t="shared" si="36"/>
        <v>-7.1893630067960772E-4</v>
      </c>
      <c r="AU72">
        <f t="shared" si="23"/>
        <v>-1.3527355757374633E-2</v>
      </c>
      <c r="AW72">
        <v>69</v>
      </c>
      <c r="AX72">
        <f>IF(Z72&gt;0, (R72*SUMPRODUCT(K72:$K$98, X72:$X$98)-K72*$AZ$3)/Z72, 0)</f>
        <v>-191610.87447631848</v>
      </c>
    </row>
    <row r="73" spans="5:50" x14ac:dyDescent="0.25">
      <c r="E73">
        <v>2073</v>
      </c>
      <c r="F73" s="5">
        <v>3.5571999999999999E-2</v>
      </c>
      <c r="G73"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9.1755637067675712E-4</v>
      </c>
      <c r="L73" s="2">
        <v>70</v>
      </c>
      <c r="M73" s="6">
        <v>0.50154699899999999</v>
      </c>
      <c r="Q73" s="4">
        <f t="shared" si="48"/>
        <v>25</v>
      </c>
      <c r="R73">
        <f t="shared" si="28"/>
        <v>250000</v>
      </c>
      <c r="S73">
        <f t="shared" si="29"/>
        <v>-350665.33352507727</v>
      </c>
      <c r="U73">
        <f t="shared" si="40"/>
        <v>0.50154699899999999</v>
      </c>
      <c r="V73">
        <f t="shared" si="41"/>
        <v>0.01</v>
      </c>
      <c r="W73">
        <f t="shared" si="42"/>
        <v>4.6674649525942628E-5</v>
      </c>
      <c r="X73">
        <f t="shared" si="43"/>
        <v>2.3409530399113297E-5</v>
      </c>
      <c r="Y73">
        <f t="shared" si="44"/>
        <v>4.667464952594263E-7</v>
      </c>
      <c r="Z73">
        <f t="shared" si="45"/>
        <v>2.2798372631569905E-5</v>
      </c>
      <c r="AB73">
        <f t="shared" si="46"/>
        <v>-8.9433704115415509</v>
      </c>
      <c r="AC73">
        <f t="shared" si="30"/>
        <v>-7.9945989426784543</v>
      </c>
      <c r="AE73">
        <f t="shared" si="31"/>
        <v>0</v>
      </c>
      <c r="AF73">
        <f t="shared" si="32"/>
        <v>0</v>
      </c>
      <c r="AG73">
        <f t="shared" si="32"/>
        <v>-5.699593157892476E-4</v>
      </c>
      <c r="AH73">
        <f t="shared" si="33"/>
        <v>-5.8523825997783243</v>
      </c>
      <c r="AI73">
        <f t="shared" si="34"/>
        <v>-5.8529525590941134</v>
      </c>
      <c r="AJ73">
        <f t="shared" si="35"/>
        <v>-0.9487714688630966</v>
      </c>
      <c r="AK73">
        <f t="shared" ref="AK73:AK98" si="49">G73*SUM(AB73:AB73, AE73:AF73)</f>
        <v>-0.62603592880790859</v>
      </c>
      <c r="AL73">
        <f t="shared" si="26"/>
        <v>-7.4277599567651187</v>
      </c>
      <c r="AN73">
        <f t="shared" si="36"/>
        <v>0</v>
      </c>
      <c r="AO73">
        <f t="shared" si="36"/>
        <v>0</v>
      </c>
      <c r="AP73">
        <f t="shared" si="36"/>
        <v>-5.2296980122898969E-7</v>
      </c>
      <c r="AQ73">
        <f t="shared" si="36"/>
        <v>-5.3698909380644035E-3</v>
      </c>
      <c r="AR73">
        <f t="shared" si="36"/>
        <v>-5.3704139078656326E-3</v>
      </c>
      <c r="AS73">
        <f t="shared" si="36"/>
        <v>-8.7055130557167875E-4</v>
      </c>
      <c r="AT73">
        <f t="shared" si="36"/>
        <v>-5.744232547502373E-4</v>
      </c>
      <c r="AU73">
        <f t="shared" si="23"/>
        <v>-6.815388468187549E-3</v>
      </c>
      <c r="AW73">
        <v>70</v>
      </c>
      <c r="AX73">
        <f>IF(Z73&gt;0, (R73*SUMPRODUCT(K73:$K$98, X73:$X$98)-K73*$AZ$3)/Z73, 0)</f>
        <v>-350665.33352507727</v>
      </c>
    </row>
    <row r="74" spans="5:50" x14ac:dyDescent="0.25">
      <c r="E74">
        <v>2074</v>
      </c>
      <c r="F74" s="5">
        <v>3.5571999999999999E-2</v>
      </c>
      <c r="G74"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8.1924675953281884E-4</v>
      </c>
      <c r="L74" s="2">
        <v>71</v>
      </c>
      <c r="M74" s="6">
        <v>0.51394563599999998</v>
      </c>
      <c r="Q74" s="4">
        <f t="shared" si="48"/>
        <v>25</v>
      </c>
      <c r="R74">
        <f t="shared" si="28"/>
        <v>250000</v>
      </c>
      <c r="S74">
        <f t="shared" si="29"/>
        <v>-658085.8971486683</v>
      </c>
      <c r="U74">
        <f t="shared" si="40"/>
        <v>0.51394563599999998</v>
      </c>
      <c r="V74">
        <f t="shared" si="41"/>
        <v>0.01</v>
      </c>
      <c r="W74">
        <f t="shared" si="42"/>
        <v>2.2798372631569905E-5</v>
      </c>
      <c r="X74">
        <f t="shared" si="43"/>
        <v>1.1717124121897188E-5</v>
      </c>
      <c r="Y74">
        <f t="shared" si="44"/>
        <v>2.2798372631569905E-7</v>
      </c>
      <c r="Z74">
        <f t="shared" si="45"/>
        <v>1.0853264783357018E-5</v>
      </c>
      <c r="AB74">
        <f t="shared" si="46"/>
        <v>-7.9945989426784543</v>
      </c>
      <c r="AC74">
        <f t="shared" si="30"/>
        <v>-7.1423804919475504</v>
      </c>
      <c r="AE74">
        <f t="shared" si="31"/>
        <v>0</v>
      </c>
      <c r="AF74">
        <f t="shared" si="32"/>
        <v>0</v>
      </c>
      <c r="AG74">
        <f t="shared" si="32"/>
        <v>-2.7133161958392543E-4</v>
      </c>
      <c r="AH74">
        <f t="shared" si="33"/>
        <v>-2.9292810304742969</v>
      </c>
      <c r="AI74">
        <f t="shared" si="34"/>
        <v>-2.9295523620938808</v>
      </c>
      <c r="AJ74">
        <f t="shared" si="35"/>
        <v>-0.85221845073090385</v>
      </c>
      <c r="AK74">
        <f t="shared" si="49"/>
        <v>-0.55962192598749183</v>
      </c>
      <c r="AL74">
        <f t="shared" si="26"/>
        <v>-4.3413927388122762</v>
      </c>
      <c r="AN74">
        <f t="shared" si="36"/>
        <v>0</v>
      </c>
      <c r="AO74">
        <f t="shared" si="36"/>
        <v>0</v>
      </c>
      <c r="AP74">
        <f t="shared" si="36"/>
        <v>-2.2228755010292244E-7</v>
      </c>
      <c r="AQ74">
        <f t="shared" si="36"/>
        <v>-2.3998039919770242E-3</v>
      </c>
      <c r="AR74">
        <f t="shared" si="36"/>
        <v>-2.4000262795271271E-3</v>
      </c>
      <c r="AS74">
        <f t="shared" si="36"/>
        <v>-6.9817720417537216E-4</v>
      </c>
      <c r="AT74">
        <f t="shared" si="36"/>
        <v>-4.5846844942876765E-4</v>
      </c>
      <c r="AU74">
        <f t="shared" si="23"/>
        <v>-3.5566719331312667E-3</v>
      </c>
      <c r="AW74">
        <v>71</v>
      </c>
      <c r="AX74">
        <f>IF(Z74&gt;0, (R74*SUMPRODUCT(K74:$K$98, X74:$X$98)-K74*$AZ$3)/Z74, 0)</f>
        <v>-658085.8971486683</v>
      </c>
    </row>
    <row r="75" spans="5:50" x14ac:dyDescent="0.25">
      <c r="E75">
        <v>2075</v>
      </c>
      <c r="F75" s="5">
        <v>3.5571999999999999E-2</v>
      </c>
      <c r="G75"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7.3147032101144531E-4</v>
      </c>
      <c r="L75" s="2">
        <v>72</v>
      </c>
      <c r="M75" s="6">
        <v>0.52707773400000002</v>
      </c>
      <c r="Q75" s="4">
        <f t="shared" si="48"/>
        <v>25</v>
      </c>
      <c r="R75">
        <f t="shared" si="28"/>
        <v>250000</v>
      </c>
      <c r="S75">
        <f t="shared" si="29"/>
        <v>-1269665.5503648005</v>
      </c>
      <c r="U75">
        <f t="shared" si="40"/>
        <v>0.52707773400000002</v>
      </c>
      <c r="V75">
        <f t="shared" si="41"/>
        <v>0.01</v>
      </c>
      <c r="W75">
        <f t="shared" si="42"/>
        <v>1.0853264783357018E-5</v>
      </c>
      <c r="X75">
        <f t="shared" si="43"/>
        <v>5.7205142085138182E-6</v>
      </c>
      <c r="Y75">
        <f t="shared" si="44"/>
        <v>1.0853264783357018E-7</v>
      </c>
      <c r="Z75">
        <f t="shared" si="45"/>
        <v>5.0242179270096295E-6</v>
      </c>
      <c r="AB75">
        <f t="shared" si="46"/>
        <v>-7.1423804919475504</v>
      </c>
      <c r="AC75">
        <f t="shared" si="30"/>
        <v>-6.3790764194493779</v>
      </c>
      <c r="AE75">
        <f t="shared" si="31"/>
        <v>0</v>
      </c>
      <c r="AF75">
        <f t="shared" si="32"/>
        <v>0</v>
      </c>
      <c r="AG75">
        <f t="shared" si="32"/>
        <v>-1.2560544817524075E-4</v>
      </c>
      <c r="AH75">
        <f t="shared" si="33"/>
        <v>-1.4301285521284546</v>
      </c>
      <c r="AI75">
        <f t="shared" si="34"/>
        <v>-1.4302541575766299</v>
      </c>
      <c r="AJ75">
        <f t="shared" si="35"/>
        <v>-0.76330407249817256</v>
      </c>
      <c r="AK75">
        <f t="shared" si="49"/>
        <v>-0.49996663443632855</v>
      </c>
      <c r="AL75">
        <f t="shared" si="26"/>
        <v>-2.6935248645111307</v>
      </c>
      <c r="AN75">
        <f t="shared" si="36"/>
        <v>0</v>
      </c>
      <c r="AO75">
        <f t="shared" si="36"/>
        <v>0</v>
      </c>
      <c r="AP75">
        <f t="shared" si="36"/>
        <v>-9.1876657497529811E-8</v>
      </c>
      <c r="AQ75">
        <f t="shared" si="36"/>
        <v>-1.0460965911130342E-3</v>
      </c>
      <c r="AR75">
        <f t="shared" si="36"/>
        <v>-1.0461884677705317E-3</v>
      </c>
      <c r="AS75">
        <f t="shared" si="36"/>
        <v>-5.583342749395818E-4</v>
      </c>
      <c r="AT75">
        <f t="shared" si="36"/>
        <v>-3.6571075458615316E-4</v>
      </c>
      <c r="AU75">
        <f t="shared" si="23"/>
        <v>-1.9702334972962667E-3</v>
      </c>
      <c r="AW75">
        <v>72</v>
      </c>
      <c r="AX75">
        <f>IF(Z75&gt;0, (R75*SUMPRODUCT(K75:$K$98, X75:$X$98)-K75*$AZ$3)/Z75, 0)</f>
        <v>-1269665.5503648005</v>
      </c>
    </row>
    <row r="76" spans="5:50" x14ac:dyDescent="0.25">
      <c r="E76">
        <v>2076</v>
      </c>
      <c r="F76" s="5">
        <v>3.5571999999999999E-2</v>
      </c>
      <c r="G76"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6.5309850090307614E-4</v>
      </c>
      <c r="L76" s="2">
        <v>73</v>
      </c>
      <c r="M76" s="6">
        <v>0.54097960300000003</v>
      </c>
      <c r="Q76" s="4">
        <f t="shared" si="48"/>
        <v>25</v>
      </c>
      <c r="R76">
        <f t="shared" si="28"/>
        <v>250000</v>
      </c>
      <c r="S76">
        <f t="shared" si="29"/>
        <v>-2525052.3551135799</v>
      </c>
      <c r="U76">
        <f t="shared" si="40"/>
        <v>0.54097960300000003</v>
      </c>
      <c r="V76">
        <f t="shared" si="41"/>
        <v>0.01</v>
      </c>
      <c r="W76">
        <f t="shared" si="42"/>
        <v>5.0242179270096295E-6</v>
      </c>
      <c r="X76">
        <f t="shared" si="43"/>
        <v>2.7179994195391523E-6</v>
      </c>
      <c r="Y76">
        <f t="shared" si="44"/>
        <v>5.0242179270096296E-8</v>
      </c>
      <c r="Z76">
        <f t="shared" si="45"/>
        <v>2.2559763282003811E-6</v>
      </c>
      <c r="AB76">
        <f t="shared" si="46"/>
        <v>-6.3790764194493779</v>
      </c>
      <c r="AC76">
        <f t="shared" si="30"/>
        <v>-5.6964583406028586</v>
      </c>
      <c r="AE76">
        <f t="shared" si="31"/>
        <v>0</v>
      </c>
      <c r="AF76">
        <f t="shared" si="32"/>
        <v>0</v>
      </c>
      <c r="AG76">
        <f t="shared" si="32"/>
        <v>-5.6399408205009528E-5</v>
      </c>
      <c r="AH76">
        <f t="shared" si="33"/>
        <v>-0.67949985488478803</v>
      </c>
      <c r="AI76">
        <f t="shared" si="34"/>
        <v>-0.67955625429299304</v>
      </c>
      <c r="AJ76">
        <f t="shared" si="35"/>
        <v>-0.68261807884651926</v>
      </c>
      <c r="AK76">
        <f t="shared" si="49"/>
        <v>-0.4465353493614565</v>
      </c>
      <c r="AL76">
        <f t="shared" si="26"/>
        <v>-1.808709682500969</v>
      </c>
      <c r="AN76">
        <f t="shared" si="36"/>
        <v>0</v>
      </c>
      <c r="AO76">
        <f t="shared" si="36"/>
        <v>0</v>
      </c>
      <c r="AP76">
        <f t="shared" si="36"/>
        <v>-3.6834368950512377E-8</v>
      </c>
      <c r="AQ76">
        <f t="shared" si="36"/>
        <v>-4.4378033658911282E-4</v>
      </c>
      <c r="AR76">
        <f t="shared" si="36"/>
        <v>-4.4381717095806335E-4</v>
      </c>
      <c r="AS76">
        <f t="shared" si="36"/>
        <v>-4.4581684398399958E-4</v>
      </c>
      <c r="AT76">
        <f t="shared" si="36"/>
        <v>-2.916315672681986E-4</v>
      </c>
      <c r="AU76">
        <f t="shared" si="23"/>
        <v>-1.1812655822102617E-3</v>
      </c>
      <c r="AW76">
        <v>73</v>
      </c>
      <c r="AX76">
        <f>IF(Z76&gt;0, (R76*SUMPRODUCT(K76:$K$98, X76:$X$98)-K76*$AZ$3)/Z76, 0)</f>
        <v>-2525052.3551135799</v>
      </c>
    </row>
    <row r="77" spans="5:50" x14ac:dyDescent="0.25">
      <c r="E77">
        <v>2077</v>
      </c>
      <c r="F77" s="5">
        <v>3.5571999999999999E-2</v>
      </c>
      <c r="G77"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5.8312366152060366E-4</v>
      </c>
      <c r="L77" s="2">
        <v>74</v>
      </c>
      <c r="M77" s="6">
        <v>0.55513806300000001</v>
      </c>
      <c r="Q77" s="4">
        <f t="shared" si="48"/>
        <v>25</v>
      </c>
      <c r="R77">
        <f t="shared" si="28"/>
        <v>250000</v>
      </c>
      <c r="S77">
        <f t="shared" si="29"/>
        <v>-5184800.6452877037</v>
      </c>
      <c r="U77">
        <f t="shared" si="40"/>
        <v>0.55513806300000001</v>
      </c>
      <c r="V77">
        <f t="shared" si="41"/>
        <v>0.01</v>
      </c>
      <c r="W77">
        <f t="shared" si="42"/>
        <v>2.2559763282003811E-6</v>
      </c>
      <c r="X77">
        <f t="shared" si="43"/>
        <v>1.2523783290110118E-6</v>
      </c>
      <c r="Y77">
        <f t="shared" si="44"/>
        <v>2.2559763282003813E-8</v>
      </c>
      <c r="Z77">
        <f t="shared" si="45"/>
        <v>9.8103823590736552E-7</v>
      </c>
      <c r="AB77">
        <f t="shared" si="46"/>
        <v>-5.6964583406028586</v>
      </c>
      <c r="AC77">
        <f t="shared" si="30"/>
        <v>-5.0864876785844189</v>
      </c>
      <c r="AE77">
        <f t="shared" si="31"/>
        <v>0</v>
      </c>
      <c r="AF77">
        <f t="shared" si="32"/>
        <v>0</v>
      </c>
      <c r="AG77">
        <f t="shared" si="32"/>
        <v>-2.4525955897684137E-5</v>
      </c>
      <c r="AH77">
        <f t="shared" si="33"/>
        <v>-0.31309458225275294</v>
      </c>
      <c r="AI77">
        <f t="shared" si="34"/>
        <v>-0.31311910820865063</v>
      </c>
      <c r="AJ77">
        <f t="shared" si="35"/>
        <v>-0.60997066201843975</v>
      </c>
      <c r="AK77">
        <f t="shared" si="49"/>
        <v>-0.39875208384220012</v>
      </c>
      <c r="AL77">
        <f t="shared" si="26"/>
        <v>-1.3218418540692904</v>
      </c>
      <c r="AN77">
        <f t="shared" si="36"/>
        <v>0</v>
      </c>
      <c r="AO77">
        <f t="shared" si="36"/>
        <v>0</v>
      </c>
      <c r="AP77">
        <f t="shared" si="36"/>
        <v>-1.4301665205350418E-8</v>
      </c>
      <c r="AQ77">
        <f t="shared" si="36"/>
        <v>-1.825728592054891E-4</v>
      </c>
      <c r="AR77">
        <f t="shared" si="36"/>
        <v>-1.8258716087069446E-4</v>
      </c>
      <c r="AS77">
        <f t="shared" si="36"/>
        <v>-3.556883258563392E-4</v>
      </c>
      <c r="AT77">
        <f t="shared" si="36"/>
        <v>-2.3252177516903448E-4</v>
      </c>
      <c r="AU77">
        <f t="shared" si="23"/>
        <v>-7.7079726189606813E-4</v>
      </c>
      <c r="AW77">
        <v>74</v>
      </c>
      <c r="AX77">
        <f>IF(Z77&gt;0, (R77*SUMPRODUCT(K77:$K$98, X77:$X$98)-K77*$AZ$3)/Z77, 0)</f>
        <v>-5184800.6452877037</v>
      </c>
    </row>
    <row r="78" spans="5:50" x14ac:dyDescent="0.25">
      <c r="E78">
        <v>2078</v>
      </c>
      <c r="F78" s="5">
        <v>3.5571999999999999E-2</v>
      </c>
      <c r="G78"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5.2064612635768185E-4</v>
      </c>
      <c r="L78" s="2">
        <v>75</v>
      </c>
      <c r="M78" s="6">
        <v>0.569934367</v>
      </c>
      <c r="Q78" s="4">
        <f t="shared" si="48"/>
        <v>25</v>
      </c>
      <c r="R78">
        <f t="shared" si="28"/>
        <v>250000</v>
      </c>
      <c r="S78">
        <f t="shared" si="29"/>
        <v>-11020753.273466215</v>
      </c>
      <c r="U78">
        <f t="shared" si="40"/>
        <v>0.569934367</v>
      </c>
      <c r="V78">
        <f t="shared" si="41"/>
        <v>0.01</v>
      </c>
      <c r="W78">
        <f t="shared" si="42"/>
        <v>9.8103823590736552E-7</v>
      </c>
      <c r="X78">
        <f t="shared" si="43"/>
        <v>5.5912740598466105E-7</v>
      </c>
      <c r="Y78">
        <f t="shared" si="44"/>
        <v>9.8103823590736553E-9</v>
      </c>
      <c r="Z78">
        <f t="shared" si="45"/>
        <v>4.1210044756363084E-7</v>
      </c>
      <c r="AB78">
        <f t="shared" si="46"/>
        <v>-5.0864876785844189</v>
      </c>
      <c r="AC78">
        <f t="shared" si="30"/>
        <v>-4.5416573564837766</v>
      </c>
      <c r="AE78">
        <f t="shared" si="31"/>
        <v>0</v>
      </c>
      <c r="AF78">
        <f t="shared" si="32"/>
        <v>0</v>
      </c>
      <c r="AG78">
        <f t="shared" si="32"/>
        <v>-1.0302511189090771E-5</v>
      </c>
      <c r="AH78">
        <f t="shared" si="33"/>
        <v>-0.13978185149616526</v>
      </c>
      <c r="AI78">
        <f t="shared" si="34"/>
        <v>-0.13979215400735434</v>
      </c>
      <c r="AJ78">
        <f t="shared" si="35"/>
        <v>-0.54483032210064231</v>
      </c>
      <c r="AK78">
        <f t="shared" si="49"/>
        <v>-0.35605413750090936</v>
      </c>
      <c r="AL78">
        <f t="shared" si="26"/>
        <v>-1.0406766136089061</v>
      </c>
      <c r="AN78">
        <f t="shared" si="36"/>
        <v>0</v>
      </c>
      <c r="AO78">
        <f t="shared" si="36"/>
        <v>0</v>
      </c>
      <c r="AP78">
        <f t="shared" si="36"/>
        <v>-5.3639625423567847E-9</v>
      </c>
      <c r="AQ78">
        <f t="shared" si="36"/>
        <v>-7.2776879516583175E-5</v>
      </c>
      <c r="AR78">
        <f t="shared" si="36"/>
        <v>-7.2782243479125528E-5</v>
      </c>
      <c r="AS78">
        <f t="shared" si="36"/>
        <v>-2.8366379672390752E-4</v>
      </c>
      <c r="AT78">
        <f t="shared" si="36"/>
        <v>-1.8537820746347388E-4</v>
      </c>
      <c r="AU78">
        <f t="shared" si="23"/>
        <v>-5.4182424766650698E-4</v>
      </c>
      <c r="AW78">
        <v>75</v>
      </c>
      <c r="AX78">
        <f>IF(Z78&gt;0, (R78*SUMPRODUCT(K78:$K$98, X78:$X$98)-K78*$AZ$3)/Z78, 0)</f>
        <v>-11020753.273466215</v>
      </c>
    </row>
    <row r="79" spans="5:50" x14ac:dyDescent="0.25">
      <c r="E79">
        <v>2079</v>
      </c>
      <c r="F79" s="5">
        <v>3.5571999999999999E-2</v>
      </c>
      <c r="G79"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4.6486261281935876E-4</v>
      </c>
      <c r="L79" s="2">
        <v>76</v>
      </c>
      <c r="M79" s="6">
        <v>0.58483052300000005</v>
      </c>
      <c r="Q79" s="4">
        <f t="shared" si="48"/>
        <v>25</v>
      </c>
      <c r="R79">
        <f t="shared" si="28"/>
        <v>250000</v>
      </c>
      <c r="S79">
        <f t="shared" si="29"/>
        <v>-24286391.447331034</v>
      </c>
      <c r="U79">
        <f t="shared" si="40"/>
        <v>0.58483052300000005</v>
      </c>
      <c r="V79">
        <f t="shared" si="41"/>
        <v>0.01</v>
      </c>
      <c r="W79">
        <f t="shared" si="42"/>
        <v>4.1210044756363084E-7</v>
      </c>
      <c r="X79">
        <f t="shared" si="43"/>
        <v>2.4100892027717233E-7</v>
      </c>
      <c r="Y79">
        <f t="shared" si="44"/>
        <v>4.1210044756363082E-9</v>
      </c>
      <c r="Z79">
        <f t="shared" si="45"/>
        <v>1.6697052281082219E-7</v>
      </c>
      <c r="AB79">
        <f t="shared" si="46"/>
        <v>-4.5416573564837766</v>
      </c>
      <c r="AC79">
        <f t="shared" si="30"/>
        <v>-4.0551114771491434</v>
      </c>
      <c r="AE79">
        <f t="shared" si="31"/>
        <v>0</v>
      </c>
      <c r="AF79">
        <f t="shared" si="32"/>
        <v>0</v>
      </c>
      <c r="AG79">
        <f t="shared" si="32"/>
        <v>-4.1742630702705551E-6</v>
      </c>
      <c r="AH79">
        <f t="shared" si="33"/>
        <v>-6.0252230069293082E-2</v>
      </c>
      <c r="AI79">
        <f t="shared" si="34"/>
        <v>-6.0256404332363352E-2</v>
      </c>
      <c r="AJ79">
        <f t="shared" si="35"/>
        <v>-0.48654587933463311</v>
      </c>
      <c r="AK79">
        <f t="shared" si="49"/>
        <v>-0.3179160149538644</v>
      </c>
      <c r="AL79">
        <f t="shared" si="26"/>
        <v>-0.8647182986208608</v>
      </c>
      <c r="AN79">
        <f t="shared" si="36"/>
        <v>0</v>
      </c>
      <c r="AO79">
        <f t="shared" si="36"/>
        <v>0</v>
      </c>
      <c r="AP79">
        <f t="shared" si="36"/>
        <v>-1.9404588374413289E-9</v>
      </c>
      <c r="AQ79">
        <f t="shared" si="36"/>
        <v>-2.8009009098204716E-5</v>
      </c>
      <c r="AR79">
        <f t="shared" si="36"/>
        <v>-2.8010949557042155E-5</v>
      </c>
      <c r="AS79">
        <f t="shared" si="36"/>
        <v>-2.2617698872398999E-4</v>
      </c>
      <c r="AT79">
        <f t="shared" si="36"/>
        <v>-1.4778726936857175E-4</v>
      </c>
      <c r="AU79">
        <f t="shared" si="23"/>
        <v>-4.0197520764960384E-4</v>
      </c>
      <c r="AW79">
        <v>76</v>
      </c>
      <c r="AX79">
        <f>IF(Z79&gt;0, (R79*SUMPRODUCT(K79:$K$98, X79:$X$98)-K79*$AZ$3)/Z79, 0)</f>
        <v>-24286391.447331034</v>
      </c>
    </row>
    <row r="80" spans="5:50" x14ac:dyDescent="0.25">
      <c r="E80">
        <v>2080</v>
      </c>
      <c r="F80" s="5">
        <v>3.5571999999999999E-2</v>
      </c>
      <c r="G80">
        <v>7.0000000000000007E-2</v>
      </c>
      <c r="H80" s="5">
        <f t="shared" si="37"/>
        <v>0.12000000000000001</v>
      </c>
      <c r="I80" s="5">
        <f t="shared" si="38"/>
        <v>1.1200000000000001</v>
      </c>
      <c r="J80">
        <f t="shared" si="39"/>
        <v>0.89285714285714279</v>
      </c>
      <c r="K80">
        <f t="shared" si="47"/>
        <v>4.1505590430299886E-4</v>
      </c>
      <c r="L80" s="2">
        <v>77</v>
      </c>
      <c r="M80" s="6">
        <v>0.59948279800000004</v>
      </c>
      <c r="Q80" s="4">
        <f t="shared" si="48"/>
        <v>25</v>
      </c>
      <c r="R80">
        <f t="shared" si="28"/>
        <v>250000</v>
      </c>
      <c r="S80">
        <f t="shared" si="29"/>
        <v>-55527432.559917495</v>
      </c>
      <c r="U80">
        <f t="shared" si="40"/>
        <v>0.59948279800000004</v>
      </c>
      <c r="V80">
        <f t="shared" si="41"/>
        <v>0.01</v>
      </c>
      <c r="W80">
        <f t="shared" si="42"/>
        <v>1.6697052281082219E-7</v>
      </c>
      <c r="X80">
        <f t="shared" si="43"/>
        <v>1.0009595619815451E-7</v>
      </c>
      <c r="Y80">
        <f t="shared" si="44"/>
        <v>1.6697052281082219E-9</v>
      </c>
      <c r="Z80">
        <f t="shared" si="45"/>
        <v>6.5204861384559449E-8</v>
      </c>
      <c r="AB80">
        <f t="shared" si="46"/>
        <v>-4.0551114771491434</v>
      </c>
      <c r="AC80">
        <f t="shared" si="30"/>
        <v>-3.6206585431098932</v>
      </c>
      <c r="AE80">
        <f t="shared" si="31"/>
        <v>0</v>
      </c>
      <c r="AF80">
        <f t="shared" si="32"/>
        <v>0</v>
      </c>
      <c r="AG80">
        <f t="shared" si="32"/>
        <v>-1.6301215346139863E-6</v>
      </c>
      <c r="AH80">
        <f t="shared" si="33"/>
        <v>-2.502398904953863E-2</v>
      </c>
      <c r="AI80">
        <f t="shared" si="34"/>
        <v>-2.5025619171073245E-2</v>
      </c>
      <c r="AJ80">
        <f t="shared" si="35"/>
        <v>-0.43445293403925023</v>
      </c>
      <c r="AK80">
        <f t="shared" si="49"/>
        <v>-0.28385780340044009</v>
      </c>
      <c r="AL80">
        <f t="shared" si="26"/>
        <v>-0.74333635661076358</v>
      </c>
      <c r="AN80">
        <f t="shared" si="36"/>
        <v>0</v>
      </c>
      <c r="AO80">
        <f t="shared" si="36"/>
        <v>0</v>
      </c>
      <c r="AP80">
        <f t="shared" si="36"/>
        <v>-6.7659156767300032E-10</v>
      </c>
      <c r="AQ80">
        <f t="shared" si="36"/>
        <v>-1.0386354404224597E-5</v>
      </c>
      <c r="AR80">
        <f t="shared" si="36"/>
        <v>-1.0387030995792271E-5</v>
      </c>
      <c r="AS80">
        <f t="shared" si="36"/>
        <v>-1.8032225541475211E-4</v>
      </c>
      <c r="AT80">
        <f t="shared" si="36"/>
        <v>-1.1781685728383253E-4</v>
      </c>
      <c r="AU80">
        <f t="shared" si="23"/>
        <v>-3.0852614369437692E-4</v>
      </c>
      <c r="AW80">
        <v>77</v>
      </c>
      <c r="AX80">
        <f>IF(Z80&gt;0, (R80*SUMPRODUCT(K80:$K$98, X80:$X$98)-K80*$AZ$3)/Z80, 0)</f>
        <v>-55527432.559917495</v>
      </c>
    </row>
    <row r="81" spans="5:50" x14ac:dyDescent="0.25">
      <c r="E81">
        <v>2081</v>
      </c>
      <c r="F81" s="5">
        <v>3.5571999999999999E-2</v>
      </c>
      <c r="G81">
        <v>7.0000000000000007E-2</v>
      </c>
      <c r="H81" s="5">
        <f t="shared" si="37"/>
        <v>0.12000000000000001</v>
      </c>
      <c r="I81" s="5">
        <f t="shared" si="38"/>
        <v>1.1200000000000001</v>
      </c>
      <c r="J81">
        <f t="shared" si="39"/>
        <v>0.89285714285714279</v>
      </c>
      <c r="K81">
        <f t="shared" si="47"/>
        <v>3.7058562884196325E-4</v>
      </c>
      <c r="L81" s="2">
        <v>78</v>
      </c>
      <c r="M81" s="6">
        <v>0.61448546299999995</v>
      </c>
      <c r="Q81" s="4">
        <f t="shared" si="48"/>
        <v>25</v>
      </c>
      <c r="R81">
        <f t="shared" si="28"/>
        <v>250000</v>
      </c>
      <c r="S81">
        <f t="shared" si="29"/>
        <v>-132027372.91634688</v>
      </c>
      <c r="U81">
        <f t="shared" si="40"/>
        <v>0.61448546299999995</v>
      </c>
      <c r="V81">
        <f t="shared" si="41"/>
        <v>0.01</v>
      </c>
      <c r="W81">
        <f t="shared" si="42"/>
        <v>6.5204861384559449E-8</v>
      </c>
      <c r="X81">
        <f t="shared" si="43"/>
        <v>4.0067439437741831E-8</v>
      </c>
      <c r="Y81">
        <f t="shared" si="44"/>
        <v>6.5204861384559446E-10</v>
      </c>
      <c r="Z81">
        <f t="shared" si="45"/>
        <v>2.4485373332972023E-8</v>
      </c>
      <c r="AB81">
        <f t="shared" si="46"/>
        <v>-3.6206585431098932</v>
      </c>
      <c r="AC81">
        <f t="shared" si="30"/>
        <v>-3.2327395160282726</v>
      </c>
      <c r="AE81">
        <f t="shared" si="31"/>
        <v>0</v>
      </c>
      <c r="AF81">
        <f t="shared" si="32"/>
        <v>0</v>
      </c>
      <c r="AG81">
        <f t="shared" si="32"/>
        <v>-6.121343333243006E-7</v>
      </c>
      <c r="AH81">
        <f t="shared" si="33"/>
        <v>-1.0016859859435458E-2</v>
      </c>
      <c r="AI81">
        <f t="shared" si="34"/>
        <v>-1.0017471993768783E-2</v>
      </c>
      <c r="AJ81">
        <f t="shared" si="35"/>
        <v>-0.38791902708162063</v>
      </c>
      <c r="AK81">
        <f t="shared" si="49"/>
        <v>-0.25344609801769252</v>
      </c>
      <c r="AL81">
        <f t="shared" si="26"/>
        <v>-0.65138259709308199</v>
      </c>
      <c r="AN81">
        <f t="shared" si="36"/>
        <v>0</v>
      </c>
      <c r="AO81">
        <f t="shared" si="36"/>
        <v>0</v>
      </c>
      <c r="AP81">
        <f t="shared" si="36"/>
        <v>-2.2684818685074187E-10</v>
      </c>
      <c r="AQ81">
        <f t="shared" si="36"/>
        <v>-3.7121043100307089E-6</v>
      </c>
      <c r="AR81">
        <f t="shared" si="36"/>
        <v>-3.7123311582175597E-6</v>
      </c>
      <c r="AS81">
        <f t="shared" si="36"/>
        <v>-1.4375721659080494E-4</v>
      </c>
      <c r="AT81">
        <f t="shared" si="36"/>
        <v>-9.3923481611428433E-5</v>
      </c>
      <c r="AU81">
        <f t="shared" si="23"/>
        <v>-2.4139302936045098E-4</v>
      </c>
      <c r="AW81">
        <v>78</v>
      </c>
      <c r="AX81">
        <f>IF(Z81&gt;0, (R81*SUMPRODUCT(K81:$K$98, X81:$X$98)-K81*$AZ$3)/Z81, 0)</f>
        <v>-132027372.91634688</v>
      </c>
    </row>
    <row r="82" spans="5:50" x14ac:dyDescent="0.25">
      <c r="E82">
        <v>2082</v>
      </c>
      <c r="F82" s="5">
        <v>3.5571999999999999E-2</v>
      </c>
      <c r="G82">
        <v>7.0000000000000007E-2</v>
      </c>
      <c r="H82" s="5">
        <f t="shared" si="37"/>
        <v>0.12000000000000001</v>
      </c>
      <c r="I82" s="5">
        <f t="shared" si="38"/>
        <v>1.1200000000000001</v>
      </c>
      <c r="J82">
        <f t="shared" si="39"/>
        <v>0.89285714285714279</v>
      </c>
      <c r="K82">
        <f t="shared" si="47"/>
        <v>3.3088002575175287E-4</v>
      </c>
      <c r="L82" s="2">
        <v>79</v>
      </c>
      <c r="M82" s="6">
        <v>0.62975077099999999</v>
      </c>
      <c r="Q82" s="4">
        <f t="shared" si="48"/>
        <v>25</v>
      </c>
      <c r="R82">
        <f t="shared" si="28"/>
        <v>250000</v>
      </c>
      <c r="S82">
        <f t="shared" si="29"/>
        <v>-327222657.5100913</v>
      </c>
      <c r="U82">
        <f t="shared" si="40"/>
        <v>0.62975077099999999</v>
      </c>
      <c r="V82">
        <f t="shared" si="41"/>
        <v>0.01</v>
      </c>
      <c r="W82">
        <f t="shared" si="42"/>
        <v>2.4485373332972023E-8</v>
      </c>
      <c r="X82">
        <f t="shared" si="43"/>
        <v>1.5419682734661973E-8</v>
      </c>
      <c r="Y82">
        <f t="shared" si="44"/>
        <v>2.4485373332972023E-10</v>
      </c>
      <c r="Z82">
        <f t="shared" si="45"/>
        <v>8.8208368649803304E-9</v>
      </c>
      <c r="AB82">
        <f t="shared" si="46"/>
        <v>-3.2327395160282726</v>
      </c>
      <c r="AC82">
        <f t="shared" si="30"/>
        <v>-2.8863776804218459</v>
      </c>
      <c r="AE82">
        <f t="shared" si="31"/>
        <v>0</v>
      </c>
      <c r="AF82">
        <f t="shared" si="32"/>
        <v>0</v>
      </c>
      <c r="AG82">
        <f t="shared" si="32"/>
        <v>-2.2052092162450826E-7</v>
      </c>
      <c r="AH82">
        <f t="shared" si="33"/>
        <v>-3.8549206836654931E-3</v>
      </c>
      <c r="AI82">
        <f t="shared" si="34"/>
        <v>-3.8551412045871175E-3</v>
      </c>
      <c r="AJ82">
        <f t="shared" si="35"/>
        <v>-0.34636183560642664</v>
      </c>
      <c r="AK82">
        <f t="shared" si="49"/>
        <v>-0.2262917661219791</v>
      </c>
      <c r="AL82">
        <f t="shared" si="26"/>
        <v>-0.57650874293299292</v>
      </c>
      <c r="AN82">
        <f t="shared" si="36"/>
        <v>0</v>
      </c>
      <c r="AO82">
        <f t="shared" si="36"/>
        <v>0</v>
      </c>
      <c r="AP82">
        <f t="shared" si="36"/>
        <v>-7.2965968225917572E-11</v>
      </c>
      <c r="AQ82">
        <f t="shared" si="36"/>
        <v>-1.2755162550822032E-6</v>
      </c>
      <c r="AR82">
        <f t="shared" si="36"/>
        <v>-1.275589221050429E-6</v>
      </c>
      <c r="AS82">
        <f t="shared" si="36"/>
        <v>-1.1460421308487883E-4</v>
      </c>
      <c r="AT82">
        <f t="shared" si="36"/>
        <v>-7.4875425401850075E-5</v>
      </c>
      <c r="AU82">
        <f t="shared" si="23"/>
        <v>-1.9075522770777936E-4</v>
      </c>
      <c r="AW82">
        <v>79</v>
      </c>
      <c r="AX82">
        <f>IF(Z82&gt;0, (R82*SUMPRODUCT(K82:$K$98, X82:$X$98)-K82*$AZ$3)/Z82, 0)</f>
        <v>-327222657.5100913</v>
      </c>
    </row>
    <row r="83" spans="5:50" x14ac:dyDescent="0.25">
      <c r="E83">
        <v>2083</v>
      </c>
      <c r="F83" s="5">
        <v>3.5571999999999999E-2</v>
      </c>
      <c r="G83">
        <v>7.0000000000000007E-2</v>
      </c>
      <c r="H83" s="5">
        <f t="shared" si="37"/>
        <v>0.12000000000000001</v>
      </c>
      <c r="I83" s="5">
        <f t="shared" si="38"/>
        <v>1.1200000000000001</v>
      </c>
      <c r="J83">
        <f t="shared" si="39"/>
        <v>0.89285714285714279</v>
      </c>
      <c r="K83">
        <f t="shared" si="47"/>
        <v>2.9542859442120787E-4</v>
      </c>
      <c r="L83" s="2">
        <v>80</v>
      </c>
      <c r="M83" s="6">
        <v>0.64518007799999999</v>
      </c>
      <c r="Q83" s="4">
        <f t="shared" si="48"/>
        <v>25</v>
      </c>
      <c r="R83">
        <f t="shared" si="28"/>
        <v>250000</v>
      </c>
      <c r="S83">
        <f t="shared" si="29"/>
        <v>-847292137.55550754</v>
      </c>
      <c r="U83">
        <f t="shared" si="40"/>
        <v>0.64518007799999999</v>
      </c>
      <c r="V83">
        <f t="shared" si="41"/>
        <v>0.01</v>
      </c>
      <c r="W83">
        <f t="shared" si="42"/>
        <v>8.8208368649803304E-9</v>
      </c>
      <c r="X83">
        <f t="shared" si="43"/>
        <v>5.6910282165732851E-9</v>
      </c>
      <c r="Y83">
        <f t="shared" si="44"/>
        <v>8.820836864980331E-11</v>
      </c>
      <c r="Z83">
        <f t="shared" si="45"/>
        <v>3.0416002797572419E-9</v>
      </c>
      <c r="AB83">
        <f t="shared" si="46"/>
        <v>-2.8863776804218459</v>
      </c>
      <c r="AC83">
        <f t="shared" si="30"/>
        <v>-2.5771240026249433</v>
      </c>
      <c r="AE83">
        <f t="shared" si="31"/>
        <v>0</v>
      </c>
      <c r="AF83">
        <f t="shared" si="32"/>
        <v>0</v>
      </c>
      <c r="AG83">
        <f t="shared" si="32"/>
        <v>-7.6040006993931046E-8</v>
      </c>
      <c r="AH83">
        <f t="shared" si="33"/>
        <v>-1.4227570541433213E-3</v>
      </c>
      <c r="AI83">
        <f t="shared" si="34"/>
        <v>-1.4228330941503152E-3</v>
      </c>
      <c r="AJ83">
        <f t="shared" si="35"/>
        <v>-0.3092536777969026</v>
      </c>
      <c r="AK83">
        <f t="shared" si="49"/>
        <v>-0.20204643762952923</v>
      </c>
      <c r="AL83">
        <f t="shared" si="26"/>
        <v>-0.5127229485205822</v>
      </c>
      <c r="AN83">
        <f t="shared" si="36"/>
        <v>0</v>
      </c>
      <c r="AO83">
        <f t="shared" si="36"/>
        <v>0</v>
      </c>
      <c r="AP83">
        <f t="shared" si="36"/>
        <v>-2.2464392385995866E-11</v>
      </c>
      <c r="AQ83">
        <f t="shared" si="36"/>
        <v>-4.2032311670841973E-7</v>
      </c>
      <c r="AR83">
        <f t="shared" si="36"/>
        <v>-4.2034558110080575E-7</v>
      </c>
      <c r="AS83">
        <f t="shared" si="36"/>
        <v>-9.1362379351128036E-5</v>
      </c>
      <c r="AT83">
        <f t="shared" si="36"/>
        <v>-5.9690295076704064E-5</v>
      </c>
      <c r="AU83">
        <f t="shared" si="23"/>
        <v>-1.5147302000893291E-4</v>
      </c>
      <c r="AW83">
        <v>80</v>
      </c>
      <c r="AX83">
        <f>IF(Z83&gt;0, (R83*SUMPRODUCT(K83:$K$98, X83:$X$98)-K83*$AZ$3)/Z83, 0)</f>
        <v>-847292137.55550754</v>
      </c>
    </row>
    <row r="84" spans="5:50" x14ac:dyDescent="0.25">
      <c r="E84">
        <v>2084</v>
      </c>
      <c r="F84" s="5">
        <v>3.5571999999999999E-2</v>
      </c>
      <c r="G84">
        <v>7.0000000000000007E-2</v>
      </c>
      <c r="H84" s="5">
        <f t="shared" si="37"/>
        <v>0.12000000000000001</v>
      </c>
      <c r="I84" s="5">
        <f t="shared" si="38"/>
        <v>1.1200000000000001</v>
      </c>
      <c r="J84">
        <f t="shared" si="39"/>
        <v>0.89285714285714279</v>
      </c>
      <c r="K84">
        <f t="shared" si="47"/>
        <v>2.6377553073322132E-4</v>
      </c>
      <c r="L84" s="2">
        <v>81</v>
      </c>
      <c r="M84" s="6">
        <v>0.66067595400000001</v>
      </c>
      <c r="Q84" s="4">
        <f t="shared" si="48"/>
        <v>25</v>
      </c>
      <c r="R84">
        <f t="shared" si="28"/>
        <v>250000</v>
      </c>
      <c r="S84">
        <f t="shared" si="29"/>
        <v>-2297162818.9763885</v>
      </c>
      <c r="U84">
        <f t="shared" si="40"/>
        <v>0.66067595400000001</v>
      </c>
      <c r="V84">
        <f t="shared" si="41"/>
        <v>0.01</v>
      </c>
      <c r="W84">
        <f t="shared" si="42"/>
        <v>3.0416002797572419E-9</v>
      </c>
      <c r="X84">
        <f t="shared" si="43"/>
        <v>2.0095121665152829E-9</v>
      </c>
      <c r="Y84">
        <f t="shared" si="44"/>
        <v>3.0416002797572422E-11</v>
      </c>
      <c r="Z84">
        <f t="shared" si="45"/>
        <v>1.0016721104443867E-9</v>
      </c>
      <c r="AB84">
        <f t="shared" si="46"/>
        <v>-2.5771240026249433</v>
      </c>
      <c r="AC84">
        <f t="shared" si="30"/>
        <v>-2.3010039289184556</v>
      </c>
      <c r="AE84">
        <f t="shared" si="31"/>
        <v>0</v>
      </c>
      <c r="AF84">
        <f t="shared" si="32"/>
        <v>0</v>
      </c>
      <c r="AG84">
        <f t="shared" si="32"/>
        <v>-2.5041802761109667E-8</v>
      </c>
      <c r="AH84">
        <f t="shared" si="33"/>
        <v>-5.0237804162882066E-4</v>
      </c>
      <c r="AI84">
        <f t="shared" si="34"/>
        <v>-5.0240308343158175E-4</v>
      </c>
      <c r="AJ84">
        <f t="shared" si="35"/>
        <v>-0.27612007370648772</v>
      </c>
      <c r="AK84">
        <f t="shared" si="49"/>
        <v>-0.18039868018374605</v>
      </c>
      <c r="AL84">
        <f t="shared" si="26"/>
        <v>-0.45702115697366535</v>
      </c>
      <c r="AN84">
        <f t="shared" si="36"/>
        <v>0</v>
      </c>
      <c r="AO84">
        <f t="shared" si="36"/>
        <v>0</v>
      </c>
      <c r="AP84">
        <f t="shared" si="36"/>
        <v>-6.6054148138283496E-12</v>
      </c>
      <c r="AQ84">
        <f t="shared" si="36"/>
        <v>-1.3251503455935852E-7</v>
      </c>
      <c r="AR84">
        <f t="shared" si="36"/>
        <v>-1.3252163997417234E-7</v>
      </c>
      <c r="AS84">
        <f t="shared" si="36"/>
        <v>-7.2833718988024986E-5</v>
      </c>
      <c r="AT84">
        <f t="shared" si="36"/>
        <v>-4.7584757609040272E-5</v>
      </c>
      <c r="AU84">
        <f t="shared" si="23"/>
        <v>-1.2055099823703943E-4</v>
      </c>
      <c r="AW84">
        <v>81</v>
      </c>
      <c r="AX84">
        <f>IF(Z84&gt;0, (R84*SUMPRODUCT(K84:$K$98, X84:$X$98)-K84*$AZ$3)/Z84, 0)</f>
        <v>-2297162818.9763885</v>
      </c>
    </row>
    <row r="85" spans="5:50" x14ac:dyDescent="0.25">
      <c r="E85">
        <v>2085</v>
      </c>
      <c r="F85" s="5">
        <v>3.5571999999999999E-2</v>
      </c>
      <c r="G85">
        <v>7.0000000000000007E-2</v>
      </c>
      <c r="H85" s="5">
        <f t="shared" si="37"/>
        <v>0.12000000000000001</v>
      </c>
      <c r="I85" s="5">
        <f t="shared" si="38"/>
        <v>1.1200000000000001</v>
      </c>
      <c r="J85">
        <f t="shared" si="39"/>
        <v>0.89285714285714279</v>
      </c>
      <c r="K85">
        <f t="shared" si="47"/>
        <v>2.3551386672609044E-4</v>
      </c>
      <c r="L85" s="2">
        <v>82</v>
      </c>
      <c r="M85" s="6">
        <v>0.67625413199999995</v>
      </c>
      <c r="Q85" s="4">
        <f t="shared" si="48"/>
        <v>25</v>
      </c>
      <c r="R85">
        <f t="shared" si="28"/>
        <v>250000</v>
      </c>
      <c r="S85">
        <f t="shared" si="29"/>
        <v>-6537260096.8056526</v>
      </c>
      <c r="U85">
        <f t="shared" si="40"/>
        <v>0.67625413199999995</v>
      </c>
      <c r="V85">
        <f t="shared" si="41"/>
        <v>0.01</v>
      </c>
      <c r="W85">
        <f t="shared" si="42"/>
        <v>1.0016721104443867E-9</v>
      </c>
      <c r="X85">
        <f t="shared" si="43"/>
        <v>6.7738490359717677E-10</v>
      </c>
      <c r="Y85">
        <f t="shared" si="44"/>
        <v>1.0016721104443867E-11</v>
      </c>
      <c r="Z85">
        <f t="shared" si="45"/>
        <v>3.1427048574276604E-10</v>
      </c>
      <c r="AB85">
        <f t="shared" si="46"/>
        <v>-2.3010039289184556</v>
      </c>
      <c r="AC85">
        <f t="shared" si="30"/>
        <v>-2.054467906049914</v>
      </c>
      <c r="AE85">
        <f t="shared" si="31"/>
        <v>0</v>
      </c>
      <c r="AF85">
        <f t="shared" si="32"/>
        <v>0</v>
      </c>
      <c r="AG85">
        <f t="shared" si="32"/>
        <v>-7.8567621435691504E-9</v>
      </c>
      <c r="AH85">
        <f t="shared" si="33"/>
        <v>-1.6934622589929419E-4</v>
      </c>
      <c r="AI85">
        <f t="shared" si="34"/>
        <v>-1.6935408266143776E-4</v>
      </c>
      <c r="AJ85">
        <f t="shared" si="35"/>
        <v>-0.24653602286854159</v>
      </c>
      <c r="AK85">
        <f t="shared" si="49"/>
        <v>-0.16107027502429191</v>
      </c>
      <c r="AL85">
        <f t="shared" si="26"/>
        <v>-0.40777565197549492</v>
      </c>
      <c r="AN85">
        <f t="shared" si="36"/>
        <v>0</v>
      </c>
      <c r="AO85">
        <f t="shared" si="36"/>
        <v>0</v>
      </c>
      <c r="AP85">
        <f t="shared" si="36"/>
        <v>-1.8503764323791377E-12</v>
      </c>
      <c r="AQ85">
        <f t="shared" si="36"/>
        <v>-3.9883384477012776E-8</v>
      </c>
      <c r="AR85">
        <f t="shared" si="36"/>
        <v>-3.9885234853445157E-8</v>
      </c>
      <c r="AS85">
        <f t="shared" si="36"/>
        <v>-5.8062652033042089E-5</v>
      </c>
      <c r="AT85">
        <f t="shared" si="36"/>
        <v>-3.7934283285605822E-5</v>
      </c>
      <c r="AU85">
        <f t="shared" si="23"/>
        <v>-9.6036820553501353E-5</v>
      </c>
      <c r="AW85">
        <v>82</v>
      </c>
      <c r="AX85">
        <f>IF(Z85&gt;0, (R85*SUMPRODUCT(K85:$K$98, X85:$X$98)-K85*$AZ$3)/Z85, 0)</f>
        <v>-6537260096.8056526</v>
      </c>
    </row>
    <row r="86" spans="5:50" x14ac:dyDescent="0.25">
      <c r="E86">
        <v>2086</v>
      </c>
      <c r="F86" s="5">
        <v>3.5571999999999999E-2</v>
      </c>
      <c r="G86">
        <v>7.0000000000000007E-2</v>
      </c>
      <c r="H86" s="5">
        <f t="shared" si="37"/>
        <v>0.12000000000000001</v>
      </c>
      <c r="I86" s="5">
        <f t="shared" si="38"/>
        <v>1.1200000000000001</v>
      </c>
      <c r="J86">
        <f t="shared" si="39"/>
        <v>0.89285714285714279</v>
      </c>
      <c r="K86">
        <f t="shared" si="47"/>
        <v>2.1028023814829503E-4</v>
      </c>
      <c r="L86" s="2">
        <v>83</v>
      </c>
      <c r="M86" s="6">
        <v>0.69194305599999995</v>
      </c>
      <c r="Q86" s="4">
        <f t="shared" si="48"/>
        <v>25</v>
      </c>
      <c r="R86">
        <f t="shared" si="28"/>
        <v>250000</v>
      </c>
      <c r="S86">
        <f t="shared" si="29"/>
        <v>-19582967609.508926</v>
      </c>
      <c r="U86">
        <f t="shared" si="40"/>
        <v>0.69194305599999995</v>
      </c>
      <c r="V86">
        <f t="shared" si="41"/>
        <v>0.01</v>
      </c>
      <c r="W86">
        <f t="shared" si="42"/>
        <v>3.1427048574276604E-10</v>
      </c>
      <c r="X86">
        <f t="shared" si="43"/>
        <v>2.1745728031545393E-10</v>
      </c>
      <c r="Y86">
        <f t="shared" si="44"/>
        <v>3.1427048574276605E-12</v>
      </c>
      <c r="Z86">
        <f t="shared" si="45"/>
        <v>9.3670500569884444E-11</v>
      </c>
      <c r="AB86">
        <f t="shared" si="46"/>
        <v>-2.054467906049914</v>
      </c>
      <c r="AC86">
        <f t="shared" si="30"/>
        <v>-1.8343463786265346</v>
      </c>
      <c r="AE86">
        <f t="shared" si="31"/>
        <v>0</v>
      </c>
      <c r="AF86">
        <f t="shared" si="32"/>
        <v>0</v>
      </c>
      <c r="AG86">
        <f t="shared" si="32"/>
        <v>-2.3417625142471111E-9</v>
      </c>
      <c r="AH86">
        <f t="shared" si="33"/>
        <v>-5.4364320078863482E-5</v>
      </c>
      <c r="AI86">
        <f t="shared" si="34"/>
        <v>-5.4366661841377731E-5</v>
      </c>
      <c r="AJ86">
        <f t="shared" si="35"/>
        <v>-0.22012152742337943</v>
      </c>
      <c r="AK86">
        <f t="shared" si="49"/>
        <v>-0.14381275342349401</v>
      </c>
      <c r="AL86">
        <f t="shared" si="26"/>
        <v>-0.36398864750871485</v>
      </c>
      <c r="AN86">
        <f t="shared" si="36"/>
        <v>0</v>
      </c>
      <c r="AO86">
        <f t="shared" si="36"/>
        <v>0</v>
      </c>
      <c r="AP86">
        <f t="shared" si="36"/>
        <v>-4.9242637918263269E-13</v>
      </c>
      <c r="AQ86">
        <f t="shared" si="36"/>
        <v>-1.143174217295355E-8</v>
      </c>
      <c r="AR86">
        <f t="shared" si="36"/>
        <v>-1.1432234599332733E-8</v>
      </c>
      <c r="AS86">
        <f t="shared" si="36"/>
        <v>-4.628720720815468E-5</v>
      </c>
      <c r="AT86">
        <f t="shared" si="36"/>
        <v>-3.0240980038654351E-5</v>
      </c>
      <c r="AU86">
        <f t="shared" si="23"/>
        <v>-7.653961948140837E-5</v>
      </c>
      <c r="AW86">
        <v>83</v>
      </c>
      <c r="AX86">
        <f>IF(Z86&gt;0, (R86*SUMPRODUCT(K86:$K$98, X86:$X$98)-K86*$AZ$3)/Z86, 0)</f>
        <v>-19582967609.508926</v>
      </c>
    </row>
    <row r="87" spans="5:50" x14ac:dyDescent="0.25">
      <c r="E87">
        <v>2087</v>
      </c>
      <c r="F87" s="5">
        <v>3.5571999999999999E-2</v>
      </c>
      <c r="G87">
        <v>7.0000000000000007E-2</v>
      </c>
      <c r="H87" s="5">
        <f t="shared" si="37"/>
        <v>0.12000000000000001</v>
      </c>
      <c r="I87" s="5">
        <f t="shared" si="38"/>
        <v>1.1200000000000001</v>
      </c>
      <c r="J87">
        <f t="shared" si="39"/>
        <v>0.89285714285714279</v>
      </c>
      <c r="K87">
        <f t="shared" si="47"/>
        <v>1.8775021263240627E-4</v>
      </c>
      <c r="L87" s="2">
        <v>84</v>
      </c>
      <c r="M87" s="6">
        <v>0.70765376499999999</v>
      </c>
      <c r="Q87" s="4">
        <f t="shared" si="48"/>
        <v>25</v>
      </c>
      <c r="R87">
        <f t="shared" si="28"/>
        <v>250000</v>
      </c>
      <c r="S87">
        <f t="shared" si="29"/>
        <v>-61926777995.437012</v>
      </c>
      <c r="U87">
        <f t="shared" si="40"/>
        <v>0.70765376499999999</v>
      </c>
      <c r="V87">
        <f t="shared" si="41"/>
        <v>0.01</v>
      </c>
      <c r="W87">
        <f t="shared" si="42"/>
        <v>9.3670500569884444E-11</v>
      </c>
      <c r="X87">
        <f t="shared" si="43"/>
        <v>6.6286282397713373E-11</v>
      </c>
      <c r="Y87">
        <f t="shared" si="44"/>
        <v>9.3670500569884437E-13</v>
      </c>
      <c r="Z87">
        <f t="shared" si="45"/>
        <v>2.6447513166472226E-11</v>
      </c>
      <c r="AB87">
        <f t="shared" si="46"/>
        <v>-1.8343463786265346</v>
      </c>
      <c r="AC87">
        <f t="shared" si="30"/>
        <v>-1.6378092763915229</v>
      </c>
      <c r="AE87">
        <f t="shared" si="31"/>
        <v>0</v>
      </c>
      <c r="AF87">
        <f t="shared" si="32"/>
        <v>0</v>
      </c>
      <c r="AG87">
        <f t="shared" si="32"/>
        <v>-6.611878291618057E-10</v>
      </c>
      <c r="AH87">
        <f t="shared" si="33"/>
        <v>-1.6571570599428344E-5</v>
      </c>
      <c r="AI87">
        <f t="shared" si="34"/>
        <v>-1.6572231787257505E-5</v>
      </c>
      <c r="AJ87">
        <f t="shared" si="35"/>
        <v>-0.19653710223501175</v>
      </c>
      <c r="AK87">
        <f t="shared" si="49"/>
        <v>-0.12840424650385743</v>
      </c>
      <c r="AL87">
        <f t="shared" si="26"/>
        <v>-0.32495792097065646</v>
      </c>
      <c r="AN87">
        <f t="shared" si="36"/>
        <v>0</v>
      </c>
      <c r="AO87">
        <f t="shared" si="36"/>
        <v>0</v>
      </c>
      <c r="AP87">
        <f t="shared" si="36"/>
        <v>-1.2413815551508813E-13</v>
      </c>
      <c r="AQ87">
        <f t="shared" si="36"/>
        <v>-3.1113159036956038E-9</v>
      </c>
      <c r="AR87">
        <f t="shared" si="36"/>
        <v>-3.1114400418511189E-9</v>
      </c>
      <c r="AS87">
        <f t="shared" si="36"/>
        <v>-3.6899882734780427E-5</v>
      </c>
      <c r="AT87">
        <f t="shared" si="36"/>
        <v>-2.4107924584003141E-5</v>
      </c>
      <c r="AU87">
        <f t="shared" si="23"/>
        <v>-6.1010918758825421E-5</v>
      </c>
      <c r="AW87">
        <v>84</v>
      </c>
      <c r="AX87">
        <f>IF(Z87&gt;0, (R87*SUMPRODUCT(K87:$K$98, X87:$X$98)-K87*$AZ$3)/Z87, 0)</f>
        <v>-61926777995.437012</v>
      </c>
    </row>
    <row r="88" spans="5:50" x14ac:dyDescent="0.25">
      <c r="E88">
        <v>2088</v>
      </c>
      <c r="F88" s="5">
        <v>3.5571999999999999E-2</v>
      </c>
      <c r="G88">
        <v>7.0000000000000007E-2</v>
      </c>
      <c r="H88" s="5">
        <f t="shared" si="37"/>
        <v>0.12000000000000001</v>
      </c>
      <c r="I88" s="5">
        <f t="shared" si="38"/>
        <v>1.1200000000000001</v>
      </c>
      <c r="J88">
        <f t="shared" si="39"/>
        <v>0.89285714285714279</v>
      </c>
      <c r="K88">
        <f t="shared" si="47"/>
        <v>1.6763411842179131E-4</v>
      </c>
      <c r="L88" s="2">
        <v>85</v>
      </c>
      <c r="M88" s="6">
        <v>0.72329488099999995</v>
      </c>
      <c r="Q88" s="4">
        <f t="shared" si="48"/>
        <v>25</v>
      </c>
      <c r="R88">
        <f t="shared" si="28"/>
        <v>250000</v>
      </c>
      <c r="S88">
        <f t="shared" si="29"/>
        <v>-207314229196.04166</v>
      </c>
      <c r="U88">
        <f t="shared" si="40"/>
        <v>0.72329488099999995</v>
      </c>
      <c r="V88">
        <f t="shared" si="41"/>
        <v>0.01</v>
      </c>
      <c r="W88">
        <f t="shared" si="42"/>
        <v>2.6447513166472226E-11</v>
      </c>
      <c r="X88">
        <f t="shared" si="43"/>
        <v>1.9129350888489461E-11</v>
      </c>
      <c r="Y88">
        <f t="shared" si="44"/>
        <v>2.6447513166472229E-13</v>
      </c>
      <c r="Z88">
        <f t="shared" si="45"/>
        <v>7.053687146318043E-12</v>
      </c>
      <c r="AB88">
        <f t="shared" si="46"/>
        <v>-1.6378092763915229</v>
      </c>
      <c r="AC88">
        <f t="shared" si="30"/>
        <v>-1.4623297137289517</v>
      </c>
      <c r="AE88">
        <f t="shared" si="31"/>
        <v>0</v>
      </c>
      <c r="AF88">
        <f t="shared" si="32"/>
        <v>0</v>
      </c>
      <c r="AG88">
        <f t="shared" si="32"/>
        <v>-1.7634217865795108E-10</v>
      </c>
      <c r="AH88">
        <f t="shared" si="33"/>
        <v>-4.7823377221223651E-6</v>
      </c>
      <c r="AI88">
        <f t="shared" si="34"/>
        <v>-4.7825140643010234E-6</v>
      </c>
      <c r="AJ88">
        <f t="shared" si="35"/>
        <v>-0.17547956266257114</v>
      </c>
      <c r="AK88">
        <f t="shared" si="49"/>
        <v>-0.11464664934740661</v>
      </c>
      <c r="AL88">
        <f t="shared" si="26"/>
        <v>-0.29013099452404206</v>
      </c>
      <c r="AN88">
        <f t="shared" si="36"/>
        <v>0</v>
      </c>
      <c r="AO88">
        <f t="shared" si="36"/>
        <v>0</v>
      </c>
      <c r="AP88">
        <f t="shared" si="36"/>
        <v>-2.9560965659903654E-14</v>
      </c>
      <c r="AQ88">
        <f t="shared" si="36"/>
        <v>-8.0168296804326028E-10</v>
      </c>
      <c r="AR88">
        <f t="shared" si="36"/>
        <v>-8.0171252900892018E-10</v>
      </c>
      <c r="AS88">
        <f t="shared" si="36"/>
        <v>-2.94163617879816E-5</v>
      </c>
      <c r="AT88">
        <f t="shared" si="36"/>
        <v>-1.9218689993364742E-5</v>
      </c>
      <c r="AU88">
        <f t="shared" si="23"/>
        <v>-4.8635853493875351E-5</v>
      </c>
      <c r="AW88">
        <v>85</v>
      </c>
      <c r="AX88">
        <f>IF(Z88&gt;0, (R88*SUMPRODUCT(K88:$K$98, X88:$X$98)-K88*$AZ$3)/Z88, 0)</f>
        <v>-207314229196.04166</v>
      </c>
    </row>
    <row r="89" spans="5:50" x14ac:dyDescent="0.25">
      <c r="E89">
        <v>2089</v>
      </c>
      <c r="F89" s="5">
        <v>3.5571999999999999E-2</v>
      </c>
      <c r="G89">
        <v>7.0000000000000007E-2</v>
      </c>
      <c r="H89" s="5">
        <f t="shared" si="37"/>
        <v>0.12000000000000001</v>
      </c>
      <c r="I89" s="5">
        <f t="shared" si="38"/>
        <v>1.1200000000000001</v>
      </c>
      <c r="J89">
        <f t="shared" si="39"/>
        <v>0.89285714285714279</v>
      </c>
      <c r="K89">
        <f t="shared" si="47"/>
        <v>1.4967332001945651E-4</v>
      </c>
      <c r="L89" s="2">
        <v>86</v>
      </c>
      <c r="M89" s="6">
        <v>0.74145409100000004</v>
      </c>
      <c r="Q89" s="4">
        <f t="shared" si="48"/>
        <v>25</v>
      </c>
      <c r="R89">
        <f t="shared" si="28"/>
        <v>250000</v>
      </c>
      <c r="S89">
        <f t="shared" si="29"/>
        <v>-744739638628.53882</v>
      </c>
      <c r="U89">
        <f t="shared" si="40"/>
        <v>0.74145409100000004</v>
      </c>
      <c r="V89">
        <f t="shared" si="41"/>
        <v>0.01</v>
      </c>
      <c r="W89">
        <f t="shared" si="42"/>
        <v>7.053687146318043E-12</v>
      </c>
      <c r="X89">
        <f t="shared" si="43"/>
        <v>5.2299851912716286E-12</v>
      </c>
      <c r="Y89">
        <f t="shared" si="44"/>
        <v>7.0536871463180435E-14</v>
      </c>
      <c r="Z89">
        <f t="shared" si="45"/>
        <v>1.7531650835832338E-12</v>
      </c>
      <c r="AB89">
        <f t="shared" si="46"/>
        <v>-1.4623297137289517</v>
      </c>
      <c r="AC89">
        <f t="shared" si="30"/>
        <v>-1.3056515308039496</v>
      </c>
      <c r="AE89">
        <f t="shared" si="31"/>
        <v>0</v>
      </c>
      <c r="AF89">
        <f t="shared" si="32"/>
        <v>0</v>
      </c>
      <c r="AG89">
        <f t="shared" si="32"/>
        <v>-4.3829127089580848E-11</v>
      </c>
      <c r="AH89">
        <f t="shared" si="33"/>
        <v>-1.3074962978179071E-6</v>
      </c>
      <c r="AI89">
        <f t="shared" si="34"/>
        <v>-1.3075401269449966E-6</v>
      </c>
      <c r="AJ89">
        <f t="shared" si="35"/>
        <v>-0.15667818292500213</v>
      </c>
      <c r="AK89">
        <f t="shared" si="49"/>
        <v>-0.10236307996102663</v>
      </c>
      <c r="AL89">
        <f t="shared" si="26"/>
        <v>-0.25904257042615569</v>
      </c>
      <c r="AN89">
        <f t="shared" si="36"/>
        <v>0</v>
      </c>
      <c r="AO89">
        <f t="shared" si="36"/>
        <v>0</v>
      </c>
      <c r="AP89">
        <f t="shared" si="36"/>
        <v>-6.5600509650522648E-15</v>
      </c>
      <c r="AQ89">
        <f t="shared" si="36"/>
        <v>-1.9569731180755421E-10</v>
      </c>
      <c r="AR89">
        <f t="shared" si="36"/>
        <v>-1.9570387185851925E-10</v>
      </c>
      <c r="AS89">
        <f t="shared" si="36"/>
        <v>-2.3450543813000789E-5</v>
      </c>
      <c r="AT89">
        <f t="shared" si="36"/>
        <v>-1.5321022025183954E-5</v>
      </c>
      <c r="AU89">
        <f t="shared" si="23"/>
        <v>-3.87717615420566E-5</v>
      </c>
      <c r="AW89">
        <v>86</v>
      </c>
      <c r="AX89">
        <f>IF(Z89&gt;0, (R89*SUMPRODUCT(K89:$K$98, X89:$X$98)-K89*$AZ$3)/Z89, 0)</f>
        <v>-744739638628.53882</v>
      </c>
    </row>
    <row r="90" spans="5:50" x14ac:dyDescent="0.25">
      <c r="E90">
        <v>2090</v>
      </c>
      <c r="F90" s="5">
        <v>3.5571999999999999E-2</v>
      </c>
      <c r="G90">
        <v>7.0000000000000007E-2</v>
      </c>
      <c r="H90" s="5">
        <f t="shared" si="37"/>
        <v>0.12000000000000001</v>
      </c>
      <c r="I90" s="5">
        <f t="shared" si="38"/>
        <v>1.1200000000000001</v>
      </c>
      <c r="J90">
        <f t="shared" si="39"/>
        <v>0.89285714285714279</v>
      </c>
      <c r="K90">
        <f t="shared" si="47"/>
        <v>1.3363689287451474E-4</v>
      </c>
      <c r="L90" s="2">
        <v>87</v>
      </c>
      <c r="M90">
        <v>0.75951466000000001</v>
      </c>
      <c r="Q90" s="4">
        <f t="shared" si="48"/>
        <v>25</v>
      </c>
      <c r="R90">
        <f t="shared" si="28"/>
        <v>250000</v>
      </c>
      <c r="S90">
        <f t="shared" si="29"/>
        <v>-2884982211947.0918</v>
      </c>
      <c r="U90">
        <f t="shared" si="40"/>
        <v>0.75951466000000001</v>
      </c>
      <c r="V90">
        <f t="shared" si="41"/>
        <v>0.01</v>
      </c>
      <c r="W90">
        <f t="shared" si="42"/>
        <v>1.7531650835832338E-12</v>
      </c>
      <c r="X90">
        <f t="shared" si="43"/>
        <v>1.3315545823815915E-12</v>
      </c>
      <c r="Y90">
        <f t="shared" si="44"/>
        <v>1.7531650835832339E-14</v>
      </c>
      <c r="Z90">
        <f t="shared" si="45"/>
        <v>4.0407885036581E-13</v>
      </c>
      <c r="AB90">
        <f t="shared" si="46"/>
        <v>-1.3056515308039496</v>
      </c>
      <c r="AC90">
        <f t="shared" si="30"/>
        <v>-1.1657602955293924</v>
      </c>
      <c r="AE90">
        <f t="shared" si="31"/>
        <v>0</v>
      </c>
      <c r="AF90">
        <f t="shared" si="32"/>
        <v>0</v>
      </c>
      <c r="AG90">
        <f t="shared" si="32"/>
        <v>-1.0101971259145251E-11</v>
      </c>
      <c r="AH90">
        <f t="shared" si="33"/>
        <v>-3.3288864559539785E-7</v>
      </c>
      <c r="AI90">
        <f t="shared" si="34"/>
        <v>-3.3289874756665697E-7</v>
      </c>
      <c r="AJ90">
        <f t="shared" si="35"/>
        <v>-0.13989123527455716</v>
      </c>
      <c r="AK90">
        <f t="shared" si="49"/>
        <v>-9.1395607156276482E-2</v>
      </c>
      <c r="AL90">
        <f t="shared" si="26"/>
        <v>-0.23128717532958121</v>
      </c>
      <c r="AN90">
        <f t="shared" si="36"/>
        <v>0</v>
      </c>
      <c r="AO90">
        <f t="shared" si="36"/>
        <v>0</v>
      </c>
      <c r="AP90">
        <f t="shared" si="36"/>
        <v>-1.3499960509798206E-15</v>
      </c>
      <c r="AQ90">
        <f t="shared" si="36"/>
        <v>-4.4486204270574487E-11</v>
      </c>
      <c r="AR90">
        <f t="shared" si="36"/>
        <v>-4.4487554266625459E-11</v>
      </c>
      <c r="AS90">
        <f t="shared" si="36"/>
        <v>-1.8694630022469532E-5</v>
      </c>
      <c r="AT90">
        <f t="shared" si="36"/>
        <v>-1.2213824962744553E-5</v>
      </c>
      <c r="AU90">
        <f t="shared" si="23"/>
        <v>-3.0908499472768351E-5</v>
      </c>
      <c r="AW90">
        <v>87</v>
      </c>
      <c r="AX90">
        <f>IF(Z90&gt;0, (R90*SUMPRODUCT(K90:$K$98, X90:$X$98)-K90*$AZ$3)/Z90, 0)</f>
        <v>-2884982211947.0918</v>
      </c>
    </row>
    <row r="91" spans="5:50" x14ac:dyDescent="0.25">
      <c r="E91">
        <v>2091</v>
      </c>
      <c r="F91" s="5">
        <v>3.5571999999999999E-2</v>
      </c>
      <c r="G91">
        <v>7.0000000000000007E-2</v>
      </c>
      <c r="H91" s="5">
        <f t="shared" si="37"/>
        <v>0.12000000000000001</v>
      </c>
      <c r="I91" s="5">
        <f t="shared" si="38"/>
        <v>1.1200000000000001</v>
      </c>
      <c r="J91">
        <f t="shared" si="39"/>
        <v>0.89285714285714279</v>
      </c>
      <c r="K91">
        <f t="shared" si="47"/>
        <v>1.1931865435224529E-4</v>
      </c>
      <c r="L91" s="2">
        <v>88</v>
      </c>
      <c r="M91">
        <v>0.77745419500000001</v>
      </c>
      <c r="Q91" s="4">
        <f t="shared" si="48"/>
        <v>25</v>
      </c>
      <c r="R91">
        <f t="shared" si="28"/>
        <v>250000</v>
      </c>
      <c r="S91">
        <f t="shared" si="29"/>
        <v>-12119161679281.268</v>
      </c>
      <c r="U91">
        <f t="shared" si="40"/>
        <v>0.77745419500000001</v>
      </c>
      <c r="V91">
        <f t="shared" si="41"/>
        <v>0.01</v>
      </c>
      <c r="W91">
        <f t="shared" si="42"/>
        <v>4.0407885036581E-13</v>
      </c>
      <c r="X91">
        <f t="shared" si="43"/>
        <v>3.1415279732767628E-13</v>
      </c>
      <c r="Y91">
        <f t="shared" si="44"/>
        <v>4.0407885036580997E-15</v>
      </c>
      <c r="Z91">
        <f t="shared" si="45"/>
        <v>8.5885264534475611E-14</v>
      </c>
      <c r="AB91">
        <f t="shared" si="46"/>
        <v>-1.1657602955293924</v>
      </c>
      <c r="AC91">
        <f t="shared" si="30"/>
        <v>-1.0408574067611513</v>
      </c>
      <c r="AE91">
        <f t="shared" si="31"/>
        <v>0</v>
      </c>
      <c r="AF91">
        <f t="shared" si="32"/>
        <v>0</v>
      </c>
      <c r="AG91">
        <f t="shared" si="32"/>
        <v>-2.1471316133618904E-12</v>
      </c>
      <c r="AH91">
        <f t="shared" si="33"/>
        <v>-7.8538199331919077E-8</v>
      </c>
      <c r="AI91">
        <f t="shared" si="34"/>
        <v>-7.8540346463532439E-8</v>
      </c>
      <c r="AJ91">
        <f t="shared" si="35"/>
        <v>-0.12490288876824107</v>
      </c>
      <c r="AK91">
        <f t="shared" si="49"/>
        <v>-8.1603220687057471E-2</v>
      </c>
      <c r="AL91">
        <f t="shared" si="26"/>
        <v>-0.20650618799564502</v>
      </c>
      <c r="AN91">
        <f t="shared" si="36"/>
        <v>0</v>
      </c>
      <c r="AO91">
        <f t="shared" si="36"/>
        <v>0</v>
      </c>
      <c r="AP91">
        <f t="shared" si="36"/>
        <v>-2.5619285482350618E-16</v>
      </c>
      <c r="AQ91">
        <f t="shared" si="36"/>
        <v>-9.3710722595329941E-12</v>
      </c>
      <c r="AR91">
        <f t="shared" si="36"/>
        <v>-9.3713284523878185E-12</v>
      </c>
      <c r="AS91">
        <f t="shared" si="36"/>
        <v>-1.4903244612534697E-5</v>
      </c>
      <c r="AT91">
        <f t="shared" si="36"/>
        <v>-9.7367864831890026E-6</v>
      </c>
      <c r="AU91">
        <f t="shared" si="23"/>
        <v>-2.4640040467052155E-5</v>
      </c>
      <c r="AW91">
        <v>88</v>
      </c>
      <c r="AX91">
        <f>IF(Z91&gt;0, (R91*SUMPRODUCT(K91:$K$98, X91:$X$98)-K91*$AZ$3)/Z91, 0)</f>
        <v>-12119161679281.268</v>
      </c>
    </row>
    <row r="92" spans="5:50" x14ac:dyDescent="0.25">
      <c r="E92">
        <v>2092</v>
      </c>
      <c r="F92" s="5">
        <v>3.5571999999999999E-2</v>
      </c>
      <c r="G92">
        <v>7.0000000000000007E-2</v>
      </c>
      <c r="H92" s="5">
        <f t="shared" si="37"/>
        <v>0.12000000000000001</v>
      </c>
      <c r="I92" s="5">
        <f t="shared" si="38"/>
        <v>1.1200000000000001</v>
      </c>
      <c r="J92">
        <f t="shared" si="39"/>
        <v>0.89285714285714279</v>
      </c>
      <c r="K92">
        <f t="shared" si="47"/>
        <v>1.0653451281450472E-4</v>
      </c>
      <c r="L92" s="2">
        <v>89</v>
      </c>
      <c r="M92">
        <v>0.79525030600000002</v>
      </c>
      <c r="Q92" s="4">
        <f t="shared" si="48"/>
        <v>25</v>
      </c>
      <c r="R92">
        <f t="shared" si="28"/>
        <v>250000</v>
      </c>
      <c r="S92">
        <f t="shared" si="29"/>
        <v>-55561987537097.336</v>
      </c>
      <c r="U92">
        <f t="shared" si="40"/>
        <v>0.79525030600000002</v>
      </c>
      <c r="V92">
        <f t="shared" si="41"/>
        <v>0.01</v>
      </c>
      <c r="W92">
        <f t="shared" si="42"/>
        <v>8.5885264534475611E-14</v>
      </c>
      <c r="X92">
        <f t="shared" si="43"/>
        <v>6.8300282901932677E-14</v>
      </c>
      <c r="Y92">
        <f t="shared" si="44"/>
        <v>8.5885264534475614E-16</v>
      </c>
      <c r="Z92">
        <f t="shared" si="45"/>
        <v>1.6726128987198177E-14</v>
      </c>
      <c r="AB92">
        <f t="shared" si="46"/>
        <v>-1.0408574067611513</v>
      </c>
      <c r="AC92">
        <f t="shared" si="30"/>
        <v>-0.9293369703305876</v>
      </c>
      <c r="AE92">
        <f t="shared" si="31"/>
        <v>0</v>
      </c>
      <c r="AF92">
        <f t="shared" si="32"/>
        <v>0</v>
      </c>
      <c r="AG92">
        <f t="shared" si="32"/>
        <v>-4.1815322467995444E-13</v>
      </c>
      <c r="AH92">
        <f t="shared" si="33"/>
        <v>-1.7075070725483168E-8</v>
      </c>
      <c r="AI92">
        <f t="shared" si="34"/>
        <v>-1.7075488878707849E-8</v>
      </c>
      <c r="AJ92">
        <f t="shared" si="35"/>
        <v>-0.11152043643056375</v>
      </c>
      <c r="AK92">
        <f t="shared" si="49"/>
        <v>-7.2860018473280608E-2</v>
      </c>
      <c r="AL92">
        <f t="shared" si="26"/>
        <v>-0.18438047197933324</v>
      </c>
      <c r="AN92">
        <f t="shared" si="36"/>
        <v>0</v>
      </c>
      <c r="AO92">
        <f t="shared" si="36"/>
        <v>0</v>
      </c>
      <c r="AP92">
        <f t="shared" si="36"/>
        <v>-4.4547750073093081E-17</v>
      </c>
      <c r="AQ92">
        <f t="shared" si="36"/>
        <v>-1.8190843410125611E-12</v>
      </c>
      <c r="AR92">
        <f t="shared" si="36"/>
        <v>-1.8191288887626342E-12</v>
      </c>
      <c r="AS92">
        <f t="shared" si="36"/>
        <v>-1.1880775363991053E-5</v>
      </c>
      <c r="AT92">
        <f t="shared" si="36"/>
        <v>-7.7621065717067643E-6</v>
      </c>
      <c r="AU92">
        <f t="shared" si="23"/>
        <v>-1.9642883754826707E-5</v>
      </c>
      <c r="AW92">
        <v>89</v>
      </c>
      <c r="AX92">
        <f>IF(Z92&gt;0, (R92*SUMPRODUCT(K92:$K$98, X92:$X$98)-K92*$AZ$3)/Z92, 0)</f>
        <v>-55561987537097.336</v>
      </c>
    </row>
    <row r="93" spans="5:50" x14ac:dyDescent="0.25">
      <c r="E93">
        <v>2093</v>
      </c>
      <c r="F93" s="5">
        <v>3.5571999999999999E-2</v>
      </c>
      <c r="G93">
        <v>7.0000000000000007E-2</v>
      </c>
      <c r="H93" s="5">
        <f t="shared" si="37"/>
        <v>0.12000000000000001</v>
      </c>
      <c r="I93" s="5">
        <f t="shared" si="38"/>
        <v>1.1200000000000001</v>
      </c>
      <c r="J93">
        <f t="shared" si="39"/>
        <v>0.89285714285714279</v>
      </c>
      <c r="K93">
        <f t="shared" si="47"/>
        <v>9.512010072723635E-5</v>
      </c>
      <c r="L93" s="2">
        <v>90</v>
      </c>
      <c r="M93">
        <v>0.81288120699999999</v>
      </c>
      <c r="Q93" s="4">
        <f t="shared" si="48"/>
        <v>25</v>
      </c>
      <c r="R93">
        <f t="shared" si="28"/>
        <v>250000</v>
      </c>
      <c r="S93">
        <f t="shared" si="29"/>
        <v>-280088389287587</v>
      </c>
      <c r="U93">
        <f t="shared" si="40"/>
        <v>0.81288120699999999</v>
      </c>
      <c r="V93">
        <f t="shared" si="41"/>
        <v>0.01</v>
      </c>
      <c r="W93">
        <f t="shared" si="42"/>
        <v>1.6726128987198177E-14</v>
      </c>
      <c r="X93">
        <f t="shared" si="43"/>
        <v>1.3596355919551342E-14</v>
      </c>
      <c r="Y93">
        <f t="shared" si="44"/>
        <v>1.6726128987198177E-16</v>
      </c>
      <c r="Z93">
        <f t="shared" si="45"/>
        <v>2.9625117777748539E-15</v>
      </c>
      <c r="AB93">
        <f t="shared" si="46"/>
        <v>-0.9293369703305876</v>
      </c>
      <c r="AC93">
        <f t="shared" si="30"/>
        <v>-0.82976515208246471</v>
      </c>
      <c r="AE93">
        <f t="shared" si="31"/>
        <v>0</v>
      </c>
      <c r="AF93">
        <f t="shared" si="32"/>
        <v>0</v>
      </c>
      <c r="AG93">
        <f t="shared" si="32"/>
        <v>-7.4062794444371347E-14</v>
      </c>
      <c r="AH93">
        <f t="shared" si="33"/>
        <v>-3.3990889798878352E-9</v>
      </c>
      <c r="AI93">
        <f t="shared" si="34"/>
        <v>-3.3991630426822795E-9</v>
      </c>
      <c r="AJ93">
        <f t="shared" si="35"/>
        <v>-9.957181824812289E-2</v>
      </c>
      <c r="AK93">
        <f t="shared" si="49"/>
        <v>-6.5053587923141143E-2</v>
      </c>
      <c r="AL93">
        <f t="shared" si="26"/>
        <v>-0.16462540957042709</v>
      </c>
      <c r="AN93">
        <f t="shared" si="36"/>
        <v>0</v>
      </c>
      <c r="AO93">
        <f t="shared" si="36"/>
        <v>0</v>
      </c>
      <c r="AP93">
        <f t="shared" si="36"/>
        <v>-7.0448604676892035E-18</v>
      </c>
      <c r="AQ93">
        <f t="shared" si="36"/>
        <v>-3.2332168614776992E-13</v>
      </c>
      <c r="AR93">
        <f t="shared" si="36"/>
        <v>-3.2332873100823761E-13</v>
      </c>
      <c r="AS93">
        <f t="shared" si="36"/>
        <v>-9.4712813813555204E-6</v>
      </c>
      <c r="AT93">
        <f t="shared" si="36"/>
        <v>-6.1879038359173114E-6</v>
      </c>
      <c r="AU93">
        <f t="shared" si="23"/>
        <v>-1.5659185540601563E-5</v>
      </c>
      <c r="AW93">
        <v>90</v>
      </c>
      <c r="AX93">
        <f>IF(Z93&gt;0, (R93*SUMPRODUCT(K93:$K$98, X93:$X$98)-K93*$AZ$3)/Z93, 0)</f>
        <v>-280088389287587</v>
      </c>
    </row>
    <row r="94" spans="5:50" x14ac:dyDescent="0.25">
      <c r="E94">
        <v>2094</v>
      </c>
      <c r="F94" s="5">
        <v>3.5571999999999999E-2</v>
      </c>
      <c r="G94">
        <v>7.0000000000000007E-2</v>
      </c>
      <c r="H94" s="5">
        <f t="shared" si="37"/>
        <v>0.12000000000000001</v>
      </c>
      <c r="I94" s="5">
        <f t="shared" si="38"/>
        <v>1.1200000000000001</v>
      </c>
      <c r="J94">
        <f t="shared" si="39"/>
        <v>0.89285714285714279</v>
      </c>
      <c r="K94">
        <f t="shared" si="47"/>
        <v>8.4928661363603881E-5</v>
      </c>
      <c r="L94" s="2">
        <v>91</v>
      </c>
      <c r="M94">
        <v>0.83042254299999996</v>
      </c>
      <c r="Q94" s="4">
        <f t="shared" si="48"/>
        <v>25</v>
      </c>
      <c r="R94">
        <f t="shared" si="28"/>
        <v>250000</v>
      </c>
      <c r="S94">
        <f t="shared" si="29"/>
        <v>-1567131872560604</v>
      </c>
      <c r="U94">
        <f t="shared" si="40"/>
        <v>0.83042254299999996</v>
      </c>
      <c r="V94">
        <f t="shared" si="41"/>
        <v>0.01</v>
      </c>
      <c r="W94">
        <f t="shared" si="42"/>
        <v>2.9625117777748539E-15</v>
      </c>
      <c r="X94">
        <f t="shared" si="43"/>
        <v>2.4601365641672449E-15</v>
      </c>
      <c r="Y94">
        <f t="shared" si="44"/>
        <v>2.9625117777748537E-17</v>
      </c>
      <c r="Z94">
        <f t="shared" si="45"/>
        <v>4.7275009582986049E-16</v>
      </c>
      <c r="AB94">
        <f t="shared" si="46"/>
        <v>-0.82976515208246471</v>
      </c>
      <c r="AC94">
        <f t="shared" si="30"/>
        <v>-0.74086174293105422</v>
      </c>
      <c r="AE94">
        <f t="shared" si="31"/>
        <v>0</v>
      </c>
      <c r="AF94">
        <f t="shared" si="32"/>
        <v>0</v>
      </c>
      <c r="AG94">
        <f t="shared" si="32"/>
        <v>-1.1818752395746512E-14</v>
      </c>
      <c r="AH94">
        <f t="shared" si="33"/>
        <v>-6.1503414104181127E-10</v>
      </c>
      <c r="AI94">
        <f t="shared" si="34"/>
        <v>-6.1504595979420703E-10</v>
      </c>
      <c r="AJ94">
        <f t="shared" si="35"/>
        <v>-8.8903409151410484E-2</v>
      </c>
      <c r="AK94">
        <f t="shared" si="49"/>
        <v>-5.8083560645772532E-2</v>
      </c>
      <c r="AL94">
        <f t="shared" si="26"/>
        <v>-0.14698697041222897</v>
      </c>
      <c r="AN94">
        <f t="shared" si="36"/>
        <v>0</v>
      </c>
      <c r="AO94">
        <f t="shared" si="36"/>
        <v>0</v>
      </c>
      <c r="AP94">
        <f t="shared" si="36"/>
        <v>-1.0037508199586375E-18</v>
      </c>
      <c r="AQ94">
        <f t="shared" si="36"/>
        <v>-5.2234026291594977E-14</v>
      </c>
      <c r="AR94">
        <f t="shared" si="36"/>
        <v>-5.2235030042414935E-14</v>
      </c>
      <c r="AS94">
        <f t="shared" si="36"/>
        <v>-7.5504475298900636E-6</v>
      </c>
      <c r="AT94">
        <f t="shared" si="36"/>
        <v>-4.9329590528771646E-6</v>
      </c>
      <c r="AU94">
        <f t="shared" si="23"/>
        <v>-1.2483406635002257E-5</v>
      </c>
      <c r="AW94">
        <v>91</v>
      </c>
      <c r="AX94">
        <f>IF(Z94&gt;0, (R94*SUMPRODUCT(K94:$K$98, X94:$X$98)-K94*$AZ$3)/Z94, 0)</f>
        <v>-1567131872560604</v>
      </c>
    </row>
    <row r="95" spans="5:50" x14ac:dyDescent="0.25">
      <c r="E95">
        <v>2095</v>
      </c>
      <c r="F95" s="5">
        <v>3.5571999999999999E-2</v>
      </c>
      <c r="G95">
        <v>7.0000000000000007E-2</v>
      </c>
      <c r="H95" s="5">
        <f t="shared" si="37"/>
        <v>0.12000000000000001</v>
      </c>
      <c r="I95" s="5">
        <f t="shared" si="38"/>
        <v>1.1200000000000001</v>
      </c>
      <c r="J95">
        <f t="shared" si="39"/>
        <v>0.89285714285714279</v>
      </c>
      <c r="K95">
        <f t="shared" si="47"/>
        <v>7.5829161931789167E-5</v>
      </c>
      <c r="L95" s="2">
        <v>92</v>
      </c>
      <c r="M95">
        <v>0.84796327400000004</v>
      </c>
      <c r="Q95" s="4">
        <f t="shared" si="48"/>
        <v>25</v>
      </c>
      <c r="R95">
        <f t="shared" si="28"/>
        <v>250000</v>
      </c>
      <c r="S95">
        <f t="shared" si="29"/>
        <v>-9851148541785746</v>
      </c>
      <c r="U95">
        <f t="shared" si="40"/>
        <v>0.84796327400000004</v>
      </c>
      <c r="V95">
        <f t="shared" si="41"/>
        <v>0.01</v>
      </c>
      <c r="W95">
        <f t="shared" si="42"/>
        <v>4.7275009582986049E-16</v>
      </c>
      <c r="X95">
        <f t="shared" si="43"/>
        <v>4.0087471904370227E-16</v>
      </c>
      <c r="Y95">
        <f t="shared" si="44"/>
        <v>4.7275009582986054E-18</v>
      </c>
      <c r="Z95">
        <f t="shared" si="45"/>
        <v>6.7147875827859629E-17</v>
      </c>
      <c r="AB95">
        <f t="shared" si="46"/>
        <v>-0.74086174293105422</v>
      </c>
      <c r="AC95">
        <f t="shared" si="30"/>
        <v>-0.66148369904562976</v>
      </c>
      <c r="AE95">
        <f t="shared" si="31"/>
        <v>0</v>
      </c>
      <c r="AF95">
        <f t="shared" si="32"/>
        <v>0</v>
      </c>
      <c r="AG95">
        <f t="shared" si="32"/>
        <v>-1.6786968956964908E-15</v>
      </c>
      <c r="AH95">
        <f t="shared" si="33"/>
        <v>-1.0021867976092556E-10</v>
      </c>
      <c r="AI95">
        <f t="shared" si="34"/>
        <v>-1.0022035845782126E-10</v>
      </c>
      <c r="AJ95">
        <f t="shared" si="35"/>
        <v>-7.9378043885424465E-2</v>
      </c>
      <c r="AK95">
        <f t="shared" si="49"/>
        <v>-5.1860322005173799E-2</v>
      </c>
      <c r="AL95">
        <f t="shared" si="26"/>
        <v>-0.13123836599081862</v>
      </c>
      <c r="AN95">
        <f t="shared" si="36"/>
        <v>0</v>
      </c>
      <c r="AO95">
        <f t="shared" si="36"/>
        <v>0</v>
      </c>
      <c r="AP95">
        <f t="shared" si="36"/>
        <v>-1.2729417873816098E-19</v>
      </c>
      <c r="AQ95">
        <f t="shared" si="36"/>
        <v>-7.599498496181346E-15</v>
      </c>
      <c r="AR95">
        <f t="shared" si="36"/>
        <v>-7.599625790360085E-15</v>
      </c>
      <c r="AS95">
        <f t="shared" si="36"/>
        <v>-6.0191705436165183E-6</v>
      </c>
      <c r="AT95">
        <f t="shared" si="36"/>
        <v>-3.932524755165053E-6</v>
      </c>
      <c r="AU95">
        <f t="shared" si="23"/>
        <v>-9.9516953063811967E-6</v>
      </c>
      <c r="AW95">
        <v>92</v>
      </c>
      <c r="AX95">
        <f>IF(Z95&gt;0, (R95*SUMPRODUCT(K95:$K$98, X95:$X$98)-K95*$AZ$3)/Z95, 0)</f>
        <v>-9851148541785746</v>
      </c>
    </row>
    <row r="96" spans="5:50" x14ac:dyDescent="0.25">
      <c r="E96">
        <v>2096</v>
      </c>
      <c r="F96" s="5">
        <v>3.5571999999999999E-2</v>
      </c>
      <c r="G96">
        <v>7.0000000000000007E-2</v>
      </c>
      <c r="H96" s="5">
        <f t="shared" si="37"/>
        <v>0.12000000000000001</v>
      </c>
      <c r="I96" s="5">
        <f t="shared" si="38"/>
        <v>1.1200000000000001</v>
      </c>
      <c r="J96">
        <f t="shared" si="39"/>
        <v>0.89285714285714279</v>
      </c>
      <c r="K96">
        <f t="shared" si="47"/>
        <v>6.770460886766889E-5</v>
      </c>
      <c r="L96" s="2">
        <v>93</v>
      </c>
      <c r="M96">
        <v>0.86550461000000001</v>
      </c>
      <c r="Q96" s="4">
        <f t="shared" si="48"/>
        <v>25</v>
      </c>
      <c r="R96">
        <f t="shared" si="28"/>
        <v>250000</v>
      </c>
      <c r="S96">
        <f t="shared" si="29"/>
        <v>-7.0650554537643808E+16</v>
      </c>
      <c r="U96">
        <f t="shared" si="40"/>
        <v>0.86550461000000001</v>
      </c>
      <c r="V96">
        <f t="shared" si="41"/>
        <v>0.01</v>
      </c>
      <c r="W96">
        <f t="shared" si="42"/>
        <v>6.7147875827859629E-17</v>
      </c>
      <c r="X96">
        <f t="shared" si="43"/>
        <v>5.8116796080720082E-17</v>
      </c>
      <c r="Y96">
        <f t="shared" si="44"/>
        <v>6.7147875827859631E-19</v>
      </c>
      <c r="Z96">
        <f t="shared" si="45"/>
        <v>8.3596009888609505E-18</v>
      </c>
      <c r="AB96">
        <f t="shared" si="46"/>
        <v>-0.66148369904562976</v>
      </c>
      <c r="AC96">
        <f t="shared" si="30"/>
        <v>-0.5906104455764617</v>
      </c>
      <c r="AE96">
        <f t="shared" si="31"/>
        <v>0</v>
      </c>
      <c r="AF96">
        <f t="shared" si="32"/>
        <v>0</v>
      </c>
      <c r="AG96">
        <f t="shared" si="32"/>
        <v>-2.0899002472152376E-16</v>
      </c>
      <c r="AH96">
        <f t="shared" si="33"/>
        <v>-1.4529199020180021E-11</v>
      </c>
      <c r="AI96">
        <f t="shared" si="34"/>
        <v>-1.4529408010204743E-11</v>
      </c>
      <c r="AJ96">
        <f t="shared" si="35"/>
        <v>-7.0873253469168063E-2</v>
      </c>
      <c r="AK96">
        <f t="shared" si="49"/>
        <v>-4.6303858933194088E-2</v>
      </c>
      <c r="AL96">
        <f t="shared" si="26"/>
        <v>-0.11717711241689155</v>
      </c>
      <c r="AN96">
        <f t="shared" si="36"/>
        <v>0</v>
      </c>
      <c r="AO96">
        <f t="shared" si="36"/>
        <v>0</v>
      </c>
      <c r="AP96">
        <f t="shared" si="36"/>
        <v>-1.4149587881015217E-20</v>
      </c>
      <c r="AQ96">
        <f t="shared" si="36"/>
        <v>-9.8369373682180635E-16</v>
      </c>
      <c r="AR96">
        <f t="shared" si="36"/>
        <v>-9.8370788640968749E-16</v>
      </c>
      <c r="AS96">
        <f t="shared" si="36"/>
        <v>-4.7984459053091811E-6</v>
      </c>
      <c r="AT96">
        <f t="shared" si="36"/>
        <v>-3.1349846581356219E-6</v>
      </c>
      <c r="AU96">
        <f t="shared" si="23"/>
        <v>-7.9334305644285102E-6</v>
      </c>
      <c r="AW96">
        <v>93</v>
      </c>
      <c r="AX96">
        <f>IF(Z96&gt;0, (R96*SUMPRODUCT(K96:$K$98, X96:$X$98)-K96*$AZ$3)/Z96, 0)</f>
        <v>-7.0650554537643808E+16</v>
      </c>
    </row>
    <row r="97" spans="5:50" x14ac:dyDescent="0.25">
      <c r="E97">
        <v>2097</v>
      </c>
      <c r="F97" s="5">
        <v>3.5571999999999999E-2</v>
      </c>
      <c r="G97">
        <v>7.0000000000000007E-2</v>
      </c>
      <c r="H97" s="5">
        <f t="shared" si="37"/>
        <v>0.12000000000000001</v>
      </c>
      <c r="I97" s="5">
        <f t="shared" si="38"/>
        <v>1.1200000000000001</v>
      </c>
      <c r="J97">
        <f t="shared" si="39"/>
        <v>0.89285714285714279</v>
      </c>
      <c r="K97">
        <f t="shared" si="47"/>
        <v>6.045054363184722E-5</v>
      </c>
      <c r="L97" s="2">
        <v>94</v>
      </c>
      <c r="M97">
        <v>0.88304594599999997</v>
      </c>
      <c r="Q97" s="4">
        <f t="shared" si="48"/>
        <v>25</v>
      </c>
      <c r="R97">
        <f t="shared" si="28"/>
        <v>250000</v>
      </c>
      <c r="S97">
        <f t="shared" si="29"/>
        <v>-5.8979393399855155E+17</v>
      </c>
      <c r="U97">
        <f t="shared" si="40"/>
        <v>0.88304594599999997</v>
      </c>
      <c r="V97">
        <f t="shared" si="41"/>
        <v>0.01</v>
      </c>
      <c r="W97">
        <f t="shared" si="42"/>
        <v>8.3596009888609505E-18</v>
      </c>
      <c r="X97">
        <f t="shared" si="43"/>
        <v>7.3819117633912536E-18</v>
      </c>
      <c r="Y97">
        <f t="shared" si="44"/>
        <v>8.3596009888609501E-20</v>
      </c>
      <c r="Z97">
        <f t="shared" si="45"/>
        <v>8.940932155810873E-19</v>
      </c>
      <c r="AB97">
        <f t="shared" si="46"/>
        <v>-0.5906104455764617</v>
      </c>
      <c r="AC97">
        <f t="shared" si="30"/>
        <v>-0.52733075497898452</v>
      </c>
      <c r="AE97">
        <f t="shared" si="31"/>
        <v>0</v>
      </c>
      <c r="AF97">
        <f t="shared" si="32"/>
        <v>0</v>
      </c>
      <c r="AG97">
        <f t="shared" si="32"/>
        <v>-2.2352330389527181E-17</v>
      </c>
      <c r="AH97">
        <f t="shared" si="33"/>
        <v>-1.8454779408478135E-12</v>
      </c>
      <c r="AI97">
        <f t="shared" si="34"/>
        <v>-1.8455002931782031E-12</v>
      </c>
      <c r="AJ97">
        <f t="shared" si="35"/>
        <v>-6.3279690597477178E-2</v>
      </c>
      <c r="AK97">
        <f t="shared" si="49"/>
        <v>-4.1342731190352325E-2</v>
      </c>
      <c r="AL97">
        <f t="shared" si="26"/>
        <v>-0.104622421789675</v>
      </c>
      <c r="AN97">
        <f t="shared" si="36"/>
        <v>0</v>
      </c>
      <c r="AO97">
        <f t="shared" si="36"/>
        <v>0</v>
      </c>
      <c r="AP97">
        <f t="shared" si="36"/>
        <v>-1.3512105234855774E-21</v>
      </c>
      <c r="AQ97">
        <f t="shared" si="36"/>
        <v>-1.1156014478483233E-16</v>
      </c>
      <c r="AR97">
        <f t="shared" si="36"/>
        <v>-1.1156149599535581E-16</v>
      </c>
      <c r="AS97">
        <f t="shared" si="36"/>
        <v>-3.8252916974725862E-6</v>
      </c>
      <c r="AT97">
        <f t="shared" si="36"/>
        <v>-2.499190575682124E-6</v>
      </c>
      <c r="AU97">
        <f t="shared" si="23"/>
        <v>-6.3244822732662721E-6</v>
      </c>
      <c r="AW97">
        <v>94</v>
      </c>
      <c r="AX97">
        <f>IF(Z97&gt;0, (R97*SUMPRODUCT(K97:$K$98, X97:$X$98)-K97*$AZ$3)/Z97, 0)</f>
        <v>-5.8979393399855155E+17</v>
      </c>
    </row>
    <row r="98" spans="5:50" x14ac:dyDescent="0.25">
      <c r="E98">
        <v>2098</v>
      </c>
      <c r="F98" s="5">
        <v>3.5571999999999999E-2</v>
      </c>
      <c r="G98">
        <v>7.0000000000000007E-2</v>
      </c>
      <c r="H98" s="5">
        <f t="shared" si="37"/>
        <v>0.12000000000000001</v>
      </c>
      <c r="I98" s="5">
        <f t="shared" si="38"/>
        <v>1.1200000000000001</v>
      </c>
      <c r="J98">
        <f t="shared" si="39"/>
        <v>0.89285714285714279</v>
      </c>
      <c r="K98">
        <f t="shared" si="47"/>
        <v>5.3973699671292156E-5</v>
      </c>
      <c r="L98" s="2">
        <v>95</v>
      </c>
      <c r="M98">
        <v>1</v>
      </c>
      <c r="Q98" s="4">
        <f t="shared" si="48"/>
        <v>25</v>
      </c>
      <c r="R98">
        <f t="shared" si="28"/>
        <v>250000</v>
      </c>
      <c r="S98">
        <f t="shared" si="29"/>
        <v>0</v>
      </c>
      <c r="U98">
        <f t="shared" si="40"/>
        <v>1</v>
      </c>
      <c r="V98">
        <f t="shared" si="41"/>
        <v>0.01</v>
      </c>
      <c r="W98">
        <f t="shared" si="42"/>
        <v>8.940932155810873E-19</v>
      </c>
      <c r="X98">
        <f t="shared" si="43"/>
        <v>8.940932155810873E-19</v>
      </c>
      <c r="Y98">
        <f t="shared" si="44"/>
        <v>8.9409321558108731E-21</v>
      </c>
      <c r="Z98">
        <f t="shared" si="45"/>
        <v>0</v>
      </c>
      <c r="AB98">
        <f t="shared" si="46"/>
        <v>-0.52733075497898452</v>
      </c>
      <c r="AC98">
        <f t="shared" si="30"/>
        <v>0</v>
      </c>
      <c r="AE98">
        <f t="shared" si="31"/>
        <v>0</v>
      </c>
      <c r="AF98">
        <f t="shared" si="32"/>
        <v>0</v>
      </c>
      <c r="AG98">
        <f t="shared" si="32"/>
        <v>0</v>
      </c>
      <c r="AH98">
        <f t="shared" si="33"/>
        <v>-2.2352330389527184E-13</v>
      </c>
      <c r="AI98">
        <f t="shared" si="34"/>
        <v>-2.2352330389527184E-13</v>
      </c>
      <c r="AJ98">
        <f t="shared" si="35"/>
        <v>-0.52733075497898452</v>
      </c>
      <c r="AK98">
        <f t="shared" si="49"/>
        <v>-3.6913152848528918E-2</v>
      </c>
      <c r="AL98">
        <f t="shared" si="26"/>
        <v>-0.56424390782773692</v>
      </c>
      <c r="AN98">
        <f t="shared" si="36"/>
        <v>0</v>
      </c>
      <c r="AO98">
        <f t="shared" si="36"/>
        <v>0</v>
      </c>
      <c r="AP98">
        <f t="shared" si="36"/>
        <v>0</v>
      </c>
      <c r="AQ98">
        <f t="shared" si="36"/>
        <v>-1.206437967397837E-17</v>
      </c>
      <c r="AR98">
        <f t="shared" si="36"/>
        <v>-1.206437967397837E-17</v>
      </c>
      <c r="AS98">
        <f t="shared" si="36"/>
        <v>-2.846199179667146E-5</v>
      </c>
      <c r="AT98">
        <f t="shared" si="36"/>
        <v>-1.9923394257670025E-6</v>
      </c>
      <c r="AU98">
        <f t="shared" si="36"/>
        <v>-3.0454331222450526E-5</v>
      </c>
      <c r="AW98">
        <v>95</v>
      </c>
    </row>
    <row r="100" spans="5:50" x14ac:dyDescent="0.25">
      <c r="AN100" s="8">
        <f t="shared" ref="AN100:AU100" si="50">SUM(AN3:AN98)</f>
        <v>17311.323049707149</v>
      </c>
      <c r="AO100" s="8">
        <f t="shared" si="50"/>
        <v>-1731.132304970715</v>
      </c>
      <c r="AP100" s="8">
        <f t="shared" si="50"/>
        <v>-449.32087052045648</v>
      </c>
      <c r="AQ100" s="8">
        <f t="shared" si="50"/>
        <v>-8723.3418145998276</v>
      </c>
      <c r="AR100" s="8">
        <f t="shared" si="50"/>
        <v>6407.5280596161565</v>
      </c>
      <c r="AS100" s="8">
        <f t="shared" si="50"/>
        <v>-1395.8954429490691</v>
      </c>
      <c r="AT100" s="8">
        <f t="shared" si="50"/>
        <v>514.13138748773781</v>
      </c>
      <c r="AU100" s="8">
        <f t="shared" si="50"/>
        <v>5525.764004154812</v>
      </c>
    </row>
  </sheetData>
  <conditionalFormatting sqref="AN100:AU100">
    <cfRule type="cellIs" dxfId="15" priority="1" operator="lessThan">
      <formula>0</formula>
    </cfRule>
  </conditionalFormatting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5530B3-548E-4349-B3A9-0ED8787833DD}">
  <dimension ref="A1:AZ164"/>
  <sheetViews>
    <sheetView workbookViewId="0">
      <selection activeCell="M33" sqref="M33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41</v>
      </c>
      <c r="Q1" t="s">
        <v>1</v>
      </c>
      <c r="W1" t="s">
        <v>2</v>
      </c>
      <c r="AB1" t="s">
        <v>46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48</v>
      </c>
    </row>
    <row r="3" spans="1:52" x14ac:dyDescent="0.25">
      <c r="A3" t="s">
        <v>36</v>
      </c>
      <c r="C3" s="2">
        <f>'S.35.04.C'!C3*(1+C12)</f>
        <v>37529.00367642464</v>
      </c>
      <c r="K3">
        <v>1</v>
      </c>
      <c r="L3" s="2">
        <v>0</v>
      </c>
      <c r="O3">
        <f>$C$3</f>
        <v>37529.00367642464</v>
      </c>
      <c r="P3">
        <f>O3*C5</f>
        <v>3752.9003676424641</v>
      </c>
      <c r="Q3" s="4">
        <f>B8</f>
        <v>200</v>
      </c>
      <c r="R3">
        <f t="shared" ref="R3:R66" si="0">$C$6</f>
        <v>250000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37529.00367642464</v>
      </c>
      <c r="AF3">
        <f t="shared" ref="AF3:AG34" si="4">-$Z3*P3</f>
        <v>-3752.9003676424641</v>
      </c>
      <c r="AG3">
        <f t="shared" si="4"/>
        <v>-200</v>
      </c>
      <c r="AH3">
        <f t="shared" ref="AH3:AH66" si="5">-X3*R3</f>
        <v>0</v>
      </c>
      <c r="AI3">
        <f t="shared" ref="AI3:AI34" si="6">SUM(AE3:AH3)</f>
        <v>33576.103308782178</v>
      </c>
      <c r="AJ3">
        <f t="shared" ref="AJ3:AJ66" si="7">AB3-AC3</f>
        <v>0</v>
      </c>
      <c r="AL3">
        <f t="shared" ref="AL3:AL34" si="8">SUM(AI3:AK3)</f>
        <v>33576.103308782178</v>
      </c>
      <c r="AN3">
        <f t="shared" ref="AN3:AU34" si="9">AE3*$K3</f>
        <v>37529.00367642464</v>
      </c>
      <c r="AO3">
        <f t="shared" si="9"/>
        <v>-3752.9003676424641</v>
      </c>
      <c r="AP3">
        <f t="shared" si="9"/>
        <v>-200</v>
      </c>
      <c r="AQ3">
        <f t="shared" si="9"/>
        <v>0</v>
      </c>
      <c r="AR3">
        <f t="shared" si="9"/>
        <v>33576.103308782178</v>
      </c>
      <c r="AS3">
        <f t="shared" si="9"/>
        <v>0</v>
      </c>
      <c r="AT3">
        <f t="shared" si="9"/>
        <v>0</v>
      </c>
      <c r="AU3">
        <f t="shared" si="9"/>
        <v>33576.103308782178</v>
      </c>
      <c r="AW3">
        <v>0</v>
      </c>
      <c r="AX3">
        <f>IF(Z3&gt;0, (R3*SUMPRODUCT(K3:$K$98, X3:$X$98)-K3*$AZ$3)/Z3, 0)</f>
        <v>0</v>
      </c>
      <c r="AZ3">
        <f>C6*SUMPRODUCT(X4:X89, K4:K89)/1</f>
        <v>15695.79890612827</v>
      </c>
    </row>
    <row r="4" spans="1:52" x14ac:dyDescent="0.25">
      <c r="A4" t="s">
        <v>14</v>
      </c>
      <c r="C4" t="s">
        <v>37</v>
      </c>
      <c r="E4">
        <v>2004</v>
      </c>
      <c r="F4" s="13">
        <f t="array" ref="F4:G89">EconomicRates!C44:D129</f>
        <v>1.5900000000000001E-2</v>
      </c>
      <c r="G4" s="13"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89">Mortalities!B11:B96</f>
        <v>1.947287E-3</v>
      </c>
      <c r="R4">
        <f t="shared" si="0"/>
        <v>250000</v>
      </c>
      <c r="S4">
        <f t="shared" si="1"/>
        <v>1065.5600520378905</v>
      </c>
      <c r="U4">
        <f t="shared" ref="U4:U67" si="13">M4</f>
        <v>1.947287E-3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1.947287E-3</v>
      </c>
      <c r="Y4">
        <f t="shared" ref="Y4:Y67" si="17">V4*W4</f>
        <v>0.01</v>
      </c>
      <c r="Z4">
        <f t="shared" ref="Z4:Z67" si="18">MAX(0, W4-X4-Y4)</f>
        <v>0.98805271299999997</v>
      </c>
      <c r="AB4">
        <f t="shared" ref="AB4:AB67" si="19">AC3</f>
        <v>0</v>
      </c>
      <c r="AC4">
        <f t="shared" si="2"/>
        <v>1052.8295002804589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-486.82175000000001</v>
      </c>
      <c r="AI4">
        <f t="shared" si="6"/>
        <v>-486.82175000000001</v>
      </c>
      <c r="AJ4">
        <f t="shared" si="7"/>
        <v>-1052.8295002804589</v>
      </c>
      <c r="AK4">
        <f>G4*SUM(AB4, AE4:AF4)</f>
        <v>0</v>
      </c>
      <c r="AL4">
        <f t="shared" si="8"/>
        <v>-1539.651250280459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-454.16713312809031</v>
      </c>
      <c r="AR4">
        <f t="shared" si="9"/>
        <v>-454.16713312809031</v>
      </c>
      <c r="AS4">
        <f t="shared" si="9"/>
        <v>-982.20869510258308</v>
      </c>
      <c r="AT4">
        <f t="shared" si="9"/>
        <v>0</v>
      </c>
      <c r="AU4">
        <f t="shared" si="9"/>
        <v>-1436.3758282306735</v>
      </c>
      <c r="AW4">
        <v>1</v>
      </c>
      <c r="AX4">
        <f>IF(Z4&gt;0, (R4*SUMPRODUCT(K4:$K$98, X4:$X$98)-K4*$AZ$3)/Z4, 0)</f>
        <v>1065.5600520378905</v>
      </c>
    </row>
    <row r="5" spans="1:52" x14ac:dyDescent="0.25">
      <c r="C5" s="2">
        <f>'S.26.04.A'!C5</f>
        <v>0.1</v>
      </c>
      <c r="E5">
        <v>2005</v>
      </c>
      <c r="F5" s="13">
        <v>3.6400000000000002E-2</v>
      </c>
      <c r="G5" s="13"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1.9819680000000002E-3</v>
      </c>
      <c r="Q5" s="4">
        <f t="shared" ref="Q5:Q68" si="21">$C$8</f>
        <v>25</v>
      </c>
      <c r="R5">
        <f t="shared" si="0"/>
        <v>250000</v>
      </c>
      <c r="S5">
        <f t="shared" si="1"/>
        <v>1864.3744881839664</v>
      </c>
      <c r="U5">
        <f t="shared" si="13"/>
        <v>1.9819680000000002E-3</v>
      </c>
      <c r="V5">
        <f t="shared" si="14"/>
        <v>0.01</v>
      </c>
      <c r="W5">
        <f t="shared" si="15"/>
        <v>0.98805271299999997</v>
      </c>
      <c r="X5">
        <f t="shared" si="16"/>
        <v>1.9582888594791843E-3</v>
      </c>
      <c r="Y5">
        <f t="shared" si="17"/>
        <v>9.8805271300000004E-3</v>
      </c>
      <c r="Z5">
        <f t="shared" si="18"/>
        <v>0.97621389701052086</v>
      </c>
      <c r="AB5">
        <f t="shared" si="19"/>
        <v>1052.8295002804589</v>
      </c>
      <c r="AC5">
        <f t="shared" si="2"/>
        <v>1820.0282845970651</v>
      </c>
      <c r="AE5">
        <f t="shared" si="3"/>
        <v>0</v>
      </c>
      <c r="AF5">
        <f t="shared" si="4"/>
        <v>0</v>
      </c>
      <c r="AG5">
        <f t="shared" si="4"/>
        <v>-24.40534742526302</v>
      </c>
      <c r="AH5">
        <f t="shared" si="5"/>
        <v>-489.57221486979608</v>
      </c>
      <c r="AI5">
        <f t="shared" si="6"/>
        <v>-513.9775622950591</v>
      </c>
      <c r="AJ5">
        <f t="shared" si="7"/>
        <v>-767.19878431660618</v>
      </c>
      <c r="AK5">
        <f>G5*SUM(AB5, AE5:AF5)</f>
        <v>43.166009511498814</v>
      </c>
      <c r="AL5">
        <f t="shared" si="8"/>
        <v>-1238.0103371001667</v>
      </c>
      <c r="AN5">
        <f t="shared" si="9"/>
        <v>0</v>
      </c>
      <c r="AO5">
        <f t="shared" si="9"/>
        <v>0</v>
      </c>
      <c r="AP5">
        <f t="shared" si="9"/>
        <v>-20.869208257421565</v>
      </c>
      <c r="AQ5">
        <f t="shared" si="9"/>
        <v>-418.63712616477136</v>
      </c>
      <c r="AR5">
        <f t="shared" si="9"/>
        <v>-439.50633442219294</v>
      </c>
      <c r="AS5">
        <f t="shared" si="9"/>
        <v>-656.03783161760714</v>
      </c>
      <c r="AT5">
        <f t="shared" si="9"/>
        <v>36.911600824203404</v>
      </c>
      <c r="AU5">
        <f t="shared" si="9"/>
        <v>-1058.632565215597</v>
      </c>
      <c r="AW5">
        <v>2</v>
      </c>
      <c r="AX5">
        <f>IF(Z5&gt;0, (R5*SUMPRODUCT(K5:$K$98, X5:$X$98)-K5*$AZ$3)/Z5, 0)</f>
        <v>1864.3744881839664</v>
      </c>
    </row>
    <row r="6" spans="1:52" x14ac:dyDescent="0.25">
      <c r="A6" t="s">
        <v>16</v>
      </c>
      <c r="C6" s="2">
        <f>'S.26.04.C'!C6</f>
        <v>250000</v>
      </c>
      <c r="E6">
        <v>2006</v>
      </c>
      <c r="F6" s="13">
        <v>5.8799999999999998E-2</v>
      </c>
      <c r="G6" s="13"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2.0299509999999999E-3</v>
      </c>
      <c r="Q6" s="4">
        <f t="shared" si="21"/>
        <v>25</v>
      </c>
      <c r="R6">
        <f t="shared" si="0"/>
        <v>250000</v>
      </c>
      <c r="S6">
        <f t="shared" si="1"/>
        <v>2815.1188652733313</v>
      </c>
      <c r="U6">
        <f t="shared" si="13"/>
        <v>2.0299509999999999E-3</v>
      </c>
      <c r="V6">
        <f t="shared" si="14"/>
        <v>0.01</v>
      </c>
      <c r="W6">
        <f t="shared" si="15"/>
        <v>0.97621389701052086</v>
      </c>
      <c r="X6">
        <f t="shared" si="16"/>
        <v>1.9816663764504038E-3</v>
      </c>
      <c r="Y6">
        <f t="shared" si="17"/>
        <v>9.762138970105208E-3</v>
      </c>
      <c r="Z6">
        <f t="shared" si="18"/>
        <v>0.96447009166396525</v>
      </c>
      <c r="AB6">
        <f t="shared" si="19"/>
        <v>1820.0282845970651</v>
      </c>
      <c r="AC6">
        <f t="shared" si="2"/>
        <v>2715.0979500351277</v>
      </c>
      <c r="AE6">
        <f t="shared" si="3"/>
        <v>0</v>
      </c>
      <c r="AF6">
        <f t="shared" si="4"/>
        <v>0</v>
      </c>
      <c r="AG6">
        <f t="shared" si="4"/>
        <v>-24.111752291599132</v>
      </c>
      <c r="AH6">
        <f t="shared" si="5"/>
        <v>-495.41659411260093</v>
      </c>
      <c r="AI6">
        <f t="shared" si="6"/>
        <v>-519.52834640420008</v>
      </c>
      <c r="AJ6">
        <f t="shared" si="7"/>
        <v>-895.06966543806266</v>
      </c>
      <c r="AK6">
        <f>G6*SUM(AB6, AE6:AF6)</f>
        <v>106.47165464892831</v>
      </c>
      <c r="AL6">
        <f t="shared" si="8"/>
        <v>-1308.1263571933343</v>
      </c>
      <c r="AN6">
        <f t="shared" si="9"/>
        <v>0</v>
      </c>
      <c r="AO6">
        <f t="shared" si="9"/>
        <v>0</v>
      </c>
      <c r="AP6">
        <f t="shared" si="9"/>
        <v>-18.600047545941351</v>
      </c>
      <c r="AQ6">
        <f t="shared" si="9"/>
        <v>-382.16932946649672</v>
      </c>
      <c r="AR6">
        <f t="shared" si="9"/>
        <v>-400.7693770124381</v>
      </c>
      <c r="AS6">
        <f t="shared" si="9"/>
        <v>-690.4657169971963</v>
      </c>
      <c r="AT6">
        <f t="shared" si="9"/>
        <v>82.13330225091542</v>
      </c>
      <c r="AU6">
        <f t="shared" si="9"/>
        <v>-1009.1017917587188</v>
      </c>
      <c r="AW6">
        <v>3</v>
      </c>
      <c r="AX6">
        <f>IF(Z6&gt;0, (R6*SUMPRODUCT(K6:$K$98, X6:$X$98)-K6*$AZ$3)/Z6, 0)</f>
        <v>2815.1188652733313</v>
      </c>
    </row>
    <row r="7" spans="1:52" x14ac:dyDescent="0.25">
      <c r="A7" t="s">
        <v>15</v>
      </c>
      <c r="B7" t="s">
        <v>37</v>
      </c>
      <c r="C7" t="s">
        <v>47</v>
      </c>
      <c r="E7">
        <v>2007</v>
      </c>
      <c r="F7" s="13">
        <v>5.4699999999999999E-2</v>
      </c>
      <c r="G7" s="13"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2.0855349999999999E-3</v>
      </c>
      <c r="Q7" s="4">
        <f t="shared" si="21"/>
        <v>25</v>
      </c>
      <c r="R7">
        <f t="shared" si="0"/>
        <v>250000</v>
      </c>
      <c r="S7">
        <f t="shared" si="1"/>
        <v>3594.2307912870015</v>
      </c>
      <c r="U7">
        <f t="shared" si="13"/>
        <v>2.0855349999999999E-3</v>
      </c>
      <c r="V7">
        <f t="shared" si="14"/>
        <v>0.01</v>
      </c>
      <c r="W7">
        <f t="shared" si="15"/>
        <v>0.96447009166396525</v>
      </c>
      <c r="X7">
        <f t="shared" si="16"/>
        <v>2.0114361326184077E-3</v>
      </c>
      <c r="Y7">
        <f t="shared" si="17"/>
        <v>9.6447009166396522E-3</v>
      </c>
      <c r="Z7">
        <f t="shared" si="18"/>
        <v>0.95281395461470719</v>
      </c>
      <c r="AB7">
        <f t="shared" si="19"/>
        <v>2715.0979500351277</v>
      </c>
      <c r="AC7">
        <f t="shared" si="2"/>
        <v>3424.6332540441163</v>
      </c>
      <c r="AE7">
        <f t="shared" si="3"/>
        <v>0</v>
      </c>
      <c r="AF7">
        <f t="shared" si="4"/>
        <v>0</v>
      </c>
      <c r="AG7">
        <f t="shared" si="4"/>
        <v>-23.820348865367681</v>
      </c>
      <c r="AH7">
        <f t="shared" si="5"/>
        <v>-502.85903315460195</v>
      </c>
      <c r="AI7">
        <f t="shared" si="6"/>
        <v>-526.67938201996958</v>
      </c>
      <c r="AJ7">
        <f t="shared" si="7"/>
        <v>-709.53530400898853</v>
      </c>
      <c r="AK7">
        <f>G7*SUM(AB7, AE7:AF7)</f>
        <v>133.31130934672476</v>
      </c>
      <c r="AL7">
        <f t="shared" si="8"/>
        <v>-1102.9033766822333</v>
      </c>
      <c r="AN7">
        <f t="shared" si="9"/>
        <v>0</v>
      </c>
      <c r="AO7">
        <f t="shared" si="9"/>
        <v>0</v>
      </c>
      <c r="AP7">
        <f t="shared" si="9"/>
        <v>-16.718456937788385</v>
      </c>
      <c r="AQ7">
        <f t="shared" si="9"/>
        <v>-352.93467526817216</v>
      </c>
      <c r="AR7">
        <f t="shared" si="9"/>
        <v>-369.6531322059605</v>
      </c>
      <c r="AS7">
        <f t="shared" si="9"/>
        <v>-497.99167480546322</v>
      </c>
      <c r="AT7">
        <f t="shared" si="9"/>
        <v>93.565354446751599</v>
      </c>
      <c r="AU7">
        <f t="shared" si="9"/>
        <v>-774.07945256467212</v>
      </c>
      <c r="AW7">
        <v>4</v>
      </c>
      <c r="AX7">
        <f>IF(Z7&gt;0, (R7*SUMPRODUCT(K7:$K$98, X7:$X$98)-K7*$AZ$3)/Z7, 0)</f>
        <v>3594.2307912870015</v>
      </c>
    </row>
    <row r="8" spans="1:52" x14ac:dyDescent="0.25">
      <c r="B8" s="2">
        <f>'S.26.04.A'!B8</f>
        <v>200</v>
      </c>
      <c r="C8" s="2">
        <f>'S.26.04.A'!C8</f>
        <v>25</v>
      </c>
      <c r="E8">
        <v>2008</v>
      </c>
      <c r="F8" s="13">
        <v>2.2499999999999999E-2</v>
      </c>
      <c r="G8" s="13"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2.1420699999999998E-3</v>
      </c>
      <c r="Q8" s="4">
        <f t="shared" si="21"/>
        <v>25</v>
      </c>
      <c r="R8">
        <f t="shared" si="0"/>
        <v>250000</v>
      </c>
      <c r="S8">
        <f t="shared" si="1"/>
        <v>4042.3886931463635</v>
      </c>
      <c r="U8">
        <f t="shared" si="13"/>
        <v>2.1420699999999998E-3</v>
      </c>
      <c r="V8">
        <f t="shared" si="14"/>
        <v>0.01</v>
      </c>
      <c r="W8">
        <f t="shared" si="15"/>
        <v>0.95281395461470719</v>
      </c>
      <c r="X8">
        <f t="shared" si="16"/>
        <v>2.0409941877615255E-3</v>
      </c>
      <c r="Y8">
        <f t="shared" si="17"/>
        <v>9.5281395461470717E-3</v>
      </c>
      <c r="Z8">
        <f t="shared" si="18"/>
        <v>0.94124482088079864</v>
      </c>
      <c r="AB8">
        <f t="shared" si="19"/>
        <v>3424.6332540441163</v>
      </c>
      <c r="AC8">
        <f t="shared" si="2"/>
        <v>3804.8774214111145</v>
      </c>
      <c r="AE8">
        <f t="shared" si="3"/>
        <v>0</v>
      </c>
      <c r="AF8">
        <f t="shared" si="4"/>
        <v>0</v>
      </c>
      <c r="AG8">
        <f t="shared" si="4"/>
        <v>-23.531120522019965</v>
      </c>
      <c r="AH8">
        <f t="shared" si="5"/>
        <v>-510.24854694038135</v>
      </c>
      <c r="AI8">
        <f t="shared" si="6"/>
        <v>-533.77966746240133</v>
      </c>
      <c r="AJ8">
        <f t="shared" si="7"/>
        <v>-380.24416736699823</v>
      </c>
      <c r="AK8">
        <f t="shared" ref="AK8:AK71" si="22">G8*SUM(AB8:AB8, AE8:AF8)</f>
        <v>72.944688311139672</v>
      </c>
      <c r="AL8">
        <f t="shared" si="8"/>
        <v>-841.0791465182599</v>
      </c>
      <c r="AN8">
        <f t="shared" si="9"/>
        <v>0</v>
      </c>
      <c r="AO8">
        <f t="shared" si="9"/>
        <v>0</v>
      </c>
      <c r="AP8">
        <f t="shared" si="9"/>
        <v>-15.416279532677844</v>
      </c>
      <c r="AQ8">
        <f t="shared" si="9"/>
        <v>-334.28642819684836</v>
      </c>
      <c r="AR8">
        <f t="shared" si="9"/>
        <v>-349.7027077295262</v>
      </c>
      <c r="AS8">
        <f t="shared" si="9"/>
        <v>-249.11479966772023</v>
      </c>
      <c r="AT8">
        <f t="shared" si="9"/>
        <v>47.789296917512651</v>
      </c>
      <c r="AU8">
        <f t="shared" si="9"/>
        <v>-551.02821047973384</v>
      </c>
      <c r="AW8">
        <v>5</v>
      </c>
      <c r="AX8">
        <f>IF(Z8&gt;0, (R8*SUMPRODUCT(K8:$K$98, X8:$X$98)-K8*$AZ$3)/Z8, 0)</f>
        <v>4042.3886931463635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3">
        <v>2.2000000000000001E-3</v>
      </c>
      <c r="G9" s="13"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2.2014550000000002E-3</v>
      </c>
      <c r="Q9" s="4">
        <f t="shared" si="21"/>
        <v>25</v>
      </c>
      <c r="R9">
        <f t="shared" si="0"/>
        <v>250000</v>
      </c>
      <c r="S9">
        <f t="shared" si="1"/>
        <v>4318.2960546287686</v>
      </c>
      <c r="U9">
        <f t="shared" si="13"/>
        <v>2.2014550000000002E-3</v>
      </c>
      <c r="V9">
        <f t="shared" si="14"/>
        <v>0.01</v>
      </c>
      <c r="W9">
        <f t="shared" si="15"/>
        <v>0.94124482088079864</v>
      </c>
      <c r="X9">
        <f t="shared" si="16"/>
        <v>2.0721081171521387E-3</v>
      </c>
      <c r="Y9">
        <f t="shared" si="17"/>
        <v>9.4124482088079869E-3</v>
      </c>
      <c r="Z9">
        <f t="shared" si="18"/>
        <v>0.92976026455483851</v>
      </c>
      <c r="AB9">
        <f t="shared" si="19"/>
        <v>3804.8774214111145</v>
      </c>
      <c r="AC9">
        <f t="shared" si="2"/>
        <v>4014.9800821777594</v>
      </c>
      <c r="AE9">
        <f t="shared" si="3"/>
        <v>0</v>
      </c>
      <c r="AF9">
        <f t="shared" si="4"/>
        <v>0</v>
      </c>
      <c r="AG9">
        <f t="shared" si="4"/>
        <v>-23.244006613870962</v>
      </c>
      <c r="AH9">
        <f t="shared" si="5"/>
        <v>-518.02702928803467</v>
      </c>
      <c r="AI9">
        <f t="shared" si="6"/>
        <v>-541.27103590190563</v>
      </c>
      <c r="AJ9">
        <f t="shared" si="7"/>
        <v>-210.10266076664493</v>
      </c>
      <c r="AK9">
        <f t="shared" si="22"/>
        <v>22.448776786325574</v>
      </c>
      <c r="AL9">
        <f t="shared" si="8"/>
        <v>-728.92491988222503</v>
      </c>
      <c r="AN9">
        <f t="shared" si="9"/>
        <v>0</v>
      </c>
      <c r="AO9">
        <f t="shared" si="9"/>
        <v>0</v>
      </c>
      <c r="AP9">
        <f t="shared" si="9"/>
        <v>-14.421989290361259</v>
      </c>
      <c r="AQ9">
        <f t="shared" si="9"/>
        <v>-321.41533912881243</v>
      </c>
      <c r="AR9">
        <f t="shared" si="9"/>
        <v>-335.83732841917367</v>
      </c>
      <c r="AS9">
        <f t="shared" si="9"/>
        <v>-130.36041392471182</v>
      </c>
      <c r="AT9">
        <f t="shared" si="9"/>
        <v>13.92858054862603</v>
      </c>
      <c r="AU9">
        <f t="shared" si="9"/>
        <v>-452.26916179525949</v>
      </c>
      <c r="AW9">
        <v>6</v>
      </c>
      <c r="AX9">
        <f>IF(Z9&gt;0, (R9*SUMPRODUCT(K9:$K$98, X9:$X$98)-K9*$AZ$3)/Z9, 0)</f>
        <v>4318.2960546287686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3">
        <v>2.5000000000000001E-3</v>
      </c>
      <c r="G10" s="13"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2.2708170000000001E-3</v>
      </c>
      <c r="Q10" s="4">
        <f t="shared" si="21"/>
        <v>25</v>
      </c>
      <c r="R10">
        <f t="shared" si="0"/>
        <v>250000</v>
      </c>
      <c r="S10">
        <f t="shared" si="1"/>
        <v>4566.2088897969697</v>
      </c>
      <c r="U10">
        <f t="shared" si="13"/>
        <v>2.2708170000000001E-3</v>
      </c>
      <c r="V10">
        <f t="shared" si="14"/>
        <v>0.01</v>
      </c>
      <c r="W10">
        <f t="shared" si="15"/>
        <v>0.92976026455483851</v>
      </c>
      <c r="X10">
        <f t="shared" si="16"/>
        <v>2.1113154146756249E-3</v>
      </c>
      <c r="Y10">
        <f t="shared" si="17"/>
        <v>9.2976026455483859E-3</v>
      </c>
      <c r="Z10">
        <f t="shared" si="18"/>
        <v>0.91835134649461458</v>
      </c>
      <c r="AB10">
        <f t="shared" si="19"/>
        <v>4014.9800821777594</v>
      </c>
      <c r="AC10">
        <f t="shared" si="2"/>
        <v>4193.3840823207265</v>
      </c>
      <c r="AE10">
        <f t="shared" si="3"/>
        <v>0</v>
      </c>
      <c r="AF10">
        <f t="shared" si="4"/>
        <v>0</v>
      </c>
      <c r="AG10">
        <f t="shared" si="4"/>
        <v>-22.958783662365363</v>
      </c>
      <c r="AH10">
        <f t="shared" si="5"/>
        <v>-527.82885366890628</v>
      </c>
      <c r="AI10">
        <f t="shared" si="6"/>
        <v>-550.78763733127164</v>
      </c>
      <c r="AJ10">
        <f t="shared" si="7"/>
        <v>-178.40400014296711</v>
      </c>
      <c r="AK10">
        <f t="shared" si="22"/>
        <v>16.461418336928816</v>
      </c>
      <c r="AL10">
        <f t="shared" si="8"/>
        <v>-712.73021913730997</v>
      </c>
      <c r="AN10">
        <f t="shared" si="9"/>
        <v>0</v>
      </c>
      <c r="AO10">
        <f t="shared" si="9"/>
        <v>0</v>
      </c>
      <c r="AP10">
        <f t="shared" si="9"/>
        <v>-13.513916800116951</v>
      </c>
      <c r="AQ10">
        <f t="shared" si="9"/>
        <v>-310.68872454577638</v>
      </c>
      <c r="AR10">
        <f t="shared" si="9"/>
        <v>-324.20264134589337</v>
      </c>
      <c r="AS10">
        <f t="shared" si="9"/>
        <v>-105.01152196020648</v>
      </c>
      <c r="AT10">
        <f t="shared" si="9"/>
        <v>9.6894609526651401</v>
      </c>
      <c r="AU10">
        <f t="shared" si="9"/>
        <v>-419.52470235343475</v>
      </c>
      <c r="AW10">
        <v>7</v>
      </c>
      <c r="AX10">
        <f>IF(Z10&gt;0, (R10*SUMPRODUCT(K10:$K$98, X10:$X$98)-K10*$AZ$3)/Z10, 0)</f>
        <v>4566.2088897969697</v>
      </c>
    </row>
    <row r="11" spans="1:52" x14ac:dyDescent="0.25">
      <c r="A11" t="s">
        <v>33</v>
      </c>
      <c r="C11" s="12">
        <f>AU91</f>
        <v>15410.738861926076</v>
      </c>
      <c r="E11">
        <v>2011</v>
      </c>
      <c r="F11" s="13">
        <v>1.5E-3</v>
      </c>
      <c r="G11" s="13"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2.3392280000000001E-3</v>
      </c>
      <c r="Q11" s="4">
        <f t="shared" si="21"/>
        <v>25</v>
      </c>
      <c r="R11">
        <f t="shared" si="0"/>
        <v>250000</v>
      </c>
      <c r="S11">
        <f t="shared" si="1"/>
        <v>4787.8835948408714</v>
      </c>
      <c r="U11">
        <f t="shared" si="13"/>
        <v>2.3392280000000001E-3</v>
      </c>
      <c r="V11">
        <f t="shared" si="14"/>
        <v>0.01</v>
      </c>
      <c r="W11">
        <f t="shared" si="15"/>
        <v>0.91835134649461458</v>
      </c>
      <c r="X11">
        <f t="shared" si="16"/>
        <v>2.1482331835579044E-3</v>
      </c>
      <c r="Y11">
        <f t="shared" si="17"/>
        <v>9.1835134649461466E-3</v>
      </c>
      <c r="Z11">
        <f t="shared" si="18"/>
        <v>0.90701959984611047</v>
      </c>
      <c r="AB11">
        <f t="shared" si="19"/>
        <v>4193.3840823207265</v>
      </c>
      <c r="AC11">
        <f t="shared" si="2"/>
        <v>4342.7042623023244</v>
      </c>
      <c r="AE11">
        <f t="shared" si="3"/>
        <v>0</v>
      </c>
      <c r="AF11">
        <f t="shared" si="4"/>
        <v>0</v>
      </c>
      <c r="AG11">
        <f t="shared" si="4"/>
        <v>-22.675489996152763</v>
      </c>
      <c r="AH11">
        <f t="shared" si="5"/>
        <v>-537.05829588947608</v>
      </c>
      <c r="AI11">
        <f t="shared" si="6"/>
        <v>-559.73378588562889</v>
      </c>
      <c r="AJ11">
        <f t="shared" si="7"/>
        <v>-149.3201799815979</v>
      </c>
      <c r="AK11">
        <f t="shared" si="22"/>
        <v>10.064121797569742</v>
      </c>
      <c r="AL11">
        <f t="shared" si="8"/>
        <v>-698.98984406965701</v>
      </c>
      <c r="AN11">
        <f t="shared" si="9"/>
        <v>0</v>
      </c>
      <c r="AO11">
        <f t="shared" si="9"/>
        <v>0</v>
      </c>
      <c r="AP11">
        <f t="shared" si="9"/>
        <v>-12.682597395997034</v>
      </c>
      <c r="AQ11">
        <f t="shared" si="9"/>
        <v>-300.38134329631299</v>
      </c>
      <c r="AR11">
        <f t="shared" si="9"/>
        <v>-313.06394069231004</v>
      </c>
      <c r="AS11">
        <f t="shared" si="9"/>
        <v>-83.516066295622636</v>
      </c>
      <c r="AT11">
        <f t="shared" si="9"/>
        <v>5.6289502420680169</v>
      </c>
      <c r="AU11">
        <f t="shared" si="9"/>
        <v>-390.95105674586466</v>
      </c>
      <c r="AW11">
        <v>8</v>
      </c>
      <c r="AX11">
        <f>IF(Z11&gt;0, (R11*SUMPRODUCT(K11:$K$98, X11:$X$98)-K11*$AZ$3)/Z11, 0)</f>
        <v>4787.8835948408714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3">
        <v>1.9E-3</v>
      </c>
      <c r="G12" s="13"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2.4176169999999999E-3</v>
      </c>
      <c r="Q12" s="4">
        <f t="shared" si="21"/>
        <v>25</v>
      </c>
      <c r="R12">
        <f t="shared" si="0"/>
        <v>250000</v>
      </c>
      <c r="S12">
        <f t="shared" si="1"/>
        <v>4999.8347114915177</v>
      </c>
      <c r="U12">
        <f t="shared" si="13"/>
        <v>2.4176169999999999E-3</v>
      </c>
      <c r="V12">
        <f t="shared" si="14"/>
        <v>0.01</v>
      </c>
      <c r="W12">
        <f t="shared" si="15"/>
        <v>0.90701959984611047</v>
      </c>
      <c r="X12">
        <f t="shared" si="16"/>
        <v>2.1928260039211539E-3</v>
      </c>
      <c r="Y12">
        <f t="shared" si="17"/>
        <v>9.0701959984611051E-3</v>
      </c>
      <c r="Z12">
        <f t="shared" si="18"/>
        <v>0.8957565778437282</v>
      </c>
      <c r="AB12">
        <f t="shared" si="19"/>
        <v>4342.7042623023244</v>
      </c>
      <c r="AC12">
        <f t="shared" si="2"/>
        <v>4478.6348309499263</v>
      </c>
      <c r="AE12">
        <f t="shared" si="3"/>
        <v>0</v>
      </c>
      <c r="AF12">
        <f t="shared" si="4"/>
        <v>0</v>
      </c>
      <c r="AG12">
        <f t="shared" si="4"/>
        <v>-22.393914446093206</v>
      </c>
      <c r="AH12">
        <f t="shared" si="5"/>
        <v>-548.20650098028852</v>
      </c>
      <c r="AI12">
        <f t="shared" si="6"/>
        <v>-570.60041542638169</v>
      </c>
      <c r="AJ12">
        <f t="shared" si="7"/>
        <v>-135.93056864760183</v>
      </c>
      <c r="AK12">
        <f t="shared" si="22"/>
        <v>9.9882198032953458</v>
      </c>
      <c r="AL12">
        <f t="shared" si="8"/>
        <v>-696.54276427068817</v>
      </c>
      <c r="AN12">
        <f t="shared" si="9"/>
        <v>0</v>
      </c>
      <c r="AO12">
        <f t="shared" si="9"/>
        <v>0</v>
      </c>
      <c r="AP12">
        <f t="shared" si="9"/>
        <v>-11.90260359115114</v>
      </c>
      <c r="AQ12">
        <f t="shared" si="9"/>
        <v>-291.37758309149632</v>
      </c>
      <c r="AR12">
        <f t="shared" si="9"/>
        <v>-303.28018668264741</v>
      </c>
      <c r="AS12">
        <f t="shared" si="9"/>
        <v>-72.248542273698931</v>
      </c>
      <c r="AT12">
        <f t="shared" si="9"/>
        <v>5.3088450072493103</v>
      </c>
      <c r="AU12">
        <f t="shared" si="9"/>
        <v>-370.21988394909704</v>
      </c>
      <c r="AW12">
        <v>9</v>
      </c>
      <c r="AX12">
        <f>IF(Z12&gt;0, (R12*SUMPRODUCT(K12:$K$98, X12:$X$98)-K12*$AZ$3)/Z12, 0)</f>
        <v>4999.8347114915177</v>
      </c>
    </row>
    <row r="13" spans="1:52" x14ac:dyDescent="0.25">
      <c r="E13">
        <v>2013</v>
      </c>
      <c r="F13" s="13">
        <v>1.6999999999999999E-3</v>
      </c>
      <c r="G13" s="13"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2.502181E-3</v>
      </c>
      <c r="Q13" s="4">
        <f t="shared" si="21"/>
        <v>25</v>
      </c>
      <c r="R13">
        <f t="shared" si="0"/>
        <v>250000</v>
      </c>
      <c r="S13">
        <f t="shared" si="1"/>
        <v>5199.9135247739659</v>
      </c>
      <c r="U13">
        <f t="shared" si="13"/>
        <v>2.502181E-3</v>
      </c>
      <c r="V13">
        <f t="shared" si="14"/>
        <v>0.01</v>
      </c>
      <c r="W13">
        <f t="shared" si="15"/>
        <v>0.8957565778437282</v>
      </c>
      <c r="X13">
        <f t="shared" si="16"/>
        <v>2.2413450897055976E-3</v>
      </c>
      <c r="Y13">
        <f t="shared" si="17"/>
        <v>8.9575657784372823E-3</v>
      </c>
      <c r="Z13">
        <f t="shared" si="18"/>
        <v>0.88455766697558524</v>
      </c>
      <c r="AB13">
        <f t="shared" si="19"/>
        <v>4478.6348309499263</v>
      </c>
      <c r="AC13">
        <f t="shared" si="2"/>
        <v>4599.6233759488514</v>
      </c>
      <c r="AE13">
        <f t="shared" si="3"/>
        <v>0</v>
      </c>
      <c r="AF13">
        <f t="shared" si="4"/>
        <v>0</v>
      </c>
      <c r="AG13">
        <f t="shared" si="4"/>
        <v>-22.113941674389633</v>
      </c>
      <c r="AH13">
        <f t="shared" si="5"/>
        <v>-560.33627242639943</v>
      </c>
      <c r="AI13">
        <f t="shared" si="6"/>
        <v>-582.45021410078903</v>
      </c>
      <c r="AJ13">
        <f t="shared" si="7"/>
        <v>-120.98854499892514</v>
      </c>
      <c r="AK13">
        <f t="shared" si="22"/>
        <v>8.9572696618998524</v>
      </c>
      <c r="AL13">
        <f t="shared" si="8"/>
        <v>-694.48148943781428</v>
      </c>
      <c r="AN13">
        <f t="shared" si="9"/>
        <v>0</v>
      </c>
      <c r="AO13">
        <f t="shared" si="9"/>
        <v>0</v>
      </c>
      <c r="AP13">
        <f t="shared" si="9"/>
        <v>-11.172809017759807</v>
      </c>
      <c r="AQ13">
        <f t="shared" si="9"/>
        <v>-283.10331327291016</v>
      </c>
      <c r="AR13">
        <f t="shared" si="9"/>
        <v>-294.27612229066995</v>
      </c>
      <c r="AS13">
        <f t="shared" si="9"/>
        <v>-61.128039791076255</v>
      </c>
      <c r="AT13">
        <f t="shared" si="9"/>
        <v>4.525555178111107</v>
      </c>
      <c r="AU13">
        <f t="shared" si="9"/>
        <v>-350.87860690363505</v>
      </c>
      <c r="AW13">
        <v>10</v>
      </c>
      <c r="AX13">
        <f>IF(Z13&gt;0, (R13*SUMPRODUCT(K13:$K$98, X13:$X$98)-K13*$AZ$3)/Z13, 0)</f>
        <v>5199.9135247739659</v>
      </c>
    </row>
    <row r="14" spans="1:52" x14ac:dyDescent="0.25">
      <c r="E14">
        <v>2014</v>
      </c>
      <c r="F14" s="13">
        <v>1.4E-3</v>
      </c>
      <c r="G14" s="13">
        <v>1.8E-3</v>
      </c>
      <c r="H14" s="5">
        <f t="shared" si="10"/>
        <v>5.1800000000000006E-2</v>
      </c>
      <c r="I14" s="5">
        <f t="shared" si="11"/>
        <v>1.0518000000000001</v>
      </c>
      <c r="J14">
        <f t="shared" si="12"/>
        <v>0.95075109336375729</v>
      </c>
      <c r="K14">
        <f t="shared" si="20"/>
        <v>0.48035581109819386</v>
      </c>
      <c r="L14" s="2">
        <v>11</v>
      </c>
      <c r="M14" s="6">
        <v>2.5943469999999999E-3</v>
      </c>
      <c r="Q14" s="4">
        <f t="shared" si="21"/>
        <v>25</v>
      </c>
      <c r="R14">
        <f t="shared" si="0"/>
        <v>250000</v>
      </c>
      <c r="S14">
        <f t="shared" si="1"/>
        <v>5389.2566764518524</v>
      </c>
      <c r="U14">
        <f t="shared" si="13"/>
        <v>2.5943469999999999E-3</v>
      </c>
      <c r="V14">
        <f t="shared" si="14"/>
        <v>0.01</v>
      </c>
      <c r="W14">
        <f t="shared" si="15"/>
        <v>0.88455766697558524</v>
      </c>
      <c r="X14">
        <f t="shared" si="16"/>
        <v>2.2948495296451084E-3</v>
      </c>
      <c r="Y14">
        <f t="shared" si="17"/>
        <v>8.8455766697558523E-3</v>
      </c>
      <c r="Z14">
        <f t="shared" si="18"/>
        <v>0.87341724077618432</v>
      </c>
      <c r="AB14">
        <f t="shared" si="19"/>
        <v>4599.6233759488514</v>
      </c>
      <c r="AC14">
        <f t="shared" si="2"/>
        <v>4707.0696961812064</v>
      </c>
      <c r="AE14">
        <f t="shared" si="3"/>
        <v>0</v>
      </c>
      <c r="AF14">
        <f t="shared" si="4"/>
        <v>0</v>
      </c>
      <c r="AG14">
        <f t="shared" si="4"/>
        <v>-21.835431019404609</v>
      </c>
      <c r="AH14">
        <f t="shared" si="5"/>
        <v>-573.71238241127708</v>
      </c>
      <c r="AI14">
        <f t="shared" si="6"/>
        <v>-595.54781343068169</v>
      </c>
      <c r="AJ14">
        <f t="shared" si="7"/>
        <v>-107.44632023235499</v>
      </c>
      <c r="AK14">
        <f t="shared" si="22"/>
        <v>8.279322076707933</v>
      </c>
      <c r="AL14">
        <f t="shared" si="8"/>
        <v>-694.71481158632878</v>
      </c>
      <c r="AN14">
        <f t="shared" si="9"/>
        <v>0</v>
      </c>
      <c r="AO14">
        <f t="shared" si="9"/>
        <v>0</v>
      </c>
      <c r="AP14">
        <f t="shared" si="9"/>
        <v>-10.488776178004763</v>
      </c>
      <c r="AQ14">
        <f t="shared" si="9"/>
        <v>-275.58607679024618</v>
      </c>
      <c r="AR14">
        <f t="shared" si="9"/>
        <v>-286.07485296825092</v>
      </c>
      <c r="AS14">
        <f t="shared" si="9"/>
        <v>-51.612464304729158</v>
      </c>
      <c r="AT14">
        <f t="shared" si="9"/>
        <v>3.977020471500222</v>
      </c>
      <c r="AU14">
        <f t="shared" si="9"/>
        <v>-333.7102968014799</v>
      </c>
      <c r="AW14">
        <v>11</v>
      </c>
      <c r="AX14">
        <f>IF(Z14&gt;0, (R14*SUMPRODUCT(K14:$K$98, X14:$X$98)-K14*$AZ$3)/Z14, 0)</f>
        <v>5389.2566764518524</v>
      </c>
    </row>
    <row r="15" spans="1:52" x14ac:dyDescent="0.25">
      <c r="E15">
        <v>2015</v>
      </c>
      <c r="F15" s="13">
        <v>1.9E-3</v>
      </c>
      <c r="G15" s="13">
        <v>4.1000000000000003E-3</v>
      </c>
      <c r="H15" s="5">
        <f t="shared" si="10"/>
        <v>5.4100000000000002E-2</v>
      </c>
      <c r="I15" s="5">
        <f t="shared" si="11"/>
        <v>1.0541</v>
      </c>
      <c r="J15">
        <f t="shared" si="12"/>
        <v>0.94867659614837296</v>
      </c>
      <c r="K15">
        <f t="shared" si="20"/>
        <v>0.45570231581272541</v>
      </c>
      <c r="L15" s="2">
        <v>12</v>
      </c>
      <c r="M15" s="6">
        <v>2.6922130000000002E-3</v>
      </c>
      <c r="Q15" s="4">
        <f t="shared" si="21"/>
        <v>25</v>
      </c>
      <c r="R15">
        <f t="shared" si="0"/>
        <v>250000</v>
      </c>
      <c r="S15">
        <f t="shared" si="1"/>
        <v>5587.6877094528454</v>
      </c>
      <c r="U15">
        <f t="shared" si="13"/>
        <v>2.6922130000000002E-3</v>
      </c>
      <c r="V15">
        <f t="shared" si="14"/>
        <v>0.01</v>
      </c>
      <c r="W15">
        <f t="shared" si="15"/>
        <v>0.87341724077618432</v>
      </c>
      <c r="X15">
        <f t="shared" si="16"/>
        <v>2.3514252500417736E-3</v>
      </c>
      <c r="Y15">
        <f t="shared" si="17"/>
        <v>8.7341724077618435E-3</v>
      </c>
      <c r="Z15">
        <f t="shared" si="18"/>
        <v>0.86233164311838073</v>
      </c>
      <c r="AB15">
        <f t="shared" si="19"/>
        <v>4707.0696961812064</v>
      </c>
      <c r="AC15">
        <f t="shared" si="2"/>
        <v>4818.4399237248535</v>
      </c>
      <c r="AE15">
        <f t="shared" si="3"/>
        <v>0</v>
      </c>
      <c r="AF15">
        <f t="shared" si="4"/>
        <v>0</v>
      </c>
      <c r="AG15">
        <f t="shared" si="4"/>
        <v>-21.558291077959517</v>
      </c>
      <c r="AH15">
        <f t="shared" si="5"/>
        <v>-587.85631251044344</v>
      </c>
      <c r="AI15">
        <f t="shared" si="6"/>
        <v>-609.414603588403</v>
      </c>
      <c r="AJ15">
        <f t="shared" si="7"/>
        <v>-111.37022754364716</v>
      </c>
      <c r="AK15">
        <f t="shared" si="22"/>
        <v>19.298985754342947</v>
      </c>
      <c r="AL15">
        <f t="shared" si="8"/>
        <v>-701.48584537770716</v>
      </c>
      <c r="AN15">
        <f t="shared" si="9"/>
        <v>0</v>
      </c>
      <c r="AO15">
        <f t="shared" si="9"/>
        <v>0</v>
      </c>
      <c r="AP15">
        <f t="shared" si="9"/>
        <v>-9.8241631691909674</v>
      </c>
      <c r="AQ15">
        <f t="shared" si="9"/>
        <v>-267.8874829761383</v>
      </c>
      <c r="AR15">
        <f t="shared" si="9"/>
        <v>-277.71164614532927</v>
      </c>
      <c r="AS15">
        <f t="shared" si="9"/>
        <v>-50.751670604230192</v>
      </c>
      <c r="AT15">
        <f t="shared" si="9"/>
        <v>8.7945925010908788</v>
      </c>
      <c r="AU15">
        <f t="shared" si="9"/>
        <v>-319.66872424846855</v>
      </c>
      <c r="AW15">
        <v>12</v>
      </c>
      <c r="AX15">
        <f>IF(Z15&gt;0, (R15*SUMPRODUCT(K15:$K$98, X15:$X$98)-K15*$AZ$3)/Z15, 0)</f>
        <v>5587.6877094528454</v>
      </c>
    </row>
    <row r="16" spans="1:52" x14ac:dyDescent="0.25">
      <c r="E16">
        <v>2016</v>
      </c>
      <c r="F16" s="13">
        <v>4.7000000000000002E-3</v>
      </c>
      <c r="G16" s="13">
        <v>7.1000000000000004E-3</v>
      </c>
      <c r="H16" s="5">
        <f t="shared" si="10"/>
        <v>5.7100000000000005E-2</v>
      </c>
      <c r="I16" s="5">
        <f t="shared" si="11"/>
        <v>1.0570999999999999</v>
      </c>
      <c r="J16">
        <f t="shared" si="12"/>
        <v>0.94598429666067552</v>
      </c>
      <c r="K16">
        <f t="shared" si="20"/>
        <v>0.43108723471074206</v>
      </c>
      <c r="L16" s="2">
        <v>13</v>
      </c>
      <c r="M16" s="6">
        <v>2.807183E-3</v>
      </c>
      <c r="Q16" s="4">
        <f t="shared" si="21"/>
        <v>25</v>
      </c>
      <c r="R16">
        <f t="shared" si="0"/>
        <v>250000</v>
      </c>
      <c r="S16">
        <f t="shared" si="1"/>
        <v>5799.3394721456252</v>
      </c>
      <c r="U16">
        <f t="shared" si="13"/>
        <v>2.807183E-3</v>
      </c>
      <c r="V16">
        <f t="shared" si="14"/>
        <v>0.01</v>
      </c>
      <c r="W16">
        <f t="shared" si="15"/>
        <v>0.86233164311838073</v>
      </c>
      <c r="X16">
        <f t="shared" si="16"/>
        <v>2.4207227289239856E-3</v>
      </c>
      <c r="Y16">
        <f t="shared" si="17"/>
        <v>8.6233164311838081E-3</v>
      </c>
      <c r="Z16">
        <f t="shared" si="18"/>
        <v>0.85128760395827285</v>
      </c>
      <c r="AB16">
        <f t="shared" si="19"/>
        <v>4818.4399237248535</v>
      </c>
      <c r="AC16">
        <f t="shared" si="2"/>
        <v>4936.9058037834839</v>
      </c>
      <c r="AE16">
        <f t="shared" si="3"/>
        <v>0</v>
      </c>
      <c r="AF16">
        <f t="shared" si="4"/>
        <v>0</v>
      </c>
      <c r="AG16">
        <f t="shared" si="4"/>
        <v>-21.282190098956821</v>
      </c>
      <c r="AH16">
        <f t="shared" si="5"/>
        <v>-605.18068223099635</v>
      </c>
      <c r="AI16">
        <f t="shared" si="6"/>
        <v>-626.46287232995314</v>
      </c>
      <c r="AJ16">
        <f t="shared" si="7"/>
        <v>-118.46588005863032</v>
      </c>
      <c r="AK16">
        <f t="shared" si="22"/>
        <v>34.210923458446459</v>
      </c>
      <c r="AL16">
        <f t="shared" si="8"/>
        <v>-710.71782893013699</v>
      </c>
      <c r="AN16">
        <f t="shared" si="9"/>
        <v>0</v>
      </c>
      <c r="AO16">
        <f t="shared" si="9"/>
        <v>0</v>
      </c>
      <c r="AP16">
        <f t="shared" si="9"/>
        <v>-9.1744804783476308</v>
      </c>
      <c r="AQ16">
        <f t="shared" si="9"/>
        <v>-260.88566680332053</v>
      </c>
      <c r="AR16">
        <f t="shared" si="9"/>
        <v>-270.06014728166815</v>
      </c>
      <c r="AS16">
        <f t="shared" si="9"/>
        <v>-51.069128642049385</v>
      </c>
      <c r="AT16">
        <f t="shared" si="9"/>
        <v>14.747892390602541</v>
      </c>
      <c r="AU16">
        <f t="shared" si="9"/>
        <v>-306.38138353311501</v>
      </c>
      <c r="AW16">
        <v>13</v>
      </c>
      <c r="AX16">
        <f>IF(Z16&gt;0, (R16*SUMPRODUCT(K16:$K$98, X16:$X$98)-K16*$AZ$3)/Z16, 0)</f>
        <v>5799.3394721456252</v>
      </c>
    </row>
    <row r="17" spans="5:50" x14ac:dyDescent="0.25">
      <c r="E17">
        <v>2017</v>
      </c>
      <c r="F17" s="13">
        <v>1.17E-2</v>
      </c>
      <c r="G17" s="13">
        <v>1.38E-2</v>
      </c>
      <c r="H17" s="5">
        <f t="shared" si="10"/>
        <v>6.3799999999999996E-2</v>
      </c>
      <c r="I17" s="5">
        <f t="shared" si="11"/>
        <v>1.0638000000000001</v>
      </c>
      <c r="J17">
        <f t="shared" si="12"/>
        <v>0.94002632073698056</v>
      </c>
      <c r="K17">
        <f t="shared" si="20"/>
        <v>0.40523334716181802</v>
      </c>
      <c r="L17" s="2">
        <v>14</v>
      </c>
      <c r="M17" s="6">
        <v>2.939255E-3</v>
      </c>
      <c r="Q17" s="4">
        <f t="shared" si="21"/>
        <v>25</v>
      </c>
      <c r="R17">
        <f t="shared" si="0"/>
        <v>250000</v>
      </c>
      <c r="S17">
        <f t="shared" si="1"/>
        <v>6047.8203128081805</v>
      </c>
      <c r="U17">
        <f t="shared" si="13"/>
        <v>2.939255E-3</v>
      </c>
      <c r="V17">
        <f t="shared" si="14"/>
        <v>0.01</v>
      </c>
      <c r="W17">
        <f t="shared" si="15"/>
        <v>0.85128760395827285</v>
      </c>
      <c r="X17">
        <f t="shared" si="16"/>
        <v>2.5021513463723733E-3</v>
      </c>
      <c r="Y17">
        <f t="shared" si="17"/>
        <v>8.5128760395827285E-3</v>
      </c>
      <c r="Z17">
        <f t="shared" si="18"/>
        <v>0.8402725765723178</v>
      </c>
      <c r="AB17">
        <f t="shared" si="19"/>
        <v>4936.9058037834839</v>
      </c>
      <c r="AC17">
        <f t="shared" si="2"/>
        <v>5081.8175568897304</v>
      </c>
      <c r="AE17">
        <f t="shared" si="3"/>
        <v>0</v>
      </c>
      <c r="AF17">
        <f t="shared" si="4"/>
        <v>0</v>
      </c>
      <c r="AG17">
        <f t="shared" si="4"/>
        <v>-21.006814414307946</v>
      </c>
      <c r="AH17">
        <f t="shared" si="5"/>
        <v>-625.53783659309329</v>
      </c>
      <c r="AI17">
        <f t="shared" si="6"/>
        <v>-646.54465100740128</v>
      </c>
      <c r="AJ17">
        <f t="shared" si="7"/>
        <v>-144.91175310624658</v>
      </c>
      <c r="AK17">
        <f t="shared" si="22"/>
        <v>68.129300092212077</v>
      </c>
      <c r="AL17">
        <f t="shared" si="8"/>
        <v>-723.32710402143584</v>
      </c>
      <c r="AN17">
        <f t="shared" si="9"/>
        <v>0</v>
      </c>
      <c r="AO17">
        <f t="shared" si="9"/>
        <v>0</v>
      </c>
      <c r="AP17">
        <f t="shared" si="9"/>
        <v>-8.5126617183171351</v>
      </c>
      <c r="AQ17">
        <f t="shared" si="9"/>
        <v>-253.48879129898157</v>
      </c>
      <c r="AR17">
        <f t="shared" si="9"/>
        <v>-262.00145301729873</v>
      </c>
      <c r="AS17">
        <f t="shared" si="9"/>
        <v>-58.723074754331279</v>
      </c>
      <c r="AT17">
        <f t="shared" si="9"/>
        <v>27.608264316159058</v>
      </c>
      <c r="AU17">
        <f t="shared" si="9"/>
        <v>-293.11626345547097</v>
      </c>
      <c r="AW17">
        <v>14</v>
      </c>
      <c r="AX17">
        <f>IF(Z17&gt;0, (R17*SUMPRODUCT(K17:$K$98, X17:$X$98)-K17*$AZ$3)/Z17, 0)</f>
        <v>6047.8203128081805</v>
      </c>
    </row>
    <row r="18" spans="5:50" x14ac:dyDescent="0.25">
      <c r="E18">
        <v>2018</v>
      </c>
      <c r="F18" s="13">
        <v>2.01E-2</v>
      </c>
      <c r="G18" s="13">
        <v>2.1600000000000001E-2</v>
      </c>
      <c r="H18" s="5">
        <f t="shared" si="10"/>
        <v>7.1599999999999997E-2</v>
      </c>
      <c r="I18" s="5">
        <f t="shared" si="11"/>
        <v>1.0716000000000001</v>
      </c>
      <c r="J18">
        <f t="shared" si="12"/>
        <v>0.93318402388951094</v>
      </c>
      <c r="K18">
        <f t="shared" si="20"/>
        <v>0.3781572855186805</v>
      </c>
      <c r="L18" s="2">
        <v>15</v>
      </c>
      <c r="M18" s="6">
        <v>3.7729310000000002E-3</v>
      </c>
      <c r="Q18" s="4">
        <f t="shared" si="21"/>
        <v>25</v>
      </c>
      <c r="R18">
        <f t="shared" si="0"/>
        <v>250000</v>
      </c>
      <c r="S18">
        <f t="shared" si="1"/>
        <v>6339.2204311865626</v>
      </c>
      <c r="U18">
        <f t="shared" si="13"/>
        <v>3.7729310000000002E-3</v>
      </c>
      <c r="V18">
        <f t="shared" si="14"/>
        <v>0.01</v>
      </c>
      <c r="W18">
        <f t="shared" si="15"/>
        <v>0.8402725765723178</v>
      </c>
      <c r="X18">
        <f t="shared" si="16"/>
        <v>3.1702904525995716E-3</v>
      </c>
      <c r="Y18">
        <f t="shared" si="17"/>
        <v>8.4027257657231774E-3</v>
      </c>
      <c r="Z18">
        <f t="shared" si="18"/>
        <v>0.82869956035399506</v>
      </c>
      <c r="AB18">
        <f t="shared" si="19"/>
        <v>5081.8175568897304</v>
      </c>
      <c r="AC18">
        <f t="shared" si="2"/>
        <v>5253.3091843113671</v>
      </c>
      <c r="AE18">
        <f t="shared" si="3"/>
        <v>0</v>
      </c>
      <c r="AF18">
        <f t="shared" si="4"/>
        <v>0</v>
      </c>
      <c r="AG18">
        <f t="shared" si="4"/>
        <v>-20.717489008849878</v>
      </c>
      <c r="AH18">
        <f t="shared" si="5"/>
        <v>-792.57261314989296</v>
      </c>
      <c r="AI18">
        <f t="shared" si="6"/>
        <v>-813.2901021587428</v>
      </c>
      <c r="AJ18">
        <f t="shared" si="7"/>
        <v>-171.49162742163662</v>
      </c>
      <c r="AK18">
        <f t="shared" si="22"/>
        <v>109.76725922881819</v>
      </c>
      <c r="AL18">
        <f t="shared" si="8"/>
        <v>-875.01447035156127</v>
      </c>
      <c r="AN18">
        <f t="shared" si="9"/>
        <v>0</v>
      </c>
      <c r="AO18">
        <f t="shared" si="9"/>
        <v>0</v>
      </c>
      <c r="AP18">
        <f t="shared" si="9"/>
        <v>-7.8344694063497684</v>
      </c>
      <c r="AQ18">
        <f t="shared" si="9"/>
        <v>-299.7171079652108</v>
      </c>
      <c r="AR18">
        <f t="shared" si="9"/>
        <v>-307.55157737156054</v>
      </c>
      <c r="AS18">
        <f t="shared" si="9"/>
        <v>-64.850808314947017</v>
      </c>
      <c r="AT18">
        <f t="shared" si="9"/>
        <v>41.509288788795217</v>
      </c>
      <c r="AU18">
        <f t="shared" si="9"/>
        <v>-330.89309689771233</v>
      </c>
      <c r="AW18">
        <v>15</v>
      </c>
      <c r="AX18">
        <f>IF(Z18&gt;0, (R18*SUMPRODUCT(K18:$K$98, X18:$X$98)-K18*$AZ$3)/Z18, 0)</f>
        <v>6339.2204311865626</v>
      </c>
    </row>
    <row r="19" spans="5:50" x14ac:dyDescent="0.25">
      <c r="E19">
        <v>2019</v>
      </c>
      <c r="F19" s="13">
        <v>2.3400000000000001E-2</v>
      </c>
      <c r="G19" s="13">
        <v>2.23E-2</v>
      </c>
      <c r="H19" s="5">
        <f t="shared" si="10"/>
        <v>7.2300000000000003E-2</v>
      </c>
      <c r="I19" s="5">
        <f t="shared" si="11"/>
        <v>1.0723</v>
      </c>
      <c r="J19">
        <f t="shared" si="12"/>
        <v>0.93257483913084027</v>
      </c>
      <c r="K19">
        <f t="shared" si="20"/>
        <v>0.3526599697087387</v>
      </c>
      <c r="L19" s="2">
        <v>16</v>
      </c>
      <c r="M19" s="6">
        <v>4.6883589999999996E-3</v>
      </c>
      <c r="Q19" s="4">
        <f t="shared" si="21"/>
        <v>25</v>
      </c>
      <c r="R19">
        <f t="shared" si="0"/>
        <v>250000</v>
      </c>
      <c r="S19">
        <f t="shared" si="1"/>
        <v>6556.7834198493756</v>
      </c>
      <c r="U19">
        <f t="shared" si="13"/>
        <v>4.6883589999999996E-3</v>
      </c>
      <c r="V19">
        <f t="shared" si="14"/>
        <v>0.01</v>
      </c>
      <c r="W19">
        <f t="shared" si="15"/>
        <v>0.82869956035399506</v>
      </c>
      <c r="X19">
        <f t="shared" si="16"/>
        <v>3.8852410420816955E-3</v>
      </c>
      <c r="Y19">
        <f t="shared" si="17"/>
        <v>8.2869956035399508E-3</v>
      </c>
      <c r="Z19">
        <f t="shared" si="18"/>
        <v>0.81652732370837344</v>
      </c>
      <c r="AB19">
        <f t="shared" si="19"/>
        <v>5253.3091843113671</v>
      </c>
      <c r="AC19">
        <f t="shared" si="2"/>
        <v>5353.7928179450473</v>
      </c>
      <c r="AE19">
        <f t="shared" si="3"/>
        <v>0</v>
      </c>
      <c r="AF19">
        <f t="shared" si="4"/>
        <v>0</v>
      </c>
      <c r="AG19">
        <f t="shared" si="4"/>
        <v>-20.413183092709335</v>
      </c>
      <c r="AH19">
        <f t="shared" si="5"/>
        <v>-971.31026052042387</v>
      </c>
      <c r="AI19">
        <f t="shared" si="6"/>
        <v>-991.72344361313321</v>
      </c>
      <c r="AJ19">
        <f t="shared" si="7"/>
        <v>-100.48363363368026</v>
      </c>
      <c r="AK19">
        <f t="shared" si="22"/>
        <v>117.14879481014349</v>
      </c>
      <c r="AL19">
        <f t="shared" si="8"/>
        <v>-975.05828243666997</v>
      </c>
      <c r="AN19">
        <f t="shared" si="9"/>
        <v>0</v>
      </c>
      <c r="AO19">
        <f t="shared" si="9"/>
        <v>0</v>
      </c>
      <c r="AP19">
        <f t="shared" si="9"/>
        <v>-7.1989125311338107</v>
      </c>
      <c r="AQ19">
        <f t="shared" si="9"/>
        <v>-342.54224705291978</v>
      </c>
      <c r="AR19">
        <f t="shared" si="9"/>
        <v>-349.74115958405361</v>
      </c>
      <c r="AS19">
        <f t="shared" si="9"/>
        <v>-35.436555193477673</v>
      </c>
      <c r="AT19">
        <f t="shared" si="9"/>
        <v>41.313690429160445</v>
      </c>
      <c r="AU19">
        <f t="shared" si="9"/>
        <v>-343.86402434837083</v>
      </c>
      <c r="AW19">
        <v>16</v>
      </c>
      <c r="AX19">
        <f>IF(Z19&gt;0, (R19*SUMPRODUCT(K19:$K$98, X19:$X$98)-K19*$AZ$3)/Z19, 0)</f>
        <v>6556.7834198493756</v>
      </c>
    </row>
    <row r="20" spans="5:50" x14ac:dyDescent="0.25">
      <c r="E20">
        <v>2020</v>
      </c>
      <c r="F20" s="14">
        <v>4.3E-3</v>
      </c>
      <c r="G20" s="14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0.33449679380512065</v>
      </c>
      <c r="L20" s="2">
        <v>17</v>
      </c>
      <c r="M20" s="6">
        <v>5.6712799999999999E-3</v>
      </c>
      <c r="Q20" s="4">
        <f t="shared" si="21"/>
        <v>25</v>
      </c>
      <c r="R20">
        <f t="shared" si="0"/>
        <v>250000</v>
      </c>
      <c r="S20">
        <f t="shared" si="1"/>
        <v>6589.685082246443</v>
      </c>
      <c r="U20">
        <f t="shared" si="13"/>
        <v>5.6712799999999999E-3</v>
      </c>
      <c r="V20">
        <f t="shared" si="14"/>
        <v>0.01</v>
      </c>
      <c r="W20">
        <f t="shared" si="15"/>
        <v>0.81652732370837344</v>
      </c>
      <c r="X20">
        <f t="shared" si="16"/>
        <v>4.6307550804008243E-3</v>
      </c>
      <c r="Y20">
        <f t="shared" si="17"/>
        <v>8.1652732370837353E-3</v>
      </c>
      <c r="Z20">
        <f t="shared" si="18"/>
        <v>0.80373129539088894</v>
      </c>
      <c r="AB20">
        <f t="shared" si="19"/>
        <v>5353.7928179450473</v>
      </c>
      <c r="AC20">
        <f t="shared" si="2"/>
        <v>5296.3361273719502</v>
      </c>
      <c r="AE20">
        <f t="shared" si="3"/>
        <v>0</v>
      </c>
      <c r="AF20">
        <f t="shared" si="4"/>
        <v>0</v>
      </c>
      <c r="AG20">
        <f t="shared" si="4"/>
        <v>-20.093282384772223</v>
      </c>
      <c r="AH20">
        <f t="shared" si="5"/>
        <v>-1157.6887701002061</v>
      </c>
      <c r="AI20">
        <f t="shared" si="6"/>
        <v>-1177.7820524849783</v>
      </c>
      <c r="AJ20">
        <f t="shared" si="7"/>
        <v>57.456690573097148</v>
      </c>
      <c r="AK20">
        <f t="shared" si="22"/>
        <v>23.021309117163703</v>
      </c>
      <c r="AL20">
        <f t="shared" si="8"/>
        <v>-1097.3040527947173</v>
      </c>
      <c r="AN20">
        <f t="shared" si="9"/>
        <v>0</v>
      </c>
      <c r="AO20">
        <f t="shared" si="9"/>
        <v>0</v>
      </c>
      <c r="AP20">
        <f t="shared" si="9"/>
        <v>-6.721138534727217</v>
      </c>
      <c r="AQ20">
        <f t="shared" si="9"/>
        <v>-387.24318182271236</v>
      </c>
      <c r="AR20">
        <f t="shared" si="9"/>
        <v>-393.96432035743959</v>
      </c>
      <c r="AS20">
        <f t="shared" si="9"/>
        <v>19.219078779353897</v>
      </c>
      <c r="AT20">
        <f t="shared" si="9"/>
        <v>7.7005540888878512</v>
      </c>
      <c r="AU20">
        <f t="shared" si="9"/>
        <v>-367.04468748919777</v>
      </c>
      <c r="AW20">
        <v>17</v>
      </c>
      <c r="AX20">
        <f>IF(Z20&gt;0, (R20*SUMPRODUCT(K20:$K$98, X20:$X$98)-K20*$AZ$3)/Z20, 0)</f>
        <v>6589.685082246443</v>
      </c>
    </row>
    <row r="21" spans="5:50" x14ac:dyDescent="0.25">
      <c r="E21">
        <v>2021</v>
      </c>
      <c r="F21" s="15">
        <v>1.2999999999999999E-3</v>
      </c>
      <c r="G21" s="15">
        <v>1.6000000000000001E-3</v>
      </c>
      <c r="H21" s="5">
        <f t="shared" si="10"/>
        <v>5.16E-2</v>
      </c>
      <c r="I21" s="5">
        <f t="shared" si="11"/>
        <v>1.0516000000000001</v>
      </c>
      <c r="J21">
        <f t="shared" si="12"/>
        <v>0.95093191327500948</v>
      </c>
      <c r="K21">
        <f t="shared" si="20"/>
        <v>0.31808367611745975</v>
      </c>
      <c r="L21" s="2">
        <v>18</v>
      </c>
      <c r="M21" s="6">
        <v>6.8024940000000001E-3</v>
      </c>
      <c r="Q21" s="4">
        <f t="shared" si="21"/>
        <v>25</v>
      </c>
      <c r="R21">
        <f t="shared" si="0"/>
        <v>250000</v>
      </c>
      <c r="S21">
        <f t="shared" si="1"/>
        <v>6538.2637166419245</v>
      </c>
      <c r="U21">
        <f t="shared" si="13"/>
        <v>6.8024940000000001E-3</v>
      </c>
      <c r="V21">
        <f t="shared" si="14"/>
        <v>0.01</v>
      </c>
      <c r="W21">
        <f t="shared" si="15"/>
        <v>0.80373129539088894</v>
      </c>
      <c r="X21">
        <f t="shared" si="16"/>
        <v>5.4673773145087496E-3</v>
      </c>
      <c r="Y21">
        <f t="shared" si="17"/>
        <v>8.037312953908889E-3</v>
      </c>
      <c r="Z21">
        <f t="shared" si="18"/>
        <v>0.79022660512247134</v>
      </c>
      <c r="AB21">
        <f t="shared" si="19"/>
        <v>5296.3361273719502</v>
      </c>
      <c r="AC21">
        <f t="shared" si="2"/>
        <v>5166.7099401973801</v>
      </c>
      <c r="AE21">
        <f t="shared" si="3"/>
        <v>0</v>
      </c>
      <c r="AF21">
        <f t="shared" si="4"/>
        <v>0</v>
      </c>
      <c r="AG21">
        <f t="shared" si="4"/>
        <v>-19.755665128061782</v>
      </c>
      <c r="AH21">
        <f t="shared" si="5"/>
        <v>-1366.8443286271875</v>
      </c>
      <c r="AI21">
        <f t="shared" si="6"/>
        <v>-1386.5999937552492</v>
      </c>
      <c r="AJ21">
        <f t="shared" si="7"/>
        <v>129.62618717457008</v>
      </c>
      <c r="AK21">
        <f t="shared" si="22"/>
        <v>8.47413780379512</v>
      </c>
      <c r="AL21">
        <f t="shared" si="8"/>
        <v>-1248.4996687768839</v>
      </c>
      <c r="AN21">
        <f t="shared" si="9"/>
        <v>0</v>
      </c>
      <c r="AO21">
        <f t="shared" si="9"/>
        <v>0</v>
      </c>
      <c r="AP21">
        <f t="shared" si="9"/>
        <v>-6.2839545880793981</v>
      </c>
      <c r="AQ21">
        <f t="shared" si="9"/>
        <v>-434.77086873003702</v>
      </c>
      <c r="AR21">
        <f t="shared" si="9"/>
        <v>-441.05482331811641</v>
      </c>
      <c r="AS21">
        <f t="shared" si="9"/>
        <v>41.231974137577161</v>
      </c>
      <c r="AT21">
        <f t="shared" si="9"/>
        <v>2.6954849045570888</v>
      </c>
      <c r="AU21">
        <f t="shared" si="9"/>
        <v>-397.12736427598213</v>
      </c>
      <c r="AW21">
        <v>18</v>
      </c>
      <c r="AX21">
        <f>IF(Z21&gt;0, (R21*SUMPRODUCT(K21:$K$98, X21:$X$98)-K21*$AZ$3)/Z21, 0)</f>
        <v>6538.2637166419245</v>
      </c>
    </row>
    <row r="22" spans="5:50" x14ac:dyDescent="0.25">
      <c r="E22">
        <v>2022</v>
      </c>
      <c r="F22" s="15">
        <v>0.02</v>
      </c>
      <c r="G22" s="15">
        <v>2.1000000000000001E-2</v>
      </c>
      <c r="H22" s="5">
        <f t="shared" si="10"/>
        <v>7.1000000000000008E-2</v>
      </c>
      <c r="I22" s="5">
        <f t="shared" si="11"/>
        <v>1.071</v>
      </c>
      <c r="J22">
        <f t="shared" si="12"/>
        <v>0.93370681605975725</v>
      </c>
      <c r="K22">
        <f t="shared" si="20"/>
        <v>0.29699689646821636</v>
      </c>
      <c r="L22" s="2">
        <v>19</v>
      </c>
      <c r="M22" s="6">
        <v>8.090557E-3</v>
      </c>
      <c r="Q22" s="4">
        <f t="shared" si="21"/>
        <v>25</v>
      </c>
      <c r="R22">
        <f t="shared" si="0"/>
        <v>250000</v>
      </c>
      <c r="S22">
        <f t="shared" si="1"/>
        <v>6524.9527965228626</v>
      </c>
      <c r="U22">
        <f t="shared" si="13"/>
        <v>8.090557E-3</v>
      </c>
      <c r="V22">
        <f t="shared" si="14"/>
        <v>0.01</v>
      </c>
      <c r="W22">
        <f t="shared" si="15"/>
        <v>0.79022660512247134</v>
      </c>
      <c r="X22">
        <f t="shared" si="16"/>
        <v>6.393373391659846E-3</v>
      </c>
      <c r="Y22">
        <f t="shared" si="17"/>
        <v>7.9022660512247135E-3</v>
      </c>
      <c r="Z22">
        <f t="shared" si="18"/>
        <v>0.77593096567958686</v>
      </c>
      <c r="AB22">
        <f t="shared" si="19"/>
        <v>5166.7099401973801</v>
      </c>
      <c r="AC22">
        <f t="shared" si="2"/>
        <v>5062.9129244197056</v>
      </c>
      <c r="AE22">
        <f t="shared" si="3"/>
        <v>0</v>
      </c>
      <c r="AF22">
        <f t="shared" si="4"/>
        <v>0</v>
      </c>
      <c r="AG22">
        <f t="shared" si="4"/>
        <v>-19.39827414198967</v>
      </c>
      <c r="AH22">
        <f t="shared" si="5"/>
        <v>-1598.3433479149614</v>
      </c>
      <c r="AI22">
        <f t="shared" si="6"/>
        <v>-1617.7416220569512</v>
      </c>
      <c r="AJ22">
        <f t="shared" si="7"/>
        <v>103.79701577767446</v>
      </c>
      <c r="AK22">
        <f t="shared" si="22"/>
        <v>108.50090874414499</v>
      </c>
      <c r="AL22">
        <f t="shared" si="8"/>
        <v>-1405.4436975351318</v>
      </c>
      <c r="AN22">
        <f t="shared" si="9"/>
        <v>0</v>
      </c>
      <c r="AO22">
        <f t="shared" si="9"/>
        <v>0</v>
      </c>
      <c r="AP22">
        <f t="shared" si="9"/>
        <v>-5.7612272170105845</v>
      </c>
      <c r="AQ22">
        <f t="shared" si="9"/>
        <v>-474.70301382136211</v>
      </c>
      <c r="AR22">
        <f t="shared" si="9"/>
        <v>-480.46424103837273</v>
      </c>
      <c r="AS22">
        <f t="shared" si="9"/>
        <v>30.827391548631802</v>
      </c>
      <c r="AT22">
        <f t="shared" si="9"/>
        <v>32.22443316099222</v>
      </c>
      <c r="AU22">
        <f t="shared" si="9"/>
        <v>-417.41241632874875</v>
      </c>
      <c r="AW22">
        <v>19</v>
      </c>
      <c r="AX22">
        <f>IF(Z22&gt;0, (R22*SUMPRODUCT(K22:$K$98, X22:$X$98)-K22*$AZ$3)/Z22, 0)</f>
        <v>6524.9527965228626</v>
      </c>
    </row>
    <row r="23" spans="5:50" x14ac:dyDescent="0.25">
      <c r="E23">
        <v>2023</v>
      </c>
      <c r="F23" s="15">
        <v>5.3900000000000003E-2</v>
      </c>
      <c r="G23" s="15"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0.26517580041805033</v>
      </c>
      <c r="L23" s="2">
        <v>20</v>
      </c>
      <c r="M23" s="6">
        <v>9.5159809999999997E-3</v>
      </c>
      <c r="Q23" s="4">
        <f t="shared" si="21"/>
        <v>25</v>
      </c>
      <c r="R23">
        <f t="shared" si="0"/>
        <v>250000</v>
      </c>
      <c r="S23">
        <f t="shared" si="1"/>
        <v>6687.366290865587</v>
      </c>
      <c r="U23">
        <f t="shared" si="13"/>
        <v>9.5159809999999997E-3</v>
      </c>
      <c r="V23">
        <f t="shared" si="14"/>
        <v>0.01</v>
      </c>
      <c r="W23">
        <f t="shared" si="15"/>
        <v>0.77593096567958686</v>
      </c>
      <c r="X23">
        <f t="shared" si="16"/>
        <v>7.3837443267186003E-3</v>
      </c>
      <c r="Y23">
        <f t="shared" si="17"/>
        <v>7.7593096567958684E-3</v>
      </c>
      <c r="Z23">
        <f t="shared" si="18"/>
        <v>0.76078791169607241</v>
      </c>
      <c r="AB23">
        <f t="shared" si="19"/>
        <v>5062.9129244197056</v>
      </c>
      <c r="AC23">
        <f t="shared" si="2"/>
        <v>5087.6674351743395</v>
      </c>
      <c r="AE23">
        <f t="shared" si="3"/>
        <v>0</v>
      </c>
      <c r="AF23">
        <f t="shared" si="4"/>
        <v>0</v>
      </c>
      <c r="AG23">
        <f t="shared" si="4"/>
        <v>-19.019697792401811</v>
      </c>
      <c r="AH23">
        <f t="shared" si="5"/>
        <v>-1845.93608167965</v>
      </c>
      <c r="AI23">
        <f t="shared" si="6"/>
        <v>-1864.9557794720517</v>
      </c>
      <c r="AJ23">
        <f t="shared" si="7"/>
        <v>-24.754510754633884</v>
      </c>
      <c r="AK23">
        <f t="shared" si="22"/>
        <v>354.40390470937945</v>
      </c>
      <c r="AL23">
        <f t="shared" si="8"/>
        <v>-1535.3063855173061</v>
      </c>
      <c r="AN23">
        <f t="shared" si="9"/>
        <v>0</v>
      </c>
      <c r="AO23">
        <f t="shared" si="9"/>
        <v>0</v>
      </c>
      <c r="AP23">
        <f t="shared" si="9"/>
        <v>-5.0435635858095749</v>
      </c>
      <c r="AQ23">
        <f t="shared" si="9"/>
        <v>-489.49757797996074</v>
      </c>
      <c r="AR23">
        <f t="shared" si="9"/>
        <v>-494.54114156577026</v>
      </c>
      <c r="AS23">
        <f t="shared" si="9"/>
        <v>-6.5642972033172757</v>
      </c>
      <c r="AT23">
        <f t="shared" si="9"/>
        <v>93.979339102592135</v>
      </c>
      <c r="AU23">
        <f t="shared" si="9"/>
        <v>-407.12609966649541</v>
      </c>
      <c r="AW23">
        <v>20</v>
      </c>
      <c r="AX23">
        <f>IF(Z23&gt;0, (R23*SUMPRODUCT(K23:$K$98, X23:$X$98)-K23*$AZ$3)/Z23, 0)</f>
        <v>6687.366290865587</v>
      </c>
    </row>
    <row r="24" spans="5:50" x14ac:dyDescent="0.25">
      <c r="E24">
        <v>2024</v>
      </c>
      <c r="F24" s="5">
        <v>3.5571999999999999E-2</v>
      </c>
      <c r="G24" s="5"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0.23676410751611635</v>
      </c>
      <c r="L24" s="2">
        <v>21</v>
      </c>
      <c r="M24" s="6">
        <v>1.1135328E-2</v>
      </c>
      <c r="Q24" s="4">
        <f t="shared" si="21"/>
        <v>25</v>
      </c>
      <c r="R24">
        <f t="shared" si="0"/>
        <v>250000</v>
      </c>
      <c r="S24">
        <f t="shared" si="1"/>
        <v>6773.2739556110191</v>
      </c>
      <c r="U24">
        <f t="shared" si="13"/>
        <v>1.1135328E-2</v>
      </c>
      <c r="V24">
        <f t="shared" si="14"/>
        <v>0.01</v>
      </c>
      <c r="W24">
        <f t="shared" si="15"/>
        <v>0.76078791169607241</v>
      </c>
      <c r="X24">
        <f t="shared" si="16"/>
        <v>8.4716229351708017E-3</v>
      </c>
      <c r="Y24">
        <f t="shared" si="17"/>
        <v>7.6078791169607246E-3</v>
      </c>
      <c r="Z24">
        <f t="shared" si="18"/>
        <v>0.74470840964394092</v>
      </c>
      <c r="AB24">
        <f t="shared" si="19"/>
        <v>5087.6674351743395</v>
      </c>
      <c r="AC24">
        <f t="shared" si="2"/>
        <v>5044.1140755658071</v>
      </c>
      <c r="AE24">
        <f t="shared" si="3"/>
        <v>0</v>
      </c>
      <c r="AF24">
        <f t="shared" si="4"/>
        <v>0</v>
      </c>
      <c r="AG24">
        <f t="shared" si="4"/>
        <v>-18.617710241098521</v>
      </c>
      <c r="AH24">
        <f t="shared" si="5"/>
        <v>-2117.9057337927006</v>
      </c>
      <c r="AI24">
        <f t="shared" si="6"/>
        <v>-2136.523444033799</v>
      </c>
      <c r="AJ24">
        <f t="shared" si="7"/>
        <v>43.553359608532446</v>
      </c>
      <c r="AK24">
        <f t="shared" si="22"/>
        <v>356.13672046220381</v>
      </c>
      <c r="AL24">
        <f t="shared" si="8"/>
        <v>-1736.8333639630628</v>
      </c>
      <c r="AN24">
        <f t="shared" si="9"/>
        <v>0</v>
      </c>
      <c r="AO24">
        <f t="shared" si="9"/>
        <v>0</v>
      </c>
      <c r="AP24">
        <f t="shared" si="9"/>
        <v>-4.4080055492273509</v>
      </c>
      <c r="AQ24">
        <f t="shared" si="9"/>
        <v>-501.44406086469428</v>
      </c>
      <c r="AR24">
        <f t="shared" si="9"/>
        <v>-505.85206641392159</v>
      </c>
      <c r="AS24">
        <f t="shared" si="9"/>
        <v>10.311872317042655</v>
      </c>
      <c r="AT24">
        <f t="shared" si="9"/>
        <v>84.320392773950289</v>
      </c>
      <c r="AU24">
        <f t="shared" si="9"/>
        <v>-411.21980132292862</v>
      </c>
      <c r="AW24">
        <v>21</v>
      </c>
      <c r="AX24">
        <f>IF(Z24&gt;0, (R24*SUMPRODUCT(K24:$K$98, X24:$X$98)-K24*$AZ$3)/Z24, 0)</f>
        <v>6773.2739556110191</v>
      </c>
    </row>
    <row r="25" spans="5:50" x14ac:dyDescent="0.25">
      <c r="E25">
        <v>2025</v>
      </c>
      <c r="F25" s="5">
        <v>3.5571999999999999E-2</v>
      </c>
      <c r="G25" s="5"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0.21139652456796101</v>
      </c>
      <c r="L25" s="2">
        <v>22</v>
      </c>
      <c r="M25" s="6">
        <v>1.2969985999999999E-2</v>
      </c>
      <c r="Q25" s="4">
        <f t="shared" si="21"/>
        <v>25</v>
      </c>
      <c r="R25">
        <f t="shared" si="0"/>
        <v>250000</v>
      </c>
      <c r="S25">
        <f t="shared" si="1"/>
        <v>6790.5686324124117</v>
      </c>
      <c r="U25">
        <f t="shared" si="13"/>
        <v>1.2969985999999999E-2</v>
      </c>
      <c r="V25">
        <f t="shared" si="14"/>
        <v>0.01</v>
      </c>
      <c r="W25">
        <f t="shared" si="15"/>
        <v>0.74470840964394092</v>
      </c>
      <c r="X25">
        <f t="shared" si="16"/>
        <v>9.658857647164178E-3</v>
      </c>
      <c r="Y25">
        <f t="shared" si="17"/>
        <v>7.4470840964394091E-3</v>
      </c>
      <c r="Z25">
        <f t="shared" si="18"/>
        <v>0.72760246790033722</v>
      </c>
      <c r="AB25">
        <f t="shared" si="19"/>
        <v>5044.1140755658071</v>
      </c>
      <c r="AC25">
        <f t="shared" si="2"/>
        <v>4940.8344953898886</v>
      </c>
      <c r="AE25">
        <f t="shared" si="3"/>
        <v>0</v>
      </c>
      <c r="AF25">
        <f t="shared" si="4"/>
        <v>0</v>
      </c>
      <c r="AG25">
        <f t="shared" si="4"/>
        <v>-18.19006169750843</v>
      </c>
      <c r="AH25">
        <f t="shared" si="5"/>
        <v>-2414.7144117910443</v>
      </c>
      <c r="AI25">
        <f t="shared" si="6"/>
        <v>-2432.9044734885529</v>
      </c>
      <c r="AJ25">
        <f t="shared" si="7"/>
        <v>103.27958017591845</v>
      </c>
      <c r="AK25">
        <f t="shared" si="22"/>
        <v>353.08798528960654</v>
      </c>
      <c r="AL25">
        <f t="shared" si="8"/>
        <v>-1976.536908023028</v>
      </c>
      <c r="AN25">
        <f t="shared" si="9"/>
        <v>0</v>
      </c>
      <c r="AO25">
        <f t="shared" si="9"/>
        <v>0</v>
      </c>
      <c r="AP25">
        <f t="shared" si="9"/>
        <v>-3.8453158245300676</v>
      </c>
      <c r="AQ25">
        <f t="shared" si="9"/>
        <v>-510.462234476795</v>
      </c>
      <c r="AR25">
        <f t="shared" si="9"/>
        <v>-514.30755030132514</v>
      </c>
      <c r="AS25">
        <f t="shared" si="9"/>
        <v>21.832944308027244</v>
      </c>
      <c r="AT25">
        <f t="shared" si="9"/>
        <v>74.641572956926169</v>
      </c>
      <c r="AU25">
        <f t="shared" si="9"/>
        <v>-417.83303303637172</v>
      </c>
      <c r="AW25">
        <v>22</v>
      </c>
      <c r="AX25">
        <f>IF(Z25&gt;0, (R25*SUMPRODUCT(K25:$K$98, X25:$X$98)-K25*$AZ$3)/Z25, 0)</f>
        <v>6790.5686324124117</v>
      </c>
    </row>
    <row r="26" spans="5:50" x14ac:dyDescent="0.25">
      <c r="E26">
        <v>2026</v>
      </c>
      <c r="F26" s="5">
        <v>3.5571999999999999E-2</v>
      </c>
      <c r="G26" s="5"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0.18874689693567948</v>
      </c>
      <c r="L26" s="2">
        <v>23</v>
      </c>
      <c r="M26" s="6">
        <v>1.4883069000000001E-2</v>
      </c>
      <c r="Q26" s="4">
        <f t="shared" si="21"/>
        <v>25</v>
      </c>
      <c r="R26">
        <f t="shared" si="0"/>
        <v>250000</v>
      </c>
      <c r="S26">
        <f t="shared" si="1"/>
        <v>6745.4449937099007</v>
      </c>
      <c r="U26">
        <f t="shared" si="13"/>
        <v>1.4883069000000001E-2</v>
      </c>
      <c r="V26">
        <f t="shared" si="14"/>
        <v>0.01</v>
      </c>
      <c r="W26">
        <f t="shared" si="15"/>
        <v>0.72760246790033722</v>
      </c>
      <c r="X26">
        <f t="shared" si="16"/>
        <v>1.0828957734331004E-2</v>
      </c>
      <c r="Y26">
        <f t="shared" si="17"/>
        <v>7.2760246790033725E-3</v>
      </c>
      <c r="Z26">
        <f t="shared" si="18"/>
        <v>0.70949748548700287</v>
      </c>
      <c r="AB26">
        <f t="shared" si="19"/>
        <v>4940.8344953898886</v>
      </c>
      <c r="AC26">
        <f t="shared" si="2"/>
        <v>4785.8762615280666</v>
      </c>
      <c r="AE26">
        <f t="shared" si="3"/>
        <v>0</v>
      </c>
      <c r="AF26">
        <f t="shared" si="4"/>
        <v>0</v>
      </c>
      <c r="AG26">
        <f t="shared" si="4"/>
        <v>-17.737437137175071</v>
      </c>
      <c r="AH26">
        <f t="shared" si="5"/>
        <v>-2707.2394335827512</v>
      </c>
      <c r="AI26">
        <f t="shared" si="6"/>
        <v>-2724.9768707199264</v>
      </c>
      <c r="AJ26">
        <f t="shared" si="7"/>
        <v>154.95823386182201</v>
      </c>
      <c r="AK26">
        <f t="shared" si="22"/>
        <v>345.85841467729222</v>
      </c>
      <c r="AL26">
        <f t="shared" si="8"/>
        <v>-2224.1602221808121</v>
      </c>
      <c r="AN26">
        <f t="shared" si="9"/>
        <v>0</v>
      </c>
      <c r="AO26">
        <f t="shared" si="9"/>
        <v>0</v>
      </c>
      <c r="AP26">
        <f t="shared" si="9"/>
        <v>-3.3478862192334766</v>
      </c>
      <c r="AQ26">
        <f t="shared" si="9"/>
        <v>-510.98304235065081</v>
      </c>
      <c r="AR26">
        <f t="shared" si="9"/>
        <v>-514.33092856988435</v>
      </c>
      <c r="AS26">
        <f t="shared" si="9"/>
        <v>29.247885796052238</v>
      </c>
      <c r="AT26">
        <f t="shared" si="9"/>
        <v>65.279702549432372</v>
      </c>
      <c r="AU26">
        <f t="shared" si="9"/>
        <v>-419.80334022439968</v>
      </c>
      <c r="AW26">
        <v>23</v>
      </c>
      <c r="AX26">
        <f>IF(Z26&gt;0, (R26*SUMPRODUCT(K26:$K$98, X26:$X$98)-K26*$AZ$3)/Z26, 0)</f>
        <v>6745.4449937099007</v>
      </c>
    </row>
    <row r="27" spans="5:50" x14ac:dyDescent="0.25">
      <c r="E27">
        <v>2027</v>
      </c>
      <c r="F27" s="5">
        <v>3.5571999999999999E-2</v>
      </c>
      <c r="G27" s="5"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0.16852401512114237</v>
      </c>
      <c r="L27" s="2">
        <v>24</v>
      </c>
      <c r="M27" s="6">
        <v>1.6930661E-2</v>
      </c>
      <c r="Q27" s="4">
        <f t="shared" si="21"/>
        <v>25</v>
      </c>
      <c r="R27">
        <f t="shared" si="0"/>
        <v>250000</v>
      </c>
      <c r="S27">
        <f t="shared" si="1"/>
        <v>6651.7560330492788</v>
      </c>
      <c r="U27">
        <f t="shared" si="13"/>
        <v>1.6930661E-2</v>
      </c>
      <c r="V27">
        <f t="shared" si="14"/>
        <v>0.01</v>
      </c>
      <c r="W27">
        <f t="shared" si="15"/>
        <v>0.70949748548700287</v>
      </c>
      <c r="X27">
        <f t="shared" si="16"/>
        <v>1.2012261407132865E-2</v>
      </c>
      <c r="Y27">
        <f t="shared" si="17"/>
        <v>7.0949748548700285E-3</v>
      </c>
      <c r="Z27">
        <f t="shared" si="18"/>
        <v>0.69039024922500003</v>
      </c>
      <c r="AB27">
        <f t="shared" si="19"/>
        <v>4785.8762615280666</v>
      </c>
      <c r="AC27">
        <f t="shared" si="2"/>
        <v>4592.3075054407891</v>
      </c>
      <c r="AE27">
        <f t="shared" si="3"/>
        <v>0</v>
      </c>
      <c r="AF27">
        <f t="shared" si="4"/>
        <v>0</v>
      </c>
      <c r="AG27">
        <f t="shared" si="4"/>
        <v>-17.259756230625001</v>
      </c>
      <c r="AH27">
        <f t="shared" si="5"/>
        <v>-3003.0653517832166</v>
      </c>
      <c r="AI27">
        <f t="shared" si="6"/>
        <v>-3020.3251080138416</v>
      </c>
      <c r="AJ27">
        <f t="shared" si="7"/>
        <v>193.56875608727751</v>
      </c>
      <c r="AK27">
        <f t="shared" si="22"/>
        <v>335.01133830696472</v>
      </c>
      <c r="AL27">
        <f t="shared" si="8"/>
        <v>-2491.7450136195994</v>
      </c>
      <c r="AN27">
        <f t="shared" si="9"/>
        <v>0</v>
      </c>
      <c r="AO27">
        <f t="shared" si="9"/>
        <v>0</v>
      </c>
      <c r="AP27">
        <f t="shared" si="9"/>
        <v>-2.9086834199970788</v>
      </c>
      <c r="AQ27">
        <f t="shared" si="9"/>
        <v>-506.08863075369351</v>
      </c>
      <c r="AR27">
        <f t="shared" si="9"/>
        <v>-508.9973141736906</v>
      </c>
      <c r="AS27">
        <f t="shared" si="9"/>
        <v>32.620983977833077</v>
      </c>
      <c r="AT27">
        <f t="shared" si="9"/>
        <v>56.457455842597064</v>
      </c>
      <c r="AU27">
        <f t="shared" si="9"/>
        <v>-419.91887435326049</v>
      </c>
      <c r="AW27">
        <v>24</v>
      </c>
      <c r="AX27">
        <f>IF(Z27&gt;0, (R27*SUMPRODUCT(K27:$K$98, X27:$X$98)-K27*$AZ$3)/Z27, 0)</f>
        <v>6651.7560330492788</v>
      </c>
    </row>
    <row r="28" spans="5:50" x14ac:dyDescent="0.25">
      <c r="E28">
        <v>2028</v>
      </c>
      <c r="F28" s="5">
        <v>3.5571999999999999E-2</v>
      </c>
      <c r="G28" s="5"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0.15046787064387712</v>
      </c>
      <c r="L28" s="2">
        <v>25</v>
      </c>
      <c r="M28" s="6">
        <v>1.9185959999999998E-2</v>
      </c>
      <c r="Q28" s="4">
        <f t="shared" si="21"/>
        <v>25</v>
      </c>
      <c r="R28">
        <f t="shared" si="0"/>
        <v>250000</v>
      </c>
      <c r="S28">
        <f t="shared" si="1"/>
        <v>6519.4869316791546</v>
      </c>
      <c r="U28">
        <f t="shared" si="13"/>
        <v>1.9185959999999998E-2</v>
      </c>
      <c r="V28">
        <f t="shared" si="14"/>
        <v>0.01</v>
      </c>
      <c r="W28">
        <f t="shared" si="15"/>
        <v>0.69039024922500003</v>
      </c>
      <c r="X28">
        <f t="shared" si="16"/>
        <v>1.324579970602088E-2</v>
      </c>
      <c r="Y28">
        <f t="shared" si="17"/>
        <v>6.9039024922500003E-3</v>
      </c>
      <c r="Z28">
        <f t="shared" si="18"/>
        <v>0.67024054702672908</v>
      </c>
      <c r="AB28">
        <f t="shared" si="19"/>
        <v>4592.3075054407891</v>
      </c>
      <c r="AC28">
        <f t="shared" si="2"/>
        <v>4369.6244874222484</v>
      </c>
      <c r="AE28">
        <f t="shared" si="3"/>
        <v>0</v>
      </c>
      <c r="AF28">
        <f t="shared" si="4"/>
        <v>0</v>
      </c>
      <c r="AG28">
        <f t="shared" si="4"/>
        <v>-16.756013675668228</v>
      </c>
      <c r="AH28">
        <f t="shared" si="5"/>
        <v>-3311.44992650522</v>
      </c>
      <c r="AI28">
        <f t="shared" si="6"/>
        <v>-3328.2059401808883</v>
      </c>
      <c r="AJ28">
        <f t="shared" si="7"/>
        <v>222.68301801854068</v>
      </c>
      <c r="AK28">
        <f t="shared" si="22"/>
        <v>321.46152538085528</v>
      </c>
      <c r="AL28">
        <f t="shared" si="8"/>
        <v>-2784.0613967814925</v>
      </c>
      <c r="AN28">
        <f t="shared" si="9"/>
        <v>0</v>
      </c>
      <c r="AO28">
        <f t="shared" si="9"/>
        <v>0</v>
      </c>
      <c r="AP28">
        <f t="shared" si="9"/>
        <v>-2.5212416982574828</v>
      </c>
      <c r="AQ28">
        <f t="shared" si="9"/>
        <v>-498.26681918506387</v>
      </c>
      <c r="AR28">
        <f t="shared" si="9"/>
        <v>-500.78806088332135</v>
      </c>
      <c r="AS28">
        <f t="shared" si="9"/>
        <v>33.506639549801939</v>
      </c>
      <c r="AT28">
        <f t="shared" si="9"/>
        <v>48.369631217989955</v>
      </c>
      <c r="AU28">
        <f t="shared" si="9"/>
        <v>-418.91179011552947</v>
      </c>
      <c r="AW28">
        <v>25</v>
      </c>
      <c r="AX28">
        <f>IF(Z28&gt;0, (R28*SUMPRODUCT(K28:$K$98, X28:$X$98)-K28*$AZ$3)/Z28, 0)</f>
        <v>6519.4869316791546</v>
      </c>
    </row>
    <row r="29" spans="5:50" x14ac:dyDescent="0.25">
      <c r="E29">
        <v>2029</v>
      </c>
      <c r="F29" s="5">
        <v>3.5571999999999999E-2</v>
      </c>
      <c r="G29" s="5"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0.13434631307489028</v>
      </c>
      <c r="L29" s="2">
        <v>26</v>
      </c>
      <c r="M29" s="6">
        <v>2.1884238E-2</v>
      </c>
      <c r="Q29" s="4">
        <f t="shared" si="21"/>
        <v>25</v>
      </c>
      <c r="R29">
        <f t="shared" si="0"/>
        <v>250000</v>
      </c>
      <c r="S29">
        <f t="shared" si="1"/>
        <v>6356.2741541907772</v>
      </c>
      <c r="U29">
        <f t="shared" si="13"/>
        <v>2.1884238E-2</v>
      </c>
      <c r="V29">
        <f t="shared" si="14"/>
        <v>0.01</v>
      </c>
      <c r="W29">
        <f t="shared" si="15"/>
        <v>0.67024054702672908</v>
      </c>
      <c r="X29">
        <f t="shared" si="16"/>
        <v>1.4667703648383133E-2</v>
      </c>
      <c r="Y29">
        <f t="shared" si="17"/>
        <v>6.7024054702672911E-3</v>
      </c>
      <c r="Z29">
        <f t="shared" si="18"/>
        <v>0.64887043790807875</v>
      </c>
      <c r="AB29">
        <f t="shared" si="19"/>
        <v>4369.6244874222484</v>
      </c>
      <c r="AC29">
        <f t="shared" si="2"/>
        <v>4124.3983938935726</v>
      </c>
      <c r="AE29">
        <f t="shared" si="3"/>
        <v>0</v>
      </c>
      <c r="AF29">
        <f t="shared" si="4"/>
        <v>0</v>
      </c>
      <c r="AG29">
        <f t="shared" si="4"/>
        <v>-16.22176094770197</v>
      </c>
      <c r="AH29">
        <f t="shared" si="5"/>
        <v>-3666.9259120957831</v>
      </c>
      <c r="AI29">
        <f t="shared" si="6"/>
        <v>-3683.1476730434852</v>
      </c>
      <c r="AJ29">
        <f t="shared" si="7"/>
        <v>245.22609352867585</v>
      </c>
      <c r="AK29">
        <f t="shared" si="22"/>
        <v>305.87371411955741</v>
      </c>
      <c r="AL29">
        <f t="shared" si="8"/>
        <v>-3132.0478653952518</v>
      </c>
      <c r="AN29">
        <f t="shared" si="9"/>
        <v>0</v>
      </c>
      <c r="AO29">
        <f t="shared" si="9"/>
        <v>0</v>
      </c>
      <c r="AP29">
        <f t="shared" si="9"/>
        <v>-2.1793337749059978</v>
      </c>
      <c r="AQ29">
        <f t="shared" si="9"/>
        <v>-492.63797660884768</v>
      </c>
      <c r="AR29">
        <f t="shared" si="9"/>
        <v>-494.81731038375369</v>
      </c>
      <c r="AS29">
        <f t="shared" si="9"/>
        <v>32.945221535335811</v>
      </c>
      <c r="AT29">
        <f t="shared" si="9"/>
        <v>41.093005758485546</v>
      </c>
      <c r="AU29">
        <f t="shared" si="9"/>
        <v>-420.77908308993233</v>
      </c>
      <c r="AW29">
        <v>26</v>
      </c>
      <c r="AX29">
        <f>IF(Z29&gt;0, (R29*SUMPRODUCT(K29:$K$98, X29:$X$98)-K29*$AZ$3)/Z29, 0)</f>
        <v>6356.2741541907772</v>
      </c>
    </row>
    <row r="30" spans="5:50" x14ac:dyDescent="0.25">
      <c r="E30">
        <v>2030</v>
      </c>
      <c r="F30" s="5">
        <v>3.5571999999999999E-2</v>
      </c>
      <c r="G30" s="5"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0.11995206524543775</v>
      </c>
      <c r="L30" s="2">
        <v>27</v>
      </c>
      <c r="M30" s="6">
        <v>2.4761703999999999E-2</v>
      </c>
      <c r="Q30" s="4">
        <f t="shared" si="21"/>
        <v>25</v>
      </c>
      <c r="R30">
        <f t="shared" si="0"/>
        <v>250000</v>
      </c>
      <c r="S30">
        <f t="shared" si="1"/>
        <v>6159.3481333841837</v>
      </c>
      <c r="U30">
        <f t="shared" si="13"/>
        <v>2.4761703999999999E-2</v>
      </c>
      <c r="V30">
        <f t="shared" si="14"/>
        <v>0.01</v>
      </c>
      <c r="W30">
        <f t="shared" si="15"/>
        <v>0.64887043790807875</v>
      </c>
      <c r="X30">
        <f t="shared" si="16"/>
        <v>1.6067137717830225E-2</v>
      </c>
      <c r="Y30">
        <f t="shared" si="17"/>
        <v>6.4887043790807872E-3</v>
      </c>
      <c r="Z30">
        <f t="shared" si="18"/>
        <v>0.62631459581116777</v>
      </c>
      <c r="AB30">
        <f t="shared" si="19"/>
        <v>4124.3983938935726</v>
      </c>
      <c r="AC30">
        <f t="shared" si="2"/>
        <v>3857.6896366207857</v>
      </c>
      <c r="AE30">
        <f t="shared" si="3"/>
        <v>0</v>
      </c>
      <c r="AF30">
        <f t="shared" si="4"/>
        <v>0</v>
      </c>
      <c r="AG30">
        <f t="shared" si="4"/>
        <v>-15.657864895279195</v>
      </c>
      <c r="AH30">
        <f t="shared" si="5"/>
        <v>-4016.7844294575561</v>
      </c>
      <c r="AI30">
        <f t="shared" si="6"/>
        <v>-4032.4422943528352</v>
      </c>
      <c r="AJ30">
        <f t="shared" si="7"/>
        <v>266.7087572727869</v>
      </c>
      <c r="AK30">
        <f t="shared" si="22"/>
        <v>288.70788757255013</v>
      </c>
      <c r="AL30">
        <f t="shared" si="8"/>
        <v>-3477.0256495074982</v>
      </c>
      <c r="AN30">
        <f t="shared" si="9"/>
        <v>0</v>
      </c>
      <c r="AO30">
        <f t="shared" si="9"/>
        <v>0</v>
      </c>
      <c r="AP30">
        <f t="shared" si="9"/>
        <v>-1.8781932315227794</v>
      </c>
      <c r="AQ30">
        <f t="shared" si="9"/>
        <v>-481.8215879591512</v>
      </c>
      <c r="AR30">
        <f t="shared" si="9"/>
        <v>-483.699781190674</v>
      </c>
      <c r="AS30">
        <f t="shared" si="9"/>
        <v>31.992266253914956</v>
      </c>
      <c r="AT30">
        <f t="shared" si="9"/>
        <v>34.631107366975037</v>
      </c>
      <c r="AU30">
        <f t="shared" si="9"/>
        <v>-417.07640756978401</v>
      </c>
      <c r="AW30">
        <v>27</v>
      </c>
      <c r="AX30">
        <f>IF(Z30&gt;0, (R30*SUMPRODUCT(K30:$K$98, X30:$X$98)-K30*$AZ$3)/Z30, 0)</f>
        <v>6159.3481333841837</v>
      </c>
    </row>
    <row r="31" spans="5:50" x14ac:dyDescent="0.25">
      <c r="E31">
        <v>2031</v>
      </c>
      <c r="F31" s="5">
        <v>3.5571999999999999E-2</v>
      </c>
      <c r="G31" s="5"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0.10710005825485512</v>
      </c>
      <c r="L31" s="2">
        <v>28</v>
      </c>
      <c r="M31" s="6">
        <v>2.7627288E-2</v>
      </c>
      <c r="Q31" s="4">
        <f t="shared" si="21"/>
        <v>25</v>
      </c>
      <c r="R31">
        <f t="shared" si="0"/>
        <v>250000</v>
      </c>
      <c r="S31">
        <f t="shared" si="1"/>
        <v>5935.465756872668</v>
      </c>
      <c r="U31">
        <f t="shared" si="13"/>
        <v>2.7627288E-2</v>
      </c>
      <c r="V31">
        <f t="shared" si="14"/>
        <v>0.01</v>
      </c>
      <c r="W31">
        <f t="shared" si="15"/>
        <v>0.62631459581116777</v>
      </c>
      <c r="X31">
        <f t="shared" si="16"/>
        <v>1.7303373717078727E-2</v>
      </c>
      <c r="Y31">
        <f t="shared" si="17"/>
        <v>6.263145958111678E-3</v>
      </c>
      <c r="Z31">
        <f t="shared" si="18"/>
        <v>0.60274807613597736</v>
      </c>
      <c r="AB31">
        <f t="shared" si="19"/>
        <v>3857.6896366207857</v>
      </c>
      <c r="AC31">
        <f t="shared" si="2"/>
        <v>3577.5905659259734</v>
      </c>
      <c r="AE31">
        <f t="shared" si="3"/>
        <v>0</v>
      </c>
      <c r="AF31">
        <f t="shared" si="4"/>
        <v>0</v>
      </c>
      <c r="AG31">
        <f t="shared" si="4"/>
        <v>-15.068701903399434</v>
      </c>
      <c r="AH31">
        <f t="shared" si="5"/>
        <v>-4325.843429269682</v>
      </c>
      <c r="AI31">
        <f t="shared" si="6"/>
        <v>-4340.9121311730814</v>
      </c>
      <c r="AJ31">
        <f t="shared" si="7"/>
        <v>280.09907069481233</v>
      </c>
      <c r="AK31">
        <f t="shared" si="22"/>
        <v>270.03827456345505</v>
      </c>
      <c r="AL31">
        <f t="shared" si="8"/>
        <v>-3790.7747859148139</v>
      </c>
      <c r="AN31">
        <f t="shared" si="9"/>
        <v>0</v>
      </c>
      <c r="AO31">
        <f t="shared" si="9"/>
        <v>0</v>
      </c>
      <c r="AP31">
        <f t="shared" si="9"/>
        <v>-1.6138588516791257</v>
      </c>
      <c r="AQ31">
        <f t="shared" si="9"/>
        <v>-463.29808327616519</v>
      </c>
      <c r="AR31">
        <f t="shared" si="9"/>
        <v>-464.91194212784433</v>
      </c>
      <c r="AS31">
        <f t="shared" si="9"/>
        <v>29.998626788545184</v>
      </c>
      <c r="AT31">
        <f t="shared" si="9"/>
        <v>28.921114936786598</v>
      </c>
      <c r="AU31">
        <f t="shared" si="9"/>
        <v>-405.99220040251254</v>
      </c>
      <c r="AW31">
        <v>28</v>
      </c>
      <c r="AX31">
        <f>IF(Z31&gt;0, (R31*SUMPRODUCT(K31:$K$98, X31:$X$98)-K31*$AZ$3)/Z31, 0)</f>
        <v>5935.465756872668</v>
      </c>
    </row>
    <row r="32" spans="5:50" x14ac:dyDescent="0.25">
      <c r="E32">
        <v>2032</v>
      </c>
      <c r="F32" s="5">
        <v>3.5571999999999999E-2</v>
      </c>
      <c r="G32" s="5"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9.562505201326349E-2</v>
      </c>
      <c r="L32" s="2">
        <v>29</v>
      </c>
      <c r="M32" s="6">
        <v>3.0780427999999999E-2</v>
      </c>
      <c r="Q32" s="4">
        <f t="shared" si="21"/>
        <v>25</v>
      </c>
      <c r="R32">
        <f t="shared" si="0"/>
        <v>250000</v>
      </c>
      <c r="S32">
        <f t="shared" si="1"/>
        <v>5698.0035013406759</v>
      </c>
      <c r="U32">
        <f t="shared" si="13"/>
        <v>3.0780427999999999E-2</v>
      </c>
      <c r="V32">
        <f t="shared" si="14"/>
        <v>0.01</v>
      </c>
      <c r="W32">
        <f t="shared" si="15"/>
        <v>0.60274807613597736</v>
      </c>
      <c r="X32">
        <f t="shared" si="16"/>
        <v>1.8552843759641967E-2</v>
      </c>
      <c r="Y32">
        <f t="shared" si="17"/>
        <v>6.0274807613597738E-3</v>
      </c>
      <c r="Z32">
        <f t="shared" si="18"/>
        <v>0.57816775161497569</v>
      </c>
      <c r="AB32">
        <f t="shared" si="19"/>
        <v>3577.5905659259734</v>
      </c>
      <c r="AC32">
        <f t="shared" si="2"/>
        <v>3294.4018730643979</v>
      </c>
      <c r="AE32">
        <f t="shared" si="3"/>
        <v>0</v>
      </c>
      <c r="AF32">
        <f t="shared" si="4"/>
        <v>0</v>
      </c>
      <c r="AG32">
        <f t="shared" si="4"/>
        <v>-14.454193790374392</v>
      </c>
      <c r="AH32">
        <f t="shared" si="5"/>
        <v>-4638.210939910492</v>
      </c>
      <c r="AI32">
        <f t="shared" si="6"/>
        <v>-4652.6651337008661</v>
      </c>
      <c r="AJ32">
        <f t="shared" si="7"/>
        <v>283.18869286157542</v>
      </c>
      <c r="AK32">
        <f t="shared" si="22"/>
        <v>250.43133961481817</v>
      </c>
      <c r="AL32">
        <f t="shared" si="8"/>
        <v>-4119.045101224473</v>
      </c>
      <c r="AN32">
        <f t="shared" si="9"/>
        <v>0</v>
      </c>
      <c r="AO32">
        <f t="shared" si="9"/>
        <v>0</v>
      </c>
      <c r="AP32">
        <f t="shared" si="9"/>
        <v>-1.3821830330143414</v>
      </c>
      <c r="AQ32">
        <f t="shared" si="9"/>
        <v>-443.52916237742852</v>
      </c>
      <c r="AR32">
        <f t="shared" si="9"/>
        <v>-444.91134541044283</v>
      </c>
      <c r="AS32">
        <f t="shared" si="9"/>
        <v>27.079933484456248</v>
      </c>
      <c r="AT32">
        <f t="shared" si="9"/>
        <v>23.947509876418241</v>
      </c>
      <c r="AU32">
        <f t="shared" si="9"/>
        <v>-393.88390204956841</v>
      </c>
      <c r="AW32">
        <v>29</v>
      </c>
      <c r="AX32">
        <f>IF(Z32&gt;0, (R32*SUMPRODUCT(K32:$K$98, X32:$X$98)-K32*$AZ$3)/Z32, 0)</f>
        <v>5698.0035013406759</v>
      </c>
    </row>
    <row r="33" spans="5:50" x14ac:dyDescent="0.25">
      <c r="E33">
        <v>2033</v>
      </c>
      <c r="F33" s="5">
        <v>3.5571999999999999E-2</v>
      </c>
      <c r="G33" s="5"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8.5379510726128108E-2</v>
      </c>
      <c r="L33" s="2">
        <v>30</v>
      </c>
      <c r="M33" s="6">
        <v>3.4133669999999998E-2</v>
      </c>
      <c r="Q33" s="4">
        <f t="shared" si="21"/>
        <v>25</v>
      </c>
      <c r="R33">
        <f t="shared" si="0"/>
        <v>250000</v>
      </c>
      <c r="S33">
        <f t="shared" si="1"/>
        <v>5449.5227423196402</v>
      </c>
      <c r="U33">
        <f t="shared" si="13"/>
        <v>3.4133669999999998E-2</v>
      </c>
      <c r="V33">
        <f t="shared" si="14"/>
        <v>0.01</v>
      </c>
      <c r="W33">
        <f t="shared" si="15"/>
        <v>0.57816775161497569</v>
      </c>
      <c r="X33">
        <f t="shared" si="16"/>
        <v>1.9734987238267547E-2</v>
      </c>
      <c r="Y33">
        <f t="shared" si="17"/>
        <v>5.7816775161497573E-3</v>
      </c>
      <c r="Z33">
        <f t="shared" si="18"/>
        <v>0.55265108686055842</v>
      </c>
      <c r="AB33">
        <f t="shared" si="19"/>
        <v>3294.4018730643979</v>
      </c>
      <c r="AC33">
        <f t="shared" si="2"/>
        <v>3011.6846664142799</v>
      </c>
      <c r="AE33">
        <f t="shared" si="3"/>
        <v>0</v>
      </c>
      <c r="AF33">
        <f t="shared" si="4"/>
        <v>0</v>
      </c>
      <c r="AG33">
        <f t="shared" si="4"/>
        <v>-13.81627717151396</v>
      </c>
      <c r="AH33">
        <f t="shared" si="5"/>
        <v>-4933.7468095668864</v>
      </c>
      <c r="AI33">
        <f t="shared" si="6"/>
        <v>-4947.5630867384007</v>
      </c>
      <c r="AJ33">
        <f t="shared" si="7"/>
        <v>282.71720665011799</v>
      </c>
      <c r="AK33">
        <f t="shared" si="22"/>
        <v>230.60813111450787</v>
      </c>
      <c r="AL33">
        <f t="shared" si="8"/>
        <v>-4434.2377489737746</v>
      </c>
      <c r="AN33">
        <f t="shared" si="9"/>
        <v>0</v>
      </c>
      <c r="AO33">
        <f t="shared" si="9"/>
        <v>0</v>
      </c>
      <c r="AP33">
        <f t="shared" si="9"/>
        <v>-1.1796269849604351</v>
      </c>
      <c r="AQ33">
        <f t="shared" si="9"/>
        <v>-421.24088864741628</v>
      </c>
      <c r="AR33">
        <f t="shared" si="9"/>
        <v>-422.42051563237675</v>
      </c>
      <c r="AS33">
        <f t="shared" si="9"/>
        <v>24.138256777644724</v>
      </c>
      <c r="AT33">
        <f t="shared" si="9"/>
        <v>19.689209404023483</v>
      </c>
      <c r="AU33">
        <f t="shared" si="9"/>
        <v>-378.59304945070852</v>
      </c>
      <c r="AW33">
        <v>30</v>
      </c>
      <c r="AX33">
        <f>IF(Z33&gt;0, (R33*SUMPRODUCT(K33:$K$98, X33:$X$98)-K33*$AZ$3)/Z33, 0)</f>
        <v>5449.5227423196402</v>
      </c>
    </row>
    <row r="34" spans="5:50" x14ac:dyDescent="0.25">
      <c r="E34">
        <v>2034</v>
      </c>
      <c r="F34" s="5">
        <v>3.5571999999999999E-2</v>
      </c>
      <c r="G34" s="5"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7.6231706005471522E-2</v>
      </c>
      <c r="L34" s="2">
        <v>31</v>
      </c>
      <c r="M34" s="6">
        <v>3.7867151000000002E-2</v>
      </c>
      <c r="Q34" s="4">
        <f t="shared" si="21"/>
        <v>25</v>
      </c>
      <c r="R34">
        <f t="shared" si="0"/>
        <v>250000</v>
      </c>
      <c r="S34">
        <f t="shared" si="1"/>
        <v>5195.8193646323816</v>
      </c>
      <c r="U34">
        <f t="shared" si="13"/>
        <v>3.7867151000000002E-2</v>
      </c>
      <c r="V34">
        <f t="shared" si="14"/>
        <v>0.01</v>
      </c>
      <c r="W34">
        <f t="shared" si="15"/>
        <v>0.55265108686055842</v>
      </c>
      <c r="X34">
        <f t="shared" si="16"/>
        <v>2.0927322156462883E-2</v>
      </c>
      <c r="Y34">
        <f t="shared" si="17"/>
        <v>5.5265108686055843E-3</v>
      </c>
      <c r="Z34">
        <f t="shared" si="18"/>
        <v>0.52619725383548999</v>
      </c>
      <c r="AB34">
        <f t="shared" si="19"/>
        <v>3011.6846664142799</v>
      </c>
      <c r="AC34">
        <f t="shared" si="2"/>
        <v>2734.0258810948194</v>
      </c>
      <c r="AE34">
        <f t="shared" si="3"/>
        <v>0</v>
      </c>
      <c r="AF34">
        <f t="shared" si="4"/>
        <v>0</v>
      </c>
      <c r="AG34">
        <f t="shared" si="4"/>
        <v>-13.154931345887249</v>
      </c>
      <c r="AH34">
        <f t="shared" si="5"/>
        <v>-5231.830539115721</v>
      </c>
      <c r="AI34">
        <f t="shared" si="6"/>
        <v>-5244.9854704616082</v>
      </c>
      <c r="AJ34">
        <f t="shared" si="7"/>
        <v>277.65878531946055</v>
      </c>
      <c r="AK34">
        <f t="shared" si="22"/>
        <v>210.81792664899962</v>
      </c>
      <c r="AL34">
        <f t="shared" si="8"/>
        <v>-4756.508758493148</v>
      </c>
      <c r="AN34">
        <f t="shared" si="9"/>
        <v>0</v>
      </c>
      <c r="AO34">
        <f t="shared" si="9"/>
        <v>0</v>
      </c>
      <c r="AP34">
        <f t="shared" si="9"/>
        <v>-1.0028228588818386</v>
      </c>
      <c r="AQ34">
        <f t="shared" si="9"/>
        <v>-398.83136752831723</v>
      </c>
      <c r="AR34">
        <f t="shared" si="9"/>
        <v>-399.83419038719904</v>
      </c>
      <c r="AS34">
        <f t="shared" si="9"/>
        <v>21.166402892309449</v>
      </c>
      <c r="AT34">
        <f t="shared" si="9"/>
        <v>16.071010204989598</v>
      </c>
      <c r="AU34">
        <f t="shared" ref="AU34:AU89" si="23">AL34*$K34</f>
        <v>-362.59677728989999</v>
      </c>
      <c r="AW34">
        <v>31</v>
      </c>
      <c r="AX34">
        <f>IF(Z34&gt;0, (R34*SUMPRODUCT(K34:$K$98, X34:$X$98)-K34*$AZ$3)/Z34, 0)</f>
        <v>5195.8193646323816</v>
      </c>
    </row>
    <row r="35" spans="5:50" x14ac:dyDescent="0.25">
      <c r="E35">
        <v>2035</v>
      </c>
      <c r="F35" s="5">
        <v>3.5571999999999999E-2</v>
      </c>
      <c r="G35" s="5"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6.8064023219171002E-2</v>
      </c>
      <c r="L35" s="2">
        <v>32</v>
      </c>
      <c r="M35" s="6">
        <v>4.2172894000000002E-2</v>
      </c>
      <c r="Q35" s="4">
        <f t="shared" si="21"/>
        <v>25</v>
      </c>
      <c r="R35">
        <f t="shared" si="0"/>
        <v>250000</v>
      </c>
      <c r="S35">
        <f t="shared" si="1"/>
        <v>4939.1926918474874</v>
      </c>
      <c r="U35">
        <f t="shared" si="13"/>
        <v>4.2172894000000002E-2</v>
      </c>
      <c r="V35">
        <f t="shared" si="14"/>
        <v>0.01</v>
      </c>
      <c r="W35">
        <f t="shared" si="15"/>
        <v>0.52619725383548999</v>
      </c>
      <c r="X35">
        <f t="shared" si="16"/>
        <v>2.2191261009095214E-2</v>
      </c>
      <c r="Y35">
        <f t="shared" si="17"/>
        <v>5.2619725383548999E-3</v>
      </c>
      <c r="Z35">
        <f t="shared" si="18"/>
        <v>0.49874402028803988</v>
      </c>
      <c r="AB35">
        <f t="shared" si="19"/>
        <v>2734.0258810948194</v>
      </c>
      <c r="AC35">
        <f t="shared" si="2"/>
        <v>2463.3928201093217</v>
      </c>
      <c r="AE35">
        <f t="shared" si="3"/>
        <v>0</v>
      </c>
      <c r="AF35">
        <f t="shared" ref="AF35:AG66" si="24">-$Z35*P35</f>
        <v>0</v>
      </c>
      <c r="AG35">
        <f t="shared" si="24"/>
        <v>-12.468600507200996</v>
      </c>
      <c r="AH35">
        <f t="shared" si="5"/>
        <v>-5547.8152522738037</v>
      </c>
      <c r="AI35">
        <f t="shared" ref="AI35:AI66" si="25">SUM(AE35:AH35)</f>
        <v>-5560.2838527810045</v>
      </c>
      <c r="AJ35">
        <f t="shared" si="7"/>
        <v>270.63306098549765</v>
      </c>
      <c r="AK35">
        <f t="shared" si="22"/>
        <v>191.38181167663737</v>
      </c>
      <c r="AL35">
        <f t="shared" ref="AL35:AL89" si="26">SUM(AI35:AK35)</f>
        <v>-5098.2689801188699</v>
      </c>
      <c r="AN35">
        <f t="shared" ref="AN35:AT66" si="27">AE35*$K35</f>
        <v>0</v>
      </c>
      <c r="AO35">
        <f t="shared" si="27"/>
        <v>0</v>
      </c>
      <c r="AP35">
        <f t="shared" si="27"/>
        <v>-0.84866311443269593</v>
      </c>
      <c r="AQ35">
        <f t="shared" si="27"/>
        <v>-377.60662614643519</v>
      </c>
      <c r="AR35">
        <f t="shared" si="27"/>
        <v>-378.45528926086791</v>
      </c>
      <c r="AS35">
        <f t="shared" si="27"/>
        <v>18.420374946792233</v>
      </c>
      <c r="AT35">
        <f t="shared" si="27"/>
        <v>13.026216073685658</v>
      </c>
      <c r="AU35">
        <f t="shared" si="23"/>
        <v>-347.00869824039</v>
      </c>
      <c r="AW35">
        <v>32</v>
      </c>
      <c r="AX35">
        <f>IF(Z35&gt;0, (R35*SUMPRODUCT(K35:$K$98, X35:$X$98)-K35*$AZ$3)/Z35, 0)</f>
        <v>4939.1926918474874</v>
      </c>
    </row>
    <row r="36" spans="5:50" x14ac:dyDescent="0.25">
      <c r="E36">
        <v>2036</v>
      </c>
      <c r="F36" s="5">
        <v>3.5571999999999999E-2</v>
      </c>
      <c r="G36" s="5"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6.0771449302831244E-2</v>
      </c>
      <c r="L36" s="2">
        <v>33</v>
      </c>
      <c r="M36" s="6">
        <v>4.6777600000000003E-2</v>
      </c>
      <c r="Q36" s="4">
        <f t="shared" si="21"/>
        <v>25</v>
      </c>
      <c r="R36">
        <f t="shared" si="0"/>
        <v>250000</v>
      </c>
      <c r="S36">
        <f t="shared" si="1"/>
        <v>4677.1362134590427</v>
      </c>
      <c r="U36">
        <f t="shared" si="13"/>
        <v>4.6777600000000003E-2</v>
      </c>
      <c r="V36">
        <f t="shared" si="14"/>
        <v>0.01</v>
      </c>
      <c r="W36">
        <f t="shared" si="15"/>
        <v>0.49874402028803988</v>
      </c>
      <c r="X36">
        <f t="shared" si="16"/>
        <v>2.3330048283425817E-2</v>
      </c>
      <c r="Y36">
        <f t="shared" si="17"/>
        <v>4.9874402028803992E-3</v>
      </c>
      <c r="Z36">
        <f t="shared" si="18"/>
        <v>0.47042653180173366</v>
      </c>
      <c r="AB36">
        <f t="shared" si="19"/>
        <v>2463.3928201093217</v>
      </c>
      <c r="AC36">
        <f t="shared" si="2"/>
        <v>2200.2489676618306</v>
      </c>
      <c r="AE36">
        <f t="shared" si="3"/>
        <v>0</v>
      </c>
      <c r="AF36">
        <f t="shared" si="24"/>
        <v>0</v>
      </c>
      <c r="AG36">
        <f t="shared" si="24"/>
        <v>-11.760663295043342</v>
      </c>
      <c r="AH36">
        <f t="shared" si="5"/>
        <v>-5832.5120708564546</v>
      </c>
      <c r="AI36">
        <f t="shared" si="25"/>
        <v>-5844.2727341514983</v>
      </c>
      <c r="AJ36">
        <f t="shared" si="7"/>
        <v>263.1438524474911</v>
      </c>
      <c r="AK36">
        <f t="shared" si="22"/>
        <v>172.43749740765253</v>
      </c>
      <c r="AL36">
        <f t="shared" si="26"/>
        <v>-5408.691384296355</v>
      </c>
      <c r="AN36">
        <f t="shared" si="27"/>
        <v>0</v>
      </c>
      <c r="AO36">
        <f t="shared" si="27"/>
        <v>0</v>
      </c>
      <c r="AP36">
        <f t="shared" si="27"/>
        <v>-0.71471255320239468</v>
      </c>
      <c r="AQ36">
        <f t="shared" si="27"/>
        <v>-354.45021162220428</v>
      </c>
      <c r="AR36">
        <f t="shared" si="27"/>
        <v>-355.16492417540672</v>
      </c>
      <c r="AS36">
        <f t="shared" si="27"/>
        <v>15.991633288364412</v>
      </c>
      <c r="AT36">
        <f t="shared" si="27"/>
        <v>10.47927663161625</v>
      </c>
      <c r="AU36">
        <f t="shared" si="23"/>
        <v>-328.69401425542605</v>
      </c>
      <c r="AW36">
        <v>33</v>
      </c>
      <c r="AX36">
        <f>IF(Z36&gt;0, (R36*SUMPRODUCT(K36:$K$98, X36:$X$98)-K36*$AZ$3)/Z36, 0)</f>
        <v>4677.1362134590427</v>
      </c>
    </row>
    <row r="37" spans="5:50" x14ac:dyDescent="0.25">
      <c r="E37">
        <v>2037</v>
      </c>
      <c r="F37" s="5">
        <v>3.5571999999999999E-2</v>
      </c>
      <c r="G37" s="5"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5.4260222591813609E-2</v>
      </c>
      <c r="L37" s="2">
        <v>34</v>
      </c>
      <c r="M37" s="6">
        <v>5.1668436999999998E-2</v>
      </c>
      <c r="Q37" s="4">
        <f t="shared" si="21"/>
        <v>25</v>
      </c>
      <c r="R37">
        <f t="shared" si="0"/>
        <v>250000</v>
      </c>
      <c r="S37">
        <f t="shared" si="1"/>
        <v>4413.0647364686765</v>
      </c>
      <c r="U37">
        <f t="shared" si="13"/>
        <v>5.1668436999999998E-2</v>
      </c>
      <c r="V37">
        <f t="shared" si="14"/>
        <v>0.01</v>
      </c>
      <c r="W37">
        <f t="shared" si="15"/>
        <v>0.47042653180173366</v>
      </c>
      <c r="X37">
        <f t="shared" si="16"/>
        <v>2.430620362152637E-2</v>
      </c>
      <c r="Y37">
        <f t="shared" si="17"/>
        <v>4.7042653180173364E-3</v>
      </c>
      <c r="Z37">
        <f t="shared" si="18"/>
        <v>0.44141606286218998</v>
      </c>
      <c r="AB37">
        <f t="shared" si="19"/>
        <v>2200.2489676618306</v>
      </c>
      <c r="AC37">
        <f t="shared" si="2"/>
        <v>1947.9976611279712</v>
      </c>
      <c r="AE37">
        <f t="shared" si="3"/>
        <v>0</v>
      </c>
      <c r="AF37">
        <f t="shared" si="24"/>
        <v>0</v>
      </c>
      <c r="AG37">
        <f t="shared" si="24"/>
        <v>-11.03540157155475</v>
      </c>
      <c r="AH37">
        <f t="shared" si="5"/>
        <v>-6076.5509053815922</v>
      </c>
      <c r="AI37">
        <f t="shared" si="25"/>
        <v>-6087.586306953147</v>
      </c>
      <c r="AJ37">
        <f t="shared" si="7"/>
        <v>252.25130653385941</v>
      </c>
      <c r="AK37">
        <f t="shared" si="22"/>
        <v>154.01742773632816</v>
      </c>
      <c r="AL37">
        <f t="shared" si="26"/>
        <v>-5681.3175726829586</v>
      </c>
      <c r="AN37">
        <f t="shared" si="27"/>
        <v>0</v>
      </c>
      <c r="AO37">
        <f t="shared" si="27"/>
        <v>0</v>
      </c>
      <c r="AP37">
        <f t="shared" si="27"/>
        <v>-0.59878334566261049</v>
      </c>
      <c r="AQ37">
        <f t="shared" si="27"/>
        <v>-329.71500471649171</v>
      </c>
      <c r="AR37">
        <f t="shared" si="27"/>
        <v>-330.31378806215434</v>
      </c>
      <c r="AS37">
        <f t="shared" si="27"/>
        <v>13.687212041603019</v>
      </c>
      <c r="AT37">
        <f t="shared" si="27"/>
        <v>8.357019911991733</v>
      </c>
      <c r="AU37">
        <f t="shared" si="23"/>
        <v>-308.26955610855953</v>
      </c>
      <c r="AW37">
        <v>34</v>
      </c>
      <c r="AX37">
        <f>IF(Z37&gt;0, (R37*SUMPRODUCT(K37:$K$98, X37:$X$98)-K37*$AZ$3)/Z37, 0)</f>
        <v>4413.0647364686765</v>
      </c>
    </row>
    <row r="38" spans="5:50" x14ac:dyDescent="0.25">
      <c r="E38">
        <v>2038</v>
      </c>
      <c r="F38" s="5">
        <v>3.5571999999999999E-2</v>
      </c>
      <c r="G38" s="5"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4.8446627314119292E-2</v>
      </c>
      <c r="L38" s="2">
        <v>35</v>
      </c>
      <c r="M38" s="6">
        <v>5.7177164000000003E-2</v>
      </c>
      <c r="Q38" s="4">
        <f t="shared" si="21"/>
        <v>25</v>
      </c>
      <c r="R38">
        <f t="shared" si="0"/>
        <v>250000</v>
      </c>
      <c r="S38">
        <f t="shared" si="1"/>
        <v>4151.7371566598749</v>
      </c>
      <c r="U38">
        <f t="shared" si="13"/>
        <v>5.7177164000000003E-2</v>
      </c>
      <c r="V38">
        <f t="shared" si="14"/>
        <v>0.01</v>
      </c>
      <c r="W38">
        <f t="shared" si="15"/>
        <v>0.44141606286218998</v>
      </c>
      <c r="X38">
        <f t="shared" si="16"/>
        <v>2.5238918618505746E-2</v>
      </c>
      <c r="Y38">
        <f t="shared" si="17"/>
        <v>4.4141606286218996E-3</v>
      </c>
      <c r="Z38">
        <f t="shared" si="18"/>
        <v>0.41176298361506236</v>
      </c>
      <c r="AB38">
        <f t="shared" si="19"/>
        <v>1947.9976611279712</v>
      </c>
      <c r="AC38">
        <f t="shared" si="2"/>
        <v>1709.5316788117857</v>
      </c>
      <c r="AE38">
        <f t="shared" si="3"/>
        <v>0</v>
      </c>
      <c r="AF38">
        <f t="shared" si="24"/>
        <v>0</v>
      </c>
      <c r="AG38">
        <f t="shared" si="24"/>
        <v>-10.294074590376558</v>
      </c>
      <c r="AH38">
        <f t="shared" si="5"/>
        <v>-6309.7296546264361</v>
      </c>
      <c r="AI38">
        <f t="shared" si="25"/>
        <v>-6320.0237292168122</v>
      </c>
      <c r="AJ38">
        <f t="shared" si="7"/>
        <v>238.46598231618555</v>
      </c>
      <c r="AK38">
        <f t="shared" si="22"/>
        <v>136.359836278958</v>
      </c>
      <c r="AL38">
        <f t="shared" si="26"/>
        <v>-5945.1979106216686</v>
      </c>
      <c r="AN38">
        <f t="shared" si="27"/>
        <v>0</v>
      </c>
      <c r="AO38">
        <f t="shared" si="27"/>
        <v>0</v>
      </c>
      <c r="AP38">
        <f t="shared" si="27"/>
        <v>-0.49871319522371832</v>
      </c>
      <c r="AQ38">
        <f t="shared" si="27"/>
        <v>-305.68512103053359</v>
      </c>
      <c r="AR38">
        <f t="shared" si="27"/>
        <v>-306.18383422575727</v>
      </c>
      <c r="AS38">
        <f t="shared" si="27"/>
        <v>11.552872572367603</v>
      </c>
      <c r="AT38">
        <f t="shared" si="27"/>
        <v>6.6061741688210018</v>
      </c>
      <c r="AU38">
        <f t="shared" si="23"/>
        <v>-288.02478748456866</v>
      </c>
      <c r="AW38">
        <v>35</v>
      </c>
      <c r="AX38">
        <f>IF(Z38&gt;0, (R38*SUMPRODUCT(K38:$K$98, X38:$X$98)-K38*$AZ$3)/Z38, 0)</f>
        <v>4151.7371566598749</v>
      </c>
    </row>
    <row r="39" spans="5:50" x14ac:dyDescent="0.25">
      <c r="E39">
        <v>2039</v>
      </c>
      <c r="F39" s="5">
        <v>3.5571999999999999E-2</v>
      </c>
      <c r="G39" s="5"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4.3255917244749365E-2</v>
      </c>
      <c r="L39" s="2">
        <v>36</v>
      </c>
      <c r="M39" s="6">
        <v>6.3388860000000005E-2</v>
      </c>
      <c r="Q39" s="4">
        <f t="shared" si="21"/>
        <v>25</v>
      </c>
      <c r="R39">
        <f t="shared" si="0"/>
        <v>250000</v>
      </c>
      <c r="S39">
        <f t="shared" si="1"/>
        <v>3892.9147006225194</v>
      </c>
      <c r="U39">
        <f t="shared" si="13"/>
        <v>6.3388860000000005E-2</v>
      </c>
      <c r="V39">
        <f t="shared" si="14"/>
        <v>0.01</v>
      </c>
      <c r="W39">
        <f t="shared" si="15"/>
        <v>0.41176298361506236</v>
      </c>
      <c r="X39">
        <f t="shared" si="16"/>
        <v>2.6101186121557485E-2</v>
      </c>
      <c r="Y39">
        <f t="shared" si="17"/>
        <v>4.1176298361506238E-3</v>
      </c>
      <c r="Z39">
        <f t="shared" si="18"/>
        <v>0.38154416765735427</v>
      </c>
      <c r="AB39">
        <f t="shared" si="19"/>
        <v>1709.5316788117857</v>
      </c>
      <c r="AC39">
        <f t="shared" si="2"/>
        <v>1485.3188992100977</v>
      </c>
      <c r="AE39">
        <f t="shared" si="3"/>
        <v>0</v>
      </c>
      <c r="AF39">
        <f t="shared" si="24"/>
        <v>0</v>
      </c>
      <c r="AG39">
        <f t="shared" si="24"/>
        <v>-9.5386041914338566</v>
      </c>
      <c r="AH39">
        <f t="shared" si="5"/>
        <v>-6525.2965303893716</v>
      </c>
      <c r="AI39">
        <f t="shared" si="25"/>
        <v>-6534.8351345808051</v>
      </c>
      <c r="AJ39">
        <f t="shared" si="7"/>
        <v>224.212779601688</v>
      </c>
      <c r="AK39">
        <f t="shared" si="22"/>
        <v>119.667217516825</v>
      </c>
      <c r="AL39">
        <f t="shared" si="26"/>
        <v>-6190.9551374622924</v>
      </c>
      <c r="AN39">
        <f t="shared" si="27"/>
        <v>0</v>
      </c>
      <c r="AO39">
        <f t="shared" si="27"/>
        <v>0</v>
      </c>
      <c r="AP39">
        <f t="shared" si="27"/>
        <v>-0.41260107353508235</v>
      </c>
      <c r="AQ39">
        <f t="shared" si="27"/>
        <v>-282.2576867159728</v>
      </c>
      <c r="AR39">
        <f t="shared" si="27"/>
        <v>-282.67028778950788</v>
      </c>
      <c r="AS39">
        <f t="shared" si="27"/>
        <v>9.6985294396658439</v>
      </c>
      <c r="AT39">
        <f t="shared" si="27"/>
        <v>5.1763152578172038</v>
      </c>
      <c r="AU39">
        <f t="shared" si="23"/>
        <v>-267.79544309202487</v>
      </c>
      <c r="AW39">
        <v>36</v>
      </c>
      <c r="AX39">
        <f>IF(Z39&gt;0, (R39*SUMPRODUCT(K39:$K$98, X39:$X$98)-K39*$AZ$3)/Z39, 0)</f>
        <v>3892.9147006225194</v>
      </c>
    </row>
    <row r="40" spans="5:50" x14ac:dyDescent="0.25">
      <c r="E40">
        <v>2040</v>
      </c>
      <c r="F40" s="5">
        <v>3.5571999999999999E-2</v>
      </c>
      <c r="G40" s="5"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3.8621354682811929E-2</v>
      </c>
      <c r="L40" s="2">
        <v>37</v>
      </c>
      <c r="M40" s="6">
        <v>7.0498397000000004E-2</v>
      </c>
      <c r="Q40" s="4">
        <f t="shared" si="21"/>
        <v>25</v>
      </c>
      <c r="R40">
        <f t="shared" si="0"/>
        <v>250000</v>
      </c>
      <c r="S40">
        <f t="shared" si="1"/>
        <v>3636.5266698521823</v>
      </c>
      <c r="U40">
        <f t="shared" si="13"/>
        <v>7.0498397000000004E-2</v>
      </c>
      <c r="V40">
        <f t="shared" si="14"/>
        <v>0.01</v>
      </c>
      <c r="W40">
        <f t="shared" si="15"/>
        <v>0.38154416765735427</v>
      </c>
      <c r="X40">
        <f t="shared" si="16"/>
        <v>2.6898252204542724E-2</v>
      </c>
      <c r="Y40">
        <f t="shared" si="17"/>
        <v>3.815441676573543E-3</v>
      </c>
      <c r="Z40">
        <f t="shared" si="18"/>
        <v>0.35083047377623799</v>
      </c>
      <c r="AB40">
        <f t="shared" si="19"/>
        <v>1485.3188992100977</v>
      </c>
      <c r="AC40">
        <f t="shared" si="2"/>
        <v>1275.8043744841661</v>
      </c>
      <c r="AE40">
        <f t="shared" si="3"/>
        <v>0</v>
      </c>
      <c r="AF40">
        <f t="shared" si="24"/>
        <v>0</v>
      </c>
      <c r="AG40">
        <f t="shared" si="24"/>
        <v>-8.7707618444059499</v>
      </c>
      <c r="AH40">
        <f t="shared" si="5"/>
        <v>-6724.5630511356812</v>
      </c>
      <c r="AI40">
        <f t="shared" si="25"/>
        <v>-6733.3338129800868</v>
      </c>
      <c r="AJ40">
        <f t="shared" si="7"/>
        <v>209.51452472593155</v>
      </c>
      <c r="AK40">
        <f t="shared" si="22"/>
        <v>103.97232294470685</v>
      </c>
      <c r="AL40">
        <f t="shared" si="26"/>
        <v>-6419.846965309448</v>
      </c>
      <c r="AN40">
        <f t="shared" si="27"/>
        <v>0</v>
      </c>
      <c r="AO40">
        <f t="shared" si="27"/>
        <v>0</v>
      </c>
      <c r="AP40">
        <f t="shared" si="27"/>
        <v>-0.33873870403127593</v>
      </c>
      <c r="AQ40">
        <f t="shared" si="27"/>
        <v>-259.71173468484312</v>
      </c>
      <c r="AR40">
        <f t="shared" si="27"/>
        <v>-260.05047338887437</v>
      </c>
      <c r="AS40">
        <f t="shared" si="27"/>
        <v>8.0917347706409721</v>
      </c>
      <c r="AT40">
        <f t="shared" si="27"/>
        <v>4.0155519616433875</v>
      </c>
      <c r="AU40">
        <f t="shared" si="23"/>
        <v>-247.94318665659</v>
      </c>
      <c r="AW40">
        <v>37</v>
      </c>
      <c r="AX40">
        <f>IF(Z40&gt;0, (R40*SUMPRODUCT(K40:$K$98, X40:$X$98)-K40*$AZ$3)/Z40, 0)</f>
        <v>3636.5266698521823</v>
      </c>
    </row>
    <row r="41" spans="5:50" x14ac:dyDescent="0.25">
      <c r="E41">
        <v>2041</v>
      </c>
      <c r="F41" s="5">
        <v>3.5571999999999999E-2</v>
      </c>
      <c r="G41" s="5"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3.4483352395367789E-2</v>
      </c>
      <c r="L41" s="2">
        <v>38</v>
      </c>
      <c r="M41" s="6">
        <v>7.8701599999999997E-2</v>
      </c>
      <c r="Q41" s="4">
        <f t="shared" si="21"/>
        <v>25</v>
      </c>
      <c r="R41">
        <f t="shared" si="0"/>
        <v>250000</v>
      </c>
      <c r="S41">
        <f t="shared" si="1"/>
        <v>3381.3070185217907</v>
      </c>
      <c r="U41">
        <f t="shared" si="13"/>
        <v>7.8701599999999997E-2</v>
      </c>
      <c r="V41">
        <f t="shared" si="14"/>
        <v>0.01</v>
      </c>
      <c r="W41">
        <f t="shared" si="15"/>
        <v>0.35083047377623799</v>
      </c>
      <c r="X41">
        <f t="shared" si="16"/>
        <v>2.7610919614947972E-2</v>
      </c>
      <c r="Y41">
        <f t="shared" si="17"/>
        <v>3.5083047377623801E-3</v>
      </c>
      <c r="Z41">
        <f t="shared" si="18"/>
        <v>0.31971124942352763</v>
      </c>
      <c r="AB41">
        <f t="shared" si="19"/>
        <v>1275.8043744841661</v>
      </c>
      <c r="AC41">
        <f t="shared" si="2"/>
        <v>1081.0418915761447</v>
      </c>
      <c r="AE41">
        <f t="shared" si="3"/>
        <v>0</v>
      </c>
      <c r="AF41">
        <f t="shared" si="24"/>
        <v>0</v>
      </c>
      <c r="AG41">
        <f t="shared" si="24"/>
        <v>-7.9927812355881906</v>
      </c>
      <c r="AH41">
        <f t="shared" si="5"/>
        <v>-6902.729903736993</v>
      </c>
      <c r="AI41">
        <f t="shared" si="25"/>
        <v>-6910.7226849725812</v>
      </c>
      <c r="AJ41">
        <f t="shared" si="7"/>
        <v>194.76248290802141</v>
      </c>
      <c r="AK41">
        <f t="shared" si="22"/>
        <v>89.306306213891645</v>
      </c>
      <c r="AL41">
        <f t="shared" si="26"/>
        <v>-6626.6538958506681</v>
      </c>
      <c r="AN41">
        <f t="shared" si="27"/>
        <v>0</v>
      </c>
      <c r="AO41">
        <f t="shared" si="27"/>
        <v>0</v>
      </c>
      <c r="AP41">
        <f t="shared" si="27"/>
        <v>-0.27561789196587078</v>
      </c>
      <c r="AQ41">
        <f t="shared" si="27"/>
        <v>-238.0292677606059</v>
      </c>
      <c r="AR41">
        <f t="shared" si="27"/>
        <v>-238.30488565257178</v>
      </c>
      <c r="AS41">
        <f t="shared" si="27"/>
        <v>6.7160633315140981</v>
      </c>
      <c r="AT41">
        <f t="shared" si="27"/>
        <v>3.0795808283022499</v>
      </c>
      <c r="AU41">
        <f t="shared" si="23"/>
        <v>-228.50924149275542</v>
      </c>
      <c r="AW41">
        <v>38</v>
      </c>
      <c r="AX41">
        <f>IF(Z41&gt;0, (R41*SUMPRODUCT(K41:$K$98, X41:$X$98)-K41*$AZ$3)/Z41, 0)</f>
        <v>3381.3070185217907</v>
      </c>
    </row>
    <row r="42" spans="5:50" x14ac:dyDescent="0.25">
      <c r="E42">
        <v>2042</v>
      </c>
      <c r="F42" s="5">
        <v>3.5571999999999999E-2</v>
      </c>
      <c r="G42" s="5"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3.0788707495864095E-2</v>
      </c>
      <c r="L42" s="2">
        <v>39</v>
      </c>
      <c r="M42" s="6">
        <v>8.8159118999999994E-2</v>
      </c>
      <c r="Q42" s="4">
        <f t="shared" si="21"/>
        <v>25</v>
      </c>
      <c r="R42">
        <f t="shared" si="0"/>
        <v>250000</v>
      </c>
      <c r="S42">
        <f t="shared" si="1"/>
        <v>3124.916478285757</v>
      </c>
      <c r="U42">
        <f t="shared" si="13"/>
        <v>8.8159118999999994E-2</v>
      </c>
      <c r="V42">
        <f t="shared" si="14"/>
        <v>0.01</v>
      </c>
      <c r="W42">
        <f t="shared" si="15"/>
        <v>0.31971124942352763</v>
      </c>
      <c r="X42">
        <f t="shared" si="16"/>
        <v>2.8185462083567453E-2</v>
      </c>
      <c r="Y42">
        <f t="shared" si="17"/>
        <v>3.1971124942352762E-3</v>
      </c>
      <c r="Z42">
        <f t="shared" si="18"/>
        <v>0.28832867484572489</v>
      </c>
      <c r="AB42">
        <f t="shared" si="19"/>
        <v>1081.0418915761447</v>
      </c>
      <c r="AC42">
        <f t="shared" si="2"/>
        <v>901.00302718770172</v>
      </c>
      <c r="AE42">
        <f t="shared" si="3"/>
        <v>0</v>
      </c>
      <c r="AF42">
        <f t="shared" si="24"/>
        <v>0</v>
      </c>
      <c r="AG42">
        <f t="shared" si="24"/>
        <v>-7.2082168711431223</v>
      </c>
      <c r="AH42">
        <f t="shared" si="5"/>
        <v>-7046.3655208918635</v>
      </c>
      <c r="AI42">
        <f t="shared" si="25"/>
        <v>-7053.5737377630066</v>
      </c>
      <c r="AJ42">
        <f t="shared" si="7"/>
        <v>180.03886438844302</v>
      </c>
      <c r="AK42">
        <f t="shared" si="22"/>
        <v>75.672932410330134</v>
      </c>
      <c r="AL42">
        <f t="shared" si="26"/>
        <v>-6797.8619409642333</v>
      </c>
      <c r="AN42">
        <f t="shared" si="27"/>
        <v>0</v>
      </c>
      <c r="AO42">
        <f t="shared" si="27"/>
        <v>0</v>
      </c>
      <c r="AP42">
        <f t="shared" si="27"/>
        <v>-0.22193168081237827</v>
      </c>
      <c r="AQ42">
        <f t="shared" si="27"/>
        <v>-216.94848693168163</v>
      </c>
      <c r="AR42">
        <f t="shared" si="27"/>
        <v>-217.17041861249402</v>
      </c>
      <c r="AS42">
        <f t="shared" si="27"/>
        <v>5.5431639335433145</v>
      </c>
      <c r="AT42">
        <f t="shared" si="27"/>
        <v>2.3298717813359482</v>
      </c>
      <c r="AU42">
        <f t="shared" si="23"/>
        <v>-209.29738289761474</v>
      </c>
      <c r="AW42">
        <v>39</v>
      </c>
      <c r="AX42">
        <f>IF(Z42&gt;0, (R42*SUMPRODUCT(K42:$K$98, X42:$X$98)-K42*$AZ$3)/Z42, 0)</f>
        <v>3124.916478285757</v>
      </c>
    </row>
    <row r="43" spans="5:50" x14ac:dyDescent="0.25">
      <c r="E43">
        <v>2043</v>
      </c>
      <c r="F43" s="5">
        <v>3.5571999999999999E-2</v>
      </c>
      <c r="G43" s="5"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2.7489917407021513E-2</v>
      </c>
      <c r="L43" s="2">
        <v>40</v>
      </c>
      <c r="M43" s="6">
        <v>9.9426106E-2</v>
      </c>
      <c r="Q43" s="4">
        <f t="shared" si="21"/>
        <v>25</v>
      </c>
      <c r="R43">
        <f t="shared" si="0"/>
        <v>250000</v>
      </c>
      <c r="S43">
        <f t="shared" si="1"/>
        <v>2865.6337877388396</v>
      </c>
      <c r="U43">
        <f t="shared" si="13"/>
        <v>9.9426106E-2</v>
      </c>
      <c r="V43">
        <f t="shared" si="14"/>
        <v>0.01</v>
      </c>
      <c r="W43">
        <f t="shared" si="15"/>
        <v>0.28832867484572489</v>
      </c>
      <c r="X43">
        <f t="shared" si="16"/>
        <v>2.8667397388050575E-2</v>
      </c>
      <c r="Y43">
        <f t="shared" si="17"/>
        <v>2.883286748457249E-3</v>
      </c>
      <c r="Z43">
        <f t="shared" si="18"/>
        <v>0.25677799070921709</v>
      </c>
      <c r="AB43">
        <f t="shared" si="19"/>
        <v>901.00302718770172</v>
      </c>
      <c r="AC43">
        <f t="shared" si="2"/>
        <v>735.83168612402233</v>
      </c>
      <c r="AE43">
        <f t="shared" si="3"/>
        <v>0</v>
      </c>
      <c r="AF43">
        <f t="shared" si="24"/>
        <v>0</v>
      </c>
      <c r="AG43">
        <f t="shared" si="24"/>
        <v>-6.419449767730427</v>
      </c>
      <c r="AH43">
        <f t="shared" si="5"/>
        <v>-7166.8493470126441</v>
      </c>
      <c r="AI43">
        <f t="shared" si="25"/>
        <v>-7173.2687967803749</v>
      </c>
      <c r="AJ43">
        <f t="shared" si="7"/>
        <v>165.17134106367939</v>
      </c>
      <c r="AK43">
        <f t="shared" si="22"/>
        <v>63.070211903139125</v>
      </c>
      <c r="AL43">
        <f t="shared" si="26"/>
        <v>-6945.0272438135562</v>
      </c>
      <c r="AN43">
        <f t="shared" si="27"/>
        <v>0</v>
      </c>
      <c r="AO43">
        <f t="shared" si="27"/>
        <v>0</v>
      </c>
      <c r="AP43">
        <f t="shared" si="27"/>
        <v>-0.17647014391343288</v>
      </c>
      <c r="AQ43">
        <f t="shared" si="27"/>
        <v>-197.01609661794365</v>
      </c>
      <c r="AR43">
        <f t="shared" si="27"/>
        <v>-197.19256676185708</v>
      </c>
      <c r="AS43">
        <f t="shared" si="27"/>
        <v>4.5405465238475271</v>
      </c>
      <c r="AT43">
        <f t="shared" si="27"/>
        <v>1.7337949160606396</v>
      </c>
      <c r="AU43">
        <f t="shared" si="23"/>
        <v>-190.91822532194891</v>
      </c>
      <c r="AW43">
        <v>40</v>
      </c>
      <c r="AX43">
        <f>IF(Z43&gt;0, (R43*SUMPRODUCT(K43:$K$98, X43:$X$98)-K43*$AZ$3)/Z43, 0)</f>
        <v>2865.6337877388396</v>
      </c>
    </row>
    <row r="44" spans="5:50" x14ac:dyDescent="0.25">
      <c r="E44">
        <v>2044</v>
      </c>
      <c r="F44" s="5">
        <v>3.5571999999999999E-2</v>
      </c>
      <c r="G44" s="5"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2.4544569113412063E-2</v>
      </c>
      <c r="L44" s="2">
        <v>41</v>
      </c>
      <c r="M44" s="6">
        <v>0.112419382</v>
      </c>
      <c r="Q44" s="4">
        <f t="shared" si="21"/>
        <v>25</v>
      </c>
      <c r="R44">
        <f t="shared" si="0"/>
        <v>250000</v>
      </c>
      <c r="S44">
        <f t="shared" si="1"/>
        <v>2596.2385220471319</v>
      </c>
      <c r="U44">
        <f t="shared" si="13"/>
        <v>0.112419382</v>
      </c>
      <c r="V44">
        <f t="shared" si="14"/>
        <v>0.01</v>
      </c>
      <c r="W44">
        <f t="shared" si="15"/>
        <v>0.25677799070921709</v>
      </c>
      <c r="X44">
        <f t="shared" si="16"/>
        <v>2.8866823026731925E-2</v>
      </c>
      <c r="Y44">
        <f t="shared" si="17"/>
        <v>2.567779907092171E-3</v>
      </c>
      <c r="Z44">
        <f t="shared" si="18"/>
        <v>0.22534338777539298</v>
      </c>
      <c r="AB44">
        <f t="shared" si="19"/>
        <v>735.83168612402233</v>
      </c>
      <c r="AC44">
        <f t="shared" si="2"/>
        <v>585.04518403108</v>
      </c>
      <c r="AE44">
        <f t="shared" si="3"/>
        <v>0</v>
      </c>
      <c r="AF44">
        <f t="shared" si="24"/>
        <v>0</v>
      </c>
      <c r="AG44">
        <f t="shared" si="24"/>
        <v>-5.6335846943848242</v>
      </c>
      <c r="AH44">
        <f t="shared" si="5"/>
        <v>-7216.7057566829817</v>
      </c>
      <c r="AI44">
        <f t="shared" si="25"/>
        <v>-7222.3393413773665</v>
      </c>
      <c r="AJ44">
        <f t="shared" si="7"/>
        <v>150.78650209294233</v>
      </c>
      <c r="AK44">
        <f t="shared" si="22"/>
        <v>51.508218028681569</v>
      </c>
      <c r="AL44">
        <f t="shared" si="26"/>
        <v>-7020.0446212557426</v>
      </c>
      <c r="AN44">
        <f t="shared" si="27"/>
        <v>0</v>
      </c>
      <c r="AO44">
        <f t="shared" si="27"/>
        <v>0</v>
      </c>
      <c r="AP44">
        <f t="shared" si="27"/>
        <v>-0.1382739088875887</v>
      </c>
      <c r="AQ44">
        <f t="shared" si="27"/>
        <v>-177.13093321606414</v>
      </c>
      <c r="AR44">
        <f t="shared" si="27"/>
        <v>-177.26920712495172</v>
      </c>
      <c r="AS44">
        <f t="shared" si="27"/>
        <v>3.7009897219898757</v>
      </c>
      <c r="AT44">
        <f t="shared" si="27"/>
        <v>1.264247017313672</v>
      </c>
      <c r="AU44">
        <f t="shared" si="23"/>
        <v>-172.3039703856482</v>
      </c>
      <c r="AW44">
        <v>41</v>
      </c>
      <c r="AX44">
        <f>IF(Z44&gt;0, (R44*SUMPRODUCT(K44:$K$98, X44:$X$98)-K44*$AZ$3)/Z44, 0)</f>
        <v>2596.2385220471319</v>
      </c>
    </row>
    <row r="45" spans="5:50" x14ac:dyDescent="0.25">
      <c r="E45">
        <v>2045</v>
      </c>
      <c r="F45" s="5">
        <v>3.5571999999999999E-2</v>
      </c>
      <c r="G45" s="5"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2.1914793851260769E-2</v>
      </c>
      <c r="L45" s="2">
        <v>42</v>
      </c>
      <c r="M45" s="6">
        <v>0.12734142500000001</v>
      </c>
      <c r="Q45" s="4">
        <f t="shared" si="21"/>
        <v>25</v>
      </c>
      <c r="R45">
        <f t="shared" si="0"/>
        <v>250000</v>
      </c>
      <c r="S45">
        <f t="shared" si="1"/>
        <v>2310.7181129336864</v>
      </c>
      <c r="U45">
        <f t="shared" si="13"/>
        <v>0.12734142500000001</v>
      </c>
      <c r="V45">
        <f t="shared" si="14"/>
        <v>0.01</v>
      </c>
      <c r="W45">
        <f t="shared" si="15"/>
        <v>0.22534338777539298</v>
      </c>
      <c r="X45">
        <f t="shared" si="16"/>
        <v>2.8695548113646125E-2</v>
      </c>
      <c r="Y45">
        <f t="shared" si="17"/>
        <v>2.2534338777539299E-3</v>
      </c>
      <c r="Z45">
        <f t="shared" si="18"/>
        <v>0.19439440578399292</v>
      </c>
      <c r="AB45">
        <f t="shared" si="19"/>
        <v>585.04518403108</v>
      </c>
      <c r="AC45">
        <f t="shared" si="2"/>
        <v>449.1906744980534</v>
      </c>
      <c r="AE45">
        <f t="shared" si="3"/>
        <v>0</v>
      </c>
      <c r="AF45">
        <f t="shared" si="24"/>
        <v>0</v>
      </c>
      <c r="AG45">
        <f t="shared" si="24"/>
        <v>-4.8598601445998231</v>
      </c>
      <c r="AH45">
        <f t="shared" si="5"/>
        <v>-7173.887028411531</v>
      </c>
      <c r="AI45">
        <f t="shared" si="25"/>
        <v>-7178.7468885561311</v>
      </c>
      <c r="AJ45">
        <f t="shared" si="7"/>
        <v>135.8545095330266</v>
      </c>
      <c r="AK45">
        <f t="shared" si="22"/>
        <v>40.953162882175604</v>
      </c>
      <c r="AL45">
        <f t="shared" si="26"/>
        <v>-7001.9392161409287</v>
      </c>
      <c r="AN45">
        <f t="shared" si="27"/>
        <v>0</v>
      </c>
      <c r="AO45">
        <f t="shared" si="27"/>
        <v>0</v>
      </c>
      <c r="AP45">
        <f t="shared" si="27"/>
        <v>-0.10650283321486348</v>
      </c>
      <c r="AQ45">
        <f t="shared" si="27"/>
        <v>-157.21425533987241</v>
      </c>
      <c r="AR45">
        <f t="shared" si="27"/>
        <v>-157.32075817308728</v>
      </c>
      <c r="AS45">
        <f t="shared" si="27"/>
        <v>2.9772235701804188</v>
      </c>
      <c r="AT45">
        <f t="shared" si="27"/>
        <v>0.89748012211998263</v>
      </c>
      <c r="AU45">
        <f t="shared" si="23"/>
        <v>-153.44605448078687</v>
      </c>
      <c r="AW45">
        <v>42</v>
      </c>
      <c r="AX45">
        <f>IF(Z45&gt;0, (R45*SUMPRODUCT(K45:$K$98, X45:$X$98)-K45*$AZ$3)/Z45, 0)</f>
        <v>2310.7181129336864</v>
      </c>
    </row>
    <row r="46" spans="5:50" x14ac:dyDescent="0.25">
      <c r="E46">
        <v>2046</v>
      </c>
      <c r="F46" s="5">
        <v>3.5571999999999999E-2</v>
      </c>
      <c r="G46" s="5"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1.9566780224339969E-2</v>
      </c>
      <c r="L46" s="2">
        <v>43</v>
      </c>
      <c r="M46" s="6">
        <v>0.14457818</v>
      </c>
      <c r="Q46" s="4">
        <f t="shared" si="21"/>
        <v>25</v>
      </c>
      <c r="R46">
        <f t="shared" si="0"/>
        <v>250000</v>
      </c>
      <c r="S46">
        <f t="shared" si="1"/>
        <v>2000.8507954122922</v>
      </c>
      <c r="U46">
        <f t="shared" si="13"/>
        <v>0.14457818</v>
      </c>
      <c r="V46">
        <f t="shared" si="14"/>
        <v>0.01</v>
      </c>
      <c r="W46">
        <f t="shared" si="15"/>
        <v>0.19439440578399292</v>
      </c>
      <c r="X46">
        <f t="shared" si="16"/>
        <v>2.8105189390431169E-2</v>
      </c>
      <c r="Y46">
        <f t="shared" si="17"/>
        <v>1.9439440578399292E-3</v>
      </c>
      <c r="Z46">
        <f t="shared" si="18"/>
        <v>0.16434527233572183</v>
      </c>
      <c r="AB46">
        <f t="shared" si="19"/>
        <v>449.1906744980534</v>
      </c>
      <c r="AC46">
        <f t="shared" si="2"/>
        <v>328.83036887517881</v>
      </c>
      <c r="AE46">
        <f t="shared" si="3"/>
        <v>0</v>
      </c>
      <c r="AF46">
        <f t="shared" si="24"/>
        <v>0</v>
      </c>
      <c r="AG46">
        <f t="shared" si="24"/>
        <v>-4.1086318083930458</v>
      </c>
      <c r="AH46">
        <f t="shared" si="5"/>
        <v>-7026.2973476077923</v>
      </c>
      <c r="AI46">
        <f t="shared" si="25"/>
        <v>-7030.4059794161849</v>
      </c>
      <c r="AJ46">
        <f t="shared" si="7"/>
        <v>120.36030562287459</v>
      </c>
      <c r="AK46">
        <f t="shared" si="22"/>
        <v>31.443347214863742</v>
      </c>
      <c r="AL46">
        <f t="shared" si="26"/>
        <v>-6878.6023265784461</v>
      </c>
      <c r="AN46">
        <f t="shared" si="27"/>
        <v>0</v>
      </c>
      <c r="AO46">
        <f t="shared" si="27"/>
        <v>0</v>
      </c>
      <c r="AP46">
        <f t="shared" si="27"/>
        <v>-8.0392695617559212E-2</v>
      </c>
      <c r="AQ46">
        <f t="shared" si="27"/>
        <v>-137.48201599150454</v>
      </c>
      <c r="AR46">
        <f t="shared" si="27"/>
        <v>-137.56240868712209</v>
      </c>
      <c r="AS46">
        <f t="shared" si="27"/>
        <v>2.3550636478571771</v>
      </c>
      <c r="AT46">
        <f t="shared" si="27"/>
        <v>0.61524506447085114</v>
      </c>
      <c r="AU46">
        <f t="shared" si="23"/>
        <v>-134.59209997479405</v>
      </c>
      <c r="AW46">
        <v>43</v>
      </c>
      <c r="AX46">
        <f>IF(Z46&gt;0, (R46*SUMPRODUCT(K46:$K$98, X46:$X$98)-K46*$AZ$3)/Z46, 0)</f>
        <v>2000.8507954122922</v>
      </c>
    </row>
    <row r="47" spans="5:50" x14ac:dyDescent="0.25">
      <c r="E47">
        <v>2047</v>
      </c>
      <c r="F47" s="5">
        <v>3.5571999999999999E-2</v>
      </c>
      <c r="G47" s="5"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1.7470339486017828E-2</v>
      </c>
      <c r="L47" s="2">
        <v>44</v>
      </c>
      <c r="M47" s="6">
        <v>0.16385111999999999</v>
      </c>
      <c r="Q47" s="4">
        <f t="shared" si="21"/>
        <v>25</v>
      </c>
      <c r="R47">
        <f t="shared" si="0"/>
        <v>250000</v>
      </c>
      <c r="S47">
        <f t="shared" si="1"/>
        <v>1651.6727965890175</v>
      </c>
      <c r="U47">
        <f t="shared" si="13"/>
        <v>0.16385111999999999</v>
      </c>
      <c r="V47">
        <f t="shared" si="14"/>
        <v>0.01</v>
      </c>
      <c r="W47">
        <f t="shared" si="15"/>
        <v>0.16434527233572183</v>
      </c>
      <c r="X47">
        <f t="shared" si="16"/>
        <v>2.6928156938913036E-2</v>
      </c>
      <c r="Y47">
        <f t="shared" si="17"/>
        <v>1.6434527233572182E-3</v>
      </c>
      <c r="Z47">
        <f t="shared" si="18"/>
        <v>0.13577366267345156</v>
      </c>
      <c r="AB47">
        <f t="shared" si="19"/>
        <v>328.83036887517881</v>
      </c>
      <c r="AC47">
        <f t="shared" si="2"/>
        <v>224.25366513099362</v>
      </c>
      <c r="AE47">
        <f t="shared" si="3"/>
        <v>0</v>
      </c>
      <c r="AF47">
        <f t="shared" si="24"/>
        <v>0</v>
      </c>
      <c r="AG47">
        <f t="shared" si="24"/>
        <v>-3.3943415668362888</v>
      </c>
      <c r="AH47">
        <f t="shared" si="5"/>
        <v>-6732.0392347282586</v>
      </c>
      <c r="AI47">
        <f t="shared" si="25"/>
        <v>-6735.433576295095</v>
      </c>
      <c r="AJ47">
        <f t="shared" si="7"/>
        <v>104.57670374418518</v>
      </c>
      <c r="AK47">
        <f t="shared" si="22"/>
        <v>23.018125821262519</v>
      </c>
      <c r="AL47">
        <f t="shared" si="26"/>
        <v>-6607.838746729647</v>
      </c>
      <c r="AN47">
        <f t="shared" si="27"/>
        <v>0</v>
      </c>
      <c r="AO47">
        <f t="shared" si="27"/>
        <v>0</v>
      </c>
      <c r="AP47">
        <f t="shared" si="27"/>
        <v>-5.930029950413164E-2</v>
      </c>
      <c r="AQ47">
        <f t="shared" si="27"/>
        <v>-117.61101086389434</v>
      </c>
      <c r="AR47">
        <f t="shared" si="27"/>
        <v>-117.67031116339847</v>
      </c>
      <c r="AS47">
        <f t="shared" si="27"/>
        <v>1.8269905167396268</v>
      </c>
      <c r="AT47">
        <f t="shared" si="27"/>
        <v>0.40213447242932915</v>
      </c>
      <c r="AU47">
        <f t="shared" si="23"/>
        <v>-115.44118617422951</v>
      </c>
      <c r="AW47">
        <v>44</v>
      </c>
      <c r="AX47">
        <f>IF(Z47&gt;0, (R47*SUMPRODUCT(K47:$K$98, X47:$X$98)-K47*$AZ$3)/Z47, 0)</f>
        <v>1651.6727965890175</v>
      </c>
    </row>
    <row r="48" spans="5:50" x14ac:dyDescent="0.25">
      <c r="E48">
        <v>2048</v>
      </c>
      <c r="F48" s="5">
        <v>3.5571999999999999E-2</v>
      </c>
      <c r="G48" s="5"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1.5598517398230203E-2</v>
      </c>
      <c r="L48" s="2">
        <v>45</v>
      </c>
      <c r="M48" s="6">
        <v>0.185300933</v>
      </c>
      <c r="Q48" s="4">
        <f t="shared" si="21"/>
        <v>25</v>
      </c>
      <c r="R48">
        <f t="shared" si="0"/>
        <v>250000</v>
      </c>
      <c r="S48">
        <f t="shared" si="1"/>
        <v>1244.9771863262372</v>
      </c>
      <c r="U48">
        <f t="shared" si="13"/>
        <v>0.185300933</v>
      </c>
      <c r="V48">
        <f t="shared" si="14"/>
        <v>0.01</v>
      </c>
      <c r="W48">
        <f t="shared" si="15"/>
        <v>0.13577366267345156</v>
      </c>
      <c r="X48">
        <f t="shared" si="16"/>
        <v>2.5158986370217847E-2</v>
      </c>
      <c r="Y48">
        <f t="shared" si="17"/>
        <v>1.3577366267345156E-3</v>
      </c>
      <c r="Z48">
        <f t="shared" si="18"/>
        <v>0.1092569396764992</v>
      </c>
      <c r="AB48">
        <f t="shared" si="19"/>
        <v>224.25366513099362</v>
      </c>
      <c r="AC48">
        <f t="shared" si="2"/>
        <v>136.02239734506341</v>
      </c>
      <c r="AE48">
        <f t="shared" si="3"/>
        <v>0</v>
      </c>
      <c r="AF48">
        <f t="shared" si="24"/>
        <v>0</v>
      </c>
      <c r="AG48">
        <f t="shared" si="24"/>
        <v>-2.73142349191248</v>
      </c>
      <c r="AH48">
        <f t="shared" si="5"/>
        <v>-6289.746592554462</v>
      </c>
      <c r="AI48">
        <f t="shared" si="25"/>
        <v>-6292.4780160463743</v>
      </c>
      <c r="AJ48">
        <f t="shared" si="7"/>
        <v>88.231267785930214</v>
      </c>
      <c r="AK48">
        <f t="shared" si="22"/>
        <v>15.697756559169555</v>
      </c>
      <c r="AL48">
        <f t="shared" si="26"/>
        <v>-6188.5489917012746</v>
      </c>
      <c r="AN48">
        <f t="shared" si="27"/>
        <v>0</v>
      </c>
      <c r="AO48">
        <f t="shared" si="27"/>
        <v>0</v>
      </c>
      <c r="AP48">
        <f t="shared" si="27"/>
        <v>-4.2606156860531513E-2</v>
      </c>
      <c r="AQ48">
        <f t="shared" si="27"/>
        <v>-98.110721654419919</v>
      </c>
      <c r="AR48">
        <f t="shared" si="27"/>
        <v>-98.153327811280434</v>
      </c>
      <c r="AS48">
        <f t="shared" si="27"/>
        <v>1.3762769656267404</v>
      </c>
      <c r="AT48">
        <f t="shared" si="27"/>
        <v>0.2448617288013886</v>
      </c>
      <c r="AU48">
        <f t="shared" si="23"/>
        <v>-96.532189116852308</v>
      </c>
      <c r="AW48">
        <v>45</v>
      </c>
      <c r="AX48">
        <f>IF(Z48&gt;0, (R48*SUMPRODUCT(K48:$K$98, X48:$X$98)-K48*$AZ$3)/Z48, 0)</f>
        <v>1244.9771863262372</v>
      </c>
    </row>
    <row r="49" spans="5:50" x14ac:dyDescent="0.25">
      <c r="E49">
        <v>2049</v>
      </c>
      <c r="F49" s="5">
        <v>3.5571999999999999E-2</v>
      </c>
      <c r="G49" s="5"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1.3927247676991251E-2</v>
      </c>
      <c r="L49" s="2">
        <v>46</v>
      </c>
      <c r="M49" s="6">
        <v>0.20871278500000001</v>
      </c>
      <c r="Q49" s="4">
        <f t="shared" si="21"/>
        <v>25</v>
      </c>
      <c r="R49">
        <f t="shared" si="0"/>
        <v>250000</v>
      </c>
      <c r="S49">
        <f t="shared" si="1"/>
        <v>751.43861355364379</v>
      </c>
      <c r="U49">
        <f t="shared" si="13"/>
        <v>0.20871278500000001</v>
      </c>
      <c r="V49">
        <f t="shared" si="14"/>
        <v>0.01</v>
      </c>
      <c r="W49">
        <f t="shared" si="15"/>
        <v>0.1092569396764992</v>
      </c>
      <c r="X49">
        <f t="shared" si="16"/>
        <v>2.2803320160459148E-2</v>
      </c>
      <c r="Y49">
        <f t="shared" si="17"/>
        <v>1.092569396764992E-3</v>
      </c>
      <c r="Z49">
        <f t="shared" si="18"/>
        <v>8.5361050119275056E-2</v>
      </c>
      <c r="AB49">
        <f t="shared" si="19"/>
        <v>136.02239734506341</v>
      </c>
      <c r="AC49">
        <f t="shared" si="2"/>
        <v>64.143589153111151</v>
      </c>
      <c r="AE49">
        <f t="shared" si="3"/>
        <v>0</v>
      </c>
      <c r="AF49">
        <f t="shared" si="24"/>
        <v>0</v>
      </c>
      <c r="AG49">
        <f t="shared" si="24"/>
        <v>-2.1340262529818763</v>
      </c>
      <c r="AH49">
        <f t="shared" si="5"/>
        <v>-5700.8300401147872</v>
      </c>
      <c r="AI49">
        <f t="shared" si="25"/>
        <v>-5702.9640663677692</v>
      </c>
      <c r="AJ49">
        <f t="shared" si="7"/>
        <v>71.87880819195226</v>
      </c>
      <c r="AK49">
        <f t="shared" si="22"/>
        <v>9.5215678141544391</v>
      </c>
      <c r="AL49">
        <f t="shared" si="26"/>
        <v>-5621.5636903616623</v>
      </c>
      <c r="AN49">
        <f t="shared" si="27"/>
        <v>0</v>
      </c>
      <c r="AO49">
        <f t="shared" si="27"/>
        <v>0</v>
      </c>
      <c r="AP49">
        <f t="shared" si="27"/>
        <v>-2.9721112174480181E-2</v>
      </c>
      <c r="AQ49">
        <f t="shared" si="27"/>
        <v>-79.396871933110617</v>
      </c>
      <c r="AR49">
        <f t="shared" si="27"/>
        <v>-79.426593045285088</v>
      </c>
      <c r="AS49">
        <f t="shared" si="27"/>
        <v>1.0010739644162669</v>
      </c>
      <c r="AT49">
        <f t="shared" si="27"/>
        <v>0.13260923322099707</v>
      </c>
      <c r="AU49">
        <f t="shared" si="23"/>
        <v>-78.292909847647834</v>
      </c>
      <c r="AW49">
        <v>46</v>
      </c>
      <c r="AX49">
        <f>IF(Z49&gt;0, (R49*SUMPRODUCT(K49:$K$98, X49:$X$98)-K49*$AZ$3)/Z49, 0)</f>
        <v>751.43861355364379</v>
      </c>
    </row>
    <row r="50" spans="5:50" x14ac:dyDescent="0.25">
      <c r="E50">
        <v>2050</v>
      </c>
      <c r="F50" s="5">
        <v>3.5571999999999999E-2</v>
      </c>
      <c r="G50" s="5"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1.2435042568742187E-2</v>
      </c>
      <c r="L50" s="2">
        <v>47</v>
      </c>
      <c r="M50" s="6">
        <v>0.23444695300000001</v>
      </c>
      <c r="Q50" s="4">
        <f t="shared" si="21"/>
        <v>25</v>
      </c>
      <c r="R50">
        <f t="shared" si="0"/>
        <v>250000</v>
      </c>
      <c r="S50">
        <f t="shared" si="1"/>
        <v>126.64692865458134</v>
      </c>
      <c r="U50">
        <f t="shared" si="13"/>
        <v>0.23444695300000001</v>
      </c>
      <c r="V50">
        <f t="shared" si="14"/>
        <v>0.01</v>
      </c>
      <c r="W50">
        <f t="shared" si="15"/>
        <v>8.5361050119275056E-2</v>
      </c>
      <c r="X50">
        <f t="shared" si="16"/>
        <v>2.0012638105344326E-2</v>
      </c>
      <c r="Y50">
        <f t="shared" si="17"/>
        <v>8.5361050119275059E-4</v>
      </c>
      <c r="Z50">
        <f t="shared" si="18"/>
        <v>6.4494801512737981E-2</v>
      </c>
      <c r="AB50">
        <f t="shared" si="19"/>
        <v>64.143589153111151</v>
      </c>
      <c r="AC50">
        <f t="shared" si="2"/>
        <v>8.1680685257751122</v>
      </c>
      <c r="AE50">
        <f t="shared" si="3"/>
        <v>0</v>
      </c>
      <c r="AF50">
        <f t="shared" si="24"/>
        <v>0</v>
      </c>
      <c r="AG50">
        <f t="shared" si="24"/>
        <v>-1.6123700378184496</v>
      </c>
      <c r="AH50">
        <f t="shared" si="5"/>
        <v>-5003.1595263360814</v>
      </c>
      <c r="AI50">
        <f t="shared" si="25"/>
        <v>-5004.7718963738998</v>
      </c>
      <c r="AJ50">
        <f t="shared" si="7"/>
        <v>55.975520627336039</v>
      </c>
      <c r="AK50">
        <f t="shared" si="22"/>
        <v>4.4900512407177811</v>
      </c>
      <c r="AL50">
        <f t="shared" si="26"/>
        <v>-4944.3063245058465</v>
      </c>
      <c r="AN50">
        <f t="shared" si="27"/>
        <v>0</v>
      </c>
      <c r="AO50">
        <f t="shared" si="27"/>
        <v>0</v>
      </c>
      <c r="AP50">
        <f t="shared" si="27"/>
        <v>-2.0049890056836869E-2</v>
      </c>
      <c r="AQ50">
        <f t="shared" si="27"/>
        <v>-62.214501688197174</v>
      </c>
      <c r="AR50">
        <f t="shared" si="27"/>
        <v>-62.234551578254006</v>
      </c>
      <c r="AS50">
        <f t="shared" si="27"/>
        <v>0.69605798180843004</v>
      </c>
      <c r="AT50">
        <f t="shared" si="27"/>
        <v>5.5833978314159281E-2</v>
      </c>
      <c r="AU50">
        <f t="shared" si="23"/>
        <v>-61.482659618131422</v>
      </c>
      <c r="AW50">
        <v>47</v>
      </c>
      <c r="AX50">
        <f>IF(Z50&gt;0, (R50*SUMPRODUCT(K50:$K$98, X50:$X$98)-K50*$AZ$3)/Z50, 0)</f>
        <v>126.64692865458134</v>
      </c>
    </row>
    <row r="51" spans="5:50" x14ac:dyDescent="0.25">
      <c r="E51">
        <v>2051</v>
      </c>
      <c r="F51" s="5">
        <v>3.5571999999999999E-2</v>
      </c>
      <c r="G51" s="5"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1.1102716579234095E-2</v>
      </c>
      <c r="L51" s="2">
        <v>48</v>
      </c>
      <c r="M51" s="6">
        <v>0.26339700100000002</v>
      </c>
      <c r="Q51" s="4">
        <f t="shared" si="21"/>
        <v>25</v>
      </c>
      <c r="R51">
        <f t="shared" si="0"/>
        <v>250000</v>
      </c>
      <c r="S51">
        <f t="shared" si="1"/>
        <v>-707.06393652695726</v>
      </c>
      <c r="U51">
        <f t="shared" si="13"/>
        <v>0.26339700100000002</v>
      </c>
      <c r="V51">
        <f t="shared" si="14"/>
        <v>0.01</v>
      </c>
      <c r="W51">
        <f t="shared" si="15"/>
        <v>6.4494801512737981E-2</v>
      </c>
      <c r="X51">
        <f t="shared" si="16"/>
        <v>1.6987737298545448E-2</v>
      </c>
      <c r="Y51">
        <f t="shared" si="17"/>
        <v>6.4494801512737982E-4</v>
      </c>
      <c r="Z51">
        <f t="shared" si="18"/>
        <v>4.6862116199065156E-2</v>
      </c>
      <c r="AB51">
        <f t="shared" si="19"/>
        <v>8.1680685257751122</v>
      </c>
      <c r="AC51">
        <f t="shared" si="2"/>
        <v>-33.134512353694703</v>
      </c>
      <c r="AE51">
        <f t="shared" si="3"/>
        <v>0</v>
      </c>
      <c r="AF51">
        <f t="shared" si="24"/>
        <v>0</v>
      </c>
      <c r="AG51">
        <f t="shared" si="24"/>
        <v>-1.1715529049766289</v>
      </c>
      <c r="AH51">
        <f t="shared" si="5"/>
        <v>-4246.9343246363624</v>
      </c>
      <c r="AI51">
        <f t="shared" si="25"/>
        <v>-4248.1058775413394</v>
      </c>
      <c r="AJ51">
        <f t="shared" si="7"/>
        <v>41.302580879469815</v>
      </c>
      <c r="AK51">
        <f t="shared" si="22"/>
        <v>0.57176479680425796</v>
      </c>
      <c r="AL51">
        <f t="shared" si="26"/>
        <v>-4206.2315318650653</v>
      </c>
      <c r="AN51">
        <f t="shared" si="27"/>
        <v>0</v>
      </c>
      <c r="AO51">
        <f t="shared" si="27"/>
        <v>0</v>
      </c>
      <c r="AP51">
        <f t="shared" si="27"/>
        <v>-1.3007419861533883E-2</v>
      </c>
      <c r="AQ51">
        <f t="shared" si="27"/>
        <v>-47.152508137058497</v>
      </c>
      <c r="AR51">
        <f t="shared" si="27"/>
        <v>-47.165515556920035</v>
      </c>
      <c r="AS51">
        <f t="shared" si="27"/>
        <v>0.45857084949564664</v>
      </c>
      <c r="AT51">
        <f t="shared" si="27"/>
        <v>6.3481424889010483E-3</v>
      </c>
      <c r="AU51">
        <f t="shared" si="23"/>
        <v>-46.700596564935488</v>
      </c>
      <c r="AW51">
        <v>48</v>
      </c>
      <c r="AX51">
        <f>IF(Z51&gt;0, (R51*SUMPRODUCT(K51:$K$98, X51:$X$98)-K51*$AZ$3)/Z51, 0)</f>
        <v>-707.06393652695726</v>
      </c>
    </row>
    <row r="52" spans="5:50" x14ac:dyDescent="0.25">
      <c r="E52">
        <v>2052</v>
      </c>
      <c r="F52" s="5">
        <v>3.5571999999999999E-2</v>
      </c>
      <c r="G52" s="5"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9.9131398028875842E-3</v>
      </c>
      <c r="L52" s="2">
        <v>49</v>
      </c>
      <c r="M52" s="6">
        <v>0.29593128600000002</v>
      </c>
      <c r="Q52" s="4">
        <f t="shared" si="21"/>
        <v>25</v>
      </c>
      <c r="R52">
        <f t="shared" si="0"/>
        <v>250000</v>
      </c>
      <c r="S52">
        <f t="shared" si="1"/>
        <v>-1894.3785094357224</v>
      </c>
      <c r="U52">
        <f t="shared" si="13"/>
        <v>0.29593128600000002</v>
      </c>
      <c r="V52">
        <f t="shared" si="14"/>
        <v>0.01</v>
      </c>
      <c r="W52">
        <f t="shared" si="15"/>
        <v>4.6862116199065156E-2</v>
      </c>
      <c r="X52">
        <f t="shared" si="16"/>
        <v>1.3867966311470784E-2</v>
      </c>
      <c r="Y52">
        <f t="shared" si="17"/>
        <v>4.6862116199065159E-4</v>
      </c>
      <c r="Z52">
        <f t="shared" si="18"/>
        <v>3.2525528725603721E-2</v>
      </c>
      <c r="AB52">
        <f t="shared" si="19"/>
        <v>-33.134512353694703</v>
      </c>
      <c r="AC52">
        <f t="shared" si="2"/>
        <v>-61.615662625817947</v>
      </c>
      <c r="AE52">
        <f t="shared" si="3"/>
        <v>0</v>
      </c>
      <c r="AF52">
        <f t="shared" si="24"/>
        <v>0</v>
      </c>
      <c r="AG52">
        <f t="shared" si="24"/>
        <v>-0.81313821814009302</v>
      </c>
      <c r="AH52">
        <f t="shared" si="5"/>
        <v>-3466.9915778676959</v>
      </c>
      <c r="AI52">
        <f t="shared" si="25"/>
        <v>-3467.8047160858359</v>
      </c>
      <c r="AJ52">
        <f t="shared" si="7"/>
        <v>28.481150272123244</v>
      </c>
      <c r="AK52">
        <f t="shared" si="22"/>
        <v>-2.3194158647586294</v>
      </c>
      <c r="AL52">
        <f t="shared" si="26"/>
        <v>-3441.6429816784712</v>
      </c>
      <c r="AN52">
        <f t="shared" si="27"/>
        <v>0</v>
      </c>
      <c r="AO52">
        <f t="shared" si="27"/>
        <v>0</v>
      </c>
      <c r="AP52">
        <f t="shared" si="27"/>
        <v>-8.0607528354936439E-3</v>
      </c>
      <c r="AQ52">
        <f t="shared" si="27"/>
        <v>-34.368772206836283</v>
      </c>
      <c r="AR52">
        <f t="shared" si="27"/>
        <v>-34.376832959671781</v>
      </c>
      <c r="AS52">
        <f t="shared" si="27"/>
        <v>0.28233762439460747</v>
      </c>
      <c r="AT52">
        <f t="shared" si="27"/>
        <v>-2.2992693728387695E-2</v>
      </c>
      <c r="AU52">
        <f t="shared" si="23"/>
        <v>-34.117488029005557</v>
      </c>
      <c r="AW52">
        <v>49</v>
      </c>
      <c r="AX52">
        <f>IF(Z52&gt;0, (R52*SUMPRODUCT(K52:$K$98, X52:$X$98)-K52*$AZ$3)/Z52, 0)</f>
        <v>-1894.3785094357224</v>
      </c>
    </row>
    <row r="53" spans="5:50" x14ac:dyDescent="0.25">
      <c r="E53">
        <v>2053</v>
      </c>
      <c r="F53" s="5">
        <v>3.5571999999999999E-2</v>
      </c>
      <c r="G53" s="5"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8.8510176811496272E-3</v>
      </c>
      <c r="L53" s="2">
        <v>50</v>
      </c>
      <c r="M53" s="6">
        <v>0.33262349499999999</v>
      </c>
      <c r="Q53" s="4">
        <f t="shared" si="21"/>
        <v>25</v>
      </c>
      <c r="R53">
        <f t="shared" si="0"/>
        <v>250000</v>
      </c>
      <c r="S53">
        <f t="shared" si="1"/>
        <v>-3709.4456120361651</v>
      </c>
      <c r="U53">
        <f t="shared" si="13"/>
        <v>0.33262349499999999</v>
      </c>
      <c r="V53">
        <f t="shared" si="14"/>
        <v>0.01</v>
      </c>
      <c r="W53">
        <f t="shared" si="15"/>
        <v>3.2525528725603721E-2</v>
      </c>
      <c r="X53">
        <f t="shared" si="16"/>
        <v>1.0818755041433205E-2</v>
      </c>
      <c r="Y53">
        <f t="shared" si="17"/>
        <v>3.252552872560372E-4</v>
      </c>
      <c r="Z53">
        <f t="shared" si="18"/>
        <v>2.1381518396914479E-2</v>
      </c>
      <c r="AB53">
        <f t="shared" si="19"/>
        <v>-61.615662625817947</v>
      </c>
      <c r="AC53">
        <f t="shared" si="2"/>
        <v>-79.313579596104958</v>
      </c>
      <c r="AE53">
        <f t="shared" si="3"/>
        <v>0</v>
      </c>
      <c r="AF53">
        <f t="shared" si="24"/>
        <v>0</v>
      </c>
      <c r="AG53">
        <f t="shared" si="24"/>
        <v>-0.53453795992286202</v>
      </c>
      <c r="AH53">
        <f t="shared" si="5"/>
        <v>-2704.6887603583014</v>
      </c>
      <c r="AI53">
        <f t="shared" si="25"/>
        <v>-2705.2232983182244</v>
      </c>
      <c r="AJ53">
        <f t="shared" si="7"/>
        <v>17.697916970287011</v>
      </c>
      <c r="AK53">
        <f t="shared" si="22"/>
        <v>-4.3130963838072569</v>
      </c>
      <c r="AL53">
        <f t="shared" si="26"/>
        <v>-2691.8384777317442</v>
      </c>
      <c r="AN53">
        <f t="shared" si="27"/>
        <v>0</v>
      </c>
      <c r="AO53">
        <f t="shared" si="27"/>
        <v>0</v>
      </c>
      <c r="AP53">
        <f t="shared" si="27"/>
        <v>-4.7312049345229028E-3</v>
      </c>
      <c r="AQ53">
        <f t="shared" si="27"/>
        <v>-23.939248039937993</v>
      </c>
      <c r="AR53">
        <f t="shared" si="27"/>
        <v>-23.943979244872516</v>
      </c>
      <c r="AS53">
        <f t="shared" si="27"/>
        <v>0.15664457602352838</v>
      </c>
      <c r="AT53">
        <f t="shared" si="27"/>
        <v>-3.8175292353580546E-2</v>
      </c>
      <c r="AU53">
        <f t="shared" si="23"/>
        <v>-23.825509961202567</v>
      </c>
      <c r="AW53">
        <v>50</v>
      </c>
      <c r="AX53">
        <f>IF(Z53&gt;0, (R53*SUMPRODUCT(K53:$K$98, X53:$X$98)-K53*$AZ$3)/Z53, 0)</f>
        <v>-3709.4456120361651</v>
      </c>
    </row>
    <row r="54" spans="5:50" x14ac:dyDescent="0.25">
      <c r="E54">
        <v>2054</v>
      </c>
      <c r="F54" s="5">
        <v>3.5571999999999999E-2</v>
      </c>
      <c r="G54" s="5"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7.9026943581693102E-3</v>
      </c>
      <c r="L54" s="2">
        <v>51</v>
      </c>
      <c r="M54" s="6">
        <v>0.37225971299999999</v>
      </c>
      <c r="Q54" s="4">
        <f t="shared" si="21"/>
        <v>25</v>
      </c>
      <c r="R54">
        <f t="shared" si="0"/>
        <v>250000</v>
      </c>
      <c r="S54">
        <f t="shared" si="1"/>
        <v>-6690.3867385514668</v>
      </c>
      <c r="U54">
        <f t="shared" si="13"/>
        <v>0.37225971299999999</v>
      </c>
      <c r="V54">
        <f t="shared" si="14"/>
        <v>0.01</v>
      </c>
      <c r="W54">
        <f t="shared" si="15"/>
        <v>2.1381518396914479E-2</v>
      </c>
      <c r="X54">
        <f t="shared" si="16"/>
        <v>7.9594779019396041E-3</v>
      </c>
      <c r="Y54">
        <f t="shared" si="17"/>
        <v>2.1381518396914481E-4</v>
      </c>
      <c r="Z54">
        <f t="shared" si="18"/>
        <v>1.320822531100573E-2</v>
      </c>
      <c r="AB54">
        <f t="shared" si="19"/>
        <v>-79.313579596104958</v>
      </c>
      <c r="AC54">
        <f t="shared" si="2"/>
        <v>-88.368135460552566</v>
      </c>
      <c r="AE54">
        <f t="shared" si="3"/>
        <v>0</v>
      </c>
      <c r="AF54">
        <f t="shared" si="24"/>
        <v>0</v>
      </c>
      <c r="AG54">
        <f t="shared" si="24"/>
        <v>-0.33020563277514325</v>
      </c>
      <c r="AH54">
        <f t="shared" si="5"/>
        <v>-1989.8694754849009</v>
      </c>
      <c r="AI54">
        <f t="shared" si="25"/>
        <v>-1990.1996811176762</v>
      </c>
      <c r="AJ54">
        <f t="shared" si="7"/>
        <v>9.0545558644476074</v>
      </c>
      <c r="AK54">
        <f t="shared" si="22"/>
        <v>-5.5519505717273478</v>
      </c>
      <c r="AL54">
        <f t="shared" si="26"/>
        <v>-1986.6970758249558</v>
      </c>
      <c r="AN54">
        <f t="shared" si="27"/>
        <v>0</v>
      </c>
      <c r="AO54">
        <f t="shared" si="27"/>
        <v>0</v>
      </c>
      <c r="AP54">
        <f t="shared" si="27"/>
        <v>-2.6095141911678518E-3</v>
      </c>
      <c r="AQ54">
        <f t="shared" si="27"/>
        <v>-15.725330277407851</v>
      </c>
      <c r="AR54">
        <f t="shared" si="27"/>
        <v>-15.72793979159902</v>
      </c>
      <c r="AS54">
        <f t="shared" si="27"/>
        <v>7.1555387545698942E-2</v>
      </c>
      <c r="AT54">
        <f t="shared" si="27"/>
        <v>-4.3875368460024586E-2</v>
      </c>
      <c r="AU54">
        <f t="shared" si="23"/>
        <v>-15.700259772513345</v>
      </c>
      <c r="AW54">
        <v>51</v>
      </c>
      <c r="AX54">
        <f>IF(Z54&gt;0, (R54*SUMPRODUCT(K54:$K$98, X54:$X$98)-K54*$AZ$3)/Z54, 0)</f>
        <v>-6690.3867385514668</v>
      </c>
    </row>
    <row r="55" spans="5:50" x14ac:dyDescent="0.25">
      <c r="E55">
        <v>2055</v>
      </c>
      <c r="F55" s="5">
        <v>3.5571999999999999E-2</v>
      </c>
      <c r="G55" s="5"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7.0559771055083119E-3</v>
      </c>
      <c r="L55" s="2">
        <v>52</v>
      </c>
      <c r="M55" s="6">
        <v>0.41367450300000003</v>
      </c>
      <c r="Q55" s="4">
        <f t="shared" si="21"/>
        <v>25</v>
      </c>
      <c r="R55">
        <f t="shared" si="0"/>
        <v>250000</v>
      </c>
      <c r="S55">
        <f t="shared" si="1"/>
        <v>-11928.630415580406</v>
      </c>
      <c r="U55">
        <f t="shared" si="13"/>
        <v>0.41367450300000003</v>
      </c>
      <c r="V55">
        <f t="shared" si="14"/>
        <v>0.01</v>
      </c>
      <c r="W55">
        <f t="shared" si="15"/>
        <v>1.320822531100573E-2</v>
      </c>
      <c r="X55">
        <f t="shared" si="16"/>
        <v>5.4639060410423164E-3</v>
      </c>
      <c r="Y55">
        <f t="shared" si="17"/>
        <v>1.320822531100573E-4</v>
      </c>
      <c r="Z55">
        <f t="shared" si="18"/>
        <v>7.6122370168533564E-3</v>
      </c>
      <c r="AB55">
        <f t="shared" si="19"/>
        <v>-88.368135460552566</v>
      </c>
      <c r="AC55">
        <f t="shared" si="2"/>
        <v>-90.803562009844001</v>
      </c>
      <c r="AE55">
        <f t="shared" si="3"/>
        <v>0</v>
      </c>
      <c r="AF55">
        <f t="shared" si="24"/>
        <v>0</v>
      </c>
      <c r="AG55">
        <f t="shared" si="24"/>
        <v>-0.1903059254213339</v>
      </c>
      <c r="AH55">
        <f t="shared" si="5"/>
        <v>-1365.9765102605791</v>
      </c>
      <c r="AI55">
        <f t="shared" si="25"/>
        <v>-1366.1668161860005</v>
      </c>
      <c r="AJ55">
        <f t="shared" si="7"/>
        <v>2.4354265492914351</v>
      </c>
      <c r="AK55">
        <f t="shared" si="22"/>
        <v>-6.1857694822386806</v>
      </c>
      <c r="AL55">
        <f t="shared" si="26"/>
        <v>-1369.9171591189477</v>
      </c>
      <c r="AN55">
        <f t="shared" si="27"/>
        <v>0</v>
      </c>
      <c r="AO55">
        <f t="shared" si="27"/>
        <v>0</v>
      </c>
      <c r="AP55">
        <f t="shared" si="27"/>
        <v>-1.3427942528155042E-3</v>
      </c>
      <c r="AQ55">
        <f t="shared" si="27"/>
        <v>-9.6382989830607855</v>
      </c>
      <c r="AR55">
        <f t="shared" si="27"/>
        <v>-9.6396417773136012</v>
      </c>
      <c r="AS55">
        <f t="shared" si="27"/>
        <v>1.7184313973947478E-2</v>
      </c>
      <c r="AT55">
        <f t="shared" si="27"/>
        <v>-4.3646647846628132E-2</v>
      </c>
      <c r="AU55">
        <f t="shared" si="23"/>
        <v>-9.6661041111862822</v>
      </c>
      <c r="AW55">
        <v>52</v>
      </c>
      <c r="AX55">
        <f>IF(Z55&gt;0, (R55*SUMPRODUCT(K55:$K$98, X55:$X$98)-K55*$AZ$3)/Z55, 0)</f>
        <v>-11928.630415580406</v>
      </c>
    </row>
    <row r="56" spans="5:50" x14ac:dyDescent="0.25">
      <c r="E56">
        <v>2056</v>
      </c>
      <c r="F56" s="5">
        <v>3.5571999999999999E-2</v>
      </c>
      <c r="G56" s="5"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6.2999795584895634E-3</v>
      </c>
      <c r="L56" s="2">
        <v>53</v>
      </c>
      <c r="M56" s="6">
        <v>0.42102545200000002</v>
      </c>
      <c r="Q56" s="4">
        <f t="shared" si="21"/>
        <v>25</v>
      </c>
      <c r="R56">
        <f t="shared" si="0"/>
        <v>250000</v>
      </c>
      <c r="S56">
        <f t="shared" si="1"/>
        <v>-20450.80049992265</v>
      </c>
      <c r="U56">
        <f t="shared" si="13"/>
        <v>0.42102545200000002</v>
      </c>
      <c r="V56">
        <f t="shared" si="14"/>
        <v>0.01</v>
      </c>
      <c r="W56">
        <f t="shared" si="15"/>
        <v>7.6122370168533564E-3</v>
      </c>
      <c r="X56">
        <f t="shared" si="16"/>
        <v>3.204945530751816E-3</v>
      </c>
      <c r="Y56">
        <f t="shared" si="17"/>
        <v>7.6122370168533562E-5</v>
      </c>
      <c r="Z56">
        <f t="shared" si="18"/>
        <v>4.3311691159330064E-3</v>
      </c>
      <c r="AB56">
        <f t="shared" si="19"/>
        <v>-90.803562009844001</v>
      </c>
      <c r="AC56">
        <f t="shared" si="2"/>
        <v>-88.575875521372268</v>
      </c>
      <c r="AE56">
        <f t="shared" si="3"/>
        <v>0</v>
      </c>
      <c r="AF56">
        <f t="shared" si="24"/>
        <v>0</v>
      </c>
      <c r="AG56">
        <f t="shared" si="24"/>
        <v>-0.10827922789832516</v>
      </c>
      <c r="AH56">
        <f t="shared" si="5"/>
        <v>-801.23638268795401</v>
      </c>
      <c r="AI56">
        <f t="shared" si="25"/>
        <v>-801.34466191585238</v>
      </c>
      <c r="AJ56">
        <f t="shared" si="7"/>
        <v>-2.2276864884717327</v>
      </c>
      <c r="AK56">
        <f t="shared" si="22"/>
        <v>-6.3562493406890805</v>
      </c>
      <c r="AL56">
        <f t="shared" si="26"/>
        <v>-809.92859774501312</v>
      </c>
      <c r="AN56">
        <f t="shared" si="27"/>
        <v>0</v>
      </c>
      <c r="AO56">
        <f t="shared" si="27"/>
        <v>0</v>
      </c>
      <c r="AP56">
        <f t="shared" si="27"/>
        <v>-6.8215692236848135E-4</v>
      </c>
      <c r="AQ56">
        <f t="shared" si="27"/>
        <v>-5.0477728324522317</v>
      </c>
      <c r="AR56">
        <f t="shared" si="27"/>
        <v>-5.0484549893746005</v>
      </c>
      <c r="AS56">
        <f t="shared" si="27"/>
        <v>-1.4034379340095313E-2</v>
      </c>
      <c r="AT56">
        <f t="shared" si="27"/>
        <v>-4.004424091500397E-2</v>
      </c>
      <c r="AU56">
        <f t="shared" si="23"/>
        <v>-5.1025336096296989</v>
      </c>
      <c r="AW56">
        <v>53</v>
      </c>
      <c r="AX56">
        <f>IF(Z56&gt;0, (R56*SUMPRODUCT(K56:$K$98, X56:$X$98)-K56*$AZ$3)/Z56, 0)</f>
        <v>-20450.80049992265</v>
      </c>
    </row>
    <row r="57" spans="5:50" x14ac:dyDescent="0.25">
      <c r="E57">
        <v>2057</v>
      </c>
      <c r="F57" s="5">
        <v>3.5571999999999999E-2</v>
      </c>
      <c r="G57" s="5"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5.6249817486513955E-3</v>
      </c>
      <c r="L57" s="2">
        <v>54</v>
      </c>
      <c r="M57" s="6">
        <v>0.42896583300000002</v>
      </c>
      <c r="Q57" s="4">
        <f t="shared" si="21"/>
        <v>25</v>
      </c>
      <c r="R57">
        <f t="shared" si="0"/>
        <v>250000</v>
      </c>
      <c r="S57">
        <f t="shared" si="1"/>
        <v>-34169.250420600787</v>
      </c>
      <c r="U57">
        <f t="shared" si="13"/>
        <v>0.42896583300000002</v>
      </c>
      <c r="V57">
        <f t="shared" si="14"/>
        <v>0.01</v>
      </c>
      <c r="W57">
        <f t="shared" si="15"/>
        <v>4.3311691159330064E-3</v>
      </c>
      <c r="X57">
        <f t="shared" si="16"/>
        <v>1.8579235676800757E-3</v>
      </c>
      <c r="Y57">
        <f t="shared" si="17"/>
        <v>4.3311691159330065E-5</v>
      </c>
      <c r="Z57">
        <f t="shared" si="18"/>
        <v>2.4299338570936005E-3</v>
      </c>
      <c r="AB57">
        <f t="shared" si="19"/>
        <v>-88.575875521372268</v>
      </c>
      <c r="AC57">
        <f t="shared" si="2"/>
        <v>-83.029018468527596</v>
      </c>
      <c r="AE57">
        <f t="shared" si="3"/>
        <v>0</v>
      </c>
      <c r="AF57">
        <f t="shared" si="24"/>
        <v>0</v>
      </c>
      <c r="AG57">
        <f t="shared" si="24"/>
        <v>-6.0748346427340012E-2</v>
      </c>
      <c r="AH57">
        <f t="shared" si="5"/>
        <v>-464.48089192001891</v>
      </c>
      <c r="AI57">
        <f t="shared" si="25"/>
        <v>-464.54164026644622</v>
      </c>
      <c r="AJ57">
        <f t="shared" si="7"/>
        <v>-5.5468570528446719</v>
      </c>
      <c r="AK57">
        <f t="shared" si="22"/>
        <v>-6.200311286496059</v>
      </c>
      <c r="AL57">
        <f t="shared" si="26"/>
        <v>-476.28880860578698</v>
      </c>
      <c r="AN57">
        <f t="shared" si="27"/>
        <v>0</v>
      </c>
      <c r="AO57">
        <f t="shared" si="27"/>
        <v>0</v>
      </c>
      <c r="AP57">
        <f t="shared" si="27"/>
        <v>-3.417083399145398E-4</v>
      </c>
      <c r="AQ57">
        <f t="shared" si="27"/>
        <v>-2.6126965396474278</v>
      </c>
      <c r="AR57">
        <f t="shared" si="27"/>
        <v>-2.6130382479873422</v>
      </c>
      <c r="AS57">
        <f t="shared" si="27"/>
        <v>-3.120096968462955E-2</v>
      </c>
      <c r="AT57">
        <f t="shared" si="27"/>
        <v>-3.4876637822497586E-2</v>
      </c>
      <c r="AU57">
        <f t="shared" si="23"/>
        <v>-2.6791158554944694</v>
      </c>
      <c r="AW57">
        <v>54</v>
      </c>
      <c r="AX57">
        <f>IF(Z57&gt;0, (R57*SUMPRODUCT(K57:$K$98, X57:$X$98)-K57*$AZ$3)/Z57, 0)</f>
        <v>-34169.250420600787</v>
      </c>
    </row>
    <row r="58" spans="5:50" x14ac:dyDescent="0.25">
      <c r="E58">
        <v>2058</v>
      </c>
      <c r="F58" s="5">
        <v>3.5571999999999999E-2</v>
      </c>
      <c r="G58" s="5"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5.0223051327244602E-3</v>
      </c>
      <c r="L58" s="2">
        <v>55</v>
      </c>
      <c r="M58" s="6">
        <v>0.43771532000000002</v>
      </c>
      <c r="Q58" s="4">
        <f t="shared" si="21"/>
        <v>25</v>
      </c>
      <c r="R58">
        <f t="shared" si="0"/>
        <v>250000</v>
      </c>
      <c r="S58">
        <f t="shared" si="1"/>
        <v>-56767.033351035374</v>
      </c>
      <c r="U58">
        <f t="shared" si="13"/>
        <v>0.43771532000000002</v>
      </c>
      <c r="V58">
        <f t="shared" si="14"/>
        <v>0.01</v>
      </c>
      <c r="W58">
        <f t="shared" si="15"/>
        <v>2.4299338570936005E-3</v>
      </c>
      <c r="X58">
        <f t="shared" si="16"/>
        <v>1.0636192758365596E-3</v>
      </c>
      <c r="Y58">
        <f t="shared" si="17"/>
        <v>2.4299338570936006E-5</v>
      </c>
      <c r="Z58">
        <f t="shared" si="18"/>
        <v>1.3420152426861049E-3</v>
      </c>
      <c r="AB58">
        <f t="shared" si="19"/>
        <v>-83.029018468527596</v>
      </c>
      <c r="AC58">
        <f t="shared" si="2"/>
        <v>-76.182224039159948</v>
      </c>
      <c r="AE58">
        <f t="shared" si="3"/>
        <v>0</v>
      </c>
      <c r="AF58">
        <f t="shared" si="24"/>
        <v>0</v>
      </c>
      <c r="AG58">
        <f t="shared" si="24"/>
        <v>-3.3550381067152621E-2</v>
      </c>
      <c r="AH58">
        <f t="shared" si="5"/>
        <v>-265.9048189591399</v>
      </c>
      <c r="AI58">
        <f t="shared" si="25"/>
        <v>-265.93836934020703</v>
      </c>
      <c r="AJ58">
        <f t="shared" si="7"/>
        <v>-6.8467944293676481</v>
      </c>
      <c r="AK58">
        <f t="shared" si="22"/>
        <v>-5.8120312927969326</v>
      </c>
      <c r="AL58">
        <f t="shared" si="26"/>
        <v>-278.59719506237161</v>
      </c>
      <c r="AN58">
        <f t="shared" si="27"/>
        <v>0</v>
      </c>
      <c r="AO58">
        <f t="shared" si="27"/>
        <v>0</v>
      </c>
      <c r="AP58">
        <f t="shared" si="27"/>
        <v>-1.6850025103842215E-4</v>
      </c>
      <c r="AQ58">
        <f t="shared" si="27"/>
        <v>-1.3354551370746568</v>
      </c>
      <c r="AR58">
        <f t="shared" si="27"/>
        <v>-1.3356236373256951</v>
      </c>
      <c r="AS58">
        <f t="shared" si="27"/>
        <v>-3.4386690805322383E-2</v>
      </c>
      <c r="AT58">
        <f t="shared" si="27"/>
        <v>-2.9189794593369216E-2</v>
      </c>
      <c r="AU58">
        <f t="shared" si="23"/>
        <v>-1.3992001227243867</v>
      </c>
      <c r="AW58">
        <v>55</v>
      </c>
      <c r="AX58">
        <f>IF(Z58&gt;0, (R58*SUMPRODUCT(K58:$K$98, X58:$X$98)-K58*$AZ$3)/Z58, 0)</f>
        <v>-56767.033351035374</v>
      </c>
    </row>
    <row r="59" spans="5:50" x14ac:dyDescent="0.25">
      <c r="E59">
        <v>2059</v>
      </c>
      <c r="F59" s="5">
        <v>3.5571999999999999E-2</v>
      </c>
      <c r="G59" s="5"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4.4842010113611249E-3</v>
      </c>
      <c r="L59" s="2">
        <v>56</v>
      </c>
      <c r="M59" s="6">
        <v>0.44739131599999998</v>
      </c>
      <c r="Q59" s="4">
        <f t="shared" si="21"/>
        <v>25</v>
      </c>
      <c r="R59">
        <f t="shared" si="0"/>
        <v>250000</v>
      </c>
      <c r="S59">
        <f t="shared" si="1"/>
        <v>-94854.073962232855</v>
      </c>
      <c r="U59">
        <f t="shared" si="13"/>
        <v>0.44739131599999998</v>
      </c>
      <c r="V59">
        <f t="shared" si="14"/>
        <v>0.01</v>
      </c>
      <c r="W59">
        <f t="shared" si="15"/>
        <v>1.3420152426861049E-3</v>
      </c>
      <c r="X59">
        <f t="shared" si="16"/>
        <v>6.0040596551739589E-4</v>
      </c>
      <c r="Y59">
        <f t="shared" si="17"/>
        <v>1.342015242686105E-5</v>
      </c>
      <c r="Z59">
        <f t="shared" si="18"/>
        <v>7.28189124741848E-4</v>
      </c>
      <c r="AB59">
        <f t="shared" si="19"/>
        <v>-76.182224039159948</v>
      </c>
      <c r="AC59">
        <f t="shared" si="2"/>
        <v>-69.071705096756858</v>
      </c>
      <c r="AE59">
        <f t="shared" si="3"/>
        <v>0</v>
      </c>
      <c r="AF59">
        <f t="shared" si="24"/>
        <v>0</v>
      </c>
      <c r="AG59">
        <f t="shared" si="24"/>
        <v>-1.8204728118546201E-2</v>
      </c>
      <c r="AH59">
        <f t="shared" si="5"/>
        <v>-150.10149137934897</v>
      </c>
      <c r="AI59">
        <f t="shared" si="25"/>
        <v>-150.11969610746752</v>
      </c>
      <c r="AJ59">
        <f t="shared" si="7"/>
        <v>-7.1105189424030897</v>
      </c>
      <c r="AK59">
        <f t="shared" si="22"/>
        <v>-5.3327556827411966</v>
      </c>
      <c r="AL59">
        <f t="shared" si="26"/>
        <v>-162.5629707326118</v>
      </c>
      <c r="AN59">
        <f t="shared" si="27"/>
        <v>0</v>
      </c>
      <c r="AO59">
        <f t="shared" si="27"/>
        <v>0</v>
      </c>
      <c r="AP59">
        <f t="shared" si="27"/>
        <v>-8.1633660240739179E-5</v>
      </c>
      <c r="AQ59">
        <f t="shared" si="27"/>
        <v>-0.67308525945008979</v>
      </c>
      <c r="AR59">
        <f t="shared" si="27"/>
        <v>-0.67316689311033062</v>
      </c>
      <c r="AS59">
        <f t="shared" si="27"/>
        <v>-3.1884996232826368E-2</v>
      </c>
      <c r="AT59">
        <f t="shared" si="27"/>
        <v>-2.391314842588986E-2</v>
      </c>
      <c r="AU59">
        <f t="shared" si="23"/>
        <v>-0.72896503776904675</v>
      </c>
      <c r="AW59">
        <v>56</v>
      </c>
      <c r="AX59">
        <f>IF(Z59&gt;0, (R59*SUMPRODUCT(K59:$K$98, X59:$X$98)-K59*$AZ$3)/Z59, 0)</f>
        <v>-94854.073962232855</v>
      </c>
    </row>
    <row r="60" spans="5:50" x14ac:dyDescent="0.25">
      <c r="E60">
        <v>2060</v>
      </c>
      <c r="F60" s="5">
        <v>3.5571999999999999E-2</v>
      </c>
      <c r="G60" s="5"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4.0037509030010042E-3</v>
      </c>
      <c r="L60" s="2">
        <v>57</v>
      </c>
      <c r="M60" s="6">
        <v>0.457001349</v>
      </c>
      <c r="Q60" s="4">
        <f t="shared" si="21"/>
        <v>25</v>
      </c>
      <c r="R60">
        <f t="shared" si="0"/>
        <v>250000</v>
      </c>
      <c r="S60">
        <f t="shared" si="1"/>
        <v>-160267.77713618334</v>
      </c>
      <c r="U60">
        <f t="shared" si="13"/>
        <v>0.457001349</v>
      </c>
      <c r="V60">
        <f t="shared" si="14"/>
        <v>0.01</v>
      </c>
      <c r="W60">
        <f t="shared" si="15"/>
        <v>7.28189124741848E-4</v>
      </c>
      <c r="X60">
        <f t="shared" si="16"/>
        <v>3.3278341233415382E-4</v>
      </c>
      <c r="Y60">
        <f t="shared" si="17"/>
        <v>7.2818912474184798E-6</v>
      </c>
      <c r="Z60">
        <f t="shared" si="18"/>
        <v>3.8812382116027572E-4</v>
      </c>
      <c r="AB60">
        <f t="shared" si="19"/>
        <v>-69.071705096756858</v>
      </c>
      <c r="AC60">
        <f t="shared" si="2"/>
        <v>-62.203742070958953</v>
      </c>
      <c r="AE60">
        <f t="shared" si="3"/>
        <v>0</v>
      </c>
      <c r="AF60">
        <f t="shared" si="24"/>
        <v>0</v>
      </c>
      <c r="AG60">
        <f t="shared" si="24"/>
        <v>-9.7030955290068922E-3</v>
      </c>
      <c r="AH60">
        <f t="shared" si="5"/>
        <v>-83.195853083538452</v>
      </c>
      <c r="AI60">
        <f t="shared" si="25"/>
        <v>-83.205556179067457</v>
      </c>
      <c r="AJ60">
        <f t="shared" si="7"/>
        <v>-6.8679630257979056</v>
      </c>
      <c r="AK60">
        <f t="shared" si="22"/>
        <v>-4.8350193567729809</v>
      </c>
      <c r="AL60">
        <f t="shared" si="26"/>
        <v>-94.908538561638338</v>
      </c>
      <c r="AN60">
        <f t="shared" si="27"/>
        <v>0</v>
      </c>
      <c r="AO60">
        <f t="shared" si="27"/>
        <v>0</v>
      </c>
      <c r="AP60">
        <f t="shared" si="27"/>
        <v>-3.8848777486166354E-5</v>
      </c>
      <c r="AQ60">
        <f t="shared" si="27"/>
        <v>-0.33309547190915595</v>
      </c>
      <c r="AR60">
        <f t="shared" si="27"/>
        <v>-0.33313432068664212</v>
      </c>
      <c r="AS60">
        <f t="shared" si="27"/>
        <v>-2.7497613166315875E-2</v>
      </c>
      <c r="AT60">
        <f t="shared" si="27"/>
        <v>-1.9358213115707158E-2</v>
      </c>
      <c r="AU60">
        <f t="shared" si="23"/>
        <v>-0.37999014696866512</v>
      </c>
      <c r="AW60">
        <v>57</v>
      </c>
      <c r="AX60">
        <f>IF(Z60&gt;0, (R60*SUMPRODUCT(K60:$K$98, X60:$X$98)-K60*$AZ$3)/Z60, 0)</f>
        <v>-160267.77713618334</v>
      </c>
    </row>
    <row r="61" spans="5:50" x14ac:dyDescent="0.25">
      <c r="E61">
        <v>2061</v>
      </c>
      <c r="F61" s="5">
        <v>3.5571999999999999E-2</v>
      </c>
      <c r="G61" s="5"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3.5747775919651821E-3</v>
      </c>
      <c r="L61" s="2">
        <v>58</v>
      </c>
      <c r="M61" s="6">
        <v>0.46737994300000002</v>
      </c>
      <c r="Q61" s="4">
        <f t="shared" si="21"/>
        <v>25</v>
      </c>
      <c r="R61">
        <f t="shared" si="0"/>
        <v>250000</v>
      </c>
      <c r="S61">
        <f t="shared" si="1"/>
        <v>-275110.44592280389</v>
      </c>
      <c r="U61">
        <f t="shared" si="13"/>
        <v>0.46737994300000002</v>
      </c>
      <c r="V61">
        <f t="shared" si="14"/>
        <v>0.01</v>
      </c>
      <c r="W61">
        <f t="shared" si="15"/>
        <v>3.8812382116027572E-4</v>
      </c>
      <c r="X61">
        <f t="shared" si="16"/>
        <v>1.8140128941083187E-4</v>
      </c>
      <c r="Y61">
        <f t="shared" si="17"/>
        <v>3.8812382116027571E-6</v>
      </c>
      <c r="Z61">
        <f t="shared" si="18"/>
        <v>2.0284129353784111E-4</v>
      </c>
      <c r="AB61">
        <f t="shared" si="19"/>
        <v>-62.203742070958953</v>
      </c>
      <c r="AC61">
        <f t="shared" si="2"/>
        <v>-55.803758716753826</v>
      </c>
      <c r="AE61">
        <f t="shared" si="3"/>
        <v>0</v>
      </c>
      <c r="AF61">
        <f t="shared" si="24"/>
        <v>0</v>
      </c>
      <c r="AG61">
        <f t="shared" si="24"/>
        <v>-5.0710323384460278E-3</v>
      </c>
      <c r="AH61">
        <f t="shared" si="5"/>
        <v>-45.35032235270797</v>
      </c>
      <c r="AI61">
        <f t="shared" si="25"/>
        <v>-45.355393385046419</v>
      </c>
      <c r="AJ61">
        <f t="shared" si="7"/>
        <v>-6.3999833542051263</v>
      </c>
      <c r="AK61">
        <f t="shared" si="22"/>
        <v>-4.3542619449671269</v>
      </c>
      <c r="AL61">
        <f t="shared" si="26"/>
        <v>-56.109638684218673</v>
      </c>
      <c r="AN61">
        <f t="shared" si="27"/>
        <v>0</v>
      </c>
      <c r="AO61">
        <f t="shared" si="27"/>
        <v>0</v>
      </c>
      <c r="AP61">
        <f t="shared" si="27"/>
        <v>-1.8127812771607657E-5</v>
      </c>
      <c r="AQ61">
        <f t="shared" si="27"/>
        <v>-0.16211731613485816</v>
      </c>
      <c r="AR61">
        <f t="shared" si="27"/>
        <v>-0.1621354439476298</v>
      </c>
      <c r="AS61">
        <f t="shared" si="27"/>
        <v>-2.2878517083562651E-2</v>
      </c>
      <c r="AT61">
        <f t="shared" si="27"/>
        <v>-1.5565518030415216E-2</v>
      </c>
      <c r="AU61">
        <f t="shared" si="23"/>
        <v>-0.20057947906160767</v>
      </c>
      <c r="AW61">
        <v>58</v>
      </c>
      <c r="AX61">
        <f>IF(Z61&gt;0, (R61*SUMPRODUCT(K61:$K$98, X61:$X$98)-K61*$AZ$3)/Z61, 0)</f>
        <v>-275110.44592280389</v>
      </c>
    </row>
    <row r="62" spans="5:50" x14ac:dyDescent="0.25">
      <c r="E62">
        <v>2062</v>
      </c>
      <c r="F62" s="5">
        <v>3.5571999999999999E-2</v>
      </c>
      <c r="G62" s="5"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3.1917657071117694E-3</v>
      </c>
      <c r="L62" s="2">
        <v>59</v>
      </c>
      <c r="M62" s="6">
        <v>0.47825477199999999</v>
      </c>
      <c r="Q62" s="4">
        <f t="shared" si="21"/>
        <v>25</v>
      </c>
      <c r="R62">
        <f t="shared" si="0"/>
        <v>250000</v>
      </c>
      <c r="S62">
        <f t="shared" si="1"/>
        <v>-481240.11546594434</v>
      </c>
      <c r="U62">
        <f t="shared" si="13"/>
        <v>0.47825477199999999</v>
      </c>
      <c r="V62">
        <f t="shared" si="14"/>
        <v>0.01</v>
      </c>
      <c r="W62">
        <f t="shared" si="15"/>
        <v>2.0284129353784111E-4</v>
      </c>
      <c r="X62">
        <f t="shared" si="16"/>
        <v>9.7009816593125265E-5</v>
      </c>
      <c r="Y62">
        <f t="shared" si="17"/>
        <v>2.0284129353784111E-6</v>
      </c>
      <c r="Z62">
        <f t="shared" si="18"/>
        <v>1.0380306400933743E-4</v>
      </c>
      <c r="AB62">
        <f t="shared" si="19"/>
        <v>-55.803758716753826</v>
      </c>
      <c r="AC62">
        <f t="shared" si="2"/>
        <v>-49.954198509572358</v>
      </c>
      <c r="AE62">
        <f t="shared" si="3"/>
        <v>0</v>
      </c>
      <c r="AF62">
        <f t="shared" si="24"/>
        <v>0</v>
      </c>
      <c r="AG62">
        <f t="shared" si="24"/>
        <v>-2.5950766002334359E-3</v>
      </c>
      <c r="AH62">
        <f t="shared" si="5"/>
        <v>-24.252454148281316</v>
      </c>
      <c r="AI62">
        <f t="shared" si="25"/>
        <v>-24.255049224881549</v>
      </c>
      <c r="AJ62">
        <f t="shared" si="7"/>
        <v>-5.8495602071814687</v>
      </c>
      <c r="AK62">
        <f t="shared" si="22"/>
        <v>-3.9062631101727683</v>
      </c>
      <c r="AL62">
        <f t="shared" si="26"/>
        <v>-34.010872542235788</v>
      </c>
      <c r="AN62">
        <f t="shared" si="27"/>
        <v>0</v>
      </c>
      <c r="AO62">
        <f t="shared" si="27"/>
        <v>0</v>
      </c>
      <c r="AP62">
        <f t="shared" si="27"/>
        <v>-8.2828764999532783E-6</v>
      </c>
      <c r="AQ62">
        <f t="shared" si="27"/>
        <v>-7.740815146378488E-2</v>
      </c>
      <c r="AR62">
        <f t="shared" si="27"/>
        <v>-7.7416434340284834E-2</v>
      </c>
      <c r="AS62">
        <f t="shared" si="27"/>
        <v>-1.8670425670967428E-2</v>
      </c>
      <c r="AT62">
        <f t="shared" si="27"/>
        <v>-1.2467876638005205E-2</v>
      </c>
      <c r="AU62">
        <f t="shared" si="23"/>
        <v>-0.10855473664925747</v>
      </c>
      <c r="AW62">
        <v>59</v>
      </c>
      <c r="AX62">
        <f>IF(Z62&gt;0, (R62*SUMPRODUCT(K62:$K$98, X62:$X$98)-K62*$AZ$3)/Z62, 0)</f>
        <v>-481240.11546594434</v>
      </c>
    </row>
    <row r="63" spans="5:50" x14ac:dyDescent="0.25">
      <c r="E63">
        <v>2063</v>
      </c>
      <c r="F63" s="5">
        <v>3.5571999999999999E-2</v>
      </c>
      <c r="G63" s="5"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2.8497908099212226E-3</v>
      </c>
      <c r="L63" s="2">
        <v>60</v>
      </c>
      <c r="M63" s="6">
        <v>0.48949088600000001</v>
      </c>
      <c r="Q63" s="4">
        <f t="shared" si="21"/>
        <v>25</v>
      </c>
      <c r="R63">
        <f t="shared" si="0"/>
        <v>250000</v>
      </c>
      <c r="S63">
        <f t="shared" si="1"/>
        <v>-859678.00577262184</v>
      </c>
      <c r="U63">
        <f t="shared" si="13"/>
        <v>0.48949088600000001</v>
      </c>
      <c r="V63">
        <f t="shared" si="14"/>
        <v>0.01</v>
      </c>
      <c r="W63">
        <f t="shared" si="15"/>
        <v>1.0380306400933743E-4</v>
      </c>
      <c r="X63">
        <f t="shared" si="16"/>
        <v>5.0810653771445295E-5</v>
      </c>
      <c r="Y63">
        <f t="shared" si="17"/>
        <v>1.0380306400933744E-6</v>
      </c>
      <c r="Z63">
        <f t="shared" si="18"/>
        <v>5.1954379597798762E-5</v>
      </c>
      <c r="AB63">
        <f t="shared" si="19"/>
        <v>-49.954198509572358</v>
      </c>
      <c r="AC63">
        <f t="shared" si="2"/>
        <v>-44.664037443789432</v>
      </c>
      <c r="AE63">
        <f t="shared" si="3"/>
        <v>0</v>
      </c>
      <c r="AF63">
        <f t="shared" si="24"/>
        <v>0</v>
      </c>
      <c r="AG63">
        <f t="shared" si="24"/>
        <v>-1.298859489944969E-3</v>
      </c>
      <c r="AH63">
        <f t="shared" si="5"/>
        <v>-12.702663442861324</v>
      </c>
      <c r="AI63">
        <f t="shared" si="25"/>
        <v>-12.703962302351268</v>
      </c>
      <c r="AJ63">
        <f t="shared" si="7"/>
        <v>-5.2901610657829252</v>
      </c>
      <c r="AK63">
        <f t="shared" si="22"/>
        <v>-3.4967938956700655</v>
      </c>
      <c r="AL63">
        <f t="shared" si="26"/>
        <v>-21.49091726380426</v>
      </c>
      <c r="AN63">
        <f t="shared" si="27"/>
        <v>0</v>
      </c>
      <c r="AO63">
        <f t="shared" si="27"/>
        <v>0</v>
      </c>
      <c r="AP63">
        <f t="shared" si="27"/>
        <v>-3.7014778378241394E-6</v>
      </c>
      <c r="AQ63">
        <f t="shared" si="27"/>
        <v>-3.619993354098848E-2</v>
      </c>
      <c r="AR63">
        <f t="shared" si="27"/>
        <v>-3.62036350188263E-2</v>
      </c>
      <c r="AS63">
        <f t="shared" si="27"/>
        <v>-1.5075852388271241E-2</v>
      </c>
      <c r="AT63">
        <f t="shared" si="27"/>
        <v>-9.9651311080691824E-3</v>
      </c>
      <c r="AU63">
        <f t="shared" si="23"/>
        <v>-6.1244618515166729E-2</v>
      </c>
      <c r="AW63">
        <v>60</v>
      </c>
      <c r="AX63">
        <f>IF(Z63&gt;0, (R63*SUMPRODUCT(K63:$K$98, X63:$X$98)-K63*$AZ$3)/Z63, 0)</f>
        <v>-859678.00577262184</v>
      </c>
    </row>
    <row r="64" spans="5:50" x14ac:dyDescent="0.25">
      <c r="E64">
        <v>2064</v>
      </c>
      <c r="F64" s="5">
        <v>3.5571999999999999E-2</v>
      </c>
      <c r="G64" s="5"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2.5444560802868059E-3</v>
      </c>
      <c r="L64" s="2">
        <v>61</v>
      </c>
      <c r="M64" s="6">
        <v>0.50154699899999999</v>
      </c>
      <c r="Q64" s="4">
        <f t="shared" si="21"/>
        <v>25</v>
      </c>
      <c r="R64">
        <f t="shared" si="0"/>
        <v>250000</v>
      </c>
      <c r="S64">
        <f t="shared" si="1"/>
        <v>-1572578.9545769987</v>
      </c>
      <c r="U64">
        <f t="shared" si="13"/>
        <v>0.50154699899999999</v>
      </c>
      <c r="V64">
        <f t="shared" si="14"/>
        <v>0.01</v>
      </c>
      <c r="W64">
        <f t="shared" si="15"/>
        <v>5.1954379597798762E-5</v>
      </c>
      <c r="X64">
        <f t="shared" si="16"/>
        <v>2.6057563172182796E-5</v>
      </c>
      <c r="Y64">
        <f t="shared" si="17"/>
        <v>5.1954379597798764E-7</v>
      </c>
      <c r="Z64">
        <f t="shared" si="18"/>
        <v>2.5377272629637979E-5</v>
      </c>
      <c r="AB64">
        <f t="shared" si="19"/>
        <v>-44.664037443789432</v>
      </c>
      <c r="AC64">
        <f t="shared" si="2"/>
        <v>-39.907764861931575</v>
      </c>
      <c r="AE64">
        <f t="shared" si="3"/>
        <v>0</v>
      </c>
      <c r="AF64">
        <f t="shared" si="24"/>
        <v>0</v>
      </c>
      <c r="AG64">
        <f t="shared" si="24"/>
        <v>-6.3443181574094948E-4</v>
      </c>
      <c r="AH64">
        <f t="shared" si="5"/>
        <v>-6.514390793045699</v>
      </c>
      <c r="AI64">
        <f t="shared" si="25"/>
        <v>-6.5150252248614402</v>
      </c>
      <c r="AJ64">
        <f t="shared" si="7"/>
        <v>-4.7562725818578571</v>
      </c>
      <c r="AK64">
        <f t="shared" si="22"/>
        <v>-3.1264826210652608</v>
      </c>
      <c r="AL64">
        <f t="shared" si="26"/>
        <v>-14.397780427784557</v>
      </c>
      <c r="AN64">
        <f t="shared" si="27"/>
        <v>0</v>
      </c>
      <c r="AO64">
        <f t="shared" si="27"/>
        <v>0</v>
      </c>
      <c r="AP64">
        <f t="shared" si="27"/>
        <v>-1.6142838910894573E-6</v>
      </c>
      <c r="AQ64">
        <f t="shared" si="27"/>
        <v>-1.6575581262729518E-2</v>
      </c>
      <c r="AR64">
        <f t="shared" si="27"/>
        <v>-1.6577195546620606E-2</v>
      </c>
      <c r="AS64">
        <f t="shared" si="27"/>
        <v>-1.2102126690409649E-2</v>
      </c>
      <c r="AT64">
        <f t="shared" si="27"/>
        <v>-7.9551977150805319E-3</v>
      </c>
      <c r="AU64">
        <f t="shared" si="23"/>
        <v>-3.6634519952110783E-2</v>
      </c>
      <c r="AW64">
        <v>61</v>
      </c>
      <c r="AX64">
        <f>IF(Z64&gt;0, (R64*SUMPRODUCT(K64:$K$98, X64:$X$98)-K64*$AZ$3)/Z64, 0)</f>
        <v>-1572578.9545769987</v>
      </c>
    </row>
    <row r="65" spans="5:50" x14ac:dyDescent="0.25">
      <c r="E65">
        <v>2065</v>
      </c>
      <c r="F65" s="5">
        <v>3.5571999999999999E-2</v>
      </c>
      <c r="G65" s="5"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2.2718357859703624E-3</v>
      </c>
      <c r="L65" s="2">
        <v>62</v>
      </c>
      <c r="M65" s="6">
        <v>0.51394563599999998</v>
      </c>
      <c r="Q65" s="4">
        <f t="shared" si="21"/>
        <v>25</v>
      </c>
      <c r="R65">
        <f t="shared" si="0"/>
        <v>250000</v>
      </c>
      <c r="S65">
        <f t="shared" si="1"/>
        <v>-2950538.9512875057</v>
      </c>
      <c r="U65">
        <f t="shared" si="13"/>
        <v>0.51394563599999998</v>
      </c>
      <c r="V65">
        <f t="shared" si="14"/>
        <v>0.01</v>
      </c>
      <c r="W65">
        <f t="shared" si="15"/>
        <v>2.5377272629637979E-5</v>
      </c>
      <c r="X65">
        <f t="shared" si="16"/>
        <v>1.3042538521584683E-5</v>
      </c>
      <c r="Y65">
        <f t="shared" si="17"/>
        <v>2.5377272629637981E-7</v>
      </c>
      <c r="Z65">
        <f t="shared" si="18"/>
        <v>1.2080961381756916E-5</v>
      </c>
      <c r="AB65">
        <f t="shared" si="19"/>
        <v>-39.907764861931575</v>
      </c>
      <c r="AC65">
        <f t="shared" si="2"/>
        <v>-35.645347125873904</v>
      </c>
      <c r="AE65">
        <f t="shared" si="3"/>
        <v>0</v>
      </c>
      <c r="AF65">
        <f t="shared" si="24"/>
        <v>0</v>
      </c>
      <c r="AG65">
        <f t="shared" si="24"/>
        <v>-3.0202403454392292E-4</v>
      </c>
      <c r="AH65">
        <f t="shared" si="5"/>
        <v>-3.2606346303961709</v>
      </c>
      <c r="AI65">
        <f t="shared" si="25"/>
        <v>-3.2609366544307146</v>
      </c>
      <c r="AJ65">
        <f t="shared" si="7"/>
        <v>-4.2624177360576709</v>
      </c>
      <c r="AK65">
        <f t="shared" si="22"/>
        <v>-2.7935435403352105</v>
      </c>
      <c r="AL65">
        <f t="shared" si="26"/>
        <v>-10.316897930823597</v>
      </c>
      <c r="AN65">
        <f t="shared" si="27"/>
        <v>0</v>
      </c>
      <c r="AO65">
        <f t="shared" si="27"/>
        <v>0</v>
      </c>
      <c r="AP65">
        <f t="shared" si="27"/>
        <v>-6.8614900990003306E-7</v>
      </c>
      <c r="AQ65">
        <f t="shared" si="27"/>
        <v>-7.4076264383082669E-3</v>
      </c>
      <c r="AR65">
        <f t="shared" si="27"/>
        <v>-7.4083125873181666E-3</v>
      </c>
      <c r="AS65">
        <f t="shared" si="27"/>
        <v>-9.6835131475305914E-3</v>
      </c>
      <c r="AT65">
        <f t="shared" si="27"/>
        <v>-6.3464721845998716E-3</v>
      </c>
      <c r="AU65">
        <f t="shared" si="23"/>
        <v>-2.3438297919448632E-2</v>
      </c>
      <c r="AW65">
        <v>62</v>
      </c>
      <c r="AX65">
        <f>IF(Z65&gt;0, (R65*SUMPRODUCT(K65:$K$98, X65:$X$98)-K65*$AZ$3)/Z65, 0)</f>
        <v>-2950538.9512875057</v>
      </c>
    </row>
    <row r="66" spans="5:50" x14ac:dyDescent="0.25">
      <c r="E66">
        <v>2066</v>
      </c>
      <c r="F66" s="5">
        <v>3.5571999999999999E-2</v>
      </c>
      <c r="G66" s="5"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2.0284248089021089E-3</v>
      </c>
      <c r="L66" s="2">
        <v>63</v>
      </c>
      <c r="M66" s="6">
        <v>0.52707773400000002</v>
      </c>
      <c r="Q66" s="4">
        <f t="shared" si="21"/>
        <v>25</v>
      </c>
      <c r="R66">
        <f t="shared" si="0"/>
        <v>250000</v>
      </c>
      <c r="S66">
        <f t="shared" si="1"/>
        <v>-5691902.2034928137</v>
      </c>
      <c r="U66">
        <f t="shared" si="13"/>
        <v>0.52707773400000002</v>
      </c>
      <c r="V66">
        <f t="shared" si="14"/>
        <v>0.01</v>
      </c>
      <c r="W66">
        <f t="shared" si="15"/>
        <v>1.2080961381756916E-5</v>
      </c>
      <c r="X66">
        <f t="shared" si="16"/>
        <v>6.3676057496379448E-6</v>
      </c>
      <c r="Y66">
        <f t="shared" si="17"/>
        <v>1.2080961381756915E-7</v>
      </c>
      <c r="Z66">
        <f t="shared" si="18"/>
        <v>5.5925460183014015E-6</v>
      </c>
      <c r="AB66">
        <f t="shared" si="19"/>
        <v>-35.645347125873904</v>
      </c>
      <c r="AC66">
        <f t="shared" si="2"/>
        <v>-31.832225004704711</v>
      </c>
      <c r="AE66">
        <f t="shared" si="3"/>
        <v>0</v>
      </c>
      <c r="AF66">
        <f t="shared" si="24"/>
        <v>0</v>
      </c>
      <c r="AG66">
        <f t="shared" si="24"/>
        <v>-1.3981365045753503E-4</v>
      </c>
      <c r="AH66">
        <f t="shared" si="5"/>
        <v>-1.5919014374094862</v>
      </c>
      <c r="AI66">
        <f t="shared" si="25"/>
        <v>-1.5920412510599438</v>
      </c>
      <c r="AJ66">
        <f t="shared" si="7"/>
        <v>-3.8131221211691937</v>
      </c>
      <c r="AK66">
        <f t="shared" si="22"/>
        <v>-2.4951742988111736</v>
      </c>
      <c r="AL66">
        <f t="shared" si="26"/>
        <v>-7.9003376710403108</v>
      </c>
      <c r="AN66">
        <f t="shared" si="27"/>
        <v>0</v>
      </c>
      <c r="AO66">
        <f t="shared" si="27"/>
        <v>0</v>
      </c>
      <c r="AP66">
        <f t="shared" si="27"/>
        <v>-2.8360147721123174E-7</v>
      </c>
      <c r="AQ66">
        <f t="shared" si="27"/>
        <v>-3.2290523689683295E-3</v>
      </c>
      <c r="AR66">
        <f t="shared" si="27"/>
        <v>-3.229335970445541E-3</v>
      </c>
      <c r="AS66">
        <f t="shared" si="27"/>
        <v>-7.7346315099530256E-3</v>
      </c>
      <c r="AT66">
        <f t="shared" si="27"/>
        <v>-5.0612734502435081E-3</v>
      </c>
      <c r="AU66">
        <f t="shared" si="23"/>
        <v>-1.6025240930642073E-2</v>
      </c>
      <c r="AW66">
        <v>63</v>
      </c>
      <c r="AX66">
        <f>IF(Z66&gt;0, (R66*SUMPRODUCT(K66:$K$98, X66:$X$98)-K66*$AZ$3)/Z66, 0)</f>
        <v>-5691902.2034928137</v>
      </c>
    </row>
    <row r="67" spans="5:50" x14ac:dyDescent="0.25">
      <c r="E67">
        <v>2067</v>
      </c>
      <c r="F67" s="5">
        <v>3.5571999999999999E-2</v>
      </c>
      <c r="G67" s="5"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1.8110935793768828E-3</v>
      </c>
      <c r="L67" s="2">
        <v>64</v>
      </c>
      <c r="M67" s="6">
        <v>0.54097960300000003</v>
      </c>
      <c r="Q67" s="4">
        <f t="shared" si="21"/>
        <v>25</v>
      </c>
      <c r="R67">
        <f t="shared" ref="R67:R89" si="28">$C$6</f>
        <v>250000</v>
      </c>
      <c r="S67">
        <f t="shared" ref="S67:S89" si="29">AX67</f>
        <v>-11319145.298094222</v>
      </c>
      <c r="U67">
        <f t="shared" si="13"/>
        <v>0.54097960300000003</v>
      </c>
      <c r="V67">
        <f t="shared" si="14"/>
        <v>0.01</v>
      </c>
      <c r="W67">
        <f t="shared" si="15"/>
        <v>5.5925460183014015E-6</v>
      </c>
      <c r="X67">
        <f t="shared" si="16"/>
        <v>3.0254533247399233E-6</v>
      </c>
      <c r="Y67">
        <f t="shared" si="17"/>
        <v>5.5925460183014015E-8</v>
      </c>
      <c r="Z67">
        <f t="shared" si="18"/>
        <v>2.5111672333784643E-6</v>
      </c>
      <c r="AB67">
        <f t="shared" si="19"/>
        <v>-31.832225004704711</v>
      </c>
      <c r="AC67">
        <f t="shared" ref="AC67:AC89" si="30">S67*Z67</f>
        <v>-28.42426678242412</v>
      </c>
      <c r="AE67">
        <f t="shared" ref="AE67:AE89" si="31">$Z67*O67</f>
        <v>0</v>
      </c>
      <c r="AF67">
        <f t="shared" ref="AF67:AG89" si="32">-$Z67*P67</f>
        <v>0</v>
      </c>
      <c r="AG67">
        <f t="shared" si="32"/>
        <v>-6.2779180834461612E-5</v>
      </c>
      <c r="AH67">
        <f t="shared" ref="AH67:AH89" si="33">-X67*R67</f>
        <v>-0.75636333118498078</v>
      </c>
      <c r="AI67">
        <f t="shared" ref="AI67:AI89" si="34">SUM(AE67:AH67)</f>
        <v>-0.7564261103658152</v>
      </c>
      <c r="AJ67">
        <f t="shared" ref="AJ67:AJ89" si="35">AB67-AC67</f>
        <v>-3.4079582222805911</v>
      </c>
      <c r="AK67">
        <f t="shared" si="22"/>
        <v>-2.2282557503293301</v>
      </c>
      <c r="AL67">
        <f t="shared" si="26"/>
        <v>-6.3926400829757366</v>
      </c>
      <c r="AN67">
        <f t="shared" ref="AN67:AT89" si="36">AE67*$K67</f>
        <v>0</v>
      </c>
      <c r="AO67">
        <f t="shared" si="36"/>
        <v>0</v>
      </c>
      <c r="AP67">
        <f t="shared" si="36"/>
        <v>-1.1369897132783368E-7</v>
      </c>
      <c r="AQ67">
        <f t="shared" si="36"/>
        <v>-1.3698447727852295E-3</v>
      </c>
      <c r="AR67">
        <f t="shared" si="36"/>
        <v>-1.3699584717565573E-3</v>
      </c>
      <c r="AS67">
        <f t="shared" si="36"/>
        <v>-6.1721312551570344E-3</v>
      </c>
      <c r="AT67">
        <f t="shared" si="36"/>
        <v>-4.0355796826310681E-3</v>
      </c>
      <c r="AU67">
        <f t="shared" si="23"/>
        <v>-1.1577669409544659E-2</v>
      </c>
      <c r="AW67">
        <v>64</v>
      </c>
      <c r="AX67">
        <f>IF(Z67&gt;0, (R67*SUMPRODUCT(K67:$K$98, X67:$X$98)-K67*$AZ$3)/Z67, 0)</f>
        <v>-11319145.298094222</v>
      </c>
    </row>
    <row r="68" spans="5:50" x14ac:dyDescent="0.25">
      <c r="E68">
        <v>2068</v>
      </c>
      <c r="F68" s="5">
        <v>3.5571999999999999E-2</v>
      </c>
      <c r="G68" s="5">
        <v>7.0000000000000007E-2</v>
      </c>
      <c r="H68" s="5">
        <f t="shared" ref="H68:H89" si="37">G68+$C$9</f>
        <v>0.12000000000000001</v>
      </c>
      <c r="I68" s="5">
        <f t="shared" ref="I68:I89" si="38">1+H68</f>
        <v>1.1200000000000001</v>
      </c>
      <c r="J68">
        <f t="shared" ref="J68:J89" si="39">1/I68</f>
        <v>0.89285714285714279</v>
      </c>
      <c r="K68">
        <f t="shared" si="20"/>
        <v>1.6170478387293595E-3</v>
      </c>
      <c r="L68" s="2">
        <v>65</v>
      </c>
      <c r="M68" s="6">
        <v>0.55513806300000001</v>
      </c>
      <c r="Q68" s="4">
        <f t="shared" si="21"/>
        <v>25</v>
      </c>
      <c r="R68">
        <f t="shared" si="28"/>
        <v>250000</v>
      </c>
      <c r="S68">
        <f t="shared" si="29"/>
        <v>-23241462.407910742</v>
      </c>
      <c r="U68">
        <f t="shared" ref="U68:U89" si="40">M68</f>
        <v>0.55513806300000001</v>
      </c>
      <c r="V68">
        <f t="shared" ref="V68:V89" si="41">$C$10</f>
        <v>0.01</v>
      </c>
      <c r="W68">
        <f t="shared" ref="W68:W89" si="42">Z67</f>
        <v>2.5111672333784643E-6</v>
      </c>
      <c r="X68">
        <f t="shared" ref="X68:X89" si="43">U68*W68</f>
        <v>1.3940445138067897E-6</v>
      </c>
      <c r="Y68">
        <f t="shared" ref="Y68:Y89" si="44">V68*W68</f>
        <v>2.5111672333784644E-8</v>
      </c>
      <c r="Z68">
        <f t="shared" ref="Z68:Z89" si="45">MAX(0, W68-X68-Y68)</f>
        <v>1.0920110472378899E-6</v>
      </c>
      <c r="AB68">
        <f t="shared" ref="AB68:AB89" si="46">AC67</f>
        <v>-28.42426678242412</v>
      </c>
      <c r="AC68">
        <f t="shared" si="30"/>
        <v>-25.37993370340266</v>
      </c>
      <c r="AE68">
        <f t="shared" si="31"/>
        <v>0</v>
      </c>
      <c r="AF68">
        <f t="shared" si="32"/>
        <v>0</v>
      </c>
      <c r="AG68">
        <f t="shared" si="32"/>
        <v>-2.7300276180947245E-5</v>
      </c>
      <c r="AH68">
        <f t="shared" si="33"/>
        <v>-0.34851112845169741</v>
      </c>
      <c r="AI68">
        <f t="shared" si="34"/>
        <v>-0.34853842872787838</v>
      </c>
      <c r="AJ68">
        <f t="shared" si="35"/>
        <v>-3.0443330790214596</v>
      </c>
      <c r="AK68">
        <f t="shared" si="22"/>
        <v>-1.9896986747696885</v>
      </c>
      <c r="AL68">
        <f t="shared" si="26"/>
        <v>-5.3825701825190269</v>
      </c>
      <c r="AN68">
        <f t="shared" si="36"/>
        <v>0</v>
      </c>
      <c r="AO68">
        <f t="shared" si="36"/>
        <v>0</v>
      </c>
      <c r="AP68">
        <f t="shared" si="36"/>
        <v>-4.4145852595115359E-8</v>
      </c>
      <c r="AQ68">
        <f t="shared" si="36"/>
        <v>-5.6355916703594751E-4</v>
      </c>
      <c r="AR68">
        <f t="shared" si="36"/>
        <v>-5.6360331288854263E-4</v>
      </c>
      <c r="AS68">
        <f t="shared" si="36"/>
        <v>-4.9228322258039478E-3</v>
      </c>
      <c r="AT68">
        <f t="shared" si="36"/>
        <v>-3.2174379417589955E-3</v>
      </c>
      <c r="AU68">
        <f t="shared" si="23"/>
        <v>-8.7038734804514867E-3</v>
      </c>
      <c r="AW68">
        <v>65</v>
      </c>
      <c r="AX68">
        <f>IF(Z68&gt;0, (R68*SUMPRODUCT(K68:$K$98, X68:$X$98)-K68*$AZ$3)/Z68, 0)</f>
        <v>-23241462.407910742</v>
      </c>
    </row>
    <row r="69" spans="5:50" x14ac:dyDescent="0.25">
      <c r="E69">
        <v>2069</v>
      </c>
      <c r="F69" s="5">
        <v>3.5571999999999999E-2</v>
      </c>
      <c r="G69" s="5"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89" si="47">K68*J69</f>
        <v>1.4437927131512138E-3</v>
      </c>
      <c r="L69" s="2">
        <v>66</v>
      </c>
      <c r="M69" s="6">
        <v>0.569934367</v>
      </c>
      <c r="Q69" s="4">
        <f t="shared" ref="Q69:Q89" si="48">$C$8</f>
        <v>25</v>
      </c>
      <c r="R69">
        <f t="shared" si="28"/>
        <v>250000</v>
      </c>
      <c r="S69">
        <f t="shared" si="29"/>
        <v>-49401163.789159268</v>
      </c>
      <c r="U69">
        <f t="shared" si="40"/>
        <v>0.569934367</v>
      </c>
      <c r="V69">
        <f t="shared" si="41"/>
        <v>0.01</v>
      </c>
      <c r="W69">
        <f t="shared" si="42"/>
        <v>1.0920110472378899E-6</v>
      </c>
      <c r="X69">
        <f t="shared" si="43"/>
        <v>6.2237462496453391E-7</v>
      </c>
      <c r="Y69">
        <f t="shared" si="44"/>
        <v>1.0920110472378899E-8</v>
      </c>
      <c r="Z69">
        <f t="shared" si="45"/>
        <v>4.5871631180097705E-7</v>
      </c>
      <c r="AB69">
        <f t="shared" si="46"/>
        <v>-25.37993370340266</v>
      </c>
      <c r="AC69">
        <f t="shared" si="30"/>
        <v>-22.661119652039119</v>
      </c>
      <c r="AE69">
        <f t="shared" si="31"/>
        <v>0</v>
      </c>
      <c r="AF69">
        <f t="shared" si="32"/>
        <v>0</v>
      </c>
      <c r="AG69">
        <f t="shared" si="32"/>
        <v>-1.1467907795024426E-5</v>
      </c>
      <c r="AH69">
        <f t="shared" si="33"/>
        <v>-0.15559365624113347</v>
      </c>
      <c r="AI69">
        <f t="shared" si="34"/>
        <v>-0.15560512414892849</v>
      </c>
      <c r="AJ69">
        <f t="shared" si="35"/>
        <v>-2.718814051363541</v>
      </c>
      <c r="AK69">
        <f t="shared" si="22"/>
        <v>-1.7765953592381865</v>
      </c>
      <c r="AL69">
        <f t="shared" si="26"/>
        <v>-4.6510145347506562</v>
      </c>
      <c r="AN69">
        <f t="shared" si="36"/>
        <v>0</v>
      </c>
      <c r="AO69">
        <f t="shared" si="36"/>
        <v>0</v>
      </c>
      <c r="AP69">
        <f t="shared" si="36"/>
        <v>-1.6557281709546269E-8</v>
      </c>
      <c r="AQ69">
        <f t="shared" si="36"/>
        <v>-2.246449870935034E-4</v>
      </c>
      <c r="AR69">
        <f t="shared" si="36"/>
        <v>-2.2466154437521293E-4</v>
      </c>
      <c r="AS69">
        <f t="shared" si="36"/>
        <v>-3.9254039157718109E-3</v>
      </c>
      <c r="AT69">
        <f t="shared" si="36"/>
        <v>-2.5650354338863568E-3</v>
      </c>
      <c r="AU69">
        <f t="shared" si="23"/>
        <v>-6.7151008940333802E-3</v>
      </c>
      <c r="AW69">
        <v>66</v>
      </c>
      <c r="AX69">
        <f>IF(Z69&gt;0, (R69*SUMPRODUCT(K69:$K$98, X69:$X$98)-K69*$AZ$3)/Z69, 0)</f>
        <v>-49401163.789159268</v>
      </c>
    </row>
    <row r="70" spans="5:50" x14ac:dyDescent="0.25">
      <c r="E70">
        <v>2070</v>
      </c>
      <c r="F70" s="5">
        <v>3.5571999999999999E-2</v>
      </c>
      <c r="G70" s="5"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1.2891006367421552E-3</v>
      </c>
      <c r="L70" s="2">
        <v>67</v>
      </c>
      <c r="M70" s="6">
        <v>0.58483052300000005</v>
      </c>
      <c r="Q70" s="4">
        <f t="shared" si="48"/>
        <v>25</v>
      </c>
      <c r="R70">
        <f t="shared" si="28"/>
        <v>250000</v>
      </c>
      <c r="S70">
        <f t="shared" si="29"/>
        <v>-108864536.93193878</v>
      </c>
      <c r="U70">
        <f t="shared" si="40"/>
        <v>0.58483052300000005</v>
      </c>
      <c r="V70">
        <f t="shared" si="41"/>
        <v>0.01</v>
      </c>
      <c r="W70">
        <f t="shared" si="42"/>
        <v>4.5871631180097705E-7</v>
      </c>
      <c r="X70">
        <f t="shared" si="43"/>
        <v>2.6827130053919651E-7</v>
      </c>
      <c r="Y70">
        <f t="shared" si="44"/>
        <v>4.5871631180097707E-9</v>
      </c>
      <c r="Z70">
        <f t="shared" si="45"/>
        <v>1.8585784814377077E-7</v>
      </c>
      <c r="AB70">
        <f t="shared" si="46"/>
        <v>-22.661119652039119</v>
      </c>
      <c r="AC70">
        <f t="shared" si="30"/>
        <v>-20.233328573338202</v>
      </c>
      <c r="AE70">
        <f t="shared" si="31"/>
        <v>0</v>
      </c>
      <c r="AF70">
        <f t="shared" si="32"/>
        <v>0</v>
      </c>
      <c r="AG70">
        <f t="shared" si="32"/>
        <v>-4.6464462035942691E-6</v>
      </c>
      <c r="AH70">
        <f t="shared" si="33"/>
        <v>-6.7067825134799128E-2</v>
      </c>
      <c r="AI70">
        <f t="shared" si="34"/>
        <v>-6.7072471581002727E-2</v>
      </c>
      <c r="AJ70">
        <f t="shared" si="35"/>
        <v>-2.4277910787009169</v>
      </c>
      <c r="AK70">
        <f t="shared" si="22"/>
        <v>-1.5862783756427385</v>
      </c>
      <c r="AL70">
        <f t="shared" si="26"/>
        <v>-4.0811419259246584</v>
      </c>
      <c r="AN70">
        <f t="shared" si="36"/>
        <v>0</v>
      </c>
      <c r="AO70">
        <f t="shared" si="36"/>
        <v>0</v>
      </c>
      <c r="AP70">
        <f t="shared" si="36"/>
        <v>-5.9897367596415418E-9</v>
      </c>
      <c r="AQ70">
        <f t="shared" si="36"/>
        <v>-8.645717608618108E-5</v>
      </c>
      <c r="AR70">
        <f t="shared" si="36"/>
        <v>-8.6463165822940721E-5</v>
      </c>
      <c r="AS70">
        <f t="shared" si="36"/>
        <v>-3.1296670254302755E-3</v>
      </c>
      <c r="AT70">
        <f t="shared" si="36"/>
        <v>-2.0448724640913657E-3</v>
      </c>
      <c r="AU70">
        <f t="shared" si="23"/>
        <v>-5.2610026553445823E-3</v>
      </c>
      <c r="AW70">
        <v>67</v>
      </c>
      <c r="AX70">
        <f>IF(Z70&gt;0, (R70*SUMPRODUCT(K70:$K$98, X70:$X$98)-K70*$AZ$3)/Z70, 0)</f>
        <v>-108864536.93193878</v>
      </c>
    </row>
    <row r="71" spans="5:50" x14ac:dyDescent="0.25">
      <c r="E71">
        <v>2071</v>
      </c>
      <c r="F71" s="5">
        <v>3.5571999999999999E-2</v>
      </c>
      <c r="G71" s="5"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1.1509827113769242E-3</v>
      </c>
      <c r="L71" s="2">
        <v>68</v>
      </c>
      <c r="M71" s="6">
        <v>0.59948279800000004</v>
      </c>
      <c r="Q71" s="4">
        <f t="shared" si="48"/>
        <v>25</v>
      </c>
      <c r="R71">
        <f t="shared" si="28"/>
        <v>250000</v>
      </c>
      <c r="S71">
        <f t="shared" si="29"/>
        <v>-248902905.69650379</v>
      </c>
      <c r="U71">
        <f t="shared" si="40"/>
        <v>0.59948279800000004</v>
      </c>
      <c r="V71">
        <f t="shared" si="41"/>
        <v>0.01</v>
      </c>
      <c r="W71">
        <f t="shared" si="42"/>
        <v>1.8585784814377077E-7</v>
      </c>
      <c r="X71">
        <f t="shared" si="43"/>
        <v>1.1141858283548681E-7</v>
      </c>
      <c r="Y71">
        <f t="shared" si="44"/>
        <v>1.8585784814377078E-9</v>
      </c>
      <c r="Z71">
        <f t="shared" si="45"/>
        <v>7.2580686826846252E-8</v>
      </c>
      <c r="AB71">
        <f t="shared" si="46"/>
        <v>-20.233328573338202</v>
      </c>
      <c r="AC71">
        <f t="shared" si="30"/>
        <v>-18.065543848649988</v>
      </c>
      <c r="AE71">
        <f t="shared" si="31"/>
        <v>0</v>
      </c>
      <c r="AF71">
        <f t="shared" si="32"/>
        <v>0</v>
      </c>
      <c r="AG71">
        <f t="shared" si="32"/>
        <v>-1.8145171706711563E-6</v>
      </c>
      <c r="AH71">
        <f t="shared" si="33"/>
        <v>-2.7854645708871702E-2</v>
      </c>
      <c r="AI71">
        <f t="shared" si="34"/>
        <v>-2.7856460226042372E-2</v>
      </c>
      <c r="AJ71">
        <f t="shared" si="35"/>
        <v>-2.1677847246882145</v>
      </c>
      <c r="AK71">
        <f t="shared" si="22"/>
        <v>-1.4163330001336742</v>
      </c>
      <c r="AL71">
        <f t="shared" si="26"/>
        <v>-3.6119741850479312</v>
      </c>
      <c r="AN71">
        <f t="shared" si="36"/>
        <v>0</v>
      </c>
      <c r="AO71">
        <f t="shared" si="36"/>
        <v>0</v>
      </c>
      <c r="AP71">
        <f t="shared" si="36"/>
        <v>-2.0884778929390725E-9</v>
      </c>
      <c r="AQ71">
        <f t="shared" si="36"/>
        <v>-3.2060215642440761E-5</v>
      </c>
      <c r="AR71">
        <f t="shared" si="36"/>
        <v>-3.2062304120333699E-5</v>
      </c>
      <c r="AS71">
        <f t="shared" si="36"/>
        <v>-2.4950827401031203E-3</v>
      </c>
      <c r="AT71">
        <f t="shared" si="36"/>
        <v>-1.63017479670647E-3</v>
      </c>
      <c r="AU71">
        <f t="shared" si="23"/>
        <v>-4.1573198409299243E-3</v>
      </c>
      <c r="AW71">
        <v>68</v>
      </c>
      <c r="AX71">
        <f>IF(Z71&gt;0, (R71*SUMPRODUCT(K71:$K$98, X71:$X$98)-K71*$AZ$3)/Z71, 0)</f>
        <v>-248902905.69650379</v>
      </c>
    </row>
    <row r="72" spans="5:50" x14ac:dyDescent="0.25">
      <c r="E72">
        <v>2072</v>
      </c>
      <c r="F72" s="5">
        <v>3.5571999999999999E-2</v>
      </c>
      <c r="G72" s="5"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1.027663135157968E-3</v>
      </c>
      <c r="L72" s="2">
        <v>69</v>
      </c>
      <c r="M72" s="6">
        <v>0.61448546299999995</v>
      </c>
      <c r="Q72" s="4">
        <f t="shared" si="48"/>
        <v>25</v>
      </c>
      <c r="R72">
        <f t="shared" si="28"/>
        <v>250000</v>
      </c>
      <c r="S72">
        <f t="shared" si="29"/>
        <v>-591814921.19335902</v>
      </c>
      <c r="U72">
        <f t="shared" si="40"/>
        <v>0.61448546299999995</v>
      </c>
      <c r="V72">
        <f t="shared" si="41"/>
        <v>0.01</v>
      </c>
      <c r="W72">
        <f t="shared" si="42"/>
        <v>7.2580686826846252E-8</v>
      </c>
      <c r="X72">
        <f t="shared" si="43"/>
        <v>4.4599776949652614E-8</v>
      </c>
      <c r="Y72">
        <f t="shared" si="44"/>
        <v>7.2580686826846253E-10</v>
      </c>
      <c r="Z72">
        <f t="shared" si="45"/>
        <v>2.7255103008925174E-8</v>
      </c>
      <c r="AB72">
        <f t="shared" si="46"/>
        <v>-18.065543848649988</v>
      </c>
      <c r="AC72">
        <f t="shared" si="30"/>
        <v>-16.129976639343933</v>
      </c>
      <c r="AE72">
        <f t="shared" si="31"/>
        <v>0</v>
      </c>
      <c r="AF72">
        <f t="shared" si="32"/>
        <v>0</v>
      </c>
      <c r="AG72">
        <f t="shared" si="32"/>
        <v>-6.8137757522312936E-7</v>
      </c>
      <c r="AH72">
        <f t="shared" si="33"/>
        <v>-1.1149944237413154E-2</v>
      </c>
      <c r="AI72">
        <f t="shared" si="34"/>
        <v>-1.1150625614988377E-2</v>
      </c>
      <c r="AJ72">
        <f t="shared" si="35"/>
        <v>-1.9355672093060541</v>
      </c>
      <c r="AK72">
        <f t="shared" ref="AK72:AK89" si="49">G72*SUM(AB72:AB72, AE72:AF72)</f>
        <v>-1.2645880694054992</v>
      </c>
      <c r="AL72">
        <f t="shared" si="26"/>
        <v>-3.2113059043265419</v>
      </c>
      <c r="AN72">
        <f t="shared" si="36"/>
        <v>0</v>
      </c>
      <c r="AO72">
        <f t="shared" si="36"/>
        <v>0</v>
      </c>
      <c r="AP72">
        <f t="shared" si="36"/>
        <v>-7.0022661518013532E-10</v>
      </c>
      <c r="AQ72">
        <f t="shared" si="36"/>
        <v>-1.1458386651856521E-5</v>
      </c>
      <c r="AR72">
        <f t="shared" si="36"/>
        <v>-1.14590868784717E-5</v>
      </c>
      <c r="AS72">
        <f t="shared" si="36"/>
        <v>-1.9891110666244182E-3</v>
      </c>
      <c r="AT72">
        <f t="shared" si="36"/>
        <v>-1.2995705400886174E-3</v>
      </c>
      <c r="AU72">
        <f t="shared" si="23"/>
        <v>-3.3001406935915076E-3</v>
      </c>
      <c r="AW72">
        <v>69</v>
      </c>
      <c r="AX72">
        <f>IF(Z72&gt;0, (R72*SUMPRODUCT(K72:$K$98, X72:$X$98)-K72*$AZ$3)/Z72, 0)</f>
        <v>-591814921.19335902</v>
      </c>
    </row>
    <row r="73" spans="5:50" x14ac:dyDescent="0.25">
      <c r="E73">
        <v>2073</v>
      </c>
      <c r="F73" s="5">
        <v>3.5571999999999999E-2</v>
      </c>
      <c r="G73" s="5"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9.1755637067675712E-4</v>
      </c>
      <c r="L73" s="2">
        <v>70</v>
      </c>
      <c r="M73" s="6">
        <v>0.62975077099999999</v>
      </c>
      <c r="Q73" s="4">
        <f t="shared" si="48"/>
        <v>25</v>
      </c>
      <c r="R73">
        <f t="shared" si="28"/>
        <v>250000</v>
      </c>
      <c r="S73">
        <f t="shared" si="29"/>
        <v>-1466780466.4365668</v>
      </c>
      <c r="U73">
        <f t="shared" si="40"/>
        <v>0.62975077099999999</v>
      </c>
      <c r="V73">
        <f t="shared" si="41"/>
        <v>0.01</v>
      </c>
      <c r="W73">
        <f t="shared" si="42"/>
        <v>2.7255103008925174E-8</v>
      </c>
      <c r="X73">
        <f t="shared" si="43"/>
        <v>1.7163922133555049E-8</v>
      </c>
      <c r="Y73">
        <f t="shared" si="44"/>
        <v>2.7255103008925175E-10</v>
      </c>
      <c r="Z73">
        <f t="shared" si="45"/>
        <v>9.8186298452808738E-9</v>
      </c>
      <c r="AB73">
        <f t="shared" si="46"/>
        <v>-16.129976639343933</v>
      </c>
      <c r="AC73">
        <f t="shared" si="30"/>
        <v>-14.401774464229076</v>
      </c>
      <c r="AE73">
        <f t="shared" si="31"/>
        <v>0</v>
      </c>
      <c r="AF73">
        <f t="shared" si="32"/>
        <v>0</v>
      </c>
      <c r="AG73">
        <f t="shared" si="32"/>
        <v>-2.4546574613202185E-7</v>
      </c>
      <c r="AH73">
        <f t="shared" si="33"/>
        <v>-4.2909805333887618E-3</v>
      </c>
      <c r="AI73">
        <f t="shared" si="34"/>
        <v>-4.2912259991348938E-3</v>
      </c>
      <c r="AJ73">
        <f t="shared" si="35"/>
        <v>-1.7282021751148573</v>
      </c>
      <c r="AK73">
        <f t="shared" si="49"/>
        <v>-1.1290983647540755</v>
      </c>
      <c r="AL73">
        <f t="shared" si="26"/>
        <v>-2.8615917658680674</v>
      </c>
      <c r="AN73">
        <f t="shared" si="36"/>
        <v>0</v>
      </c>
      <c r="AO73">
        <f t="shared" si="36"/>
        <v>0</v>
      </c>
      <c r="AP73">
        <f t="shared" si="36"/>
        <v>-2.2522865914636022E-10</v>
      </c>
      <c r="AQ73">
        <f t="shared" si="36"/>
        <v>-3.9372165248608078E-6</v>
      </c>
      <c r="AR73">
        <f t="shared" si="36"/>
        <v>-3.9374417535199536E-6</v>
      </c>
      <c r="AS73">
        <f t="shared" si="36"/>
        <v>-1.585722915594066E-3</v>
      </c>
      <c r="AT73">
        <f t="shared" si="36"/>
        <v>-1.036011397700811E-3</v>
      </c>
      <c r="AU73">
        <f t="shared" si="23"/>
        <v>-2.6256717550483966E-3</v>
      </c>
      <c r="AW73">
        <v>70</v>
      </c>
      <c r="AX73">
        <f>IF(Z73&gt;0, (R73*SUMPRODUCT(K73:$K$98, X73:$X$98)-K73*$AZ$3)/Z73, 0)</f>
        <v>-1466780466.4365668</v>
      </c>
    </row>
    <row r="74" spans="5:50" x14ac:dyDescent="0.25">
      <c r="E74">
        <v>2074</v>
      </c>
      <c r="F74" s="5">
        <v>3.5571999999999999E-2</v>
      </c>
      <c r="G74" s="5"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8.1924675953281884E-4</v>
      </c>
      <c r="L74" s="2">
        <v>71</v>
      </c>
      <c r="M74" s="6">
        <v>0.64518007799999999</v>
      </c>
      <c r="Q74" s="4">
        <f t="shared" si="48"/>
        <v>25</v>
      </c>
      <c r="R74">
        <f t="shared" si="28"/>
        <v>250000</v>
      </c>
      <c r="S74">
        <f t="shared" si="29"/>
        <v>-3797999101.6928945</v>
      </c>
      <c r="U74">
        <f t="shared" si="40"/>
        <v>0.64518007799999999</v>
      </c>
      <c r="V74">
        <f t="shared" si="41"/>
        <v>0.01</v>
      </c>
      <c r="W74">
        <f t="shared" si="42"/>
        <v>9.8186298452808738E-9</v>
      </c>
      <c r="X74">
        <f t="shared" si="43"/>
        <v>6.3347843694314421E-9</v>
      </c>
      <c r="Y74">
        <f t="shared" si="44"/>
        <v>9.8186298452808743E-11</v>
      </c>
      <c r="Z74">
        <f t="shared" si="45"/>
        <v>3.3856591773966229E-9</v>
      </c>
      <c r="AB74">
        <f t="shared" si="46"/>
        <v>-14.401774464229076</v>
      </c>
      <c r="AC74">
        <f t="shared" si="30"/>
        <v>-12.858730514390677</v>
      </c>
      <c r="AE74">
        <f t="shared" si="31"/>
        <v>0</v>
      </c>
      <c r="AF74">
        <f t="shared" si="32"/>
        <v>0</v>
      </c>
      <c r="AG74">
        <f t="shared" si="32"/>
        <v>-8.4641479434915566E-8</v>
      </c>
      <c r="AH74">
        <f t="shared" si="33"/>
        <v>-1.5836960923578606E-3</v>
      </c>
      <c r="AI74">
        <f t="shared" si="34"/>
        <v>-1.5837807338372955E-3</v>
      </c>
      <c r="AJ74">
        <f t="shared" si="35"/>
        <v>-1.543043949838399</v>
      </c>
      <c r="AK74">
        <f t="shared" si="49"/>
        <v>-1.0081242124960355</v>
      </c>
      <c r="AL74">
        <f t="shared" si="26"/>
        <v>-2.5527519430682717</v>
      </c>
      <c r="AN74">
        <f t="shared" si="36"/>
        <v>0</v>
      </c>
      <c r="AO74">
        <f t="shared" si="36"/>
        <v>0</v>
      </c>
      <c r="AP74">
        <f t="shared" si="36"/>
        <v>-6.9342257749118306E-11</v>
      </c>
      <c r="AQ74">
        <f t="shared" si="36"/>
        <v>-1.2974378917489651E-6</v>
      </c>
      <c r="AR74">
        <f t="shared" si="36"/>
        <v>-1.2975072340067143E-6</v>
      </c>
      <c r="AS74">
        <f t="shared" si="36"/>
        <v>-1.2641337557218299E-3</v>
      </c>
      <c r="AT74">
        <f t="shared" si="36"/>
        <v>-8.259024942939519E-4</v>
      </c>
      <c r="AU74">
        <f t="shared" si="23"/>
        <v>-2.0913337572497884E-3</v>
      </c>
      <c r="AW74">
        <v>71</v>
      </c>
      <c r="AX74">
        <f>IF(Z74&gt;0, (R74*SUMPRODUCT(K74:$K$98, X74:$X$98)-K74*$AZ$3)/Z74, 0)</f>
        <v>-3797999101.6928945</v>
      </c>
    </row>
    <row r="75" spans="5:50" x14ac:dyDescent="0.25">
      <c r="E75">
        <v>2075</v>
      </c>
      <c r="F75" s="5">
        <v>3.5571999999999999E-2</v>
      </c>
      <c r="G75" s="5"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7.3147032101144531E-4</v>
      </c>
      <c r="L75" s="2">
        <v>72</v>
      </c>
      <c r="M75" s="6">
        <v>0.66067595400000001</v>
      </c>
      <c r="Q75" s="4">
        <f t="shared" si="48"/>
        <v>25</v>
      </c>
      <c r="R75">
        <f t="shared" si="28"/>
        <v>250000</v>
      </c>
      <c r="S75">
        <f t="shared" si="29"/>
        <v>-10297064521.988581</v>
      </c>
      <c r="U75">
        <f t="shared" si="40"/>
        <v>0.66067595400000001</v>
      </c>
      <c r="V75">
        <f t="shared" si="41"/>
        <v>0.01</v>
      </c>
      <c r="W75">
        <f t="shared" si="42"/>
        <v>3.3856591773966229E-9</v>
      </c>
      <c r="X75">
        <f t="shared" si="43"/>
        <v>2.2368236069453691E-9</v>
      </c>
      <c r="Y75">
        <f t="shared" si="44"/>
        <v>3.3856591773966232E-11</v>
      </c>
      <c r="Z75">
        <f t="shared" si="45"/>
        <v>1.1149789786772876E-9</v>
      </c>
      <c r="AB75">
        <f t="shared" si="46"/>
        <v>-12.858730514390677</v>
      </c>
      <c r="AC75">
        <f t="shared" si="30"/>
        <v>-11.48101048410096</v>
      </c>
      <c r="AE75">
        <f t="shared" si="31"/>
        <v>0</v>
      </c>
      <c r="AF75">
        <f t="shared" si="32"/>
        <v>0</v>
      </c>
      <c r="AG75">
        <f t="shared" si="32"/>
        <v>-2.7874474466932187E-8</v>
      </c>
      <c r="AH75">
        <f t="shared" si="33"/>
        <v>-5.5920590173634229E-4</v>
      </c>
      <c r="AI75">
        <f t="shared" si="34"/>
        <v>-5.5923377621080919E-4</v>
      </c>
      <c r="AJ75">
        <f t="shared" si="35"/>
        <v>-1.3777200302897175</v>
      </c>
      <c r="AK75">
        <f t="shared" si="49"/>
        <v>-0.90011113600734749</v>
      </c>
      <c r="AL75">
        <f t="shared" si="26"/>
        <v>-2.2783904000732758</v>
      </c>
      <c r="AN75">
        <f t="shared" si="36"/>
        <v>0</v>
      </c>
      <c r="AO75">
        <f t="shared" si="36"/>
        <v>0</v>
      </c>
      <c r="AP75">
        <f t="shared" si="36"/>
        <v>-2.0389350786352221E-11</v>
      </c>
      <c r="AQ75">
        <f t="shared" si="36"/>
        <v>-4.0904252045457701E-7</v>
      </c>
      <c r="AR75">
        <f t="shared" si="36"/>
        <v>-4.0906290980536338E-7</v>
      </c>
      <c r="AS75">
        <f t="shared" si="36"/>
        <v>-1.0077613128199178E-3</v>
      </c>
      <c r="AT75">
        <f t="shared" si="36"/>
        <v>-6.5840458160127118E-4</v>
      </c>
      <c r="AU75">
        <f t="shared" si="23"/>
        <v>-1.6665749573309943E-3</v>
      </c>
      <c r="AW75">
        <v>72</v>
      </c>
      <c r="AX75">
        <f>IF(Z75&gt;0, (R75*SUMPRODUCT(K75:$K$98, X75:$X$98)-K75*$AZ$3)/Z75, 0)</f>
        <v>-10297064521.988581</v>
      </c>
    </row>
    <row r="76" spans="5:50" x14ac:dyDescent="0.25">
      <c r="E76">
        <v>2076</v>
      </c>
      <c r="F76" s="5">
        <v>3.5571999999999999E-2</v>
      </c>
      <c r="G76" s="5"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6.5309850090307614E-4</v>
      </c>
      <c r="L76" s="2">
        <v>73</v>
      </c>
      <c r="M76" s="6">
        <v>0.67625413199999995</v>
      </c>
      <c r="Q76" s="4">
        <f t="shared" si="48"/>
        <v>25</v>
      </c>
      <c r="R76">
        <f t="shared" si="28"/>
        <v>250000</v>
      </c>
      <c r="S76">
        <f t="shared" si="29"/>
        <v>-29303359367.322701</v>
      </c>
      <c r="U76">
        <f t="shared" si="40"/>
        <v>0.67625413199999995</v>
      </c>
      <c r="V76">
        <f t="shared" si="41"/>
        <v>0.01</v>
      </c>
      <c r="W76">
        <f t="shared" si="42"/>
        <v>1.1149789786772876E-9</v>
      </c>
      <c r="X76">
        <f t="shared" si="43"/>
        <v>7.5400914142365555E-10</v>
      </c>
      <c r="Y76">
        <f t="shared" si="44"/>
        <v>1.1149789786772876E-11</v>
      </c>
      <c r="Z76">
        <f t="shared" si="45"/>
        <v>3.498200474668591E-10</v>
      </c>
      <c r="AB76">
        <f t="shared" si="46"/>
        <v>-11.48101048410096</v>
      </c>
      <c r="AC76">
        <f t="shared" si="30"/>
        <v>-10.250902564815258</v>
      </c>
      <c r="AE76">
        <f t="shared" si="31"/>
        <v>0</v>
      </c>
      <c r="AF76">
        <f t="shared" si="32"/>
        <v>0</v>
      </c>
      <c r="AG76">
        <f t="shared" si="32"/>
        <v>-8.7455011866714775E-9</v>
      </c>
      <c r="AH76">
        <f t="shared" si="33"/>
        <v>-1.885022853559139E-4</v>
      </c>
      <c r="AI76">
        <f t="shared" si="34"/>
        <v>-1.8851103085710058E-4</v>
      </c>
      <c r="AJ76">
        <f t="shared" si="35"/>
        <v>-1.2301079192857021</v>
      </c>
      <c r="AK76">
        <f t="shared" si="49"/>
        <v>-0.80367073388706722</v>
      </c>
      <c r="AL76">
        <f t="shared" si="26"/>
        <v>-2.0339671642036263</v>
      </c>
      <c r="AN76">
        <f t="shared" si="36"/>
        <v>0</v>
      </c>
      <c r="AO76">
        <f t="shared" si="36"/>
        <v>0</v>
      </c>
      <c r="AP76">
        <f t="shared" si="36"/>
        <v>-5.7116737146612155E-12</v>
      </c>
      <c r="AQ76">
        <f t="shared" si="36"/>
        <v>-1.2311055998275125E-7</v>
      </c>
      <c r="AR76">
        <f t="shared" si="36"/>
        <v>-1.2311627165646592E-7</v>
      </c>
      <c r="AS76">
        <f t="shared" si="36"/>
        <v>-8.033816380344942E-4</v>
      </c>
      <c r="AT76">
        <f t="shared" si="36"/>
        <v>-5.2487615152131868E-4</v>
      </c>
      <c r="AU76">
        <f t="shared" si="23"/>
        <v>-1.3283809058274693E-3</v>
      </c>
      <c r="AW76">
        <v>73</v>
      </c>
      <c r="AX76">
        <f>IF(Z76&gt;0, (R76*SUMPRODUCT(K76:$K$98, X76:$X$98)-K76*$AZ$3)/Z76, 0)</f>
        <v>-29303359367.322701</v>
      </c>
    </row>
    <row r="77" spans="5:50" x14ac:dyDescent="0.25">
      <c r="E77">
        <v>2077</v>
      </c>
      <c r="F77" s="5">
        <v>3.5571999999999999E-2</v>
      </c>
      <c r="G77" s="5"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5.8312366152060366E-4</v>
      </c>
      <c r="L77" s="2">
        <v>74</v>
      </c>
      <c r="M77" s="6">
        <v>0.69194305599999995</v>
      </c>
      <c r="Q77" s="4">
        <f t="shared" si="48"/>
        <v>25</v>
      </c>
      <c r="R77">
        <f t="shared" si="28"/>
        <v>250000</v>
      </c>
      <c r="S77">
        <f t="shared" si="29"/>
        <v>-87780924239.422501</v>
      </c>
      <c r="U77">
        <f t="shared" si="40"/>
        <v>0.69194305599999995</v>
      </c>
      <c r="V77">
        <f t="shared" si="41"/>
        <v>0.01</v>
      </c>
      <c r="W77">
        <f t="shared" si="42"/>
        <v>3.498200474668591E-10</v>
      </c>
      <c r="X77">
        <f t="shared" si="43"/>
        <v>2.4205555269428351E-10</v>
      </c>
      <c r="Y77">
        <f t="shared" si="44"/>
        <v>3.498200474668591E-12</v>
      </c>
      <c r="Z77">
        <f t="shared" si="45"/>
        <v>1.04266294297907E-10</v>
      </c>
      <c r="AB77">
        <f t="shared" si="46"/>
        <v>-10.250902564815258</v>
      </c>
      <c r="AC77">
        <f t="shared" si="30"/>
        <v>-9.1525916804899055</v>
      </c>
      <c r="AE77">
        <f t="shared" si="31"/>
        <v>0</v>
      </c>
      <c r="AF77">
        <f t="shared" si="32"/>
        <v>0</v>
      </c>
      <c r="AG77">
        <f t="shared" si="32"/>
        <v>-2.6066573574476751E-9</v>
      </c>
      <c r="AH77">
        <f t="shared" si="33"/>
        <v>-6.0513888173570878E-5</v>
      </c>
      <c r="AI77">
        <f t="shared" si="34"/>
        <v>-6.0516494830928329E-5</v>
      </c>
      <c r="AJ77">
        <f t="shared" si="35"/>
        <v>-1.0983108843253522</v>
      </c>
      <c r="AK77">
        <f t="shared" si="49"/>
        <v>-0.71756317953706805</v>
      </c>
      <c r="AL77">
        <f t="shared" si="26"/>
        <v>-1.8159345803572511</v>
      </c>
      <c r="AN77">
        <f t="shared" si="36"/>
        <v>0</v>
      </c>
      <c r="AO77">
        <f t="shared" si="36"/>
        <v>0</v>
      </c>
      <c r="AP77">
        <f t="shared" si="36"/>
        <v>-1.5200035826045093E-12</v>
      </c>
      <c r="AQ77">
        <f t="shared" si="36"/>
        <v>-3.5287080044621003E-8</v>
      </c>
      <c r="AR77">
        <f t="shared" si="36"/>
        <v>-3.528860004820361E-8</v>
      </c>
      <c r="AS77">
        <f t="shared" si="36"/>
        <v>-6.4045106435573157E-4</v>
      </c>
      <c r="AT77">
        <f t="shared" si="36"/>
        <v>-4.1842806862402144E-4</v>
      </c>
      <c r="AU77">
        <f t="shared" si="23"/>
        <v>-1.0589144215798012E-3</v>
      </c>
      <c r="AW77">
        <v>74</v>
      </c>
      <c r="AX77">
        <f>IF(Z77&gt;0, (R77*SUMPRODUCT(K77:$K$98, X77:$X$98)-K77*$AZ$3)/Z77, 0)</f>
        <v>-87780924239.422501</v>
      </c>
    </row>
    <row r="78" spans="5:50" x14ac:dyDescent="0.25">
      <c r="E78">
        <v>2078</v>
      </c>
      <c r="F78" s="5">
        <v>3.5571999999999999E-2</v>
      </c>
      <c r="G78" s="5"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5.2064612635768185E-4</v>
      </c>
      <c r="L78" s="2">
        <v>75</v>
      </c>
      <c r="M78" s="6">
        <v>0.70765376499999999</v>
      </c>
      <c r="Q78" s="4">
        <f t="shared" si="48"/>
        <v>25</v>
      </c>
      <c r="R78">
        <f t="shared" si="28"/>
        <v>250000</v>
      </c>
      <c r="S78">
        <f t="shared" si="29"/>
        <v>-277587641651.15033</v>
      </c>
      <c r="U78">
        <f t="shared" si="40"/>
        <v>0.70765376499999999</v>
      </c>
      <c r="V78">
        <f t="shared" si="41"/>
        <v>0.01</v>
      </c>
      <c r="W78">
        <f t="shared" si="42"/>
        <v>1.04266294297907E-10</v>
      </c>
      <c r="X78">
        <f t="shared" si="43"/>
        <v>7.3784435722511915E-11</v>
      </c>
      <c r="Y78">
        <f t="shared" si="44"/>
        <v>1.0426629429790701E-12</v>
      </c>
      <c r="Z78">
        <f t="shared" si="45"/>
        <v>2.9439195632416017E-11</v>
      </c>
      <c r="AB78">
        <f t="shared" si="46"/>
        <v>-9.1525916804899055</v>
      </c>
      <c r="AC78">
        <f t="shared" si="30"/>
        <v>-8.1719568877092073</v>
      </c>
      <c r="AE78">
        <f t="shared" si="31"/>
        <v>0</v>
      </c>
      <c r="AF78">
        <f t="shared" si="32"/>
        <v>0</v>
      </c>
      <c r="AG78">
        <f t="shared" si="32"/>
        <v>-7.3597989081040043E-10</v>
      </c>
      <c r="AH78">
        <f t="shared" si="33"/>
        <v>-1.8446108930627979E-5</v>
      </c>
      <c r="AI78">
        <f t="shared" si="34"/>
        <v>-1.844684491051879E-5</v>
      </c>
      <c r="AJ78">
        <f t="shared" si="35"/>
        <v>-0.98063479278069821</v>
      </c>
      <c r="AK78">
        <f t="shared" si="49"/>
        <v>-0.64068141763429343</v>
      </c>
      <c r="AL78">
        <f t="shared" si="26"/>
        <v>-1.6213346572599021</v>
      </c>
      <c r="AN78">
        <f t="shared" si="36"/>
        <v>0</v>
      </c>
      <c r="AO78">
        <f t="shared" si="36"/>
        <v>0</v>
      </c>
      <c r="AP78">
        <f t="shared" si="36"/>
        <v>-3.8318507922758464E-13</v>
      </c>
      <c r="AQ78">
        <f t="shared" si="36"/>
        <v>-9.6038951611032983E-9</v>
      </c>
      <c r="AR78">
        <f t="shared" si="36"/>
        <v>-9.6042783461825265E-9</v>
      </c>
      <c r="AS78">
        <f t="shared" si="36"/>
        <v>-5.1056370623283861E-4</v>
      </c>
      <c r="AT78">
        <f t="shared" si="36"/>
        <v>-3.3356829832064305E-4</v>
      </c>
      <c r="AU78">
        <f t="shared" si="23"/>
        <v>-8.441416088318278E-4</v>
      </c>
      <c r="AW78">
        <v>75</v>
      </c>
      <c r="AX78">
        <f>IF(Z78&gt;0, (R78*SUMPRODUCT(K78:$K$98, X78:$X$98)-K78*$AZ$3)/Z78, 0)</f>
        <v>-277587641651.15033</v>
      </c>
    </row>
    <row r="79" spans="5:50" x14ac:dyDescent="0.25">
      <c r="E79">
        <v>2079</v>
      </c>
      <c r="F79" s="5">
        <v>3.5571999999999999E-2</v>
      </c>
      <c r="G79" s="5"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4.6486261281935876E-4</v>
      </c>
      <c r="L79" s="2">
        <v>76</v>
      </c>
      <c r="M79" s="6">
        <v>0.72329488099999995</v>
      </c>
      <c r="Q79" s="4">
        <f t="shared" si="48"/>
        <v>25</v>
      </c>
      <c r="R79">
        <f t="shared" si="28"/>
        <v>250000</v>
      </c>
      <c r="S79">
        <f t="shared" si="29"/>
        <v>-929288908386.26538</v>
      </c>
      <c r="U79">
        <f t="shared" si="40"/>
        <v>0.72329488099999995</v>
      </c>
      <c r="V79">
        <f t="shared" si="41"/>
        <v>0.01</v>
      </c>
      <c r="W79">
        <f t="shared" si="42"/>
        <v>2.9439195632416017E-11</v>
      </c>
      <c r="X79">
        <f t="shared" si="43"/>
        <v>2.1293219501684061E-11</v>
      </c>
      <c r="Y79">
        <f t="shared" si="44"/>
        <v>2.9439195632416018E-13</v>
      </c>
      <c r="Z79">
        <f t="shared" si="45"/>
        <v>7.8515841744077968E-12</v>
      </c>
      <c r="AB79">
        <f t="shared" si="46"/>
        <v>-8.1719568877092073</v>
      </c>
      <c r="AC79">
        <f t="shared" si="30"/>
        <v>-7.296390086538298</v>
      </c>
      <c r="AE79">
        <f t="shared" si="31"/>
        <v>0</v>
      </c>
      <c r="AF79">
        <f t="shared" si="32"/>
        <v>0</v>
      </c>
      <c r="AG79">
        <f t="shared" si="32"/>
        <v>-1.9628960436019492E-10</v>
      </c>
      <c r="AH79">
        <f t="shared" si="33"/>
        <v>-5.3233048754210155E-6</v>
      </c>
      <c r="AI79">
        <f t="shared" si="34"/>
        <v>-5.3235011650253761E-6</v>
      </c>
      <c r="AJ79">
        <f t="shared" si="35"/>
        <v>-0.87556680117090924</v>
      </c>
      <c r="AK79">
        <f t="shared" si="49"/>
        <v>-0.5720369821396446</v>
      </c>
      <c r="AL79">
        <f t="shared" si="26"/>
        <v>-1.4476091068117189</v>
      </c>
      <c r="AN79">
        <f t="shared" si="36"/>
        <v>0</v>
      </c>
      <c r="AO79">
        <f t="shared" si="36"/>
        <v>0</v>
      </c>
      <c r="AP79">
        <f t="shared" si="36"/>
        <v>-9.1247698352158414E-14</v>
      </c>
      <c r="AQ79">
        <f t="shared" si="36"/>
        <v>-2.4746054132222445E-9</v>
      </c>
      <c r="AR79">
        <f t="shared" si="36"/>
        <v>-2.4746966609205968E-9</v>
      </c>
      <c r="AS79">
        <f t="shared" si="36"/>
        <v>-4.0701827089019687E-4</v>
      </c>
      <c r="AT79">
        <f t="shared" si="36"/>
        <v>-2.6591860614673607E-4</v>
      </c>
      <c r="AU79">
        <f t="shared" si="23"/>
        <v>-6.7293935173359386E-4</v>
      </c>
      <c r="AW79">
        <v>76</v>
      </c>
      <c r="AX79">
        <f>IF(Z79&gt;0, (R79*SUMPRODUCT(K79:$K$98, X79:$X$98)-K79*$AZ$3)/Z79, 0)</f>
        <v>-929288908386.26538</v>
      </c>
    </row>
    <row r="80" spans="5:50" x14ac:dyDescent="0.25">
      <c r="E80">
        <v>2080</v>
      </c>
      <c r="F80" s="5">
        <v>3.5571999999999999E-2</v>
      </c>
      <c r="G80" s="5">
        <v>7.0000000000000007E-2</v>
      </c>
      <c r="H80" s="5">
        <f t="shared" si="37"/>
        <v>0.12000000000000001</v>
      </c>
      <c r="I80" s="5">
        <f t="shared" si="38"/>
        <v>1.1200000000000001</v>
      </c>
      <c r="J80">
        <f t="shared" si="39"/>
        <v>0.89285714285714279</v>
      </c>
      <c r="K80">
        <f t="shared" si="47"/>
        <v>4.1505590430299886E-4</v>
      </c>
      <c r="L80" s="2">
        <v>77</v>
      </c>
      <c r="M80" s="6">
        <v>0.74145409100000004</v>
      </c>
      <c r="Q80" s="4">
        <f t="shared" si="48"/>
        <v>25</v>
      </c>
      <c r="R80">
        <f t="shared" si="28"/>
        <v>250000</v>
      </c>
      <c r="S80">
        <f t="shared" si="29"/>
        <v>-3338305761055.1689</v>
      </c>
      <c r="U80">
        <f t="shared" si="40"/>
        <v>0.74145409100000004</v>
      </c>
      <c r="V80">
        <f t="shared" si="41"/>
        <v>0.01</v>
      </c>
      <c r="W80">
        <f t="shared" si="42"/>
        <v>7.8515841744077968E-12</v>
      </c>
      <c r="X80">
        <f t="shared" si="43"/>
        <v>5.8215892069455185E-12</v>
      </c>
      <c r="Y80">
        <f t="shared" si="44"/>
        <v>7.8515841744077966E-14</v>
      </c>
      <c r="Z80">
        <f t="shared" si="45"/>
        <v>1.9514791257182004E-12</v>
      </c>
      <c r="AB80">
        <f t="shared" si="46"/>
        <v>-7.296390086538298</v>
      </c>
      <c r="AC80">
        <f t="shared" si="30"/>
        <v>-6.5146340079639726</v>
      </c>
      <c r="AE80">
        <f t="shared" si="31"/>
        <v>0</v>
      </c>
      <c r="AF80">
        <f t="shared" si="32"/>
        <v>0</v>
      </c>
      <c r="AG80">
        <f t="shared" si="32"/>
        <v>-4.8786978142955008E-11</v>
      </c>
      <c r="AH80">
        <f t="shared" si="33"/>
        <v>-1.4553973017363797E-6</v>
      </c>
      <c r="AI80">
        <f t="shared" si="34"/>
        <v>-1.4554460887145227E-6</v>
      </c>
      <c r="AJ80">
        <f t="shared" si="35"/>
        <v>-0.78175607857432539</v>
      </c>
      <c r="AK80">
        <f t="shared" si="49"/>
        <v>-0.51074730605768093</v>
      </c>
      <c r="AL80">
        <f t="shared" si="26"/>
        <v>-1.2925048400780952</v>
      </c>
      <c r="AN80">
        <f t="shared" si="36"/>
        <v>0</v>
      </c>
      <c r="AO80">
        <f t="shared" si="36"/>
        <v>0</v>
      </c>
      <c r="AP80">
        <f t="shared" si="36"/>
        <v>-2.0249323331334831E-14</v>
      </c>
      <c r="AQ80">
        <f t="shared" si="36"/>
        <v>-6.0407124319233752E-10</v>
      </c>
      <c r="AR80">
        <f t="shared" si="36"/>
        <v>-6.0409149251566888E-10</v>
      </c>
      <c r="AS80">
        <f t="shared" si="36"/>
        <v>-3.2447247613703287E-4</v>
      </c>
      <c r="AT80">
        <f t="shared" si="36"/>
        <v>-2.1198868498609129E-4</v>
      </c>
      <c r="AU80">
        <f t="shared" si="23"/>
        <v>-5.3646176521461673E-4</v>
      </c>
      <c r="AW80">
        <v>77</v>
      </c>
      <c r="AX80">
        <f>IF(Z80&gt;0, (R80*SUMPRODUCT(K80:$K$98, X80:$X$98)-K80*$AZ$3)/Z80, 0)</f>
        <v>-3338305761055.1689</v>
      </c>
    </row>
    <row r="81" spans="2:50" x14ac:dyDescent="0.25">
      <c r="E81">
        <v>2081</v>
      </c>
      <c r="F81" s="5">
        <v>3.5571999999999999E-2</v>
      </c>
      <c r="G81" s="5">
        <v>7.0000000000000007E-2</v>
      </c>
      <c r="H81" s="5">
        <f t="shared" si="37"/>
        <v>0.12000000000000001</v>
      </c>
      <c r="I81" s="5">
        <f t="shared" si="38"/>
        <v>1.1200000000000001</v>
      </c>
      <c r="J81">
        <f t="shared" si="39"/>
        <v>0.89285714285714279</v>
      </c>
      <c r="K81">
        <f t="shared" si="47"/>
        <v>3.7058562884196325E-4</v>
      </c>
      <c r="L81" s="2">
        <v>78</v>
      </c>
      <c r="M81" s="6">
        <v>0.75951466000000001</v>
      </c>
      <c r="Q81" s="4">
        <f t="shared" si="48"/>
        <v>25</v>
      </c>
      <c r="R81">
        <f t="shared" si="28"/>
        <v>250000</v>
      </c>
      <c r="S81">
        <f t="shared" si="29"/>
        <v>-12931972784326.051</v>
      </c>
      <c r="U81">
        <f t="shared" si="40"/>
        <v>0.75951466000000001</v>
      </c>
      <c r="V81">
        <f t="shared" si="41"/>
        <v>0.01</v>
      </c>
      <c r="W81">
        <f t="shared" si="42"/>
        <v>1.9514791257182004E-12</v>
      </c>
      <c r="X81">
        <f t="shared" si="43"/>
        <v>1.4821770046669562E-12</v>
      </c>
      <c r="Y81">
        <f t="shared" si="44"/>
        <v>1.9514791257182005E-14</v>
      </c>
      <c r="Z81">
        <f t="shared" si="45"/>
        <v>4.4978732979406218E-13</v>
      </c>
      <c r="AB81">
        <f t="shared" si="46"/>
        <v>-6.5146340079639726</v>
      </c>
      <c r="AC81">
        <f t="shared" si="30"/>
        <v>-5.8166375076314978</v>
      </c>
      <c r="AE81">
        <f t="shared" si="31"/>
        <v>0</v>
      </c>
      <c r="AF81">
        <f t="shared" si="32"/>
        <v>0</v>
      </c>
      <c r="AG81">
        <f t="shared" si="32"/>
        <v>-1.1244683244851554E-11</v>
      </c>
      <c r="AH81">
        <f t="shared" si="33"/>
        <v>-3.7054425116673907E-7</v>
      </c>
      <c r="AI81">
        <f t="shared" si="34"/>
        <v>-3.7055549584998392E-7</v>
      </c>
      <c r="AJ81">
        <f t="shared" si="35"/>
        <v>-0.69799650033247485</v>
      </c>
      <c r="AK81">
        <f t="shared" si="49"/>
        <v>-0.45602438055747813</v>
      </c>
      <c r="AL81">
        <f t="shared" si="26"/>
        <v>-1.1540212514454489</v>
      </c>
      <c r="AN81">
        <f t="shared" si="36"/>
        <v>0</v>
      </c>
      <c r="AO81">
        <f t="shared" si="36"/>
        <v>0</v>
      </c>
      <c r="AP81">
        <f t="shared" si="36"/>
        <v>-4.1671180114220008E-15</v>
      </c>
      <c r="AQ81">
        <f t="shared" si="36"/>
        <v>-1.3731837433240036E-10</v>
      </c>
      <c r="AR81">
        <f t="shared" si="36"/>
        <v>-1.373225414504118E-10</v>
      </c>
      <c r="AS81">
        <f t="shared" si="36"/>
        <v>-2.5866747200519981E-4</v>
      </c>
      <c r="AT81">
        <f t="shared" si="36"/>
        <v>-1.6899608183615979E-4</v>
      </c>
      <c r="AU81">
        <f t="shared" si="23"/>
        <v>-4.2766369116390107E-4</v>
      </c>
      <c r="AW81">
        <v>78</v>
      </c>
      <c r="AX81">
        <f>IF(Z81&gt;0, (R81*SUMPRODUCT(K81:$K$98, X81:$X$98)-K81*$AZ$3)/Z81, 0)</f>
        <v>-12931972784326.051</v>
      </c>
    </row>
    <row r="82" spans="2:50" x14ac:dyDescent="0.25">
      <c r="E82">
        <v>2082</v>
      </c>
      <c r="F82" s="5">
        <v>3.5571999999999999E-2</v>
      </c>
      <c r="G82" s="5">
        <v>7.0000000000000007E-2</v>
      </c>
      <c r="H82" s="5">
        <f t="shared" si="37"/>
        <v>0.12000000000000001</v>
      </c>
      <c r="I82" s="5">
        <f t="shared" si="38"/>
        <v>1.1200000000000001</v>
      </c>
      <c r="J82">
        <f t="shared" si="39"/>
        <v>0.89285714285714279</v>
      </c>
      <c r="K82">
        <f t="shared" si="47"/>
        <v>3.3088002575175287E-4</v>
      </c>
      <c r="L82" s="2">
        <v>79</v>
      </c>
      <c r="M82" s="6">
        <v>0.77745419500000001</v>
      </c>
      <c r="Q82" s="4">
        <f t="shared" si="48"/>
        <v>25</v>
      </c>
      <c r="R82">
        <f t="shared" si="28"/>
        <v>250000</v>
      </c>
      <c r="S82">
        <f t="shared" si="29"/>
        <v>-54324310338582.141</v>
      </c>
      <c r="U82">
        <f t="shared" si="40"/>
        <v>0.77745419500000001</v>
      </c>
      <c r="V82">
        <f t="shared" si="41"/>
        <v>0.01</v>
      </c>
      <c r="W82">
        <f t="shared" si="42"/>
        <v>4.4978732979406218E-13</v>
      </c>
      <c r="X82">
        <f t="shared" si="43"/>
        <v>3.4968904640624214E-13</v>
      </c>
      <c r="Y82">
        <f t="shared" si="44"/>
        <v>4.4978732979406219E-15</v>
      </c>
      <c r="Z82">
        <f t="shared" si="45"/>
        <v>9.560041008987941E-14</v>
      </c>
      <c r="AB82">
        <f t="shared" si="46"/>
        <v>-5.8166375076314978</v>
      </c>
      <c r="AC82">
        <f t="shared" si="30"/>
        <v>-5.1934263462183283</v>
      </c>
      <c r="AE82">
        <f t="shared" si="31"/>
        <v>0</v>
      </c>
      <c r="AF82">
        <f t="shared" si="32"/>
        <v>0</v>
      </c>
      <c r="AG82">
        <f t="shared" si="32"/>
        <v>-2.3900102522469852E-12</v>
      </c>
      <c r="AH82">
        <f t="shared" si="33"/>
        <v>-8.742226160156053E-8</v>
      </c>
      <c r="AI82">
        <f t="shared" si="34"/>
        <v>-8.7424651611812779E-8</v>
      </c>
      <c r="AJ82">
        <f t="shared" si="35"/>
        <v>-0.62321116141316946</v>
      </c>
      <c r="AK82">
        <f t="shared" si="49"/>
        <v>-0.4071646255342049</v>
      </c>
      <c r="AL82">
        <f t="shared" si="26"/>
        <v>-1.0303758743720259</v>
      </c>
      <c r="AN82">
        <f t="shared" si="36"/>
        <v>0</v>
      </c>
      <c r="AO82">
        <f t="shared" si="36"/>
        <v>0</v>
      </c>
      <c r="AP82">
        <f t="shared" si="36"/>
        <v>-7.9080665381043585E-16</v>
      </c>
      <c r="AQ82">
        <f t="shared" si="36"/>
        <v>-2.8926280170000824E-11</v>
      </c>
      <c r="AR82">
        <f t="shared" si="36"/>
        <v>-2.8927070976654636E-11</v>
      </c>
      <c r="AS82">
        <f t="shared" si="36"/>
        <v>-2.0620812513716933E-4</v>
      </c>
      <c r="AT82">
        <f t="shared" si="36"/>
        <v>-1.3472264178196054E-4</v>
      </c>
      <c r="AU82">
        <f t="shared" si="23"/>
        <v>-3.4093079584620082E-4</v>
      </c>
      <c r="AW82">
        <v>79</v>
      </c>
      <c r="AX82">
        <f>IF(Z82&gt;0, (R82*SUMPRODUCT(K82:$K$98, X82:$X$98)-K82*$AZ$3)/Z82, 0)</f>
        <v>-54324310338582.141</v>
      </c>
    </row>
    <row r="83" spans="2:50" x14ac:dyDescent="0.25">
      <c r="E83">
        <v>2083</v>
      </c>
      <c r="F83" s="5">
        <v>3.5571999999999999E-2</v>
      </c>
      <c r="G83" s="5">
        <v>7.0000000000000007E-2</v>
      </c>
      <c r="H83" s="5">
        <f t="shared" si="37"/>
        <v>0.12000000000000001</v>
      </c>
      <c r="I83" s="5">
        <f t="shared" si="38"/>
        <v>1.1200000000000001</v>
      </c>
      <c r="J83">
        <f t="shared" si="39"/>
        <v>0.89285714285714279</v>
      </c>
      <c r="K83">
        <f t="shared" si="47"/>
        <v>2.9542859442120787E-4</v>
      </c>
      <c r="L83" s="2">
        <v>80</v>
      </c>
      <c r="M83" s="6">
        <v>0.79525030600000002</v>
      </c>
      <c r="Q83" s="4">
        <f t="shared" si="48"/>
        <v>25</v>
      </c>
      <c r="R83">
        <f t="shared" si="28"/>
        <v>250000</v>
      </c>
      <c r="S83">
        <f t="shared" si="29"/>
        <v>-249057379863476.09</v>
      </c>
      <c r="U83">
        <f t="shared" si="40"/>
        <v>0.79525030600000002</v>
      </c>
      <c r="V83">
        <f t="shared" si="41"/>
        <v>0.01</v>
      </c>
      <c r="W83">
        <f t="shared" si="42"/>
        <v>9.560041008987941E-14</v>
      </c>
      <c r="X83">
        <f t="shared" si="43"/>
        <v>7.6026255377702087E-14</v>
      </c>
      <c r="Y83">
        <f t="shared" si="44"/>
        <v>9.560041008987942E-16</v>
      </c>
      <c r="Z83">
        <f t="shared" si="45"/>
        <v>1.8618150611278529E-14</v>
      </c>
      <c r="AB83">
        <f t="shared" si="46"/>
        <v>-5.1934263462183283</v>
      </c>
      <c r="AC83">
        <f t="shared" si="30"/>
        <v>-4.6369878091486063</v>
      </c>
      <c r="AE83">
        <f t="shared" si="31"/>
        <v>0</v>
      </c>
      <c r="AF83">
        <f t="shared" si="32"/>
        <v>0</v>
      </c>
      <c r="AG83">
        <f t="shared" si="32"/>
        <v>-4.6545376528196325E-13</v>
      </c>
      <c r="AH83">
        <f t="shared" si="33"/>
        <v>-1.9006563844425521E-8</v>
      </c>
      <c r="AI83">
        <f t="shared" si="34"/>
        <v>-1.9007029298190804E-8</v>
      </c>
      <c r="AJ83">
        <f t="shared" si="35"/>
        <v>-0.55643853706972202</v>
      </c>
      <c r="AK83">
        <f t="shared" si="49"/>
        <v>-0.36353984423528302</v>
      </c>
      <c r="AL83">
        <f t="shared" si="26"/>
        <v>-0.91997840031203437</v>
      </c>
      <c r="AN83">
        <f t="shared" si="36"/>
        <v>0</v>
      </c>
      <c r="AO83">
        <f t="shared" si="36"/>
        <v>0</v>
      </c>
      <c r="AP83">
        <f t="shared" si="36"/>
        <v>-1.3750835164530921E-16</v>
      </c>
      <c r="AQ83">
        <f t="shared" si="36"/>
        <v>-5.6150824413355809E-12</v>
      </c>
      <c r="AR83">
        <f t="shared" si="36"/>
        <v>-5.6152199496872263E-12</v>
      </c>
      <c r="AS83">
        <f t="shared" si="36"/>
        <v>-1.6438785488830115E-4</v>
      </c>
      <c r="AT83">
        <f t="shared" si="36"/>
        <v>-1.0740006519853451E-4</v>
      </c>
      <c r="AU83">
        <f t="shared" si="23"/>
        <v>-2.717879257020556E-4</v>
      </c>
      <c r="AW83">
        <v>80</v>
      </c>
      <c r="AX83">
        <f>IF(Z83&gt;0, (R83*SUMPRODUCT(K83:$K$98, X83:$X$98)-K83*$AZ$3)/Z83, 0)</f>
        <v>-249057379863476.09</v>
      </c>
    </row>
    <row r="84" spans="2:50" x14ac:dyDescent="0.25">
      <c r="E84">
        <v>2084</v>
      </c>
      <c r="F84" s="5">
        <v>3.5571999999999999E-2</v>
      </c>
      <c r="G84" s="5">
        <v>7.0000000000000007E-2</v>
      </c>
      <c r="H84" s="5">
        <f t="shared" si="37"/>
        <v>0.12000000000000001</v>
      </c>
      <c r="I84" s="5">
        <f t="shared" si="38"/>
        <v>1.1200000000000001</v>
      </c>
      <c r="J84">
        <f t="shared" si="39"/>
        <v>0.89285714285714279</v>
      </c>
      <c r="K84">
        <f t="shared" si="47"/>
        <v>2.6377553073322132E-4</v>
      </c>
      <c r="L84" s="2">
        <v>81</v>
      </c>
      <c r="M84" s="6">
        <v>0.81288120699999999</v>
      </c>
      <c r="Q84" s="4">
        <f t="shared" si="48"/>
        <v>25</v>
      </c>
      <c r="R84">
        <f t="shared" si="28"/>
        <v>250000</v>
      </c>
      <c r="S84">
        <f t="shared" si="29"/>
        <v>-1255500090228436.3</v>
      </c>
      <c r="U84">
        <f t="shared" si="40"/>
        <v>0.81288120699999999</v>
      </c>
      <c r="V84">
        <f t="shared" si="41"/>
        <v>0.01</v>
      </c>
      <c r="W84">
        <f t="shared" si="42"/>
        <v>1.8618150611278529E-14</v>
      </c>
      <c r="X84">
        <f t="shared" si="43"/>
        <v>1.5134344741003877E-14</v>
      </c>
      <c r="Y84">
        <f t="shared" si="44"/>
        <v>1.8618150611278529E-16</v>
      </c>
      <c r="Z84">
        <f t="shared" si="45"/>
        <v>3.297624364161867E-15</v>
      </c>
      <c r="AB84">
        <f t="shared" si="46"/>
        <v>-4.6369878091486063</v>
      </c>
      <c r="AC84">
        <f t="shared" si="30"/>
        <v>-4.1401676867447135</v>
      </c>
      <c r="AE84">
        <f t="shared" si="31"/>
        <v>0</v>
      </c>
      <c r="AF84">
        <f t="shared" si="32"/>
        <v>0</v>
      </c>
      <c r="AG84">
        <f t="shared" si="32"/>
        <v>-8.2440609104046674E-14</v>
      </c>
      <c r="AH84">
        <f t="shared" si="33"/>
        <v>-3.7835861852509691E-9</v>
      </c>
      <c r="AI84">
        <f t="shared" si="34"/>
        <v>-3.7836686258600735E-9</v>
      </c>
      <c r="AJ84">
        <f t="shared" si="35"/>
        <v>-0.49682012240389284</v>
      </c>
      <c r="AK84">
        <f t="shared" si="49"/>
        <v>-0.32458914664040245</v>
      </c>
      <c r="AL84">
        <f t="shared" si="26"/>
        <v>-0.82140927282796383</v>
      </c>
      <c r="AN84">
        <f t="shared" si="36"/>
        <v>0</v>
      </c>
      <c r="AO84">
        <f t="shared" si="36"/>
        <v>0</v>
      </c>
      <c r="AP84">
        <f t="shared" si="36"/>
        <v>-2.1745815420389949E-17</v>
      </c>
      <c r="AQ84">
        <f t="shared" si="36"/>
        <v>-9.9801745408945853E-13</v>
      </c>
      <c r="AR84">
        <f t="shared" si="36"/>
        <v>-9.9803919990487908E-13</v>
      </c>
      <c r="AS84">
        <f t="shared" si="36"/>
        <v>-1.3104899146603081E-4</v>
      </c>
      <c r="AT84">
        <f t="shared" si="36"/>
        <v>-8.5618674425315554E-5</v>
      </c>
      <c r="AU84">
        <f t="shared" si="23"/>
        <v>-2.1666766688938554E-4</v>
      </c>
      <c r="AW84">
        <v>81</v>
      </c>
      <c r="AX84">
        <f>IF(Z84&gt;0, (R84*SUMPRODUCT(K84:$K$98, X84:$X$98)-K84*$AZ$3)/Z84, 0)</f>
        <v>-1255500090228436.3</v>
      </c>
    </row>
    <row r="85" spans="2:50" x14ac:dyDescent="0.25">
      <c r="E85">
        <v>2085</v>
      </c>
      <c r="F85" s="5">
        <v>3.5571999999999999E-2</v>
      </c>
      <c r="G85" s="5">
        <v>7.0000000000000007E-2</v>
      </c>
      <c r="H85" s="5">
        <f t="shared" si="37"/>
        <v>0.12000000000000001</v>
      </c>
      <c r="I85" s="5">
        <f t="shared" si="38"/>
        <v>1.1200000000000001</v>
      </c>
      <c r="J85">
        <f t="shared" si="39"/>
        <v>0.89285714285714279</v>
      </c>
      <c r="K85">
        <f t="shared" si="47"/>
        <v>2.3551386672609044E-4</v>
      </c>
      <c r="L85" s="2">
        <v>82</v>
      </c>
      <c r="M85" s="6">
        <v>0.83042254299999996</v>
      </c>
      <c r="Q85" s="4">
        <f t="shared" si="48"/>
        <v>25</v>
      </c>
      <c r="R85">
        <f t="shared" si="28"/>
        <v>250000</v>
      </c>
      <c r="S85">
        <f t="shared" si="29"/>
        <v>-7024690357225773</v>
      </c>
      <c r="U85">
        <f t="shared" si="40"/>
        <v>0.83042254299999996</v>
      </c>
      <c r="V85">
        <f t="shared" si="41"/>
        <v>0.01</v>
      </c>
      <c r="W85">
        <f t="shared" si="42"/>
        <v>3.297624364161867E-15</v>
      </c>
      <c r="X85">
        <f t="shared" si="43"/>
        <v>2.7384216103460557E-15</v>
      </c>
      <c r="Y85">
        <f t="shared" si="44"/>
        <v>3.2976243641618671E-17</v>
      </c>
      <c r="Z85">
        <f t="shared" si="45"/>
        <v>5.2622651017419263E-16</v>
      </c>
      <c r="AB85">
        <f t="shared" si="46"/>
        <v>-4.1401676867447135</v>
      </c>
      <c r="AC85">
        <f t="shared" si="30"/>
        <v>-3.6965782917372212</v>
      </c>
      <c r="AE85">
        <f t="shared" si="31"/>
        <v>0</v>
      </c>
      <c r="AF85">
        <f t="shared" si="32"/>
        <v>0</v>
      </c>
      <c r="AG85">
        <f t="shared" si="32"/>
        <v>-1.3155662754354816E-14</v>
      </c>
      <c r="AH85">
        <f t="shared" si="33"/>
        <v>-6.8460540258651391E-10</v>
      </c>
      <c r="AI85">
        <f t="shared" si="34"/>
        <v>-6.8461855824926826E-10</v>
      </c>
      <c r="AJ85">
        <f t="shared" si="35"/>
        <v>-0.44358939500749228</v>
      </c>
      <c r="AK85">
        <f t="shared" si="49"/>
        <v>-0.28981173807212995</v>
      </c>
      <c r="AL85">
        <f t="shared" si="26"/>
        <v>-0.73340113376424076</v>
      </c>
      <c r="AN85">
        <f t="shared" si="36"/>
        <v>0</v>
      </c>
      <c r="AO85">
        <f t="shared" si="36"/>
        <v>0</v>
      </c>
      <c r="AP85">
        <f t="shared" si="36"/>
        <v>-3.0983410046225118E-18</v>
      </c>
      <c r="AQ85">
        <f t="shared" si="36"/>
        <v>-1.6123406554472174E-13</v>
      </c>
      <c r="AR85">
        <f t="shared" si="36"/>
        <v>-1.6123716388572635E-13</v>
      </c>
      <c r="AS85">
        <f t="shared" si="36"/>
        <v>-1.0447145365690163E-4</v>
      </c>
      <c r="AT85">
        <f t="shared" si="36"/>
        <v>-6.8254683055976243E-5</v>
      </c>
      <c r="AU85">
        <f t="shared" si="23"/>
        <v>-1.7272613687411501E-4</v>
      </c>
      <c r="AW85">
        <v>82</v>
      </c>
      <c r="AX85">
        <f>IF(Z85&gt;0, (R85*SUMPRODUCT(K85:$K$98, X85:$X$98)-K85*$AZ$3)/Z85, 0)</f>
        <v>-7024690357225773</v>
      </c>
    </row>
    <row r="86" spans="2:50" x14ac:dyDescent="0.25">
      <c r="E86">
        <v>2086</v>
      </c>
      <c r="F86" s="5">
        <v>3.5571999999999999E-2</v>
      </c>
      <c r="G86" s="5">
        <v>7.0000000000000007E-2</v>
      </c>
      <c r="H86" s="5">
        <f t="shared" si="37"/>
        <v>0.12000000000000001</v>
      </c>
      <c r="I86" s="5">
        <f t="shared" si="38"/>
        <v>1.1200000000000001</v>
      </c>
      <c r="J86">
        <f t="shared" si="39"/>
        <v>0.89285714285714279</v>
      </c>
      <c r="K86">
        <f t="shared" si="47"/>
        <v>2.1028023814829503E-4</v>
      </c>
      <c r="L86" s="2">
        <v>83</v>
      </c>
      <c r="M86" s="6">
        <v>0.84796327400000004</v>
      </c>
      <c r="Q86" s="4">
        <f t="shared" si="48"/>
        <v>25</v>
      </c>
      <c r="R86">
        <f t="shared" si="28"/>
        <v>250000</v>
      </c>
      <c r="S86">
        <f t="shared" si="29"/>
        <v>-4.4157909988779928E+16</v>
      </c>
      <c r="U86">
        <f t="shared" si="40"/>
        <v>0.84796327400000004</v>
      </c>
      <c r="V86">
        <f t="shared" si="41"/>
        <v>0.01</v>
      </c>
      <c r="W86">
        <f t="shared" si="42"/>
        <v>5.2622651017419263E-16</v>
      </c>
      <c r="X86">
        <f t="shared" si="43"/>
        <v>4.4622075443290273E-16</v>
      </c>
      <c r="Y86">
        <f t="shared" si="44"/>
        <v>5.2622651017419265E-18</v>
      </c>
      <c r="Z86">
        <f t="shared" si="45"/>
        <v>7.4743490639547971E-17</v>
      </c>
      <c r="AB86">
        <f t="shared" si="46"/>
        <v>-3.6965782917372212</v>
      </c>
      <c r="AC86">
        <f t="shared" si="30"/>
        <v>-3.3005163319083746</v>
      </c>
      <c r="AE86">
        <f t="shared" si="31"/>
        <v>0</v>
      </c>
      <c r="AF86">
        <f t="shared" si="32"/>
        <v>0</v>
      </c>
      <c r="AG86">
        <f t="shared" si="32"/>
        <v>-1.8685872659886994E-15</v>
      </c>
      <c r="AH86">
        <f t="shared" si="33"/>
        <v>-1.1155518860822569E-10</v>
      </c>
      <c r="AI86">
        <f t="shared" si="34"/>
        <v>-1.1155705719549168E-10</v>
      </c>
      <c r="AJ86">
        <f t="shared" si="35"/>
        <v>-0.39606195982884662</v>
      </c>
      <c r="AK86">
        <f t="shared" si="49"/>
        <v>-0.25876048042160549</v>
      </c>
      <c r="AL86">
        <f t="shared" si="26"/>
        <v>-0.65482244036200909</v>
      </c>
      <c r="AN86">
        <f t="shared" si="36"/>
        <v>0</v>
      </c>
      <c r="AO86">
        <f t="shared" si="36"/>
        <v>0</v>
      </c>
      <c r="AP86">
        <f t="shared" si="36"/>
        <v>-3.9292697529297521E-19</v>
      </c>
      <c r="AQ86">
        <f t="shared" si="36"/>
        <v>-2.3457851627215667E-14</v>
      </c>
      <c r="AR86">
        <f t="shared" si="36"/>
        <v>-2.345824455419096E-14</v>
      </c>
      <c r="AS86">
        <f t="shared" si="36"/>
        <v>-8.3284003234290329E-5</v>
      </c>
      <c r="AT86">
        <f t="shared" si="36"/>
        <v>-5.4412215446422435E-5</v>
      </c>
      <c r="AU86">
        <f t="shared" si="23"/>
        <v>-1.3769621870417099E-4</v>
      </c>
      <c r="AW86">
        <v>83</v>
      </c>
      <c r="AX86">
        <f>IF(Z86&gt;0, (R86*SUMPRODUCT(K86:$K$98, X86:$X$98)-K86*$AZ$3)/Z86, 0)</f>
        <v>-4.4157909988779928E+16</v>
      </c>
    </row>
    <row r="87" spans="2:50" x14ac:dyDescent="0.25">
      <c r="E87">
        <v>2087</v>
      </c>
      <c r="F87" s="5">
        <v>3.5571999999999999E-2</v>
      </c>
      <c r="G87" s="5">
        <v>7.0000000000000007E-2</v>
      </c>
      <c r="H87" s="5">
        <f t="shared" si="37"/>
        <v>0.12000000000000001</v>
      </c>
      <c r="I87" s="5">
        <f t="shared" si="38"/>
        <v>1.1200000000000001</v>
      </c>
      <c r="J87">
        <f t="shared" si="39"/>
        <v>0.89285714285714279</v>
      </c>
      <c r="K87">
        <f t="shared" si="47"/>
        <v>1.8775021263240627E-4</v>
      </c>
      <c r="L87" s="2">
        <v>84</v>
      </c>
      <c r="M87" s="6">
        <v>0.86550461000000001</v>
      </c>
      <c r="Q87" s="4">
        <f t="shared" si="48"/>
        <v>25</v>
      </c>
      <c r="R87">
        <f t="shared" si="28"/>
        <v>250000</v>
      </c>
      <c r="S87">
        <f t="shared" si="29"/>
        <v>-3.1669209074428531E+17</v>
      </c>
      <c r="U87">
        <f t="shared" si="40"/>
        <v>0.86550461000000001</v>
      </c>
      <c r="V87">
        <f t="shared" si="41"/>
        <v>0.01</v>
      </c>
      <c r="W87">
        <f t="shared" si="42"/>
        <v>7.4743490639547971E-17</v>
      </c>
      <c r="X87">
        <f t="shared" si="43"/>
        <v>6.4690835716020615E-17</v>
      </c>
      <c r="Y87">
        <f t="shared" si="44"/>
        <v>7.4743490639547976E-19</v>
      </c>
      <c r="Z87">
        <f t="shared" si="45"/>
        <v>9.305220017131877E-18</v>
      </c>
      <c r="AB87">
        <f t="shared" si="46"/>
        <v>-3.3005163319083746</v>
      </c>
      <c r="AC87">
        <f t="shared" si="30"/>
        <v>-2.9468895820610683</v>
      </c>
      <c r="AE87">
        <f t="shared" si="31"/>
        <v>0</v>
      </c>
      <c r="AF87">
        <f t="shared" si="32"/>
        <v>0</v>
      </c>
      <c r="AG87">
        <f t="shared" si="32"/>
        <v>-2.3263050042829695E-16</v>
      </c>
      <c r="AH87">
        <f t="shared" si="33"/>
        <v>-1.6172708929005153E-11</v>
      </c>
      <c r="AI87">
        <f t="shared" si="34"/>
        <v>-1.6172941559505582E-11</v>
      </c>
      <c r="AJ87">
        <f t="shared" si="35"/>
        <v>-0.35362674984730624</v>
      </c>
      <c r="AK87">
        <f t="shared" si="49"/>
        <v>-0.23103614323358623</v>
      </c>
      <c r="AL87">
        <f t="shared" si="26"/>
        <v>-0.58466289309706543</v>
      </c>
      <c r="AN87">
        <f t="shared" si="36"/>
        <v>0</v>
      </c>
      <c r="AO87">
        <f t="shared" si="36"/>
        <v>0</v>
      </c>
      <c r="AP87">
        <f t="shared" si="36"/>
        <v>-4.3676425920195826E-20</v>
      </c>
      <c r="AQ87">
        <f t="shared" si="36"/>
        <v>-3.0364295402627329E-15</v>
      </c>
      <c r="AR87">
        <f t="shared" si="36"/>
        <v>-3.0364732166886534E-15</v>
      </c>
      <c r="AS87">
        <f t="shared" si="36"/>
        <v>-6.6393497476338484E-5</v>
      </c>
      <c r="AT87">
        <f t="shared" si="36"/>
        <v>-4.3377085017876889E-5</v>
      </c>
      <c r="AU87">
        <f t="shared" si="23"/>
        <v>-1.0977058249725185E-4</v>
      </c>
      <c r="AW87">
        <v>84</v>
      </c>
      <c r="AX87">
        <f>IF(Z87&gt;0, (R87*SUMPRODUCT(K87:$K$98, X87:$X$98)-K87*$AZ$3)/Z87, 0)</f>
        <v>-3.1669209074428531E+17</v>
      </c>
    </row>
    <row r="88" spans="2:50" x14ac:dyDescent="0.25">
      <c r="B88" s="6"/>
      <c r="E88">
        <v>2088</v>
      </c>
      <c r="F88" s="5">
        <v>3.5571999999999999E-2</v>
      </c>
      <c r="G88" s="5">
        <v>7.0000000000000007E-2</v>
      </c>
      <c r="H88" s="5">
        <f t="shared" si="37"/>
        <v>0.12000000000000001</v>
      </c>
      <c r="I88" s="5">
        <f t="shared" si="38"/>
        <v>1.1200000000000001</v>
      </c>
      <c r="J88">
        <f t="shared" si="39"/>
        <v>0.89285714285714279</v>
      </c>
      <c r="K88">
        <f t="shared" si="47"/>
        <v>1.6763411842179131E-4</v>
      </c>
      <c r="L88" s="2">
        <v>85</v>
      </c>
      <c r="M88" s="6">
        <v>0.88304594599999997</v>
      </c>
      <c r="Q88" s="4">
        <f t="shared" si="48"/>
        <v>25</v>
      </c>
      <c r="R88">
        <f t="shared" si="28"/>
        <v>250000</v>
      </c>
      <c r="S88">
        <f t="shared" si="29"/>
        <v>-2.6437594904761421E+18</v>
      </c>
      <c r="U88">
        <f t="shared" si="40"/>
        <v>0.88304594599999997</v>
      </c>
      <c r="V88">
        <f t="shared" si="41"/>
        <v>0.01</v>
      </c>
      <c r="W88">
        <f t="shared" si="42"/>
        <v>9.305220017131877E-18</v>
      </c>
      <c r="X88">
        <f t="shared" si="43"/>
        <v>8.2169368127663542E-18</v>
      </c>
      <c r="Y88">
        <f t="shared" si="44"/>
        <v>9.3052200171318777E-20</v>
      </c>
      <c r="Z88">
        <f t="shared" si="45"/>
        <v>9.9523100419420414E-19</v>
      </c>
      <c r="AB88">
        <f t="shared" si="46"/>
        <v>-2.9468895820610683</v>
      </c>
      <c r="AC88">
        <f t="shared" si="30"/>
        <v>-2.6311514125545283</v>
      </c>
      <c r="AE88">
        <f t="shared" si="31"/>
        <v>0</v>
      </c>
      <c r="AF88">
        <f t="shared" si="32"/>
        <v>0</v>
      </c>
      <c r="AG88">
        <f t="shared" si="32"/>
        <v>-2.4880775104855104E-17</v>
      </c>
      <c r="AH88">
        <f t="shared" si="33"/>
        <v>-2.0542342031915886E-12</v>
      </c>
      <c r="AI88">
        <f t="shared" si="34"/>
        <v>-2.0542590839666936E-12</v>
      </c>
      <c r="AJ88">
        <f t="shared" si="35"/>
        <v>-0.31573816950653999</v>
      </c>
      <c r="AK88">
        <f t="shared" si="49"/>
        <v>-0.2062822707442748</v>
      </c>
      <c r="AL88">
        <f t="shared" si="26"/>
        <v>-0.52202044025286898</v>
      </c>
      <c r="AN88">
        <f t="shared" si="36"/>
        <v>0</v>
      </c>
      <c r="AO88">
        <f t="shared" si="36"/>
        <v>0</v>
      </c>
      <c r="AP88">
        <f t="shared" si="36"/>
        <v>-4.1708668003532377E-21</v>
      </c>
      <c r="AQ88">
        <f t="shared" si="36"/>
        <v>-3.4435973968391289E-16</v>
      </c>
      <c r="AR88">
        <f t="shared" si="36"/>
        <v>-3.4436391055071324E-16</v>
      </c>
      <c r="AS88">
        <f t="shared" si="36"/>
        <v>-5.2928489697338945E-5</v>
      </c>
      <c r="AT88">
        <f t="shared" si="36"/>
        <v>-3.4579946602261781E-5</v>
      </c>
      <c r="AU88">
        <f t="shared" si="23"/>
        <v>-8.7508436299945069E-5</v>
      </c>
      <c r="AW88">
        <v>85</v>
      </c>
      <c r="AX88">
        <f>IF(Z88&gt;0, (R88*SUMPRODUCT(K88:$K$98, X88:$X$98)-K88*$AZ$3)/Z88, 0)</f>
        <v>-2.6437594904761421E+18</v>
      </c>
    </row>
    <row r="89" spans="2:50" x14ac:dyDescent="0.25">
      <c r="B89" s="6"/>
      <c r="E89">
        <v>2089</v>
      </c>
      <c r="F89" s="5">
        <v>3.5571999999999999E-2</v>
      </c>
      <c r="G89" s="5">
        <v>7.0000000000000007E-2</v>
      </c>
      <c r="H89" s="5">
        <f t="shared" si="37"/>
        <v>0.12000000000000001</v>
      </c>
      <c r="I89" s="5">
        <f t="shared" si="38"/>
        <v>1.1200000000000001</v>
      </c>
      <c r="J89">
        <f t="shared" si="39"/>
        <v>0.89285714285714279</v>
      </c>
      <c r="K89">
        <f t="shared" si="47"/>
        <v>1.4967332001945651E-4</v>
      </c>
      <c r="L89" s="2">
        <v>86</v>
      </c>
      <c r="M89" s="6">
        <v>1</v>
      </c>
      <c r="Q89" s="4">
        <f t="shared" si="48"/>
        <v>25</v>
      </c>
      <c r="R89">
        <f t="shared" si="28"/>
        <v>250000</v>
      </c>
      <c r="S89">
        <f t="shared" si="29"/>
        <v>0</v>
      </c>
      <c r="U89">
        <f t="shared" si="40"/>
        <v>1</v>
      </c>
      <c r="V89">
        <f t="shared" si="41"/>
        <v>0.01</v>
      </c>
      <c r="W89">
        <f t="shared" si="42"/>
        <v>9.9523100419420414E-19</v>
      </c>
      <c r="X89">
        <f t="shared" si="43"/>
        <v>9.9523100419420414E-19</v>
      </c>
      <c r="Y89">
        <f t="shared" si="44"/>
        <v>9.9523100419420416E-21</v>
      </c>
      <c r="Z89">
        <f t="shared" si="45"/>
        <v>0</v>
      </c>
      <c r="AB89">
        <f t="shared" si="46"/>
        <v>-2.6311514125545283</v>
      </c>
      <c r="AC89">
        <f t="shared" si="30"/>
        <v>0</v>
      </c>
      <c r="AE89">
        <f t="shared" si="31"/>
        <v>0</v>
      </c>
      <c r="AF89">
        <f t="shared" si="32"/>
        <v>0</v>
      </c>
      <c r="AG89">
        <f t="shared" si="32"/>
        <v>0</v>
      </c>
      <c r="AH89">
        <f t="shared" si="33"/>
        <v>-2.4880775104855103E-13</v>
      </c>
      <c r="AI89">
        <f t="shared" si="34"/>
        <v>-2.4880775104855103E-13</v>
      </c>
      <c r="AJ89">
        <f t="shared" si="35"/>
        <v>-2.6311514125545283</v>
      </c>
      <c r="AK89">
        <f t="shared" si="49"/>
        <v>-0.18418059887881699</v>
      </c>
      <c r="AL89">
        <f t="shared" si="26"/>
        <v>-2.8153320114335942</v>
      </c>
      <c r="AN89">
        <f t="shared" si="36"/>
        <v>0</v>
      </c>
      <c r="AO89">
        <f t="shared" si="36"/>
        <v>0</v>
      </c>
      <c r="AP89">
        <f t="shared" si="36"/>
        <v>0</v>
      </c>
      <c r="AQ89">
        <f t="shared" si="36"/>
        <v>-3.7239882146011043E-17</v>
      </c>
      <c r="AR89">
        <f t="shared" si="36"/>
        <v>-3.7239882146011043E-17</v>
      </c>
      <c r="AS89">
        <f t="shared" si="36"/>
        <v>-3.9381316739091896E-4</v>
      </c>
      <c r="AT89">
        <f t="shared" si="36"/>
        <v>-2.7566921717364329E-5</v>
      </c>
      <c r="AU89">
        <f t="shared" si="23"/>
        <v>-4.2138008910832056E-4</v>
      </c>
      <c r="AW89">
        <v>86</v>
      </c>
      <c r="AX89">
        <f>IF(Z89&gt;0, (R89*SUMPRODUCT(K89:$K$98, X89:$X$98)-K89*$AZ$3)/Z89, 0)</f>
        <v>0</v>
      </c>
    </row>
    <row r="90" spans="2:50" x14ac:dyDescent="0.25">
      <c r="B90" s="6"/>
      <c r="F90" s="5"/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/>
      <c r="H91" s="5"/>
      <c r="I91" s="5"/>
      <c r="Q91" s="4"/>
      <c r="AN91" s="8">
        <f t="shared" ref="AN91:AU91" si="50">SUM(AN3:AN89)</f>
        <v>37529.00367642464</v>
      </c>
      <c r="AO91" s="8">
        <f t="shared" si="50"/>
        <v>-3752.9003676424641</v>
      </c>
      <c r="AP91" s="8">
        <f t="shared" si="50"/>
        <v>-443.0025832352228</v>
      </c>
      <c r="AQ91" s="8">
        <f t="shared" si="50"/>
        <v>-15695.798906128286</v>
      </c>
      <c r="AR91" s="8">
        <f t="shared" si="50"/>
        <v>17637.301819418688</v>
      </c>
      <c r="AS91" s="8">
        <f t="shared" si="50"/>
        <v>-3352.0655119901935</v>
      </c>
      <c r="AT91" s="8">
        <f t="shared" si="50"/>
        <v>1125.5025544976033</v>
      </c>
      <c r="AU91" s="8">
        <f t="shared" si="50"/>
        <v>15410.738861926076</v>
      </c>
      <c r="AX91">
        <f>IF(Z91&gt;0, (R91*SUMPRODUCT(K91:$K$98, X91:$X$98)-K91*$AZ$3)/Z91, 0)</f>
        <v>0</v>
      </c>
    </row>
    <row r="92" spans="2:50" x14ac:dyDescent="0.25">
      <c r="B92" s="6"/>
      <c r="F92" s="5"/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/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/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/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/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/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/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91:AU91">
    <cfRule type="cellIs" dxfId="14" priority="1" operator="lessThan">
      <formula>0</formula>
    </cfRule>
  </conditionalFormatting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A464D2-1F67-455D-B183-6C56C81D7C72}">
  <dimension ref="A1:AZ164"/>
  <sheetViews>
    <sheetView workbookViewId="0">
      <selection activeCell="M33" sqref="M33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t="s">
        <v>1</v>
      </c>
      <c r="W1" t="s">
        <v>2</v>
      </c>
      <c r="AB1" t="s">
        <v>46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48</v>
      </c>
    </row>
    <row r="3" spans="1:52" x14ac:dyDescent="0.25">
      <c r="A3" t="s">
        <v>36</v>
      </c>
      <c r="C3" s="2">
        <f>'S.45.04.C'!C3*(1+C12)</f>
        <v>85782.783745685127</v>
      </c>
      <c r="K3">
        <v>1</v>
      </c>
      <c r="L3" s="2">
        <v>0</v>
      </c>
      <c r="O3">
        <f>$C$3</f>
        <v>85782.783745685127</v>
      </c>
      <c r="P3">
        <f>O3*C5</f>
        <v>8578.2783745685138</v>
      </c>
      <c r="Q3" s="4">
        <f>B8</f>
        <v>200</v>
      </c>
      <c r="R3">
        <f t="shared" ref="R3:R66" si="0">$C$6</f>
        <v>250000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85782.783745685127</v>
      </c>
      <c r="AF3">
        <f t="shared" ref="AF3:AG34" si="4">-$Z3*P3</f>
        <v>-8578.2783745685138</v>
      </c>
      <c r="AG3">
        <f t="shared" si="4"/>
        <v>-200</v>
      </c>
      <c r="AH3">
        <f t="shared" ref="AH3:AH66" si="5">-X3*R3</f>
        <v>0</v>
      </c>
      <c r="AI3">
        <f t="shared" ref="AI3:AI34" si="6">SUM(AE3:AH3)</f>
        <v>77004.505371116611</v>
      </c>
      <c r="AJ3">
        <f t="shared" ref="AJ3:AJ66" si="7">AB3-AC3</f>
        <v>0</v>
      </c>
      <c r="AL3">
        <f t="shared" ref="AL3:AL34" si="8">SUM(AI3:AK3)</f>
        <v>77004.505371116611</v>
      </c>
      <c r="AN3">
        <f t="shared" ref="AN3:AU34" si="9">AE3*$K3</f>
        <v>85782.783745685127</v>
      </c>
      <c r="AO3">
        <f t="shared" si="9"/>
        <v>-8578.2783745685138</v>
      </c>
      <c r="AP3">
        <f t="shared" si="9"/>
        <v>-200</v>
      </c>
      <c r="AQ3">
        <f t="shared" si="9"/>
        <v>0</v>
      </c>
      <c r="AR3">
        <f t="shared" si="9"/>
        <v>77004.505371116611</v>
      </c>
      <c r="AS3">
        <f t="shared" si="9"/>
        <v>0</v>
      </c>
      <c r="AT3">
        <f t="shared" si="9"/>
        <v>0</v>
      </c>
      <c r="AU3">
        <f t="shared" si="9"/>
        <v>77004.505371116611</v>
      </c>
      <c r="AW3">
        <v>0</v>
      </c>
      <c r="AX3">
        <f>IF(Z3&gt;0, (R3*SUMPRODUCT(K3:$K$98, X3:$X$98)-K3*$AZ$3)/Z3, 0)</f>
        <v>0</v>
      </c>
      <c r="AZ3">
        <f>C6*ABS(SUMPRODUCT(X4:X79, K4:K79))/1</f>
        <v>34993.826759009251</v>
      </c>
    </row>
    <row r="4" spans="1:52" x14ac:dyDescent="0.25">
      <c r="A4" t="s">
        <v>14</v>
      </c>
      <c r="C4" t="s">
        <v>37</v>
      </c>
      <c r="E4">
        <v>2004</v>
      </c>
      <c r="F4" s="13">
        <f t="array" ref="F4:G79">EconomicRates!C44:D119</f>
        <v>1.5900000000000001E-2</v>
      </c>
      <c r="G4" s="13"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79">Mortalities!B21:B96</f>
        <v>2.5943469999999999E-3</v>
      </c>
      <c r="R4">
        <f t="shared" si="0"/>
        <v>250000</v>
      </c>
      <c r="S4">
        <f t="shared" si="1"/>
        <v>2377.2258692474215</v>
      </c>
      <c r="U4">
        <f t="shared" ref="U4:U67" si="13">M4</f>
        <v>2.5943469999999999E-3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2.5943469999999999E-3</v>
      </c>
      <c r="Y4">
        <f t="shared" ref="Y4:Y67" si="17">V4*W4</f>
        <v>0.01</v>
      </c>
      <c r="Z4">
        <f t="shared" ref="Z4:Z67" si="18">MAX(0, W4-X4-Y4)</f>
        <v>0.98740565299999994</v>
      </c>
      <c r="AB4">
        <f t="shared" ref="AB4:AB67" si="19">AC3</f>
        <v>0</v>
      </c>
      <c r="AC4">
        <f t="shared" si="2"/>
        <v>2347.2862617527426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-648.58674999999994</v>
      </c>
      <c r="AI4">
        <f t="shared" si="6"/>
        <v>-648.58674999999994</v>
      </c>
      <c r="AJ4">
        <f t="shared" si="7"/>
        <v>-2347.2862617527426</v>
      </c>
      <c r="AK4">
        <f>G4*SUM(AB4, AE4:AF4)</f>
        <v>0</v>
      </c>
      <c r="AL4">
        <f t="shared" si="8"/>
        <v>-2995.8730117527425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-605.08139751842521</v>
      </c>
      <c r="AR4">
        <f t="shared" si="9"/>
        <v>-605.08139751842521</v>
      </c>
      <c r="AS4">
        <f t="shared" si="9"/>
        <v>-2189.8369826968396</v>
      </c>
      <c r="AT4">
        <f t="shared" si="9"/>
        <v>0</v>
      </c>
      <c r="AU4">
        <f t="shared" si="9"/>
        <v>-2794.9183802152647</v>
      </c>
      <c r="AW4">
        <v>1</v>
      </c>
      <c r="AX4">
        <f>IF(Z4&gt;0, (R4*SUMPRODUCT(K4:$K$98, X4:$X$98)-K4*$AZ$3)/Z4, 0)</f>
        <v>2377.2258692474215</v>
      </c>
    </row>
    <row r="5" spans="1:52" x14ac:dyDescent="0.25">
      <c r="C5" s="2">
        <f>'S.26.04.A'!C5</f>
        <v>0.1</v>
      </c>
      <c r="E5">
        <v>2005</v>
      </c>
      <c r="F5" s="13">
        <v>3.6400000000000002E-2</v>
      </c>
      <c r="G5" s="13"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2.6922130000000002E-3</v>
      </c>
      <c r="Q5" s="4">
        <f t="shared" ref="Q5:Q68" si="21">$C$8</f>
        <v>25</v>
      </c>
      <c r="R5">
        <f t="shared" si="0"/>
        <v>250000</v>
      </c>
      <c r="S5">
        <f t="shared" si="1"/>
        <v>4580.3322093354818</v>
      </c>
      <c r="U5">
        <f t="shared" si="13"/>
        <v>2.6922130000000002E-3</v>
      </c>
      <c r="V5">
        <f t="shared" si="14"/>
        <v>0.01</v>
      </c>
      <c r="W5">
        <f t="shared" si="15"/>
        <v>0.98740565299999994</v>
      </c>
      <c r="X5">
        <f t="shared" si="16"/>
        <v>2.6583063352800889E-3</v>
      </c>
      <c r="Y5">
        <f t="shared" si="17"/>
        <v>9.8740565299999996E-3</v>
      </c>
      <c r="Z5">
        <f t="shared" si="18"/>
        <v>0.97487329013471991</v>
      </c>
      <c r="AB5">
        <f t="shared" si="19"/>
        <v>2347.2862617527426</v>
      </c>
      <c r="AC5">
        <f t="shared" si="2"/>
        <v>4465.2435308249114</v>
      </c>
      <c r="AE5">
        <f t="shared" si="3"/>
        <v>0</v>
      </c>
      <c r="AF5">
        <f t="shared" si="4"/>
        <v>0</v>
      </c>
      <c r="AG5">
        <f t="shared" si="4"/>
        <v>-24.371832253367998</v>
      </c>
      <c r="AH5">
        <f t="shared" si="5"/>
        <v>-664.57658382002217</v>
      </c>
      <c r="AI5">
        <f t="shared" si="6"/>
        <v>-688.94841607339015</v>
      </c>
      <c r="AJ5">
        <f t="shared" si="7"/>
        <v>-2117.9572690721689</v>
      </c>
      <c r="AK5">
        <f>G5*SUM(AB5, AE5:AF5)</f>
        <v>96.238736731862446</v>
      </c>
      <c r="AL5">
        <f t="shared" si="8"/>
        <v>-2710.6669484136964</v>
      </c>
      <c r="AN5">
        <f t="shared" si="9"/>
        <v>0</v>
      </c>
      <c r="AO5">
        <f t="shared" si="9"/>
        <v>0</v>
      </c>
      <c r="AP5">
        <f t="shared" si="9"/>
        <v>-20.840549165220466</v>
      </c>
      <c r="AQ5">
        <f t="shared" si="9"/>
        <v>-568.28476518179912</v>
      </c>
      <c r="AR5">
        <f t="shared" si="9"/>
        <v>-589.12531434701964</v>
      </c>
      <c r="AS5">
        <f t="shared" si="9"/>
        <v>-1811.0822418710388</v>
      </c>
      <c r="AT5">
        <f t="shared" si="9"/>
        <v>82.294515390073727</v>
      </c>
      <c r="AU5">
        <f t="shared" si="9"/>
        <v>-2317.9130408279848</v>
      </c>
      <c r="AW5">
        <v>2</v>
      </c>
      <c r="AX5">
        <f>IF(Z5&gt;0, (R5*SUMPRODUCT(K5:$K$98, X5:$X$98)-K5*$AZ$3)/Z5, 0)</f>
        <v>4580.3322093354818</v>
      </c>
    </row>
    <row r="6" spans="1:52" x14ac:dyDescent="0.25">
      <c r="A6" t="s">
        <v>16</v>
      </c>
      <c r="C6" s="2">
        <f>'S.26.04.C'!C6</f>
        <v>250000</v>
      </c>
      <c r="E6">
        <v>2006</v>
      </c>
      <c r="F6" s="13">
        <v>5.8799999999999998E-2</v>
      </c>
      <c r="G6" s="13"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2.807183E-3</v>
      </c>
      <c r="Q6" s="4">
        <f t="shared" si="21"/>
        <v>25</v>
      </c>
      <c r="R6">
        <f t="shared" si="0"/>
        <v>250000</v>
      </c>
      <c r="S6">
        <f t="shared" si="1"/>
        <v>7092.6407089041159</v>
      </c>
      <c r="U6">
        <f t="shared" si="13"/>
        <v>2.807183E-3</v>
      </c>
      <c r="V6">
        <f t="shared" si="14"/>
        <v>0.01</v>
      </c>
      <c r="W6">
        <f t="shared" si="15"/>
        <v>0.97487329013471991</v>
      </c>
      <c r="X6">
        <f t="shared" si="16"/>
        <v>2.7366477272202532E-3</v>
      </c>
      <c r="Y6">
        <f t="shared" si="17"/>
        <v>9.7487329013471995E-3</v>
      </c>
      <c r="Z6">
        <f t="shared" si="18"/>
        <v>0.96238790950615249</v>
      </c>
      <c r="AB6">
        <f t="shared" si="19"/>
        <v>4465.2435308249114</v>
      </c>
      <c r="AC6">
        <f t="shared" si="2"/>
        <v>6825.8716647204674</v>
      </c>
      <c r="AE6">
        <f t="shared" si="3"/>
        <v>0</v>
      </c>
      <c r="AF6">
        <f t="shared" si="4"/>
        <v>0</v>
      </c>
      <c r="AG6">
        <f t="shared" si="4"/>
        <v>-24.059697737653813</v>
      </c>
      <c r="AH6">
        <f t="shared" si="5"/>
        <v>-684.16193180506332</v>
      </c>
      <c r="AI6">
        <f t="shared" si="6"/>
        <v>-708.2216295427171</v>
      </c>
      <c r="AJ6">
        <f t="shared" si="7"/>
        <v>-2360.6281338955559</v>
      </c>
      <c r="AK6">
        <f>G6*SUM(AB6, AE6:AF6)</f>
        <v>261.21674655325734</v>
      </c>
      <c r="AL6">
        <f t="shared" si="8"/>
        <v>-2807.6330168850154</v>
      </c>
      <c r="AN6">
        <f t="shared" si="9"/>
        <v>0</v>
      </c>
      <c r="AO6">
        <f t="shared" si="9"/>
        <v>0</v>
      </c>
      <c r="AP6">
        <f t="shared" si="9"/>
        <v>-18.559892140948119</v>
      </c>
      <c r="AQ6">
        <f t="shared" si="9"/>
        <v>-527.7693759789903</v>
      </c>
      <c r="AR6">
        <f t="shared" si="9"/>
        <v>-546.32926811993832</v>
      </c>
      <c r="AS6">
        <f t="shared" si="9"/>
        <v>-1821.0122183464132</v>
      </c>
      <c r="AT6">
        <f t="shared" si="9"/>
        <v>201.50521815784899</v>
      </c>
      <c r="AU6">
        <f t="shared" si="9"/>
        <v>-2165.8362683085024</v>
      </c>
      <c r="AW6">
        <v>3</v>
      </c>
      <c r="AX6">
        <f>IF(Z6&gt;0, (R6*SUMPRODUCT(K6:$K$98, X6:$X$98)-K6*$AZ$3)/Z6, 0)</f>
        <v>7092.6407089041159</v>
      </c>
    </row>
    <row r="7" spans="1:52" x14ac:dyDescent="0.25">
      <c r="A7" t="s">
        <v>15</v>
      </c>
      <c r="B7" t="s">
        <v>37</v>
      </c>
      <c r="C7" t="s">
        <v>47</v>
      </c>
      <c r="E7">
        <v>2007</v>
      </c>
      <c r="F7" s="13">
        <v>5.4699999999999999E-2</v>
      </c>
      <c r="G7" s="13"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2.939255E-3</v>
      </c>
      <c r="Q7" s="4">
        <f t="shared" si="21"/>
        <v>25</v>
      </c>
      <c r="R7">
        <f t="shared" si="0"/>
        <v>250000</v>
      </c>
      <c r="S7">
        <f t="shared" si="1"/>
        <v>9192.2686935545498</v>
      </c>
      <c r="U7">
        <f t="shared" si="13"/>
        <v>2.939255E-3</v>
      </c>
      <c r="V7">
        <f t="shared" si="14"/>
        <v>0.01</v>
      </c>
      <c r="W7">
        <f t="shared" si="15"/>
        <v>0.96238790950615249</v>
      </c>
      <c r="X7">
        <f t="shared" si="16"/>
        <v>2.828703474955506E-3</v>
      </c>
      <c r="Y7">
        <f t="shared" si="17"/>
        <v>9.6238790950615247E-3</v>
      </c>
      <c r="Z7">
        <f t="shared" si="18"/>
        <v>0.94993532693613547</v>
      </c>
      <c r="AB7">
        <f t="shared" si="19"/>
        <v>6825.8716647204674</v>
      </c>
      <c r="AC7">
        <f t="shared" si="2"/>
        <v>8732.0607666965443</v>
      </c>
      <c r="AE7">
        <f t="shared" si="3"/>
        <v>0</v>
      </c>
      <c r="AF7">
        <f t="shared" si="4"/>
        <v>0</v>
      </c>
      <c r="AG7">
        <f t="shared" si="4"/>
        <v>-23.748383173403386</v>
      </c>
      <c r="AH7">
        <f t="shared" si="5"/>
        <v>-707.17586873887649</v>
      </c>
      <c r="AI7">
        <f t="shared" si="6"/>
        <v>-730.92425191227983</v>
      </c>
      <c r="AJ7">
        <f t="shared" si="7"/>
        <v>-1906.1891019760769</v>
      </c>
      <c r="AK7">
        <f>G7*SUM(AB7, AE7:AF7)</f>
        <v>335.15029873777496</v>
      </c>
      <c r="AL7">
        <f t="shared" si="8"/>
        <v>-2301.963055150582</v>
      </c>
      <c r="AN7">
        <f t="shared" si="9"/>
        <v>0</v>
      </c>
      <c r="AO7">
        <f t="shared" si="9"/>
        <v>0</v>
      </c>
      <c r="AP7">
        <f t="shared" si="9"/>
        <v>-16.667947378549627</v>
      </c>
      <c r="AQ7">
        <f t="shared" si="9"/>
        <v>-496.33569079012335</v>
      </c>
      <c r="AR7">
        <f t="shared" si="9"/>
        <v>-513.00363816867298</v>
      </c>
      <c r="AS7">
        <f t="shared" si="9"/>
        <v>-1337.8704315704676</v>
      </c>
      <c r="AT7">
        <f t="shared" si="9"/>
        <v>235.22727852575116</v>
      </c>
      <c r="AU7">
        <f t="shared" si="9"/>
        <v>-1615.6467912133896</v>
      </c>
      <c r="AW7">
        <v>4</v>
      </c>
      <c r="AX7">
        <f>IF(Z7&gt;0, (R7*SUMPRODUCT(K7:$K$98, X7:$X$98)-K7*$AZ$3)/Z7, 0)</f>
        <v>9192.2686935545498</v>
      </c>
    </row>
    <row r="8" spans="1:52" x14ac:dyDescent="0.25">
      <c r="B8" s="2">
        <f>'S.26.04.A'!B8</f>
        <v>200</v>
      </c>
      <c r="C8" s="2">
        <f>'S.26.04.A'!C8</f>
        <v>25</v>
      </c>
      <c r="E8">
        <v>2008</v>
      </c>
      <c r="F8" s="13">
        <v>2.2499999999999999E-2</v>
      </c>
      <c r="G8" s="13"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3.7729310000000002E-3</v>
      </c>
      <c r="Q8" s="4">
        <f t="shared" si="21"/>
        <v>25</v>
      </c>
      <c r="R8">
        <f t="shared" si="0"/>
        <v>250000</v>
      </c>
      <c r="S8">
        <f t="shared" si="1"/>
        <v>10535.655602238056</v>
      </c>
      <c r="U8">
        <f t="shared" si="13"/>
        <v>3.7729310000000002E-3</v>
      </c>
      <c r="V8">
        <f t="shared" si="14"/>
        <v>0.01</v>
      </c>
      <c r="W8">
        <f t="shared" si="15"/>
        <v>0.94993532693613547</v>
      </c>
      <c r="X8">
        <f t="shared" si="16"/>
        <v>3.5840404429924805E-3</v>
      </c>
      <c r="Y8">
        <f t="shared" si="17"/>
        <v>9.4993532693613547E-3</v>
      </c>
      <c r="Z8">
        <f t="shared" si="18"/>
        <v>0.93685193322378169</v>
      </c>
      <c r="AB8">
        <f t="shared" si="19"/>
        <v>8732.0607666965443</v>
      </c>
      <c r="AC8">
        <f t="shared" si="2"/>
        <v>9870.3493187366876</v>
      </c>
      <c r="AE8">
        <f t="shared" si="3"/>
        <v>0</v>
      </c>
      <c r="AF8">
        <f t="shared" si="4"/>
        <v>0</v>
      </c>
      <c r="AG8">
        <f t="shared" si="4"/>
        <v>-23.421298330594542</v>
      </c>
      <c r="AH8">
        <f t="shared" si="5"/>
        <v>-896.01011074812016</v>
      </c>
      <c r="AI8">
        <f t="shared" si="6"/>
        <v>-919.43140907871475</v>
      </c>
      <c r="AJ8">
        <f t="shared" si="7"/>
        <v>-1138.2885520401433</v>
      </c>
      <c r="AK8">
        <f t="shared" ref="AK8:AK71" si="22">G8*SUM(AB8:AB8, AE8:AF8)</f>
        <v>185.9928943306364</v>
      </c>
      <c r="AL8">
        <f t="shared" si="8"/>
        <v>-1871.7270667882217</v>
      </c>
      <c r="AN8">
        <f t="shared" si="9"/>
        <v>0</v>
      </c>
      <c r="AO8">
        <f t="shared" si="9"/>
        <v>0</v>
      </c>
      <c r="AP8">
        <f t="shared" si="9"/>
        <v>-15.344330149718319</v>
      </c>
      <c r="AQ8">
        <f t="shared" si="9"/>
        <v>-587.01591870529853</v>
      </c>
      <c r="AR8">
        <f t="shared" si="9"/>
        <v>-602.36024885501695</v>
      </c>
      <c r="AS8">
        <f t="shared" si="9"/>
        <v>-745.74325904610964</v>
      </c>
      <c r="AT8">
        <f t="shared" si="9"/>
        <v>121.85218495692639</v>
      </c>
      <c r="AU8">
        <f t="shared" si="9"/>
        <v>-1226.2513229442002</v>
      </c>
      <c r="AW8">
        <v>5</v>
      </c>
      <c r="AX8">
        <f>IF(Z8&gt;0, (R8*SUMPRODUCT(K8:$K$98, X8:$X$98)-K8*$AZ$3)/Z8, 0)</f>
        <v>10535.655602238056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3">
        <v>2.2000000000000001E-3</v>
      </c>
      <c r="G9" s="13"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4.6883589999999996E-3</v>
      </c>
      <c r="Q9" s="4">
        <f t="shared" si="21"/>
        <v>25</v>
      </c>
      <c r="R9">
        <f t="shared" si="0"/>
        <v>250000</v>
      </c>
      <c r="S9">
        <f t="shared" si="1"/>
        <v>11371.629723380653</v>
      </c>
      <c r="U9">
        <f t="shared" si="13"/>
        <v>4.6883589999999996E-3</v>
      </c>
      <c r="V9">
        <f t="shared" si="14"/>
        <v>0.01</v>
      </c>
      <c r="W9">
        <f t="shared" si="15"/>
        <v>0.93685193322378169</v>
      </c>
      <c r="X9">
        <f t="shared" si="16"/>
        <v>4.3922981927971153E-3</v>
      </c>
      <c r="Y9">
        <f t="shared" si="17"/>
        <v>9.3685193322378176E-3</v>
      </c>
      <c r="Z9">
        <f t="shared" si="18"/>
        <v>0.9230911156987468</v>
      </c>
      <c r="AB9">
        <f t="shared" si="19"/>
        <v>9870.3493187366876</v>
      </c>
      <c r="AC9">
        <f t="shared" si="2"/>
        <v>10497.050368668479</v>
      </c>
      <c r="AE9">
        <f t="shared" si="3"/>
        <v>0</v>
      </c>
      <c r="AF9">
        <f t="shared" si="4"/>
        <v>0</v>
      </c>
      <c r="AG9">
        <f t="shared" si="4"/>
        <v>-23.077277892468668</v>
      </c>
      <c r="AH9">
        <f t="shared" si="5"/>
        <v>-1098.0745481992788</v>
      </c>
      <c r="AI9">
        <f t="shared" si="6"/>
        <v>-1121.1518260917474</v>
      </c>
      <c r="AJ9">
        <f t="shared" si="7"/>
        <v>-626.7010499317912</v>
      </c>
      <c r="AK9">
        <f t="shared" si="22"/>
        <v>58.235060980546457</v>
      </c>
      <c r="AL9">
        <f t="shared" si="8"/>
        <v>-1689.6178150429921</v>
      </c>
      <c r="AN9">
        <f t="shared" si="9"/>
        <v>0</v>
      </c>
      <c r="AO9">
        <f t="shared" si="9"/>
        <v>0</v>
      </c>
      <c r="AP9">
        <f t="shared" si="9"/>
        <v>-14.318540695013478</v>
      </c>
      <c r="AQ9">
        <f t="shared" si="9"/>
        <v>-681.31194579413966</v>
      </c>
      <c r="AR9">
        <f t="shared" si="9"/>
        <v>-695.6304864891531</v>
      </c>
      <c r="AS9">
        <f t="shared" si="9"/>
        <v>-388.84328250796568</v>
      </c>
      <c r="AT9">
        <f t="shared" si="9"/>
        <v>36.132558372435781</v>
      </c>
      <c r="AU9">
        <f t="shared" si="9"/>
        <v>-1048.3412106246831</v>
      </c>
      <c r="AW9">
        <v>6</v>
      </c>
      <c r="AX9">
        <f>IF(Z9&gt;0, (R9*SUMPRODUCT(K9:$K$98, X9:$X$98)-K9*$AZ$3)/Z9, 0)</f>
        <v>11371.629723380653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3">
        <v>2.5000000000000001E-3</v>
      </c>
      <c r="G10" s="13"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5.6712799999999999E-3</v>
      </c>
      <c r="Q10" s="4">
        <f t="shared" si="21"/>
        <v>25</v>
      </c>
      <c r="R10">
        <f t="shared" si="0"/>
        <v>250000</v>
      </c>
      <c r="S10">
        <f t="shared" si="1"/>
        <v>12029.25943383081</v>
      </c>
      <c r="U10">
        <f t="shared" si="13"/>
        <v>5.6712799999999999E-3</v>
      </c>
      <c r="V10">
        <f t="shared" si="14"/>
        <v>0.01</v>
      </c>
      <c r="W10">
        <f t="shared" si="15"/>
        <v>0.9230911156987468</v>
      </c>
      <c r="X10">
        <f t="shared" si="16"/>
        <v>5.2351081826399887E-3</v>
      </c>
      <c r="Y10">
        <f t="shared" si="17"/>
        <v>9.2309111569874678E-3</v>
      </c>
      <c r="Z10">
        <f t="shared" si="18"/>
        <v>0.90862509635911937</v>
      </c>
      <c r="AB10">
        <f t="shared" si="19"/>
        <v>10497.050368668479</v>
      </c>
      <c r="AC10">
        <f t="shared" si="2"/>
        <v>10930.087012193366</v>
      </c>
      <c r="AE10">
        <f t="shared" si="3"/>
        <v>0</v>
      </c>
      <c r="AF10">
        <f t="shared" si="4"/>
        <v>0</v>
      </c>
      <c r="AG10">
        <f t="shared" si="4"/>
        <v>-22.715627408977983</v>
      </c>
      <c r="AH10">
        <f t="shared" si="5"/>
        <v>-1308.7770456599972</v>
      </c>
      <c r="AI10">
        <f t="shared" si="6"/>
        <v>-1331.4926730689751</v>
      </c>
      <c r="AJ10">
        <f t="shared" si="7"/>
        <v>-433.03664352488704</v>
      </c>
      <c r="AK10">
        <f t="shared" si="22"/>
        <v>43.037906511540768</v>
      </c>
      <c r="AL10">
        <f t="shared" si="8"/>
        <v>-1721.4914100823214</v>
      </c>
      <c r="AN10">
        <f t="shared" si="9"/>
        <v>0</v>
      </c>
      <c r="AO10">
        <f t="shared" si="9"/>
        <v>0</v>
      </c>
      <c r="AP10">
        <f t="shared" si="9"/>
        <v>-13.370791039361093</v>
      </c>
      <c r="AQ10">
        <f t="shared" si="9"/>
        <v>-770.36764512680043</v>
      </c>
      <c r="AR10">
        <f t="shared" si="9"/>
        <v>-783.73843616616159</v>
      </c>
      <c r="AS10">
        <f t="shared" si="9"/>
        <v>-254.89247418581724</v>
      </c>
      <c r="AT10">
        <f t="shared" si="9"/>
        <v>25.332817992512595</v>
      </c>
      <c r="AU10">
        <f t="shared" si="9"/>
        <v>-1013.2980923594662</v>
      </c>
      <c r="AW10">
        <v>7</v>
      </c>
      <c r="AX10">
        <f>IF(Z10&gt;0, (R10*SUMPRODUCT(K10:$K$98, X10:$X$98)-K10*$AZ$3)/Z10, 0)</f>
        <v>12029.25943383081</v>
      </c>
    </row>
    <row r="11" spans="1:52" x14ac:dyDescent="0.25">
      <c r="A11" t="s">
        <v>33</v>
      </c>
      <c r="C11" s="12">
        <f>AU81</f>
        <v>37377.297457811001</v>
      </c>
      <c r="E11">
        <v>2011</v>
      </c>
      <c r="F11" s="13">
        <v>1.5E-3</v>
      </c>
      <c r="G11" s="13"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6.8024940000000001E-3</v>
      </c>
      <c r="Q11" s="4">
        <f t="shared" si="21"/>
        <v>25</v>
      </c>
      <c r="R11">
        <f t="shared" si="0"/>
        <v>250000</v>
      </c>
      <c r="S11">
        <f t="shared" si="1"/>
        <v>12520.525227746817</v>
      </c>
      <c r="U11">
        <f t="shared" si="13"/>
        <v>6.8024940000000001E-3</v>
      </c>
      <c r="V11">
        <f t="shared" si="14"/>
        <v>0.01</v>
      </c>
      <c r="W11">
        <f t="shared" si="15"/>
        <v>0.90862509635911937</v>
      </c>
      <c r="X11">
        <f t="shared" si="16"/>
        <v>6.1809167662323318E-3</v>
      </c>
      <c r="Y11">
        <f t="shared" si="17"/>
        <v>9.0862509635911935E-3</v>
      </c>
      <c r="Z11">
        <f t="shared" si="18"/>
        <v>0.89335792862929586</v>
      </c>
      <c r="AB11">
        <f t="shared" si="19"/>
        <v>10930.087012193366</v>
      </c>
      <c r="AC11">
        <f t="shared" si="2"/>
        <v>11185.310482810739</v>
      </c>
      <c r="AE11">
        <f t="shared" si="3"/>
        <v>0</v>
      </c>
      <c r="AF11">
        <f t="shared" si="4"/>
        <v>0</v>
      </c>
      <c r="AG11">
        <f t="shared" si="4"/>
        <v>-22.333948215732395</v>
      </c>
      <c r="AH11">
        <f t="shared" si="5"/>
        <v>-1545.2291915580829</v>
      </c>
      <c r="AI11">
        <f t="shared" si="6"/>
        <v>-1567.5631397738152</v>
      </c>
      <c r="AJ11">
        <f t="shared" si="7"/>
        <v>-255.2234706173731</v>
      </c>
      <c r="AK11">
        <f t="shared" si="22"/>
        <v>26.232208829264074</v>
      </c>
      <c r="AL11">
        <f t="shared" si="8"/>
        <v>-1796.5544015619244</v>
      </c>
      <c r="AN11">
        <f t="shared" si="9"/>
        <v>0</v>
      </c>
      <c r="AO11">
        <f t="shared" si="9"/>
        <v>0</v>
      </c>
      <c r="AP11">
        <f t="shared" si="9"/>
        <v>-12.491570128417878</v>
      </c>
      <c r="AQ11">
        <f t="shared" si="9"/>
        <v>-864.26003250197266</v>
      </c>
      <c r="AR11">
        <f t="shared" si="9"/>
        <v>-876.75160263039061</v>
      </c>
      <c r="AS11">
        <f t="shared" si="9"/>
        <v>-142.74869140196793</v>
      </c>
      <c r="AT11">
        <f t="shared" si="9"/>
        <v>14.671900957629635</v>
      </c>
      <c r="AU11">
        <f t="shared" si="9"/>
        <v>-1004.8283930747289</v>
      </c>
      <c r="AW11">
        <v>8</v>
      </c>
      <c r="AX11">
        <f>IF(Z11&gt;0, (R11*SUMPRODUCT(K11:$K$98, X11:$X$98)-K11*$AZ$3)/Z11, 0)</f>
        <v>12520.525227746817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3">
        <v>1.9E-3</v>
      </c>
      <c r="G12" s="13"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8.090557E-3</v>
      </c>
      <c r="Q12" s="4">
        <f t="shared" si="21"/>
        <v>25</v>
      </c>
      <c r="R12">
        <f t="shared" si="0"/>
        <v>250000</v>
      </c>
      <c r="S12">
        <f t="shared" si="1"/>
        <v>12874.889431834508</v>
      </c>
      <c r="U12">
        <f t="shared" si="13"/>
        <v>8.090557E-3</v>
      </c>
      <c r="V12">
        <f t="shared" si="14"/>
        <v>0.01</v>
      </c>
      <c r="W12">
        <f t="shared" si="15"/>
        <v>0.89335792862929586</v>
      </c>
      <c r="X12">
        <f t="shared" si="16"/>
        <v>7.2277632429772502E-3</v>
      </c>
      <c r="Y12">
        <f t="shared" si="17"/>
        <v>8.9335792862929586E-3</v>
      </c>
      <c r="Z12">
        <f t="shared" si="18"/>
        <v>0.87719658610002571</v>
      </c>
      <c r="AB12">
        <f t="shared" si="19"/>
        <v>11185.310482810739</v>
      </c>
      <c r="AC12">
        <f t="shared" si="2"/>
        <v>11293.809056020531</v>
      </c>
      <c r="AE12">
        <f t="shared" si="3"/>
        <v>0</v>
      </c>
      <c r="AF12">
        <f t="shared" si="4"/>
        <v>0</v>
      </c>
      <c r="AG12">
        <f t="shared" si="4"/>
        <v>-21.929914652500642</v>
      </c>
      <c r="AH12">
        <f t="shared" si="5"/>
        <v>-1806.9408107443126</v>
      </c>
      <c r="AI12">
        <f t="shared" si="6"/>
        <v>-1828.8707253968132</v>
      </c>
      <c r="AJ12">
        <f t="shared" si="7"/>
        <v>-108.49857320979208</v>
      </c>
      <c r="AK12">
        <f t="shared" si="22"/>
        <v>25.726214110464699</v>
      </c>
      <c r="AL12">
        <f t="shared" si="8"/>
        <v>-1911.6430844961405</v>
      </c>
      <c r="AN12">
        <f t="shared" si="9"/>
        <v>0</v>
      </c>
      <c r="AO12">
        <f t="shared" si="9"/>
        <v>0</v>
      </c>
      <c r="AP12">
        <f t="shared" si="9"/>
        <v>-11.655982768212713</v>
      </c>
      <c r="AQ12">
        <f t="shared" si="9"/>
        <v>-960.40824996162848</v>
      </c>
      <c r="AR12">
        <f t="shared" si="9"/>
        <v>-972.06423272984114</v>
      </c>
      <c r="AS12">
        <f t="shared" si="9"/>
        <v>-57.66814507710793</v>
      </c>
      <c r="AT12">
        <f t="shared" si="9"/>
        <v>13.673756287452496</v>
      </c>
      <c r="AU12">
        <f t="shared" si="9"/>
        <v>-1016.0586215194966</v>
      </c>
      <c r="AW12">
        <v>9</v>
      </c>
      <c r="AX12">
        <f>IF(Z12&gt;0, (R12*SUMPRODUCT(K12:$K$98, X12:$X$98)-K12*$AZ$3)/Z12, 0)</f>
        <v>12874.889431834508</v>
      </c>
    </row>
    <row r="13" spans="1:52" x14ac:dyDescent="0.25">
      <c r="E13">
        <v>2013</v>
      </c>
      <c r="F13" s="13">
        <v>1.6999999999999999E-3</v>
      </c>
      <c r="G13" s="13"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9.5159809999999997E-3</v>
      </c>
      <c r="Q13" s="4">
        <f t="shared" si="21"/>
        <v>25</v>
      </c>
      <c r="R13">
        <f t="shared" si="0"/>
        <v>250000</v>
      </c>
      <c r="S13">
        <f t="shared" si="1"/>
        <v>13083.443874065917</v>
      </c>
      <c r="U13">
        <f t="shared" si="13"/>
        <v>9.5159809999999997E-3</v>
      </c>
      <c r="V13">
        <f t="shared" si="14"/>
        <v>0.01</v>
      </c>
      <c r="W13">
        <f t="shared" si="15"/>
        <v>0.87719658610002571</v>
      </c>
      <c r="X13">
        <f t="shared" si="16"/>
        <v>8.3473860465927089E-3</v>
      </c>
      <c r="Y13">
        <f t="shared" si="17"/>
        <v>8.7719658610002568E-3</v>
      </c>
      <c r="Z13">
        <f t="shared" si="18"/>
        <v>0.86007723419243276</v>
      </c>
      <c r="AB13">
        <f t="shared" si="19"/>
        <v>11293.809056020531</v>
      </c>
      <c r="AC13">
        <f t="shared" si="2"/>
        <v>11252.772220918541</v>
      </c>
      <c r="AE13">
        <f t="shared" si="3"/>
        <v>0</v>
      </c>
      <c r="AF13">
        <f t="shared" si="4"/>
        <v>0</v>
      </c>
      <c r="AG13">
        <f t="shared" si="4"/>
        <v>-21.501930854810819</v>
      </c>
      <c r="AH13">
        <f t="shared" si="5"/>
        <v>-2086.8465116481771</v>
      </c>
      <c r="AI13">
        <f t="shared" si="6"/>
        <v>-2108.3484425029878</v>
      </c>
      <c r="AJ13">
        <f t="shared" si="7"/>
        <v>41.036835101989709</v>
      </c>
      <c r="AK13">
        <f t="shared" si="22"/>
        <v>22.587618112041064</v>
      </c>
      <c r="AL13">
        <f t="shared" si="8"/>
        <v>-2044.723989288957</v>
      </c>
      <c r="AN13">
        <f t="shared" si="9"/>
        <v>0</v>
      </c>
      <c r="AO13">
        <f t="shared" si="9"/>
        <v>0</v>
      </c>
      <c r="AP13">
        <f t="shared" si="9"/>
        <v>-10.86359774712162</v>
      </c>
      <c r="AQ13">
        <f t="shared" si="9"/>
        <v>-1054.3546631049387</v>
      </c>
      <c r="AR13">
        <f t="shared" si="9"/>
        <v>-1065.2182608520604</v>
      </c>
      <c r="AS13">
        <f t="shared" si="9"/>
        <v>20.73337842881363</v>
      </c>
      <c r="AT13">
        <f t="shared" si="9"/>
        <v>11.4121284684492</v>
      </c>
      <c r="AU13">
        <f t="shared" si="9"/>
        <v>-1033.0727539547975</v>
      </c>
      <c r="AW13">
        <v>10</v>
      </c>
      <c r="AX13">
        <f>IF(Z13&gt;0, (R13*SUMPRODUCT(K13:$K$98, X13:$X$98)-K13*$AZ$3)/Z13, 0)</f>
        <v>13083.443874065917</v>
      </c>
    </row>
    <row r="14" spans="1:52" x14ac:dyDescent="0.25">
      <c r="E14">
        <v>2014</v>
      </c>
      <c r="F14" s="13">
        <v>1.4E-3</v>
      </c>
      <c r="G14" s="13">
        <v>1.8E-3</v>
      </c>
      <c r="H14" s="5">
        <f t="shared" si="10"/>
        <v>5.1800000000000006E-2</v>
      </c>
      <c r="I14" s="5">
        <f t="shared" si="11"/>
        <v>1.0518000000000001</v>
      </c>
      <c r="J14">
        <f t="shared" si="12"/>
        <v>0.95075109336375729</v>
      </c>
      <c r="K14">
        <f t="shared" si="20"/>
        <v>0.48035581109819386</v>
      </c>
      <c r="L14" s="2">
        <v>11</v>
      </c>
      <c r="M14" s="6">
        <v>1.1135328E-2</v>
      </c>
      <c r="Q14" s="4">
        <f t="shared" si="21"/>
        <v>25</v>
      </c>
      <c r="R14">
        <f t="shared" si="0"/>
        <v>250000</v>
      </c>
      <c r="S14">
        <f t="shared" si="1"/>
        <v>13147.831448849491</v>
      </c>
      <c r="U14">
        <f t="shared" si="13"/>
        <v>1.1135328E-2</v>
      </c>
      <c r="V14">
        <f t="shared" si="14"/>
        <v>0.01</v>
      </c>
      <c r="W14">
        <f t="shared" si="15"/>
        <v>0.86007723419243276</v>
      </c>
      <c r="X14">
        <f t="shared" si="16"/>
        <v>9.5772421080655545E-3</v>
      </c>
      <c r="Y14">
        <f t="shared" si="17"/>
        <v>8.600772341924327E-3</v>
      </c>
      <c r="Z14">
        <f t="shared" si="18"/>
        <v>0.84189921974244286</v>
      </c>
      <c r="AB14">
        <f t="shared" si="19"/>
        <v>11252.772220918541</v>
      </c>
      <c r="AC14">
        <f t="shared" si="2"/>
        <v>11069.149038091538</v>
      </c>
      <c r="AE14">
        <f t="shared" si="3"/>
        <v>0</v>
      </c>
      <c r="AF14">
        <f t="shared" si="4"/>
        <v>0</v>
      </c>
      <c r="AG14">
        <f t="shared" si="4"/>
        <v>-21.047480493561071</v>
      </c>
      <c r="AH14">
        <f t="shared" si="5"/>
        <v>-2394.3105270163887</v>
      </c>
      <c r="AI14">
        <f t="shared" si="6"/>
        <v>-2415.3580075099499</v>
      </c>
      <c r="AJ14">
        <f t="shared" si="7"/>
        <v>183.62318282700289</v>
      </c>
      <c r="AK14">
        <f t="shared" si="22"/>
        <v>20.254989997653375</v>
      </c>
      <c r="AL14">
        <f t="shared" si="8"/>
        <v>-2211.4798346852936</v>
      </c>
      <c r="AN14">
        <f t="shared" si="9"/>
        <v>0</v>
      </c>
      <c r="AO14">
        <f t="shared" si="9"/>
        <v>0</v>
      </c>
      <c r="AP14">
        <f t="shared" si="9"/>
        <v>-10.110279564057942</v>
      </c>
      <c r="AQ14">
        <f t="shared" si="9"/>
        <v>-1150.1209752259015</v>
      </c>
      <c r="AR14">
        <f t="shared" si="9"/>
        <v>-1160.2312547899594</v>
      </c>
      <c r="AS14">
        <f t="shared" si="9"/>
        <v>88.204462923296916</v>
      </c>
      <c r="AT14">
        <f t="shared" si="9"/>
        <v>9.7296021491085902</v>
      </c>
      <c r="AU14">
        <f t="shared" si="9"/>
        <v>-1062.2971897175539</v>
      </c>
      <c r="AW14">
        <v>11</v>
      </c>
      <c r="AX14">
        <f>IF(Z14&gt;0, (R14*SUMPRODUCT(K14:$K$98, X14:$X$98)-K14*$AZ$3)/Z14, 0)</f>
        <v>13147.831448849491</v>
      </c>
    </row>
    <row r="15" spans="1:52" x14ac:dyDescent="0.25">
      <c r="E15">
        <v>2015</v>
      </c>
      <c r="F15" s="13">
        <v>1.9E-3</v>
      </c>
      <c r="G15" s="13">
        <v>4.1000000000000003E-3</v>
      </c>
      <c r="H15" s="5">
        <f t="shared" si="10"/>
        <v>5.4100000000000002E-2</v>
      </c>
      <c r="I15" s="5">
        <f t="shared" si="11"/>
        <v>1.0541</v>
      </c>
      <c r="J15">
        <f t="shared" si="12"/>
        <v>0.94867659614837296</v>
      </c>
      <c r="K15">
        <f t="shared" si="20"/>
        <v>0.45570231581272541</v>
      </c>
      <c r="L15" s="2">
        <v>12</v>
      </c>
      <c r="M15" s="6">
        <v>1.2969985999999999E-2</v>
      </c>
      <c r="Q15" s="4">
        <f t="shared" si="21"/>
        <v>25</v>
      </c>
      <c r="R15">
        <f t="shared" si="0"/>
        <v>250000</v>
      </c>
      <c r="S15">
        <f t="shared" si="1"/>
        <v>13107.539432131276</v>
      </c>
      <c r="U15">
        <f t="shared" si="13"/>
        <v>1.2969985999999999E-2</v>
      </c>
      <c r="V15">
        <f t="shared" si="14"/>
        <v>0.01</v>
      </c>
      <c r="W15">
        <f t="shared" si="15"/>
        <v>0.84189921974244286</v>
      </c>
      <c r="X15">
        <f t="shared" si="16"/>
        <v>1.0919421093470407E-2</v>
      </c>
      <c r="Y15">
        <f t="shared" si="17"/>
        <v>8.4189921974244294E-3</v>
      </c>
      <c r="Z15">
        <f t="shared" si="18"/>
        <v>0.82256080645154794</v>
      </c>
      <c r="AB15">
        <f t="shared" si="19"/>
        <v>11069.149038091538</v>
      </c>
      <c r="AC15">
        <f t="shared" si="2"/>
        <v>10781.748205889367</v>
      </c>
      <c r="AE15">
        <f t="shared" si="3"/>
        <v>0</v>
      </c>
      <c r="AF15">
        <f t="shared" si="4"/>
        <v>0</v>
      </c>
      <c r="AG15">
        <f t="shared" si="4"/>
        <v>-20.564020161288699</v>
      </c>
      <c r="AH15">
        <f t="shared" si="5"/>
        <v>-2729.855273367602</v>
      </c>
      <c r="AI15">
        <f t="shared" si="6"/>
        <v>-2750.4192935288906</v>
      </c>
      <c r="AJ15">
        <f t="shared" si="7"/>
        <v>287.40083220217093</v>
      </c>
      <c r="AK15">
        <f t="shared" si="22"/>
        <v>45.383511056175308</v>
      </c>
      <c r="AL15">
        <f t="shared" si="8"/>
        <v>-2417.6349502705443</v>
      </c>
      <c r="AN15">
        <f t="shared" si="9"/>
        <v>0</v>
      </c>
      <c r="AO15">
        <f t="shared" si="9"/>
        <v>0</v>
      </c>
      <c r="AP15">
        <f t="shared" si="9"/>
        <v>-9.371071609918836</v>
      </c>
      <c r="AQ15">
        <f t="shared" si="9"/>
        <v>-1244.0013699071967</v>
      </c>
      <c r="AR15">
        <f t="shared" si="9"/>
        <v>-1253.3724415171157</v>
      </c>
      <c r="AS15">
        <f t="shared" si="9"/>
        <v>130.96922480103379</v>
      </c>
      <c r="AT15">
        <f t="shared" si="9"/>
        <v>20.681371088011517</v>
      </c>
      <c r="AU15">
        <f t="shared" si="9"/>
        <v>-1101.7218456280702</v>
      </c>
      <c r="AW15">
        <v>12</v>
      </c>
      <c r="AX15">
        <f>IF(Z15&gt;0, (R15*SUMPRODUCT(K15:$K$98, X15:$X$98)-K15*$AZ$3)/Z15, 0)</f>
        <v>13107.539432131276</v>
      </c>
    </row>
    <row r="16" spans="1:52" x14ac:dyDescent="0.25">
      <c r="E16">
        <v>2016</v>
      </c>
      <c r="F16" s="13">
        <v>4.7000000000000002E-3</v>
      </c>
      <c r="G16" s="13">
        <v>7.1000000000000004E-3</v>
      </c>
      <c r="H16" s="5">
        <f t="shared" si="10"/>
        <v>5.7100000000000005E-2</v>
      </c>
      <c r="I16" s="5">
        <f t="shared" si="11"/>
        <v>1.0570999999999999</v>
      </c>
      <c r="J16">
        <f t="shared" si="12"/>
        <v>0.94598429666067552</v>
      </c>
      <c r="K16">
        <f t="shared" si="20"/>
        <v>0.43108723471074206</v>
      </c>
      <c r="L16" s="2">
        <v>13</v>
      </c>
      <c r="M16" s="6">
        <v>1.4883069000000001E-2</v>
      </c>
      <c r="Q16" s="4">
        <f t="shared" si="21"/>
        <v>25</v>
      </c>
      <c r="R16">
        <f t="shared" si="0"/>
        <v>250000</v>
      </c>
      <c r="S16">
        <f t="shared" si="1"/>
        <v>12964.984259581741</v>
      </c>
      <c r="U16">
        <f t="shared" si="13"/>
        <v>1.4883069000000001E-2</v>
      </c>
      <c r="V16">
        <f t="shared" si="14"/>
        <v>0.01</v>
      </c>
      <c r="W16">
        <f t="shared" si="15"/>
        <v>0.82256080645154794</v>
      </c>
      <c r="X16">
        <f t="shared" si="16"/>
        <v>1.2242229239114034E-2</v>
      </c>
      <c r="Y16">
        <f t="shared" si="17"/>
        <v>8.2256080645154803E-3</v>
      </c>
      <c r="Z16">
        <f t="shared" si="18"/>
        <v>0.8020929691479185</v>
      </c>
      <c r="AB16">
        <f t="shared" si="19"/>
        <v>10781.748205889367</v>
      </c>
      <c r="AC16">
        <f t="shared" si="2"/>
        <v>10399.122719723946</v>
      </c>
      <c r="AE16">
        <f t="shared" si="3"/>
        <v>0</v>
      </c>
      <c r="AF16">
        <f t="shared" si="4"/>
        <v>0</v>
      </c>
      <c r="AG16">
        <f t="shared" si="4"/>
        <v>-20.052324228697962</v>
      </c>
      <c r="AH16">
        <f t="shared" si="5"/>
        <v>-3060.5573097785086</v>
      </c>
      <c r="AI16">
        <f t="shared" si="6"/>
        <v>-3080.6096340072068</v>
      </c>
      <c r="AJ16">
        <f t="shared" si="7"/>
        <v>382.62548616542153</v>
      </c>
      <c r="AK16">
        <f t="shared" si="22"/>
        <v>76.550412261814515</v>
      </c>
      <c r="AL16">
        <f t="shared" si="8"/>
        <v>-2621.4337355799707</v>
      </c>
      <c r="AN16">
        <f t="shared" si="9"/>
        <v>0</v>
      </c>
      <c r="AO16">
        <f t="shared" si="9"/>
        <v>0</v>
      </c>
      <c r="AP16">
        <f t="shared" si="9"/>
        <v>-8.644301001272618</v>
      </c>
      <c r="AQ16">
        <f t="shared" si="9"/>
        <v>-1319.3671873461653</v>
      </c>
      <c r="AR16">
        <f t="shared" si="9"/>
        <v>-1328.011488347438</v>
      </c>
      <c r="AS16">
        <f t="shared" si="9"/>
        <v>164.94496276090487</v>
      </c>
      <c r="AT16">
        <f t="shared" si="9"/>
        <v>32.999905537912902</v>
      </c>
      <c r="AU16">
        <f t="shared" si="9"/>
        <v>-1130.0666200486203</v>
      </c>
      <c r="AW16">
        <v>13</v>
      </c>
      <c r="AX16">
        <f>IF(Z16&gt;0, (R16*SUMPRODUCT(K16:$K$98, X16:$X$98)-K16*$AZ$3)/Z16, 0)</f>
        <v>12964.984259581741</v>
      </c>
    </row>
    <row r="17" spans="5:50" x14ac:dyDescent="0.25">
      <c r="E17">
        <v>2017</v>
      </c>
      <c r="F17" s="13">
        <v>1.17E-2</v>
      </c>
      <c r="G17" s="13">
        <v>1.38E-2</v>
      </c>
      <c r="H17" s="5">
        <f t="shared" si="10"/>
        <v>6.3799999999999996E-2</v>
      </c>
      <c r="I17" s="5">
        <f t="shared" si="11"/>
        <v>1.0638000000000001</v>
      </c>
      <c r="J17">
        <f t="shared" si="12"/>
        <v>0.94002632073698056</v>
      </c>
      <c r="K17">
        <f t="shared" si="20"/>
        <v>0.40523334716181802</v>
      </c>
      <c r="L17" s="2">
        <v>14</v>
      </c>
      <c r="M17" s="6">
        <v>1.6930661E-2</v>
      </c>
      <c r="Q17" s="4">
        <f t="shared" si="21"/>
        <v>25</v>
      </c>
      <c r="R17">
        <f t="shared" si="0"/>
        <v>250000</v>
      </c>
      <c r="S17">
        <f t="shared" si="1"/>
        <v>12792.547560980693</v>
      </c>
      <c r="U17">
        <f t="shared" si="13"/>
        <v>1.6930661E-2</v>
      </c>
      <c r="V17">
        <f t="shared" si="14"/>
        <v>0.01</v>
      </c>
      <c r="W17">
        <f t="shared" si="15"/>
        <v>0.8020929691479185</v>
      </c>
      <c r="X17">
        <f t="shared" si="16"/>
        <v>1.3579964151126866E-2</v>
      </c>
      <c r="Y17">
        <f t="shared" si="17"/>
        <v>8.020929691479186E-3</v>
      </c>
      <c r="Z17">
        <f t="shared" si="18"/>
        <v>0.7804920753053125</v>
      </c>
      <c r="AB17">
        <f t="shared" si="19"/>
        <v>10399.122719723946</v>
      </c>
      <c r="AC17">
        <f t="shared" si="2"/>
        <v>9984.4819943117345</v>
      </c>
      <c r="AE17">
        <f t="shared" si="3"/>
        <v>0</v>
      </c>
      <c r="AF17">
        <f t="shared" si="4"/>
        <v>0</v>
      </c>
      <c r="AG17">
        <f t="shared" si="4"/>
        <v>-19.512301882632812</v>
      </c>
      <c r="AH17">
        <f t="shared" si="5"/>
        <v>-3394.9910377817164</v>
      </c>
      <c r="AI17">
        <f t="shared" si="6"/>
        <v>-3414.5033396643494</v>
      </c>
      <c r="AJ17">
        <f t="shared" si="7"/>
        <v>414.6407254122114</v>
      </c>
      <c r="AK17">
        <f t="shared" si="22"/>
        <v>143.50789353219045</v>
      </c>
      <c r="AL17">
        <f t="shared" si="8"/>
        <v>-2856.3547207199476</v>
      </c>
      <c r="AN17">
        <f t="shared" si="9"/>
        <v>0</v>
      </c>
      <c r="AO17">
        <f t="shared" si="9"/>
        <v>0</v>
      </c>
      <c r="AP17">
        <f t="shared" si="9"/>
        <v>-7.9070354027311378</v>
      </c>
      <c r="AQ17">
        <f t="shared" si="9"/>
        <v>-1375.7635818246592</v>
      </c>
      <c r="AR17">
        <f t="shared" si="9"/>
        <v>-1383.6706172273903</v>
      </c>
      <c r="AS17">
        <f t="shared" si="9"/>
        <v>168.02624902839472</v>
      </c>
      <c r="AT17">
        <f t="shared" si="9"/>
        <v>58.154184040191353</v>
      </c>
      <c r="AU17">
        <f t="shared" si="9"/>
        <v>-1157.4901841588044</v>
      </c>
      <c r="AW17">
        <v>14</v>
      </c>
      <c r="AX17">
        <f>IF(Z17&gt;0, (R17*SUMPRODUCT(K17:$K$98, X17:$X$98)-K17*$AZ$3)/Z17, 0)</f>
        <v>12792.547560980693</v>
      </c>
    </row>
    <row r="18" spans="5:50" x14ac:dyDescent="0.25">
      <c r="E18">
        <v>2018</v>
      </c>
      <c r="F18" s="13">
        <v>2.01E-2</v>
      </c>
      <c r="G18" s="13">
        <v>2.1600000000000001E-2</v>
      </c>
      <c r="H18" s="5">
        <f t="shared" si="10"/>
        <v>7.1599999999999997E-2</v>
      </c>
      <c r="I18" s="5">
        <f t="shared" si="11"/>
        <v>1.0716000000000001</v>
      </c>
      <c r="J18">
        <f t="shared" si="12"/>
        <v>0.93318402388951094</v>
      </c>
      <c r="K18">
        <f t="shared" si="20"/>
        <v>0.3781572855186805</v>
      </c>
      <c r="L18" s="2">
        <v>15</v>
      </c>
      <c r="M18" s="6">
        <v>1.9185959999999998E-2</v>
      </c>
      <c r="Q18" s="4">
        <f t="shared" si="21"/>
        <v>25</v>
      </c>
      <c r="R18">
        <f t="shared" si="0"/>
        <v>250000</v>
      </c>
      <c r="S18">
        <f t="shared" si="1"/>
        <v>12611.922522470695</v>
      </c>
      <c r="U18">
        <f t="shared" si="13"/>
        <v>1.9185959999999998E-2</v>
      </c>
      <c r="V18">
        <f t="shared" si="14"/>
        <v>0.01</v>
      </c>
      <c r="W18">
        <f t="shared" si="15"/>
        <v>0.7804920753053125</v>
      </c>
      <c r="X18">
        <f t="shared" si="16"/>
        <v>1.4974489737124713E-2</v>
      </c>
      <c r="Y18">
        <f t="shared" si="17"/>
        <v>7.804920753053125E-3</v>
      </c>
      <c r="Z18">
        <f t="shared" si="18"/>
        <v>0.75771266481513466</v>
      </c>
      <c r="AB18">
        <f t="shared" si="19"/>
        <v>9984.4819943117345</v>
      </c>
      <c r="AC18">
        <f t="shared" si="2"/>
        <v>9556.213422943285</v>
      </c>
      <c r="AE18">
        <f t="shared" si="3"/>
        <v>0</v>
      </c>
      <c r="AF18">
        <f t="shared" si="4"/>
        <v>0</v>
      </c>
      <c r="AG18">
        <f t="shared" si="4"/>
        <v>-18.942816620378366</v>
      </c>
      <c r="AH18">
        <f t="shared" si="5"/>
        <v>-3743.6224342811779</v>
      </c>
      <c r="AI18">
        <f t="shared" si="6"/>
        <v>-3762.5652509015563</v>
      </c>
      <c r="AJ18">
        <f t="shared" si="7"/>
        <v>428.26857136844956</v>
      </c>
      <c r="AK18">
        <f t="shared" si="22"/>
        <v>215.66481107713346</v>
      </c>
      <c r="AL18">
        <f t="shared" si="8"/>
        <v>-3118.6318684559733</v>
      </c>
      <c r="AN18">
        <f t="shared" si="9"/>
        <v>0</v>
      </c>
      <c r="AO18">
        <f t="shared" si="9"/>
        <v>0</v>
      </c>
      <c r="AP18">
        <f t="shared" si="9"/>
        <v>-7.1633641132404282</v>
      </c>
      <c r="AQ18">
        <f t="shared" si="9"/>
        <v>-1415.678097754605</v>
      </c>
      <c r="AR18">
        <f t="shared" si="9"/>
        <v>-1422.8414618678455</v>
      </c>
      <c r="AS18">
        <f t="shared" si="9"/>
        <v>161.95288042165618</v>
      </c>
      <c r="AT18">
        <f t="shared" si="9"/>
        <v>81.555219538827842</v>
      </c>
      <c r="AU18">
        <f t="shared" si="9"/>
        <v>-1179.3333619073614</v>
      </c>
      <c r="AW18">
        <v>15</v>
      </c>
      <c r="AX18">
        <f>IF(Z18&gt;0, (R18*SUMPRODUCT(K18:$K$98, X18:$X$98)-K18*$AZ$3)/Z18, 0)</f>
        <v>12611.922522470695</v>
      </c>
    </row>
    <row r="19" spans="5:50" x14ac:dyDescent="0.25">
      <c r="E19">
        <v>2019</v>
      </c>
      <c r="F19" s="13">
        <v>2.3400000000000001E-2</v>
      </c>
      <c r="G19" s="13">
        <v>2.23E-2</v>
      </c>
      <c r="H19" s="5">
        <f t="shared" si="10"/>
        <v>7.2300000000000003E-2</v>
      </c>
      <c r="I19" s="5">
        <f t="shared" si="11"/>
        <v>1.0723</v>
      </c>
      <c r="J19">
        <f t="shared" si="12"/>
        <v>0.93257483913084027</v>
      </c>
      <c r="K19">
        <f t="shared" si="20"/>
        <v>0.3526599697087387</v>
      </c>
      <c r="L19" s="2">
        <v>16</v>
      </c>
      <c r="M19" s="6">
        <v>2.1884238E-2</v>
      </c>
      <c r="Q19" s="4">
        <f t="shared" si="21"/>
        <v>25</v>
      </c>
      <c r="R19">
        <f t="shared" si="0"/>
        <v>250000</v>
      </c>
      <c r="S19">
        <f t="shared" si="1"/>
        <v>12313.734537139926</v>
      </c>
      <c r="U19">
        <f t="shared" si="13"/>
        <v>2.1884238E-2</v>
      </c>
      <c r="V19">
        <f t="shared" si="14"/>
        <v>0.01</v>
      </c>
      <c r="W19">
        <f t="shared" si="15"/>
        <v>0.75771266481513466</v>
      </c>
      <c r="X19">
        <f t="shared" si="16"/>
        <v>1.6581964292428635E-2</v>
      </c>
      <c r="Y19">
        <f t="shared" si="17"/>
        <v>7.5771266481513468E-3</v>
      </c>
      <c r="Z19">
        <f t="shared" si="18"/>
        <v>0.73355357387455467</v>
      </c>
      <c r="AB19">
        <f t="shared" si="19"/>
        <v>9556.213422943285</v>
      </c>
      <c r="AC19">
        <f t="shared" si="2"/>
        <v>9032.7839774615277</v>
      </c>
      <c r="AE19">
        <f t="shared" si="3"/>
        <v>0</v>
      </c>
      <c r="AF19">
        <f t="shared" si="4"/>
        <v>0</v>
      </c>
      <c r="AG19">
        <f t="shared" si="4"/>
        <v>-18.338839346863868</v>
      </c>
      <c r="AH19">
        <f t="shared" si="5"/>
        <v>-4145.4910731071586</v>
      </c>
      <c r="AI19">
        <f t="shared" si="6"/>
        <v>-4163.8299124540226</v>
      </c>
      <c r="AJ19">
        <f t="shared" si="7"/>
        <v>523.42944548175728</v>
      </c>
      <c r="AK19">
        <f t="shared" si="22"/>
        <v>213.10355933163527</v>
      </c>
      <c r="AL19">
        <f t="shared" si="8"/>
        <v>-3427.2969076406303</v>
      </c>
      <c r="AN19">
        <f t="shared" si="9"/>
        <v>0</v>
      </c>
      <c r="AO19">
        <f t="shared" si="9"/>
        <v>0</v>
      </c>
      <c r="AP19">
        <f t="shared" si="9"/>
        <v>-6.4673745285584365</v>
      </c>
      <c r="AQ19">
        <f t="shared" si="9"/>
        <v>-1461.9487562698173</v>
      </c>
      <c r="AR19">
        <f t="shared" si="9"/>
        <v>-1468.4161307983757</v>
      </c>
      <c r="AS19">
        <f t="shared" si="9"/>
        <v>184.59261238825843</v>
      </c>
      <c r="AT19">
        <f t="shared" si="9"/>
        <v>75.153094778718895</v>
      </c>
      <c r="AU19">
        <f t="shared" si="9"/>
        <v>-1208.6704236313985</v>
      </c>
      <c r="AW19">
        <v>16</v>
      </c>
      <c r="AX19">
        <f>IF(Z19&gt;0, (R19*SUMPRODUCT(K19:$K$98, X19:$X$98)-K19*$AZ$3)/Z19, 0)</f>
        <v>12313.734537139926</v>
      </c>
    </row>
    <row r="20" spans="5:50" x14ac:dyDescent="0.25">
      <c r="E20">
        <v>2020</v>
      </c>
      <c r="F20" s="14">
        <v>4.3E-3</v>
      </c>
      <c r="G20" s="14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0.33449679380512065</v>
      </c>
      <c r="L20" s="2">
        <v>17</v>
      </c>
      <c r="M20" s="6">
        <v>2.4761703999999999E-2</v>
      </c>
      <c r="Q20" s="4">
        <f t="shared" si="21"/>
        <v>25</v>
      </c>
      <c r="R20">
        <f t="shared" si="0"/>
        <v>250000</v>
      </c>
      <c r="S20">
        <f t="shared" si="1"/>
        <v>11590.124810798005</v>
      </c>
      <c r="U20">
        <f t="shared" si="13"/>
        <v>2.4761703999999999E-2</v>
      </c>
      <c r="V20">
        <f t="shared" si="14"/>
        <v>0.01</v>
      </c>
      <c r="W20">
        <f t="shared" si="15"/>
        <v>0.73355357387455467</v>
      </c>
      <c r="X20">
        <f t="shared" si="16"/>
        <v>1.8164036464423855E-2</v>
      </c>
      <c r="Y20">
        <f t="shared" si="17"/>
        <v>7.3355357387455472E-3</v>
      </c>
      <c r="Z20">
        <f t="shared" si="18"/>
        <v>0.70805400167138521</v>
      </c>
      <c r="AB20">
        <f t="shared" si="19"/>
        <v>9032.7839774615277</v>
      </c>
      <c r="AC20">
        <f t="shared" si="2"/>
        <v>8206.434252156334</v>
      </c>
      <c r="AE20">
        <f t="shared" si="3"/>
        <v>0</v>
      </c>
      <c r="AF20">
        <f t="shared" si="4"/>
        <v>0</v>
      </c>
      <c r="AG20">
        <f t="shared" si="4"/>
        <v>-17.701350041784629</v>
      </c>
      <c r="AH20">
        <f t="shared" si="5"/>
        <v>-4541.0091161059636</v>
      </c>
      <c r="AI20">
        <f t="shared" si="6"/>
        <v>-4558.7104661477479</v>
      </c>
      <c r="AJ20">
        <f t="shared" si="7"/>
        <v>826.34972530519372</v>
      </c>
      <c r="AK20">
        <f t="shared" si="22"/>
        <v>38.84097110308457</v>
      </c>
      <c r="AL20">
        <f t="shared" si="8"/>
        <v>-3693.5197697394697</v>
      </c>
      <c r="AN20">
        <f t="shared" si="9"/>
        <v>0</v>
      </c>
      <c r="AO20">
        <f t="shared" si="9"/>
        <v>0</v>
      </c>
      <c r="AP20">
        <f t="shared" si="9"/>
        <v>-5.9210448349990967</v>
      </c>
      <c r="AQ20">
        <f t="shared" si="9"/>
        <v>-1518.9529899772697</v>
      </c>
      <c r="AR20">
        <f t="shared" si="9"/>
        <v>-1524.8740348122687</v>
      </c>
      <c r="AS20">
        <f t="shared" si="9"/>
        <v>276.41133367632949</v>
      </c>
      <c r="AT20">
        <f t="shared" si="9"/>
        <v>12.992180302259129</v>
      </c>
      <c r="AU20">
        <f t="shared" si="9"/>
        <v>-1235.47052083368</v>
      </c>
      <c r="AW20">
        <v>17</v>
      </c>
      <c r="AX20">
        <f>IF(Z20&gt;0, (R20*SUMPRODUCT(K20:$K$98, X20:$X$98)-K20*$AZ$3)/Z20, 0)</f>
        <v>11590.124810798005</v>
      </c>
    </row>
    <row r="21" spans="5:50" x14ac:dyDescent="0.25">
      <c r="E21">
        <v>2021</v>
      </c>
      <c r="F21" s="15">
        <v>1.2999999999999999E-3</v>
      </c>
      <c r="G21" s="15">
        <v>1.6000000000000001E-3</v>
      </c>
      <c r="H21" s="5">
        <f t="shared" si="10"/>
        <v>5.16E-2</v>
      </c>
      <c r="I21" s="5">
        <f t="shared" si="11"/>
        <v>1.0516000000000001</v>
      </c>
      <c r="J21">
        <f t="shared" si="12"/>
        <v>0.95093191327500948</v>
      </c>
      <c r="K21">
        <f t="shared" si="20"/>
        <v>0.31808367611745975</v>
      </c>
      <c r="L21" s="2">
        <v>18</v>
      </c>
      <c r="M21" s="6">
        <v>2.7627288E-2</v>
      </c>
      <c r="Q21" s="4">
        <f t="shared" si="21"/>
        <v>25</v>
      </c>
      <c r="R21">
        <f t="shared" si="0"/>
        <v>250000</v>
      </c>
      <c r="S21">
        <f t="shared" si="1"/>
        <v>10657.04839285954</v>
      </c>
      <c r="U21">
        <f t="shared" si="13"/>
        <v>2.7627288E-2</v>
      </c>
      <c r="V21">
        <f t="shared" si="14"/>
        <v>0.01</v>
      </c>
      <c r="W21">
        <f t="shared" si="15"/>
        <v>0.70805400167138521</v>
      </c>
      <c r="X21">
        <f t="shared" si="16"/>
        <v>1.9561611823727839E-2</v>
      </c>
      <c r="Y21">
        <f t="shared" si="17"/>
        <v>7.0805400167138523E-3</v>
      </c>
      <c r="Z21">
        <f t="shared" si="18"/>
        <v>0.68141184983094349</v>
      </c>
      <c r="AB21">
        <f t="shared" si="19"/>
        <v>8206.434252156334</v>
      </c>
      <c r="AC21">
        <f t="shared" si="2"/>
        <v>7261.8390591163025</v>
      </c>
      <c r="AE21">
        <f t="shared" si="3"/>
        <v>0</v>
      </c>
      <c r="AF21">
        <f t="shared" si="4"/>
        <v>0</v>
      </c>
      <c r="AG21">
        <f t="shared" si="4"/>
        <v>-17.035296245773587</v>
      </c>
      <c r="AH21">
        <f t="shared" si="5"/>
        <v>-4890.4029559319597</v>
      </c>
      <c r="AI21">
        <f t="shared" si="6"/>
        <v>-4907.4382521777334</v>
      </c>
      <c r="AJ21">
        <f t="shared" si="7"/>
        <v>944.59519304003152</v>
      </c>
      <c r="AK21">
        <f t="shared" si="22"/>
        <v>13.130294803450134</v>
      </c>
      <c r="AL21">
        <f t="shared" si="8"/>
        <v>-3949.7127643342519</v>
      </c>
      <c r="AN21">
        <f t="shared" si="9"/>
        <v>0</v>
      </c>
      <c r="AO21">
        <f t="shared" si="9"/>
        <v>0</v>
      </c>
      <c r="AP21">
        <f t="shared" si="9"/>
        <v>-5.4186496536056232</v>
      </c>
      <c r="AQ21">
        <f t="shared" si="9"/>
        <v>-1555.5573499185293</v>
      </c>
      <c r="AR21">
        <f t="shared" si="9"/>
        <v>-1560.9759995721349</v>
      </c>
      <c r="AS21">
        <f t="shared" si="9"/>
        <v>300.46031144505474</v>
      </c>
      <c r="AT21">
        <f t="shared" si="9"/>
        <v>4.1765324395873975</v>
      </c>
      <c r="AU21">
        <f t="shared" si="9"/>
        <v>-1256.3391556874928</v>
      </c>
      <c r="AW21">
        <v>18</v>
      </c>
      <c r="AX21">
        <f>IF(Z21&gt;0, (R21*SUMPRODUCT(K21:$K$98, X21:$X$98)-K21*$AZ$3)/Z21, 0)</f>
        <v>10657.04839285954</v>
      </c>
    </row>
    <row r="22" spans="5:50" x14ac:dyDescent="0.25">
      <c r="E22">
        <v>2022</v>
      </c>
      <c r="F22" s="15">
        <v>0.02</v>
      </c>
      <c r="G22" s="15">
        <v>2.1000000000000001E-2</v>
      </c>
      <c r="H22" s="5">
        <f t="shared" si="10"/>
        <v>7.1000000000000008E-2</v>
      </c>
      <c r="I22" s="5">
        <f t="shared" si="11"/>
        <v>1.071</v>
      </c>
      <c r="J22">
        <f t="shared" si="12"/>
        <v>0.93370681605975725</v>
      </c>
      <c r="K22">
        <f t="shared" si="20"/>
        <v>0.29699689646821636</v>
      </c>
      <c r="L22" s="2">
        <v>19</v>
      </c>
      <c r="M22" s="6">
        <v>3.0780427999999999E-2</v>
      </c>
      <c r="Q22" s="4">
        <f t="shared" si="21"/>
        <v>25</v>
      </c>
      <c r="R22">
        <f t="shared" si="0"/>
        <v>250000</v>
      </c>
      <c r="S22">
        <f t="shared" si="1"/>
        <v>9859.1742881409773</v>
      </c>
      <c r="U22">
        <f t="shared" si="13"/>
        <v>3.0780427999999999E-2</v>
      </c>
      <c r="V22">
        <f t="shared" si="14"/>
        <v>0.01</v>
      </c>
      <c r="W22">
        <f t="shared" si="15"/>
        <v>0.68141184983094349</v>
      </c>
      <c r="X22">
        <f t="shared" si="16"/>
        <v>2.0974148382068167E-2</v>
      </c>
      <c r="Y22">
        <f t="shared" si="17"/>
        <v>6.8141184983094355E-3</v>
      </c>
      <c r="Z22">
        <f t="shared" si="18"/>
        <v>0.65362358295056588</v>
      </c>
      <c r="AB22">
        <f t="shared" si="19"/>
        <v>7261.8390591163025</v>
      </c>
      <c r="AC22">
        <f t="shared" si="2"/>
        <v>6444.1888231488001</v>
      </c>
      <c r="AE22">
        <f t="shared" si="3"/>
        <v>0</v>
      </c>
      <c r="AF22">
        <f t="shared" si="4"/>
        <v>0</v>
      </c>
      <c r="AG22">
        <f t="shared" si="4"/>
        <v>-16.340589573764149</v>
      </c>
      <c r="AH22">
        <f t="shared" si="5"/>
        <v>-5243.537095517042</v>
      </c>
      <c r="AI22">
        <f t="shared" si="6"/>
        <v>-5259.8776850908062</v>
      </c>
      <c r="AJ22">
        <f t="shared" si="7"/>
        <v>817.65023596750234</v>
      </c>
      <c r="AK22">
        <f t="shared" si="22"/>
        <v>152.49862024144235</v>
      </c>
      <c r="AL22">
        <f t="shared" si="8"/>
        <v>-4289.7288288818618</v>
      </c>
      <c r="AN22">
        <f t="shared" si="9"/>
        <v>0</v>
      </c>
      <c r="AO22">
        <f t="shared" si="9"/>
        <v>0</v>
      </c>
      <c r="AP22">
        <f t="shared" si="9"/>
        <v>-4.8531043898688466</v>
      </c>
      <c r="AQ22">
        <f t="shared" si="9"/>
        <v>-1557.3142438845268</v>
      </c>
      <c r="AR22">
        <f t="shared" si="9"/>
        <v>-1562.1673482743956</v>
      </c>
      <c r="AS22">
        <f t="shared" si="9"/>
        <v>242.83958247885298</v>
      </c>
      <c r="AT22">
        <f t="shared" si="9"/>
        <v>45.291616927393498</v>
      </c>
      <c r="AU22">
        <f t="shared" si="9"/>
        <v>-1274.0361488681494</v>
      </c>
      <c r="AW22">
        <v>19</v>
      </c>
      <c r="AX22">
        <f>IF(Z22&gt;0, (R22*SUMPRODUCT(K22:$K$98, X22:$X$98)-K22*$AZ$3)/Z22, 0)</f>
        <v>9859.1742881409773</v>
      </c>
    </row>
    <row r="23" spans="5:50" x14ac:dyDescent="0.25">
      <c r="E23">
        <v>2023</v>
      </c>
      <c r="F23" s="15">
        <v>5.3900000000000003E-2</v>
      </c>
      <c r="G23" s="15"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0.26517580041805033</v>
      </c>
      <c r="L23" s="2">
        <v>20</v>
      </c>
      <c r="M23" s="6">
        <v>3.4133669999999998E-2</v>
      </c>
      <c r="Q23" s="4">
        <f t="shared" si="21"/>
        <v>25</v>
      </c>
      <c r="R23">
        <f t="shared" si="0"/>
        <v>250000</v>
      </c>
      <c r="S23">
        <f t="shared" si="1"/>
        <v>9604.0965951947783</v>
      </c>
      <c r="U23">
        <f t="shared" si="13"/>
        <v>3.4133669999999998E-2</v>
      </c>
      <c r="V23">
        <f t="shared" si="14"/>
        <v>0.01</v>
      </c>
      <c r="W23">
        <f t="shared" si="15"/>
        <v>0.65362358295056588</v>
      </c>
      <c r="X23">
        <f t="shared" si="16"/>
        <v>2.2310571684652242E-2</v>
      </c>
      <c r="Y23">
        <f t="shared" si="17"/>
        <v>6.5362358295056591E-3</v>
      </c>
      <c r="Z23">
        <f t="shared" si="18"/>
        <v>0.62477677543640797</v>
      </c>
      <c r="AB23">
        <f t="shared" si="19"/>
        <v>6444.1888231488001</v>
      </c>
      <c r="AC23">
        <f t="shared" si="2"/>
        <v>6000.4165017255782</v>
      </c>
      <c r="AE23">
        <f t="shared" si="3"/>
        <v>0</v>
      </c>
      <c r="AF23">
        <f t="shared" si="4"/>
        <v>0</v>
      </c>
      <c r="AG23">
        <f t="shared" si="4"/>
        <v>-15.619419385910199</v>
      </c>
      <c r="AH23">
        <f t="shared" si="5"/>
        <v>-5577.6429211630602</v>
      </c>
      <c r="AI23">
        <f t="shared" si="6"/>
        <v>-5593.2623405489703</v>
      </c>
      <c r="AJ23">
        <f t="shared" si="7"/>
        <v>443.77232142322191</v>
      </c>
      <c r="AK23">
        <f t="shared" si="22"/>
        <v>451.09321762041606</v>
      </c>
      <c r="AL23">
        <f t="shared" si="8"/>
        <v>-4698.3968015053324</v>
      </c>
      <c r="AN23">
        <f t="shared" si="9"/>
        <v>0</v>
      </c>
      <c r="AO23">
        <f t="shared" si="9"/>
        <v>0</v>
      </c>
      <c r="AP23">
        <f t="shared" si="9"/>
        <v>-4.1418920377239488</v>
      </c>
      <c r="AQ23">
        <f t="shared" si="9"/>
        <v>-1479.0559260654868</v>
      </c>
      <c r="AR23">
        <f t="shared" si="9"/>
        <v>-1483.1978181032109</v>
      </c>
      <c r="AS23">
        <f t="shared" si="9"/>
        <v>117.67768053677918</v>
      </c>
      <c r="AT23">
        <f t="shared" si="9"/>
        <v>119.6190050456476</v>
      </c>
      <c r="AU23">
        <f t="shared" si="9"/>
        <v>-1245.9011325207841</v>
      </c>
      <c r="AW23">
        <v>20</v>
      </c>
      <c r="AX23">
        <f>IF(Z23&gt;0, (R23*SUMPRODUCT(K23:$K$98, X23:$X$98)-K23*$AZ$3)/Z23, 0)</f>
        <v>9604.0965951947783</v>
      </c>
    </row>
    <row r="24" spans="5:50" x14ac:dyDescent="0.25">
      <c r="E24">
        <v>2024</v>
      </c>
      <c r="F24" s="5">
        <v>3.5571999999999999E-2</v>
      </c>
      <c r="G24" s="5"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0.23676410751611635</v>
      </c>
      <c r="L24" s="2">
        <v>21</v>
      </c>
      <c r="M24" s="6">
        <v>3.7867151000000002E-2</v>
      </c>
      <c r="Q24" s="4">
        <f t="shared" si="21"/>
        <v>25</v>
      </c>
      <c r="R24">
        <f t="shared" si="0"/>
        <v>250000</v>
      </c>
      <c r="S24">
        <f t="shared" si="1"/>
        <v>9271.9247579595449</v>
      </c>
      <c r="U24">
        <f t="shared" si="13"/>
        <v>3.7867151000000002E-2</v>
      </c>
      <c r="V24">
        <f t="shared" si="14"/>
        <v>0.01</v>
      </c>
      <c r="W24">
        <f t="shared" si="15"/>
        <v>0.62477677543640797</v>
      </c>
      <c r="X24">
        <f t="shared" si="16"/>
        <v>2.3658516496743554E-2</v>
      </c>
      <c r="Y24">
        <f t="shared" si="17"/>
        <v>6.2477677543640794E-3</v>
      </c>
      <c r="Z24">
        <f t="shared" si="18"/>
        <v>0.59487049118530033</v>
      </c>
      <c r="AB24">
        <f t="shared" si="19"/>
        <v>6000.4165017255782</v>
      </c>
      <c r="AC24">
        <f t="shared" si="2"/>
        <v>5515.5944350005411</v>
      </c>
      <c r="AE24">
        <f t="shared" si="3"/>
        <v>0</v>
      </c>
      <c r="AF24">
        <f t="shared" si="4"/>
        <v>0</v>
      </c>
      <c r="AG24">
        <f t="shared" si="4"/>
        <v>-14.871762279632508</v>
      </c>
      <c r="AH24">
        <f t="shared" si="5"/>
        <v>-5914.629124185888</v>
      </c>
      <c r="AI24">
        <f t="shared" si="6"/>
        <v>-5929.5008864655201</v>
      </c>
      <c r="AJ24">
        <f t="shared" si="7"/>
        <v>484.82206672503708</v>
      </c>
      <c r="AK24">
        <f t="shared" si="22"/>
        <v>420.02915512079051</v>
      </c>
      <c r="AL24">
        <f t="shared" si="8"/>
        <v>-5024.6496646196929</v>
      </c>
      <c r="AN24">
        <f t="shared" si="9"/>
        <v>0</v>
      </c>
      <c r="AO24">
        <f t="shared" si="9"/>
        <v>0</v>
      </c>
      <c r="AP24">
        <f t="shared" si="9"/>
        <v>-3.5210995233290348</v>
      </c>
      <c r="AQ24">
        <f t="shared" si="9"/>
        <v>-1400.3718858767006</v>
      </c>
      <c r="AR24">
        <f t="shared" si="9"/>
        <v>-1403.8929854000296</v>
      </c>
      <c r="AS24">
        <f t="shared" si="9"/>
        <v>114.78846393227241</v>
      </c>
      <c r="AT24">
        <f t="shared" si="9"/>
        <v>99.447828042922353</v>
      </c>
      <c r="AU24">
        <f t="shared" si="9"/>
        <v>-1189.6566934248349</v>
      </c>
      <c r="AW24">
        <v>21</v>
      </c>
      <c r="AX24">
        <f>IF(Z24&gt;0, (R24*SUMPRODUCT(K24:$K$98, X24:$X$98)-K24*$AZ$3)/Z24, 0)</f>
        <v>9271.9247579595449</v>
      </c>
    </row>
    <row r="25" spans="5:50" x14ac:dyDescent="0.25">
      <c r="E25">
        <v>2025</v>
      </c>
      <c r="F25" s="5">
        <v>3.5571999999999999E-2</v>
      </c>
      <c r="G25" s="5"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0.21139652456796101</v>
      </c>
      <c r="L25" s="2">
        <v>22</v>
      </c>
      <c r="M25" s="6">
        <v>4.2172894000000002E-2</v>
      </c>
      <c r="Q25" s="4">
        <f t="shared" si="21"/>
        <v>25</v>
      </c>
      <c r="R25">
        <f t="shared" si="0"/>
        <v>250000</v>
      </c>
      <c r="S25">
        <f t="shared" si="1"/>
        <v>8873.0513145850819</v>
      </c>
      <c r="U25">
        <f t="shared" si="13"/>
        <v>4.2172894000000002E-2</v>
      </c>
      <c r="V25">
        <f t="shared" si="14"/>
        <v>0.01</v>
      </c>
      <c r="W25">
        <f t="shared" si="15"/>
        <v>0.59487049118530033</v>
      </c>
      <c r="X25">
        <f t="shared" si="16"/>
        <v>2.5087410168485608E-2</v>
      </c>
      <c r="Y25">
        <f t="shared" si="17"/>
        <v>5.9487049118530037E-3</v>
      </c>
      <c r="Z25">
        <f t="shared" si="18"/>
        <v>0.56383437610496179</v>
      </c>
      <c r="AB25">
        <f t="shared" si="19"/>
        <v>5515.5944350005411</v>
      </c>
      <c r="AC25">
        <f t="shared" si="2"/>
        <v>5002.9313521063905</v>
      </c>
      <c r="AE25">
        <f t="shared" si="3"/>
        <v>0</v>
      </c>
      <c r="AF25">
        <f t="shared" si="4"/>
        <v>0</v>
      </c>
      <c r="AG25">
        <f t="shared" si="4"/>
        <v>-14.095859402624045</v>
      </c>
      <c r="AH25">
        <f t="shared" si="5"/>
        <v>-6271.8525421214017</v>
      </c>
      <c r="AI25">
        <f t="shared" si="6"/>
        <v>-6285.9484015240259</v>
      </c>
      <c r="AJ25">
        <f t="shared" si="7"/>
        <v>512.66308289415065</v>
      </c>
      <c r="AK25">
        <f t="shared" si="22"/>
        <v>386.09161045003793</v>
      </c>
      <c r="AL25">
        <f t="shared" si="8"/>
        <v>-5387.1937081798369</v>
      </c>
      <c r="AN25">
        <f t="shared" si="9"/>
        <v>0</v>
      </c>
      <c r="AO25">
        <f t="shared" si="9"/>
        <v>0</v>
      </c>
      <c r="AP25">
        <f t="shared" si="9"/>
        <v>-2.9798156885133382</v>
      </c>
      <c r="AQ25">
        <f t="shared" si="9"/>
        <v>-1325.8478300071956</v>
      </c>
      <c r="AR25">
        <f t="shared" si="9"/>
        <v>-1328.827645695709</v>
      </c>
      <c r="AS25">
        <f t="shared" si="9"/>
        <v>108.37519399811995</v>
      </c>
      <c r="AT25">
        <f t="shared" si="9"/>
        <v>81.618424613985084</v>
      </c>
      <c r="AU25">
        <f t="shared" si="9"/>
        <v>-1138.8340270836038</v>
      </c>
      <c r="AW25">
        <v>22</v>
      </c>
      <c r="AX25">
        <f>IF(Z25&gt;0, (R25*SUMPRODUCT(K25:$K$98, X25:$X$98)-K25*$AZ$3)/Z25, 0)</f>
        <v>8873.0513145850819</v>
      </c>
    </row>
    <row r="26" spans="5:50" x14ac:dyDescent="0.25">
      <c r="E26">
        <v>2026</v>
      </c>
      <c r="F26" s="5">
        <v>3.5571999999999999E-2</v>
      </c>
      <c r="G26" s="5"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0.18874689693567948</v>
      </c>
      <c r="L26" s="2">
        <v>23</v>
      </c>
      <c r="M26" s="6">
        <v>4.6777600000000003E-2</v>
      </c>
      <c r="Q26" s="4">
        <f t="shared" si="21"/>
        <v>25</v>
      </c>
      <c r="R26">
        <f t="shared" si="0"/>
        <v>250000</v>
      </c>
      <c r="S26">
        <f t="shared" si="1"/>
        <v>8404.4798415867244</v>
      </c>
      <c r="U26">
        <f t="shared" si="13"/>
        <v>4.6777600000000003E-2</v>
      </c>
      <c r="V26">
        <f t="shared" si="14"/>
        <v>0.01</v>
      </c>
      <c r="W26">
        <f t="shared" si="15"/>
        <v>0.56383437610496179</v>
      </c>
      <c r="X26">
        <f t="shared" si="16"/>
        <v>2.6374818911687463E-2</v>
      </c>
      <c r="Y26">
        <f t="shared" si="17"/>
        <v>5.6383437610496179E-3</v>
      </c>
      <c r="Z26">
        <f t="shared" si="18"/>
        <v>0.53182121343222466</v>
      </c>
      <c r="AB26">
        <f t="shared" si="19"/>
        <v>5002.9313521063905</v>
      </c>
      <c r="AC26">
        <f t="shared" si="2"/>
        <v>4469.6806676193228</v>
      </c>
      <c r="AE26">
        <f t="shared" si="3"/>
        <v>0</v>
      </c>
      <c r="AF26">
        <f t="shared" si="4"/>
        <v>0</v>
      </c>
      <c r="AG26">
        <f t="shared" si="4"/>
        <v>-13.295530335805616</v>
      </c>
      <c r="AH26">
        <f t="shared" si="5"/>
        <v>-6593.7047279218659</v>
      </c>
      <c r="AI26">
        <f t="shared" si="6"/>
        <v>-6607.0002582576717</v>
      </c>
      <c r="AJ26">
        <f t="shared" si="7"/>
        <v>533.2506844870677</v>
      </c>
      <c r="AK26">
        <f t="shared" si="22"/>
        <v>350.20519464744734</v>
      </c>
      <c r="AL26">
        <f t="shared" si="8"/>
        <v>-5723.5443791231564</v>
      </c>
      <c r="AN26">
        <f t="shared" si="9"/>
        <v>0</v>
      </c>
      <c r="AO26">
        <f t="shared" si="9"/>
        <v>0</v>
      </c>
      <c r="AP26">
        <f t="shared" si="9"/>
        <v>-2.5094900939975027</v>
      </c>
      <c r="AQ26">
        <f t="shared" si="9"/>
        <v>-1244.541306705371</v>
      </c>
      <c r="AR26">
        <f t="shared" si="9"/>
        <v>-1247.0507967993685</v>
      </c>
      <c r="AS26">
        <f t="shared" si="9"/>
        <v>100.64941198576111</v>
      </c>
      <c r="AT26">
        <f t="shared" si="9"/>
        <v>66.100143780461309</v>
      </c>
      <c r="AU26">
        <f t="shared" si="9"/>
        <v>-1080.301241033146</v>
      </c>
      <c r="AW26">
        <v>23</v>
      </c>
      <c r="AX26">
        <f>IF(Z26&gt;0, (R26*SUMPRODUCT(K26:$K$98, X26:$X$98)-K26*$AZ$3)/Z26, 0)</f>
        <v>8404.4798415867244</v>
      </c>
    </row>
    <row r="27" spans="5:50" x14ac:dyDescent="0.25">
      <c r="E27">
        <v>2027</v>
      </c>
      <c r="F27" s="5">
        <v>3.5571999999999999E-2</v>
      </c>
      <c r="G27" s="5"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0.16852401512114237</v>
      </c>
      <c r="L27" s="2">
        <v>24</v>
      </c>
      <c r="M27" s="6">
        <v>5.1668436999999998E-2</v>
      </c>
      <c r="Q27" s="4">
        <f t="shared" si="21"/>
        <v>25</v>
      </c>
      <c r="R27">
        <f t="shared" si="0"/>
        <v>250000</v>
      </c>
      <c r="S27">
        <f t="shared" si="1"/>
        <v>7881.0045513392433</v>
      </c>
      <c r="U27">
        <f t="shared" si="13"/>
        <v>5.1668436999999998E-2</v>
      </c>
      <c r="V27">
        <f t="shared" si="14"/>
        <v>0.01</v>
      </c>
      <c r="W27">
        <f t="shared" si="15"/>
        <v>0.53182121343222466</v>
      </c>
      <c r="X27">
        <f t="shared" si="16"/>
        <v>2.7478370861486454E-2</v>
      </c>
      <c r="Y27">
        <f t="shared" si="17"/>
        <v>5.318212134322247E-3</v>
      </c>
      <c r="Z27">
        <f t="shared" si="18"/>
        <v>0.49902463043641598</v>
      </c>
      <c r="AB27">
        <f t="shared" si="19"/>
        <v>4469.6806676193228</v>
      </c>
      <c r="AC27">
        <f t="shared" si="2"/>
        <v>3932.8153836997781</v>
      </c>
      <c r="AE27">
        <f t="shared" si="3"/>
        <v>0</v>
      </c>
      <c r="AF27">
        <f t="shared" si="4"/>
        <v>0</v>
      </c>
      <c r="AG27">
        <f t="shared" si="4"/>
        <v>-12.475615760910399</v>
      </c>
      <c r="AH27">
        <f t="shared" si="5"/>
        <v>-6869.5927153716138</v>
      </c>
      <c r="AI27">
        <f t="shared" si="6"/>
        <v>-6882.0683311325247</v>
      </c>
      <c r="AJ27">
        <f t="shared" si="7"/>
        <v>536.86528391954471</v>
      </c>
      <c r="AK27">
        <f t="shared" si="22"/>
        <v>312.87764673335261</v>
      </c>
      <c r="AL27">
        <f t="shared" si="8"/>
        <v>-6032.3254004796272</v>
      </c>
      <c r="AN27">
        <f t="shared" si="9"/>
        <v>0</v>
      </c>
      <c r="AO27">
        <f t="shared" si="9"/>
        <v>0</v>
      </c>
      <c r="AP27">
        <f t="shared" si="9"/>
        <v>-2.1024408591372263</v>
      </c>
      <c r="AQ27">
        <f t="shared" si="9"/>
        <v>-1157.6913466413753</v>
      </c>
      <c r="AR27">
        <f t="shared" si="9"/>
        <v>-1159.7937875005127</v>
      </c>
      <c r="AS27">
        <f t="shared" si="9"/>
        <v>90.474693225273739</v>
      </c>
      <c r="AT27">
        <f t="shared" si="9"/>
        <v>52.727397269158956</v>
      </c>
      <c r="AU27">
        <f t="shared" si="9"/>
        <v>-1016.5916970060799</v>
      </c>
      <c r="AW27">
        <v>24</v>
      </c>
      <c r="AX27">
        <f>IF(Z27&gt;0, (R27*SUMPRODUCT(K27:$K$98, X27:$X$98)-K27*$AZ$3)/Z27, 0)</f>
        <v>7881.0045513392433</v>
      </c>
    </row>
    <row r="28" spans="5:50" x14ac:dyDescent="0.25">
      <c r="E28">
        <v>2028</v>
      </c>
      <c r="F28" s="5">
        <v>3.5571999999999999E-2</v>
      </c>
      <c r="G28" s="5"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0.15046787064387712</v>
      </c>
      <c r="L28" s="2">
        <v>25</v>
      </c>
      <c r="M28" s="6">
        <v>5.7177164000000003E-2</v>
      </c>
      <c r="Q28" s="4">
        <f t="shared" si="21"/>
        <v>25</v>
      </c>
      <c r="R28">
        <f t="shared" si="0"/>
        <v>250000</v>
      </c>
      <c r="S28">
        <f t="shared" si="1"/>
        <v>7318.9390564901069</v>
      </c>
      <c r="U28">
        <f t="shared" si="13"/>
        <v>5.7177164000000003E-2</v>
      </c>
      <c r="V28">
        <f t="shared" si="14"/>
        <v>0.01</v>
      </c>
      <c r="W28">
        <f t="shared" si="15"/>
        <v>0.49902463043641598</v>
      </c>
      <c r="X28">
        <f t="shared" si="16"/>
        <v>2.8532813134502351E-2</v>
      </c>
      <c r="Y28">
        <f t="shared" si="17"/>
        <v>4.99024630436416E-3</v>
      </c>
      <c r="Z28">
        <f t="shared" si="18"/>
        <v>0.46550157099754946</v>
      </c>
      <c r="AB28">
        <f t="shared" si="19"/>
        <v>3932.8153836997781</v>
      </c>
      <c r="AC28">
        <f t="shared" si="2"/>
        <v>3406.977628831467</v>
      </c>
      <c r="AE28">
        <f t="shared" si="3"/>
        <v>0</v>
      </c>
      <c r="AF28">
        <f t="shared" si="4"/>
        <v>0</v>
      </c>
      <c r="AG28">
        <f t="shared" si="4"/>
        <v>-11.637539274938737</v>
      </c>
      <c r="AH28">
        <f t="shared" si="5"/>
        <v>-7133.2032836255876</v>
      </c>
      <c r="AI28">
        <f t="shared" si="6"/>
        <v>-7144.8408229005263</v>
      </c>
      <c r="AJ28">
        <f t="shared" si="7"/>
        <v>525.83775486831109</v>
      </c>
      <c r="AK28">
        <f t="shared" si="22"/>
        <v>275.2970768589845</v>
      </c>
      <c r="AL28">
        <f t="shared" si="8"/>
        <v>-6343.7059911732304</v>
      </c>
      <c r="AN28">
        <f t="shared" si="9"/>
        <v>0</v>
      </c>
      <c r="AO28">
        <f t="shared" si="9"/>
        <v>0</v>
      </c>
      <c r="AP28">
        <f t="shared" si="9"/>
        <v>-1.7510757542345214</v>
      </c>
      <c r="AQ28">
        <f t="shared" si="9"/>
        <v>-1073.3179089570544</v>
      </c>
      <c r="AR28">
        <f t="shared" si="9"/>
        <v>-1075.068984711289</v>
      </c>
      <c r="AS28">
        <f t="shared" si="9"/>
        <v>79.121687279191804</v>
      </c>
      <c r="AT28">
        <f t="shared" si="9"/>
        <v>41.423364949455177</v>
      </c>
      <c r="AU28">
        <f t="shared" si="9"/>
        <v>-954.52393248264195</v>
      </c>
      <c r="AW28">
        <v>25</v>
      </c>
      <c r="AX28">
        <f>IF(Z28&gt;0, (R28*SUMPRODUCT(K28:$K$98, X28:$X$98)-K28*$AZ$3)/Z28, 0)</f>
        <v>7318.9390564901069</v>
      </c>
    </row>
    <row r="29" spans="5:50" x14ac:dyDescent="0.25">
      <c r="E29">
        <v>2029</v>
      </c>
      <c r="F29" s="5">
        <v>3.5571999999999999E-2</v>
      </c>
      <c r="G29" s="5"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0.13434631307489028</v>
      </c>
      <c r="L29" s="2">
        <v>26</v>
      </c>
      <c r="M29" s="6">
        <v>6.3388860000000005E-2</v>
      </c>
      <c r="Q29" s="4">
        <f t="shared" si="21"/>
        <v>25</v>
      </c>
      <c r="R29">
        <f t="shared" si="0"/>
        <v>250000</v>
      </c>
      <c r="S29">
        <f t="shared" si="1"/>
        <v>6718.184783639731</v>
      </c>
      <c r="U29">
        <f t="shared" si="13"/>
        <v>6.3388860000000005E-2</v>
      </c>
      <c r="V29">
        <f t="shared" si="14"/>
        <v>0.01</v>
      </c>
      <c r="W29">
        <f t="shared" si="15"/>
        <v>0.46550157099754946</v>
      </c>
      <c r="X29">
        <f t="shared" si="16"/>
        <v>2.9507613913743725E-2</v>
      </c>
      <c r="Y29">
        <f t="shared" si="17"/>
        <v>4.6550157099754944E-3</v>
      </c>
      <c r="Z29">
        <f t="shared" si="18"/>
        <v>0.43133894137383022</v>
      </c>
      <c r="AB29">
        <f t="shared" si="19"/>
        <v>3406.977628831467</v>
      </c>
      <c r="AC29">
        <f t="shared" si="2"/>
        <v>2897.8147125289361</v>
      </c>
      <c r="AE29">
        <f t="shared" si="3"/>
        <v>0</v>
      </c>
      <c r="AF29">
        <f t="shared" si="4"/>
        <v>0</v>
      </c>
      <c r="AG29">
        <f t="shared" si="4"/>
        <v>-10.783473534345756</v>
      </c>
      <c r="AH29">
        <f t="shared" si="5"/>
        <v>-7376.903478435931</v>
      </c>
      <c r="AI29">
        <f t="shared" si="6"/>
        <v>-7387.6869519702768</v>
      </c>
      <c r="AJ29">
        <f t="shared" si="7"/>
        <v>509.1629163025309</v>
      </c>
      <c r="AK29">
        <f t="shared" si="22"/>
        <v>238.48843401820272</v>
      </c>
      <c r="AL29">
        <f t="shared" si="8"/>
        <v>-6640.0356016495434</v>
      </c>
      <c r="AN29">
        <f t="shared" si="9"/>
        <v>0</v>
      </c>
      <c r="AO29">
        <f t="shared" si="9"/>
        <v>0</v>
      </c>
      <c r="AP29">
        <f t="shared" si="9"/>
        <v>-1.4487199114800087</v>
      </c>
      <c r="AQ29">
        <f t="shared" si="9"/>
        <v>-991.05978423720069</v>
      </c>
      <c r="AR29">
        <f t="shared" si="9"/>
        <v>-992.5085041486808</v>
      </c>
      <c r="AS29">
        <f t="shared" si="9"/>
        <v>68.404160559703968</v>
      </c>
      <c r="AT29">
        <f t="shared" si="9"/>
        <v>32.040041821349774</v>
      </c>
      <c r="AU29">
        <f t="shared" si="9"/>
        <v>-892.06430176762706</v>
      </c>
      <c r="AW29">
        <v>26</v>
      </c>
      <c r="AX29">
        <f>IF(Z29&gt;0, (R29*SUMPRODUCT(K29:$K$98, X29:$X$98)-K29*$AZ$3)/Z29, 0)</f>
        <v>6718.184783639731</v>
      </c>
    </row>
    <row r="30" spans="5:50" x14ac:dyDescent="0.25">
      <c r="E30">
        <v>2030</v>
      </c>
      <c r="F30" s="5">
        <v>3.5571999999999999E-2</v>
      </c>
      <c r="G30" s="5"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0.11995206524543775</v>
      </c>
      <c r="L30" s="2">
        <v>27</v>
      </c>
      <c r="M30" s="6">
        <v>7.0498397000000004E-2</v>
      </c>
      <c r="Q30" s="4">
        <f t="shared" si="21"/>
        <v>25</v>
      </c>
      <c r="R30">
        <f t="shared" si="0"/>
        <v>250000</v>
      </c>
      <c r="S30">
        <f t="shared" si="1"/>
        <v>6077.5651743926683</v>
      </c>
      <c r="U30">
        <f t="shared" si="13"/>
        <v>7.0498397000000004E-2</v>
      </c>
      <c r="V30">
        <f t="shared" si="14"/>
        <v>0.01</v>
      </c>
      <c r="W30">
        <f t="shared" si="15"/>
        <v>0.43133894137383022</v>
      </c>
      <c r="X30">
        <f t="shared" si="16"/>
        <v>3.0408703930532011E-2</v>
      </c>
      <c r="Y30">
        <f t="shared" si="17"/>
        <v>4.3133894137383022E-3</v>
      </c>
      <c r="Z30">
        <f t="shared" si="18"/>
        <v>0.39661684802955988</v>
      </c>
      <c r="AB30">
        <f t="shared" si="19"/>
        <v>2897.8147125289361</v>
      </c>
      <c r="AC30">
        <f t="shared" si="2"/>
        <v>2410.4647431618423</v>
      </c>
      <c r="AE30">
        <f t="shared" si="3"/>
        <v>0</v>
      </c>
      <c r="AF30">
        <f t="shared" si="4"/>
        <v>0</v>
      </c>
      <c r="AG30">
        <f t="shared" si="4"/>
        <v>-9.9154212007389972</v>
      </c>
      <c r="AH30">
        <f t="shared" si="5"/>
        <v>-7602.1759826330026</v>
      </c>
      <c r="AI30">
        <f t="shared" si="6"/>
        <v>-7612.0914038337414</v>
      </c>
      <c r="AJ30">
        <f t="shared" si="7"/>
        <v>487.34996936709376</v>
      </c>
      <c r="AK30">
        <f t="shared" si="22"/>
        <v>202.84702987702553</v>
      </c>
      <c r="AL30">
        <f t="shared" si="8"/>
        <v>-6921.8944045896224</v>
      </c>
      <c r="AN30">
        <f t="shared" si="9"/>
        <v>0</v>
      </c>
      <c r="AO30">
        <f t="shared" si="9"/>
        <v>0</v>
      </c>
      <c r="AP30">
        <f t="shared" si="9"/>
        <v>-1.189375250807041</v>
      </c>
      <c r="AQ30">
        <f t="shared" si="9"/>
        <v>-911.89670947609375</v>
      </c>
      <c r="AR30">
        <f t="shared" si="9"/>
        <v>-913.08608472690082</v>
      </c>
      <c r="AS30">
        <f t="shared" si="9"/>
        <v>58.458635322883723</v>
      </c>
      <c r="AT30">
        <f t="shared" si="9"/>
        <v>24.331920162652228</v>
      </c>
      <c r="AU30">
        <f t="shared" si="9"/>
        <v>-830.29552924136487</v>
      </c>
      <c r="AW30">
        <v>27</v>
      </c>
      <c r="AX30">
        <f>IF(Z30&gt;0, (R30*SUMPRODUCT(K30:$K$98, X30:$X$98)-K30*$AZ$3)/Z30, 0)</f>
        <v>6077.5651743926683</v>
      </c>
    </row>
    <row r="31" spans="5:50" x14ac:dyDescent="0.25">
      <c r="E31">
        <v>2031</v>
      </c>
      <c r="F31" s="5">
        <v>3.5571999999999999E-2</v>
      </c>
      <c r="G31" s="5"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0.10710005825485512</v>
      </c>
      <c r="L31" s="2">
        <v>28</v>
      </c>
      <c r="M31" s="6">
        <v>7.8701599999999997E-2</v>
      </c>
      <c r="Q31" s="4">
        <f t="shared" si="21"/>
        <v>25</v>
      </c>
      <c r="R31">
        <f t="shared" si="0"/>
        <v>250000</v>
      </c>
      <c r="S31">
        <f t="shared" si="1"/>
        <v>5390.4628425246474</v>
      </c>
      <c r="U31">
        <f t="shared" si="13"/>
        <v>7.8701599999999997E-2</v>
      </c>
      <c r="V31">
        <f t="shared" si="14"/>
        <v>0.01</v>
      </c>
      <c r="W31">
        <f t="shared" si="15"/>
        <v>0.39661684802955988</v>
      </c>
      <c r="X31">
        <f t="shared" si="16"/>
        <v>3.1214380526883207E-2</v>
      </c>
      <c r="Y31">
        <f t="shared" si="17"/>
        <v>3.9661684802955992E-3</v>
      </c>
      <c r="Z31">
        <f t="shared" si="18"/>
        <v>0.36143629902238111</v>
      </c>
      <c r="AB31">
        <f t="shared" si="19"/>
        <v>2410.4647431618423</v>
      </c>
      <c r="AC31">
        <f t="shared" si="2"/>
        <v>1948.3089398197728</v>
      </c>
      <c r="AE31">
        <f t="shared" si="3"/>
        <v>0</v>
      </c>
      <c r="AF31">
        <f t="shared" si="4"/>
        <v>0</v>
      </c>
      <c r="AG31">
        <f t="shared" si="4"/>
        <v>-9.0359074755595277</v>
      </c>
      <c r="AH31">
        <f t="shared" si="5"/>
        <v>-7803.5951317208019</v>
      </c>
      <c r="AI31">
        <f t="shared" si="6"/>
        <v>-7812.6310391963616</v>
      </c>
      <c r="AJ31">
        <f t="shared" si="7"/>
        <v>462.15580334206948</v>
      </c>
      <c r="AK31">
        <f t="shared" si="22"/>
        <v>168.73253202132898</v>
      </c>
      <c r="AL31">
        <f t="shared" si="8"/>
        <v>-7181.7427038329633</v>
      </c>
      <c r="AN31">
        <f t="shared" si="9"/>
        <v>0</v>
      </c>
      <c r="AO31">
        <f t="shared" si="9"/>
        <v>0</v>
      </c>
      <c r="AP31">
        <f t="shared" si="9"/>
        <v>-0.96774621701790631</v>
      </c>
      <c r="AQ31">
        <f t="shared" si="9"/>
        <v>-835.76549320460174</v>
      </c>
      <c r="AR31">
        <f t="shared" si="9"/>
        <v>-836.7332394216196</v>
      </c>
      <c r="AS31">
        <f t="shared" si="9"/>
        <v>49.49691346075501</v>
      </c>
      <c r="AT31">
        <f t="shared" si="9"/>
        <v>18.071264008973539</v>
      </c>
      <c r="AU31">
        <f t="shared" si="9"/>
        <v>-769.16506195189106</v>
      </c>
      <c r="AW31">
        <v>28</v>
      </c>
      <c r="AX31">
        <f>IF(Z31&gt;0, (R31*SUMPRODUCT(K31:$K$98, X31:$X$98)-K31*$AZ$3)/Z31, 0)</f>
        <v>5390.4628425246474</v>
      </c>
    </row>
    <row r="32" spans="5:50" x14ac:dyDescent="0.25">
      <c r="E32">
        <v>2032</v>
      </c>
      <c r="F32" s="5">
        <v>3.5571999999999999E-2</v>
      </c>
      <c r="G32" s="5"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9.562505201326349E-2</v>
      </c>
      <c r="L32" s="2">
        <v>29</v>
      </c>
      <c r="M32" s="6">
        <v>8.8159118999999994E-2</v>
      </c>
      <c r="Q32" s="4">
        <f t="shared" si="21"/>
        <v>25</v>
      </c>
      <c r="R32">
        <f t="shared" si="0"/>
        <v>250000</v>
      </c>
      <c r="S32">
        <f t="shared" si="1"/>
        <v>4645.0698745863629</v>
      </c>
      <c r="U32">
        <f t="shared" si="13"/>
        <v>8.8159118999999994E-2</v>
      </c>
      <c r="V32">
        <f t="shared" si="14"/>
        <v>0.01</v>
      </c>
      <c r="W32">
        <f t="shared" si="15"/>
        <v>0.36143629902238111</v>
      </c>
      <c r="X32">
        <f t="shared" si="16"/>
        <v>3.1863905696433679E-2</v>
      </c>
      <c r="Y32">
        <f t="shared" si="17"/>
        <v>3.6143629902238112E-3</v>
      </c>
      <c r="Z32">
        <f t="shared" si="18"/>
        <v>0.32595803033572363</v>
      </c>
      <c r="AB32">
        <f t="shared" si="19"/>
        <v>1948.3089398197728</v>
      </c>
      <c r="AC32">
        <f t="shared" si="2"/>
        <v>1514.0978270919777</v>
      </c>
      <c r="AE32">
        <f t="shared" si="3"/>
        <v>0</v>
      </c>
      <c r="AF32">
        <f t="shared" si="4"/>
        <v>0</v>
      </c>
      <c r="AG32">
        <f t="shared" si="4"/>
        <v>-8.1489507583930898</v>
      </c>
      <c r="AH32">
        <f t="shared" si="5"/>
        <v>-7965.9764241084195</v>
      </c>
      <c r="AI32">
        <f t="shared" si="6"/>
        <v>-7974.1253748668123</v>
      </c>
      <c r="AJ32">
        <f t="shared" si="7"/>
        <v>434.21111272779513</v>
      </c>
      <c r="AK32">
        <f t="shared" si="22"/>
        <v>136.38162578738411</v>
      </c>
      <c r="AL32">
        <f t="shared" si="8"/>
        <v>-7403.5326363516333</v>
      </c>
      <c r="AN32">
        <f t="shared" si="9"/>
        <v>0</v>
      </c>
      <c r="AO32">
        <f t="shared" si="9"/>
        <v>0</v>
      </c>
      <c r="AP32">
        <f t="shared" si="9"/>
        <v>-0.77924384012486214</v>
      </c>
      <c r="AQ32">
        <f t="shared" si="9"/>
        <v>-761.74690989179828</v>
      </c>
      <c r="AR32">
        <f t="shared" si="9"/>
        <v>-762.52615373192316</v>
      </c>
      <c r="AS32">
        <f t="shared" si="9"/>
        <v>41.521460239332427</v>
      </c>
      <c r="AT32">
        <f t="shared" si="9"/>
        <v>13.041500059572043</v>
      </c>
      <c r="AU32">
        <f t="shared" si="9"/>
        <v>-707.96319343301866</v>
      </c>
      <c r="AW32">
        <v>29</v>
      </c>
      <c r="AX32">
        <f>IF(Z32&gt;0, (R32*SUMPRODUCT(K32:$K$98, X32:$X$98)-K32*$AZ$3)/Z32, 0)</f>
        <v>4645.0698745863629</v>
      </c>
    </row>
    <row r="33" spans="5:50" x14ac:dyDescent="0.25">
      <c r="E33">
        <v>2033</v>
      </c>
      <c r="F33" s="5">
        <v>3.5571999999999999E-2</v>
      </c>
      <c r="G33" s="5"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8.5379510726128108E-2</v>
      </c>
      <c r="L33" s="2">
        <v>30</v>
      </c>
      <c r="M33" s="6">
        <v>9.9426106E-2</v>
      </c>
      <c r="Q33" s="4">
        <f t="shared" si="21"/>
        <v>25</v>
      </c>
      <c r="R33">
        <f t="shared" si="0"/>
        <v>250000</v>
      </c>
      <c r="S33">
        <f t="shared" si="1"/>
        <v>3826.8032478175473</v>
      </c>
      <c r="U33">
        <f t="shared" si="13"/>
        <v>9.9426106E-2</v>
      </c>
      <c r="V33">
        <f t="shared" si="14"/>
        <v>0.01</v>
      </c>
      <c r="W33">
        <f t="shared" si="15"/>
        <v>0.32595803033572363</v>
      </c>
      <c r="X33">
        <f t="shared" si="16"/>
        <v>3.2408737675710876E-2</v>
      </c>
      <c r="Y33">
        <f t="shared" si="17"/>
        <v>3.2595803033572362E-3</v>
      </c>
      <c r="Z33">
        <f t="shared" si="18"/>
        <v>0.29028971235665552</v>
      </c>
      <c r="AB33">
        <f t="shared" si="19"/>
        <v>1514.0978270919777</v>
      </c>
      <c r="AC33">
        <f t="shared" si="2"/>
        <v>1110.8816140544709</v>
      </c>
      <c r="AE33">
        <f t="shared" si="3"/>
        <v>0</v>
      </c>
      <c r="AF33">
        <f t="shared" si="4"/>
        <v>0</v>
      </c>
      <c r="AG33">
        <f t="shared" si="4"/>
        <v>-7.2572428089163878</v>
      </c>
      <c r="AH33">
        <f t="shared" si="5"/>
        <v>-8102.184418927719</v>
      </c>
      <c r="AI33">
        <f t="shared" si="6"/>
        <v>-8109.4416617366351</v>
      </c>
      <c r="AJ33">
        <f t="shared" si="7"/>
        <v>403.2162130375068</v>
      </c>
      <c r="AK33">
        <f t="shared" si="22"/>
        <v>105.98684789643845</v>
      </c>
      <c r="AL33">
        <f t="shared" si="8"/>
        <v>-7600.2386008026897</v>
      </c>
      <c r="AN33">
        <f t="shared" si="9"/>
        <v>0</v>
      </c>
      <c r="AO33">
        <f t="shared" si="9"/>
        <v>0</v>
      </c>
      <c r="AP33">
        <f t="shared" si="9"/>
        <v>-0.61961984024599281</v>
      </c>
      <c r="AQ33">
        <f t="shared" si="9"/>
        <v>-691.76054150090727</v>
      </c>
      <c r="AR33">
        <f t="shared" si="9"/>
        <v>-692.38016134115321</v>
      </c>
      <c r="AS33">
        <f t="shared" si="9"/>
        <v>34.426402985984566</v>
      </c>
      <c r="AT33">
        <f t="shared" si="9"/>
        <v>9.0491052168024755</v>
      </c>
      <c r="AU33">
        <f t="shared" si="9"/>
        <v>-648.90465313836614</v>
      </c>
      <c r="AW33">
        <v>30</v>
      </c>
      <c r="AX33">
        <f>IF(Z33&gt;0, (R33*SUMPRODUCT(K33:$K$98, X33:$X$98)-K33*$AZ$3)/Z33, 0)</f>
        <v>3826.8032478175473</v>
      </c>
    </row>
    <row r="34" spans="5:50" x14ac:dyDescent="0.25">
      <c r="E34">
        <v>2034</v>
      </c>
      <c r="F34" s="5">
        <v>3.5571999999999999E-2</v>
      </c>
      <c r="G34" s="5"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7.6231706005471522E-2</v>
      </c>
      <c r="L34" s="2">
        <v>31</v>
      </c>
      <c r="M34" s="6">
        <v>0.112419382</v>
      </c>
      <c r="Q34" s="4">
        <f t="shared" si="21"/>
        <v>25</v>
      </c>
      <c r="R34">
        <f t="shared" si="0"/>
        <v>250000</v>
      </c>
      <c r="S34">
        <f t="shared" si="1"/>
        <v>2901.7866476668319</v>
      </c>
      <c r="U34">
        <f t="shared" si="13"/>
        <v>0.112419382</v>
      </c>
      <c r="V34">
        <f t="shared" si="14"/>
        <v>0.01</v>
      </c>
      <c r="W34">
        <f t="shared" si="15"/>
        <v>0.29028971235665552</v>
      </c>
      <c r="X34">
        <f t="shared" si="16"/>
        <v>3.2634190064092974E-2</v>
      </c>
      <c r="Y34">
        <f t="shared" si="17"/>
        <v>2.9028971235665552E-3</v>
      </c>
      <c r="Z34">
        <f t="shared" si="18"/>
        <v>0.25475262516899599</v>
      </c>
      <c r="AB34">
        <f t="shared" si="19"/>
        <v>1110.8816140544709</v>
      </c>
      <c r="AC34">
        <f t="shared" si="2"/>
        <v>739.23776617346584</v>
      </c>
      <c r="AE34">
        <f t="shared" si="3"/>
        <v>0</v>
      </c>
      <c r="AF34">
        <f t="shared" si="4"/>
        <v>0</v>
      </c>
      <c r="AG34">
        <f t="shared" si="4"/>
        <v>-6.3688156292248994</v>
      </c>
      <c r="AH34">
        <f t="shared" si="5"/>
        <v>-8158.5475160232436</v>
      </c>
      <c r="AI34">
        <f t="shared" si="6"/>
        <v>-8164.9163316524682</v>
      </c>
      <c r="AJ34">
        <f t="shared" si="7"/>
        <v>371.64384788100506</v>
      </c>
      <c r="AK34">
        <f t="shared" si="22"/>
        <v>77.76171298381297</v>
      </c>
      <c r="AL34">
        <f t="shared" si="8"/>
        <v>-7715.5107707876505</v>
      </c>
      <c r="AN34">
        <f t="shared" si="9"/>
        <v>0</v>
      </c>
      <c r="AO34">
        <f t="shared" si="9"/>
        <v>0</v>
      </c>
      <c r="AP34">
        <f t="shared" si="9"/>
        <v>-0.48550568065012467</v>
      </c>
      <c r="AQ34">
        <f t="shared" si="9"/>
        <v>-621.93999567315382</v>
      </c>
      <c r="AR34">
        <f t="shared" si="9"/>
        <v>-622.42550135380395</v>
      </c>
      <c r="AS34">
        <f t="shared" si="9"/>
        <v>28.331044550406958</v>
      </c>
      <c r="AT34">
        <f t="shared" si="9"/>
        <v>5.9279080426638879</v>
      </c>
      <c r="AU34">
        <f t="shared" ref="AU34:AU79" si="23">AL34*$K34</f>
        <v>-588.16654876073312</v>
      </c>
      <c r="AW34">
        <v>31</v>
      </c>
      <c r="AX34">
        <f>IF(Z34&gt;0, (R34*SUMPRODUCT(K34:$K$98, X34:$X$98)-K34*$AZ$3)/Z34, 0)</f>
        <v>2901.7866476668319</v>
      </c>
    </row>
    <row r="35" spans="5:50" x14ac:dyDescent="0.25">
      <c r="E35">
        <v>2035</v>
      </c>
      <c r="F35" s="5">
        <v>3.5571999999999999E-2</v>
      </c>
      <c r="G35" s="5"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6.8064023219171002E-2</v>
      </c>
      <c r="L35" s="2">
        <v>32</v>
      </c>
      <c r="M35" s="6">
        <v>0.12734142500000001</v>
      </c>
      <c r="Q35" s="4">
        <f t="shared" si="21"/>
        <v>25</v>
      </c>
      <c r="R35">
        <f t="shared" si="0"/>
        <v>250000</v>
      </c>
      <c r="S35">
        <f t="shared" si="1"/>
        <v>1834.3098171009603</v>
      </c>
      <c r="U35">
        <f t="shared" si="13"/>
        <v>0.12734142500000001</v>
      </c>
      <c r="V35">
        <f t="shared" si="14"/>
        <v>0.01</v>
      </c>
      <c r="W35">
        <f t="shared" si="15"/>
        <v>0.25475262516899599</v>
      </c>
      <c r="X35">
        <f t="shared" si="16"/>
        <v>3.2440562311510816E-2</v>
      </c>
      <c r="Y35">
        <f t="shared" si="17"/>
        <v>2.5475262516899602E-3</v>
      </c>
      <c r="Z35">
        <f t="shared" si="18"/>
        <v>0.2197645366057952</v>
      </c>
      <c r="AB35">
        <f t="shared" si="19"/>
        <v>739.23776617346584</v>
      </c>
      <c r="AC35">
        <f t="shared" si="2"/>
        <v>403.11624694665352</v>
      </c>
      <c r="AE35">
        <f t="shared" si="3"/>
        <v>0</v>
      </c>
      <c r="AF35">
        <f t="shared" ref="AF35:AG66" si="24">-$Z35*P35</f>
        <v>0</v>
      </c>
      <c r="AG35">
        <f t="shared" si="24"/>
        <v>-5.4941134151448798</v>
      </c>
      <c r="AH35">
        <f t="shared" si="5"/>
        <v>-8110.1405778777043</v>
      </c>
      <c r="AI35">
        <f t="shared" ref="AI35:AI66" si="25">SUM(AE35:AH35)</f>
        <v>-8115.6346912928493</v>
      </c>
      <c r="AJ35">
        <f t="shared" si="7"/>
        <v>336.12151922681232</v>
      </c>
      <c r="AK35">
        <f t="shared" si="22"/>
        <v>51.746643632142614</v>
      </c>
      <c r="AL35">
        <f t="shared" ref="AL35:AL79" si="26">SUM(AI35:AK35)</f>
        <v>-7727.7665284338946</v>
      </c>
      <c r="AN35">
        <f t="shared" ref="AN35:AT66" si="27">AE35*$K35</f>
        <v>0</v>
      </c>
      <c r="AO35">
        <f t="shared" si="27"/>
        <v>0</v>
      </c>
      <c r="AP35">
        <f t="shared" si="27"/>
        <v>-0.37395146305717997</v>
      </c>
      <c r="AQ35">
        <f t="shared" si="27"/>
        <v>-552.008796603409</v>
      </c>
      <c r="AR35">
        <f t="shared" si="27"/>
        <v>-552.38274806646621</v>
      </c>
      <c r="AS35">
        <f t="shared" si="27"/>
        <v>22.877782889116787</v>
      </c>
      <c r="AT35">
        <f t="shared" si="27"/>
        <v>3.5220847536923223</v>
      </c>
      <c r="AU35">
        <f t="shared" si="23"/>
        <v>-525.98288042365709</v>
      </c>
      <c r="AW35">
        <v>32</v>
      </c>
      <c r="AX35">
        <f>IF(Z35&gt;0, (R35*SUMPRODUCT(K35:$K$98, X35:$X$98)-K35*$AZ$3)/Z35, 0)</f>
        <v>1834.3098171009603</v>
      </c>
    </row>
    <row r="36" spans="5:50" x14ac:dyDescent="0.25">
      <c r="E36">
        <v>2036</v>
      </c>
      <c r="F36" s="5">
        <v>3.5571999999999999E-2</v>
      </c>
      <c r="G36" s="5"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6.0771449302831244E-2</v>
      </c>
      <c r="L36" s="2">
        <v>33</v>
      </c>
      <c r="M36" s="6">
        <v>0.14457818</v>
      </c>
      <c r="Q36" s="4">
        <f t="shared" si="21"/>
        <v>25</v>
      </c>
      <c r="R36">
        <f t="shared" si="0"/>
        <v>250000</v>
      </c>
      <c r="S36">
        <f t="shared" si="1"/>
        <v>572.15340915553816</v>
      </c>
      <c r="U36">
        <f t="shared" si="13"/>
        <v>0.14457818</v>
      </c>
      <c r="V36">
        <f t="shared" si="14"/>
        <v>0.01</v>
      </c>
      <c r="W36">
        <f t="shared" si="15"/>
        <v>0.2197645366057952</v>
      </c>
      <c r="X36">
        <f t="shared" si="16"/>
        <v>3.177315673100925E-2</v>
      </c>
      <c r="Y36">
        <f t="shared" si="17"/>
        <v>2.197645366057952E-3</v>
      </c>
      <c r="Z36">
        <f t="shared" si="18"/>
        <v>0.18579373450872799</v>
      </c>
      <c r="AB36">
        <f t="shared" si="19"/>
        <v>403.11624694665352</v>
      </c>
      <c r="AC36">
        <f t="shared" si="2"/>
        <v>106.30251859890768</v>
      </c>
      <c r="AE36">
        <f t="shared" si="3"/>
        <v>0</v>
      </c>
      <c r="AF36">
        <f t="shared" si="24"/>
        <v>0</v>
      </c>
      <c r="AG36">
        <f t="shared" si="24"/>
        <v>-4.6448433627182002</v>
      </c>
      <c r="AH36">
        <f t="shared" si="5"/>
        <v>-7943.2891827523126</v>
      </c>
      <c r="AI36">
        <f t="shared" si="25"/>
        <v>-7947.934026115031</v>
      </c>
      <c r="AJ36">
        <f t="shared" si="7"/>
        <v>296.81372834774584</v>
      </c>
      <c r="AK36">
        <f t="shared" si="22"/>
        <v>28.218137286265748</v>
      </c>
      <c r="AL36">
        <f t="shared" si="26"/>
        <v>-7622.9021604810196</v>
      </c>
      <c r="AN36">
        <f t="shared" si="27"/>
        <v>0</v>
      </c>
      <c r="AO36">
        <f t="shared" si="27"/>
        <v>0</v>
      </c>
      <c r="AP36">
        <f t="shared" si="27"/>
        <v>-0.28227386293702128</v>
      </c>
      <c r="AQ36">
        <f t="shared" si="27"/>
        <v>-482.72519586736001</v>
      </c>
      <c r="AR36">
        <f t="shared" si="27"/>
        <v>-483.00746973029703</v>
      </c>
      <c r="AS36">
        <f t="shared" si="27"/>
        <v>18.037800444669362</v>
      </c>
      <c r="AT36">
        <f t="shared" si="27"/>
        <v>1.7148570995126309</v>
      </c>
      <c r="AU36">
        <f t="shared" si="23"/>
        <v>-463.25481218611503</v>
      </c>
      <c r="AW36">
        <v>33</v>
      </c>
      <c r="AX36">
        <f>IF(Z36&gt;0, (R36*SUMPRODUCT(K36:$K$98, X36:$X$98)-K36*$AZ$3)/Z36, 0)</f>
        <v>572.15340915553816</v>
      </c>
    </row>
    <row r="37" spans="5:50" x14ac:dyDescent="0.25">
      <c r="E37">
        <v>2037</v>
      </c>
      <c r="F37" s="5">
        <v>3.5571999999999999E-2</v>
      </c>
      <c r="G37" s="5"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5.4260222591813609E-2</v>
      </c>
      <c r="L37" s="2">
        <v>34</v>
      </c>
      <c r="M37" s="6">
        <v>0.16385111999999999</v>
      </c>
      <c r="Q37" s="4">
        <f t="shared" si="21"/>
        <v>25</v>
      </c>
      <c r="R37">
        <f t="shared" si="0"/>
        <v>250000</v>
      </c>
      <c r="S37">
        <f t="shared" si="1"/>
        <v>-967.92466915232012</v>
      </c>
      <c r="U37">
        <f t="shared" si="13"/>
        <v>0.16385111999999999</v>
      </c>
      <c r="V37">
        <f t="shared" si="14"/>
        <v>0.01</v>
      </c>
      <c r="W37">
        <f t="shared" si="15"/>
        <v>0.18579373450872799</v>
      </c>
      <c r="X37">
        <f t="shared" si="16"/>
        <v>3.044251148823773E-2</v>
      </c>
      <c r="Y37">
        <f t="shared" si="17"/>
        <v>1.85793734508728E-3</v>
      </c>
      <c r="Z37">
        <f t="shared" si="18"/>
        <v>0.15349328567540299</v>
      </c>
      <c r="AB37">
        <f t="shared" si="19"/>
        <v>106.30251859890768</v>
      </c>
      <c r="AC37">
        <f t="shared" si="2"/>
        <v>-148.56993775446699</v>
      </c>
      <c r="AE37">
        <f t="shared" si="3"/>
        <v>0</v>
      </c>
      <c r="AF37">
        <f t="shared" si="24"/>
        <v>0</v>
      </c>
      <c r="AG37">
        <f t="shared" si="24"/>
        <v>-3.8373321418850748</v>
      </c>
      <c r="AH37">
        <f t="shared" si="5"/>
        <v>-7610.6278720594328</v>
      </c>
      <c r="AI37">
        <f t="shared" si="25"/>
        <v>-7614.4652042013176</v>
      </c>
      <c r="AJ37">
        <f t="shared" si="7"/>
        <v>254.87245635337467</v>
      </c>
      <c r="AK37">
        <f t="shared" si="22"/>
        <v>7.4411763019235382</v>
      </c>
      <c r="AL37">
        <f t="shared" si="26"/>
        <v>-7352.1515715460191</v>
      </c>
      <c r="AN37">
        <f t="shared" si="27"/>
        <v>0</v>
      </c>
      <c r="AO37">
        <f t="shared" si="27"/>
        <v>0</v>
      </c>
      <c r="AP37">
        <f t="shared" si="27"/>
        <v>-0.20821449617740503</v>
      </c>
      <c r="AQ37">
        <f t="shared" si="27"/>
        <v>-412.95436240140555</v>
      </c>
      <c r="AR37">
        <f t="shared" si="27"/>
        <v>-413.16257689758294</v>
      </c>
      <c r="AS37">
        <f t="shared" si="27"/>
        <v>13.829436214256408</v>
      </c>
      <c r="AT37">
        <f t="shared" si="27"/>
        <v>0.4037598824872996</v>
      </c>
      <c r="AU37">
        <f t="shared" si="23"/>
        <v>-398.92938080083923</v>
      </c>
      <c r="AW37">
        <v>34</v>
      </c>
      <c r="AX37">
        <f>IF(Z37&gt;0, (R37*SUMPRODUCT(K37:$K$98, X37:$X$98)-K37*$AZ$3)/Z37, 0)</f>
        <v>-967.92466915232012</v>
      </c>
    </row>
    <row r="38" spans="5:50" x14ac:dyDescent="0.25">
      <c r="E38">
        <v>2038</v>
      </c>
      <c r="F38" s="5">
        <v>3.5571999999999999E-2</v>
      </c>
      <c r="G38" s="5"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4.8446627314119292E-2</v>
      </c>
      <c r="L38" s="2">
        <v>35</v>
      </c>
      <c r="M38" s="6">
        <v>0.185300933</v>
      </c>
      <c r="Q38" s="4">
        <f t="shared" si="21"/>
        <v>25</v>
      </c>
      <c r="R38">
        <f t="shared" si="0"/>
        <v>250000</v>
      </c>
      <c r="S38">
        <f t="shared" si="1"/>
        <v>-2899.0951223344578</v>
      </c>
      <c r="U38">
        <f t="shared" si="13"/>
        <v>0.185300933</v>
      </c>
      <c r="V38">
        <f t="shared" si="14"/>
        <v>0.01</v>
      </c>
      <c r="W38">
        <f t="shared" si="15"/>
        <v>0.15349328567540299</v>
      </c>
      <c r="X38">
        <f t="shared" si="16"/>
        <v>2.844244904488771E-2</v>
      </c>
      <c r="Y38">
        <f t="shared" si="17"/>
        <v>1.5349328567540298E-3</v>
      </c>
      <c r="Z38">
        <f t="shared" si="18"/>
        <v>0.12351590377376125</v>
      </c>
      <c r="AB38">
        <f t="shared" si="19"/>
        <v>-148.56993775446699</v>
      </c>
      <c r="AC38">
        <f t="shared" si="2"/>
        <v>-358.08435416124348</v>
      </c>
      <c r="AE38">
        <f t="shared" si="3"/>
        <v>0</v>
      </c>
      <c r="AF38">
        <f t="shared" si="24"/>
        <v>0</v>
      </c>
      <c r="AG38">
        <f t="shared" si="24"/>
        <v>-3.0878975943440312</v>
      </c>
      <c r="AH38">
        <f t="shared" si="5"/>
        <v>-7110.6122612219278</v>
      </c>
      <c r="AI38">
        <f t="shared" si="25"/>
        <v>-7113.7001588162721</v>
      </c>
      <c r="AJ38">
        <f t="shared" si="7"/>
        <v>209.51441640677649</v>
      </c>
      <c r="AK38">
        <f t="shared" si="22"/>
        <v>-10.399895642812691</v>
      </c>
      <c r="AL38">
        <f t="shared" si="26"/>
        <v>-6914.5856380523092</v>
      </c>
      <c r="AN38">
        <f t="shared" si="27"/>
        <v>0</v>
      </c>
      <c r="AO38">
        <f t="shared" si="27"/>
        <v>0</v>
      </c>
      <c r="AP38">
        <f t="shared" si="27"/>
        <v>-0.14959822393735078</v>
      </c>
      <c r="AQ38">
        <f t="shared" si="27"/>
        <v>-344.48518219462579</v>
      </c>
      <c r="AR38">
        <f t="shared" si="27"/>
        <v>-344.63478041856314</v>
      </c>
      <c r="AS38">
        <f t="shared" si="27"/>
        <v>10.150266848594301</v>
      </c>
      <c r="AT38">
        <f t="shared" si="27"/>
        <v>-0.50383986831307948</v>
      </c>
      <c r="AU38">
        <f t="shared" si="23"/>
        <v>-334.98835343828199</v>
      </c>
      <c r="AW38">
        <v>35</v>
      </c>
      <c r="AX38">
        <f>IF(Z38&gt;0, (R38*SUMPRODUCT(K38:$K$98, X38:$X$98)-K38*$AZ$3)/Z38, 0)</f>
        <v>-2899.0951223344578</v>
      </c>
    </row>
    <row r="39" spans="5:50" x14ac:dyDescent="0.25">
      <c r="E39">
        <v>2039</v>
      </c>
      <c r="F39" s="5">
        <v>3.5571999999999999E-2</v>
      </c>
      <c r="G39" s="5"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4.3255917244749365E-2</v>
      </c>
      <c r="L39" s="2">
        <v>36</v>
      </c>
      <c r="M39" s="6">
        <v>0.20871278500000001</v>
      </c>
      <c r="Q39" s="4">
        <f t="shared" si="21"/>
        <v>25</v>
      </c>
      <c r="R39">
        <f t="shared" si="0"/>
        <v>250000</v>
      </c>
      <c r="S39">
        <f t="shared" si="1"/>
        <v>-5398.1263121610746</v>
      </c>
      <c r="U39">
        <f t="shared" si="13"/>
        <v>0.20871278500000001</v>
      </c>
      <c r="V39">
        <f t="shared" si="14"/>
        <v>0.01</v>
      </c>
      <c r="W39">
        <f t="shared" si="15"/>
        <v>0.12351590377376125</v>
      </c>
      <c r="X39">
        <f t="shared" si="16"/>
        <v>2.5779348268413722E-2</v>
      </c>
      <c r="Y39">
        <f t="shared" si="17"/>
        <v>1.2351590377376125E-3</v>
      </c>
      <c r="Z39">
        <f t="shared" si="18"/>
        <v>9.6501396467609898E-2</v>
      </c>
      <c r="AB39">
        <f t="shared" si="19"/>
        <v>-358.08435416124348</v>
      </c>
      <c r="AC39">
        <f t="shared" si="2"/>
        <v>-520.92672743209278</v>
      </c>
      <c r="AE39">
        <f t="shared" si="3"/>
        <v>0</v>
      </c>
      <c r="AF39">
        <f t="shared" si="24"/>
        <v>0</v>
      </c>
      <c r="AG39">
        <f t="shared" si="24"/>
        <v>-2.4125349116902473</v>
      </c>
      <c r="AH39">
        <f t="shared" si="5"/>
        <v>-6444.8370671034309</v>
      </c>
      <c r="AI39">
        <f t="shared" si="25"/>
        <v>-6447.2496020151211</v>
      </c>
      <c r="AJ39">
        <f t="shared" si="7"/>
        <v>162.84237327084929</v>
      </c>
      <c r="AK39">
        <f t="shared" si="22"/>
        <v>-25.065904791287046</v>
      </c>
      <c r="AL39">
        <f t="shared" si="26"/>
        <v>-6309.4731335355591</v>
      </c>
      <c r="AN39">
        <f t="shared" si="27"/>
        <v>0</v>
      </c>
      <c r="AO39">
        <f t="shared" si="27"/>
        <v>0</v>
      </c>
      <c r="AP39">
        <f t="shared" si="27"/>
        <v>-0.10435641049014205</v>
      </c>
      <c r="AQ39">
        <f t="shared" si="27"/>
        <v>-278.77733883051923</v>
      </c>
      <c r="AR39">
        <f t="shared" si="27"/>
        <v>-278.88169524100937</v>
      </c>
      <c r="AS39">
        <f t="shared" si="27"/>
        <v>7.0438962221424433</v>
      </c>
      <c r="AT39">
        <f t="shared" si="27"/>
        <v>-1.084248703316679</v>
      </c>
      <c r="AU39">
        <f t="shared" si="23"/>
        <v>-272.92204772218361</v>
      </c>
      <c r="AW39">
        <v>36</v>
      </c>
      <c r="AX39">
        <f>IF(Z39&gt;0, (R39*SUMPRODUCT(K39:$K$98, X39:$X$98)-K39*$AZ$3)/Z39, 0)</f>
        <v>-5398.1263121610746</v>
      </c>
    </row>
    <row r="40" spans="5:50" x14ac:dyDescent="0.25">
      <c r="E40">
        <v>2040</v>
      </c>
      <c r="F40" s="5">
        <v>3.5571999999999999E-2</v>
      </c>
      <c r="G40" s="5"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3.8621354682811929E-2</v>
      </c>
      <c r="L40" s="2">
        <v>37</v>
      </c>
      <c r="M40" s="6">
        <v>0.23444695300000001</v>
      </c>
      <c r="Q40" s="4">
        <f t="shared" si="21"/>
        <v>25</v>
      </c>
      <c r="R40">
        <f t="shared" si="0"/>
        <v>250000</v>
      </c>
      <c r="S40">
        <f t="shared" si="1"/>
        <v>-8743.7410873255849</v>
      </c>
      <c r="U40">
        <f t="shared" si="13"/>
        <v>0.23444695300000001</v>
      </c>
      <c r="V40">
        <f t="shared" si="14"/>
        <v>0.01</v>
      </c>
      <c r="W40">
        <f t="shared" si="15"/>
        <v>9.6501396467609898E-2</v>
      </c>
      <c r="X40">
        <f t="shared" si="16"/>
        <v>2.2624458362076105E-2</v>
      </c>
      <c r="Y40">
        <f t="shared" si="17"/>
        <v>9.6501396467609901E-4</v>
      </c>
      <c r="Z40">
        <f t="shared" si="18"/>
        <v>7.291192414085769E-2</v>
      </c>
      <c r="AB40">
        <f t="shared" si="19"/>
        <v>-520.92672743209278</v>
      </c>
      <c r="AC40">
        <f t="shared" si="2"/>
        <v>-637.52298686638358</v>
      </c>
      <c r="AE40">
        <f t="shared" si="3"/>
        <v>0</v>
      </c>
      <c r="AF40">
        <f t="shared" si="24"/>
        <v>0</v>
      </c>
      <c r="AG40">
        <f t="shared" si="24"/>
        <v>-1.8227981035214422</v>
      </c>
      <c r="AH40">
        <f t="shared" si="5"/>
        <v>-5656.114590519026</v>
      </c>
      <c r="AI40">
        <f t="shared" si="25"/>
        <v>-5657.9373886225476</v>
      </c>
      <c r="AJ40">
        <f t="shared" si="7"/>
        <v>116.5962594342908</v>
      </c>
      <c r="AK40">
        <f t="shared" si="22"/>
        <v>-36.464870920246497</v>
      </c>
      <c r="AL40">
        <f t="shared" si="26"/>
        <v>-5577.8060001085032</v>
      </c>
      <c r="AN40">
        <f t="shared" si="27"/>
        <v>0</v>
      </c>
      <c r="AO40">
        <f t="shared" si="27"/>
        <v>0</v>
      </c>
      <c r="AP40">
        <f t="shared" si="27"/>
        <v>-7.0398932071258552E-2</v>
      </c>
      <c r="AQ40">
        <f t="shared" si="27"/>
        <v>-218.44680772706286</v>
      </c>
      <c r="AR40">
        <f t="shared" si="27"/>
        <v>-218.51720665913413</v>
      </c>
      <c r="AS40">
        <f t="shared" si="27"/>
        <v>4.5031054903009018</v>
      </c>
      <c r="AT40">
        <f t="shared" si="27"/>
        <v>-1.4083227132737945</v>
      </c>
      <c r="AU40">
        <f t="shared" si="23"/>
        <v>-215.42242388210701</v>
      </c>
      <c r="AW40">
        <v>37</v>
      </c>
      <c r="AX40">
        <f>IF(Z40&gt;0, (R40*SUMPRODUCT(K40:$K$98, X40:$X$98)-K40*$AZ$3)/Z40, 0)</f>
        <v>-8743.7410873255849</v>
      </c>
    </row>
    <row r="41" spans="5:50" x14ac:dyDescent="0.25">
      <c r="E41">
        <v>2041</v>
      </c>
      <c r="F41" s="5">
        <v>3.5571999999999999E-2</v>
      </c>
      <c r="G41" s="5"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3.4483352395367789E-2</v>
      </c>
      <c r="L41" s="2">
        <v>38</v>
      </c>
      <c r="M41" s="6">
        <v>0.26339700100000002</v>
      </c>
      <c r="Q41" s="4">
        <f t="shared" si="21"/>
        <v>25</v>
      </c>
      <c r="R41">
        <f t="shared" si="0"/>
        <v>250000</v>
      </c>
      <c r="S41">
        <f t="shared" si="1"/>
        <v>-13423.778815981785</v>
      </c>
      <c r="U41">
        <f t="shared" si="13"/>
        <v>0.26339700100000002</v>
      </c>
      <c r="V41">
        <f t="shared" si="14"/>
        <v>0.01</v>
      </c>
      <c r="W41">
        <f t="shared" si="15"/>
        <v>7.291192414085769E-2</v>
      </c>
      <c r="X41">
        <f t="shared" si="16"/>
        <v>1.920478215584142E-2</v>
      </c>
      <c r="Y41">
        <f t="shared" si="17"/>
        <v>7.2911924140857691E-4</v>
      </c>
      <c r="Z41">
        <f t="shared" si="18"/>
        <v>5.2978022743607696E-2</v>
      </c>
      <c r="AB41">
        <f t="shared" si="19"/>
        <v>-637.52298686638358</v>
      </c>
      <c r="AC41">
        <f t="shared" si="2"/>
        <v>-711.16525941824216</v>
      </c>
      <c r="AE41">
        <f t="shared" si="3"/>
        <v>0</v>
      </c>
      <c r="AF41">
        <f t="shared" si="24"/>
        <v>0</v>
      </c>
      <c r="AG41">
        <f t="shared" si="24"/>
        <v>-1.3244505685901924</v>
      </c>
      <c r="AH41">
        <f t="shared" si="5"/>
        <v>-4801.1955389603545</v>
      </c>
      <c r="AI41">
        <f t="shared" si="25"/>
        <v>-4802.5199895289443</v>
      </c>
      <c r="AJ41">
        <f t="shared" si="7"/>
        <v>73.642272551858582</v>
      </c>
      <c r="AK41">
        <f t="shared" si="22"/>
        <v>-44.626609080646851</v>
      </c>
      <c r="AL41">
        <f t="shared" si="26"/>
        <v>-4773.5043260577322</v>
      </c>
      <c r="AN41">
        <f t="shared" si="27"/>
        <v>0</v>
      </c>
      <c r="AO41">
        <f t="shared" si="27"/>
        <v>0</v>
      </c>
      <c r="AP41">
        <f t="shared" si="27"/>
        <v>-4.5671495686940844E-2</v>
      </c>
      <c r="AQ41">
        <f t="shared" si="27"/>
        <v>-165.56131768903768</v>
      </c>
      <c r="AR41">
        <f t="shared" si="27"/>
        <v>-165.6069891847246</v>
      </c>
      <c r="AS41">
        <f t="shared" si="27"/>
        <v>2.5394324356014604</v>
      </c>
      <c r="AT41">
        <f t="shared" si="27"/>
        <v>-1.5388750871382655</v>
      </c>
      <c r="AU41">
        <f t="shared" si="23"/>
        <v>-164.60643183626141</v>
      </c>
      <c r="AW41">
        <v>38</v>
      </c>
      <c r="AX41">
        <f>IF(Z41&gt;0, (R41*SUMPRODUCT(K41:$K$98, X41:$X$98)-K41*$AZ$3)/Z41, 0)</f>
        <v>-13423.778815981785</v>
      </c>
    </row>
    <row r="42" spans="5:50" x14ac:dyDescent="0.25">
      <c r="E42">
        <v>2042</v>
      </c>
      <c r="F42" s="5">
        <v>3.5571999999999999E-2</v>
      </c>
      <c r="G42" s="5"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3.0788707495864095E-2</v>
      </c>
      <c r="L42" s="2">
        <v>39</v>
      </c>
      <c r="M42" s="6">
        <v>0.29593128600000002</v>
      </c>
      <c r="Q42" s="4">
        <f t="shared" si="21"/>
        <v>25</v>
      </c>
      <c r="R42">
        <f t="shared" si="0"/>
        <v>250000</v>
      </c>
      <c r="S42">
        <f t="shared" si="1"/>
        <v>-20327.13963207835</v>
      </c>
      <c r="U42">
        <f t="shared" si="13"/>
        <v>0.29593128600000002</v>
      </c>
      <c r="V42">
        <f t="shared" si="14"/>
        <v>0.01</v>
      </c>
      <c r="W42">
        <f t="shared" si="15"/>
        <v>5.2978022743607696E-2</v>
      </c>
      <c r="X42">
        <f t="shared" si="16"/>
        <v>1.5677854400253075E-2</v>
      </c>
      <c r="Y42">
        <f t="shared" si="17"/>
        <v>5.2978022743607701E-4</v>
      </c>
      <c r="Z42">
        <f t="shared" si="18"/>
        <v>3.677038811591854E-2</v>
      </c>
      <c r="AB42">
        <f t="shared" si="19"/>
        <v>-711.16525941824216</v>
      </c>
      <c r="AC42">
        <f t="shared" si="2"/>
        <v>-747.43681355799049</v>
      </c>
      <c r="AE42">
        <f t="shared" si="3"/>
        <v>0</v>
      </c>
      <c r="AF42">
        <f t="shared" si="24"/>
        <v>0</v>
      </c>
      <c r="AG42">
        <f t="shared" si="24"/>
        <v>-0.91925970289796344</v>
      </c>
      <c r="AH42">
        <f t="shared" si="5"/>
        <v>-3919.4636000632686</v>
      </c>
      <c r="AI42">
        <f t="shared" si="25"/>
        <v>-3920.3828597661663</v>
      </c>
      <c r="AJ42">
        <f t="shared" si="7"/>
        <v>36.271554139748332</v>
      </c>
      <c r="AK42">
        <f t="shared" si="22"/>
        <v>-49.781568159276958</v>
      </c>
      <c r="AL42">
        <f t="shared" si="26"/>
        <v>-3933.892873785695</v>
      </c>
      <c r="AN42">
        <f t="shared" si="27"/>
        <v>0</v>
      </c>
      <c r="AO42">
        <f t="shared" si="27"/>
        <v>0</v>
      </c>
      <c r="AP42">
        <f t="shared" si="27"/>
        <v>-2.8302818105260329E-2</v>
      </c>
      <c r="AQ42">
        <f t="shared" si="27"/>
        <v>-120.67521832303443</v>
      </c>
      <c r="AR42">
        <f t="shared" si="27"/>
        <v>-120.70352114113969</v>
      </c>
      <c r="AS42">
        <f t="shared" si="27"/>
        <v>1.1167542708291098</v>
      </c>
      <c r="AT42">
        <f t="shared" si="27"/>
        <v>-1.5327101407413999</v>
      </c>
      <c r="AU42">
        <f t="shared" si="23"/>
        <v>-121.11947701105197</v>
      </c>
      <c r="AW42">
        <v>39</v>
      </c>
      <c r="AX42">
        <f>IF(Z42&gt;0, (R42*SUMPRODUCT(K42:$K$98, X42:$X$98)-K42*$AZ$3)/Z42, 0)</f>
        <v>-20327.13963207835</v>
      </c>
    </row>
    <row r="43" spans="5:50" x14ac:dyDescent="0.25">
      <c r="E43">
        <v>2043</v>
      </c>
      <c r="F43" s="5">
        <v>3.5571999999999999E-2</v>
      </c>
      <c r="G43" s="5"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2.7489917407021513E-2</v>
      </c>
      <c r="L43" s="2">
        <v>40</v>
      </c>
      <c r="M43" s="6">
        <v>0.33262349499999999</v>
      </c>
      <c r="Q43" s="4">
        <f t="shared" si="21"/>
        <v>25</v>
      </c>
      <c r="R43">
        <f t="shared" si="0"/>
        <v>250000</v>
      </c>
      <c r="S43">
        <f t="shared" si="1"/>
        <v>-31138.303758333634</v>
      </c>
      <c r="U43">
        <f t="shared" si="13"/>
        <v>0.33262349499999999</v>
      </c>
      <c r="V43">
        <f t="shared" si="14"/>
        <v>0.01</v>
      </c>
      <c r="W43">
        <f t="shared" si="15"/>
        <v>3.677038811591854E-2</v>
      </c>
      <c r="X43">
        <f t="shared" si="16"/>
        <v>1.2230695007623289E-2</v>
      </c>
      <c r="Y43">
        <f t="shared" si="17"/>
        <v>3.6770388115918543E-4</v>
      </c>
      <c r="Z43">
        <f t="shared" si="18"/>
        <v>2.4171989227136065E-2</v>
      </c>
      <c r="AB43">
        <f t="shared" si="19"/>
        <v>-747.43681355799049</v>
      </c>
      <c r="AC43">
        <f t="shared" si="2"/>
        <v>-752.67474299773107</v>
      </c>
      <c r="AE43">
        <f t="shared" si="3"/>
        <v>0</v>
      </c>
      <c r="AF43">
        <f t="shared" si="24"/>
        <v>0</v>
      </c>
      <c r="AG43">
        <f t="shared" si="24"/>
        <v>-0.60429973067840159</v>
      </c>
      <c r="AH43">
        <f t="shared" si="5"/>
        <v>-3057.6737519058224</v>
      </c>
      <c r="AI43">
        <f t="shared" si="25"/>
        <v>-3058.278051636501</v>
      </c>
      <c r="AJ43">
        <f t="shared" si="7"/>
        <v>5.2379294397405829</v>
      </c>
      <c r="AK43">
        <f t="shared" si="22"/>
        <v>-52.320576949059337</v>
      </c>
      <c r="AL43">
        <f t="shared" si="26"/>
        <v>-3105.3606991458196</v>
      </c>
      <c r="AN43">
        <f t="shared" si="27"/>
        <v>0</v>
      </c>
      <c r="AO43">
        <f t="shared" si="27"/>
        <v>0</v>
      </c>
      <c r="AP43">
        <f t="shared" si="27"/>
        <v>-1.6612149685434605E-2</v>
      </c>
      <c r="AQ43">
        <f t="shared" si="27"/>
        <v>-84.055198897508646</v>
      </c>
      <c r="AR43">
        <f t="shared" si="27"/>
        <v>-84.071811047194089</v>
      </c>
      <c r="AS43">
        <f t="shared" si="27"/>
        <v>0.14399024768227509</v>
      </c>
      <c r="AT43">
        <f t="shared" si="27"/>
        <v>-1.4382883390173549</v>
      </c>
      <c r="AU43">
        <f t="shared" si="23"/>
        <v>-85.366109138529154</v>
      </c>
      <c r="AW43">
        <v>40</v>
      </c>
      <c r="AX43">
        <f>IF(Z43&gt;0, (R43*SUMPRODUCT(K43:$K$98, X43:$X$98)-K43*$AZ$3)/Z43, 0)</f>
        <v>-31138.303758333634</v>
      </c>
    </row>
    <row r="44" spans="5:50" x14ac:dyDescent="0.25">
      <c r="E44">
        <v>2044</v>
      </c>
      <c r="F44" s="5">
        <v>3.5571999999999999E-2</v>
      </c>
      <c r="G44" s="5"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2.4544569113412063E-2</v>
      </c>
      <c r="L44" s="2">
        <v>41</v>
      </c>
      <c r="M44" s="6">
        <v>0.37225971299999999</v>
      </c>
      <c r="Q44" s="4">
        <f t="shared" si="21"/>
        <v>25</v>
      </c>
      <c r="R44">
        <f t="shared" si="0"/>
        <v>250000</v>
      </c>
      <c r="S44">
        <f t="shared" si="1"/>
        <v>-49133.429269815279</v>
      </c>
      <c r="U44">
        <f t="shared" si="13"/>
        <v>0.37225971299999999</v>
      </c>
      <c r="V44">
        <f t="shared" si="14"/>
        <v>0.01</v>
      </c>
      <c r="W44">
        <f t="shared" si="15"/>
        <v>2.4171989227136065E-2</v>
      </c>
      <c r="X44">
        <f t="shared" si="16"/>
        <v>8.9982577723327628E-3</v>
      </c>
      <c r="Y44">
        <f t="shared" si="17"/>
        <v>2.4171989227136066E-4</v>
      </c>
      <c r="Z44">
        <f t="shared" si="18"/>
        <v>1.4932011562531941E-2</v>
      </c>
      <c r="AB44">
        <f t="shared" si="19"/>
        <v>-752.67474299773107</v>
      </c>
      <c r="AC44">
        <f t="shared" si="2"/>
        <v>-733.66093396372708</v>
      </c>
      <c r="AE44">
        <f t="shared" si="3"/>
        <v>0</v>
      </c>
      <c r="AF44">
        <f t="shared" si="24"/>
        <v>0</v>
      </c>
      <c r="AG44">
        <f t="shared" si="24"/>
        <v>-0.37330028906329854</v>
      </c>
      <c r="AH44">
        <f t="shared" si="5"/>
        <v>-2249.5644430831908</v>
      </c>
      <c r="AI44">
        <f t="shared" si="25"/>
        <v>-2249.9377433722539</v>
      </c>
      <c r="AJ44">
        <f t="shared" si="7"/>
        <v>-19.013809034003998</v>
      </c>
      <c r="AK44">
        <f t="shared" si="22"/>
        <v>-52.687232009841182</v>
      </c>
      <c r="AL44">
        <f t="shared" si="26"/>
        <v>-2321.638784416099</v>
      </c>
      <c r="AN44">
        <f t="shared" si="27"/>
        <v>0</v>
      </c>
      <c r="AO44">
        <f t="shared" si="27"/>
        <v>0</v>
      </c>
      <c r="AP44">
        <f t="shared" si="27"/>
        <v>-9.1624947449708317E-3</v>
      </c>
      <c r="AQ44">
        <f t="shared" si="27"/>
        <v>-55.214589948329696</v>
      </c>
      <c r="AR44">
        <f t="shared" si="27"/>
        <v>-55.223752443074659</v>
      </c>
      <c r="AS44">
        <f t="shared" si="27"/>
        <v>-0.46668574994432976</v>
      </c>
      <c r="AT44">
        <f t="shared" si="27"/>
        <v>-1.2931854074599232</v>
      </c>
      <c r="AU44">
        <f t="shared" si="23"/>
        <v>-56.983623600478914</v>
      </c>
      <c r="AW44">
        <v>41</v>
      </c>
      <c r="AX44">
        <f>IF(Z44&gt;0, (R44*SUMPRODUCT(K44:$K$98, X44:$X$98)-K44*$AZ$3)/Z44, 0)</f>
        <v>-49133.429269815279</v>
      </c>
    </row>
    <row r="45" spans="5:50" x14ac:dyDescent="0.25">
      <c r="E45">
        <v>2045</v>
      </c>
      <c r="F45" s="5">
        <v>3.5571999999999999E-2</v>
      </c>
      <c r="G45" s="5"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2.1914793851260769E-2</v>
      </c>
      <c r="L45" s="2">
        <v>42</v>
      </c>
      <c r="M45" s="6">
        <v>0.41367450300000003</v>
      </c>
      <c r="Q45" s="4">
        <f t="shared" si="21"/>
        <v>25</v>
      </c>
      <c r="R45">
        <f t="shared" si="0"/>
        <v>250000</v>
      </c>
      <c r="S45">
        <f t="shared" si="1"/>
        <v>-80975.365881257647</v>
      </c>
      <c r="U45">
        <f t="shared" si="13"/>
        <v>0.41367450300000003</v>
      </c>
      <c r="V45">
        <f t="shared" si="14"/>
        <v>0.01</v>
      </c>
      <c r="W45">
        <f t="shared" si="15"/>
        <v>1.4932011562531941E-2</v>
      </c>
      <c r="X45">
        <f t="shared" si="16"/>
        <v>6.1769924619206546E-3</v>
      </c>
      <c r="Y45">
        <f t="shared" si="17"/>
        <v>1.4932011562531942E-4</v>
      </c>
      <c r="Z45">
        <f t="shared" si="18"/>
        <v>8.6056989849859662E-3</v>
      </c>
      <c r="AB45">
        <f t="shared" si="19"/>
        <v>-733.66093396372708</v>
      </c>
      <c r="AC45">
        <f t="shared" si="2"/>
        <v>-696.84962397320612</v>
      </c>
      <c r="AE45">
        <f t="shared" si="3"/>
        <v>0</v>
      </c>
      <c r="AF45">
        <f t="shared" si="24"/>
        <v>0</v>
      </c>
      <c r="AG45">
        <f t="shared" si="24"/>
        <v>-0.21514247462464917</v>
      </c>
      <c r="AH45">
        <f t="shared" si="5"/>
        <v>-1544.2481154801637</v>
      </c>
      <c r="AI45">
        <f t="shared" si="25"/>
        <v>-1544.4632579547883</v>
      </c>
      <c r="AJ45">
        <f t="shared" si="7"/>
        <v>-36.811309990520954</v>
      </c>
      <c r="AK45">
        <f t="shared" si="22"/>
        <v>-51.3562653774609</v>
      </c>
      <c r="AL45">
        <f t="shared" si="26"/>
        <v>-1632.6308333227701</v>
      </c>
      <c r="AN45">
        <f t="shared" si="27"/>
        <v>0</v>
      </c>
      <c r="AO45">
        <f t="shared" si="27"/>
        <v>0</v>
      </c>
      <c r="AP45">
        <f t="shared" si="27"/>
        <v>-4.7148029800492871E-3</v>
      </c>
      <c r="AQ45">
        <f t="shared" si="27"/>
        <v>-33.841879105945722</v>
      </c>
      <c r="AR45">
        <f t="shared" si="27"/>
        <v>-33.846593908925769</v>
      </c>
      <c r="AS45">
        <f t="shared" si="27"/>
        <v>-0.80671226983712274</v>
      </c>
      <c r="AT45">
        <f t="shared" si="27"/>
        <v>-1.1254619687176963</v>
      </c>
      <c r="AU45">
        <f t="shared" si="23"/>
        <v>-35.778768147480584</v>
      </c>
      <c r="AW45">
        <v>42</v>
      </c>
      <c r="AX45">
        <f>IF(Z45&gt;0, (R45*SUMPRODUCT(K45:$K$98, X45:$X$98)-K45*$AZ$3)/Z45, 0)</f>
        <v>-80975.365881257647</v>
      </c>
    </row>
    <row r="46" spans="5:50" x14ac:dyDescent="0.25">
      <c r="E46">
        <v>2046</v>
      </c>
      <c r="F46" s="5">
        <v>3.5571999999999999E-2</v>
      </c>
      <c r="G46" s="5"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1.9566780224339969E-2</v>
      </c>
      <c r="L46" s="2">
        <v>43</v>
      </c>
      <c r="M46" s="6">
        <v>0.42102545200000002</v>
      </c>
      <c r="Q46" s="4">
        <f t="shared" si="21"/>
        <v>25</v>
      </c>
      <c r="R46">
        <f t="shared" si="0"/>
        <v>250000</v>
      </c>
      <c r="S46">
        <f t="shared" si="1"/>
        <v>-132448.81612023007</v>
      </c>
      <c r="U46">
        <f t="shared" si="13"/>
        <v>0.42102545200000002</v>
      </c>
      <c r="V46">
        <f t="shared" si="14"/>
        <v>0.01</v>
      </c>
      <c r="W46">
        <f t="shared" si="15"/>
        <v>8.6056989849859662E-3</v>
      </c>
      <c r="X46">
        <f t="shared" si="16"/>
        <v>3.623218304929658E-3</v>
      </c>
      <c r="Y46">
        <f t="shared" si="17"/>
        <v>8.6056989849859662E-5</v>
      </c>
      <c r="Z46">
        <f t="shared" si="18"/>
        <v>4.8964236902064489E-3</v>
      </c>
      <c r="AB46">
        <f t="shared" si="19"/>
        <v>-696.84962397320612</v>
      </c>
      <c r="AC46">
        <f t="shared" si="2"/>
        <v>-648.52552099089235</v>
      </c>
      <c r="AE46">
        <f t="shared" si="3"/>
        <v>0</v>
      </c>
      <c r="AF46">
        <f t="shared" si="24"/>
        <v>0</v>
      </c>
      <c r="AG46">
        <f t="shared" si="24"/>
        <v>-0.12241059225516122</v>
      </c>
      <c r="AH46">
        <f t="shared" si="5"/>
        <v>-905.80457623241455</v>
      </c>
      <c r="AI46">
        <f t="shared" si="25"/>
        <v>-905.92698682466971</v>
      </c>
      <c r="AJ46">
        <f t="shared" si="7"/>
        <v>-48.324102982313775</v>
      </c>
      <c r="AK46">
        <f t="shared" si="22"/>
        <v>-48.779473678124432</v>
      </c>
      <c r="AL46">
        <f t="shared" si="26"/>
        <v>-1003.0305634851079</v>
      </c>
      <c r="AN46">
        <f t="shared" si="27"/>
        <v>0</v>
      </c>
      <c r="AO46">
        <f t="shared" si="27"/>
        <v>0</v>
      </c>
      <c r="AP46">
        <f t="shared" si="27"/>
        <v>-2.3951811557880319E-3</v>
      </c>
      <c r="AQ46">
        <f t="shared" si="27"/>
        <v>-17.723679069341056</v>
      </c>
      <c r="AR46">
        <f t="shared" si="27"/>
        <v>-17.726074250496843</v>
      </c>
      <c r="AS46">
        <f t="shared" si="27"/>
        <v>-0.94554710259330532</v>
      </c>
      <c r="AT46">
        <f t="shared" si="27"/>
        <v>-0.95445724091883721</v>
      </c>
      <c r="AU46">
        <f t="shared" si="23"/>
        <v>-19.626078594008984</v>
      </c>
      <c r="AW46">
        <v>43</v>
      </c>
      <c r="AX46">
        <f>IF(Z46&gt;0, (R46*SUMPRODUCT(K46:$K$98, X46:$X$98)-K46*$AZ$3)/Z46, 0)</f>
        <v>-132448.81612023007</v>
      </c>
    </row>
    <row r="47" spans="5:50" x14ac:dyDescent="0.25">
      <c r="E47">
        <v>2047</v>
      </c>
      <c r="F47" s="5">
        <v>3.5571999999999999E-2</v>
      </c>
      <c r="G47" s="5"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1.7470339486017828E-2</v>
      </c>
      <c r="L47" s="2">
        <v>44</v>
      </c>
      <c r="M47" s="6">
        <v>0.42896583300000002</v>
      </c>
      <c r="Q47" s="4">
        <f t="shared" si="21"/>
        <v>25</v>
      </c>
      <c r="R47">
        <f t="shared" si="0"/>
        <v>250000</v>
      </c>
      <c r="S47">
        <f t="shared" si="1"/>
        <v>-215825.82949801351</v>
      </c>
      <c r="U47">
        <f t="shared" si="13"/>
        <v>0.42896583300000002</v>
      </c>
      <c r="V47">
        <f t="shared" si="14"/>
        <v>0.01</v>
      </c>
      <c r="W47">
        <f t="shared" si="15"/>
        <v>4.8964236902064489E-3</v>
      </c>
      <c r="X47">
        <f t="shared" si="16"/>
        <v>2.1003984669903434E-3</v>
      </c>
      <c r="Y47">
        <f t="shared" si="17"/>
        <v>4.8964236902064488E-5</v>
      </c>
      <c r="Z47">
        <f t="shared" si="18"/>
        <v>2.7470609863140408E-3</v>
      </c>
      <c r="AB47">
        <f t="shared" si="19"/>
        <v>-648.52552099089235</v>
      </c>
      <c r="AC47">
        <f t="shared" si="2"/>
        <v>-592.88671605285901</v>
      </c>
      <c r="AE47">
        <f t="shared" si="3"/>
        <v>0</v>
      </c>
      <c r="AF47">
        <f t="shared" si="24"/>
        <v>0</v>
      </c>
      <c r="AG47">
        <f t="shared" si="24"/>
        <v>-6.8676524657851026E-2</v>
      </c>
      <c r="AH47">
        <f t="shared" si="5"/>
        <v>-525.09961674758586</v>
      </c>
      <c r="AI47">
        <f t="shared" si="25"/>
        <v>-525.16829327224366</v>
      </c>
      <c r="AJ47">
        <f t="shared" si="7"/>
        <v>-55.638804938033331</v>
      </c>
      <c r="AK47">
        <f t="shared" si="22"/>
        <v>-45.396786469362468</v>
      </c>
      <c r="AL47">
        <f t="shared" si="26"/>
        <v>-626.20388467963949</v>
      </c>
      <c r="AN47">
        <f t="shared" si="27"/>
        <v>0</v>
      </c>
      <c r="AO47">
        <f t="shared" si="27"/>
        <v>0</v>
      </c>
      <c r="AP47">
        <f t="shared" si="27"/>
        <v>-1.1998022004925319E-3</v>
      </c>
      <c r="AQ47">
        <f t="shared" si="27"/>
        <v>-9.1736685685581776</v>
      </c>
      <c r="AR47">
        <f t="shared" si="27"/>
        <v>-9.17486837075867</v>
      </c>
      <c r="AS47">
        <f t="shared" si="27"/>
        <v>-0.97202881086376747</v>
      </c>
      <c r="AT47">
        <f t="shared" si="27"/>
        <v>-0.79309727119402296</v>
      </c>
      <c r="AU47">
        <f t="shared" si="23"/>
        <v>-10.93999445281646</v>
      </c>
      <c r="AW47">
        <v>44</v>
      </c>
      <c r="AX47">
        <f>IF(Z47&gt;0, (R47*SUMPRODUCT(K47:$K$98, X47:$X$98)-K47*$AZ$3)/Z47, 0)</f>
        <v>-215825.82949801351</v>
      </c>
    </row>
    <row r="48" spans="5:50" x14ac:dyDescent="0.25">
      <c r="E48">
        <v>2048</v>
      </c>
      <c r="F48" s="5">
        <v>3.5571999999999999E-2</v>
      </c>
      <c r="G48" s="5"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1.5598517398230203E-2</v>
      </c>
      <c r="L48" s="2">
        <v>45</v>
      </c>
      <c r="M48" s="6">
        <v>0.43771532000000002</v>
      </c>
      <c r="Q48" s="4">
        <f t="shared" si="21"/>
        <v>25</v>
      </c>
      <c r="R48">
        <f t="shared" si="0"/>
        <v>250000</v>
      </c>
      <c r="S48">
        <f t="shared" si="1"/>
        <v>-353659.64937470673</v>
      </c>
      <c r="U48">
        <f t="shared" si="13"/>
        <v>0.43771532000000002</v>
      </c>
      <c r="V48">
        <f t="shared" si="14"/>
        <v>0.01</v>
      </c>
      <c r="W48">
        <f t="shared" si="15"/>
        <v>2.7470609863140408E-3</v>
      </c>
      <c r="X48">
        <f t="shared" si="16"/>
        <v>1.202430678683966E-3</v>
      </c>
      <c r="Y48">
        <f t="shared" si="17"/>
        <v>2.7470609863140409E-5</v>
      </c>
      <c r="Z48">
        <f t="shared" si="18"/>
        <v>1.5171596977669344E-3</v>
      </c>
      <c r="AB48">
        <f t="shared" si="19"/>
        <v>-592.88671605285901</v>
      </c>
      <c r="AC48">
        <f t="shared" si="2"/>
        <v>-536.55816675769006</v>
      </c>
      <c r="AE48">
        <f t="shared" si="3"/>
        <v>0</v>
      </c>
      <c r="AF48">
        <f t="shared" si="24"/>
        <v>0</v>
      </c>
      <c r="AG48">
        <f t="shared" si="24"/>
        <v>-3.7928992444173359E-2</v>
      </c>
      <c r="AH48">
        <f t="shared" si="5"/>
        <v>-300.60766967099153</v>
      </c>
      <c r="AI48">
        <f t="shared" si="25"/>
        <v>-300.64559866343569</v>
      </c>
      <c r="AJ48">
        <f t="shared" si="7"/>
        <v>-56.328549295168955</v>
      </c>
      <c r="AK48">
        <f t="shared" si="22"/>
        <v>-41.502070123700136</v>
      </c>
      <c r="AL48">
        <f t="shared" si="26"/>
        <v>-398.4762180823048</v>
      </c>
      <c r="AN48">
        <f t="shared" si="27"/>
        <v>0</v>
      </c>
      <c r="AO48">
        <f t="shared" si="27"/>
        <v>0</v>
      </c>
      <c r="AP48">
        <f t="shared" si="27"/>
        <v>-5.9163604853778012E-4</v>
      </c>
      <c r="AQ48">
        <f t="shared" si="27"/>
        <v>-4.6890339654043993</v>
      </c>
      <c r="AR48">
        <f t="shared" si="27"/>
        <v>-4.6896256014529367</v>
      </c>
      <c r="AS48">
        <f t="shared" si="27"/>
        <v>-0.87864185619776058</v>
      </c>
      <c r="AT48">
        <f t="shared" si="27"/>
        <v>-0.64737076288710649</v>
      </c>
      <c r="AU48">
        <f t="shared" si="23"/>
        <v>-6.2156382205378042</v>
      </c>
      <c r="AW48">
        <v>45</v>
      </c>
      <c r="AX48">
        <f>IF(Z48&gt;0, (R48*SUMPRODUCT(K48:$K$98, X48:$X$98)-K48*$AZ$3)/Z48, 0)</f>
        <v>-353659.64937470673</v>
      </c>
    </row>
    <row r="49" spans="5:50" x14ac:dyDescent="0.25">
      <c r="E49">
        <v>2049</v>
      </c>
      <c r="F49" s="5">
        <v>3.5571999999999999E-2</v>
      </c>
      <c r="G49" s="5"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1.3927247676991251E-2</v>
      </c>
      <c r="L49" s="2">
        <v>46</v>
      </c>
      <c r="M49" s="6">
        <v>0.44739131599999998</v>
      </c>
      <c r="Q49" s="4">
        <f t="shared" si="21"/>
        <v>25</v>
      </c>
      <c r="R49">
        <f t="shared" si="0"/>
        <v>250000</v>
      </c>
      <c r="S49">
        <f t="shared" si="1"/>
        <v>-586429.77097764262</v>
      </c>
      <c r="U49">
        <f t="shared" si="13"/>
        <v>0.44739131599999998</v>
      </c>
      <c r="V49">
        <f t="shared" si="14"/>
        <v>0.01</v>
      </c>
      <c r="W49">
        <f t="shared" si="15"/>
        <v>1.5171596977669344E-3</v>
      </c>
      <c r="X49">
        <f t="shared" si="16"/>
        <v>6.7876407376611105E-4</v>
      </c>
      <c r="Y49">
        <f t="shared" si="17"/>
        <v>1.5171596977669344E-5</v>
      </c>
      <c r="Z49">
        <f t="shared" si="18"/>
        <v>8.2322402702315401E-4</v>
      </c>
      <c r="AB49">
        <f t="shared" si="19"/>
        <v>-536.55816675769006</v>
      </c>
      <c r="AC49">
        <f t="shared" si="2"/>
        <v>-482.76307763048089</v>
      </c>
      <c r="AE49">
        <f t="shared" si="3"/>
        <v>0</v>
      </c>
      <c r="AF49">
        <f t="shared" si="24"/>
        <v>0</v>
      </c>
      <c r="AG49">
        <f t="shared" si="24"/>
        <v>-2.0580600675578851E-2</v>
      </c>
      <c r="AH49">
        <f t="shared" si="5"/>
        <v>-169.69101844152777</v>
      </c>
      <c r="AI49">
        <f t="shared" si="25"/>
        <v>-169.71159904220335</v>
      </c>
      <c r="AJ49">
        <f t="shared" si="7"/>
        <v>-53.795089127209167</v>
      </c>
      <c r="AK49">
        <f t="shared" si="22"/>
        <v>-37.559071673038311</v>
      </c>
      <c r="AL49">
        <f t="shared" si="26"/>
        <v>-261.0657598424508</v>
      </c>
      <c r="AN49">
        <f t="shared" si="27"/>
        <v>0</v>
      </c>
      <c r="AO49">
        <f t="shared" si="27"/>
        <v>0</v>
      </c>
      <c r="AP49">
        <f t="shared" si="27"/>
        <v>-2.8663112295004015E-4</v>
      </c>
      <c r="AQ49">
        <f t="shared" si="27"/>
        <v>-2.3633288423960472</v>
      </c>
      <c r="AR49">
        <f t="shared" si="27"/>
        <v>-2.3636154735189971</v>
      </c>
      <c r="AS49">
        <f t="shared" si="27"/>
        <v>-0.74921753008046121</v>
      </c>
      <c r="AT49">
        <f t="shared" si="27"/>
        <v>-0.52309449370827077</v>
      </c>
      <c r="AU49">
        <f t="shared" si="23"/>
        <v>-3.6359274973077289</v>
      </c>
      <c r="AW49">
        <v>46</v>
      </c>
      <c r="AX49">
        <f>IF(Z49&gt;0, (R49*SUMPRODUCT(K49:$K$98, X49:$X$98)-K49*$AZ$3)/Z49, 0)</f>
        <v>-586429.77097764262</v>
      </c>
    </row>
    <row r="50" spans="5:50" x14ac:dyDescent="0.25">
      <c r="E50">
        <v>2050</v>
      </c>
      <c r="F50" s="5">
        <v>3.5571999999999999E-2</v>
      </c>
      <c r="G50" s="5"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1.2435042568742187E-2</v>
      </c>
      <c r="L50" s="2">
        <v>47</v>
      </c>
      <c r="M50" s="6">
        <v>0.457001349</v>
      </c>
      <c r="Q50" s="4">
        <f t="shared" si="21"/>
        <v>25</v>
      </c>
      <c r="R50">
        <f t="shared" si="0"/>
        <v>250000</v>
      </c>
      <c r="S50">
        <f t="shared" si="1"/>
        <v>-986624.52113312704</v>
      </c>
      <c r="U50">
        <f t="shared" si="13"/>
        <v>0.457001349</v>
      </c>
      <c r="V50">
        <f t="shared" si="14"/>
        <v>0.01</v>
      </c>
      <c r="W50">
        <f t="shared" si="15"/>
        <v>8.2322402702315401E-4</v>
      </c>
      <c r="X50">
        <f t="shared" si="16"/>
        <v>3.7621449087879382E-4</v>
      </c>
      <c r="Y50">
        <f t="shared" si="17"/>
        <v>8.2322402702315402E-6</v>
      </c>
      <c r="Z50">
        <f t="shared" si="18"/>
        <v>4.3877729587412864E-4</v>
      </c>
      <c r="AB50">
        <f t="shared" si="19"/>
        <v>-482.76307763048089</v>
      </c>
      <c r="AC50">
        <f t="shared" si="2"/>
        <v>-432.90843942590055</v>
      </c>
      <c r="AE50">
        <f t="shared" si="3"/>
        <v>0</v>
      </c>
      <c r="AF50">
        <f t="shared" si="24"/>
        <v>0</v>
      </c>
      <c r="AG50">
        <f t="shared" si="24"/>
        <v>-1.0969432396853216E-2</v>
      </c>
      <c r="AH50">
        <f t="shared" si="5"/>
        <v>-94.053622719698453</v>
      </c>
      <c r="AI50">
        <f t="shared" si="25"/>
        <v>-94.064592152095301</v>
      </c>
      <c r="AJ50">
        <f t="shared" si="7"/>
        <v>-49.85463820458034</v>
      </c>
      <c r="AK50">
        <f t="shared" si="22"/>
        <v>-33.793415434133664</v>
      </c>
      <c r="AL50">
        <f t="shared" si="26"/>
        <v>-177.71264579080932</v>
      </c>
      <c r="AN50">
        <f t="shared" si="27"/>
        <v>0</v>
      </c>
      <c r="AO50">
        <f t="shared" si="27"/>
        <v>0</v>
      </c>
      <c r="AP50">
        <f t="shared" si="27"/>
        <v>-1.364053588098094E-4</v>
      </c>
      <c r="AQ50">
        <f t="shared" si="27"/>
        <v>-1.1695608022638675</v>
      </c>
      <c r="AR50">
        <f t="shared" si="27"/>
        <v>-1.1696972076226773</v>
      </c>
      <c r="AS50">
        <f t="shared" si="27"/>
        <v>-0.61994454832319712</v>
      </c>
      <c r="AT50">
        <f t="shared" si="27"/>
        <v>-0.42022255946664133</v>
      </c>
      <c r="AU50">
        <f t="shared" si="23"/>
        <v>-2.2098643154125162</v>
      </c>
      <c r="AW50">
        <v>47</v>
      </c>
      <c r="AX50">
        <f>IF(Z50&gt;0, (R50*SUMPRODUCT(K50:$K$98, X50:$X$98)-K50*$AZ$3)/Z50, 0)</f>
        <v>-986624.52113312704</v>
      </c>
    </row>
    <row r="51" spans="5:50" x14ac:dyDescent="0.25">
      <c r="E51">
        <v>2051</v>
      </c>
      <c r="F51" s="5">
        <v>3.5571999999999999E-2</v>
      </c>
      <c r="G51" s="5"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1.1102716579234095E-2</v>
      </c>
      <c r="L51" s="2">
        <v>48</v>
      </c>
      <c r="M51" s="6">
        <v>0.46737994300000002</v>
      </c>
      <c r="Q51" s="4">
        <f t="shared" si="21"/>
        <v>25</v>
      </c>
      <c r="R51">
        <f t="shared" si="0"/>
        <v>250000</v>
      </c>
      <c r="S51">
        <f t="shared" si="1"/>
        <v>-1689627.006217056</v>
      </c>
      <c r="U51">
        <f t="shared" si="13"/>
        <v>0.46737994300000002</v>
      </c>
      <c r="V51">
        <f t="shared" si="14"/>
        <v>0.01</v>
      </c>
      <c r="W51">
        <f t="shared" si="15"/>
        <v>4.3877729587412864E-4</v>
      </c>
      <c r="X51">
        <f t="shared" si="16"/>
        <v>2.050757075353444E-4</v>
      </c>
      <c r="Y51">
        <f t="shared" si="17"/>
        <v>4.3877729587412869E-6</v>
      </c>
      <c r="Z51">
        <f t="shared" si="18"/>
        <v>2.2931381538004295E-4</v>
      </c>
      <c r="AB51">
        <f t="shared" si="19"/>
        <v>-432.90843942590055</v>
      </c>
      <c r="AC51">
        <f t="shared" si="2"/>
        <v>-387.45481536479264</v>
      </c>
      <c r="AE51">
        <f t="shared" si="3"/>
        <v>0</v>
      </c>
      <c r="AF51">
        <f t="shared" si="24"/>
        <v>0</v>
      </c>
      <c r="AG51">
        <f t="shared" si="24"/>
        <v>-5.7328453845010736E-3</v>
      </c>
      <c r="AH51">
        <f t="shared" si="5"/>
        <v>-51.268926883836102</v>
      </c>
      <c r="AI51">
        <f t="shared" si="25"/>
        <v>-51.274659729220602</v>
      </c>
      <c r="AJ51">
        <f t="shared" si="7"/>
        <v>-45.453624061107917</v>
      </c>
      <c r="AK51">
        <f t="shared" si="22"/>
        <v>-30.303590759813041</v>
      </c>
      <c r="AL51">
        <f t="shared" si="26"/>
        <v>-127.03187455014157</v>
      </c>
      <c r="AN51">
        <f t="shared" si="27"/>
        <v>0</v>
      </c>
      <c r="AO51">
        <f t="shared" si="27"/>
        <v>0</v>
      </c>
      <c r="AP51">
        <f t="shared" si="27"/>
        <v>-6.3650157496685726E-5</v>
      </c>
      <c r="AQ51">
        <f t="shared" si="27"/>
        <v>-0.56922436451270775</v>
      </c>
      <c r="AR51">
        <f t="shared" si="27"/>
        <v>-0.5692880146702044</v>
      </c>
      <c r="AS51">
        <f t="shared" si="27"/>
        <v>-0.50465870544953662</v>
      </c>
      <c r="AT51">
        <f t="shared" si="27"/>
        <v>-0.3364521795393014</v>
      </c>
      <c r="AU51">
        <f t="shared" si="23"/>
        <v>-1.4103988996590424</v>
      </c>
      <c r="AW51">
        <v>48</v>
      </c>
      <c r="AX51">
        <f>IF(Z51&gt;0, (R51*SUMPRODUCT(K51:$K$98, X51:$X$98)-K51*$AZ$3)/Z51, 0)</f>
        <v>-1689627.006217056</v>
      </c>
    </row>
    <row r="52" spans="5:50" x14ac:dyDescent="0.25">
      <c r="E52">
        <v>2052</v>
      </c>
      <c r="F52" s="5">
        <v>3.5571999999999999E-2</v>
      </c>
      <c r="G52" s="5"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9.9131398028875842E-3</v>
      </c>
      <c r="L52" s="2">
        <v>49</v>
      </c>
      <c r="M52" s="6">
        <v>0.47825477199999999</v>
      </c>
      <c r="Q52" s="4">
        <f t="shared" si="21"/>
        <v>25</v>
      </c>
      <c r="R52">
        <f t="shared" si="0"/>
        <v>250000</v>
      </c>
      <c r="S52">
        <f t="shared" si="1"/>
        <v>-2951814.7079455839</v>
      </c>
      <c r="U52">
        <f t="shared" si="13"/>
        <v>0.47825477199999999</v>
      </c>
      <c r="V52">
        <f t="shared" si="14"/>
        <v>0.01</v>
      </c>
      <c r="W52">
        <f t="shared" si="15"/>
        <v>2.2931381538004295E-4</v>
      </c>
      <c r="X52">
        <f t="shared" si="16"/>
        <v>1.0967042649103254E-4</v>
      </c>
      <c r="Y52">
        <f t="shared" si="17"/>
        <v>2.2931381538004295E-6</v>
      </c>
      <c r="Z52">
        <f t="shared" si="18"/>
        <v>1.1735025073520999E-4</v>
      </c>
      <c r="AB52">
        <f t="shared" si="19"/>
        <v>-387.45481536479264</v>
      </c>
      <c r="AC52">
        <f t="shared" si="2"/>
        <v>-346.39619610129489</v>
      </c>
      <c r="AE52">
        <f t="shared" si="3"/>
        <v>0</v>
      </c>
      <c r="AF52">
        <f t="shared" si="24"/>
        <v>0</v>
      </c>
      <c r="AG52">
        <f t="shared" si="24"/>
        <v>-2.9337562683802495E-3</v>
      </c>
      <c r="AH52">
        <f t="shared" si="5"/>
        <v>-27.417606622758136</v>
      </c>
      <c r="AI52">
        <f t="shared" si="25"/>
        <v>-27.420540379026516</v>
      </c>
      <c r="AJ52">
        <f t="shared" si="7"/>
        <v>-41.058619263497746</v>
      </c>
      <c r="AK52">
        <f t="shared" si="22"/>
        <v>-27.121837075535488</v>
      </c>
      <c r="AL52">
        <f t="shared" si="26"/>
        <v>-95.600996718059747</v>
      </c>
      <c r="AN52">
        <f t="shared" si="27"/>
        <v>0</v>
      </c>
      <c r="AO52">
        <f t="shared" si="27"/>
        <v>0</v>
      </c>
      <c r="AP52">
        <f t="shared" si="27"/>
        <v>-2.90827360360512E-5</v>
      </c>
      <c r="AQ52">
        <f t="shared" si="27"/>
        <v>-0.27179456751197789</v>
      </c>
      <c r="AR52">
        <f t="shared" si="27"/>
        <v>-0.27182365024801397</v>
      </c>
      <c r="AS52">
        <f t="shared" si="27"/>
        <v>-0.40701983287258642</v>
      </c>
      <c r="AT52">
        <f t="shared" si="27"/>
        <v>-0.26886256264092306</v>
      </c>
      <c r="AU52">
        <f t="shared" si="23"/>
        <v>-0.9477060457615234</v>
      </c>
      <c r="AW52">
        <v>49</v>
      </c>
      <c r="AX52">
        <f>IF(Z52&gt;0, (R52*SUMPRODUCT(K52:$K$98, X52:$X$98)-K52*$AZ$3)/Z52, 0)</f>
        <v>-2951814.7079455839</v>
      </c>
    </row>
    <row r="53" spans="5:50" x14ac:dyDescent="0.25">
      <c r="E53">
        <v>2053</v>
      </c>
      <c r="F53" s="5">
        <v>3.5571999999999999E-2</v>
      </c>
      <c r="G53" s="5"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8.8510176811496272E-3</v>
      </c>
      <c r="L53" s="2">
        <v>50</v>
      </c>
      <c r="M53" s="6">
        <v>0.48949088600000001</v>
      </c>
      <c r="Q53" s="4">
        <f t="shared" si="21"/>
        <v>25</v>
      </c>
      <c r="R53">
        <f t="shared" si="0"/>
        <v>250000</v>
      </c>
      <c r="S53">
        <f t="shared" si="1"/>
        <v>-5269446.804287958</v>
      </c>
      <c r="U53">
        <f t="shared" si="13"/>
        <v>0.48949088600000001</v>
      </c>
      <c r="V53">
        <f t="shared" si="14"/>
        <v>0.01</v>
      </c>
      <c r="W53">
        <f t="shared" si="15"/>
        <v>1.1735025073520999E-4</v>
      </c>
      <c r="X53">
        <f t="shared" si="16"/>
        <v>5.744187820470009E-5</v>
      </c>
      <c r="Y53">
        <f t="shared" si="17"/>
        <v>1.1735025073520999E-6</v>
      </c>
      <c r="Z53">
        <f t="shared" si="18"/>
        <v>5.8734870023157796E-5</v>
      </c>
      <c r="AB53">
        <f t="shared" si="19"/>
        <v>-346.39619610129489</v>
      </c>
      <c r="AC53">
        <f t="shared" si="2"/>
        <v>-309.50027314379741</v>
      </c>
      <c r="AE53">
        <f t="shared" si="3"/>
        <v>0</v>
      </c>
      <c r="AF53">
        <f t="shared" si="24"/>
        <v>0</v>
      </c>
      <c r="AG53">
        <f t="shared" si="24"/>
        <v>-1.4683717505789449E-3</v>
      </c>
      <c r="AH53">
        <f t="shared" si="5"/>
        <v>-14.360469551175022</v>
      </c>
      <c r="AI53">
        <f t="shared" si="25"/>
        <v>-14.361937922925602</v>
      </c>
      <c r="AJ53">
        <f t="shared" si="7"/>
        <v>-36.895922957497476</v>
      </c>
      <c r="AK53">
        <f t="shared" si="22"/>
        <v>-24.247733727090644</v>
      </c>
      <c r="AL53">
        <f t="shared" si="26"/>
        <v>-75.505594607513729</v>
      </c>
      <c r="AN53">
        <f t="shared" si="27"/>
        <v>0</v>
      </c>
      <c r="AO53">
        <f t="shared" si="27"/>
        <v>0</v>
      </c>
      <c r="AP53">
        <f t="shared" si="27"/>
        <v>-1.2996584326874871E-5</v>
      </c>
      <c r="AQ53">
        <f t="shared" si="27"/>
        <v>-0.12710476990706096</v>
      </c>
      <c r="AR53">
        <f t="shared" si="27"/>
        <v>-0.12711776649138787</v>
      </c>
      <c r="AS53">
        <f t="shared" si="27"/>
        <v>-0.32656646645914461</v>
      </c>
      <c r="AT53">
        <f t="shared" si="27"/>
        <v>-0.21461711994628743</v>
      </c>
      <c r="AU53">
        <f t="shared" si="23"/>
        <v>-0.66830135289681991</v>
      </c>
      <c r="AW53">
        <v>50</v>
      </c>
      <c r="AX53">
        <f>IF(Z53&gt;0, (R53*SUMPRODUCT(K53:$K$98, X53:$X$98)-K53*$AZ$3)/Z53, 0)</f>
        <v>-5269446.804287958</v>
      </c>
    </row>
    <row r="54" spans="5:50" x14ac:dyDescent="0.25">
      <c r="E54">
        <v>2054</v>
      </c>
      <c r="F54" s="5">
        <v>3.5571999999999999E-2</v>
      </c>
      <c r="G54" s="5"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7.9026943581693102E-3</v>
      </c>
      <c r="L54" s="2">
        <v>51</v>
      </c>
      <c r="M54" s="6">
        <v>0.50154699899999999</v>
      </c>
      <c r="Q54" s="4">
        <f t="shared" si="21"/>
        <v>25</v>
      </c>
      <c r="R54">
        <f t="shared" si="0"/>
        <v>250000</v>
      </c>
      <c r="S54">
        <f t="shared" si="1"/>
        <v>-9635740.5973628871</v>
      </c>
      <c r="U54">
        <f t="shared" si="13"/>
        <v>0.50154699899999999</v>
      </c>
      <c r="V54">
        <f t="shared" si="14"/>
        <v>0.01</v>
      </c>
      <c r="W54">
        <f t="shared" si="15"/>
        <v>5.8734870023157796E-5</v>
      </c>
      <c r="X54">
        <f t="shared" si="16"/>
        <v>2.9458297796769854E-5</v>
      </c>
      <c r="Y54">
        <f t="shared" si="17"/>
        <v>5.8734870023157798E-7</v>
      </c>
      <c r="Z54">
        <f t="shared" si="18"/>
        <v>2.8689223526156365E-5</v>
      </c>
      <c r="AB54">
        <f t="shared" si="19"/>
        <v>-309.50027314379741</v>
      </c>
      <c r="AC54">
        <f t="shared" si="2"/>
        <v>-276.44191583780332</v>
      </c>
      <c r="AE54">
        <f t="shared" si="3"/>
        <v>0</v>
      </c>
      <c r="AF54">
        <f t="shared" si="24"/>
        <v>0</v>
      </c>
      <c r="AG54">
        <f t="shared" si="24"/>
        <v>-7.1723058815390916E-4</v>
      </c>
      <c r="AH54">
        <f t="shared" si="5"/>
        <v>-7.364574449192463</v>
      </c>
      <c r="AI54">
        <f t="shared" si="25"/>
        <v>-7.3652916797806167</v>
      </c>
      <c r="AJ54">
        <f t="shared" si="7"/>
        <v>-33.058357305994093</v>
      </c>
      <c r="AK54">
        <f t="shared" si="22"/>
        <v>-21.665019120065821</v>
      </c>
      <c r="AL54">
        <f t="shared" si="26"/>
        <v>-62.088668105840533</v>
      </c>
      <c r="AN54">
        <f t="shared" si="27"/>
        <v>0</v>
      </c>
      <c r="AO54">
        <f t="shared" si="27"/>
        <v>0</v>
      </c>
      <c r="AP54">
        <f t="shared" si="27"/>
        <v>-5.6680541225103537E-6</v>
      </c>
      <c r="AQ54">
        <f t="shared" si="27"/>
        <v>-5.819998094995113E-2</v>
      </c>
      <c r="AR54">
        <f t="shared" si="27"/>
        <v>-5.8205649004073642E-2</v>
      </c>
      <c r="AS54">
        <f t="shared" si="27"/>
        <v>-0.2612500937724247</v>
      </c>
      <c r="AT54">
        <f t="shared" si="27"/>
        <v>-0.1712120243697744</v>
      </c>
      <c r="AU54">
        <f t="shared" si="23"/>
        <v>-0.49066776714627275</v>
      </c>
      <c r="AW54">
        <v>51</v>
      </c>
      <c r="AX54">
        <f>IF(Z54&gt;0, (R54*SUMPRODUCT(K54:$K$98, X54:$X$98)-K54*$AZ$3)/Z54, 0)</f>
        <v>-9635740.5973628871</v>
      </c>
    </row>
    <row r="55" spans="5:50" x14ac:dyDescent="0.25">
      <c r="E55">
        <v>2055</v>
      </c>
      <c r="F55" s="5">
        <v>3.5571999999999999E-2</v>
      </c>
      <c r="G55" s="5"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7.0559771055083119E-3</v>
      </c>
      <c r="L55" s="2">
        <v>52</v>
      </c>
      <c r="M55" s="6">
        <v>0.51394563599999998</v>
      </c>
      <c r="Q55" s="4">
        <f t="shared" si="21"/>
        <v>25</v>
      </c>
      <c r="R55">
        <f t="shared" si="0"/>
        <v>250000</v>
      </c>
      <c r="S55">
        <f t="shared" si="1"/>
        <v>-18075627.90115197</v>
      </c>
      <c r="U55">
        <f t="shared" si="13"/>
        <v>0.51394563599999998</v>
      </c>
      <c r="V55">
        <f t="shared" si="14"/>
        <v>0.01</v>
      </c>
      <c r="W55">
        <f t="shared" si="15"/>
        <v>2.8689223526156365E-5</v>
      </c>
      <c r="X55">
        <f t="shared" si="16"/>
        <v>1.4744701231496595E-5</v>
      </c>
      <c r="Y55">
        <f t="shared" si="17"/>
        <v>2.8689223526156367E-7</v>
      </c>
      <c r="Z55">
        <f t="shared" si="18"/>
        <v>1.3657630059398206E-5</v>
      </c>
      <c r="AB55">
        <f t="shared" si="19"/>
        <v>-276.44191583780332</v>
      </c>
      <c r="AC55">
        <f t="shared" si="2"/>
        <v>-246.87023896527003</v>
      </c>
      <c r="AE55">
        <f t="shared" si="3"/>
        <v>0</v>
      </c>
      <c r="AF55">
        <f t="shared" si="24"/>
        <v>0</v>
      </c>
      <c r="AG55">
        <f t="shared" si="24"/>
        <v>-3.4144075148495514E-4</v>
      </c>
      <c r="AH55">
        <f t="shared" si="5"/>
        <v>-3.6861753078741488</v>
      </c>
      <c r="AI55">
        <f t="shared" si="25"/>
        <v>-3.6865167486256336</v>
      </c>
      <c r="AJ55">
        <f t="shared" si="7"/>
        <v>-29.571676872533288</v>
      </c>
      <c r="AK55">
        <f t="shared" si="22"/>
        <v>-19.350934108646236</v>
      </c>
      <c r="AL55">
        <f t="shared" si="26"/>
        <v>-52.609127729805159</v>
      </c>
      <c r="AN55">
        <f t="shared" si="27"/>
        <v>0</v>
      </c>
      <c r="AO55">
        <f t="shared" si="27"/>
        <v>0</v>
      </c>
      <c r="AP55">
        <f t="shared" si="27"/>
        <v>-2.4091981253653965E-6</v>
      </c>
      <c r="AQ55">
        <f t="shared" si="27"/>
        <v>-2.6009568579250048E-2</v>
      </c>
      <c r="AR55">
        <f t="shared" si="27"/>
        <v>-2.6011977777375413E-2</v>
      </c>
      <c r="AS55">
        <f t="shared" si="27"/>
        <v>-0.20865707498408453</v>
      </c>
      <c r="AT55">
        <f t="shared" si="27"/>
        <v>-0.13653974804080773</v>
      </c>
      <c r="AU55">
        <f t="shared" si="23"/>
        <v>-0.3712088008022677</v>
      </c>
      <c r="AW55">
        <v>52</v>
      </c>
      <c r="AX55">
        <f>IF(Z55&gt;0, (R55*SUMPRODUCT(K55:$K$98, X55:$X$98)-K55*$AZ$3)/Z55, 0)</f>
        <v>-18075627.90115197</v>
      </c>
    </row>
    <row r="56" spans="5:50" x14ac:dyDescent="0.25">
      <c r="E56">
        <v>2056</v>
      </c>
      <c r="F56" s="5">
        <v>3.5571999999999999E-2</v>
      </c>
      <c r="G56" s="5"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6.2999795584895634E-3</v>
      </c>
      <c r="L56" s="2">
        <v>53</v>
      </c>
      <c r="M56" s="6">
        <v>0.52707773400000002</v>
      </c>
      <c r="Q56" s="4">
        <f t="shared" si="21"/>
        <v>25</v>
      </c>
      <c r="R56">
        <f t="shared" si="0"/>
        <v>250000</v>
      </c>
      <c r="S56">
        <f t="shared" si="1"/>
        <v>-34866548.655269191</v>
      </c>
      <c r="U56">
        <f t="shared" si="13"/>
        <v>0.52707773400000002</v>
      </c>
      <c r="V56">
        <f t="shared" si="14"/>
        <v>0.01</v>
      </c>
      <c r="W56">
        <f t="shared" si="15"/>
        <v>1.3657630059398206E-5</v>
      </c>
      <c r="X56">
        <f t="shared" si="16"/>
        <v>7.1986327035178918E-6</v>
      </c>
      <c r="Y56">
        <f t="shared" si="17"/>
        <v>1.3657630059398206E-7</v>
      </c>
      <c r="Z56">
        <f t="shared" si="18"/>
        <v>6.3224210552863315E-6</v>
      </c>
      <c r="AB56">
        <f t="shared" si="19"/>
        <v>-246.87023896527003</v>
      </c>
      <c r="AC56">
        <f t="shared" si="2"/>
        <v>-220.44100134323926</v>
      </c>
      <c r="AE56">
        <f t="shared" si="3"/>
        <v>0</v>
      </c>
      <c r="AF56">
        <f t="shared" si="24"/>
        <v>0</v>
      </c>
      <c r="AG56">
        <f t="shared" si="24"/>
        <v>-1.5806052638215828E-4</v>
      </c>
      <c r="AH56">
        <f t="shared" si="5"/>
        <v>-1.799658175879473</v>
      </c>
      <c r="AI56">
        <f t="shared" si="25"/>
        <v>-1.7998162364058552</v>
      </c>
      <c r="AJ56">
        <f t="shared" si="7"/>
        <v>-26.429237622030769</v>
      </c>
      <c r="AK56">
        <f t="shared" si="22"/>
        <v>-17.280916727568904</v>
      </c>
      <c r="AL56">
        <f t="shared" si="26"/>
        <v>-45.509970586005529</v>
      </c>
      <c r="AN56">
        <f t="shared" si="27"/>
        <v>0</v>
      </c>
      <c r="AO56">
        <f t="shared" si="27"/>
        <v>0</v>
      </c>
      <c r="AP56">
        <f t="shared" si="27"/>
        <v>-9.9577808521169754E-7</v>
      </c>
      <c r="AQ56">
        <f t="shared" si="27"/>
        <v>-1.1337809720309296E-2</v>
      </c>
      <c r="AR56">
        <f t="shared" si="27"/>
        <v>-1.1338805498394507E-2</v>
      </c>
      <c r="AS56">
        <f t="shared" si="27"/>
        <v>-0.16650365676525716</v>
      </c>
      <c r="AT56">
        <f t="shared" si="27"/>
        <v>-0.10886942213564446</v>
      </c>
      <c r="AU56">
        <f t="shared" si="23"/>
        <v>-0.28671188439929612</v>
      </c>
      <c r="AW56">
        <v>53</v>
      </c>
      <c r="AX56">
        <f>IF(Z56&gt;0, (R56*SUMPRODUCT(K56:$K$98, X56:$X$98)-K56*$AZ$3)/Z56, 0)</f>
        <v>-34866548.655269191</v>
      </c>
    </row>
    <row r="57" spans="5:50" x14ac:dyDescent="0.25">
      <c r="E57">
        <v>2057</v>
      </c>
      <c r="F57" s="5">
        <v>3.5571999999999999E-2</v>
      </c>
      <c r="G57" s="5"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5.6249817486513955E-3</v>
      </c>
      <c r="L57" s="2">
        <v>54</v>
      </c>
      <c r="M57" s="6">
        <v>0.54097960300000003</v>
      </c>
      <c r="Q57" s="4">
        <f t="shared" si="21"/>
        <v>25</v>
      </c>
      <c r="R57">
        <f t="shared" si="0"/>
        <v>250000</v>
      </c>
      <c r="S57">
        <f t="shared" si="1"/>
        <v>-69333847.341967344</v>
      </c>
      <c r="U57">
        <f t="shared" si="13"/>
        <v>0.54097960300000003</v>
      </c>
      <c r="V57">
        <f t="shared" si="14"/>
        <v>0.01</v>
      </c>
      <c r="W57">
        <f t="shared" si="15"/>
        <v>6.3224210552863315E-6</v>
      </c>
      <c r="X57">
        <f t="shared" si="16"/>
        <v>3.4203008324876408E-6</v>
      </c>
      <c r="Y57">
        <f t="shared" si="17"/>
        <v>6.322421055286332E-8</v>
      </c>
      <c r="Z57">
        <f t="shared" si="18"/>
        <v>2.8388960122458271E-6</v>
      </c>
      <c r="AB57">
        <f t="shared" si="19"/>
        <v>-220.44100134323926</v>
      </c>
      <c r="AC57">
        <f t="shared" si="2"/>
        <v>-196.83158273277203</v>
      </c>
      <c r="AE57">
        <f t="shared" si="3"/>
        <v>0</v>
      </c>
      <c r="AF57">
        <f t="shared" si="24"/>
        <v>0</v>
      </c>
      <c r="AG57">
        <f t="shared" si="24"/>
        <v>-7.0972400306145678E-5</v>
      </c>
      <c r="AH57">
        <f t="shared" si="5"/>
        <v>-0.85507520812191018</v>
      </c>
      <c r="AI57">
        <f t="shared" si="25"/>
        <v>-0.85514618052221636</v>
      </c>
      <c r="AJ57">
        <f t="shared" si="7"/>
        <v>-23.60941861046723</v>
      </c>
      <c r="AK57">
        <f t="shared" si="22"/>
        <v>-15.43087009402675</v>
      </c>
      <c r="AL57">
        <f t="shared" si="26"/>
        <v>-39.895434885016194</v>
      </c>
      <c r="AN57">
        <f t="shared" si="27"/>
        <v>0</v>
      </c>
      <c r="AO57">
        <f t="shared" si="27"/>
        <v>0</v>
      </c>
      <c r="AP57">
        <f t="shared" si="27"/>
        <v>-3.9921845638005014E-7</v>
      </c>
      <c r="AQ57">
        <f t="shared" si="27"/>
        <v>-4.8097824394100382E-3</v>
      </c>
      <c r="AR57">
        <f t="shared" si="27"/>
        <v>-4.8101816578664186E-3</v>
      </c>
      <c r="AS57">
        <f t="shared" si="27"/>
        <v>-0.13280254878014877</v>
      </c>
      <c r="AT57">
        <f t="shared" si="27"/>
        <v>-8.6798362644711108E-2</v>
      </c>
      <c r="AU57">
        <f t="shared" si="23"/>
        <v>-0.22441109308272628</v>
      </c>
      <c r="AW57">
        <v>54</v>
      </c>
      <c r="AX57">
        <f>IF(Z57&gt;0, (R57*SUMPRODUCT(K57:$K$98, X57:$X$98)-K57*$AZ$3)/Z57, 0)</f>
        <v>-69333847.341967344</v>
      </c>
    </row>
    <row r="58" spans="5:50" x14ac:dyDescent="0.25">
      <c r="E58">
        <v>2058</v>
      </c>
      <c r="F58" s="5">
        <v>3.5571999999999999E-2</v>
      </c>
      <c r="G58" s="5"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5.0223051327244602E-3</v>
      </c>
      <c r="L58" s="2">
        <v>55</v>
      </c>
      <c r="M58" s="6">
        <v>0.55513806300000001</v>
      </c>
      <c r="Q58" s="4">
        <f t="shared" si="21"/>
        <v>25</v>
      </c>
      <c r="R58">
        <f t="shared" si="0"/>
        <v>250000</v>
      </c>
      <c r="S58">
        <f t="shared" si="1"/>
        <v>-142359231.3964822</v>
      </c>
      <c r="U58">
        <f t="shared" si="13"/>
        <v>0.55513806300000001</v>
      </c>
      <c r="V58">
        <f t="shared" si="14"/>
        <v>0.01</v>
      </c>
      <c r="W58">
        <f t="shared" si="15"/>
        <v>2.8388960122458271E-6</v>
      </c>
      <c r="X58">
        <f t="shared" si="16"/>
        <v>1.5759792332965729E-6</v>
      </c>
      <c r="Y58">
        <f t="shared" si="17"/>
        <v>2.838896012245827E-8</v>
      </c>
      <c r="Z58">
        <f t="shared" si="18"/>
        <v>1.234527818826796E-6</v>
      </c>
      <c r="AB58">
        <f t="shared" si="19"/>
        <v>-196.83158273277203</v>
      </c>
      <c r="AC58">
        <f t="shared" si="2"/>
        <v>-175.74643142575829</v>
      </c>
      <c r="AE58">
        <f t="shared" si="3"/>
        <v>0</v>
      </c>
      <c r="AF58">
        <f t="shared" si="24"/>
        <v>0</v>
      </c>
      <c r="AG58">
        <f t="shared" si="24"/>
        <v>-3.0863195470669896E-5</v>
      </c>
      <c r="AH58">
        <f t="shared" si="5"/>
        <v>-0.39399480832414324</v>
      </c>
      <c r="AI58">
        <f t="shared" si="25"/>
        <v>-0.39402567151961393</v>
      </c>
      <c r="AJ58">
        <f t="shared" si="7"/>
        <v>-21.085151307013746</v>
      </c>
      <c r="AK58">
        <f t="shared" si="22"/>
        <v>-13.778210791294043</v>
      </c>
      <c r="AL58">
        <f t="shared" si="26"/>
        <v>-35.257387769827403</v>
      </c>
      <c r="AN58">
        <f t="shared" si="27"/>
        <v>0</v>
      </c>
      <c r="AO58">
        <f t="shared" si="27"/>
        <v>0</v>
      </c>
      <c r="AP58">
        <f t="shared" si="27"/>
        <v>-1.5500438502462372E-7</v>
      </c>
      <c r="AQ58">
        <f t="shared" si="27"/>
        <v>-1.9787621481131344E-3</v>
      </c>
      <c r="AR58">
        <f t="shared" si="27"/>
        <v>-1.9789171524981592E-3</v>
      </c>
      <c r="AS58">
        <f t="shared" si="27"/>
        <v>-0.105896063633487</v>
      </c>
      <c r="AT58">
        <f t="shared" si="27"/>
        <v>-6.9198378776875624E-2</v>
      </c>
      <c r="AU58">
        <f t="shared" si="23"/>
        <v>-0.17707335956286077</v>
      </c>
      <c r="AW58">
        <v>55</v>
      </c>
      <c r="AX58">
        <f>IF(Z58&gt;0, (R58*SUMPRODUCT(K58:$K$98, X58:$X$98)-K58*$AZ$3)/Z58, 0)</f>
        <v>-142359231.3964822</v>
      </c>
    </row>
    <row r="59" spans="5:50" x14ac:dyDescent="0.25">
      <c r="E59">
        <v>2059</v>
      </c>
      <c r="F59" s="5">
        <v>3.5571999999999999E-2</v>
      </c>
      <c r="G59" s="5"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4.4842010113611249E-3</v>
      </c>
      <c r="L59" s="2">
        <v>56</v>
      </c>
      <c r="M59" s="6">
        <v>0.569934367</v>
      </c>
      <c r="Q59" s="4">
        <f t="shared" si="21"/>
        <v>25</v>
      </c>
      <c r="R59">
        <f t="shared" si="0"/>
        <v>250000</v>
      </c>
      <c r="S59">
        <f t="shared" si="1"/>
        <v>-302590280.89460111</v>
      </c>
      <c r="U59">
        <f t="shared" si="13"/>
        <v>0.569934367</v>
      </c>
      <c r="V59">
        <f t="shared" si="14"/>
        <v>0.01</v>
      </c>
      <c r="W59">
        <f t="shared" si="15"/>
        <v>1.234527818826796E-6</v>
      </c>
      <c r="X59">
        <f t="shared" si="16"/>
        <v>7.0359983096694067E-7</v>
      </c>
      <c r="Y59">
        <f t="shared" si="17"/>
        <v>1.234527818826796E-8</v>
      </c>
      <c r="Z59">
        <f t="shared" si="18"/>
        <v>5.1858270967158729E-7</v>
      </c>
      <c r="AB59">
        <f t="shared" si="19"/>
        <v>-175.74643142575829</v>
      </c>
      <c r="AC59">
        <f t="shared" si="2"/>
        <v>-156.91808778660896</v>
      </c>
      <c r="AE59">
        <f t="shared" si="3"/>
        <v>0</v>
      </c>
      <c r="AF59">
        <f t="shared" si="24"/>
        <v>0</v>
      </c>
      <c r="AG59">
        <f t="shared" si="24"/>
        <v>-1.2964567741789682E-5</v>
      </c>
      <c r="AH59">
        <f t="shared" si="5"/>
        <v>-0.17589995774173517</v>
      </c>
      <c r="AI59">
        <f t="shared" si="25"/>
        <v>-0.17591292230947697</v>
      </c>
      <c r="AJ59">
        <f t="shared" si="7"/>
        <v>-18.828343639149324</v>
      </c>
      <c r="AK59">
        <f t="shared" si="22"/>
        <v>-12.302250199803082</v>
      </c>
      <c r="AL59">
        <f t="shared" si="26"/>
        <v>-31.306506761261879</v>
      </c>
      <c r="AN59">
        <f t="shared" si="27"/>
        <v>0</v>
      </c>
      <c r="AO59">
        <f t="shared" si="27"/>
        <v>0</v>
      </c>
      <c r="AP59">
        <f t="shared" si="27"/>
        <v>-5.8135727779593105E-8</v>
      </c>
      <c r="AQ59">
        <f t="shared" si="27"/>
        <v>-7.8877076840386793E-4</v>
      </c>
      <c r="AR59">
        <f t="shared" si="27"/>
        <v>-7.8882890413164758E-4</v>
      </c>
      <c r="AS59">
        <f t="shared" si="27"/>
        <v>-8.4430077588928204E-2</v>
      </c>
      <c r="AT59">
        <f t="shared" si="27"/>
        <v>-5.5165762787974582E-2</v>
      </c>
      <c r="AU59">
        <f t="shared" si="23"/>
        <v>-0.14038466928103441</v>
      </c>
      <c r="AW59">
        <v>56</v>
      </c>
      <c r="AX59">
        <f>IF(Z59&gt;0, (R59*SUMPRODUCT(K59:$K$98, X59:$X$98)-K59*$AZ$3)/Z59, 0)</f>
        <v>-302590280.89460111</v>
      </c>
    </row>
    <row r="60" spans="5:50" x14ac:dyDescent="0.25">
      <c r="E60">
        <v>2060</v>
      </c>
      <c r="F60" s="5">
        <v>3.5571999999999999E-2</v>
      </c>
      <c r="G60" s="5"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4.0037509030010042E-3</v>
      </c>
      <c r="L60" s="2">
        <v>57</v>
      </c>
      <c r="M60" s="6">
        <v>0.58483052300000005</v>
      </c>
      <c r="Q60" s="4">
        <f t="shared" si="21"/>
        <v>25</v>
      </c>
      <c r="R60">
        <f t="shared" si="0"/>
        <v>250000</v>
      </c>
      <c r="S60">
        <f t="shared" si="1"/>
        <v>-666810232.58625853</v>
      </c>
      <c r="U60">
        <f t="shared" si="13"/>
        <v>0.58483052300000005</v>
      </c>
      <c r="V60">
        <f t="shared" si="14"/>
        <v>0.01</v>
      </c>
      <c r="W60">
        <f t="shared" si="15"/>
        <v>5.1858270967158729E-7</v>
      </c>
      <c r="X60">
        <f t="shared" si="16"/>
        <v>3.0328299731599159E-7</v>
      </c>
      <c r="Y60">
        <f t="shared" si="17"/>
        <v>5.1858270967158733E-9</v>
      </c>
      <c r="Z60">
        <f t="shared" si="18"/>
        <v>2.1011388525887982E-7</v>
      </c>
      <c r="AB60">
        <f t="shared" si="19"/>
        <v>-156.91808778660896</v>
      </c>
      <c r="AC60">
        <f t="shared" si="2"/>
        <v>-140.10608869907608</v>
      </c>
      <c r="AE60">
        <f t="shared" si="3"/>
        <v>0</v>
      </c>
      <c r="AF60">
        <f t="shared" si="24"/>
        <v>0</v>
      </c>
      <c r="AG60">
        <f t="shared" si="24"/>
        <v>-5.2528471314719954E-6</v>
      </c>
      <c r="AH60">
        <f t="shared" si="5"/>
        <v>-7.5820749328997891E-2</v>
      </c>
      <c r="AI60">
        <f t="shared" si="25"/>
        <v>-7.5826002176129365E-2</v>
      </c>
      <c r="AJ60">
        <f t="shared" si="7"/>
        <v>-16.811999087532882</v>
      </c>
      <c r="AK60">
        <f t="shared" si="22"/>
        <v>-10.984266145062628</v>
      </c>
      <c r="AL60">
        <f t="shared" si="26"/>
        <v>-27.872091234771638</v>
      </c>
      <c r="AN60">
        <f t="shared" si="27"/>
        <v>0</v>
      </c>
      <c r="AO60">
        <f t="shared" si="27"/>
        <v>0</v>
      </c>
      <c r="AP60">
        <f t="shared" si="27"/>
        <v>-2.1031091445957236E-8</v>
      </c>
      <c r="AQ60">
        <f t="shared" si="27"/>
        <v>-3.0356739359218811E-4</v>
      </c>
      <c r="AR60">
        <f t="shared" si="27"/>
        <v>-3.0358842468363405E-4</v>
      </c>
      <c r="AS60">
        <f t="shared" si="27"/>
        <v>-6.7311056527961835E-2</v>
      </c>
      <c r="AT60">
        <f t="shared" si="27"/>
        <v>-4.3978265497097858E-2</v>
      </c>
      <c r="AU60">
        <f t="shared" si="23"/>
        <v>-0.11159291044974332</v>
      </c>
      <c r="AW60">
        <v>57</v>
      </c>
      <c r="AX60">
        <f>IF(Z60&gt;0, (R60*SUMPRODUCT(K60:$K$98, X60:$X$98)-K60*$AZ$3)/Z60, 0)</f>
        <v>-666810232.58625853</v>
      </c>
    </row>
    <row r="61" spans="5:50" x14ac:dyDescent="0.25">
      <c r="E61">
        <v>2061</v>
      </c>
      <c r="F61" s="5">
        <v>3.5571999999999999E-2</v>
      </c>
      <c r="G61" s="5"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3.5747775919651821E-3</v>
      </c>
      <c r="L61" s="2">
        <v>58</v>
      </c>
      <c r="M61" s="6">
        <v>0.59948279800000004</v>
      </c>
      <c r="Q61" s="4">
        <f t="shared" si="21"/>
        <v>25</v>
      </c>
      <c r="R61">
        <f t="shared" si="0"/>
        <v>250000</v>
      </c>
      <c r="S61">
        <f t="shared" si="1"/>
        <v>-1524561473.0786397</v>
      </c>
      <c r="U61">
        <f t="shared" si="13"/>
        <v>0.59948279800000004</v>
      </c>
      <c r="V61">
        <f t="shared" si="14"/>
        <v>0.01</v>
      </c>
      <c r="W61">
        <f t="shared" si="15"/>
        <v>2.1011388525887982E-7</v>
      </c>
      <c r="X61">
        <f t="shared" si="16"/>
        <v>1.2595965983364425E-7</v>
      </c>
      <c r="Y61">
        <f t="shared" si="17"/>
        <v>2.1011388525887983E-9</v>
      </c>
      <c r="Z61">
        <f t="shared" si="18"/>
        <v>8.2053086572646783E-8</v>
      </c>
      <c r="AB61">
        <f t="shared" si="19"/>
        <v>-140.10608869907608</v>
      </c>
      <c r="AC61">
        <f t="shared" si="2"/>
        <v>-125.09497453584353</v>
      </c>
      <c r="AE61">
        <f t="shared" si="3"/>
        <v>0</v>
      </c>
      <c r="AF61">
        <f t="shared" si="24"/>
        <v>0</v>
      </c>
      <c r="AG61">
        <f t="shared" si="24"/>
        <v>-2.0513271643161695E-6</v>
      </c>
      <c r="AH61">
        <f t="shared" si="5"/>
        <v>-3.148991495841106E-2</v>
      </c>
      <c r="AI61">
        <f t="shared" si="25"/>
        <v>-3.1491966285575379E-2</v>
      </c>
      <c r="AJ61">
        <f t="shared" si="7"/>
        <v>-15.011114163232548</v>
      </c>
      <c r="AK61">
        <f t="shared" si="22"/>
        <v>-9.8074262089353272</v>
      </c>
      <c r="AL61">
        <f t="shared" si="26"/>
        <v>-24.850032338453452</v>
      </c>
      <c r="AN61">
        <f t="shared" si="27"/>
        <v>0</v>
      </c>
      <c r="AO61">
        <f t="shared" si="27"/>
        <v>0</v>
      </c>
      <c r="AP61">
        <f t="shared" si="27"/>
        <v>-7.3330383807869213E-9</v>
      </c>
      <c r="AQ61">
        <f t="shared" si="27"/>
        <v>-1.1256944236621705E-4</v>
      </c>
      <c r="AR61">
        <f t="shared" si="27"/>
        <v>-1.1257677540459786E-4</v>
      </c>
      <c r="AS61">
        <f t="shared" si="27"/>
        <v>-5.3661394541154886E-2</v>
      </c>
      <c r="AT61">
        <f t="shared" si="27"/>
        <v>-3.5059367446554045E-2</v>
      </c>
      <c r="AU61">
        <f t="shared" si="23"/>
        <v>-8.8833338763113529E-2</v>
      </c>
      <c r="AW61">
        <v>58</v>
      </c>
      <c r="AX61">
        <f>IF(Z61&gt;0, (R61*SUMPRODUCT(K61:$K$98, X61:$X$98)-K61*$AZ$3)/Z61, 0)</f>
        <v>-1524561473.0786397</v>
      </c>
    </row>
    <row r="62" spans="5:50" x14ac:dyDescent="0.25">
      <c r="E62">
        <v>2062</v>
      </c>
      <c r="F62" s="5">
        <v>3.5571999999999999E-2</v>
      </c>
      <c r="G62" s="5"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3.1917657071117694E-3</v>
      </c>
      <c r="L62" s="2">
        <v>59</v>
      </c>
      <c r="M62" s="6">
        <v>0.61448546299999995</v>
      </c>
      <c r="Q62" s="4">
        <f t="shared" si="21"/>
        <v>25</v>
      </c>
      <c r="R62">
        <f t="shared" si="0"/>
        <v>250000</v>
      </c>
      <c r="S62">
        <f t="shared" si="1"/>
        <v>-3624937552.5173736</v>
      </c>
      <c r="U62">
        <f t="shared" si="13"/>
        <v>0.61448546299999995</v>
      </c>
      <c r="V62">
        <f t="shared" si="14"/>
        <v>0.01</v>
      </c>
      <c r="W62">
        <f t="shared" si="15"/>
        <v>8.2053086572646783E-8</v>
      </c>
      <c r="X62">
        <f t="shared" si="16"/>
        <v>5.0420428893171939E-8</v>
      </c>
      <c r="Y62">
        <f t="shared" si="17"/>
        <v>8.2053086572646784E-10</v>
      </c>
      <c r="Z62">
        <f t="shared" si="18"/>
        <v>3.0812126813748376E-8</v>
      </c>
      <c r="AB62">
        <f t="shared" si="19"/>
        <v>-125.09497453584353</v>
      </c>
      <c r="AC62">
        <f t="shared" si="2"/>
        <v>-111.69203556008398</v>
      </c>
      <c r="AE62">
        <f t="shared" si="3"/>
        <v>0</v>
      </c>
      <c r="AF62">
        <f t="shared" si="24"/>
        <v>0</v>
      </c>
      <c r="AG62">
        <f t="shared" si="24"/>
        <v>-7.7030317034370937E-7</v>
      </c>
      <c r="AH62">
        <f t="shared" si="5"/>
        <v>-1.2605107223292984E-2</v>
      </c>
      <c r="AI62">
        <f t="shared" si="25"/>
        <v>-1.2605877526463328E-2</v>
      </c>
      <c r="AJ62">
        <f t="shared" si="7"/>
        <v>-13.402938975759554</v>
      </c>
      <c r="AK62">
        <f t="shared" si="22"/>
        <v>-8.7566482175090474</v>
      </c>
      <c r="AL62">
        <f t="shared" si="26"/>
        <v>-22.172193070795064</v>
      </c>
      <c r="AN62">
        <f t="shared" si="27"/>
        <v>0</v>
      </c>
      <c r="AO62">
        <f t="shared" si="27"/>
        <v>0</v>
      </c>
      <c r="AP62">
        <f t="shared" si="27"/>
        <v>-2.4586272431825273E-9</v>
      </c>
      <c r="AQ62">
        <f t="shared" si="27"/>
        <v>-4.0232548969773404E-5</v>
      </c>
      <c r="AR62">
        <f t="shared" si="27"/>
        <v>-4.0235007597016586E-5</v>
      </c>
      <c r="AS62">
        <f t="shared" si="27"/>
        <v>-4.2779040997341089E-2</v>
      </c>
      <c r="AT62">
        <f t="shared" si="27"/>
        <v>-2.794916948988678E-2</v>
      </c>
      <c r="AU62">
        <f t="shared" si="23"/>
        <v>-7.0768445494824875E-2</v>
      </c>
      <c r="AW62">
        <v>59</v>
      </c>
      <c r="AX62">
        <f>IF(Z62&gt;0, (R62*SUMPRODUCT(K62:$K$98, X62:$X$98)-K62*$AZ$3)/Z62, 0)</f>
        <v>-3624937552.5173736</v>
      </c>
    </row>
    <row r="63" spans="5:50" x14ac:dyDescent="0.25">
      <c r="E63">
        <v>2063</v>
      </c>
      <c r="F63" s="5">
        <v>3.5571999999999999E-2</v>
      </c>
      <c r="G63" s="5"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2.8497908099212226E-3</v>
      </c>
      <c r="L63" s="2">
        <v>60</v>
      </c>
      <c r="M63" s="6">
        <v>0.62975077099999999</v>
      </c>
      <c r="Q63" s="4">
        <f t="shared" si="21"/>
        <v>25</v>
      </c>
      <c r="R63">
        <f t="shared" si="0"/>
        <v>250000</v>
      </c>
      <c r="S63">
        <f t="shared" si="1"/>
        <v>-8984203769.1522751</v>
      </c>
      <c r="U63">
        <f t="shared" si="13"/>
        <v>0.62975077099999999</v>
      </c>
      <c r="V63">
        <f t="shared" si="14"/>
        <v>0.01</v>
      </c>
      <c r="W63">
        <f t="shared" si="15"/>
        <v>3.0812126813748376E-8</v>
      </c>
      <c r="X63">
        <f t="shared" si="16"/>
        <v>1.9403960617107813E-8</v>
      </c>
      <c r="Y63">
        <f t="shared" si="17"/>
        <v>3.0812126813748378E-10</v>
      </c>
      <c r="Z63">
        <f t="shared" si="18"/>
        <v>1.110004492850308E-8</v>
      </c>
      <c r="AB63">
        <f t="shared" si="19"/>
        <v>-111.69203556008398</v>
      </c>
      <c r="AC63">
        <f t="shared" si="2"/>
        <v>-99.725065484416973</v>
      </c>
      <c r="AE63">
        <f t="shared" si="3"/>
        <v>0</v>
      </c>
      <c r="AF63">
        <f t="shared" si="24"/>
        <v>0</v>
      </c>
      <c r="AG63">
        <f t="shared" si="24"/>
        <v>-2.7750112321257699E-7</v>
      </c>
      <c r="AH63">
        <f t="shared" si="5"/>
        <v>-4.8509901542769535E-3</v>
      </c>
      <c r="AI63">
        <f t="shared" si="25"/>
        <v>-4.8512676554001658E-3</v>
      </c>
      <c r="AJ63">
        <f t="shared" si="7"/>
        <v>-11.966970075667007</v>
      </c>
      <c r="AK63">
        <f t="shared" si="22"/>
        <v>-7.8184424892058795</v>
      </c>
      <c r="AL63">
        <f t="shared" si="26"/>
        <v>-19.790263832528286</v>
      </c>
      <c r="AN63">
        <f t="shared" si="27"/>
        <v>0</v>
      </c>
      <c r="AO63">
        <f t="shared" si="27"/>
        <v>0</v>
      </c>
      <c r="AP63">
        <f t="shared" si="27"/>
        <v>-7.9082015067401872E-10</v>
      </c>
      <c r="AQ63">
        <f t="shared" si="27"/>
        <v>-1.3824307160676795E-5</v>
      </c>
      <c r="AR63">
        <f t="shared" si="27"/>
        <v>-1.3825097980827469E-5</v>
      </c>
      <c r="AS63">
        <f t="shared" si="27"/>
        <v>-3.4103361344238116E-2</v>
      </c>
      <c r="AT63">
        <f t="shared" si="27"/>
        <v>-2.2280925553636522E-2</v>
      </c>
      <c r="AU63">
        <f t="shared" si="23"/>
        <v>-5.6398111995855461E-2</v>
      </c>
      <c r="AW63">
        <v>60</v>
      </c>
      <c r="AX63">
        <f>IF(Z63&gt;0, (R63*SUMPRODUCT(K63:$K$98, X63:$X$98)-K63*$AZ$3)/Z63, 0)</f>
        <v>-8984203769.1522751</v>
      </c>
    </row>
    <row r="64" spans="5:50" x14ac:dyDescent="0.25">
      <c r="E64">
        <v>2064</v>
      </c>
      <c r="F64" s="5">
        <v>3.5571999999999999E-2</v>
      </c>
      <c r="G64" s="5"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2.5444560802868059E-3</v>
      </c>
      <c r="L64" s="2">
        <v>61</v>
      </c>
      <c r="M64" s="6">
        <v>0.64518007799999999</v>
      </c>
      <c r="Q64" s="4">
        <f t="shared" si="21"/>
        <v>25</v>
      </c>
      <c r="R64">
        <f t="shared" si="0"/>
        <v>250000</v>
      </c>
      <c r="S64">
        <f t="shared" si="1"/>
        <v>-23263190566.238575</v>
      </c>
      <c r="U64">
        <f t="shared" si="13"/>
        <v>0.64518007799999999</v>
      </c>
      <c r="V64">
        <f t="shared" si="14"/>
        <v>0.01</v>
      </c>
      <c r="W64">
        <f t="shared" si="15"/>
        <v>1.110004492850308E-8</v>
      </c>
      <c r="X64">
        <f t="shared" si="16"/>
        <v>7.1615278527751214E-9</v>
      </c>
      <c r="Y64">
        <f t="shared" si="17"/>
        <v>1.110004492850308E-10</v>
      </c>
      <c r="Z64">
        <f t="shared" si="18"/>
        <v>3.8275166264429279E-9</v>
      </c>
      <c r="AB64">
        <f t="shared" si="19"/>
        <v>-99.725065484416973</v>
      </c>
      <c r="AC64">
        <f t="shared" si="2"/>
        <v>-89.040248676388416</v>
      </c>
      <c r="AE64">
        <f t="shared" si="3"/>
        <v>0</v>
      </c>
      <c r="AF64">
        <f t="shared" si="24"/>
        <v>0</v>
      </c>
      <c r="AG64">
        <f t="shared" si="24"/>
        <v>-9.5687915661073202E-8</v>
      </c>
      <c r="AH64">
        <f t="shared" si="5"/>
        <v>-1.7903819631937803E-3</v>
      </c>
      <c r="AI64">
        <f t="shared" si="25"/>
        <v>-1.7904776511094415E-3</v>
      </c>
      <c r="AJ64">
        <f t="shared" si="7"/>
        <v>-10.684816808028557</v>
      </c>
      <c r="AK64">
        <f t="shared" si="22"/>
        <v>-6.9807545839091887</v>
      </c>
      <c r="AL64">
        <f t="shared" si="26"/>
        <v>-17.667361869588856</v>
      </c>
      <c r="AN64">
        <f t="shared" si="27"/>
        <v>0</v>
      </c>
      <c r="AO64">
        <f t="shared" si="27"/>
        <v>0</v>
      </c>
      <c r="AP64">
        <f t="shared" si="27"/>
        <v>-2.4347369881378881E-10</v>
      </c>
      <c r="AQ64">
        <f t="shared" si="27"/>
        <v>-4.5555482722842427E-6</v>
      </c>
      <c r="AR64">
        <f t="shared" si="27"/>
        <v>-4.5557917459830568E-6</v>
      </c>
      <c r="AS64">
        <f t="shared" si="27"/>
        <v>-2.7187047093938925E-2</v>
      </c>
      <c r="AT64">
        <f t="shared" si="27"/>
        <v>-1.7762223446017727E-2</v>
      </c>
      <c r="AU64">
        <f t="shared" si="23"/>
        <v>-4.4953826331702633E-2</v>
      </c>
      <c r="AW64">
        <v>61</v>
      </c>
      <c r="AX64">
        <f>IF(Z64&gt;0, (R64*SUMPRODUCT(K64:$K$98, X64:$X$98)-K64*$AZ$3)/Z64, 0)</f>
        <v>-23263190566.238575</v>
      </c>
    </row>
    <row r="65" spans="5:50" x14ac:dyDescent="0.25">
      <c r="E65">
        <v>2065</v>
      </c>
      <c r="F65" s="5">
        <v>3.5571999999999999E-2</v>
      </c>
      <c r="G65" s="5"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2.2718357859703624E-3</v>
      </c>
      <c r="L65" s="2">
        <v>62</v>
      </c>
      <c r="M65" s="6">
        <v>0.66067595400000001</v>
      </c>
      <c r="Q65" s="4">
        <f t="shared" si="21"/>
        <v>25</v>
      </c>
      <c r="R65">
        <f t="shared" si="0"/>
        <v>250000</v>
      </c>
      <c r="S65">
        <f t="shared" si="1"/>
        <v>-63070726600.888321</v>
      </c>
      <c r="U65">
        <f t="shared" si="13"/>
        <v>0.66067595400000001</v>
      </c>
      <c r="V65">
        <f t="shared" si="14"/>
        <v>0.01</v>
      </c>
      <c r="W65">
        <f t="shared" si="15"/>
        <v>3.8275166264429279E-9</v>
      </c>
      <c r="X65">
        <f t="shared" si="16"/>
        <v>2.5287481986260429E-9</v>
      </c>
      <c r="Y65">
        <f t="shared" si="17"/>
        <v>3.8275166264429276E-11</v>
      </c>
      <c r="Z65">
        <f t="shared" si="18"/>
        <v>1.2604932615524558E-9</v>
      </c>
      <c r="AB65">
        <f t="shared" si="19"/>
        <v>-89.040248676388416</v>
      </c>
      <c r="AC65">
        <f t="shared" si="2"/>
        <v>-79.50022588163695</v>
      </c>
      <c r="AE65">
        <f t="shared" si="3"/>
        <v>0</v>
      </c>
      <c r="AF65">
        <f t="shared" si="24"/>
        <v>0</v>
      </c>
      <c r="AG65">
        <f t="shared" si="24"/>
        <v>-3.1512331538811396E-8</v>
      </c>
      <c r="AH65">
        <f t="shared" si="5"/>
        <v>-6.3218704965651077E-4</v>
      </c>
      <c r="AI65">
        <f t="shared" si="25"/>
        <v>-6.3221856198804956E-4</v>
      </c>
      <c r="AJ65">
        <f t="shared" si="7"/>
        <v>-9.5400227947514651</v>
      </c>
      <c r="AK65">
        <f t="shared" si="22"/>
        <v>-6.2328174073471896</v>
      </c>
      <c r="AL65">
        <f t="shared" si="26"/>
        <v>-15.773472420660642</v>
      </c>
      <c r="AN65">
        <f t="shared" si="27"/>
        <v>0</v>
      </c>
      <c r="AO65">
        <f t="shared" si="27"/>
        <v>0</v>
      </c>
      <c r="AP65">
        <f t="shared" si="27"/>
        <v>-7.1590842489234232E-11</v>
      </c>
      <c r="AQ65">
        <f t="shared" si="27"/>
        <v>-1.4362251628366836E-6</v>
      </c>
      <c r="AR65">
        <f t="shared" si="27"/>
        <v>-1.4362967536791729E-6</v>
      </c>
      <c r="AS65">
        <f t="shared" si="27"/>
        <v>-2.1673365184089369E-2</v>
      </c>
      <c r="AT65">
        <f t="shared" si="27"/>
        <v>-1.4159937633430359E-2</v>
      </c>
      <c r="AU65">
        <f t="shared" si="23"/>
        <v>-3.5834739114273408E-2</v>
      </c>
      <c r="AW65">
        <v>62</v>
      </c>
      <c r="AX65">
        <f>IF(Z65&gt;0, (R65*SUMPRODUCT(K65:$K$98, X65:$X$98)-K65*$AZ$3)/Z65, 0)</f>
        <v>-63070726600.888321</v>
      </c>
    </row>
    <row r="66" spans="5:50" x14ac:dyDescent="0.25">
      <c r="E66">
        <v>2066</v>
      </c>
      <c r="F66" s="5">
        <v>3.5571999999999999E-2</v>
      </c>
      <c r="G66" s="5"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2.0284248089021089E-3</v>
      </c>
      <c r="L66" s="2">
        <v>63</v>
      </c>
      <c r="M66" s="6">
        <v>0.67625413199999995</v>
      </c>
      <c r="Q66" s="4">
        <f t="shared" si="21"/>
        <v>25</v>
      </c>
      <c r="R66">
        <f t="shared" si="0"/>
        <v>250000</v>
      </c>
      <c r="S66">
        <f t="shared" si="1"/>
        <v>-179486506311.58896</v>
      </c>
      <c r="U66">
        <f t="shared" si="13"/>
        <v>0.67625413199999995</v>
      </c>
      <c r="V66">
        <f t="shared" si="14"/>
        <v>0.01</v>
      </c>
      <c r="W66">
        <f t="shared" si="15"/>
        <v>1.2604932615524558E-9</v>
      </c>
      <c r="X66">
        <f t="shared" si="16"/>
        <v>8.5241377648300489E-10</v>
      </c>
      <c r="Y66">
        <f t="shared" si="17"/>
        <v>1.2604932615524558E-11</v>
      </c>
      <c r="Z66">
        <f t="shared" si="18"/>
        <v>3.9547455245392634E-10</v>
      </c>
      <c r="AB66">
        <f t="shared" si="19"/>
        <v>-79.50022588163695</v>
      </c>
      <c r="AC66">
        <f t="shared" si="2"/>
        <v>-70.982345755094471</v>
      </c>
      <c r="AE66">
        <f t="shared" si="3"/>
        <v>0</v>
      </c>
      <c r="AF66">
        <f t="shared" si="24"/>
        <v>0</v>
      </c>
      <c r="AG66">
        <f t="shared" si="24"/>
        <v>-9.8868638113481594E-9</v>
      </c>
      <c r="AH66">
        <f t="shared" si="5"/>
        <v>-2.1310344412075121E-4</v>
      </c>
      <c r="AI66">
        <f t="shared" si="25"/>
        <v>-2.1311333098456256E-4</v>
      </c>
      <c r="AJ66">
        <f t="shared" si="7"/>
        <v>-8.5178801265424795</v>
      </c>
      <c r="AK66">
        <f t="shared" si="22"/>
        <v>-5.5650158117145869</v>
      </c>
      <c r="AL66">
        <f t="shared" si="26"/>
        <v>-14.08310905158805</v>
      </c>
      <c r="AN66">
        <f t="shared" si="27"/>
        <v>0</v>
      </c>
      <c r="AO66">
        <f t="shared" si="27"/>
        <v>0</v>
      </c>
      <c r="AP66">
        <f t="shared" si="27"/>
        <v>-2.0054759837175066E-11</v>
      </c>
      <c r="AQ66">
        <f t="shared" si="27"/>
        <v>-4.3226431291701603E-7</v>
      </c>
      <c r="AR66">
        <f t="shared" si="27"/>
        <v>-4.3228436767685319E-7</v>
      </c>
      <c r="AS66">
        <f t="shared" si="27"/>
        <v>-1.7277879367932999E-2</v>
      </c>
      <c r="AT66">
        <f t="shared" si="27"/>
        <v>-1.1288216134414376E-2</v>
      </c>
      <c r="AU66">
        <f t="shared" si="23"/>
        <v>-2.8566527786715052E-2</v>
      </c>
      <c r="AW66">
        <v>63</v>
      </c>
      <c r="AX66">
        <f>IF(Z66&gt;0, (R66*SUMPRODUCT(K66:$K$98, X66:$X$98)-K66*$AZ$3)/Z66, 0)</f>
        <v>-179486506311.58896</v>
      </c>
    </row>
    <row r="67" spans="5:50" x14ac:dyDescent="0.25">
      <c r="E67">
        <v>2067</v>
      </c>
      <c r="F67" s="5">
        <v>3.5571999999999999E-2</v>
      </c>
      <c r="G67" s="5"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1.8110935793768828E-3</v>
      </c>
      <c r="L67" s="2">
        <v>64</v>
      </c>
      <c r="M67" s="6">
        <v>0.69194305599999995</v>
      </c>
      <c r="Q67" s="4">
        <f t="shared" si="21"/>
        <v>25</v>
      </c>
      <c r="R67">
        <f t="shared" ref="R67:R79" si="28">$C$6</f>
        <v>250000</v>
      </c>
      <c r="S67">
        <f t="shared" ref="S67:S79" si="29">AX67</f>
        <v>-537668433374.58527</v>
      </c>
      <c r="U67">
        <f t="shared" si="13"/>
        <v>0.69194305599999995</v>
      </c>
      <c r="V67">
        <f t="shared" si="14"/>
        <v>0.01</v>
      </c>
      <c r="W67">
        <f t="shared" si="15"/>
        <v>3.9547455245392634E-10</v>
      </c>
      <c r="X67">
        <f t="shared" si="16"/>
        <v>2.7364587039520207E-10</v>
      </c>
      <c r="Y67">
        <f t="shared" si="17"/>
        <v>3.9547455245392638E-12</v>
      </c>
      <c r="Z67">
        <f t="shared" si="18"/>
        <v>1.1787393653418502E-10</v>
      </c>
      <c r="AB67">
        <f t="shared" si="19"/>
        <v>-70.982345755094471</v>
      </c>
      <c r="AC67">
        <f t="shared" ref="AC67:AC79" si="30">S67*Z67</f>
        <v>-63.377094792030547</v>
      </c>
      <c r="AE67">
        <f t="shared" ref="AE67:AE79" si="31">$Z67*O67</f>
        <v>0</v>
      </c>
      <c r="AF67">
        <f t="shared" ref="AF67:AG79" si="32">-$Z67*P67</f>
        <v>0</v>
      </c>
      <c r="AG67">
        <f t="shared" si="32"/>
        <v>-2.9468484133546254E-9</v>
      </c>
      <c r="AH67">
        <f t="shared" ref="AH67:AH79" si="33">-X67*R67</f>
        <v>-6.841146759880052E-5</v>
      </c>
      <c r="AI67">
        <f t="shared" ref="AI67:AI79" si="34">SUM(AE67:AH67)</f>
        <v>-6.8414414447213879E-5</v>
      </c>
      <c r="AJ67">
        <f t="shared" ref="AJ67:AJ79" si="35">AB67-AC67</f>
        <v>-7.6052509630639236</v>
      </c>
      <c r="AK67">
        <f t="shared" si="22"/>
        <v>-4.9687642028566135</v>
      </c>
      <c r="AL67">
        <f t="shared" si="26"/>
        <v>-12.574083580334985</v>
      </c>
      <c r="AN67">
        <f t="shared" ref="AN67:AT79" si="36">AE67*$K67</f>
        <v>0</v>
      </c>
      <c r="AO67">
        <f t="shared" si="36"/>
        <v>0</v>
      </c>
      <c r="AP67">
        <f t="shared" si="36"/>
        <v>-5.3370182408235164E-12</v>
      </c>
      <c r="AQ67">
        <f t="shared" si="36"/>
        <v>-1.2389956972393726E-7</v>
      </c>
      <c r="AR67">
        <f t="shared" si="36"/>
        <v>-1.239049067421781E-7</v>
      </c>
      <c r="AS67">
        <f t="shared" si="36"/>
        <v>-1.3773821188754927E-2</v>
      </c>
      <c r="AT67">
        <f t="shared" si="36"/>
        <v>-8.9988969452313074E-3</v>
      </c>
      <c r="AU67">
        <f t="shared" si="23"/>
        <v>-2.2772842038892977E-2</v>
      </c>
      <c r="AW67">
        <v>64</v>
      </c>
      <c r="AX67">
        <f>IF(Z67&gt;0, (R67*SUMPRODUCT(K67:$K$98, X67:$X$98)-K67*$AZ$3)/Z67, 0)</f>
        <v>-537668433374.58527</v>
      </c>
    </row>
    <row r="68" spans="5:50" x14ac:dyDescent="0.25">
      <c r="E68">
        <v>2068</v>
      </c>
      <c r="F68" s="5">
        <v>3.5571999999999999E-2</v>
      </c>
      <c r="G68" s="5">
        <v>7.0000000000000007E-2</v>
      </c>
      <c r="H68" s="5">
        <f t="shared" ref="H68:H79" si="37">G68+$C$9</f>
        <v>0.12000000000000001</v>
      </c>
      <c r="I68" s="5">
        <f t="shared" ref="I68:I79" si="38">1+H68</f>
        <v>1.1200000000000001</v>
      </c>
      <c r="J68">
        <f t="shared" ref="J68:J79" si="39">1/I68</f>
        <v>0.89285714285714279</v>
      </c>
      <c r="K68">
        <f t="shared" si="20"/>
        <v>1.6170478387293595E-3</v>
      </c>
      <c r="L68" s="2">
        <v>65</v>
      </c>
      <c r="M68" s="6">
        <v>0.70765376499999999</v>
      </c>
      <c r="Q68" s="4">
        <f t="shared" si="21"/>
        <v>25</v>
      </c>
      <c r="R68">
        <f t="shared" si="28"/>
        <v>250000</v>
      </c>
      <c r="S68">
        <f t="shared" si="29"/>
        <v>-1700256786228.364</v>
      </c>
      <c r="U68">
        <f t="shared" ref="U68:U79" si="40">M68</f>
        <v>0.70765376499999999</v>
      </c>
      <c r="V68">
        <f t="shared" ref="V68:V79" si="41">$C$10</f>
        <v>0.01</v>
      </c>
      <c r="W68">
        <f t="shared" ref="W68:W79" si="42">Z67</f>
        <v>1.1787393653418502E-10</v>
      </c>
      <c r="X68">
        <f t="shared" ref="X68:X79" si="43">U68*W68</f>
        <v>8.3413934983787082E-11</v>
      </c>
      <c r="Y68">
        <f t="shared" ref="Y68:Y79" si="44">V68*W68</f>
        <v>1.1787393653418502E-12</v>
      </c>
      <c r="Z68">
        <f t="shared" ref="Z68:Z79" si="45">MAX(0, W68-X68-Y68)</f>
        <v>3.3281262185056089E-11</v>
      </c>
      <c r="AB68">
        <f t="shared" ref="AB68:AB79" si="46">AC67</f>
        <v>-63.377094792030547</v>
      </c>
      <c r="AC68">
        <f t="shared" si="30"/>
        <v>-56.586691884387044</v>
      </c>
      <c r="AE68">
        <f t="shared" si="31"/>
        <v>0</v>
      </c>
      <c r="AF68">
        <f t="shared" si="32"/>
        <v>0</v>
      </c>
      <c r="AG68">
        <f t="shared" si="32"/>
        <v>-8.3203155462640219E-10</v>
      </c>
      <c r="AH68">
        <f t="shared" si="33"/>
        <v>-2.0853483745946771E-5</v>
      </c>
      <c r="AI68">
        <f t="shared" si="34"/>
        <v>-2.0854315777501397E-5</v>
      </c>
      <c r="AJ68">
        <f t="shared" si="35"/>
        <v>-6.7904029076435037</v>
      </c>
      <c r="AK68">
        <f t="shared" si="22"/>
        <v>-4.4363966354421391</v>
      </c>
      <c r="AL68">
        <f t="shared" si="26"/>
        <v>-11.22682039740142</v>
      </c>
      <c r="AN68">
        <f t="shared" si="36"/>
        <v>0</v>
      </c>
      <c r="AO68">
        <f t="shared" si="36"/>
        <v>0</v>
      </c>
      <c r="AP68">
        <f t="shared" si="36"/>
        <v>-1.3454348271632528E-12</v>
      </c>
      <c r="AQ68">
        <f t="shared" si="36"/>
        <v>-3.3721080821361053E-8</v>
      </c>
      <c r="AR68">
        <f t="shared" si="36"/>
        <v>-3.3722426256188218E-8</v>
      </c>
      <c r="AS68">
        <f t="shared" si="36"/>
        <v>-1.0980406345906487E-2</v>
      </c>
      <c r="AT68">
        <f t="shared" si="36"/>
        <v>-7.1738655910879136E-3</v>
      </c>
      <c r="AU68">
        <f t="shared" si="23"/>
        <v>-1.8154305659420656E-2</v>
      </c>
      <c r="AW68">
        <v>65</v>
      </c>
      <c r="AX68">
        <f>IF(Z68&gt;0, (R68*SUMPRODUCT(K68:$K$98, X68:$X$98)-K68*$AZ$3)/Z68, 0)</f>
        <v>-1700256786228.364</v>
      </c>
    </row>
    <row r="69" spans="5:50" x14ac:dyDescent="0.25">
      <c r="E69">
        <v>2069</v>
      </c>
      <c r="F69" s="5">
        <v>3.5571999999999999E-2</v>
      </c>
      <c r="G69" s="5"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79" si="47">K68*J69</f>
        <v>1.4437927131512138E-3</v>
      </c>
      <c r="L69" s="2">
        <v>66</v>
      </c>
      <c r="M69" s="6">
        <v>0.72329488099999995</v>
      </c>
      <c r="Q69" s="4">
        <f t="shared" ref="Q69:Q79" si="48">$C$8</f>
        <v>25</v>
      </c>
      <c r="R69">
        <f t="shared" si="28"/>
        <v>250000</v>
      </c>
      <c r="S69">
        <f t="shared" si="29"/>
        <v>-5692003298756.4268</v>
      </c>
      <c r="U69">
        <f t="shared" si="40"/>
        <v>0.72329488099999995</v>
      </c>
      <c r="V69">
        <f t="shared" si="41"/>
        <v>0.01</v>
      </c>
      <c r="W69">
        <f t="shared" si="42"/>
        <v>3.3281262185056089E-11</v>
      </c>
      <c r="X69">
        <f t="shared" si="43"/>
        <v>2.4072166571669944E-11</v>
      </c>
      <c r="Y69">
        <f t="shared" si="44"/>
        <v>3.3281262185056088E-13</v>
      </c>
      <c r="Z69">
        <f t="shared" si="45"/>
        <v>8.8762829915355843E-12</v>
      </c>
      <c r="AB69">
        <f t="shared" si="46"/>
        <v>-56.586691884387044</v>
      </c>
      <c r="AC69">
        <f t="shared" si="30"/>
        <v>-50.523832068516107</v>
      </c>
      <c r="AE69">
        <f t="shared" si="31"/>
        <v>0</v>
      </c>
      <c r="AF69">
        <f t="shared" si="32"/>
        <v>0</v>
      </c>
      <c r="AG69">
        <f t="shared" si="32"/>
        <v>-2.2190707478838961E-10</v>
      </c>
      <c r="AH69">
        <f t="shared" si="33"/>
        <v>-6.0180416429174856E-6</v>
      </c>
      <c r="AI69">
        <f t="shared" si="34"/>
        <v>-6.018263549992274E-6</v>
      </c>
      <c r="AJ69">
        <f t="shared" si="35"/>
        <v>-6.0628598158709366</v>
      </c>
      <c r="AK69">
        <f t="shared" si="22"/>
        <v>-3.9610684319070932</v>
      </c>
      <c r="AL69">
        <f t="shared" si="26"/>
        <v>-10.023934266041579</v>
      </c>
      <c r="AN69">
        <f t="shared" si="36"/>
        <v>0</v>
      </c>
      <c r="AO69">
        <f t="shared" si="36"/>
        <v>0</v>
      </c>
      <c r="AP69">
        <f t="shared" si="36"/>
        <v>-3.2038781757617837E-13</v>
      </c>
      <c r="AQ69">
        <f t="shared" si="36"/>
        <v>-8.6888046714848243E-9</v>
      </c>
      <c r="AR69">
        <f t="shared" si="36"/>
        <v>-8.6891250593024006E-9</v>
      </c>
      <c r="AS69">
        <f t="shared" si="36"/>
        <v>-8.7535128230117679E-3</v>
      </c>
      <c r="AT69">
        <f t="shared" si="36"/>
        <v>-5.7189617382807662E-3</v>
      </c>
      <c r="AU69">
        <f t="shared" si="23"/>
        <v>-1.4472483250417592E-2</v>
      </c>
      <c r="AW69">
        <v>66</v>
      </c>
      <c r="AX69">
        <f>IF(Z69&gt;0, (R69*SUMPRODUCT(K69:$K$98, X69:$X$98)-K69*$AZ$3)/Z69, 0)</f>
        <v>-5692003298756.4268</v>
      </c>
    </row>
    <row r="70" spans="5:50" x14ac:dyDescent="0.25">
      <c r="E70">
        <v>2070</v>
      </c>
      <c r="F70" s="5">
        <v>3.5571999999999999E-2</v>
      </c>
      <c r="G70" s="5"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1.2891006367421552E-3</v>
      </c>
      <c r="L70" s="2">
        <v>67</v>
      </c>
      <c r="M70" s="6">
        <v>0.74145409100000004</v>
      </c>
      <c r="Q70" s="4">
        <f t="shared" si="48"/>
        <v>25</v>
      </c>
      <c r="R70">
        <f t="shared" si="28"/>
        <v>250000</v>
      </c>
      <c r="S70">
        <f t="shared" si="29"/>
        <v>-20447513394003.023</v>
      </c>
      <c r="U70">
        <f t="shared" si="40"/>
        <v>0.74145409100000004</v>
      </c>
      <c r="V70">
        <f t="shared" si="41"/>
        <v>0.01</v>
      </c>
      <c r="W70">
        <f t="shared" si="42"/>
        <v>8.8762829915355843E-12</v>
      </c>
      <c r="X70">
        <f t="shared" si="43"/>
        <v>6.5813563369477774E-12</v>
      </c>
      <c r="Y70">
        <f t="shared" si="44"/>
        <v>8.8762829915355844E-14</v>
      </c>
      <c r="Z70">
        <f t="shared" si="45"/>
        <v>2.2061638246724512E-12</v>
      </c>
      <c r="AB70">
        <f t="shared" si="46"/>
        <v>-50.523832068516107</v>
      </c>
      <c r="AC70">
        <f t="shared" si="30"/>
        <v>-45.110564354354885</v>
      </c>
      <c r="AE70">
        <f t="shared" si="31"/>
        <v>0</v>
      </c>
      <c r="AF70">
        <f t="shared" si="32"/>
        <v>0</v>
      </c>
      <c r="AG70">
        <f t="shared" si="32"/>
        <v>-5.515409561681128E-11</v>
      </c>
      <c r="AH70">
        <f t="shared" si="33"/>
        <v>-1.6453390842369444E-6</v>
      </c>
      <c r="AI70">
        <f t="shared" si="34"/>
        <v>-1.6453942383325612E-6</v>
      </c>
      <c r="AJ70">
        <f t="shared" si="35"/>
        <v>-5.413267714161222</v>
      </c>
      <c r="AK70">
        <f t="shared" si="22"/>
        <v>-3.536668244796128</v>
      </c>
      <c r="AL70">
        <f t="shared" si="26"/>
        <v>-8.9499376043515895</v>
      </c>
      <c r="AN70">
        <f t="shared" si="36"/>
        <v>0</v>
      </c>
      <c r="AO70">
        <f t="shared" si="36"/>
        <v>0</v>
      </c>
      <c r="AP70">
        <f t="shared" si="36"/>
        <v>-7.1099179778569133E-14</v>
      </c>
      <c r="AQ70">
        <f t="shared" si="36"/>
        <v>-2.1210076611465995E-9</v>
      </c>
      <c r="AR70">
        <f t="shared" si="36"/>
        <v>-2.1210787603263779E-9</v>
      </c>
      <c r="AS70">
        <f t="shared" si="36"/>
        <v>-6.978246857180982E-3</v>
      </c>
      <c r="AT70">
        <f t="shared" si="36"/>
        <v>-4.5591212863124488E-3</v>
      </c>
      <c r="AU70">
        <f t="shared" si="23"/>
        <v>-1.1537370264572192E-2</v>
      </c>
      <c r="AW70">
        <v>67</v>
      </c>
      <c r="AX70">
        <f>IF(Z70&gt;0, (R70*SUMPRODUCT(K70:$K$98, X70:$X$98)-K70*$AZ$3)/Z70, 0)</f>
        <v>-20447513394003.023</v>
      </c>
    </row>
    <row r="71" spans="5:50" x14ac:dyDescent="0.25">
      <c r="E71">
        <v>2071</v>
      </c>
      <c r="F71" s="5">
        <v>3.5571999999999999E-2</v>
      </c>
      <c r="G71" s="5"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1.1509827113769242E-3</v>
      </c>
      <c r="L71" s="2">
        <v>68</v>
      </c>
      <c r="M71" s="6">
        <v>0.75951466000000001</v>
      </c>
      <c r="Q71" s="4">
        <f t="shared" si="48"/>
        <v>25</v>
      </c>
      <c r="R71">
        <f t="shared" si="28"/>
        <v>250000</v>
      </c>
      <c r="S71">
        <f t="shared" si="29"/>
        <v>-79209846441129.781</v>
      </c>
      <c r="U71">
        <f t="shared" si="40"/>
        <v>0.75951466000000001</v>
      </c>
      <c r="V71">
        <f t="shared" si="41"/>
        <v>0.01</v>
      </c>
      <c r="W71">
        <f t="shared" si="42"/>
        <v>2.2061638246724512E-12</v>
      </c>
      <c r="X71">
        <f t="shared" si="43"/>
        <v>1.6756137672003964E-12</v>
      </c>
      <c r="Y71">
        <f t="shared" si="44"/>
        <v>2.2061638246724513E-14</v>
      </c>
      <c r="Z71">
        <f t="shared" si="45"/>
        <v>5.0848841922533025E-13</v>
      </c>
      <c r="AB71">
        <f t="shared" si="46"/>
        <v>-45.110564354354885</v>
      </c>
      <c r="AC71">
        <f t="shared" si="30"/>
        <v>-40.277289603931237</v>
      </c>
      <c r="AE71">
        <f t="shared" si="31"/>
        <v>0</v>
      </c>
      <c r="AF71">
        <f t="shared" si="32"/>
        <v>0</v>
      </c>
      <c r="AG71">
        <f t="shared" si="32"/>
        <v>-1.2712210480633256E-11</v>
      </c>
      <c r="AH71">
        <f t="shared" si="33"/>
        <v>-4.1890344180009908E-7</v>
      </c>
      <c r="AI71">
        <f t="shared" si="34"/>
        <v>-4.1891615401057973E-7</v>
      </c>
      <c r="AJ71">
        <f t="shared" si="35"/>
        <v>-4.833274750423648</v>
      </c>
      <c r="AK71">
        <f t="shared" si="22"/>
        <v>-3.1577395048048422</v>
      </c>
      <c r="AL71">
        <f t="shared" si="26"/>
        <v>-7.9910146741446439</v>
      </c>
      <c r="AN71">
        <f t="shared" si="36"/>
        <v>0</v>
      </c>
      <c r="AO71">
        <f t="shared" si="36"/>
        <v>0</v>
      </c>
      <c r="AP71">
        <f t="shared" si="36"/>
        <v>-1.4631534486593417E-14</v>
      </c>
      <c r="AQ71">
        <f t="shared" si="36"/>
        <v>-4.8215061924820357E-10</v>
      </c>
      <c r="AR71">
        <f t="shared" si="36"/>
        <v>-4.8216525078269022E-10</v>
      </c>
      <c r="AS71">
        <f t="shared" si="36"/>
        <v>-5.563015677072237E-3</v>
      </c>
      <c r="AT71">
        <f t="shared" si="36"/>
        <v>-3.6345035770623032E-3</v>
      </c>
      <c r="AU71">
        <f t="shared" si="23"/>
        <v>-9.1975197362997915E-3</v>
      </c>
      <c r="AW71">
        <v>68</v>
      </c>
      <c r="AX71">
        <f>IF(Z71&gt;0, (R71*SUMPRODUCT(K71:$K$98, X71:$X$98)-K71*$AZ$3)/Z71, 0)</f>
        <v>-79209846441129.781</v>
      </c>
    </row>
    <row r="72" spans="5:50" x14ac:dyDescent="0.25">
      <c r="E72">
        <v>2072</v>
      </c>
      <c r="F72" s="5">
        <v>3.5571999999999999E-2</v>
      </c>
      <c r="G72" s="5"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1.027663135157968E-3</v>
      </c>
      <c r="L72" s="2">
        <v>69</v>
      </c>
      <c r="M72" s="6">
        <v>0.77745419500000001</v>
      </c>
      <c r="Q72" s="4">
        <f t="shared" si="48"/>
        <v>25</v>
      </c>
      <c r="R72">
        <f t="shared" si="28"/>
        <v>250000</v>
      </c>
      <c r="S72">
        <f t="shared" si="29"/>
        <v>-332742757168979.88</v>
      </c>
      <c r="U72">
        <f t="shared" si="40"/>
        <v>0.77745419500000001</v>
      </c>
      <c r="V72">
        <f t="shared" si="41"/>
        <v>0.01</v>
      </c>
      <c r="W72">
        <f t="shared" si="42"/>
        <v>5.0848841922533025E-13</v>
      </c>
      <c r="X72">
        <f t="shared" si="43"/>
        <v>3.9532645463565168E-13</v>
      </c>
      <c r="Y72">
        <f t="shared" si="44"/>
        <v>5.084884192253303E-15</v>
      </c>
      <c r="Z72">
        <f t="shared" si="45"/>
        <v>1.0807708039742527E-13</v>
      </c>
      <c r="AB72">
        <f t="shared" si="46"/>
        <v>-40.277289603931237</v>
      </c>
      <c r="AC72">
        <f t="shared" si="30"/>
        <v>-35.961865718212792</v>
      </c>
      <c r="AE72">
        <f t="shared" si="31"/>
        <v>0</v>
      </c>
      <c r="AF72">
        <f t="shared" si="32"/>
        <v>0</v>
      </c>
      <c r="AG72">
        <f t="shared" si="32"/>
        <v>-2.7019270099356317E-12</v>
      </c>
      <c r="AH72">
        <f t="shared" si="33"/>
        <v>-9.8831613658912919E-8</v>
      </c>
      <c r="AI72">
        <f t="shared" si="34"/>
        <v>-9.8834315585922853E-8</v>
      </c>
      <c r="AJ72">
        <f t="shared" si="35"/>
        <v>-4.3154238857184453</v>
      </c>
      <c r="AK72">
        <f t="shared" ref="AK72:AK79" si="49">G72*SUM(AB72:AB72, AE72:AF72)</f>
        <v>-2.8194102722751868</v>
      </c>
      <c r="AL72">
        <f t="shared" si="26"/>
        <v>-7.1348342568279479</v>
      </c>
      <c r="AN72">
        <f t="shared" si="36"/>
        <v>0</v>
      </c>
      <c r="AO72">
        <f t="shared" si="36"/>
        <v>0</v>
      </c>
      <c r="AP72">
        <f t="shared" si="36"/>
        <v>-2.7766707819984455E-15</v>
      </c>
      <c r="AQ72">
        <f t="shared" si="36"/>
        <v>-1.015656059454395E-10</v>
      </c>
      <c r="AR72">
        <f t="shared" si="36"/>
        <v>-1.015683826162215E-10</v>
      </c>
      <c r="AS72">
        <f t="shared" si="36"/>
        <v>-4.4348020399329977E-3</v>
      </c>
      <c r="AT72">
        <f t="shared" si="36"/>
        <v>-2.8974039997028988E-3</v>
      </c>
      <c r="AU72">
        <f t="shared" si="23"/>
        <v>-7.3322061412042791E-3</v>
      </c>
      <c r="AW72">
        <v>69</v>
      </c>
      <c r="AX72">
        <f>IF(Z72&gt;0, (R72*SUMPRODUCT(K72:$K$98, X72:$X$98)-K72*$AZ$3)/Z72, 0)</f>
        <v>-332742757168979.88</v>
      </c>
    </row>
    <row r="73" spans="5:50" x14ac:dyDescent="0.25">
      <c r="E73">
        <v>2073</v>
      </c>
      <c r="F73" s="5">
        <v>3.5571999999999999E-2</v>
      </c>
      <c r="G73" s="5"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9.1755637067675712E-4</v>
      </c>
      <c r="L73" s="2">
        <v>70</v>
      </c>
      <c r="M73" s="6">
        <v>0.79525030600000002</v>
      </c>
      <c r="Q73" s="4">
        <f t="shared" si="48"/>
        <v>25</v>
      </c>
      <c r="R73">
        <f t="shared" si="28"/>
        <v>250000</v>
      </c>
      <c r="S73">
        <f t="shared" si="29"/>
        <v>-1525505593210939.3</v>
      </c>
      <c r="U73">
        <f t="shared" si="40"/>
        <v>0.79525030600000002</v>
      </c>
      <c r="V73">
        <f t="shared" si="41"/>
        <v>0.01</v>
      </c>
      <c r="W73">
        <f t="shared" si="42"/>
        <v>1.0807708039742527E-13</v>
      </c>
      <c r="X73">
        <f t="shared" si="43"/>
        <v>8.594833125763905E-14</v>
      </c>
      <c r="Y73">
        <f t="shared" si="44"/>
        <v>1.0807708039742527E-15</v>
      </c>
      <c r="Z73">
        <f t="shared" si="45"/>
        <v>2.1047978335811969E-14</v>
      </c>
      <c r="AB73">
        <f t="shared" si="46"/>
        <v>-35.961865718212792</v>
      </c>
      <c r="AC73">
        <f t="shared" si="30"/>
        <v>-32.108808677063834</v>
      </c>
      <c r="AE73">
        <f t="shared" si="31"/>
        <v>0</v>
      </c>
      <c r="AF73">
        <f t="shared" si="32"/>
        <v>0</v>
      </c>
      <c r="AG73">
        <f t="shared" si="32"/>
        <v>-5.2619945839529919E-13</v>
      </c>
      <c r="AH73">
        <f t="shared" si="33"/>
        <v>-2.1487082814409763E-8</v>
      </c>
      <c r="AI73">
        <f t="shared" si="34"/>
        <v>-2.1487609013868157E-8</v>
      </c>
      <c r="AJ73">
        <f t="shared" si="35"/>
        <v>-3.8530570411489578</v>
      </c>
      <c r="AK73">
        <f t="shared" si="49"/>
        <v>-2.5173306002748959</v>
      </c>
      <c r="AL73">
        <f t="shared" si="26"/>
        <v>-6.3703876629114626</v>
      </c>
      <c r="AN73">
        <f t="shared" si="36"/>
        <v>0</v>
      </c>
      <c r="AO73">
        <f t="shared" si="36"/>
        <v>0</v>
      </c>
      <c r="AP73">
        <f t="shared" si="36"/>
        <v>-4.8281766529726601E-16</v>
      </c>
      <c r="AQ73">
        <f t="shared" si="36"/>
        <v>-1.9715609723620743E-11</v>
      </c>
      <c r="AR73">
        <f t="shared" si="36"/>
        <v>-1.9716092541286039E-11</v>
      </c>
      <c r="AS73">
        <f t="shared" si="36"/>
        <v>-3.535397034687162E-3</v>
      </c>
      <c r="AT73">
        <f t="shared" si="36"/>
        <v>-2.3097927293817756E-3</v>
      </c>
      <c r="AU73">
        <f t="shared" si="23"/>
        <v>-5.8451897837850306E-3</v>
      </c>
      <c r="AW73">
        <v>70</v>
      </c>
      <c r="AX73">
        <f>IF(Z73&gt;0, (R73*SUMPRODUCT(K73:$K$98, X73:$X$98)-K73*$AZ$3)/Z73, 0)</f>
        <v>-1525505593210939.3</v>
      </c>
    </row>
    <row r="74" spans="5:50" x14ac:dyDescent="0.25">
      <c r="E74">
        <v>2074</v>
      </c>
      <c r="F74" s="5">
        <v>3.5571999999999999E-2</v>
      </c>
      <c r="G74" s="5"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8.1924675953281884E-4</v>
      </c>
      <c r="L74" s="2">
        <v>71</v>
      </c>
      <c r="M74" s="6">
        <v>0.81288120699999999</v>
      </c>
      <c r="Q74" s="4">
        <f t="shared" si="48"/>
        <v>25</v>
      </c>
      <c r="R74">
        <f t="shared" si="28"/>
        <v>250000</v>
      </c>
      <c r="S74">
        <f t="shared" si="29"/>
        <v>-7690084955398970</v>
      </c>
      <c r="U74">
        <f t="shared" si="40"/>
        <v>0.81288120699999999</v>
      </c>
      <c r="V74">
        <f t="shared" si="41"/>
        <v>0.01</v>
      </c>
      <c r="W74">
        <f t="shared" si="42"/>
        <v>2.1047978335811969E-14</v>
      </c>
      <c r="X74">
        <f t="shared" si="43"/>
        <v>1.7109506034524683E-14</v>
      </c>
      <c r="Y74">
        <f t="shared" si="44"/>
        <v>2.104797833581197E-16</v>
      </c>
      <c r="Z74">
        <f t="shared" si="45"/>
        <v>3.7279925179291664E-15</v>
      </c>
      <c r="AB74">
        <f t="shared" si="46"/>
        <v>-32.108808677063834</v>
      </c>
      <c r="AC74">
        <f t="shared" si="30"/>
        <v>-28.668579175967007</v>
      </c>
      <c r="AE74">
        <f t="shared" si="31"/>
        <v>0</v>
      </c>
      <c r="AF74">
        <f t="shared" si="32"/>
        <v>0</v>
      </c>
      <c r="AG74">
        <f t="shared" si="32"/>
        <v>-9.3199812948229165E-14</v>
      </c>
      <c r="AH74">
        <f t="shared" si="33"/>
        <v>-4.2773765086311707E-9</v>
      </c>
      <c r="AI74">
        <f t="shared" si="34"/>
        <v>-4.2774697084441186E-9</v>
      </c>
      <c r="AJ74">
        <f t="shared" si="35"/>
        <v>-3.4402295010968267</v>
      </c>
      <c r="AK74">
        <f t="shared" si="49"/>
        <v>-2.2476166073944688</v>
      </c>
      <c r="AL74">
        <f t="shared" si="26"/>
        <v>-5.6878461127687654</v>
      </c>
      <c r="AN74">
        <f t="shared" si="36"/>
        <v>0</v>
      </c>
      <c r="AO74">
        <f t="shared" si="36"/>
        <v>0</v>
      </c>
      <c r="AP74">
        <f t="shared" si="36"/>
        <v>-7.6353644746901591E-17</v>
      </c>
      <c r="AQ74">
        <f t="shared" si="36"/>
        <v>-3.5042268439978887E-12</v>
      </c>
      <c r="AR74">
        <f t="shared" si="36"/>
        <v>-3.5043031976426356E-12</v>
      </c>
      <c r="AS74">
        <f t="shared" si="36"/>
        <v>-2.8183968708227814E-3</v>
      </c>
      <c r="AT74">
        <f t="shared" si="36"/>
        <v>-1.8413526222800665E-3</v>
      </c>
      <c r="AU74">
        <f t="shared" si="23"/>
        <v>-4.6597494966071507E-3</v>
      </c>
      <c r="AW74">
        <v>71</v>
      </c>
      <c r="AX74">
        <f>IF(Z74&gt;0, (R74*SUMPRODUCT(K74:$K$98, X74:$X$98)-K74*$AZ$3)/Z74, 0)</f>
        <v>-7690084955398970</v>
      </c>
    </row>
    <row r="75" spans="5:50" x14ac:dyDescent="0.25">
      <c r="E75">
        <v>2075</v>
      </c>
      <c r="F75" s="5">
        <v>3.5571999999999999E-2</v>
      </c>
      <c r="G75" s="5"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7.3147032101144531E-4</v>
      </c>
      <c r="L75" s="2">
        <v>72</v>
      </c>
      <c r="M75" s="6">
        <v>0.83042254299999996</v>
      </c>
      <c r="Q75" s="4">
        <f t="shared" si="48"/>
        <v>25</v>
      </c>
      <c r="R75">
        <f t="shared" si="28"/>
        <v>250000</v>
      </c>
      <c r="S75">
        <f t="shared" si="29"/>
        <v>-4.302705037846944E+16</v>
      </c>
      <c r="U75">
        <f t="shared" si="40"/>
        <v>0.83042254299999996</v>
      </c>
      <c r="V75">
        <f t="shared" si="41"/>
        <v>0.01</v>
      </c>
      <c r="W75">
        <f t="shared" si="42"/>
        <v>3.7279925179291664E-15</v>
      </c>
      <c r="X75">
        <f t="shared" si="43"/>
        <v>3.0958090270237113E-15</v>
      </c>
      <c r="Y75">
        <f t="shared" si="44"/>
        <v>3.7279925179291666E-17</v>
      </c>
      <c r="Z75">
        <f t="shared" si="45"/>
        <v>5.9490356572616344E-16</v>
      </c>
      <c r="AB75">
        <f t="shared" si="46"/>
        <v>-28.668579175967007</v>
      </c>
      <c r="AC75">
        <f t="shared" si="30"/>
        <v>-25.59694569283074</v>
      </c>
      <c r="AE75">
        <f t="shared" si="31"/>
        <v>0</v>
      </c>
      <c r="AF75">
        <f t="shared" si="32"/>
        <v>0</v>
      </c>
      <c r="AG75">
        <f t="shared" si="32"/>
        <v>-1.4872589143154085E-14</v>
      </c>
      <c r="AH75">
        <f t="shared" si="33"/>
        <v>-7.7395225675592785E-10</v>
      </c>
      <c r="AI75">
        <f t="shared" si="34"/>
        <v>-7.7396712934507096E-10</v>
      </c>
      <c r="AJ75">
        <f t="shared" si="35"/>
        <v>-3.0716334831362673</v>
      </c>
      <c r="AK75">
        <f t="shared" si="49"/>
        <v>-2.0068005423176909</v>
      </c>
      <c r="AL75">
        <f t="shared" si="26"/>
        <v>-5.0784340262279253</v>
      </c>
      <c r="AN75">
        <f t="shared" si="36"/>
        <v>0</v>
      </c>
      <c r="AO75">
        <f t="shared" si="36"/>
        <v>0</v>
      </c>
      <c r="AP75">
        <f t="shared" si="36"/>
        <v>-1.0878857554814256E-17</v>
      </c>
      <c r="AQ75">
        <f t="shared" si="36"/>
        <v>-5.6612310569679105E-13</v>
      </c>
      <c r="AR75">
        <f t="shared" si="36"/>
        <v>-5.6613398455434583E-13</v>
      </c>
      <c r="AS75">
        <f t="shared" si="36"/>
        <v>-2.2468087299391893E-3</v>
      </c>
      <c r="AT75">
        <f t="shared" si="36"/>
        <v>-1.4679150368950638E-3</v>
      </c>
      <c r="AU75">
        <f t="shared" si="23"/>
        <v>-3.7147237674003872E-3</v>
      </c>
      <c r="AW75">
        <v>72</v>
      </c>
      <c r="AX75">
        <f>IF(Z75&gt;0, (R75*SUMPRODUCT(K75:$K$98, X75:$X$98)-K75*$AZ$3)/Z75, 0)</f>
        <v>-4.302705037846944E+16</v>
      </c>
    </row>
    <row r="76" spans="5:50" x14ac:dyDescent="0.25">
      <c r="E76">
        <v>2076</v>
      </c>
      <c r="F76" s="5">
        <v>3.5571999999999999E-2</v>
      </c>
      <c r="G76" s="5"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6.5309850090307614E-4</v>
      </c>
      <c r="L76" s="2">
        <v>73</v>
      </c>
      <c r="M76" s="6">
        <v>0.84796327400000004</v>
      </c>
      <c r="Q76" s="4">
        <f t="shared" si="48"/>
        <v>25</v>
      </c>
      <c r="R76">
        <f t="shared" si="28"/>
        <v>250000</v>
      </c>
      <c r="S76">
        <f t="shared" si="29"/>
        <v>-2.7047236548166723E+17</v>
      </c>
      <c r="U76">
        <f t="shared" si="40"/>
        <v>0.84796327400000004</v>
      </c>
      <c r="V76">
        <f t="shared" si="41"/>
        <v>0.01</v>
      </c>
      <c r="W76">
        <f t="shared" si="42"/>
        <v>5.9490356572616344E-16</v>
      </c>
      <c r="X76">
        <f t="shared" si="43"/>
        <v>5.0445637530743179E-16</v>
      </c>
      <c r="Y76">
        <f t="shared" si="44"/>
        <v>5.9490356572616348E-18</v>
      </c>
      <c r="Z76">
        <f t="shared" si="45"/>
        <v>8.4498154761470012E-17</v>
      </c>
      <c r="AB76">
        <f t="shared" si="46"/>
        <v>-25.59694569283074</v>
      </c>
      <c r="AC76">
        <f t="shared" si="30"/>
        <v>-22.854415797170798</v>
      </c>
      <c r="AE76">
        <f t="shared" si="31"/>
        <v>0</v>
      </c>
      <c r="AF76">
        <f t="shared" si="32"/>
        <v>0</v>
      </c>
      <c r="AG76">
        <f t="shared" si="32"/>
        <v>-2.1124538690367503E-15</v>
      </c>
      <c r="AH76">
        <f t="shared" si="33"/>
        <v>-1.2611409382685796E-10</v>
      </c>
      <c r="AI76">
        <f t="shared" si="34"/>
        <v>-1.26116206280727E-10</v>
      </c>
      <c r="AJ76">
        <f t="shared" si="35"/>
        <v>-2.742529895659942</v>
      </c>
      <c r="AK76">
        <f t="shared" si="49"/>
        <v>-1.791786198498152</v>
      </c>
      <c r="AL76">
        <f t="shared" si="26"/>
        <v>-4.5343160942842102</v>
      </c>
      <c r="AN76">
        <f t="shared" si="36"/>
        <v>0</v>
      </c>
      <c r="AO76">
        <f t="shared" si="36"/>
        <v>0</v>
      </c>
      <c r="AP76">
        <f t="shared" si="36"/>
        <v>-1.3796404550948048E-18</v>
      </c>
      <c r="AQ76">
        <f t="shared" si="36"/>
        <v>-8.2364925621070814E-14</v>
      </c>
      <c r="AR76">
        <f t="shared" si="36"/>
        <v>-8.2366305261525915E-14</v>
      </c>
      <c r="AS76">
        <f t="shared" si="36"/>
        <v>-1.791142163537378E-3</v>
      </c>
      <c r="AT76">
        <f t="shared" si="36"/>
        <v>-1.1702128801779647E-3</v>
      </c>
      <c r="AU76">
        <f t="shared" si="23"/>
        <v>-2.9613550437977091E-3</v>
      </c>
      <c r="AW76">
        <v>73</v>
      </c>
      <c r="AX76">
        <f>IF(Z76&gt;0, (R76*SUMPRODUCT(K76:$K$98, X76:$X$98)-K76*$AZ$3)/Z76, 0)</f>
        <v>-2.7047236548166723E+17</v>
      </c>
    </row>
    <row r="77" spans="5:50" x14ac:dyDescent="0.25">
      <c r="E77">
        <v>2077</v>
      </c>
      <c r="F77" s="5">
        <v>3.5571999999999999E-2</v>
      </c>
      <c r="G77" s="5"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5.8312366152060366E-4</v>
      </c>
      <c r="L77" s="2">
        <v>74</v>
      </c>
      <c r="M77" s="6">
        <v>0.86550461000000001</v>
      </c>
      <c r="Q77" s="4">
        <f t="shared" si="48"/>
        <v>25</v>
      </c>
      <c r="R77">
        <f t="shared" si="28"/>
        <v>250000</v>
      </c>
      <c r="S77">
        <f t="shared" si="29"/>
        <v>-1.9397761111136335E+18</v>
      </c>
      <c r="U77">
        <f t="shared" si="40"/>
        <v>0.86550461000000001</v>
      </c>
      <c r="V77">
        <f t="shared" si="41"/>
        <v>0.01</v>
      </c>
      <c r="W77">
        <f t="shared" si="42"/>
        <v>8.4498154761470012E-17</v>
      </c>
      <c r="X77">
        <f t="shared" si="43"/>
        <v>7.3133542482545745E-17</v>
      </c>
      <c r="Y77">
        <f t="shared" si="44"/>
        <v>8.4498154761470016E-19</v>
      </c>
      <c r="Z77">
        <f t="shared" si="45"/>
        <v>1.0519630731309567E-17</v>
      </c>
      <c r="AB77">
        <f t="shared" si="46"/>
        <v>-22.854415797170798</v>
      </c>
      <c r="AC77">
        <f t="shared" si="30"/>
        <v>-20.405728390331141</v>
      </c>
      <c r="AE77">
        <f t="shared" si="31"/>
        <v>0</v>
      </c>
      <c r="AF77">
        <f t="shared" si="32"/>
        <v>0</v>
      </c>
      <c r="AG77">
        <f t="shared" si="32"/>
        <v>-2.6299076828273917E-16</v>
      </c>
      <c r="AH77">
        <f t="shared" si="33"/>
        <v>-1.8283385620636437E-11</v>
      </c>
      <c r="AI77">
        <f t="shared" si="34"/>
        <v>-1.828364861140472E-11</v>
      </c>
      <c r="AJ77">
        <f t="shared" si="35"/>
        <v>-2.4486874068396567</v>
      </c>
      <c r="AK77">
        <f t="shared" si="49"/>
        <v>-1.5998091058019561</v>
      </c>
      <c r="AL77">
        <f t="shared" si="26"/>
        <v>-4.0484965126598969</v>
      </c>
      <c r="AN77">
        <f t="shared" si="36"/>
        <v>0</v>
      </c>
      <c r="AO77">
        <f t="shared" si="36"/>
        <v>0</v>
      </c>
      <c r="AP77">
        <f t="shared" si="36"/>
        <v>-1.533561397471475E-19</v>
      </c>
      <c r="AQ77">
        <f t="shared" si="36"/>
        <v>-1.0661474768098673E-14</v>
      </c>
      <c r="AR77">
        <f t="shared" si="36"/>
        <v>-1.0661628124238421E-14</v>
      </c>
      <c r="AS77">
        <f t="shared" si="36"/>
        <v>-1.4278875665957327E-3</v>
      </c>
      <c r="AT77">
        <f t="shared" si="36"/>
        <v>-9.3288654350923942E-4</v>
      </c>
      <c r="AU77">
        <f t="shared" si="23"/>
        <v>-2.360774110115634E-3</v>
      </c>
      <c r="AW77">
        <v>74</v>
      </c>
      <c r="AX77">
        <f>IF(Z77&gt;0, (R77*SUMPRODUCT(K77:$K$98, X77:$X$98)-K77*$AZ$3)/Z77, 0)</f>
        <v>-1.9397761111136335E+18</v>
      </c>
    </row>
    <row r="78" spans="5:50" x14ac:dyDescent="0.25">
      <c r="E78">
        <v>2078</v>
      </c>
      <c r="F78" s="5">
        <v>3.5571999999999999E-2</v>
      </c>
      <c r="G78" s="5"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5.2064612635768185E-4</v>
      </c>
      <c r="L78" s="2">
        <v>75</v>
      </c>
      <c r="M78" s="6">
        <v>0.88304594599999997</v>
      </c>
      <c r="Q78" s="4">
        <f t="shared" si="48"/>
        <v>25</v>
      </c>
      <c r="R78">
        <f t="shared" si="28"/>
        <v>250000</v>
      </c>
      <c r="S78">
        <f t="shared" si="29"/>
        <v>-1.6193336218479927E+19</v>
      </c>
      <c r="U78">
        <f t="shared" si="40"/>
        <v>0.88304594599999997</v>
      </c>
      <c r="V78">
        <f t="shared" si="41"/>
        <v>0.01</v>
      </c>
      <c r="W78">
        <f t="shared" si="42"/>
        <v>1.0519630731309567E-17</v>
      </c>
      <c r="X78">
        <f t="shared" si="43"/>
        <v>9.2893172706999274E-18</v>
      </c>
      <c r="Y78">
        <f t="shared" si="44"/>
        <v>1.0519630731309568E-19</v>
      </c>
      <c r="Z78">
        <f t="shared" si="45"/>
        <v>1.1251171532965439E-18</v>
      </c>
      <c r="AB78">
        <f t="shared" si="46"/>
        <v>-20.405728390331141</v>
      </c>
      <c r="AC78">
        <f t="shared" si="30"/>
        <v>-18.219400348509957</v>
      </c>
      <c r="AE78">
        <f t="shared" si="31"/>
        <v>0</v>
      </c>
      <c r="AF78">
        <f t="shared" si="32"/>
        <v>0</v>
      </c>
      <c r="AG78">
        <f t="shared" si="32"/>
        <v>-2.8127928832413597E-17</v>
      </c>
      <c r="AH78">
        <f t="shared" si="33"/>
        <v>-2.3223293176749819E-12</v>
      </c>
      <c r="AI78">
        <f t="shared" si="34"/>
        <v>-2.3223574456038145E-12</v>
      </c>
      <c r="AJ78">
        <f t="shared" si="35"/>
        <v>-2.1863280418211843</v>
      </c>
      <c r="AK78">
        <f t="shared" si="49"/>
        <v>-1.42840098732318</v>
      </c>
      <c r="AL78">
        <f t="shared" si="26"/>
        <v>-3.6147290291466865</v>
      </c>
      <c r="AN78">
        <f t="shared" si="36"/>
        <v>0</v>
      </c>
      <c r="AO78">
        <f t="shared" si="36"/>
        <v>0</v>
      </c>
      <c r="AP78">
        <f t="shared" si="36"/>
        <v>-1.4644697189060693E-20</v>
      </c>
      <c r="AQ78">
        <f t="shared" si="36"/>
        <v>-1.2091117633743578E-15</v>
      </c>
      <c r="AR78">
        <f t="shared" si="36"/>
        <v>-1.2091264080715469E-15</v>
      </c>
      <c r="AS78">
        <f t="shared" si="36"/>
        <v>-1.1383032259213754E-3</v>
      </c>
      <c r="AT78">
        <f t="shared" si="36"/>
        <v>-7.4369144093530183E-4</v>
      </c>
      <c r="AU78">
        <f t="shared" si="23"/>
        <v>-1.8819946668578863E-3</v>
      </c>
      <c r="AW78">
        <v>75</v>
      </c>
      <c r="AX78">
        <f>IF(Z78&gt;0, (R78*SUMPRODUCT(K78:$K$98, X78:$X$98)-K78*$AZ$3)/Z78, 0)</f>
        <v>-1.6193336218479927E+19</v>
      </c>
    </row>
    <row r="79" spans="5:50" x14ac:dyDescent="0.25">
      <c r="E79">
        <v>2079</v>
      </c>
      <c r="F79" s="5">
        <v>3.5571999999999999E-2</v>
      </c>
      <c r="G79" s="5"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4.6486261281935876E-4</v>
      </c>
      <c r="L79" s="2">
        <v>76</v>
      </c>
      <c r="M79" s="6">
        <v>1</v>
      </c>
      <c r="Q79" s="4">
        <f t="shared" si="48"/>
        <v>25</v>
      </c>
      <c r="R79">
        <f t="shared" si="28"/>
        <v>250000</v>
      </c>
      <c r="S79">
        <f t="shared" si="29"/>
        <v>0</v>
      </c>
      <c r="U79">
        <f t="shared" si="40"/>
        <v>1</v>
      </c>
      <c r="V79">
        <f t="shared" si="41"/>
        <v>0.01</v>
      </c>
      <c r="W79">
        <f t="shared" si="42"/>
        <v>1.1251171532965439E-18</v>
      </c>
      <c r="X79">
        <f t="shared" si="43"/>
        <v>1.1251171532965439E-18</v>
      </c>
      <c r="Y79">
        <f t="shared" si="44"/>
        <v>1.1251171532965439E-20</v>
      </c>
      <c r="Z79">
        <f t="shared" si="45"/>
        <v>0</v>
      </c>
      <c r="AB79">
        <f t="shared" si="46"/>
        <v>-18.219400348509957</v>
      </c>
      <c r="AC79">
        <f t="shared" si="30"/>
        <v>0</v>
      </c>
      <c r="AE79">
        <f t="shared" si="31"/>
        <v>0</v>
      </c>
      <c r="AF79">
        <f t="shared" si="32"/>
        <v>0</v>
      </c>
      <c r="AG79">
        <f t="shared" si="32"/>
        <v>0</v>
      </c>
      <c r="AH79">
        <f t="shared" si="33"/>
        <v>-2.8127928832413597E-13</v>
      </c>
      <c r="AI79">
        <f t="shared" si="34"/>
        <v>-2.8127928832413597E-13</v>
      </c>
      <c r="AJ79">
        <f t="shared" si="35"/>
        <v>-18.219400348509957</v>
      </c>
      <c r="AK79">
        <f t="shared" si="49"/>
        <v>-1.2753580243956972</v>
      </c>
      <c r="AL79">
        <f t="shared" si="26"/>
        <v>-19.494758372905935</v>
      </c>
      <c r="AN79">
        <f t="shared" si="36"/>
        <v>0</v>
      </c>
      <c r="AO79">
        <f t="shared" si="36"/>
        <v>0</v>
      </c>
      <c r="AP79">
        <f t="shared" si="36"/>
        <v>0</v>
      </c>
      <c r="AQ79">
        <f t="shared" si="36"/>
        <v>-1.307562249023276E-16</v>
      </c>
      <c r="AR79">
        <f t="shared" si="36"/>
        <v>-1.307562249023276E-16</v>
      </c>
      <c r="AS79">
        <f t="shared" si="36"/>
        <v>-8.4695180500102742E-3</v>
      </c>
      <c r="AT79">
        <f t="shared" si="36"/>
        <v>-5.9286626350071934E-4</v>
      </c>
      <c r="AU79">
        <f t="shared" si="23"/>
        <v>-9.062384313511123E-3</v>
      </c>
      <c r="AW79">
        <v>76</v>
      </c>
      <c r="AX79">
        <f>IF(Z79&gt;0, (R79*SUMPRODUCT(K79:$K$98, X79:$X$98)-K79*$AZ$3)/Z79, 0)</f>
        <v>0</v>
      </c>
    </row>
    <row r="80" spans="5:50" x14ac:dyDescent="0.25">
      <c r="F80" s="5"/>
      <c r="G80" s="5"/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/>
      <c r="G81" s="5"/>
      <c r="H81" s="5"/>
      <c r="I81" s="5"/>
      <c r="M81" s="6"/>
      <c r="Q81" s="4"/>
      <c r="AN81" s="8">
        <f t="shared" ref="AN81:AU81" si="50">SUM(AN3:AN79)</f>
        <v>85782.783745685127</v>
      </c>
      <c r="AO81" s="8">
        <f t="shared" si="50"/>
        <v>-8578.2783745685138</v>
      </c>
      <c r="AP81" s="8">
        <f t="shared" si="50"/>
        <v>-423.76343326065995</v>
      </c>
      <c r="AQ81" s="8">
        <f t="shared" si="50"/>
        <v>-34993.826759009244</v>
      </c>
      <c r="AR81" s="8">
        <f t="shared" si="50"/>
        <v>41786.915178846692</v>
      </c>
      <c r="AS81" s="8">
        <f t="shared" si="50"/>
        <v>-6046.5669820032535</v>
      </c>
      <c r="AT81" s="8">
        <f t="shared" si="50"/>
        <v>1636.9492609675369</v>
      </c>
      <c r="AU81" s="8">
        <f t="shared" si="50"/>
        <v>37377.297457811001</v>
      </c>
      <c r="AX81">
        <f>IF(Z81&gt;0, (R81*SUMPRODUCT(K81:$K$98, X81:$X$98)-K81*$AZ$3)/Z81, 0)</f>
        <v>0</v>
      </c>
    </row>
    <row r="82" spans="2:50" x14ac:dyDescent="0.25">
      <c r="F82" s="5"/>
      <c r="G82" s="5"/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/>
      <c r="G83" s="5"/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/>
      <c r="G84" s="5"/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/>
      <c r="G85" s="5"/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/>
      <c r="G86" s="5"/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/>
      <c r="G87" s="5"/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/>
      <c r="G88" s="5"/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/>
      <c r="G89" s="5"/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/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/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/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/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/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/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/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/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/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81:AU81">
    <cfRule type="cellIs" dxfId="13" priority="1" operator="lessThan">
      <formula>0</formula>
    </cfRule>
  </conditionalFormatting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D80BE5-6F42-420B-B546-88CD683FBA04}">
  <dimension ref="A1:AZ164"/>
  <sheetViews>
    <sheetView workbookViewId="0">
      <selection activeCell="M33" sqref="M33"/>
    </sheetView>
  </sheetViews>
  <sheetFormatPr defaultRowHeight="15" x14ac:dyDescent="0.25"/>
  <cols>
    <col min="3" max="3" width="10.7109375" customWidth="1"/>
    <col min="4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5" width="9.140625" bestFit="1" customWidth="1"/>
    <col min="36" max="36" width="10.42578125" customWidth="1"/>
    <col min="37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44</v>
      </c>
      <c r="Q1" t="s">
        <v>1</v>
      </c>
      <c r="W1" t="s">
        <v>2</v>
      </c>
      <c r="AB1" t="s">
        <v>46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f>'S.55.04.C'!C3*(1+C12)</f>
        <v>152181.16973619614</v>
      </c>
      <c r="K3">
        <v>1</v>
      </c>
      <c r="L3" s="2">
        <v>0</v>
      </c>
      <c r="O3">
        <f>$C$3</f>
        <v>152181.16973619614</v>
      </c>
      <c r="P3" s="2">
        <f>O3*C5</f>
        <v>15218.116973619615</v>
      </c>
      <c r="Q3" s="4">
        <f>B8</f>
        <v>200</v>
      </c>
      <c r="R3">
        <f t="shared" ref="R3:R66" si="0">$C$6</f>
        <v>250000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152181.16973619614</v>
      </c>
      <c r="AF3">
        <f t="shared" ref="AF3:AG34" si="4">-$Z3*P3</f>
        <v>-15218.116973619615</v>
      </c>
      <c r="AG3">
        <f t="shared" si="4"/>
        <v>-200</v>
      </c>
      <c r="AH3">
        <f t="shared" ref="AH3:AH66" si="5">-X3*R3</f>
        <v>0</v>
      </c>
      <c r="AI3">
        <f t="shared" ref="AI3:AI34" si="6">SUM(AE3:AH3)</f>
        <v>136763.05276257652</v>
      </c>
      <c r="AJ3">
        <f t="shared" ref="AJ3:AJ66" si="7">AB3-AC3</f>
        <v>0</v>
      </c>
      <c r="AL3">
        <f t="shared" ref="AL3:AL34" si="8">SUM(AI3:AK3)</f>
        <v>136763.05276257652</v>
      </c>
      <c r="AN3">
        <f t="shared" ref="AN3:AU34" si="9">AE3*$K3</f>
        <v>152181.16973619614</v>
      </c>
      <c r="AO3">
        <f t="shared" si="9"/>
        <v>-15218.116973619615</v>
      </c>
      <c r="AP3">
        <f t="shared" si="9"/>
        <v>-200</v>
      </c>
      <c r="AQ3">
        <f t="shared" si="9"/>
        <v>0</v>
      </c>
      <c r="AR3">
        <f t="shared" si="9"/>
        <v>136763.05276257652</v>
      </c>
      <c r="AS3">
        <f t="shared" si="9"/>
        <v>0</v>
      </c>
      <c r="AT3">
        <f t="shared" si="9"/>
        <v>0</v>
      </c>
      <c r="AU3">
        <f t="shared" si="9"/>
        <v>136763.05276257652</v>
      </c>
      <c r="AW3">
        <v>0</v>
      </c>
      <c r="AX3">
        <f>IF(Z3&gt;0, (R3*SUMPRODUCT(K3:$K$98, X3:$X$98)-K3*$AZ$3)/Z3, 0)</f>
        <v>0</v>
      </c>
      <c r="AZ3">
        <f>C6*ABS(SUMPRODUCT(X4:X69, K4:K69))/1</f>
        <v>72196.873175516361</v>
      </c>
    </row>
    <row r="4" spans="1:52" x14ac:dyDescent="0.25">
      <c r="A4" t="s">
        <v>14</v>
      </c>
      <c r="C4" t="s">
        <v>37</v>
      </c>
      <c r="E4">
        <v>2004</v>
      </c>
      <c r="F4" s="13">
        <f t="array" ref="F4:G69">EconomicRates!C44:D109</f>
        <v>1.5900000000000001E-2</v>
      </c>
      <c r="G4" s="13"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69">Mortalities!B31:B96</f>
        <v>1.1135328E-2</v>
      </c>
      <c r="R4">
        <f t="shared" si="0"/>
        <v>250000</v>
      </c>
      <c r="S4">
        <f t="shared" si="1"/>
        <v>4947.3240033963893</v>
      </c>
      <c r="U4">
        <f t="shared" ref="U4:U67" si="13">M4</f>
        <v>1.1135328E-2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1.1135328E-2</v>
      </c>
      <c r="Y4">
        <f t="shared" ref="Y4:Y67" si="17">V4*W4</f>
        <v>0.01</v>
      </c>
      <c r="Z4">
        <f t="shared" ref="Z4:Z67" si="18">MAX(0, W4-X4-Y4)</f>
        <v>0.97886467200000005</v>
      </c>
      <c r="AB4">
        <f t="shared" ref="AB4:AB67" si="19">AC3</f>
        <v>0</v>
      </c>
      <c r="AC4">
        <f t="shared" si="2"/>
        <v>4842.7606878623337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-2783.8319999999999</v>
      </c>
      <c r="AI4">
        <f t="shared" si="6"/>
        <v>-2783.8319999999999</v>
      </c>
      <c r="AJ4">
        <f t="shared" si="7"/>
        <v>-4842.7606878623337</v>
      </c>
      <c r="AK4">
        <f>G4*SUM(AB4, AE4:AF4)</f>
        <v>0</v>
      </c>
      <c r="AL4">
        <f t="shared" si="8"/>
        <v>-7626.5926878623341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-2597.1004757906521</v>
      </c>
      <c r="AR4">
        <f t="shared" si="9"/>
        <v>-2597.1004757906521</v>
      </c>
      <c r="AS4">
        <f t="shared" si="9"/>
        <v>-4517.9220896187462</v>
      </c>
      <c r="AT4">
        <f t="shared" si="9"/>
        <v>0</v>
      </c>
      <c r="AU4">
        <f t="shared" si="9"/>
        <v>-7115.0225654093983</v>
      </c>
      <c r="AW4">
        <v>1</v>
      </c>
      <c r="AX4">
        <f>IF(Z4&gt;0, (R4*SUMPRODUCT(K4:$K$98, X4:$X$98)-K4*$AZ$3)/Z4, 0)</f>
        <v>4947.3240033963893</v>
      </c>
    </row>
    <row r="5" spans="1:52" x14ac:dyDescent="0.25">
      <c r="C5" s="2">
        <f>'S.26.04.A'!C5</f>
        <v>0.1</v>
      </c>
      <c r="E5">
        <v>2005</v>
      </c>
      <c r="F5" s="13">
        <v>3.6400000000000002E-2</v>
      </c>
      <c r="G5" s="13"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1.2969985999999999E-2</v>
      </c>
      <c r="Q5" s="4">
        <f t="shared" ref="Q5:Q68" si="21">$C$8</f>
        <v>25</v>
      </c>
      <c r="R5">
        <f t="shared" si="0"/>
        <v>250000</v>
      </c>
      <c r="S5">
        <f t="shared" si="1"/>
        <v>8222.3031080349137</v>
      </c>
      <c r="U5">
        <f t="shared" si="13"/>
        <v>1.2969985999999999E-2</v>
      </c>
      <c r="V5">
        <f t="shared" si="14"/>
        <v>0.01</v>
      </c>
      <c r="W5">
        <f t="shared" si="15"/>
        <v>0.97886467200000005</v>
      </c>
      <c r="X5">
        <f t="shared" si="16"/>
        <v>1.2695861091734591E-2</v>
      </c>
      <c r="Y5">
        <f t="shared" si="17"/>
        <v>9.7886467200000004E-3</v>
      </c>
      <c r="Z5">
        <f t="shared" si="18"/>
        <v>0.95638016418826544</v>
      </c>
      <c r="AB5">
        <f t="shared" si="19"/>
        <v>4842.7606878623337</v>
      </c>
      <c r="AC5">
        <f t="shared" si="2"/>
        <v>7863.6475964681158</v>
      </c>
      <c r="AE5">
        <f t="shared" si="3"/>
        <v>0</v>
      </c>
      <c r="AF5">
        <f t="shared" si="4"/>
        <v>0</v>
      </c>
      <c r="AG5">
        <f t="shared" si="4"/>
        <v>-23.909504104706635</v>
      </c>
      <c r="AH5">
        <f t="shared" si="5"/>
        <v>-3173.9652729336481</v>
      </c>
      <c r="AI5">
        <f t="shared" si="6"/>
        <v>-3197.8747770383548</v>
      </c>
      <c r="AJ5">
        <f t="shared" si="7"/>
        <v>-3020.8869086057821</v>
      </c>
      <c r="AK5">
        <f>G5*SUM(AB5, AE5:AF5)</f>
        <v>198.5531882023557</v>
      </c>
      <c r="AL5">
        <f t="shared" si="8"/>
        <v>-6020.2084974417803</v>
      </c>
      <c r="AN5">
        <f t="shared" si="9"/>
        <v>0</v>
      </c>
      <c r="AO5">
        <f t="shared" si="9"/>
        <v>0</v>
      </c>
      <c r="AP5">
        <f t="shared" si="9"/>
        <v>-20.445208658504519</v>
      </c>
      <c r="AQ5">
        <f t="shared" si="9"/>
        <v>-2714.0831526991597</v>
      </c>
      <c r="AR5">
        <f t="shared" si="9"/>
        <v>-2734.5283613576644</v>
      </c>
      <c r="AS5">
        <f t="shared" si="9"/>
        <v>-2583.184616030233</v>
      </c>
      <c r="AT5">
        <f t="shared" si="9"/>
        <v>169.78442316624071</v>
      </c>
      <c r="AU5">
        <f t="shared" si="9"/>
        <v>-5147.9285542216558</v>
      </c>
      <c r="AW5">
        <v>2</v>
      </c>
      <c r="AX5">
        <f>IF(Z5&gt;0, (R5*SUMPRODUCT(K5:$K$98, X5:$X$98)-K5*$AZ$3)/Z5, 0)</f>
        <v>8222.3031080349137</v>
      </c>
    </row>
    <row r="6" spans="1:52" x14ac:dyDescent="0.25">
      <c r="A6" t="s">
        <v>16</v>
      </c>
      <c r="C6" s="2">
        <f>'S.26.04.C'!C6</f>
        <v>250000</v>
      </c>
      <c r="E6">
        <v>2006</v>
      </c>
      <c r="F6" s="13">
        <v>5.8799999999999998E-2</v>
      </c>
      <c r="G6" s="13"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1.4883069000000001E-2</v>
      </c>
      <c r="Q6" s="4">
        <f t="shared" si="21"/>
        <v>25</v>
      </c>
      <c r="R6">
        <f t="shared" si="0"/>
        <v>250000</v>
      </c>
      <c r="S6">
        <f t="shared" si="1"/>
        <v>12001.402123550903</v>
      </c>
      <c r="U6">
        <f t="shared" si="13"/>
        <v>1.4883069000000001E-2</v>
      </c>
      <c r="V6">
        <f t="shared" si="14"/>
        <v>0.01</v>
      </c>
      <c r="W6">
        <f t="shared" si="15"/>
        <v>0.95638016418826544</v>
      </c>
      <c r="X6">
        <f t="shared" si="16"/>
        <v>1.4233871973845284E-2</v>
      </c>
      <c r="Y6">
        <f t="shared" si="17"/>
        <v>9.5638016418826549E-3</v>
      </c>
      <c r="Z6">
        <f t="shared" si="18"/>
        <v>0.9325824905725375</v>
      </c>
      <c r="AB6">
        <f t="shared" si="19"/>
        <v>7863.6475964681158</v>
      </c>
      <c r="AC6">
        <f t="shared" si="2"/>
        <v>11192.297482743641</v>
      </c>
      <c r="AE6">
        <f t="shared" si="3"/>
        <v>0</v>
      </c>
      <c r="AF6">
        <f t="shared" si="4"/>
        <v>0</v>
      </c>
      <c r="AG6">
        <f t="shared" si="4"/>
        <v>-23.314562264313437</v>
      </c>
      <c r="AH6">
        <f t="shared" si="5"/>
        <v>-3558.4679934613209</v>
      </c>
      <c r="AI6">
        <f t="shared" si="6"/>
        <v>-3581.7825557256342</v>
      </c>
      <c r="AJ6">
        <f t="shared" si="7"/>
        <v>-3328.6498862755252</v>
      </c>
      <c r="AK6">
        <f>G6*SUM(AB6, AE6:AF6)</f>
        <v>460.02338439338479</v>
      </c>
      <c r="AL6">
        <f t="shared" si="8"/>
        <v>-6450.4090576077751</v>
      </c>
      <c r="AN6">
        <f t="shared" si="9"/>
        <v>0</v>
      </c>
      <c r="AO6">
        <f t="shared" si="9"/>
        <v>0</v>
      </c>
      <c r="AP6">
        <f t="shared" si="9"/>
        <v>-17.985087163496214</v>
      </c>
      <c r="AQ6">
        <f t="shared" si="9"/>
        <v>-2745.0378997196231</v>
      </c>
      <c r="AR6">
        <f t="shared" si="9"/>
        <v>-2763.0229868831193</v>
      </c>
      <c r="AS6">
        <f t="shared" si="9"/>
        <v>-2567.7539068816832</v>
      </c>
      <c r="AT6">
        <f t="shared" si="9"/>
        <v>354.86665251380339</v>
      </c>
      <c r="AU6">
        <f t="shared" si="9"/>
        <v>-4975.9102412509992</v>
      </c>
      <c r="AW6">
        <v>3</v>
      </c>
      <c r="AX6">
        <f>IF(Z6&gt;0, (R6*SUMPRODUCT(K6:$K$98, X6:$X$98)-K6*$AZ$3)/Z6, 0)</f>
        <v>12001.402123550903</v>
      </c>
    </row>
    <row r="7" spans="1:52" x14ac:dyDescent="0.25">
      <c r="A7" t="s">
        <v>15</v>
      </c>
      <c r="B7" t="s">
        <v>37</v>
      </c>
      <c r="C7" t="s">
        <v>47</v>
      </c>
      <c r="E7">
        <v>2007</v>
      </c>
      <c r="F7" s="13">
        <v>5.4699999999999999E-2</v>
      </c>
      <c r="G7" s="13"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1.6930661E-2</v>
      </c>
      <c r="Q7" s="4">
        <f t="shared" si="21"/>
        <v>25</v>
      </c>
      <c r="R7">
        <f t="shared" si="0"/>
        <v>250000</v>
      </c>
      <c r="S7">
        <f t="shared" si="1"/>
        <v>14842.225799798316</v>
      </c>
      <c r="U7">
        <f t="shared" si="13"/>
        <v>1.6930661E-2</v>
      </c>
      <c r="V7">
        <f t="shared" si="14"/>
        <v>0.01</v>
      </c>
      <c r="W7">
        <f t="shared" si="15"/>
        <v>0.9325824905725375</v>
      </c>
      <c r="X7">
        <f t="shared" si="16"/>
        <v>1.5789238002419329E-2</v>
      </c>
      <c r="Y7">
        <f t="shared" si="17"/>
        <v>9.3258249057253748E-3</v>
      </c>
      <c r="Z7">
        <f t="shared" si="18"/>
        <v>0.9074674276643927</v>
      </c>
      <c r="AB7">
        <f t="shared" si="19"/>
        <v>11192.297482743641</v>
      </c>
      <c r="AC7">
        <f t="shared" si="2"/>
        <v>13468.836467357061</v>
      </c>
      <c r="AE7">
        <f t="shared" si="3"/>
        <v>0</v>
      </c>
      <c r="AF7">
        <f t="shared" si="4"/>
        <v>0</v>
      </c>
      <c r="AG7">
        <f t="shared" si="4"/>
        <v>-22.686685691609817</v>
      </c>
      <c r="AH7">
        <f t="shared" si="5"/>
        <v>-3947.3095006048325</v>
      </c>
      <c r="AI7">
        <f t="shared" si="6"/>
        <v>-3969.9961862964424</v>
      </c>
      <c r="AJ7">
        <f t="shared" si="7"/>
        <v>-2276.5389846134203</v>
      </c>
      <c r="AK7">
        <f>G7*SUM(AB7, AE7:AF7)</f>
        <v>549.54180640271272</v>
      </c>
      <c r="AL7">
        <f t="shared" si="8"/>
        <v>-5696.9933645071505</v>
      </c>
      <c r="AN7">
        <f t="shared" si="9"/>
        <v>0</v>
      </c>
      <c r="AO7">
        <f t="shared" si="9"/>
        <v>0</v>
      </c>
      <c r="AP7">
        <f t="shared" si="9"/>
        <v>-15.922788534292282</v>
      </c>
      <c r="AQ7">
        <f t="shared" si="9"/>
        <v>-2770.4432155455015</v>
      </c>
      <c r="AR7">
        <f t="shared" si="9"/>
        <v>-2786.366004079794</v>
      </c>
      <c r="AS7">
        <f t="shared" si="9"/>
        <v>-1597.8027524521935</v>
      </c>
      <c r="AT7">
        <f t="shared" si="9"/>
        <v>385.69926401102612</v>
      </c>
      <c r="AU7">
        <f t="shared" si="9"/>
        <v>-3998.4694925209619</v>
      </c>
      <c r="AW7">
        <v>4</v>
      </c>
      <c r="AX7">
        <f>IF(Z7&gt;0, (R7*SUMPRODUCT(K7:$K$98, X7:$X$98)-K7*$AZ$3)/Z7, 0)</f>
        <v>14842.225799798316</v>
      </c>
    </row>
    <row r="8" spans="1:52" x14ac:dyDescent="0.25">
      <c r="B8" s="2">
        <f>'S.26.04.A'!B8</f>
        <v>200</v>
      </c>
      <c r="C8" s="2">
        <f>'S.26.04.A'!C8</f>
        <v>25</v>
      </c>
      <c r="E8">
        <v>2008</v>
      </c>
      <c r="F8" s="13">
        <v>2.2499999999999999E-2</v>
      </c>
      <c r="G8" s="13"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1.9185959999999998E-2</v>
      </c>
      <c r="Q8" s="4">
        <f t="shared" si="21"/>
        <v>25</v>
      </c>
      <c r="R8">
        <f t="shared" si="0"/>
        <v>250000</v>
      </c>
      <c r="S8">
        <f t="shared" si="1"/>
        <v>15971.763814545944</v>
      </c>
      <c r="U8">
        <f t="shared" si="13"/>
        <v>1.9185959999999998E-2</v>
      </c>
      <c r="V8">
        <f t="shared" si="14"/>
        <v>0.01</v>
      </c>
      <c r="W8">
        <f t="shared" si="15"/>
        <v>0.9074674276643927</v>
      </c>
      <c r="X8">
        <f t="shared" si="16"/>
        <v>1.741063376847193E-2</v>
      </c>
      <c r="Y8">
        <f t="shared" si="17"/>
        <v>9.0746742766439278E-3</v>
      </c>
      <c r="Z8">
        <f t="shared" si="18"/>
        <v>0.88098211961927686</v>
      </c>
      <c r="AB8">
        <f t="shared" si="19"/>
        <v>13468.836467357061</v>
      </c>
      <c r="AC8">
        <f t="shared" si="2"/>
        <v>14070.838339397153</v>
      </c>
      <c r="AE8">
        <f t="shared" si="3"/>
        <v>0</v>
      </c>
      <c r="AF8">
        <f t="shared" si="4"/>
        <v>0</v>
      </c>
      <c r="AG8">
        <f t="shared" si="4"/>
        <v>-22.024552990481922</v>
      </c>
      <c r="AH8">
        <f t="shared" si="5"/>
        <v>-4352.6584421179823</v>
      </c>
      <c r="AI8">
        <f t="shared" si="6"/>
        <v>-4374.6829951084646</v>
      </c>
      <c r="AJ8">
        <f t="shared" si="7"/>
        <v>-602.00187204009126</v>
      </c>
      <c r="AK8">
        <f t="shared" ref="AK8:AK69" si="22">G8*SUM(AB8:AB8, AE8:AF8)</f>
        <v>286.8862167547054</v>
      </c>
      <c r="AL8">
        <f t="shared" si="8"/>
        <v>-4689.79865039385</v>
      </c>
      <c r="AN8">
        <f t="shared" si="9"/>
        <v>0</v>
      </c>
      <c r="AO8">
        <f t="shared" si="9"/>
        <v>0</v>
      </c>
      <c r="AP8">
        <f t="shared" si="9"/>
        <v>-14.429260398620341</v>
      </c>
      <c r="AQ8">
        <f t="shared" si="9"/>
        <v>-2851.6193774609383</v>
      </c>
      <c r="AR8">
        <f t="shared" si="9"/>
        <v>-2866.0486378595592</v>
      </c>
      <c r="AS8">
        <f t="shared" si="9"/>
        <v>-394.39809633717925</v>
      </c>
      <c r="AT8">
        <f t="shared" si="9"/>
        <v>187.95187026577213</v>
      </c>
      <c r="AU8">
        <f t="shared" si="9"/>
        <v>-3072.4948639309659</v>
      </c>
      <c r="AW8">
        <v>5</v>
      </c>
      <c r="AX8">
        <f>IF(Z8&gt;0, (R8*SUMPRODUCT(K8:$K$98, X8:$X$98)-K8*$AZ$3)/Z8, 0)</f>
        <v>15971.763814545944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3">
        <v>2.2000000000000001E-3</v>
      </c>
      <c r="G9" s="13"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2.1884238E-2</v>
      </c>
      <c r="Q9" s="4">
        <f t="shared" si="21"/>
        <v>25</v>
      </c>
      <c r="R9">
        <f t="shared" si="0"/>
        <v>250000</v>
      </c>
      <c r="S9">
        <f t="shared" si="1"/>
        <v>16090.274071082222</v>
      </c>
      <c r="U9">
        <f t="shared" si="13"/>
        <v>2.1884238E-2</v>
      </c>
      <c r="V9">
        <f t="shared" si="14"/>
        <v>0.01</v>
      </c>
      <c r="W9">
        <f t="shared" si="15"/>
        <v>0.88098211961927686</v>
      </c>
      <c r="X9">
        <f t="shared" si="16"/>
        <v>1.9279622379492725E-2</v>
      </c>
      <c r="Y9">
        <f t="shared" si="17"/>
        <v>8.8098211961927693E-3</v>
      </c>
      <c r="Z9">
        <f t="shared" si="18"/>
        <v>0.85289267604359131</v>
      </c>
      <c r="AB9">
        <f t="shared" si="19"/>
        <v>14070.838339397153</v>
      </c>
      <c r="AC9">
        <f t="shared" si="2"/>
        <v>13723.276910760127</v>
      </c>
      <c r="AE9">
        <f t="shared" si="3"/>
        <v>0</v>
      </c>
      <c r="AF9">
        <f t="shared" si="4"/>
        <v>0</v>
      </c>
      <c r="AG9">
        <f t="shared" si="4"/>
        <v>-21.322316901089781</v>
      </c>
      <c r="AH9">
        <f t="shared" si="5"/>
        <v>-4819.9055948731811</v>
      </c>
      <c r="AI9">
        <f t="shared" si="6"/>
        <v>-4841.227911774271</v>
      </c>
      <c r="AJ9">
        <f t="shared" si="7"/>
        <v>347.56142863702553</v>
      </c>
      <c r="AK9">
        <f t="shared" si="22"/>
        <v>83.017946202443198</v>
      </c>
      <c r="AL9">
        <f t="shared" si="8"/>
        <v>-4410.648536934802</v>
      </c>
      <c r="AN9">
        <f t="shared" si="9"/>
        <v>0</v>
      </c>
      <c r="AO9">
        <f t="shared" si="9"/>
        <v>0</v>
      </c>
      <c r="AP9">
        <f t="shared" si="9"/>
        <v>-13.229656620803818</v>
      </c>
      <c r="AQ9">
        <f t="shared" si="9"/>
        <v>-2990.5613100424507</v>
      </c>
      <c r="AR9">
        <f t="shared" si="9"/>
        <v>-3003.7909666632545</v>
      </c>
      <c r="AS9">
        <f t="shared" si="9"/>
        <v>215.6481576009617</v>
      </c>
      <c r="AT9">
        <f t="shared" si="9"/>
        <v>51.509361141075338</v>
      </c>
      <c r="AU9">
        <f t="shared" si="9"/>
        <v>-2736.6334479212173</v>
      </c>
      <c r="AW9">
        <v>6</v>
      </c>
      <c r="AX9">
        <f>IF(Z9&gt;0, (R9*SUMPRODUCT(K9:$K$98, X9:$X$98)-K9*$AZ$3)/Z9, 0)</f>
        <v>16090.274071082222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3">
        <v>2.5000000000000001E-3</v>
      </c>
      <c r="G10" s="13"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2.4761703999999999E-2</v>
      </c>
      <c r="Q10" s="4">
        <f t="shared" si="21"/>
        <v>25</v>
      </c>
      <c r="R10">
        <f t="shared" si="0"/>
        <v>250000</v>
      </c>
      <c r="S10">
        <f t="shared" si="1"/>
        <v>15829.757445448306</v>
      </c>
      <c r="U10">
        <f t="shared" si="13"/>
        <v>2.4761703999999999E-2</v>
      </c>
      <c r="V10">
        <f t="shared" si="14"/>
        <v>0.01</v>
      </c>
      <c r="W10">
        <f t="shared" si="15"/>
        <v>0.85289267604359131</v>
      </c>
      <c r="X10">
        <f t="shared" si="16"/>
        <v>2.1119075987959299E-2</v>
      </c>
      <c r="Y10">
        <f t="shared" si="17"/>
        <v>8.5289267604359131E-3</v>
      </c>
      <c r="Z10">
        <f t="shared" si="18"/>
        <v>0.82324467329519613</v>
      </c>
      <c r="AB10">
        <f t="shared" si="19"/>
        <v>13723.276910760127</v>
      </c>
      <c r="AC10">
        <f t="shared" si="2"/>
        <v>13031.763496520289</v>
      </c>
      <c r="AE10">
        <f t="shared" si="3"/>
        <v>0</v>
      </c>
      <c r="AF10">
        <f t="shared" si="4"/>
        <v>0</v>
      </c>
      <c r="AG10">
        <f t="shared" si="4"/>
        <v>-20.581116832379902</v>
      </c>
      <c r="AH10">
        <f t="shared" si="5"/>
        <v>-5279.7689969898247</v>
      </c>
      <c r="AI10">
        <f t="shared" si="6"/>
        <v>-5300.3501138222045</v>
      </c>
      <c r="AJ10">
        <f t="shared" si="7"/>
        <v>691.51341423983831</v>
      </c>
      <c r="AK10">
        <f t="shared" si="22"/>
        <v>56.265435334116525</v>
      </c>
      <c r="AL10">
        <f t="shared" si="8"/>
        <v>-4552.5712642482495</v>
      </c>
      <c r="AN10">
        <f t="shared" si="9"/>
        <v>0</v>
      </c>
      <c r="AO10">
        <f t="shared" si="9"/>
        <v>0</v>
      </c>
      <c r="AP10">
        <f t="shared" si="9"/>
        <v>-12.11438308825519</v>
      </c>
      <c r="AQ10">
        <f t="shared" si="9"/>
        <v>-3107.7586686840377</v>
      </c>
      <c r="AR10">
        <f t="shared" si="9"/>
        <v>-3119.8730517722929</v>
      </c>
      <c r="AS10">
        <f t="shared" si="9"/>
        <v>407.03614283890136</v>
      </c>
      <c r="AT10">
        <f t="shared" si="9"/>
        <v>33.118758511324081</v>
      </c>
      <c r="AU10">
        <f t="shared" si="9"/>
        <v>-2679.7181504220671</v>
      </c>
      <c r="AW10">
        <v>7</v>
      </c>
      <c r="AX10">
        <f>IF(Z10&gt;0, (R10*SUMPRODUCT(K10:$K$98, X10:$X$98)-K10*$AZ$3)/Z10, 0)</f>
        <v>15829.757445448306</v>
      </c>
    </row>
    <row r="11" spans="1:52" x14ac:dyDescent="0.25">
      <c r="A11" t="s">
        <v>33</v>
      </c>
      <c r="C11" s="12">
        <f>AU71</f>
        <v>61081.371584618268</v>
      </c>
      <c r="E11">
        <v>2011</v>
      </c>
      <c r="F11" s="13">
        <v>1.5E-3</v>
      </c>
      <c r="G11" s="13"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2.7627288E-2</v>
      </c>
      <c r="Q11" s="4">
        <f t="shared" si="21"/>
        <v>25</v>
      </c>
      <c r="R11">
        <f t="shared" si="0"/>
        <v>250000</v>
      </c>
      <c r="S11">
        <f t="shared" si="1"/>
        <v>15196.790975152286</v>
      </c>
      <c r="U11">
        <f t="shared" si="13"/>
        <v>2.7627288E-2</v>
      </c>
      <c r="V11">
        <f t="shared" si="14"/>
        <v>0.01</v>
      </c>
      <c r="W11">
        <f t="shared" si="15"/>
        <v>0.82324467329519613</v>
      </c>
      <c r="X11">
        <f t="shared" si="16"/>
        <v>2.2744017683592292E-2</v>
      </c>
      <c r="Y11">
        <f t="shared" si="17"/>
        <v>8.2324467329519622E-3</v>
      </c>
      <c r="Z11">
        <f t="shared" si="18"/>
        <v>0.7922682088786519</v>
      </c>
      <c r="AB11">
        <f t="shared" si="19"/>
        <v>13031.763496520289</v>
      </c>
      <c r="AC11">
        <f t="shared" si="2"/>
        <v>12039.934366587164</v>
      </c>
      <c r="AE11">
        <f t="shared" si="3"/>
        <v>0</v>
      </c>
      <c r="AF11">
        <f t="shared" si="4"/>
        <v>0</v>
      </c>
      <c r="AG11">
        <f t="shared" si="4"/>
        <v>-19.806705221966297</v>
      </c>
      <c r="AH11">
        <f t="shared" si="5"/>
        <v>-5686.0044208980735</v>
      </c>
      <c r="AI11">
        <f t="shared" si="6"/>
        <v>-5705.8111261200402</v>
      </c>
      <c r="AJ11">
        <f t="shared" si="7"/>
        <v>991.82912993312493</v>
      </c>
      <c r="AK11">
        <f t="shared" si="22"/>
        <v>31.276232391648691</v>
      </c>
      <c r="AL11">
        <f t="shared" si="8"/>
        <v>-4682.7057637952666</v>
      </c>
      <c r="AN11">
        <f t="shared" si="9"/>
        <v>0</v>
      </c>
      <c r="AO11">
        <f t="shared" si="9"/>
        <v>0</v>
      </c>
      <c r="AP11">
        <f t="shared" si="9"/>
        <v>-11.078061294993429</v>
      </c>
      <c r="AQ11">
        <f t="shared" si="9"/>
        <v>-3180.2313808585673</v>
      </c>
      <c r="AR11">
        <f t="shared" si="9"/>
        <v>-3191.3094421535607</v>
      </c>
      <c r="AS11">
        <f t="shared" si="9"/>
        <v>554.73859849106077</v>
      </c>
      <c r="AT11">
        <f t="shared" si="9"/>
        <v>17.493066899732785</v>
      </c>
      <c r="AU11">
        <f t="shared" si="9"/>
        <v>-2619.0777767627674</v>
      </c>
      <c r="AW11">
        <v>8</v>
      </c>
      <c r="AX11">
        <f>IF(Z11&gt;0, (R11*SUMPRODUCT(K11:$K$98, X11:$X$98)-K11*$AZ$3)/Z11, 0)</f>
        <v>15196.790975152286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3">
        <v>1.9E-3</v>
      </c>
      <c r="G12" s="13"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3.0780427999999999E-2</v>
      </c>
      <c r="Q12" s="4">
        <f t="shared" si="21"/>
        <v>25</v>
      </c>
      <c r="R12">
        <f t="shared" si="0"/>
        <v>250000</v>
      </c>
      <c r="S12">
        <f t="shared" si="1"/>
        <v>14298.968280797842</v>
      </c>
      <c r="U12">
        <f t="shared" si="13"/>
        <v>3.0780427999999999E-2</v>
      </c>
      <c r="V12">
        <f t="shared" si="14"/>
        <v>0.01</v>
      </c>
      <c r="W12">
        <f t="shared" si="15"/>
        <v>0.7922682088786519</v>
      </c>
      <c r="X12">
        <f t="shared" si="16"/>
        <v>2.4386354560078306E-2</v>
      </c>
      <c r="Y12">
        <f t="shared" si="17"/>
        <v>7.9226820887865184E-3</v>
      </c>
      <c r="Z12">
        <f t="shared" si="18"/>
        <v>0.75995917222978704</v>
      </c>
      <c r="AB12">
        <f t="shared" si="19"/>
        <v>12039.934366587164</v>
      </c>
      <c r="AC12">
        <f t="shared" si="2"/>
        <v>10866.63209841511</v>
      </c>
      <c r="AE12">
        <f t="shared" si="3"/>
        <v>0</v>
      </c>
      <c r="AF12">
        <f t="shared" si="4"/>
        <v>0</v>
      </c>
      <c r="AG12">
        <f t="shared" si="4"/>
        <v>-18.998979305744676</v>
      </c>
      <c r="AH12">
        <f t="shared" si="5"/>
        <v>-6096.5886400195768</v>
      </c>
      <c r="AI12">
        <f t="shared" si="6"/>
        <v>-6115.5876193253216</v>
      </c>
      <c r="AJ12">
        <f t="shared" si="7"/>
        <v>1173.302268172054</v>
      </c>
      <c r="AK12">
        <f t="shared" si="22"/>
        <v>27.691849043150476</v>
      </c>
      <c r="AL12">
        <f t="shared" si="8"/>
        <v>-4914.5935021101168</v>
      </c>
      <c r="AN12">
        <f t="shared" si="9"/>
        <v>0</v>
      </c>
      <c r="AO12">
        <f t="shared" si="9"/>
        <v>0</v>
      </c>
      <c r="AP12">
        <f t="shared" si="9"/>
        <v>-10.098159473508849</v>
      </c>
      <c r="AQ12">
        <f t="shared" si="9"/>
        <v>-3240.4016731933098</v>
      </c>
      <c r="AR12">
        <f t="shared" si="9"/>
        <v>-3250.4998326668187</v>
      </c>
      <c r="AS12">
        <f t="shared" si="9"/>
        <v>623.62262856134259</v>
      </c>
      <c r="AT12">
        <f t="shared" si="9"/>
        <v>14.718512150256085</v>
      </c>
      <c r="AU12">
        <f t="shared" si="9"/>
        <v>-2612.1586919552201</v>
      </c>
      <c r="AW12">
        <v>9</v>
      </c>
      <c r="AX12">
        <f>IF(Z12&gt;0, (R12*SUMPRODUCT(K12:$K$98, X12:$X$98)-K12*$AZ$3)/Z12, 0)</f>
        <v>14298.968280797842</v>
      </c>
    </row>
    <row r="13" spans="1:52" x14ac:dyDescent="0.25">
      <c r="E13">
        <v>2013</v>
      </c>
      <c r="F13" s="13">
        <v>1.6999999999999999E-3</v>
      </c>
      <c r="G13" s="13"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3.4133669999999998E-2</v>
      </c>
      <c r="Q13" s="4">
        <f t="shared" si="21"/>
        <v>25</v>
      </c>
      <c r="R13">
        <f t="shared" si="0"/>
        <v>250000</v>
      </c>
      <c r="S13">
        <f t="shared" si="1"/>
        <v>13109.527264962242</v>
      </c>
      <c r="U13">
        <f t="shared" si="13"/>
        <v>3.4133669999999998E-2</v>
      </c>
      <c r="V13">
        <f t="shared" si="14"/>
        <v>0.01</v>
      </c>
      <c r="W13">
        <f t="shared" si="15"/>
        <v>0.75995917222978704</v>
      </c>
      <c r="X13">
        <f t="shared" si="16"/>
        <v>2.5940195598364715E-2</v>
      </c>
      <c r="Y13">
        <f t="shared" si="17"/>
        <v>7.599591722297871E-3</v>
      </c>
      <c r="Z13">
        <f t="shared" si="18"/>
        <v>0.7264193849091245</v>
      </c>
      <c r="AB13">
        <f t="shared" si="19"/>
        <v>10866.63209841511</v>
      </c>
      <c r="AC13">
        <f t="shared" si="2"/>
        <v>9523.0147322632693</v>
      </c>
      <c r="AE13">
        <f t="shared" si="3"/>
        <v>0</v>
      </c>
      <c r="AF13">
        <f t="shared" si="4"/>
        <v>0</v>
      </c>
      <c r="AG13">
        <f t="shared" si="4"/>
        <v>-18.160484622728113</v>
      </c>
      <c r="AH13">
        <f t="shared" si="5"/>
        <v>-6485.0488995911783</v>
      </c>
      <c r="AI13">
        <f t="shared" si="6"/>
        <v>-6503.2093842139066</v>
      </c>
      <c r="AJ13">
        <f t="shared" si="7"/>
        <v>1343.6173661518405</v>
      </c>
      <c r="AK13">
        <f t="shared" si="22"/>
        <v>21.73326419683022</v>
      </c>
      <c r="AL13">
        <f t="shared" si="8"/>
        <v>-5137.8587538652355</v>
      </c>
      <c r="AN13">
        <f t="shared" si="9"/>
        <v>0</v>
      </c>
      <c r="AO13">
        <f t="shared" si="9"/>
        <v>0</v>
      </c>
      <c r="AP13">
        <f t="shared" si="9"/>
        <v>-9.1753713267087793</v>
      </c>
      <c r="AQ13">
        <f t="shared" si="9"/>
        <v>-3276.494706046813</v>
      </c>
      <c r="AR13">
        <f t="shared" si="9"/>
        <v>-3285.670077373522</v>
      </c>
      <c r="AS13">
        <f t="shared" si="9"/>
        <v>678.8468761471629</v>
      </c>
      <c r="AT13">
        <f t="shared" si="9"/>
        <v>10.980476198185647</v>
      </c>
      <c r="AU13">
        <f t="shared" si="9"/>
        <v>-2595.8427250281729</v>
      </c>
      <c r="AW13">
        <v>10</v>
      </c>
      <c r="AX13">
        <f>IF(Z13&gt;0, (R13*SUMPRODUCT(K13:$K$98, X13:$X$98)-K13*$AZ$3)/Z13, 0)</f>
        <v>13109.527264962242</v>
      </c>
    </row>
    <row r="14" spans="1:52" x14ac:dyDescent="0.25">
      <c r="E14">
        <v>2014</v>
      </c>
      <c r="F14" s="13">
        <v>1.4E-3</v>
      </c>
      <c r="G14" s="13">
        <v>1.8E-3</v>
      </c>
      <c r="H14" s="5">
        <f t="shared" si="10"/>
        <v>5.1800000000000006E-2</v>
      </c>
      <c r="I14" s="5">
        <f t="shared" si="11"/>
        <v>1.0518000000000001</v>
      </c>
      <c r="J14">
        <f t="shared" si="12"/>
        <v>0.95075109336375729</v>
      </c>
      <c r="K14">
        <f t="shared" si="20"/>
        <v>0.48035581109819386</v>
      </c>
      <c r="L14" s="2">
        <v>11</v>
      </c>
      <c r="M14" s="6">
        <v>3.7867151000000002E-2</v>
      </c>
      <c r="Q14" s="4">
        <f t="shared" si="21"/>
        <v>25</v>
      </c>
      <c r="R14">
        <f t="shared" si="0"/>
        <v>250000</v>
      </c>
      <c r="S14">
        <f t="shared" si="1"/>
        <v>11628.684750861972</v>
      </c>
      <c r="U14">
        <f t="shared" si="13"/>
        <v>3.7867151000000002E-2</v>
      </c>
      <c r="V14">
        <f t="shared" si="14"/>
        <v>0.01</v>
      </c>
      <c r="W14">
        <f t="shared" si="15"/>
        <v>0.7264193849091245</v>
      </c>
      <c r="X14">
        <f t="shared" si="16"/>
        <v>2.750743253768094E-2</v>
      </c>
      <c r="Y14">
        <f t="shared" si="17"/>
        <v>7.2641938490912447E-3</v>
      </c>
      <c r="Z14">
        <f t="shared" si="18"/>
        <v>0.69164775852235227</v>
      </c>
      <c r="AB14">
        <f t="shared" si="19"/>
        <v>9523.0147322632693</v>
      </c>
      <c r="AC14">
        <f t="shared" si="2"/>
        <v>8042.9537424967411</v>
      </c>
      <c r="AE14">
        <f t="shared" si="3"/>
        <v>0</v>
      </c>
      <c r="AF14">
        <f t="shared" si="4"/>
        <v>0</v>
      </c>
      <c r="AG14">
        <f t="shared" si="4"/>
        <v>-17.291193963058806</v>
      </c>
      <c r="AH14">
        <f t="shared" si="5"/>
        <v>-6876.8581344202348</v>
      </c>
      <c r="AI14">
        <f t="shared" si="6"/>
        <v>-6894.1493283832933</v>
      </c>
      <c r="AJ14">
        <f t="shared" si="7"/>
        <v>1480.0609897665281</v>
      </c>
      <c r="AK14">
        <f t="shared" si="22"/>
        <v>17.141426518073885</v>
      </c>
      <c r="AL14">
        <f t="shared" si="8"/>
        <v>-5396.9469120986914</v>
      </c>
      <c r="AN14">
        <f t="shared" si="9"/>
        <v>0</v>
      </c>
      <c r="AO14">
        <f t="shared" si="9"/>
        <v>0</v>
      </c>
      <c r="AP14">
        <f t="shared" si="9"/>
        <v>-8.3059255009813064</v>
      </c>
      <c r="AQ14">
        <f t="shared" si="9"/>
        <v>-3303.338766966644</v>
      </c>
      <c r="AR14">
        <f t="shared" si="9"/>
        <v>-3311.6446924676252</v>
      </c>
      <c r="AS14">
        <f t="shared" si="9"/>
        <v>710.95589721409624</v>
      </c>
      <c r="AT14">
        <f t="shared" si="9"/>
        <v>8.2339838384694701</v>
      </c>
      <c r="AU14">
        <f t="shared" si="9"/>
        <v>-2592.4548114150598</v>
      </c>
      <c r="AW14">
        <v>11</v>
      </c>
      <c r="AX14">
        <f>IF(Z14&gt;0, (R14*SUMPRODUCT(K14:$K$98, X14:$X$98)-K14*$AZ$3)/Z14, 0)</f>
        <v>11628.684750861972</v>
      </c>
    </row>
    <row r="15" spans="1:52" x14ac:dyDescent="0.25">
      <c r="E15">
        <v>2015</v>
      </c>
      <c r="F15" s="13">
        <v>1.9E-3</v>
      </c>
      <c r="G15" s="13">
        <v>4.1000000000000003E-3</v>
      </c>
      <c r="H15" s="5">
        <f t="shared" si="10"/>
        <v>5.4100000000000002E-2</v>
      </c>
      <c r="I15" s="5">
        <f t="shared" si="11"/>
        <v>1.0541</v>
      </c>
      <c r="J15">
        <f t="shared" si="12"/>
        <v>0.94867659614837296</v>
      </c>
      <c r="K15">
        <f t="shared" si="20"/>
        <v>0.45570231581272541</v>
      </c>
      <c r="L15" s="2">
        <v>12</v>
      </c>
      <c r="M15" s="6">
        <v>4.2172894000000002E-2</v>
      </c>
      <c r="Q15" s="4">
        <f t="shared" si="21"/>
        <v>25</v>
      </c>
      <c r="R15">
        <f t="shared" si="0"/>
        <v>250000</v>
      </c>
      <c r="S15">
        <f t="shared" si="1"/>
        <v>9944.9256391339059</v>
      </c>
      <c r="U15">
        <f t="shared" si="13"/>
        <v>4.2172894000000002E-2</v>
      </c>
      <c r="V15">
        <f t="shared" si="14"/>
        <v>0.01</v>
      </c>
      <c r="W15">
        <f t="shared" si="15"/>
        <v>0.69164775852235227</v>
      </c>
      <c r="X15">
        <f t="shared" si="16"/>
        <v>2.9168787605500762E-2</v>
      </c>
      <c r="Y15">
        <f t="shared" si="17"/>
        <v>6.9164775852235232E-3</v>
      </c>
      <c r="Z15">
        <f t="shared" si="18"/>
        <v>0.65556249333162797</v>
      </c>
      <c r="AB15">
        <f t="shared" si="19"/>
        <v>8042.9537424967411</v>
      </c>
      <c r="AC15">
        <f t="shared" si="2"/>
        <v>6519.5202479882573</v>
      </c>
      <c r="AE15">
        <f t="shared" si="3"/>
        <v>0</v>
      </c>
      <c r="AF15">
        <f t="shared" si="4"/>
        <v>0</v>
      </c>
      <c r="AG15">
        <f t="shared" si="4"/>
        <v>-16.389062333290699</v>
      </c>
      <c r="AH15">
        <f t="shared" si="5"/>
        <v>-7292.1969013751905</v>
      </c>
      <c r="AI15">
        <f t="shared" si="6"/>
        <v>-7308.5859637084814</v>
      </c>
      <c r="AJ15">
        <f t="shared" si="7"/>
        <v>1523.4334945084838</v>
      </c>
      <c r="AK15">
        <f t="shared" si="22"/>
        <v>32.976110344236645</v>
      </c>
      <c r="AL15">
        <f t="shared" si="8"/>
        <v>-5752.1763588557606</v>
      </c>
      <c r="AN15">
        <f t="shared" si="9"/>
        <v>0</v>
      </c>
      <c r="AO15">
        <f t="shared" si="9"/>
        <v>0</v>
      </c>
      <c r="AP15">
        <f t="shared" si="9"/>
        <v>-7.4685336592796805</v>
      </c>
      <c r="AQ15">
        <f t="shared" si="9"/>
        <v>-3323.0710153190548</v>
      </c>
      <c r="AR15">
        <f t="shared" si="9"/>
        <v>-3330.5395489783346</v>
      </c>
      <c r="AS15">
        <f t="shared" si="9"/>
        <v>694.23217143418901</v>
      </c>
      <c r="AT15">
        <f t="shared" si="9"/>
        <v>15.027289850364609</v>
      </c>
      <c r="AU15">
        <f t="shared" si="9"/>
        <v>-2621.2800876937808</v>
      </c>
      <c r="AW15">
        <v>12</v>
      </c>
      <c r="AX15">
        <f>IF(Z15&gt;0, (R15*SUMPRODUCT(K15:$K$98, X15:$X$98)-K15*$AZ$3)/Z15, 0)</f>
        <v>9944.9256391339059</v>
      </c>
    </row>
    <row r="16" spans="1:52" x14ac:dyDescent="0.25">
      <c r="E16">
        <v>2016</v>
      </c>
      <c r="F16" s="13">
        <v>4.7000000000000002E-3</v>
      </c>
      <c r="G16" s="13">
        <v>7.1000000000000004E-3</v>
      </c>
      <c r="H16" s="5">
        <f t="shared" si="10"/>
        <v>5.7100000000000005E-2</v>
      </c>
      <c r="I16" s="5">
        <f t="shared" si="11"/>
        <v>1.0570999999999999</v>
      </c>
      <c r="J16">
        <f t="shared" si="12"/>
        <v>0.94598429666067552</v>
      </c>
      <c r="K16">
        <f t="shared" si="20"/>
        <v>0.43108723471074206</v>
      </c>
      <c r="L16" s="2">
        <v>13</v>
      </c>
      <c r="M16" s="6">
        <v>4.6777600000000003E-2</v>
      </c>
      <c r="Q16" s="4">
        <f t="shared" si="21"/>
        <v>25</v>
      </c>
      <c r="R16">
        <f t="shared" si="0"/>
        <v>250000</v>
      </c>
      <c r="S16">
        <f t="shared" si="1"/>
        <v>8043.424720013556</v>
      </c>
      <c r="U16">
        <f t="shared" si="13"/>
        <v>4.6777600000000003E-2</v>
      </c>
      <c r="V16">
        <f t="shared" si="14"/>
        <v>0.01</v>
      </c>
      <c r="W16">
        <f t="shared" si="15"/>
        <v>0.65556249333162797</v>
      </c>
      <c r="X16">
        <f t="shared" si="16"/>
        <v>3.0665640088069563E-2</v>
      </c>
      <c r="Y16">
        <f t="shared" si="17"/>
        <v>6.5556249333162796E-3</v>
      </c>
      <c r="Z16">
        <f t="shared" si="18"/>
        <v>0.61834122831024207</v>
      </c>
      <c r="AB16">
        <f t="shared" si="19"/>
        <v>6519.5202479882573</v>
      </c>
      <c r="AC16">
        <f t="shared" si="2"/>
        <v>4973.5811211941473</v>
      </c>
      <c r="AE16">
        <f t="shared" si="3"/>
        <v>0</v>
      </c>
      <c r="AF16">
        <f t="shared" si="4"/>
        <v>0</v>
      </c>
      <c r="AG16">
        <f t="shared" si="4"/>
        <v>-15.458530707756053</v>
      </c>
      <c r="AH16">
        <f t="shared" si="5"/>
        <v>-7666.4100220173905</v>
      </c>
      <c r="AI16">
        <f t="shared" si="6"/>
        <v>-7681.8685527251464</v>
      </c>
      <c r="AJ16">
        <f t="shared" si="7"/>
        <v>1545.9391267941101</v>
      </c>
      <c r="AK16">
        <f t="shared" si="22"/>
        <v>46.28859376071663</v>
      </c>
      <c r="AL16">
        <f t="shared" si="8"/>
        <v>-6089.6408321703193</v>
      </c>
      <c r="AN16">
        <f t="shared" si="9"/>
        <v>0</v>
      </c>
      <c r="AO16">
        <f t="shared" si="9"/>
        <v>0</v>
      </c>
      <c r="AP16">
        <f t="shared" si="9"/>
        <v>-6.6639752554976468</v>
      </c>
      <c r="AQ16">
        <f t="shared" si="9"/>
        <v>-3304.8914965501958</v>
      </c>
      <c r="AR16">
        <f t="shared" si="9"/>
        <v>-3311.5554718056937</v>
      </c>
      <c r="AS16">
        <f t="shared" si="9"/>
        <v>666.4346232008121</v>
      </c>
      <c r="AT16">
        <f t="shared" si="9"/>
        <v>19.95442188295624</v>
      </c>
      <c r="AU16">
        <f t="shared" si="9"/>
        <v>-2625.1664267219248</v>
      </c>
      <c r="AW16">
        <v>13</v>
      </c>
      <c r="AX16">
        <f>IF(Z16&gt;0, (R16*SUMPRODUCT(K16:$K$98, X16:$X$98)-K16*$AZ$3)/Z16, 0)</f>
        <v>8043.424720013556</v>
      </c>
    </row>
    <row r="17" spans="5:50" x14ac:dyDescent="0.25">
      <c r="E17">
        <v>2017</v>
      </c>
      <c r="F17" s="13">
        <v>1.17E-2</v>
      </c>
      <c r="G17" s="13">
        <v>1.38E-2</v>
      </c>
      <c r="H17" s="5">
        <f t="shared" si="10"/>
        <v>6.3799999999999996E-2</v>
      </c>
      <c r="I17" s="5">
        <f t="shared" si="11"/>
        <v>1.0638000000000001</v>
      </c>
      <c r="J17">
        <f t="shared" si="12"/>
        <v>0.94002632073698056</v>
      </c>
      <c r="K17">
        <f t="shared" si="20"/>
        <v>0.40523334716181802</v>
      </c>
      <c r="L17" s="2">
        <v>14</v>
      </c>
      <c r="M17" s="6">
        <v>5.1668436999999998E-2</v>
      </c>
      <c r="Q17" s="4">
        <f t="shared" si="21"/>
        <v>25</v>
      </c>
      <c r="R17">
        <f t="shared" si="0"/>
        <v>250000</v>
      </c>
      <c r="S17">
        <f t="shared" si="1"/>
        <v>6093.0783721903854</v>
      </c>
      <c r="U17">
        <f t="shared" si="13"/>
        <v>5.1668436999999998E-2</v>
      </c>
      <c r="V17">
        <f t="shared" si="14"/>
        <v>0.01</v>
      </c>
      <c r="W17">
        <f t="shared" si="15"/>
        <v>0.61834122831024207</v>
      </c>
      <c r="X17">
        <f t="shared" si="16"/>
        <v>3.1948724799450358E-2</v>
      </c>
      <c r="Y17">
        <f t="shared" si="17"/>
        <v>6.183412283102421E-3</v>
      </c>
      <c r="Z17">
        <f t="shared" si="18"/>
        <v>0.58020909122768938</v>
      </c>
      <c r="AB17">
        <f t="shared" si="19"/>
        <v>4973.5811211941473</v>
      </c>
      <c r="AC17">
        <f t="shared" si="2"/>
        <v>3535.2594651076724</v>
      </c>
      <c r="AE17">
        <f t="shared" si="3"/>
        <v>0</v>
      </c>
      <c r="AF17">
        <f t="shared" si="4"/>
        <v>0</v>
      </c>
      <c r="AG17">
        <f t="shared" si="4"/>
        <v>-14.505227280692235</v>
      </c>
      <c r="AH17">
        <f t="shared" si="5"/>
        <v>-7987.1811998625899</v>
      </c>
      <c r="AI17">
        <f t="shared" si="6"/>
        <v>-8001.6864271432823</v>
      </c>
      <c r="AJ17">
        <f t="shared" si="7"/>
        <v>1438.3216560864748</v>
      </c>
      <c r="AK17">
        <f t="shared" si="22"/>
        <v>68.635419472479228</v>
      </c>
      <c r="AL17">
        <f t="shared" si="8"/>
        <v>-6494.7293515843285</v>
      </c>
      <c r="AN17">
        <f t="shared" si="9"/>
        <v>0</v>
      </c>
      <c r="AO17">
        <f t="shared" si="9"/>
        <v>0</v>
      </c>
      <c r="AP17">
        <f t="shared" si="9"/>
        <v>-5.8780018022978302</v>
      </c>
      <c r="AQ17">
        <f t="shared" si="9"/>
        <v>-3236.6721720082633</v>
      </c>
      <c r="AR17">
        <f t="shared" si="9"/>
        <v>-3242.5501738105609</v>
      </c>
      <c r="AS17">
        <f t="shared" si="9"/>
        <v>582.85589899125148</v>
      </c>
      <c r="AT17">
        <f t="shared" si="9"/>
        <v>27.813360766688181</v>
      </c>
      <c r="AU17">
        <f t="shared" si="9"/>
        <v>-2631.8809140526214</v>
      </c>
      <c r="AW17">
        <v>14</v>
      </c>
      <c r="AX17">
        <f>IF(Z17&gt;0, (R17*SUMPRODUCT(K17:$K$98, X17:$X$98)-K17*$AZ$3)/Z17, 0)</f>
        <v>6093.0783721903854</v>
      </c>
    </row>
    <row r="18" spans="5:50" x14ac:dyDescent="0.25">
      <c r="E18">
        <v>2018</v>
      </c>
      <c r="F18" s="13">
        <v>2.01E-2</v>
      </c>
      <c r="G18" s="13">
        <v>2.1600000000000001E-2</v>
      </c>
      <c r="H18" s="5">
        <f t="shared" si="10"/>
        <v>7.1599999999999997E-2</v>
      </c>
      <c r="I18" s="5">
        <f t="shared" si="11"/>
        <v>1.0716000000000001</v>
      </c>
      <c r="J18">
        <f t="shared" si="12"/>
        <v>0.93318402388951094</v>
      </c>
      <c r="K18">
        <f t="shared" si="20"/>
        <v>0.3781572855186805</v>
      </c>
      <c r="L18" s="2">
        <v>15</v>
      </c>
      <c r="M18" s="6">
        <v>5.7177164000000003E-2</v>
      </c>
      <c r="Q18" s="4">
        <f t="shared" si="21"/>
        <v>25</v>
      </c>
      <c r="R18">
        <f t="shared" si="0"/>
        <v>250000</v>
      </c>
      <c r="S18">
        <f t="shared" si="1"/>
        <v>4163.4513008108406</v>
      </c>
      <c r="U18">
        <f t="shared" si="13"/>
        <v>5.7177164000000003E-2</v>
      </c>
      <c r="V18">
        <f t="shared" si="14"/>
        <v>0.01</v>
      </c>
      <c r="W18">
        <f t="shared" si="15"/>
        <v>0.58020909122768938</v>
      </c>
      <c r="X18">
        <f t="shared" si="16"/>
        <v>3.3174710363416557E-2</v>
      </c>
      <c r="Y18">
        <f t="shared" si="17"/>
        <v>5.802090912276894E-3</v>
      </c>
      <c r="Z18">
        <f t="shared" si="18"/>
        <v>0.5412322899519959</v>
      </c>
      <c r="AB18">
        <f t="shared" si="19"/>
        <v>3535.2594651076724</v>
      </c>
      <c r="AC18">
        <f t="shared" si="2"/>
        <v>2253.3942816414674</v>
      </c>
      <c r="AE18">
        <f t="shared" si="3"/>
        <v>0</v>
      </c>
      <c r="AF18">
        <f t="shared" si="4"/>
        <v>0</v>
      </c>
      <c r="AG18">
        <f t="shared" si="4"/>
        <v>-13.530807248799897</v>
      </c>
      <c r="AH18">
        <f t="shared" si="5"/>
        <v>-8293.6775908541385</v>
      </c>
      <c r="AI18">
        <f t="shared" si="6"/>
        <v>-8307.2083981029391</v>
      </c>
      <c r="AJ18">
        <f t="shared" si="7"/>
        <v>1281.8651834662051</v>
      </c>
      <c r="AK18">
        <f t="shared" si="22"/>
        <v>76.361604446325728</v>
      </c>
      <c r="AL18">
        <f t="shared" si="8"/>
        <v>-6948.981610190408</v>
      </c>
      <c r="AN18">
        <f t="shared" si="9"/>
        <v>0</v>
      </c>
      <c r="AO18">
        <f t="shared" si="9"/>
        <v>0</v>
      </c>
      <c r="AP18">
        <f t="shared" si="9"/>
        <v>-5.1167733400826547</v>
      </c>
      <c r="AQ18">
        <f t="shared" si="9"/>
        <v>-3136.3146047245109</v>
      </c>
      <c r="AR18">
        <f t="shared" si="9"/>
        <v>-3141.4313780645934</v>
      </c>
      <c r="AS18">
        <f t="shared" si="9"/>
        <v>484.74665818048544</v>
      </c>
      <c r="AT18">
        <f t="shared" si="9"/>
        <v>28.876697055273741</v>
      </c>
      <c r="AU18">
        <f t="shared" si="9"/>
        <v>-2627.8080228288341</v>
      </c>
      <c r="AW18">
        <v>15</v>
      </c>
      <c r="AX18">
        <f>IF(Z18&gt;0, (R18*SUMPRODUCT(K18:$K$98, X18:$X$98)-K18*$AZ$3)/Z18, 0)</f>
        <v>4163.4513008108406</v>
      </c>
    </row>
    <row r="19" spans="5:50" x14ac:dyDescent="0.25">
      <c r="E19">
        <v>2019</v>
      </c>
      <c r="F19" s="13">
        <v>2.3400000000000001E-2</v>
      </c>
      <c r="G19" s="13">
        <v>2.23E-2</v>
      </c>
      <c r="H19" s="5">
        <f t="shared" si="10"/>
        <v>7.2300000000000003E-2</v>
      </c>
      <c r="I19" s="5">
        <f t="shared" si="11"/>
        <v>1.0723</v>
      </c>
      <c r="J19">
        <f t="shared" si="12"/>
        <v>0.93257483913084027</v>
      </c>
      <c r="K19">
        <f t="shared" si="20"/>
        <v>0.3526599697087387</v>
      </c>
      <c r="L19" s="2">
        <v>16</v>
      </c>
      <c r="M19" s="6">
        <v>6.3388860000000005E-2</v>
      </c>
      <c r="Q19" s="4">
        <f t="shared" si="21"/>
        <v>25</v>
      </c>
      <c r="R19">
        <f t="shared" si="0"/>
        <v>250000</v>
      </c>
      <c r="S19">
        <f t="shared" si="1"/>
        <v>1910.0368537572924</v>
      </c>
      <c r="U19">
        <f t="shared" si="13"/>
        <v>6.3388860000000005E-2</v>
      </c>
      <c r="V19">
        <f t="shared" si="14"/>
        <v>0.01</v>
      </c>
      <c r="W19">
        <f t="shared" si="15"/>
        <v>0.5412322899519959</v>
      </c>
      <c r="X19">
        <f t="shared" si="16"/>
        <v>3.430809785524648E-2</v>
      </c>
      <c r="Y19">
        <f t="shared" si="17"/>
        <v>5.4123228995199592E-3</v>
      </c>
      <c r="Z19">
        <f t="shared" si="18"/>
        <v>0.50151186919722945</v>
      </c>
      <c r="AB19">
        <f t="shared" si="19"/>
        <v>2253.3942816414674</v>
      </c>
      <c r="AC19">
        <f t="shared" si="2"/>
        <v>957.90615276341487</v>
      </c>
      <c r="AE19">
        <f t="shared" si="3"/>
        <v>0</v>
      </c>
      <c r="AF19">
        <f t="shared" si="4"/>
        <v>0</v>
      </c>
      <c r="AG19">
        <f t="shared" si="4"/>
        <v>-12.537796729930736</v>
      </c>
      <c r="AH19">
        <f t="shared" si="5"/>
        <v>-8577.0244638116201</v>
      </c>
      <c r="AI19">
        <f t="shared" si="6"/>
        <v>-8589.5622605415501</v>
      </c>
      <c r="AJ19">
        <f t="shared" si="7"/>
        <v>1295.4881288780525</v>
      </c>
      <c r="AK19">
        <f t="shared" si="22"/>
        <v>50.250692480604727</v>
      </c>
      <c r="AL19">
        <f t="shared" si="8"/>
        <v>-7243.8234391828928</v>
      </c>
      <c r="AN19">
        <f t="shared" si="9"/>
        <v>0</v>
      </c>
      <c r="AO19">
        <f t="shared" si="9"/>
        <v>0</v>
      </c>
      <c r="AP19">
        <f t="shared" si="9"/>
        <v>-4.4215790149916963</v>
      </c>
      <c r="AQ19">
        <f t="shared" si="9"/>
        <v>-3024.7731875989166</v>
      </c>
      <c r="AR19">
        <f t="shared" si="9"/>
        <v>-3029.1947666139081</v>
      </c>
      <c r="AS19">
        <f t="shared" si="9"/>
        <v>456.86680428816459</v>
      </c>
      <c r="AT19">
        <f t="shared" si="9"/>
        <v>17.721407688053205</v>
      </c>
      <c r="AU19">
        <f t="shared" si="9"/>
        <v>-2554.6065546376904</v>
      </c>
      <c r="AW19">
        <v>16</v>
      </c>
      <c r="AX19">
        <f>IF(Z19&gt;0, (R19*SUMPRODUCT(K19:$K$98, X19:$X$98)-K19*$AZ$3)/Z19, 0)</f>
        <v>1910.0368537572924</v>
      </c>
    </row>
    <row r="20" spans="5:50" x14ac:dyDescent="0.25">
      <c r="E20">
        <v>2020</v>
      </c>
      <c r="F20" s="14">
        <v>4.3E-3</v>
      </c>
      <c r="G20" s="14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0.33449679380512065</v>
      </c>
      <c r="L20" s="2">
        <v>17</v>
      </c>
      <c r="M20" s="6">
        <v>7.0498397000000004E-2</v>
      </c>
      <c r="Q20" s="4">
        <f t="shared" si="21"/>
        <v>25</v>
      </c>
      <c r="R20">
        <f t="shared" si="0"/>
        <v>250000</v>
      </c>
      <c r="S20">
        <f t="shared" si="1"/>
        <v>-1638.4198773469743</v>
      </c>
      <c r="U20">
        <f t="shared" si="13"/>
        <v>7.0498397000000004E-2</v>
      </c>
      <c r="V20">
        <f t="shared" si="14"/>
        <v>0.01</v>
      </c>
      <c r="W20">
        <f t="shared" si="15"/>
        <v>0.50151186919722945</v>
      </c>
      <c r="X20">
        <f t="shared" si="16"/>
        <v>3.5355782854878358E-2</v>
      </c>
      <c r="Y20">
        <f t="shared" si="17"/>
        <v>5.0151186919722944E-3</v>
      </c>
      <c r="Z20">
        <f t="shared" si="18"/>
        <v>0.46114096765037882</v>
      </c>
      <c r="AB20">
        <f t="shared" si="19"/>
        <v>957.90615276341487</v>
      </c>
      <c r="AC20">
        <f t="shared" si="2"/>
        <v>-755.54252765739875</v>
      </c>
      <c r="AE20">
        <f t="shared" si="3"/>
        <v>0</v>
      </c>
      <c r="AF20">
        <f t="shared" si="4"/>
        <v>0</v>
      </c>
      <c r="AG20">
        <f t="shared" si="4"/>
        <v>-11.528524191259471</v>
      </c>
      <c r="AH20">
        <f t="shared" si="5"/>
        <v>-8838.9457137195895</v>
      </c>
      <c r="AI20">
        <f t="shared" si="6"/>
        <v>-8850.4742379108484</v>
      </c>
      <c r="AJ20">
        <f t="shared" si="7"/>
        <v>1713.4486804208136</v>
      </c>
      <c r="AK20">
        <f t="shared" si="22"/>
        <v>4.1189964568826838</v>
      </c>
      <c r="AL20">
        <f t="shared" si="8"/>
        <v>-7132.9065610331518</v>
      </c>
      <c r="AN20">
        <f t="shared" si="9"/>
        <v>0</v>
      </c>
      <c r="AO20">
        <f t="shared" si="9"/>
        <v>0</v>
      </c>
      <c r="AP20">
        <f t="shared" si="9"/>
        <v>-3.8562543792810646</v>
      </c>
      <c r="AQ20">
        <f t="shared" si="9"/>
        <v>-2956.5990018567163</v>
      </c>
      <c r="AR20">
        <f t="shared" si="9"/>
        <v>-2960.4552562359972</v>
      </c>
      <c r="AS20">
        <f t="shared" si="9"/>
        <v>573.14308995037698</v>
      </c>
      <c r="AT20">
        <f t="shared" si="9"/>
        <v>1.3777911085219097</v>
      </c>
      <c r="AU20">
        <f t="shared" si="9"/>
        <v>-2385.9343751770984</v>
      </c>
      <c r="AW20">
        <v>17</v>
      </c>
      <c r="AX20">
        <f>IF(Z20&gt;0, (R20*SUMPRODUCT(K20:$K$98, X20:$X$98)-K20*$AZ$3)/Z20, 0)</f>
        <v>-1638.4198773469743</v>
      </c>
    </row>
    <row r="21" spans="5:50" x14ac:dyDescent="0.25">
      <c r="E21">
        <v>2021</v>
      </c>
      <c r="F21" s="15">
        <v>1.2999999999999999E-3</v>
      </c>
      <c r="G21" s="15">
        <v>1.6000000000000001E-3</v>
      </c>
      <c r="H21" s="5">
        <f t="shared" si="10"/>
        <v>5.16E-2</v>
      </c>
      <c r="I21" s="5">
        <f t="shared" si="11"/>
        <v>1.0516000000000001</v>
      </c>
      <c r="J21">
        <f t="shared" si="12"/>
        <v>0.95093191327500948</v>
      </c>
      <c r="K21">
        <f t="shared" si="20"/>
        <v>0.31808367611745975</v>
      </c>
      <c r="L21" s="2">
        <v>18</v>
      </c>
      <c r="M21" s="6">
        <v>7.8701599999999997E-2</v>
      </c>
      <c r="Q21" s="4">
        <f t="shared" si="21"/>
        <v>25</v>
      </c>
      <c r="R21">
        <f t="shared" si="0"/>
        <v>250000</v>
      </c>
      <c r="S21">
        <f t="shared" si="1"/>
        <v>-6013.6675187632281</v>
      </c>
      <c r="U21">
        <f t="shared" si="13"/>
        <v>7.8701599999999997E-2</v>
      </c>
      <c r="V21">
        <f t="shared" si="14"/>
        <v>0.01</v>
      </c>
      <c r="W21">
        <f t="shared" si="15"/>
        <v>0.46114096765037882</v>
      </c>
      <c r="X21">
        <f t="shared" si="16"/>
        <v>3.6292531979633051E-2</v>
      </c>
      <c r="Y21">
        <f t="shared" si="17"/>
        <v>4.6114096765037882E-3</v>
      </c>
      <c r="Z21">
        <f t="shared" si="18"/>
        <v>0.42023702599424195</v>
      </c>
      <c r="AB21">
        <f t="shared" si="19"/>
        <v>-755.54252765739875</v>
      </c>
      <c r="AC21">
        <f t="shared" si="2"/>
        <v>-2527.1657534032311</v>
      </c>
      <c r="AE21">
        <f t="shared" si="3"/>
        <v>0</v>
      </c>
      <c r="AF21">
        <f t="shared" si="4"/>
        <v>0</v>
      </c>
      <c r="AG21">
        <f t="shared" si="4"/>
        <v>-10.505925649856049</v>
      </c>
      <c r="AH21">
        <f t="shared" si="5"/>
        <v>-9073.1329949082628</v>
      </c>
      <c r="AI21">
        <f t="shared" si="6"/>
        <v>-9083.6389205581181</v>
      </c>
      <c r="AJ21">
        <f t="shared" si="7"/>
        <v>1771.6232257458323</v>
      </c>
      <c r="AK21">
        <f t="shared" si="22"/>
        <v>-1.208868044251838</v>
      </c>
      <c r="AL21">
        <f t="shared" si="8"/>
        <v>-7313.2245628565379</v>
      </c>
      <c r="AN21">
        <f t="shared" si="9"/>
        <v>0</v>
      </c>
      <c r="AO21">
        <f t="shared" si="9"/>
        <v>0</v>
      </c>
      <c r="AP21">
        <f t="shared" si="9"/>
        <v>-3.3417634517229242</v>
      </c>
      <c r="AQ21">
        <f t="shared" si="9"/>
        <v>-2886.0154969230375</v>
      </c>
      <c r="AR21">
        <f t="shared" si="9"/>
        <v>-2889.3572603747602</v>
      </c>
      <c r="AS21">
        <f t="shared" si="9"/>
        <v>563.5244283403066</v>
      </c>
      <c r="AT21">
        <f t="shared" si="9"/>
        <v>-0.38452119145654862</v>
      </c>
      <c r="AU21">
        <f t="shared" si="9"/>
        <v>-2326.2173532259103</v>
      </c>
      <c r="AW21">
        <v>18</v>
      </c>
      <c r="AX21">
        <f>IF(Z21&gt;0, (R21*SUMPRODUCT(K21:$K$98, X21:$X$98)-K21*$AZ$3)/Z21, 0)</f>
        <v>-6013.6675187632281</v>
      </c>
    </row>
    <row r="22" spans="5:50" x14ac:dyDescent="0.25">
      <c r="E22">
        <v>2022</v>
      </c>
      <c r="F22" s="15">
        <v>0.02</v>
      </c>
      <c r="G22" s="15">
        <v>2.1000000000000001E-2</v>
      </c>
      <c r="H22" s="5">
        <f t="shared" si="10"/>
        <v>7.1000000000000008E-2</v>
      </c>
      <c r="I22" s="5">
        <f t="shared" si="11"/>
        <v>1.071</v>
      </c>
      <c r="J22">
        <f t="shared" si="12"/>
        <v>0.93370681605975725</v>
      </c>
      <c r="K22">
        <f t="shared" si="20"/>
        <v>0.29699689646821636</v>
      </c>
      <c r="L22" s="2">
        <v>19</v>
      </c>
      <c r="M22" s="6">
        <v>8.8159118999999994E-2</v>
      </c>
      <c r="Q22" s="4">
        <f t="shared" si="21"/>
        <v>25</v>
      </c>
      <c r="R22">
        <f t="shared" si="0"/>
        <v>250000</v>
      </c>
      <c r="S22">
        <f t="shared" si="1"/>
        <v>-10266.268804735013</v>
      </c>
      <c r="U22">
        <f t="shared" si="13"/>
        <v>8.8159118999999994E-2</v>
      </c>
      <c r="V22">
        <f t="shared" si="14"/>
        <v>0.01</v>
      </c>
      <c r="W22">
        <f t="shared" si="15"/>
        <v>0.42023702599424195</v>
      </c>
      <c r="X22">
        <f t="shared" si="16"/>
        <v>3.7047725982832465E-2</v>
      </c>
      <c r="Y22">
        <f t="shared" si="17"/>
        <v>4.2023702599424196E-3</v>
      </c>
      <c r="Z22">
        <f t="shared" si="18"/>
        <v>0.37898692975146708</v>
      </c>
      <c r="AB22">
        <f t="shared" si="19"/>
        <v>-2527.1657534032311</v>
      </c>
      <c r="AC22">
        <f t="shared" si="2"/>
        <v>-3890.7816943097864</v>
      </c>
      <c r="AE22">
        <f t="shared" si="3"/>
        <v>0</v>
      </c>
      <c r="AF22">
        <f t="shared" si="4"/>
        <v>0</v>
      </c>
      <c r="AG22">
        <f t="shared" si="4"/>
        <v>-9.4746732437866772</v>
      </c>
      <c r="AH22">
        <f t="shared" si="5"/>
        <v>-9261.9314957081169</v>
      </c>
      <c r="AI22">
        <f t="shared" si="6"/>
        <v>-9271.406168951904</v>
      </c>
      <c r="AJ22">
        <f t="shared" si="7"/>
        <v>1363.6159409065554</v>
      </c>
      <c r="AK22">
        <f t="shared" si="22"/>
        <v>-53.070480821467854</v>
      </c>
      <c r="AL22">
        <f t="shared" si="8"/>
        <v>-7960.8607088668168</v>
      </c>
      <c r="AN22">
        <f t="shared" si="9"/>
        <v>0</v>
      </c>
      <c r="AO22">
        <f t="shared" si="9"/>
        <v>0</v>
      </c>
      <c r="AP22">
        <f t="shared" si="9"/>
        <v>-2.8139485484550915</v>
      </c>
      <c r="AQ22">
        <f t="shared" si="9"/>
        <v>-2750.764909526536</v>
      </c>
      <c r="AR22">
        <f t="shared" si="9"/>
        <v>-2753.5788580749913</v>
      </c>
      <c r="AS22">
        <f t="shared" si="9"/>
        <v>404.98970242383365</v>
      </c>
      <c r="AT22">
        <f t="shared" si="9"/>
        <v>-15.761768098051951</v>
      </c>
      <c r="AU22">
        <f t="shared" si="9"/>
        <v>-2364.3509237492094</v>
      </c>
      <c r="AW22">
        <v>19</v>
      </c>
      <c r="AX22">
        <f>IF(Z22&gt;0, (R22*SUMPRODUCT(K22:$K$98, X22:$X$98)-K22*$AZ$3)/Z22, 0)</f>
        <v>-10266.268804735013</v>
      </c>
    </row>
    <row r="23" spans="5:50" x14ac:dyDescent="0.25">
      <c r="E23">
        <v>2023</v>
      </c>
      <c r="F23" s="15">
        <v>5.3900000000000003E-2</v>
      </c>
      <c r="G23" s="15"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0.26517580041805033</v>
      </c>
      <c r="L23" s="2">
        <v>20</v>
      </c>
      <c r="M23" s="6">
        <v>9.9426106E-2</v>
      </c>
      <c r="Q23" s="4">
        <f t="shared" si="21"/>
        <v>25</v>
      </c>
      <c r="R23">
        <f t="shared" si="0"/>
        <v>250000</v>
      </c>
      <c r="S23">
        <f t="shared" si="1"/>
        <v>-12870.988916772831</v>
      </c>
      <c r="U23">
        <f t="shared" si="13"/>
        <v>9.9426106E-2</v>
      </c>
      <c r="V23">
        <f t="shared" si="14"/>
        <v>0.01</v>
      </c>
      <c r="W23">
        <f t="shared" si="15"/>
        <v>0.37898692975146708</v>
      </c>
      <c r="X23">
        <f t="shared" si="16"/>
        <v>3.7681194650083918E-2</v>
      </c>
      <c r="Y23">
        <f t="shared" si="17"/>
        <v>3.7898692975146708E-3</v>
      </c>
      <c r="Z23">
        <f t="shared" si="18"/>
        <v>0.3375158658038685</v>
      </c>
      <c r="AB23">
        <f t="shared" si="19"/>
        <v>-3890.7816943097864</v>
      </c>
      <c r="AC23">
        <f t="shared" si="2"/>
        <v>-4344.1629679965772</v>
      </c>
      <c r="AE23">
        <f t="shared" si="3"/>
        <v>0</v>
      </c>
      <c r="AF23">
        <f t="shared" si="4"/>
        <v>0</v>
      </c>
      <c r="AG23">
        <f t="shared" si="4"/>
        <v>-8.4378966450967123</v>
      </c>
      <c r="AH23">
        <f t="shared" si="5"/>
        <v>-9420.2986625209796</v>
      </c>
      <c r="AI23">
        <f t="shared" si="6"/>
        <v>-9428.7365591660764</v>
      </c>
      <c r="AJ23">
        <f t="shared" si="7"/>
        <v>453.38127368679079</v>
      </c>
      <c r="AK23">
        <f t="shared" si="22"/>
        <v>-272.35471860168508</v>
      </c>
      <c r="AL23">
        <f t="shared" si="8"/>
        <v>-9247.710004080971</v>
      </c>
      <c r="AN23">
        <f t="shared" si="9"/>
        <v>0</v>
      </c>
      <c r="AO23">
        <f t="shared" si="9"/>
        <v>0</v>
      </c>
      <c r="AP23">
        <f t="shared" si="9"/>
        <v>-2.2375259967083023</v>
      </c>
      <c r="AQ23">
        <f t="shared" si="9"/>
        <v>-2498.0352380110899</v>
      </c>
      <c r="AR23">
        <f t="shared" si="9"/>
        <v>-2500.2727640077983</v>
      </c>
      <c r="AS23">
        <f t="shared" si="9"/>
        <v>120.2257421444499</v>
      </c>
      <c r="AT23">
        <f t="shared" si="9"/>
        <v>-72.221880502834708</v>
      </c>
      <c r="AU23">
        <f t="shared" si="9"/>
        <v>-2452.2689023661828</v>
      </c>
      <c r="AW23">
        <v>20</v>
      </c>
      <c r="AX23">
        <f>IF(Z23&gt;0, (R23*SUMPRODUCT(K23:$K$98, X23:$X$98)-K23*$AZ$3)/Z23, 0)</f>
        <v>-12870.988916772831</v>
      </c>
    </row>
    <row r="24" spans="5:50" x14ac:dyDescent="0.25">
      <c r="E24">
        <v>2024</v>
      </c>
      <c r="F24" s="5">
        <v>3.5571999999999999E-2</v>
      </c>
      <c r="G24" s="5"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0.23676410751611635</v>
      </c>
      <c r="L24" s="2">
        <v>21</v>
      </c>
      <c r="M24" s="6">
        <v>0.112419382</v>
      </c>
      <c r="Q24" s="4">
        <f t="shared" si="21"/>
        <v>25</v>
      </c>
      <c r="R24">
        <f t="shared" si="0"/>
        <v>250000</v>
      </c>
      <c r="S24">
        <f t="shared" si="1"/>
        <v>-16174.899261252211</v>
      </c>
      <c r="U24">
        <f t="shared" si="13"/>
        <v>0.112419382</v>
      </c>
      <c r="V24">
        <f t="shared" si="14"/>
        <v>0.01</v>
      </c>
      <c r="W24">
        <f t="shared" si="15"/>
        <v>0.3375158658038685</v>
      </c>
      <c r="X24">
        <f t="shared" si="16"/>
        <v>3.7943325048865828E-2</v>
      </c>
      <c r="Y24">
        <f t="shared" si="17"/>
        <v>3.3751586580386852E-3</v>
      </c>
      <c r="Z24">
        <f t="shared" si="18"/>
        <v>0.296197382096964</v>
      </c>
      <c r="AB24">
        <f t="shared" si="19"/>
        <v>-4344.1629679965772</v>
      </c>
      <c r="AC24">
        <f t="shared" si="2"/>
        <v>-4790.9628168650215</v>
      </c>
      <c r="AE24">
        <f t="shared" si="3"/>
        <v>0</v>
      </c>
      <c r="AF24">
        <f t="shared" si="4"/>
        <v>0</v>
      </c>
      <c r="AG24">
        <f t="shared" si="4"/>
        <v>-7.4049345524241001</v>
      </c>
      <c r="AH24">
        <f t="shared" si="5"/>
        <v>-9485.8312622164576</v>
      </c>
      <c r="AI24">
        <f t="shared" si="6"/>
        <v>-9493.2361967688812</v>
      </c>
      <c r="AJ24">
        <f t="shared" si="7"/>
        <v>446.79984886844431</v>
      </c>
      <c r="AK24">
        <f t="shared" si="22"/>
        <v>-304.09140775976044</v>
      </c>
      <c r="AL24">
        <f t="shared" si="8"/>
        <v>-9350.5277556601977</v>
      </c>
      <c r="AN24">
        <f t="shared" si="9"/>
        <v>0</v>
      </c>
      <c r="AO24">
        <f t="shared" si="9"/>
        <v>0</v>
      </c>
      <c r="AP24">
        <f t="shared" si="9"/>
        <v>-1.7532227205199444</v>
      </c>
      <c r="AQ24">
        <f t="shared" si="9"/>
        <v>-2245.9043728471552</v>
      </c>
      <c r="AR24">
        <f t="shared" si="9"/>
        <v>-2247.6575955676749</v>
      </c>
      <c r="AS24">
        <f t="shared" si="9"/>
        <v>105.78616745567288</v>
      </c>
      <c r="AT24">
        <f t="shared" si="9"/>
        <v>-71.997930761559104</v>
      </c>
      <c r="AU24">
        <f t="shared" si="9"/>
        <v>-2213.8693588735609</v>
      </c>
      <c r="AW24">
        <v>21</v>
      </c>
      <c r="AX24">
        <f>IF(Z24&gt;0, (R24*SUMPRODUCT(K24:$K$98, X24:$X$98)-K24*$AZ$3)/Z24, 0)</f>
        <v>-16174.899261252211</v>
      </c>
    </row>
    <row r="25" spans="5:50" x14ac:dyDescent="0.25">
      <c r="E25">
        <v>2025</v>
      </c>
      <c r="F25" s="5">
        <v>3.5571999999999999E-2</v>
      </c>
      <c r="G25" s="5"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0.21139652456796101</v>
      </c>
      <c r="L25" s="2">
        <v>22</v>
      </c>
      <c r="M25" s="6">
        <v>0.12734142500000001</v>
      </c>
      <c r="Q25" s="4">
        <f t="shared" si="21"/>
        <v>25</v>
      </c>
      <c r="R25">
        <f t="shared" si="0"/>
        <v>250000</v>
      </c>
      <c r="S25">
        <f t="shared" si="1"/>
        <v>-20372.040650745359</v>
      </c>
      <c r="U25">
        <f t="shared" si="13"/>
        <v>0.12734142500000001</v>
      </c>
      <c r="V25">
        <f t="shared" si="14"/>
        <v>0.01</v>
      </c>
      <c r="W25">
        <f t="shared" si="15"/>
        <v>0.296197382096964</v>
      </c>
      <c r="X25">
        <f t="shared" si="16"/>
        <v>3.7718196717496884E-2</v>
      </c>
      <c r="Y25">
        <f t="shared" si="17"/>
        <v>2.96197382096964E-3</v>
      </c>
      <c r="Z25">
        <f t="shared" si="18"/>
        <v>0.25551721155849749</v>
      </c>
      <c r="AB25">
        <f t="shared" si="19"/>
        <v>-4790.9628168650215</v>
      </c>
      <c r="AC25">
        <f t="shared" si="2"/>
        <v>-5205.407020834813</v>
      </c>
      <c r="AE25">
        <f t="shared" si="3"/>
        <v>0</v>
      </c>
      <c r="AF25">
        <f t="shared" si="4"/>
        <v>0</v>
      </c>
      <c r="AG25">
        <f t="shared" si="4"/>
        <v>-6.387930288962437</v>
      </c>
      <c r="AH25">
        <f t="shared" si="5"/>
        <v>-9429.5491793742203</v>
      </c>
      <c r="AI25">
        <f t="shared" si="6"/>
        <v>-9435.9371096631821</v>
      </c>
      <c r="AJ25">
        <f t="shared" si="7"/>
        <v>414.44420396979149</v>
      </c>
      <c r="AK25">
        <f t="shared" si="22"/>
        <v>-335.36739718055156</v>
      </c>
      <c r="AL25">
        <f t="shared" si="8"/>
        <v>-9356.8603028739417</v>
      </c>
      <c r="AN25">
        <f t="shared" si="9"/>
        <v>0</v>
      </c>
      <c r="AO25">
        <f t="shared" si="9"/>
        <v>0</v>
      </c>
      <c r="AP25">
        <f t="shared" si="9"/>
        <v>-1.3503862622690701</v>
      </c>
      <c r="AQ25">
        <f t="shared" si="9"/>
        <v>-1993.3739247623789</v>
      </c>
      <c r="AR25">
        <f t="shared" si="9"/>
        <v>-1994.7243110246479</v>
      </c>
      <c r="AS25">
        <f t="shared" si="9"/>
        <v>87.612064346549076</v>
      </c>
      <c r="AT25">
        <f t="shared" si="9"/>
        <v>-70.895502217371615</v>
      </c>
      <c r="AU25">
        <f t="shared" si="9"/>
        <v>-1978.0077488954703</v>
      </c>
      <c r="AW25">
        <v>22</v>
      </c>
      <c r="AX25">
        <f>IF(Z25&gt;0, (R25*SUMPRODUCT(K25:$K$98, X25:$X$98)-K25*$AZ$3)/Z25, 0)</f>
        <v>-20372.040650745359</v>
      </c>
    </row>
    <row r="26" spans="5:50" x14ac:dyDescent="0.25">
      <c r="E26">
        <v>2026</v>
      </c>
      <c r="F26" s="5">
        <v>3.5571999999999999E-2</v>
      </c>
      <c r="G26" s="5"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0.18874689693567948</v>
      </c>
      <c r="L26" s="2">
        <v>23</v>
      </c>
      <c r="M26" s="6">
        <v>0.14457818</v>
      </c>
      <c r="Q26" s="4">
        <f t="shared" si="21"/>
        <v>25</v>
      </c>
      <c r="R26">
        <f t="shared" si="0"/>
        <v>250000</v>
      </c>
      <c r="S26">
        <f t="shared" si="1"/>
        <v>-25754.805723253055</v>
      </c>
      <c r="U26">
        <f t="shared" si="13"/>
        <v>0.14457818</v>
      </c>
      <c r="V26">
        <f t="shared" si="14"/>
        <v>0.01</v>
      </c>
      <c r="W26">
        <f t="shared" si="15"/>
        <v>0.25551721155849749</v>
      </c>
      <c r="X26">
        <f t="shared" si="16"/>
        <v>3.6942213405802532E-2</v>
      </c>
      <c r="Y26">
        <f t="shared" si="17"/>
        <v>2.5551721155849748E-3</v>
      </c>
      <c r="Z26">
        <f t="shared" si="18"/>
        <v>0.21601982603710998</v>
      </c>
      <c r="AB26">
        <f t="shared" si="19"/>
        <v>-5205.407020834813</v>
      </c>
      <c r="AC26">
        <f t="shared" si="2"/>
        <v>-5563.5486519566894</v>
      </c>
      <c r="AE26">
        <f t="shared" si="3"/>
        <v>0</v>
      </c>
      <c r="AF26">
        <f t="shared" si="4"/>
        <v>0</v>
      </c>
      <c r="AG26">
        <f t="shared" si="4"/>
        <v>-5.4004956509277493</v>
      </c>
      <c r="AH26">
        <f t="shared" si="5"/>
        <v>-9235.5533514506333</v>
      </c>
      <c r="AI26">
        <f t="shared" si="6"/>
        <v>-9240.9538471015603</v>
      </c>
      <c r="AJ26">
        <f t="shared" si="7"/>
        <v>358.14163112187634</v>
      </c>
      <c r="AK26">
        <f t="shared" si="22"/>
        <v>-364.37849145843694</v>
      </c>
      <c r="AL26">
        <f t="shared" si="8"/>
        <v>-9247.1907074381215</v>
      </c>
      <c r="AN26">
        <f t="shared" si="9"/>
        <v>0</v>
      </c>
      <c r="AO26">
        <f t="shared" si="9"/>
        <v>0</v>
      </c>
      <c r="AP26">
        <f t="shared" si="9"/>
        <v>-1.0193267960272452</v>
      </c>
      <c r="AQ26">
        <f t="shared" si="9"/>
        <v>-1743.182036570222</v>
      </c>
      <c r="AR26">
        <f t="shared" si="9"/>
        <v>-1744.2013633662489</v>
      </c>
      <c r="AS26">
        <f t="shared" si="9"/>
        <v>67.59812153773693</v>
      </c>
      <c r="AT26">
        <f t="shared" si="9"/>
        <v>-68.775309572883955</v>
      </c>
      <c r="AU26">
        <f t="shared" si="9"/>
        <v>-1745.3785514013962</v>
      </c>
      <c r="AW26">
        <v>23</v>
      </c>
      <c r="AX26">
        <f>IF(Z26&gt;0, (R26*SUMPRODUCT(K26:$K$98, X26:$X$98)-K26*$AZ$3)/Z26, 0)</f>
        <v>-25754.805723253055</v>
      </c>
    </row>
    <row r="27" spans="5:50" x14ac:dyDescent="0.25">
      <c r="E27">
        <v>2027</v>
      </c>
      <c r="F27" s="5">
        <v>3.5571999999999999E-2</v>
      </c>
      <c r="G27" s="5"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0.16852401512114237</v>
      </c>
      <c r="L27" s="2">
        <v>24</v>
      </c>
      <c r="M27" s="6">
        <v>0.16385111999999999</v>
      </c>
      <c r="Q27" s="4">
        <f t="shared" si="21"/>
        <v>25</v>
      </c>
      <c r="R27">
        <f t="shared" si="0"/>
        <v>250000</v>
      </c>
      <c r="S27">
        <f t="shared" si="1"/>
        <v>-32761.140908540714</v>
      </c>
      <c r="U27">
        <f t="shared" si="13"/>
        <v>0.16385111999999999</v>
      </c>
      <c r="V27">
        <f t="shared" si="14"/>
        <v>0.01</v>
      </c>
      <c r="W27">
        <f t="shared" si="15"/>
        <v>0.21601982603710998</v>
      </c>
      <c r="X27">
        <f t="shared" si="16"/>
        <v>3.539509043838563E-2</v>
      </c>
      <c r="Y27">
        <f t="shared" si="17"/>
        <v>2.1601982603711E-3</v>
      </c>
      <c r="Z27">
        <f t="shared" si="18"/>
        <v>0.17846453733835327</v>
      </c>
      <c r="AB27">
        <f t="shared" si="19"/>
        <v>-5563.5486519566894</v>
      </c>
      <c r="AC27">
        <f t="shared" si="2"/>
        <v>-5846.7018549193172</v>
      </c>
      <c r="AE27">
        <f t="shared" si="3"/>
        <v>0</v>
      </c>
      <c r="AF27">
        <f t="shared" si="4"/>
        <v>0</v>
      </c>
      <c r="AG27">
        <f t="shared" si="4"/>
        <v>-4.4616134334588313</v>
      </c>
      <c r="AH27">
        <f t="shared" si="5"/>
        <v>-8848.7726095964081</v>
      </c>
      <c r="AI27">
        <f t="shared" si="6"/>
        <v>-8853.2342230298673</v>
      </c>
      <c r="AJ27">
        <f t="shared" si="7"/>
        <v>283.1532029626278</v>
      </c>
      <c r="AK27">
        <f t="shared" si="22"/>
        <v>-389.44840563696829</v>
      </c>
      <c r="AL27">
        <f t="shared" si="8"/>
        <v>-8959.529425704206</v>
      </c>
      <c r="AN27">
        <f t="shared" si="9"/>
        <v>0</v>
      </c>
      <c r="AO27">
        <f t="shared" si="9"/>
        <v>0</v>
      </c>
      <c r="AP27">
        <f t="shared" si="9"/>
        <v>-0.75188900972490802</v>
      </c>
      <c r="AQ27">
        <f t="shared" si="9"/>
        <v>-1491.2306890631755</v>
      </c>
      <c r="AR27">
        <f t="shared" si="9"/>
        <v>-1491.9825780729004</v>
      </c>
      <c r="AS27">
        <f t="shared" si="9"/>
        <v>47.71811465767378</v>
      </c>
      <c r="AT27">
        <f t="shared" si="9"/>
        <v>-65.631409000469233</v>
      </c>
      <c r="AU27">
        <f t="shared" si="9"/>
        <v>-1509.8958724156957</v>
      </c>
      <c r="AW27">
        <v>24</v>
      </c>
      <c r="AX27">
        <f>IF(Z27&gt;0, (R27*SUMPRODUCT(K27:$K$98, X27:$X$98)-K27*$AZ$3)/Z27, 0)</f>
        <v>-32761.140908540714</v>
      </c>
    </row>
    <row r="28" spans="5:50" x14ac:dyDescent="0.25">
      <c r="E28">
        <v>2028</v>
      </c>
      <c r="F28" s="5">
        <v>3.5571999999999999E-2</v>
      </c>
      <c r="G28" s="5"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0.15046787064387712</v>
      </c>
      <c r="L28" s="2">
        <v>25</v>
      </c>
      <c r="M28" s="6">
        <v>0.185300933</v>
      </c>
      <c r="Q28" s="4">
        <f t="shared" si="21"/>
        <v>25</v>
      </c>
      <c r="R28">
        <f t="shared" si="0"/>
        <v>250000</v>
      </c>
      <c r="S28">
        <f t="shared" si="1"/>
        <v>-42018.835774278246</v>
      </c>
      <c r="U28">
        <f t="shared" si="13"/>
        <v>0.185300933</v>
      </c>
      <c r="V28">
        <f t="shared" si="14"/>
        <v>0.01</v>
      </c>
      <c r="W28">
        <f t="shared" si="15"/>
        <v>0.17846453733835327</v>
      </c>
      <c r="X28">
        <f t="shared" si="16"/>
        <v>3.3069645276210195E-2</v>
      </c>
      <c r="Y28">
        <f t="shared" si="17"/>
        <v>1.7846453733835327E-3</v>
      </c>
      <c r="Z28">
        <f t="shared" si="18"/>
        <v>0.14361024668875955</v>
      </c>
      <c r="AB28">
        <f t="shared" si="19"/>
        <v>-5846.7018549193172</v>
      </c>
      <c r="AC28">
        <f t="shared" si="2"/>
        <v>-6034.3353711185737</v>
      </c>
      <c r="AE28">
        <f t="shared" si="3"/>
        <v>0</v>
      </c>
      <c r="AF28">
        <f t="shared" si="4"/>
        <v>0</v>
      </c>
      <c r="AG28">
        <f t="shared" si="4"/>
        <v>-3.5902561672189885</v>
      </c>
      <c r="AH28">
        <f t="shared" si="5"/>
        <v>-8267.4113190525495</v>
      </c>
      <c r="AI28">
        <f t="shared" si="6"/>
        <v>-8271.0015752197687</v>
      </c>
      <c r="AJ28">
        <f t="shared" si="7"/>
        <v>187.63351619925652</v>
      </c>
      <c r="AK28">
        <f t="shared" si="22"/>
        <v>-409.26912984435222</v>
      </c>
      <c r="AL28">
        <f t="shared" si="8"/>
        <v>-8492.6371888648646</v>
      </c>
      <c r="AN28">
        <f t="shared" si="9"/>
        <v>0</v>
      </c>
      <c r="AO28">
        <f t="shared" si="9"/>
        <v>0</v>
      </c>
      <c r="AP28">
        <f t="shared" si="9"/>
        <v>-0.54021820054748881</v>
      </c>
      <c r="AQ28">
        <f t="shared" si="9"/>
        <v>-1243.9797769149245</v>
      </c>
      <c r="AR28">
        <f t="shared" si="9"/>
        <v>-1244.5199951154721</v>
      </c>
      <c r="AS28">
        <f t="shared" si="9"/>
        <v>28.232815643925552</v>
      </c>
      <c r="AT28">
        <f t="shared" si="9"/>
        <v>-61.581854487952143</v>
      </c>
      <c r="AU28">
        <f t="shared" si="9"/>
        <v>-1277.8690339594987</v>
      </c>
      <c r="AW28">
        <v>25</v>
      </c>
      <c r="AX28">
        <f>IF(Z28&gt;0, (R28*SUMPRODUCT(K28:$K$98, X28:$X$98)-K28*$AZ$3)/Z28, 0)</f>
        <v>-42018.835774278246</v>
      </c>
    </row>
    <row r="29" spans="5:50" x14ac:dyDescent="0.25">
      <c r="E29">
        <v>2029</v>
      </c>
      <c r="F29" s="5">
        <v>3.5571999999999999E-2</v>
      </c>
      <c r="G29" s="5"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0.13434631307489028</v>
      </c>
      <c r="L29" s="2">
        <v>26</v>
      </c>
      <c r="M29" s="6">
        <v>0.20871278500000001</v>
      </c>
      <c r="Q29" s="4">
        <f t="shared" si="21"/>
        <v>25</v>
      </c>
      <c r="R29">
        <f t="shared" si="0"/>
        <v>250000</v>
      </c>
      <c r="S29">
        <f t="shared" si="1"/>
        <v>-54495.033845301798</v>
      </c>
      <c r="U29">
        <f t="shared" si="13"/>
        <v>0.20871278500000001</v>
      </c>
      <c r="V29">
        <f t="shared" si="14"/>
        <v>0.01</v>
      </c>
      <c r="W29">
        <f t="shared" si="15"/>
        <v>0.14361024668875955</v>
      </c>
      <c r="X29">
        <f t="shared" si="16"/>
        <v>2.9973294540948034E-2</v>
      </c>
      <c r="Y29">
        <f t="shared" si="17"/>
        <v>1.4361024668875955E-3</v>
      </c>
      <c r="Z29">
        <f t="shared" si="18"/>
        <v>0.11220084968092392</v>
      </c>
      <c r="AB29">
        <f t="shared" si="19"/>
        <v>-6034.3353711185737</v>
      </c>
      <c r="AC29">
        <f t="shared" si="2"/>
        <v>-6114.3891008335686</v>
      </c>
      <c r="AE29">
        <f t="shared" si="3"/>
        <v>0</v>
      </c>
      <c r="AF29">
        <f t="shared" si="4"/>
        <v>0</v>
      </c>
      <c r="AG29">
        <f t="shared" si="4"/>
        <v>-2.805021242023098</v>
      </c>
      <c r="AH29">
        <f t="shared" si="5"/>
        <v>-7493.3236352370086</v>
      </c>
      <c r="AI29">
        <f t="shared" si="6"/>
        <v>-7496.1286564790316</v>
      </c>
      <c r="AJ29">
        <f t="shared" si="7"/>
        <v>80.053729714994915</v>
      </c>
      <c r="AK29">
        <f t="shared" si="22"/>
        <v>-422.40347597830021</v>
      </c>
      <c r="AL29">
        <f t="shared" si="8"/>
        <v>-7838.4784027423366</v>
      </c>
      <c r="AN29">
        <f t="shared" si="9"/>
        <v>0</v>
      </c>
      <c r="AO29">
        <f t="shared" si="9"/>
        <v>0</v>
      </c>
      <c r="AP29">
        <f t="shared" si="9"/>
        <v>-0.37684426196255272</v>
      </c>
      <c r="AQ29">
        <f t="shared" si="9"/>
        <v>-1006.7004030710261</v>
      </c>
      <c r="AR29">
        <f t="shared" si="9"/>
        <v>-1007.0772473329887</v>
      </c>
      <c r="AS29">
        <f t="shared" si="9"/>
        <v>10.754923435103354</v>
      </c>
      <c r="AT29">
        <f t="shared" si="9"/>
        <v>-56.748349627702616</v>
      </c>
      <c r="AU29">
        <f t="shared" si="9"/>
        <v>-1053.0706735255878</v>
      </c>
      <c r="AW29">
        <v>26</v>
      </c>
      <c r="AX29">
        <f>IF(Z29&gt;0, (R29*SUMPRODUCT(K29:$K$98, X29:$X$98)-K29*$AZ$3)/Z29, 0)</f>
        <v>-54495.033845301798</v>
      </c>
    </row>
    <row r="30" spans="5:50" x14ac:dyDescent="0.25">
      <c r="E30">
        <v>2030</v>
      </c>
      <c r="F30" s="5">
        <v>3.5571999999999999E-2</v>
      </c>
      <c r="G30" s="5"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0.11995206524543775</v>
      </c>
      <c r="L30" s="2">
        <v>27</v>
      </c>
      <c r="M30" s="6">
        <v>0.23444695300000001</v>
      </c>
      <c r="Q30" s="4">
        <f t="shared" si="21"/>
        <v>25</v>
      </c>
      <c r="R30">
        <f t="shared" si="0"/>
        <v>250000</v>
      </c>
      <c r="S30">
        <f t="shared" si="1"/>
        <v>-71742.418461711117</v>
      </c>
      <c r="U30">
        <f t="shared" si="13"/>
        <v>0.23444695300000001</v>
      </c>
      <c r="V30">
        <f t="shared" si="14"/>
        <v>0.01</v>
      </c>
      <c r="W30">
        <f t="shared" si="15"/>
        <v>0.11220084968092392</v>
      </c>
      <c r="X30">
        <f t="shared" si="16"/>
        <v>2.6305147331703638E-2</v>
      </c>
      <c r="Y30">
        <f t="shared" si="17"/>
        <v>1.1220084968092392E-3</v>
      </c>
      <c r="Z30">
        <f t="shared" si="18"/>
        <v>8.4773693852411042E-2</v>
      </c>
      <c r="AB30">
        <f t="shared" si="19"/>
        <v>-6114.3891008335686</v>
      </c>
      <c r="AC30">
        <f t="shared" si="2"/>
        <v>-6081.86981890466</v>
      </c>
      <c r="AE30">
        <f t="shared" si="3"/>
        <v>0</v>
      </c>
      <c r="AF30">
        <f t="shared" si="4"/>
        <v>0</v>
      </c>
      <c r="AG30">
        <f t="shared" si="4"/>
        <v>-2.1193423463102761</v>
      </c>
      <c r="AH30">
        <f t="shared" si="5"/>
        <v>-6576.286832925909</v>
      </c>
      <c r="AI30">
        <f t="shared" si="6"/>
        <v>-6578.4061752722191</v>
      </c>
      <c r="AJ30">
        <f t="shared" si="7"/>
        <v>-32.51928192890864</v>
      </c>
      <c r="AK30">
        <f t="shared" si="22"/>
        <v>-428.00723705834986</v>
      </c>
      <c r="AL30">
        <f t="shared" si="8"/>
        <v>-7038.932694259478</v>
      </c>
      <c r="AN30">
        <f t="shared" si="9"/>
        <v>0</v>
      </c>
      <c r="AO30">
        <f t="shared" si="9"/>
        <v>0</v>
      </c>
      <c r="AP30">
        <f t="shared" si="9"/>
        <v>-0.25421949140202937</v>
      </c>
      <c r="AQ30">
        <f t="shared" si="9"/>
        <v>-788.83918725584181</v>
      </c>
      <c r="AR30">
        <f t="shared" si="9"/>
        <v>-789.09340674724388</v>
      </c>
      <c r="AS30">
        <f t="shared" si="9"/>
        <v>-3.9007550276712339</v>
      </c>
      <c r="AT30">
        <f t="shared" si="9"/>
        <v>-51.340352025142721</v>
      </c>
      <c r="AU30">
        <f t="shared" si="9"/>
        <v>-844.33451380005783</v>
      </c>
      <c r="AW30">
        <v>27</v>
      </c>
      <c r="AX30">
        <f>IF(Z30&gt;0, (R30*SUMPRODUCT(K30:$K$98, X30:$X$98)-K30*$AZ$3)/Z30, 0)</f>
        <v>-71742.418461711117</v>
      </c>
    </row>
    <row r="31" spans="5:50" x14ac:dyDescent="0.25">
      <c r="E31">
        <v>2031</v>
      </c>
      <c r="F31" s="5">
        <v>3.5571999999999999E-2</v>
      </c>
      <c r="G31" s="5"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0.10710005825485512</v>
      </c>
      <c r="L31" s="2">
        <v>28</v>
      </c>
      <c r="M31" s="6">
        <v>0.26339700100000002</v>
      </c>
      <c r="Q31" s="4">
        <f t="shared" si="21"/>
        <v>25</v>
      </c>
      <c r="R31">
        <f t="shared" si="0"/>
        <v>250000</v>
      </c>
      <c r="S31">
        <f t="shared" si="1"/>
        <v>-96479.562891892812</v>
      </c>
      <c r="U31">
        <f t="shared" si="13"/>
        <v>0.26339700100000002</v>
      </c>
      <c r="V31">
        <f t="shared" si="14"/>
        <v>0.01</v>
      </c>
      <c r="W31">
        <f t="shared" si="15"/>
        <v>8.4773693852411042E-2</v>
      </c>
      <c r="X31">
        <f t="shared" si="16"/>
        <v>2.2329136724417206E-2</v>
      </c>
      <c r="Y31">
        <f t="shared" si="17"/>
        <v>8.477369385241104E-4</v>
      </c>
      <c r="Z31">
        <f t="shared" si="18"/>
        <v>6.1596820189469728E-2</v>
      </c>
      <c r="AB31">
        <f t="shared" si="19"/>
        <v>-6081.86981890466</v>
      </c>
      <c r="AC31">
        <f t="shared" si="2"/>
        <v>-5942.8342874105574</v>
      </c>
      <c r="AE31">
        <f t="shared" si="3"/>
        <v>0</v>
      </c>
      <c r="AF31">
        <f t="shared" si="4"/>
        <v>0</v>
      </c>
      <c r="AG31">
        <f t="shared" si="4"/>
        <v>-1.5399205047367432</v>
      </c>
      <c r="AH31">
        <f t="shared" si="5"/>
        <v>-5582.2841811043018</v>
      </c>
      <c r="AI31">
        <f t="shared" si="6"/>
        <v>-5583.8241016090387</v>
      </c>
      <c r="AJ31">
        <f t="shared" si="7"/>
        <v>-139.03553149410254</v>
      </c>
      <c r="AK31">
        <f t="shared" si="22"/>
        <v>-425.73088732332621</v>
      </c>
      <c r="AL31">
        <f t="shared" si="8"/>
        <v>-6148.5905204264673</v>
      </c>
      <c r="AN31">
        <f t="shared" si="9"/>
        <v>0</v>
      </c>
      <c r="AO31">
        <f t="shared" si="9"/>
        <v>0</v>
      </c>
      <c r="AP31">
        <f t="shared" si="9"/>
        <v>-0.1649255757651511</v>
      </c>
      <c r="AQ31">
        <f t="shared" si="9"/>
        <v>-597.86296099142692</v>
      </c>
      <c r="AR31">
        <f t="shared" si="9"/>
        <v>-598.02788656719213</v>
      </c>
      <c r="AS31">
        <f t="shared" si="9"/>
        <v>-14.890713522513126</v>
      </c>
      <c r="AT31">
        <f t="shared" si="9"/>
        <v>-45.595802833219402</v>
      </c>
      <c r="AU31">
        <f t="shared" si="9"/>
        <v>-658.51440292292466</v>
      </c>
      <c r="AW31">
        <v>28</v>
      </c>
      <c r="AX31">
        <f>IF(Z31&gt;0, (R31*SUMPRODUCT(K31:$K$98, X31:$X$98)-K31*$AZ$3)/Z31, 0)</f>
        <v>-96479.562891892812</v>
      </c>
    </row>
    <row r="32" spans="5:50" x14ac:dyDescent="0.25">
      <c r="E32">
        <v>2032</v>
      </c>
      <c r="F32" s="5">
        <v>3.5571999999999999E-2</v>
      </c>
      <c r="G32" s="5"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9.562505201326349E-2</v>
      </c>
      <c r="L32" s="2">
        <v>29</v>
      </c>
      <c r="M32" s="6">
        <v>0.29593128600000002</v>
      </c>
      <c r="Q32" s="4">
        <f t="shared" si="21"/>
        <v>25</v>
      </c>
      <c r="R32">
        <f t="shared" si="0"/>
        <v>250000</v>
      </c>
      <c r="S32">
        <f t="shared" si="1"/>
        <v>-133612.0132246888</v>
      </c>
      <c r="U32">
        <f t="shared" si="13"/>
        <v>0.29593128600000002</v>
      </c>
      <c r="V32">
        <f t="shared" si="14"/>
        <v>0.01</v>
      </c>
      <c r="W32">
        <f t="shared" si="15"/>
        <v>6.1596820189469728E-2</v>
      </c>
      <c r="X32">
        <f t="shared" si="16"/>
        <v>1.8228426212180543E-2</v>
      </c>
      <c r="Y32">
        <f t="shared" si="17"/>
        <v>6.159682018946973E-4</v>
      </c>
      <c r="Z32">
        <f t="shared" si="18"/>
        <v>4.2752425775394488E-2</v>
      </c>
      <c r="AB32">
        <f t="shared" si="19"/>
        <v>-5942.8342874105574</v>
      </c>
      <c r="AC32">
        <f t="shared" si="2"/>
        <v>-5712.2376780895347</v>
      </c>
      <c r="AE32">
        <f t="shared" si="3"/>
        <v>0</v>
      </c>
      <c r="AF32">
        <f t="shared" si="4"/>
        <v>0</v>
      </c>
      <c r="AG32">
        <f t="shared" si="4"/>
        <v>-1.0688106443848622</v>
      </c>
      <c r="AH32">
        <f t="shared" si="5"/>
        <v>-4557.106553045136</v>
      </c>
      <c r="AI32">
        <f t="shared" si="6"/>
        <v>-4558.175363689521</v>
      </c>
      <c r="AJ32">
        <f t="shared" si="7"/>
        <v>-230.5966093210227</v>
      </c>
      <c r="AK32">
        <f t="shared" si="22"/>
        <v>-415.99840011873908</v>
      </c>
      <c r="AL32">
        <f t="shared" si="8"/>
        <v>-5204.7703731292831</v>
      </c>
      <c r="AN32">
        <f t="shared" si="9"/>
        <v>0</v>
      </c>
      <c r="AO32">
        <f t="shared" si="9"/>
        <v>0</v>
      </c>
      <c r="AP32">
        <f t="shared" si="9"/>
        <v>-0.10220507346163211</v>
      </c>
      <c r="AQ32">
        <f t="shared" si="9"/>
        <v>-435.77355116492504</v>
      </c>
      <c r="AR32">
        <f t="shared" si="9"/>
        <v>-435.87575623838666</v>
      </c>
      <c r="AS32">
        <f t="shared" si="9"/>
        <v>-22.050812760404995</v>
      </c>
      <c r="AT32">
        <f t="shared" si="9"/>
        <v>-39.77986864878882</v>
      </c>
      <c r="AU32">
        <f t="shared" si="9"/>
        <v>-497.70643764758051</v>
      </c>
      <c r="AW32">
        <v>29</v>
      </c>
      <c r="AX32">
        <f>IF(Z32&gt;0, (R32*SUMPRODUCT(K32:$K$98, X32:$X$98)-K32*$AZ$3)/Z32, 0)</f>
        <v>-133612.0132246888</v>
      </c>
    </row>
    <row r="33" spans="5:50" x14ac:dyDescent="0.25">
      <c r="E33">
        <v>2033</v>
      </c>
      <c r="F33" s="5">
        <v>3.5571999999999999E-2</v>
      </c>
      <c r="G33" s="5"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8.5379510726128108E-2</v>
      </c>
      <c r="L33" s="2">
        <v>30</v>
      </c>
      <c r="M33" s="6">
        <v>0.33262349499999999</v>
      </c>
      <c r="Q33" s="4">
        <f t="shared" si="21"/>
        <v>25</v>
      </c>
      <c r="R33">
        <f t="shared" si="0"/>
        <v>250000</v>
      </c>
      <c r="S33">
        <f t="shared" si="1"/>
        <v>-192436.32460996541</v>
      </c>
      <c r="U33">
        <f t="shared" si="13"/>
        <v>0.33262349499999999</v>
      </c>
      <c r="V33">
        <f t="shared" si="14"/>
        <v>0.01</v>
      </c>
      <c r="W33">
        <f t="shared" si="15"/>
        <v>4.2752425775394488E-2</v>
      </c>
      <c r="X33">
        <f t="shared" si="16"/>
        <v>1.4220461281139799E-2</v>
      </c>
      <c r="Y33">
        <f t="shared" si="17"/>
        <v>4.2752425775394491E-4</v>
      </c>
      <c r="Z33">
        <f t="shared" si="18"/>
        <v>2.8104440236500744E-2</v>
      </c>
      <c r="AB33">
        <f t="shared" si="19"/>
        <v>-5712.2376780895347</v>
      </c>
      <c r="AC33">
        <f t="shared" si="2"/>
        <v>-5408.3151843326305</v>
      </c>
      <c r="AE33">
        <f t="shared" si="3"/>
        <v>0</v>
      </c>
      <c r="AF33">
        <f t="shared" si="4"/>
        <v>0</v>
      </c>
      <c r="AG33">
        <f t="shared" si="4"/>
        <v>-0.70261100591251857</v>
      </c>
      <c r="AH33">
        <f t="shared" si="5"/>
        <v>-3555.1153202849496</v>
      </c>
      <c r="AI33">
        <f t="shared" si="6"/>
        <v>-3555.8179312908619</v>
      </c>
      <c r="AJ33">
        <f t="shared" si="7"/>
        <v>-303.92249375690426</v>
      </c>
      <c r="AK33">
        <f t="shared" si="22"/>
        <v>-399.85663746626744</v>
      </c>
      <c r="AL33">
        <f t="shared" si="8"/>
        <v>-4259.5970625140335</v>
      </c>
      <c r="AN33">
        <f t="shared" si="9"/>
        <v>0</v>
      </c>
      <c r="AO33">
        <f t="shared" si="9"/>
        <v>0</v>
      </c>
      <c r="AP33">
        <f t="shared" si="9"/>
        <v>-5.9988583915603536E-2</v>
      </c>
      <c r="AQ33">
        <f t="shared" si="9"/>
        <v>-303.5340066208912</v>
      </c>
      <c r="AR33">
        <f t="shared" si="9"/>
        <v>-303.59399520480679</v>
      </c>
      <c r="AS33">
        <f t="shared" si="9"/>
        <v>-25.94875381562921</v>
      </c>
      <c r="AT33">
        <f t="shared" si="9"/>
        <v>-34.139564067464697</v>
      </c>
      <c r="AU33">
        <f t="shared" si="9"/>
        <v>-363.6823130879007</v>
      </c>
      <c r="AW33">
        <v>30</v>
      </c>
      <c r="AX33">
        <f>IF(Z33&gt;0, (R33*SUMPRODUCT(K33:$K$98, X33:$X$98)-K33*$AZ$3)/Z33, 0)</f>
        <v>-192436.32460996541</v>
      </c>
    </row>
    <row r="34" spans="5:50" x14ac:dyDescent="0.25">
      <c r="E34">
        <v>2034</v>
      </c>
      <c r="F34" s="5">
        <v>3.5571999999999999E-2</v>
      </c>
      <c r="G34" s="5"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7.6231706005471522E-2</v>
      </c>
      <c r="L34" s="2">
        <v>31</v>
      </c>
      <c r="M34" s="6">
        <v>0.37225971299999999</v>
      </c>
      <c r="Q34" s="4">
        <f t="shared" si="21"/>
        <v>25</v>
      </c>
      <c r="R34">
        <f t="shared" si="0"/>
        <v>250000</v>
      </c>
      <c r="S34">
        <f t="shared" si="1"/>
        <v>-290958.75901750737</v>
      </c>
      <c r="U34">
        <f t="shared" si="13"/>
        <v>0.37225971299999999</v>
      </c>
      <c r="V34">
        <f t="shared" si="14"/>
        <v>0.01</v>
      </c>
      <c r="W34">
        <f t="shared" si="15"/>
        <v>2.8104440236500744E-2</v>
      </c>
      <c r="X34">
        <f t="shared" si="16"/>
        <v>1.0462150856465419E-2</v>
      </c>
      <c r="Y34">
        <f t="shared" si="17"/>
        <v>2.8104440236500746E-4</v>
      </c>
      <c r="Z34">
        <f t="shared" si="18"/>
        <v>1.7361244977670318E-2</v>
      </c>
      <c r="AB34">
        <f t="shared" si="19"/>
        <v>-5408.3151843326305</v>
      </c>
      <c r="AC34">
        <f t="shared" si="2"/>
        <v>-5051.406293701888</v>
      </c>
      <c r="AE34">
        <f t="shared" si="3"/>
        <v>0</v>
      </c>
      <c r="AF34">
        <f t="shared" si="4"/>
        <v>0</v>
      </c>
      <c r="AG34">
        <f t="shared" si="4"/>
        <v>-0.43403112444175795</v>
      </c>
      <c r="AH34">
        <f t="shared" si="5"/>
        <v>-2615.5377141163549</v>
      </c>
      <c r="AI34">
        <f t="shared" si="6"/>
        <v>-2615.9717452407967</v>
      </c>
      <c r="AJ34">
        <f t="shared" si="7"/>
        <v>-356.90889063074246</v>
      </c>
      <c r="AK34">
        <f t="shared" si="22"/>
        <v>-378.58206290328417</v>
      </c>
      <c r="AL34">
        <f t="shared" si="8"/>
        <v>-3351.4626987748234</v>
      </c>
      <c r="AN34">
        <f t="shared" si="9"/>
        <v>0</v>
      </c>
      <c r="AO34">
        <f t="shared" si="9"/>
        <v>0</v>
      </c>
      <c r="AP34">
        <f t="shared" si="9"/>
        <v>-3.3086933075668318E-2</v>
      </c>
      <c r="AQ34">
        <f t="shared" si="9"/>
        <v>-199.38690206874099</v>
      </c>
      <c r="AR34">
        <f t="shared" si="9"/>
        <v>-199.41998900181667</v>
      </c>
      <c r="AS34">
        <f t="shared" si="9"/>
        <v>-27.207773621301747</v>
      </c>
      <c r="AT34">
        <f t="shared" si="9"/>
        <v>-28.859956518188085</v>
      </c>
      <c r="AU34">
        <f t="shared" ref="AU34:AU69" si="23">AL34*$K34</f>
        <v>-255.48771914130648</v>
      </c>
      <c r="AW34">
        <v>31</v>
      </c>
      <c r="AX34">
        <f>IF(Z34&gt;0, (R34*SUMPRODUCT(K34:$K$98, X34:$X$98)-K34*$AZ$3)/Z34, 0)</f>
        <v>-290958.75901750737</v>
      </c>
    </row>
    <row r="35" spans="5:50" x14ac:dyDescent="0.25">
      <c r="E35">
        <v>2035</v>
      </c>
      <c r="F35" s="5">
        <v>3.5571999999999999E-2</v>
      </c>
      <c r="G35" s="5"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6.8064023219171002E-2</v>
      </c>
      <c r="L35" s="2">
        <v>32</v>
      </c>
      <c r="M35" s="6">
        <v>0.41367450300000003</v>
      </c>
      <c r="Q35" s="4">
        <f t="shared" si="21"/>
        <v>25</v>
      </c>
      <c r="R35">
        <f t="shared" si="0"/>
        <v>250000</v>
      </c>
      <c r="S35">
        <f t="shared" si="1"/>
        <v>-465844.36156517488</v>
      </c>
      <c r="U35">
        <f t="shared" si="13"/>
        <v>0.41367450300000003</v>
      </c>
      <c r="V35">
        <f t="shared" si="14"/>
        <v>0.01</v>
      </c>
      <c r="W35">
        <f t="shared" si="15"/>
        <v>1.7361244977670318E-2</v>
      </c>
      <c r="X35">
        <f t="shared" si="16"/>
        <v>7.1819043875990156E-3</v>
      </c>
      <c r="Y35">
        <f t="shared" si="17"/>
        <v>1.7361244977670318E-4</v>
      </c>
      <c r="Z35">
        <f t="shared" si="18"/>
        <v>1.0005728140294599E-2</v>
      </c>
      <c r="AB35">
        <f t="shared" si="19"/>
        <v>-5051.406293701888</v>
      </c>
      <c r="AC35">
        <f t="shared" si="2"/>
        <v>-4661.1120375102419</v>
      </c>
      <c r="AE35">
        <f t="shared" si="3"/>
        <v>0</v>
      </c>
      <c r="AF35">
        <f t="shared" ref="AF35:AG69" si="24">-$Z35*P35</f>
        <v>0</v>
      </c>
      <c r="AG35">
        <f t="shared" si="24"/>
        <v>-0.25014320350736496</v>
      </c>
      <c r="AH35">
        <f t="shared" si="5"/>
        <v>-1795.4760968997539</v>
      </c>
      <c r="AI35">
        <f t="shared" ref="AI35:AI66" si="25">SUM(AE35:AH35)</f>
        <v>-1795.7262401032613</v>
      </c>
      <c r="AJ35">
        <f t="shared" si="7"/>
        <v>-390.29425619164613</v>
      </c>
      <c r="AK35">
        <f t="shared" si="22"/>
        <v>-353.5984405591322</v>
      </c>
      <c r="AL35">
        <f t="shared" ref="AL35:AL69" si="26">SUM(AI35:AK35)</f>
        <v>-2539.6189368540395</v>
      </c>
      <c r="AN35">
        <f t="shared" ref="AN35:AT69" si="27">AE35*$K35</f>
        <v>0</v>
      </c>
      <c r="AO35">
        <f t="shared" si="27"/>
        <v>0</v>
      </c>
      <c r="AP35">
        <f t="shared" si="27"/>
        <v>-1.7025752811643105E-2</v>
      </c>
      <c r="AQ35">
        <f t="shared" si="27"/>
        <v>-122.20732674885137</v>
      </c>
      <c r="AR35">
        <f t="shared" si="27"/>
        <v>-122.22435250166302</v>
      </c>
      <c r="AS35">
        <f t="shared" si="27"/>
        <v>-26.564997315737276</v>
      </c>
      <c r="AT35">
        <f t="shared" si="27"/>
        <v>-24.067332468479432</v>
      </c>
      <c r="AU35">
        <f t="shared" si="23"/>
        <v>-172.85668228587971</v>
      </c>
      <c r="AW35">
        <v>32</v>
      </c>
      <c r="AX35">
        <f>IF(Z35&gt;0, (R35*SUMPRODUCT(K35:$K$98, X35:$X$98)-K35*$AZ$3)/Z35, 0)</f>
        <v>-465844.36156517488</v>
      </c>
    </row>
    <row r="36" spans="5:50" x14ac:dyDescent="0.25">
      <c r="E36">
        <v>2036</v>
      </c>
      <c r="F36" s="5">
        <v>3.5571999999999999E-2</v>
      </c>
      <c r="G36" s="5"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6.0771449302831244E-2</v>
      </c>
      <c r="L36" s="2">
        <v>33</v>
      </c>
      <c r="M36" s="6">
        <v>0.42102545200000002</v>
      </c>
      <c r="Q36" s="4">
        <f t="shared" si="21"/>
        <v>25</v>
      </c>
      <c r="R36">
        <f t="shared" si="0"/>
        <v>250000</v>
      </c>
      <c r="S36">
        <f t="shared" si="1"/>
        <v>-747727.88619850739</v>
      </c>
      <c r="U36">
        <f t="shared" si="13"/>
        <v>0.42102545200000002</v>
      </c>
      <c r="V36">
        <f t="shared" si="14"/>
        <v>0.01</v>
      </c>
      <c r="W36">
        <f t="shared" si="15"/>
        <v>1.0005728140294599E-2</v>
      </c>
      <c r="X36">
        <f t="shared" si="16"/>
        <v>4.2126662128566528E-3</v>
      </c>
      <c r="Y36">
        <f t="shared" si="17"/>
        <v>1.00057281402946E-4</v>
      </c>
      <c r="Z36">
        <f t="shared" si="18"/>
        <v>5.6930046460350004E-3</v>
      </c>
      <c r="AB36">
        <f t="shared" si="19"/>
        <v>-4661.1120375102419</v>
      </c>
      <c r="AC36">
        <f t="shared" si="2"/>
        <v>-4256.8183300980327</v>
      </c>
      <c r="AE36">
        <f t="shared" si="3"/>
        <v>0</v>
      </c>
      <c r="AF36">
        <f t="shared" si="24"/>
        <v>0</v>
      </c>
      <c r="AG36">
        <f t="shared" si="24"/>
        <v>-0.14232511615087501</v>
      </c>
      <c r="AH36">
        <f t="shared" si="5"/>
        <v>-1053.1665532141633</v>
      </c>
      <c r="AI36">
        <f t="shared" si="25"/>
        <v>-1053.3088783303142</v>
      </c>
      <c r="AJ36">
        <f t="shared" si="7"/>
        <v>-404.29370741220919</v>
      </c>
      <c r="AK36">
        <f t="shared" si="22"/>
        <v>-326.27784262571697</v>
      </c>
      <c r="AL36">
        <f t="shared" si="26"/>
        <v>-1783.8804283682402</v>
      </c>
      <c r="AN36">
        <f t="shared" si="27"/>
        <v>0</v>
      </c>
      <c r="AO36">
        <f t="shared" si="27"/>
        <v>0</v>
      </c>
      <c r="AP36">
        <f t="shared" si="27"/>
        <v>-8.6493035806824697E-3</v>
      </c>
      <c r="AQ36">
        <f t="shared" si="27"/>
        <v>-64.002457796092045</v>
      </c>
      <c r="AR36">
        <f t="shared" si="27"/>
        <v>-64.011107099672728</v>
      </c>
      <c r="AS36">
        <f t="shared" si="27"/>
        <v>-24.569514543454758</v>
      </c>
      <c r="AT36">
        <f t="shared" si="27"/>
        <v>-19.82837737176591</v>
      </c>
      <c r="AU36">
        <f t="shared" si="23"/>
        <v>-108.4089990148934</v>
      </c>
      <c r="AW36">
        <v>33</v>
      </c>
      <c r="AX36">
        <f>IF(Z36&gt;0, (R36*SUMPRODUCT(K36:$K$98, X36:$X$98)-K36*$AZ$3)/Z36, 0)</f>
        <v>-747727.88619850739</v>
      </c>
    </row>
    <row r="37" spans="5:50" x14ac:dyDescent="0.25">
      <c r="E37">
        <v>2037</v>
      </c>
      <c r="F37" s="5">
        <v>3.5571999999999999E-2</v>
      </c>
      <c r="G37" s="5"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5.4260222591813609E-2</v>
      </c>
      <c r="L37" s="2">
        <v>34</v>
      </c>
      <c r="M37" s="6">
        <v>0.42896583300000002</v>
      </c>
      <c r="Q37" s="4">
        <f t="shared" si="21"/>
        <v>25</v>
      </c>
      <c r="R37">
        <f t="shared" si="0"/>
        <v>250000</v>
      </c>
      <c r="S37">
        <f t="shared" si="1"/>
        <v>-1205625.1107468563</v>
      </c>
      <c r="U37">
        <f t="shared" si="13"/>
        <v>0.42896583300000002</v>
      </c>
      <c r="V37">
        <f t="shared" si="14"/>
        <v>0.01</v>
      </c>
      <c r="W37">
        <f t="shared" si="15"/>
        <v>5.6930046460350004E-3</v>
      </c>
      <c r="X37">
        <f t="shared" si="16"/>
        <v>2.4421044802592743E-3</v>
      </c>
      <c r="Y37">
        <f t="shared" si="17"/>
        <v>5.6930046460350004E-5</v>
      </c>
      <c r="Z37">
        <f t="shared" si="18"/>
        <v>3.1939701193153761E-3</v>
      </c>
      <c r="AB37">
        <f t="shared" si="19"/>
        <v>-4256.8183300980327</v>
      </c>
      <c r="AC37">
        <f t="shared" si="2"/>
        <v>-3850.73057882175</v>
      </c>
      <c r="AE37">
        <f t="shared" si="3"/>
        <v>0</v>
      </c>
      <c r="AF37">
        <f t="shared" si="24"/>
        <v>0</v>
      </c>
      <c r="AG37">
        <f t="shared" si="24"/>
        <v>-7.9849252982884408E-2</v>
      </c>
      <c r="AH37">
        <f t="shared" si="5"/>
        <v>-610.52612006481854</v>
      </c>
      <c r="AI37">
        <f t="shared" si="25"/>
        <v>-610.6059693178014</v>
      </c>
      <c r="AJ37">
        <f t="shared" si="7"/>
        <v>-406.08775127628269</v>
      </c>
      <c r="AK37">
        <f t="shared" si="22"/>
        <v>-297.97728310686233</v>
      </c>
      <c r="AL37">
        <f t="shared" si="26"/>
        <v>-1314.6710037009464</v>
      </c>
      <c r="AN37">
        <f t="shared" si="27"/>
        <v>0</v>
      </c>
      <c r="AO37">
        <f t="shared" si="27"/>
        <v>0</v>
      </c>
      <c r="AP37">
        <f t="shared" si="27"/>
        <v>-4.3326382406413452E-3</v>
      </c>
      <c r="AQ37">
        <f t="shared" si="27"/>
        <v>-33.127283172833373</v>
      </c>
      <c r="AR37">
        <f t="shared" si="27"/>
        <v>-33.131615811074013</v>
      </c>
      <c r="AS37">
        <f t="shared" si="27"/>
        <v>-22.034411776060139</v>
      </c>
      <c r="AT37">
        <f t="shared" si="27"/>
        <v>-16.168313708682209</v>
      </c>
      <c r="AU37">
        <f t="shared" si="23"/>
        <v>-71.334341295816358</v>
      </c>
      <c r="AW37">
        <v>34</v>
      </c>
      <c r="AX37">
        <f>IF(Z37&gt;0, (R37*SUMPRODUCT(K37:$K$98, X37:$X$98)-K37*$AZ$3)/Z37, 0)</f>
        <v>-1205625.1107468563</v>
      </c>
    </row>
    <row r="38" spans="5:50" x14ac:dyDescent="0.25">
      <c r="E38">
        <v>2038</v>
      </c>
      <c r="F38" s="5">
        <v>3.5571999999999999E-2</v>
      </c>
      <c r="G38" s="5"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4.8446627314119292E-2</v>
      </c>
      <c r="L38" s="2">
        <v>35</v>
      </c>
      <c r="M38" s="6">
        <v>0.43771532000000002</v>
      </c>
      <c r="Q38" s="4">
        <f t="shared" si="21"/>
        <v>25</v>
      </c>
      <c r="R38">
        <f t="shared" si="0"/>
        <v>250000</v>
      </c>
      <c r="S38">
        <f t="shared" si="1"/>
        <v>-1963816.4594701643</v>
      </c>
      <c r="U38">
        <f t="shared" si="13"/>
        <v>0.43771532000000002</v>
      </c>
      <c r="V38">
        <f t="shared" si="14"/>
        <v>0.01</v>
      </c>
      <c r="W38">
        <f t="shared" si="15"/>
        <v>3.1939701193153761E-3</v>
      </c>
      <c r="X38">
        <f t="shared" si="16"/>
        <v>1.3980496528465682E-3</v>
      </c>
      <c r="Y38">
        <f t="shared" si="17"/>
        <v>3.1939701193153759E-5</v>
      </c>
      <c r="Z38">
        <f t="shared" si="18"/>
        <v>1.7639807652756541E-3</v>
      </c>
      <c r="AB38">
        <f t="shared" si="19"/>
        <v>-3850.73057882175</v>
      </c>
      <c r="AC38">
        <f t="shared" si="2"/>
        <v>-3464.1344610371061</v>
      </c>
      <c r="AE38">
        <f t="shared" si="3"/>
        <v>0</v>
      </c>
      <c r="AF38">
        <f t="shared" si="24"/>
        <v>0</v>
      </c>
      <c r="AG38">
        <f t="shared" si="24"/>
        <v>-4.4099519131891356E-2</v>
      </c>
      <c r="AH38">
        <f t="shared" si="5"/>
        <v>-349.51241321164207</v>
      </c>
      <c r="AI38">
        <f t="shared" si="25"/>
        <v>-349.55651273077399</v>
      </c>
      <c r="AJ38">
        <f t="shared" si="7"/>
        <v>-386.59611778464387</v>
      </c>
      <c r="AK38">
        <f t="shared" si="22"/>
        <v>-269.55114051752253</v>
      </c>
      <c r="AL38">
        <f t="shared" si="26"/>
        <v>-1005.7037710329404</v>
      </c>
      <c r="AN38">
        <f t="shared" si="27"/>
        <v>0</v>
      </c>
      <c r="AO38">
        <f t="shared" si="27"/>
        <v>0</v>
      </c>
      <c r="AP38">
        <f t="shared" si="27"/>
        <v>-2.136472968114614E-3</v>
      </c>
      <c r="AQ38">
        <f t="shared" si="27"/>
        <v>-16.932697624522888</v>
      </c>
      <c r="AR38">
        <f t="shared" si="27"/>
        <v>-16.934834097491002</v>
      </c>
      <c r="AS38">
        <f t="shared" si="27"/>
        <v>-18.729278039398007</v>
      </c>
      <c r="AT38">
        <f t="shared" si="27"/>
        <v>-13.058843646748214</v>
      </c>
      <c r="AU38">
        <f t="shared" si="23"/>
        <v>-48.722955783637225</v>
      </c>
      <c r="AW38">
        <v>35</v>
      </c>
      <c r="AX38">
        <f>IF(Z38&gt;0, (R38*SUMPRODUCT(K38:$K$98, X38:$X$98)-K38*$AZ$3)/Z38, 0)</f>
        <v>-1963816.4594701643</v>
      </c>
    </row>
    <row r="39" spans="5:50" x14ac:dyDescent="0.25">
      <c r="E39">
        <v>2039</v>
      </c>
      <c r="F39" s="5">
        <v>3.5571999999999999E-2</v>
      </c>
      <c r="G39" s="5"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4.3255917244749365E-2</v>
      </c>
      <c r="L39" s="2">
        <v>36</v>
      </c>
      <c r="M39" s="6">
        <v>0.44739131599999998</v>
      </c>
      <c r="Q39" s="4">
        <f t="shared" si="21"/>
        <v>25</v>
      </c>
      <c r="R39">
        <f t="shared" si="0"/>
        <v>250000</v>
      </c>
      <c r="S39">
        <f t="shared" si="1"/>
        <v>-3245374.2492467682</v>
      </c>
      <c r="U39">
        <f t="shared" si="13"/>
        <v>0.44739131599999998</v>
      </c>
      <c r="V39">
        <f t="shared" si="14"/>
        <v>0.01</v>
      </c>
      <c r="W39">
        <f t="shared" si="15"/>
        <v>1.7639807652756541E-3</v>
      </c>
      <c r="X39">
        <f t="shared" si="16"/>
        <v>7.8918967597536198E-4</v>
      </c>
      <c r="Y39">
        <f t="shared" si="17"/>
        <v>1.7639807652756541E-5</v>
      </c>
      <c r="Z39">
        <f t="shared" si="18"/>
        <v>9.5715128164753553E-4</v>
      </c>
      <c r="AB39">
        <f t="shared" si="19"/>
        <v>-3464.1344610371061</v>
      </c>
      <c r="AC39">
        <f t="shared" si="2"/>
        <v>-3106.3141220924526</v>
      </c>
      <c r="AE39">
        <f t="shared" si="3"/>
        <v>0</v>
      </c>
      <c r="AF39">
        <f t="shared" si="24"/>
        <v>0</v>
      </c>
      <c r="AG39">
        <f t="shared" si="24"/>
        <v>-2.3928782041188389E-2</v>
      </c>
      <c r="AH39">
        <f t="shared" si="5"/>
        <v>-197.29741899384049</v>
      </c>
      <c r="AI39">
        <f t="shared" si="25"/>
        <v>-197.32134777588169</v>
      </c>
      <c r="AJ39">
        <f t="shared" si="7"/>
        <v>-357.82033894465349</v>
      </c>
      <c r="AK39">
        <f t="shared" si="22"/>
        <v>-242.48941227259746</v>
      </c>
      <c r="AL39">
        <f t="shared" si="26"/>
        <v>-797.63109899313258</v>
      </c>
      <c r="AN39">
        <f t="shared" si="27"/>
        <v>0</v>
      </c>
      <c r="AO39">
        <f t="shared" si="27"/>
        <v>0</v>
      </c>
      <c r="AP39">
        <f t="shared" si="27"/>
        <v>-1.0350614157412898E-3</v>
      </c>
      <c r="AQ39">
        <f t="shared" si="27"/>
        <v>-8.5342808286002061</v>
      </c>
      <c r="AR39">
        <f t="shared" si="27"/>
        <v>-8.5353158900159478</v>
      </c>
      <c r="AS39">
        <f t="shared" si="27"/>
        <v>-15.477846969878099</v>
      </c>
      <c r="AT39">
        <f t="shared" si="27"/>
        <v>-10.489101949991387</v>
      </c>
      <c r="AU39">
        <f t="shared" si="23"/>
        <v>-34.502264809885432</v>
      </c>
      <c r="AW39">
        <v>36</v>
      </c>
      <c r="AX39">
        <f>IF(Z39&gt;0, (R39*SUMPRODUCT(K39:$K$98, X39:$X$98)-K39*$AZ$3)/Z39, 0)</f>
        <v>-3245374.2492467682</v>
      </c>
    </row>
    <row r="40" spans="5:50" x14ac:dyDescent="0.25">
      <c r="E40">
        <v>2040</v>
      </c>
      <c r="F40" s="5">
        <v>3.5571999999999999E-2</v>
      </c>
      <c r="G40" s="5"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3.8621354682811929E-2</v>
      </c>
      <c r="L40" s="2">
        <v>37</v>
      </c>
      <c r="M40" s="6">
        <v>0.457001349</v>
      </c>
      <c r="Q40" s="4">
        <f t="shared" si="21"/>
        <v>25</v>
      </c>
      <c r="R40">
        <f t="shared" si="0"/>
        <v>250000</v>
      </c>
      <c r="S40">
        <f t="shared" si="1"/>
        <v>-5449752.2620899389</v>
      </c>
      <c r="U40">
        <f t="shared" si="13"/>
        <v>0.457001349</v>
      </c>
      <c r="V40">
        <f t="shared" si="14"/>
        <v>0.01</v>
      </c>
      <c r="W40">
        <f t="shared" si="15"/>
        <v>9.5715128164753553E-4</v>
      </c>
      <c r="X40">
        <f t="shared" si="16"/>
        <v>4.3741942691000266E-4</v>
      </c>
      <c r="Y40">
        <f t="shared" si="17"/>
        <v>9.5715128164753554E-6</v>
      </c>
      <c r="Z40">
        <f t="shared" si="18"/>
        <v>5.101603419210575E-4</v>
      </c>
      <c r="AB40">
        <f t="shared" si="19"/>
        <v>-3106.3141220924526</v>
      </c>
      <c r="AC40">
        <f t="shared" si="2"/>
        <v>-2780.24747741286</v>
      </c>
      <c r="AE40">
        <f t="shared" si="3"/>
        <v>0</v>
      </c>
      <c r="AF40">
        <f t="shared" si="24"/>
        <v>0</v>
      </c>
      <c r="AG40">
        <f t="shared" si="24"/>
        <v>-1.2754008548026437E-2</v>
      </c>
      <c r="AH40">
        <f t="shared" si="5"/>
        <v>-109.35485672750066</v>
      </c>
      <c r="AI40">
        <f t="shared" si="25"/>
        <v>-109.36761073604869</v>
      </c>
      <c r="AJ40">
        <f t="shared" si="7"/>
        <v>-326.06664467959263</v>
      </c>
      <c r="AK40">
        <f t="shared" si="22"/>
        <v>-217.44198854647169</v>
      </c>
      <c r="AL40">
        <f t="shared" si="26"/>
        <v>-652.87624396211299</v>
      </c>
      <c r="AN40">
        <f t="shared" si="27"/>
        <v>0</v>
      </c>
      <c r="AO40">
        <f t="shared" si="27"/>
        <v>0</v>
      </c>
      <c r="AP40">
        <f t="shared" si="27"/>
        <v>-4.9257708776094425E-4</v>
      </c>
      <c r="AQ40">
        <f t="shared" si="27"/>
        <v>-4.2234327079608853</v>
      </c>
      <c r="AR40">
        <f t="shared" si="27"/>
        <v>-4.2239252850486464</v>
      </c>
      <c r="AS40">
        <f t="shared" si="27"/>
        <v>-12.593135534404958</v>
      </c>
      <c r="AT40">
        <f t="shared" si="27"/>
        <v>-8.3979041625892119</v>
      </c>
      <c r="AU40">
        <f t="shared" si="23"/>
        <v>-25.214964982042815</v>
      </c>
      <c r="AW40">
        <v>37</v>
      </c>
      <c r="AX40">
        <f>IF(Z40&gt;0, (R40*SUMPRODUCT(K40:$K$98, X40:$X$98)-K40*$AZ$3)/Z40, 0)</f>
        <v>-5449752.2620899389</v>
      </c>
    </row>
    <row r="41" spans="5:50" x14ac:dyDescent="0.25">
      <c r="E41">
        <v>2041</v>
      </c>
      <c r="F41" s="5">
        <v>3.5571999999999999E-2</v>
      </c>
      <c r="G41" s="5"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3.4483352395367789E-2</v>
      </c>
      <c r="L41" s="2">
        <v>38</v>
      </c>
      <c r="M41" s="6">
        <v>0.46737994300000002</v>
      </c>
      <c r="Q41" s="4">
        <f t="shared" si="21"/>
        <v>25</v>
      </c>
      <c r="R41">
        <f t="shared" si="0"/>
        <v>250000</v>
      </c>
      <c r="S41">
        <f t="shared" si="1"/>
        <v>-9323080.9102623835</v>
      </c>
      <c r="U41">
        <f t="shared" si="13"/>
        <v>0.46737994300000002</v>
      </c>
      <c r="V41">
        <f t="shared" si="14"/>
        <v>0.01</v>
      </c>
      <c r="W41">
        <f t="shared" si="15"/>
        <v>5.101603419210575E-4</v>
      </c>
      <c r="X41">
        <f t="shared" si="16"/>
        <v>2.3843871152792439E-4</v>
      </c>
      <c r="Y41">
        <f t="shared" si="17"/>
        <v>5.1016034192105752E-6</v>
      </c>
      <c r="Z41">
        <f t="shared" si="18"/>
        <v>2.6662002697392257E-4</v>
      </c>
      <c r="AB41">
        <f t="shared" si="19"/>
        <v>-2780.24747741286</v>
      </c>
      <c r="AC41">
        <f t="shared" si="2"/>
        <v>-2485.7200837742193</v>
      </c>
      <c r="AE41">
        <f t="shared" si="3"/>
        <v>0</v>
      </c>
      <c r="AF41">
        <f t="shared" si="24"/>
        <v>0</v>
      </c>
      <c r="AG41">
        <f t="shared" si="24"/>
        <v>-6.6655006743480639E-3</v>
      </c>
      <c r="AH41">
        <f t="shared" si="5"/>
        <v>-59.609677881981099</v>
      </c>
      <c r="AI41">
        <f t="shared" si="25"/>
        <v>-59.616343382655444</v>
      </c>
      <c r="AJ41">
        <f t="shared" si="7"/>
        <v>-294.52739363864066</v>
      </c>
      <c r="AK41">
        <f t="shared" si="22"/>
        <v>-194.61732341890021</v>
      </c>
      <c r="AL41">
        <f t="shared" si="26"/>
        <v>-548.76106044019627</v>
      </c>
      <c r="AN41">
        <f t="shared" si="27"/>
        <v>0</v>
      </c>
      <c r="AO41">
        <f t="shared" si="27"/>
        <v>0</v>
      </c>
      <c r="AP41">
        <f t="shared" si="27"/>
        <v>-2.2984880864510593E-4</v>
      </c>
      <c r="AQ41">
        <f t="shared" si="27"/>
        <v>-2.0555415285787153</v>
      </c>
      <c r="AR41">
        <f t="shared" si="27"/>
        <v>-2.05577137738736</v>
      </c>
      <c r="AS41">
        <f t="shared" si="27"/>
        <v>-10.156291904930452</v>
      </c>
      <c r="AT41">
        <f t="shared" si="27"/>
        <v>-6.7110577456972003</v>
      </c>
      <c r="AU41">
        <f t="shared" si="23"/>
        <v>-18.923121028015011</v>
      </c>
      <c r="AW41">
        <v>38</v>
      </c>
      <c r="AX41">
        <f>IF(Z41&gt;0, (R41*SUMPRODUCT(K41:$K$98, X41:$X$98)-K41*$AZ$3)/Z41, 0)</f>
        <v>-9323080.9102623835</v>
      </c>
    </row>
    <row r="42" spans="5:50" x14ac:dyDescent="0.25">
      <c r="E42">
        <v>2042</v>
      </c>
      <c r="F42" s="5">
        <v>3.5571999999999999E-2</v>
      </c>
      <c r="G42" s="5"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3.0788707495864095E-2</v>
      </c>
      <c r="L42" s="2">
        <v>39</v>
      </c>
      <c r="M42" s="6">
        <v>0.47825477199999999</v>
      </c>
      <c r="Q42" s="4">
        <f t="shared" si="21"/>
        <v>25</v>
      </c>
      <c r="R42">
        <f t="shared" si="0"/>
        <v>250000</v>
      </c>
      <c r="S42">
        <f t="shared" si="1"/>
        <v>-16278283.255475694</v>
      </c>
      <c r="U42">
        <f t="shared" si="13"/>
        <v>0.47825477199999999</v>
      </c>
      <c r="V42">
        <f t="shared" si="14"/>
        <v>0.01</v>
      </c>
      <c r="W42">
        <f t="shared" si="15"/>
        <v>2.6662002697392257E-4</v>
      </c>
      <c r="X42">
        <f t="shared" si="16"/>
        <v>1.2751230021104719E-4</v>
      </c>
      <c r="Y42">
        <f t="shared" si="17"/>
        <v>2.6662002697392256E-6</v>
      </c>
      <c r="Z42">
        <f t="shared" si="18"/>
        <v>1.3644152649313615E-4</v>
      </c>
      <c r="AB42">
        <f t="shared" si="19"/>
        <v>-2485.7200837742193</v>
      </c>
      <c r="AC42">
        <f t="shared" si="2"/>
        <v>-2221.0338160647616</v>
      </c>
      <c r="AE42">
        <f t="shared" si="3"/>
        <v>0</v>
      </c>
      <c r="AF42">
        <f t="shared" si="24"/>
        <v>0</v>
      </c>
      <c r="AG42">
        <f t="shared" si="24"/>
        <v>-3.4110381623284037E-3</v>
      </c>
      <c r="AH42">
        <f t="shared" si="5"/>
        <v>-31.878075052761798</v>
      </c>
      <c r="AI42">
        <f t="shared" si="25"/>
        <v>-31.881486090924128</v>
      </c>
      <c r="AJ42">
        <f t="shared" si="7"/>
        <v>-264.68626770945775</v>
      </c>
      <c r="AK42">
        <f t="shared" si="22"/>
        <v>-174.00040586419536</v>
      </c>
      <c r="AL42">
        <f t="shared" si="26"/>
        <v>-470.56815966457725</v>
      </c>
      <c r="AN42">
        <f t="shared" si="27"/>
        <v>0</v>
      </c>
      <c r="AO42">
        <f t="shared" si="27"/>
        <v>0</v>
      </c>
      <c r="AP42">
        <f t="shared" si="27"/>
        <v>-1.0502145623715901E-4</v>
      </c>
      <c r="AQ42">
        <f t="shared" si="27"/>
        <v>-0.98148472833068534</v>
      </c>
      <c r="AR42">
        <f t="shared" si="27"/>
        <v>-0.98158974978692259</v>
      </c>
      <c r="AS42">
        <f t="shared" si="27"/>
        <v>-8.149348074678473</v>
      </c>
      <c r="AT42">
        <f t="shared" si="27"/>
        <v>-5.3572476003143468</v>
      </c>
      <c r="AU42">
        <f t="shared" si="23"/>
        <v>-14.488185424779742</v>
      </c>
      <c r="AW42">
        <v>39</v>
      </c>
      <c r="AX42">
        <f>IF(Z42&gt;0, (R42*SUMPRODUCT(K42:$K$98, X42:$X$98)-K42*$AZ$3)/Z42, 0)</f>
        <v>-16278283.255475694</v>
      </c>
    </row>
    <row r="43" spans="5:50" x14ac:dyDescent="0.25">
      <c r="E43">
        <v>2043</v>
      </c>
      <c r="F43" s="5">
        <v>3.5571999999999999E-2</v>
      </c>
      <c r="G43" s="5"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2.7489917407021513E-2</v>
      </c>
      <c r="L43" s="2">
        <v>40</v>
      </c>
      <c r="M43" s="6">
        <v>0.48949088600000001</v>
      </c>
      <c r="Q43" s="4">
        <f t="shared" si="21"/>
        <v>25</v>
      </c>
      <c r="R43">
        <f t="shared" si="0"/>
        <v>250000</v>
      </c>
      <c r="S43">
        <f t="shared" si="1"/>
        <v>-29050320.121069178</v>
      </c>
      <c r="U43">
        <f t="shared" si="13"/>
        <v>0.48949088600000001</v>
      </c>
      <c r="V43">
        <f t="shared" si="14"/>
        <v>0.01</v>
      </c>
      <c r="W43">
        <f t="shared" si="15"/>
        <v>1.3644152649313615E-4</v>
      </c>
      <c r="X43">
        <f t="shared" si="16"/>
        <v>6.6786883690317692E-5</v>
      </c>
      <c r="Y43">
        <f t="shared" si="17"/>
        <v>1.3644152649313615E-6</v>
      </c>
      <c r="Z43">
        <f t="shared" si="18"/>
        <v>6.829022753788709E-5</v>
      </c>
      <c r="AB43">
        <f t="shared" si="19"/>
        <v>-2221.0338160647616</v>
      </c>
      <c r="AC43">
        <f t="shared" si="2"/>
        <v>-1983.8529711162737</v>
      </c>
      <c r="AE43">
        <f t="shared" si="3"/>
        <v>0</v>
      </c>
      <c r="AF43">
        <f t="shared" si="24"/>
        <v>0</v>
      </c>
      <c r="AG43">
        <f t="shared" si="24"/>
        <v>-1.7072556884471773E-3</v>
      </c>
      <c r="AH43">
        <f t="shared" si="5"/>
        <v>-16.696720922579424</v>
      </c>
      <c r="AI43">
        <f t="shared" si="25"/>
        <v>-16.698428178267871</v>
      </c>
      <c r="AJ43">
        <f t="shared" si="7"/>
        <v>-237.1808449484879</v>
      </c>
      <c r="AK43">
        <f t="shared" si="22"/>
        <v>-155.47236712453332</v>
      </c>
      <c r="AL43">
        <f t="shared" si="26"/>
        <v>-409.3516402512891</v>
      </c>
      <c r="AN43">
        <f t="shared" si="27"/>
        <v>0</v>
      </c>
      <c r="AO43">
        <f t="shared" si="27"/>
        <v>0</v>
      </c>
      <c r="AP43">
        <f t="shared" si="27"/>
        <v>-4.6932317868080555E-5</v>
      </c>
      <c r="AQ43">
        <f t="shared" si="27"/>
        <v>-0.45899147912979638</v>
      </c>
      <c r="AR43">
        <f t="shared" si="27"/>
        <v>-0.4590384114476645</v>
      </c>
      <c r="AS43">
        <f t="shared" si="27"/>
        <v>-6.5200818381615084</v>
      </c>
      <c r="AT43">
        <f t="shared" si="27"/>
        <v>-4.273922531327548</v>
      </c>
      <c r="AU43">
        <f t="shared" si="23"/>
        <v>-11.25304278093672</v>
      </c>
      <c r="AW43">
        <v>40</v>
      </c>
      <c r="AX43">
        <f>IF(Z43&gt;0, (R43*SUMPRODUCT(K43:$K$98, X43:$X$98)-K43*$AZ$3)/Z43, 0)</f>
        <v>-29050320.121069178</v>
      </c>
    </row>
    <row r="44" spans="5:50" x14ac:dyDescent="0.25">
      <c r="E44">
        <v>2044</v>
      </c>
      <c r="F44" s="5">
        <v>3.5571999999999999E-2</v>
      </c>
      <c r="G44" s="5"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2.4544569113412063E-2</v>
      </c>
      <c r="L44" s="2">
        <v>41</v>
      </c>
      <c r="M44" s="6">
        <v>0.50154699899999999</v>
      </c>
      <c r="Q44" s="4">
        <f t="shared" si="21"/>
        <v>25</v>
      </c>
      <c r="R44">
        <f t="shared" si="0"/>
        <v>250000</v>
      </c>
      <c r="S44">
        <f t="shared" si="1"/>
        <v>-53112991.145017438</v>
      </c>
      <c r="U44">
        <f t="shared" si="13"/>
        <v>0.50154699899999999</v>
      </c>
      <c r="V44">
        <f t="shared" si="14"/>
        <v>0.01</v>
      </c>
      <c r="W44">
        <f t="shared" si="15"/>
        <v>6.829022753788709E-5</v>
      </c>
      <c r="X44">
        <f t="shared" si="16"/>
        <v>3.4250758682654426E-5</v>
      </c>
      <c r="Y44">
        <f t="shared" si="17"/>
        <v>6.829022753788709E-7</v>
      </c>
      <c r="Z44">
        <f t="shared" si="18"/>
        <v>3.3356566579853791E-5</v>
      </c>
      <c r="AB44">
        <f t="shared" si="19"/>
        <v>-1983.8529711162737</v>
      </c>
      <c r="AC44">
        <f t="shared" si="2"/>
        <v>-1771.6670253839591</v>
      </c>
      <c r="AE44">
        <f t="shared" si="3"/>
        <v>0</v>
      </c>
      <c r="AF44">
        <f t="shared" si="24"/>
        <v>0</v>
      </c>
      <c r="AG44">
        <f t="shared" si="24"/>
        <v>-8.3391416449634477E-4</v>
      </c>
      <c r="AH44">
        <f t="shared" si="5"/>
        <v>-8.5626896706636071</v>
      </c>
      <c r="AI44">
        <f t="shared" si="25"/>
        <v>-8.5635235848281042</v>
      </c>
      <c r="AJ44">
        <f t="shared" si="7"/>
        <v>-212.18594573231462</v>
      </c>
      <c r="AK44">
        <f t="shared" si="22"/>
        <v>-138.86970797813916</v>
      </c>
      <c r="AL44">
        <f t="shared" si="26"/>
        <v>-359.61917729528187</v>
      </c>
      <c r="AN44">
        <f t="shared" si="27"/>
        <v>0</v>
      </c>
      <c r="AO44">
        <f t="shared" si="27"/>
        <v>0</v>
      </c>
      <c r="AP44">
        <f t="shared" si="27"/>
        <v>-2.0468063845133812E-5</v>
      </c>
      <c r="AQ44">
        <f t="shared" si="27"/>
        <v>-0.21016752841830247</v>
      </c>
      <c r="AR44">
        <f t="shared" si="27"/>
        <v>-0.21018799648214764</v>
      </c>
      <c r="AS44">
        <f t="shared" si="27"/>
        <v>-5.2080126099214974</v>
      </c>
      <c r="AT44">
        <f t="shared" si="27"/>
        <v>-3.4084971452287873</v>
      </c>
      <c r="AU44">
        <f t="shared" si="23"/>
        <v>-8.8266977516324321</v>
      </c>
      <c r="AW44">
        <v>41</v>
      </c>
      <c r="AX44">
        <f>IF(Z44&gt;0, (R44*SUMPRODUCT(K44:$K$98, X44:$X$98)-K44*$AZ$3)/Z44, 0)</f>
        <v>-53112991.145017438</v>
      </c>
    </row>
    <row r="45" spans="5:50" x14ac:dyDescent="0.25">
      <c r="E45">
        <v>2045</v>
      </c>
      <c r="F45" s="5">
        <v>3.5571999999999999E-2</v>
      </c>
      <c r="G45" s="5"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2.1914793851260769E-2</v>
      </c>
      <c r="L45" s="2">
        <v>42</v>
      </c>
      <c r="M45" s="6">
        <v>0.51394563599999998</v>
      </c>
      <c r="Q45" s="4">
        <f t="shared" si="21"/>
        <v>25</v>
      </c>
      <c r="R45">
        <f t="shared" si="0"/>
        <v>250000</v>
      </c>
      <c r="S45">
        <f t="shared" si="1"/>
        <v>-99626042.860828087</v>
      </c>
      <c r="U45">
        <f t="shared" si="13"/>
        <v>0.51394563599999998</v>
      </c>
      <c r="V45">
        <f t="shared" si="14"/>
        <v>0.01</v>
      </c>
      <c r="W45">
        <f t="shared" si="15"/>
        <v>3.3356566579853791E-5</v>
      </c>
      <c r="X45">
        <f t="shared" si="16"/>
        <v>1.71434618256593E-5</v>
      </c>
      <c r="Y45">
        <f t="shared" si="17"/>
        <v>3.3356566579853792E-7</v>
      </c>
      <c r="Z45">
        <f t="shared" si="18"/>
        <v>1.5879539088395951E-5</v>
      </c>
      <c r="AB45">
        <f t="shared" si="19"/>
        <v>-1771.6670253839591</v>
      </c>
      <c r="AC45">
        <f t="shared" si="2"/>
        <v>-1582.0156418307299</v>
      </c>
      <c r="AE45">
        <f t="shared" si="3"/>
        <v>0</v>
      </c>
      <c r="AF45">
        <f t="shared" si="24"/>
        <v>0</v>
      </c>
      <c r="AG45">
        <f t="shared" si="24"/>
        <v>-3.969884772098988E-4</v>
      </c>
      <c r="AH45">
        <f t="shared" si="5"/>
        <v>-4.2858654564148253</v>
      </c>
      <c r="AI45">
        <f t="shared" si="25"/>
        <v>-4.286262444892035</v>
      </c>
      <c r="AJ45">
        <f t="shared" si="7"/>
        <v>-189.65138355322915</v>
      </c>
      <c r="AK45">
        <f t="shared" si="22"/>
        <v>-124.01669177687715</v>
      </c>
      <c r="AL45">
        <f t="shared" si="26"/>
        <v>-317.95433777499835</v>
      </c>
      <c r="AN45">
        <f t="shared" si="27"/>
        <v>0</v>
      </c>
      <c r="AO45">
        <f t="shared" si="27"/>
        <v>0</v>
      </c>
      <c r="AP45">
        <f t="shared" si="27"/>
        <v>-8.6999206393808662E-6</v>
      </c>
      <c r="AQ45">
        <f t="shared" si="27"/>
        <v>-9.3923857951570544E-2</v>
      </c>
      <c r="AR45">
        <f t="shared" si="27"/>
        <v>-9.3932557872209915E-2</v>
      </c>
      <c r="AS45">
        <f t="shared" si="27"/>
        <v>-4.1561709741754038</v>
      </c>
      <c r="AT45">
        <f t="shared" si="27"/>
        <v>-2.7178002344056091</v>
      </c>
      <c r="AU45">
        <f t="shared" si="23"/>
        <v>-6.9679037664532233</v>
      </c>
      <c r="AW45">
        <v>42</v>
      </c>
      <c r="AX45">
        <f>IF(Z45&gt;0, (R45*SUMPRODUCT(K45:$K$98, X45:$X$98)-K45*$AZ$3)/Z45, 0)</f>
        <v>-99626042.860828087</v>
      </c>
    </row>
    <row r="46" spans="5:50" x14ac:dyDescent="0.25">
      <c r="E46">
        <v>2046</v>
      </c>
      <c r="F46" s="5">
        <v>3.5571999999999999E-2</v>
      </c>
      <c r="G46" s="5"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1.9566780224339969E-2</v>
      </c>
      <c r="L46" s="2">
        <v>43</v>
      </c>
      <c r="M46" s="6">
        <v>0.52707773400000002</v>
      </c>
      <c r="Q46" s="4">
        <f t="shared" si="21"/>
        <v>25</v>
      </c>
      <c r="R46">
        <f t="shared" si="0"/>
        <v>250000</v>
      </c>
      <c r="S46">
        <f t="shared" si="1"/>
        <v>-192163218.48690116</v>
      </c>
      <c r="U46">
        <f t="shared" si="13"/>
        <v>0.52707773400000002</v>
      </c>
      <c r="V46">
        <f t="shared" si="14"/>
        <v>0.01</v>
      </c>
      <c r="W46">
        <f t="shared" si="15"/>
        <v>1.5879539088395951E-5</v>
      </c>
      <c r="X46">
        <f t="shared" si="16"/>
        <v>8.3697514796761641E-6</v>
      </c>
      <c r="Y46">
        <f t="shared" si="17"/>
        <v>1.5879539088395951E-7</v>
      </c>
      <c r="Z46">
        <f t="shared" si="18"/>
        <v>7.3509922178358272E-6</v>
      </c>
      <c r="AB46">
        <f t="shared" si="19"/>
        <v>-1582.0156418307299</v>
      </c>
      <c r="AC46">
        <f t="shared" si="2"/>
        <v>-1412.5903236514962</v>
      </c>
      <c r="AE46">
        <f t="shared" si="3"/>
        <v>0</v>
      </c>
      <c r="AF46">
        <f t="shared" si="24"/>
        <v>0</v>
      </c>
      <c r="AG46">
        <f t="shared" si="24"/>
        <v>-1.8377480544589568E-4</v>
      </c>
      <c r="AH46">
        <f t="shared" si="5"/>
        <v>-2.0924378699190411</v>
      </c>
      <c r="AI46">
        <f t="shared" si="25"/>
        <v>-2.092621644724487</v>
      </c>
      <c r="AJ46">
        <f t="shared" si="7"/>
        <v>-169.42531817923373</v>
      </c>
      <c r="AK46">
        <f t="shared" si="22"/>
        <v>-110.7410949281511</v>
      </c>
      <c r="AL46">
        <f t="shared" si="26"/>
        <v>-282.2590347521093</v>
      </c>
      <c r="AN46">
        <f t="shared" si="27"/>
        <v>0</v>
      </c>
      <c r="AO46">
        <f t="shared" si="27"/>
        <v>0</v>
      </c>
      <c r="AP46">
        <f t="shared" si="27"/>
        <v>-3.5958812289306769E-6</v>
      </c>
      <c r="AQ46">
        <f t="shared" si="27"/>
        <v>-4.0942271933791942E-2</v>
      </c>
      <c r="AR46">
        <f t="shared" si="27"/>
        <v>-4.0945867815020874E-2</v>
      </c>
      <c r="AS46">
        <f t="shared" si="27"/>
        <v>-3.3151079652519377</v>
      </c>
      <c r="AT46">
        <f t="shared" si="27"/>
        <v>-2.1668466662619021</v>
      </c>
      <c r="AU46">
        <f t="shared" si="23"/>
        <v>-5.52290049932886</v>
      </c>
      <c r="AW46">
        <v>43</v>
      </c>
      <c r="AX46">
        <f>IF(Z46&gt;0, (R46*SUMPRODUCT(K46:$K$98, X46:$X$98)-K46*$AZ$3)/Z46, 0)</f>
        <v>-192163218.48690116</v>
      </c>
    </row>
    <row r="47" spans="5:50" x14ac:dyDescent="0.25">
      <c r="E47">
        <v>2047</v>
      </c>
      <c r="F47" s="5">
        <v>3.5571999999999999E-2</v>
      </c>
      <c r="G47" s="5"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1.7470339486017828E-2</v>
      </c>
      <c r="L47" s="2">
        <v>44</v>
      </c>
      <c r="M47" s="6">
        <v>0.54097960300000003</v>
      </c>
      <c r="Q47" s="4">
        <f t="shared" si="21"/>
        <v>25</v>
      </c>
      <c r="R47">
        <f t="shared" si="0"/>
        <v>250000</v>
      </c>
      <c r="S47">
        <f t="shared" si="1"/>
        <v>-382118167.31060767</v>
      </c>
      <c r="U47">
        <f t="shared" si="13"/>
        <v>0.54097960300000003</v>
      </c>
      <c r="V47">
        <f t="shared" si="14"/>
        <v>0.01</v>
      </c>
      <c r="W47">
        <f t="shared" si="15"/>
        <v>7.3509922178358272E-6</v>
      </c>
      <c r="X47">
        <f t="shared" si="16"/>
        <v>3.9767368516609156E-6</v>
      </c>
      <c r="Y47">
        <f t="shared" si="17"/>
        <v>7.3509922178358268E-8</v>
      </c>
      <c r="Z47">
        <f t="shared" si="18"/>
        <v>3.3007454439965531E-6</v>
      </c>
      <c r="AB47">
        <f t="shared" si="19"/>
        <v>-1412.5903236514962</v>
      </c>
      <c r="AC47">
        <f t="shared" si="2"/>
        <v>-1261.2747998188008</v>
      </c>
      <c r="AE47">
        <f t="shared" si="3"/>
        <v>0</v>
      </c>
      <c r="AF47">
        <f t="shared" si="24"/>
        <v>0</v>
      </c>
      <c r="AG47">
        <f t="shared" si="24"/>
        <v>-8.2518636099913829E-5</v>
      </c>
      <c r="AH47">
        <f t="shared" si="5"/>
        <v>-0.99418421291522885</v>
      </c>
      <c r="AI47">
        <f t="shared" si="25"/>
        <v>-0.99426673155132872</v>
      </c>
      <c r="AJ47">
        <f t="shared" si="7"/>
        <v>-151.31552383269536</v>
      </c>
      <c r="AK47">
        <f t="shared" si="22"/>
        <v>-98.881322655604748</v>
      </c>
      <c r="AL47">
        <f t="shared" si="26"/>
        <v>-251.19111321985145</v>
      </c>
      <c r="AN47">
        <f t="shared" si="27"/>
        <v>0</v>
      </c>
      <c r="AO47">
        <f t="shared" si="27"/>
        <v>0</v>
      </c>
      <c r="AP47">
        <f t="shared" si="27"/>
        <v>-1.4416285865886608E-6</v>
      </c>
      <c r="AQ47">
        <f t="shared" si="27"/>
        <v>-1.7368735711268478E-2</v>
      </c>
      <c r="AR47">
        <f t="shared" si="27"/>
        <v>-1.7370177339855065E-2</v>
      </c>
      <c r="AS47">
        <f t="shared" si="27"/>
        <v>-2.6435335708618095</v>
      </c>
      <c r="AT47">
        <f t="shared" si="27"/>
        <v>-1.7274902756198809</v>
      </c>
      <c r="AU47">
        <f t="shared" si="23"/>
        <v>-4.3883940238215455</v>
      </c>
      <c r="AW47">
        <v>44</v>
      </c>
      <c r="AX47">
        <f>IF(Z47&gt;0, (R47*SUMPRODUCT(K47:$K$98, X47:$X$98)-K47*$AZ$3)/Z47, 0)</f>
        <v>-382118167.31060767</v>
      </c>
    </row>
    <row r="48" spans="5:50" x14ac:dyDescent="0.25">
      <c r="E48">
        <v>2048</v>
      </c>
      <c r="F48" s="5">
        <v>3.5571999999999999E-2</v>
      </c>
      <c r="G48" s="5"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1.5598517398230203E-2</v>
      </c>
      <c r="L48" s="2">
        <v>45</v>
      </c>
      <c r="M48" s="6">
        <v>0.55513806300000001</v>
      </c>
      <c r="Q48" s="4">
        <f t="shared" si="21"/>
        <v>25</v>
      </c>
      <c r="R48">
        <f t="shared" si="0"/>
        <v>250000</v>
      </c>
      <c r="S48">
        <f t="shared" si="1"/>
        <v>-784573732.60135174</v>
      </c>
      <c r="U48">
        <f t="shared" si="13"/>
        <v>0.55513806300000001</v>
      </c>
      <c r="V48">
        <f t="shared" si="14"/>
        <v>0.01</v>
      </c>
      <c r="W48">
        <f t="shared" si="15"/>
        <v>3.3007454439965531E-6</v>
      </c>
      <c r="X48">
        <f t="shared" si="16"/>
        <v>1.8323694322363214E-6</v>
      </c>
      <c r="Y48">
        <f t="shared" si="17"/>
        <v>3.3007454439965534E-8</v>
      </c>
      <c r="Z48">
        <f t="shared" si="18"/>
        <v>1.4353685573202661E-6</v>
      </c>
      <c r="AB48">
        <f t="shared" si="19"/>
        <v>-1261.2747998188008</v>
      </c>
      <c r="AC48">
        <f t="shared" si="2"/>
        <v>-1126.1524666753785</v>
      </c>
      <c r="AE48">
        <f t="shared" si="3"/>
        <v>0</v>
      </c>
      <c r="AF48">
        <f t="shared" si="24"/>
        <v>0</v>
      </c>
      <c r="AG48">
        <f t="shared" si="24"/>
        <v>-3.5884213933006656E-5</v>
      </c>
      <c r="AH48">
        <f t="shared" si="5"/>
        <v>-0.45809235805908038</v>
      </c>
      <c r="AI48">
        <f t="shared" si="25"/>
        <v>-0.45812824227301341</v>
      </c>
      <c r="AJ48">
        <f t="shared" si="7"/>
        <v>-135.12233314342234</v>
      </c>
      <c r="AK48">
        <f t="shared" si="22"/>
        <v>-88.289235987316061</v>
      </c>
      <c r="AL48">
        <f t="shared" si="26"/>
        <v>-223.86969737301141</v>
      </c>
      <c r="AN48">
        <f t="shared" si="27"/>
        <v>0</v>
      </c>
      <c r="AO48">
        <f t="shared" si="27"/>
        <v>0</v>
      </c>
      <c r="AP48">
        <f t="shared" si="27"/>
        <v>-5.5974053535581894E-7</v>
      </c>
      <c r="AQ48">
        <f t="shared" si="27"/>
        <v>-7.1455616171808654E-3</v>
      </c>
      <c r="AR48">
        <f t="shared" si="27"/>
        <v>-7.1461213577162213E-3</v>
      </c>
      <c r="AS48">
        <f t="shared" si="27"/>
        <v>-2.1077080644271309</v>
      </c>
      <c r="AT48">
        <f t="shared" si="27"/>
        <v>-1.3771811836246017</v>
      </c>
      <c r="AU48">
        <f t="shared" si="23"/>
        <v>-3.4920353694094488</v>
      </c>
      <c r="AW48">
        <v>45</v>
      </c>
      <c r="AX48">
        <f>IF(Z48&gt;0, (R48*SUMPRODUCT(K48:$K$98, X48:$X$98)-K48*$AZ$3)/Z48, 0)</f>
        <v>-784573732.60135174</v>
      </c>
    </row>
    <row r="49" spans="5:50" x14ac:dyDescent="0.25">
      <c r="E49">
        <v>2049</v>
      </c>
      <c r="F49" s="5">
        <v>3.5571999999999999E-2</v>
      </c>
      <c r="G49" s="5"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1.3927247676991251E-2</v>
      </c>
      <c r="L49" s="2">
        <v>46</v>
      </c>
      <c r="M49" s="6">
        <v>0.569934367</v>
      </c>
      <c r="Q49" s="4">
        <f t="shared" si="21"/>
        <v>25</v>
      </c>
      <c r="R49">
        <f t="shared" si="0"/>
        <v>250000</v>
      </c>
      <c r="S49">
        <f t="shared" si="1"/>
        <v>-1667635507.1998913</v>
      </c>
      <c r="U49">
        <f t="shared" si="13"/>
        <v>0.569934367</v>
      </c>
      <c r="V49">
        <f t="shared" si="14"/>
        <v>0.01</v>
      </c>
      <c r="W49">
        <f t="shared" si="15"/>
        <v>1.4353685573202661E-6</v>
      </c>
      <c r="X49">
        <f t="shared" si="16"/>
        <v>8.1806587012802905E-7</v>
      </c>
      <c r="Y49">
        <f t="shared" si="17"/>
        <v>1.4353685573202662E-8</v>
      </c>
      <c r="Z49">
        <f t="shared" si="18"/>
        <v>6.029490016190344E-7</v>
      </c>
      <c r="AB49">
        <f t="shared" si="19"/>
        <v>-1126.1524666753785</v>
      </c>
      <c r="AC49">
        <f t="shared" si="2"/>
        <v>-1005.4991641306266</v>
      </c>
      <c r="AE49">
        <f t="shared" si="3"/>
        <v>0</v>
      </c>
      <c r="AF49">
        <f t="shared" si="24"/>
        <v>0</v>
      </c>
      <c r="AG49">
        <f t="shared" si="24"/>
        <v>-1.507372504047586E-5</v>
      </c>
      <c r="AH49">
        <f t="shared" si="5"/>
        <v>-0.20451646753200725</v>
      </c>
      <c r="AI49">
        <f t="shared" si="25"/>
        <v>-0.20453154125704773</v>
      </c>
      <c r="AJ49">
        <f t="shared" si="7"/>
        <v>-120.65330254475191</v>
      </c>
      <c r="AK49">
        <f t="shared" si="22"/>
        <v>-78.830672667276502</v>
      </c>
      <c r="AL49">
        <f t="shared" si="26"/>
        <v>-199.68850675328548</v>
      </c>
      <c r="AN49">
        <f t="shared" si="27"/>
        <v>0</v>
      </c>
      <c r="AO49">
        <f t="shared" si="27"/>
        <v>0</v>
      </c>
      <c r="AP49">
        <f t="shared" si="27"/>
        <v>-2.0993550205357229E-7</v>
      </c>
      <c r="AQ49">
        <f t="shared" si="27"/>
        <v>-2.8483514973416048E-3</v>
      </c>
      <c r="AR49">
        <f t="shared" si="27"/>
        <v>-2.8485614328436584E-3</v>
      </c>
      <c r="AS49">
        <f t="shared" si="27"/>
        <v>-1.6803684275877186</v>
      </c>
      <c r="AT49">
        <f t="shared" si="27"/>
        <v>-1.0978943027809844</v>
      </c>
      <c r="AU49">
        <f t="shared" si="23"/>
        <v>-2.781111291801547</v>
      </c>
      <c r="AW49">
        <v>46</v>
      </c>
      <c r="AX49">
        <f>IF(Z49&gt;0, (R49*SUMPRODUCT(K49:$K$98, X49:$X$98)-K49*$AZ$3)/Z49, 0)</f>
        <v>-1667635507.1998913</v>
      </c>
    </row>
    <row r="50" spans="5:50" x14ac:dyDescent="0.25">
      <c r="E50">
        <v>2050</v>
      </c>
      <c r="F50" s="5">
        <v>3.5571999999999999E-2</v>
      </c>
      <c r="G50" s="5"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1.2435042568742187E-2</v>
      </c>
      <c r="L50" s="2">
        <v>47</v>
      </c>
      <c r="M50" s="6">
        <v>0.58483052300000005</v>
      </c>
      <c r="Q50" s="4">
        <f t="shared" si="21"/>
        <v>25</v>
      </c>
      <c r="R50">
        <f t="shared" si="0"/>
        <v>250000</v>
      </c>
      <c r="S50">
        <f t="shared" si="1"/>
        <v>-3674916968.6925488</v>
      </c>
      <c r="U50">
        <f t="shared" si="13"/>
        <v>0.58483052300000005</v>
      </c>
      <c r="V50">
        <f t="shared" si="14"/>
        <v>0.01</v>
      </c>
      <c r="W50">
        <f t="shared" si="15"/>
        <v>6.029490016190344E-7</v>
      </c>
      <c r="X50">
        <f t="shared" si="16"/>
        <v>3.5262297995918778E-7</v>
      </c>
      <c r="Y50">
        <f t="shared" si="17"/>
        <v>6.0294900161903445E-9</v>
      </c>
      <c r="Z50">
        <f t="shared" si="18"/>
        <v>2.4429653164365626E-7</v>
      </c>
      <c r="AB50">
        <f t="shared" si="19"/>
        <v>-1005.4991641306266</v>
      </c>
      <c r="AC50">
        <f t="shared" si="2"/>
        <v>-897.76946953000856</v>
      </c>
      <c r="AE50">
        <f t="shared" si="3"/>
        <v>0</v>
      </c>
      <c r="AF50">
        <f t="shared" si="24"/>
        <v>0</v>
      </c>
      <c r="AG50">
        <f t="shared" si="24"/>
        <v>-6.1074132910914061E-6</v>
      </c>
      <c r="AH50">
        <f t="shared" si="5"/>
        <v>-8.8155744989796947E-2</v>
      </c>
      <c r="AI50">
        <f t="shared" si="25"/>
        <v>-8.8161852403088034E-2</v>
      </c>
      <c r="AJ50">
        <f t="shared" si="7"/>
        <v>-107.72969460061802</v>
      </c>
      <c r="AK50">
        <f t="shared" si="22"/>
        <v>-70.38494148914387</v>
      </c>
      <c r="AL50">
        <f t="shared" si="26"/>
        <v>-178.20279794216498</v>
      </c>
      <c r="AN50">
        <f t="shared" si="27"/>
        <v>0</v>
      </c>
      <c r="AO50">
        <f t="shared" si="27"/>
        <v>0</v>
      </c>
      <c r="AP50">
        <f t="shared" si="27"/>
        <v>-7.5945944259623453E-8</v>
      </c>
      <c r="AQ50">
        <f t="shared" si="27"/>
        <v>-1.0962204416273059E-3</v>
      </c>
      <c r="AR50">
        <f t="shared" si="27"/>
        <v>-1.0962963875715654E-3</v>
      </c>
      <c r="AS50">
        <f t="shared" si="27"/>
        <v>-1.3396233382762803</v>
      </c>
      <c r="AT50">
        <f t="shared" si="27"/>
        <v>-0.87523974361593215</v>
      </c>
      <c r="AU50">
        <f t="shared" si="23"/>
        <v>-2.2159593782797842</v>
      </c>
      <c r="AW50">
        <v>47</v>
      </c>
      <c r="AX50">
        <f>IF(Z50&gt;0, (R50*SUMPRODUCT(K50:$K$98, X50:$X$98)-K50*$AZ$3)/Z50, 0)</f>
        <v>-3674916968.6925488</v>
      </c>
    </row>
    <row r="51" spans="5:50" x14ac:dyDescent="0.25">
      <c r="E51">
        <v>2051</v>
      </c>
      <c r="F51" s="5">
        <v>3.5571999999999999E-2</v>
      </c>
      <c r="G51" s="5"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1.1102716579234095E-2</v>
      </c>
      <c r="L51" s="2">
        <v>48</v>
      </c>
      <c r="M51" s="6">
        <v>0.59948279800000004</v>
      </c>
      <c r="Q51" s="4">
        <f t="shared" si="21"/>
        <v>25</v>
      </c>
      <c r="R51">
        <f t="shared" si="0"/>
        <v>250000</v>
      </c>
      <c r="S51">
        <f t="shared" si="1"/>
        <v>-8402138446.7535391</v>
      </c>
      <c r="U51">
        <f t="shared" si="13"/>
        <v>0.59948279800000004</v>
      </c>
      <c r="V51">
        <f t="shared" si="14"/>
        <v>0.01</v>
      </c>
      <c r="W51">
        <f t="shared" si="15"/>
        <v>2.4429653164365626E-7</v>
      </c>
      <c r="X51">
        <f t="shared" si="16"/>
        <v>1.4645156833143461E-7</v>
      </c>
      <c r="Y51">
        <f t="shared" si="17"/>
        <v>2.4429653164365627E-9</v>
      </c>
      <c r="Z51">
        <f t="shared" si="18"/>
        <v>9.5401997995785087E-8</v>
      </c>
      <c r="AB51">
        <f t="shared" si="19"/>
        <v>-897.76946953000856</v>
      </c>
      <c r="AC51">
        <f t="shared" si="2"/>
        <v>-801.58079525748997</v>
      </c>
      <c r="AE51">
        <f t="shared" si="3"/>
        <v>0</v>
      </c>
      <c r="AF51">
        <f t="shared" si="24"/>
        <v>0</v>
      </c>
      <c r="AG51">
        <f t="shared" si="24"/>
        <v>-2.3850499498946272E-6</v>
      </c>
      <c r="AH51">
        <f t="shared" si="5"/>
        <v>-3.6612892082858652E-2</v>
      </c>
      <c r="AI51">
        <f t="shared" si="25"/>
        <v>-3.6615277132808544E-2</v>
      </c>
      <c r="AJ51">
        <f t="shared" si="7"/>
        <v>-96.188674272518597</v>
      </c>
      <c r="AK51">
        <f t="shared" si="22"/>
        <v>-62.843862867100604</v>
      </c>
      <c r="AL51">
        <f t="shared" si="26"/>
        <v>-159.06915241675202</v>
      </c>
      <c r="AN51">
        <f t="shared" si="27"/>
        <v>0</v>
      </c>
      <c r="AO51">
        <f t="shared" si="27"/>
        <v>0</v>
      </c>
      <c r="AP51">
        <f t="shared" si="27"/>
        <v>-2.6480533620996525E-8</v>
      </c>
      <c r="AQ51">
        <f t="shared" si="27"/>
        <v>-4.065025639420635E-4</v>
      </c>
      <c r="AR51">
        <f t="shared" si="27"/>
        <v>-4.0652904447568446E-4</v>
      </c>
      <c r="AS51">
        <f t="shared" si="27"/>
        <v>-1.0679555885800402</v>
      </c>
      <c r="AT51">
        <f t="shared" si="27"/>
        <v>-0.69773759815767178</v>
      </c>
      <c r="AU51">
        <f t="shared" si="23"/>
        <v>-1.7660997157821878</v>
      </c>
      <c r="AW51">
        <v>48</v>
      </c>
      <c r="AX51">
        <f>IF(Z51&gt;0, (R51*SUMPRODUCT(K51:$K$98, X51:$X$98)-K51*$AZ$3)/Z51, 0)</f>
        <v>-8402138446.7535391</v>
      </c>
    </row>
    <row r="52" spans="5:50" x14ac:dyDescent="0.25">
      <c r="E52">
        <v>2052</v>
      </c>
      <c r="F52" s="5">
        <v>3.5571999999999999E-2</v>
      </c>
      <c r="G52" s="5"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9.9131398028875842E-3</v>
      </c>
      <c r="L52" s="2">
        <v>49</v>
      </c>
      <c r="M52" s="6">
        <v>0.61448546299999995</v>
      </c>
      <c r="Q52" s="4">
        <f t="shared" si="21"/>
        <v>25</v>
      </c>
      <c r="R52">
        <f t="shared" si="0"/>
        <v>250000</v>
      </c>
      <c r="S52">
        <f t="shared" si="1"/>
        <v>-19977689667.722782</v>
      </c>
      <c r="U52">
        <f t="shared" si="13"/>
        <v>0.61448546299999995</v>
      </c>
      <c r="V52">
        <f t="shared" si="14"/>
        <v>0.01</v>
      </c>
      <c r="W52">
        <f t="shared" si="15"/>
        <v>9.5401997995785087E-8</v>
      </c>
      <c r="X52">
        <f t="shared" si="16"/>
        <v>5.8623140909565068E-8</v>
      </c>
      <c r="Y52">
        <f t="shared" si="17"/>
        <v>9.540199799578509E-10</v>
      </c>
      <c r="Z52">
        <f t="shared" si="18"/>
        <v>3.5824837106262165E-8</v>
      </c>
      <c r="AB52">
        <f t="shared" si="19"/>
        <v>-801.58079525748997</v>
      </c>
      <c r="AC52">
        <f t="shared" si="2"/>
        <v>-715.69747810562535</v>
      </c>
      <c r="AE52">
        <f t="shared" si="3"/>
        <v>0</v>
      </c>
      <c r="AF52">
        <f t="shared" si="24"/>
        <v>0</v>
      </c>
      <c r="AG52">
        <f t="shared" si="24"/>
        <v>-8.9562092765655413E-7</v>
      </c>
      <c r="AH52">
        <f t="shared" si="5"/>
        <v>-1.4655785227391267E-2</v>
      </c>
      <c r="AI52">
        <f t="shared" si="25"/>
        <v>-1.4656680848318924E-2</v>
      </c>
      <c r="AJ52">
        <f t="shared" si="7"/>
        <v>-85.883317151864617</v>
      </c>
      <c r="AK52">
        <f t="shared" si="22"/>
        <v>-56.1106556680243</v>
      </c>
      <c r="AL52">
        <f t="shared" si="26"/>
        <v>-142.00862950073724</v>
      </c>
      <c r="AN52">
        <f t="shared" si="27"/>
        <v>0</v>
      </c>
      <c r="AO52">
        <f t="shared" si="27"/>
        <v>0</v>
      </c>
      <c r="AP52">
        <f t="shared" si="27"/>
        <v>-8.8784154662512877E-9</v>
      </c>
      <c r="AQ52">
        <f t="shared" si="27"/>
        <v>-1.4528484788022423E-4</v>
      </c>
      <c r="AR52">
        <f t="shared" si="27"/>
        <v>-1.4529372629569048E-4</v>
      </c>
      <c r="AS52">
        <f t="shared" si="27"/>
        <v>-0.85137332966216706</v>
      </c>
      <c r="AT52">
        <f t="shared" si="27"/>
        <v>-0.55623277406881155</v>
      </c>
      <c r="AU52">
        <f t="shared" si="23"/>
        <v>-1.4077513974572744</v>
      </c>
      <c r="AW52">
        <v>49</v>
      </c>
      <c r="AX52">
        <f>IF(Z52&gt;0, (R52*SUMPRODUCT(K52:$K$98, X52:$X$98)-K52*$AZ$3)/Z52, 0)</f>
        <v>-19977689667.722782</v>
      </c>
    </row>
    <row r="53" spans="5:50" x14ac:dyDescent="0.25">
      <c r="E53">
        <v>2053</v>
      </c>
      <c r="F53" s="5">
        <v>3.5571999999999999E-2</v>
      </c>
      <c r="G53" s="5"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8.8510176811496272E-3</v>
      </c>
      <c r="L53" s="2">
        <v>50</v>
      </c>
      <c r="M53" s="6">
        <v>0.62975077099999999</v>
      </c>
      <c r="Q53" s="4">
        <f t="shared" si="21"/>
        <v>25</v>
      </c>
      <c r="R53">
        <f t="shared" si="0"/>
        <v>250000</v>
      </c>
      <c r="S53">
        <f t="shared" si="1"/>
        <v>-49513572499.597977</v>
      </c>
      <c r="U53">
        <f t="shared" si="13"/>
        <v>0.62975077099999999</v>
      </c>
      <c r="V53">
        <f t="shared" si="14"/>
        <v>0.01</v>
      </c>
      <c r="W53">
        <f t="shared" si="15"/>
        <v>3.5824837106262165E-8</v>
      </c>
      <c r="X53">
        <f t="shared" si="16"/>
        <v>2.2560718788618007E-8</v>
      </c>
      <c r="Y53">
        <f t="shared" si="17"/>
        <v>3.5824837106262166E-10</v>
      </c>
      <c r="Z53">
        <f t="shared" si="18"/>
        <v>1.2905869946581536E-8</v>
      </c>
      <c r="AB53">
        <f t="shared" si="19"/>
        <v>-715.69747810562535</v>
      </c>
      <c r="AC53">
        <f t="shared" si="2"/>
        <v>-639.01572727044754</v>
      </c>
      <c r="AE53">
        <f t="shared" si="3"/>
        <v>0</v>
      </c>
      <c r="AF53">
        <f t="shared" si="24"/>
        <v>0</v>
      </c>
      <c r="AG53">
        <f t="shared" si="24"/>
        <v>-3.2264674866453838E-7</v>
      </c>
      <c r="AH53">
        <f t="shared" si="5"/>
        <v>-5.640179697154502E-3</v>
      </c>
      <c r="AI53">
        <f t="shared" si="25"/>
        <v>-5.6405023439031667E-3</v>
      </c>
      <c r="AJ53">
        <f t="shared" si="7"/>
        <v>-76.681750835177809</v>
      </c>
      <c r="AK53">
        <f t="shared" si="22"/>
        <v>-50.098823467393778</v>
      </c>
      <c r="AL53">
        <f t="shared" si="26"/>
        <v>-126.78621480491549</v>
      </c>
      <c r="AN53">
        <f t="shared" si="27"/>
        <v>0</v>
      </c>
      <c r="AO53">
        <f t="shared" si="27"/>
        <v>0</v>
      </c>
      <c r="AP53">
        <f t="shared" si="27"/>
        <v>-2.8557520771952691E-9</v>
      </c>
      <c r="AQ53">
        <f t="shared" si="27"/>
        <v>-4.9921330224375648E-5</v>
      </c>
      <c r="AR53">
        <f t="shared" si="27"/>
        <v>-4.9924185976452844E-5</v>
      </c>
      <c r="AS53">
        <f t="shared" si="27"/>
        <v>-0.678711532463669</v>
      </c>
      <c r="AT53">
        <f t="shared" si="27"/>
        <v>-0.4434255723146962</v>
      </c>
      <c r="AU53">
        <f t="shared" si="23"/>
        <v>-1.1221870289643416</v>
      </c>
      <c r="AW53">
        <v>50</v>
      </c>
      <c r="AX53">
        <f>IF(Z53&gt;0, (R53*SUMPRODUCT(K53:$K$98, X53:$X$98)-K53*$AZ$3)/Z53, 0)</f>
        <v>-49513572499.597977</v>
      </c>
    </row>
    <row r="54" spans="5:50" x14ac:dyDescent="0.25">
      <c r="E54">
        <v>2054</v>
      </c>
      <c r="F54" s="5">
        <v>3.5571999999999999E-2</v>
      </c>
      <c r="G54" s="5"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7.9026943581693102E-3</v>
      </c>
      <c r="L54" s="2">
        <v>51</v>
      </c>
      <c r="M54" s="6">
        <v>0.64518007799999999</v>
      </c>
      <c r="Q54" s="4">
        <f t="shared" si="21"/>
        <v>25</v>
      </c>
      <c r="R54">
        <f t="shared" si="0"/>
        <v>250000</v>
      </c>
      <c r="S54">
        <f t="shared" si="1"/>
        <v>-128207644947.66211</v>
      </c>
      <c r="U54">
        <f t="shared" si="13"/>
        <v>0.64518007799999999</v>
      </c>
      <c r="V54">
        <f t="shared" si="14"/>
        <v>0.01</v>
      </c>
      <c r="W54">
        <f t="shared" si="15"/>
        <v>1.2905869946581536E-8</v>
      </c>
      <c r="X54">
        <f t="shared" si="16"/>
        <v>8.3266101787933313E-9</v>
      </c>
      <c r="Y54">
        <f t="shared" si="17"/>
        <v>1.2905869946581536E-10</v>
      </c>
      <c r="Z54">
        <f t="shared" si="18"/>
        <v>4.4502010683223894E-9</v>
      </c>
      <c r="AB54">
        <f t="shared" si="19"/>
        <v>-639.01572727044754</v>
      </c>
      <c r="AC54">
        <f t="shared" si="2"/>
        <v>-570.54979851318353</v>
      </c>
      <c r="AE54">
        <f t="shared" si="3"/>
        <v>0</v>
      </c>
      <c r="AF54">
        <f t="shared" si="24"/>
        <v>0</v>
      </c>
      <c r="AG54">
        <f t="shared" si="24"/>
        <v>-1.1125502670805974E-7</v>
      </c>
      <c r="AH54">
        <f t="shared" si="5"/>
        <v>-2.0816525446983327E-3</v>
      </c>
      <c r="AI54">
        <f t="shared" si="25"/>
        <v>-2.0817637997250409E-3</v>
      </c>
      <c r="AJ54">
        <f t="shared" si="7"/>
        <v>-68.46592875726401</v>
      </c>
      <c r="AK54">
        <f t="shared" si="22"/>
        <v>-44.731100908931332</v>
      </c>
      <c r="AL54">
        <f t="shared" si="26"/>
        <v>-113.19911142999507</v>
      </c>
      <c r="AN54">
        <f t="shared" si="27"/>
        <v>0</v>
      </c>
      <c r="AO54">
        <f t="shared" si="27"/>
        <v>0</v>
      </c>
      <c r="AP54">
        <f t="shared" si="27"/>
        <v>-8.7921447188375957E-10</v>
      </c>
      <c r="AQ54">
        <f t="shared" si="27"/>
        <v>-1.6450663820656301E-5</v>
      </c>
      <c r="AR54">
        <f t="shared" si="27"/>
        <v>-1.6451543035128185E-5</v>
      </c>
      <c r="AS54">
        <f t="shared" si="27"/>
        <v>-0.54106530891685223</v>
      </c>
      <c r="AT54">
        <f t="shared" si="27"/>
        <v>-0.35349621878771376</v>
      </c>
      <c r="AU54">
        <f t="shared" si="23"/>
        <v>-0.89457797924760107</v>
      </c>
      <c r="AW54">
        <v>51</v>
      </c>
      <c r="AX54">
        <f>IF(Z54&gt;0, (R54*SUMPRODUCT(K54:$K$98, X54:$X$98)-K54*$AZ$3)/Z54, 0)</f>
        <v>-128207644947.66211</v>
      </c>
    </row>
    <row r="55" spans="5:50" x14ac:dyDescent="0.25">
      <c r="E55">
        <v>2055</v>
      </c>
      <c r="F55" s="5">
        <v>3.5571999999999999E-2</v>
      </c>
      <c r="G55" s="5"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7.0559771055083119E-3</v>
      </c>
      <c r="L55" s="2">
        <v>52</v>
      </c>
      <c r="M55" s="6">
        <v>0.66067595400000001</v>
      </c>
      <c r="Q55" s="4">
        <f t="shared" si="21"/>
        <v>25</v>
      </c>
      <c r="R55">
        <f t="shared" si="0"/>
        <v>250000</v>
      </c>
      <c r="S55">
        <f t="shared" si="1"/>
        <v>-347594158623.36725</v>
      </c>
      <c r="U55">
        <f t="shared" si="13"/>
        <v>0.66067595400000001</v>
      </c>
      <c r="V55">
        <f t="shared" si="14"/>
        <v>0.01</v>
      </c>
      <c r="W55">
        <f t="shared" si="15"/>
        <v>4.4502010683223894E-9</v>
      </c>
      <c r="X55">
        <f t="shared" si="16"/>
        <v>2.9401408363057139E-9</v>
      </c>
      <c r="Y55">
        <f t="shared" si="17"/>
        <v>4.4502010683223894E-11</v>
      </c>
      <c r="Z55">
        <f t="shared" si="18"/>
        <v>1.4655582213334515E-9</v>
      </c>
      <c r="AB55">
        <f t="shared" si="19"/>
        <v>-570.54979851318353</v>
      </c>
      <c r="AC55">
        <f t="shared" si="2"/>
        <v>-509.41947685795969</v>
      </c>
      <c r="AE55">
        <f t="shared" si="3"/>
        <v>0</v>
      </c>
      <c r="AF55">
        <f t="shared" si="24"/>
        <v>0</v>
      </c>
      <c r="AG55">
        <f t="shared" si="24"/>
        <v>-3.6638955533336291E-8</v>
      </c>
      <c r="AH55">
        <f t="shared" si="5"/>
        <v>-7.3503520907642846E-4</v>
      </c>
      <c r="AI55">
        <f t="shared" si="25"/>
        <v>-7.3507184803196183E-4</v>
      </c>
      <c r="AJ55">
        <f t="shared" si="7"/>
        <v>-61.130321655223838</v>
      </c>
      <c r="AK55">
        <f t="shared" si="22"/>
        <v>-39.938485895922852</v>
      </c>
      <c r="AL55">
        <f t="shared" si="26"/>
        <v>-101.06954262299473</v>
      </c>
      <c r="AN55">
        <f t="shared" si="27"/>
        <v>0</v>
      </c>
      <c r="AO55">
        <f t="shared" si="27"/>
        <v>0</v>
      </c>
      <c r="AP55">
        <f t="shared" si="27"/>
        <v>-2.5852363141295796E-10</v>
      </c>
      <c r="AQ55">
        <f t="shared" si="27"/>
        <v>-5.1863916069857942E-6</v>
      </c>
      <c r="AR55">
        <f t="shared" si="27"/>
        <v>-5.1866501306172075E-6</v>
      </c>
      <c r="AS55">
        <f t="shared" si="27"/>
        <v>-0.43133415005161835</v>
      </c>
      <c r="AT55">
        <f t="shared" si="27"/>
        <v>-0.28180504211029828</v>
      </c>
      <c r="AU55">
        <f t="shared" si="23"/>
        <v>-0.71314437881204729</v>
      </c>
      <c r="AW55">
        <v>52</v>
      </c>
      <c r="AX55">
        <f>IF(Z55&gt;0, (R55*SUMPRODUCT(K55:$K$98, X55:$X$98)-K55*$AZ$3)/Z55, 0)</f>
        <v>-347594158623.36725</v>
      </c>
    </row>
    <row r="56" spans="5:50" x14ac:dyDescent="0.25">
      <c r="E56">
        <v>2056</v>
      </c>
      <c r="F56" s="5">
        <v>3.5571999999999999E-2</v>
      </c>
      <c r="G56" s="5"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6.2999795584895634E-3</v>
      </c>
      <c r="L56" s="2">
        <v>53</v>
      </c>
      <c r="M56" s="6">
        <v>0.67625413199999995</v>
      </c>
      <c r="Q56" s="4">
        <f t="shared" si="21"/>
        <v>25</v>
      </c>
      <c r="R56">
        <f t="shared" si="0"/>
        <v>250000</v>
      </c>
      <c r="S56">
        <f t="shared" si="1"/>
        <v>-989182526359.95398</v>
      </c>
      <c r="U56">
        <f t="shared" si="13"/>
        <v>0.67625413199999995</v>
      </c>
      <c r="V56">
        <f t="shared" si="14"/>
        <v>0.01</v>
      </c>
      <c r="W56">
        <f t="shared" si="15"/>
        <v>1.4655582213334515E-9</v>
      </c>
      <c r="X56">
        <f t="shared" si="16"/>
        <v>9.9108980286331699E-10</v>
      </c>
      <c r="Y56">
        <f t="shared" si="17"/>
        <v>1.4655582213334517E-11</v>
      </c>
      <c r="Z56">
        <f t="shared" si="18"/>
        <v>4.5981283625680003E-10</v>
      </c>
      <c r="AB56">
        <f t="shared" si="19"/>
        <v>-509.41947685795969</v>
      </c>
      <c r="AC56">
        <f t="shared" si="2"/>
        <v>-454.83882302123732</v>
      </c>
      <c r="AE56">
        <f t="shared" si="3"/>
        <v>0</v>
      </c>
      <c r="AF56">
        <f t="shared" si="24"/>
        <v>0</v>
      </c>
      <c r="AG56">
        <f t="shared" si="24"/>
        <v>-1.1495320906420001E-8</v>
      </c>
      <c r="AH56">
        <f t="shared" si="5"/>
        <v>-2.4777245071582924E-4</v>
      </c>
      <c r="AI56">
        <f t="shared" si="25"/>
        <v>-2.4778394603673567E-4</v>
      </c>
      <c r="AJ56">
        <f t="shared" si="7"/>
        <v>-54.580653836722377</v>
      </c>
      <c r="AK56">
        <f t="shared" si="22"/>
        <v>-35.659363380057179</v>
      </c>
      <c r="AL56">
        <f t="shared" si="26"/>
        <v>-90.2402650007256</v>
      </c>
      <c r="AN56">
        <f t="shared" si="27"/>
        <v>0</v>
      </c>
      <c r="AO56">
        <f t="shared" si="27"/>
        <v>0</v>
      </c>
      <c r="AP56">
        <f t="shared" si="27"/>
        <v>-7.2420286728723725E-11</v>
      </c>
      <c r="AQ56">
        <f t="shared" si="27"/>
        <v>-1.560961374666587E-6</v>
      </c>
      <c r="AR56">
        <f t="shared" si="27"/>
        <v>-1.5610337949533158E-6</v>
      </c>
      <c r="AS56">
        <f t="shared" si="27"/>
        <v>-0.34385700346034592</v>
      </c>
      <c r="AT56">
        <f t="shared" si="27"/>
        <v>-0.22465326036311153</v>
      </c>
      <c r="AU56">
        <f t="shared" si="23"/>
        <v>-0.56851182485725249</v>
      </c>
      <c r="AW56">
        <v>53</v>
      </c>
      <c r="AX56">
        <f>IF(Z56&gt;0, (R56*SUMPRODUCT(K56:$K$98, X56:$X$98)-K56*$AZ$3)/Z56, 0)</f>
        <v>-989182526359.95398</v>
      </c>
    </row>
    <row r="57" spans="5:50" x14ac:dyDescent="0.25">
      <c r="E57">
        <v>2057</v>
      </c>
      <c r="F57" s="5">
        <v>3.5571999999999999E-2</v>
      </c>
      <c r="G57" s="5"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5.6249817486513955E-3</v>
      </c>
      <c r="L57" s="2">
        <v>54</v>
      </c>
      <c r="M57" s="6">
        <v>0.69194305599999995</v>
      </c>
      <c r="Q57" s="4">
        <f t="shared" si="21"/>
        <v>25</v>
      </c>
      <c r="R57">
        <f t="shared" si="0"/>
        <v>250000</v>
      </c>
      <c r="S57">
        <f t="shared" si="1"/>
        <v>-2963187756292.543</v>
      </c>
      <c r="U57">
        <f t="shared" si="13"/>
        <v>0.69194305599999995</v>
      </c>
      <c r="V57">
        <f t="shared" si="14"/>
        <v>0.01</v>
      </c>
      <c r="W57">
        <f t="shared" si="15"/>
        <v>4.5981283625680003E-10</v>
      </c>
      <c r="X57">
        <f t="shared" si="16"/>
        <v>3.1816429910755777E-10</v>
      </c>
      <c r="Y57">
        <f t="shared" si="17"/>
        <v>4.5981283625680006E-12</v>
      </c>
      <c r="Z57">
        <f t="shared" si="18"/>
        <v>1.3705040878667426E-10</v>
      </c>
      <c r="AB57">
        <f t="shared" si="19"/>
        <v>-454.83882302123732</v>
      </c>
      <c r="AC57">
        <f t="shared" si="2"/>
        <v>-406.1060933115611</v>
      </c>
      <c r="AE57">
        <f t="shared" si="3"/>
        <v>0</v>
      </c>
      <c r="AF57">
        <f t="shared" si="24"/>
        <v>0</v>
      </c>
      <c r="AG57">
        <f t="shared" si="24"/>
        <v>-3.4262602196668566E-9</v>
      </c>
      <c r="AH57">
        <f t="shared" si="5"/>
        <v>-7.954107477688945E-5</v>
      </c>
      <c r="AI57">
        <f t="shared" si="25"/>
        <v>-7.9544501037109123E-5</v>
      </c>
      <c r="AJ57">
        <f t="shared" si="7"/>
        <v>-48.732729709676221</v>
      </c>
      <c r="AK57">
        <f t="shared" si="22"/>
        <v>-31.838717611486615</v>
      </c>
      <c r="AL57">
        <f t="shared" si="26"/>
        <v>-80.57152686566387</v>
      </c>
      <c r="AN57">
        <f t="shared" si="27"/>
        <v>0</v>
      </c>
      <c r="AO57">
        <f t="shared" si="27"/>
        <v>0</v>
      </c>
      <c r="AP57">
        <f t="shared" si="27"/>
        <v>-1.9272651201756389E-11</v>
      </c>
      <c r="AQ57">
        <f t="shared" si="27"/>
        <v>-4.4741709388811903E-7</v>
      </c>
      <c r="AR57">
        <f t="shared" si="27"/>
        <v>-4.4743636653932079E-7</v>
      </c>
      <c r="AS57">
        <f t="shared" si="27"/>
        <v>-0.27412071517889036</v>
      </c>
      <c r="AT57">
        <f t="shared" si="27"/>
        <v>-0.17909220546507795</v>
      </c>
      <c r="AU57">
        <f t="shared" si="23"/>
        <v>-0.45321336808033486</v>
      </c>
      <c r="AW57">
        <v>54</v>
      </c>
      <c r="AX57">
        <f>IF(Z57&gt;0, (R57*SUMPRODUCT(K57:$K$98, X57:$X$98)-K57*$AZ$3)/Z57, 0)</f>
        <v>-2963187756292.543</v>
      </c>
    </row>
    <row r="58" spans="5:50" x14ac:dyDescent="0.25">
      <c r="E58">
        <v>2058</v>
      </c>
      <c r="F58" s="5">
        <v>3.5571999999999999E-2</v>
      </c>
      <c r="G58" s="5"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5.0223051327244602E-3</v>
      </c>
      <c r="L58" s="2">
        <v>55</v>
      </c>
      <c r="M58" s="6">
        <v>0.70765376499999999</v>
      </c>
      <c r="Q58" s="4">
        <f t="shared" si="21"/>
        <v>25</v>
      </c>
      <c r="R58">
        <f t="shared" si="0"/>
        <v>250000</v>
      </c>
      <c r="S58">
        <f t="shared" si="1"/>
        <v>-9370421945311.3438</v>
      </c>
      <c r="U58">
        <f t="shared" si="13"/>
        <v>0.70765376499999999</v>
      </c>
      <c r="V58">
        <f t="shared" si="14"/>
        <v>0.01</v>
      </c>
      <c r="W58">
        <f t="shared" si="15"/>
        <v>1.3705040878667426E-10</v>
      </c>
      <c r="X58">
        <f t="shared" si="16"/>
        <v>9.6984237772679124E-11</v>
      </c>
      <c r="Y58">
        <f t="shared" si="17"/>
        <v>1.3705040878667427E-12</v>
      </c>
      <c r="Z58">
        <f t="shared" si="18"/>
        <v>3.8695666926128395E-11</v>
      </c>
      <c r="AB58">
        <f t="shared" si="19"/>
        <v>-406.1060933115611</v>
      </c>
      <c r="AC58">
        <f t="shared" si="2"/>
        <v>-362.59472655305188</v>
      </c>
      <c r="AE58">
        <f t="shared" si="3"/>
        <v>0</v>
      </c>
      <c r="AF58">
        <f t="shared" si="24"/>
        <v>0</v>
      </c>
      <c r="AG58">
        <f t="shared" si="24"/>
        <v>-9.6739167315320991E-10</v>
      </c>
      <c r="AH58">
        <f t="shared" si="5"/>
        <v>-2.4246059443169782E-5</v>
      </c>
      <c r="AI58">
        <f t="shared" si="25"/>
        <v>-2.4247026834842935E-5</v>
      </c>
      <c r="AJ58">
        <f t="shared" si="7"/>
        <v>-43.511366758509212</v>
      </c>
      <c r="AK58">
        <f t="shared" si="22"/>
        <v>-28.427426531809278</v>
      </c>
      <c r="AL58">
        <f t="shared" si="26"/>
        <v>-71.938817537345329</v>
      </c>
      <c r="AN58">
        <f t="shared" si="27"/>
        <v>0</v>
      </c>
      <c r="AO58">
        <f t="shared" si="27"/>
        <v>0</v>
      </c>
      <c r="AP58">
        <f t="shared" si="27"/>
        <v>-4.8585361654322699E-12</v>
      </c>
      <c r="AQ58">
        <f t="shared" si="27"/>
        <v>-1.2177110878977398E-7</v>
      </c>
      <c r="AR58">
        <f t="shared" si="27"/>
        <v>-1.2177596732593939E-7</v>
      </c>
      <c r="AS58">
        <f t="shared" si="27"/>
        <v>-0.21852736060311728</v>
      </c>
      <c r="AT58">
        <f t="shared" si="27"/>
        <v>-0.14277121018085323</v>
      </c>
      <c r="AU58">
        <f t="shared" si="23"/>
        <v>-0.36129869255993785</v>
      </c>
      <c r="AW58">
        <v>55</v>
      </c>
      <c r="AX58">
        <f>IF(Z58&gt;0, (R58*SUMPRODUCT(K58:$K$98, X58:$X$98)-K58*$AZ$3)/Z58, 0)</f>
        <v>-9370421945311.3438</v>
      </c>
    </row>
    <row r="59" spans="5:50" x14ac:dyDescent="0.25">
      <c r="E59">
        <v>2059</v>
      </c>
      <c r="F59" s="5">
        <v>3.5571999999999999E-2</v>
      </c>
      <c r="G59" s="5"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4.4842010113611249E-3</v>
      </c>
      <c r="L59" s="2">
        <v>56</v>
      </c>
      <c r="M59" s="6">
        <v>0.72329488099999995</v>
      </c>
      <c r="Q59" s="4">
        <f t="shared" si="21"/>
        <v>25</v>
      </c>
      <c r="R59">
        <f t="shared" si="0"/>
        <v>250000</v>
      </c>
      <c r="S59">
        <f t="shared" si="1"/>
        <v>-31369657243632.133</v>
      </c>
      <c r="U59">
        <f t="shared" si="13"/>
        <v>0.72329488099999995</v>
      </c>
      <c r="V59">
        <f t="shared" si="14"/>
        <v>0.01</v>
      </c>
      <c r="W59">
        <f t="shared" si="15"/>
        <v>3.8695666926128395E-11</v>
      </c>
      <c r="X59">
        <f t="shared" si="16"/>
        <v>2.798837780454967E-11</v>
      </c>
      <c r="Y59">
        <f t="shared" si="17"/>
        <v>3.8695666926128395E-13</v>
      </c>
      <c r="Z59">
        <f t="shared" si="18"/>
        <v>1.0320332452317441E-11</v>
      </c>
      <c r="AB59">
        <f t="shared" si="19"/>
        <v>-362.59472655305188</v>
      </c>
      <c r="AC59">
        <f t="shared" si="2"/>
        <v>-323.74529166953158</v>
      </c>
      <c r="AE59">
        <f t="shared" si="3"/>
        <v>0</v>
      </c>
      <c r="AF59">
        <f t="shared" si="24"/>
        <v>0</v>
      </c>
      <c r="AG59">
        <f t="shared" si="24"/>
        <v>-2.5800831130793601E-10</v>
      </c>
      <c r="AH59">
        <f t="shared" si="5"/>
        <v>-6.9970944511374173E-6</v>
      </c>
      <c r="AI59">
        <f t="shared" si="25"/>
        <v>-6.9973524594487256E-6</v>
      </c>
      <c r="AJ59">
        <f t="shared" si="7"/>
        <v>-38.849434883520303</v>
      </c>
      <c r="AK59">
        <f t="shared" si="22"/>
        <v>-25.381630858713635</v>
      </c>
      <c r="AL59">
        <f t="shared" si="26"/>
        <v>-64.231072739586395</v>
      </c>
      <c r="AN59">
        <f t="shared" si="27"/>
        <v>0</v>
      </c>
      <c r="AO59">
        <f t="shared" si="27"/>
        <v>0</v>
      </c>
      <c r="AP59">
        <f t="shared" si="27"/>
        <v>-1.1569611305066225E-12</v>
      </c>
      <c r="AQ59">
        <f t="shared" si="27"/>
        <v>-3.1376378014379725E-8</v>
      </c>
      <c r="AR59">
        <f t="shared" si="27"/>
        <v>-3.1377534975510232E-8</v>
      </c>
      <c r="AS59">
        <f t="shared" si="27"/>
        <v>-0.17420867519548991</v>
      </c>
      <c r="AT59">
        <f t="shared" si="27"/>
        <v>-0.11381633476663841</v>
      </c>
      <c r="AU59">
        <f t="shared" si="23"/>
        <v>-0.28802504133966328</v>
      </c>
      <c r="AW59">
        <v>56</v>
      </c>
      <c r="AX59">
        <f>IF(Z59&gt;0, (R59*SUMPRODUCT(K59:$K$98, X59:$X$98)-K59*$AZ$3)/Z59, 0)</f>
        <v>-31369657243632.133</v>
      </c>
    </row>
    <row r="60" spans="5:50" x14ac:dyDescent="0.25">
      <c r="E60">
        <v>2060</v>
      </c>
      <c r="F60" s="5">
        <v>3.5571999999999999E-2</v>
      </c>
      <c r="G60" s="5"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4.0037509030010042E-3</v>
      </c>
      <c r="L60" s="2">
        <v>57</v>
      </c>
      <c r="M60" s="6">
        <v>0.74145409100000004</v>
      </c>
      <c r="Q60" s="4">
        <f t="shared" si="21"/>
        <v>25</v>
      </c>
      <c r="R60">
        <f t="shared" si="0"/>
        <v>250000</v>
      </c>
      <c r="S60">
        <f t="shared" si="1"/>
        <v>-112689935852331.7</v>
      </c>
      <c r="U60">
        <f t="shared" si="13"/>
        <v>0.74145409100000004</v>
      </c>
      <c r="V60">
        <f t="shared" si="14"/>
        <v>0.01</v>
      </c>
      <c r="W60">
        <f t="shared" si="15"/>
        <v>1.0320332452317441E-11</v>
      </c>
      <c r="X60">
        <f t="shared" si="16"/>
        <v>7.6520527172508289E-12</v>
      </c>
      <c r="Y60">
        <f t="shared" si="17"/>
        <v>1.0320332452317441E-13</v>
      </c>
      <c r="Z60">
        <f t="shared" si="18"/>
        <v>2.5650764105434377E-12</v>
      </c>
      <c r="AB60">
        <f t="shared" si="19"/>
        <v>-323.74529166953158</v>
      </c>
      <c r="AC60">
        <f t="shared" si="2"/>
        <v>-289.05829616046924</v>
      </c>
      <c r="AE60">
        <f t="shared" si="3"/>
        <v>0</v>
      </c>
      <c r="AF60">
        <f t="shared" si="24"/>
        <v>0</v>
      </c>
      <c r="AG60">
        <f t="shared" si="24"/>
        <v>-6.4126910263585938E-11</v>
      </c>
      <c r="AH60">
        <f t="shared" si="5"/>
        <v>-1.9130131793127074E-6</v>
      </c>
      <c r="AI60">
        <f t="shared" si="25"/>
        <v>-1.9130773062229708E-6</v>
      </c>
      <c r="AJ60">
        <f t="shared" si="7"/>
        <v>-34.686995509062342</v>
      </c>
      <c r="AK60">
        <f t="shared" si="22"/>
        <v>-22.662170416867212</v>
      </c>
      <c r="AL60">
        <f t="shared" si="26"/>
        <v>-57.34916783900686</v>
      </c>
      <c r="AN60">
        <f t="shared" si="27"/>
        <v>0</v>
      </c>
      <c r="AO60">
        <f t="shared" si="27"/>
        <v>0</v>
      </c>
      <c r="AP60">
        <f t="shared" si="27"/>
        <v>-2.5674817487449654E-13</v>
      </c>
      <c r="AQ60">
        <f t="shared" si="27"/>
        <v>-7.6592282441260748E-9</v>
      </c>
      <c r="AR60">
        <f t="shared" si="27"/>
        <v>-7.6594849923009487E-9</v>
      </c>
      <c r="AS60">
        <f t="shared" si="27"/>
        <v>-0.13887808959180012</v>
      </c>
      <c r="AT60">
        <f t="shared" si="27"/>
        <v>-9.0733685270494746E-2</v>
      </c>
      <c r="AU60">
        <f t="shared" si="23"/>
        <v>-0.22961178252177986</v>
      </c>
      <c r="AW60">
        <v>57</v>
      </c>
      <c r="AX60">
        <f>IF(Z60&gt;0, (R60*SUMPRODUCT(K60:$K$98, X60:$X$98)-K60*$AZ$3)/Z60, 0)</f>
        <v>-112689935852331.7</v>
      </c>
    </row>
    <row r="61" spans="5:50" x14ac:dyDescent="0.25">
      <c r="E61">
        <v>2061</v>
      </c>
      <c r="F61" s="5">
        <v>3.5571999999999999E-2</v>
      </c>
      <c r="G61" s="5"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3.5747775919651821E-3</v>
      </c>
      <c r="L61" s="2">
        <v>58</v>
      </c>
      <c r="M61" s="6">
        <v>0.75951466000000001</v>
      </c>
      <c r="Q61" s="4">
        <f t="shared" si="21"/>
        <v>25</v>
      </c>
      <c r="R61">
        <f t="shared" si="0"/>
        <v>250000</v>
      </c>
      <c r="S61">
        <f t="shared" si="1"/>
        <v>-436539756309195</v>
      </c>
      <c r="U61">
        <f t="shared" si="13"/>
        <v>0.75951466000000001</v>
      </c>
      <c r="V61">
        <f t="shared" si="14"/>
        <v>0.01</v>
      </c>
      <c r="W61">
        <f t="shared" si="15"/>
        <v>2.5650764105434377E-12</v>
      </c>
      <c r="X61">
        <f t="shared" si="16"/>
        <v>1.9482131378279194E-12</v>
      </c>
      <c r="Y61">
        <f t="shared" si="17"/>
        <v>2.5650764105434379E-14</v>
      </c>
      <c r="Z61">
        <f t="shared" si="18"/>
        <v>5.9121250861008391E-13</v>
      </c>
      <c r="AB61">
        <f t="shared" si="19"/>
        <v>-289.05829616046924</v>
      </c>
      <c r="AC61">
        <f t="shared" si="2"/>
        <v>-258.0877644355939</v>
      </c>
      <c r="AE61">
        <f t="shared" si="3"/>
        <v>0</v>
      </c>
      <c r="AF61">
        <f t="shared" si="24"/>
        <v>0</v>
      </c>
      <c r="AG61">
        <f t="shared" si="24"/>
        <v>-1.4780312715252098E-11</v>
      </c>
      <c r="AH61">
        <f t="shared" si="5"/>
        <v>-4.870532844569799E-7</v>
      </c>
      <c r="AI61">
        <f t="shared" si="25"/>
        <v>-4.8706806476969518E-7</v>
      </c>
      <c r="AJ61">
        <f t="shared" si="7"/>
        <v>-30.970531724875343</v>
      </c>
      <c r="AK61">
        <f t="shared" si="22"/>
        <v>-20.234080731232847</v>
      </c>
      <c r="AL61">
        <f t="shared" si="26"/>
        <v>-51.204612943176258</v>
      </c>
      <c r="AN61">
        <f t="shared" si="27"/>
        <v>0</v>
      </c>
      <c r="AO61">
        <f t="shared" si="27"/>
        <v>0</v>
      </c>
      <c r="AP61">
        <f t="shared" si="27"/>
        <v>-5.2836330696721254E-14</v>
      </c>
      <c r="AQ61">
        <f t="shared" si="27"/>
        <v>-1.7411071673698554E-9</v>
      </c>
      <c r="AR61">
        <f t="shared" si="27"/>
        <v>-1.7411600037005523E-9</v>
      </c>
      <c r="AS61">
        <f t="shared" si="27"/>
        <v>-0.11071276282133116</v>
      </c>
      <c r="AT61">
        <f t="shared" si="27"/>
        <v>-7.2332338392025644E-2</v>
      </c>
      <c r="AU61">
        <f t="shared" si="23"/>
        <v>-0.18304510295451681</v>
      </c>
      <c r="AW61">
        <v>58</v>
      </c>
      <c r="AX61">
        <f>IF(Z61&gt;0, (R61*SUMPRODUCT(K61:$K$98, X61:$X$98)-K61*$AZ$3)/Z61, 0)</f>
        <v>-436539756309195</v>
      </c>
    </row>
    <row r="62" spans="5:50" x14ac:dyDescent="0.25">
      <c r="E62">
        <v>2062</v>
      </c>
      <c r="F62" s="5">
        <v>3.5571999999999999E-2</v>
      </c>
      <c r="G62" s="5"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3.1917657071117694E-3</v>
      </c>
      <c r="L62" s="2">
        <v>59</v>
      </c>
      <c r="M62" s="6">
        <v>0.77745419500000001</v>
      </c>
      <c r="Q62" s="4">
        <f t="shared" si="21"/>
        <v>25</v>
      </c>
      <c r="R62">
        <f t="shared" si="0"/>
        <v>250000</v>
      </c>
      <c r="S62">
        <f t="shared" si="1"/>
        <v>-1833805374631263.5</v>
      </c>
      <c r="U62">
        <f t="shared" si="13"/>
        <v>0.77745419500000001</v>
      </c>
      <c r="V62">
        <f t="shared" si="14"/>
        <v>0.01</v>
      </c>
      <c r="W62">
        <f t="shared" si="15"/>
        <v>5.9121250861008391E-13</v>
      </c>
      <c r="X62">
        <f t="shared" si="16"/>
        <v>4.5964064495538332E-13</v>
      </c>
      <c r="Y62">
        <f t="shared" si="17"/>
        <v>5.912125086100839E-15</v>
      </c>
      <c r="Z62">
        <f t="shared" si="18"/>
        <v>1.2565973856859976E-13</v>
      </c>
      <c r="AB62">
        <f t="shared" si="19"/>
        <v>-258.0877644355939</v>
      </c>
      <c r="AC62">
        <f t="shared" si="2"/>
        <v>-230.43550396185771</v>
      </c>
      <c r="AE62">
        <f t="shared" si="3"/>
        <v>0</v>
      </c>
      <c r="AF62">
        <f t="shared" si="24"/>
        <v>0</v>
      </c>
      <c r="AG62">
        <f t="shared" si="24"/>
        <v>-3.141493464214994E-12</v>
      </c>
      <c r="AH62">
        <f t="shared" si="5"/>
        <v>-1.1491016123884582E-7</v>
      </c>
      <c r="AI62">
        <f t="shared" si="25"/>
        <v>-1.1491330273231004E-7</v>
      </c>
      <c r="AJ62">
        <f t="shared" si="7"/>
        <v>-27.652260473736192</v>
      </c>
      <c r="AK62">
        <f t="shared" si="22"/>
        <v>-18.066143510491575</v>
      </c>
      <c r="AL62">
        <f t="shared" si="26"/>
        <v>-45.718404099141068</v>
      </c>
      <c r="AN62">
        <f t="shared" si="27"/>
        <v>0</v>
      </c>
      <c r="AO62">
        <f t="shared" si="27"/>
        <v>0</v>
      </c>
      <c r="AP62">
        <f t="shared" si="27"/>
        <v>-1.0026911108197172E-14</v>
      </c>
      <c r="AQ62">
        <f t="shared" si="27"/>
        <v>-3.6676631204083218E-10</v>
      </c>
      <c r="AR62">
        <f t="shared" si="27"/>
        <v>-3.6677633895194038E-10</v>
      </c>
      <c r="AS62">
        <f t="shared" si="27"/>
        <v>-8.8259536704193425E-2</v>
      </c>
      <c r="AT62">
        <f t="shared" si="27"/>
        <v>-5.7662897316546842E-2</v>
      </c>
      <c r="AU62">
        <f t="shared" si="23"/>
        <v>-0.14592243438751662</v>
      </c>
      <c r="AW62">
        <v>59</v>
      </c>
      <c r="AX62">
        <f>IF(Z62&gt;0, (R62*SUMPRODUCT(K62:$K$98, X62:$X$98)-K62*$AZ$3)/Z62, 0)</f>
        <v>-1833805374631263.5</v>
      </c>
    </row>
    <row r="63" spans="5:50" x14ac:dyDescent="0.25">
      <c r="E63">
        <v>2063</v>
      </c>
      <c r="F63" s="5">
        <v>3.5571999999999999E-2</v>
      </c>
      <c r="G63" s="5"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2.8497908099212226E-3</v>
      </c>
      <c r="L63" s="2">
        <v>60</v>
      </c>
      <c r="M63" s="6">
        <v>0.79525030600000002</v>
      </c>
      <c r="Q63" s="4">
        <f t="shared" si="21"/>
        <v>25</v>
      </c>
      <c r="R63">
        <f t="shared" si="0"/>
        <v>250000</v>
      </c>
      <c r="S63">
        <f t="shared" si="1"/>
        <v>-8407336585349784</v>
      </c>
      <c r="U63">
        <f t="shared" si="13"/>
        <v>0.79525030600000002</v>
      </c>
      <c r="V63">
        <f t="shared" si="14"/>
        <v>0.01</v>
      </c>
      <c r="W63">
        <f t="shared" si="15"/>
        <v>1.2565973856859976E-13</v>
      </c>
      <c r="X63">
        <f t="shared" si="16"/>
        <v>9.9930945548558964E-14</v>
      </c>
      <c r="Y63">
        <f t="shared" si="17"/>
        <v>1.2565973856859976E-15</v>
      </c>
      <c r="Z63">
        <f t="shared" si="18"/>
        <v>2.4472195634354796E-14</v>
      </c>
      <c r="AB63">
        <f t="shared" si="19"/>
        <v>-230.43550396185771</v>
      </c>
      <c r="AC63">
        <f t="shared" si="2"/>
        <v>-205.74598568054833</v>
      </c>
      <c r="AE63">
        <f t="shared" si="3"/>
        <v>0</v>
      </c>
      <c r="AF63">
        <f t="shared" si="24"/>
        <v>0</v>
      </c>
      <c r="AG63">
        <f t="shared" si="24"/>
        <v>-6.1180489085886994E-13</v>
      </c>
      <c r="AH63">
        <f t="shared" si="5"/>
        <v>-2.4982736387139742E-8</v>
      </c>
      <c r="AI63">
        <f t="shared" si="25"/>
        <v>-2.4983348192030599E-8</v>
      </c>
      <c r="AJ63">
        <f t="shared" si="7"/>
        <v>-24.689518281309375</v>
      </c>
      <c r="AK63">
        <f t="shared" si="22"/>
        <v>-16.130485277330042</v>
      </c>
      <c r="AL63">
        <f t="shared" si="26"/>
        <v>-40.820003583622764</v>
      </c>
      <c r="AN63">
        <f t="shared" si="27"/>
        <v>0</v>
      </c>
      <c r="AO63">
        <f t="shared" si="27"/>
        <v>0</v>
      </c>
      <c r="AP63">
        <f t="shared" si="27"/>
        <v>-1.7435159554344641E-15</v>
      </c>
      <c r="AQ63">
        <f t="shared" si="27"/>
        <v>-7.119557256275536E-11</v>
      </c>
      <c r="AR63">
        <f t="shared" si="27"/>
        <v>-7.1197316078710796E-11</v>
      </c>
      <c r="AS63">
        <f t="shared" si="27"/>
        <v>-7.0359962299457471E-2</v>
      </c>
      <c r="AT63">
        <f t="shared" si="27"/>
        <v>-4.596850870290474E-2</v>
      </c>
      <c r="AU63">
        <f t="shared" si="23"/>
        <v>-0.11632847107355952</v>
      </c>
      <c r="AW63">
        <v>60</v>
      </c>
      <c r="AX63">
        <f>IF(Z63&gt;0, (R63*SUMPRODUCT(K63:$K$98, X63:$X$98)-K63*$AZ$3)/Z63, 0)</f>
        <v>-8407336585349784</v>
      </c>
    </row>
    <row r="64" spans="5:50" x14ac:dyDescent="0.25">
      <c r="E64">
        <v>2064</v>
      </c>
      <c r="F64" s="5">
        <v>3.5571999999999999E-2</v>
      </c>
      <c r="G64" s="5"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2.5444560802868059E-3</v>
      </c>
      <c r="L64" s="2">
        <v>61</v>
      </c>
      <c r="M64" s="6">
        <v>0.81288120699999999</v>
      </c>
      <c r="Q64" s="4">
        <f t="shared" si="21"/>
        <v>25</v>
      </c>
      <c r="R64">
        <f t="shared" si="0"/>
        <v>250000</v>
      </c>
      <c r="S64">
        <f t="shared" si="1"/>
        <v>-4.238144578275364E+16</v>
      </c>
      <c r="U64">
        <f t="shared" si="13"/>
        <v>0.81288120699999999</v>
      </c>
      <c r="V64">
        <f t="shared" si="14"/>
        <v>0.01</v>
      </c>
      <c r="W64">
        <f t="shared" si="15"/>
        <v>2.4472195634354796E-14</v>
      </c>
      <c r="X64">
        <f t="shared" si="16"/>
        <v>1.9892987925194456E-14</v>
      </c>
      <c r="Y64">
        <f t="shared" si="17"/>
        <v>2.4472195634354796E-16</v>
      </c>
      <c r="Z64">
        <f t="shared" si="18"/>
        <v>4.3344857528167919E-15</v>
      </c>
      <c r="AB64">
        <f t="shared" si="19"/>
        <v>-205.74598568054833</v>
      </c>
      <c r="AC64">
        <f t="shared" si="2"/>
        <v>-183.70177292912297</v>
      </c>
      <c r="AE64">
        <f t="shared" si="3"/>
        <v>0</v>
      </c>
      <c r="AF64">
        <f t="shared" si="24"/>
        <v>0</v>
      </c>
      <c r="AG64">
        <f t="shared" si="24"/>
        <v>-1.083621438204198E-13</v>
      </c>
      <c r="AH64">
        <f t="shared" si="5"/>
        <v>-4.9732469812986138E-9</v>
      </c>
      <c r="AI64">
        <f t="shared" si="25"/>
        <v>-4.9733553434424339E-9</v>
      </c>
      <c r="AJ64">
        <f t="shared" si="7"/>
        <v>-22.044212751425363</v>
      </c>
      <c r="AK64">
        <f t="shared" si="22"/>
        <v>-14.402218997638384</v>
      </c>
      <c r="AL64">
        <f t="shared" si="26"/>
        <v>-36.4464317540371</v>
      </c>
      <c r="AN64">
        <f t="shared" si="27"/>
        <v>0</v>
      </c>
      <c r="AO64">
        <f t="shared" si="27"/>
        <v>0</v>
      </c>
      <c r="AP64">
        <f t="shared" si="27"/>
        <v>-2.7572271571678049E-16</v>
      </c>
      <c r="AQ64">
        <f t="shared" si="27"/>
        <v>-1.265420852033326E-11</v>
      </c>
      <c r="AR64">
        <f t="shared" si="27"/>
        <v>-1.2654484243048977E-11</v>
      </c>
      <c r="AS64">
        <f t="shared" si="27"/>
        <v>-5.6090531170500203E-2</v>
      </c>
      <c r="AT64">
        <f t="shared" si="27"/>
        <v>-3.6645813698163131E-2</v>
      </c>
      <c r="AU64">
        <f t="shared" si="23"/>
        <v>-9.2736344881317809E-2</v>
      </c>
      <c r="AW64">
        <v>61</v>
      </c>
      <c r="AX64">
        <f>IF(Z64&gt;0, (R64*SUMPRODUCT(K64:$K$98, X64:$X$98)-K64*$AZ$3)/Z64, 0)</f>
        <v>-4.238144578275364E+16</v>
      </c>
    </row>
    <row r="65" spans="5:50" x14ac:dyDescent="0.25">
      <c r="E65">
        <v>2065</v>
      </c>
      <c r="F65" s="5">
        <v>3.5571999999999999E-2</v>
      </c>
      <c r="G65" s="5"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2.2718357859703624E-3</v>
      </c>
      <c r="L65" s="2">
        <v>62</v>
      </c>
      <c r="M65" s="6">
        <v>0.83042254299999996</v>
      </c>
      <c r="Q65" s="4">
        <f t="shared" si="21"/>
        <v>25</v>
      </c>
      <c r="R65">
        <f t="shared" si="0"/>
        <v>250000</v>
      </c>
      <c r="S65">
        <f t="shared" si="1"/>
        <v>-2.3712983840660432E+17</v>
      </c>
      <c r="U65">
        <f t="shared" si="13"/>
        <v>0.83042254299999996</v>
      </c>
      <c r="V65">
        <f t="shared" si="14"/>
        <v>0.01</v>
      </c>
      <c r="W65">
        <f t="shared" si="15"/>
        <v>4.3344857528167919E-15</v>
      </c>
      <c r="X65">
        <f t="shared" si="16"/>
        <v>3.5994546814513894E-15</v>
      </c>
      <c r="Y65">
        <f t="shared" si="17"/>
        <v>4.3344857528167918E-17</v>
      </c>
      <c r="Z65">
        <f t="shared" si="18"/>
        <v>6.916862138372346E-16</v>
      </c>
      <c r="AB65">
        <f t="shared" si="19"/>
        <v>-183.70177292912297</v>
      </c>
      <c r="AC65">
        <f t="shared" si="2"/>
        <v>-164.0194401152994</v>
      </c>
      <c r="AE65">
        <f t="shared" si="3"/>
        <v>0</v>
      </c>
      <c r="AF65">
        <f t="shared" si="24"/>
        <v>0</v>
      </c>
      <c r="AG65">
        <f t="shared" si="24"/>
        <v>-1.7292155345930866E-14</v>
      </c>
      <c r="AH65">
        <f t="shared" si="5"/>
        <v>-8.9986367036284737E-10</v>
      </c>
      <c r="AI65">
        <f t="shared" si="25"/>
        <v>-8.9988096251819332E-10</v>
      </c>
      <c r="AJ65">
        <f t="shared" si="7"/>
        <v>-19.682332813823564</v>
      </c>
      <c r="AK65">
        <f t="shared" si="22"/>
        <v>-12.859124105038608</v>
      </c>
      <c r="AL65">
        <f t="shared" si="26"/>
        <v>-32.541456919762055</v>
      </c>
      <c r="AN65">
        <f t="shared" si="27"/>
        <v>0</v>
      </c>
      <c r="AO65">
        <f t="shared" si="27"/>
        <v>0</v>
      </c>
      <c r="AP65">
        <f t="shared" si="27"/>
        <v>-3.9284937331444453E-17</v>
      </c>
      <c r="AQ65">
        <f t="shared" si="27"/>
        <v>-2.0443424888249543E-12</v>
      </c>
      <c r="AR65">
        <f t="shared" si="27"/>
        <v>-2.0443817737622858E-12</v>
      </c>
      <c r="AS65">
        <f t="shared" si="27"/>
        <v>-4.471502803782311E-2</v>
      </c>
      <c r="AT65">
        <f t="shared" si="27"/>
        <v>-2.921381831806082E-2</v>
      </c>
      <c r="AU65">
        <f t="shared" si="23"/>
        <v>-7.3928846357928318E-2</v>
      </c>
      <c r="AW65">
        <v>62</v>
      </c>
      <c r="AX65">
        <f>IF(Z65&gt;0, (R65*SUMPRODUCT(K65:$K$98, X65:$X$98)-K65*$AZ$3)/Z65, 0)</f>
        <v>-2.3712983840660432E+17</v>
      </c>
    </row>
    <row r="66" spans="5:50" x14ac:dyDescent="0.25">
      <c r="E66">
        <v>2066</v>
      </c>
      <c r="F66" s="5">
        <v>3.5571999999999999E-2</v>
      </c>
      <c r="G66" s="5"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2.0284248089021089E-3</v>
      </c>
      <c r="L66" s="2">
        <v>63</v>
      </c>
      <c r="M66" s="6">
        <v>0.84796327400000004</v>
      </c>
      <c r="Q66" s="4">
        <f t="shared" si="21"/>
        <v>25</v>
      </c>
      <c r="R66">
        <f t="shared" si="0"/>
        <v>250000</v>
      </c>
      <c r="S66">
        <f t="shared" si="1"/>
        <v>-1.4906220100137994E+18</v>
      </c>
      <c r="U66">
        <f t="shared" si="13"/>
        <v>0.84796327400000004</v>
      </c>
      <c r="V66">
        <f t="shared" si="14"/>
        <v>0.01</v>
      </c>
      <c r="W66">
        <f t="shared" si="15"/>
        <v>6.916862138372346E-16</v>
      </c>
      <c r="X66">
        <f t="shared" si="16"/>
        <v>5.8652450646608556E-16</v>
      </c>
      <c r="Y66">
        <f t="shared" si="17"/>
        <v>6.9168621383723463E-18</v>
      </c>
      <c r="Z66">
        <f t="shared" si="18"/>
        <v>9.8244845232776692E-17</v>
      </c>
      <c r="AB66">
        <f t="shared" si="19"/>
        <v>-164.0194401152994</v>
      </c>
      <c r="AC66">
        <f t="shared" si="2"/>
        <v>-146.44592867437623</v>
      </c>
      <c r="AE66">
        <f t="shared" si="3"/>
        <v>0</v>
      </c>
      <c r="AF66">
        <f t="shared" si="24"/>
        <v>0</v>
      </c>
      <c r="AG66">
        <f t="shared" si="24"/>
        <v>-2.4561211308194174E-15</v>
      </c>
      <c r="AH66">
        <f t="shared" si="5"/>
        <v>-1.4663112661652139E-10</v>
      </c>
      <c r="AI66">
        <f t="shared" si="25"/>
        <v>-1.4663358273765222E-10</v>
      </c>
      <c r="AJ66">
        <f t="shared" si="7"/>
        <v>-17.57351144092317</v>
      </c>
      <c r="AK66">
        <f t="shared" si="22"/>
        <v>-11.48136080807096</v>
      </c>
      <c r="AL66">
        <f t="shared" si="26"/>
        <v>-29.054872249140764</v>
      </c>
      <c r="AN66">
        <f t="shared" si="27"/>
        <v>0</v>
      </c>
      <c r="AO66">
        <f t="shared" si="27"/>
        <v>0</v>
      </c>
      <c r="AP66">
        <f t="shared" si="27"/>
        <v>-4.9820570354228083E-18</v>
      </c>
      <c r="AQ66">
        <f t="shared" si="27"/>
        <v>-2.9743021498621835E-13</v>
      </c>
      <c r="AR66">
        <f t="shared" si="27"/>
        <v>-2.974351970432538E-13</v>
      </c>
      <c r="AS66">
        <f t="shared" si="27"/>
        <v>-3.5646546586293605E-2</v>
      </c>
      <c r="AT66">
        <f t="shared" si="27"/>
        <v>-2.3289077103047499E-2</v>
      </c>
      <c r="AU66">
        <f t="shared" si="23"/>
        <v>-5.893562368963854E-2</v>
      </c>
      <c r="AW66">
        <v>63</v>
      </c>
      <c r="AX66">
        <f>IF(Z66&gt;0, (R66*SUMPRODUCT(K66:$K$98, X66:$X$98)-K66*$AZ$3)/Z66, 0)</f>
        <v>-1.4906220100137994E+18</v>
      </c>
    </row>
    <row r="67" spans="5:50" x14ac:dyDescent="0.25">
      <c r="E67">
        <v>2067</v>
      </c>
      <c r="F67" s="5">
        <v>3.5571999999999999E-2</v>
      </c>
      <c r="G67" s="5"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1.8110935793768828E-3</v>
      </c>
      <c r="L67" s="2">
        <v>64</v>
      </c>
      <c r="M67" s="6">
        <v>0.86550461000000001</v>
      </c>
      <c r="Q67" s="4">
        <f t="shared" si="21"/>
        <v>25</v>
      </c>
      <c r="R67">
        <f t="shared" ref="R67:R69" si="28">$C$6</f>
        <v>250000</v>
      </c>
      <c r="S67">
        <f t="shared" ref="S67:S69" si="29">AX67</f>
        <v>-1.0690456160191107E+19</v>
      </c>
      <c r="U67">
        <f t="shared" si="13"/>
        <v>0.86550461000000001</v>
      </c>
      <c r="V67">
        <f t="shared" si="14"/>
        <v>0.01</v>
      </c>
      <c r="W67">
        <f t="shared" si="15"/>
        <v>9.8244845232776692E-17</v>
      </c>
      <c r="X67">
        <f t="shared" si="16"/>
        <v>8.5031366457704745E-17</v>
      </c>
      <c r="Y67">
        <f t="shared" si="17"/>
        <v>9.8244845232776701E-19</v>
      </c>
      <c r="Z67">
        <f t="shared" si="18"/>
        <v>1.2231030322744178E-17</v>
      </c>
      <c r="AB67">
        <f t="shared" si="19"/>
        <v>-146.44592867437623</v>
      </c>
      <c r="AC67">
        <f t="shared" ref="AC67:AC69" si="30">S67*Z67</f>
        <v>-130.75529345926472</v>
      </c>
      <c r="AE67">
        <f t="shared" ref="AE67:AE69" si="31">$Z67*O67</f>
        <v>0</v>
      </c>
      <c r="AF67">
        <f t="shared" si="24"/>
        <v>0</v>
      </c>
      <c r="AG67">
        <f t="shared" si="24"/>
        <v>-3.0577575806860447E-16</v>
      </c>
      <c r="AH67">
        <f t="shared" ref="AH67:AH69" si="32">-X67*R67</f>
        <v>-2.1257841614426186E-11</v>
      </c>
      <c r="AI67">
        <f t="shared" ref="AI67:AI69" si="33">SUM(AE67:AH67)</f>
        <v>-2.1258147390184254E-11</v>
      </c>
      <c r="AJ67">
        <f t="shared" ref="AJ67:AJ69" si="34">AB67-AC67</f>
        <v>-15.690635215111513</v>
      </c>
      <c r="AK67">
        <f t="shared" si="22"/>
        <v>-10.251215007206337</v>
      </c>
      <c r="AL67">
        <f t="shared" si="26"/>
        <v>-25.941850222339106</v>
      </c>
      <c r="AN67">
        <f t="shared" si="27"/>
        <v>0</v>
      </c>
      <c r="AO67">
        <f t="shared" si="27"/>
        <v>0</v>
      </c>
      <c r="AP67">
        <f t="shared" si="27"/>
        <v>-5.5378851216714863E-19</v>
      </c>
      <c r="AQ67">
        <f t="shared" si="27"/>
        <v>-3.8499940459297972E-14</v>
      </c>
      <c r="AR67">
        <f t="shared" si="27"/>
        <v>-3.8500494247810139E-14</v>
      </c>
      <c r="AS67">
        <f t="shared" si="27"/>
        <v>-2.8417208694433274E-2</v>
      </c>
      <c r="AT67">
        <f t="shared" si="27"/>
        <v>-1.8565909680363341E-2</v>
      </c>
      <c r="AU67">
        <f t="shared" si="23"/>
        <v>-4.6983118374835112E-2</v>
      </c>
      <c r="AW67">
        <v>64</v>
      </c>
      <c r="AX67">
        <f>IF(Z67&gt;0, (R67*SUMPRODUCT(K67:$K$98, X67:$X$98)-K67*$AZ$3)/Z67, 0)</f>
        <v>-1.0690456160191107E+19</v>
      </c>
    </row>
    <row r="68" spans="5:50" x14ac:dyDescent="0.25">
      <c r="E68">
        <v>2068</v>
      </c>
      <c r="F68" s="5">
        <v>3.5571999999999999E-2</v>
      </c>
      <c r="G68" s="5">
        <v>7.0000000000000007E-2</v>
      </c>
      <c r="H68" s="5">
        <f t="shared" ref="H68:H69" si="35">G68+$C$9</f>
        <v>0.12000000000000001</v>
      </c>
      <c r="I68" s="5">
        <f t="shared" ref="I68:I69" si="36">1+H68</f>
        <v>1.1200000000000001</v>
      </c>
      <c r="J68">
        <f t="shared" ref="J68:J69" si="37">1/I68</f>
        <v>0.89285714285714279</v>
      </c>
      <c r="K68">
        <f t="shared" si="20"/>
        <v>1.6170478387293595E-3</v>
      </c>
      <c r="L68" s="2">
        <v>65</v>
      </c>
      <c r="M68" s="6">
        <v>0.88304594599999997</v>
      </c>
      <c r="Q68" s="4">
        <f t="shared" si="21"/>
        <v>25</v>
      </c>
      <c r="R68">
        <f t="shared" si="28"/>
        <v>250000</v>
      </c>
      <c r="S68">
        <f t="shared" si="29"/>
        <v>-8.9244397814296691E+19</v>
      </c>
      <c r="U68">
        <f t="shared" ref="U68:U69" si="38">M68</f>
        <v>0.88304594599999997</v>
      </c>
      <c r="V68">
        <f t="shared" ref="V68:V69" si="39">$C$10</f>
        <v>0.01</v>
      </c>
      <c r="W68">
        <f t="shared" ref="W68:W69" si="40">Z67</f>
        <v>1.2231030322744178E-17</v>
      </c>
      <c r="X68">
        <f t="shared" ref="X68:X69" si="41">U68*W68</f>
        <v>1.0800561741902317E-17</v>
      </c>
      <c r="Y68">
        <f t="shared" ref="Y68:Y69" si="42">V68*W68</f>
        <v>1.2231030322744178E-19</v>
      </c>
      <c r="Z68">
        <f t="shared" ref="Z68:Z69" si="43">MAX(0, W68-X68-Y68)</f>
        <v>1.3081582776144193E-18</v>
      </c>
      <c r="AB68">
        <f t="shared" ref="AB68:AB69" si="44">AC67</f>
        <v>-130.75529345926472</v>
      </c>
      <c r="AC68">
        <f t="shared" si="30"/>
        <v>-116.74579773148641</v>
      </c>
      <c r="AE68">
        <f t="shared" si="31"/>
        <v>0</v>
      </c>
      <c r="AF68">
        <f t="shared" si="24"/>
        <v>0</v>
      </c>
      <c r="AG68">
        <f t="shared" si="24"/>
        <v>-3.2703956940360481E-17</v>
      </c>
      <c r="AH68">
        <f t="shared" si="32"/>
        <v>-2.7001404354755793E-12</v>
      </c>
      <c r="AI68">
        <f t="shared" si="33"/>
        <v>-2.7001731394325197E-12</v>
      </c>
      <c r="AJ68">
        <f t="shared" si="34"/>
        <v>-14.009495727778315</v>
      </c>
      <c r="AK68">
        <f t="shared" si="22"/>
        <v>-9.1528705421485306</v>
      </c>
      <c r="AL68">
        <f t="shared" si="26"/>
        <v>-23.162366269929546</v>
      </c>
      <c r="AN68">
        <f t="shared" si="27"/>
        <v>0</v>
      </c>
      <c r="AO68">
        <f t="shared" si="27"/>
        <v>0</v>
      </c>
      <c r="AP68">
        <f t="shared" si="27"/>
        <v>-5.2883862888307952E-20</v>
      </c>
      <c r="AQ68">
        <f t="shared" si="27"/>
        <v>-4.3662562554515376E-15</v>
      </c>
      <c r="AR68">
        <f t="shared" si="27"/>
        <v>-4.3663091393144253E-15</v>
      </c>
      <c r="AS68">
        <f t="shared" si="27"/>
        <v>-2.2654024788292121E-2</v>
      </c>
      <c r="AT68">
        <f t="shared" si="27"/>
        <v>-1.4800629528350902E-2</v>
      </c>
      <c r="AU68">
        <f t="shared" si="23"/>
        <v>-3.7454654316647393E-2</v>
      </c>
      <c r="AW68">
        <v>65</v>
      </c>
      <c r="AX68">
        <f>IF(Z68&gt;0, (R68*SUMPRODUCT(K68:$K$98, X68:$X$98)-K68*$AZ$3)/Z68, 0)</f>
        <v>-8.9244397814296691E+19</v>
      </c>
    </row>
    <row r="69" spans="5:50" x14ac:dyDescent="0.25">
      <c r="E69">
        <v>2069</v>
      </c>
      <c r="F69" s="5">
        <v>3.5571999999999999E-2</v>
      </c>
      <c r="G69" s="5">
        <v>7.0000000000000007E-2</v>
      </c>
      <c r="H69" s="5">
        <f t="shared" si="35"/>
        <v>0.12000000000000001</v>
      </c>
      <c r="I69" s="5">
        <f t="shared" si="36"/>
        <v>1.1200000000000001</v>
      </c>
      <c r="J69">
        <f t="shared" si="37"/>
        <v>0.89285714285714279</v>
      </c>
      <c r="K69">
        <f t="shared" ref="K69" si="45">K68*J69</f>
        <v>1.4437927131512138E-3</v>
      </c>
      <c r="L69" s="2">
        <v>66</v>
      </c>
      <c r="M69" s="6">
        <v>1</v>
      </c>
      <c r="Q69" s="4">
        <f t="shared" ref="Q69" si="46">$C$8</f>
        <v>25</v>
      </c>
      <c r="R69">
        <f t="shared" si="28"/>
        <v>250000</v>
      </c>
      <c r="S69">
        <f t="shared" si="29"/>
        <v>0</v>
      </c>
      <c r="U69">
        <f t="shared" si="38"/>
        <v>1</v>
      </c>
      <c r="V69">
        <f t="shared" si="39"/>
        <v>0.01</v>
      </c>
      <c r="W69">
        <f t="shared" si="40"/>
        <v>1.3081582776144193E-18</v>
      </c>
      <c r="X69">
        <f t="shared" si="41"/>
        <v>1.3081582776144193E-18</v>
      </c>
      <c r="Y69">
        <f t="shared" si="42"/>
        <v>1.3081582776144193E-20</v>
      </c>
      <c r="Z69">
        <f t="shared" si="43"/>
        <v>0</v>
      </c>
      <c r="AB69">
        <f t="shared" si="44"/>
        <v>-116.74579773148641</v>
      </c>
      <c r="AC69">
        <f t="shared" si="30"/>
        <v>0</v>
      </c>
      <c r="AE69">
        <f t="shared" si="31"/>
        <v>0</v>
      </c>
      <c r="AF69">
        <f t="shared" si="24"/>
        <v>0</v>
      </c>
      <c r="AG69">
        <f t="shared" si="24"/>
        <v>0</v>
      </c>
      <c r="AH69">
        <f t="shared" si="32"/>
        <v>-3.270395694036048E-13</v>
      </c>
      <c r="AI69">
        <f t="shared" si="33"/>
        <v>-3.270395694036048E-13</v>
      </c>
      <c r="AJ69">
        <f t="shared" si="34"/>
        <v>-116.74579773148641</v>
      </c>
      <c r="AK69">
        <f t="shared" si="22"/>
        <v>-8.1722058412040486</v>
      </c>
      <c r="AL69">
        <f t="shared" si="26"/>
        <v>-124.91800357269078</v>
      </c>
      <c r="AN69">
        <f t="shared" si="27"/>
        <v>0</v>
      </c>
      <c r="AO69">
        <f t="shared" si="27"/>
        <v>0</v>
      </c>
      <c r="AP69">
        <f t="shared" si="27"/>
        <v>0</v>
      </c>
      <c r="AQ69">
        <f t="shared" si="27"/>
        <v>-4.7217734721703529E-16</v>
      </c>
      <c r="AR69">
        <f t="shared" si="27"/>
        <v>-4.7217734721703529E-16</v>
      </c>
      <c r="AS69">
        <f t="shared" si="27"/>
        <v>-0.16855673205574559</v>
      </c>
      <c r="AT69">
        <f t="shared" si="27"/>
        <v>-1.179897124390219E-2</v>
      </c>
      <c r="AU69">
        <f t="shared" si="23"/>
        <v>-0.18035570329964823</v>
      </c>
      <c r="AW69">
        <v>66</v>
      </c>
      <c r="AX69">
        <f>IF(Z69&gt;0, (R69*SUMPRODUCT(K69:$K$98, X69:$X$98)-K69*$AZ$3)/Z69, 0)</f>
        <v>0</v>
      </c>
    </row>
    <row r="70" spans="5:50" x14ac:dyDescent="0.25">
      <c r="F70" s="5"/>
      <c r="G70" s="5"/>
      <c r="H70" s="5"/>
      <c r="I70" s="5"/>
      <c r="M70" s="6"/>
      <c r="Q70" s="4"/>
      <c r="AX70">
        <f>IF(Z70&gt;0, (R70*SUMPRODUCT(K70:$K$98, X70:$X$98)-K70*$AZ$3)/Z70, 0)</f>
        <v>0</v>
      </c>
    </row>
    <row r="71" spans="5:50" x14ac:dyDescent="0.25">
      <c r="F71" s="5"/>
      <c r="G71" s="5"/>
      <c r="H71" s="5"/>
      <c r="I71" s="5"/>
      <c r="M71" s="6"/>
      <c r="Q71" s="4"/>
      <c r="AN71" s="8">
        <f t="shared" ref="AN71:AU71" si="47">SUM(AN3:AN69)</f>
        <v>152181.16973619614</v>
      </c>
      <c r="AO71" s="8">
        <f t="shared" si="47"/>
        <v>-15218.116973619615</v>
      </c>
      <c r="AP71" s="8">
        <f t="shared" si="47"/>
        <v>-381.02265911640683</v>
      </c>
      <c r="AQ71" s="8">
        <f t="shared" si="47"/>
        <v>-72196.873175516317</v>
      </c>
      <c r="AR71" s="8">
        <f t="shared" si="47"/>
        <v>64385.156927943768</v>
      </c>
      <c r="AS71" s="8">
        <f t="shared" si="47"/>
        <v>-3840.0815182175661</v>
      </c>
      <c r="AT71" s="8">
        <f t="shared" si="47"/>
        <v>536.29617489205634</v>
      </c>
      <c r="AU71" s="8">
        <f t="shared" si="47"/>
        <v>61081.371584618268</v>
      </c>
      <c r="AX71">
        <f>IF(Z71&gt;0, (R71*SUMPRODUCT(K71:$K$98, X71:$X$98)-K71*$AZ$3)/Z71, 0)</f>
        <v>0</v>
      </c>
    </row>
    <row r="72" spans="5:50" x14ac:dyDescent="0.25">
      <c r="F72" s="5"/>
      <c r="G72" s="5"/>
      <c r="H72" s="5"/>
      <c r="I72" s="5"/>
      <c r="M72" s="6"/>
      <c r="Q72" s="4"/>
      <c r="AX72">
        <f>IF(Z72&gt;0, (R72*SUMPRODUCT(K72:$K$98, X72:$X$98)-K72*$AZ$3)/Z72, 0)</f>
        <v>0</v>
      </c>
    </row>
    <row r="73" spans="5:50" x14ac:dyDescent="0.25">
      <c r="F73" s="5"/>
      <c r="G73" s="5"/>
      <c r="H73" s="5"/>
      <c r="I73" s="5"/>
      <c r="M73" s="6"/>
      <c r="Q73" s="4"/>
      <c r="AX73">
        <f>IF(Z73&gt;0, (R73*SUMPRODUCT(K73:$K$98, X73:$X$98)-K73*$AZ$3)/Z73, 0)</f>
        <v>0</v>
      </c>
    </row>
    <row r="74" spans="5:50" x14ac:dyDescent="0.25">
      <c r="F74" s="5"/>
      <c r="G74" s="5"/>
      <c r="H74" s="5"/>
      <c r="I74" s="5"/>
      <c r="M74" s="6"/>
      <c r="Q74" s="4"/>
      <c r="AX74">
        <f>IF(Z74&gt;0, (R74*SUMPRODUCT(K74:$K$98, X74:$X$98)-K74*$AZ$3)/Z74, 0)</f>
        <v>0</v>
      </c>
    </row>
    <row r="75" spans="5:50" x14ac:dyDescent="0.25">
      <c r="F75" s="5"/>
      <c r="G75" s="5"/>
      <c r="H75" s="5"/>
      <c r="I75" s="5"/>
      <c r="M75" s="6"/>
      <c r="Q75" s="4"/>
      <c r="AX75">
        <f>IF(Z75&gt;0, (R75*SUMPRODUCT(K75:$K$98, X75:$X$98)-K75*$AZ$3)/Z75, 0)</f>
        <v>0</v>
      </c>
    </row>
    <row r="76" spans="5:50" x14ac:dyDescent="0.25">
      <c r="F76" s="5"/>
      <c r="G76" s="5"/>
      <c r="H76" s="5"/>
      <c r="I76" s="5"/>
      <c r="M76" s="6"/>
      <c r="Q76" s="4"/>
      <c r="AX76">
        <f>IF(Z76&gt;0, (R76*SUMPRODUCT(K76:$K$98, X76:$X$98)-K76*$AZ$3)/Z76, 0)</f>
        <v>0</v>
      </c>
    </row>
    <row r="77" spans="5:50" x14ac:dyDescent="0.25">
      <c r="F77" s="5"/>
      <c r="G77" s="5"/>
      <c r="H77" s="5"/>
      <c r="I77" s="5"/>
      <c r="M77" s="6"/>
      <c r="Q77" s="4"/>
      <c r="AX77">
        <f>IF(Z77&gt;0, (R77*SUMPRODUCT(K77:$K$98, X77:$X$98)-K77*$AZ$3)/Z77, 0)</f>
        <v>0</v>
      </c>
    </row>
    <row r="78" spans="5:50" x14ac:dyDescent="0.25">
      <c r="F78" s="5"/>
      <c r="G78" s="5"/>
      <c r="H78" s="5"/>
      <c r="I78" s="5"/>
      <c r="M78" s="6"/>
      <c r="Q78" s="4"/>
      <c r="AX78">
        <f>IF(Z78&gt;0, (R78*SUMPRODUCT(K78:$K$98, X78:$X$98)-K78*$AZ$3)/Z78, 0)</f>
        <v>0</v>
      </c>
    </row>
    <row r="79" spans="5:50" x14ac:dyDescent="0.25">
      <c r="F79" s="5"/>
      <c r="G79" s="5"/>
      <c r="H79" s="5"/>
      <c r="I79" s="5"/>
      <c r="M79" s="6"/>
      <c r="Q79" s="4"/>
      <c r="AX79">
        <f>IF(Z79&gt;0, (R79*SUMPRODUCT(K79:$K$98, X79:$X$98)-K79*$AZ$3)/Z79, 0)</f>
        <v>0</v>
      </c>
    </row>
    <row r="80" spans="5:50" x14ac:dyDescent="0.25">
      <c r="F80" s="5"/>
      <c r="G80" s="5"/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/>
      <c r="G81" s="5"/>
      <c r="H81" s="5"/>
      <c r="I81" s="5"/>
      <c r="M81" s="6"/>
      <c r="Q81" s="4"/>
      <c r="AX81">
        <f>IF(Z81&gt;0, (R81*SUMPRODUCT(K81:$K$98, X81:$X$98)-K81*$AZ$3)/Z81, 0)</f>
        <v>0</v>
      </c>
    </row>
    <row r="82" spans="2:50" x14ac:dyDescent="0.25">
      <c r="F82" s="5"/>
      <c r="G82" s="5"/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/>
      <c r="G83" s="5"/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/>
      <c r="G84" s="5"/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/>
      <c r="G85" s="5"/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/>
      <c r="G86" s="5"/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/>
      <c r="G87" s="5"/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/>
      <c r="G88" s="5"/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/>
      <c r="G89" s="5"/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/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/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/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/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/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/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/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/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/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71:AU71">
    <cfRule type="cellIs" dxfId="12" priority="1" operator="lessThan">
      <formula>0</formula>
    </cfRule>
  </conditionalFormatting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75983B-0EAA-4608-AA9B-D2CC7B977C6C}">
  <dimension ref="A1:AZ100"/>
  <sheetViews>
    <sheetView workbookViewId="0">
      <selection activeCell="M33" sqref="M33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</cols>
  <sheetData>
    <row r="1" spans="1:52" x14ac:dyDescent="0.25">
      <c r="A1" t="s">
        <v>0</v>
      </c>
      <c r="Q1" t="s">
        <v>1</v>
      </c>
      <c r="W1" t="s">
        <v>2</v>
      </c>
      <c r="AB1" t="s">
        <v>46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f>'S.26.04.D'!C3*(1+C12)</f>
        <v>33923.780254064382</v>
      </c>
      <c r="K3">
        <v>1</v>
      </c>
      <c r="L3" s="2">
        <v>0</v>
      </c>
      <c r="O3">
        <f>$C$3</f>
        <v>33923.780254064382</v>
      </c>
      <c r="P3">
        <f>O3*C5</f>
        <v>3392.3780254064386</v>
      </c>
      <c r="Q3" s="4">
        <f>B8</f>
        <v>200</v>
      </c>
      <c r="R3">
        <f t="shared" ref="R3:R66" si="0">$C$6</f>
        <v>500000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33923.780254064382</v>
      </c>
      <c r="AF3">
        <f t="shared" ref="AF3:AG34" si="4">-$Z3*P3</f>
        <v>-3392.3780254064386</v>
      </c>
      <c r="AG3">
        <f t="shared" si="4"/>
        <v>-200</v>
      </c>
      <c r="AH3">
        <f t="shared" ref="AH3:AH66" si="5">-X3*R3</f>
        <v>0</v>
      </c>
      <c r="AI3">
        <f t="shared" ref="AI3:AI34" si="6">SUM(AE3:AH3)</f>
        <v>30331.402228657942</v>
      </c>
      <c r="AJ3">
        <f t="shared" ref="AJ3:AJ66" si="7">AB3-AC3</f>
        <v>0</v>
      </c>
      <c r="AL3">
        <f t="shared" ref="AL3:AL34" si="8">SUM(AI3:AK3)</f>
        <v>30331.402228657942</v>
      </c>
      <c r="AN3">
        <f t="shared" ref="AN3:AU34" si="9">AE3*$K3</f>
        <v>33923.780254064382</v>
      </c>
      <c r="AO3">
        <f t="shared" si="9"/>
        <v>-3392.3780254064386</v>
      </c>
      <c r="AP3">
        <f t="shared" si="9"/>
        <v>-200</v>
      </c>
      <c r="AQ3">
        <f t="shared" si="9"/>
        <v>0</v>
      </c>
      <c r="AR3">
        <f t="shared" si="9"/>
        <v>30331.402228657942</v>
      </c>
      <c r="AS3">
        <f t="shared" si="9"/>
        <v>0</v>
      </c>
      <c r="AT3">
        <f t="shared" si="9"/>
        <v>0</v>
      </c>
      <c r="AU3">
        <f t="shared" si="9"/>
        <v>30331.402228657942</v>
      </c>
      <c r="AW3">
        <v>0</v>
      </c>
      <c r="AX3">
        <f>IF(Z3&gt;0, (R3*SUMPRODUCT(K3:$K$98, X3:$X$98)-K3*$AZ$3)/Z3, 0)</f>
        <v>0</v>
      </c>
      <c r="AZ3">
        <f>C6*SUMPRODUCT(X4:X98, K4:K98)/1</f>
        <v>17446.68362919967</v>
      </c>
    </row>
    <row r="4" spans="1:52" x14ac:dyDescent="0.25">
      <c r="A4" t="s">
        <v>14</v>
      </c>
      <c r="C4" t="s">
        <v>37</v>
      </c>
      <c r="E4">
        <v>2004</v>
      </c>
      <c r="F4" s="5">
        <f t="array" ref="F4:F98">EconomicRates!C44:C138</f>
        <v>1.5900000000000001E-2</v>
      </c>
      <c r="G4" s="5">
        <f t="array" ref="G4:G98">EconomicRates!D44:D138</f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98">Mortalities!B2:B96</f>
        <v>1.784809E-3</v>
      </c>
      <c r="R4">
        <f t="shared" si="0"/>
        <v>500000</v>
      </c>
      <c r="S4">
        <f t="shared" si="1"/>
        <v>1184.2297840613794</v>
      </c>
      <c r="U4">
        <f t="shared" ref="U4:U67" si="13">M4</f>
        <v>1.784809E-3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1.784809E-3</v>
      </c>
      <c r="Y4">
        <f t="shared" ref="Y4:Y67" si="17">V4*W4</f>
        <v>0.01</v>
      </c>
      <c r="Z4">
        <f t="shared" ref="Z4:Z67" si="18">MAX(0, W4-X4-Y4)</f>
        <v>0.98821519099999999</v>
      </c>
      <c r="AB4">
        <f t="shared" ref="AB4:AB67" si="19">AC3</f>
        <v>0</v>
      </c>
      <c r="AC4">
        <f t="shared" si="2"/>
        <v>1170.2738622441047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-892.40449999999998</v>
      </c>
      <c r="AI4">
        <f t="shared" si="6"/>
        <v>-892.40449999999998</v>
      </c>
      <c r="AJ4">
        <f t="shared" si="7"/>
        <v>-1170.2738622441047</v>
      </c>
      <c r="AK4">
        <f>G4*SUM(AB4, AE4:AF4)</f>
        <v>0</v>
      </c>
      <c r="AL4">
        <f t="shared" si="8"/>
        <v>-2062.6783622441048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-832.54454706595766</v>
      </c>
      <c r="AR4">
        <f t="shared" si="9"/>
        <v>-832.54454706595766</v>
      </c>
      <c r="AS4">
        <f t="shared" si="9"/>
        <v>-1091.7752236627528</v>
      </c>
      <c r="AT4">
        <f t="shared" si="9"/>
        <v>0</v>
      </c>
      <c r="AU4">
        <f t="shared" si="9"/>
        <v>-1924.3197707287104</v>
      </c>
      <c r="AW4">
        <v>1</v>
      </c>
      <c r="AX4">
        <f>IF(Z4&gt;0, (R4*SUMPRODUCT(K4:$K$98, X4:$X$98)-K4*$AZ$3)/Z4, 0)</f>
        <v>1184.2297840613794</v>
      </c>
    </row>
    <row r="5" spans="1:52" x14ac:dyDescent="0.25">
      <c r="C5" s="2">
        <f>'S.26.04.A'!C5</f>
        <v>0.1</v>
      </c>
      <c r="E5">
        <v>2005</v>
      </c>
      <c r="F5" s="5">
        <v>3.6400000000000002E-2</v>
      </c>
      <c r="G5" s="5"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1.7924099999999999E-3</v>
      </c>
      <c r="Q5" s="4">
        <f t="shared" ref="Q5:Q68" si="21">$C$8</f>
        <v>25</v>
      </c>
      <c r="R5">
        <f t="shared" si="0"/>
        <v>500000</v>
      </c>
      <c r="S5">
        <f t="shared" si="1"/>
        <v>1736.0295188913587</v>
      </c>
      <c r="U5">
        <f t="shared" si="13"/>
        <v>1.7924099999999999E-3</v>
      </c>
      <c r="V5">
        <f t="shared" si="14"/>
        <v>0.01</v>
      </c>
      <c r="W5">
        <f t="shared" si="15"/>
        <v>0.98821519099999999</v>
      </c>
      <c r="X5">
        <f t="shared" si="16"/>
        <v>1.7712867905003099E-3</v>
      </c>
      <c r="Y5">
        <f t="shared" si="17"/>
        <v>9.8821519099999994E-3</v>
      </c>
      <c r="Z5">
        <f t="shared" si="18"/>
        <v>0.97656175229949971</v>
      </c>
      <c r="AB5">
        <f t="shared" si="19"/>
        <v>1170.2738622441047</v>
      </c>
      <c r="AC5">
        <f t="shared" si="2"/>
        <v>1695.3400290122026</v>
      </c>
      <c r="AE5">
        <f t="shared" si="3"/>
        <v>0</v>
      </c>
      <c r="AF5">
        <f t="shared" si="4"/>
        <v>0</v>
      </c>
      <c r="AG5">
        <f t="shared" si="4"/>
        <v>-24.414043807487491</v>
      </c>
      <c r="AH5">
        <f t="shared" si="5"/>
        <v>-885.64339525015498</v>
      </c>
      <c r="AI5">
        <f t="shared" si="6"/>
        <v>-910.05743905764245</v>
      </c>
      <c r="AJ5">
        <f t="shared" si="7"/>
        <v>-525.0661667680979</v>
      </c>
      <c r="AK5">
        <f>G5*SUM(AB5, AE5:AF5)</f>
        <v>47.981228352008294</v>
      </c>
      <c r="AL5">
        <f t="shared" si="8"/>
        <v>-1387.1423774737323</v>
      </c>
      <c r="AN5">
        <f t="shared" si="9"/>
        <v>0</v>
      </c>
      <c r="AO5">
        <f t="shared" si="9"/>
        <v>0</v>
      </c>
      <c r="AP5">
        <f t="shared" si="9"/>
        <v>-20.876644603586456</v>
      </c>
      <c r="AQ5">
        <f t="shared" si="9"/>
        <v>-757.32076807696649</v>
      </c>
      <c r="AR5">
        <f t="shared" si="9"/>
        <v>-778.19741268055293</v>
      </c>
      <c r="AS5">
        <f t="shared" si="9"/>
        <v>-448.98828901188585</v>
      </c>
      <c r="AT5">
        <f t="shared" si="9"/>
        <v>41.029133061570001</v>
      </c>
      <c r="AU5">
        <f t="shared" si="9"/>
        <v>-1186.1565686308688</v>
      </c>
      <c r="AW5">
        <v>2</v>
      </c>
      <c r="AX5">
        <f>IF(Z5&gt;0, (R5*SUMPRODUCT(K5:$K$98, X5:$X$98)-K5*$AZ$3)/Z5, 0)</f>
        <v>1736.0295188913587</v>
      </c>
    </row>
    <row r="6" spans="1:52" x14ac:dyDescent="0.25">
      <c r="A6" t="s">
        <v>16</v>
      </c>
      <c r="C6" s="2">
        <v>500000</v>
      </c>
      <c r="E6">
        <v>2006</v>
      </c>
      <c r="F6" s="5">
        <v>5.8799999999999998E-2</v>
      </c>
      <c r="G6" s="5"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1.8014369999999999E-3</v>
      </c>
      <c r="Q6" s="4">
        <f t="shared" si="21"/>
        <v>25</v>
      </c>
      <c r="R6">
        <f t="shared" si="0"/>
        <v>500000</v>
      </c>
      <c r="S6">
        <f t="shared" si="1"/>
        <v>2485.1604440920041</v>
      </c>
      <c r="U6">
        <f t="shared" si="13"/>
        <v>1.8014369999999999E-3</v>
      </c>
      <c r="V6">
        <f t="shared" si="14"/>
        <v>0.01</v>
      </c>
      <c r="W6">
        <f t="shared" si="15"/>
        <v>0.97656175229949971</v>
      </c>
      <c r="X6">
        <f t="shared" si="16"/>
        <v>1.7592144733771537E-3</v>
      </c>
      <c r="Y6">
        <f t="shared" si="17"/>
        <v>9.765617522994997E-3</v>
      </c>
      <c r="Z6">
        <f t="shared" si="18"/>
        <v>0.9650369203031276</v>
      </c>
      <c r="AB6">
        <f t="shared" si="19"/>
        <v>1695.3400290122026</v>
      </c>
      <c r="AC6">
        <f t="shared" si="2"/>
        <v>2398.2715814257008</v>
      </c>
      <c r="AE6">
        <f t="shared" si="3"/>
        <v>0</v>
      </c>
      <c r="AF6">
        <f t="shared" si="4"/>
        <v>0</v>
      </c>
      <c r="AG6">
        <f t="shared" si="4"/>
        <v>-24.125923007578191</v>
      </c>
      <c r="AH6">
        <f t="shared" si="5"/>
        <v>-879.6072366885769</v>
      </c>
      <c r="AI6">
        <f t="shared" si="6"/>
        <v>-903.7331596961551</v>
      </c>
      <c r="AJ6">
        <f t="shared" si="7"/>
        <v>-702.93155241349814</v>
      </c>
      <c r="AK6">
        <f>G6*SUM(AB6, AE6:AF6)</f>
        <v>99.177391697213864</v>
      </c>
      <c r="AL6">
        <f t="shared" si="8"/>
        <v>-1507.4873204124394</v>
      </c>
      <c r="AN6">
        <f t="shared" si="9"/>
        <v>0</v>
      </c>
      <c r="AO6">
        <f t="shared" si="9"/>
        <v>0</v>
      </c>
      <c r="AP6">
        <f t="shared" si="9"/>
        <v>-18.61097897837243</v>
      </c>
      <c r="AQ6">
        <f t="shared" si="9"/>
        <v>-678.53784437981005</v>
      </c>
      <c r="AR6">
        <f t="shared" si="9"/>
        <v>-697.14882335818243</v>
      </c>
      <c r="AS6">
        <f t="shared" si="9"/>
        <v>-542.2484495657659</v>
      </c>
      <c r="AT6">
        <f t="shared" si="9"/>
        <v>76.506434652339536</v>
      </c>
      <c r="AU6">
        <f t="shared" si="9"/>
        <v>-1162.8908382716088</v>
      </c>
      <c r="AW6">
        <v>3</v>
      </c>
      <c r="AX6">
        <f>IF(Z6&gt;0, (R6*SUMPRODUCT(K6:$K$98, X6:$X$98)-K6*$AZ$3)/Z6, 0)</f>
        <v>2485.1604440920041</v>
      </c>
    </row>
    <row r="7" spans="1:52" x14ac:dyDescent="0.25">
      <c r="A7" t="s">
        <v>15</v>
      </c>
      <c r="B7" t="s">
        <v>37</v>
      </c>
      <c r="C7" t="s">
        <v>47</v>
      </c>
      <c r="E7">
        <v>2007</v>
      </c>
      <c r="F7" s="5">
        <v>5.4699999999999999E-2</v>
      </c>
      <c r="G7" s="5"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1.8114139999999999E-3</v>
      </c>
      <c r="Q7" s="4">
        <f t="shared" si="21"/>
        <v>25</v>
      </c>
      <c r="R7">
        <f t="shared" si="0"/>
        <v>500000</v>
      </c>
      <c r="S7">
        <f t="shared" si="1"/>
        <v>3075.8189735570936</v>
      </c>
      <c r="U7">
        <f t="shared" si="13"/>
        <v>1.8114139999999999E-3</v>
      </c>
      <c r="V7">
        <f t="shared" si="14"/>
        <v>0.01</v>
      </c>
      <c r="W7">
        <f t="shared" si="15"/>
        <v>0.9650369203031276</v>
      </c>
      <c r="X7">
        <f t="shared" si="16"/>
        <v>1.7480813879539696E-3</v>
      </c>
      <c r="Y7">
        <f t="shared" si="17"/>
        <v>9.6503692030312765E-3</v>
      </c>
      <c r="Z7">
        <f t="shared" si="18"/>
        <v>0.95363846971214228</v>
      </c>
      <c r="AB7">
        <f t="shared" si="19"/>
        <v>2398.2715814257008</v>
      </c>
      <c r="AC7">
        <f t="shared" si="2"/>
        <v>2933.2192990545591</v>
      </c>
      <c r="AE7">
        <f t="shared" si="3"/>
        <v>0</v>
      </c>
      <c r="AF7">
        <f t="shared" si="4"/>
        <v>0</v>
      </c>
      <c r="AG7">
        <f t="shared" si="4"/>
        <v>-23.840961742803557</v>
      </c>
      <c r="AH7">
        <f t="shared" si="5"/>
        <v>-874.04069397698481</v>
      </c>
      <c r="AI7">
        <f t="shared" si="6"/>
        <v>-897.88165571978834</v>
      </c>
      <c r="AJ7">
        <f t="shared" si="7"/>
        <v>-534.9477176288583</v>
      </c>
      <c r="AK7">
        <f>G7*SUM(AB7, AE7:AF7)</f>
        <v>117.7551346480019</v>
      </c>
      <c r="AL7">
        <f t="shared" si="8"/>
        <v>-1315.0742387006449</v>
      </c>
      <c r="AN7">
        <f t="shared" si="9"/>
        <v>0</v>
      </c>
      <c r="AO7">
        <f t="shared" si="9"/>
        <v>0</v>
      </c>
      <c r="AP7">
        <f t="shared" si="9"/>
        <v>-16.732924211367099</v>
      </c>
      <c r="AQ7">
        <f t="shared" si="9"/>
        <v>-613.45078473532021</v>
      </c>
      <c r="AR7">
        <f t="shared" si="9"/>
        <v>-630.18370894668726</v>
      </c>
      <c r="AS7">
        <f t="shared" si="9"/>
        <v>-375.45631391441003</v>
      </c>
      <c r="AT7">
        <f t="shared" si="9"/>
        <v>82.64715848382707</v>
      </c>
      <c r="AU7">
        <f t="shared" si="9"/>
        <v>-922.99286437727039</v>
      </c>
      <c r="AW7">
        <v>4</v>
      </c>
      <c r="AX7">
        <f>IF(Z7&gt;0, (R7*SUMPRODUCT(K7:$K$98, X7:$X$98)-K7*$AZ$3)/Z7, 0)</f>
        <v>3075.8189735570936</v>
      </c>
    </row>
    <row r="8" spans="1:52" x14ac:dyDescent="0.25">
      <c r="B8" s="2">
        <f>'S.26.04.A'!B8</f>
        <v>200</v>
      </c>
      <c r="C8" s="2">
        <f>'S.26.04.A'!C8</f>
        <v>25</v>
      </c>
      <c r="E8">
        <v>2008</v>
      </c>
      <c r="F8" s="5">
        <v>2.2499999999999999E-2</v>
      </c>
      <c r="G8" s="5"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1.8237660000000001E-3</v>
      </c>
      <c r="Q8" s="4">
        <f t="shared" si="21"/>
        <v>25</v>
      </c>
      <c r="R8">
        <f t="shared" si="0"/>
        <v>500000</v>
      </c>
      <c r="S8">
        <f t="shared" si="1"/>
        <v>3326.4620336060079</v>
      </c>
      <c r="U8">
        <f t="shared" si="13"/>
        <v>1.8237660000000001E-3</v>
      </c>
      <c r="V8">
        <f t="shared" si="14"/>
        <v>0.01</v>
      </c>
      <c r="W8">
        <f t="shared" si="15"/>
        <v>0.95363846971214228</v>
      </c>
      <c r="X8">
        <f t="shared" si="16"/>
        <v>1.739213417353035E-3</v>
      </c>
      <c r="Y8">
        <f t="shared" si="17"/>
        <v>9.5363846971214233E-3</v>
      </c>
      <c r="Z8">
        <f t="shared" si="18"/>
        <v>0.94236287159766785</v>
      </c>
      <c r="AB8">
        <f t="shared" si="19"/>
        <v>2933.2192990545591</v>
      </c>
      <c r="AC8">
        <f t="shared" si="2"/>
        <v>3134.7343142495756</v>
      </c>
      <c r="AE8">
        <f t="shared" si="3"/>
        <v>0</v>
      </c>
      <c r="AF8">
        <f t="shared" si="4"/>
        <v>0</v>
      </c>
      <c r="AG8">
        <f t="shared" si="4"/>
        <v>-23.559071789941697</v>
      </c>
      <c r="AH8">
        <f t="shared" si="5"/>
        <v>-869.60670867651754</v>
      </c>
      <c r="AI8">
        <f t="shared" si="6"/>
        <v>-893.16578046645918</v>
      </c>
      <c r="AJ8">
        <f t="shared" si="7"/>
        <v>-201.51501519501653</v>
      </c>
      <c r="AK8">
        <f t="shared" ref="AK8:AK71" si="22">G8*SUM(AB8:AB8, AE8:AF8)</f>
        <v>62.477571069862108</v>
      </c>
      <c r="AL8">
        <f t="shared" si="8"/>
        <v>-1032.2032245916137</v>
      </c>
      <c r="AN8">
        <f t="shared" si="9"/>
        <v>0</v>
      </c>
      <c r="AO8">
        <f t="shared" si="9"/>
        <v>0</v>
      </c>
      <c r="AP8">
        <f t="shared" si="9"/>
        <v>-15.434591646594008</v>
      </c>
      <c r="AQ8">
        <f t="shared" si="9"/>
        <v>-569.71788028130561</v>
      </c>
      <c r="AR8">
        <f t="shared" si="9"/>
        <v>-585.15247192789957</v>
      </c>
      <c r="AS8">
        <f t="shared" si="9"/>
        <v>-132.02141399816006</v>
      </c>
      <c r="AT8">
        <f t="shared" si="9"/>
        <v>40.931824697188702</v>
      </c>
      <c r="AU8">
        <f t="shared" si="9"/>
        <v>-676.24206122887097</v>
      </c>
      <c r="AW8">
        <v>5</v>
      </c>
      <c r="AX8">
        <f>IF(Z8&gt;0, (R8*SUMPRODUCT(K8:$K$98, X8:$X$98)-K8*$AZ$3)/Z8, 0)</f>
        <v>3326.4620336060079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1.843244E-3</v>
      </c>
      <c r="Q9" s="4">
        <f t="shared" si="21"/>
        <v>25</v>
      </c>
      <c r="R9">
        <f t="shared" si="0"/>
        <v>500000</v>
      </c>
      <c r="S9">
        <f t="shared" si="1"/>
        <v>3404.3440108664618</v>
      </c>
      <c r="U9">
        <f t="shared" si="13"/>
        <v>1.843244E-3</v>
      </c>
      <c r="V9">
        <f t="shared" si="14"/>
        <v>0.01</v>
      </c>
      <c r="W9">
        <f t="shared" si="15"/>
        <v>0.94236287159766785</v>
      </c>
      <c r="X9">
        <f t="shared" si="16"/>
        <v>1.7370047088951716E-3</v>
      </c>
      <c r="Y9">
        <f t="shared" si="17"/>
        <v>9.4236287159766789E-3</v>
      </c>
      <c r="Z9">
        <f t="shared" si="18"/>
        <v>0.93120223817279602</v>
      </c>
      <c r="AB9">
        <f t="shared" si="19"/>
        <v>3134.7343142495756</v>
      </c>
      <c r="AC9">
        <f t="shared" si="2"/>
        <v>3170.1327624290025</v>
      </c>
      <c r="AE9">
        <f t="shared" si="3"/>
        <v>0</v>
      </c>
      <c r="AF9">
        <f t="shared" si="4"/>
        <v>0</v>
      </c>
      <c r="AG9">
        <f t="shared" si="4"/>
        <v>-23.280055954319899</v>
      </c>
      <c r="AH9">
        <f t="shared" si="5"/>
        <v>-868.50235444758584</v>
      </c>
      <c r="AI9">
        <f t="shared" si="6"/>
        <v>-891.78241040190574</v>
      </c>
      <c r="AJ9">
        <f t="shared" si="7"/>
        <v>-35.39844817942685</v>
      </c>
      <c r="AK9">
        <f t="shared" si="22"/>
        <v>18.494932454072497</v>
      </c>
      <c r="AL9">
        <f t="shared" si="8"/>
        <v>-908.68592612726013</v>
      </c>
      <c r="AN9">
        <f t="shared" si="9"/>
        <v>0</v>
      </c>
      <c r="AO9">
        <f t="shared" si="9"/>
        <v>0</v>
      </c>
      <c r="AP9">
        <f t="shared" si="9"/>
        <v>-14.44435648421539</v>
      </c>
      <c r="AQ9">
        <f t="shared" si="9"/>
        <v>-538.87145458915654</v>
      </c>
      <c r="AR9">
        <f t="shared" si="9"/>
        <v>-553.31581107337195</v>
      </c>
      <c r="AS9">
        <f t="shared" si="9"/>
        <v>-21.963340874049202</v>
      </c>
      <c r="AT9">
        <f t="shared" si="9"/>
        <v>11.47537609197779</v>
      </c>
      <c r="AU9">
        <f t="shared" si="9"/>
        <v>-563.8037758554434</v>
      </c>
      <c r="AW9">
        <v>6</v>
      </c>
      <c r="AX9">
        <f>IF(Z9&gt;0, (R9*SUMPRODUCT(K9:$K$98, X9:$X$98)-K9*$AZ$3)/Z9, 0)</f>
        <v>3404.3440108664618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1.8660479999999999E-3</v>
      </c>
      <c r="Q10" s="4">
        <f t="shared" si="21"/>
        <v>25</v>
      </c>
      <c r="R10">
        <f t="shared" si="0"/>
        <v>500000</v>
      </c>
      <c r="S10">
        <f t="shared" si="1"/>
        <v>3463.3779875052437</v>
      </c>
      <c r="U10">
        <f t="shared" si="13"/>
        <v>1.8660479999999999E-3</v>
      </c>
      <c r="V10">
        <f t="shared" si="14"/>
        <v>0.01</v>
      </c>
      <c r="W10">
        <f t="shared" si="15"/>
        <v>0.93120223817279602</v>
      </c>
      <c r="X10">
        <f t="shared" si="16"/>
        <v>1.7376680741378696E-3</v>
      </c>
      <c r="Y10">
        <f t="shared" si="17"/>
        <v>9.3120223817279597E-3</v>
      </c>
      <c r="Z10">
        <f t="shared" si="18"/>
        <v>0.92015254771693011</v>
      </c>
      <c r="AB10">
        <f t="shared" si="19"/>
        <v>3170.1327624290025</v>
      </c>
      <c r="AC10">
        <f t="shared" si="2"/>
        <v>3186.8360789096841</v>
      </c>
      <c r="AE10">
        <f t="shared" si="3"/>
        <v>0</v>
      </c>
      <c r="AF10">
        <f t="shared" si="4"/>
        <v>0</v>
      </c>
      <c r="AG10">
        <f t="shared" si="4"/>
        <v>-23.003813692923252</v>
      </c>
      <c r="AH10">
        <f t="shared" si="5"/>
        <v>-868.83403706893478</v>
      </c>
      <c r="AI10">
        <f t="shared" si="6"/>
        <v>-891.83785076185802</v>
      </c>
      <c r="AJ10">
        <f t="shared" si="7"/>
        <v>-16.703316480681679</v>
      </c>
      <c r="AK10">
        <f t="shared" si="22"/>
        <v>12.997544325958911</v>
      </c>
      <c r="AL10">
        <f t="shared" si="8"/>
        <v>-895.54362291658083</v>
      </c>
      <c r="AN10">
        <f t="shared" si="9"/>
        <v>0</v>
      </c>
      <c r="AO10">
        <f t="shared" si="9"/>
        <v>0</v>
      </c>
      <c r="AP10">
        <f t="shared" si="9"/>
        <v>-13.540422215012407</v>
      </c>
      <c r="AQ10">
        <f t="shared" si="9"/>
        <v>-511.40997113475311</v>
      </c>
      <c r="AR10">
        <f t="shared" si="9"/>
        <v>-524.95039334976548</v>
      </c>
      <c r="AS10">
        <f t="shared" si="9"/>
        <v>-9.831846169445484</v>
      </c>
      <c r="AT10">
        <f t="shared" si="9"/>
        <v>7.6505678702294331</v>
      </c>
      <c r="AU10">
        <f t="shared" si="9"/>
        <v>-527.13167164898152</v>
      </c>
      <c r="AW10">
        <v>7</v>
      </c>
      <c r="AX10">
        <f>IF(Z10&gt;0, (R10*SUMPRODUCT(K10:$K$98, X10:$X$98)-K10*$AZ$3)/Z10, 0)</f>
        <v>3463.3779875052437</v>
      </c>
    </row>
    <row r="11" spans="1:52" x14ac:dyDescent="0.25">
      <c r="A11" t="s">
        <v>33</v>
      </c>
      <c r="C11" s="12">
        <f>AU100</f>
        <v>10871.869618015171</v>
      </c>
      <c r="E11">
        <v>2011</v>
      </c>
      <c r="F11" s="5">
        <v>1.5E-3</v>
      </c>
      <c r="G11" s="5"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1.8888519999999999E-3</v>
      </c>
      <c r="Q11" s="4">
        <f t="shared" si="21"/>
        <v>25</v>
      </c>
      <c r="R11">
        <f t="shared" si="0"/>
        <v>500000</v>
      </c>
      <c r="S11">
        <f t="shared" si="1"/>
        <v>3504.9538201593205</v>
      </c>
      <c r="U11">
        <f t="shared" si="13"/>
        <v>1.8888519999999999E-3</v>
      </c>
      <c r="V11">
        <f t="shared" si="14"/>
        <v>0.01</v>
      </c>
      <c r="W11">
        <f t="shared" si="15"/>
        <v>0.92015254771693011</v>
      </c>
      <c r="X11">
        <f t="shared" si="16"/>
        <v>1.7380319800602189E-3</v>
      </c>
      <c r="Y11">
        <f t="shared" si="17"/>
        <v>9.2015254771693009E-3</v>
      </c>
      <c r="Z11">
        <f t="shared" si="18"/>
        <v>0.90921299025970059</v>
      </c>
      <c r="AB11">
        <f t="shared" si="19"/>
        <v>3186.8360789096841</v>
      </c>
      <c r="AC11">
        <f t="shared" si="2"/>
        <v>3186.7495435492165</v>
      </c>
      <c r="AE11">
        <f t="shared" si="3"/>
        <v>0</v>
      </c>
      <c r="AF11">
        <f t="shared" si="4"/>
        <v>0</v>
      </c>
      <c r="AG11">
        <f t="shared" si="4"/>
        <v>-22.730324756492514</v>
      </c>
      <c r="AH11">
        <f t="shared" si="5"/>
        <v>-869.01599003010938</v>
      </c>
      <c r="AI11">
        <f t="shared" si="6"/>
        <v>-891.74631478660194</v>
      </c>
      <c r="AJ11">
        <f t="shared" si="7"/>
        <v>8.6535360467678402E-2</v>
      </c>
      <c r="AK11">
        <f t="shared" si="22"/>
        <v>7.6484065893832414</v>
      </c>
      <c r="AL11">
        <f t="shared" si="8"/>
        <v>-884.01137283675098</v>
      </c>
      <c r="AN11">
        <f t="shared" si="9"/>
        <v>0</v>
      </c>
      <c r="AO11">
        <f t="shared" si="9"/>
        <v>0</v>
      </c>
      <c r="AP11">
        <f t="shared" si="9"/>
        <v>-12.713266951045814</v>
      </c>
      <c r="AQ11">
        <f t="shared" si="9"/>
        <v>-486.04814864444347</v>
      </c>
      <c r="AR11">
        <f t="shared" si="9"/>
        <v>-498.76141559548932</v>
      </c>
      <c r="AS11">
        <f t="shared" si="9"/>
        <v>4.8399974488544634E-2</v>
      </c>
      <c r="AT11">
        <f t="shared" si="9"/>
        <v>4.2778198623490047</v>
      </c>
      <c r="AU11">
        <f t="shared" si="9"/>
        <v>-494.43519575865179</v>
      </c>
      <c r="AW11">
        <v>8</v>
      </c>
      <c r="AX11">
        <f>IF(Z11&gt;0, (R11*SUMPRODUCT(K11:$K$98, X11:$X$98)-K11*$AZ$3)/Z11, 0)</f>
        <v>3504.9538201593205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1.917357E-3</v>
      </c>
      <c r="Q12" s="4">
        <f t="shared" si="21"/>
        <v>25</v>
      </c>
      <c r="R12">
        <f t="shared" si="0"/>
        <v>500000</v>
      </c>
      <c r="S12">
        <f t="shared" si="1"/>
        <v>3546.0417773178788</v>
      </c>
      <c r="U12">
        <f t="shared" si="13"/>
        <v>1.917357E-3</v>
      </c>
      <c r="V12">
        <f t="shared" si="14"/>
        <v>0.01</v>
      </c>
      <c r="W12">
        <f t="shared" si="15"/>
        <v>0.90921299025970059</v>
      </c>
      <c r="X12">
        <f t="shared" si="16"/>
        <v>1.7432858913653687E-3</v>
      </c>
      <c r="Y12">
        <f t="shared" si="17"/>
        <v>9.0921299025970067E-3</v>
      </c>
      <c r="Z12">
        <f t="shared" si="18"/>
        <v>0.89837757446573818</v>
      </c>
      <c r="AB12">
        <f t="shared" si="19"/>
        <v>3186.7495435492165</v>
      </c>
      <c r="AC12">
        <f t="shared" si="2"/>
        <v>3185.6844108610112</v>
      </c>
      <c r="AE12">
        <f t="shared" si="3"/>
        <v>0</v>
      </c>
      <c r="AF12">
        <f t="shared" si="4"/>
        <v>0</v>
      </c>
      <c r="AG12">
        <f t="shared" si="4"/>
        <v>-22.459439361643454</v>
      </c>
      <c r="AH12">
        <f t="shared" si="5"/>
        <v>-871.6429456826844</v>
      </c>
      <c r="AI12">
        <f t="shared" si="6"/>
        <v>-894.10238504432789</v>
      </c>
      <c r="AJ12">
        <f t="shared" si="7"/>
        <v>1.0651326882052672</v>
      </c>
      <c r="AK12">
        <f t="shared" si="22"/>
        <v>7.3295239501631979</v>
      </c>
      <c r="AL12">
        <f t="shared" si="8"/>
        <v>-885.70772840595941</v>
      </c>
      <c r="AN12">
        <f t="shared" si="9"/>
        <v>0</v>
      </c>
      <c r="AO12">
        <f t="shared" si="9"/>
        <v>0</v>
      </c>
      <c r="AP12">
        <f t="shared" si="9"/>
        <v>-11.937430780342011</v>
      </c>
      <c r="AQ12">
        <f t="shared" si="9"/>
        <v>-463.28749180758996</v>
      </c>
      <c r="AR12">
        <f t="shared" si="9"/>
        <v>-475.22492258793199</v>
      </c>
      <c r="AS12">
        <f t="shared" si="9"/>
        <v>0.56612934689032135</v>
      </c>
      <c r="AT12">
        <f t="shared" si="9"/>
        <v>3.8957198975036964</v>
      </c>
      <c r="AU12">
        <f t="shared" si="9"/>
        <v>-470.763073343538</v>
      </c>
      <c r="AW12">
        <v>9</v>
      </c>
      <c r="AX12">
        <f>IF(Z12&gt;0, (R12*SUMPRODUCT(K12:$K$98, X12:$X$98)-K12*$AZ$3)/Z12, 0)</f>
        <v>3546.0417773178788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1.947287E-3</v>
      </c>
      <c r="Q13" s="4">
        <f t="shared" si="21"/>
        <v>25</v>
      </c>
      <c r="R13">
        <f t="shared" si="0"/>
        <v>500000</v>
      </c>
      <c r="S13">
        <f t="shared" si="1"/>
        <v>3583.3752478617025</v>
      </c>
      <c r="U13">
        <f t="shared" si="13"/>
        <v>1.947287E-3</v>
      </c>
      <c r="V13">
        <f t="shared" si="14"/>
        <v>0.01</v>
      </c>
      <c r="W13">
        <f t="shared" si="15"/>
        <v>0.89837757446573818</v>
      </c>
      <c r="X13">
        <f t="shared" si="16"/>
        <v>1.7493989718486639E-3</v>
      </c>
      <c r="Y13">
        <f t="shared" si="17"/>
        <v>8.983775744657382E-3</v>
      </c>
      <c r="Z13">
        <f t="shared" si="18"/>
        <v>0.88764439974923215</v>
      </c>
      <c r="AB13">
        <f t="shared" si="19"/>
        <v>3185.6844108610112</v>
      </c>
      <c r="AC13">
        <f t="shared" si="2"/>
        <v>3180.7629709644571</v>
      </c>
      <c r="AE13">
        <f t="shared" si="3"/>
        <v>0</v>
      </c>
      <c r="AF13">
        <f t="shared" si="4"/>
        <v>0</v>
      </c>
      <c r="AG13">
        <f t="shared" si="4"/>
        <v>-22.191109993730805</v>
      </c>
      <c r="AH13">
        <f t="shared" si="5"/>
        <v>-874.69948592433195</v>
      </c>
      <c r="AI13">
        <f t="shared" si="6"/>
        <v>-896.89059591806279</v>
      </c>
      <c r="AJ13">
        <f t="shared" si="7"/>
        <v>4.9214398965541477</v>
      </c>
      <c r="AK13">
        <f t="shared" si="22"/>
        <v>6.3713688217220223</v>
      </c>
      <c r="AL13">
        <f t="shared" si="8"/>
        <v>-885.59778719978658</v>
      </c>
      <c r="AN13">
        <f t="shared" si="9"/>
        <v>0</v>
      </c>
      <c r="AO13">
        <f t="shared" si="9"/>
        <v>0</v>
      </c>
      <c r="AP13">
        <f t="shared" si="9"/>
        <v>-11.211797403770561</v>
      </c>
      <c r="AQ13">
        <f t="shared" si="9"/>
        <v>-441.93163064562452</v>
      </c>
      <c r="AR13">
        <f t="shared" si="9"/>
        <v>-453.14342804939508</v>
      </c>
      <c r="AS13">
        <f t="shared" si="9"/>
        <v>2.4864996420001977</v>
      </c>
      <c r="AT13">
        <f t="shared" si="9"/>
        <v>3.2190591833409226</v>
      </c>
      <c r="AU13">
        <f t="shared" si="9"/>
        <v>-447.43786922405394</v>
      </c>
      <c r="AW13">
        <v>10</v>
      </c>
      <c r="AX13">
        <f>IF(Z13&gt;0, (R13*SUMPRODUCT(K13:$K$98, X13:$X$98)-K13*$AZ$3)/Z13, 0)</f>
        <v>3583.3752478617025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10"/>
        <v>5.1800000000000006E-2</v>
      </c>
      <c r="I14" s="5">
        <f t="shared" si="11"/>
        <v>1.0518000000000001</v>
      </c>
      <c r="J14">
        <f t="shared" si="12"/>
        <v>0.95075109336375729</v>
      </c>
      <c r="K14">
        <f t="shared" si="20"/>
        <v>0.48035581109819386</v>
      </c>
      <c r="L14" s="2">
        <v>11</v>
      </c>
      <c r="M14" s="6">
        <v>1.9819680000000002E-3</v>
      </c>
      <c r="Q14" s="4">
        <f t="shared" si="21"/>
        <v>25</v>
      </c>
      <c r="R14">
        <f t="shared" si="0"/>
        <v>500000</v>
      </c>
      <c r="S14">
        <f t="shared" si="1"/>
        <v>3617.920027479503</v>
      </c>
      <c r="U14">
        <f t="shared" si="13"/>
        <v>1.9819680000000002E-3</v>
      </c>
      <c r="V14">
        <f t="shared" si="14"/>
        <v>0.01</v>
      </c>
      <c r="W14">
        <f t="shared" si="15"/>
        <v>0.88764439974923215</v>
      </c>
      <c r="X14">
        <f t="shared" si="16"/>
        <v>1.7592827956821864E-3</v>
      </c>
      <c r="Y14">
        <f t="shared" si="17"/>
        <v>8.8764439974923209E-3</v>
      </c>
      <c r="Z14">
        <f t="shared" si="18"/>
        <v>0.87700867295605767</v>
      </c>
      <c r="AB14">
        <f t="shared" si="19"/>
        <v>3180.7629709644571</v>
      </c>
      <c r="AC14">
        <f t="shared" si="2"/>
        <v>3172.9472421609426</v>
      </c>
      <c r="AE14">
        <f t="shared" si="3"/>
        <v>0</v>
      </c>
      <c r="AF14">
        <f t="shared" si="4"/>
        <v>0</v>
      </c>
      <c r="AG14">
        <f t="shared" si="4"/>
        <v>-21.92521682390144</v>
      </c>
      <c r="AH14">
        <f t="shared" si="5"/>
        <v>-879.64139784109318</v>
      </c>
      <c r="AI14">
        <f t="shared" si="6"/>
        <v>-901.56661466499463</v>
      </c>
      <c r="AJ14">
        <f t="shared" si="7"/>
        <v>7.8157288035145029</v>
      </c>
      <c r="AK14">
        <f t="shared" si="22"/>
        <v>5.7253733477360225</v>
      </c>
      <c r="AL14">
        <f t="shared" si="8"/>
        <v>-888.02551251374416</v>
      </c>
      <c r="AN14">
        <f t="shared" si="9"/>
        <v>0</v>
      </c>
      <c r="AO14">
        <f t="shared" si="9"/>
        <v>0</v>
      </c>
      <c r="AP14">
        <f t="shared" si="9"/>
        <v>-10.531905310948943</v>
      </c>
      <c r="AQ14">
        <f t="shared" si="9"/>
        <v>-422.54085713550734</v>
      </c>
      <c r="AR14">
        <f t="shared" si="9"/>
        <v>-433.0727624464563</v>
      </c>
      <c r="AS14">
        <f t="shared" si="9"/>
        <v>3.7543307487357254</v>
      </c>
      <c r="AT14">
        <f t="shared" si="9"/>
        <v>2.7502163582917185</v>
      </c>
      <c r="AU14">
        <f t="shared" si="9"/>
        <v>-426.56821533942889</v>
      </c>
      <c r="AW14">
        <v>11</v>
      </c>
      <c r="AX14">
        <f>IF(Z14&gt;0, (R14*SUMPRODUCT(K14:$K$98, X14:$X$98)-K14*$AZ$3)/Z14, 0)</f>
        <v>3617.920027479503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10"/>
        <v>5.4100000000000002E-2</v>
      </c>
      <c r="I15" s="5">
        <f t="shared" si="11"/>
        <v>1.0541</v>
      </c>
      <c r="J15">
        <f t="shared" si="12"/>
        <v>0.94867659614837296</v>
      </c>
      <c r="K15">
        <f t="shared" si="20"/>
        <v>0.45570231581272541</v>
      </c>
      <c r="L15" s="2">
        <v>12</v>
      </c>
      <c r="M15" s="6">
        <v>2.0299509999999999E-3</v>
      </c>
      <c r="Q15" s="4">
        <f t="shared" si="21"/>
        <v>25</v>
      </c>
      <c r="R15">
        <f t="shared" si="0"/>
        <v>500000</v>
      </c>
      <c r="S15">
        <f t="shared" si="1"/>
        <v>3670.7226554059157</v>
      </c>
      <c r="U15">
        <f t="shared" si="13"/>
        <v>2.0299509999999999E-3</v>
      </c>
      <c r="V15">
        <f t="shared" si="14"/>
        <v>0.01</v>
      </c>
      <c r="W15">
        <f t="shared" si="15"/>
        <v>0.87700867295605767</v>
      </c>
      <c r="X15">
        <f t="shared" si="16"/>
        <v>1.7802846326758221E-3</v>
      </c>
      <c r="Y15">
        <f t="shared" si="17"/>
        <v>8.7700867295605767E-3</v>
      </c>
      <c r="Z15">
        <f t="shared" si="18"/>
        <v>0.8664583015938212</v>
      </c>
      <c r="AB15">
        <f t="shared" si="19"/>
        <v>3172.9472421609426</v>
      </c>
      <c r="AC15">
        <f t="shared" si="2"/>
        <v>3180.5281176249709</v>
      </c>
      <c r="AE15">
        <f t="shared" si="3"/>
        <v>0</v>
      </c>
      <c r="AF15">
        <f t="shared" si="4"/>
        <v>0</v>
      </c>
      <c r="AG15">
        <f t="shared" si="4"/>
        <v>-21.661457539845529</v>
      </c>
      <c r="AH15">
        <f t="shared" si="5"/>
        <v>-890.1423163379111</v>
      </c>
      <c r="AI15">
        <f t="shared" si="6"/>
        <v>-911.80377387775661</v>
      </c>
      <c r="AJ15">
        <f t="shared" si="7"/>
        <v>-7.5808754640283951</v>
      </c>
      <c r="AK15">
        <f t="shared" si="22"/>
        <v>13.009083692859866</v>
      </c>
      <c r="AL15">
        <f t="shared" si="8"/>
        <v>-906.37556564892509</v>
      </c>
      <c r="AN15">
        <f t="shared" si="9"/>
        <v>0</v>
      </c>
      <c r="AO15">
        <f t="shared" si="9"/>
        <v>0</v>
      </c>
      <c r="AP15">
        <f t="shared" si="9"/>
        <v>-9.8711763647866295</v>
      </c>
      <c r="AQ15">
        <f t="shared" si="9"/>
        <v>-405.63991495808966</v>
      </c>
      <c r="AR15">
        <f t="shared" si="9"/>
        <v>-415.51109132287633</v>
      </c>
      <c r="AS15">
        <f t="shared" si="9"/>
        <v>-3.454622504845609</v>
      </c>
      <c r="AT15">
        <f t="shared" si="9"/>
        <v>5.9282695654378026</v>
      </c>
      <c r="AU15">
        <f t="shared" si="9"/>
        <v>-413.03744426228411</v>
      </c>
      <c r="AW15">
        <v>12</v>
      </c>
      <c r="AX15">
        <f>IF(Z15&gt;0, (R15*SUMPRODUCT(K15:$K$98, X15:$X$98)-K15*$AZ$3)/Z15, 0)</f>
        <v>3670.7226554059157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10"/>
        <v>5.7100000000000005E-2</v>
      </c>
      <c r="I16" s="5">
        <f t="shared" si="11"/>
        <v>1.0570999999999999</v>
      </c>
      <c r="J16">
        <f t="shared" si="12"/>
        <v>0.94598429666067552</v>
      </c>
      <c r="K16">
        <f t="shared" si="20"/>
        <v>0.43108723471074206</v>
      </c>
      <c r="L16" s="2">
        <v>13</v>
      </c>
      <c r="M16" s="6">
        <v>2.0855349999999999E-3</v>
      </c>
      <c r="Q16" s="4">
        <f t="shared" si="21"/>
        <v>25</v>
      </c>
      <c r="R16">
        <f t="shared" si="0"/>
        <v>500000</v>
      </c>
      <c r="S16">
        <f t="shared" si="1"/>
        <v>3743.4457505025625</v>
      </c>
      <c r="U16">
        <f t="shared" si="13"/>
        <v>2.0855349999999999E-3</v>
      </c>
      <c r="V16">
        <f t="shared" si="14"/>
        <v>0.01</v>
      </c>
      <c r="W16">
        <f t="shared" si="15"/>
        <v>0.8664583015938212</v>
      </c>
      <c r="X16">
        <f t="shared" si="16"/>
        <v>1.8070291140144699E-3</v>
      </c>
      <c r="Y16">
        <f t="shared" si="17"/>
        <v>8.6645830159382126E-3</v>
      </c>
      <c r="Z16">
        <f t="shared" si="18"/>
        <v>0.85598668946386858</v>
      </c>
      <c r="AB16">
        <f t="shared" si="19"/>
        <v>3180.5281176249709</v>
      </c>
      <c r="AC16">
        <f t="shared" si="2"/>
        <v>3204.3397351602753</v>
      </c>
      <c r="AE16">
        <f t="shared" si="3"/>
        <v>0</v>
      </c>
      <c r="AF16">
        <f t="shared" si="4"/>
        <v>0</v>
      </c>
      <c r="AG16">
        <f t="shared" si="4"/>
        <v>-21.399667236596713</v>
      </c>
      <c r="AH16">
        <f t="shared" si="5"/>
        <v>-903.514557007235</v>
      </c>
      <c r="AI16">
        <f t="shared" si="6"/>
        <v>-924.91422424383177</v>
      </c>
      <c r="AJ16">
        <f t="shared" si="7"/>
        <v>-23.811617535304322</v>
      </c>
      <c r="AK16">
        <f t="shared" si="22"/>
        <v>22.581749635137296</v>
      </c>
      <c r="AL16">
        <f t="shared" si="8"/>
        <v>-926.14409214399882</v>
      </c>
      <c r="AN16">
        <f t="shared" si="9"/>
        <v>0</v>
      </c>
      <c r="AO16">
        <f t="shared" si="9"/>
        <v>0</v>
      </c>
      <c r="AP16">
        <f t="shared" si="9"/>
        <v>-9.2251233727545436</v>
      </c>
      <c r="AQ16">
        <f t="shared" si="9"/>
        <v>-389.49359190115007</v>
      </c>
      <c r="AR16">
        <f t="shared" si="9"/>
        <v>-398.71871527390465</v>
      </c>
      <c r="AS16">
        <f t="shared" si="9"/>
        <v>-10.264884357284156</v>
      </c>
      <c r="AT16">
        <f t="shared" si="9"/>
        <v>9.734704005141646</v>
      </c>
      <c r="AU16">
        <f t="shared" si="9"/>
        <v>-399.24889562604716</v>
      </c>
      <c r="AW16">
        <v>13</v>
      </c>
      <c r="AX16">
        <f>IF(Z16&gt;0, (R16*SUMPRODUCT(K16:$K$98, X16:$X$98)-K16*$AZ$3)/Z16, 0)</f>
        <v>3743.4457505025625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10"/>
        <v>6.3799999999999996E-2</v>
      </c>
      <c r="I17" s="5">
        <f t="shared" si="11"/>
        <v>1.0638000000000001</v>
      </c>
      <c r="J17">
        <f t="shared" si="12"/>
        <v>0.94002632073698056</v>
      </c>
      <c r="K17">
        <f t="shared" si="20"/>
        <v>0.40523334716181802</v>
      </c>
      <c r="L17" s="2">
        <v>14</v>
      </c>
      <c r="M17" s="6">
        <v>2.1420699999999998E-3</v>
      </c>
      <c r="Q17" s="4">
        <f t="shared" si="21"/>
        <v>25</v>
      </c>
      <c r="R17">
        <f t="shared" si="0"/>
        <v>500000</v>
      </c>
      <c r="S17">
        <f t="shared" si="1"/>
        <v>3862.2715847980048</v>
      </c>
      <c r="U17">
        <f t="shared" si="13"/>
        <v>2.1420699999999998E-3</v>
      </c>
      <c r="V17">
        <f t="shared" si="14"/>
        <v>0.01</v>
      </c>
      <c r="W17">
        <f t="shared" si="15"/>
        <v>0.85598668946386858</v>
      </c>
      <c r="X17">
        <f t="shared" si="16"/>
        <v>1.8335834078998688E-3</v>
      </c>
      <c r="Y17">
        <f t="shared" si="17"/>
        <v>8.5598668946386854E-3</v>
      </c>
      <c r="Z17">
        <f t="shared" si="18"/>
        <v>0.84559323916133</v>
      </c>
      <c r="AB17">
        <f t="shared" si="19"/>
        <v>3204.3397351602753</v>
      </c>
      <c r="AC17">
        <f t="shared" si="2"/>
        <v>3265.9107399101085</v>
      </c>
      <c r="AE17">
        <f t="shared" si="3"/>
        <v>0</v>
      </c>
      <c r="AF17">
        <f t="shared" si="4"/>
        <v>0</v>
      </c>
      <c r="AG17">
        <f t="shared" si="4"/>
        <v>-21.139830979033249</v>
      </c>
      <c r="AH17">
        <f t="shared" si="5"/>
        <v>-916.79170394993434</v>
      </c>
      <c r="AI17">
        <f t="shared" si="6"/>
        <v>-937.93153492896761</v>
      </c>
      <c r="AJ17">
        <f t="shared" si="7"/>
        <v>-61.571004749833264</v>
      </c>
      <c r="AK17">
        <f t="shared" si="22"/>
        <v>44.2198883452118</v>
      </c>
      <c r="AL17">
        <f t="shared" si="8"/>
        <v>-955.28265133358911</v>
      </c>
      <c r="AN17">
        <f t="shared" si="9"/>
        <v>0</v>
      </c>
      <c r="AO17">
        <f t="shared" si="9"/>
        <v>0</v>
      </c>
      <c r="AP17">
        <f t="shared" si="9"/>
        <v>-8.5665644660687352</v>
      </c>
      <c r="AQ17">
        <f t="shared" si="9"/>
        <v>-371.51457084181845</v>
      </c>
      <c r="AR17">
        <f t="shared" si="9"/>
        <v>-380.08113530788717</v>
      </c>
      <c r="AS17">
        <f t="shared" si="9"/>
        <v>-24.950624342891128</v>
      </c>
      <c r="AT17">
        <f t="shared" si="9"/>
        <v>17.919373365252046</v>
      </c>
      <c r="AU17">
        <f t="shared" si="9"/>
        <v>-387.11238628552627</v>
      </c>
      <c r="AW17">
        <v>14</v>
      </c>
      <c r="AX17">
        <f>IF(Z17&gt;0, (R17*SUMPRODUCT(K17:$K$98, X17:$X$98)-K17*$AZ$3)/Z17, 0)</f>
        <v>3862.2715847980048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10"/>
        <v>7.1599999999999997E-2</v>
      </c>
      <c r="I18" s="5">
        <f t="shared" si="11"/>
        <v>1.0716000000000001</v>
      </c>
      <c r="J18">
        <f t="shared" si="12"/>
        <v>0.93318402388951094</v>
      </c>
      <c r="K18">
        <f t="shared" si="20"/>
        <v>0.3781572855186805</v>
      </c>
      <c r="L18" s="2">
        <v>15</v>
      </c>
      <c r="M18" s="6">
        <v>2.2014550000000002E-3</v>
      </c>
      <c r="Q18" s="4">
        <f t="shared" si="21"/>
        <v>25</v>
      </c>
      <c r="R18">
        <f t="shared" si="0"/>
        <v>500000</v>
      </c>
      <c r="S18">
        <f t="shared" si="1"/>
        <v>4030.7450139719567</v>
      </c>
      <c r="U18">
        <f t="shared" si="13"/>
        <v>2.2014550000000002E-3</v>
      </c>
      <c r="V18">
        <f t="shared" si="14"/>
        <v>0.01</v>
      </c>
      <c r="W18">
        <f t="shared" si="15"/>
        <v>0.84559323916133</v>
      </c>
      <c r="X18">
        <f t="shared" si="16"/>
        <v>1.8615354643179058E-3</v>
      </c>
      <c r="Y18">
        <f t="shared" si="17"/>
        <v>8.4559323916133002E-3</v>
      </c>
      <c r="Z18">
        <f t="shared" si="18"/>
        <v>0.83527577130539876</v>
      </c>
      <c r="AB18">
        <f t="shared" si="19"/>
        <v>3265.9107399101085</v>
      </c>
      <c r="AC18">
        <f t="shared" si="2"/>
        <v>3366.7836504808165</v>
      </c>
      <c r="AE18">
        <f t="shared" si="3"/>
        <v>0</v>
      </c>
      <c r="AF18">
        <f t="shared" si="4"/>
        <v>0</v>
      </c>
      <c r="AG18">
        <f t="shared" si="4"/>
        <v>-20.88189428263497</v>
      </c>
      <c r="AH18">
        <f t="shared" si="5"/>
        <v>-930.76773215895287</v>
      </c>
      <c r="AI18">
        <f t="shared" si="6"/>
        <v>-951.64962644158788</v>
      </c>
      <c r="AJ18">
        <f t="shared" si="7"/>
        <v>-100.87291057070797</v>
      </c>
      <c r="AK18">
        <f t="shared" si="22"/>
        <v>70.543671982058342</v>
      </c>
      <c r="AL18">
        <f t="shared" si="8"/>
        <v>-981.97886503023744</v>
      </c>
      <c r="AN18">
        <f t="shared" si="9"/>
        <v>0</v>
      </c>
      <c r="AO18">
        <f t="shared" si="9"/>
        <v>0</v>
      </c>
      <c r="AP18">
        <f t="shared" si="9"/>
        <v>-7.8966404584092942</v>
      </c>
      <c r="AQ18">
        <f t="shared" si="9"/>
        <v>-351.97659904160787</v>
      </c>
      <c r="AR18">
        <f t="shared" si="9"/>
        <v>-359.87323950001718</v>
      </c>
      <c r="AS18">
        <f t="shared" si="9"/>
        <v>-38.145826043787537</v>
      </c>
      <c r="AT18">
        <f t="shared" si="9"/>
        <v>26.676603507255379</v>
      </c>
      <c r="AU18">
        <f t="shared" si="9"/>
        <v>-371.34246203654931</v>
      </c>
      <c r="AW18">
        <v>15</v>
      </c>
      <c r="AX18">
        <f>IF(Z18&gt;0, (R18*SUMPRODUCT(K18:$K$98, X18:$X$98)-K18*$AZ$3)/Z18, 0)</f>
        <v>4030.7450139719567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10"/>
        <v>7.2300000000000003E-2</v>
      </c>
      <c r="I19" s="5">
        <f t="shared" si="11"/>
        <v>1.0723</v>
      </c>
      <c r="J19">
        <f t="shared" si="12"/>
        <v>0.93257483913084027</v>
      </c>
      <c r="K19">
        <f t="shared" si="20"/>
        <v>0.3526599697087387</v>
      </c>
      <c r="L19" s="2">
        <v>16</v>
      </c>
      <c r="M19" s="6">
        <v>2.2708170000000001E-3</v>
      </c>
      <c r="Q19" s="4">
        <f t="shared" si="21"/>
        <v>25</v>
      </c>
      <c r="R19">
        <f t="shared" si="0"/>
        <v>500000</v>
      </c>
      <c r="S19">
        <f t="shared" si="1"/>
        <v>4193.382491871419</v>
      </c>
      <c r="U19">
        <f t="shared" si="13"/>
        <v>2.2708170000000001E-3</v>
      </c>
      <c r="V19">
        <f t="shared" si="14"/>
        <v>0.01</v>
      </c>
      <c r="W19">
        <f t="shared" si="15"/>
        <v>0.83527577130539876</v>
      </c>
      <c r="X19">
        <f t="shared" si="16"/>
        <v>1.8967584211684117E-3</v>
      </c>
      <c r="Y19">
        <f t="shared" si="17"/>
        <v>8.352757713053988E-3</v>
      </c>
      <c r="Z19">
        <f t="shared" si="18"/>
        <v>0.82502625517117634</v>
      </c>
      <c r="AB19">
        <f t="shared" si="19"/>
        <v>3366.7836504808165</v>
      </c>
      <c r="AC19">
        <f t="shared" si="2"/>
        <v>3459.6506537690525</v>
      </c>
      <c r="AE19">
        <f t="shared" si="3"/>
        <v>0</v>
      </c>
      <c r="AF19">
        <f t="shared" si="4"/>
        <v>0</v>
      </c>
      <c r="AG19">
        <f t="shared" si="4"/>
        <v>-20.625656379279409</v>
      </c>
      <c r="AH19">
        <f t="shared" si="5"/>
        <v>-948.37921058420579</v>
      </c>
      <c r="AI19">
        <f t="shared" si="6"/>
        <v>-969.00486696348526</v>
      </c>
      <c r="AJ19">
        <f t="shared" si="7"/>
        <v>-92.867003288235992</v>
      </c>
      <c r="AK19">
        <f t="shared" si="22"/>
        <v>75.079275405722214</v>
      </c>
      <c r="AL19">
        <f t="shared" si="8"/>
        <v>-986.79259484599902</v>
      </c>
      <c r="AN19">
        <f t="shared" si="9"/>
        <v>0</v>
      </c>
      <c r="AO19">
        <f t="shared" si="9"/>
        <v>0</v>
      </c>
      <c r="AP19">
        <f t="shared" si="9"/>
        <v>-7.2738433539395295</v>
      </c>
      <c r="AQ19">
        <f t="shared" si="9"/>
        <v>-334.45538367702352</v>
      </c>
      <c r="AR19">
        <f t="shared" si="9"/>
        <v>-341.7292270309631</v>
      </c>
      <c r="AS19">
        <f t="shared" si="9"/>
        <v>-32.750474566570645</v>
      </c>
      <c r="AT19">
        <f t="shared" si="9"/>
        <v>26.477454990336046</v>
      </c>
      <c r="AU19">
        <f t="shared" si="9"/>
        <v>-348.00224660719766</v>
      </c>
      <c r="AW19">
        <v>16</v>
      </c>
      <c r="AX19">
        <f>IF(Z19&gt;0, (R19*SUMPRODUCT(K19:$K$98, X19:$X$98)-K19*$AZ$3)/Z19, 0)</f>
        <v>4193.382491871419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0.33449679380512065</v>
      </c>
      <c r="L20" s="2">
        <v>17</v>
      </c>
      <c r="M20" s="6">
        <v>2.3392280000000001E-3</v>
      </c>
      <c r="Q20" s="4">
        <f t="shared" si="21"/>
        <v>25</v>
      </c>
      <c r="R20">
        <f t="shared" si="0"/>
        <v>500000</v>
      </c>
      <c r="S20">
        <f t="shared" si="1"/>
        <v>4224.2118953814643</v>
      </c>
      <c r="U20">
        <f t="shared" si="13"/>
        <v>2.3392280000000001E-3</v>
      </c>
      <c r="V20">
        <f t="shared" si="14"/>
        <v>0.01</v>
      </c>
      <c r="W20">
        <f t="shared" si="15"/>
        <v>0.82502625517117634</v>
      </c>
      <c r="X20">
        <f t="shared" si="16"/>
        <v>1.9299245168315606E-3</v>
      </c>
      <c r="Y20">
        <f t="shared" si="17"/>
        <v>8.2502625517117643E-3</v>
      </c>
      <c r="Z20">
        <f t="shared" si="18"/>
        <v>0.81484606810263294</v>
      </c>
      <c r="AB20">
        <f t="shared" si="19"/>
        <v>3459.6506537690525</v>
      </c>
      <c r="AC20">
        <f t="shared" si="2"/>
        <v>3442.0824537839567</v>
      </c>
      <c r="AE20">
        <f t="shared" si="3"/>
        <v>0</v>
      </c>
      <c r="AF20">
        <f t="shared" si="4"/>
        <v>0</v>
      </c>
      <c r="AG20">
        <f t="shared" si="4"/>
        <v>-20.371151702565822</v>
      </c>
      <c r="AH20">
        <f t="shared" si="5"/>
        <v>-964.9622584157803</v>
      </c>
      <c r="AI20">
        <f t="shared" si="6"/>
        <v>-985.33341011834614</v>
      </c>
      <c r="AJ20">
        <f t="shared" si="7"/>
        <v>17.568199985095816</v>
      </c>
      <c r="AK20">
        <f t="shared" si="22"/>
        <v>14.876497811206926</v>
      </c>
      <c r="AL20">
        <f t="shared" si="8"/>
        <v>-952.88871232204338</v>
      </c>
      <c r="AN20">
        <f t="shared" si="9"/>
        <v>0</v>
      </c>
      <c r="AO20">
        <f t="shared" si="9"/>
        <v>0</v>
      </c>
      <c r="AP20">
        <f t="shared" si="9"/>
        <v>-6.8140849306259925</v>
      </c>
      <c r="AQ20">
        <f t="shared" si="9"/>
        <v>-322.77678158302683</v>
      </c>
      <c r="AR20">
        <f t="shared" si="9"/>
        <v>-329.59086651365283</v>
      </c>
      <c r="AS20">
        <f t="shared" si="9"/>
        <v>5.8765065679417186</v>
      </c>
      <c r="AT20">
        <f t="shared" si="9"/>
        <v>4.9761408208976121</v>
      </c>
      <c r="AU20">
        <f t="shared" si="9"/>
        <v>-318.7382191248135</v>
      </c>
      <c r="AW20">
        <v>17</v>
      </c>
      <c r="AX20">
        <f>IF(Z20&gt;0, (R20*SUMPRODUCT(K20:$K$98, X20:$X$98)-K20*$AZ$3)/Z20, 0)</f>
        <v>4224.2118953814643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10"/>
        <v>5.16E-2</v>
      </c>
      <c r="I21" s="5">
        <f t="shared" si="11"/>
        <v>1.0516000000000001</v>
      </c>
      <c r="J21">
        <f t="shared" si="12"/>
        <v>0.95093191327500948</v>
      </c>
      <c r="K21">
        <f t="shared" si="20"/>
        <v>0.31808367611745975</v>
      </c>
      <c r="L21" s="2">
        <v>18</v>
      </c>
      <c r="M21" s="6">
        <v>2.4176169999999999E-3</v>
      </c>
      <c r="Q21" s="4">
        <f t="shared" si="21"/>
        <v>25</v>
      </c>
      <c r="R21">
        <f t="shared" si="0"/>
        <v>500000</v>
      </c>
      <c r="S21">
        <f t="shared" si="1"/>
        <v>4232.0656728651484</v>
      </c>
      <c r="U21">
        <f t="shared" si="13"/>
        <v>2.4176169999999999E-3</v>
      </c>
      <c r="V21">
        <f t="shared" si="14"/>
        <v>0.01</v>
      </c>
      <c r="W21">
        <f t="shared" si="15"/>
        <v>0.81484606810263294</v>
      </c>
      <c r="X21">
        <f t="shared" si="16"/>
        <v>1.9699857066280829E-3</v>
      </c>
      <c r="Y21">
        <f t="shared" si="17"/>
        <v>8.1484606810263288E-3</v>
      </c>
      <c r="Z21">
        <f t="shared" si="18"/>
        <v>0.80472762171497847</v>
      </c>
      <c r="AB21">
        <f t="shared" si="19"/>
        <v>3442.0824537839567</v>
      </c>
      <c r="AC21">
        <f t="shared" si="2"/>
        <v>3405.6601438663711</v>
      </c>
      <c r="AE21">
        <f t="shared" si="3"/>
        <v>0</v>
      </c>
      <c r="AF21">
        <f t="shared" si="4"/>
        <v>0</v>
      </c>
      <c r="AG21">
        <f t="shared" si="4"/>
        <v>-20.118190542874462</v>
      </c>
      <c r="AH21">
        <f t="shared" si="5"/>
        <v>-984.99285331404144</v>
      </c>
      <c r="AI21">
        <f t="shared" si="6"/>
        <v>-1005.1110438569159</v>
      </c>
      <c r="AJ21">
        <f t="shared" si="7"/>
        <v>36.422309917585608</v>
      </c>
      <c r="AK21">
        <f t="shared" si="22"/>
        <v>5.5073319260543308</v>
      </c>
      <c r="AL21">
        <f t="shared" si="8"/>
        <v>-963.18140201327594</v>
      </c>
      <c r="AN21">
        <f t="shared" si="9"/>
        <v>0</v>
      </c>
      <c r="AO21">
        <f t="shared" si="9"/>
        <v>0</v>
      </c>
      <c r="AP21">
        <f t="shared" si="9"/>
        <v>-6.3992680047090218</v>
      </c>
      <c r="AQ21">
        <f t="shared" si="9"/>
        <v>-313.31014773155607</v>
      </c>
      <c r="AR21">
        <f t="shared" si="9"/>
        <v>-319.7094157362651</v>
      </c>
      <c r="AS21">
        <f t="shared" si="9"/>
        <v>11.585342231275042</v>
      </c>
      <c r="AT21">
        <f t="shared" si="9"/>
        <v>1.7517923846384116</v>
      </c>
      <c r="AU21">
        <f t="shared" si="9"/>
        <v>-306.37228112035166</v>
      </c>
      <c r="AW21">
        <v>18</v>
      </c>
      <c r="AX21">
        <f>IF(Z21&gt;0, (R21*SUMPRODUCT(K21:$K$98, X21:$X$98)-K21*$AZ$3)/Z21, 0)</f>
        <v>4232.0656728651484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10"/>
        <v>7.1000000000000008E-2</v>
      </c>
      <c r="I22" s="5">
        <f t="shared" si="11"/>
        <v>1.071</v>
      </c>
      <c r="J22">
        <f t="shared" si="12"/>
        <v>0.93370681605975725</v>
      </c>
      <c r="K22">
        <f t="shared" si="20"/>
        <v>0.29699689646821636</v>
      </c>
      <c r="L22" s="2">
        <v>19</v>
      </c>
      <c r="M22" s="6">
        <v>2.502181E-3</v>
      </c>
      <c r="Q22" s="4">
        <f t="shared" si="21"/>
        <v>25</v>
      </c>
      <c r="R22">
        <f t="shared" si="0"/>
        <v>500000</v>
      </c>
      <c r="S22">
        <f t="shared" si="1"/>
        <v>4354.3337839975775</v>
      </c>
      <c r="U22">
        <f t="shared" si="13"/>
        <v>2.502181E-3</v>
      </c>
      <c r="V22">
        <f t="shared" si="14"/>
        <v>0.01</v>
      </c>
      <c r="W22">
        <f t="shared" si="15"/>
        <v>0.80472762171497847</v>
      </c>
      <c r="X22">
        <f t="shared" si="16"/>
        <v>2.0135741652304064E-3</v>
      </c>
      <c r="Y22">
        <f t="shared" si="17"/>
        <v>8.047276217149785E-3</v>
      </c>
      <c r="Z22">
        <f t="shared" si="18"/>
        <v>0.79466677133259833</v>
      </c>
      <c r="AB22">
        <f t="shared" si="19"/>
        <v>3405.6601438663711</v>
      </c>
      <c r="AC22">
        <f t="shared" si="2"/>
        <v>3460.2443694338103</v>
      </c>
      <c r="AE22">
        <f t="shared" si="3"/>
        <v>0</v>
      </c>
      <c r="AF22">
        <f t="shared" si="4"/>
        <v>0</v>
      </c>
      <c r="AG22">
        <f t="shared" si="4"/>
        <v>-19.866669283314959</v>
      </c>
      <c r="AH22">
        <f t="shared" si="5"/>
        <v>-1006.7870826152032</v>
      </c>
      <c r="AI22">
        <f t="shared" si="6"/>
        <v>-1026.6537518985181</v>
      </c>
      <c r="AJ22">
        <f t="shared" si="7"/>
        <v>-54.584225567439262</v>
      </c>
      <c r="AK22">
        <f t="shared" si="22"/>
        <v>71.518863021193795</v>
      </c>
      <c r="AL22">
        <f t="shared" si="8"/>
        <v>-1009.7191144447636</v>
      </c>
      <c r="AN22">
        <f t="shared" si="9"/>
        <v>0</v>
      </c>
      <c r="AO22">
        <f t="shared" si="9"/>
        <v>0</v>
      </c>
      <c r="AP22">
        <f t="shared" si="9"/>
        <v>-5.9003391203049871</v>
      </c>
      <c r="AQ22">
        <f t="shared" si="9"/>
        <v>-299.01263894100509</v>
      </c>
      <c r="AR22">
        <f t="shared" si="9"/>
        <v>-304.91297806131007</v>
      </c>
      <c r="AS22">
        <f t="shared" si="9"/>
        <v>-16.211345589650527</v>
      </c>
      <c r="AT22">
        <f t="shared" si="9"/>
        <v>21.24088035623004</v>
      </c>
      <c r="AU22">
        <f t="shared" si="9"/>
        <v>-299.88344329473057</v>
      </c>
      <c r="AW22">
        <v>19</v>
      </c>
      <c r="AX22">
        <f>IF(Z22&gt;0, (R22*SUMPRODUCT(K22:$K$98, X22:$X$98)-K22*$AZ$3)/Z22, 0)</f>
        <v>4354.3337839975775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0.26517580041805033</v>
      </c>
      <c r="L23" s="2">
        <v>20</v>
      </c>
      <c r="M23" s="6">
        <v>2.5943469999999999E-3</v>
      </c>
      <c r="Q23" s="4">
        <f t="shared" si="21"/>
        <v>25</v>
      </c>
      <c r="R23">
        <f t="shared" si="0"/>
        <v>500000</v>
      </c>
      <c r="S23">
        <f t="shared" si="1"/>
        <v>4736.3337104481343</v>
      </c>
      <c r="U23">
        <f t="shared" si="13"/>
        <v>2.5943469999999999E-3</v>
      </c>
      <c r="V23">
        <f t="shared" si="14"/>
        <v>0.01</v>
      </c>
      <c r="W23">
        <f t="shared" si="15"/>
        <v>0.79466677133259833</v>
      </c>
      <c r="X23">
        <f t="shared" si="16"/>
        <v>2.0616413542064124E-3</v>
      </c>
      <c r="Y23">
        <f t="shared" si="17"/>
        <v>7.9466677133259826E-3</v>
      </c>
      <c r="Z23">
        <f t="shared" si="18"/>
        <v>0.78465846226506597</v>
      </c>
      <c r="AB23">
        <f t="shared" si="19"/>
        <v>3460.2443694338103</v>
      </c>
      <c r="AC23">
        <f t="shared" si="2"/>
        <v>3716.4043260144272</v>
      </c>
      <c r="AE23">
        <f t="shared" si="3"/>
        <v>0</v>
      </c>
      <c r="AF23">
        <f t="shared" si="4"/>
        <v>0</v>
      </c>
      <c r="AG23">
        <f t="shared" si="4"/>
        <v>-19.61646155662665</v>
      </c>
      <c r="AH23">
        <f t="shared" si="5"/>
        <v>-1030.8206771032062</v>
      </c>
      <c r="AI23">
        <f t="shared" si="6"/>
        <v>-1050.437138659833</v>
      </c>
      <c r="AJ23">
        <f t="shared" si="7"/>
        <v>-256.15995658061684</v>
      </c>
      <c r="AK23">
        <f t="shared" si="22"/>
        <v>242.21710586036676</v>
      </c>
      <c r="AL23">
        <f t="shared" si="8"/>
        <v>-1064.3799893800831</v>
      </c>
      <c r="AN23">
        <f t="shared" si="9"/>
        <v>0</v>
      </c>
      <c r="AO23">
        <f t="shared" si="9"/>
        <v>0</v>
      </c>
      <c r="AP23">
        <f t="shared" si="9"/>
        <v>-5.2018108946483856</v>
      </c>
      <c r="AQ23">
        <f t="shared" si="9"/>
        <v>-273.34869813831932</v>
      </c>
      <c r="AR23">
        <f t="shared" si="9"/>
        <v>-278.55050903296774</v>
      </c>
      <c r="AS23">
        <f t="shared" si="9"/>
        <v>-67.927421521318095</v>
      </c>
      <c r="AT23">
        <f t="shared" si="9"/>
        <v>64.230114921466381</v>
      </c>
      <c r="AU23">
        <f t="shared" si="9"/>
        <v>-282.24781563281942</v>
      </c>
      <c r="AW23">
        <v>20</v>
      </c>
      <c r="AX23">
        <f>IF(Z23&gt;0, (R23*SUMPRODUCT(K23:$K$98, X23:$X$98)-K23*$AZ$3)/Z23, 0)</f>
        <v>4736.3337104481343</v>
      </c>
    </row>
    <row r="24" spans="5:50" x14ac:dyDescent="0.25">
      <c r="E24">
        <v>2024</v>
      </c>
      <c r="F24" s="5">
        <v>3.5571999999999999E-2</v>
      </c>
      <c r="G24"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0.23676410751611635</v>
      </c>
      <c r="L24" s="2">
        <v>21</v>
      </c>
      <c r="M24" s="6">
        <v>2.6922130000000002E-3</v>
      </c>
      <c r="Q24" s="4">
        <f t="shared" si="21"/>
        <v>25</v>
      </c>
      <c r="R24">
        <f t="shared" si="0"/>
        <v>500000</v>
      </c>
      <c r="S24">
        <f t="shared" si="1"/>
        <v>5084.2241452892313</v>
      </c>
      <c r="U24">
        <f t="shared" si="13"/>
        <v>2.6922130000000002E-3</v>
      </c>
      <c r="V24">
        <f t="shared" si="14"/>
        <v>0.01</v>
      </c>
      <c r="W24">
        <f t="shared" si="15"/>
        <v>0.78465846226506597</v>
      </c>
      <c r="X24">
        <f t="shared" si="16"/>
        <v>2.11246771267002E-3</v>
      </c>
      <c r="Y24">
        <f t="shared" si="17"/>
        <v>7.8465846226506604E-3</v>
      </c>
      <c r="Z24">
        <f t="shared" si="18"/>
        <v>0.77469940992974529</v>
      </c>
      <c r="AB24">
        <f t="shared" si="19"/>
        <v>3716.4043260144272</v>
      </c>
      <c r="AC24">
        <f t="shared" si="2"/>
        <v>3938.7454453061309</v>
      </c>
      <c r="AE24">
        <f t="shared" si="3"/>
        <v>0</v>
      </c>
      <c r="AF24">
        <f t="shared" si="4"/>
        <v>0</v>
      </c>
      <c r="AG24">
        <f t="shared" si="4"/>
        <v>-19.367485248243632</v>
      </c>
      <c r="AH24">
        <f t="shared" si="5"/>
        <v>-1056.2338563350099</v>
      </c>
      <c r="AI24">
        <f t="shared" si="6"/>
        <v>-1075.6013415832535</v>
      </c>
      <c r="AJ24">
        <f t="shared" si="7"/>
        <v>-222.34111929170376</v>
      </c>
      <c r="AK24">
        <f t="shared" si="22"/>
        <v>260.14830282100991</v>
      </c>
      <c r="AL24">
        <f t="shared" si="8"/>
        <v>-1037.7941580539473</v>
      </c>
      <c r="AN24">
        <f t="shared" si="9"/>
        <v>0</v>
      </c>
      <c r="AO24">
        <f t="shared" si="9"/>
        <v>0</v>
      </c>
      <c r="AP24">
        <f t="shared" si="9"/>
        <v>-4.5855253596319523</v>
      </c>
      <c r="AQ24">
        <f t="shared" si="9"/>
        <v>-250.07826632346448</v>
      </c>
      <c r="AR24">
        <f t="shared" si="9"/>
        <v>-254.66379168309643</v>
      </c>
      <c r="AS24">
        <f t="shared" si="9"/>
        <v>-52.6423966732346</v>
      </c>
      <c r="AT24">
        <f t="shared" si="9"/>
        <v>61.593780739248785</v>
      </c>
      <c r="AU24">
        <f t="shared" si="9"/>
        <v>-245.71240761708222</v>
      </c>
      <c r="AW24">
        <v>21</v>
      </c>
      <c r="AX24">
        <f>IF(Z24&gt;0, (R24*SUMPRODUCT(K24:$K$98, X24:$X$98)-K24*$AZ$3)/Z24, 0)</f>
        <v>5084.2241452892313</v>
      </c>
    </row>
    <row r="25" spans="5:50" x14ac:dyDescent="0.25">
      <c r="E25">
        <v>2025</v>
      </c>
      <c r="F25" s="5">
        <v>3.5571999999999999E-2</v>
      </c>
      <c r="G25"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0.21139652456796101</v>
      </c>
      <c r="L25" s="2">
        <v>22</v>
      </c>
      <c r="M25" s="6">
        <v>2.807183E-3</v>
      </c>
      <c r="Q25" s="4">
        <f t="shared" si="21"/>
        <v>25</v>
      </c>
      <c r="R25">
        <f t="shared" si="0"/>
        <v>500000</v>
      </c>
      <c r="S25">
        <f t="shared" si="1"/>
        <v>5401.8931408690169</v>
      </c>
      <c r="U25">
        <f t="shared" si="13"/>
        <v>2.807183E-3</v>
      </c>
      <c r="V25">
        <f t="shared" si="14"/>
        <v>0.01</v>
      </c>
      <c r="W25">
        <f t="shared" si="15"/>
        <v>0.77469940992974529</v>
      </c>
      <c r="X25">
        <f t="shared" si="16"/>
        <v>2.1747230136648123E-3</v>
      </c>
      <c r="Y25">
        <f t="shared" si="17"/>
        <v>7.7469940992974532E-3</v>
      </c>
      <c r="Z25">
        <f t="shared" si="18"/>
        <v>0.76477769281678298</v>
      </c>
      <c r="AB25">
        <f t="shared" si="19"/>
        <v>3938.7454453061309</v>
      </c>
      <c r="AC25">
        <f t="shared" si="2"/>
        <v>4131.2473731166119</v>
      </c>
      <c r="AE25">
        <f t="shared" si="3"/>
        <v>0</v>
      </c>
      <c r="AF25">
        <f t="shared" si="4"/>
        <v>0</v>
      </c>
      <c r="AG25">
        <f t="shared" si="4"/>
        <v>-19.119442320419573</v>
      </c>
      <c r="AH25">
        <f t="shared" si="5"/>
        <v>-1087.3615068324061</v>
      </c>
      <c r="AI25">
        <f t="shared" si="6"/>
        <v>-1106.4809491528256</v>
      </c>
      <c r="AJ25">
        <f t="shared" si="7"/>
        <v>-192.50192781048099</v>
      </c>
      <c r="AK25">
        <f t="shared" si="22"/>
        <v>275.71218117142917</v>
      </c>
      <c r="AL25">
        <f t="shared" si="8"/>
        <v>-1023.2706957918774</v>
      </c>
      <c r="AN25">
        <f t="shared" si="9"/>
        <v>0</v>
      </c>
      <c r="AO25">
        <f t="shared" si="9"/>
        <v>0</v>
      </c>
      <c r="AP25">
        <f t="shared" si="9"/>
        <v>-4.0417836582142899</v>
      </c>
      <c r="AQ25">
        <f t="shared" si="9"/>
        <v>-229.86444349335184</v>
      </c>
      <c r="AR25">
        <f t="shared" si="9"/>
        <v>-233.90622715156613</v>
      </c>
      <c r="AS25">
        <f t="shared" si="9"/>
        <v>-40.694238511768205</v>
      </c>
      <c r="AT25">
        <f t="shared" si="9"/>
        <v>58.284596880692142</v>
      </c>
      <c r="AU25">
        <f t="shared" si="9"/>
        <v>-216.31586878264218</v>
      </c>
      <c r="AW25">
        <v>22</v>
      </c>
      <c r="AX25">
        <f>IF(Z25&gt;0, (R25*SUMPRODUCT(K25:$K$98, X25:$X$98)-K25*$AZ$3)/Z25, 0)</f>
        <v>5401.8931408690169</v>
      </c>
    </row>
    <row r="26" spans="5:50" x14ac:dyDescent="0.25">
      <c r="E26">
        <v>2026</v>
      </c>
      <c r="F26" s="5">
        <v>3.5571999999999999E-2</v>
      </c>
      <c r="G26"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0.18874689693567948</v>
      </c>
      <c r="L26" s="2">
        <v>23</v>
      </c>
      <c r="M26" s="6">
        <v>2.939255E-3</v>
      </c>
      <c r="Q26" s="4">
        <f t="shared" si="21"/>
        <v>25</v>
      </c>
      <c r="R26">
        <f t="shared" si="0"/>
        <v>500000</v>
      </c>
      <c r="S26">
        <f t="shared" si="1"/>
        <v>5691.6757770778422</v>
      </c>
      <c r="U26">
        <f t="shared" si="13"/>
        <v>2.939255E-3</v>
      </c>
      <c r="V26">
        <f t="shared" si="14"/>
        <v>0.01</v>
      </c>
      <c r="W26">
        <f t="shared" si="15"/>
        <v>0.76477769281678298</v>
      </c>
      <c r="X26">
        <f t="shared" si="16"/>
        <v>2.2478766575001934E-3</v>
      </c>
      <c r="Y26">
        <f t="shared" si="17"/>
        <v>7.6477769281678301E-3</v>
      </c>
      <c r="Z26">
        <f t="shared" si="18"/>
        <v>0.75488203923111497</v>
      </c>
      <c r="AB26">
        <f t="shared" si="19"/>
        <v>4131.2473731166119</v>
      </c>
      <c r="AC26">
        <f t="shared" si="2"/>
        <v>4296.5438172428621</v>
      </c>
      <c r="AE26">
        <f t="shared" si="3"/>
        <v>0</v>
      </c>
      <c r="AF26">
        <f t="shared" si="4"/>
        <v>0</v>
      </c>
      <c r="AG26">
        <f t="shared" si="4"/>
        <v>-18.872050980777875</v>
      </c>
      <c r="AH26">
        <f t="shared" si="5"/>
        <v>-1123.9383287500966</v>
      </c>
      <c r="AI26">
        <f t="shared" si="6"/>
        <v>-1142.8103797308745</v>
      </c>
      <c r="AJ26">
        <f t="shared" si="7"/>
        <v>-165.29644412625021</v>
      </c>
      <c r="AK26">
        <f t="shared" si="22"/>
        <v>289.18731611816287</v>
      </c>
      <c r="AL26">
        <f t="shared" si="8"/>
        <v>-1018.9195077389618</v>
      </c>
      <c r="AN26">
        <f t="shared" si="9"/>
        <v>0</v>
      </c>
      <c r="AO26">
        <f t="shared" si="9"/>
        <v>0</v>
      </c>
      <c r="AP26">
        <f t="shared" si="9"/>
        <v>-3.5620410614337703</v>
      </c>
      <c r="AQ26">
        <f t="shared" si="9"/>
        <v>-212.13987189865432</v>
      </c>
      <c r="AR26">
        <f t="shared" si="9"/>
        <v>-215.70191296008809</v>
      </c>
      <c r="AS26">
        <f t="shared" si="9"/>
        <v>-31.199190903331647</v>
      </c>
      <c r="AT26">
        <f t="shared" si="9"/>
        <v>54.583208550460647</v>
      </c>
      <c r="AU26">
        <f t="shared" si="9"/>
        <v>-192.31789531295908</v>
      </c>
      <c r="AW26">
        <v>23</v>
      </c>
      <c r="AX26">
        <f>IF(Z26&gt;0, (R26*SUMPRODUCT(K26:$K$98, X26:$X$98)-K26*$AZ$3)/Z26, 0)</f>
        <v>5691.6757770778422</v>
      </c>
    </row>
    <row r="27" spans="5:50" x14ac:dyDescent="0.25">
      <c r="E27">
        <v>2027</v>
      </c>
      <c r="F27" s="5">
        <v>3.5571999999999999E-2</v>
      </c>
      <c r="G27"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0.16852401512114237</v>
      </c>
      <c r="L27" s="2">
        <v>24</v>
      </c>
      <c r="M27" s="6">
        <v>3.7729310000000002E-3</v>
      </c>
      <c r="Q27" s="4">
        <f t="shared" si="21"/>
        <v>25</v>
      </c>
      <c r="R27">
        <f t="shared" si="0"/>
        <v>500000</v>
      </c>
      <c r="S27">
        <f t="shared" si="1"/>
        <v>5960.127557318202</v>
      </c>
      <c r="U27">
        <f t="shared" si="13"/>
        <v>3.7729310000000002E-3</v>
      </c>
      <c r="V27">
        <f t="shared" si="14"/>
        <v>0.01</v>
      </c>
      <c r="W27">
        <f t="shared" si="15"/>
        <v>0.75488203923111497</v>
      </c>
      <c r="X27">
        <f t="shared" si="16"/>
        <v>2.84811784715829E-3</v>
      </c>
      <c r="Y27">
        <f t="shared" si="17"/>
        <v>7.5488203923111501E-3</v>
      </c>
      <c r="Z27">
        <f t="shared" si="18"/>
        <v>0.74448510099164544</v>
      </c>
      <c r="AB27">
        <f t="shared" si="19"/>
        <v>4296.5438172428621</v>
      </c>
      <c r="AC27">
        <f t="shared" si="2"/>
        <v>4437.2261664331309</v>
      </c>
      <c r="AE27">
        <f t="shared" si="3"/>
        <v>0</v>
      </c>
      <c r="AF27">
        <f t="shared" si="4"/>
        <v>0</v>
      </c>
      <c r="AG27">
        <f t="shared" si="4"/>
        <v>-18.612127524791138</v>
      </c>
      <c r="AH27">
        <f t="shared" si="5"/>
        <v>-1424.0589235791449</v>
      </c>
      <c r="AI27">
        <f t="shared" si="6"/>
        <v>-1442.671051103936</v>
      </c>
      <c r="AJ27">
        <f t="shared" si="7"/>
        <v>-140.68234919026872</v>
      </c>
      <c r="AK27">
        <f t="shared" si="22"/>
        <v>300.75806720700035</v>
      </c>
      <c r="AL27">
        <f t="shared" si="8"/>
        <v>-1282.5953330872044</v>
      </c>
      <c r="AN27">
        <f t="shared" si="9"/>
        <v>0</v>
      </c>
      <c r="AO27">
        <f t="shared" si="9"/>
        <v>0</v>
      </c>
      <c r="AP27">
        <f t="shared" si="9"/>
        <v>-3.1365904604245318</v>
      </c>
      <c r="AQ27">
        <f t="shared" si="9"/>
        <v>-239.98812757064954</v>
      </c>
      <c r="AR27">
        <f t="shared" si="9"/>
        <v>-243.12471803107405</v>
      </c>
      <c r="AS27">
        <f t="shared" si="9"/>
        <v>-23.708354342218676</v>
      </c>
      <c r="AT27">
        <f t="shared" si="9"/>
        <v>50.684957065798081</v>
      </c>
      <c r="AU27">
        <f t="shared" si="9"/>
        <v>-216.14811530749466</v>
      </c>
      <c r="AW27">
        <v>24</v>
      </c>
      <c r="AX27">
        <f>IF(Z27&gt;0, (R27*SUMPRODUCT(K27:$K$98, X27:$X$98)-K27*$AZ$3)/Z27, 0)</f>
        <v>5960.127557318202</v>
      </c>
    </row>
    <row r="28" spans="5:50" x14ac:dyDescent="0.25">
      <c r="E28">
        <v>2028</v>
      </c>
      <c r="F28" s="5">
        <v>3.5571999999999999E-2</v>
      </c>
      <c r="G28"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0.15046787064387712</v>
      </c>
      <c r="L28" s="2">
        <v>25</v>
      </c>
      <c r="M28" s="6">
        <v>4.6883589999999996E-3</v>
      </c>
      <c r="Q28" s="4">
        <f t="shared" si="21"/>
        <v>25</v>
      </c>
      <c r="R28">
        <f t="shared" si="0"/>
        <v>500000</v>
      </c>
      <c r="S28">
        <f t="shared" si="1"/>
        <v>6151.2628784600411</v>
      </c>
      <c r="U28">
        <f t="shared" si="13"/>
        <v>4.6883589999999996E-3</v>
      </c>
      <c r="V28">
        <f t="shared" si="14"/>
        <v>0.01</v>
      </c>
      <c r="W28">
        <f t="shared" si="15"/>
        <v>0.74448510099164544</v>
      </c>
      <c r="X28">
        <f t="shared" si="16"/>
        <v>3.4904134236000894E-3</v>
      </c>
      <c r="Y28">
        <f t="shared" si="17"/>
        <v>7.4448510099164545E-3</v>
      </c>
      <c r="Z28">
        <f t="shared" si="18"/>
        <v>0.73354983655812889</v>
      </c>
      <c r="AB28">
        <f t="shared" si="19"/>
        <v>4437.2261664331309</v>
      </c>
      <c r="AC28">
        <f t="shared" si="2"/>
        <v>4512.2578791204487</v>
      </c>
      <c r="AE28">
        <f t="shared" si="3"/>
        <v>0</v>
      </c>
      <c r="AF28">
        <f t="shared" si="4"/>
        <v>0</v>
      </c>
      <c r="AG28">
        <f t="shared" si="4"/>
        <v>-18.338745913953222</v>
      </c>
      <c r="AH28">
        <f t="shared" si="5"/>
        <v>-1745.2067118000448</v>
      </c>
      <c r="AI28">
        <f t="shared" si="6"/>
        <v>-1763.5454577139981</v>
      </c>
      <c r="AJ28">
        <f t="shared" si="7"/>
        <v>-75.031712687317849</v>
      </c>
      <c r="AK28">
        <f t="shared" si="22"/>
        <v>310.6058316503192</v>
      </c>
      <c r="AL28">
        <f t="shared" si="8"/>
        <v>-1527.9713387509967</v>
      </c>
      <c r="AN28">
        <f t="shared" si="9"/>
        <v>0</v>
      </c>
      <c r="AO28">
        <f t="shared" si="9"/>
        <v>0</v>
      </c>
      <c r="AP28">
        <f t="shared" si="9"/>
        <v>-2.7593920479516436</v>
      </c>
      <c r="AQ28">
        <f t="shared" si="9"/>
        <v>-262.59753775795525</v>
      </c>
      <c r="AR28">
        <f t="shared" si="9"/>
        <v>-265.35692980590693</v>
      </c>
      <c r="AS28">
        <f t="shared" si="9"/>
        <v>-11.289862038823896</v>
      </c>
      <c r="AT28">
        <f t="shared" si="9"/>
        <v>46.736198097994105</v>
      </c>
      <c r="AU28">
        <f t="shared" si="9"/>
        <v>-229.91059374673671</v>
      </c>
      <c r="AW28">
        <v>25</v>
      </c>
      <c r="AX28">
        <f>IF(Z28&gt;0, (R28*SUMPRODUCT(K28:$K$98, X28:$X$98)-K28*$AZ$3)/Z28, 0)</f>
        <v>6151.2628784600411</v>
      </c>
    </row>
    <row r="29" spans="5:50" x14ac:dyDescent="0.25">
      <c r="E29">
        <v>2029</v>
      </c>
      <c r="F29" s="5">
        <v>3.5571999999999999E-2</v>
      </c>
      <c r="G29"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0.13434631307489028</v>
      </c>
      <c r="L29" s="2">
        <v>26</v>
      </c>
      <c r="M29" s="6">
        <v>5.6712799999999999E-3</v>
      </c>
      <c r="Q29" s="4">
        <f t="shared" si="21"/>
        <v>25</v>
      </c>
      <c r="R29">
        <f t="shared" si="0"/>
        <v>500000</v>
      </c>
      <c r="S29">
        <f t="shared" si="1"/>
        <v>6275.0528057539805</v>
      </c>
      <c r="U29">
        <f t="shared" si="13"/>
        <v>5.6712799999999999E-3</v>
      </c>
      <c r="V29">
        <f t="shared" si="14"/>
        <v>0.01</v>
      </c>
      <c r="W29">
        <f t="shared" si="15"/>
        <v>0.73354983655812889</v>
      </c>
      <c r="X29">
        <f t="shared" si="16"/>
        <v>4.160166517075385E-3</v>
      </c>
      <c r="Y29">
        <f t="shared" si="17"/>
        <v>7.3354983655812894E-3</v>
      </c>
      <c r="Z29">
        <f t="shared" si="18"/>
        <v>0.72205417167547215</v>
      </c>
      <c r="AB29">
        <f t="shared" si="19"/>
        <v>4512.2578791204487</v>
      </c>
      <c r="AC29">
        <f t="shared" si="2"/>
        <v>4530.9280558785376</v>
      </c>
      <c r="AE29">
        <f t="shared" si="3"/>
        <v>0</v>
      </c>
      <c r="AF29">
        <f t="shared" si="4"/>
        <v>0</v>
      </c>
      <c r="AG29">
        <f t="shared" si="4"/>
        <v>-18.051354291886803</v>
      </c>
      <c r="AH29">
        <f t="shared" si="5"/>
        <v>-2080.0832585376925</v>
      </c>
      <c r="AI29">
        <f t="shared" si="6"/>
        <v>-2098.1346128295791</v>
      </c>
      <c r="AJ29">
        <f t="shared" si="7"/>
        <v>-18.670176758088928</v>
      </c>
      <c r="AK29">
        <f t="shared" si="22"/>
        <v>315.85805153843143</v>
      </c>
      <c r="AL29">
        <f t="shared" si="8"/>
        <v>-1800.9467380492365</v>
      </c>
      <c r="AN29">
        <f t="shared" si="9"/>
        <v>0</v>
      </c>
      <c r="AO29">
        <f t="shared" si="9"/>
        <v>0</v>
      </c>
      <c r="AP29">
        <f t="shared" si="9"/>
        <v>-2.4251328951235886</v>
      </c>
      <c r="AQ29">
        <f t="shared" si="9"/>
        <v>-279.45151667334278</v>
      </c>
      <c r="AR29">
        <f t="shared" si="9"/>
        <v>-281.87664956846635</v>
      </c>
      <c r="AS29">
        <f t="shared" si="9"/>
        <v>-2.5082694119057551</v>
      </c>
      <c r="AT29">
        <f t="shared" si="9"/>
        <v>42.434364679206936</v>
      </c>
      <c r="AU29">
        <f t="shared" si="9"/>
        <v>-241.95055430116514</v>
      </c>
      <c r="AW29">
        <v>26</v>
      </c>
      <c r="AX29">
        <f>IF(Z29&gt;0, (R29*SUMPRODUCT(K29:$K$98, X29:$X$98)-K29*$AZ$3)/Z29, 0)</f>
        <v>6275.0528057539805</v>
      </c>
    </row>
    <row r="30" spans="5:50" x14ac:dyDescent="0.25">
      <c r="E30">
        <v>2030</v>
      </c>
      <c r="F30" s="5">
        <v>3.5571999999999999E-2</v>
      </c>
      <c r="G30"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0.11995206524543775</v>
      </c>
      <c r="L30" s="2">
        <v>27</v>
      </c>
      <c r="M30" s="6">
        <v>6.8024940000000001E-3</v>
      </c>
      <c r="Q30" s="4">
        <f t="shared" si="21"/>
        <v>25</v>
      </c>
      <c r="R30">
        <f t="shared" si="0"/>
        <v>500000</v>
      </c>
      <c r="S30">
        <f t="shared" si="1"/>
        <v>6342.4000243727378</v>
      </c>
      <c r="U30">
        <f t="shared" si="13"/>
        <v>6.8024940000000001E-3</v>
      </c>
      <c r="V30">
        <f t="shared" si="14"/>
        <v>0.01</v>
      </c>
      <c r="W30">
        <f t="shared" si="15"/>
        <v>0.72205417167547215</v>
      </c>
      <c r="X30">
        <f t="shared" si="16"/>
        <v>4.9117691704973696E-3</v>
      </c>
      <c r="Y30">
        <f t="shared" si="17"/>
        <v>7.220541716754722E-3</v>
      </c>
      <c r="Z30">
        <f t="shared" si="18"/>
        <v>0.70992186078822006</v>
      </c>
      <c r="AB30">
        <f t="shared" si="19"/>
        <v>4530.9280558785376</v>
      </c>
      <c r="AC30">
        <f t="shared" si="2"/>
        <v>4502.6084271659465</v>
      </c>
      <c r="AE30">
        <f t="shared" si="3"/>
        <v>0</v>
      </c>
      <c r="AF30">
        <f t="shared" si="4"/>
        <v>0</v>
      </c>
      <c r="AG30">
        <f t="shared" si="4"/>
        <v>-17.7480465197055</v>
      </c>
      <c r="AH30">
        <f t="shared" si="5"/>
        <v>-2455.8845852486847</v>
      </c>
      <c r="AI30">
        <f t="shared" si="6"/>
        <v>-2473.6326317683902</v>
      </c>
      <c r="AJ30">
        <f t="shared" si="7"/>
        <v>28.319628712591111</v>
      </c>
      <c r="AK30">
        <f t="shared" si="22"/>
        <v>317.16496391149764</v>
      </c>
      <c r="AL30">
        <f t="shared" si="8"/>
        <v>-2128.1480391443015</v>
      </c>
      <c r="AN30">
        <f t="shared" si="9"/>
        <v>0</v>
      </c>
      <c r="AO30">
        <f t="shared" si="9"/>
        <v>0</v>
      </c>
      <c r="AP30">
        <f t="shared" si="9"/>
        <v>-2.1289148341107786</v>
      </c>
      <c r="AQ30">
        <f t="shared" si="9"/>
        <v>-294.58842800501503</v>
      </c>
      <c r="AR30">
        <f t="shared" si="9"/>
        <v>-296.71734283912582</v>
      </c>
      <c r="AS30">
        <f t="shared" si="9"/>
        <v>3.3969979510593014</v>
      </c>
      <c r="AT30">
        <f t="shared" si="9"/>
        <v>38.044592444678877</v>
      </c>
      <c r="AU30">
        <f t="shared" si="9"/>
        <v>-255.27575244338766</v>
      </c>
      <c r="AW30">
        <v>27</v>
      </c>
      <c r="AX30">
        <f>IF(Z30&gt;0, (R30*SUMPRODUCT(K30:$K$98, X30:$X$98)-K30*$AZ$3)/Z30, 0)</f>
        <v>6342.4000243727378</v>
      </c>
    </row>
    <row r="31" spans="5:50" x14ac:dyDescent="0.25">
      <c r="E31">
        <v>2031</v>
      </c>
      <c r="F31" s="5">
        <v>3.5571999999999999E-2</v>
      </c>
      <c r="G31"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0.10710005825485512</v>
      </c>
      <c r="L31" s="2">
        <v>28</v>
      </c>
      <c r="M31" s="6">
        <v>8.090557E-3</v>
      </c>
      <c r="Q31" s="4">
        <f t="shared" si="21"/>
        <v>25</v>
      </c>
      <c r="R31">
        <f t="shared" si="0"/>
        <v>500000</v>
      </c>
      <c r="S31">
        <f t="shared" si="1"/>
        <v>6358.3109422113002</v>
      </c>
      <c r="U31">
        <f t="shared" si="13"/>
        <v>8.090557E-3</v>
      </c>
      <c r="V31">
        <f t="shared" si="14"/>
        <v>0.01</v>
      </c>
      <c r="W31">
        <f t="shared" si="15"/>
        <v>0.70992186078822006</v>
      </c>
      <c r="X31">
        <f t="shared" si="16"/>
        <v>5.7436632802531596E-3</v>
      </c>
      <c r="Y31">
        <f t="shared" si="17"/>
        <v>7.0992186078822003E-3</v>
      </c>
      <c r="Z31">
        <f t="shared" si="18"/>
        <v>0.69707897890008474</v>
      </c>
      <c r="AB31">
        <f t="shared" si="19"/>
        <v>4502.6084271659465</v>
      </c>
      <c r="AC31">
        <f t="shared" si="2"/>
        <v>4432.2448991258889</v>
      </c>
      <c r="AE31">
        <f t="shared" si="3"/>
        <v>0</v>
      </c>
      <c r="AF31">
        <f t="shared" si="4"/>
        <v>0</v>
      </c>
      <c r="AG31">
        <f t="shared" si="4"/>
        <v>-17.426974472502117</v>
      </c>
      <c r="AH31">
        <f t="shared" si="5"/>
        <v>-2871.8316401265797</v>
      </c>
      <c r="AI31">
        <f t="shared" si="6"/>
        <v>-2889.2586145990817</v>
      </c>
      <c r="AJ31">
        <f t="shared" si="7"/>
        <v>70.363528040057645</v>
      </c>
      <c r="AK31">
        <f t="shared" si="22"/>
        <v>315.18258990161627</v>
      </c>
      <c r="AL31">
        <f t="shared" si="8"/>
        <v>-2503.7124966574079</v>
      </c>
      <c r="AN31">
        <f t="shared" si="9"/>
        <v>0</v>
      </c>
      <c r="AO31">
        <f t="shared" si="9"/>
        <v>0</v>
      </c>
      <c r="AP31">
        <f t="shared" si="9"/>
        <v>-1.8664299812108498</v>
      </c>
      <c r="AQ31">
        <f t="shared" si="9"/>
        <v>-307.57333595569281</v>
      </c>
      <c r="AR31">
        <f t="shared" si="9"/>
        <v>-309.43976593690365</v>
      </c>
      <c r="AS31">
        <f t="shared" si="9"/>
        <v>7.5359379521073055</v>
      </c>
      <c r="AT31">
        <f t="shared" si="9"/>
        <v>33.756073739379211</v>
      </c>
      <c r="AU31">
        <f t="shared" si="9"/>
        <v>-268.14775424541716</v>
      </c>
      <c r="AW31">
        <v>28</v>
      </c>
      <c r="AX31">
        <f>IF(Z31&gt;0, (R31*SUMPRODUCT(K31:$K$98, X31:$X$98)-K31*$AZ$3)/Z31, 0)</f>
        <v>6358.3109422113002</v>
      </c>
    </row>
    <row r="32" spans="5:50" x14ac:dyDescent="0.25">
      <c r="E32">
        <v>2032</v>
      </c>
      <c r="F32" s="5">
        <v>3.5571999999999999E-2</v>
      </c>
      <c r="G32"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9.562505201326349E-2</v>
      </c>
      <c r="L32" s="2">
        <v>29</v>
      </c>
      <c r="M32" s="6">
        <v>9.5159809999999997E-3</v>
      </c>
      <c r="Q32" s="4">
        <f t="shared" si="21"/>
        <v>25</v>
      </c>
      <c r="R32">
        <f t="shared" si="0"/>
        <v>500000</v>
      </c>
      <c r="S32">
        <f t="shared" si="1"/>
        <v>6327.7715204012429</v>
      </c>
      <c r="U32">
        <f t="shared" si="13"/>
        <v>9.5159809999999997E-3</v>
      </c>
      <c r="V32">
        <f t="shared" si="14"/>
        <v>0.01</v>
      </c>
      <c r="W32">
        <f t="shared" si="15"/>
        <v>0.69707897890008474</v>
      </c>
      <c r="X32">
        <f t="shared" si="16"/>
        <v>6.6333903187126069E-3</v>
      </c>
      <c r="Y32">
        <f t="shared" si="17"/>
        <v>6.970789789000848E-3</v>
      </c>
      <c r="Z32">
        <f t="shared" si="18"/>
        <v>0.68347479879237127</v>
      </c>
      <c r="AB32">
        <f t="shared" si="19"/>
        <v>4432.2448991258889</v>
      </c>
      <c r="AC32">
        <f t="shared" si="2"/>
        <v>4324.8723667103368</v>
      </c>
      <c r="AE32">
        <f t="shared" si="3"/>
        <v>0</v>
      </c>
      <c r="AF32">
        <f t="shared" si="4"/>
        <v>0</v>
      </c>
      <c r="AG32">
        <f t="shared" si="4"/>
        <v>-17.086869969809282</v>
      </c>
      <c r="AH32">
        <f t="shared" si="5"/>
        <v>-3316.6951593563035</v>
      </c>
      <c r="AI32">
        <f t="shared" si="6"/>
        <v>-3333.7820293261129</v>
      </c>
      <c r="AJ32">
        <f t="shared" si="7"/>
        <v>107.37253241555209</v>
      </c>
      <c r="AK32">
        <f t="shared" si="22"/>
        <v>310.25714293881225</v>
      </c>
      <c r="AL32">
        <f t="shared" si="8"/>
        <v>-2916.1523539717487</v>
      </c>
      <c r="AN32">
        <f t="shared" si="9"/>
        <v>0</v>
      </c>
      <c r="AO32">
        <f t="shared" si="9"/>
        <v>0</v>
      </c>
      <c r="AP32">
        <f t="shared" si="9"/>
        <v>-1.6339328296068825</v>
      </c>
      <c r="AQ32">
        <f t="shared" si="9"/>
        <v>-317.15914712558578</v>
      </c>
      <c r="AR32">
        <f t="shared" si="9"/>
        <v>-318.79307995519264</v>
      </c>
      <c r="AS32">
        <f t="shared" si="9"/>
        <v>10.267503997032989</v>
      </c>
      <c r="AT32">
        <f t="shared" si="9"/>
        <v>29.668355431010447</v>
      </c>
      <c r="AU32">
        <f t="shared" si="9"/>
        <v>-278.85722052714925</v>
      </c>
      <c r="AW32">
        <v>29</v>
      </c>
      <c r="AX32">
        <f>IF(Z32&gt;0, (R32*SUMPRODUCT(K32:$K$98, X32:$X$98)-K32*$AZ$3)/Z32, 0)</f>
        <v>6327.7715204012429</v>
      </c>
    </row>
    <row r="33" spans="5:50" x14ac:dyDescent="0.25">
      <c r="E33">
        <v>2033</v>
      </c>
      <c r="F33" s="5">
        <v>3.5571999999999999E-2</v>
      </c>
      <c r="G33"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8.5379510726128108E-2</v>
      </c>
      <c r="L33" s="2">
        <v>30</v>
      </c>
      <c r="M33" s="6">
        <v>1.1135328E-2</v>
      </c>
      <c r="Q33" s="4">
        <f t="shared" si="21"/>
        <v>25</v>
      </c>
      <c r="R33">
        <f t="shared" si="0"/>
        <v>500000</v>
      </c>
      <c r="S33">
        <f t="shared" si="1"/>
        <v>6257.5192441408499</v>
      </c>
      <c r="U33">
        <f t="shared" si="13"/>
        <v>1.1135328E-2</v>
      </c>
      <c r="V33">
        <f t="shared" si="14"/>
        <v>0.01</v>
      </c>
      <c r="W33">
        <f t="shared" si="15"/>
        <v>0.68347479879237127</v>
      </c>
      <c r="X33">
        <f t="shared" si="16"/>
        <v>7.6107160642870583E-3</v>
      </c>
      <c r="Y33">
        <f t="shared" si="17"/>
        <v>6.8347479879237128E-3</v>
      </c>
      <c r="Z33">
        <f t="shared" si="18"/>
        <v>0.66902933474016046</v>
      </c>
      <c r="AB33">
        <f t="shared" si="19"/>
        <v>4324.8723667103368</v>
      </c>
      <c r="AC33">
        <f t="shared" si="2"/>
        <v>4186.4639370313043</v>
      </c>
      <c r="AE33">
        <f t="shared" si="3"/>
        <v>0</v>
      </c>
      <c r="AF33">
        <f t="shared" si="4"/>
        <v>0</v>
      </c>
      <c r="AG33">
        <f t="shared" si="4"/>
        <v>-16.725733368504013</v>
      </c>
      <c r="AH33">
        <f t="shared" si="5"/>
        <v>-3805.3580321435293</v>
      </c>
      <c r="AI33">
        <f t="shared" si="6"/>
        <v>-3822.0837655120331</v>
      </c>
      <c r="AJ33">
        <f t="shared" si="7"/>
        <v>138.40842967903245</v>
      </c>
      <c r="AK33">
        <f t="shared" si="22"/>
        <v>302.74106566972358</v>
      </c>
      <c r="AL33">
        <f t="shared" si="8"/>
        <v>-3380.9342701632772</v>
      </c>
      <c r="AN33">
        <f t="shared" si="9"/>
        <v>0</v>
      </c>
      <c r="AO33">
        <f t="shared" si="9"/>
        <v>0</v>
      </c>
      <c r="AP33">
        <f t="shared" si="9"/>
        <v>-1.4280349315385472</v>
      </c>
      <c r="AQ33">
        <f t="shared" si="9"/>
        <v>-324.89960692215618</v>
      </c>
      <c r="AR33">
        <f t="shared" si="9"/>
        <v>-326.32764185369473</v>
      </c>
      <c r="AS33">
        <f t="shared" si="9"/>
        <v>11.817244006367499</v>
      </c>
      <c r="AT33">
        <f t="shared" si="9"/>
        <v>25.847884063587617</v>
      </c>
      <c r="AU33">
        <f t="shared" si="9"/>
        <v>-288.66251378373966</v>
      </c>
      <c r="AW33">
        <v>30</v>
      </c>
      <c r="AX33">
        <f>IF(Z33&gt;0, (R33*SUMPRODUCT(K33:$K$98, X33:$X$98)-K33*$AZ$3)/Z33, 0)</f>
        <v>6257.5192441408499</v>
      </c>
    </row>
    <row r="34" spans="5:50" x14ac:dyDescent="0.25">
      <c r="E34">
        <v>2034</v>
      </c>
      <c r="F34" s="5">
        <v>3.5571999999999999E-2</v>
      </c>
      <c r="G34"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7.6231706005471522E-2</v>
      </c>
      <c r="L34" s="2">
        <v>31</v>
      </c>
      <c r="M34" s="6">
        <v>1.2969985999999999E-2</v>
      </c>
      <c r="Q34" s="4">
        <f t="shared" si="21"/>
        <v>25</v>
      </c>
      <c r="R34">
        <f t="shared" si="0"/>
        <v>500000</v>
      </c>
      <c r="S34">
        <f t="shared" si="1"/>
        <v>6151.749348528434</v>
      </c>
      <c r="U34">
        <f t="shared" si="13"/>
        <v>1.2969985999999999E-2</v>
      </c>
      <c r="V34">
        <f t="shared" si="14"/>
        <v>0.01</v>
      </c>
      <c r="W34">
        <f t="shared" si="15"/>
        <v>0.66902933474016046</v>
      </c>
      <c r="X34">
        <f t="shared" si="16"/>
        <v>8.6773011051691946E-3</v>
      </c>
      <c r="Y34">
        <f t="shared" si="17"/>
        <v>6.6902933474016048E-3</v>
      </c>
      <c r="Z34">
        <f t="shared" si="18"/>
        <v>0.65366174028758972</v>
      </c>
      <c r="AB34">
        <f t="shared" si="19"/>
        <v>4186.4639370313043</v>
      </c>
      <c r="AC34">
        <f t="shared" si="2"/>
        <v>4021.1631849721425</v>
      </c>
      <c r="AE34">
        <f t="shared" si="3"/>
        <v>0</v>
      </c>
      <c r="AF34">
        <f t="shared" si="4"/>
        <v>0</v>
      </c>
      <c r="AG34">
        <f t="shared" si="4"/>
        <v>-16.341543507189744</v>
      </c>
      <c r="AH34">
        <f t="shared" si="5"/>
        <v>-4338.6505525845969</v>
      </c>
      <c r="AI34">
        <f t="shared" si="6"/>
        <v>-4354.9920960917871</v>
      </c>
      <c r="AJ34">
        <f t="shared" si="7"/>
        <v>165.30075205916182</v>
      </c>
      <c r="AK34">
        <f t="shared" si="22"/>
        <v>293.05247559219134</v>
      </c>
      <c r="AL34">
        <f t="shared" si="8"/>
        <v>-3896.6388684404337</v>
      </c>
      <c r="AN34">
        <f t="shared" si="9"/>
        <v>0</v>
      </c>
      <c r="AO34">
        <f t="shared" si="9"/>
        <v>0</v>
      </c>
      <c r="AP34">
        <f t="shared" si="9"/>
        <v>-1.2457437403157106</v>
      </c>
      <c r="AQ34">
        <f t="shared" si="9"/>
        <v>-330.74273338510557</v>
      </c>
      <c r="AR34">
        <f t="shared" si="9"/>
        <v>-331.9884771254213</v>
      </c>
      <c r="AS34">
        <f t="shared" si="9"/>
        <v>12.601158333457365</v>
      </c>
      <c r="AT34">
        <f t="shared" si="9"/>
        <v>22.339890163519549</v>
      </c>
      <c r="AU34">
        <f t="shared" ref="AU34:AU97" si="23">AL34*$K34</f>
        <v>-297.04742862844438</v>
      </c>
      <c r="AW34">
        <v>31</v>
      </c>
      <c r="AX34">
        <f>IF(Z34&gt;0, (R34*SUMPRODUCT(K34:$K$98, X34:$X$98)-K34*$AZ$3)/Z34, 0)</f>
        <v>6151.749348528434</v>
      </c>
    </row>
    <row r="35" spans="5:50" x14ac:dyDescent="0.25">
      <c r="E35">
        <v>2035</v>
      </c>
      <c r="F35" s="5">
        <v>3.5571999999999999E-2</v>
      </c>
      <c r="G35"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6.8064023219171002E-2</v>
      </c>
      <c r="L35" s="2">
        <v>32</v>
      </c>
      <c r="M35" s="6">
        <v>1.4883069000000001E-2</v>
      </c>
      <c r="Q35" s="4">
        <f t="shared" si="21"/>
        <v>25</v>
      </c>
      <c r="R35">
        <f t="shared" si="0"/>
        <v>500000</v>
      </c>
      <c r="S35">
        <f t="shared" si="1"/>
        <v>6013.3976995356934</v>
      </c>
      <c r="U35">
        <f t="shared" si="13"/>
        <v>1.4883069000000001E-2</v>
      </c>
      <c r="V35">
        <f t="shared" si="14"/>
        <v>0.01</v>
      </c>
      <c r="W35">
        <f t="shared" si="15"/>
        <v>0.65366174028758972</v>
      </c>
      <c r="X35">
        <f t="shared" si="16"/>
        <v>9.7284927833602777E-3</v>
      </c>
      <c r="Y35">
        <f t="shared" si="17"/>
        <v>6.5366174028758973E-3</v>
      </c>
      <c r="Z35">
        <f t="shared" si="18"/>
        <v>0.6373966301013535</v>
      </c>
      <c r="AB35">
        <f t="shared" si="19"/>
        <v>4021.1631849721425</v>
      </c>
      <c r="AC35">
        <f t="shared" si="2"/>
        <v>3832.9194291432823</v>
      </c>
      <c r="AE35">
        <f t="shared" si="3"/>
        <v>0</v>
      </c>
      <c r="AF35">
        <f t="shared" ref="AF35:AG66" si="24">-$Z35*P35</f>
        <v>0</v>
      </c>
      <c r="AG35">
        <f t="shared" si="24"/>
        <v>-15.934915752533838</v>
      </c>
      <c r="AH35">
        <f t="shared" si="5"/>
        <v>-4864.2463916801389</v>
      </c>
      <c r="AI35">
        <f t="shared" ref="AI35:AI66" si="25">SUM(AE35:AH35)</f>
        <v>-4880.1813074326728</v>
      </c>
      <c r="AJ35">
        <f t="shared" si="7"/>
        <v>188.24375582886023</v>
      </c>
      <c r="AK35">
        <f t="shared" si="22"/>
        <v>281.48142294805001</v>
      </c>
      <c r="AL35">
        <f t="shared" ref="AL35:AL98" si="26">SUM(AI35:AK35)</f>
        <v>-4410.4561286557628</v>
      </c>
      <c r="AN35">
        <f t="shared" ref="AN35:AT66" si="27">AE35*$K35</f>
        <v>0</v>
      </c>
      <c r="AO35">
        <f t="shared" si="27"/>
        <v>0</v>
      </c>
      <c r="AP35">
        <f t="shared" si="27"/>
        <v>-1.0845944757759969</v>
      </c>
      <c r="AQ35">
        <f t="shared" si="27"/>
        <v>-331.08017934708573</v>
      </c>
      <c r="AR35">
        <f t="shared" si="27"/>
        <v>-332.16477382286172</v>
      </c>
      <c r="AS35">
        <f t="shared" si="27"/>
        <v>12.8126273675995</v>
      </c>
      <c r="AT35">
        <f t="shared" si="27"/>
        <v>19.15875810730137</v>
      </c>
      <c r="AU35">
        <f t="shared" si="23"/>
        <v>-300.19338834796088</v>
      </c>
      <c r="AW35">
        <v>32</v>
      </c>
      <c r="AX35">
        <f>IF(Z35&gt;0, (R35*SUMPRODUCT(K35:$K$98, X35:$X$98)-K35*$AZ$3)/Z35, 0)</f>
        <v>6013.3976995356934</v>
      </c>
    </row>
    <row r="36" spans="5:50" x14ac:dyDescent="0.25">
      <c r="E36">
        <v>2036</v>
      </c>
      <c r="F36" s="5">
        <v>3.5571999999999999E-2</v>
      </c>
      <c r="G36"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6.0771449302831244E-2</v>
      </c>
      <c r="L36" s="2">
        <v>33</v>
      </c>
      <c r="M36" s="6">
        <v>1.6930661E-2</v>
      </c>
      <c r="Q36" s="4">
        <f t="shared" si="21"/>
        <v>25</v>
      </c>
      <c r="R36">
        <f t="shared" si="0"/>
        <v>500000</v>
      </c>
      <c r="S36">
        <f t="shared" si="1"/>
        <v>5851.1583459222602</v>
      </c>
      <c r="U36">
        <f t="shared" si="13"/>
        <v>1.6930661E-2</v>
      </c>
      <c r="V36">
        <f t="shared" si="14"/>
        <v>0.01</v>
      </c>
      <c r="W36">
        <f t="shared" si="15"/>
        <v>0.6373966301013535</v>
      </c>
      <c r="X36">
        <f t="shared" si="16"/>
        <v>1.0791546266788412E-2</v>
      </c>
      <c r="Y36">
        <f t="shared" si="17"/>
        <v>6.3739663010135353E-3</v>
      </c>
      <c r="Z36">
        <f t="shared" si="18"/>
        <v>0.62023111753355153</v>
      </c>
      <c r="AB36">
        <f t="shared" si="19"/>
        <v>3832.9194291432823</v>
      </c>
      <c r="AC36">
        <f t="shared" si="2"/>
        <v>3629.0704797571302</v>
      </c>
      <c r="AE36">
        <f t="shared" si="3"/>
        <v>0</v>
      </c>
      <c r="AF36">
        <f t="shared" si="24"/>
        <v>0</v>
      </c>
      <c r="AG36">
        <f t="shared" si="24"/>
        <v>-15.505777938338788</v>
      </c>
      <c r="AH36">
        <f t="shared" si="5"/>
        <v>-5395.7731333942056</v>
      </c>
      <c r="AI36">
        <f t="shared" si="25"/>
        <v>-5411.2789113325443</v>
      </c>
      <c r="AJ36">
        <f t="shared" si="7"/>
        <v>203.84894938615207</v>
      </c>
      <c r="AK36">
        <f t="shared" si="22"/>
        <v>268.30436004002979</v>
      </c>
      <c r="AL36">
        <f t="shared" si="26"/>
        <v>-4939.125601906363</v>
      </c>
      <c r="AN36">
        <f t="shared" si="27"/>
        <v>0</v>
      </c>
      <c r="AO36">
        <f t="shared" si="27"/>
        <v>0</v>
      </c>
      <c r="AP36">
        <f t="shared" si="27"/>
        <v>-0.94230859788071486</v>
      </c>
      <c r="AQ36">
        <f t="shared" si="27"/>
        <v>-327.90895342564488</v>
      </c>
      <c r="AR36">
        <f t="shared" si="27"/>
        <v>-328.85126202352558</v>
      </c>
      <c r="AS36">
        <f t="shared" si="27"/>
        <v>12.388196093055953</v>
      </c>
      <c r="AT36">
        <f t="shared" si="27"/>
        <v>16.30524481390125</v>
      </c>
      <c r="AU36">
        <f t="shared" si="23"/>
        <v>-300.15782111656841</v>
      </c>
      <c r="AW36">
        <v>33</v>
      </c>
      <c r="AX36">
        <f>IF(Z36&gt;0, (R36*SUMPRODUCT(K36:$K$98, X36:$X$98)-K36*$AZ$3)/Z36, 0)</f>
        <v>5851.1583459222602</v>
      </c>
    </row>
    <row r="37" spans="5:50" x14ac:dyDescent="0.25">
      <c r="E37">
        <v>2037</v>
      </c>
      <c r="F37" s="5">
        <v>3.5571999999999999E-2</v>
      </c>
      <c r="G37"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5.4260222591813609E-2</v>
      </c>
      <c r="L37" s="2">
        <v>34</v>
      </c>
      <c r="M37" s="6">
        <v>1.9185959999999998E-2</v>
      </c>
      <c r="Q37" s="4">
        <f t="shared" si="21"/>
        <v>25</v>
      </c>
      <c r="R37">
        <f t="shared" si="0"/>
        <v>500000</v>
      </c>
      <c r="S37">
        <f t="shared" si="1"/>
        <v>5671.1442272704353</v>
      </c>
      <c r="U37">
        <f t="shared" si="13"/>
        <v>1.9185959999999998E-2</v>
      </c>
      <c r="V37">
        <f t="shared" si="14"/>
        <v>0.01</v>
      </c>
      <c r="W37">
        <f t="shared" si="15"/>
        <v>0.62023111753355153</v>
      </c>
      <c r="X37">
        <f t="shared" si="16"/>
        <v>1.1899729411754018E-2</v>
      </c>
      <c r="Y37">
        <f t="shared" si="17"/>
        <v>6.2023111753355155E-3</v>
      </c>
      <c r="Z37">
        <f t="shared" si="18"/>
        <v>0.60212907694646201</v>
      </c>
      <c r="AB37">
        <f t="shared" si="19"/>
        <v>3629.0704797571302</v>
      </c>
      <c r="AC37">
        <f t="shared" si="2"/>
        <v>3414.7608387966038</v>
      </c>
      <c r="AE37">
        <f t="shared" si="3"/>
        <v>0</v>
      </c>
      <c r="AF37">
        <f t="shared" si="24"/>
        <v>0</v>
      </c>
      <c r="AG37">
        <f t="shared" si="24"/>
        <v>-15.053226923661549</v>
      </c>
      <c r="AH37">
        <f t="shared" si="5"/>
        <v>-5949.8647058770084</v>
      </c>
      <c r="AI37">
        <f t="shared" si="25"/>
        <v>-5964.9179328006703</v>
      </c>
      <c r="AJ37">
        <f t="shared" si="7"/>
        <v>214.30964096052639</v>
      </c>
      <c r="AK37">
        <f t="shared" si="22"/>
        <v>254.03493358299914</v>
      </c>
      <c r="AL37">
        <f t="shared" si="26"/>
        <v>-5496.5733582571456</v>
      </c>
      <c r="AN37">
        <f t="shared" si="27"/>
        <v>0</v>
      </c>
      <c r="AO37">
        <f t="shared" si="27"/>
        <v>0</v>
      </c>
      <c r="AP37">
        <f t="shared" si="27"/>
        <v>-0.8167914436029573</v>
      </c>
      <c r="AQ37">
        <f t="shared" si="27"/>
        <v>-322.84098333206208</v>
      </c>
      <c r="AR37">
        <f t="shared" si="27"/>
        <v>-323.65777477566508</v>
      </c>
      <c r="AS37">
        <f t="shared" si="27"/>
        <v>11.628488822089817</v>
      </c>
      <c r="AT37">
        <f t="shared" si="27"/>
        <v>13.783992042310119</v>
      </c>
      <c r="AU37">
        <f t="shared" si="23"/>
        <v>-298.24529391126515</v>
      </c>
      <c r="AW37">
        <v>34</v>
      </c>
      <c r="AX37">
        <f>IF(Z37&gt;0, (R37*SUMPRODUCT(K37:$K$98, X37:$X$98)-K37*$AZ$3)/Z37, 0)</f>
        <v>5671.1442272704353</v>
      </c>
    </row>
    <row r="38" spans="5:50" x14ac:dyDescent="0.25">
      <c r="E38">
        <v>2038</v>
      </c>
      <c r="F38" s="5">
        <v>3.5571999999999999E-2</v>
      </c>
      <c r="G38"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4.8446627314119292E-2</v>
      </c>
      <c r="L38" s="2">
        <v>35</v>
      </c>
      <c r="M38" s="6">
        <v>2.1884238E-2</v>
      </c>
      <c r="Q38" s="4">
        <f t="shared" si="21"/>
        <v>25</v>
      </c>
      <c r="R38">
        <f t="shared" si="0"/>
        <v>500000</v>
      </c>
      <c r="S38">
        <f t="shared" si="1"/>
        <v>5478.0921404611072</v>
      </c>
      <c r="U38">
        <f t="shared" si="13"/>
        <v>2.1884238E-2</v>
      </c>
      <c r="V38">
        <f t="shared" si="14"/>
        <v>0.01</v>
      </c>
      <c r="W38">
        <f t="shared" si="15"/>
        <v>0.60212907694646201</v>
      </c>
      <c r="X38">
        <f t="shared" si="16"/>
        <v>1.3177136026616689E-2</v>
      </c>
      <c r="Y38">
        <f t="shared" si="17"/>
        <v>6.0212907694646199E-3</v>
      </c>
      <c r="Z38">
        <f t="shared" si="18"/>
        <v>0.58293065015038059</v>
      </c>
      <c r="AB38">
        <f t="shared" si="19"/>
        <v>3414.7608387966038</v>
      </c>
      <c r="AC38">
        <f t="shared" si="2"/>
        <v>3193.3478130226831</v>
      </c>
      <c r="AE38">
        <f t="shared" si="3"/>
        <v>0</v>
      </c>
      <c r="AF38">
        <f t="shared" si="24"/>
        <v>0</v>
      </c>
      <c r="AG38">
        <f t="shared" si="24"/>
        <v>-14.573266253759515</v>
      </c>
      <c r="AH38">
        <f t="shared" si="5"/>
        <v>-6588.5680133083442</v>
      </c>
      <c r="AI38">
        <f t="shared" si="25"/>
        <v>-6603.1412795621036</v>
      </c>
      <c r="AJ38">
        <f t="shared" si="7"/>
        <v>221.41302577392071</v>
      </c>
      <c r="AK38">
        <f t="shared" si="22"/>
        <v>239.03325871576229</v>
      </c>
      <c r="AL38">
        <f t="shared" si="26"/>
        <v>-6142.6949950724202</v>
      </c>
      <c r="AN38">
        <f t="shared" si="27"/>
        <v>0</v>
      </c>
      <c r="AO38">
        <f t="shared" si="27"/>
        <v>0</v>
      </c>
      <c r="AP38">
        <f t="shared" si="27"/>
        <v>-0.70602559894531869</v>
      </c>
      <c r="AQ38">
        <f t="shared" si="27"/>
        <v>-319.19389907447669</v>
      </c>
      <c r="AR38">
        <f t="shared" si="27"/>
        <v>-319.89992467342199</v>
      </c>
      <c r="AS38">
        <f t="shared" si="27"/>
        <v>10.726714342160626</v>
      </c>
      <c r="AT38">
        <f t="shared" si="27"/>
        <v>11.580355200681993</v>
      </c>
      <c r="AU38">
        <f t="shared" si="23"/>
        <v>-297.59285513057938</v>
      </c>
      <c r="AW38">
        <v>35</v>
      </c>
      <c r="AX38">
        <f>IF(Z38&gt;0, (R38*SUMPRODUCT(K38:$K$98, X38:$X$98)-K38*$AZ$3)/Z38, 0)</f>
        <v>5478.0921404611072</v>
      </c>
    </row>
    <row r="39" spans="5:50" x14ac:dyDescent="0.25">
      <c r="E39">
        <v>2039</v>
      </c>
      <c r="F39" s="5">
        <v>3.5571999999999999E-2</v>
      </c>
      <c r="G39"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4.3255917244749365E-2</v>
      </c>
      <c r="L39" s="2">
        <v>36</v>
      </c>
      <c r="M39" s="6">
        <v>2.4761703999999999E-2</v>
      </c>
      <c r="Q39" s="4">
        <f t="shared" si="21"/>
        <v>25</v>
      </c>
      <c r="R39">
        <f t="shared" si="0"/>
        <v>500000</v>
      </c>
      <c r="S39">
        <f t="shared" si="1"/>
        <v>5269.0395145487992</v>
      </c>
      <c r="U39">
        <f t="shared" si="13"/>
        <v>2.4761703999999999E-2</v>
      </c>
      <c r="V39">
        <f t="shared" si="14"/>
        <v>0.01</v>
      </c>
      <c r="W39">
        <f t="shared" si="15"/>
        <v>0.58293065015038059</v>
      </c>
      <c r="X39">
        <f t="shared" si="16"/>
        <v>1.4434356211551279E-2</v>
      </c>
      <c r="Y39">
        <f t="shared" si="17"/>
        <v>5.8293065015038057E-3</v>
      </c>
      <c r="Z39">
        <f t="shared" si="18"/>
        <v>0.56266698743732546</v>
      </c>
      <c r="AB39">
        <f t="shared" si="19"/>
        <v>3193.3478130226831</v>
      </c>
      <c r="AC39">
        <f t="shared" si="2"/>
        <v>2964.7145903394007</v>
      </c>
      <c r="AE39">
        <f t="shared" si="3"/>
        <v>0</v>
      </c>
      <c r="AF39">
        <f t="shared" si="24"/>
        <v>0</v>
      </c>
      <c r="AG39">
        <f t="shared" si="24"/>
        <v>-14.066674685933137</v>
      </c>
      <c r="AH39">
        <f t="shared" si="5"/>
        <v>-7217.1781057756398</v>
      </c>
      <c r="AI39">
        <f t="shared" si="25"/>
        <v>-7231.2447804615731</v>
      </c>
      <c r="AJ39">
        <f t="shared" si="7"/>
        <v>228.63322268328238</v>
      </c>
      <c r="AK39">
        <f t="shared" si="22"/>
        <v>223.53434691158785</v>
      </c>
      <c r="AL39">
        <f t="shared" si="26"/>
        <v>-6779.0772108667034</v>
      </c>
      <c r="AN39">
        <f t="shared" si="27"/>
        <v>0</v>
      </c>
      <c r="AO39">
        <f t="shared" si="27"/>
        <v>0</v>
      </c>
      <c r="AP39">
        <f t="shared" si="27"/>
        <v>-0.60846691612353454</v>
      </c>
      <c r="AQ39">
        <f t="shared" si="27"/>
        <v>-312.18565888404805</v>
      </c>
      <c r="AR39">
        <f t="shared" si="27"/>
        <v>-312.79412580017157</v>
      </c>
      <c r="AS39">
        <f t="shared" si="27"/>
        <v>9.8897397597884158</v>
      </c>
      <c r="AT39">
        <f t="shared" si="27"/>
        <v>9.6691832113667395</v>
      </c>
      <c r="AU39">
        <f t="shared" si="23"/>
        <v>-293.23520282901643</v>
      </c>
      <c r="AW39">
        <v>36</v>
      </c>
      <c r="AX39">
        <f>IF(Z39&gt;0, (R39*SUMPRODUCT(K39:$K$98, X39:$X$98)-K39*$AZ$3)/Z39, 0)</f>
        <v>5269.0395145487992</v>
      </c>
    </row>
    <row r="40" spans="5:50" x14ac:dyDescent="0.25">
      <c r="E40">
        <v>2040</v>
      </c>
      <c r="F40" s="5">
        <v>3.5571999999999999E-2</v>
      </c>
      <c r="G40"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3.8621354682811929E-2</v>
      </c>
      <c r="L40" s="2">
        <v>37</v>
      </c>
      <c r="M40" s="6">
        <v>2.7627288E-2</v>
      </c>
      <c r="Q40" s="4">
        <f t="shared" si="21"/>
        <v>25</v>
      </c>
      <c r="R40">
        <f t="shared" si="0"/>
        <v>500000</v>
      </c>
      <c r="S40">
        <f t="shared" si="1"/>
        <v>5047.848803772602</v>
      </c>
      <c r="U40">
        <f t="shared" si="13"/>
        <v>2.7627288E-2</v>
      </c>
      <c r="V40">
        <f t="shared" si="14"/>
        <v>0.01</v>
      </c>
      <c r="W40">
        <f t="shared" si="15"/>
        <v>0.56266698743732546</v>
      </c>
      <c r="X40">
        <f t="shared" si="16"/>
        <v>1.5544962910023372E-2</v>
      </c>
      <c r="Y40">
        <f t="shared" si="17"/>
        <v>5.6266698743732543E-3</v>
      </c>
      <c r="Z40">
        <f t="shared" si="18"/>
        <v>0.54149535465292886</v>
      </c>
      <c r="AB40">
        <f t="shared" si="19"/>
        <v>2964.7145903394007</v>
      </c>
      <c r="AC40">
        <f t="shared" si="2"/>
        <v>2733.3866782332079</v>
      </c>
      <c r="AE40">
        <f t="shared" si="3"/>
        <v>0</v>
      </c>
      <c r="AF40">
        <f t="shared" si="24"/>
        <v>0</v>
      </c>
      <c r="AG40">
        <f t="shared" si="24"/>
        <v>-13.537383866323221</v>
      </c>
      <c r="AH40">
        <f t="shared" si="5"/>
        <v>-7772.4814550116862</v>
      </c>
      <c r="AI40">
        <f t="shared" si="25"/>
        <v>-7786.0188388780098</v>
      </c>
      <c r="AJ40">
        <f t="shared" si="7"/>
        <v>231.3279121061928</v>
      </c>
      <c r="AK40">
        <f t="shared" si="22"/>
        <v>207.53002132375806</v>
      </c>
      <c r="AL40">
        <f t="shared" si="26"/>
        <v>-7347.1609054480587</v>
      </c>
      <c r="AN40">
        <f t="shared" si="27"/>
        <v>0</v>
      </c>
      <c r="AO40">
        <f t="shared" si="27"/>
        <v>0</v>
      </c>
      <c r="AP40">
        <f t="shared" si="27"/>
        <v>-0.52283210377864497</v>
      </c>
      <c r="AQ40">
        <f t="shared" si="27"/>
        <v>-300.18376303958445</v>
      </c>
      <c r="AR40">
        <f t="shared" si="27"/>
        <v>-300.70659514336313</v>
      </c>
      <c r="AS40">
        <f t="shared" si="27"/>
        <v>8.9341973414876161</v>
      </c>
      <c r="AT40">
        <f t="shared" si="27"/>
        <v>8.0150905608763825</v>
      </c>
      <c r="AU40">
        <f t="shared" si="23"/>
        <v>-283.75730724099913</v>
      </c>
      <c r="AW40">
        <v>37</v>
      </c>
      <c r="AX40">
        <f>IF(Z40&gt;0, (R40*SUMPRODUCT(K40:$K$98, X40:$X$98)-K40*$AZ$3)/Z40, 0)</f>
        <v>5047.848803772602</v>
      </c>
    </row>
    <row r="41" spans="5:50" x14ac:dyDescent="0.25">
      <c r="E41">
        <v>2041</v>
      </c>
      <c r="F41" s="5">
        <v>3.5571999999999999E-2</v>
      </c>
      <c r="G41"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3.4483352395367789E-2</v>
      </c>
      <c r="L41" s="2">
        <v>38</v>
      </c>
      <c r="M41" s="6">
        <v>3.0780427999999999E-2</v>
      </c>
      <c r="Q41" s="4">
        <f t="shared" si="21"/>
        <v>25</v>
      </c>
      <c r="R41">
        <f t="shared" si="0"/>
        <v>500000</v>
      </c>
      <c r="S41">
        <f t="shared" si="1"/>
        <v>4823.5173361679217</v>
      </c>
      <c r="U41">
        <f t="shared" si="13"/>
        <v>3.0780427999999999E-2</v>
      </c>
      <c r="V41">
        <f t="shared" si="14"/>
        <v>0.01</v>
      </c>
      <c r="W41">
        <f t="shared" si="15"/>
        <v>0.54149535465292886</v>
      </c>
      <c r="X41">
        <f t="shared" si="16"/>
        <v>1.6667458776228942E-2</v>
      </c>
      <c r="Y41">
        <f t="shared" si="17"/>
        <v>5.414953546529289E-3</v>
      </c>
      <c r="Z41">
        <f t="shared" si="18"/>
        <v>0.51941294233017055</v>
      </c>
      <c r="AB41">
        <f t="shared" si="19"/>
        <v>2733.3866782332079</v>
      </c>
      <c r="AC41">
        <f t="shared" si="2"/>
        <v>2505.3973319595666</v>
      </c>
      <c r="AE41">
        <f t="shared" si="3"/>
        <v>0</v>
      </c>
      <c r="AF41">
        <f t="shared" si="24"/>
        <v>0</v>
      </c>
      <c r="AG41">
        <f t="shared" si="24"/>
        <v>-12.985323558254263</v>
      </c>
      <c r="AH41">
        <f t="shared" si="5"/>
        <v>-8333.7293881144706</v>
      </c>
      <c r="AI41">
        <f t="shared" si="25"/>
        <v>-8346.7147116727247</v>
      </c>
      <c r="AJ41">
        <f t="shared" si="7"/>
        <v>227.98934627364133</v>
      </c>
      <c r="AK41">
        <f t="shared" si="22"/>
        <v>191.33706747632456</v>
      </c>
      <c r="AL41">
        <f t="shared" si="26"/>
        <v>-7927.3882979227583</v>
      </c>
      <c r="AN41">
        <f t="shared" si="27"/>
        <v>0</v>
      </c>
      <c r="AO41">
        <f t="shared" si="27"/>
        <v>0</v>
      </c>
      <c r="AP41">
        <f t="shared" si="27"/>
        <v>-0.44777748822715291</v>
      </c>
      <c r="AQ41">
        <f t="shared" si="27"/>
        <v>-287.37492725798404</v>
      </c>
      <c r="AR41">
        <f t="shared" si="27"/>
        <v>-287.82270474621123</v>
      </c>
      <c r="AS41">
        <f t="shared" si="27"/>
        <v>7.8618369699435062</v>
      </c>
      <c r="AT41">
        <f t="shared" si="27"/>
        <v>6.597943524082365</v>
      </c>
      <c r="AU41">
        <f t="shared" si="23"/>
        <v>-273.36292425218534</v>
      </c>
      <c r="AW41">
        <v>38</v>
      </c>
      <c r="AX41">
        <f>IF(Z41&gt;0, (R41*SUMPRODUCT(K41:$K$98, X41:$X$98)-K41*$AZ$3)/Z41, 0)</f>
        <v>4823.5173361679217</v>
      </c>
    </row>
    <row r="42" spans="5:50" x14ac:dyDescent="0.25">
      <c r="E42">
        <v>2042</v>
      </c>
      <c r="F42" s="5">
        <v>3.5571999999999999E-2</v>
      </c>
      <c r="G42"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3.0788707495864095E-2</v>
      </c>
      <c r="L42" s="2">
        <v>39</v>
      </c>
      <c r="M42" s="6">
        <v>3.4133669999999998E-2</v>
      </c>
      <c r="Q42" s="4">
        <f t="shared" si="21"/>
        <v>25</v>
      </c>
      <c r="R42">
        <f t="shared" si="0"/>
        <v>500000</v>
      </c>
      <c r="S42">
        <f t="shared" si="1"/>
        <v>4597.2420915849161</v>
      </c>
      <c r="U42">
        <f t="shared" si="13"/>
        <v>3.4133669999999998E-2</v>
      </c>
      <c r="V42">
        <f t="shared" si="14"/>
        <v>0.01</v>
      </c>
      <c r="W42">
        <f t="shared" si="15"/>
        <v>0.51941294233017055</v>
      </c>
      <c r="X42">
        <f t="shared" si="16"/>
        <v>1.772946996722707E-2</v>
      </c>
      <c r="Y42">
        <f t="shared" si="17"/>
        <v>5.1941294233017058E-3</v>
      </c>
      <c r="Z42">
        <f t="shared" si="18"/>
        <v>0.49648934293964181</v>
      </c>
      <c r="AB42">
        <f t="shared" si="19"/>
        <v>2505.3973319595666</v>
      </c>
      <c r="AC42">
        <f t="shared" si="2"/>
        <v>2282.4817053854595</v>
      </c>
      <c r="AE42">
        <f t="shared" si="3"/>
        <v>0</v>
      </c>
      <c r="AF42">
        <f t="shared" si="24"/>
        <v>0</v>
      </c>
      <c r="AG42">
        <f t="shared" si="24"/>
        <v>-12.412233573491045</v>
      </c>
      <c r="AH42">
        <f t="shared" si="5"/>
        <v>-8864.7349836135345</v>
      </c>
      <c r="AI42">
        <f t="shared" si="25"/>
        <v>-8877.1472171870264</v>
      </c>
      <c r="AJ42">
        <f t="shared" si="7"/>
        <v>222.91562657410714</v>
      </c>
      <c r="AK42">
        <f t="shared" si="22"/>
        <v>175.37781323716968</v>
      </c>
      <c r="AL42">
        <f t="shared" si="26"/>
        <v>-8478.8537773757489</v>
      </c>
      <c r="AN42">
        <f t="shared" si="27"/>
        <v>0</v>
      </c>
      <c r="AO42">
        <f t="shared" si="27"/>
        <v>0</v>
      </c>
      <c r="AP42">
        <f t="shared" si="27"/>
        <v>-0.38215662886455976</v>
      </c>
      <c r="AQ42">
        <f t="shared" si="27"/>
        <v>-272.9337324388307</v>
      </c>
      <c r="AR42">
        <f t="shared" si="27"/>
        <v>-273.31588906769531</v>
      </c>
      <c r="AS42">
        <f t="shared" si="27"/>
        <v>6.8632840228474539</v>
      </c>
      <c r="AT42">
        <f t="shared" si="27"/>
        <v>5.3996561930234996</v>
      </c>
      <c r="AU42">
        <f t="shared" si="23"/>
        <v>-261.05294885182434</v>
      </c>
      <c r="AW42">
        <v>39</v>
      </c>
      <c r="AX42">
        <f>IF(Z42&gt;0, (R42*SUMPRODUCT(K42:$K$98, X42:$X$98)-K42*$AZ$3)/Z42, 0)</f>
        <v>4597.2420915849161</v>
      </c>
    </row>
    <row r="43" spans="5:50" x14ac:dyDescent="0.25">
      <c r="E43">
        <v>2043</v>
      </c>
      <c r="F43" s="5">
        <v>3.5571999999999999E-2</v>
      </c>
      <c r="G43"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2.7489917407021513E-2</v>
      </c>
      <c r="L43" s="2">
        <v>40</v>
      </c>
      <c r="M43" s="6">
        <v>3.7867151000000002E-2</v>
      </c>
      <c r="Q43" s="4">
        <f t="shared" si="21"/>
        <v>25</v>
      </c>
      <c r="R43">
        <f t="shared" si="0"/>
        <v>500000</v>
      </c>
      <c r="S43">
        <f t="shared" si="1"/>
        <v>4372.7454909768303</v>
      </c>
      <c r="U43">
        <f t="shared" si="13"/>
        <v>3.7867151000000002E-2</v>
      </c>
      <c r="V43">
        <f t="shared" si="14"/>
        <v>0.01</v>
      </c>
      <c r="W43">
        <f t="shared" si="15"/>
        <v>0.49648934293964181</v>
      </c>
      <c r="X43">
        <f t="shared" si="16"/>
        <v>1.8800636918986202E-2</v>
      </c>
      <c r="Y43">
        <f t="shared" si="17"/>
        <v>4.9648934293964183E-3</v>
      </c>
      <c r="Z43">
        <f t="shared" si="18"/>
        <v>0.47272381259125917</v>
      </c>
      <c r="AB43">
        <f t="shared" si="19"/>
        <v>2282.4817053854595</v>
      </c>
      <c r="AC43">
        <f t="shared" si="2"/>
        <v>2067.1009199858049</v>
      </c>
      <c r="AE43">
        <f t="shared" si="3"/>
        <v>0</v>
      </c>
      <c r="AF43">
        <f t="shared" si="24"/>
        <v>0</v>
      </c>
      <c r="AG43">
        <f t="shared" si="24"/>
        <v>-11.818095314781479</v>
      </c>
      <c r="AH43">
        <f t="shared" si="5"/>
        <v>-9400.3184594931008</v>
      </c>
      <c r="AI43">
        <f t="shared" si="25"/>
        <v>-9412.1365548078829</v>
      </c>
      <c r="AJ43">
        <f t="shared" si="7"/>
        <v>215.38078539965454</v>
      </c>
      <c r="AK43">
        <f t="shared" si="22"/>
        <v>159.77371937698217</v>
      </c>
      <c r="AL43">
        <f t="shared" si="26"/>
        <v>-9036.9820500312453</v>
      </c>
      <c r="AN43">
        <f t="shared" si="27"/>
        <v>0</v>
      </c>
      <c r="AO43">
        <f t="shared" si="27"/>
        <v>0</v>
      </c>
      <c r="AP43">
        <f t="shared" si="27"/>
        <v>-0.32487846411165078</v>
      </c>
      <c r="AQ43">
        <f t="shared" si="27"/>
        <v>-258.41397805116503</v>
      </c>
      <c r="AR43">
        <f t="shared" si="27"/>
        <v>-258.73885651527672</v>
      </c>
      <c r="AS43">
        <f t="shared" si="27"/>
        <v>5.9208000016959286</v>
      </c>
      <c r="AT43">
        <f t="shared" si="27"/>
        <v>4.3921663494858727</v>
      </c>
      <c r="AU43">
        <f t="shared" si="23"/>
        <v>-248.42589016409488</v>
      </c>
      <c r="AW43">
        <v>40</v>
      </c>
      <c r="AX43">
        <f>IF(Z43&gt;0, (R43*SUMPRODUCT(K43:$K$98, X43:$X$98)-K43*$AZ$3)/Z43, 0)</f>
        <v>4372.7454909768303</v>
      </c>
    </row>
    <row r="44" spans="5:50" x14ac:dyDescent="0.25">
      <c r="E44">
        <v>2044</v>
      </c>
      <c r="F44" s="5">
        <v>3.5571999999999999E-2</v>
      </c>
      <c r="G44"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2.4544569113412063E-2</v>
      </c>
      <c r="L44" s="2">
        <v>41</v>
      </c>
      <c r="M44" s="6">
        <v>4.2172894000000002E-2</v>
      </c>
      <c r="Q44" s="4">
        <f t="shared" si="21"/>
        <v>25</v>
      </c>
      <c r="R44">
        <f t="shared" si="0"/>
        <v>500000</v>
      </c>
      <c r="S44">
        <f t="shared" si="1"/>
        <v>4151.389683945491</v>
      </c>
      <c r="U44">
        <f t="shared" si="13"/>
        <v>4.2172894000000002E-2</v>
      </c>
      <c r="V44">
        <f t="shared" si="14"/>
        <v>0.01</v>
      </c>
      <c r="W44">
        <f t="shared" si="15"/>
        <v>0.47272381259125917</v>
      </c>
      <c r="X44">
        <f t="shared" si="16"/>
        <v>1.993613123968704E-2</v>
      </c>
      <c r="Y44">
        <f t="shared" si="17"/>
        <v>4.7272381259125919E-3</v>
      </c>
      <c r="Z44">
        <f t="shared" si="18"/>
        <v>0.44806044322565958</v>
      </c>
      <c r="AB44">
        <f t="shared" si="19"/>
        <v>2067.1009199858049</v>
      </c>
      <c r="AC44">
        <f t="shared" si="2"/>
        <v>1860.0735017910474</v>
      </c>
      <c r="AE44">
        <f t="shared" si="3"/>
        <v>0</v>
      </c>
      <c r="AF44">
        <f t="shared" si="24"/>
        <v>0</v>
      </c>
      <c r="AG44">
        <f t="shared" si="24"/>
        <v>-11.20151108064149</v>
      </c>
      <c r="AH44">
        <f t="shared" si="5"/>
        <v>-9968.0656198435208</v>
      </c>
      <c r="AI44">
        <f t="shared" si="25"/>
        <v>-9979.2671309241632</v>
      </c>
      <c r="AJ44">
        <f t="shared" si="7"/>
        <v>207.0274181947575</v>
      </c>
      <c r="AK44">
        <f t="shared" si="22"/>
        <v>144.69706439900636</v>
      </c>
      <c r="AL44">
        <f t="shared" si="26"/>
        <v>-9627.5426483304</v>
      </c>
      <c r="AN44">
        <f t="shared" si="27"/>
        <v>0</v>
      </c>
      <c r="AO44">
        <f t="shared" si="27"/>
        <v>0</v>
      </c>
      <c r="AP44">
        <f t="shared" si="27"/>
        <v>-0.27493626289345607</v>
      </c>
      <c r="AQ44">
        <f t="shared" si="27"/>
        <v>-244.66187553327595</v>
      </c>
      <c r="AR44">
        <f t="shared" si="27"/>
        <v>-244.93681179616942</v>
      </c>
      <c r="AS44">
        <f t="shared" si="27"/>
        <v>5.081398774252488</v>
      </c>
      <c r="AT44">
        <f t="shared" si="27"/>
        <v>3.5515270976492479</v>
      </c>
      <c r="AU44">
        <f t="shared" si="23"/>
        <v>-236.30388592426772</v>
      </c>
      <c r="AW44">
        <v>41</v>
      </c>
      <c r="AX44">
        <f>IF(Z44&gt;0, (R44*SUMPRODUCT(K44:$K$98, X44:$X$98)-K44*$AZ$3)/Z44, 0)</f>
        <v>4151.389683945491</v>
      </c>
    </row>
    <row r="45" spans="5:50" x14ac:dyDescent="0.25">
      <c r="E45">
        <v>2045</v>
      </c>
      <c r="F45" s="5">
        <v>3.5571999999999999E-2</v>
      </c>
      <c r="G45"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2.1914793851260769E-2</v>
      </c>
      <c r="L45" s="2">
        <v>42</v>
      </c>
      <c r="M45" s="6">
        <v>4.6777600000000003E-2</v>
      </c>
      <c r="Q45" s="4">
        <f t="shared" si="21"/>
        <v>25</v>
      </c>
      <c r="R45">
        <f t="shared" si="0"/>
        <v>500000</v>
      </c>
      <c r="S45">
        <f t="shared" si="1"/>
        <v>3930.9307214884193</v>
      </c>
      <c r="U45">
        <f t="shared" si="13"/>
        <v>4.6777600000000003E-2</v>
      </c>
      <c r="V45">
        <f t="shared" si="14"/>
        <v>0.01</v>
      </c>
      <c r="W45">
        <f t="shared" si="15"/>
        <v>0.44806044322565958</v>
      </c>
      <c r="X45">
        <f t="shared" si="16"/>
        <v>2.0959192189032614E-2</v>
      </c>
      <c r="Y45">
        <f t="shared" si="17"/>
        <v>4.480604432256596E-3</v>
      </c>
      <c r="Z45">
        <f t="shared" si="18"/>
        <v>0.42262064660437032</v>
      </c>
      <c r="AB45">
        <f t="shared" si="19"/>
        <v>1860.0735017910474</v>
      </c>
      <c r="AC45">
        <f t="shared" si="2"/>
        <v>1661.2924832724198</v>
      </c>
      <c r="AE45">
        <f t="shared" si="3"/>
        <v>0</v>
      </c>
      <c r="AF45">
        <f t="shared" si="24"/>
        <v>0</v>
      </c>
      <c r="AG45">
        <f t="shared" si="24"/>
        <v>-10.565516165109258</v>
      </c>
      <c r="AH45">
        <f t="shared" si="5"/>
        <v>-10479.596094516308</v>
      </c>
      <c r="AI45">
        <f t="shared" si="25"/>
        <v>-10490.161610681416</v>
      </c>
      <c r="AJ45">
        <f t="shared" si="7"/>
        <v>198.78101851862766</v>
      </c>
      <c r="AK45">
        <f t="shared" si="22"/>
        <v>130.20514512537332</v>
      </c>
      <c r="AL45">
        <f t="shared" si="26"/>
        <v>-10161.175447037414</v>
      </c>
      <c r="AN45">
        <f t="shared" si="27"/>
        <v>0</v>
      </c>
      <c r="AO45">
        <f t="shared" si="27"/>
        <v>0</v>
      </c>
      <c r="AP45">
        <f t="shared" si="27"/>
        <v>-0.23154110869053263</v>
      </c>
      <c r="AQ45">
        <f t="shared" si="27"/>
        <v>-229.65818805580236</v>
      </c>
      <c r="AR45">
        <f t="shared" si="27"/>
        <v>-229.88972916449285</v>
      </c>
      <c r="AS45">
        <f t="shared" si="27"/>
        <v>4.3562450423793742</v>
      </c>
      <c r="AT45">
        <f t="shared" si="27"/>
        <v>2.8534189137960473</v>
      </c>
      <c r="AU45">
        <f t="shared" si="23"/>
        <v>-222.68006520831742</v>
      </c>
      <c r="AW45">
        <v>42</v>
      </c>
      <c r="AX45">
        <f>IF(Z45&gt;0, (R45*SUMPRODUCT(K45:$K$98, X45:$X$98)-K45*$AZ$3)/Z45, 0)</f>
        <v>3930.9307214884193</v>
      </c>
    </row>
    <row r="46" spans="5:50" x14ac:dyDescent="0.25">
      <c r="E46">
        <v>2046</v>
      </c>
      <c r="F46" s="5">
        <v>3.5571999999999999E-2</v>
      </c>
      <c r="G46"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1.9566780224339969E-2</v>
      </c>
      <c r="L46" s="2">
        <v>43</v>
      </c>
      <c r="M46" s="6">
        <v>5.1668436999999998E-2</v>
      </c>
      <c r="Q46" s="4">
        <f t="shared" si="21"/>
        <v>25</v>
      </c>
      <c r="R46">
        <f t="shared" si="0"/>
        <v>500000</v>
      </c>
      <c r="S46">
        <f t="shared" si="1"/>
        <v>3713.4498918812606</v>
      </c>
      <c r="U46">
        <f t="shared" si="13"/>
        <v>5.1668436999999998E-2</v>
      </c>
      <c r="V46">
        <f t="shared" si="14"/>
        <v>0.01</v>
      </c>
      <c r="W46">
        <f t="shared" si="15"/>
        <v>0.42262064660437032</v>
      </c>
      <c r="X46">
        <f t="shared" si="16"/>
        <v>2.1836148253977172E-2</v>
      </c>
      <c r="Y46">
        <f t="shared" si="17"/>
        <v>4.2262064660437033E-3</v>
      </c>
      <c r="Z46">
        <f t="shared" si="18"/>
        <v>0.39655829188434943</v>
      </c>
      <c r="AB46">
        <f t="shared" si="19"/>
        <v>1661.2924832724198</v>
      </c>
      <c r="AC46">
        <f t="shared" si="2"/>
        <v>1472.5993461225548</v>
      </c>
      <c r="AE46">
        <f t="shared" si="3"/>
        <v>0</v>
      </c>
      <c r="AF46">
        <f t="shared" si="24"/>
        <v>0</v>
      </c>
      <c r="AG46">
        <f t="shared" si="24"/>
        <v>-9.9139572971087357</v>
      </c>
      <c r="AH46">
        <f t="shared" si="5"/>
        <v>-10918.074126988586</v>
      </c>
      <c r="AI46">
        <f t="shared" si="25"/>
        <v>-10927.988084285695</v>
      </c>
      <c r="AJ46">
        <f t="shared" si="7"/>
        <v>188.69313714986492</v>
      </c>
      <c r="AK46">
        <f t="shared" si="22"/>
        <v>116.2904738290694</v>
      </c>
      <c r="AL46">
        <f t="shared" si="26"/>
        <v>-10623.004473306761</v>
      </c>
      <c r="AN46">
        <f t="shared" si="27"/>
        <v>0</v>
      </c>
      <c r="AO46">
        <f t="shared" si="27"/>
        <v>0</v>
      </c>
      <c r="AP46">
        <f t="shared" si="27"/>
        <v>-0.19398422358601813</v>
      </c>
      <c r="AQ46">
        <f t="shared" si="27"/>
        <v>-213.63155691583813</v>
      </c>
      <c r="AR46">
        <f t="shared" si="27"/>
        <v>-213.82554113942416</v>
      </c>
      <c r="AS46">
        <f t="shared" si="27"/>
        <v>3.6921171444526464</v>
      </c>
      <c r="AT46">
        <f t="shared" si="27"/>
        <v>2.27543014359776</v>
      </c>
      <c r="AU46">
        <f t="shared" si="23"/>
        <v>-207.85799385137375</v>
      </c>
      <c r="AW46">
        <v>43</v>
      </c>
      <c r="AX46">
        <f>IF(Z46&gt;0, (R46*SUMPRODUCT(K46:$K$98, X46:$X$98)-K46*$AZ$3)/Z46, 0)</f>
        <v>3713.4498918812606</v>
      </c>
    </row>
    <row r="47" spans="5:50" x14ac:dyDescent="0.25">
      <c r="E47">
        <v>2047</v>
      </c>
      <c r="F47" s="5">
        <v>3.5571999999999999E-2</v>
      </c>
      <c r="G47"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1.7470339486017828E-2</v>
      </c>
      <c r="L47" s="2">
        <v>44</v>
      </c>
      <c r="M47" s="6">
        <v>5.7177164000000003E-2</v>
      </c>
      <c r="Q47" s="4">
        <f t="shared" si="21"/>
        <v>25</v>
      </c>
      <c r="R47">
        <f t="shared" si="0"/>
        <v>500000</v>
      </c>
      <c r="S47">
        <f t="shared" si="1"/>
        <v>3502.2397381079827</v>
      </c>
      <c r="U47">
        <f t="shared" si="13"/>
        <v>5.7177164000000003E-2</v>
      </c>
      <c r="V47">
        <f t="shared" si="14"/>
        <v>0.01</v>
      </c>
      <c r="W47">
        <f t="shared" si="15"/>
        <v>0.39655829188434943</v>
      </c>
      <c r="X47">
        <f t="shared" si="16"/>
        <v>2.2674078490631317E-2</v>
      </c>
      <c r="Y47">
        <f t="shared" si="17"/>
        <v>3.9655829188434948E-3</v>
      </c>
      <c r="Z47">
        <f t="shared" si="18"/>
        <v>0.36991863047487467</v>
      </c>
      <c r="AB47">
        <f t="shared" si="19"/>
        <v>1472.5993461225548</v>
      </c>
      <c r="AC47">
        <f t="shared" si="2"/>
        <v>1295.5437275155887</v>
      </c>
      <c r="AE47">
        <f t="shared" si="3"/>
        <v>0</v>
      </c>
      <c r="AF47">
        <f t="shared" si="24"/>
        <v>0</v>
      </c>
      <c r="AG47">
        <f t="shared" si="24"/>
        <v>-9.2479657618718658</v>
      </c>
      <c r="AH47">
        <f t="shared" si="5"/>
        <v>-11337.039245315658</v>
      </c>
      <c r="AI47">
        <f t="shared" si="25"/>
        <v>-11346.28721107753</v>
      </c>
      <c r="AJ47">
        <f t="shared" si="7"/>
        <v>177.05561860696616</v>
      </c>
      <c r="AK47">
        <f t="shared" si="22"/>
        <v>103.08195422857885</v>
      </c>
      <c r="AL47">
        <f t="shared" si="26"/>
        <v>-11066.149638241985</v>
      </c>
      <c r="AN47">
        <f t="shared" si="27"/>
        <v>0</v>
      </c>
      <c r="AO47">
        <f t="shared" si="27"/>
        <v>0</v>
      </c>
      <c r="AP47">
        <f t="shared" si="27"/>
        <v>-0.16156510141497099</v>
      </c>
      <c r="AQ47">
        <f t="shared" si="27"/>
        <v>-198.06192438197189</v>
      </c>
      <c r="AR47">
        <f t="shared" si="27"/>
        <v>-198.22348948338686</v>
      </c>
      <c r="AS47">
        <f t="shared" si="27"/>
        <v>3.0932217649705938</v>
      </c>
      <c r="AT47">
        <f t="shared" si="27"/>
        <v>1.8008767352554236</v>
      </c>
      <c r="AU47">
        <f t="shared" si="23"/>
        <v>-193.32939098316083</v>
      </c>
      <c r="AW47">
        <v>44</v>
      </c>
      <c r="AX47">
        <f>IF(Z47&gt;0, (R47*SUMPRODUCT(K47:$K$98, X47:$X$98)-K47*$AZ$3)/Z47, 0)</f>
        <v>3502.2397381079827</v>
      </c>
    </row>
    <row r="48" spans="5:50" x14ac:dyDescent="0.25">
      <c r="E48">
        <v>2048</v>
      </c>
      <c r="F48" s="5">
        <v>3.5571999999999999E-2</v>
      </c>
      <c r="G48"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1.5598517398230203E-2</v>
      </c>
      <c r="L48" s="2">
        <v>45</v>
      </c>
      <c r="M48" s="6">
        <v>6.3388860000000005E-2</v>
      </c>
      <c r="Q48" s="4">
        <f t="shared" si="21"/>
        <v>25</v>
      </c>
      <c r="R48">
        <f t="shared" si="0"/>
        <v>500000</v>
      </c>
      <c r="S48">
        <f t="shared" si="1"/>
        <v>3297.0694757085557</v>
      </c>
      <c r="U48">
        <f t="shared" si="13"/>
        <v>6.3388860000000005E-2</v>
      </c>
      <c r="V48">
        <f t="shared" si="14"/>
        <v>0.01</v>
      </c>
      <c r="W48">
        <f t="shared" si="15"/>
        <v>0.36991863047487467</v>
      </c>
      <c r="X48">
        <f t="shared" si="16"/>
        <v>2.3448720278563567E-2</v>
      </c>
      <c r="Y48">
        <f t="shared" si="17"/>
        <v>3.6991863047487468E-3</v>
      </c>
      <c r="Z48">
        <f t="shared" si="18"/>
        <v>0.34277072389156238</v>
      </c>
      <c r="AB48">
        <f t="shared" si="19"/>
        <v>1295.5437275155887</v>
      </c>
      <c r="AC48">
        <f t="shared" si="2"/>
        <v>1130.1388909093957</v>
      </c>
      <c r="AE48">
        <f t="shared" si="3"/>
        <v>0</v>
      </c>
      <c r="AF48">
        <f t="shared" si="24"/>
        <v>0</v>
      </c>
      <c r="AG48">
        <f t="shared" si="24"/>
        <v>-8.5692680972890596</v>
      </c>
      <c r="AH48">
        <f t="shared" si="5"/>
        <v>-11724.360139281784</v>
      </c>
      <c r="AI48">
        <f t="shared" si="25"/>
        <v>-11732.929407379073</v>
      </c>
      <c r="AJ48">
        <f t="shared" si="7"/>
        <v>165.40483660619293</v>
      </c>
      <c r="AK48">
        <f t="shared" si="22"/>
        <v>90.688060926091211</v>
      </c>
      <c r="AL48">
        <f t="shared" si="26"/>
        <v>-11476.836509846789</v>
      </c>
      <c r="AN48">
        <f t="shared" si="27"/>
        <v>0</v>
      </c>
      <c r="AO48">
        <f t="shared" si="27"/>
        <v>0</v>
      </c>
      <c r="AP48">
        <f t="shared" si="27"/>
        <v>-0.13366787750566242</v>
      </c>
      <c r="AQ48">
        <f t="shared" si="27"/>
        <v>-182.88263561570358</v>
      </c>
      <c r="AR48">
        <f t="shared" si="27"/>
        <v>-183.01630349320928</v>
      </c>
      <c r="AS48">
        <f t="shared" si="27"/>
        <v>2.5800702215531244</v>
      </c>
      <c r="AT48">
        <f t="shared" si="27"/>
        <v>1.4145992961673943</v>
      </c>
      <c r="AU48">
        <f t="shared" si="23"/>
        <v>-179.02163397548875</v>
      </c>
      <c r="AW48">
        <v>45</v>
      </c>
      <c r="AX48">
        <f>IF(Z48&gt;0, (R48*SUMPRODUCT(K48:$K$98, X48:$X$98)-K48*$AZ$3)/Z48, 0)</f>
        <v>3297.0694757085557</v>
      </c>
    </row>
    <row r="49" spans="5:50" x14ac:dyDescent="0.25">
      <c r="E49">
        <v>2049</v>
      </c>
      <c r="F49" s="5">
        <v>3.5571999999999999E-2</v>
      </c>
      <c r="G49"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1.3927247676991251E-2</v>
      </c>
      <c r="L49" s="2">
        <v>46</v>
      </c>
      <c r="M49" s="6">
        <v>7.0498397000000004E-2</v>
      </c>
      <c r="Q49" s="4">
        <f t="shared" si="21"/>
        <v>25</v>
      </c>
      <c r="R49">
        <f t="shared" si="0"/>
        <v>500000</v>
      </c>
      <c r="S49">
        <f t="shared" si="1"/>
        <v>3097.9752920501783</v>
      </c>
      <c r="U49">
        <f t="shared" si="13"/>
        <v>7.0498397000000004E-2</v>
      </c>
      <c r="V49">
        <f t="shared" si="14"/>
        <v>0.01</v>
      </c>
      <c r="W49">
        <f t="shared" si="15"/>
        <v>0.34277072389156238</v>
      </c>
      <c r="X49">
        <f t="shared" si="16"/>
        <v>2.4164786572884751E-2</v>
      </c>
      <c r="Y49">
        <f t="shared" si="17"/>
        <v>3.4277072389156237E-3</v>
      </c>
      <c r="Z49">
        <f t="shared" si="18"/>
        <v>0.31517823007976203</v>
      </c>
      <c r="AB49">
        <f t="shared" si="19"/>
        <v>1130.1388909093957</v>
      </c>
      <c r="AC49">
        <f t="shared" si="2"/>
        <v>976.41436937920912</v>
      </c>
      <c r="AE49">
        <f t="shared" si="3"/>
        <v>0</v>
      </c>
      <c r="AF49">
        <f t="shared" si="24"/>
        <v>0</v>
      </c>
      <c r="AG49">
        <f t="shared" si="24"/>
        <v>-7.8794557519940511</v>
      </c>
      <c r="AH49">
        <f t="shared" si="5"/>
        <v>-12082.393286442375</v>
      </c>
      <c r="AI49">
        <f t="shared" si="25"/>
        <v>-12090.272742194369</v>
      </c>
      <c r="AJ49">
        <f t="shared" si="7"/>
        <v>153.72452153018662</v>
      </c>
      <c r="AK49">
        <f t="shared" si="22"/>
        <v>79.10972236365771</v>
      </c>
      <c r="AL49">
        <f t="shared" si="26"/>
        <v>-11857.438498300526</v>
      </c>
      <c r="AN49">
        <f t="shared" si="27"/>
        <v>0</v>
      </c>
      <c r="AO49">
        <f t="shared" si="27"/>
        <v>0</v>
      </c>
      <c r="AP49">
        <f t="shared" si="27"/>
        <v>-0.1097391318179145</v>
      </c>
      <c r="AQ49">
        <f t="shared" si="27"/>
        <v>-168.27448383109925</v>
      </c>
      <c r="AR49">
        <f t="shared" si="27"/>
        <v>-168.38422296291716</v>
      </c>
      <c r="AS49">
        <f t="shared" si="27"/>
        <v>2.1409594853778833</v>
      </c>
      <c r="AT49">
        <f t="shared" si="27"/>
        <v>1.1017806970166748</v>
      </c>
      <c r="AU49">
        <f t="shared" si="23"/>
        <v>-165.14148278052264</v>
      </c>
      <c r="AW49">
        <v>46</v>
      </c>
      <c r="AX49">
        <f>IF(Z49&gt;0, (R49*SUMPRODUCT(K49:$K$98, X49:$X$98)-K49*$AZ$3)/Z49, 0)</f>
        <v>3097.9752920501783</v>
      </c>
    </row>
    <row r="50" spans="5:50" x14ac:dyDescent="0.25">
      <c r="E50">
        <v>2050</v>
      </c>
      <c r="F50" s="5">
        <v>3.5571999999999999E-2</v>
      </c>
      <c r="G50"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1.2435042568742187E-2</v>
      </c>
      <c r="L50" s="2">
        <v>47</v>
      </c>
      <c r="M50" s="6">
        <v>7.8701599999999997E-2</v>
      </c>
      <c r="Q50" s="4">
        <f t="shared" si="21"/>
        <v>25</v>
      </c>
      <c r="R50">
        <f t="shared" si="0"/>
        <v>500000</v>
      </c>
      <c r="S50">
        <f t="shared" si="1"/>
        <v>2904.2887028219666</v>
      </c>
      <c r="U50">
        <f t="shared" si="13"/>
        <v>7.8701599999999997E-2</v>
      </c>
      <c r="V50">
        <f t="shared" si="14"/>
        <v>0.01</v>
      </c>
      <c r="W50">
        <f t="shared" si="15"/>
        <v>0.31517823007976203</v>
      </c>
      <c r="X50">
        <f t="shared" si="16"/>
        <v>2.4805030992445399E-2</v>
      </c>
      <c r="Y50">
        <f t="shared" si="17"/>
        <v>3.1517823007976204E-3</v>
      </c>
      <c r="Z50">
        <f t="shared" si="18"/>
        <v>0.28722141678651902</v>
      </c>
      <c r="AB50">
        <f t="shared" si="19"/>
        <v>976.41436937920912</v>
      </c>
      <c r="AC50">
        <f t="shared" si="2"/>
        <v>834.1739159816068</v>
      </c>
      <c r="AE50">
        <f t="shared" si="3"/>
        <v>0</v>
      </c>
      <c r="AF50">
        <f t="shared" si="24"/>
        <v>0</v>
      </c>
      <c r="AG50">
        <f t="shared" si="24"/>
        <v>-7.1805354196629754</v>
      </c>
      <c r="AH50">
        <f t="shared" si="5"/>
        <v>-12402.515496222699</v>
      </c>
      <c r="AI50">
        <f t="shared" si="25"/>
        <v>-12409.696031642361</v>
      </c>
      <c r="AJ50">
        <f t="shared" si="7"/>
        <v>142.24045339760232</v>
      </c>
      <c r="AK50">
        <f t="shared" si="22"/>
        <v>68.34900585654465</v>
      </c>
      <c r="AL50">
        <f t="shared" si="26"/>
        <v>-12199.106572388215</v>
      </c>
      <c r="AN50">
        <f t="shared" si="27"/>
        <v>0</v>
      </c>
      <c r="AO50">
        <f t="shared" si="27"/>
        <v>0</v>
      </c>
      <c r="AP50">
        <f t="shared" si="27"/>
        <v>-8.9290263609870149E-2</v>
      </c>
      <c r="AQ50">
        <f t="shared" si="27"/>
        <v>-154.22580815501388</v>
      </c>
      <c r="AR50">
        <f t="shared" si="27"/>
        <v>-154.31509841862376</v>
      </c>
      <c r="AS50">
        <f t="shared" si="27"/>
        <v>1.7687660929963742</v>
      </c>
      <c r="AT50">
        <f t="shared" si="27"/>
        <v>0.84992279735734177</v>
      </c>
      <c r="AU50">
        <f t="shared" si="23"/>
        <v>-151.69640952827004</v>
      </c>
      <c r="AW50">
        <v>47</v>
      </c>
      <c r="AX50">
        <f>IF(Z50&gt;0, (R50*SUMPRODUCT(K50:$K$98, X50:$X$98)-K50*$AZ$3)/Z50, 0)</f>
        <v>2904.2887028219666</v>
      </c>
    </row>
    <row r="51" spans="5:50" x14ac:dyDescent="0.25">
      <c r="E51">
        <v>2051</v>
      </c>
      <c r="F51" s="5">
        <v>3.5571999999999999E-2</v>
      </c>
      <c r="G51"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1.1102716579234095E-2</v>
      </c>
      <c r="L51" s="2">
        <v>48</v>
      </c>
      <c r="M51" s="6">
        <v>8.8159118999999994E-2</v>
      </c>
      <c r="Q51" s="4">
        <f t="shared" si="21"/>
        <v>25</v>
      </c>
      <c r="R51">
        <f t="shared" si="0"/>
        <v>500000</v>
      </c>
      <c r="S51">
        <f t="shared" si="1"/>
        <v>2714.736382259176</v>
      </c>
      <c r="U51">
        <f t="shared" si="13"/>
        <v>8.8159118999999994E-2</v>
      </c>
      <c r="V51">
        <f t="shared" si="14"/>
        <v>0.01</v>
      </c>
      <c r="W51">
        <f t="shared" si="15"/>
        <v>0.28722141678651902</v>
      </c>
      <c r="X51">
        <f t="shared" si="16"/>
        <v>2.5321187061831327E-2</v>
      </c>
      <c r="Y51">
        <f t="shared" si="17"/>
        <v>2.8722141678651902E-3</v>
      </c>
      <c r="Z51">
        <f t="shared" si="18"/>
        <v>0.25902801555682248</v>
      </c>
      <c r="AB51">
        <f t="shared" si="19"/>
        <v>834.1739159816068</v>
      </c>
      <c r="AC51">
        <f t="shared" si="2"/>
        <v>703.19277785650183</v>
      </c>
      <c r="AE51">
        <f t="shared" si="3"/>
        <v>0</v>
      </c>
      <c r="AF51">
        <f t="shared" si="24"/>
        <v>0</v>
      </c>
      <c r="AG51">
        <f t="shared" si="24"/>
        <v>-6.4757003889205622</v>
      </c>
      <c r="AH51">
        <f t="shared" si="5"/>
        <v>-12660.593530915663</v>
      </c>
      <c r="AI51">
        <f t="shared" si="25"/>
        <v>-12667.069231304584</v>
      </c>
      <c r="AJ51">
        <f t="shared" si="7"/>
        <v>130.98113812510496</v>
      </c>
      <c r="AK51">
        <f t="shared" si="22"/>
        <v>58.392174118712482</v>
      </c>
      <c r="AL51">
        <f t="shared" si="26"/>
        <v>-12477.695919060765</v>
      </c>
      <c r="AN51">
        <f t="shared" si="27"/>
        <v>0</v>
      </c>
      <c r="AO51">
        <f t="shared" si="27"/>
        <v>0</v>
      </c>
      <c r="AP51">
        <f t="shared" si="27"/>
        <v>-7.1897866070221E-2</v>
      </c>
      <c r="AQ51">
        <f t="shared" si="27"/>
        <v>-140.56698169864126</v>
      </c>
      <c r="AR51">
        <f t="shared" si="27"/>
        <v>-140.63887956471149</v>
      </c>
      <c r="AS51">
        <f t="shared" si="27"/>
        <v>1.4542464538285538</v>
      </c>
      <c r="AT51">
        <f t="shared" si="27"/>
        <v>0.64831175968535315</v>
      </c>
      <c r="AU51">
        <f t="shared" si="23"/>
        <v>-138.53632135119756</v>
      </c>
      <c r="AW51">
        <v>48</v>
      </c>
      <c r="AX51">
        <f>IF(Z51&gt;0, (R51*SUMPRODUCT(K51:$K$98, X51:$X$98)-K51*$AZ$3)/Z51, 0)</f>
        <v>2714.736382259176</v>
      </c>
    </row>
    <row r="52" spans="5:50" x14ac:dyDescent="0.25">
      <c r="E52">
        <v>2052</v>
      </c>
      <c r="F52" s="5">
        <v>3.5571999999999999E-2</v>
      </c>
      <c r="G52"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9.9131398028875842E-3</v>
      </c>
      <c r="L52" s="2">
        <v>49</v>
      </c>
      <c r="M52" s="6">
        <v>9.9426106E-2</v>
      </c>
      <c r="Q52" s="4">
        <f t="shared" si="21"/>
        <v>25</v>
      </c>
      <c r="R52">
        <f t="shared" si="0"/>
        <v>500000</v>
      </c>
      <c r="S52">
        <f t="shared" si="1"/>
        <v>2528.918375589049</v>
      </c>
      <c r="U52">
        <f t="shared" si="13"/>
        <v>9.9426106E-2</v>
      </c>
      <c r="V52">
        <f t="shared" si="14"/>
        <v>0.01</v>
      </c>
      <c r="W52">
        <f t="shared" si="15"/>
        <v>0.25902801555682248</v>
      </c>
      <c r="X52">
        <f t="shared" si="16"/>
        <v>2.5754146931722281E-2</v>
      </c>
      <c r="Y52">
        <f t="shared" si="17"/>
        <v>2.5902801555682249E-3</v>
      </c>
      <c r="Z52">
        <f t="shared" si="18"/>
        <v>0.23068358846953196</v>
      </c>
      <c r="AB52">
        <f t="shared" si="19"/>
        <v>703.19277785650183</v>
      </c>
      <c r="AC52">
        <f t="shared" si="2"/>
        <v>583.37996582742142</v>
      </c>
      <c r="AE52">
        <f t="shared" si="3"/>
        <v>0</v>
      </c>
      <c r="AF52">
        <f t="shared" si="24"/>
        <v>0</v>
      </c>
      <c r="AG52">
        <f t="shared" si="24"/>
        <v>-5.7670897117382989</v>
      </c>
      <c r="AH52">
        <f t="shared" si="5"/>
        <v>-12877.07346586114</v>
      </c>
      <c r="AI52">
        <f t="shared" si="25"/>
        <v>-12882.840555572879</v>
      </c>
      <c r="AJ52">
        <f t="shared" si="7"/>
        <v>119.81281202908042</v>
      </c>
      <c r="AK52">
        <f t="shared" si="22"/>
        <v>49.223494449955133</v>
      </c>
      <c r="AL52">
        <f t="shared" si="26"/>
        <v>-12713.804249093842</v>
      </c>
      <c r="AN52">
        <f t="shared" si="27"/>
        <v>0</v>
      </c>
      <c r="AO52">
        <f t="shared" si="27"/>
        <v>0</v>
      </c>
      <c r="AP52">
        <f t="shared" si="27"/>
        <v>-5.7169966568256417E-2</v>
      </c>
      <c r="AQ52">
        <f t="shared" si="27"/>
        <v>-127.65222951913564</v>
      </c>
      <c r="AR52">
        <f t="shared" si="27"/>
        <v>-127.7093994857039</v>
      </c>
      <c r="AS52">
        <f t="shared" si="27"/>
        <v>1.1877211558213654</v>
      </c>
      <c r="AT52">
        <f t="shared" si="27"/>
        <v>0.48795938206906631</v>
      </c>
      <c r="AU52">
        <f t="shared" si="23"/>
        <v>-126.03371894781347</v>
      </c>
      <c r="AW52">
        <v>49</v>
      </c>
      <c r="AX52">
        <f>IF(Z52&gt;0, (R52*SUMPRODUCT(K52:$K$98, X52:$X$98)-K52*$AZ$3)/Z52, 0)</f>
        <v>2528.918375589049</v>
      </c>
    </row>
    <row r="53" spans="5:50" x14ac:dyDescent="0.25">
      <c r="E53">
        <v>2053</v>
      </c>
      <c r="F53" s="5">
        <v>3.5571999999999999E-2</v>
      </c>
      <c r="G53"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8.8510176811496272E-3</v>
      </c>
      <c r="L53" s="2">
        <v>50</v>
      </c>
      <c r="M53" s="6">
        <v>0.112419382</v>
      </c>
      <c r="Q53" s="4">
        <f t="shared" si="21"/>
        <v>25</v>
      </c>
      <c r="R53">
        <f t="shared" si="0"/>
        <v>500000</v>
      </c>
      <c r="S53">
        <f t="shared" si="1"/>
        <v>2342.6702815246736</v>
      </c>
      <c r="U53">
        <f t="shared" si="13"/>
        <v>0.112419382</v>
      </c>
      <c r="V53">
        <f t="shared" si="14"/>
        <v>0.01</v>
      </c>
      <c r="W53">
        <f t="shared" si="15"/>
        <v>0.23068358846953196</v>
      </c>
      <c r="X53">
        <f t="shared" si="16"/>
        <v>2.5933306453287109E-2</v>
      </c>
      <c r="Y53">
        <f t="shared" si="17"/>
        <v>2.3068358846953197E-3</v>
      </c>
      <c r="Z53">
        <f t="shared" si="18"/>
        <v>0.20244344613154952</v>
      </c>
      <c r="AB53">
        <f t="shared" si="19"/>
        <v>583.37996582742142</v>
      </c>
      <c r="AC53">
        <f t="shared" si="2"/>
        <v>474.25824494182223</v>
      </c>
      <c r="AE53">
        <f t="shared" si="3"/>
        <v>0</v>
      </c>
      <c r="AF53">
        <f t="shared" si="24"/>
        <v>0</v>
      </c>
      <c r="AG53">
        <f t="shared" si="24"/>
        <v>-5.0610861532887377</v>
      </c>
      <c r="AH53">
        <f t="shared" si="5"/>
        <v>-12966.653226643555</v>
      </c>
      <c r="AI53">
        <f t="shared" si="25"/>
        <v>-12971.714312796845</v>
      </c>
      <c r="AJ53">
        <f t="shared" si="7"/>
        <v>109.12172088559919</v>
      </c>
      <c r="AK53">
        <f t="shared" si="22"/>
        <v>40.836597607919501</v>
      </c>
      <c r="AL53">
        <f t="shared" si="26"/>
        <v>-12821.755994303325</v>
      </c>
      <c r="AN53">
        <f t="shared" si="27"/>
        <v>0</v>
      </c>
      <c r="AO53">
        <f t="shared" si="27"/>
        <v>0</v>
      </c>
      <c r="AP53">
        <f t="shared" si="27"/>
        <v>-4.4795763028580168E-2</v>
      </c>
      <c r="AQ53">
        <f t="shared" si="27"/>
        <v>-114.76807697435797</v>
      </c>
      <c r="AR53">
        <f t="shared" si="27"/>
        <v>-114.81287273738656</v>
      </c>
      <c r="AS53">
        <f t="shared" si="27"/>
        <v>0.96583828095591295</v>
      </c>
      <c r="AT53">
        <f t="shared" si="27"/>
        <v>0.36144544746568807</v>
      </c>
      <c r="AU53">
        <f t="shared" si="23"/>
        <v>-113.48558900896495</v>
      </c>
      <c r="AW53">
        <v>50</v>
      </c>
      <c r="AX53">
        <f>IF(Z53&gt;0, (R53*SUMPRODUCT(K53:$K$98, X53:$X$98)-K53*$AZ$3)/Z53, 0)</f>
        <v>2342.6702815246736</v>
      </c>
    </row>
    <row r="54" spans="5:50" x14ac:dyDescent="0.25">
      <c r="E54">
        <v>2054</v>
      </c>
      <c r="F54" s="5">
        <v>3.5571999999999999E-2</v>
      </c>
      <c r="G54"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7.9026943581693102E-3</v>
      </c>
      <c r="L54" s="2">
        <v>51</v>
      </c>
      <c r="M54" s="6">
        <v>0.12734142500000001</v>
      </c>
      <c r="Q54" s="4">
        <f t="shared" si="21"/>
        <v>25</v>
      </c>
      <c r="R54">
        <f t="shared" si="0"/>
        <v>500000</v>
      </c>
      <c r="S54">
        <f t="shared" si="1"/>
        <v>2153.2076305322912</v>
      </c>
      <c r="U54">
        <f t="shared" si="13"/>
        <v>0.12734142500000001</v>
      </c>
      <c r="V54">
        <f t="shared" si="14"/>
        <v>0.01</v>
      </c>
      <c r="W54">
        <f t="shared" si="15"/>
        <v>0.20244344613154952</v>
      </c>
      <c r="X54">
        <f t="shared" si="16"/>
        <v>2.5779436912302254E-2</v>
      </c>
      <c r="Y54">
        <f t="shared" si="17"/>
        <v>2.0244344613154952E-3</v>
      </c>
      <c r="Z54">
        <f t="shared" si="18"/>
        <v>0.17463957475793176</v>
      </c>
      <c r="AB54">
        <f t="shared" si="19"/>
        <v>474.25824494182223</v>
      </c>
      <c r="AC54">
        <f t="shared" si="2"/>
        <v>376.0352649616932</v>
      </c>
      <c r="AE54">
        <f t="shared" si="3"/>
        <v>0</v>
      </c>
      <c r="AF54">
        <f t="shared" si="24"/>
        <v>0</v>
      </c>
      <c r="AG54">
        <f t="shared" si="24"/>
        <v>-4.365989368948294</v>
      </c>
      <c r="AH54">
        <f t="shared" si="5"/>
        <v>-12889.718456151128</v>
      </c>
      <c r="AI54">
        <f t="shared" si="25"/>
        <v>-12894.084445520077</v>
      </c>
      <c r="AJ54">
        <f t="shared" si="7"/>
        <v>98.222979980129026</v>
      </c>
      <c r="AK54">
        <f t="shared" si="22"/>
        <v>33.198077145927556</v>
      </c>
      <c r="AL54">
        <f t="shared" si="26"/>
        <v>-12762.663388394019</v>
      </c>
      <c r="AN54">
        <f t="shared" si="27"/>
        <v>0</v>
      </c>
      <c r="AO54">
        <f t="shared" si="27"/>
        <v>0</v>
      </c>
      <c r="AP54">
        <f t="shared" si="27"/>
        <v>-3.4503079553814868E-2</v>
      </c>
      <c r="AQ54">
        <f t="shared" si="27"/>
        <v>-101.86350532181635</v>
      </c>
      <c r="AR54">
        <f t="shared" si="27"/>
        <v>-101.89800840137016</v>
      </c>
      <c r="AS54">
        <f t="shared" si="27"/>
        <v>0.77622618973154278</v>
      </c>
      <c r="AT54">
        <f t="shared" si="27"/>
        <v>0.2623542569631912</v>
      </c>
      <c r="AU54">
        <f t="shared" si="23"/>
        <v>-100.85942795467543</v>
      </c>
      <c r="AW54">
        <v>51</v>
      </c>
      <c r="AX54">
        <f>IF(Z54&gt;0, (R54*SUMPRODUCT(K54:$K$98, X54:$X$98)-K54*$AZ$3)/Z54, 0)</f>
        <v>2153.2076305322912</v>
      </c>
    </row>
    <row r="55" spans="5:50" x14ac:dyDescent="0.25">
      <c r="E55">
        <v>2055</v>
      </c>
      <c r="F55" s="5">
        <v>3.5571999999999999E-2</v>
      </c>
      <c r="G55"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7.0559771055083119E-3</v>
      </c>
      <c r="L55" s="2">
        <v>52</v>
      </c>
      <c r="M55" s="6">
        <v>0.14457818</v>
      </c>
      <c r="Q55" s="4">
        <f t="shared" si="21"/>
        <v>25</v>
      </c>
      <c r="R55">
        <f t="shared" si="0"/>
        <v>500000</v>
      </c>
      <c r="S55">
        <f t="shared" si="1"/>
        <v>1957.0314946909671</v>
      </c>
      <c r="U55">
        <f t="shared" si="13"/>
        <v>0.14457818</v>
      </c>
      <c r="V55">
        <f t="shared" si="14"/>
        <v>0.01</v>
      </c>
      <c r="W55">
        <f t="shared" si="15"/>
        <v>0.17463957475793176</v>
      </c>
      <c r="X55">
        <f t="shared" si="16"/>
        <v>2.5249071874475715E-2</v>
      </c>
      <c r="Y55">
        <f t="shared" si="17"/>
        <v>1.7463957475793177E-3</v>
      </c>
      <c r="Z55">
        <f t="shared" si="18"/>
        <v>0.14764410713587672</v>
      </c>
      <c r="AB55">
        <f t="shared" si="19"/>
        <v>376.0352649616932</v>
      </c>
      <c r="AC55">
        <f t="shared" si="2"/>
        <v>288.94416767043811</v>
      </c>
      <c r="AE55">
        <f t="shared" si="3"/>
        <v>0</v>
      </c>
      <c r="AF55">
        <f t="shared" si="24"/>
        <v>0</v>
      </c>
      <c r="AG55">
        <f t="shared" si="24"/>
        <v>-3.6911026783969181</v>
      </c>
      <c r="AH55">
        <f t="shared" si="5"/>
        <v>-12624.535937237857</v>
      </c>
      <c r="AI55">
        <f t="shared" si="25"/>
        <v>-12628.227039916253</v>
      </c>
      <c r="AJ55">
        <f t="shared" si="7"/>
        <v>87.091097291255096</v>
      </c>
      <c r="AK55">
        <f t="shared" si="22"/>
        <v>26.322468547318525</v>
      </c>
      <c r="AL55">
        <f t="shared" si="26"/>
        <v>-12514.81347407768</v>
      </c>
      <c r="AN55">
        <f t="shared" si="27"/>
        <v>0</v>
      </c>
      <c r="AO55">
        <f t="shared" si="27"/>
        <v>0</v>
      </c>
      <c r="AP55">
        <f t="shared" si="27"/>
        <v>-2.6044335992849065E-2</v>
      </c>
      <c r="AQ55">
        <f t="shared" si="27"/>
        <v>-89.078436540817236</v>
      </c>
      <c r="AR55">
        <f t="shared" si="27"/>
        <v>-89.104480876810086</v>
      </c>
      <c r="AS55">
        <f t="shared" si="27"/>
        <v>0.61451278858069291</v>
      </c>
      <c r="AT55">
        <f t="shared" si="27"/>
        <v>0.18573073543034216</v>
      </c>
      <c r="AU55">
        <f t="shared" si="23"/>
        <v>-88.304237352799049</v>
      </c>
      <c r="AW55">
        <v>52</v>
      </c>
      <c r="AX55">
        <f>IF(Z55&gt;0, (R55*SUMPRODUCT(K55:$K$98, X55:$X$98)-K55*$AZ$3)/Z55, 0)</f>
        <v>1957.0314946909671</v>
      </c>
    </row>
    <row r="56" spans="5:50" x14ac:dyDescent="0.25">
      <c r="E56">
        <v>2056</v>
      </c>
      <c r="F56" s="5">
        <v>3.5571999999999999E-2</v>
      </c>
      <c r="G56"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6.2999795584895634E-3</v>
      </c>
      <c r="L56" s="2">
        <v>53</v>
      </c>
      <c r="M56" s="6">
        <v>0.16385111999999999</v>
      </c>
      <c r="Q56" s="4">
        <f t="shared" si="21"/>
        <v>25</v>
      </c>
      <c r="R56">
        <f t="shared" si="0"/>
        <v>500000</v>
      </c>
      <c r="S56">
        <f t="shared" si="1"/>
        <v>1746.6989993253601</v>
      </c>
      <c r="U56">
        <f t="shared" si="13"/>
        <v>0.16385111999999999</v>
      </c>
      <c r="V56">
        <f t="shared" si="14"/>
        <v>0.01</v>
      </c>
      <c r="W56">
        <f t="shared" si="15"/>
        <v>0.14764410713587672</v>
      </c>
      <c r="X56">
        <f t="shared" si="16"/>
        <v>2.4191652315613391E-2</v>
      </c>
      <c r="Y56">
        <f t="shared" si="17"/>
        <v>1.4764410713587672E-3</v>
      </c>
      <c r="Z56">
        <f t="shared" si="18"/>
        <v>0.12197601374890457</v>
      </c>
      <c r="AB56">
        <f t="shared" si="19"/>
        <v>288.94416767043811</v>
      </c>
      <c r="AC56">
        <f t="shared" si="2"/>
        <v>213.05538115690797</v>
      </c>
      <c r="AE56">
        <f t="shared" si="3"/>
        <v>0</v>
      </c>
      <c r="AF56">
        <f t="shared" si="24"/>
        <v>0</v>
      </c>
      <c r="AG56">
        <f t="shared" si="24"/>
        <v>-3.0494003437226143</v>
      </c>
      <c r="AH56">
        <f t="shared" si="5"/>
        <v>-12095.826157806696</v>
      </c>
      <c r="AI56">
        <f t="shared" si="25"/>
        <v>-12098.875558150419</v>
      </c>
      <c r="AJ56">
        <f t="shared" si="7"/>
        <v>75.888786513530135</v>
      </c>
      <c r="AK56">
        <f t="shared" si="22"/>
        <v>20.22609173693067</v>
      </c>
      <c r="AL56">
        <f t="shared" si="26"/>
        <v>-12002.760679899959</v>
      </c>
      <c r="AN56">
        <f t="shared" si="27"/>
        <v>0</v>
      </c>
      <c r="AO56">
        <f t="shared" si="27"/>
        <v>0</v>
      </c>
      <c r="AP56">
        <f t="shared" si="27"/>
        <v>-1.9211159831103518E-2</v>
      </c>
      <c r="AQ56">
        <f t="shared" si="27"/>
        <v>-76.203457537225546</v>
      </c>
      <c r="AR56">
        <f t="shared" si="27"/>
        <v>-76.222668697056648</v>
      </c>
      <c r="AS56">
        <f t="shared" si="27"/>
        <v>0.47809780375381833</v>
      </c>
      <c r="AT56">
        <f t="shared" si="27"/>
        <v>0.12742396449079788</v>
      </c>
      <c r="AU56">
        <f t="shared" si="23"/>
        <v>-75.617146928812033</v>
      </c>
      <c r="AW56">
        <v>53</v>
      </c>
      <c r="AX56">
        <f>IF(Z56&gt;0, (R56*SUMPRODUCT(K56:$K$98, X56:$X$98)-K56*$AZ$3)/Z56, 0)</f>
        <v>1746.6989993253601</v>
      </c>
    </row>
    <row r="57" spans="5:50" x14ac:dyDescent="0.25">
      <c r="E57">
        <v>2057</v>
      </c>
      <c r="F57" s="5">
        <v>3.5571999999999999E-2</v>
      </c>
      <c r="G57"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5.6249817486513955E-3</v>
      </c>
      <c r="L57" s="2">
        <v>54</v>
      </c>
      <c r="M57" s="6">
        <v>0.185300933</v>
      </c>
      <c r="Q57" s="4">
        <f t="shared" si="21"/>
        <v>25</v>
      </c>
      <c r="R57">
        <f t="shared" si="0"/>
        <v>500000</v>
      </c>
      <c r="S57">
        <f t="shared" si="1"/>
        <v>1514.2370192696087</v>
      </c>
      <c r="U57">
        <f t="shared" si="13"/>
        <v>0.185300933</v>
      </c>
      <c r="V57">
        <f t="shared" si="14"/>
        <v>0.01</v>
      </c>
      <c r="W57">
        <f t="shared" si="15"/>
        <v>0.12197601374890457</v>
      </c>
      <c r="X57">
        <f t="shared" si="16"/>
        <v>2.2602269151292844E-2</v>
      </c>
      <c r="Y57">
        <f t="shared" si="17"/>
        <v>1.2197601374890458E-3</v>
      </c>
      <c r="Z57">
        <f t="shared" si="18"/>
        <v>9.8153984460122676E-2</v>
      </c>
      <c r="AB57">
        <f t="shared" si="19"/>
        <v>213.05538115690797</v>
      </c>
      <c r="AC57">
        <f t="shared" si="2"/>
        <v>148.62839685833166</v>
      </c>
      <c r="AE57">
        <f t="shared" si="3"/>
        <v>0</v>
      </c>
      <c r="AF57">
        <f t="shared" si="24"/>
        <v>0</v>
      </c>
      <c r="AG57">
        <f t="shared" si="24"/>
        <v>-2.4538496115030668</v>
      </c>
      <c r="AH57">
        <f t="shared" si="5"/>
        <v>-11301.134575646422</v>
      </c>
      <c r="AI57">
        <f t="shared" si="25"/>
        <v>-11303.588425257925</v>
      </c>
      <c r="AJ57">
        <f t="shared" si="7"/>
        <v>64.426984298576315</v>
      </c>
      <c r="AK57">
        <f t="shared" si="22"/>
        <v>14.913876680983559</v>
      </c>
      <c r="AL57">
        <f t="shared" si="26"/>
        <v>-11224.247564278367</v>
      </c>
      <c r="AN57">
        <f t="shared" si="27"/>
        <v>0</v>
      </c>
      <c r="AO57">
        <f t="shared" si="27"/>
        <v>0</v>
      </c>
      <c r="AP57">
        <f t="shared" si="27"/>
        <v>-1.3802859278640068E-2</v>
      </c>
      <c r="AQ57">
        <f t="shared" si="27"/>
        <v>-63.568675727064353</v>
      </c>
      <c r="AR57">
        <f t="shared" si="27"/>
        <v>-63.582478586343001</v>
      </c>
      <c r="AS57">
        <f t="shared" si="27"/>
        <v>0.3624006108001418</v>
      </c>
      <c r="AT57">
        <f t="shared" si="27"/>
        <v>8.3890284132170173E-2</v>
      </c>
      <c r="AU57">
        <f t="shared" si="23"/>
        <v>-63.13618769141069</v>
      </c>
      <c r="AW57">
        <v>54</v>
      </c>
      <c r="AX57">
        <f>IF(Z57&gt;0, (R57*SUMPRODUCT(K57:$K$98, X57:$X$98)-K57*$AZ$3)/Z57, 0)</f>
        <v>1514.2370192696087</v>
      </c>
    </row>
    <row r="58" spans="5:50" x14ac:dyDescent="0.25">
      <c r="E58">
        <v>2058</v>
      </c>
      <c r="F58" s="5">
        <v>3.5571999999999999E-2</v>
      </c>
      <c r="G58"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5.0223051327244602E-3</v>
      </c>
      <c r="L58" s="2">
        <v>55</v>
      </c>
      <c r="M58" s="6">
        <v>0.20871278500000001</v>
      </c>
      <c r="Q58" s="4">
        <f t="shared" si="21"/>
        <v>25</v>
      </c>
      <c r="R58">
        <f t="shared" si="0"/>
        <v>500000</v>
      </c>
      <c r="S58">
        <f t="shared" si="1"/>
        <v>1246.3013406116195</v>
      </c>
      <c r="U58">
        <f t="shared" si="13"/>
        <v>0.20871278500000001</v>
      </c>
      <c r="V58">
        <f t="shared" si="14"/>
        <v>0.01</v>
      </c>
      <c r="W58">
        <f t="shared" si="15"/>
        <v>9.8153984460122676E-2</v>
      </c>
      <c r="X58">
        <f t="shared" si="16"/>
        <v>2.0485991455518927E-2</v>
      </c>
      <c r="Y58">
        <f t="shared" si="17"/>
        <v>9.8153984460122687E-4</v>
      </c>
      <c r="Z58">
        <f t="shared" si="18"/>
        <v>7.6686453160002527E-2</v>
      </c>
      <c r="AB58">
        <f t="shared" si="19"/>
        <v>148.62839685833166</v>
      </c>
      <c r="AC58">
        <f t="shared" si="2"/>
        <v>95.574429380061318</v>
      </c>
      <c r="AE58">
        <f t="shared" si="3"/>
        <v>0</v>
      </c>
      <c r="AF58">
        <f t="shared" si="24"/>
        <v>0</v>
      </c>
      <c r="AG58">
        <f t="shared" si="24"/>
        <v>-1.9171613290000631</v>
      </c>
      <c r="AH58">
        <f t="shared" si="5"/>
        <v>-10242.995727759464</v>
      </c>
      <c r="AI58">
        <f t="shared" si="25"/>
        <v>-10244.912889088464</v>
      </c>
      <c r="AJ58">
        <f t="shared" si="7"/>
        <v>53.053967478270337</v>
      </c>
      <c r="AK58">
        <f t="shared" si="22"/>
        <v>10.403987780083217</v>
      </c>
      <c r="AL58">
        <f t="shared" si="26"/>
        <v>-10181.454933830111</v>
      </c>
      <c r="AN58">
        <f t="shared" si="27"/>
        <v>0</v>
      </c>
      <c r="AO58">
        <f t="shared" si="27"/>
        <v>0</v>
      </c>
      <c r="AP58">
        <f t="shared" si="27"/>
        <v>-9.6285691828978653E-3</v>
      </c>
      <c r="AQ58">
        <f t="shared" si="27"/>
        <v>-51.443450018001073</v>
      </c>
      <c r="AR58">
        <f t="shared" si="27"/>
        <v>-51.453078587183974</v>
      </c>
      <c r="AS58">
        <f t="shared" si="27"/>
        <v>0.26645321317751369</v>
      </c>
      <c r="AT58">
        <f t="shared" si="27"/>
        <v>5.2252001228714498E-2</v>
      </c>
      <c r="AU58">
        <f t="shared" si="23"/>
        <v>-51.134373372777745</v>
      </c>
      <c r="AW58">
        <v>55</v>
      </c>
      <c r="AX58">
        <f>IF(Z58&gt;0, (R58*SUMPRODUCT(K58:$K$98, X58:$X$98)-K58*$AZ$3)/Z58, 0)</f>
        <v>1246.3013406116195</v>
      </c>
    </row>
    <row r="59" spans="5:50" x14ac:dyDescent="0.25">
      <c r="E59">
        <v>2059</v>
      </c>
      <c r="F59" s="5">
        <v>3.5571999999999999E-2</v>
      </c>
      <c r="G59"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4.4842010113611249E-3</v>
      </c>
      <c r="L59" s="2">
        <v>56</v>
      </c>
      <c r="M59" s="6">
        <v>0.23444695300000001</v>
      </c>
      <c r="Q59" s="4">
        <f t="shared" si="21"/>
        <v>25</v>
      </c>
      <c r="R59">
        <f t="shared" si="0"/>
        <v>500000</v>
      </c>
      <c r="S59">
        <f t="shared" si="1"/>
        <v>923.68796213533221</v>
      </c>
      <c r="U59">
        <f t="shared" si="13"/>
        <v>0.23444695300000001</v>
      </c>
      <c r="V59">
        <f t="shared" si="14"/>
        <v>0.01</v>
      </c>
      <c r="W59">
        <f t="shared" si="15"/>
        <v>7.6686453160002527E-2</v>
      </c>
      <c r="X59">
        <f t="shared" si="16"/>
        <v>1.7978905279739815E-2</v>
      </c>
      <c r="Y59">
        <f t="shared" si="17"/>
        <v>7.6686453160002531E-4</v>
      </c>
      <c r="Z59">
        <f t="shared" si="18"/>
        <v>5.7940683348662682E-2</v>
      </c>
      <c r="AB59">
        <f t="shared" si="19"/>
        <v>95.574429380061318</v>
      </c>
      <c r="AC59">
        <f t="shared" si="2"/>
        <v>53.519111727054806</v>
      </c>
      <c r="AE59">
        <f t="shared" si="3"/>
        <v>0</v>
      </c>
      <c r="AF59">
        <f t="shared" si="24"/>
        <v>0</v>
      </c>
      <c r="AG59">
        <f t="shared" si="24"/>
        <v>-1.4485170837165671</v>
      </c>
      <c r="AH59">
        <f t="shared" si="5"/>
        <v>-8989.4526398699072</v>
      </c>
      <c r="AI59">
        <f t="shared" si="25"/>
        <v>-8990.9011569536233</v>
      </c>
      <c r="AJ59">
        <f t="shared" si="7"/>
        <v>42.055317653006512</v>
      </c>
      <c r="AK59">
        <f t="shared" si="22"/>
        <v>6.6902100566042932</v>
      </c>
      <c r="AL59">
        <f t="shared" si="26"/>
        <v>-8942.1556292440127</v>
      </c>
      <c r="AN59">
        <f t="shared" si="27"/>
        <v>0</v>
      </c>
      <c r="AO59">
        <f t="shared" si="27"/>
        <v>0</v>
      </c>
      <c r="AP59">
        <f t="shared" si="27"/>
        <v>-6.4954417717756974E-3</v>
      </c>
      <c r="AQ59">
        <f t="shared" si="27"/>
        <v>-40.310512619287572</v>
      </c>
      <c r="AR59">
        <f t="shared" si="27"/>
        <v>-40.317008061059347</v>
      </c>
      <c r="AS59">
        <f t="shared" si="27"/>
        <v>0.18858449795272517</v>
      </c>
      <c r="AT59">
        <f t="shared" si="27"/>
        <v>3.0000246702043341E-2</v>
      </c>
      <c r="AU59">
        <f t="shared" si="23"/>
        <v>-40.098423316404578</v>
      </c>
      <c r="AW59">
        <v>56</v>
      </c>
      <c r="AX59">
        <f>IF(Z59&gt;0, (R59*SUMPRODUCT(K59:$K$98, X59:$X$98)-K59*$AZ$3)/Z59, 0)</f>
        <v>923.68796213533221</v>
      </c>
    </row>
    <row r="60" spans="5:50" x14ac:dyDescent="0.25">
      <c r="E60">
        <v>2060</v>
      </c>
      <c r="F60" s="5">
        <v>3.5571999999999999E-2</v>
      </c>
      <c r="G60"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4.0037509030010042E-3</v>
      </c>
      <c r="L60" s="2">
        <v>57</v>
      </c>
      <c r="M60" s="6">
        <v>0.26339700100000002</v>
      </c>
      <c r="Q60" s="4">
        <f t="shared" si="21"/>
        <v>25</v>
      </c>
      <c r="R60">
        <f t="shared" si="0"/>
        <v>500000</v>
      </c>
      <c r="S60">
        <f t="shared" si="1"/>
        <v>512.84856580929534</v>
      </c>
      <c r="U60">
        <f t="shared" si="13"/>
        <v>0.26339700100000002</v>
      </c>
      <c r="V60">
        <f t="shared" si="14"/>
        <v>0.01</v>
      </c>
      <c r="W60">
        <f t="shared" si="15"/>
        <v>5.7940683348662682E-2</v>
      </c>
      <c r="X60">
        <f t="shared" si="16"/>
        <v>1.5261402229928389E-2</v>
      </c>
      <c r="Y60">
        <f t="shared" si="17"/>
        <v>5.7940683348662681E-4</v>
      </c>
      <c r="Z60">
        <f t="shared" si="18"/>
        <v>4.2099874285247668E-2</v>
      </c>
      <c r="AB60">
        <f t="shared" si="19"/>
        <v>53.519111727054806</v>
      </c>
      <c r="AC60">
        <f t="shared" si="2"/>
        <v>21.590860147940898</v>
      </c>
      <c r="AE60">
        <f t="shared" si="3"/>
        <v>0</v>
      </c>
      <c r="AF60">
        <f t="shared" si="24"/>
        <v>0</v>
      </c>
      <c r="AG60">
        <f t="shared" si="24"/>
        <v>-1.0524968571311917</v>
      </c>
      <c r="AH60">
        <f t="shared" si="5"/>
        <v>-7630.7011149641949</v>
      </c>
      <c r="AI60">
        <f t="shared" si="25"/>
        <v>-7631.7536118213256</v>
      </c>
      <c r="AJ60">
        <f t="shared" si="7"/>
        <v>31.928251579113908</v>
      </c>
      <c r="AK60">
        <f t="shared" si="22"/>
        <v>3.7463378208938369</v>
      </c>
      <c r="AL60">
        <f t="shared" si="26"/>
        <v>-7596.0790224213179</v>
      </c>
      <c r="AN60">
        <f t="shared" si="27"/>
        <v>0</v>
      </c>
      <c r="AO60">
        <f t="shared" si="27"/>
        <v>0</v>
      </c>
      <c r="AP60">
        <f t="shared" si="27"/>
        <v>-4.2139352421447273E-3</v>
      </c>
      <c r="AQ60">
        <f t="shared" si="27"/>
        <v>-30.551426479568665</v>
      </c>
      <c r="AR60">
        <f t="shared" si="27"/>
        <v>-30.555640414810807</v>
      </c>
      <c r="AS60">
        <f t="shared" si="27"/>
        <v>0.12783276609112054</v>
      </c>
      <c r="AT60">
        <f t="shared" si="27"/>
        <v>1.4999403433350513E-2</v>
      </c>
      <c r="AU60">
        <f t="shared" si="23"/>
        <v>-30.412808245286335</v>
      </c>
      <c r="AW60">
        <v>57</v>
      </c>
      <c r="AX60">
        <f>IF(Z60&gt;0, (R60*SUMPRODUCT(K60:$K$98, X60:$X$98)-K60*$AZ$3)/Z60, 0)</f>
        <v>512.84856580929534</v>
      </c>
    </row>
    <row r="61" spans="5:50" x14ac:dyDescent="0.25">
      <c r="E61">
        <v>2061</v>
      </c>
      <c r="F61" s="5">
        <v>3.5571999999999999E-2</v>
      </c>
      <c r="G61"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3.5747775919651821E-3</v>
      </c>
      <c r="L61" s="2">
        <v>58</v>
      </c>
      <c r="M61" s="6">
        <v>0.29593128600000002</v>
      </c>
      <c r="Q61" s="4">
        <f t="shared" si="21"/>
        <v>25</v>
      </c>
      <c r="R61">
        <f t="shared" si="0"/>
        <v>500000</v>
      </c>
      <c r="S61">
        <f t="shared" si="1"/>
        <v>-50.526841206649088</v>
      </c>
      <c r="U61">
        <f t="shared" si="13"/>
        <v>0.29593128600000002</v>
      </c>
      <c r="V61">
        <f t="shared" si="14"/>
        <v>0.01</v>
      </c>
      <c r="W61">
        <f t="shared" si="15"/>
        <v>4.2099874285247668E-2</v>
      </c>
      <c r="X61">
        <f t="shared" si="16"/>
        <v>1.2458669937671673E-2</v>
      </c>
      <c r="Y61">
        <f t="shared" si="17"/>
        <v>4.209987428524767E-4</v>
      </c>
      <c r="Z61">
        <f t="shared" si="18"/>
        <v>2.9220205604723517E-2</v>
      </c>
      <c r="AB61">
        <f t="shared" si="19"/>
        <v>21.590860147940898</v>
      </c>
      <c r="AC61">
        <f t="shared" si="2"/>
        <v>-1.4764046886155029</v>
      </c>
      <c r="AE61">
        <f t="shared" si="3"/>
        <v>0</v>
      </c>
      <c r="AF61">
        <f t="shared" si="24"/>
        <v>0</v>
      </c>
      <c r="AG61">
        <f t="shared" si="24"/>
        <v>-0.73050514011808787</v>
      </c>
      <c r="AH61">
        <f t="shared" si="5"/>
        <v>-6229.3349688358367</v>
      </c>
      <c r="AI61">
        <f t="shared" si="25"/>
        <v>-6230.0654739759548</v>
      </c>
      <c r="AJ61">
        <f t="shared" si="7"/>
        <v>23.067264836556401</v>
      </c>
      <c r="AK61">
        <f t="shared" si="22"/>
        <v>1.511360210355863</v>
      </c>
      <c r="AL61">
        <f t="shared" si="26"/>
        <v>-6205.4868489290429</v>
      </c>
      <c r="AN61">
        <f t="shared" si="27"/>
        <v>0</v>
      </c>
      <c r="AO61">
        <f t="shared" si="27"/>
        <v>0</v>
      </c>
      <c r="AP61">
        <f t="shared" si="27"/>
        <v>-2.6113934057095259E-3</v>
      </c>
      <c r="AQ61">
        <f t="shared" si="27"/>
        <v>-22.268487059439476</v>
      </c>
      <c r="AR61">
        <f t="shared" si="27"/>
        <v>-22.271098452845184</v>
      </c>
      <c r="AS61">
        <f t="shared" si="27"/>
        <v>8.2460341445648205E-2</v>
      </c>
      <c r="AT61">
        <f t="shared" si="27"/>
        <v>5.4027766133679231E-3</v>
      </c>
      <c r="AU61">
        <f t="shared" si="23"/>
        <v>-22.183235334786168</v>
      </c>
      <c r="AW61">
        <v>58</v>
      </c>
      <c r="AX61">
        <f>IF(Z61&gt;0, (R61*SUMPRODUCT(K61:$K$98, X61:$X$98)-K61*$AZ$3)/Z61, 0)</f>
        <v>-50.526841206649088</v>
      </c>
    </row>
    <row r="62" spans="5:50" x14ac:dyDescent="0.25">
      <c r="E62">
        <v>2062</v>
      </c>
      <c r="F62" s="5">
        <v>3.5571999999999999E-2</v>
      </c>
      <c r="G62"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3.1917657071117694E-3</v>
      </c>
      <c r="L62" s="2">
        <v>59</v>
      </c>
      <c r="M62" s="6">
        <v>0.33262349499999999</v>
      </c>
      <c r="Q62" s="4">
        <f t="shared" si="21"/>
        <v>25</v>
      </c>
      <c r="R62">
        <f t="shared" si="0"/>
        <v>500000</v>
      </c>
      <c r="S62">
        <f t="shared" si="1"/>
        <v>-888.27590209836876</v>
      </c>
      <c r="U62">
        <f t="shared" si="13"/>
        <v>0.33262349499999999</v>
      </c>
      <c r="V62">
        <f t="shared" si="14"/>
        <v>0.01</v>
      </c>
      <c r="W62">
        <f t="shared" si="15"/>
        <v>2.9220205604723517E-2</v>
      </c>
      <c r="X62">
        <f t="shared" si="16"/>
        <v>9.7193269128617241E-3</v>
      </c>
      <c r="Y62">
        <f t="shared" si="17"/>
        <v>2.9220205604723519E-4</v>
      </c>
      <c r="Z62">
        <f t="shared" si="18"/>
        <v>1.9208676635814558E-2</v>
      </c>
      <c r="AB62">
        <f t="shared" si="19"/>
        <v>-1.4764046886155029</v>
      </c>
      <c r="AC62">
        <f t="shared" si="2"/>
        <v>-17.062604566794036</v>
      </c>
      <c r="AE62">
        <f t="shared" si="3"/>
        <v>0</v>
      </c>
      <c r="AF62">
        <f t="shared" si="24"/>
        <v>0</v>
      </c>
      <c r="AG62">
        <f t="shared" si="24"/>
        <v>-0.48021691589536397</v>
      </c>
      <c r="AH62">
        <f t="shared" si="5"/>
        <v>-4859.6634564308624</v>
      </c>
      <c r="AI62">
        <f t="shared" si="25"/>
        <v>-4860.1436733467581</v>
      </c>
      <c r="AJ62">
        <f t="shared" si="7"/>
        <v>15.586199878178533</v>
      </c>
      <c r="AK62">
        <f t="shared" si="22"/>
        <v>-0.10334832820308522</v>
      </c>
      <c r="AL62">
        <f t="shared" si="26"/>
        <v>-4844.6608217967832</v>
      </c>
      <c r="AN62">
        <f t="shared" si="27"/>
        <v>0</v>
      </c>
      <c r="AO62">
        <f t="shared" si="27"/>
        <v>0</v>
      </c>
      <c r="AP62">
        <f t="shared" si="27"/>
        <v>-1.5327398841297995E-3</v>
      </c>
      <c r="AQ62">
        <f t="shared" si="27"/>
        <v>-15.510907168340276</v>
      </c>
      <c r="AR62">
        <f t="shared" si="27"/>
        <v>-15.512439908224408</v>
      </c>
      <c r="AS62">
        <f t="shared" si="27"/>
        <v>4.9747498275359882E-2</v>
      </c>
      <c r="AT62">
        <f t="shared" si="27"/>
        <v>-3.2986364984593949E-4</v>
      </c>
      <c r="AU62">
        <f t="shared" si="23"/>
        <v>-15.463022273598895</v>
      </c>
      <c r="AW62">
        <v>59</v>
      </c>
      <c r="AX62">
        <f>IF(Z62&gt;0, (R62*SUMPRODUCT(K62:$K$98, X62:$X$98)-K62*$AZ$3)/Z62, 0)</f>
        <v>-888.27590209836876</v>
      </c>
    </row>
    <row r="63" spans="5:50" x14ac:dyDescent="0.25">
      <c r="E63">
        <v>2063</v>
      </c>
      <c r="F63" s="5">
        <v>3.5571999999999999E-2</v>
      </c>
      <c r="G63"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2.8497908099212226E-3</v>
      </c>
      <c r="L63" s="2">
        <v>60</v>
      </c>
      <c r="M63" s="6">
        <v>0.37225971299999999</v>
      </c>
      <c r="Q63" s="4">
        <f t="shared" si="21"/>
        <v>25</v>
      </c>
      <c r="R63">
        <f t="shared" si="0"/>
        <v>500000</v>
      </c>
      <c r="S63">
        <f t="shared" si="1"/>
        <v>-2242.3094134518506</v>
      </c>
      <c r="U63">
        <f t="shared" si="13"/>
        <v>0.37225971299999999</v>
      </c>
      <c r="V63">
        <f t="shared" si="14"/>
        <v>0.01</v>
      </c>
      <c r="W63">
        <f t="shared" si="15"/>
        <v>1.9208676635814558E-2</v>
      </c>
      <c r="X63">
        <f t="shared" si="16"/>
        <v>7.1506164515581332E-3</v>
      </c>
      <c r="Y63">
        <f t="shared" si="17"/>
        <v>1.9208676635814559E-4</v>
      </c>
      <c r="Z63">
        <f t="shared" si="18"/>
        <v>1.1865973417898279E-2</v>
      </c>
      <c r="AB63">
        <f t="shared" si="19"/>
        <v>-17.062604566794036</v>
      </c>
      <c r="AC63">
        <f t="shared" si="2"/>
        <v>-26.607183894722741</v>
      </c>
      <c r="AE63">
        <f t="shared" si="3"/>
        <v>0</v>
      </c>
      <c r="AF63">
        <f t="shared" si="24"/>
        <v>0</v>
      </c>
      <c r="AG63">
        <f t="shared" si="24"/>
        <v>-0.29664933544745697</v>
      </c>
      <c r="AH63">
        <f t="shared" si="5"/>
        <v>-3575.3082257790666</v>
      </c>
      <c r="AI63">
        <f t="shared" si="25"/>
        <v>-3575.604875114514</v>
      </c>
      <c r="AJ63">
        <f t="shared" si="7"/>
        <v>9.5445793279287052</v>
      </c>
      <c r="AK63">
        <f t="shared" si="22"/>
        <v>-1.1943823196755827</v>
      </c>
      <c r="AL63">
        <f t="shared" si="26"/>
        <v>-3567.2546781062611</v>
      </c>
      <c r="AN63">
        <f t="shared" si="27"/>
        <v>0</v>
      </c>
      <c r="AO63">
        <f t="shared" si="27"/>
        <v>0</v>
      </c>
      <c r="AP63">
        <f t="shared" si="27"/>
        <v>-8.453885499274009E-4</v>
      </c>
      <c r="AQ63">
        <f t="shared" si="27"/>
        <v>-10.188880524460936</v>
      </c>
      <c r="AR63">
        <f t="shared" si="27"/>
        <v>-10.189725913010863</v>
      </c>
      <c r="AS63">
        <f t="shared" si="27"/>
        <v>2.7200054453295302E-2</v>
      </c>
      <c r="AT63">
        <f t="shared" si="27"/>
        <v>-3.4037397581438674E-3</v>
      </c>
      <c r="AU63">
        <f t="shared" si="23"/>
        <v>-10.165929598315712</v>
      </c>
      <c r="AW63">
        <v>60</v>
      </c>
      <c r="AX63">
        <f>IF(Z63&gt;0, (R63*SUMPRODUCT(K63:$K$98, X63:$X$98)-K63*$AZ$3)/Z63, 0)</f>
        <v>-2242.3094134518506</v>
      </c>
    </row>
    <row r="64" spans="5:50" x14ac:dyDescent="0.25">
      <c r="E64">
        <v>2064</v>
      </c>
      <c r="F64" s="5">
        <v>3.5571999999999999E-2</v>
      </c>
      <c r="G64"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2.5444560802868059E-3</v>
      </c>
      <c r="L64" s="2">
        <v>61</v>
      </c>
      <c r="M64" s="6">
        <v>0.41367450300000003</v>
      </c>
      <c r="Q64" s="4">
        <f t="shared" si="21"/>
        <v>25</v>
      </c>
      <c r="R64">
        <f t="shared" si="0"/>
        <v>500000</v>
      </c>
      <c r="S64">
        <f t="shared" si="1"/>
        <v>-4601.6283978152778</v>
      </c>
      <c r="U64">
        <f t="shared" si="13"/>
        <v>0.41367450300000003</v>
      </c>
      <c r="V64">
        <f t="shared" si="14"/>
        <v>0.01</v>
      </c>
      <c r="W64">
        <f t="shared" si="15"/>
        <v>1.1865973417898279E-2</v>
      </c>
      <c r="X64">
        <f t="shared" si="16"/>
        <v>4.9086506562602819E-3</v>
      </c>
      <c r="Y64">
        <f t="shared" si="17"/>
        <v>1.1865973417898279E-4</v>
      </c>
      <c r="Z64">
        <f t="shared" si="18"/>
        <v>6.8386630274590143E-3</v>
      </c>
      <c r="AB64">
        <f t="shared" si="19"/>
        <v>-26.607183894722741</v>
      </c>
      <c r="AC64">
        <f t="shared" si="2"/>
        <v>-31.4689859902448</v>
      </c>
      <c r="AE64">
        <f t="shared" si="3"/>
        <v>0</v>
      </c>
      <c r="AF64">
        <f t="shared" si="24"/>
        <v>0</v>
      </c>
      <c r="AG64">
        <f t="shared" si="24"/>
        <v>-0.17096657568647536</v>
      </c>
      <c r="AH64">
        <f t="shared" si="5"/>
        <v>-2454.3253281301409</v>
      </c>
      <c r="AI64">
        <f t="shared" si="25"/>
        <v>-2454.4962947058275</v>
      </c>
      <c r="AJ64">
        <f t="shared" si="7"/>
        <v>4.8618020955220587</v>
      </c>
      <c r="AK64">
        <f t="shared" si="22"/>
        <v>-1.8625028726305921</v>
      </c>
      <c r="AL64">
        <f t="shared" si="26"/>
        <v>-2451.4969954829362</v>
      </c>
      <c r="AN64">
        <f t="shared" si="27"/>
        <v>0</v>
      </c>
      <c r="AO64">
        <f t="shared" si="27"/>
        <v>0</v>
      </c>
      <c r="AP64">
        <f t="shared" si="27"/>
        <v>-4.3501694303126661E-4</v>
      </c>
      <c r="AQ64">
        <f t="shared" si="27"/>
        <v>-6.2449230041626471</v>
      </c>
      <c r="AR64">
        <f t="shared" si="27"/>
        <v>-6.2453580211056785</v>
      </c>
      <c r="AS64">
        <f t="shared" si="27"/>
        <v>1.2370641903102237E-2</v>
      </c>
      <c r="AT64">
        <f t="shared" si="27"/>
        <v>-4.7390567588165523E-3</v>
      </c>
      <c r="AU64">
        <f t="shared" si="23"/>
        <v>-6.2377264359613935</v>
      </c>
      <c r="AW64">
        <v>61</v>
      </c>
      <c r="AX64">
        <f>IF(Z64&gt;0, (R64*SUMPRODUCT(K64:$K$98, X64:$X$98)-K64*$AZ$3)/Z64, 0)</f>
        <v>-4601.6283978152778</v>
      </c>
    </row>
    <row r="65" spans="5:50" x14ac:dyDescent="0.25">
      <c r="E65">
        <v>2065</v>
      </c>
      <c r="F65" s="5">
        <v>3.5571999999999999E-2</v>
      </c>
      <c r="G65"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2.2718357859703624E-3</v>
      </c>
      <c r="L65" s="2">
        <v>62</v>
      </c>
      <c r="M65" s="6">
        <v>0.42102545200000002</v>
      </c>
      <c r="Q65" s="4">
        <f t="shared" si="21"/>
        <v>25</v>
      </c>
      <c r="R65">
        <f t="shared" si="0"/>
        <v>500000</v>
      </c>
      <c r="S65">
        <f t="shared" si="1"/>
        <v>-8470.1556100044636</v>
      </c>
      <c r="U65">
        <f t="shared" si="13"/>
        <v>0.42102545200000002</v>
      </c>
      <c r="V65">
        <f t="shared" si="14"/>
        <v>0.01</v>
      </c>
      <c r="W65">
        <f t="shared" si="15"/>
        <v>6.8386630274590143E-3</v>
      </c>
      <c r="X65">
        <f t="shared" si="16"/>
        <v>2.8792511922116201E-3</v>
      </c>
      <c r="Y65">
        <f t="shared" si="17"/>
        <v>6.8386630274590147E-5</v>
      </c>
      <c r="Z65">
        <f t="shared" si="18"/>
        <v>3.8910252049728041E-3</v>
      </c>
      <c r="AB65">
        <f t="shared" si="19"/>
        <v>-31.4689859902448</v>
      </c>
      <c r="AC65">
        <f t="shared" si="2"/>
        <v>-32.957588968569162</v>
      </c>
      <c r="AE65">
        <f t="shared" si="3"/>
        <v>0</v>
      </c>
      <c r="AF65">
        <f t="shared" si="24"/>
        <v>0</v>
      </c>
      <c r="AG65">
        <f t="shared" si="24"/>
        <v>-9.7275630124320098E-2</v>
      </c>
      <c r="AH65">
        <f t="shared" si="5"/>
        <v>-1439.62559610581</v>
      </c>
      <c r="AI65">
        <f t="shared" si="25"/>
        <v>-1439.7228717359344</v>
      </c>
      <c r="AJ65">
        <f t="shared" si="7"/>
        <v>1.4886029783243622</v>
      </c>
      <c r="AK65">
        <f t="shared" si="22"/>
        <v>-2.2028290193171363</v>
      </c>
      <c r="AL65">
        <f t="shared" si="26"/>
        <v>-1440.4370977769272</v>
      </c>
      <c r="AN65">
        <f t="shared" si="27"/>
        <v>0</v>
      </c>
      <c r="AO65">
        <f t="shared" si="27"/>
        <v>0</v>
      </c>
      <c r="AP65">
        <f t="shared" si="27"/>
        <v>-2.20994257619247E-4</v>
      </c>
      <c r="AQ65">
        <f t="shared" si="27"/>
        <v>-3.2705929476320943</v>
      </c>
      <c r="AR65">
        <f t="shared" si="27"/>
        <v>-3.2708139418897137</v>
      </c>
      <c r="AS65">
        <f t="shared" si="27"/>
        <v>3.3818615172593498E-3</v>
      </c>
      <c r="AT65">
        <f t="shared" si="27"/>
        <v>-5.0044657964586686E-3</v>
      </c>
      <c r="AU65">
        <f t="shared" si="23"/>
        <v>-3.2724365461689131</v>
      </c>
      <c r="AW65">
        <v>62</v>
      </c>
      <c r="AX65">
        <f>IF(Z65&gt;0, (R65*SUMPRODUCT(K65:$K$98, X65:$X$98)-K65*$AZ$3)/Z65, 0)</f>
        <v>-8470.1556100044636</v>
      </c>
    </row>
    <row r="66" spans="5:50" x14ac:dyDescent="0.25">
      <c r="E66">
        <v>2066</v>
      </c>
      <c r="F66" s="5">
        <v>3.5571999999999999E-2</v>
      </c>
      <c r="G66"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2.0284248089021089E-3</v>
      </c>
      <c r="L66" s="2">
        <v>63</v>
      </c>
      <c r="M66" s="6">
        <v>0.42896583300000002</v>
      </c>
      <c r="Q66" s="4">
        <f t="shared" si="21"/>
        <v>25</v>
      </c>
      <c r="R66">
        <f t="shared" si="0"/>
        <v>500000</v>
      </c>
      <c r="S66">
        <f t="shared" si="1"/>
        <v>-14650.249962347125</v>
      </c>
      <c r="U66">
        <f t="shared" si="13"/>
        <v>0.42896583300000002</v>
      </c>
      <c r="V66">
        <f t="shared" si="14"/>
        <v>0.01</v>
      </c>
      <c r="W66">
        <f t="shared" si="15"/>
        <v>3.8910252049728041E-3</v>
      </c>
      <c r="X66">
        <f t="shared" si="16"/>
        <v>1.6691168682751547E-3</v>
      </c>
      <c r="Y66">
        <f t="shared" si="17"/>
        <v>3.8910252049728045E-5</v>
      </c>
      <c r="Z66">
        <f t="shared" si="18"/>
        <v>2.1829980846479217E-3</v>
      </c>
      <c r="AB66">
        <f t="shared" si="19"/>
        <v>-32.957588968569162</v>
      </c>
      <c r="AC66">
        <f t="shared" si="2"/>
        <v>-31.981467607417059</v>
      </c>
      <c r="AE66">
        <f t="shared" si="3"/>
        <v>0</v>
      </c>
      <c r="AF66">
        <f t="shared" si="24"/>
        <v>0</v>
      </c>
      <c r="AG66">
        <f t="shared" si="24"/>
        <v>-5.457495211619804E-2</v>
      </c>
      <c r="AH66">
        <f t="shared" si="5"/>
        <v>-834.55843413757736</v>
      </c>
      <c r="AI66">
        <f t="shared" si="25"/>
        <v>-834.61300908969361</v>
      </c>
      <c r="AJ66">
        <f t="shared" si="7"/>
        <v>-0.97612136115210291</v>
      </c>
      <c r="AK66">
        <f t="shared" si="22"/>
        <v>-2.3070312277998415</v>
      </c>
      <c r="AL66">
        <f t="shared" si="26"/>
        <v>-837.89616167864551</v>
      </c>
      <c r="AN66">
        <f t="shared" si="27"/>
        <v>0</v>
      </c>
      <c r="AO66">
        <f t="shared" si="27"/>
        <v>0</v>
      </c>
      <c r="AP66">
        <f t="shared" si="27"/>
        <v>-1.1070118681714076E-4</v>
      </c>
      <c r="AQ66">
        <f t="shared" si="27"/>
        <v>-1.6928390322831586</v>
      </c>
      <c r="AR66">
        <f t="shared" si="27"/>
        <v>-1.6929497334699759</v>
      </c>
      <c r="AS66">
        <f t="shared" si="27"/>
        <v>-1.979988785460221E-3</v>
      </c>
      <c r="AT66">
        <f t="shared" si="27"/>
        <v>-4.679639377381091E-3</v>
      </c>
      <c r="AU66">
        <f t="shared" si="23"/>
        <v>-1.6996093616328172</v>
      </c>
      <c r="AW66">
        <v>63</v>
      </c>
      <c r="AX66">
        <f>IF(Z66&gt;0, (R66*SUMPRODUCT(K66:$K$98, X66:$X$98)-K66*$AZ$3)/Z66, 0)</f>
        <v>-14650.249962347125</v>
      </c>
    </row>
    <row r="67" spans="5:50" x14ac:dyDescent="0.25">
      <c r="E67">
        <v>2067</v>
      </c>
      <c r="F67" s="5">
        <v>3.5571999999999999E-2</v>
      </c>
      <c r="G67"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1.8110935793768828E-3</v>
      </c>
      <c r="L67" s="2">
        <v>64</v>
      </c>
      <c r="M67" s="6">
        <v>0.43771532000000002</v>
      </c>
      <c r="Q67" s="4">
        <f t="shared" si="21"/>
        <v>25</v>
      </c>
      <c r="R67">
        <f t="shared" ref="R67:R98" si="28">$C$6</f>
        <v>500000</v>
      </c>
      <c r="S67">
        <f t="shared" ref="S67:S98" si="29">AX67</f>
        <v>-24785.745909482554</v>
      </c>
      <c r="U67">
        <f t="shared" si="13"/>
        <v>0.43771532000000002</v>
      </c>
      <c r="V67">
        <f t="shared" si="14"/>
        <v>0.01</v>
      </c>
      <c r="W67">
        <f t="shared" si="15"/>
        <v>2.1829980846479217E-3</v>
      </c>
      <c r="X67">
        <f t="shared" si="16"/>
        <v>9.5553170518105214E-4</v>
      </c>
      <c r="Y67">
        <f t="shared" si="17"/>
        <v>2.1829980846479216E-5</v>
      </c>
      <c r="Z67">
        <f t="shared" si="18"/>
        <v>1.2056363986203903E-3</v>
      </c>
      <c r="AB67">
        <f t="shared" si="19"/>
        <v>-31.981467607417059</v>
      </c>
      <c r="AC67">
        <f t="shared" ref="AC67:AC98" si="30">S67*Z67</f>
        <v>-29.882597435428618</v>
      </c>
      <c r="AE67">
        <f t="shared" ref="AE67:AE98" si="31">$Z67*O67</f>
        <v>0</v>
      </c>
      <c r="AF67">
        <f t="shared" ref="AF67:AG98" si="32">-$Z67*P67</f>
        <v>0</v>
      </c>
      <c r="AG67">
        <f t="shared" si="32"/>
        <v>-3.0140909965509759E-2</v>
      </c>
      <c r="AH67">
        <f t="shared" ref="AH67:AH98" si="33">-X67*R67</f>
        <v>-477.76585259052609</v>
      </c>
      <c r="AI67">
        <f t="shared" ref="AI67:AI98" si="34">SUM(AE67:AH67)</f>
        <v>-477.79599350049159</v>
      </c>
      <c r="AJ67">
        <f t="shared" ref="AJ67:AJ98" si="35">AB67-AC67</f>
        <v>-2.0988701719884411</v>
      </c>
      <c r="AK67">
        <f t="shared" si="22"/>
        <v>-2.2387027325191942</v>
      </c>
      <c r="AL67">
        <f t="shared" si="26"/>
        <v>-482.13356640499921</v>
      </c>
      <c r="AN67">
        <f t="shared" ref="AN67:AU98" si="36">AE67*$K67</f>
        <v>0</v>
      </c>
      <c r="AO67">
        <f t="shared" si="36"/>
        <v>0</v>
      </c>
      <c r="AP67">
        <f t="shared" si="36"/>
        <v>-5.4588008515111427E-5</v>
      </c>
      <c r="AQ67">
        <f t="shared" si="36"/>
        <v>-0.86527866807222409</v>
      </c>
      <c r="AR67">
        <f t="shared" si="36"/>
        <v>-0.86533325608073919</v>
      </c>
      <c r="AS67">
        <f t="shared" si="36"/>
        <v>-3.8012502924339195E-3</v>
      </c>
      <c r="AT67">
        <f t="shared" si="36"/>
        <v>-4.0545001449989954E-3</v>
      </c>
      <c r="AU67">
        <f t="shared" si="23"/>
        <v>-0.873189006518172</v>
      </c>
      <c r="AW67">
        <v>64</v>
      </c>
      <c r="AX67">
        <f>IF(Z67&gt;0, (R67*SUMPRODUCT(K67:$K$98, X67:$X$98)-K67*$AZ$3)/Z67, 0)</f>
        <v>-24785.745909482554</v>
      </c>
    </row>
    <row r="68" spans="5:50" x14ac:dyDescent="0.25">
      <c r="E68">
        <v>2068</v>
      </c>
      <c r="F68" s="5">
        <v>3.5571999999999999E-2</v>
      </c>
      <c r="G68">
        <v>7.0000000000000007E-2</v>
      </c>
      <c r="H68" s="5">
        <f t="shared" ref="H68:H98" si="37">G68+$C$9</f>
        <v>0.12000000000000001</v>
      </c>
      <c r="I68" s="5">
        <f t="shared" ref="I68:I98" si="38">1+H68</f>
        <v>1.1200000000000001</v>
      </c>
      <c r="J68">
        <f t="shared" ref="J68:J98" si="39">1/I68</f>
        <v>0.89285714285714279</v>
      </c>
      <c r="K68">
        <f t="shared" si="20"/>
        <v>1.6170478387293595E-3</v>
      </c>
      <c r="L68" s="2">
        <v>65</v>
      </c>
      <c r="M68" s="6">
        <v>0.44739131599999998</v>
      </c>
      <c r="Q68" s="4">
        <f t="shared" si="21"/>
        <v>25</v>
      </c>
      <c r="R68">
        <f t="shared" si="28"/>
        <v>500000</v>
      </c>
      <c r="S68">
        <f t="shared" si="29"/>
        <v>-41826.491539605355</v>
      </c>
      <c r="U68">
        <f t="shared" ref="U68:U98" si="40">M68</f>
        <v>0.44739131599999998</v>
      </c>
      <c r="V68">
        <f t="shared" ref="V68:V98" si="41">$C$10</f>
        <v>0.01</v>
      </c>
      <c r="W68">
        <f t="shared" ref="W68:W98" si="42">Z67</f>
        <v>1.2056363986203903E-3</v>
      </c>
      <c r="X68">
        <f t="shared" ref="X68:X98" si="43">U68*W68</f>
        <v>5.3939125499627698E-4</v>
      </c>
      <c r="Y68">
        <f t="shared" ref="Y68:Y98" si="44">V68*W68</f>
        <v>1.2056363986203904E-5</v>
      </c>
      <c r="Z68">
        <f t="shared" ref="Z68:Z98" si="45">MAX(0, W68-X68-Y68)</f>
        <v>6.5418877963790945E-4</v>
      </c>
      <c r="AB68">
        <f t="shared" ref="AB68:AB98" si="46">AC67</f>
        <v>-29.882597435428618</v>
      </c>
      <c r="AC68">
        <f t="shared" si="30"/>
        <v>-27.362421456829772</v>
      </c>
      <c r="AE68">
        <f t="shared" si="31"/>
        <v>0</v>
      </c>
      <c r="AF68">
        <f t="shared" si="32"/>
        <v>0</v>
      </c>
      <c r="AG68">
        <f t="shared" si="32"/>
        <v>-1.6354719490947738E-2</v>
      </c>
      <c r="AH68">
        <f t="shared" si="33"/>
        <v>-269.69562749813849</v>
      </c>
      <c r="AI68">
        <f t="shared" si="34"/>
        <v>-269.71198221762944</v>
      </c>
      <c r="AJ68">
        <f t="shared" si="35"/>
        <v>-2.5201759785988465</v>
      </c>
      <c r="AK68">
        <f t="shared" si="22"/>
        <v>-2.0917818204800036</v>
      </c>
      <c r="AL68">
        <f t="shared" si="26"/>
        <v>-274.32394001670826</v>
      </c>
      <c r="AN68">
        <f t="shared" si="36"/>
        <v>0</v>
      </c>
      <c r="AO68">
        <f t="shared" si="36"/>
        <v>0</v>
      </c>
      <c r="AP68">
        <f t="shared" si="36"/>
        <v>-2.6446363805861969E-5</v>
      </c>
      <c r="AQ68">
        <f t="shared" si="36"/>
        <v>-0.4361107315606233</v>
      </c>
      <c r="AR68">
        <f t="shared" si="36"/>
        <v>-0.43613717792442913</v>
      </c>
      <c r="AS68">
        <f t="shared" si="36"/>
        <v>-4.0752451194109134E-3</v>
      </c>
      <c r="AT68">
        <f t="shared" si="36"/>
        <v>-3.382511271900555E-3</v>
      </c>
      <c r="AU68">
        <f t="shared" si="23"/>
        <v>-0.44359493431574054</v>
      </c>
      <c r="AW68">
        <v>65</v>
      </c>
      <c r="AX68">
        <f>IF(Z68&gt;0, (R68*SUMPRODUCT(K68:$K$98, X68:$X$98)-K68*$AZ$3)/Z68, 0)</f>
        <v>-41826.491539605355</v>
      </c>
    </row>
    <row r="69" spans="5:50" x14ac:dyDescent="0.25">
      <c r="E69">
        <v>2069</v>
      </c>
      <c r="F69" s="5">
        <v>3.5571999999999999E-2</v>
      </c>
      <c r="G69"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98" si="47">K68*J69</f>
        <v>1.4437927131512138E-3</v>
      </c>
      <c r="L69" s="2">
        <v>66</v>
      </c>
      <c r="M69" s="6">
        <v>0.457001349</v>
      </c>
      <c r="Q69" s="4">
        <f t="shared" ref="Q69:Q98" si="48">$C$8</f>
        <v>25</v>
      </c>
      <c r="R69">
        <f t="shared" si="28"/>
        <v>500000</v>
      </c>
      <c r="S69">
        <f t="shared" si="29"/>
        <v>-71055.642418112548</v>
      </c>
      <c r="U69">
        <f t="shared" si="40"/>
        <v>0.457001349</v>
      </c>
      <c r="V69">
        <f t="shared" si="41"/>
        <v>0.01</v>
      </c>
      <c r="W69">
        <f t="shared" si="42"/>
        <v>6.5418877963790945E-4</v>
      </c>
      <c r="X69">
        <f t="shared" si="43"/>
        <v>2.9896515479518833E-4</v>
      </c>
      <c r="Y69">
        <f t="shared" si="44"/>
        <v>6.5418877963790949E-6</v>
      </c>
      <c r="Z69">
        <f t="shared" si="45"/>
        <v>3.4868173704634203E-4</v>
      </c>
      <c r="AB69">
        <f t="shared" si="46"/>
        <v>-27.362421456829772</v>
      </c>
      <c r="AC69">
        <f t="shared" si="30"/>
        <v>-24.775804825291225</v>
      </c>
      <c r="AE69">
        <f t="shared" si="31"/>
        <v>0</v>
      </c>
      <c r="AF69">
        <f t="shared" si="32"/>
        <v>0</v>
      </c>
      <c r="AG69">
        <f t="shared" si="32"/>
        <v>-8.7170434261585501E-3</v>
      </c>
      <c r="AH69">
        <f t="shared" si="33"/>
        <v>-149.48257739759416</v>
      </c>
      <c r="AI69">
        <f t="shared" si="34"/>
        <v>-149.4912944410203</v>
      </c>
      <c r="AJ69">
        <f t="shared" si="35"/>
        <v>-2.586616631538547</v>
      </c>
      <c r="AK69">
        <f t="shared" si="22"/>
        <v>-1.9153695019780843</v>
      </c>
      <c r="AL69">
        <f t="shared" si="26"/>
        <v>-153.99328057453693</v>
      </c>
      <c r="AN69">
        <f t="shared" si="36"/>
        <v>0</v>
      </c>
      <c r="AO69">
        <f t="shared" si="36"/>
        <v>0</v>
      </c>
      <c r="AP69">
        <f t="shared" si="36"/>
        <v>-1.2585603778910406E-5</v>
      </c>
      <c r="AQ69">
        <f t="shared" si="36"/>
        <v>-0.21582185598970877</v>
      </c>
      <c r="AR69">
        <f t="shared" si="36"/>
        <v>-0.21583444159348766</v>
      </c>
      <c r="AS69">
        <f t="shared" si="36"/>
        <v>-3.7345382443310922E-3</v>
      </c>
      <c r="AT69">
        <f t="shared" si="36"/>
        <v>-2.7653965299480276E-3</v>
      </c>
      <c r="AU69">
        <f t="shared" si="23"/>
        <v>-0.22233437636776679</v>
      </c>
      <c r="AW69">
        <v>66</v>
      </c>
      <c r="AX69">
        <f>IF(Z69&gt;0, (R69*SUMPRODUCT(K69:$K$98, X69:$X$98)-K69*$AZ$3)/Z69, 0)</f>
        <v>-71055.642418112548</v>
      </c>
    </row>
    <row r="70" spans="5:50" x14ac:dyDescent="0.25">
      <c r="E70">
        <v>2070</v>
      </c>
      <c r="F70" s="5">
        <v>3.5571999999999999E-2</v>
      </c>
      <c r="G70"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1.2891006367421552E-3</v>
      </c>
      <c r="L70" s="2">
        <v>67</v>
      </c>
      <c r="M70" s="6">
        <v>0.46737994300000002</v>
      </c>
      <c r="Q70" s="4">
        <f t="shared" si="48"/>
        <v>25</v>
      </c>
      <c r="R70">
        <f t="shared" si="28"/>
        <v>500000</v>
      </c>
      <c r="S70">
        <f t="shared" si="29"/>
        <v>-122334.40792674423</v>
      </c>
      <c r="U70">
        <f t="shared" si="40"/>
        <v>0.46737994300000002</v>
      </c>
      <c r="V70">
        <f t="shared" si="41"/>
        <v>0.01</v>
      </c>
      <c r="W70">
        <f t="shared" si="42"/>
        <v>3.4868173704634203E-4</v>
      </c>
      <c r="X70">
        <f t="shared" si="43"/>
        <v>1.6296685038586032E-4</v>
      </c>
      <c r="Y70">
        <f t="shared" si="44"/>
        <v>3.4868173704634205E-6</v>
      </c>
      <c r="Z70">
        <f t="shared" si="45"/>
        <v>1.8222806929001829E-4</v>
      </c>
      <c r="AB70">
        <f t="shared" si="46"/>
        <v>-24.775804825291225</v>
      </c>
      <c r="AC70">
        <f t="shared" si="30"/>
        <v>-22.29276296422811</v>
      </c>
      <c r="AE70">
        <f t="shared" si="31"/>
        <v>0</v>
      </c>
      <c r="AF70">
        <f t="shared" si="32"/>
        <v>0</v>
      </c>
      <c r="AG70">
        <f t="shared" si="32"/>
        <v>-4.555701732250457E-3</v>
      </c>
      <c r="AH70">
        <f t="shared" si="33"/>
        <v>-81.483425192930156</v>
      </c>
      <c r="AI70">
        <f t="shared" si="34"/>
        <v>-81.4879808946624</v>
      </c>
      <c r="AJ70">
        <f t="shared" si="35"/>
        <v>-2.4830418610631142</v>
      </c>
      <c r="AK70">
        <f t="shared" si="22"/>
        <v>-1.7343063377703858</v>
      </c>
      <c r="AL70">
        <f t="shared" si="26"/>
        <v>-85.705329093495905</v>
      </c>
      <c r="AN70">
        <f t="shared" si="36"/>
        <v>0</v>
      </c>
      <c r="AO70">
        <f t="shared" si="36"/>
        <v>0</v>
      </c>
      <c r="AP70">
        <f t="shared" si="36"/>
        <v>-5.8727580038514029E-6</v>
      </c>
      <c r="AQ70">
        <f t="shared" si="36"/>
        <v>-0.10504033530013802</v>
      </c>
      <c r="AR70">
        <f t="shared" si="36"/>
        <v>-0.10504620805814187</v>
      </c>
      <c r="AS70">
        <f t="shared" si="36"/>
        <v>-3.2008908441538866E-3</v>
      </c>
      <c r="AT70">
        <f t="shared" si="36"/>
        <v>-2.2356954043257597E-3</v>
      </c>
      <c r="AU70">
        <f t="shared" si="23"/>
        <v>-0.11048279430662153</v>
      </c>
      <c r="AW70">
        <v>67</v>
      </c>
      <c r="AX70">
        <f>IF(Z70&gt;0, (R70*SUMPRODUCT(K70:$K$98, X70:$X$98)-K70*$AZ$3)/Z70, 0)</f>
        <v>-122334.40792674423</v>
      </c>
    </row>
    <row r="71" spans="5:50" x14ac:dyDescent="0.25">
      <c r="E71">
        <v>2071</v>
      </c>
      <c r="F71" s="5">
        <v>3.5571999999999999E-2</v>
      </c>
      <c r="G71"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1.1509827113769242E-3</v>
      </c>
      <c r="L71" s="2">
        <v>68</v>
      </c>
      <c r="M71" s="6">
        <v>0.47825477199999999</v>
      </c>
      <c r="Q71" s="4">
        <f t="shared" si="48"/>
        <v>25</v>
      </c>
      <c r="R71">
        <f t="shared" si="28"/>
        <v>500000</v>
      </c>
      <c r="S71">
        <f t="shared" si="29"/>
        <v>-214339.64906091357</v>
      </c>
      <c r="U71">
        <f t="shared" si="40"/>
        <v>0.47825477199999999</v>
      </c>
      <c r="V71">
        <f t="shared" si="41"/>
        <v>0.01</v>
      </c>
      <c r="W71">
        <f t="shared" si="42"/>
        <v>1.8222806929001829E-4</v>
      </c>
      <c r="X71">
        <f t="shared" si="43"/>
        <v>8.71514437302979E-5</v>
      </c>
      <c r="Y71">
        <f t="shared" si="44"/>
        <v>1.8222806929001829E-6</v>
      </c>
      <c r="Z71">
        <f t="shared" si="45"/>
        <v>9.3254344866820212E-5</v>
      </c>
      <c r="AB71">
        <f t="shared" si="46"/>
        <v>-22.29276296422811</v>
      </c>
      <c r="AC71">
        <f t="shared" si="30"/>
        <v>-19.98810355215965</v>
      </c>
      <c r="AE71">
        <f t="shared" si="31"/>
        <v>0</v>
      </c>
      <c r="AF71">
        <f t="shared" si="32"/>
        <v>0</v>
      </c>
      <c r="AG71">
        <f t="shared" si="32"/>
        <v>-2.3313586216705054E-3</v>
      </c>
      <c r="AH71">
        <f t="shared" si="33"/>
        <v>-43.57572186514895</v>
      </c>
      <c r="AI71">
        <f t="shared" si="34"/>
        <v>-43.578053223770617</v>
      </c>
      <c r="AJ71">
        <f t="shared" si="35"/>
        <v>-2.3046594120684603</v>
      </c>
      <c r="AK71">
        <f t="shared" si="22"/>
        <v>-1.560493407495968</v>
      </c>
      <c r="AL71">
        <f t="shared" si="26"/>
        <v>-47.443206043335046</v>
      </c>
      <c r="AN71">
        <f t="shared" si="36"/>
        <v>0</v>
      </c>
      <c r="AO71">
        <f t="shared" si="36"/>
        <v>0</v>
      </c>
      <c r="AP71">
        <f t="shared" si="36"/>
        <v>-2.683353467562287E-6</v>
      </c>
      <c r="AQ71">
        <f t="shared" si="36"/>
        <v>-5.0154902502555859E-2</v>
      </c>
      <c r="AR71">
        <f t="shared" si="36"/>
        <v>-5.0157585856023416E-2</v>
      </c>
      <c r="AS71">
        <f t="shared" si="36"/>
        <v>-2.6526231389029046E-3</v>
      </c>
      <c r="AT71">
        <f t="shared" si="36"/>
        <v>-1.7961009332455246E-3</v>
      </c>
      <c r="AU71">
        <f t="shared" si="23"/>
        <v>-5.4606309928171851E-2</v>
      </c>
      <c r="AW71">
        <v>68</v>
      </c>
      <c r="AX71">
        <f>IF(Z71&gt;0, (R71*SUMPRODUCT(K71:$K$98, X71:$X$98)-K71*$AZ$3)/Z71, 0)</f>
        <v>-214339.64906091357</v>
      </c>
    </row>
    <row r="72" spans="5:50" x14ac:dyDescent="0.25">
      <c r="E72">
        <v>2072</v>
      </c>
      <c r="F72" s="5">
        <v>3.5571999999999999E-2</v>
      </c>
      <c r="G72"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1.027663135157968E-3</v>
      </c>
      <c r="L72" s="2">
        <v>69</v>
      </c>
      <c r="M72" s="6">
        <v>0.48949088600000001</v>
      </c>
      <c r="Q72" s="4">
        <f t="shared" si="48"/>
        <v>25</v>
      </c>
      <c r="R72">
        <f t="shared" si="28"/>
        <v>500000</v>
      </c>
      <c r="S72">
        <f t="shared" si="29"/>
        <v>-383221.74895263696</v>
      </c>
      <c r="U72">
        <f t="shared" si="40"/>
        <v>0.48949088600000001</v>
      </c>
      <c r="V72">
        <f t="shared" si="41"/>
        <v>0.01</v>
      </c>
      <c r="W72">
        <f t="shared" si="42"/>
        <v>9.3254344866820212E-5</v>
      </c>
      <c r="X72">
        <f t="shared" si="43"/>
        <v>4.564715189220938E-5</v>
      </c>
      <c r="Y72">
        <f t="shared" si="44"/>
        <v>9.3254344866820219E-7</v>
      </c>
      <c r="Z72">
        <f t="shared" si="45"/>
        <v>4.6674649525942628E-5</v>
      </c>
      <c r="AB72">
        <f t="shared" si="46"/>
        <v>-19.98810355215965</v>
      </c>
      <c r="AC72">
        <f t="shared" si="30"/>
        <v>-17.886740823083102</v>
      </c>
      <c r="AE72">
        <f t="shared" si="31"/>
        <v>0</v>
      </c>
      <c r="AF72">
        <f t="shared" si="32"/>
        <v>0</v>
      </c>
      <c r="AG72">
        <f t="shared" si="32"/>
        <v>-1.1668662381485657E-3</v>
      </c>
      <c r="AH72">
        <f t="shared" si="33"/>
        <v>-22.82357594610469</v>
      </c>
      <c r="AI72">
        <f t="shared" si="34"/>
        <v>-22.824742812342837</v>
      </c>
      <c r="AJ72">
        <f t="shared" si="35"/>
        <v>-2.1013627290765484</v>
      </c>
      <c r="AK72">
        <f t="shared" ref="AK72:AK98" si="49">G72*SUM(AB72:AB72, AE72:AF72)</f>
        <v>-1.3991672486511757</v>
      </c>
      <c r="AL72">
        <f t="shared" si="26"/>
        <v>-26.32527279007056</v>
      </c>
      <c r="AN72">
        <f t="shared" si="36"/>
        <v>0</v>
      </c>
      <c r="AO72">
        <f t="shared" si="36"/>
        <v>0</v>
      </c>
      <c r="AP72">
        <f t="shared" si="36"/>
        <v>-1.1991454166057392E-6</v>
      </c>
      <c r="AQ72">
        <f t="shared" si="36"/>
        <v>-2.3454947612289931E-2</v>
      </c>
      <c r="AR72">
        <f t="shared" si="36"/>
        <v>-2.3456146757706537E-2</v>
      </c>
      <c r="AS72">
        <f t="shared" si="36"/>
        <v>-2.1594930102669095E-3</v>
      </c>
      <c r="AT72">
        <f t="shared" si="36"/>
        <v>-1.4378726013592154E-3</v>
      </c>
      <c r="AU72">
        <f t="shared" si="23"/>
        <v>-2.705351236933266E-2</v>
      </c>
      <c r="AW72">
        <v>69</v>
      </c>
      <c r="AX72">
        <f>IF(Z72&gt;0, (R72*SUMPRODUCT(K72:$K$98, X72:$X$98)-K72*$AZ$3)/Z72, 0)</f>
        <v>-383221.74895263696</v>
      </c>
    </row>
    <row r="73" spans="5:50" x14ac:dyDescent="0.25">
      <c r="E73">
        <v>2073</v>
      </c>
      <c r="F73" s="5">
        <v>3.5571999999999999E-2</v>
      </c>
      <c r="G73"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9.1755637067675712E-4</v>
      </c>
      <c r="L73" s="2">
        <v>70</v>
      </c>
      <c r="M73" s="6">
        <v>0.50154699899999999</v>
      </c>
      <c r="Q73" s="4">
        <f t="shared" si="48"/>
        <v>25</v>
      </c>
      <c r="R73">
        <f t="shared" si="28"/>
        <v>500000</v>
      </c>
      <c r="S73">
        <f t="shared" si="29"/>
        <v>-701330.66705015453</v>
      </c>
      <c r="U73">
        <f t="shared" si="40"/>
        <v>0.50154699899999999</v>
      </c>
      <c r="V73">
        <f t="shared" si="41"/>
        <v>0.01</v>
      </c>
      <c r="W73">
        <f t="shared" si="42"/>
        <v>4.6674649525942628E-5</v>
      </c>
      <c r="X73">
        <f t="shared" si="43"/>
        <v>2.3409530399113297E-5</v>
      </c>
      <c r="Y73">
        <f t="shared" si="44"/>
        <v>4.667464952594263E-7</v>
      </c>
      <c r="Z73">
        <f t="shared" si="45"/>
        <v>2.2798372631569905E-5</v>
      </c>
      <c r="AB73">
        <f t="shared" si="46"/>
        <v>-17.886740823083102</v>
      </c>
      <c r="AC73">
        <f t="shared" si="30"/>
        <v>-15.989197885356909</v>
      </c>
      <c r="AE73">
        <f t="shared" si="31"/>
        <v>0</v>
      </c>
      <c r="AF73">
        <f t="shared" si="32"/>
        <v>0</v>
      </c>
      <c r="AG73">
        <f t="shared" si="32"/>
        <v>-5.699593157892476E-4</v>
      </c>
      <c r="AH73">
        <f t="shared" si="33"/>
        <v>-11.704765199556649</v>
      </c>
      <c r="AI73">
        <f t="shared" si="34"/>
        <v>-11.705335158872439</v>
      </c>
      <c r="AJ73">
        <f t="shared" si="35"/>
        <v>-1.8975429377261932</v>
      </c>
      <c r="AK73">
        <f t="shared" si="49"/>
        <v>-1.2520718576158172</v>
      </c>
      <c r="AL73">
        <f t="shared" si="26"/>
        <v>-14.854949954214449</v>
      </c>
      <c r="AN73">
        <f t="shared" si="36"/>
        <v>0</v>
      </c>
      <c r="AO73">
        <f t="shared" si="36"/>
        <v>0</v>
      </c>
      <c r="AP73">
        <f t="shared" si="36"/>
        <v>-5.2296980122898969E-7</v>
      </c>
      <c r="AQ73">
        <f t="shared" si="36"/>
        <v>-1.0739781876128807E-2</v>
      </c>
      <c r="AR73">
        <f t="shared" si="36"/>
        <v>-1.0740304845930037E-2</v>
      </c>
      <c r="AS73">
        <f t="shared" si="36"/>
        <v>-1.7411026111433575E-3</v>
      </c>
      <c r="AT73">
        <f t="shared" si="36"/>
        <v>-1.1488465095004746E-3</v>
      </c>
      <c r="AU73">
        <f t="shared" si="23"/>
        <v>-1.363025396657387E-2</v>
      </c>
      <c r="AW73">
        <v>70</v>
      </c>
      <c r="AX73">
        <f>IF(Z73&gt;0, (R73*SUMPRODUCT(K73:$K$98, X73:$X$98)-K73*$AZ$3)/Z73, 0)</f>
        <v>-701330.66705015453</v>
      </c>
    </row>
    <row r="74" spans="5:50" x14ac:dyDescent="0.25">
      <c r="E74">
        <v>2074</v>
      </c>
      <c r="F74" s="5">
        <v>3.5571999999999999E-2</v>
      </c>
      <c r="G74"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8.1924675953281884E-4</v>
      </c>
      <c r="L74" s="2">
        <v>71</v>
      </c>
      <c r="M74" s="6">
        <v>0.51394563599999998</v>
      </c>
      <c r="Q74" s="4">
        <f t="shared" si="48"/>
        <v>25</v>
      </c>
      <c r="R74">
        <f t="shared" si="28"/>
        <v>500000</v>
      </c>
      <c r="S74">
        <f t="shared" si="29"/>
        <v>-1316171.7942973366</v>
      </c>
      <c r="U74">
        <f t="shared" si="40"/>
        <v>0.51394563599999998</v>
      </c>
      <c r="V74">
        <f t="shared" si="41"/>
        <v>0.01</v>
      </c>
      <c r="W74">
        <f t="shared" si="42"/>
        <v>2.2798372631569905E-5</v>
      </c>
      <c r="X74">
        <f t="shared" si="43"/>
        <v>1.1717124121897188E-5</v>
      </c>
      <c r="Y74">
        <f t="shared" si="44"/>
        <v>2.2798372631569905E-7</v>
      </c>
      <c r="Z74">
        <f t="shared" si="45"/>
        <v>1.0853264783357018E-5</v>
      </c>
      <c r="AB74">
        <f t="shared" si="46"/>
        <v>-15.989197885356909</v>
      </c>
      <c r="AC74">
        <f t="shared" si="30"/>
        <v>-14.284760983895101</v>
      </c>
      <c r="AE74">
        <f t="shared" si="31"/>
        <v>0</v>
      </c>
      <c r="AF74">
        <f t="shared" si="32"/>
        <v>0</v>
      </c>
      <c r="AG74">
        <f t="shared" si="32"/>
        <v>-2.7133161958392543E-4</v>
      </c>
      <c r="AH74">
        <f t="shared" si="33"/>
        <v>-5.8585620609485938</v>
      </c>
      <c r="AI74">
        <f t="shared" si="34"/>
        <v>-5.8588333925681777</v>
      </c>
      <c r="AJ74">
        <f t="shared" si="35"/>
        <v>-1.7044369014618077</v>
      </c>
      <c r="AK74">
        <f t="shared" si="49"/>
        <v>-1.1192438519749837</v>
      </c>
      <c r="AL74">
        <f t="shared" si="26"/>
        <v>-8.6825141460049693</v>
      </c>
      <c r="AN74">
        <f t="shared" si="36"/>
        <v>0</v>
      </c>
      <c r="AO74">
        <f t="shared" si="36"/>
        <v>0</v>
      </c>
      <c r="AP74">
        <f t="shared" si="36"/>
        <v>-2.2228755010292244E-7</v>
      </c>
      <c r="AQ74">
        <f t="shared" si="36"/>
        <v>-4.7996079839540485E-3</v>
      </c>
      <c r="AR74">
        <f t="shared" si="36"/>
        <v>-4.7998302715041513E-3</v>
      </c>
      <c r="AS74">
        <f t="shared" si="36"/>
        <v>-1.3963544083507443E-3</v>
      </c>
      <c r="AT74">
        <f t="shared" si="36"/>
        <v>-9.1693689885753531E-4</v>
      </c>
      <c r="AU74">
        <f t="shared" si="23"/>
        <v>-7.1131215787124313E-3</v>
      </c>
      <c r="AW74">
        <v>71</v>
      </c>
      <c r="AX74">
        <f>IF(Z74&gt;0, (R74*SUMPRODUCT(K74:$K$98, X74:$X$98)-K74*$AZ$3)/Z74, 0)</f>
        <v>-1316171.7942973366</v>
      </c>
    </row>
    <row r="75" spans="5:50" x14ac:dyDescent="0.25">
      <c r="E75">
        <v>2075</v>
      </c>
      <c r="F75" s="5">
        <v>3.5571999999999999E-2</v>
      </c>
      <c r="G75"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7.3147032101144531E-4</v>
      </c>
      <c r="L75" s="2">
        <v>72</v>
      </c>
      <c r="M75" s="6">
        <v>0.52707773400000002</v>
      </c>
      <c r="Q75" s="4">
        <f t="shared" si="48"/>
        <v>25</v>
      </c>
      <c r="R75">
        <f t="shared" si="28"/>
        <v>500000</v>
      </c>
      <c r="S75">
        <f t="shared" si="29"/>
        <v>-2539331.100729601</v>
      </c>
      <c r="U75">
        <f t="shared" si="40"/>
        <v>0.52707773400000002</v>
      </c>
      <c r="V75">
        <f t="shared" si="41"/>
        <v>0.01</v>
      </c>
      <c r="W75">
        <f t="shared" si="42"/>
        <v>1.0853264783357018E-5</v>
      </c>
      <c r="X75">
        <f t="shared" si="43"/>
        <v>5.7205142085138182E-6</v>
      </c>
      <c r="Y75">
        <f t="shared" si="44"/>
        <v>1.0853264783357018E-7</v>
      </c>
      <c r="Z75">
        <f t="shared" si="45"/>
        <v>5.0242179270096295E-6</v>
      </c>
      <c r="AB75">
        <f t="shared" si="46"/>
        <v>-14.284760983895101</v>
      </c>
      <c r="AC75">
        <f t="shared" si="30"/>
        <v>-12.758152838898756</v>
      </c>
      <c r="AE75">
        <f t="shared" si="31"/>
        <v>0</v>
      </c>
      <c r="AF75">
        <f t="shared" si="32"/>
        <v>0</v>
      </c>
      <c r="AG75">
        <f t="shared" si="32"/>
        <v>-1.2560544817524075E-4</v>
      </c>
      <c r="AH75">
        <f t="shared" si="33"/>
        <v>-2.8602571042569092</v>
      </c>
      <c r="AI75">
        <f t="shared" si="34"/>
        <v>-2.8603827097050845</v>
      </c>
      <c r="AJ75">
        <f t="shared" si="35"/>
        <v>-1.5266081449963451</v>
      </c>
      <c r="AK75">
        <f t="shared" si="49"/>
        <v>-0.9999332688726571</v>
      </c>
      <c r="AL75">
        <f t="shared" si="26"/>
        <v>-5.3869241235740866</v>
      </c>
      <c r="AN75">
        <f t="shared" si="36"/>
        <v>0</v>
      </c>
      <c r="AO75">
        <f t="shared" si="36"/>
        <v>0</v>
      </c>
      <c r="AP75">
        <f t="shared" si="36"/>
        <v>-9.1876657497529811E-8</v>
      </c>
      <c r="AQ75">
        <f t="shared" si="36"/>
        <v>-2.0921931822260684E-3</v>
      </c>
      <c r="AR75">
        <f t="shared" si="36"/>
        <v>-2.0922850588835657E-3</v>
      </c>
      <c r="AS75">
        <f t="shared" si="36"/>
        <v>-1.1166685498791636E-3</v>
      </c>
      <c r="AT75">
        <f t="shared" si="36"/>
        <v>-7.3142150917230632E-4</v>
      </c>
      <c r="AU75">
        <f t="shared" si="23"/>
        <v>-3.9403751179350362E-3</v>
      </c>
      <c r="AW75">
        <v>72</v>
      </c>
      <c r="AX75">
        <f>IF(Z75&gt;0, (R75*SUMPRODUCT(K75:$K$98, X75:$X$98)-K75*$AZ$3)/Z75, 0)</f>
        <v>-2539331.100729601</v>
      </c>
    </row>
    <row r="76" spans="5:50" x14ac:dyDescent="0.25">
      <c r="E76">
        <v>2076</v>
      </c>
      <c r="F76" s="5">
        <v>3.5571999999999999E-2</v>
      </c>
      <c r="G76"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6.5309850090307614E-4</v>
      </c>
      <c r="L76" s="2">
        <v>73</v>
      </c>
      <c r="M76" s="6">
        <v>0.54097960300000003</v>
      </c>
      <c r="Q76" s="4">
        <f t="shared" si="48"/>
        <v>25</v>
      </c>
      <c r="R76">
        <f t="shared" si="28"/>
        <v>500000</v>
      </c>
      <c r="S76">
        <f t="shared" si="29"/>
        <v>-5050104.7102271598</v>
      </c>
      <c r="U76">
        <f t="shared" si="40"/>
        <v>0.54097960300000003</v>
      </c>
      <c r="V76">
        <f t="shared" si="41"/>
        <v>0.01</v>
      </c>
      <c r="W76">
        <f t="shared" si="42"/>
        <v>5.0242179270096295E-6</v>
      </c>
      <c r="X76">
        <f t="shared" si="43"/>
        <v>2.7179994195391523E-6</v>
      </c>
      <c r="Y76">
        <f t="shared" si="44"/>
        <v>5.0242179270096296E-8</v>
      </c>
      <c r="Z76">
        <f t="shared" si="45"/>
        <v>2.2559763282003811E-6</v>
      </c>
      <c r="AB76">
        <f t="shared" si="46"/>
        <v>-12.758152838898756</v>
      </c>
      <c r="AC76">
        <f t="shared" si="30"/>
        <v>-11.392916681205717</v>
      </c>
      <c r="AE76">
        <f t="shared" si="31"/>
        <v>0</v>
      </c>
      <c r="AF76">
        <f t="shared" si="32"/>
        <v>0</v>
      </c>
      <c r="AG76">
        <f t="shared" si="32"/>
        <v>-5.6399408205009528E-5</v>
      </c>
      <c r="AH76">
        <f t="shared" si="33"/>
        <v>-1.3589997097695761</v>
      </c>
      <c r="AI76">
        <f t="shared" si="34"/>
        <v>-1.3590561091777811</v>
      </c>
      <c r="AJ76">
        <f t="shared" si="35"/>
        <v>-1.3652361576930385</v>
      </c>
      <c r="AK76">
        <f t="shared" si="49"/>
        <v>-0.893070698722913</v>
      </c>
      <c r="AL76">
        <f t="shared" si="26"/>
        <v>-3.6173629655937329</v>
      </c>
      <c r="AN76">
        <f t="shared" si="36"/>
        <v>0</v>
      </c>
      <c r="AO76">
        <f t="shared" si="36"/>
        <v>0</v>
      </c>
      <c r="AP76">
        <f t="shared" si="36"/>
        <v>-3.6834368950512377E-8</v>
      </c>
      <c r="AQ76">
        <f t="shared" si="36"/>
        <v>-8.8756067317822564E-4</v>
      </c>
      <c r="AR76">
        <f t="shared" si="36"/>
        <v>-8.8759750754717622E-4</v>
      </c>
      <c r="AS76">
        <f t="shared" si="36"/>
        <v>-8.9163368796799916E-4</v>
      </c>
      <c r="AT76">
        <f t="shared" si="36"/>
        <v>-5.832631345363972E-4</v>
      </c>
      <c r="AU76">
        <f t="shared" si="23"/>
        <v>-2.3624943300515726E-3</v>
      </c>
      <c r="AW76">
        <v>73</v>
      </c>
      <c r="AX76">
        <f>IF(Z76&gt;0, (R76*SUMPRODUCT(K76:$K$98, X76:$X$98)-K76*$AZ$3)/Z76, 0)</f>
        <v>-5050104.7102271598</v>
      </c>
    </row>
    <row r="77" spans="5:50" x14ac:dyDescent="0.25">
      <c r="E77">
        <v>2077</v>
      </c>
      <c r="F77" s="5">
        <v>3.5571999999999999E-2</v>
      </c>
      <c r="G77"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5.8312366152060366E-4</v>
      </c>
      <c r="L77" s="2">
        <v>74</v>
      </c>
      <c r="M77" s="6">
        <v>0.55513806300000001</v>
      </c>
      <c r="Q77" s="4">
        <f t="shared" si="48"/>
        <v>25</v>
      </c>
      <c r="R77">
        <f t="shared" si="28"/>
        <v>500000</v>
      </c>
      <c r="S77">
        <f t="shared" si="29"/>
        <v>-10369601.290575407</v>
      </c>
      <c r="U77">
        <f t="shared" si="40"/>
        <v>0.55513806300000001</v>
      </c>
      <c r="V77">
        <f t="shared" si="41"/>
        <v>0.01</v>
      </c>
      <c r="W77">
        <f t="shared" si="42"/>
        <v>2.2559763282003811E-6</v>
      </c>
      <c r="X77">
        <f t="shared" si="43"/>
        <v>1.2523783290110118E-6</v>
      </c>
      <c r="Y77">
        <f t="shared" si="44"/>
        <v>2.2559763282003813E-8</v>
      </c>
      <c r="Z77">
        <f t="shared" si="45"/>
        <v>9.8103823590736552E-7</v>
      </c>
      <c r="AB77">
        <f t="shared" si="46"/>
        <v>-11.392916681205717</v>
      </c>
      <c r="AC77">
        <f t="shared" si="30"/>
        <v>-10.172975357168838</v>
      </c>
      <c r="AE77">
        <f t="shared" si="31"/>
        <v>0</v>
      </c>
      <c r="AF77">
        <f t="shared" si="32"/>
        <v>0</v>
      </c>
      <c r="AG77">
        <f t="shared" si="32"/>
        <v>-2.4525955897684137E-5</v>
      </c>
      <c r="AH77">
        <f t="shared" si="33"/>
        <v>-0.62618916450550588</v>
      </c>
      <c r="AI77">
        <f t="shared" si="34"/>
        <v>-0.62621369046140352</v>
      </c>
      <c r="AJ77">
        <f t="shared" si="35"/>
        <v>-1.2199413240368795</v>
      </c>
      <c r="AK77">
        <f t="shared" si="49"/>
        <v>-0.79750416768440024</v>
      </c>
      <c r="AL77">
        <f t="shared" si="26"/>
        <v>-2.6436591821826831</v>
      </c>
      <c r="AN77">
        <f t="shared" si="36"/>
        <v>0</v>
      </c>
      <c r="AO77">
        <f t="shared" si="36"/>
        <v>0</v>
      </c>
      <c r="AP77">
        <f t="shared" si="36"/>
        <v>-1.4301665205350418E-8</v>
      </c>
      <c r="AQ77">
        <f t="shared" si="36"/>
        <v>-3.6514571841097821E-4</v>
      </c>
      <c r="AR77">
        <f t="shared" si="36"/>
        <v>-3.6516002007618356E-4</v>
      </c>
      <c r="AS77">
        <f t="shared" si="36"/>
        <v>-7.113766517126784E-4</v>
      </c>
      <c r="AT77">
        <f t="shared" si="36"/>
        <v>-4.6504355033806895E-4</v>
      </c>
      <c r="AU77">
        <f t="shared" si="23"/>
        <v>-1.5415802221269309E-3</v>
      </c>
      <c r="AW77">
        <v>74</v>
      </c>
      <c r="AX77">
        <f>IF(Z77&gt;0, (R77*SUMPRODUCT(K77:$K$98, X77:$X$98)-K77*$AZ$3)/Z77, 0)</f>
        <v>-10369601.290575407</v>
      </c>
    </row>
    <row r="78" spans="5:50" x14ac:dyDescent="0.25">
      <c r="E78">
        <v>2078</v>
      </c>
      <c r="F78" s="5">
        <v>3.5571999999999999E-2</v>
      </c>
      <c r="G78"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5.2064612635768185E-4</v>
      </c>
      <c r="L78" s="2">
        <v>75</v>
      </c>
      <c r="M78" s="6">
        <v>0.569934367</v>
      </c>
      <c r="Q78" s="4">
        <f t="shared" si="48"/>
        <v>25</v>
      </c>
      <c r="R78">
        <f t="shared" si="28"/>
        <v>500000</v>
      </c>
      <c r="S78">
        <f t="shared" si="29"/>
        <v>-22041506.546932429</v>
      </c>
      <c r="U78">
        <f t="shared" si="40"/>
        <v>0.569934367</v>
      </c>
      <c r="V78">
        <f t="shared" si="41"/>
        <v>0.01</v>
      </c>
      <c r="W78">
        <f t="shared" si="42"/>
        <v>9.8103823590736552E-7</v>
      </c>
      <c r="X78">
        <f t="shared" si="43"/>
        <v>5.5912740598466105E-7</v>
      </c>
      <c r="Y78">
        <f t="shared" si="44"/>
        <v>9.8103823590736553E-9</v>
      </c>
      <c r="Z78">
        <f t="shared" si="45"/>
        <v>4.1210044756363084E-7</v>
      </c>
      <c r="AB78">
        <f t="shared" si="46"/>
        <v>-10.172975357168838</v>
      </c>
      <c r="AC78">
        <f t="shared" si="30"/>
        <v>-9.0833147129675531</v>
      </c>
      <c r="AE78">
        <f t="shared" si="31"/>
        <v>0</v>
      </c>
      <c r="AF78">
        <f t="shared" si="32"/>
        <v>0</v>
      </c>
      <c r="AG78">
        <f t="shared" si="32"/>
        <v>-1.0302511189090771E-5</v>
      </c>
      <c r="AH78">
        <f t="shared" si="33"/>
        <v>-0.27956370299233052</v>
      </c>
      <c r="AI78">
        <f t="shared" si="34"/>
        <v>-0.27957400550351963</v>
      </c>
      <c r="AJ78">
        <f t="shared" si="35"/>
        <v>-1.0896606442012846</v>
      </c>
      <c r="AK78">
        <f t="shared" si="49"/>
        <v>-0.71210827500181872</v>
      </c>
      <c r="AL78">
        <f t="shared" si="26"/>
        <v>-2.0813429247066231</v>
      </c>
      <c r="AN78">
        <f t="shared" si="36"/>
        <v>0</v>
      </c>
      <c r="AO78">
        <f t="shared" si="36"/>
        <v>0</v>
      </c>
      <c r="AP78">
        <f t="shared" si="36"/>
        <v>-5.3639625423567847E-9</v>
      </c>
      <c r="AQ78">
        <f t="shared" si="36"/>
        <v>-1.4555375903316635E-4</v>
      </c>
      <c r="AR78">
        <f t="shared" si="36"/>
        <v>-1.4555912299570872E-4</v>
      </c>
      <c r="AS78">
        <f t="shared" si="36"/>
        <v>-5.6732759344781504E-4</v>
      </c>
      <c r="AT78">
        <f t="shared" si="36"/>
        <v>-3.7075641492694775E-4</v>
      </c>
      <c r="AU78">
        <f t="shared" si="23"/>
        <v>-1.0836431313704716E-3</v>
      </c>
      <c r="AW78">
        <v>75</v>
      </c>
      <c r="AX78">
        <f>IF(Z78&gt;0, (R78*SUMPRODUCT(K78:$K$98, X78:$X$98)-K78*$AZ$3)/Z78, 0)</f>
        <v>-22041506.546932429</v>
      </c>
    </row>
    <row r="79" spans="5:50" x14ac:dyDescent="0.25">
      <c r="E79">
        <v>2079</v>
      </c>
      <c r="F79" s="5">
        <v>3.5571999999999999E-2</v>
      </c>
      <c r="G79"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4.6486261281935876E-4</v>
      </c>
      <c r="L79" s="2">
        <v>76</v>
      </c>
      <c r="M79" s="6">
        <v>0.58483052300000005</v>
      </c>
      <c r="Q79" s="4">
        <f t="shared" si="48"/>
        <v>25</v>
      </c>
      <c r="R79">
        <f t="shared" si="28"/>
        <v>500000</v>
      </c>
      <c r="S79">
        <f t="shared" si="29"/>
        <v>-48572782.894662067</v>
      </c>
      <c r="U79">
        <f t="shared" si="40"/>
        <v>0.58483052300000005</v>
      </c>
      <c r="V79">
        <f t="shared" si="41"/>
        <v>0.01</v>
      </c>
      <c r="W79">
        <f t="shared" si="42"/>
        <v>4.1210044756363084E-7</v>
      </c>
      <c r="X79">
        <f t="shared" si="43"/>
        <v>2.4100892027717233E-7</v>
      </c>
      <c r="Y79">
        <f t="shared" si="44"/>
        <v>4.1210044756363082E-9</v>
      </c>
      <c r="Z79">
        <f t="shared" si="45"/>
        <v>1.6697052281082219E-7</v>
      </c>
      <c r="AB79">
        <f t="shared" si="46"/>
        <v>-9.0833147129675531</v>
      </c>
      <c r="AC79">
        <f t="shared" si="30"/>
        <v>-8.1102229542982869</v>
      </c>
      <c r="AE79">
        <f t="shared" si="31"/>
        <v>0</v>
      </c>
      <c r="AF79">
        <f t="shared" si="32"/>
        <v>0</v>
      </c>
      <c r="AG79">
        <f t="shared" si="32"/>
        <v>-4.1742630702705551E-6</v>
      </c>
      <c r="AH79">
        <f t="shared" si="33"/>
        <v>-0.12050446013858616</v>
      </c>
      <c r="AI79">
        <f t="shared" si="34"/>
        <v>-0.12050863440165643</v>
      </c>
      <c r="AJ79">
        <f t="shared" si="35"/>
        <v>-0.97309175866926623</v>
      </c>
      <c r="AK79">
        <f t="shared" si="49"/>
        <v>-0.6358320299077288</v>
      </c>
      <c r="AL79">
        <f t="shared" si="26"/>
        <v>-1.7294324229786513</v>
      </c>
      <c r="AN79">
        <f t="shared" si="36"/>
        <v>0</v>
      </c>
      <c r="AO79">
        <f t="shared" si="36"/>
        <v>0</v>
      </c>
      <c r="AP79">
        <f t="shared" si="36"/>
        <v>-1.9404588374413289E-9</v>
      </c>
      <c r="AQ79">
        <f t="shared" si="36"/>
        <v>-5.6018018196409431E-5</v>
      </c>
      <c r="AR79">
        <f t="shared" si="36"/>
        <v>-5.6019958655246874E-5</v>
      </c>
      <c r="AS79">
        <f t="shared" si="36"/>
        <v>-4.5235397744797999E-4</v>
      </c>
      <c r="AT79">
        <f t="shared" si="36"/>
        <v>-2.9557453873714349E-4</v>
      </c>
      <c r="AU79">
        <f t="shared" si="23"/>
        <v>-8.0394847484037022E-4</v>
      </c>
      <c r="AW79">
        <v>76</v>
      </c>
      <c r="AX79">
        <f>IF(Z79&gt;0, (R79*SUMPRODUCT(K79:$K$98, X79:$X$98)-K79*$AZ$3)/Z79, 0)</f>
        <v>-48572782.894662067</v>
      </c>
    </row>
    <row r="80" spans="5:50" x14ac:dyDescent="0.25">
      <c r="E80">
        <v>2080</v>
      </c>
      <c r="F80" s="5">
        <v>3.5571999999999999E-2</v>
      </c>
      <c r="G80">
        <v>7.0000000000000007E-2</v>
      </c>
      <c r="H80" s="5">
        <f t="shared" si="37"/>
        <v>0.12000000000000001</v>
      </c>
      <c r="I80" s="5">
        <f t="shared" si="38"/>
        <v>1.1200000000000001</v>
      </c>
      <c r="J80">
        <f t="shared" si="39"/>
        <v>0.89285714285714279</v>
      </c>
      <c r="K80">
        <f t="shared" si="47"/>
        <v>4.1505590430299886E-4</v>
      </c>
      <c r="L80" s="2">
        <v>77</v>
      </c>
      <c r="M80" s="6">
        <v>0.59948279800000004</v>
      </c>
      <c r="Q80" s="4">
        <f t="shared" si="48"/>
        <v>25</v>
      </c>
      <c r="R80">
        <f t="shared" si="28"/>
        <v>500000</v>
      </c>
      <c r="S80">
        <f t="shared" si="29"/>
        <v>-111054865.11983499</v>
      </c>
      <c r="U80">
        <f t="shared" si="40"/>
        <v>0.59948279800000004</v>
      </c>
      <c r="V80">
        <f t="shared" si="41"/>
        <v>0.01</v>
      </c>
      <c r="W80">
        <f t="shared" si="42"/>
        <v>1.6697052281082219E-7</v>
      </c>
      <c r="X80">
        <f t="shared" si="43"/>
        <v>1.0009595619815451E-7</v>
      </c>
      <c r="Y80">
        <f t="shared" si="44"/>
        <v>1.6697052281082219E-9</v>
      </c>
      <c r="Z80">
        <f t="shared" si="45"/>
        <v>6.5204861384559449E-8</v>
      </c>
      <c r="AB80">
        <f t="shared" si="46"/>
        <v>-8.1102229542982869</v>
      </c>
      <c r="AC80">
        <f t="shared" si="30"/>
        <v>-7.2413170862197864</v>
      </c>
      <c r="AE80">
        <f t="shared" si="31"/>
        <v>0</v>
      </c>
      <c r="AF80">
        <f t="shared" si="32"/>
        <v>0</v>
      </c>
      <c r="AG80">
        <f t="shared" si="32"/>
        <v>-1.6301215346139863E-6</v>
      </c>
      <c r="AH80">
        <f t="shared" si="33"/>
        <v>-5.004797809907726E-2</v>
      </c>
      <c r="AI80">
        <f t="shared" si="34"/>
        <v>-5.0049608220611871E-2</v>
      </c>
      <c r="AJ80">
        <f t="shared" si="35"/>
        <v>-0.86890586807850045</v>
      </c>
      <c r="AK80">
        <f t="shared" si="49"/>
        <v>-0.56771560680088018</v>
      </c>
      <c r="AL80">
        <f t="shared" si="26"/>
        <v>-1.4866710830999925</v>
      </c>
      <c r="AN80">
        <f t="shared" si="36"/>
        <v>0</v>
      </c>
      <c r="AO80">
        <f t="shared" si="36"/>
        <v>0</v>
      </c>
      <c r="AP80">
        <f t="shared" si="36"/>
        <v>-6.7659156767300032E-10</v>
      </c>
      <c r="AQ80">
        <f t="shared" si="36"/>
        <v>-2.0772708808449194E-5</v>
      </c>
      <c r="AR80">
        <f t="shared" si="36"/>
        <v>-2.0773385400016865E-5</v>
      </c>
      <c r="AS80">
        <f t="shared" si="36"/>
        <v>-3.6064451082950421E-4</v>
      </c>
      <c r="AT80">
        <f t="shared" si="36"/>
        <v>-2.3563371456766506E-4</v>
      </c>
      <c r="AU80">
        <f t="shared" si="23"/>
        <v>-6.1705161079718613E-4</v>
      </c>
      <c r="AW80">
        <v>77</v>
      </c>
      <c r="AX80">
        <f>IF(Z80&gt;0, (R80*SUMPRODUCT(K80:$K$98, X80:$X$98)-K80*$AZ$3)/Z80, 0)</f>
        <v>-111054865.11983499</v>
      </c>
    </row>
    <row r="81" spans="5:50" x14ac:dyDescent="0.25">
      <c r="E81">
        <v>2081</v>
      </c>
      <c r="F81" s="5">
        <v>3.5571999999999999E-2</v>
      </c>
      <c r="G81">
        <v>7.0000000000000007E-2</v>
      </c>
      <c r="H81" s="5">
        <f t="shared" si="37"/>
        <v>0.12000000000000001</v>
      </c>
      <c r="I81" s="5">
        <f t="shared" si="38"/>
        <v>1.1200000000000001</v>
      </c>
      <c r="J81">
        <f t="shared" si="39"/>
        <v>0.89285714285714279</v>
      </c>
      <c r="K81">
        <f t="shared" si="47"/>
        <v>3.7058562884196325E-4</v>
      </c>
      <c r="L81" s="2">
        <v>78</v>
      </c>
      <c r="M81" s="6">
        <v>0.61448546299999995</v>
      </c>
      <c r="Q81" s="4">
        <f t="shared" si="48"/>
        <v>25</v>
      </c>
      <c r="R81">
        <f t="shared" si="28"/>
        <v>500000</v>
      </c>
      <c r="S81">
        <f t="shared" si="29"/>
        <v>-264054745.83269376</v>
      </c>
      <c r="U81">
        <f t="shared" si="40"/>
        <v>0.61448546299999995</v>
      </c>
      <c r="V81">
        <f t="shared" si="41"/>
        <v>0.01</v>
      </c>
      <c r="W81">
        <f t="shared" si="42"/>
        <v>6.5204861384559449E-8</v>
      </c>
      <c r="X81">
        <f t="shared" si="43"/>
        <v>4.0067439437741831E-8</v>
      </c>
      <c r="Y81">
        <f t="shared" si="44"/>
        <v>6.5204861384559446E-10</v>
      </c>
      <c r="Z81">
        <f t="shared" si="45"/>
        <v>2.4485373332972023E-8</v>
      </c>
      <c r="AB81">
        <f t="shared" si="46"/>
        <v>-7.2413170862197864</v>
      </c>
      <c r="AC81">
        <f t="shared" si="30"/>
        <v>-6.4654790320565452</v>
      </c>
      <c r="AE81">
        <f t="shared" si="31"/>
        <v>0</v>
      </c>
      <c r="AF81">
        <f t="shared" si="32"/>
        <v>0</v>
      </c>
      <c r="AG81">
        <f t="shared" si="32"/>
        <v>-6.121343333243006E-7</v>
      </c>
      <c r="AH81">
        <f t="shared" si="33"/>
        <v>-2.0033719718870916E-2</v>
      </c>
      <c r="AI81">
        <f t="shared" si="34"/>
        <v>-2.0034331853204239E-2</v>
      </c>
      <c r="AJ81">
        <f t="shared" si="35"/>
        <v>-0.77583805416324125</v>
      </c>
      <c r="AK81">
        <f t="shared" si="49"/>
        <v>-0.50689219603538505</v>
      </c>
      <c r="AL81">
        <f t="shared" si="26"/>
        <v>-1.3027645820518305</v>
      </c>
      <c r="AN81">
        <f t="shared" si="36"/>
        <v>0</v>
      </c>
      <c r="AO81">
        <f t="shared" si="36"/>
        <v>0</v>
      </c>
      <c r="AP81">
        <f t="shared" si="36"/>
        <v>-2.2684818685074187E-10</v>
      </c>
      <c r="AQ81">
        <f t="shared" si="36"/>
        <v>-7.4242086200614179E-6</v>
      </c>
      <c r="AR81">
        <f t="shared" si="36"/>
        <v>-7.4244354682482678E-6</v>
      </c>
      <c r="AS81">
        <f t="shared" si="36"/>
        <v>-2.8751443318160988E-4</v>
      </c>
      <c r="AT81">
        <f t="shared" si="36"/>
        <v>-1.8784696322285687E-4</v>
      </c>
      <c r="AU81">
        <f t="shared" si="23"/>
        <v>-4.8278583187271503E-4</v>
      </c>
      <c r="AW81">
        <v>78</v>
      </c>
      <c r="AX81">
        <f>IF(Z81&gt;0, (R81*SUMPRODUCT(K81:$K$98, X81:$X$98)-K81*$AZ$3)/Z81, 0)</f>
        <v>-264054745.83269376</v>
      </c>
    </row>
    <row r="82" spans="5:50" x14ac:dyDescent="0.25">
      <c r="E82">
        <v>2082</v>
      </c>
      <c r="F82" s="5">
        <v>3.5571999999999999E-2</v>
      </c>
      <c r="G82">
        <v>7.0000000000000007E-2</v>
      </c>
      <c r="H82" s="5">
        <f t="shared" si="37"/>
        <v>0.12000000000000001</v>
      </c>
      <c r="I82" s="5">
        <f t="shared" si="38"/>
        <v>1.1200000000000001</v>
      </c>
      <c r="J82">
        <f t="shared" si="39"/>
        <v>0.89285714285714279</v>
      </c>
      <c r="K82">
        <f t="shared" si="47"/>
        <v>3.3088002575175287E-4</v>
      </c>
      <c r="L82" s="2">
        <v>79</v>
      </c>
      <c r="M82" s="6">
        <v>0.62975077099999999</v>
      </c>
      <c r="Q82" s="4">
        <f t="shared" si="48"/>
        <v>25</v>
      </c>
      <c r="R82">
        <f t="shared" si="28"/>
        <v>500000</v>
      </c>
      <c r="S82">
        <f t="shared" si="29"/>
        <v>-654445315.02018261</v>
      </c>
      <c r="U82">
        <f t="shared" si="40"/>
        <v>0.62975077099999999</v>
      </c>
      <c r="V82">
        <f t="shared" si="41"/>
        <v>0.01</v>
      </c>
      <c r="W82">
        <f t="shared" si="42"/>
        <v>2.4485373332972023E-8</v>
      </c>
      <c r="X82">
        <f t="shared" si="43"/>
        <v>1.5419682734661973E-8</v>
      </c>
      <c r="Y82">
        <f t="shared" si="44"/>
        <v>2.4485373332972023E-10</v>
      </c>
      <c r="Z82">
        <f t="shared" si="45"/>
        <v>8.8208368649803304E-9</v>
      </c>
      <c r="AB82">
        <f t="shared" si="46"/>
        <v>-6.4654790320565452</v>
      </c>
      <c r="AC82">
        <f t="shared" si="30"/>
        <v>-5.7727553608436919</v>
      </c>
      <c r="AE82">
        <f t="shared" si="31"/>
        <v>0</v>
      </c>
      <c r="AF82">
        <f t="shared" si="32"/>
        <v>0</v>
      </c>
      <c r="AG82">
        <f t="shared" si="32"/>
        <v>-2.2052092162450826E-7</v>
      </c>
      <c r="AH82">
        <f t="shared" si="33"/>
        <v>-7.7098413673309862E-3</v>
      </c>
      <c r="AI82">
        <f t="shared" si="34"/>
        <v>-7.710061888252611E-3</v>
      </c>
      <c r="AJ82">
        <f t="shared" si="35"/>
        <v>-0.69272367121285328</v>
      </c>
      <c r="AK82">
        <f t="shared" si="49"/>
        <v>-0.4525835322439582</v>
      </c>
      <c r="AL82">
        <f t="shared" si="26"/>
        <v>-1.1530172653450641</v>
      </c>
      <c r="AN82">
        <f t="shared" si="36"/>
        <v>0</v>
      </c>
      <c r="AO82">
        <f t="shared" si="36"/>
        <v>0</v>
      </c>
      <c r="AP82">
        <f t="shared" si="36"/>
        <v>-7.2965968225917572E-11</v>
      </c>
      <c r="AQ82">
        <f t="shared" si="36"/>
        <v>-2.5510325101644063E-6</v>
      </c>
      <c r="AR82">
        <f t="shared" si="36"/>
        <v>-2.5511054761326322E-6</v>
      </c>
      <c r="AS82">
        <f t="shared" si="36"/>
        <v>-2.2920842616975766E-4</v>
      </c>
      <c r="AT82">
        <f t="shared" si="36"/>
        <v>-1.4975085080370015E-4</v>
      </c>
      <c r="AU82">
        <f t="shared" si="23"/>
        <v>-3.815103824495905E-4</v>
      </c>
      <c r="AW82">
        <v>79</v>
      </c>
      <c r="AX82">
        <f>IF(Z82&gt;0, (R82*SUMPRODUCT(K82:$K$98, X82:$X$98)-K82*$AZ$3)/Z82, 0)</f>
        <v>-654445315.02018261</v>
      </c>
    </row>
    <row r="83" spans="5:50" x14ac:dyDescent="0.25">
      <c r="E83">
        <v>2083</v>
      </c>
      <c r="F83" s="5">
        <v>3.5571999999999999E-2</v>
      </c>
      <c r="G83">
        <v>7.0000000000000007E-2</v>
      </c>
      <c r="H83" s="5">
        <f t="shared" si="37"/>
        <v>0.12000000000000001</v>
      </c>
      <c r="I83" s="5">
        <f t="shared" si="38"/>
        <v>1.1200000000000001</v>
      </c>
      <c r="J83">
        <f t="shared" si="39"/>
        <v>0.89285714285714279</v>
      </c>
      <c r="K83">
        <f t="shared" si="47"/>
        <v>2.9542859442120787E-4</v>
      </c>
      <c r="L83" s="2">
        <v>80</v>
      </c>
      <c r="M83" s="6">
        <v>0.64518007799999999</v>
      </c>
      <c r="Q83" s="4">
        <f t="shared" si="48"/>
        <v>25</v>
      </c>
      <c r="R83">
        <f t="shared" si="28"/>
        <v>500000</v>
      </c>
      <c r="S83">
        <f t="shared" si="29"/>
        <v>-1694584275.1110151</v>
      </c>
      <c r="U83">
        <f t="shared" si="40"/>
        <v>0.64518007799999999</v>
      </c>
      <c r="V83">
        <f t="shared" si="41"/>
        <v>0.01</v>
      </c>
      <c r="W83">
        <f t="shared" si="42"/>
        <v>8.8208368649803304E-9</v>
      </c>
      <c r="X83">
        <f t="shared" si="43"/>
        <v>5.6910282165732851E-9</v>
      </c>
      <c r="Y83">
        <f t="shared" si="44"/>
        <v>8.820836864980331E-11</v>
      </c>
      <c r="Z83">
        <f t="shared" si="45"/>
        <v>3.0416002797572419E-9</v>
      </c>
      <c r="AB83">
        <f t="shared" si="46"/>
        <v>-5.7727553608436919</v>
      </c>
      <c r="AC83">
        <f t="shared" si="30"/>
        <v>-5.1542480052498867</v>
      </c>
      <c r="AE83">
        <f t="shared" si="31"/>
        <v>0</v>
      </c>
      <c r="AF83">
        <f t="shared" si="32"/>
        <v>0</v>
      </c>
      <c r="AG83">
        <f t="shared" si="32"/>
        <v>-7.6040006993931046E-8</v>
      </c>
      <c r="AH83">
        <f t="shared" si="33"/>
        <v>-2.8455141082866426E-3</v>
      </c>
      <c r="AI83">
        <f t="shared" si="34"/>
        <v>-2.8455901482936368E-3</v>
      </c>
      <c r="AJ83">
        <f t="shared" si="35"/>
        <v>-0.61850735559380521</v>
      </c>
      <c r="AK83">
        <f t="shared" si="49"/>
        <v>-0.40409287525905846</v>
      </c>
      <c r="AL83">
        <f t="shared" si="26"/>
        <v>-1.0254458210011572</v>
      </c>
      <c r="AN83">
        <f t="shared" si="36"/>
        <v>0</v>
      </c>
      <c r="AO83">
        <f t="shared" si="36"/>
        <v>0</v>
      </c>
      <c r="AP83">
        <f t="shared" si="36"/>
        <v>-2.2464392385995866E-11</v>
      </c>
      <c r="AQ83">
        <f t="shared" si="36"/>
        <v>-8.4064623341683947E-7</v>
      </c>
      <c r="AR83">
        <f t="shared" si="36"/>
        <v>-8.4066869780922553E-7</v>
      </c>
      <c r="AS83">
        <f t="shared" si="36"/>
        <v>-1.8272475870225607E-4</v>
      </c>
      <c r="AT83">
        <f t="shared" si="36"/>
        <v>-1.1938059015340813E-4</v>
      </c>
      <c r="AU83">
        <f t="shared" si="23"/>
        <v>-3.0294601755347339E-4</v>
      </c>
      <c r="AW83">
        <v>80</v>
      </c>
      <c r="AX83">
        <f>IF(Z83&gt;0, (R83*SUMPRODUCT(K83:$K$98, X83:$X$98)-K83*$AZ$3)/Z83, 0)</f>
        <v>-1694584275.1110151</v>
      </c>
    </row>
    <row r="84" spans="5:50" x14ac:dyDescent="0.25">
      <c r="E84">
        <v>2084</v>
      </c>
      <c r="F84" s="5">
        <v>3.5571999999999999E-2</v>
      </c>
      <c r="G84">
        <v>7.0000000000000007E-2</v>
      </c>
      <c r="H84" s="5">
        <f t="shared" si="37"/>
        <v>0.12000000000000001</v>
      </c>
      <c r="I84" s="5">
        <f t="shared" si="38"/>
        <v>1.1200000000000001</v>
      </c>
      <c r="J84">
        <f t="shared" si="39"/>
        <v>0.89285714285714279</v>
      </c>
      <c r="K84">
        <f t="shared" si="47"/>
        <v>2.6377553073322132E-4</v>
      </c>
      <c r="L84" s="2">
        <v>81</v>
      </c>
      <c r="M84" s="6">
        <v>0.66067595400000001</v>
      </c>
      <c r="Q84" s="4">
        <f t="shared" si="48"/>
        <v>25</v>
      </c>
      <c r="R84">
        <f t="shared" si="28"/>
        <v>500000</v>
      </c>
      <c r="S84">
        <f t="shared" si="29"/>
        <v>-4594325637.9527769</v>
      </c>
      <c r="U84">
        <f t="shared" si="40"/>
        <v>0.66067595400000001</v>
      </c>
      <c r="V84">
        <f t="shared" si="41"/>
        <v>0.01</v>
      </c>
      <c r="W84">
        <f t="shared" si="42"/>
        <v>3.0416002797572419E-9</v>
      </c>
      <c r="X84">
        <f t="shared" si="43"/>
        <v>2.0095121665152829E-9</v>
      </c>
      <c r="Y84">
        <f t="shared" si="44"/>
        <v>3.0416002797572422E-11</v>
      </c>
      <c r="Z84">
        <f t="shared" si="45"/>
        <v>1.0016721104443867E-9</v>
      </c>
      <c r="AB84">
        <f t="shared" si="46"/>
        <v>-5.1542480052498867</v>
      </c>
      <c r="AC84">
        <f t="shared" si="30"/>
        <v>-4.6020078578369112</v>
      </c>
      <c r="AE84">
        <f t="shared" si="31"/>
        <v>0</v>
      </c>
      <c r="AF84">
        <f t="shared" si="32"/>
        <v>0</v>
      </c>
      <c r="AG84">
        <f t="shared" si="32"/>
        <v>-2.5041802761109667E-8</v>
      </c>
      <c r="AH84">
        <f t="shared" si="33"/>
        <v>-1.0047560832576413E-3</v>
      </c>
      <c r="AI84">
        <f t="shared" si="34"/>
        <v>-1.0047811250604025E-3</v>
      </c>
      <c r="AJ84">
        <f t="shared" si="35"/>
        <v>-0.55224014741297545</v>
      </c>
      <c r="AK84">
        <f t="shared" si="49"/>
        <v>-0.3607973603674921</v>
      </c>
      <c r="AL84">
        <f t="shared" si="26"/>
        <v>-0.91404228890552797</v>
      </c>
      <c r="AN84">
        <f t="shared" si="36"/>
        <v>0</v>
      </c>
      <c r="AO84">
        <f t="shared" si="36"/>
        <v>0</v>
      </c>
      <c r="AP84">
        <f t="shared" si="36"/>
        <v>-6.6054148138283496E-12</v>
      </c>
      <c r="AQ84">
        <f t="shared" si="36"/>
        <v>-2.6503006911871704E-7</v>
      </c>
      <c r="AR84">
        <f t="shared" si="36"/>
        <v>-2.6503667453353091E-7</v>
      </c>
      <c r="AS84">
        <f t="shared" si="36"/>
        <v>-1.4566743797604997E-4</v>
      </c>
      <c r="AT84">
        <f t="shared" si="36"/>
        <v>-9.5169515218080543E-5</v>
      </c>
      <c r="AU84">
        <f t="shared" si="23"/>
        <v>-2.4110198986866405E-4</v>
      </c>
      <c r="AW84">
        <v>81</v>
      </c>
      <c r="AX84">
        <f>IF(Z84&gt;0, (R84*SUMPRODUCT(K84:$K$98, X84:$X$98)-K84*$AZ$3)/Z84, 0)</f>
        <v>-4594325637.9527769</v>
      </c>
    </row>
    <row r="85" spans="5:50" x14ac:dyDescent="0.25">
      <c r="E85">
        <v>2085</v>
      </c>
      <c r="F85" s="5">
        <v>3.5571999999999999E-2</v>
      </c>
      <c r="G85">
        <v>7.0000000000000007E-2</v>
      </c>
      <c r="H85" s="5">
        <f t="shared" si="37"/>
        <v>0.12000000000000001</v>
      </c>
      <c r="I85" s="5">
        <f t="shared" si="38"/>
        <v>1.1200000000000001</v>
      </c>
      <c r="J85">
        <f t="shared" si="39"/>
        <v>0.89285714285714279</v>
      </c>
      <c r="K85">
        <f t="shared" si="47"/>
        <v>2.3551386672609044E-4</v>
      </c>
      <c r="L85" s="2">
        <v>82</v>
      </c>
      <c r="M85" s="6">
        <v>0.67625413199999995</v>
      </c>
      <c r="Q85" s="4">
        <f t="shared" si="48"/>
        <v>25</v>
      </c>
      <c r="R85">
        <f t="shared" si="28"/>
        <v>500000</v>
      </c>
      <c r="S85">
        <f t="shared" si="29"/>
        <v>-13074520193.611305</v>
      </c>
      <c r="U85">
        <f t="shared" si="40"/>
        <v>0.67625413199999995</v>
      </c>
      <c r="V85">
        <f t="shared" si="41"/>
        <v>0.01</v>
      </c>
      <c r="W85">
        <f t="shared" si="42"/>
        <v>1.0016721104443867E-9</v>
      </c>
      <c r="X85">
        <f t="shared" si="43"/>
        <v>6.7738490359717677E-10</v>
      </c>
      <c r="Y85">
        <f t="shared" si="44"/>
        <v>1.0016721104443867E-11</v>
      </c>
      <c r="Z85">
        <f t="shared" si="45"/>
        <v>3.1427048574276604E-10</v>
      </c>
      <c r="AB85">
        <f t="shared" si="46"/>
        <v>-4.6020078578369112</v>
      </c>
      <c r="AC85">
        <f t="shared" si="30"/>
        <v>-4.1089358120998281</v>
      </c>
      <c r="AE85">
        <f t="shared" si="31"/>
        <v>0</v>
      </c>
      <c r="AF85">
        <f t="shared" si="32"/>
        <v>0</v>
      </c>
      <c r="AG85">
        <f t="shared" si="32"/>
        <v>-7.8567621435691504E-9</v>
      </c>
      <c r="AH85">
        <f t="shared" si="33"/>
        <v>-3.3869245179858837E-4</v>
      </c>
      <c r="AI85">
        <f t="shared" si="34"/>
        <v>-3.3870030856073192E-4</v>
      </c>
      <c r="AJ85">
        <f t="shared" si="35"/>
        <v>-0.49307204573708319</v>
      </c>
      <c r="AK85">
        <f t="shared" si="49"/>
        <v>-0.32214055004858383</v>
      </c>
      <c r="AL85">
        <f t="shared" si="26"/>
        <v>-0.81555129609422772</v>
      </c>
      <c r="AN85">
        <f t="shared" si="36"/>
        <v>0</v>
      </c>
      <c r="AO85">
        <f t="shared" si="36"/>
        <v>0</v>
      </c>
      <c r="AP85">
        <f t="shared" si="36"/>
        <v>-1.8503764323791377E-12</v>
      </c>
      <c r="AQ85">
        <f t="shared" si="36"/>
        <v>-7.9766768954025551E-8</v>
      </c>
      <c r="AR85">
        <f t="shared" si="36"/>
        <v>-7.9768619330457926E-8</v>
      </c>
      <c r="AS85">
        <f t="shared" si="36"/>
        <v>-1.1612530406608418E-4</v>
      </c>
      <c r="AT85">
        <f t="shared" si="36"/>
        <v>-7.5868566571211645E-5</v>
      </c>
      <c r="AU85">
        <f t="shared" si="23"/>
        <v>-1.9207363925662627E-4</v>
      </c>
      <c r="AW85">
        <v>82</v>
      </c>
      <c r="AX85">
        <f>IF(Z85&gt;0, (R85*SUMPRODUCT(K85:$K$98, X85:$X$98)-K85*$AZ$3)/Z85, 0)</f>
        <v>-13074520193.611305</v>
      </c>
    </row>
    <row r="86" spans="5:50" x14ac:dyDescent="0.25">
      <c r="E86">
        <v>2086</v>
      </c>
      <c r="F86" s="5">
        <v>3.5571999999999999E-2</v>
      </c>
      <c r="G86">
        <v>7.0000000000000007E-2</v>
      </c>
      <c r="H86" s="5">
        <f t="shared" si="37"/>
        <v>0.12000000000000001</v>
      </c>
      <c r="I86" s="5">
        <f t="shared" si="38"/>
        <v>1.1200000000000001</v>
      </c>
      <c r="J86">
        <f t="shared" si="39"/>
        <v>0.89285714285714279</v>
      </c>
      <c r="K86">
        <f t="shared" si="47"/>
        <v>2.1028023814829503E-4</v>
      </c>
      <c r="L86" s="2">
        <v>83</v>
      </c>
      <c r="M86" s="6">
        <v>0.69194305599999995</v>
      </c>
      <c r="Q86" s="4">
        <f t="shared" si="48"/>
        <v>25</v>
      </c>
      <c r="R86">
        <f t="shared" si="28"/>
        <v>500000</v>
      </c>
      <c r="S86">
        <f t="shared" si="29"/>
        <v>-39165935219.017853</v>
      </c>
      <c r="U86">
        <f t="shared" si="40"/>
        <v>0.69194305599999995</v>
      </c>
      <c r="V86">
        <f t="shared" si="41"/>
        <v>0.01</v>
      </c>
      <c r="W86">
        <f t="shared" si="42"/>
        <v>3.1427048574276604E-10</v>
      </c>
      <c r="X86">
        <f t="shared" si="43"/>
        <v>2.1745728031545393E-10</v>
      </c>
      <c r="Y86">
        <f t="shared" si="44"/>
        <v>3.1427048574276605E-12</v>
      </c>
      <c r="Z86">
        <f t="shared" si="45"/>
        <v>9.3670500569884444E-11</v>
      </c>
      <c r="AB86">
        <f t="shared" si="46"/>
        <v>-4.1089358120998281</v>
      </c>
      <c r="AC86">
        <f t="shared" si="30"/>
        <v>-3.6686927572530692</v>
      </c>
      <c r="AE86">
        <f t="shared" si="31"/>
        <v>0</v>
      </c>
      <c r="AF86">
        <f t="shared" si="32"/>
        <v>0</v>
      </c>
      <c r="AG86">
        <f t="shared" si="32"/>
        <v>-2.3417625142471111E-9</v>
      </c>
      <c r="AH86">
        <f t="shared" si="33"/>
        <v>-1.0872864015772696E-4</v>
      </c>
      <c r="AI86">
        <f t="shared" si="34"/>
        <v>-1.0873098192024121E-4</v>
      </c>
      <c r="AJ86">
        <f t="shared" si="35"/>
        <v>-0.44024305484675885</v>
      </c>
      <c r="AK86">
        <f t="shared" si="49"/>
        <v>-0.28762550684698801</v>
      </c>
      <c r="AL86">
        <f t="shared" si="26"/>
        <v>-0.72797729267566713</v>
      </c>
      <c r="AN86">
        <f t="shared" si="36"/>
        <v>0</v>
      </c>
      <c r="AO86">
        <f t="shared" si="36"/>
        <v>0</v>
      </c>
      <c r="AP86">
        <f t="shared" si="36"/>
        <v>-4.9242637918263269E-13</v>
      </c>
      <c r="AQ86">
        <f t="shared" si="36"/>
        <v>-2.2863484345907099E-8</v>
      </c>
      <c r="AR86">
        <f t="shared" si="36"/>
        <v>-2.2863976772286284E-8</v>
      </c>
      <c r="AS86">
        <f t="shared" si="36"/>
        <v>-9.2574414416309359E-5</v>
      </c>
      <c r="AT86">
        <f t="shared" si="36"/>
        <v>-6.0481960077308702E-5</v>
      </c>
      <c r="AU86">
        <f t="shared" si="23"/>
        <v>-1.5307923847039036E-4</v>
      </c>
      <c r="AW86">
        <v>83</v>
      </c>
      <c r="AX86">
        <f>IF(Z86&gt;0, (R86*SUMPRODUCT(K86:$K$98, X86:$X$98)-K86*$AZ$3)/Z86, 0)</f>
        <v>-39165935219.017853</v>
      </c>
    </row>
    <row r="87" spans="5:50" x14ac:dyDescent="0.25">
      <c r="E87">
        <v>2087</v>
      </c>
      <c r="F87" s="5">
        <v>3.5571999999999999E-2</v>
      </c>
      <c r="G87">
        <v>7.0000000000000007E-2</v>
      </c>
      <c r="H87" s="5">
        <f t="shared" si="37"/>
        <v>0.12000000000000001</v>
      </c>
      <c r="I87" s="5">
        <f t="shared" si="38"/>
        <v>1.1200000000000001</v>
      </c>
      <c r="J87">
        <f t="shared" si="39"/>
        <v>0.89285714285714279</v>
      </c>
      <c r="K87">
        <f t="shared" si="47"/>
        <v>1.8775021263240627E-4</v>
      </c>
      <c r="L87" s="2">
        <v>84</v>
      </c>
      <c r="M87" s="6">
        <v>0.70765376499999999</v>
      </c>
      <c r="Q87" s="4">
        <f t="shared" si="48"/>
        <v>25</v>
      </c>
      <c r="R87">
        <f t="shared" si="28"/>
        <v>500000</v>
      </c>
      <c r="S87">
        <f t="shared" si="29"/>
        <v>-123853555990.87402</v>
      </c>
      <c r="U87">
        <f t="shared" si="40"/>
        <v>0.70765376499999999</v>
      </c>
      <c r="V87">
        <f t="shared" si="41"/>
        <v>0.01</v>
      </c>
      <c r="W87">
        <f t="shared" si="42"/>
        <v>9.3670500569884444E-11</v>
      </c>
      <c r="X87">
        <f t="shared" si="43"/>
        <v>6.6286282397713373E-11</v>
      </c>
      <c r="Y87">
        <f t="shared" si="44"/>
        <v>9.3670500569884437E-13</v>
      </c>
      <c r="Z87">
        <f t="shared" si="45"/>
        <v>2.6447513166472226E-11</v>
      </c>
      <c r="AB87">
        <f t="shared" si="46"/>
        <v>-3.6686927572530692</v>
      </c>
      <c r="AC87">
        <f t="shared" si="30"/>
        <v>-3.2756185527830457</v>
      </c>
      <c r="AE87">
        <f t="shared" si="31"/>
        <v>0</v>
      </c>
      <c r="AF87">
        <f t="shared" si="32"/>
        <v>0</v>
      </c>
      <c r="AG87">
        <f t="shared" si="32"/>
        <v>-6.611878291618057E-10</v>
      </c>
      <c r="AH87">
        <f t="shared" si="33"/>
        <v>-3.3143141198856688E-5</v>
      </c>
      <c r="AI87">
        <f t="shared" si="34"/>
        <v>-3.3143802386685853E-5</v>
      </c>
      <c r="AJ87">
        <f t="shared" si="35"/>
        <v>-0.3930742044700235</v>
      </c>
      <c r="AK87">
        <f t="shared" si="49"/>
        <v>-0.25680849300771486</v>
      </c>
      <c r="AL87">
        <f t="shared" si="26"/>
        <v>-0.64991584128012503</v>
      </c>
      <c r="AN87">
        <f t="shared" si="36"/>
        <v>0</v>
      </c>
      <c r="AO87">
        <f t="shared" si="36"/>
        <v>0</v>
      </c>
      <c r="AP87">
        <f t="shared" si="36"/>
        <v>-1.2413815551508813E-13</v>
      </c>
      <c r="AQ87">
        <f t="shared" si="36"/>
        <v>-6.2226318073912076E-9</v>
      </c>
      <c r="AR87">
        <f t="shared" si="36"/>
        <v>-6.2227559455467231E-9</v>
      </c>
      <c r="AS87">
        <f t="shared" si="36"/>
        <v>-7.3799765469560855E-5</v>
      </c>
      <c r="AT87">
        <f t="shared" si="36"/>
        <v>-4.8215849168006282E-5</v>
      </c>
      <c r="AU87">
        <f t="shared" si="23"/>
        <v>-1.2202183739351268E-4</v>
      </c>
      <c r="AW87">
        <v>84</v>
      </c>
      <c r="AX87">
        <f>IF(Z87&gt;0, (R87*SUMPRODUCT(K87:$K$98, X87:$X$98)-K87*$AZ$3)/Z87, 0)</f>
        <v>-123853555990.87402</v>
      </c>
    </row>
    <row r="88" spans="5:50" x14ac:dyDescent="0.25">
      <c r="E88">
        <v>2088</v>
      </c>
      <c r="F88" s="5">
        <v>3.5571999999999999E-2</v>
      </c>
      <c r="G88">
        <v>7.0000000000000007E-2</v>
      </c>
      <c r="H88" s="5">
        <f t="shared" si="37"/>
        <v>0.12000000000000001</v>
      </c>
      <c r="I88" s="5">
        <f t="shared" si="38"/>
        <v>1.1200000000000001</v>
      </c>
      <c r="J88">
        <f t="shared" si="39"/>
        <v>0.89285714285714279</v>
      </c>
      <c r="K88">
        <f t="shared" si="47"/>
        <v>1.6763411842179131E-4</v>
      </c>
      <c r="L88" s="2">
        <v>85</v>
      </c>
      <c r="M88" s="6">
        <v>0.72329488099999995</v>
      </c>
      <c r="Q88" s="4">
        <f t="shared" si="48"/>
        <v>25</v>
      </c>
      <c r="R88">
        <f t="shared" si="28"/>
        <v>500000</v>
      </c>
      <c r="S88">
        <f t="shared" si="29"/>
        <v>-414628458392.08331</v>
      </c>
      <c r="U88">
        <f t="shared" si="40"/>
        <v>0.72329488099999995</v>
      </c>
      <c r="V88">
        <f t="shared" si="41"/>
        <v>0.01</v>
      </c>
      <c r="W88">
        <f t="shared" si="42"/>
        <v>2.6447513166472226E-11</v>
      </c>
      <c r="X88">
        <f t="shared" si="43"/>
        <v>1.9129350888489461E-11</v>
      </c>
      <c r="Y88">
        <f t="shared" si="44"/>
        <v>2.6447513166472229E-13</v>
      </c>
      <c r="Z88">
        <f t="shared" si="45"/>
        <v>7.053687146318043E-12</v>
      </c>
      <c r="AB88">
        <f t="shared" si="46"/>
        <v>-3.2756185527830457</v>
      </c>
      <c r="AC88">
        <f t="shared" si="30"/>
        <v>-2.9246594274579034</v>
      </c>
      <c r="AE88">
        <f t="shared" si="31"/>
        <v>0</v>
      </c>
      <c r="AF88">
        <f t="shared" si="32"/>
        <v>0</v>
      </c>
      <c r="AG88">
        <f t="shared" si="32"/>
        <v>-1.7634217865795108E-10</v>
      </c>
      <c r="AH88">
        <f t="shared" si="33"/>
        <v>-9.5646754442447302E-6</v>
      </c>
      <c r="AI88">
        <f t="shared" si="34"/>
        <v>-9.5648517864233876E-6</v>
      </c>
      <c r="AJ88">
        <f t="shared" si="35"/>
        <v>-0.35095912532514228</v>
      </c>
      <c r="AK88">
        <f t="shared" si="49"/>
        <v>-0.22929329869481321</v>
      </c>
      <c r="AL88">
        <f t="shared" si="26"/>
        <v>-0.58026198887174196</v>
      </c>
      <c r="AN88">
        <f t="shared" si="36"/>
        <v>0</v>
      </c>
      <c r="AO88">
        <f t="shared" si="36"/>
        <v>0</v>
      </c>
      <c r="AP88">
        <f t="shared" si="36"/>
        <v>-2.9560965659903654E-14</v>
      </c>
      <c r="AQ88">
        <f t="shared" si="36"/>
        <v>-1.6033659360865206E-9</v>
      </c>
      <c r="AR88">
        <f t="shared" si="36"/>
        <v>-1.6033954970521803E-9</v>
      </c>
      <c r="AS88">
        <f t="shared" si="36"/>
        <v>-5.88327235759632E-5</v>
      </c>
      <c r="AT88">
        <f t="shared" si="36"/>
        <v>-3.8437379986729485E-5</v>
      </c>
      <c r="AU88">
        <f t="shared" si="23"/>
        <v>-9.727170695818974E-5</v>
      </c>
      <c r="AW88">
        <v>85</v>
      </c>
      <c r="AX88">
        <f>IF(Z88&gt;0, (R88*SUMPRODUCT(K88:$K$98, X88:$X$98)-K88*$AZ$3)/Z88, 0)</f>
        <v>-414628458392.08331</v>
      </c>
    </row>
    <row r="89" spans="5:50" x14ac:dyDescent="0.25">
      <c r="E89">
        <v>2089</v>
      </c>
      <c r="F89" s="5">
        <v>3.5571999999999999E-2</v>
      </c>
      <c r="G89">
        <v>7.0000000000000007E-2</v>
      </c>
      <c r="H89" s="5">
        <f t="shared" si="37"/>
        <v>0.12000000000000001</v>
      </c>
      <c r="I89" s="5">
        <f t="shared" si="38"/>
        <v>1.1200000000000001</v>
      </c>
      <c r="J89">
        <f t="shared" si="39"/>
        <v>0.89285714285714279</v>
      </c>
      <c r="K89">
        <f t="shared" si="47"/>
        <v>1.4967332001945651E-4</v>
      </c>
      <c r="L89" s="2">
        <v>86</v>
      </c>
      <c r="M89" s="6">
        <v>0.74145409100000004</v>
      </c>
      <c r="Q89" s="4">
        <f t="shared" si="48"/>
        <v>25</v>
      </c>
      <c r="R89">
        <f t="shared" si="28"/>
        <v>500000</v>
      </c>
      <c r="S89">
        <f t="shared" si="29"/>
        <v>-1489479277257.0776</v>
      </c>
      <c r="U89">
        <f t="shared" si="40"/>
        <v>0.74145409100000004</v>
      </c>
      <c r="V89">
        <f t="shared" si="41"/>
        <v>0.01</v>
      </c>
      <c r="W89">
        <f t="shared" si="42"/>
        <v>7.053687146318043E-12</v>
      </c>
      <c r="X89">
        <f t="shared" si="43"/>
        <v>5.2299851912716286E-12</v>
      </c>
      <c r="Y89">
        <f t="shared" si="44"/>
        <v>7.0536871463180435E-14</v>
      </c>
      <c r="Z89">
        <f t="shared" si="45"/>
        <v>1.7531650835832338E-12</v>
      </c>
      <c r="AB89">
        <f t="shared" si="46"/>
        <v>-2.9246594274579034</v>
      </c>
      <c r="AC89">
        <f t="shared" si="30"/>
        <v>-2.6113030616078992</v>
      </c>
      <c r="AE89">
        <f t="shared" si="31"/>
        <v>0</v>
      </c>
      <c r="AF89">
        <f t="shared" si="32"/>
        <v>0</v>
      </c>
      <c r="AG89">
        <f t="shared" si="32"/>
        <v>-4.3829127089580848E-11</v>
      </c>
      <c r="AH89">
        <f t="shared" si="33"/>
        <v>-2.6149925956358141E-6</v>
      </c>
      <c r="AI89">
        <f t="shared" si="34"/>
        <v>-2.6150364247629039E-6</v>
      </c>
      <c r="AJ89">
        <f t="shared" si="35"/>
        <v>-0.31335636585000426</v>
      </c>
      <c r="AK89">
        <f t="shared" si="49"/>
        <v>-0.20472615992205326</v>
      </c>
      <c r="AL89">
        <f t="shared" si="26"/>
        <v>-0.51808514080848223</v>
      </c>
      <c r="AN89">
        <f t="shared" si="36"/>
        <v>0</v>
      </c>
      <c r="AO89">
        <f t="shared" si="36"/>
        <v>0</v>
      </c>
      <c r="AP89">
        <f t="shared" si="36"/>
        <v>-6.5600509650522648E-15</v>
      </c>
      <c r="AQ89">
        <f t="shared" si="36"/>
        <v>-3.9139462361510843E-10</v>
      </c>
      <c r="AR89">
        <f t="shared" si="36"/>
        <v>-3.9140118366607352E-10</v>
      </c>
      <c r="AS89">
        <f t="shared" si="36"/>
        <v>-4.6901087626001578E-5</v>
      </c>
      <c r="AT89">
        <f t="shared" si="36"/>
        <v>-3.0642044050367909E-5</v>
      </c>
      <c r="AU89">
        <f t="shared" si="23"/>
        <v>-7.7543523077553141E-5</v>
      </c>
      <c r="AW89">
        <v>86</v>
      </c>
      <c r="AX89">
        <f>IF(Z89&gt;0, (R89*SUMPRODUCT(K89:$K$98, X89:$X$98)-K89*$AZ$3)/Z89, 0)</f>
        <v>-1489479277257.0776</v>
      </c>
    </row>
    <row r="90" spans="5:50" x14ac:dyDescent="0.25">
      <c r="E90">
        <v>2090</v>
      </c>
      <c r="F90" s="5">
        <v>3.5571999999999999E-2</v>
      </c>
      <c r="G90">
        <v>7.0000000000000007E-2</v>
      </c>
      <c r="H90" s="5">
        <f t="shared" si="37"/>
        <v>0.12000000000000001</v>
      </c>
      <c r="I90" s="5">
        <f t="shared" si="38"/>
        <v>1.1200000000000001</v>
      </c>
      <c r="J90">
        <f t="shared" si="39"/>
        <v>0.89285714285714279</v>
      </c>
      <c r="K90">
        <f t="shared" si="47"/>
        <v>1.3363689287451474E-4</v>
      </c>
      <c r="L90" s="2">
        <v>87</v>
      </c>
      <c r="M90">
        <v>0.75951466000000001</v>
      </c>
      <c r="Q90" s="4">
        <f t="shared" si="48"/>
        <v>25</v>
      </c>
      <c r="R90">
        <f t="shared" si="28"/>
        <v>500000</v>
      </c>
      <c r="S90">
        <f t="shared" si="29"/>
        <v>-5769964423894.1836</v>
      </c>
      <c r="U90">
        <f t="shared" si="40"/>
        <v>0.75951466000000001</v>
      </c>
      <c r="V90">
        <f t="shared" si="41"/>
        <v>0.01</v>
      </c>
      <c r="W90">
        <f t="shared" si="42"/>
        <v>1.7531650835832338E-12</v>
      </c>
      <c r="X90">
        <f t="shared" si="43"/>
        <v>1.3315545823815915E-12</v>
      </c>
      <c r="Y90">
        <f t="shared" si="44"/>
        <v>1.7531650835832339E-14</v>
      </c>
      <c r="Z90">
        <f t="shared" si="45"/>
        <v>4.0407885036581E-13</v>
      </c>
      <c r="AB90">
        <f t="shared" si="46"/>
        <v>-2.6113030616078992</v>
      </c>
      <c r="AC90">
        <f t="shared" si="30"/>
        <v>-2.3315205910587848</v>
      </c>
      <c r="AE90">
        <f t="shared" si="31"/>
        <v>0</v>
      </c>
      <c r="AF90">
        <f t="shared" si="32"/>
        <v>0</v>
      </c>
      <c r="AG90">
        <f t="shared" si="32"/>
        <v>-1.0101971259145251E-11</v>
      </c>
      <c r="AH90">
        <f t="shared" si="33"/>
        <v>-6.657772911907957E-7</v>
      </c>
      <c r="AI90">
        <f t="shared" si="34"/>
        <v>-6.6578739316205482E-7</v>
      </c>
      <c r="AJ90">
        <f t="shared" si="35"/>
        <v>-0.27978247054911431</v>
      </c>
      <c r="AK90">
        <f t="shared" si="49"/>
        <v>-0.18279121431255296</v>
      </c>
      <c r="AL90">
        <f t="shared" si="26"/>
        <v>-0.46257435064906044</v>
      </c>
      <c r="AN90">
        <f t="shared" si="36"/>
        <v>0</v>
      </c>
      <c r="AO90">
        <f t="shared" si="36"/>
        <v>0</v>
      </c>
      <c r="AP90">
        <f t="shared" si="36"/>
        <v>-1.3499960509798206E-15</v>
      </c>
      <c r="AQ90">
        <f t="shared" si="36"/>
        <v>-8.8972408541148974E-11</v>
      </c>
      <c r="AR90">
        <f t="shared" si="36"/>
        <v>-8.8973758537199953E-11</v>
      </c>
      <c r="AS90">
        <f t="shared" si="36"/>
        <v>-3.7389260044939064E-5</v>
      </c>
      <c r="AT90">
        <f t="shared" si="36"/>
        <v>-2.4427649925489107E-5</v>
      </c>
      <c r="AU90">
        <f t="shared" si="23"/>
        <v>-6.1816998944186707E-5</v>
      </c>
      <c r="AW90">
        <v>87</v>
      </c>
      <c r="AX90">
        <f>IF(Z90&gt;0, (R90*SUMPRODUCT(K90:$K$98, X90:$X$98)-K90*$AZ$3)/Z90, 0)</f>
        <v>-5769964423894.1836</v>
      </c>
    </row>
    <row r="91" spans="5:50" x14ac:dyDescent="0.25">
      <c r="E91">
        <v>2091</v>
      </c>
      <c r="F91" s="5">
        <v>3.5571999999999999E-2</v>
      </c>
      <c r="G91">
        <v>7.0000000000000007E-2</v>
      </c>
      <c r="H91" s="5">
        <f t="shared" si="37"/>
        <v>0.12000000000000001</v>
      </c>
      <c r="I91" s="5">
        <f t="shared" si="38"/>
        <v>1.1200000000000001</v>
      </c>
      <c r="J91">
        <f t="shared" si="39"/>
        <v>0.89285714285714279</v>
      </c>
      <c r="K91">
        <f t="shared" si="47"/>
        <v>1.1931865435224529E-4</v>
      </c>
      <c r="L91" s="2">
        <v>88</v>
      </c>
      <c r="M91">
        <v>0.77745419500000001</v>
      </c>
      <c r="Q91" s="4">
        <f t="shared" si="48"/>
        <v>25</v>
      </c>
      <c r="R91">
        <f t="shared" si="28"/>
        <v>500000</v>
      </c>
      <c r="S91">
        <f t="shared" si="29"/>
        <v>-24238323358562.535</v>
      </c>
      <c r="U91">
        <f t="shared" si="40"/>
        <v>0.77745419500000001</v>
      </c>
      <c r="V91">
        <f t="shared" si="41"/>
        <v>0.01</v>
      </c>
      <c r="W91">
        <f t="shared" si="42"/>
        <v>4.0407885036581E-13</v>
      </c>
      <c r="X91">
        <f t="shared" si="43"/>
        <v>3.1415279732767628E-13</v>
      </c>
      <c r="Y91">
        <f t="shared" si="44"/>
        <v>4.0407885036580997E-15</v>
      </c>
      <c r="Z91">
        <f t="shared" si="45"/>
        <v>8.5885264534475611E-14</v>
      </c>
      <c r="AB91">
        <f t="shared" si="46"/>
        <v>-2.3315205910587848</v>
      </c>
      <c r="AC91">
        <f t="shared" si="30"/>
        <v>-2.0817148135223027</v>
      </c>
      <c r="AE91">
        <f t="shared" si="31"/>
        <v>0</v>
      </c>
      <c r="AF91">
        <f t="shared" si="32"/>
        <v>0</v>
      </c>
      <c r="AG91">
        <f t="shared" si="32"/>
        <v>-2.1471316133618904E-12</v>
      </c>
      <c r="AH91">
        <f t="shared" si="33"/>
        <v>-1.5707639866383815E-7</v>
      </c>
      <c r="AI91">
        <f t="shared" si="34"/>
        <v>-1.5707854579545152E-7</v>
      </c>
      <c r="AJ91">
        <f t="shared" si="35"/>
        <v>-0.24980577753648214</v>
      </c>
      <c r="AK91">
        <f t="shared" si="49"/>
        <v>-0.16320644137411494</v>
      </c>
      <c r="AL91">
        <f t="shared" si="26"/>
        <v>-0.41301237598914287</v>
      </c>
      <c r="AN91">
        <f t="shared" si="36"/>
        <v>0</v>
      </c>
      <c r="AO91">
        <f t="shared" si="36"/>
        <v>0</v>
      </c>
      <c r="AP91">
        <f t="shared" si="36"/>
        <v>-2.5619285482350618E-16</v>
      </c>
      <c r="AQ91">
        <f t="shared" si="36"/>
        <v>-1.8742144519065988E-11</v>
      </c>
      <c r="AR91">
        <f t="shared" si="36"/>
        <v>-1.8742400711920811E-11</v>
      </c>
      <c r="AS91">
        <f t="shared" si="36"/>
        <v>-2.9806489225069393E-5</v>
      </c>
      <c r="AT91">
        <f t="shared" si="36"/>
        <v>-1.9473572966378005E-5</v>
      </c>
      <c r="AU91">
        <f t="shared" si="23"/>
        <v>-4.9280080933848113E-5</v>
      </c>
      <c r="AW91">
        <v>88</v>
      </c>
      <c r="AX91">
        <f>IF(Z91&gt;0, (R91*SUMPRODUCT(K91:$K$98, X91:$X$98)-K91*$AZ$3)/Z91, 0)</f>
        <v>-24238323358562.535</v>
      </c>
    </row>
    <row r="92" spans="5:50" x14ac:dyDescent="0.25">
      <c r="E92">
        <v>2092</v>
      </c>
      <c r="F92" s="5">
        <v>3.5571999999999999E-2</v>
      </c>
      <c r="G92">
        <v>7.0000000000000007E-2</v>
      </c>
      <c r="H92" s="5">
        <f t="shared" si="37"/>
        <v>0.12000000000000001</v>
      </c>
      <c r="I92" s="5">
        <f t="shared" si="38"/>
        <v>1.1200000000000001</v>
      </c>
      <c r="J92">
        <f t="shared" si="39"/>
        <v>0.89285714285714279</v>
      </c>
      <c r="K92">
        <f t="shared" si="47"/>
        <v>1.0653451281450472E-4</v>
      </c>
      <c r="L92" s="2">
        <v>89</v>
      </c>
      <c r="M92">
        <v>0.79525030600000002</v>
      </c>
      <c r="Q92" s="4">
        <f t="shared" si="48"/>
        <v>25</v>
      </c>
      <c r="R92">
        <f t="shared" si="28"/>
        <v>500000</v>
      </c>
      <c r="S92">
        <f t="shared" si="29"/>
        <v>-111123975074194.67</v>
      </c>
      <c r="U92">
        <f t="shared" si="40"/>
        <v>0.79525030600000002</v>
      </c>
      <c r="V92">
        <f t="shared" si="41"/>
        <v>0.01</v>
      </c>
      <c r="W92">
        <f t="shared" si="42"/>
        <v>8.5885264534475611E-14</v>
      </c>
      <c r="X92">
        <f t="shared" si="43"/>
        <v>6.8300282901932677E-14</v>
      </c>
      <c r="Y92">
        <f t="shared" si="44"/>
        <v>8.5885264534475614E-16</v>
      </c>
      <c r="Z92">
        <f t="shared" si="45"/>
        <v>1.6726128987198177E-14</v>
      </c>
      <c r="AB92">
        <f t="shared" si="46"/>
        <v>-2.0817148135223027</v>
      </c>
      <c r="AC92">
        <f t="shared" si="30"/>
        <v>-1.8586739406611752</v>
      </c>
      <c r="AE92">
        <f t="shared" si="31"/>
        <v>0</v>
      </c>
      <c r="AF92">
        <f t="shared" si="32"/>
        <v>0</v>
      </c>
      <c r="AG92">
        <f t="shared" si="32"/>
        <v>-4.1815322467995444E-13</v>
      </c>
      <c r="AH92">
        <f t="shared" si="33"/>
        <v>-3.4150141450966337E-8</v>
      </c>
      <c r="AI92">
        <f t="shared" si="34"/>
        <v>-3.4150559604191018E-8</v>
      </c>
      <c r="AJ92">
        <f t="shared" si="35"/>
        <v>-0.2230408728611275</v>
      </c>
      <c r="AK92">
        <f t="shared" si="49"/>
        <v>-0.14572003694656122</v>
      </c>
      <c r="AL92">
        <f t="shared" si="26"/>
        <v>-0.36876094395824832</v>
      </c>
      <c r="AN92">
        <f t="shared" si="36"/>
        <v>0</v>
      </c>
      <c r="AO92">
        <f t="shared" si="36"/>
        <v>0</v>
      </c>
      <c r="AP92">
        <f t="shared" si="36"/>
        <v>-4.4547750073093081E-17</v>
      </c>
      <c r="AQ92">
        <f t="shared" si="36"/>
        <v>-3.6381686820251222E-12</v>
      </c>
      <c r="AR92">
        <f t="shared" si="36"/>
        <v>-3.6382132297751949E-12</v>
      </c>
      <c r="AS92">
        <f t="shared" si="36"/>
        <v>-2.3761550727982107E-5</v>
      </c>
      <c r="AT92">
        <f t="shared" si="36"/>
        <v>-1.5524213143413529E-5</v>
      </c>
      <c r="AU92">
        <f t="shared" si="23"/>
        <v>-3.9285767509608861E-5</v>
      </c>
      <c r="AW92">
        <v>89</v>
      </c>
      <c r="AX92">
        <f>IF(Z92&gt;0, (R92*SUMPRODUCT(K92:$K$98, X92:$X$98)-K92*$AZ$3)/Z92, 0)</f>
        <v>-111123975074194.67</v>
      </c>
    </row>
    <row r="93" spans="5:50" x14ac:dyDescent="0.25">
      <c r="E93">
        <v>2093</v>
      </c>
      <c r="F93" s="5">
        <v>3.5571999999999999E-2</v>
      </c>
      <c r="G93">
        <v>7.0000000000000007E-2</v>
      </c>
      <c r="H93" s="5">
        <f t="shared" si="37"/>
        <v>0.12000000000000001</v>
      </c>
      <c r="I93" s="5">
        <f t="shared" si="38"/>
        <v>1.1200000000000001</v>
      </c>
      <c r="J93">
        <f t="shared" si="39"/>
        <v>0.89285714285714279</v>
      </c>
      <c r="K93">
        <f t="shared" si="47"/>
        <v>9.512010072723635E-5</v>
      </c>
      <c r="L93" s="2">
        <v>90</v>
      </c>
      <c r="M93">
        <v>0.81288120699999999</v>
      </c>
      <c r="Q93" s="4">
        <f t="shared" si="48"/>
        <v>25</v>
      </c>
      <c r="R93">
        <f t="shared" si="28"/>
        <v>500000</v>
      </c>
      <c r="S93">
        <f t="shared" si="29"/>
        <v>-560176778575174</v>
      </c>
      <c r="U93">
        <f t="shared" si="40"/>
        <v>0.81288120699999999</v>
      </c>
      <c r="V93">
        <f t="shared" si="41"/>
        <v>0.01</v>
      </c>
      <c r="W93">
        <f t="shared" si="42"/>
        <v>1.6726128987198177E-14</v>
      </c>
      <c r="X93">
        <f t="shared" si="43"/>
        <v>1.3596355919551342E-14</v>
      </c>
      <c r="Y93">
        <f t="shared" si="44"/>
        <v>1.6726128987198177E-16</v>
      </c>
      <c r="Z93">
        <f t="shared" si="45"/>
        <v>2.9625117777748539E-15</v>
      </c>
      <c r="AB93">
        <f t="shared" si="46"/>
        <v>-1.8586739406611752</v>
      </c>
      <c r="AC93">
        <f t="shared" si="30"/>
        <v>-1.6595303041649294</v>
      </c>
      <c r="AE93">
        <f t="shared" si="31"/>
        <v>0</v>
      </c>
      <c r="AF93">
        <f t="shared" si="32"/>
        <v>0</v>
      </c>
      <c r="AG93">
        <f t="shared" si="32"/>
        <v>-7.4062794444371347E-14</v>
      </c>
      <c r="AH93">
        <f t="shared" si="33"/>
        <v>-6.7981779597756705E-9</v>
      </c>
      <c r="AI93">
        <f t="shared" si="34"/>
        <v>-6.7982520225701152E-9</v>
      </c>
      <c r="AJ93">
        <f t="shared" si="35"/>
        <v>-0.19914363649624578</v>
      </c>
      <c r="AK93">
        <f t="shared" si="49"/>
        <v>-0.13010717584628229</v>
      </c>
      <c r="AL93">
        <f t="shared" si="26"/>
        <v>-0.32925081914078008</v>
      </c>
      <c r="AN93">
        <f t="shared" si="36"/>
        <v>0</v>
      </c>
      <c r="AO93">
        <f t="shared" si="36"/>
        <v>0</v>
      </c>
      <c r="AP93">
        <f t="shared" si="36"/>
        <v>-7.0448604676892035E-18</v>
      </c>
      <c r="AQ93">
        <f t="shared" si="36"/>
        <v>-6.4664337229553984E-13</v>
      </c>
      <c r="AR93">
        <f t="shared" si="36"/>
        <v>-6.4665041715600763E-13</v>
      </c>
      <c r="AS93">
        <f t="shared" si="36"/>
        <v>-1.8942562762711041E-5</v>
      </c>
      <c r="AT93">
        <f t="shared" si="36"/>
        <v>-1.2375807671834623E-5</v>
      </c>
      <c r="AU93">
        <f t="shared" si="23"/>
        <v>-3.1318371081196079E-5</v>
      </c>
      <c r="AW93">
        <v>90</v>
      </c>
      <c r="AX93">
        <f>IF(Z93&gt;0, (R93*SUMPRODUCT(K93:$K$98, X93:$X$98)-K93*$AZ$3)/Z93, 0)</f>
        <v>-560176778575174</v>
      </c>
    </row>
    <row r="94" spans="5:50" x14ac:dyDescent="0.25">
      <c r="E94">
        <v>2094</v>
      </c>
      <c r="F94" s="5">
        <v>3.5571999999999999E-2</v>
      </c>
      <c r="G94">
        <v>7.0000000000000007E-2</v>
      </c>
      <c r="H94" s="5">
        <f t="shared" si="37"/>
        <v>0.12000000000000001</v>
      </c>
      <c r="I94" s="5">
        <f t="shared" si="38"/>
        <v>1.1200000000000001</v>
      </c>
      <c r="J94">
        <f t="shared" si="39"/>
        <v>0.89285714285714279</v>
      </c>
      <c r="K94">
        <f t="shared" si="47"/>
        <v>8.4928661363603881E-5</v>
      </c>
      <c r="L94" s="2">
        <v>91</v>
      </c>
      <c r="M94">
        <v>0.83042254299999996</v>
      </c>
      <c r="Q94" s="4">
        <f t="shared" si="48"/>
        <v>25</v>
      </c>
      <c r="R94">
        <f t="shared" si="28"/>
        <v>500000</v>
      </c>
      <c r="S94">
        <f t="shared" si="29"/>
        <v>-3134263745121208</v>
      </c>
      <c r="U94">
        <f t="shared" si="40"/>
        <v>0.83042254299999996</v>
      </c>
      <c r="V94">
        <f t="shared" si="41"/>
        <v>0.01</v>
      </c>
      <c r="W94">
        <f t="shared" si="42"/>
        <v>2.9625117777748539E-15</v>
      </c>
      <c r="X94">
        <f t="shared" si="43"/>
        <v>2.4601365641672449E-15</v>
      </c>
      <c r="Y94">
        <f t="shared" si="44"/>
        <v>2.9625117777748537E-17</v>
      </c>
      <c r="Z94">
        <f t="shared" si="45"/>
        <v>4.7275009582986049E-16</v>
      </c>
      <c r="AB94">
        <f t="shared" si="46"/>
        <v>-1.6595303041649294</v>
      </c>
      <c r="AC94">
        <f t="shared" si="30"/>
        <v>-1.4817234858621084</v>
      </c>
      <c r="AE94">
        <f t="shared" si="31"/>
        <v>0</v>
      </c>
      <c r="AF94">
        <f t="shared" si="32"/>
        <v>0</v>
      </c>
      <c r="AG94">
        <f t="shared" si="32"/>
        <v>-1.1818752395746512E-14</v>
      </c>
      <c r="AH94">
        <f t="shared" si="33"/>
        <v>-1.2300682820836225E-9</v>
      </c>
      <c r="AI94">
        <f t="shared" si="34"/>
        <v>-1.2300801008360182E-9</v>
      </c>
      <c r="AJ94">
        <f t="shared" si="35"/>
        <v>-0.17780681830282097</v>
      </c>
      <c r="AK94">
        <f t="shared" si="49"/>
        <v>-0.11616712129154506</v>
      </c>
      <c r="AL94">
        <f t="shared" si="26"/>
        <v>-0.29397394082444611</v>
      </c>
      <c r="AN94">
        <f t="shared" si="36"/>
        <v>0</v>
      </c>
      <c r="AO94">
        <f t="shared" si="36"/>
        <v>0</v>
      </c>
      <c r="AP94">
        <f t="shared" si="36"/>
        <v>-1.0037508199586375E-18</v>
      </c>
      <c r="AQ94">
        <f t="shared" si="36"/>
        <v>-1.0446805258318995E-13</v>
      </c>
      <c r="AR94">
        <f t="shared" si="36"/>
        <v>-1.0446905633400991E-13</v>
      </c>
      <c r="AS94">
        <f t="shared" si="36"/>
        <v>-1.5100895059780127E-5</v>
      </c>
      <c r="AT94">
        <f t="shared" si="36"/>
        <v>-9.8659181057543292E-6</v>
      </c>
      <c r="AU94">
        <f t="shared" si="23"/>
        <v>-2.4966813270003511E-5</v>
      </c>
      <c r="AW94">
        <v>91</v>
      </c>
      <c r="AX94">
        <f>IF(Z94&gt;0, (R94*SUMPRODUCT(K94:$K$98, X94:$X$98)-K94*$AZ$3)/Z94, 0)</f>
        <v>-3134263745121208</v>
      </c>
    </row>
    <row r="95" spans="5:50" x14ac:dyDescent="0.25">
      <c r="E95">
        <v>2095</v>
      </c>
      <c r="F95" s="5">
        <v>3.5571999999999999E-2</v>
      </c>
      <c r="G95">
        <v>7.0000000000000007E-2</v>
      </c>
      <c r="H95" s="5">
        <f t="shared" si="37"/>
        <v>0.12000000000000001</v>
      </c>
      <c r="I95" s="5">
        <f t="shared" si="38"/>
        <v>1.1200000000000001</v>
      </c>
      <c r="J95">
        <f t="shared" si="39"/>
        <v>0.89285714285714279</v>
      </c>
      <c r="K95">
        <f t="shared" si="47"/>
        <v>7.5829161931789167E-5</v>
      </c>
      <c r="L95" s="2">
        <v>92</v>
      </c>
      <c r="M95">
        <v>0.84796327400000004</v>
      </c>
      <c r="Q95" s="4">
        <f t="shared" si="48"/>
        <v>25</v>
      </c>
      <c r="R95">
        <f t="shared" si="28"/>
        <v>500000</v>
      </c>
      <c r="S95">
        <f t="shared" si="29"/>
        <v>-1.9702297083571492E+16</v>
      </c>
      <c r="U95">
        <f t="shared" si="40"/>
        <v>0.84796327400000004</v>
      </c>
      <c r="V95">
        <f t="shared" si="41"/>
        <v>0.01</v>
      </c>
      <c r="W95">
        <f t="shared" si="42"/>
        <v>4.7275009582986049E-16</v>
      </c>
      <c r="X95">
        <f t="shared" si="43"/>
        <v>4.0087471904370227E-16</v>
      </c>
      <c r="Y95">
        <f t="shared" si="44"/>
        <v>4.7275009582986054E-18</v>
      </c>
      <c r="Z95">
        <f t="shared" si="45"/>
        <v>6.7147875827859629E-17</v>
      </c>
      <c r="AB95">
        <f t="shared" si="46"/>
        <v>-1.4817234858621084</v>
      </c>
      <c r="AC95">
        <f t="shared" si="30"/>
        <v>-1.3229673980912595</v>
      </c>
      <c r="AE95">
        <f t="shared" si="31"/>
        <v>0</v>
      </c>
      <c r="AF95">
        <f t="shared" si="32"/>
        <v>0</v>
      </c>
      <c r="AG95">
        <f t="shared" si="32"/>
        <v>-1.6786968956964908E-15</v>
      </c>
      <c r="AH95">
        <f t="shared" si="33"/>
        <v>-2.0043735952185113E-10</v>
      </c>
      <c r="AI95">
        <f t="shared" si="34"/>
        <v>-2.0043903821874681E-10</v>
      </c>
      <c r="AJ95">
        <f t="shared" si="35"/>
        <v>-0.15875608777084893</v>
      </c>
      <c r="AK95">
        <f t="shared" si="49"/>
        <v>-0.1037206440103476</v>
      </c>
      <c r="AL95">
        <f t="shared" si="26"/>
        <v>-0.26247673198163557</v>
      </c>
      <c r="AN95">
        <f t="shared" si="36"/>
        <v>0</v>
      </c>
      <c r="AO95">
        <f t="shared" si="36"/>
        <v>0</v>
      </c>
      <c r="AP95">
        <f t="shared" si="36"/>
        <v>-1.2729417873816098E-19</v>
      </c>
      <c r="AQ95">
        <f t="shared" si="36"/>
        <v>-1.5198996992362692E-14</v>
      </c>
      <c r="AR95">
        <f t="shared" si="36"/>
        <v>-1.5199124286541431E-14</v>
      </c>
      <c r="AS95">
        <f t="shared" si="36"/>
        <v>-1.2038341087233037E-5</v>
      </c>
      <c r="AT95">
        <f t="shared" si="36"/>
        <v>-7.865049510330106E-6</v>
      </c>
      <c r="AU95">
        <f t="shared" si="23"/>
        <v>-1.9903390612762268E-5</v>
      </c>
      <c r="AW95">
        <v>92</v>
      </c>
      <c r="AX95">
        <f>IF(Z95&gt;0, (R95*SUMPRODUCT(K95:$K$98, X95:$X$98)-K95*$AZ$3)/Z95, 0)</f>
        <v>-1.9702297083571492E+16</v>
      </c>
    </row>
    <row r="96" spans="5:50" x14ac:dyDescent="0.25">
      <c r="E96">
        <v>2096</v>
      </c>
      <c r="F96" s="5">
        <v>3.5571999999999999E-2</v>
      </c>
      <c r="G96">
        <v>7.0000000000000007E-2</v>
      </c>
      <c r="H96" s="5">
        <f t="shared" si="37"/>
        <v>0.12000000000000001</v>
      </c>
      <c r="I96" s="5">
        <f t="shared" si="38"/>
        <v>1.1200000000000001</v>
      </c>
      <c r="J96">
        <f t="shared" si="39"/>
        <v>0.89285714285714279</v>
      </c>
      <c r="K96">
        <f t="shared" si="47"/>
        <v>6.770460886766889E-5</v>
      </c>
      <c r="L96" s="2">
        <v>93</v>
      </c>
      <c r="M96">
        <v>0.86550461000000001</v>
      </c>
      <c r="Q96" s="4">
        <f t="shared" si="48"/>
        <v>25</v>
      </c>
      <c r="R96">
        <f t="shared" si="28"/>
        <v>500000</v>
      </c>
      <c r="S96">
        <f t="shared" si="29"/>
        <v>-1.4130110907528762E+17</v>
      </c>
      <c r="U96">
        <f t="shared" si="40"/>
        <v>0.86550461000000001</v>
      </c>
      <c r="V96">
        <f t="shared" si="41"/>
        <v>0.01</v>
      </c>
      <c r="W96">
        <f t="shared" si="42"/>
        <v>6.7147875827859629E-17</v>
      </c>
      <c r="X96">
        <f t="shared" si="43"/>
        <v>5.8116796080720082E-17</v>
      </c>
      <c r="Y96">
        <f t="shared" si="44"/>
        <v>6.7147875827859631E-19</v>
      </c>
      <c r="Z96">
        <f t="shared" si="45"/>
        <v>8.3596009888609505E-18</v>
      </c>
      <c r="AB96">
        <f t="shared" si="46"/>
        <v>-1.3229673980912595</v>
      </c>
      <c r="AC96">
        <f t="shared" si="30"/>
        <v>-1.1812208911529234</v>
      </c>
      <c r="AE96">
        <f t="shared" si="31"/>
        <v>0</v>
      </c>
      <c r="AF96">
        <f t="shared" si="32"/>
        <v>0</v>
      </c>
      <c r="AG96">
        <f t="shared" si="32"/>
        <v>-2.0899002472152376E-16</v>
      </c>
      <c r="AH96">
        <f t="shared" si="33"/>
        <v>-2.9058398040360042E-11</v>
      </c>
      <c r="AI96">
        <f t="shared" si="34"/>
        <v>-2.9058607030384765E-11</v>
      </c>
      <c r="AJ96">
        <f t="shared" si="35"/>
        <v>-0.14174650693833613</v>
      </c>
      <c r="AK96">
        <f t="shared" si="49"/>
        <v>-9.2607717866388176E-2</v>
      </c>
      <c r="AL96">
        <f t="shared" si="26"/>
        <v>-0.23435422483378293</v>
      </c>
      <c r="AN96">
        <f t="shared" si="36"/>
        <v>0</v>
      </c>
      <c r="AO96">
        <f t="shared" si="36"/>
        <v>0</v>
      </c>
      <c r="AP96">
        <f t="shared" si="36"/>
        <v>-1.4149587881015217E-20</v>
      </c>
      <c r="AQ96">
        <f t="shared" si="36"/>
        <v>-1.9673874736436127E-15</v>
      </c>
      <c r="AR96">
        <f t="shared" si="36"/>
        <v>-1.9674016232314938E-15</v>
      </c>
      <c r="AS96">
        <f t="shared" si="36"/>
        <v>-9.5968918106183621E-6</v>
      </c>
      <c r="AT96">
        <f t="shared" si="36"/>
        <v>-6.2699693162712439E-6</v>
      </c>
      <c r="AU96">
        <f t="shared" si="23"/>
        <v>-1.586686112885701E-5</v>
      </c>
      <c r="AW96">
        <v>93</v>
      </c>
      <c r="AX96">
        <f>IF(Z96&gt;0, (R96*SUMPRODUCT(K96:$K$98, X96:$X$98)-K96*$AZ$3)/Z96, 0)</f>
        <v>-1.4130110907528762E+17</v>
      </c>
    </row>
    <row r="97" spans="5:50" x14ac:dyDescent="0.25">
      <c r="E97">
        <v>2097</v>
      </c>
      <c r="F97" s="5">
        <v>3.5571999999999999E-2</v>
      </c>
      <c r="G97">
        <v>7.0000000000000007E-2</v>
      </c>
      <c r="H97" s="5">
        <f t="shared" si="37"/>
        <v>0.12000000000000001</v>
      </c>
      <c r="I97" s="5">
        <f t="shared" si="38"/>
        <v>1.1200000000000001</v>
      </c>
      <c r="J97">
        <f t="shared" si="39"/>
        <v>0.89285714285714279</v>
      </c>
      <c r="K97">
        <f t="shared" si="47"/>
        <v>6.045054363184722E-5</v>
      </c>
      <c r="L97" s="2">
        <v>94</v>
      </c>
      <c r="M97">
        <v>0.88304594599999997</v>
      </c>
      <c r="Q97" s="4">
        <f t="shared" si="48"/>
        <v>25</v>
      </c>
      <c r="R97">
        <f t="shared" si="28"/>
        <v>500000</v>
      </c>
      <c r="S97">
        <f t="shared" si="29"/>
        <v>-1.1795878679971031E+18</v>
      </c>
      <c r="U97">
        <f t="shared" si="40"/>
        <v>0.88304594599999997</v>
      </c>
      <c r="V97">
        <f t="shared" si="41"/>
        <v>0.01</v>
      </c>
      <c r="W97">
        <f t="shared" si="42"/>
        <v>8.3596009888609505E-18</v>
      </c>
      <c r="X97">
        <f t="shared" si="43"/>
        <v>7.3819117633912536E-18</v>
      </c>
      <c r="Y97">
        <f t="shared" si="44"/>
        <v>8.3596009888609501E-20</v>
      </c>
      <c r="Z97">
        <f t="shared" si="45"/>
        <v>8.940932155810873E-19</v>
      </c>
      <c r="AB97">
        <f t="shared" si="46"/>
        <v>-1.1812208911529234</v>
      </c>
      <c r="AC97">
        <f t="shared" si="30"/>
        <v>-1.054661509957969</v>
      </c>
      <c r="AE97">
        <f t="shared" si="31"/>
        <v>0</v>
      </c>
      <c r="AF97">
        <f t="shared" si="32"/>
        <v>0</v>
      </c>
      <c r="AG97">
        <f t="shared" si="32"/>
        <v>-2.2352330389527181E-17</v>
      </c>
      <c r="AH97">
        <f t="shared" si="33"/>
        <v>-3.6909558816956271E-12</v>
      </c>
      <c r="AI97">
        <f t="shared" si="34"/>
        <v>-3.690978234026017E-12</v>
      </c>
      <c r="AJ97">
        <f t="shared" si="35"/>
        <v>-0.12655938119495436</v>
      </c>
      <c r="AK97">
        <f t="shared" si="49"/>
        <v>-8.268546238070465E-2</v>
      </c>
      <c r="AL97">
        <f t="shared" si="26"/>
        <v>-0.20924484357935</v>
      </c>
      <c r="AN97">
        <f t="shared" si="36"/>
        <v>0</v>
      </c>
      <c r="AO97">
        <f t="shared" si="36"/>
        <v>0</v>
      </c>
      <c r="AP97">
        <f t="shared" si="36"/>
        <v>-1.3512105234855774E-21</v>
      </c>
      <c r="AQ97">
        <f t="shared" si="36"/>
        <v>-2.2312028956966465E-16</v>
      </c>
      <c r="AR97">
        <f t="shared" si="36"/>
        <v>-2.2312164078018813E-16</v>
      </c>
      <c r="AS97">
        <f t="shared" si="36"/>
        <v>-7.6505833949451725E-6</v>
      </c>
      <c r="AT97">
        <f t="shared" si="36"/>
        <v>-4.9983811513642481E-6</v>
      </c>
      <c r="AU97">
        <f t="shared" si="23"/>
        <v>-1.2648964546532544E-5</v>
      </c>
      <c r="AW97">
        <v>94</v>
      </c>
      <c r="AX97">
        <f>IF(Z97&gt;0, (R97*SUMPRODUCT(K97:$K$98, X97:$X$98)-K97*$AZ$3)/Z97, 0)</f>
        <v>-1.1795878679971031E+18</v>
      </c>
    </row>
    <row r="98" spans="5:50" x14ac:dyDescent="0.25">
      <c r="E98">
        <v>2098</v>
      </c>
      <c r="F98" s="5">
        <v>3.5571999999999999E-2</v>
      </c>
      <c r="G98">
        <v>7.0000000000000007E-2</v>
      </c>
      <c r="H98" s="5">
        <f t="shared" si="37"/>
        <v>0.12000000000000001</v>
      </c>
      <c r="I98" s="5">
        <f t="shared" si="38"/>
        <v>1.1200000000000001</v>
      </c>
      <c r="J98">
        <f t="shared" si="39"/>
        <v>0.89285714285714279</v>
      </c>
      <c r="K98">
        <f t="shared" si="47"/>
        <v>5.3973699671292156E-5</v>
      </c>
      <c r="L98" s="2">
        <v>95</v>
      </c>
      <c r="M98">
        <v>1</v>
      </c>
      <c r="Q98" s="4">
        <f t="shared" si="48"/>
        <v>25</v>
      </c>
      <c r="R98">
        <f t="shared" si="28"/>
        <v>500000</v>
      </c>
      <c r="S98">
        <f t="shared" si="29"/>
        <v>0</v>
      </c>
      <c r="U98">
        <f t="shared" si="40"/>
        <v>1</v>
      </c>
      <c r="V98">
        <f t="shared" si="41"/>
        <v>0.01</v>
      </c>
      <c r="W98">
        <f t="shared" si="42"/>
        <v>8.940932155810873E-19</v>
      </c>
      <c r="X98">
        <f t="shared" si="43"/>
        <v>8.940932155810873E-19</v>
      </c>
      <c r="Y98">
        <f t="shared" si="44"/>
        <v>8.9409321558108731E-21</v>
      </c>
      <c r="Z98">
        <f t="shared" si="45"/>
        <v>0</v>
      </c>
      <c r="AB98">
        <f t="shared" si="46"/>
        <v>-1.054661509957969</v>
      </c>
      <c r="AC98">
        <f t="shared" si="30"/>
        <v>0</v>
      </c>
      <c r="AE98">
        <f t="shared" si="31"/>
        <v>0</v>
      </c>
      <c r="AF98">
        <f t="shared" si="32"/>
        <v>0</v>
      </c>
      <c r="AG98">
        <f t="shared" si="32"/>
        <v>0</v>
      </c>
      <c r="AH98">
        <f t="shared" si="33"/>
        <v>-4.4704660779054368E-13</v>
      </c>
      <c r="AI98">
        <f t="shared" si="34"/>
        <v>-4.4704660779054368E-13</v>
      </c>
      <c r="AJ98">
        <f t="shared" si="35"/>
        <v>-1.054661509957969</v>
      </c>
      <c r="AK98">
        <f t="shared" si="49"/>
        <v>-7.3826305697057837E-2</v>
      </c>
      <c r="AL98">
        <f t="shared" si="26"/>
        <v>-1.1284878156554738</v>
      </c>
      <c r="AN98">
        <f t="shared" si="36"/>
        <v>0</v>
      </c>
      <c r="AO98">
        <f t="shared" si="36"/>
        <v>0</v>
      </c>
      <c r="AP98">
        <f t="shared" si="36"/>
        <v>0</v>
      </c>
      <c r="AQ98">
        <f t="shared" si="36"/>
        <v>-2.4128759347956741E-17</v>
      </c>
      <c r="AR98">
        <f t="shared" si="36"/>
        <v>-2.4128759347956741E-17</v>
      </c>
      <c r="AS98">
        <f t="shared" si="36"/>
        <v>-5.692398359334292E-5</v>
      </c>
      <c r="AT98">
        <f t="shared" si="36"/>
        <v>-3.9846788515340049E-6</v>
      </c>
      <c r="AU98">
        <f t="shared" si="36"/>
        <v>-6.0908662444901051E-5</v>
      </c>
      <c r="AW98">
        <v>95</v>
      </c>
    </row>
    <row r="100" spans="5:50" x14ac:dyDescent="0.25">
      <c r="AN100" s="8">
        <f t="shared" ref="AN100:AU100" si="50">SUM(AN3:AN98)</f>
        <v>33923.780254064382</v>
      </c>
      <c r="AO100" s="8">
        <f t="shared" si="50"/>
        <v>-3392.3780254064386</v>
      </c>
      <c r="AP100" s="8">
        <f t="shared" si="50"/>
        <v>-449.32087052045648</v>
      </c>
      <c r="AQ100" s="8">
        <f t="shared" si="50"/>
        <v>-17446.683629199655</v>
      </c>
      <c r="AR100" s="8">
        <f t="shared" si="50"/>
        <v>12635.397728937825</v>
      </c>
      <c r="AS100" s="8">
        <f t="shared" si="50"/>
        <v>-2791.7908858981382</v>
      </c>
      <c r="AT100" s="8">
        <f t="shared" si="50"/>
        <v>1028.2627749754756</v>
      </c>
      <c r="AU100" s="8">
        <f t="shared" si="50"/>
        <v>10871.869618015171</v>
      </c>
    </row>
  </sheetData>
  <conditionalFormatting sqref="AN100:AU100">
    <cfRule type="cellIs" dxfId="11" priority="1" operator="lessThan">
      <formula>0</formula>
    </cfRule>
  </conditionalFormatting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D55573-FDBD-450F-A100-462509658DA6}">
  <dimension ref="A1:AZ164"/>
  <sheetViews>
    <sheetView workbookViewId="0">
      <selection activeCell="M33" sqref="M33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41</v>
      </c>
      <c r="Q1" t="s">
        <v>1</v>
      </c>
      <c r="W1" t="s">
        <v>2</v>
      </c>
      <c r="AB1" t="s">
        <v>46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48</v>
      </c>
    </row>
    <row r="3" spans="1:52" x14ac:dyDescent="0.25">
      <c r="A3" t="s">
        <v>36</v>
      </c>
      <c r="C3" s="2">
        <f>'S.35.04.D'!C3*(1+C12)</f>
        <v>74374.697107287953</v>
      </c>
      <c r="K3">
        <v>1</v>
      </c>
      <c r="L3" s="2">
        <v>0</v>
      </c>
      <c r="O3">
        <f>$C$3</f>
        <v>74374.697107287953</v>
      </c>
      <c r="P3">
        <f>O3*C5</f>
        <v>7437.4697107287957</v>
      </c>
      <c r="Q3" s="4">
        <f>B8</f>
        <v>200</v>
      </c>
      <c r="R3">
        <f t="shared" ref="R3:R66" si="0">$C$6</f>
        <v>500000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74374.697107287953</v>
      </c>
      <c r="AF3">
        <f t="shared" ref="AF3:AG34" si="4">-$Z3*P3</f>
        <v>-7437.4697107287957</v>
      </c>
      <c r="AG3">
        <f t="shared" si="4"/>
        <v>-200</v>
      </c>
      <c r="AH3">
        <f t="shared" ref="AH3:AH66" si="5">-X3*R3</f>
        <v>0</v>
      </c>
      <c r="AI3">
        <f t="shared" ref="AI3:AI34" si="6">SUM(AE3:AH3)</f>
        <v>66737.227396559159</v>
      </c>
      <c r="AJ3">
        <f t="shared" ref="AJ3:AJ66" si="7">AB3-AC3</f>
        <v>0</v>
      </c>
      <c r="AL3">
        <f t="shared" ref="AL3:AL34" si="8">SUM(AI3:AK3)</f>
        <v>66737.227396559159</v>
      </c>
      <c r="AN3">
        <f t="shared" ref="AN3:AU34" si="9">AE3*$K3</f>
        <v>74374.697107287953</v>
      </c>
      <c r="AO3">
        <f t="shared" si="9"/>
        <v>-7437.4697107287957</v>
      </c>
      <c r="AP3">
        <f t="shared" si="9"/>
        <v>-200</v>
      </c>
      <c r="AQ3">
        <f t="shared" si="9"/>
        <v>0</v>
      </c>
      <c r="AR3">
        <f t="shared" si="9"/>
        <v>66737.227396559159</v>
      </c>
      <c r="AS3">
        <f t="shared" si="9"/>
        <v>0</v>
      </c>
      <c r="AT3">
        <f t="shared" si="9"/>
        <v>0</v>
      </c>
      <c r="AU3">
        <f t="shared" si="9"/>
        <v>66737.227396559159</v>
      </c>
      <c r="AW3">
        <v>0</v>
      </c>
      <c r="AX3">
        <f>IF(Z3&gt;0, (R3*SUMPRODUCT(K3:$K$98, X3:$X$98)-K3*$AZ$3)/Z3, 0)</f>
        <v>0</v>
      </c>
      <c r="AZ3">
        <f>C6*SUMPRODUCT(X4:X89, K4:K89)/1</f>
        <v>31391.597812256539</v>
      </c>
    </row>
    <row r="4" spans="1:52" x14ac:dyDescent="0.25">
      <c r="A4" t="s">
        <v>14</v>
      </c>
      <c r="C4" t="s">
        <v>37</v>
      </c>
      <c r="E4">
        <v>2004</v>
      </c>
      <c r="F4" s="13">
        <f t="array" ref="F4:G89">EconomicRates!C44:D129</f>
        <v>1.5900000000000001E-2</v>
      </c>
      <c r="G4" s="13"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89">Mortalities!B11:B96</f>
        <v>1.947287E-3</v>
      </c>
      <c r="R4">
        <f t="shared" si="0"/>
        <v>500000</v>
      </c>
      <c r="S4">
        <f t="shared" si="1"/>
        <v>2131.120104075781</v>
      </c>
      <c r="U4">
        <f t="shared" ref="U4:U67" si="13">M4</f>
        <v>1.947287E-3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1.947287E-3</v>
      </c>
      <c r="Y4">
        <f t="shared" ref="Y4:Y67" si="17">V4*W4</f>
        <v>0.01</v>
      </c>
      <c r="Z4">
        <f t="shared" ref="Z4:Z67" si="18">MAX(0, W4-X4-Y4)</f>
        <v>0.98805271299999997</v>
      </c>
      <c r="AB4">
        <f t="shared" ref="AB4:AB67" si="19">AC3</f>
        <v>0</v>
      </c>
      <c r="AC4">
        <f t="shared" si="2"/>
        <v>2105.6590005609178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-973.64350000000002</v>
      </c>
      <c r="AI4">
        <f t="shared" si="6"/>
        <v>-973.64350000000002</v>
      </c>
      <c r="AJ4">
        <f t="shared" si="7"/>
        <v>-2105.6590005609178</v>
      </c>
      <c r="AK4">
        <f>G4*SUM(AB4, AE4:AF4)</f>
        <v>0</v>
      </c>
      <c r="AL4">
        <f t="shared" si="8"/>
        <v>-3079.3025005609179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-908.33426625618063</v>
      </c>
      <c r="AR4">
        <f t="shared" si="9"/>
        <v>-908.33426625618063</v>
      </c>
      <c r="AS4">
        <f t="shared" si="9"/>
        <v>-1964.4173902051662</v>
      </c>
      <c r="AT4">
        <f t="shared" si="9"/>
        <v>0</v>
      </c>
      <c r="AU4">
        <f t="shared" si="9"/>
        <v>-2872.751656461347</v>
      </c>
      <c r="AW4">
        <v>1</v>
      </c>
      <c r="AX4">
        <f>IF(Z4&gt;0, (R4*SUMPRODUCT(K4:$K$98, X4:$X$98)-K4*$AZ$3)/Z4, 0)</f>
        <v>2131.120104075781</v>
      </c>
    </row>
    <row r="5" spans="1:52" x14ac:dyDescent="0.25">
      <c r="C5" s="2">
        <f>'S.26.04.A'!C5</f>
        <v>0.1</v>
      </c>
      <c r="E5">
        <v>2005</v>
      </c>
      <c r="F5" s="13">
        <v>3.6400000000000002E-2</v>
      </c>
      <c r="G5" s="13"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1.9819680000000002E-3</v>
      </c>
      <c r="Q5" s="4">
        <f t="shared" ref="Q5:Q68" si="21">$C$8</f>
        <v>25</v>
      </c>
      <c r="R5">
        <f t="shared" si="0"/>
        <v>500000</v>
      </c>
      <c r="S5">
        <f t="shared" si="1"/>
        <v>3728.7489763679328</v>
      </c>
      <c r="U5">
        <f t="shared" si="13"/>
        <v>1.9819680000000002E-3</v>
      </c>
      <c r="V5">
        <f t="shared" si="14"/>
        <v>0.01</v>
      </c>
      <c r="W5">
        <f t="shared" si="15"/>
        <v>0.98805271299999997</v>
      </c>
      <c r="X5">
        <f t="shared" si="16"/>
        <v>1.9582888594791843E-3</v>
      </c>
      <c r="Y5">
        <f t="shared" si="17"/>
        <v>9.8805271300000004E-3</v>
      </c>
      <c r="Z5">
        <f t="shared" si="18"/>
        <v>0.97621389701052086</v>
      </c>
      <c r="AB5">
        <f t="shared" si="19"/>
        <v>2105.6590005609178</v>
      </c>
      <c r="AC5">
        <f t="shared" si="2"/>
        <v>3640.0565691941301</v>
      </c>
      <c r="AE5">
        <f t="shared" si="3"/>
        <v>0</v>
      </c>
      <c r="AF5">
        <f t="shared" si="4"/>
        <v>0</v>
      </c>
      <c r="AG5">
        <f t="shared" si="4"/>
        <v>-24.40534742526302</v>
      </c>
      <c r="AH5">
        <f t="shared" si="5"/>
        <v>-979.14442973959217</v>
      </c>
      <c r="AI5">
        <f t="shared" si="6"/>
        <v>-1003.5497771648552</v>
      </c>
      <c r="AJ5">
        <f t="shared" si="7"/>
        <v>-1534.3975686332124</v>
      </c>
      <c r="AK5">
        <f>G5*SUM(AB5, AE5:AF5)</f>
        <v>86.332019022997628</v>
      </c>
      <c r="AL5">
        <f t="shared" si="8"/>
        <v>-2451.6153267750701</v>
      </c>
      <c r="AN5">
        <f t="shared" si="9"/>
        <v>0</v>
      </c>
      <c r="AO5">
        <f t="shared" si="9"/>
        <v>0</v>
      </c>
      <c r="AP5">
        <f t="shared" si="9"/>
        <v>-20.869208257421565</v>
      </c>
      <c r="AQ5">
        <f t="shared" si="9"/>
        <v>-837.27425232954272</v>
      </c>
      <c r="AR5">
        <f t="shared" si="9"/>
        <v>-858.14346058696435</v>
      </c>
      <c r="AS5">
        <f t="shared" si="9"/>
        <v>-1312.0756632352143</v>
      </c>
      <c r="AT5">
        <f t="shared" si="9"/>
        <v>73.823201648406808</v>
      </c>
      <c r="AU5">
        <f t="shared" si="9"/>
        <v>-2096.3959221737723</v>
      </c>
      <c r="AW5">
        <v>2</v>
      </c>
      <c r="AX5">
        <f>IF(Z5&gt;0, (R5*SUMPRODUCT(K5:$K$98, X5:$X$98)-K5*$AZ$3)/Z5, 0)</f>
        <v>3728.7489763679328</v>
      </c>
    </row>
    <row r="6" spans="1:52" x14ac:dyDescent="0.25">
      <c r="A6" t="s">
        <v>16</v>
      </c>
      <c r="C6" s="2">
        <f>'S.26.04.D'!C6</f>
        <v>500000</v>
      </c>
      <c r="E6">
        <v>2006</v>
      </c>
      <c r="F6" s="13">
        <v>5.8799999999999998E-2</v>
      </c>
      <c r="G6" s="13"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2.0299509999999999E-3</v>
      </c>
      <c r="Q6" s="4">
        <f t="shared" si="21"/>
        <v>25</v>
      </c>
      <c r="R6">
        <f t="shared" si="0"/>
        <v>500000</v>
      </c>
      <c r="S6">
        <f t="shared" si="1"/>
        <v>5630.2377305466625</v>
      </c>
      <c r="U6">
        <f t="shared" si="13"/>
        <v>2.0299509999999999E-3</v>
      </c>
      <c r="V6">
        <f t="shared" si="14"/>
        <v>0.01</v>
      </c>
      <c r="W6">
        <f t="shared" si="15"/>
        <v>0.97621389701052086</v>
      </c>
      <c r="X6">
        <f t="shared" si="16"/>
        <v>1.9816663764504038E-3</v>
      </c>
      <c r="Y6">
        <f t="shared" si="17"/>
        <v>9.762138970105208E-3</v>
      </c>
      <c r="Z6">
        <f t="shared" si="18"/>
        <v>0.96447009166396525</v>
      </c>
      <c r="AB6">
        <f t="shared" si="19"/>
        <v>3640.0565691941301</v>
      </c>
      <c r="AC6">
        <f t="shared" si="2"/>
        <v>5430.1959000702554</v>
      </c>
      <c r="AE6">
        <f t="shared" si="3"/>
        <v>0</v>
      </c>
      <c r="AF6">
        <f t="shared" si="4"/>
        <v>0</v>
      </c>
      <c r="AG6">
        <f t="shared" si="4"/>
        <v>-24.111752291599132</v>
      </c>
      <c r="AH6">
        <f t="shared" si="5"/>
        <v>-990.83318822520187</v>
      </c>
      <c r="AI6">
        <f t="shared" si="6"/>
        <v>-1014.944940516801</v>
      </c>
      <c r="AJ6">
        <f t="shared" si="7"/>
        <v>-1790.1393308761253</v>
      </c>
      <c r="AK6">
        <f>G6*SUM(AB6, AE6:AF6)</f>
        <v>212.94330929785662</v>
      </c>
      <c r="AL6">
        <f t="shared" si="8"/>
        <v>-2592.1409620950699</v>
      </c>
      <c r="AN6">
        <f t="shared" si="9"/>
        <v>0</v>
      </c>
      <c r="AO6">
        <f t="shared" si="9"/>
        <v>0</v>
      </c>
      <c r="AP6">
        <f t="shared" si="9"/>
        <v>-18.600047545941351</v>
      </c>
      <c r="AQ6">
        <f t="shared" si="9"/>
        <v>-764.33865893299344</v>
      </c>
      <c r="AR6">
        <f t="shared" si="9"/>
        <v>-782.93870647893482</v>
      </c>
      <c r="AS6">
        <f t="shared" si="9"/>
        <v>-1380.9314339943926</v>
      </c>
      <c r="AT6">
        <f t="shared" si="9"/>
        <v>164.26660450183084</v>
      </c>
      <c r="AU6">
        <f t="shared" si="9"/>
        <v>-1999.6035359714965</v>
      </c>
      <c r="AW6">
        <v>3</v>
      </c>
      <c r="AX6">
        <f>IF(Z6&gt;0, (R6*SUMPRODUCT(K6:$K$98, X6:$X$98)-K6*$AZ$3)/Z6, 0)</f>
        <v>5630.2377305466625</v>
      </c>
    </row>
    <row r="7" spans="1:52" x14ac:dyDescent="0.25">
      <c r="A7" t="s">
        <v>15</v>
      </c>
      <c r="B7" t="s">
        <v>37</v>
      </c>
      <c r="C7" t="s">
        <v>47</v>
      </c>
      <c r="E7">
        <v>2007</v>
      </c>
      <c r="F7" s="13">
        <v>5.4699999999999999E-2</v>
      </c>
      <c r="G7" s="13"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2.0855349999999999E-3</v>
      </c>
      <c r="Q7" s="4">
        <f t="shared" si="21"/>
        <v>25</v>
      </c>
      <c r="R7">
        <f t="shared" si="0"/>
        <v>500000</v>
      </c>
      <c r="S7">
        <f t="shared" si="1"/>
        <v>7188.4615825740029</v>
      </c>
      <c r="U7">
        <f t="shared" si="13"/>
        <v>2.0855349999999999E-3</v>
      </c>
      <c r="V7">
        <f t="shared" si="14"/>
        <v>0.01</v>
      </c>
      <c r="W7">
        <f t="shared" si="15"/>
        <v>0.96447009166396525</v>
      </c>
      <c r="X7">
        <f t="shared" si="16"/>
        <v>2.0114361326184077E-3</v>
      </c>
      <c r="Y7">
        <f t="shared" si="17"/>
        <v>9.6447009166396522E-3</v>
      </c>
      <c r="Z7">
        <f t="shared" si="18"/>
        <v>0.95281395461470719</v>
      </c>
      <c r="AB7">
        <f t="shared" si="19"/>
        <v>5430.1959000702554</v>
      </c>
      <c r="AC7">
        <f t="shared" si="2"/>
        <v>6849.2665080882325</v>
      </c>
      <c r="AE7">
        <f t="shared" si="3"/>
        <v>0</v>
      </c>
      <c r="AF7">
        <f t="shared" si="4"/>
        <v>0</v>
      </c>
      <c r="AG7">
        <f t="shared" si="4"/>
        <v>-23.820348865367681</v>
      </c>
      <c r="AH7">
        <f t="shared" si="5"/>
        <v>-1005.7180663092039</v>
      </c>
      <c r="AI7">
        <f t="shared" si="6"/>
        <v>-1029.5384151745716</v>
      </c>
      <c r="AJ7">
        <f t="shared" si="7"/>
        <v>-1419.0706080179771</v>
      </c>
      <c r="AK7">
        <f>G7*SUM(AB7, AE7:AF7)</f>
        <v>266.62261869344951</v>
      </c>
      <c r="AL7">
        <f t="shared" si="8"/>
        <v>-2181.9864044990991</v>
      </c>
      <c r="AN7">
        <f t="shared" si="9"/>
        <v>0</v>
      </c>
      <c r="AO7">
        <f t="shared" si="9"/>
        <v>0</v>
      </c>
      <c r="AP7">
        <f t="shared" si="9"/>
        <v>-16.718456937788385</v>
      </c>
      <c r="AQ7">
        <f t="shared" si="9"/>
        <v>-705.86935053634431</v>
      </c>
      <c r="AR7">
        <f t="shared" si="9"/>
        <v>-722.58780747413266</v>
      </c>
      <c r="AS7">
        <f t="shared" si="9"/>
        <v>-995.98334961092644</v>
      </c>
      <c r="AT7">
        <f t="shared" si="9"/>
        <v>187.1307088935032</v>
      </c>
      <c r="AU7">
        <f t="shared" si="9"/>
        <v>-1531.4404481915558</v>
      </c>
      <c r="AW7">
        <v>4</v>
      </c>
      <c r="AX7">
        <f>IF(Z7&gt;0, (R7*SUMPRODUCT(K7:$K$98, X7:$X$98)-K7*$AZ$3)/Z7, 0)</f>
        <v>7188.4615825740029</v>
      </c>
    </row>
    <row r="8" spans="1:52" x14ac:dyDescent="0.25">
      <c r="B8" s="2">
        <f>'S.26.04.A'!B8</f>
        <v>200</v>
      </c>
      <c r="C8" s="2">
        <f>'S.26.04.A'!C8</f>
        <v>25</v>
      </c>
      <c r="E8">
        <v>2008</v>
      </c>
      <c r="F8" s="13">
        <v>2.2499999999999999E-2</v>
      </c>
      <c r="G8" s="13"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2.1420699999999998E-3</v>
      </c>
      <c r="Q8" s="4">
        <f t="shared" si="21"/>
        <v>25</v>
      </c>
      <c r="R8">
        <f t="shared" si="0"/>
        <v>500000</v>
      </c>
      <c r="S8">
        <f t="shared" si="1"/>
        <v>8084.777386292727</v>
      </c>
      <c r="U8">
        <f t="shared" si="13"/>
        <v>2.1420699999999998E-3</v>
      </c>
      <c r="V8">
        <f t="shared" si="14"/>
        <v>0.01</v>
      </c>
      <c r="W8">
        <f t="shared" si="15"/>
        <v>0.95281395461470719</v>
      </c>
      <c r="X8">
        <f t="shared" si="16"/>
        <v>2.0409941877615255E-3</v>
      </c>
      <c r="Y8">
        <f t="shared" si="17"/>
        <v>9.5281395461470717E-3</v>
      </c>
      <c r="Z8">
        <f t="shared" si="18"/>
        <v>0.94124482088079864</v>
      </c>
      <c r="AB8">
        <f t="shared" si="19"/>
        <v>6849.2665080882325</v>
      </c>
      <c r="AC8">
        <f t="shared" si="2"/>
        <v>7609.754842822229</v>
      </c>
      <c r="AE8">
        <f t="shared" si="3"/>
        <v>0</v>
      </c>
      <c r="AF8">
        <f t="shared" si="4"/>
        <v>0</v>
      </c>
      <c r="AG8">
        <f t="shared" si="4"/>
        <v>-23.531120522019965</v>
      </c>
      <c r="AH8">
        <f t="shared" si="5"/>
        <v>-1020.4970938807627</v>
      </c>
      <c r="AI8">
        <f t="shared" si="6"/>
        <v>-1044.0282144027826</v>
      </c>
      <c r="AJ8">
        <f t="shared" si="7"/>
        <v>-760.48833473399645</v>
      </c>
      <c r="AK8">
        <f t="shared" ref="AK8:AK71" si="22">G8*SUM(AB8:AB8, AE8:AF8)</f>
        <v>145.88937662227934</v>
      </c>
      <c r="AL8">
        <f t="shared" si="8"/>
        <v>-1658.6271725144998</v>
      </c>
      <c r="AN8">
        <f t="shared" si="9"/>
        <v>0</v>
      </c>
      <c r="AO8">
        <f t="shared" si="9"/>
        <v>0</v>
      </c>
      <c r="AP8">
        <f t="shared" si="9"/>
        <v>-15.416279532677844</v>
      </c>
      <c r="AQ8">
        <f t="shared" si="9"/>
        <v>-668.57285639369672</v>
      </c>
      <c r="AR8">
        <f t="shared" si="9"/>
        <v>-683.9891359263745</v>
      </c>
      <c r="AS8">
        <f t="shared" si="9"/>
        <v>-498.22959933544047</v>
      </c>
      <c r="AT8">
        <f t="shared" si="9"/>
        <v>95.578593835025302</v>
      </c>
      <c r="AU8">
        <f t="shared" si="9"/>
        <v>-1086.6401414267896</v>
      </c>
      <c r="AW8">
        <v>5</v>
      </c>
      <c r="AX8">
        <f>IF(Z8&gt;0, (R8*SUMPRODUCT(K8:$K$98, X8:$X$98)-K8*$AZ$3)/Z8, 0)</f>
        <v>8084.777386292727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3">
        <v>2.2000000000000001E-3</v>
      </c>
      <c r="G9" s="13"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2.2014550000000002E-3</v>
      </c>
      <c r="Q9" s="4">
        <f t="shared" si="21"/>
        <v>25</v>
      </c>
      <c r="R9">
        <f t="shared" si="0"/>
        <v>500000</v>
      </c>
      <c r="S9">
        <f t="shared" si="1"/>
        <v>8636.5921092575372</v>
      </c>
      <c r="U9">
        <f t="shared" si="13"/>
        <v>2.2014550000000002E-3</v>
      </c>
      <c r="V9">
        <f t="shared" si="14"/>
        <v>0.01</v>
      </c>
      <c r="W9">
        <f t="shared" si="15"/>
        <v>0.94124482088079864</v>
      </c>
      <c r="X9">
        <f t="shared" si="16"/>
        <v>2.0721081171521387E-3</v>
      </c>
      <c r="Y9">
        <f t="shared" si="17"/>
        <v>9.4124482088079869E-3</v>
      </c>
      <c r="Z9">
        <f t="shared" si="18"/>
        <v>0.92976026455483851</v>
      </c>
      <c r="AB9">
        <f t="shared" si="19"/>
        <v>7609.754842822229</v>
      </c>
      <c r="AC9">
        <f t="shared" si="2"/>
        <v>8029.9601643555188</v>
      </c>
      <c r="AE9">
        <f t="shared" si="3"/>
        <v>0</v>
      </c>
      <c r="AF9">
        <f t="shared" si="4"/>
        <v>0</v>
      </c>
      <c r="AG9">
        <f t="shared" si="4"/>
        <v>-23.244006613870962</v>
      </c>
      <c r="AH9">
        <f t="shared" si="5"/>
        <v>-1036.0540585760693</v>
      </c>
      <c r="AI9">
        <f t="shared" si="6"/>
        <v>-1059.2980651899402</v>
      </c>
      <c r="AJ9">
        <f t="shared" si="7"/>
        <v>-420.20532153328986</v>
      </c>
      <c r="AK9">
        <f t="shared" si="22"/>
        <v>44.897553572651148</v>
      </c>
      <c r="AL9">
        <f t="shared" si="8"/>
        <v>-1434.605833150579</v>
      </c>
      <c r="AN9">
        <f t="shared" si="9"/>
        <v>0</v>
      </c>
      <c r="AO9">
        <f t="shared" si="9"/>
        <v>0</v>
      </c>
      <c r="AP9">
        <f t="shared" si="9"/>
        <v>-14.421989290361259</v>
      </c>
      <c r="AQ9">
        <f t="shared" si="9"/>
        <v>-642.83067825762487</v>
      </c>
      <c r="AR9">
        <f t="shared" si="9"/>
        <v>-657.25266754798611</v>
      </c>
      <c r="AS9">
        <f t="shared" si="9"/>
        <v>-260.72082784942364</v>
      </c>
      <c r="AT9">
        <f t="shared" si="9"/>
        <v>27.85716109725206</v>
      </c>
      <c r="AU9">
        <f t="shared" si="9"/>
        <v>-890.11633430015775</v>
      </c>
      <c r="AW9">
        <v>6</v>
      </c>
      <c r="AX9">
        <f>IF(Z9&gt;0, (R9*SUMPRODUCT(K9:$K$98, X9:$X$98)-K9*$AZ$3)/Z9, 0)</f>
        <v>8636.5921092575372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3">
        <v>2.5000000000000001E-3</v>
      </c>
      <c r="G10" s="13"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2.2708170000000001E-3</v>
      </c>
      <c r="Q10" s="4">
        <f t="shared" si="21"/>
        <v>25</v>
      </c>
      <c r="R10">
        <f t="shared" si="0"/>
        <v>500000</v>
      </c>
      <c r="S10">
        <f t="shared" si="1"/>
        <v>9132.4177795939395</v>
      </c>
      <c r="U10">
        <f t="shared" si="13"/>
        <v>2.2708170000000001E-3</v>
      </c>
      <c r="V10">
        <f t="shared" si="14"/>
        <v>0.01</v>
      </c>
      <c r="W10">
        <f t="shared" si="15"/>
        <v>0.92976026455483851</v>
      </c>
      <c r="X10">
        <f t="shared" si="16"/>
        <v>2.1113154146756249E-3</v>
      </c>
      <c r="Y10">
        <f t="shared" si="17"/>
        <v>9.2976026455483859E-3</v>
      </c>
      <c r="Z10">
        <f t="shared" si="18"/>
        <v>0.91835134649461458</v>
      </c>
      <c r="AB10">
        <f t="shared" si="19"/>
        <v>8029.9601643555188</v>
      </c>
      <c r="AC10">
        <f t="shared" si="2"/>
        <v>8386.768164641453</v>
      </c>
      <c r="AE10">
        <f t="shared" si="3"/>
        <v>0</v>
      </c>
      <c r="AF10">
        <f t="shared" si="4"/>
        <v>0</v>
      </c>
      <c r="AG10">
        <f t="shared" si="4"/>
        <v>-22.958783662365363</v>
      </c>
      <c r="AH10">
        <f t="shared" si="5"/>
        <v>-1055.6577073378126</v>
      </c>
      <c r="AI10">
        <f t="shared" si="6"/>
        <v>-1078.616491000178</v>
      </c>
      <c r="AJ10">
        <f t="shared" si="7"/>
        <v>-356.80800028593421</v>
      </c>
      <c r="AK10">
        <f t="shared" si="22"/>
        <v>32.922836673857631</v>
      </c>
      <c r="AL10">
        <f t="shared" si="8"/>
        <v>-1402.5016546122547</v>
      </c>
      <c r="AN10">
        <f t="shared" si="9"/>
        <v>0</v>
      </c>
      <c r="AO10">
        <f t="shared" si="9"/>
        <v>0</v>
      </c>
      <c r="AP10">
        <f t="shared" si="9"/>
        <v>-13.513916800116951</v>
      </c>
      <c r="AQ10">
        <f t="shared" si="9"/>
        <v>-621.37744909155276</v>
      </c>
      <c r="AR10">
        <f t="shared" si="9"/>
        <v>-634.89136589166981</v>
      </c>
      <c r="AS10">
        <f t="shared" si="9"/>
        <v>-210.02304392041296</v>
      </c>
      <c r="AT10">
        <f t="shared" si="9"/>
        <v>19.37892190533028</v>
      </c>
      <c r="AU10">
        <f t="shared" si="9"/>
        <v>-825.53548790675256</v>
      </c>
      <c r="AW10">
        <v>7</v>
      </c>
      <c r="AX10">
        <f>IF(Z10&gt;0, (R10*SUMPRODUCT(K10:$K$98, X10:$X$98)-K10*$AZ$3)/Z10, 0)</f>
        <v>9132.4177795939395</v>
      </c>
    </row>
    <row r="11" spans="1:52" x14ac:dyDescent="0.25">
      <c r="A11" t="s">
        <v>33</v>
      </c>
      <c r="C11" s="12">
        <f>AU91</f>
        <v>30649.5010860822</v>
      </c>
      <c r="E11">
        <v>2011</v>
      </c>
      <c r="F11" s="13">
        <v>1.5E-3</v>
      </c>
      <c r="G11" s="13"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2.3392280000000001E-3</v>
      </c>
      <c r="Q11" s="4">
        <f t="shared" si="21"/>
        <v>25</v>
      </c>
      <c r="R11">
        <f t="shared" si="0"/>
        <v>500000</v>
      </c>
      <c r="S11">
        <f t="shared" si="1"/>
        <v>9575.7671896817428</v>
      </c>
      <c r="U11">
        <f t="shared" si="13"/>
        <v>2.3392280000000001E-3</v>
      </c>
      <c r="V11">
        <f t="shared" si="14"/>
        <v>0.01</v>
      </c>
      <c r="W11">
        <f t="shared" si="15"/>
        <v>0.91835134649461458</v>
      </c>
      <c r="X11">
        <f t="shared" si="16"/>
        <v>2.1482331835579044E-3</v>
      </c>
      <c r="Y11">
        <f t="shared" si="17"/>
        <v>9.1835134649461466E-3</v>
      </c>
      <c r="Z11">
        <f t="shared" si="18"/>
        <v>0.90701959984611047</v>
      </c>
      <c r="AB11">
        <f t="shared" si="19"/>
        <v>8386.768164641453</v>
      </c>
      <c r="AC11">
        <f t="shared" si="2"/>
        <v>8685.4085246046488</v>
      </c>
      <c r="AE11">
        <f t="shared" si="3"/>
        <v>0</v>
      </c>
      <c r="AF11">
        <f t="shared" si="4"/>
        <v>0</v>
      </c>
      <c r="AG11">
        <f t="shared" si="4"/>
        <v>-22.675489996152763</v>
      </c>
      <c r="AH11">
        <f t="shared" si="5"/>
        <v>-1074.1165917789522</v>
      </c>
      <c r="AI11">
        <f t="shared" si="6"/>
        <v>-1096.7920817751049</v>
      </c>
      <c r="AJ11">
        <f t="shared" si="7"/>
        <v>-298.64035996319581</v>
      </c>
      <c r="AK11">
        <f t="shared" si="22"/>
        <v>20.128243595139484</v>
      </c>
      <c r="AL11">
        <f t="shared" si="8"/>
        <v>-1375.3041981431611</v>
      </c>
      <c r="AN11">
        <f t="shared" si="9"/>
        <v>0</v>
      </c>
      <c r="AO11">
        <f t="shared" si="9"/>
        <v>0</v>
      </c>
      <c r="AP11">
        <f t="shared" si="9"/>
        <v>-12.682597395997034</v>
      </c>
      <c r="AQ11">
        <f t="shared" si="9"/>
        <v>-600.76268659262598</v>
      </c>
      <c r="AR11">
        <f t="shared" si="9"/>
        <v>-613.44528398862292</v>
      </c>
      <c r="AS11">
        <f t="shared" si="9"/>
        <v>-167.03213259124527</v>
      </c>
      <c r="AT11">
        <f t="shared" si="9"/>
        <v>11.257900484136034</v>
      </c>
      <c r="AU11">
        <f t="shared" si="9"/>
        <v>-769.21951609573216</v>
      </c>
      <c r="AW11">
        <v>8</v>
      </c>
      <c r="AX11">
        <f>IF(Z11&gt;0, (R11*SUMPRODUCT(K11:$K$98, X11:$X$98)-K11*$AZ$3)/Z11, 0)</f>
        <v>9575.7671896817428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3">
        <v>1.9E-3</v>
      </c>
      <c r="G12" s="13"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2.4176169999999999E-3</v>
      </c>
      <c r="Q12" s="4">
        <f t="shared" si="21"/>
        <v>25</v>
      </c>
      <c r="R12">
        <f t="shared" si="0"/>
        <v>500000</v>
      </c>
      <c r="S12">
        <f t="shared" si="1"/>
        <v>9999.6694229830355</v>
      </c>
      <c r="U12">
        <f t="shared" si="13"/>
        <v>2.4176169999999999E-3</v>
      </c>
      <c r="V12">
        <f t="shared" si="14"/>
        <v>0.01</v>
      </c>
      <c r="W12">
        <f t="shared" si="15"/>
        <v>0.90701959984611047</v>
      </c>
      <c r="X12">
        <f t="shared" si="16"/>
        <v>2.1928260039211539E-3</v>
      </c>
      <c r="Y12">
        <f t="shared" si="17"/>
        <v>9.0701959984611051E-3</v>
      </c>
      <c r="Z12">
        <f t="shared" si="18"/>
        <v>0.8957565778437282</v>
      </c>
      <c r="AB12">
        <f t="shared" si="19"/>
        <v>8685.4085246046488</v>
      </c>
      <c r="AC12">
        <f t="shared" si="2"/>
        <v>8957.2696618998525</v>
      </c>
      <c r="AE12">
        <f t="shared" si="3"/>
        <v>0</v>
      </c>
      <c r="AF12">
        <f t="shared" si="4"/>
        <v>0</v>
      </c>
      <c r="AG12">
        <f t="shared" si="4"/>
        <v>-22.393914446093206</v>
      </c>
      <c r="AH12">
        <f t="shared" si="5"/>
        <v>-1096.413001960577</v>
      </c>
      <c r="AI12">
        <f t="shared" si="6"/>
        <v>-1118.8069164066703</v>
      </c>
      <c r="AJ12">
        <f t="shared" si="7"/>
        <v>-271.86113729520366</v>
      </c>
      <c r="AK12">
        <f t="shared" si="22"/>
        <v>19.976439606590692</v>
      </c>
      <c r="AL12">
        <f t="shared" si="8"/>
        <v>-1370.6916140952833</v>
      </c>
      <c r="AN12">
        <f t="shared" si="9"/>
        <v>0</v>
      </c>
      <c r="AO12">
        <f t="shared" si="9"/>
        <v>0</v>
      </c>
      <c r="AP12">
        <f t="shared" si="9"/>
        <v>-11.90260359115114</v>
      </c>
      <c r="AQ12">
        <f t="shared" si="9"/>
        <v>-582.75516618299264</v>
      </c>
      <c r="AR12">
        <f t="shared" si="9"/>
        <v>-594.65776977414384</v>
      </c>
      <c r="AS12">
        <f t="shared" si="9"/>
        <v>-144.49708454739786</v>
      </c>
      <c r="AT12">
        <f t="shared" si="9"/>
        <v>10.617690014498621</v>
      </c>
      <c r="AU12">
        <f t="shared" si="9"/>
        <v>-728.5371643070431</v>
      </c>
      <c r="AW12">
        <v>9</v>
      </c>
      <c r="AX12">
        <f>IF(Z12&gt;0, (R12*SUMPRODUCT(K12:$K$98, X12:$X$98)-K12*$AZ$3)/Z12, 0)</f>
        <v>9999.6694229830355</v>
      </c>
    </row>
    <row r="13" spans="1:52" x14ac:dyDescent="0.25">
      <c r="E13">
        <v>2013</v>
      </c>
      <c r="F13" s="13">
        <v>1.6999999999999999E-3</v>
      </c>
      <c r="G13" s="13"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2.502181E-3</v>
      </c>
      <c r="Q13" s="4">
        <f t="shared" si="21"/>
        <v>25</v>
      </c>
      <c r="R13">
        <f t="shared" si="0"/>
        <v>500000</v>
      </c>
      <c r="S13">
        <f t="shared" si="1"/>
        <v>10399.827049547932</v>
      </c>
      <c r="U13">
        <f t="shared" si="13"/>
        <v>2.502181E-3</v>
      </c>
      <c r="V13">
        <f t="shared" si="14"/>
        <v>0.01</v>
      </c>
      <c r="W13">
        <f t="shared" si="15"/>
        <v>0.8957565778437282</v>
      </c>
      <c r="X13">
        <f t="shared" si="16"/>
        <v>2.2413450897055976E-3</v>
      </c>
      <c r="Y13">
        <f t="shared" si="17"/>
        <v>8.9575657784372823E-3</v>
      </c>
      <c r="Z13">
        <f t="shared" si="18"/>
        <v>0.88455766697558524</v>
      </c>
      <c r="AB13">
        <f t="shared" si="19"/>
        <v>8957.2696618998525</v>
      </c>
      <c r="AC13">
        <f t="shared" si="2"/>
        <v>9199.2467518977028</v>
      </c>
      <c r="AE13">
        <f t="shared" si="3"/>
        <v>0</v>
      </c>
      <c r="AF13">
        <f t="shared" si="4"/>
        <v>0</v>
      </c>
      <c r="AG13">
        <f t="shared" si="4"/>
        <v>-22.113941674389633</v>
      </c>
      <c r="AH13">
        <f t="shared" si="5"/>
        <v>-1120.6725448527989</v>
      </c>
      <c r="AI13">
        <f t="shared" si="6"/>
        <v>-1142.7864865271886</v>
      </c>
      <c r="AJ13">
        <f t="shared" si="7"/>
        <v>-241.97708999785027</v>
      </c>
      <c r="AK13">
        <f t="shared" si="22"/>
        <v>17.914539323799705</v>
      </c>
      <c r="AL13">
        <f t="shared" si="8"/>
        <v>-1366.8490372012391</v>
      </c>
      <c r="AN13">
        <f t="shared" si="9"/>
        <v>0</v>
      </c>
      <c r="AO13">
        <f t="shared" si="9"/>
        <v>0</v>
      </c>
      <c r="AP13">
        <f t="shared" si="9"/>
        <v>-11.172809017759807</v>
      </c>
      <c r="AQ13">
        <f t="shared" si="9"/>
        <v>-566.20662654582031</v>
      </c>
      <c r="AR13">
        <f t="shared" si="9"/>
        <v>-577.37943556358016</v>
      </c>
      <c r="AS13">
        <f t="shared" si="9"/>
        <v>-122.25607958215251</v>
      </c>
      <c r="AT13">
        <f t="shared" si="9"/>
        <v>9.0511103562222139</v>
      </c>
      <c r="AU13">
        <f t="shared" si="9"/>
        <v>-690.58440478951036</v>
      </c>
      <c r="AW13">
        <v>10</v>
      </c>
      <c r="AX13">
        <f>IF(Z13&gt;0, (R13*SUMPRODUCT(K13:$K$98, X13:$X$98)-K13*$AZ$3)/Z13, 0)</f>
        <v>10399.827049547932</v>
      </c>
    </row>
    <row r="14" spans="1:52" x14ac:dyDescent="0.25">
      <c r="E14">
        <v>2014</v>
      </c>
      <c r="F14" s="13">
        <v>1.4E-3</v>
      </c>
      <c r="G14" s="13">
        <v>1.8E-3</v>
      </c>
      <c r="H14" s="5">
        <f t="shared" si="10"/>
        <v>5.1800000000000006E-2</v>
      </c>
      <c r="I14" s="5">
        <f t="shared" si="11"/>
        <v>1.0518000000000001</v>
      </c>
      <c r="J14">
        <f t="shared" si="12"/>
        <v>0.95075109336375729</v>
      </c>
      <c r="K14">
        <f t="shared" si="20"/>
        <v>0.48035581109819386</v>
      </c>
      <c r="L14" s="2">
        <v>11</v>
      </c>
      <c r="M14" s="6">
        <v>2.5943469999999999E-3</v>
      </c>
      <c r="Q14" s="4">
        <f t="shared" si="21"/>
        <v>25</v>
      </c>
      <c r="R14">
        <f t="shared" si="0"/>
        <v>500000</v>
      </c>
      <c r="S14">
        <f t="shared" si="1"/>
        <v>10778.513352903705</v>
      </c>
      <c r="U14">
        <f t="shared" si="13"/>
        <v>2.5943469999999999E-3</v>
      </c>
      <c r="V14">
        <f t="shared" si="14"/>
        <v>0.01</v>
      </c>
      <c r="W14">
        <f t="shared" si="15"/>
        <v>0.88455766697558524</v>
      </c>
      <c r="X14">
        <f t="shared" si="16"/>
        <v>2.2948495296451084E-3</v>
      </c>
      <c r="Y14">
        <f t="shared" si="17"/>
        <v>8.8455766697558523E-3</v>
      </c>
      <c r="Z14">
        <f t="shared" si="18"/>
        <v>0.87341724077618432</v>
      </c>
      <c r="AB14">
        <f t="shared" si="19"/>
        <v>9199.2467518977028</v>
      </c>
      <c r="AC14">
        <f t="shared" si="2"/>
        <v>9414.1393923624128</v>
      </c>
      <c r="AE14">
        <f t="shared" si="3"/>
        <v>0</v>
      </c>
      <c r="AF14">
        <f t="shared" si="4"/>
        <v>0</v>
      </c>
      <c r="AG14">
        <f t="shared" si="4"/>
        <v>-21.835431019404609</v>
      </c>
      <c r="AH14">
        <f t="shared" si="5"/>
        <v>-1147.4247648225542</v>
      </c>
      <c r="AI14">
        <f t="shared" si="6"/>
        <v>-1169.2601958419586</v>
      </c>
      <c r="AJ14">
        <f t="shared" si="7"/>
        <v>-214.89264046470998</v>
      </c>
      <c r="AK14">
        <f t="shared" si="22"/>
        <v>16.558644153415866</v>
      </c>
      <c r="AL14">
        <f t="shared" si="8"/>
        <v>-1367.5941921532528</v>
      </c>
      <c r="AN14">
        <f t="shared" si="9"/>
        <v>0</v>
      </c>
      <c r="AO14">
        <f t="shared" si="9"/>
        <v>0</v>
      </c>
      <c r="AP14">
        <f t="shared" si="9"/>
        <v>-10.488776178004763</v>
      </c>
      <c r="AQ14">
        <f t="shared" si="9"/>
        <v>-551.17215358049236</v>
      </c>
      <c r="AR14">
        <f t="shared" si="9"/>
        <v>-561.6609297584971</v>
      </c>
      <c r="AS14">
        <f t="shared" si="9"/>
        <v>-103.22492860945832</v>
      </c>
      <c r="AT14">
        <f t="shared" si="9"/>
        <v>7.954040943000444</v>
      </c>
      <c r="AU14">
        <f t="shared" si="9"/>
        <v>-656.93181742495494</v>
      </c>
      <c r="AW14">
        <v>11</v>
      </c>
      <c r="AX14">
        <f>IF(Z14&gt;0, (R14*SUMPRODUCT(K14:$K$98, X14:$X$98)-K14*$AZ$3)/Z14, 0)</f>
        <v>10778.513352903705</v>
      </c>
    </row>
    <row r="15" spans="1:52" x14ac:dyDescent="0.25">
      <c r="E15">
        <v>2015</v>
      </c>
      <c r="F15" s="13">
        <v>1.9E-3</v>
      </c>
      <c r="G15" s="13">
        <v>4.1000000000000003E-3</v>
      </c>
      <c r="H15" s="5">
        <f t="shared" si="10"/>
        <v>5.4100000000000002E-2</v>
      </c>
      <c r="I15" s="5">
        <f t="shared" si="11"/>
        <v>1.0541</v>
      </c>
      <c r="J15">
        <f t="shared" si="12"/>
        <v>0.94867659614837296</v>
      </c>
      <c r="K15">
        <f t="shared" si="20"/>
        <v>0.45570231581272541</v>
      </c>
      <c r="L15" s="2">
        <v>12</v>
      </c>
      <c r="M15" s="6">
        <v>2.6922130000000002E-3</v>
      </c>
      <c r="Q15" s="4">
        <f t="shared" si="21"/>
        <v>25</v>
      </c>
      <c r="R15">
        <f t="shared" si="0"/>
        <v>500000</v>
      </c>
      <c r="S15">
        <f t="shared" si="1"/>
        <v>11175.375418905691</v>
      </c>
      <c r="U15">
        <f t="shared" si="13"/>
        <v>2.6922130000000002E-3</v>
      </c>
      <c r="V15">
        <f t="shared" si="14"/>
        <v>0.01</v>
      </c>
      <c r="W15">
        <f t="shared" si="15"/>
        <v>0.87341724077618432</v>
      </c>
      <c r="X15">
        <f t="shared" si="16"/>
        <v>2.3514252500417736E-3</v>
      </c>
      <c r="Y15">
        <f t="shared" si="17"/>
        <v>8.7341724077618435E-3</v>
      </c>
      <c r="Z15">
        <f t="shared" si="18"/>
        <v>0.86233164311838073</v>
      </c>
      <c r="AB15">
        <f t="shared" si="19"/>
        <v>9414.1393923624128</v>
      </c>
      <c r="AC15">
        <f t="shared" si="2"/>
        <v>9636.8798474497071</v>
      </c>
      <c r="AE15">
        <f t="shared" si="3"/>
        <v>0</v>
      </c>
      <c r="AF15">
        <f t="shared" si="4"/>
        <v>0</v>
      </c>
      <c r="AG15">
        <f t="shared" si="4"/>
        <v>-21.558291077959517</v>
      </c>
      <c r="AH15">
        <f t="shared" si="5"/>
        <v>-1175.7126250208869</v>
      </c>
      <c r="AI15">
        <f t="shared" si="6"/>
        <v>-1197.2709160988463</v>
      </c>
      <c r="AJ15">
        <f t="shared" si="7"/>
        <v>-222.74045508729432</v>
      </c>
      <c r="AK15">
        <f t="shared" si="22"/>
        <v>38.597971508685895</v>
      </c>
      <c r="AL15">
        <f t="shared" si="8"/>
        <v>-1381.4133996774547</v>
      </c>
      <c r="AN15">
        <f t="shared" si="9"/>
        <v>0</v>
      </c>
      <c r="AO15">
        <f t="shared" si="9"/>
        <v>0</v>
      </c>
      <c r="AP15">
        <f t="shared" si="9"/>
        <v>-9.8241631691909674</v>
      </c>
      <c r="AQ15">
        <f t="shared" si="9"/>
        <v>-535.7749659522766</v>
      </c>
      <c r="AR15">
        <f t="shared" si="9"/>
        <v>-545.59912912146751</v>
      </c>
      <c r="AS15">
        <f t="shared" si="9"/>
        <v>-101.50334120846038</v>
      </c>
      <c r="AT15">
        <f t="shared" si="9"/>
        <v>17.589185002181758</v>
      </c>
      <c r="AU15">
        <f t="shared" si="9"/>
        <v>-629.51328532774608</v>
      </c>
      <c r="AW15">
        <v>12</v>
      </c>
      <c r="AX15">
        <f>IF(Z15&gt;0, (R15*SUMPRODUCT(K15:$K$98, X15:$X$98)-K15*$AZ$3)/Z15, 0)</f>
        <v>11175.375418905691</v>
      </c>
    </row>
    <row r="16" spans="1:52" x14ac:dyDescent="0.25">
      <c r="E16">
        <v>2016</v>
      </c>
      <c r="F16" s="13">
        <v>4.7000000000000002E-3</v>
      </c>
      <c r="G16" s="13">
        <v>7.1000000000000004E-3</v>
      </c>
      <c r="H16" s="5">
        <f t="shared" si="10"/>
        <v>5.7100000000000005E-2</v>
      </c>
      <c r="I16" s="5">
        <f t="shared" si="11"/>
        <v>1.0570999999999999</v>
      </c>
      <c r="J16">
        <f t="shared" si="12"/>
        <v>0.94598429666067552</v>
      </c>
      <c r="K16">
        <f t="shared" si="20"/>
        <v>0.43108723471074206</v>
      </c>
      <c r="L16" s="2">
        <v>13</v>
      </c>
      <c r="M16" s="6">
        <v>2.807183E-3</v>
      </c>
      <c r="Q16" s="4">
        <f t="shared" si="21"/>
        <v>25</v>
      </c>
      <c r="R16">
        <f t="shared" si="0"/>
        <v>500000</v>
      </c>
      <c r="S16">
        <f t="shared" si="1"/>
        <v>11598.67894429125</v>
      </c>
      <c r="U16">
        <f t="shared" si="13"/>
        <v>2.807183E-3</v>
      </c>
      <c r="V16">
        <f t="shared" si="14"/>
        <v>0.01</v>
      </c>
      <c r="W16">
        <f t="shared" si="15"/>
        <v>0.86233164311838073</v>
      </c>
      <c r="X16">
        <f t="shared" si="16"/>
        <v>2.4207227289239856E-3</v>
      </c>
      <c r="Y16">
        <f t="shared" si="17"/>
        <v>8.6233164311838081E-3</v>
      </c>
      <c r="Z16">
        <f t="shared" si="18"/>
        <v>0.85128760395827285</v>
      </c>
      <c r="AB16">
        <f t="shared" si="19"/>
        <v>9636.8798474497071</v>
      </c>
      <c r="AC16">
        <f t="shared" si="2"/>
        <v>9873.8116075669677</v>
      </c>
      <c r="AE16">
        <f t="shared" si="3"/>
        <v>0</v>
      </c>
      <c r="AF16">
        <f t="shared" si="4"/>
        <v>0</v>
      </c>
      <c r="AG16">
        <f t="shared" si="4"/>
        <v>-21.282190098956821</v>
      </c>
      <c r="AH16">
        <f t="shared" si="5"/>
        <v>-1210.3613644619927</v>
      </c>
      <c r="AI16">
        <f t="shared" si="6"/>
        <v>-1231.6435545609495</v>
      </c>
      <c r="AJ16">
        <f t="shared" si="7"/>
        <v>-236.93176011726064</v>
      </c>
      <c r="AK16">
        <f t="shared" si="22"/>
        <v>68.421846916892918</v>
      </c>
      <c r="AL16">
        <f t="shared" si="8"/>
        <v>-1400.1534677613172</v>
      </c>
      <c r="AN16">
        <f t="shared" si="9"/>
        <v>0</v>
      </c>
      <c r="AO16">
        <f t="shared" si="9"/>
        <v>0</v>
      </c>
      <c r="AP16">
        <f t="shared" si="9"/>
        <v>-9.1744804783476308</v>
      </c>
      <c r="AQ16">
        <f t="shared" si="9"/>
        <v>-521.77133360664106</v>
      </c>
      <c r="AR16">
        <f t="shared" si="9"/>
        <v>-530.94581408498868</v>
      </c>
      <c r="AS16">
        <f t="shared" si="9"/>
        <v>-102.13825728409877</v>
      </c>
      <c r="AT16">
        <f t="shared" si="9"/>
        <v>29.495784781205082</v>
      </c>
      <c r="AU16">
        <f t="shared" si="9"/>
        <v>-603.58828658788241</v>
      </c>
      <c r="AW16">
        <v>13</v>
      </c>
      <c r="AX16">
        <f>IF(Z16&gt;0, (R16*SUMPRODUCT(K16:$K$98, X16:$X$98)-K16*$AZ$3)/Z16, 0)</f>
        <v>11598.67894429125</v>
      </c>
    </row>
    <row r="17" spans="5:50" x14ac:dyDescent="0.25">
      <c r="E17">
        <v>2017</v>
      </c>
      <c r="F17" s="13">
        <v>1.17E-2</v>
      </c>
      <c r="G17" s="13">
        <v>1.38E-2</v>
      </c>
      <c r="H17" s="5">
        <f t="shared" si="10"/>
        <v>6.3799999999999996E-2</v>
      </c>
      <c r="I17" s="5">
        <f t="shared" si="11"/>
        <v>1.0638000000000001</v>
      </c>
      <c r="J17">
        <f t="shared" si="12"/>
        <v>0.94002632073698056</v>
      </c>
      <c r="K17">
        <f t="shared" si="20"/>
        <v>0.40523334716181802</v>
      </c>
      <c r="L17" s="2">
        <v>14</v>
      </c>
      <c r="M17" s="6">
        <v>2.939255E-3</v>
      </c>
      <c r="Q17" s="4">
        <f t="shared" si="21"/>
        <v>25</v>
      </c>
      <c r="R17">
        <f t="shared" si="0"/>
        <v>500000</v>
      </c>
      <c r="S17">
        <f t="shared" si="1"/>
        <v>12095.640625616361</v>
      </c>
      <c r="U17">
        <f t="shared" si="13"/>
        <v>2.939255E-3</v>
      </c>
      <c r="V17">
        <f t="shared" si="14"/>
        <v>0.01</v>
      </c>
      <c r="W17">
        <f t="shared" si="15"/>
        <v>0.85128760395827285</v>
      </c>
      <c r="X17">
        <f t="shared" si="16"/>
        <v>2.5021513463723733E-3</v>
      </c>
      <c r="Y17">
        <f t="shared" si="17"/>
        <v>8.5128760395827285E-3</v>
      </c>
      <c r="Z17">
        <f t="shared" si="18"/>
        <v>0.8402725765723178</v>
      </c>
      <c r="AB17">
        <f t="shared" si="19"/>
        <v>9873.8116075669677</v>
      </c>
      <c r="AC17">
        <f t="shared" si="2"/>
        <v>10163.635113779461</v>
      </c>
      <c r="AE17">
        <f t="shared" si="3"/>
        <v>0</v>
      </c>
      <c r="AF17">
        <f t="shared" si="4"/>
        <v>0</v>
      </c>
      <c r="AG17">
        <f t="shared" si="4"/>
        <v>-21.006814414307946</v>
      </c>
      <c r="AH17">
        <f t="shared" si="5"/>
        <v>-1251.0756731861866</v>
      </c>
      <c r="AI17">
        <f t="shared" si="6"/>
        <v>-1272.0824876004945</v>
      </c>
      <c r="AJ17">
        <f t="shared" si="7"/>
        <v>-289.82350621249316</v>
      </c>
      <c r="AK17">
        <f t="shared" si="22"/>
        <v>136.25860018442415</v>
      </c>
      <c r="AL17">
        <f t="shared" si="8"/>
        <v>-1425.6473936285633</v>
      </c>
      <c r="AN17">
        <f t="shared" si="9"/>
        <v>0</v>
      </c>
      <c r="AO17">
        <f t="shared" si="9"/>
        <v>0</v>
      </c>
      <c r="AP17">
        <f t="shared" si="9"/>
        <v>-8.5126617183171351</v>
      </c>
      <c r="AQ17">
        <f t="shared" si="9"/>
        <v>-506.97758259796313</v>
      </c>
      <c r="AR17">
        <f t="shared" si="9"/>
        <v>-515.49024431628027</v>
      </c>
      <c r="AS17">
        <f t="shared" si="9"/>
        <v>-117.44614950866256</v>
      </c>
      <c r="AT17">
        <f t="shared" si="9"/>
        <v>55.216528632318116</v>
      </c>
      <c r="AU17">
        <f t="shared" si="9"/>
        <v>-577.71986519262464</v>
      </c>
      <c r="AW17">
        <v>14</v>
      </c>
      <c r="AX17">
        <f>IF(Z17&gt;0, (R17*SUMPRODUCT(K17:$K$98, X17:$X$98)-K17*$AZ$3)/Z17, 0)</f>
        <v>12095.640625616361</v>
      </c>
    </row>
    <row r="18" spans="5:50" x14ac:dyDescent="0.25">
      <c r="E18">
        <v>2018</v>
      </c>
      <c r="F18" s="13">
        <v>2.01E-2</v>
      </c>
      <c r="G18" s="13">
        <v>2.1600000000000001E-2</v>
      </c>
      <c r="H18" s="5">
        <f t="shared" si="10"/>
        <v>7.1599999999999997E-2</v>
      </c>
      <c r="I18" s="5">
        <f t="shared" si="11"/>
        <v>1.0716000000000001</v>
      </c>
      <c r="J18">
        <f t="shared" si="12"/>
        <v>0.93318402388951094</v>
      </c>
      <c r="K18">
        <f t="shared" si="20"/>
        <v>0.3781572855186805</v>
      </c>
      <c r="L18" s="2">
        <v>15</v>
      </c>
      <c r="M18" s="6">
        <v>3.7729310000000002E-3</v>
      </c>
      <c r="Q18" s="4">
        <f t="shared" si="21"/>
        <v>25</v>
      </c>
      <c r="R18">
        <f t="shared" si="0"/>
        <v>500000</v>
      </c>
      <c r="S18">
        <f t="shared" si="1"/>
        <v>12678.440862373125</v>
      </c>
      <c r="U18">
        <f t="shared" si="13"/>
        <v>3.7729310000000002E-3</v>
      </c>
      <c r="V18">
        <f t="shared" si="14"/>
        <v>0.01</v>
      </c>
      <c r="W18">
        <f t="shared" si="15"/>
        <v>0.8402725765723178</v>
      </c>
      <c r="X18">
        <f t="shared" si="16"/>
        <v>3.1702904525995716E-3</v>
      </c>
      <c r="Y18">
        <f t="shared" si="17"/>
        <v>8.4027257657231774E-3</v>
      </c>
      <c r="Z18">
        <f t="shared" si="18"/>
        <v>0.82869956035399506</v>
      </c>
      <c r="AB18">
        <f t="shared" si="19"/>
        <v>10163.635113779461</v>
      </c>
      <c r="AC18">
        <f t="shared" si="2"/>
        <v>10506.618368622734</v>
      </c>
      <c r="AE18">
        <f t="shared" si="3"/>
        <v>0</v>
      </c>
      <c r="AF18">
        <f t="shared" si="4"/>
        <v>0</v>
      </c>
      <c r="AG18">
        <f t="shared" si="4"/>
        <v>-20.717489008849878</v>
      </c>
      <c r="AH18">
        <f t="shared" si="5"/>
        <v>-1585.1452262997859</v>
      </c>
      <c r="AI18">
        <f t="shared" si="6"/>
        <v>-1605.8627153086359</v>
      </c>
      <c r="AJ18">
        <f t="shared" si="7"/>
        <v>-342.98325484327324</v>
      </c>
      <c r="AK18">
        <f t="shared" si="22"/>
        <v>219.53451845763638</v>
      </c>
      <c r="AL18">
        <f t="shared" si="8"/>
        <v>-1729.3114516942728</v>
      </c>
      <c r="AN18">
        <f t="shared" si="9"/>
        <v>0</v>
      </c>
      <c r="AO18">
        <f t="shared" si="9"/>
        <v>0</v>
      </c>
      <c r="AP18">
        <f t="shared" si="9"/>
        <v>-7.8344694063497684</v>
      </c>
      <c r="AQ18">
        <f t="shared" si="9"/>
        <v>-599.4342159304216</v>
      </c>
      <c r="AR18">
        <f t="shared" si="9"/>
        <v>-607.26868533677134</v>
      </c>
      <c r="AS18">
        <f t="shared" si="9"/>
        <v>-129.70161662989403</v>
      </c>
      <c r="AT18">
        <f t="shared" si="9"/>
        <v>83.018577577590435</v>
      </c>
      <c r="AU18">
        <f t="shared" si="9"/>
        <v>-653.95172438907503</v>
      </c>
      <c r="AW18">
        <v>15</v>
      </c>
      <c r="AX18">
        <f>IF(Z18&gt;0, (R18*SUMPRODUCT(K18:$K$98, X18:$X$98)-K18*$AZ$3)/Z18, 0)</f>
        <v>12678.440862373125</v>
      </c>
    </row>
    <row r="19" spans="5:50" x14ac:dyDescent="0.25">
      <c r="E19">
        <v>2019</v>
      </c>
      <c r="F19" s="13">
        <v>2.3400000000000001E-2</v>
      </c>
      <c r="G19" s="13">
        <v>2.23E-2</v>
      </c>
      <c r="H19" s="5">
        <f t="shared" si="10"/>
        <v>7.2300000000000003E-2</v>
      </c>
      <c r="I19" s="5">
        <f t="shared" si="11"/>
        <v>1.0723</v>
      </c>
      <c r="J19">
        <f t="shared" si="12"/>
        <v>0.93257483913084027</v>
      </c>
      <c r="K19">
        <f t="shared" si="20"/>
        <v>0.3526599697087387</v>
      </c>
      <c r="L19" s="2">
        <v>16</v>
      </c>
      <c r="M19" s="6">
        <v>4.6883589999999996E-3</v>
      </c>
      <c r="Q19" s="4">
        <f t="shared" si="21"/>
        <v>25</v>
      </c>
      <c r="R19">
        <f t="shared" si="0"/>
        <v>500000</v>
      </c>
      <c r="S19">
        <f t="shared" si="1"/>
        <v>13113.566839698751</v>
      </c>
      <c r="U19">
        <f t="shared" si="13"/>
        <v>4.6883589999999996E-3</v>
      </c>
      <c r="V19">
        <f t="shared" si="14"/>
        <v>0.01</v>
      </c>
      <c r="W19">
        <f t="shared" si="15"/>
        <v>0.82869956035399506</v>
      </c>
      <c r="X19">
        <f t="shared" si="16"/>
        <v>3.8852410420816955E-3</v>
      </c>
      <c r="Y19">
        <f t="shared" si="17"/>
        <v>8.2869956035399508E-3</v>
      </c>
      <c r="Z19">
        <f t="shared" si="18"/>
        <v>0.81652732370837344</v>
      </c>
      <c r="AB19">
        <f t="shared" si="19"/>
        <v>10506.618368622734</v>
      </c>
      <c r="AC19">
        <f t="shared" si="2"/>
        <v>10707.585635890095</v>
      </c>
      <c r="AE19">
        <f t="shared" si="3"/>
        <v>0</v>
      </c>
      <c r="AF19">
        <f t="shared" si="4"/>
        <v>0</v>
      </c>
      <c r="AG19">
        <f t="shared" si="4"/>
        <v>-20.413183092709335</v>
      </c>
      <c r="AH19">
        <f t="shared" si="5"/>
        <v>-1942.6205210408477</v>
      </c>
      <c r="AI19">
        <f t="shared" si="6"/>
        <v>-1963.033704133557</v>
      </c>
      <c r="AJ19">
        <f t="shared" si="7"/>
        <v>-200.96726726736051</v>
      </c>
      <c r="AK19">
        <f t="shared" si="22"/>
        <v>234.29758962028697</v>
      </c>
      <c r="AL19">
        <f t="shared" si="8"/>
        <v>-1929.7033817806305</v>
      </c>
      <c r="AN19">
        <f t="shared" si="9"/>
        <v>0</v>
      </c>
      <c r="AO19">
        <f t="shared" si="9"/>
        <v>0</v>
      </c>
      <c r="AP19">
        <f t="shared" si="9"/>
        <v>-7.1989125311338107</v>
      </c>
      <c r="AQ19">
        <f t="shared" si="9"/>
        <v>-685.08449410583955</v>
      </c>
      <c r="AR19">
        <f t="shared" si="9"/>
        <v>-692.28340663697327</v>
      </c>
      <c r="AS19">
        <f t="shared" si="9"/>
        <v>-70.873110386955346</v>
      </c>
      <c r="AT19">
        <f t="shared" si="9"/>
        <v>82.62738085832089</v>
      </c>
      <c r="AU19">
        <f t="shared" si="9"/>
        <v>-680.52913616560772</v>
      </c>
      <c r="AW19">
        <v>16</v>
      </c>
      <c r="AX19">
        <f>IF(Z19&gt;0, (R19*SUMPRODUCT(K19:$K$98, X19:$X$98)-K19*$AZ$3)/Z19, 0)</f>
        <v>13113.566839698751</v>
      </c>
    </row>
    <row r="20" spans="5:50" x14ac:dyDescent="0.25">
      <c r="E20">
        <v>2020</v>
      </c>
      <c r="F20" s="14">
        <v>4.3E-3</v>
      </c>
      <c r="G20" s="14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0.33449679380512065</v>
      </c>
      <c r="L20" s="2">
        <v>17</v>
      </c>
      <c r="M20" s="6">
        <v>5.6712799999999999E-3</v>
      </c>
      <c r="Q20" s="4">
        <f t="shared" si="21"/>
        <v>25</v>
      </c>
      <c r="R20">
        <f t="shared" si="0"/>
        <v>500000</v>
      </c>
      <c r="S20">
        <f t="shared" si="1"/>
        <v>13179.370164492886</v>
      </c>
      <c r="U20">
        <f t="shared" si="13"/>
        <v>5.6712799999999999E-3</v>
      </c>
      <c r="V20">
        <f t="shared" si="14"/>
        <v>0.01</v>
      </c>
      <c r="W20">
        <f t="shared" si="15"/>
        <v>0.81652732370837344</v>
      </c>
      <c r="X20">
        <f t="shared" si="16"/>
        <v>4.6307550804008243E-3</v>
      </c>
      <c r="Y20">
        <f t="shared" si="17"/>
        <v>8.1652732370837353E-3</v>
      </c>
      <c r="Z20">
        <f t="shared" si="18"/>
        <v>0.80373129539088894</v>
      </c>
      <c r="AB20">
        <f t="shared" si="19"/>
        <v>10707.585635890095</v>
      </c>
      <c r="AC20">
        <f t="shared" si="2"/>
        <v>10592.6722547439</v>
      </c>
      <c r="AE20">
        <f t="shared" si="3"/>
        <v>0</v>
      </c>
      <c r="AF20">
        <f t="shared" si="4"/>
        <v>0</v>
      </c>
      <c r="AG20">
        <f t="shared" si="4"/>
        <v>-20.093282384772223</v>
      </c>
      <c r="AH20">
        <f t="shared" si="5"/>
        <v>-2315.3775402004121</v>
      </c>
      <c r="AI20">
        <f t="shared" si="6"/>
        <v>-2335.4708225851841</v>
      </c>
      <c r="AJ20">
        <f t="shared" si="7"/>
        <v>114.9133811461943</v>
      </c>
      <c r="AK20">
        <f t="shared" si="22"/>
        <v>46.042618234327406</v>
      </c>
      <c r="AL20">
        <f t="shared" si="8"/>
        <v>-2174.5148232046622</v>
      </c>
      <c r="AN20">
        <f t="shared" si="9"/>
        <v>0</v>
      </c>
      <c r="AO20">
        <f t="shared" si="9"/>
        <v>0</v>
      </c>
      <c r="AP20">
        <f t="shared" si="9"/>
        <v>-6.721138534727217</v>
      </c>
      <c r="AQ20">
        <f t="shared" si="9"/>
        <v>-774.48636364542472</v>
      </c>
      <c r="AR20">
        <f t="shared" si="9"/>
        <v>-781.20750218015189</v>
      </c>
      <c r="AS20">
        <f t="shared" si="9"/>
        <v>38.438157558707793</v>
      </c>
      <c r="AT20">
        <f t="shared" si="9"/>
        <v>15.401108177775702</v>
      </c>
      <c r="AU20">
        <f t="shared" si="9"/>
        <v>-727.36823644366825</v>
      </c>
      <c r="AW20">
        <v>17</v>
      </c>
      <c r="AX20">
        <f>IF(Z20&gt;0, (R20*SUMPRODUCT(K20:$K$98, X20:$X$98)-K20*$AZ$3)/Z20, 0)</f>
        <v>13179.370164492886</v>
      </c>
    </row>
    <row r="21" spans="5:50" x14ac:dyDescent="0.25">
      <c r="E21">
        <v>2021</v>
      </c>
      <c r="F21" s="15">
        <v>1.2999999999999999E-3</v>
      </c>
      <c r="G21" s="15">
        <v>1.6000000000000001E-3</v>
      </c>
      <c r="H21" s="5">
        <f t="shared" si="10"/>
        <v>5.16E-2</v>
      </c>
      <c r="I21" s="5">
        <f t="shared" si="11"/>
        <v>1.0516000000000001</v>
      </c>
      <c r="J21">
        <f t="shared" si="12"/>
        <v>0.95093191327500948</v>
      </c>
      <c r="K21">
        <f t="shared" si="20"/>
        <v>0.31808367611745975</v>
      </c>
      <c r="L21" s="2">
        <v>18</v>
      </c>
      <c r="M21" s="6">
        <v>6.8024940000000001E-3</v>
      </c>
      <c r="Q21" s="4">
        <f t="shared" si="21"/>
        <v>25</v>
      </c>
      <c r="R21">
        <f t="shared" si="0"/>
        <v>500000</v>
      </c>
      <c r="S21">
        <f t="shared" si="1"/>
        <v>13076.527433283849</v>
      </c>
      <c r="U21">
        <f t="shared" si="13"/>
        <v>6.8024940000000001E-3</v>
      </c>
      <c r="V21">
        <f t="shared" si="14"/>
        <v>0.01</v>
      </c>
      <c r="W21">
        <f t="shared" si="15"/>
        <v>0.80373129539088894</v>
      </c>
      <c r="X21">
        <f t="shared" si="16"/>
        <v>5.4673773145087496E-3</v>
      </c>
      <c r="Y21">
        <f t="shared" si="17"/>
        <v>8.037312953908889E-3</v>
      </c>
      <c r="Z21">
        <f t="shared" si="18"/>
        <v>0.79022660512247134</v>
      </c>
      <c r="AB21">
        <f t="shared" si="19"/>
        <v>10592.6722547439</v>
      </c>
      <c r="AC21">
        <f t="shared" si="2"/>
        <v>10333.41988039476</v>
      </c>
      <c r="AE21">
        <f t="shared" si="3"/>
        <v>0</v>
      </c>
      <c r="AF21">
        <f t="shared" si="4"/>
        <v>0</v>
      </c>
      <c r="AG21">
        <f t="shared" si="4"/>
        <v>-19.755665128061782</v>
      </c>
      <c r="AH21">
        <f t="shared" si="5"/>
        <v>-2733.6886572543749</v>
      </c>
      <c r="AI21">
        <f t="shared" si="6"/>
        <v>-2753.4443223824369</v>
      </c>
      <c r="AJ21">
        <f t="shared" si="7"/>
        <v>259.25237434914015</v>
      </c>
      <c r="AK21">
        <f t="shared" si="22"/>
        <v>16.94827560759024</v>
      </c>
      <c r="AL21">
        <f t="shared" si="8"/>
        <v>-2477.2436724257063</v>
      </c>
      <c r="AN21">
        <f t="shared" si="9"/>
        <v>0</v>
      </c>
      <c r="AO21">
        <f t="shared" si="9"/>
        <v>0</v>
      </c>
      <c r="AP21">
        <f t="shared" si="9"/>
        <v>-6.2839545880793981</v>
      </c>
      <c r="AQ21">
        <f t="shared" si="9"/>
        <v>-869.54173746007405</v>
      </c>
      <c r="AR21">
        <f t="shared" si="9"/>
        <v>-875.82569204815343</v>
      </c>
      <c r="AS21">
        <f t="shared" si="9"/>
        <v>82.463948275154323</v>
      </c>
      <c r="AT21">
        <f t="shared" si="9"/>
        <v>5.3909698091141776</v>
      </c>
      <c r="AU21">
        <f t="shared" si="9"/>
        <v>-787.97077396388488</v>
      </c>
      <c r="AW21">
        <v>18</v>
      </c>
      <c r="AX21">
        <f>IF(Z21&gt;0, (R21*SUMPRODUCT(K21:$K$98, X21:$X$98)-K21*$AZ$3)/Z21, 0)</f>
        <v>13076.527433283849</v>
      </c>
    </row>
    <row r="22" spans="5:50" x14ac:dyDescent="0.25">
      <c r="E22">
        <v>2022</v>
      </c>
      <c r="F22" s="15">
        <v>0.02</v>
      </c>
      <c r="G22" s="15">
        <v>2.1000000000000001E-2</v>
      </c>
      <c r="H22" s="5">
        <f t="shared" si="10"/>
        <v>7.1000000000000008E-2</v>
      </c>
      <c r="I22" s="5">
        <f t="shared" si="11"/>
        <v>1.071</v>
      </c>
      <c r="J22">
        <f t="shared" si="12"/>
        <v>0.93370681605975725</v>
      </c>
      <c r="K22">
        <f t="shared" si="20"/>
        <v>0.29699689646821636</v>
      </c>
      <c r="L22" s="2">
        <v>19</v>
      </c>
      <c r="M22" s="6">
        <v>8.090557E-3</v>
      </c>
      <c r="Q22" s="4">
        <f t="shared" si="21"/>
        <v>25</v>
      </c>
      <c r="R22">
        <f t="shared" si="0"/>
        <v>500000</v>
      </c>
      <c r="S22">
        <f t="shared" si="1"/>
        <v>13049.905593045725</v>
      </c>
      <c r="U22">
        <f t="shared" si="13"/>
        <v>8.090557E-3</v>
      </c>
      <c r="V22">
        <f t="shared" si="14"/>
        <v>0.01</v>
      </c>
      <c r="W22">
        <f t="shared" si="15"/>
        <v>0.79022660512247134</v>
      </c>
      <c r="X22">
        <f t="shared" si="16"/>
        <v>6.393373391659846E-3</v>
      </c>
      <c r="Y22">
        <f t="shared" si="17"/>
        <v>7.9022660512247135E-3</v>
      </c>
      <c r="Z22">
        <f t="shared" si="18"/>
        <v>0.77593096567958686</v>
      </c>
      <c r="AB22">
        <f t="shared" si="19"/>
        <v>10333.41988039476</v>
      </c>
      <c r="AC22">
        <f t="shared" si="2"/>
        <v>10125.825848839411</v>
      </c>
      <c r="AE22">
        <f t="shared" si="3"/>
        <v>0</v>
      </c>
      <c r="AF22">
        <f t="shared" si="4"/>
        <v>0</v>
      </c>
      <c r="AG22">
        <f t="shared" si="4"/>
        <v>-19.39827414198967</v>
      </c>
      <c r="AH22">
        <f t="shared" si="5"/>
        <v>-3196.6866958299229</v>
      </c>
      <c r="AI22">
        <f t="shared" si="6"/>
        <v>-3216.0849699719124</v>
      </c>
      <c r="AJ22">
        <f t="shared" si="7"/>
        <v>207.59403155534892</v>
      </c>
      <c r="AK22">
        <f t="shared" si="22"/>
        <v>217.00181748828999</v>
      </c>
      <c r="AL22">
        <f t="shared" si="8"/>
        <v>-2791.4891209282737</v>
      </c>
      <c r="AN22">
        <f t="shared" si="9"/>
        <v>0</v>
      </c>
      <c r="AO22">
        <f t="shared" si="9"/>
        <v>0</v>
      </c>
      <c r="AP22">
        <f t="shared" si="9"/>
        <v>-5.7612272170105845</v>
      </c>
      <c r="AQ22">
        <f t="shared" si="9"/>
        <v>-949.40602764272421</v>
      </c>
      <c r="AR22">
        <f t="shared" si="9"/>
        <v>-955.16725485973484</v>
      </c>
      <c r="AS22">
        <f t="shared" si="9"/>
        <v>61.654783097263604</v>
      </c>
      <c r="AT22">
        <f t="shared" si="9"/>
        <v>64.44886632198444</v>
      </c>
      <c r="AU22">
        <f t="shared" si="9"/>
        <v>-829.06360544048675</v>
      </c>
      <c r="AW22">
        <v>19</v>
      </c>
      <c r="AX22">
        <f>IF(Z22&gt;0, (R22*SUMPRODUCT(K22:$K$98, X22:$X$98)-K22*$AZ$3)/Z22, 0)</f>
        <v>13049.905593045725</v>
      </c>
    </row>
    <row r="23" spans="5:50" x14ac:dyDescent="0.25">
      <c r="E23">
        <v>2023</v>
      </c>
      <c r="F23" s="15">
        <v>5.3900000000000003E-2</v>
      </c>
      <c r="G23" s="15"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0.26517580041805033</v>
      </c>
      <c r="L23" s="2">
        <v>20</v>
      </c>
      <c r="M23" s="6">
        <v>9.5159809999999997E-3</v>
      </c>
      <c r="Q23" s="4">
        <f t="shared" si="21"/>
        <v>25</v>
      </c>
      <c r="R23">
        <f t="shared" si="0"/>
        <v>500000</v>
      </c>
      <c r="S23">
        <f t="shared" si="1"/>
        <v>13374.732581731174</v>
      </c>
      <c r="U23">
        <f t="shared" si="13"/>
        <v>9.5159809999999997E-3</v>
      </c>
      <c r="V23">
        <f t="shared" si="14"/>
        <v>0.01</v>
      </c>
      <c r="W23">
        <f t="shared" si="15"/>
        <v>0.77593096567958686</v>
      </c>
      <c r="X23">
        <f t="shared" si="16"/>
        <v>7.3837443267186003E-3</v>
      </c>
      <c r="Y23">
        <f t="shared" si="17"/>
        <v>7.7593096567958684E-3</v>
      </c>
      <c r="Z23">
        <f t="shared" si="18"/>
        <v>0.76078791169607241</v>
      </c>
      <c r="AB23">
        <f t="shared" si="19"/>
        <v>10125.825848839411</v>
      </c>
      <c r="AC23">
        <f t="shared" si="2"/>
        <v>10175.334870348679</v>
      </c>
      <c r="AE23">
        <f t="shared" si="3"/>
        <v>0</v>
      </c>
      <c r="AF23">
        <f t="shared" si="4"/>
        <v>0</v>
      </c>
      <c r="AG23">
        <f t="shared" si="4"/>
        <v>-19.019697792401811</v>
      </c>
      <c r="AH23">
        <f t="shared" si="5"/>
        <v>-3691.8721633593</v>
      </c>
      <c r="AI23">
        <f t="shared" si="6"/>
        <v>-3710.891861151702</v>
      </c>
      <c r="AJ23">
        <f t="shared" si="7"/>
        <v>-49.509021509267768</v>
      </c>
      <c r="AK23">
        <f t="shared" si="22"/>
        <v>708.80780941875889</v>
      </c>
      <c r="AL23">
        <f t="shared" si="8"/>
        <v>-3051.5930732422107</v>
      </c>
      <c r="AN23">
        <f t="shared" si="9"/>
        <v>0</v>
      </c>
      <c r="AO23">
        <f t="shared" si="9"/>
        <v>0</v>
      </c>
      <c r="AP23">
        <f t="shared" si="9"/>
        <v>-5.0435635858095749</v>
      </c>
      <c r="AQ23">
        <f t="shared" si="9"/>
        <v>-978.99515595992148</v>
      </c>
      <c r="AR23">
        <f t="shared" si="9"/>
        <v>-984.03871954573106</v>
      </c>
      <c r="AS23">
        <f t="shared" si="9"/>
        <v>-13.128594406634551</v>
      </c>
      <c r="AT23">
        <f t="shared" si="9"/>
        <v>187.95867820518427</v>
      </c>
      <c r="AU23">
        <f t="shared" si="9"/>
        <v>-809.20863574718135</v>
      </c>
      <c r="AW23">
        <v>20</v>
      </c>
      <c r="AX23">
        <f>IF(Z23&gt;0, (R23*SUMPRODUCT(K23:$K$98, X23:$X$98)-K23*$AZ$3)/Z23, 0)</f>
        <v>13374.732581731174</v>
      </c>
    </row>
    <row r="24" spans="5:50" x14ac:dyDescent="0.25">
      <c r="E24">
        <v>2024</v>
      </c>
      <c r="F24" s="5">
        <v>3.5571999999999999E-2</v>
      </c>
      <c r="G24" s="5"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0.23676410751611635</v>
      </c>
      <c r="L24" s="2">
        <v>21</v>
      </c>
      <c r="M24" s="6">
        <v>1.1135328E-2</v>
      </c>
      <c r="Q24" s="4">
        <f t="shared" si="21"/>
        <v>25</v>
      </c>
      <c r="R24">
        <f t="shared" si="0"/>
        <v>500000</v>
      </c>
      <c r="S24">
        <f t="shared" si="1"/>
        <v>13546.547911222038</v>
      </c>
      <c r="U24">
        <f t="shared" si="13"/>
        <v>1.1135328E-2</v>
      </c>
      <c r="V24">
        <f t="shared" si="14"/>
        <v>0.01</v>
      </c>
      <c r="W24">
        <f t="shared" si="15"/>
        <v>0.76078791169607241</v>
      </c>
      <c r="X24">
        <f t="shared" si="16"/>
        <v>8.4716229351708017E-3</v>
      </c>
      <c r="Y24">
        <f t="shared" si="17"/>
        <v>7.6078791169607246E-3</v>
      </c>
      <c r="Z24">
        <f t="shared" si="18"/>
        <v>0.74470840964394092</v>
      </c>
      <c r="AB24">
        <f t="shared" si="19"/>
        <v>10175.334870348679</v>
      </c>
      <c r="AC24">
        <f t="shared" si="2"/>
        <v>10088.228151131614</v>
      </c>
      <c r="AE24">
        <f t="shared" si="3"/>
        <v>0</v>
      </c>
      <c r="AF24">
        <f t="shared" si="4"/>
        <v>0</v>
      </c>
      <c r="AG24">
        <f t="shared" si="4"/>
        <v>-18.617710241098521</v>
      </c>
      <c r="AH24">
        <f t="shared" si="5"/>
        <v>-4235.8114675854013</v>
      </c>
      <c r="AI24">
        <f t="shared" si="6"/>
        <v>-4254.4291778264997</v>
      </c>
      <c r="AJ24">
        <f t="shared" si="7"/>
        <v>87.106719217064892</v>
      </c>
      <c r="AK24">
        <f t="shared" si="22"/>
        <v>712.27344092440762</v>
      </c>
      <c r="AL24">
        <f t="shared" si="8"/>
        <v>-3455.0490176850271</v>
      </c>
      <c r="AN24">
        <f t="shared" si="9"/>
        <v>0</v>
      </c>
      <c r="AO24">
        <f t="shared" si="9"/>
        <v>0</v>
      </c>
      <c r="AP24">
        <f t="shared" si="9"/>
        <v>-4.4080055492273509</v>
      </c>
      <c r="AQ24">
        <f t="shared" si="9"/>
        <v>-1002.8881217293886</v>
      </c>
      <c r="AR24">
        <f t="shared" si="9"/>
        <v>-1007.2961272786158</v>
      </c>
      <c r="AS24">
        <f t="shared" si="9"/>
        <v>20.623744634085309</v>
      </c>
      <c r="AT24">
        <f t="shared" si="9"/>
        <v>168.64078554790058</v>
      </c>
      <c r="AU24">
        <f t="shared" si="9"/>
        <v>-818.03159709662998</v>
      </c>
      <c r="AW24">
        <v>21</v>
      </c>
      <c r="AX24">
        <f>IF(Z24&gt;0, (R24*SUMPRODUCT(K24:$K$98, X24:$X$98)-K24*$AZ$3)/Z24, 0)</f>
        <v>13546.547911222038</v>
      </c>
    </row>
    <row r="25" spans="5:50" x14ac:dyDescent="0.25">
      <c r="E25">
        <v>2025</v>
      </c>
      <c r="F25" s="5">
        <v>3.5571999999999999E-2</v>
      </c>
      <c r="G25" s="5"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0.21139652456796101</v>
      </c>
      <c r="L25" s="2">
        <v>22</v>
      </c>
      <c r="M25" s="6">
        <v>1.2969985999999999E-2</v>
      </c>
      <c r="Q25" s="4">
        <f t="shared" si="21"/>
        <v>25</v>
      </c>
      <c r="R25">
        <f t="shared" si="0"/>
        <v>500000</v>
      </c>
      <c r="S25">
        <f t="shared" si="1"/>
        <v>13581.137264824823</v>
      </c>
      <c r="U25">
        <f t="shared" si="13"/>
        <v>1.2969985999999999E-2</v>
      </c>
      <c r="V25">
        <f t="shared" si="14"/>
        <v>0.01</v>
      </c>
      <c r="W25">
        <f t="shared" si="15"/>
        <v>0.74470840964394092</v>
      </c>
      <c r="X25">
        <f t="shared" si="16"/>
        <v>9.658857647164178E-3</v>
      </c>
      <c r="Y25">
        <f t="shared" si="17"/>
        <v>7.4470840964394091E-3</v>
      </c>
      <c r="Z25">
        <f t="shared" si="18"/>
        <v>0.72760246790033722</v>
      </c>
      <c r="AB25">
        <f t="shared" si="19"/>
        <v>10088.228151131614</v>
      </c>
      <c r="AC25">
        <f t="shared" si="2"/>
        <v>9881.6689907797772</v>
      </c>
      <c r="AE25">
        <f t="shared" si="3"/>
        <v>0</v>
      </c>
      <c r="AF25">
        <f t="shared" si="4"/>
        <v>0</v>
      </c>
      <c r="AG25">
        <f t="shared" si="4"/>
        <v>-18.19006169750843</v>
      </c>
      <c r="AH25">
        <f t="shared" si="5"/>
        <v>-4829.4288235820886</v>
      </c>
      <c r="AI25">
        <f t="shared" si="6"/>
        <v>-4847.6188852795967</v>
      </c>
      <c r="AJ25">
        <f t="shared" si="7"/>
        <v>206.55916035183691</v>
      </c>
      <c r="AK25">
        <f t="shared" si="22"/>
        <v>706.17597057921307</v>
      </c>
      <c r="AL25">
        <f t="shared" si="8"/>
        <v>-3934.883754348547</v>
      </c>
      <c r="AN25">
        <f t="shared" si="9"/>
        <v>0</v>
      </c>
      <c r="AO25">
        <f t="shared" si="9"/>
        <v>0</v>
      </c>
      <c r="AP25">
        <f t="shared" si="9"/>
        <v>-3.8453158245300676</v>
      </c>
      <c r="AQ25">
        <f t="shared" si="9"/>
        <v>-1020.92446895359</v>
      </c>
      <c r="AR25">
        <f t="shared" si="9"/>
        <v>-1024.7697847781201</v>
      </c>
      <c r="AS25">
        <f t="shared" si="9"/>
        <v>43.665888616054488</v>
      </c>
      <c r="AT25">
        <f t="shared" si="9"/>
        <v>149.28314591385234</v>
      </c>
      <c r="AU25">
        <f t="shared" si="9"/>
        <v>-831.82075024821324</v>
      </c>
      <c r="AW25">
        <v>22</v>
      </c>
      <c r="AX25">
        <f>IF(Z25&gt;0, (R25*SUMPRODUCT(K25:$K$98, X25:$X$98)-K25*$AZ$3)/Z25, 0)</f>
        <v>13581.137264824823</v>
      </c>
    </row>
    <row r="26" spans="5:50" x14ac:dyDescent="0.25">
      <c r="E26">
        <v>2026</v>
      </c>
      <c r="F26" s="5">
        <v>3.5571999999999999E-2</v>
      </c>
      <c r="G26" s="5"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0.18874689693567948</v>
      </c>
      <c r="L26" s="2">
        <v>23</v>
      </c>
      <c r="M26" s="6">
        <v>1.4883069000000001E-2</v>
      </c>
      <c r="Q26" s="4">
        <f t="shared" si="21"/>
        <v>25</v>
      </c>
      <c r="R26">
        <f t="shared" si="0"/>
        <v>500000</v>
      </c>
      <c r="S26">
        <f t="shared" si="1"/>
        <v>13490.889987419801</v>
      </c>
      <c r="U26">
        <f t="shared" si="13"/>
        <v>1.4883069000000001E-2</v>
      </c>
      <c r="V26">
        <f t="shared" si="14"/>
        <v>0.01</v>
      </c>
      <c r="W26">
        <f t="shared" si="15"/>
        <v>0.72760246790033722</v>
      </c>
      <c r="X26">
        <f t="shared" si="16"/>
        <v>1.0828957734331004E-2</v>
      </c>
      <c r="Y26">
        <f t="shared" si="17"/>
        <v>7.2760246790033725E-3</v>
      </c>
      <c r="Z26">
        <f t="shared" si="18"/>
        <v>0.70949748548700287</v>
      </c>
      <c r="AB26">
        <f t="shared" si="19"/>
        <v>9881.6689907797772</v>
      </c>
      <c r="AC26">
        <f t="shared" si="2"/>
        <v>9571.7525230561332</v>
      </c>
      <c r="AE26">
        <f t="shared" si="3"/>
        <v>0</v>
      </c>
      <c r="AF26">
        <f t="shared" si="4"/>
        <v>0</v>
      </c>
      <c r="AG26">
        <f t="shared" si="4"/>
        <v>-17.737437137175071</v>
      </c>
      <c r="AH26">
        <f t="shared" si="5"/>
        <v>-5414.4788671655024</v>
      </c>
      <c r="AI26">
        <f t="shared" si="6"/>
        <v>-5432.2163043026776</v>
      </c>
      <c r="AJ26">
        <f t="shared" si="7"/>
        <v>309.91646772364402</v>
      </c>
      <c r="AK26">
        <f t="shared" si="22"/>
        <v>691.71682935458443</v>
      </c>
      <c r="AL26">
        <f t="shared" si="8"/>
        <v>-4430.5830072244489</v>
      </c>
      <c r="AN26">
        <f t="shared" si="9"/>
        <v>0</v>
      </c>
      <c r="AO26">
        <f t="shared" si="9"/>
        <v>0</v>
      </c>
      <c r="AP26">
        <f t="shared" si="9"/>
        <v>-3.3478862192334766</v>
      </c>
      <c r="AQ26">
        <f t="shared" si="9"/>
        <v>-1021.9660847013016</v>
      </c>
      <c r="AR26">
        <f t="shared" si="9"/>
        <v>-1025.3139709205352</v>
      </c>
      <c r="AS26">
        <f t="shared" si="9"/>
        <v>58.495771592104475</v>
      </c>
      <c r="AT26">
        <f t="shared" si="9"/>
        <v>130.55940509886474</v>
      </c>
      <c r="AU26">
        <f t="shared" si="9"/>
        <v>-836.25879422956586</v>
      </c>
      <c r="AW26">
        <v>23</v>
      </c>
      <c r="AX26">
        <f>IF(Z26&gt;0, (R26*SUMPRODUCT(K26:$K$98, X26:$X$98)-K26*$AZ$3)/Z26, 0)</f>
        <v>13490.889987419801</v>
      </c>
    </row>
    <row r="27" spans="5:50" x14ac:dyDescent="0.25">
      <c r="E27">
        <v>2027</v>
      </c>
      <c r="F27" s="5">
        <v>3.5571999999999999E-2</v>
      </c>
      <c r="G27" s="5"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0.16852401512114237</v>
      </c>
      <c r="L27" s="2">
        <v>24</v>
      </c>
      <c r="M27" s="6">
        <v>1.6930661E-2</v>
      </c>
      <c r="Q27" s="4">
        <f t="shared" si="21"/>
        <v>25</v>
      </c>
      <c r="R27">
        <f t="shared" si="0"/>
        <v>500000</v>
      </c>
      <c r="S27">
        <f t="shared" si="1"/>
        <v>13303.512066098558</v>
      </c>
      <c r="U27">
        <f t="shared" si="13"/>
        <v>1.6930661E-2</v>
      </c>
      <c r="V27">
        <f t="shared" si="14"/>
        <v>0.01</v>
      </c>
      <c r="W27">
        <f t="shared" si="15"/>
        <v>0.70949748548700287</v>
      </c>
      <c r="X27">
        <f t="shared" si="16"/>
        <v>1.2012261407132865E-2</v>
      </c>
      <c r="Y27">
        <f t="shared" si="17"/>
        <v>7.0949748548700285E-3</v>
      </c>
      <c r="Z27">
        <f t="shared" si="18"/>
        <v>0.69039024922500003</v>
      </c>
      <c r="AB27">
        <f t="shared" si="19"/>
        <v>9571.7525230561332</v>
      </c>
      <c r="AC27">
        <f t="shared" si="2"/>
        <v>9184.6150108815782</v>
      </c>
      <c r="AE27">
        <f t="shared" si="3"/>
        <v>0</v>
      </c>
      <c r="AF27">
        <f t="shared" si="4"/>
        <v>0</v>
      </c>
      <c r="AG27">
        <f t="shared" si="4"/>
        <v>-17.259756230625001</v>
      </c>
      <c r="AH27">
        <f t="shared" si="5"/>
        <v>-6006.1307035664331</v>
      </c>
      <c r="AI27">
        <f t="shared" si="6"/>
        <v>-6023.3904597970577</v>
      </c>
      <c r="AJ27">
        <f t="shared" si="7"/>
        <v>387.13751217455501</v>
      </c>
      <c r="AK27">
        <f t="shared" si="22"/>
        <v>670.02267661392943</v>
      </c>
      <c r="AL27">
        <f t="shared" si="8"/>
        <v>-4966.2302710085733</v>
      </c>
      <c r="AN27">
        <f t="shared" si="9"/>
        <v>0</v>
      </c>
      <c r="AO27">
        <f t="shared" si="9"/>
        <v>0</v>
      </c>
      <c r="AP27">
        <f t="shared" si="9"/>
        <v>-2.9086834199970788</v>
      </c>
      <c r="AQ27">
        <f t="shared" si="9"/>
        <v>-1012.177261507387</v>
      </c>
      <c r="AR27">
        <f t="shared" si="9"/>
        <v>-1015.085944927384</v>
      </c>
      <c r="AS27">
        <f t="shared" si="9"/>
        <v>65.241967955666155</v>
      </c>
      <c r="AT27">
        <f t="shared" si="9"/>
        <v>112.91491168519413</v>
      </c>
      <c r="AU27">
        <f t="shared" si="9"/>
        <v>-836.92906528652384</v>
      </c>
      <c r="AW27">
        <v>24</v>
      </c>
      <c r="AX27">
        <f>IF(Z27&gt;0, (R27*SUMPRODUCT(K27:$K$98, X27:$X$98)-K27*$AZ$3)/Z27, 0)</f>
        <v>13303.512066098558</v>
      </c>
    </row>
    <row r="28" spans="5:50" x14ac:dyDescent="0.25">
      <c r="E28">
        <v>2028</v>
      </c>
      <c r="F28" s="5">
        <v>3.5571999999999999E-2</v>
      </c>
      <c r="G28" s="5"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0.15046787064387712</v>
      </c>
      <c r="L28" s="2">
        <v>25</v>
      </c>
      <c r="M28" s="6">
        <v>1.9185959999999998E-2</v>
      </c>
      <c r="Q28" s="4">
        <f t="shared" si="21"/>
        <v>25</v>
      </c>
      <c r="R28">
        <f t="shared" si="0"/>
        <v>500000</v>
      </c>
      <c r="S28">
        <f t="shared" si="1"/>
        <v>13038.973863358309</v>
      </c>
      <c r="U28">
        <f t="shared" si="13"/>
        <v>1.9185959999999998E-2</v>
      </c>
      <c r="V28">
        <f t="shared" si="14"/>
        <v>0.01</v>
      </c>
      <c r="W28">
        <f t="shared" si="15"/>
        <v>0.69039024922500003</v>
      </c>
      <c r="X28">
        <f t="shared" si="16"/>
        <v>1.324579970602088E-2</v>
      </c>
      <c r="Y28">
        <f t="shared" si="17"/>
        <v>6.9039024922500003E-3</v>
      </c>
      <c r="Z28">
        <f t="shared" si="18"/>
        <v>0.67024054702672908</v>
      </c>
      <c r="AB28">
        <f t="shared" si="19"/>
        <v>9184.6150108815782</v>
      </c>
      <c r="AC28">
        <f t="shared" si="2"/>
        <v>8739.2489748444968</v>
      </c>
      <c r="AE28">
        <f t="shared" si="3"/>
        <v>0</v>
      </c>
      <c r="AF28">
        <f t="shared" si="4"/>
        <v>0</v>
      </c>
      <c r="AG28">
        <f t="shared" si="4"/>
        <v>-16.756013675668228</v>
      </c>
      <c r="AH28">
        <f t="shared" si="5"/>
        <v>-6622.89985301044</v>
      </c>
      <c r="AI28">
        <f t="shared" si="6"/>
        <v>-6639.6558666861083</v>
      </c>
      <c r="AJ28">
        <f t="shared" si="7"/>
        <v>445.36603603708136</v>
      </c>
      <c r="AK28">
        <f t="shared" si="22"/>
        <v>642.92305076171056</v>
      </c>
      <c r="AL28">
        <f t="shared" si="8"/>
        <v>-5551.3667798873166</v>
      </c>
      <c r="AN28">
        <f t="shared" si="9"/>
        <v>0</v>
      </c>
      <c r="AO28">
        <f t="shared" si="9"/>
        <v>0</v>
      </c>
      <c r="AP28">
        <f t="shared" si="9"/>
        <v>-2.5212416982574828</v>
      </c>
      <c r="AQ28">
        <f t="shared" si="9"/>
        <v>-996.53363837012773</v>
      </c>
      <c r="AR28">
        <f t="shared" si="9"/>
        <v>-999.05488006838516</v>
      </c>
      <c r="AS28">
        <f t="shared" si="9"/>
        <v>67.013279099603878</v>
      </c>
      <c r="AT28">
        <f t="shared" si="9"/>
        <v>96.73926243597991</v>
      </c>
      <c r="AU28">
        <f t="shared" si="9"/>
        <v>-835.3023385328014</v>
      </c>
      <c r="AW28">
        <v>25</v>
      </c>
      <c r="AX28">
        <f>IF(Z28&gt;0, (R28*SUMPRODUCT(K28:$K$98, X28:$X$98)-K28*$AZ$3)/Z28, 0)</f>
        <v>13038.973863358309</v>
      </c>
    </row>
    <row r="29" spans="5:50" x14ac:dyDescent="0.25">
      <c r="E29">
        <v>2029</v>
      </c>
      <c r="F29" s="5">
        <v>3.5571999999999999E-2</v>
      </c>
      <c r="G29" s="5"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0.13434631307489028</v>
      </c>
      <c r="L29" s="2">
        <v>26</v>
      </c>
      <c r="M29" s="6">
        <v>2.1884238E-2</v>
      </c>
      <c r="Q29" s="4">
        <f t="shared" si="21"/>
        <v>25</v>
      </c>
      <c r="R29">
        <f t="shared" si="0"/>
        <v>500000</v>
      </c>
      <c r="S29">
        <f t="shared" si="1"/>
        <v>12712.548308381554</v>
      </c>
      <c r="U29">
        <f t="shared" si="13"/>
        <v>2.1884238E-2</v>
      </c>
      <c r="V29">
        <f t="shared" si="14"/>
        <v>0.01</v>
      </c>
      <c r="W29">
        <f t="shared" si="15"/>
        <v>0.67024054702672908</v>
      </c>
      <c r="X29">
        <f t="shared" si="16"/>
        <v>1.4667703648383133E-2</v>
      </c>
      <c r="Y29">
        <f t="shared" si="17"/>
        <v>6.7024054702672911E-3</v>
      </c>
      <c r="Z29">
        <f t="shared" si="18"/>
        <v>0.64887043790807875</v>
      </c>
      <c r="AB29">
        <f t="shared" si="19"/>
        <v>8739.2489748444968</v>
      </c>
      <c r="AC29">
        <f t="shared" si="2"/>
        <v>8248.7967877871451</v>
      </c>
      <c r="AE29">
        <f t="shared" si="3"/>
        <v>0</v>
      </c>
      <c r="AF29">
        <f t="shared" si="4"/>
        <v>0</v>
      </c>
      <c r="AG29">
        <f t="shared" si="4"/>
        <v>-16.22176094770197</v>
      </c>
      <c r="AH29">
        <f t="shared" si="5"/>
        <v>-7333.8518241915663</v>
      </c>
      <c r="AI29">
        <f t="shared" si="6"/>
        <v>-7350.0735851392683</v>
      </c>
      <c r="AJ29">
        <f t="shared" si="7"/>
        <v>490.45218705735169</v>
      </c>
      <c r="AK29">
        <f t="shared" si="22"/>
        <v>611.74742823911481</v>
      </c>
      <c r="AL29">
        <f t="shared" si="8"/>
        <v>-6247.8739698428017</v>
      </c>
      <c r="AN29">
        <f t="shared" si="9"/>
        <v>0</v>
      </c>
      <c r="AO29">
        <f t="shared" si="9"/>
        <v>0</v>
      </c>
      <c r="AP29">
        <f t="shared" si="9"/>
        <v>-2.1793337749059978</v>
      </c>
      <c r="AQ29">
        <f t="shared" si="9"/>
        <v>-985.27595321769536</v>
      </c>
      <c r="AR29">
        <f t="shared" si="9"/>
        <v>-987.45528699260137</v>
      </c>
      <c r="AS29">
        <f t="shared" si="9"/>
        <v>65.890443070671623</v>
      </c>
      <c r="AT29">
        <f t="shared" si="9"/>
        <v>82.186011516971092</v>
      </c>
      <c r="AU29">
        <f t="shared" si="9"/>
        <v>-839.37883240495864</v>
      </c>
      <c r="AW29">
        <v>26</v>
      </c>
      <c r="AX29">
        <f>IF(Z29&gt;0, (R29*SUMPRODUCT(K29:$K$98, X29:$X$98)-K29*$AZ$3)/Z29, 0)</f>
        <v>12712.548308381554</v>
      </c>
    </row>
    <row r="30" spans="5:50" x14ac:dyDescent="0.25">
      <c r="E30">
        <v>2030</v>
      </c>
      <c r="F30" s="5">
        <v>3.5571999999999999E-2</v>
      </c>
      <c r="G30" s="5"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0.11995206524543775</v>
      </c>
      <c r="L30" s="2">
        <v>27</v>
      </c>
      <c r="M30" s="6">
        <v>2.4761703999999999E-2</v>
      </c>
      <c r="Q30" s="4">
        <f t="shared" si="21"/>
        <v>25</v>
      </c>
      <c r="R30">
        <f t="shared" si="0"/>
        <v>500000</v>
      </c>
      <c r="S30">
        <f t="shared" si="1"/>
        <v>12318.696266768367</v>
      </c>
      <c r="U30">
        <f t="shared" si="13"/>
        <v>2.4761703999999999E-2</v>
      </c>
      <c r="V30">
        <f t="shared" si="14"/>
        <v>0.01</v>
      </c>
      <c r="W30">
        <f t="shared" si="15"/>
        <v>0.64887043790807875</v>
      </c>
      <c r="X30">
        <f t="shared" si="16"/>
        <v>1.6067137717830225E-2</v>
      </c>
      <c r="Y30">
        <f t="shared" si="17"/>
        <v>6.4887043790807872E-3</v>
      </c>
      <c r="Z30">
        <f t="shared" si="18"/>
        <v>0.62631459581116777</v>
      </c>
      <c r="AB30">
        <f t="shared" si="19"/>
        <v>8248.7967877871451</v>
      </c>
      <c r="AC30">
        <f t="shared" si="2"/>
        <v>7715.3792732415714</v>
      </c>
      <c r="AE30">
        <f t="shared" si="3"/>
        <v>0</v>
      </c>
      <c r="AF30">
        <f t="shared" si="4"/>
        <v>0</v>
      </c>
      <c r="AG30">
        <f t="shared" si="4"/>
        <v>-15.657864895279195</v>
      </c>
      <c r="AH30">
        <f t="shared" si="5"/>
        <v>-8033.5688589151123</v>
      </c>
      <c r="AI30">
        <f t="shared" si="6"/>
        <v>-8049.2267238103914</v>
      </c>
      <c r="AJ30">
        <f t="shared" si="7"/>
        <v>533.41751454557379</v>
      </c>
      <c r="AK30">
        <f t="shared" si="22"/>
        <v>577.41577514510027</v>
      </c>
      <c r="AL30">
        <f t="shared" si="8"/>
        <v>-6938.3934341197173</v>
      </c>
      <c r="AN30">
        <f t="shared" si="9"/>
        <v>0</v>
      </c>
      <c r="AO30">
        <f t="shared" si="9"/>
        <v>0</v>
      </c>
      <c r="AP30">
        <f t="shared" si="9"/>
        <v>-1.8781932315227794</v>
      </c>
      <c r="AQ30">
        <f t="shared" si="9"/>
        <v>-963.6431759183024</v>
      </c>
      <c r="AR30">
        <f t="shared" si="9"/>
        <v>-965.5213691498252</v>
      </c>
      <c r="AS30">
        <f t="shared" si="9"/>
        <v>63.984532507829911</v>
      </c>
      <c r="AT30">
        <f t="shared" si="9"/>
        <v>69.262214733950074</v>
      </c>
      <c r="AU30">
        <f t="shared" si="9"/>
        <v>-832.27462190804522</v>
      </c>
      <c r="AW30">
        <v>27</v>
      </c>
      <c r="AX30">
        <f>IF(Z30&gt;0, (R30*SUMPRODUCT(K30:$K$98, X30:$X$98)-K30*$AZ$3)/Z30, 0)</f>
        <v>12318.696266768367</v>
      </c>
    </row>
    <row r="31" spans="5:50" x14ac:dyDescent="0.25">
      <c r="E31">
        <v>2031</v>
      </c>
      <c r="F31" s="5">
        <v>3.5571999999999999E-2</v>
      </c>
      <c r="G31" s="5"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0.10710005825485512</v>
      </c>
      <c r="L31" s="2">
        <v>28</v>
      </c>
      <c r="M31" s="6">
        <v>2.7627288E-2</v>
      </c>
      <c r="Q31" s="4">
        <f t="shared" si="21"/>
        <v>25</v>
      </c>
      <c r="R31">
        <f t="shared" si="0"/>
        <v>500000</v>
      </c>
      <c r="S31">
        <f t="shared" si="1"/>
        <v>11870.931513745336</v>
      </c>
      <c r="U31">
        <f t="shared" si="13"/>
        <v>2.7627288E-2</v>
      </c>
      <c r="V31">
        <f t="shared" si="14"/>
        <v>0.01</v>
      </c>
      <c r="W31">
        <f t="shared" si="15"/>
        <v>0.62631459581116777</v>
      </c>
      <c r="X31">
        <f t="shared" si="16"/>
        <v>1.7303373717078727E-2</v>
      </c>
      <c r="Y31">
        <f t="shared" si="17"/>
        <v>6.263145958111678E-3</v>
      </c>
      <c r="Z31">
        <f t="shared" si="18"/>
        <v>0.60274807613597736</v>
      </c>
      <c r="AB31">
        <f t="shared" si="19"/>
        <v>7715.3792732415714</v>
      </c>
      <c r="AC31">
        <f t="shared" si="2"/>
        <v>7155.1811318519467</v>
      </c>
      <c r="AE31">
        <f t="shared" si="3"/>
        <v>0</v>
      </c>
      <c r="AF31">
        <f t="shared" si="4"/>
        <v>0</v>
      </c>
      <c r="AG31">
        <f t="shared" si="4"/>
        <v>-15.068701903399434</v>
      </c>
      <c r="AH31">
        <f t="shared" si="5"/>
        <v>-8651.686858539364</v>
      </c>
      <c r="AI31">
        <f t="shared" si="6"/>
        <v>-8666.7555604427635</v>
      </c>
      <c r="AJ31">
        <f t="shared" si="7"/>
        <v>560.19814138962465</v>
      </c>
      <c r="AK31">
        <f t="shared" si="22"/>
        <v>540.07654912691009</v>
      </c>
      <c r="AL31">
        <f t="shared" si="8"/>
        <v>-7566.4808699262285</v>
      </c>
      <c r="AN31">
        <f t="shared" si="9"/>
        <v>0</v>
      </c>
      <c r="AO31">
        <f t="shared" si="9"/>
        <v>0</v>
      </c>
      <c r="AP31">
        <f t="shared" si="9"/>
        <v>-1.6138588516791257</v>
      </c>
      <c r="AQ31">
        <f t="shared" si="9"/>
        <v>-926.59616655233037</v>
      </c>
      <c r="AR31">
        <f t="shared" si="9"/>
        <v>-928.21002540400946</v>
      </c>
      <c r="AS31">
        <f t="shared" si="9"/>
        <v>59.997253577090369</v>
      </c>
      <c r="AT31">
        <f t="shared" si="9"/>
        <v>57.842229873573196</v>
      </c>
      <c r="AU31">
        <f t="shared" si="9"/>
        <v>-810.37054195334588</v>
      </c>
      <c r="AW31">
        <v>28</v>
      </c>
      <c r="AX31">
        <f>IF(Z31&gt;0, (R31*SUMPRODUCT(K31:$K$98, X31:$X$98)-K31*$AZ$3)/Z31, 0)</f>
        <v>11870.931513745336</v>
      </c>
    </row>
    <row r="32" spans="5:50" x14ac:dyDescent="0.25">
      <c r="E32">
        <v>2032</v>
      </c>
      <c r="F32" s="5">
        <v>3.5571999999999999E-2</v>
      </c>
      <c r="G32" s="5"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9.562505201326349E-2</v>
      </c>
      <c r="L32" s="2">
        <v>29</v>
      </c>
      <c r="M32" s="6">
        <v>3.0780427999999999E-2</v>
      </c>
      <c r="Q32" s="4">
        <f t="shared" si="21"/>
        <v>25</v>
      </c>
      <c r="R32">
        <f t="shared" si="0"/>
        <v>500000</v>
      </c>
      <c r="S32">
        <f t="shared" si="1"/>
        <v>11396.007002681352</v>
      </c>
      <c r="U32">
        <f t="shared" si="13"/>
        <v>3.0780427999999999E-2</v>
      </c>
      <c r="V32">
        <f t="shared" si="14"/>
        <v>0.01</v>
      </c>
      <c r="W32">
        <f t="shared" si="15"/>
        <v>0.60274807613597736</v>
      </c>
      <c r="X32">
        <f t="shared" si="16"/>
        <v>1.8552843759641967E-2</v>
      </c>
      <c r="Y32">
        <f t="shared" si="17"/>
        <v>6.0274807613597738E-3</v>
      </c>
      <c r="Z32">
        <f t="shared" si="18"/>
        <v>0.57816775161497569</v>
      </c>
      <c r="AB32">
        <f t="shared" si="19"/>
        <v>7155.1811318519467</v>
      </c>
      <c r="AC32">
        <f t="shared" si="2"/>
        <v>6588.8037461287959</v>
      </c>
      <c r="AE32">
        <f t="shared" si="3"/>
        <v>0</v>
      </c>
      <c r="AF32">
        <f t="shared" si="4"/>
        <v>0</v>
      </c>
      <c r="AG32">
        <f t="shared" si="4"/>
        <v>-14.454193790374392</v>
      </c>
      <c r="AH32">
        <f t="shared" si="5"/>
        <v>-9276.421879820984</v>
      </c>
      <c r="AI32">
        <f t="shared" si="6"/>
        <v>-9290.8760736113582</v>
      </c>
      <c r="AJ32">
        <f t="shared" si="7"/>
        <v>566.37738572315084</v>
      </c>
      <c r="AK32">
        <f t="shared" si="22"/>
        <v>500.86267922963634</v>
      </c>
      <c r="AL32">
        <f t="shared" si="8"/>
        <v>-8223.6360086585719</v>
      </c>
      <c r="AN32">
        <f t="shared" si="9"/>
        <v>0</v>
      </c>
      <c r="AO32">
        <f t="shared" si="9"/>
        <v>0</v>
      </c>
      <c r="AP32">
        <f t="shared" si="9"/>
        <v>-1.3821830330143414</v>
      </c>
      <c r="AQ32">
        <f t="shared" si="9"/>
        <v>-887.05832475485704</v>
      </c>
      <c r="AR32">
        <f t="shared" si="9"/>
        <v>-888.44050778787141</v>
      </c>
      <c r="AS32">
        <f t="shared" si="9"/>
        <v>54.159866968912496</v>
      </c>
      <c r="AT32">
        <f t="shared" si="9"/>
        <v>47.895019752836482</v>
      </c>
      <c r="AU32">
        <f t="shared" si="9"/>
        <v>-786.38562106612255</v>
      </c>
      <c r="AW32">
        <v>29</v>
      </c>
      <c r="AX32">
        <f>IF(Z32&gt;0, (R32*SUMPRODUCT(K32:$K$98, X32:$X$98)-K32*$AZ$3)/Z32, 0)</f>
        <v>11396.007002681352</v>
      </c>
    </row>
    <row r="33" spans="5:50" x14ac:dyDescent="0.25">
      <c r="E33">
        <v>2033</v>
      </c>
      <c r="F33" s="5">
        <v>3.5571999999999999E-2</v>
      </c>
      <c r="G33" s="5"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8.5379510726128108E-2</v>
      </c>
      <c r="L33" s="2">
        <v>30</v>
      </c>
      <c r="M33" s="6">
        <v>3.4133669999999998E-2</v>
      </c>
      <c r="Q33" s="4">
        <f t="shared" si="21"/>
        <v>25</v>
      </c>
      <c r="R33">
        <f t="shared" si="0"/>
        <v>500000</v>
      </c>
      <c r="S33">
        <f t="shared" si="1"/>
        <v>10899.04548463928</v>
      </c>
      <c r="U33">
        <f t="shared" si="13"/>
        <v>3.4133669999999998E-2</v>
      </c>
      <c r="V33">
        <f t="shared" si="14"/>
        <v>0.01</v>
      </c>
      <c r="W33">
        <f t="shared" si="15"/>
        <v>0.57816775161497569</v>
      </c>
      <c r="X33">
        <f t="shared" si="16"/>
        <v>1.9734987238267547E-2</v>
      </c>
      <c r="Y33">
        <f t="shared" si="17"/>
        <v>5.7816775161497573E-3</v>
      </c>
      <c r="Z33">
        <f t="shared" si="18"/>
        <v>0.55265108686055842</v>
      </c>
      <c r="AB33">
        <f t="shared" si="19"/>
        <v>6588.8037461287959</v>
      </c>
      <c r="AC33">
        <f t="shared" si="2"/>
        <v>6023.3693328285599</v>
      </c>
      <c r="AE33">
        <f t="shared" si="3"/>
        <v>0</v>
      </c>
      <c r="AF33">
        <f t="shared" si="4"/>
        <v>0</v>
      </c>
      <c r="AG33">
        <f t="shared" si="4"/>
        <v>-13.81627717151396</v>
      </c>
      <c r="AH33">
        <f t="shared" si="5"/>
        <v>-9867.4936191337729</v>
      </c>
      <c r="AI33">
        <f t="shared" si="6"/>
        <v>-9881.3098963052871</v>
      </c>
      <c r="AJ33">
        <f t="shared" si="7"/>
        <v>565.43441330023597</v>
      </c>
      <c r="AK33">
        <f t="shared" si="22"/>
        <v>461.21626222901574</v>
      </c>
      <c r="AL33">
        <f t="shared" si="8"/>
        <v>-8854.659220776035</v>
      </c>
      <c r="AN33">
        <f t="shared" si="9"/>
        <v>0</v>
      </c>
      <c r="AO33">
        <f t="shared" si="9"/>
        <v>0</v>
      </c>
      <c r="AP33">
        <f t="shared" si="9"/>
        <v>-1.1796269849604351</v>
      </c>
      <c r="AQ33">
        <f t="shared" si="9"/>
        <v>-842.48177729483257</v>
      </c>
      <c r="AR33">
        <f t="shared" si="9"/>
        <v>-843.66140427979303</v>
      </c>
      <c r="AS33">
        <f t="shared" si="9"/>
        <v>48.276513555289448</v>
      </c>
      <c r="AT33">
        <f t="shared" si="9"/>
        <v>39.378418808046966</v>
      </c>
      <c r="AU33">
        <f t="shared" si="9"/>
        <v>-756.00647191645669</v>
      </c>
      <c r="AW33">
        <v>30</v>
      </c>
      <c r="AX33">
        <f>IF(Z33&gt;0, (R33*SUMPRODUCT(K33:$K$98, X33:$X$98)-K33*$AZ$3)/Z33, 0)</f>
        <v>10899.04548463928</v>
      </c>
    </row>
    <row r="34" spans="5:50" x14ac:dyDescent="0.25">
      <c r="E34">
        <v>2034</v>
      </c>
      <c r="F34" s="5">
        <v>3.5571999999999999E-2</v>
      </c>
      <c r="G34" s="5"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7.6231706005471522E-2</v>
      </c>
      <c r="L34" s="2">
        <v>31</v>
      </c>
      <c r="M34" s="6">
        <v>3.7867151000000002E-2</v>
      </c>
      <c r="Q34" s="4">
        <f t="shared" si="21"/>
        <v>25</v>
      </c>
      <c r="R34">
        <f t="shared" si="0"/>
        <v>500000</v>
      </c>
      <c r="S34">
        <f t="shared" si="1"/>
        <v>10391.638729264763</v>
      </c>
      <c r="U34">
        <f t="shared" si="13"/>
        <v>3.7867151000000002E-2</v>
      </c>
      <c r="V34">
        <f t="shared" si="14"/>
        <v>0.01</v>
      </c>
      <c r="W34">
        <f t="shared" si="15"/>
        <v>0.55265108686055842</v>
      </c>
      <c r="X34">
        <f t="shared" si="16"/>
        <v>2.0927322156462883E-2</v>
      </c>
      <c r="Y34">
        <f t="shared" si="17"/>
        <v>5.5265108686055843E-3</v>
      </c>
      <c r="Z34">
        <f t="shared" si="18"/>
        <v>0.52619725383548999</v>
      </c>
      <c r="AB34">
        <f t="shared" si="19"/>
        <v>6023.3693328285599</v>
      </c>
      <c r="AC34">
        <f t="shared" si="2"/>
        <v>5468.0517621896388</v>
      </c>
      <c r="AE34">
        <f t="shared" si="3"/>
        <v>0</v>
      </c>
      <c r="AF34">
        <f t="shared" si="4"/>
        <v>0</v>
      </c>
      <c r="AG34">
        <f t="shared" si="4"/>
        <v>-13.154931345887249</v>
      </c>
      <c r="AH34">
        <f t="shared" si="5"/>
        <v>-10463.661078231442</v>
      </c>
      <c r="AI34">
        <f t="shared" si="6"/>
        <v>-10476.816009577329</v>
      </c>
      <c r="AJ34">
        <f t="shared" si="7"/>
        <v>555.3175706389211</v>
      </c>
      <c r="AK34">
        <f t="shared" si="22"/>
        <v>421.63585329799923</v>
      </c>
      <c r="AL34">
        <f t="shared" si="8"/>
        <v>-9499.8625856404087</v>
      </c>
      <c r="AN34">
        <f t="shared" si="9"/>
        <v>0</v>
      </c>
      <c r="AO34">
        <f t="shared" si="9"/>
        <v>0</v>
      </c>
      <c r="AP34">
        <f t="shared" si="9"/>
        <v>-1.0028228588818386</v>
      </c>
      <c r="AQ34">
        <f t="shared" si="9"/>
        <v>-797.66273505663446</v>
      </c>
      <c r="AR34">
        <f t="shared" si="9"/>
        <v>-798.66555791551627</v>
      </c>
      <c r="AS34">
        <f t="shared" si="9"/>
        <v>42.332805784618898</v>
      </c>
      <c r="AT34">
        <f t="shared" si="9"/>
        <v>32.142020409979196</v>
      </c>
      <c r="AU34">
        <f t="shared" ref="AU34:AU89" si="23">AL34*$K34</f>
        <v>-724.19073172091817</v>
      </c>
      <c r="AW34">
        <v>31</v>
      </c>
      <c r="AX34">
        <f>IF(Z34&gt;0, (R34*SUMPRODUCT(K34:$K$98, X34:$X$98)-K34*$AZ$3)/Z34, 0)</f>
        <v>10391.638729264763</v>
      </c>
    </row>
    <row r="35" spans="5:50" x14ac:dyDescent="0.25">
      <c r="E35">
        <v>2035</v>
      </c>
      <c r="F35" s="5">
        <v>3.5571999999999999E-2</v>
      </c>
      <c r="G35" s="5"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6.8064023219171002E-2</v>
      </c>
      <c r="L35" s="2">
        <v>32</v>
      </c>
      <c r="M35" s="6">
        <v>4.2172894000000002E-2</v>
      </c>
      <c r="Q35" s="4">
        <f t="shared" si="21"/>
        <v>25</v>
      </c>
      <c r="R35">
        <f t="shared" si="0"/>
        <v>500000</v>
      </c>
      <c r="S35">
        <f t="shared" si="1"/>
        <v>9878.3853836949747</v>
      </c>
      <c r="U35">
        <f t="shared" si="13"/>
        <v>4.2172894000000002E-2</v>
      </c>
      <c r="V35">
        <f t="shared" si="14"/>
        <v>0.01</v>
      </c>
      <c r="W35">
        <f t="shared" si="15"/>
        <v>0.52619725383548999</v>
      </c>
      <c r="X35">
        <f t="shared" si="16"/>
        <v>2.2191261009095214E-2</v>
      </c>
      <c r="Y35">
        <f t="shared" si="17"/>
        <v>5.2619725383548999E-3</v>
      </c>
      <c r="Z35">
        <f t="shared" si="18"/>
        <v>0.49874402028803988</v>
      </c>
      <c r="AB35">
        <f t="shared" si="19"/>
        <v>5468.0517621896388</v>
      </c>
      <c r="AC35">
        <f t="shared" si="2"/>
        <v>4926.7856402186435</v>
      </c>
      <c r="AE35">
        <f t="shared" si="3"/>
        <v>0</v>
      </c>
      <c r="AF35">
        <f t="shared" ref="AF35:AG66" si="24">-$Z35*P35</f>
        <v>0</v>
      </c>
      <c r="AG35">
        <f t="shared" si="24"/>
        <v>-12.468600507200996</v>
      </c>
      <c r="AH35">
        <f t="shared" si="5"/>
        <v>-11095.630504547607</v>
      </c>
      <c r="AI35">
        <f t="shared" ref="AI35:AI66" si="25">SUM(AE35:AH35)</f>
        <v>-11108.099105054809</v>
      </c>
      <c r="AJ35">
        <f t="shared" si="7"/>
        <v>541.2661219709953</v>
      </c>
      <c r="AK35">
        <f t="shared" si="22"/>
        <v>382.76362335327474</v>
      </c>
      <c r="AL35">
        <f t="shared" ref="AL35:AL89" si="26">SUM(AI35:AK35)</f>
        <v>-10184.06935973054</v>
      </c>
      <c r="AN35">
        <f t="shared" ref="AN35:AT66" si="27">AE35*$K35</f>
        <v>0</v>
      </c>
      <c r="AO35">
        <f t="shared" si="27"/>
        <v>0</v>
      </c>
      <c r="AP35">
        <f t="shared" si="27"/>
        <v>-0.84866311443269593</v>
      </c>
      <c r="AQ35">
        <f t="shared" si="27"/>
        <v>-755.21325229287038</v>
      </c>
      <c r="AR35">
        <f t="shared" si="27"/>
        <v>-756.0619154073031</v>
      </c>
      <c r="AS35">
        <f t="shared" si="27"/>
        <v>36.840749893584466</v>
      </c>
      <c r="AT35">
        <f t="shared" si="27"/>
        <v>26.052432147371317</v>
      </c>
      <c r="AU35">
        <f t="shared" si="23"/>
        <v>-693.1687333663474</v>
      </c>
      <c r="AW35">
        <v>32</v>
      </c>
      <c r="AX35">
        <f>IF(Z35&gt;0, (R35*SUMPRODUCT(K35:$K$98, X35:$X$98)-K35*$AZ$3)/Z35, 0)</f>
        <v>9878.3853836949747</v>
      </c>
    </row>
    <row r="36" spans="5:50" x14ac:dyDescent="0.25">
      <c r="E36">
        <v>2036</v>
      </c>
      <c r="F36" s="5">
        <v>3.5571999999999999E-2</v>
      </c>
      <c r="G36" s="5"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6.0771449302831244E-2</v>
      </c>
      <c r="L36" s="2">
        <v>33</v>
      </c>
      <c r="M36" s="6">
        <v>4.6777600000000003E-2</v>
      </c>
      <c r="Q36" s="4">
        <f t="shared" si="21"/>
        <v>25</v>
      </c>
      <c r="R36">
        <f t="shared" si="0"/>
        <v>500000</v>
      </c>
      <c r="S36">
        <f t="shared" si="1"/>
        <v>9354.2724269180853</v>
      </c>
      <c r="U36">
        <f t="shared" si="13"/>
        <v>4.6777600000000003E-2</v>
      </c>
      <c r="V36">
        <f t="shared" si="14"/>
        <v>0.01</v>
      </c>
      <c r="W36">
        <f t="shared" si="15"/>
        <v>0.49874402028803988</v>
      </c>
      <c r="X36">
        <f t="shared" si="16"/>
        <v>2.3330048283425817E-2</v>
      </c>
      <c r="Y36">
        <f t="shared" si="17"/>
        <v>4.9874402028803992E-3</v>
      </c>
      <c r="Z36">
        <f t="shared" si="18"/>
        <v>0.47042653180173366</v>
      </c>
      <c r="AB36">
        <f t="shared" si="19"/>
        <v>4926.7856402186435</v>
      </c>
      <c r="AC36">
        <f t="shared" si="2"/>
        <v>4400.4979353236613</v>
      </c>
      <c r="AE36">
        <f t="shared" si="3"/>
        <v>0</v>
      </c>
      <c r="AF36">
        <f t="shared" si="24"/>
        <v>0</v>
      </c>
      <c r="AG36">
        <f t="shared" si="24"/>
        <v>-11.760663295043342</v>
      </c>
      <c r="AH36">
        <f t="shared" si="5"/>
        <v>-11665.024141712909</v>
      </c>
      <c r="AI36">
        <f t="shared" si="25"/>
        <v>-11676.784805007952</v>
      </c>
      <c r="AJ36">
        <f t="shared" si="7"/>
        <v>526.2877048949822</v>
      </c>
      <c r="AK36">
        <f t="shared" si="22"/>
        <v>344.87499481530506</v>
      </c>
      <c r="AL36">
        <f t="shared" si="26"/>
        <v>-10805.622105297665</v>
      </c>
      <c r="AN36">
        <f t="shared" si="27"/>
        <v>0</v>
      </c>
      <c r="AO36">
        <f t="shared" si="27"/>
        <v>0</v>
      </c>
      <c r="AP36">
        <f t="shared" si="27"/>
        <v>-0.71471255320239468</v>
      </c>
      <c r="AQ36">
        <f t="shared" si="27"/>
        <v>-708.90042324440856</v>
      </c>
      <c r="AR36">
        <f t="shared" si="27"/>
        <v>-709.61513579761095</v>
      </c>
      <c r="AS36">
        <f t="shared" si="27"/>
        <v>31.983266576728823</v>
      </c>
      <c r="AT36">
        <f t="shared" si="27"/>
        <v>20.958553263232499</v>
      </c>
      <c r="AU36">
        <f t="shared" si="23"/>
        <v>-656.67331595764972</v>
      </c>
      <c r="AW36">
        <v>33</v>
      </c>
      <c r="AX36">
        <f>IF(Z36&gt;0, (R36*SUMPRODUCT(K36:$K$98, X36:$X$98)-K36*$AZ$3)/Z36, 0)</f>
        <v>9354.2724269180853</v>
      </c>
    </row>
    <row r="37" spans="5:50" x14ac:dyDescent="0.25">
      <c r="E37">
        <v>2037</v>
      </c>
      <c r="F37" s="5">
        <v>3.5571999999999999E-2</v>
      </c>
      <c r="G37" s="5"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5.4260222591813609E-2</v>
      </c>
      <c r="L37" s="2">
        <v>34</v>
      </c>
      <c r="M37" s="6">
        <v>5.1668436999999998E-2</v>
      </c>
      <c r="Q37" s="4">
        <f t="shared" si="21"/>
        <v>25</v>
      </c>
      <c r="R37">
        <f t="shared" si="0"/>
        <v>500000</v>
      </c>
      <c r="S37">
        <f t="shared" si="1"/>
        <v>8826.1294729373531</v>
      </c>
      <c r="U37">
        <f t="shared" si="13"/>
        <v>5.1668436999999998E-2</v>
      </c>
      <c r="V37">
        <f t="shared" si="14"/>
        <v>0.01</v>
      </c>
      <c r="W37">
        <f t="shared" si="15"/>
        <v>0.47042653180173366</v>
      </c>
      <c r="X37">
        <f t="shared" si="16"/>
        <v>2.430620362152637E-2</v>
      </c>
      <c r="Y37">
        <f t="shared" si="17"/>
        <v>4.7042653180173364E-3</v>
      </c>
      <c r="Z37">
        <f t="shared" si="18"/>
        <v>0.44141606286218998</v>
      </c>
      <c r="AB37">
        <f t="shared" si="19"/>
        <v>4400.4979353236613</v>
      </c>
      <c r="AC37">
        <f t="shared" si="2"/>
        <v>3895.9953222559425</v>
      </c>
      <c r="AE37">
        <f t="shared" si="3"/>
        <v>0</v>
      </c>
      <c r="AF37">
        <f t="shared" si="24"/>
        <v>0</v>
      </c>
      <c r="AG37">
        <f t="shared" si="24"/>
        <v>-11.03540157155475</v>
      </c>
      <c r="AH37">
        <f t="shared" si="5"/>
        <v>-12153.101810763184</v>
      </c>
      <c r="AI37">
        <f t="shared" si="25"/>
        <v>-12164.137212334739</v>
      </c>
      <c r="AJ37">
        <f t="shared" si="7"/>
        <v>504.50261306771881</v>
      </c>
      <c r="AK37">
        <f t="shared" si="22"/>
        <v>308.03485547265632</v>
      </c>
      <c r="AL37">
        <f t="shared" si="26"/>
        <v>-11351.599743794364</v>
      </c>
      <c r="AN37">
        <f t="shared" si="27"/>
        <v>0</v>
      </c>
      <c r="AO37">
        <f t="shared" si="27"/>
        <v>0</v>
      </c>
      <c r="AP37">
        <f t="shared" si="27"/>
        <v>-0.59878334566261049</v>
      </c>
      <c r="AQ37">
        <f t="shared" si="27"/>
        <v>-659.43000943298341</v>
      </c>
      <c r="AR37">
        <f t="shared" si="27"/>
        <v>-660.02879277864599</v>
      </c>
      <c r="AS37">
        <f t="shared" si="27"/>
        <v>27.374424083206037</v>
      </c>
      <c r="AT37">
        <f t="shared" si="27"/>
        <v>16.714039823983466</v>
      </c>
      <c r="AU37">
        <f t="shared" si="23"/>
        <v>-615.94032887145659</v>
      </c>
      <c r="AW37">
        <v>34</v>
      </c>
      <c r="AX37">
        <f>IF(Z37&gt;0, (R37*SUMPRODUCT(K37:$K$98, X37:$X$98)-K37*$AZ$3)/Z37, 0)</f>
        <v>8826.1294729373531</v>
      </c>
    </row>
    <row r="38" spans="5:50" x14ac:dyDescent="0.25">
      <c r="E38">
        <v>2038</v>
      </c>
      <c r="F38" s="5">
        <v>3.5571999999999999E-2</v>
      </c>
      <c r="G38" s="5"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4.8446627314119292E-2</v>
      </c>
      <c r="L38" s="2">
        <v>35</v>
      </c>
      <c r="M38" s="6">
        <v>5.7177164000000003E-2</v>
      </c>
      <c r="Q38" s="4">
        <f t="shared" si="21"/>
        <v>25</v>
      </c>
      <c r="R38">
        <f t="shared" si="0"/>
        <v>500000</v>
      </c>
      <c r="S38">
        <f t="shared" si="1"/>
        <v>8303.4743133197499</v>
      </c>
      <c r="U38">
        <f t="shared" si="13"/>
        <v>5.7177164000000003E-2</v>
      </c>
      <c r="V38">
        <f t="shared" si="14"/>
        <v>0.01</v>
      </c>
      <c r="W38">
        <f t="shared" si="15"/>
        <v>0.44141606286218998</v>
      </c>
      <c r="X38">
        <f t="shared" si="16"/>
        <v>2.5238918618505746E-2</v>
      </c>
      <c r="Y38">
        <f t="shared" si="17"/>
        <v>4.4141606286218996E-3</v>
      </c>
      <c r="Z38">
        <f t="shared" si="18"/>
        <v>0.41176298361506236</v>
      </c>
      <c r="AB38">
        <f t="shared" si="19"/>
        <v>3895.9953222559425</v>
      </c>
      <c r="AC38">
        <f t="shared" si="2"/>
        <v>3419.0633576235714</v>
      </c>
      <c r="AE38">
        <f t="shared" si="3"/>
        <v>0</v>
      </c>
      <c r="AF38">
        <f t="shared" si="24"/>
        <v>0</v>
      </c>
      <c r="AG38">
        <f t="shared" si="24"/>
        <v>-10.294074590376558</v>
      </c>
      <c r="AH38">
        <f t="shared" si="5"/>
        <v>-12619.459309252872</v>
      </c>
      <c r="AI38">
        <f t="shared" si="25"/>
        <v>-12629.753383843248</v>
      </c>
      <c r="AJ38">
        <f t="shared" si="7"/>
        <v>476.93196463237109</v>
      </c>
      <c r="AK38">
        <f t="shared" si="22"/>
        <v>272.719672557916</v>
      </c>
      <c r="AL38">
        <f t="shared" si="26"/>
        <v>-11880.101746652961</v>
      </c>
      <c r="AN38">
        <f t="shared" si="27"/>
        <v>0</v>
      </c>
      <c r="AO38">
        <f t="shared" si="27"/>
        <v>0</v>
      </c>
      <c r="AP38">
        <f t="shared" si="27"/>
        <v>-0.49871319522371832</v>
      </c>
      <c r="AQ38">
        <f t="shared" si="27"/>
        <v>-611.37024206106719</v>
      </c>
      <c r="AR38">
        <f t="shared" si="27"/>
        <v>-611.86895525629086</v>
      </c>
      <c r="AS38">
        <f t="shared" si="27"/>
        <v>23.105745144735206</v>
      </c>
      <c r="AT38">
        <f t="shared" si="27"/>
        <v>13.212348337642004</v>
      </c>
      <c r="AU38">
        <f t="shared" si="23"/>
        <v>-575.55086177391365</v>
      </c>
      <c r="AW38">
        <v>35</v>
      </c>
      <c r="AX38">
        <f>IF(Z38&gt;0, (R38*SUMPRODUCT(K38:$K$98, X38:$X$98)-K38*$AZ$3)/Z38, 0)</f>
        <v>8303.4743133197499</v>
      </c>
    </row>
    <row r="39" spans="5:50" x14ac:dyDescent="0.25">
      <c r="E39">
        <v>2039</v>
      </c>
      <c r="F39" s="5">
        <v>3.5571999999999999E-2</v>
      </c>
      <c r="G39" s="5"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4.3255917244749365E-2</v>
      </c>
      <c r="L39" s="2">
        <v>36</v>
      </c>
      <c r="M39" s="6">
        <v>6.3388860000000005E-2</v>
      </c>
      <c r="Q39" s="4">
        <f t="shared" si="21"/>
        <v>25</v>
      </c>
      <c r="R39">
        <f t="shared" si="0"/>
        <v>500000</v>
      </c>
      <c r="S39">
        <f t="shared" si="1"/>
        <v>7785.8294012450388</v>
      </c>
      <c r="U39">
        <f t="shared" si="13"/>
        <v>6.3388860000000005E-2</v>
      </c>
      <c r="V39">
        <f t="shared" si="14"/>
        <v>0.01</v>
      </c>
      <c r="W39">
        <f t="shared" si="15"/>
        <v>0.41176298361506236</v>
      </c>
      <c r="X39">
        <f t="shared" si="16"/>
        <v>2.6101186121557485E-2</v>
      </c>
      <c r="Y39">
        <f t="shared" si="17"/>
        <v>4.1176298361506238E-3</v>
      </c>
      <c r="Z39">
        <f t="shared" si="18"/>
        <v>0.38154416765735427</v>
      </c>
      <c r="AB39">
        <f t="shared" si="19"/>
        <v>3419.0633576235714</v>
      </c>
      <c r="AC39">
        <f t="shared" si="2"/>
        <v>2970.6377984201954</v>
      </c>
      <c r="AE39">
        <f t="shared" si="3"/>
        <v>0</v>
      </c>
      <c r="AF39">
        <f t="shared" si="24"/>
        <v>0</v>
      </c>
      <c r="AG39">
        <f t="shared" si="24"/>
        <v>-9.5386041914338566</v>
      </c>
      <c r="AH39">
        <f t="shared" si="5"/>
        <v>-13050.593060778743</v>
      </c>
      <c r="AI39">
        <f t="shared" si="25"/>
        <v>-13060.131664970177</v>
      </c>
      <c r="AJ39">
        <f t="shared" si="7"/>
        <v>448.425559203376</v>
      </c>
      <c r="AK39">
        <f t="shared" si="22"/>
        <v>239.33443503365001</v>
      </c>
      <c r="AL39">
        <f t="shared" si="26"/>
        <v>-12372.37167073315</v>
      </c>
      <c r="AN39">
        <f t="shared" si="27"/>
        <v>0</v>
      </c>
      <c r="AO39">
        <f t="shared" si="27"/>
        <v>0</v>
      </c>
      <c r="AP39">
        <f t="shared" si="27"/>
        <v>-0.41260107353508235</v>
      </c>
      <c r="AQ39">
        <f t="shared" si="27"/>
        <v>-564.51537343194559</v>
      </c>
      <c r="AR39">
        <f t="shared" si="27"/>
        <v>-564.92797450548073</v>
      </c>
      <c r="AS39">
        <f t="shared" si="27"/>
        <v>19.397058879331688</v>
      </c>
      <c r="AT39">
        <f t="shared" si="27"/>
        <v>10.352630515634408</v>
      </c>
      <c r="AU39">
        <f t="shared" si="23"/>
        <v>-535.17828511051459</v>
      </c>
      <c r="AW39">
        <v>36</v>
      </c>
      <c r="AX39">
        <f>IF(Z39&gt;0, (R39*SUMPRODUCT(K39:$K$98, X39:$X$98)-K39*$AZ$3)/Z39, 0)</f>
        <v>7785.8294012450388</v>
      </c>
    </row>
    <row r="40" spans="5:50" x14ac:dyDescent="0.25">
      <c r="E40">
        <v>2040</v>
      </c>
      <c r="F40" s="5">
        <v>3.5571999999999999E-2</v>
      </c>
      <c r="G40" s="5"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3.8621354682811929E-2</v>
      </c>
      <c r="L40" s="2">
        <v>37</v>
      </c>
      <c r="M40" s="6">
        <v>7.0498397000000004E-2</v>
      </c>
      <c r="Q40" s="4">
        <f t="shared" si="21"/>
        <v>25</v>
      </c>
      <c r="R40">
        <f t="shared" si="0"/>
        <v>500000</v>
      </c>
      <c r="S40">
        <f t="shared" si="1"/>
        <v>7273.0533397043646</v>
      </c>
      <c r="U40">
        <f t="shared" si="13"/>
        <v>7.0498397000000004E-2</v>
      </c>
      <c r="V40">
        <f t="shared" si="14"/>
        <v>0.01</v>
      </c>
      <c r="W40">
        <f t="shared" si="15"/>
        <v>0.38154416765735427</v>
      </c>
      <c r="X40">
        <f t="shared" si="16"/>
        <v>2.6898252204542724E-2</v>
      </c>
      <c r="Y40">
        <f t="shared" si="17"/>
        <v>3.815441676573543E-3</v>
      </c>
      <c r="Z40">
        <f t="shared" si="18"/>
        <v>0.35083047377623799</v>
      </c>
      <c r="AB40">
        <f t="shared" si="19"/>
        <v>2970.6377984201954</v>
      </c>
      <c r="AC40">
        <f t="shared" si="2"/>
        <v>2551.6087489683323</v>
      </c>
      <c r="AE40">
        <f t="shared" si="3"/>
        <v>0</v>
      </c>
      <c r="AF40">
        <f t="shared" si="24"/>
        <v>0</v>
      </c>
      <c r="AG40">
        <f t="shared" si="24"/>
        <v>-8.7707618444059499</v>
      </c>
      <c r="AH40">
        <f t="shared" si="5"/>
        <v>-13449.126102271362</v>
      </c>
      <c r="AI40">
        <f t="shared" si="25"/>
        <v>-13457.896864115768</v>
      </c>
      <c r="AJ40">
        <f t="shared" si="7"/>
        <v>419.0290494518631</v>
      </c>
      <c r="AK40">
        <f t="shared" si="22"/>
        <v>207.94464588941369</v>
      </c>
      <c r="AL40">
        <f t="shared" si="26"/>
        <v>-12830.92316877449</v>
      </c>
      <c r="AN40">
        <f t="shared" si="27"/>
        <v>0</v>
      </c>
      <c r="AO40">
        <f t="shared" si="27"/>
        <v>0</v>
      </c>
      <c r="AP40">
        <f t="shared" si="27"/>
        <v>-0.33873870403127593</v>
      </c>
      <c r="AQ40">
        <f t="shared" si="27"/>
        <v>-519.42346936968625</v>
      </c>
      <c r="AR40">
        <f t="shared" si="27"/>
        <v>-519.76220807371749</v>
      </c>
      <c r="AS40">
        <f t="shared" si="27"/>
        <v>16.183469541281944</v>
      </c>
      <c r="AT40">
        <f t="shared" si="27"/>
        <v>8.0311039232867749</v>
      </c>
      <c r="AU40">
        <f t="shared" si="23"/>
        <v>-495.54763460914876</v>
      </c>
      <c r="AW40">
        <v>37</v>
      </c>
      <c r="AX40">
        <f>IF(Z40&gt;0, (R40*SUMPRODUCT(K40:$K$98, X40:$X$98)-K40*$AZ$3)/Z40, 0)</f>
        <v>7273.0533397043646</v>
      </c>
    </row>
    <row r="41" spans="5:50" x14ac:dyDescent="0.25">
      <c r="E41">
        <v>2041</v>
      </c>
      <c r="F41" s="5">
        <v>3.5571999999999999E-2</v>
      </c>
      <c r="G41" s="5"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3.4483352395367789E-2</v>
      </c>
      <c r="L41" s="2">
        <v>38</v>
      </c>
      <c r="M41" s="6">
        <v>7.8701599999999997E-2</v>
      </c>
      <c r="Q41" s="4">
        <f t="shared" si="21"/>
        <v>25</v>
      </c>
      <c r="R41">
        <f t="shared" si="0"/>
        <v>500000</v>
      </c>
      <c r="S41">
        <f t="shared" si="1"/>
        <v>6762.6140370435814</v>
      </c>
      <c r="U41">
        <f t="shared" si="13"/>
        <v>7.8701599999999997E-2</v>
      </c>
      <c r="V41">
        <f t="shared" si="14"/>
        <v>0.01</v>
      </c>
      <c r="W41">
        <f t="shared" si="15"/>
        <v>0.35083047377623799</v>
      </c>
      <c r="X41">
        <f t="shared" si="16"/>
        <v>2.7610919614947972E-2</v>
      </c>
      <c r="Y41">
        <f t="shared" si="17"/>
        <v>3.5083047377623801E-3</v>
      </c>
      <c r="Z41">
        <f t="shared" si="18"/>
        <v>0.31971124942352763</v>
      </c>
      <c r="AB41">
        <f t="shared" si="19"/>
        <v>2551.6087489683323</v>
      </c>
      <c r="AC41">
        <f t="shared" si="2"/>
        <v>2162.0837831522895</v>
      </c>
      <c r="AE41">
        <f t="shared" si="3"/>
        <v>0</v>
      </c>
      <c r="AF41">
        <f t="shared" si="24"/>
        <v>0</v>
      </c>
      <c r="AG41">
        <f t="shared" si="24"/>
        <v>-7.9927812355881906</v>
      </c>
      <c r="AH41">
        <f t="shared" si="5"/>
        <v>-13805.459807473986</v>
      </c>
      <c r="AI41">
        <f t="shared" si="25"/>
        <v>-13813.452588709575</v>
      </c>
      <c r="AJ41">
        <f t="shared" si="7"/>
        <v>389.52496581604282</v>
      </c>
      <c r="AK41">
        <f t="shared" si="22"/>
        <v>178.61261242778329</v>
      </c>
      <c r="AL41">
        <f t="shared" si="26"/>
        <v>-13245.315010465749</v>
      </c>
      <c r="AN41">
        <f t="shared" si="27"/>
        <v>0</v>
      </c>
      <c r="AO41">
        <f t="shared" si="27"/>
        <v>0</v>
      </c>
      <c r="AP41">
        <f t="shared" si="27"/>
        <v>-0.27561789196587078</v>
      </c>
      <c r="AQ41">
        <f t="shared" si="27"/>
        <v>-476.05853552121181</v>
      </c>
      <c r="AR41">
        <f t="shared" si="27"/>
        <v>-476.33415341317772</v>
      </c>
      <c r="AS41">
        <f t="shared" si="27"/>
        <v>13.432126663028196</v>
      </c>
      <c r="AT41">
        <f t="shared" si="27"/>
        <v>6.1591616566044998</v>
      </c>
      <c r="AU41">
        <f t="shared" si="23"/>
        <v>-456.74286509354499</v>
      </c>
      <c r="AW41">
        <v>38</v>
      </c>
      <c r="AX41">
        <f>IF(Z41&gt;0, (R41*SUMPRODUCT(K41:$K$98, X41:$X$98)-K41*$AZ$3)/Z41, 0)</f>
        <v>6762.6140370435814</v>
      </c>
    </row>
    <row r="42" spans="5:50" x14ac:dyDescent="0.25">
      <c r="E42">
        <v>2042</v>
      </c>
      <c r="F42" s="5">
        <v>3.5571999999999999E-2</v>
      </c>
      <c r="G42" s="5"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3.0788707495864095E-2</v>
      </c>
      <c r="L42" s="2">
        <v>39</v>
      </c>
      <c r="M42" s="6">
        <v>8.8159118999999994E-2</v>
      </c>
      <c r="Q42" s="4">
        <f t="shared" si="21"/>
        <v>25</v>
      </c>
      <c r="R42">
        <f t="shared" si="0"/>
        <v>500000</v>
      </c>
      <c r="S42">
        <f t="shared" si="1"/>
        <v>6249.8329565715139</v>
      </c>
      <c r="U42">
        <f t="shared" si="13"/>
        <v>8.8159118999999994E-2</v>
      </c>
      <c r="V42">
        <f t="shared" si="14"/>
        <v>0.01</v>
      </c>
      <c r="W42">
        <f t="shared" si="15"/>
        <v>0.31971124942352763</v>
      </c>
      <c r="X42">
        <f t="shared" si="16"/>
        <v>2.8185462083567453E-2</v>
      </c>
      <c r="Y42">
        <f t="shared" si="17"/>
        <v>3.1971124942352762E-3</v>
      </c>
      <c r="Z42">
        <f t="shared" si="18"/>
        <v>0.28832867484572489</v>
      </c>
      <c r="AB42">
        <f t="shared" si="19"/>
        <v>2162.0837831522895</v>
      </c>
      <c r="AC42">
        <f t="shared" si="2"/>
        <v>1802.0060543754034</v>
      </c>
      <c r="AE42">
        <f t="shared" si="3"/>
        <v>0</v>
      </c>
      <c r="AF42">
        <f t="shared" si="24"/>
        <v>0</v>
      </c>
      <c r="AG42">
        <f t="shared" si="24"/>
        <v>-7.2082168711431223</v>
      </c>
      <c r="AH42">
        <f t="shared" si="5"/>
        <v>-14092.731041783727</v>
      </c>
      <c r="AI42">
        <f t="shared" si="25"/>
        <v>-14099.939258654871</v>
      </c>
      <c r="AJ42">
        <f t="shared" si="7"/>
        <v>360.07772877688603</v>
      </c>
      <c r="AK42">
        <f t="shared" si="22"/>
        <v>151.34586482066027</v>
      </c>
      <c r="AL42">
        <f t="shared" si="26"/>
        <v>-13588.515665057324</v>
      </c>
      <c r="AN42">
        <f t="shared" si="27"/>
        <v>0</v>
      </c>
      <c r="AO42">
        <f t="shared" si="27"/>
        <v>0</v>
      </c>
      <c r="AP42">
        <f t="shared" si="27"/>
        <v>-0.22193168081237827</v>
      </c>
      <c r="AQ42">
        <f t="shared" si="27"/>
        <v>-433.89697386336326</v>
      </c>
      <c r="AR42">
        <f t="shared" si="27"/>
        <v>-434.11890554417568</v>
      </c>
      <c r="AS42">
        <f t="shared" si="27"/>
        <v>11.086327867086629</v>
      </c>
      <c r="AT42">
        <f t="shared" si="27"/>
        <v>4.6597435626718964</v>
      </c>
      <c r="AU42">
        <f t="shared" si="23"/>
        <v>-418.37283411441712</v>
      </c>
      <c r="AW42">
        <v>39</v>
      </c>
      <c r="AX42">
        <f>IF(Z42&gt;0, (R42*SUMPRODUCT(K42:$K$98, X42:$X$98)-K42*$AZ$3)/Z42, 0)</f>
        <v>6249.8329565715139</v>
      </c>
    </row>
    <row r="43" spans="5:50" x14ac:dyDescent="0.25">
      <c r="E43">
        <v>2043</v>
      </c>
      <c r="F43" s="5">
        <v>3.5571999999999999E-2</v>
      </c>
      <c r="G43" s="5"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2.7489917407021513E-2</v>
      </c>
      <c r="L43" s="2">
        <v>40</v>
      </c>
      <c r="M43" s="6">
        <v>9.9426106E-2</v>
      </c>
      <c r="Q43" s="4">
        <f t="shared" si="21"/>
        <v>25</v>
      </c>
      <c r="R43">
        <f t="shared" si="0"/>
        <v>500000</v>
      </c>
      <c r="S43">
        <f t="shared" si="1"/>
        <v>5731.2675754776792</v>
      </c>
      <c r="U43">
        <f t="shared" si="13"/>
        <v>9.9426106E-2</v>
      </c>
      <c r="V43">
        <f t="shared" si="14"/>
        <v>0.01</v>
      </c>
      <c r="W43">
        <f t="shared" si="15"/>
        <v>0.28832867484572489</v>
      </c>
      <c r="X43">
        <f t="shared" si="16"/>
        <v>2.8667397388050575E-2</v>
      </c>
      <c r="Y43">
        <f t="shared" si="17"/>
        <v>2.883286748457249E-3</v>
      </c>
      <c r="Z43">
        <f t="shared" si="18"/>
        <v>0.25677799070921709</v>
      </c>
      <c r="AB43">
        <f t="shared" si="19"/>
        <v>1802.0060543754034</v>
      </c>
      <c r="AC43">
        <f t="shared" si="2"/>
        <v>1471.6633722480447</v>
      </c>
      <c r="AE43">
        <f t="shared" si="3"/>
        <v>0</v>
      </c>
      <c r="AF43">
        <f t="shared" si="24"/>
        <v>0</v>
      </c>
      <c r="AG43">
        <f t="shared" si="24"/>
        <v>-6.419449767730427</v>
      </c>
      <c r="AH43">
        <f t="shared" si="5"/>
        <v>-14333.698694025288</v>
      </c>
      <c r="AI43">
        <f t="shared" si="25"/>
        <v>-14340.118143793019</v>
      </c>
      <c r="AJ43">
        <f t="shared" si="7"/>
        <v>330.34268212735878</v>
      </c>
      <c r="AK43">
        <f t="shared" si="22"/>
        <v>126.14042380627825</v>
      </c>
      <c r="AL43">
        <f t="shared" si="26"/>
        <v>-13883.635037859382</v>
      </c>
      <c r="AN43">
        <f t="shared" si="27"/>
        <v>0</v>
      </c>
      <c r="AO43">
        <f t="shared" si="27"/>
        <v>0</v>
      </c>
      <c r="AP43">
        <f t="shared" si="27"/>
        <v>-0.17647014391343288</v>
      </c>
      <c r="AQ43">
        <f t="shared" si="27"/>
        <v>-394.03219323588729</v>
      </c>
      <c r="AR43">
        <f t="shared" si="27"/>
        <v>-394.20866337980073</v>
      </c>
      <c r="AS43">
        <f t="shared" si="27"/>
        <v>9.0810930476950542</v>
      </c>
      <c r="AT43">
        <f t="shared" si="27"/>
        <v>3.4675898321212792</v>
      </c>
      <c r="AU43">
        <f t="shared" si="23"/>
        <v>-381.65998049998439</v>
      </c>
      <c r="AW43">
        <v>40</v>
      </c>
      <c r="AX43">
        <f>IF(Z43&gt;0, (R43*SUMPRODUCT(K43:$K$98, X43:$X$98)-K43*$AZ$3)/Z43, 0)</f>
        <v>5731.2675754776792</v>
      </c>
    </row>
    <row r="44" spans="5:50" x14ac:dyDescent="0.25">
      <c r="E44">
        <v>2044</v>
      </c>
      <c r="F44" s="5">
        <v>3.5571999999999999E-2</v>
      </c>
      <c r="G44" s="5"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2.4544569113412063E-2</v>
      </c>
      <c r="L44" s="2">
        <v>41</v>
      </c>
      <c r="M44" s="6">
        <v>0.112419382</v>
      </c>
      <c r="Q44" s="4">
        <f t="shared" si="21"/>
        <v>25</v>
      </c>
      <c r="R44">
        <f t="shared" si="0"/>
        <v>500000</v>
      </c>
      <c r="S44">
        <f t="shared" si="1"/>
        <v>5192.4770440942639</v>
      </c>
      <c r="U44">
        <f t="shared" si="13"/>
        <v>0.112419382</v>
      </c>
      <c r="V44">
        <f t="shared" si="14"/>
        <v>0.01</v>
      </c>
      <c r="W44">
        <f t="shared" si="15"/>
        <v>0.25677799070921709</v>
      </c>
      <c r="X44">
        <f t="shared" si="16"/>
        <v>2.8866823026731925E-2</v>
      </c>
      <c r="Y44">
        <f t="shared" si="17"/>
        <v>2.567779907092171E-3</v>
      </c>
      <c r="Z44">
        <f t="shared" si="18"/>
        <v>0.22534338777539298</v>
      </c>
      <c r="AB44">
        <f t="shared" si="19"/>
        <v>1471.6633722480447</v>
      </c>
      <c r="AC44">
        <f t="shared" si="2"/>
        <v>1170.09036806216</v>
      </c>
      <c r="AE44">
        <f t="shared" si="3"/>
        <v>0</v>
      </c>
      <c r="AF44">
        <f t="shared" si="24"/>
        <v>0</v>
      </c>
      <c r="AG44">
        <f t="shared" si="24"/>
        <v>-5.6335846943848242</v>
      </c>
      <c r="AH44">
        <f t="shared" si="5"/>
        <v>-14433.411513365963</v>
      </c>
      <c r="AI44">
        <f t="shared" si="25"/>
        <v>-14439.045098060349</v>
      </c>
      <c r="AJ44">
        <f t="shared" si="7"/>
        <v>301.57300418588466</v>
      </c>
      <c r="AK44">
        <f t="shared" si="22"/>
        <v>103.01643605736314</v>
      </c>
      <c r="AL44">
        <f t="shared" si="26"/>
        <v>-14034.455657817101</v>
      </c>
      <c r="AN44">
        <f t="shared" si="27"/>
        <v>0</v>
      </c>
      <c r="AO44">
        <f t="shared" si="27"/>
        <v>0</v>
      </c>
      <c r="AP44">
        <f t="shared" si="27"/>
        <v>-0.1382739088875887</v>
      </c>
      <c r="AQ44">
        <f t="shared" si="27"/>
        <v>-354.26186643212827</v>
      </c>
      <c r="AR44">
        <f t="shared" si="27"/>
        <v>-354.40014034101591</v>
      </c>
      <c r="AS44">
        <f t="shared" si="27"/>
        <v>7.4019794439797515</v>
      </c>
      <c r="AT44">
        <f t="shared" si="27"/>
        <v>2.5284940346273439</v>
      </c>
      <c r="AU44">
        <f t="shared" si="23"/>
        <v>-344.46966686240881</v>
      </c>
      <c r="AW44">
        <v>41</v>
      </c>
      <c r="AX44">
        <f>IF(Z44&gt;0, (R44*SUMPRODUCT(K44:$K$98, X44:$X$98)-K44*$AZ$3)/Z44, 0)</f>
        <v>5192.4770440942639</v>
      </c>
    </row>
    <row r="45" spans="5:50" x14ac:dyDescent="0.25">
      <c r="E45">
        <v>2045</v>
      </c>
      <c r="F45" s="5">
        <v>3.5571999999999999E-2</v>
      </c>
      <c r="G45" s="5"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2.1914793851260769E-2</v>
      </c>
      <c r="L45" s="2">
        <v>42</v>
      </c>
      <c r="M45" s="6">
        <v>0.12734142500000001</v>
      </c>
      <c r="Q45" s="4">
        <f t="shared" si="21"/>
        <v>25</v>
      </c>
      <c r="R45">
        <f t="shared" si="0"/>
        <v>500000</v>
      </c>
      <c r="S45">
        <f t="shared" si="1"/>
        <v>4621.4362258673727</v>
      </c>
      <c r="U45">
        <f t="shared" si="13"/>
        <v>0.12734142500000001</v>
      </c>
      <c r="V45">
        <f t="shared" si="14"/>
        <v>0.01</v>
      </c>
      <c r="W45">
        <f t="shared" si="15"/>
        <v>0.22534338777539298</v>
      </c>
      <c r="X45">
        <f t="shared" si="16"/>
        <v>2.8695548113646125E-2</v>
      </c>
      <c r="Y45">
        <f t="shared" si="17"/>
        <v>2.2534338777539299E-3</v>
      </c>
      <c r="Z45">
        <f t="shared" si="18"/>
        <v>0.19439440578399292</v>
      </c>
      <c r="AB45">
        <f t="shared" si="19"/>
        <v>1170.09036806216</v>
      </c>
      <c r="AC45">
        <f t="shared" si="2"/>
        <v>898.38134899610679</v>
      </c>
      <c r="AE45">
        <f t="shared" si="3"/>
        <v>0</v>
      </c>
      <c r="AF45">
        <f t="shared" si="24"/>
        <v>0</v>
      </c>
      <c r="AG45">
        <f t="shared" si="24"/>
        <v>-4.8598601445998231</v>
      </c>
      <c r="AH45">
        <f t="shared" si="5"/>
        <v>-14347.774056823062</v>
      </c>
      <c r="AI45">
        <f t="shared" si="25"/>
        <v>-14352.633916967661</v>
      </c>
      <c r="AJ45">
        <f t="shared" si="7"/>
        <v>271.7090190660532</v>
      </c>
      <c r="AK45">
        <f t="shared" si="22"/>
        <v>81.906325764351209</v>
      </c>
      <c r="AL45">
        <f t="shared" si="26"/>
        <v>-13999.018572137256</v>
      </c>
      <c r="AN45">
        <f t="shared" si="27"/>
        <v>0</v>
      </c>
      <c r="AO45">
        <f t="shared" si="27"/>
        <v>0</v>
      </c>
      <c r="AP45">
        <f t="shared" si="27"/>
        <v>-0.10650283321486348</v>
      </c>
      <c r="AQ45">
        <f t="shared" si="27"/>
        <v>-314.42851067974482</v>
      </c>
      <c r="AR45">
        <f t="shared" si="27"/>
        <v>-314.53501351295967</v>
      </c>
      <c r="AS45">
        <f t="shared" si="27"/>
        <v>5.9544471403608377</v>
      </c>
      <c r="AT45">
        <f t="shared" si="27"/>
        <v>1.7949602442399653</v>
      </c>
      <c r="AU45">
        <f t="shared" si="23"/>
        <v>-306.78560612835884</v>
      </c>
      <c r="AW45">
        <v>42</v>
      </c>
      <c r="AX45">
        <f>IF(Z45&gt;0, (R45*SUMPRODUCT(K45:$K$98, X45:$X$98)-K45*$AZ$3)/Z45, 0)</f>
        <v>4621.4362258673727</v>
      </c>
    </row>
    <row r="46" spans="5:50" x14ac:dyDescent="0.25">
      <c r="E46">
        <v>2046</v>
      </c>
      <c r="F46" s="5">
        <v>3.5571999999999999E-2</v>
      </c>
      <c r="G46" s="5"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1.9566780224339969E-2</v>
      </c>
      <c r="L46" s="2">
        <v>43</v>
      </c>
      <c r="M46" s="6">
        <v>0.14457818</v>
      </c>
      <c r="Q46" s="4">
        <f t="shared" si="21"/>
        <v>25</v>
      </c>
      <c r="R46">
        <f t="shared" si="0"/>
        <v>500000</v>
      </c>
      <c r="S46">
        <f t="shared" si="1"/>
        <v>4001.7015908245844</v>
      </c>
      <c r="U46">
        <f t="shared" si="13"/>
        <v>0.14457818</v>
      </c>
      <c r="V46">
        <f t="shared" si="14"/>
        <v>0.01</v>
      </c>
      <c r="W46">
        <f t="shared" si="15"/>
        <v>0.19439440578399292</v>
      </c>
      <c r="X46">
        <f t="shared" si="16"/>
        <v>2.8105189390431169E-2</v>
      </c>
      <c r="Y46">
        <f t="shared" si="17"/>
        <v>1.9439440578399292E-3</v>
      </c>
      <c r="Z46">
        <f t="shared" si="18"/>
        <v>0.16434527233572183</v>
      </c>
      <c r="AB46">
        <f t="shared" si="19"/>
        <v>898.38134899610679</v>
      </c>
      <c r="AC46">
        <f t="shared" si="2"/>
        <v>657.66073775035761</v>
      </c>
      <c r="AE46">
        <f t="shared" si="3"/>
        <v>0</v>
      </c>
      <c r="AF46">
        <f t="shared" si="24"/>
        <v>0</v>
      </c>
      <c r="AG46">
        <f t="shared" si="24"/>
        <v>-4.1086318083930458</v>
      </c>
      <c r="AH46">
        <f t="shared" si="5"/>
        <v>-14052.594695215585</v>
      </c>
      <c r="AI46">
        <f t="shared" si="25"/>
        <v>-14056.703327023977</v>
      </c>
      <c r="AJ46">
        <f t="shared" si="7"/>
        <v>240.72061124574918</v>
      </c>
      <c r="AK46">
        <f t="shared" si="22"/>
        <v>62.886694429727484</v>
      </c>
      <c r="AL46">
        <f t="shared" si="26"/>
        <v>-13753.0960213485</v>
      </c>
      <c r="AN46">
        <f t="shared" si="27"/>
        <v>0</v>
      </c>
      <c r="AO46">
        <f t="shared" si="27"/>
        <v>0</v>
      </c>
      <c r="AP46">
        <f t="shared" si="27"/>
        <v>-8.0392695617559212E-2</v>
      </c>
      <c r="AQ46">
        <f t="shared" si="27"/>
        <v>-274.96403198300908</v>
      </c>
      <c r="AR46">
        <f t="shared" si="27"/>
        <v>-275.04442467862663</v>
      </c>
      <c r="AS46">
        <f t="shared" si="27"/>
        <v>4.7101272957143543</v>
      </c>
      <c r="AT46">
        <f t="shared" si="27"/>
        <v>1.2304901289417023</v>
      </c>
      <c r="AU46">
        <f t="shared" si="23"/>
        <v>-269.10380725397056</v>
      </c>
      <c r="AW46">
        <v>43</v>
      </c>
      <c r="AX46">
        <f>IF(Z46&gt;0, (R46*SUMPRODUCT(K46:$K$98, X46:$X$98)-K46*$AZ$3)/Z46, 0)</f>
        <v>4001.7015908245844</v>
      </c>
    </row>
    <row r="47" spans="5:50" x14ac:dyDescent="0.25">
      <c r="E47">
        <v>2047</v>
      </c>
      <c r="F47" s="5">
        <v>3.5571999999999999E-2</v>
      </c>
      <c r="G47" s="5"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1.7470339486017828E-2</v>
      </c>
      <c r="L47" s="2">
        <v>44</v>
      </c>
      <c r="M47" s="6">
        <v>0.16385111999999999</v>
      </c>
      <c r="Q47" s="4">
        <f t="shared" si="21"/>
        <v>25</v>
      </c>
      <c r="R47">
        <f t="shared" si="0"/>
        <v>500000</v>
      </c>
      <c r="S47">
        <f t="shared" si="1"/>
        <v>3303.345593178035</v>
      </c>
      <c r="U47">
        <f t="shared" si="13"/>
        <v>0.16385111999999999</v>
      </c>
      <c r="V47">
        <f t="shared" si="14"/>
        <v>0.01</v>
      </c>
      <c r="W47">
        <f t="shared" si="15"/>
        <v>0.16434527233572183</v>
      </c>
      <c r="X47">
        <f t="shared" si="16"/>
        <v>2.6928156938913036E-2</v>
      </c>
      <c r="Y47">
        <f t="shared" si="17"/>
        <v>1.6434527233572182E-3</v>
      </c>
      <c r="Z47">
        <f t="shared" si="18"/>
        <v>0.13577366267345156</v>
      </c>
      <c r="AB47">
        <f t="shared" si="19"/>
        <v>657.66073775035761</v>
      </c>
      <c r="AC47">
        <f t="shared" si="2"/>
        <v>448.50733026198725</v>
      </c>
      <c r="AE47">
        <f t="shared" si="3"/>
        <v>0</v>
      </c>
      <c r="AF47">
        <f t="shared" si="24"/>
        <v>0</v>
      </c>
      <c r="AG47">
        <f t="shared" si="24"/>
        <v>-3.3943415668362888</v>
      </c>
      <c r="AH47">
        <f t="shared" si="5"/>
        <v>-13464.078469456517</v>
      </c>
      <c r="AI47">
        <f t="shared" si="25"/>
        <v>-13467.472811023354</v>
      </c>
      <c r="AJ47">
        <f t="shared" si="7"/>
        <v>209.15340748837036</v>
      </c>
      <c r="AK47">
        <f t="shared" si="22"/>
        <v>46.036251642525038</v>
      </c>
      <c r="AL47">
        <f t="shared" si="26"/>
        <v>-13212.283151892458</v>
      </c>
      <c r="AN47">
        <f t="shared" si="27"/>
        <v>0</v>
      </c>
      <c r="AO47">
        <f t="shared" si="27"/>
        <v>0</v>
      </c>
      <c r="AP47">
        <f t="shared" si="27"/>
        <v>-5.930029950413164E-2</v>
      </c>
      <c r="AQ47">
        <f t="shared" si="27"/>
        <v>-235.22202172778867</v>
      </c>
      <c r="AR47">
        <f t="shared" si="27"/>
        <v>-235.28132202729282</v>
      </c>
      <c r="AS47">
        <f t="shared" si="27"/>
        <v>3.6539810334792535</v>
      </c>
      <c r="AT47">
        <f t="shared" si="27"/>
        <v>0.8042689448586583</v>
      </c>
      <c r="AU47">
        <f t="shared" si="23"/>
        <v>-230.82307204895488</v>
      </c>
      <c r="AW47">
        <v>44</v>
      </c>
      <c r="AX47">
        <f>IF(Z47&gt;0, (R47*SUMPRODUCT(K47:$K$98, X47:$X$98)-K47*$AZ$3)/Z47, 0)</f>
        <v>3303.345593178035</v>
      </c>
    </row>
    <row r="48" spans="5:50" x14ac:dyDescent="0.25">
      <c r="E48">
        <v>2048</v>
      </c>
      <c r="F48" s="5">
        <v>3.5571999999999999E-2</v>
      </c>
      <c r="G48" s="5"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1.5598517398230203E-2</v>
      </c>
      <c r="L48" s="2">
        <v>45</v>
      </c>
      <c r="M48" s="6">
        <v>0.185300933</v>
      </c>
      <c r="Q48" s="4">
        <f t="shared" si="21"/>
        <v>25</v>
      </c>
      <c r="R48">
        <f t="shared" si="0"/>
        <v>500000</v>
      </c>
      <c r="S48">
        <f t="shared" si="1"/>
        <v>2489.9543726524744</v>
      </c>
      <c r="U48">
        <f t="shared" si="13"/>
        <v>0.185300933</v>
      </c>
      <c r="V48">
        <f t="shared" si="14"/>
        <v>0.01</v>
      </c>
      <c r="W48">
        <f t="shared" si="15"/>
        <v>0.13577366267345156</v>
      </c>
      <c r="X48">
        <f t="shared" si="16"/>
        <v>2.5158986370217847E-2</v>
      </c>
      <c r="Y48">
        <f t="shared" si="17"/>
        <v>1.3577366267345156E-3</v>
      </c>
      <c r="Z48">
        <f t="shared" si="18"/>
        <v>0.1092569396764992</v>
      </c>
      <c r="AB48">
        <f t="shared" si="19"/>
        <v>448.50733026198725</v>
      </c>
      <c r="AC48">
        <f t="shared" si="2"/>
        <v>272.04479469012682</v>
      </c>
      <c r="AE48">
        <f t="shared" si="3"/>
        <v>0</v>
      </c>
      <c r="AF48">
        <f t="shared" si="24"/>
        <v>0</v>
      </c>
      <c r="AG48">
        <f t="shared" si="24"/>
        <v>-2.73142349191248</v>
      </c>
      <c r="AH48">
        <f t="shared" si="5"/>
        <v>-12579.493185108924</v>
      </c>
      <c r="AI48">
        <f t="shared" si="25"/>
        <v>-12582.224608600836</v>
      </c>
      <c r="AJ48">
        <f t="shared" si="7"/>
        <v>176.46253557186043</v>
      </c>
      <c r="AK48">
        <f t="shared" si="22"/>
        <v>31.39551311833911</v>
      </c>
      <c r="AL48">
        <f t="shared" si="26"/>
        <v>-12374.366559910637</v>
      </c>
      <c r="AN48">
        <f t="shared" si="27"/>
        <v>0</v>
      </c>
      <c r="AO48">
        <f t="shared" si="27"/>
        <v>0</v>
      </c>
      <c r="AP48">
        <f t="shared" si="27"/>
        <v>-4.2606156860531513E-2</v>
      </c>
      <c r="AQ48">
        <f t="shared" si="27"/>
        <v>-196.22144330883984</v>
      </c>
      <c r="AR48">
        <f t="shared" si="27"/>
        <v>-196.26404946570037</v>
      </c>
      <c r="AS48">
        <f t="shared" si="27"/>
        <v>2.7525539312534808</v>
      </c>
      <c r="AT48">
        <f t="shared" si="27"/>
        <v>0.48972345760277719</v>
      </c>
      <c r="AU48">
        <f t="shared" si="23"/>
        <v>-193.02177207684412</v>
      </c>
      <c r="AW48">
        <v>45</v>
      </c>
      <c r="AX48">
        <f>IF(Z48&gt;0, (R48*SUMPRODUCT(K48:$K$98, X48:$X$98)-K48*$AZ$3)/Z48, 0)</f>
        <v>2489.9543726524744</v>
      </c>
    </row>
    <row r="49" spans="5:50" x14ac:dyDescent="0.25">
      <c r="E49">
        <v>2049</v>
      </c>
      <c r="F49" s="5">
        <v>3.5571999999999999E-2</v>
      </c>
      <c r="G49" s="5"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1.3927247676991251E-2</v>
      </c>
      <c r="L49" s="2">
        <v>46</v>
      </c>
      <c r="M49" s="6">
        <v>0.20871278500000001</v>
      </c>
      <c r="Q49" s="4">
        <f t="shared" si="21"/>
        <v>25</v>
      </c>
      <c r="R49">
        <f t="shared" si="0"/>
        <v>500000</v>
      </c>
      <c r="S49">
        <f t="shared" si="1"/>
        <v>1502.8772271072876</v>
      </c>
      <c r="U49">
        <f t="shared" si="13"/>
        <v>0.20871278500000001</v>
      </c>
      <c r="V49">
        <f t="shared" si="14"/>
        <v>0.01</v>
      </c>
      <c r="W49">
        <f t="shared" si="15"/>
        <v>0.1092569396764992</v>
      </c>
      <c r="X49">
        <f t="shared" si="16"/>
        <v>2.2803320160459148E-2</v>
      </c>
      <c r="Y49">
        <f t="shared" si="17"/>
        <v>1.092569396764992E-3</v>
      </c>
      <c r="Z49">
        <f t="shared" si="18"/>
        <v>8.5361050119275056E-2</v>
      </c>
      <c r="AB49">
        <f t="shared" si="19"/>
        <v>272.04479469012682</v>
      </c>
      <c r="AC49">
        <f t="shared" si="2"/>
        <v>128.2871783062223</v>
      </c>
      <c r="AE49">
        <f t="shared" si="3"/>
        <v>0</v>
      </c>
      <c r="AF49">
        <f t="shared" si="24"/>
        <v>0</v>
      </c>
      <c r="AG49">
        <f t="shared" si="24"/>
        <v>-2.1340262529818763</v>
      </c>
      <c r="AH49">
        <f t="shared" si="5"/>
        <v>-11401.660080229574</v>
      </c>
      <c r="AI49">
        <f t="shared" si="25"/>
        <v>-11403.794106482555</v>
      </c>
      <c r="AJ49">
        <f t="shared" si="7"/>
        <v>143.75761638390452</v>
      </c>
      <c r="AK49">
        <f t="shared" si="22"/>
        <v>19.043135628308878</v>
      </c>
      <c r="AL49">
        <f t="shared" si="26"/>
        <v>-11240.993354470342</v>
      </c>
      <c r="AN49">
        <f t="shared" si="27"/>
        <v>0</v>
      </c>
      <c r="AO49">
        <f t="shared" si="27"/>
        <v>0</v>
      </c>
      <c r="AP49">
        <f t="shared" si="27"/>
        <v>-2.9721112174480181E-2</v>
      </c>
      <c r="AQ49">
        <f t="shared" si="27"/>
        <v>-158.79374386622123</v>
      </c>
      <c r="AR49">
        <f t="shared" si="27"/>
        <v>-158.82346497839569</v>
      </c>
      <c r="AS49">
        <f t="shared" si="27"/>
        <v>2.0021479288325339</v>
      </c>
      <c r="AT49">
        <f t="shared" si="27"/>
        <v>0.26521846644199415</v>
      </c>
      <c r="AU49">
        <f t="shared" si="23"/>
        <v>-156.55609858312116</v>
      </c>
      <c r="AW49">
        <v>46</v>
      </c>
      <c r="AX49">
        <f>IF(Z49&gt;0, (R49*SUMPRODUCT(K49:$K$98, X49:$X$98)-K49*$AZ$3)/Z49, 0)</f>
        <v>1502.8772271072876</v>
      </c>
    </row>
    <row r="50" spans="5:50" x14ac:dyDescent="0.25">
      <c r="E50">
        <v>2050</v>
      </c>
      <c r="F50" s="5">
        <v>3.5571999999999999E-2</v>
      </c>
      <c r="G50" s="5"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1.2435042568742187E-2</v>
      </c>
      <c r="L50" s="2">
        <v>47</v>
      </c>
      <c r="M50" s="6">
        <v>0.23444695300000001</v>
      </c>
      <c r="Q50" s="4">
        <f t="shared" si="21"/>
        <v>25</v>
      </c>
      <c r="R50">
        <f t="shared" si="0"/>
        <v>500000</v>
      </c>
      <c r="S50">
        <f t="shared" si="1"/>
        <v>253.29385730916269</v>
      </c>
      <c r="U50">
        <f t="shared" si="13"/>
        <v>0.23444695300000001</v>
      </c>
      <c r="V50">
        <f t="shared" si="14"/>
        <v>0.01</v>
      </c>
      <c r="W50">
        <f t="shared" si="15"/>
        <v>8.5361050119275056E-2</v>
      </c>
      <c r="X50">
        <f t="shared" si="16"/>
        <v>2.0012638105344326E-2</v>
      </c>
      <c r="Y50">
        <f t="shared" si="17"/>
        <v>8.5361050119275059E-4</v>
      </c>
      <c r="Z50">
        <f t="shared" si="18"/>
        <v>6.4494801512737981E-2</v>
      </c>
      <c r="AB50">
        <f t="shared" si="19"/>
        <v>128.2871783062223</v>
      </c>
      <c r="AC50">
        <f t="shared" si="2"/>
        <v>16.336137051550224</v>
      </c>
      <c r="AE50">
        <f t="shared" si="3"/>
        <v>0</v>
      </c>
      <c r="AF50">
        <f t="shared" si="24"/>
        <v>0</v>
      </c>
      <c r="AG50">
        <f t="shared" si="24"/>
        <v>-1.6123700378184496</v>
      </c>
      <c r="AH50">
        <f t="shared" si="5"/>
        <v>-10006.319052672163</v>
      </c>
      <c r="AI50">
        <f t="shared" si="25"/>
        <v>-10007.931422709982</v>
      </c>
      <c r="AJ50">
        <f t="shared" si="7"/>
        <v>111.95104125467208</v>
      </c>
      <c r="AK50">
        <f t="shared" si="22"/>
        <v>8.9801024814355621</v>
      </c>
      <c r="AL50">
        <f t="shared" si="26"/>
        <v>-9887.0002789738755</v>
      </c>
      <c r="AN50">
        <f t="shared" si="27"/>
        <v>0</v>
      </c>
      <c r="AO50">
        <f t="shared" si="27"/>
        <v>0</v>
      </c>
      <c r="AP50">
        <f t="shared" si="27"/>
        <v>-2.0049890056836869E-2</v>
      </c>
      <c r="AQ50">
        <f t="shared" si="27"/>
        <v>-124.42900337639435</v>
      </c>
      <c r="AR50">
        <f t="shared" si="27"/>
        <v>-124.44905326645119</v>
      </c>
      <c r="AS50">
        <f t="shared" si="27"/>
        <v>1.3921159636168601</v>
      </c>
      <c r="AT50">
        <f t="shared" si="27"/>
        <v>0.11166795662831856</v>
      </c>
      <c r="AU50">
        <f t="shared" si="23"/>
        <v>-122.94526934620602</v>
      </c>
      <c r="AW50">
        <v>47</v>
      </c>
      <c r="AX50">
        <f>IF(Z50&gt;0, (R50*SUMPRODUCT(K50:$K$98, X50:$X$98)-K50*$AZ$3)/Z50, 0)</f>
        <v>253.29385730916269</v>
      </c>
    </row>
    <row r="51" spans="5:50" x14ac:dyDescent="0.25">
      <c r="E51">
        <v>2051</v>
      </c>
      <c r="F51" s="5">
        <v>3.5571999999999999E-2</v>
      </c>
      <c r="G51" s="5"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1.1102716579234095E-2</v>
      </c>
      <c r="L51" s="2">
        <v>48</v>
      </c>
      <c r="M51" s="6">
        <v>0.26339700100000002</v>
      </c>
      <c r="Q51" s="4">
        <f t="shared" si="21"/>
        <v>25</v>
      </c>
      <c r="R51">
        <f t="shared" si="0"/>
        <v>500000</v>
      </c>
      <c r="S51">
        <f t="shared" si="1"/>
        <v>-1414.1278730539145</v>
      </c>
      <c r="U51">
        <f t="shared" si="13"/>
        <v>0.26339700100000002</v>
      </c>
      <c r="V51">
        <f t="shared" si="14"/>
        <v>0.01</v>
      </c>
      <c r="W51">
        <f t="shared" si="15"/>
        <v>6.4494801512737981E-2</v>
      </c>
      <c r="X51">
        <f t="shared" si="16"/>
        <v>1.6987737298545448E-2</v>
      </c>
      <c r="Y51">
        <f t="shared" si="17"/>
        <v>6.4494801512737982E-4</v>
      </c>
      <c r="Z51">
        <f t="shared" si="18"/>
        <v>4.6862116199065156E-2</v>
      </c>
      <c r="AB51">
        <f t="shared" si="19"/>
        <v>16.336137051550224</v>
      </c>
      <c r="AC51">
        <f t="shared" si="2"/>
        <v>-66.269024707389406</v>
      </c>
      <c r="AE51">
        <f t="shared" si="3"/>
        <v>0</v>
      </c>
      <c r="AF51">
        <f t="shared" si="24"/>
        <v>0</v>
      </c>
      <c r="AG51">
        <f t="shared" si="24"/>
        <v>-1.1715529049766289</v>
      </c>
      <c r="AH51">
        <f t="shared" si="5"/>
        <v>-8493.8686492727247</v>
      </c>
      <c r="AI51">
        <f t="shared" si="25"/>
        <v>-8495.0402021777008</v>
      </c>
      <c r="AJ51">
        <f t="shared" si="7"/>
        <v>82.60516175893963</v>
      </c>
      <c r="AK51">
        <f t="shared" si="22"/>
        <v>1.1435295936085159</v>
      </c>
      <c r="AL51">
        <f t="shared" si="26"/>
        <v>-8411.2915108251527</v>
      </c>
      <c r="AN51">
        <f t="shared" si="27"/>
        <v>0</v>
      </c>
      <c r="AO51">
        <f t="shared" si="27"/>
        <v>0</v>
      </c>
      <c r="AP51">
        <f t="shared" si="27"/>
        <v>-1.3007419861533883E-2</v>
      </c>
      <c r="AQ51">
        <f t="shared" si="27"/>
        <v>-94.305016274116994</v>
      </c>
      <c r="AR51">
        <f t="shared" si="27"/>
        <v>-94.318023693978517</v>
      </c>
      <c r="AS51">
        <f t="shared" si="27"/>
        <v>0.91714169899129327</v>
      </c>
      <c r="AT51">
        <f t="shared" si="27"/>
        <v>1.2696284977802097E-2</v>
      </c>
      <c r="AU51">
        <f t="shared" si="23"/>
        <v>-93.388185710009424</v>
      </c>
      <c r="AW51">
        <v>48</v>
      </c>
      <c r="AX51">
        <f>IF(Z51&gt;0, (R51*SUMPRODUCT(K51:$K$98, X51:$X$98)-K51*$AZ$3)/Z51, 0)</f>
        <v>-1414.1278730539145</v>
      </c>
    </row>
    <row r="52" spans="5:50" x14ac:dyDescent="0.25">
      <c r="E52">
        <v>2052</v>
      </c>
      <c r="F52" s="5">
        <v>3.5571999999999999E-2</v>
      </c>
      <c r="G52" s="5"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9.9131398028875842E-3</v>
      </c>
      <c r="L52" s="2">
        <v>49</v>
      </c>
      <c r="M52" s="6">
        <v>0.29593128600000002</v>
      </c>
      <c r="Q52" s="4">
        <f t="shared" si="21"/>
        <v>25</v>
      </c>
      <c r="R52">
        <f t="shared" si="0"/>
        <v>500000</v>
      </c>
      <c r="S52">
        <f t="shared" si="1"/>
        <v>-3788.7570188714449</v>
      </c>
      <c r="U52">
        <f t="shared" si="13"/>
        <v>0.29593128600000002</v>
      </c>
      <c r="V52">
        <f t="shared" si="14"/>
        <v>0.01</v>
      </c>
      <c r="W52">
        <f t="shared" si="15"/>
        <v>4.6862116199065156E-2</v>
      </c>
      <c r="X52">
        <f t="shared" si="16"/>
        <v>1.3867966311470784E-2</v>
      </c>
      <c r="Y52">
        <f t="shared" si="17"/>
        <v>4.6862116199065159E-4</v>
      </c>
      <c r="Z52">
        <f t="shared" si="18"/>
        <v>3.2525528725603721E-2</v>
      </c>
      <c r="AB52">
        <f t="shared" si="19"/>
        <v>-66.269024707389406</v>
      </c>
      <c r="AC52">
        <f t="shared" si="2"/>
        <v>-123.23132525163589</v>
      </c>
      <c r="AE52">
        <f t="shared" si="3"/>
        <v>0</v>
      </c>
      <c r="AF52">
        <f t="shared" si="24"/>
        <v>0</v>
      </c>
      <c r="AG52">
        <f t="shared" si="24"/>
        <v>-0.81313821814009302</v>
      </c>
      <c r="AH52">
        <f t="shared" si="5"/>
        <v>-6933.9831557353918</v>
      </c>
      <c r="AI52">
        <f t="shared" si="25"/>
        <v>-6934.7962939535319</v>
      </c>
      <c r="AJ52">
        <f t="shared" si="7"/>
        <v>56.962300544246489</v>
      </c>
      <c r="AK52">
        <f t="shared" si="22"/>
        <v>-4.6388317295172588</v>
      </c>
      <c r="AL52">
        <f t="shared" si="26"/>
        <v>-6882.4728251388024</v>
      </c>
      <c r="AN52">
        <f t="shared" si="27"/>
        <v>0</v>
      </c>
      <c r="AO52">
        <f t="shared" si="27"/>
        <v>0</v>
      </c>
      <c r="AP52">
        <f t="shared" si="27"/>
        <v>-8.0607528354936439E-3</v>
      </c>
      <c r="AQ52">
        <f t="shared" si="27"/>
        <v>-68.737544413672566</v>
      </c>
      <c r="AR52">
        <f t="shared" si="27"/>
        <v>-68.745605166508071</v>
      </c>
      <c r="AS52">
        <f t="shared" si="27"/>
        <v>0.56467524878921493</v>
      </c>
      <c r="AT52">
        <f t="shared" si="27"/>
        <v>-4.5985387456775391E-2</v>
      </c>
      <c r="AU52">
        <f t="shared" si="23"/>
        <v>-68.226915305175623</v>
      </c>
      <c r="AW52">
        <v>49</v>
      </c>
      <c r="AX52">
        <f>IF(Z52&gt;0, (R52*SUMPRODUCT(K52:$K$98, X52:$X$98)-K52*$AZ$3)/Z52, 0)</f>
        <v>-3788.7570188714449</v>
      </c>
    </row>
    <row r="53" spans="5:50" x14ac:dyDescent="0.25">
      <c r="E53">
        <v>2053</v>
      </c>
      <c r="F53" s="5">
        <v>3.5571999999999999E-2</v>
      </c>
      <c r="G53" s="5"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8.8510176811496272E-3</v>
      </c>
      <c r="L53" s="2">
        <v>50</v>
      </c>
      <c r="M53" s="6">
        <v>0.33262349499999999</v>
      </c>
      <c r="Q53" s="4">
        <f t="shared" si="21"/>
        <v>25</v>
      </c>
      <c r="R53">
        <f t="shared" si="0"/>
        <v>500000</v>
      </c>
      <c r="S53">
        <f t="shared" si="1"/>
        <v>-7418.8912240723303</v>
      </c>
      <c r="U53">
        <f t="shared" si="13"/>
        <v>0.33262349499999999</v>
      </c>
      <c r="V53">
        <f t="shared" si="14"/>
        <v>0.01</v>
      </c>
      <c r="W53">
        <f t="shared" si="15"/>
        <v>3.2525528725603721E-2</v>
      </c>
      <c r="X53">
        <f t="shared" si="16"/>
        <v>1.0818755041433205E-2</v>
      </c>
      <c r="Y53">
        <f t="shared" si="17"/>
        <v>3.252552872560372E-4</v>
      </c>
      <c r="Z53">
        <f t="shared" si="18"/>
        <v>2.1381518396914479E-2</v>
      </c>
      <c r="AB53">
        <f t="shared" si="19"/>
        <v>-123.23132525163589</v>
      </c>
      <c r="AC53">
        <f t="shared" si="2"/>
        <v>-158.62715919220992</v>
      </c>
      <c r="AE53">
        <f t="shared" si="3"/>
        <v>0</v>
      </c>
      <c r="AF53">
        <f t="shared" si="24"/>
        <v>0</v>
      </c>
      <c r="AG53">
        <f t="shared" si="24"/>
        <v>-0.53453795992286202</v>
      </c>
      <c r="AH53">
        <f t="shared" si="5"/>
        <v>-5409.3775207166027</v>
      </c>
      <c r="AI53">
        <f t="shared" si="25"/>
        <v>-5409.9120586765257</v>
      </c>
      <c r="AJ53">
        <f t="shared" si="7"/>
        <v>35.395833940574022</v>
      </c>
      <c r="AK53">
        <f t="shared" si="22"/>
        <v>-8.6261927676145138</v>
      </c>
      <c r="AL53">
        <f t="shared" si="26"/>
        <v>-5383.1424175035654</v>
      </c>
      <c r="AN53">
        <f t="shared" si="27"/>
        <v>0</v>
      </c>
      <c r="AO53">
        <f t="shared" si="27"/>
        <v>0</v>
      </c>
      <c r="AP53">
        <f t="shared" si="27"/>
        <v>-4.7312049345229028E-3</v>
      </c>
      <c r="AQ53">
        <f t="shared" si="27"/>
        <v>-47.878496079875987</v>
      </c>
      <c r="AR53">
        <f t="shared" si="27"/>
        <v>-47.883227284810509</v>
      </c>
      <c r="AS53">
        <f t="shared" si="27"/>
        <v>0.31328915204705676</v>
      </c>
      <c r="AT53">
        <f t="shared" si="27"/>
        <v>-7.6350584707161093E-2</v>
      </c>
      <c r="AU53">
        <f t="shared" si="23"/>
        <v>-47.646288717470604</v>
      </c>
      <c r="AW53">
        <v>50</v>
      </c>
      <c r="AX53">
        <f>IF(Z53&gt;0, (R53*SUMPRODUCT(K53:$K$98, X53:$X$98)-K53*$AZ$3)/Z53, 0)</f>
        <v>-7418.8912240723303</v>
      </c>
    </row>
    <row r="54" spans="5:50" x14ac:dyDescent="0.25">
      <c r="E54">
        <v>2054</v>
      </c>
      <c r="F54" s="5">
        <v>3.5571999999999999E-2</v>
      </c>
      <c r="G54" s="5"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7.9026943581693102E-3</v>
      </c>
      <c r="L54" s="2">
        <v>51</v>
      </c>
      <c r="M54" s="6">
        <v>0.37225971299999999</v>
      </c>
      <c r="Q54" s="4">
        <f t="shared" si="21"/>
        <v>25</v>
      </c>
      <c r="R54">
        <f t="shared" si="0"/>
        <v>500000</v>
      </c>
      <c r="S54">
        <f t="shared" si="1"/>
        <v>-13380.773477102934</v>
      </c>
      <c r="U54">
        <f t="shared" si="13"/>
        <v>0.37225971299999999</v>
      </c>
      <c r="V54">
        <f t="shared" si="14"/>
        <v>0.01</v>
      </c>
      <c r="W54">
        <f t="shared" si="15"/>
        <v>2.1381518396914479E-2</v>
      </c>
      <c r="X54">
        <f t="shared" si="16"/>
        <v>7.9594779019396041E-3</v>
      </c>
      <c r="Y54">
        <f t="shared" si="17"/>
        <v>2.1381518396914481E-4</v>
      </c>
      <c r="Z54">
        <f t="shared" si="18"/>
        <v>1.320822531100573E-2</v>
      </c>
      <c r="AB54">
        <f t="shared" si="19"/>
        <v>-158.62715919220992</v>
      </c>
      <c r="AC54">
        <f t="shared" si="2"/>
        <v>-176.73627092110513</v>
      </c>
      <c r="AE54">
        <f t="shared" si="3"/>
        <v>0</v>
      </c>
      <c r="AF54">
        <f t="shared" si="24"/>
        <v>0</v>
      </c>
      <c r="AG54">
        <f t="shared" si="24"/>
        <v>-0.33020563277514325</v>
      </c>
      <c r="AH54">
        <f t="shared" si="5"/>
        <v>-3979.7389509698019</v>
      </c>
      <c r="AI54">
        <f t="shared" si="25"/>
        <v>-3980.0691566025771</v>
      </c>
      <c r="AJ54">
        <f t="shared" si="7"/>
        <v>18.109111728895215</v>
      </c>
      <c r="AK54">
        <f t="shared" si="22"/>
        <v>-11.103901143454696</v>
      </c>
      <c r="AL54">
        <f t="shared" si="26"/>
        <v>-3973.0639460171365</v>
      </c>
      <c r="AN54">
        <f t="shared" si="27"/>
        <v>0</v>
      </c>
      <c r="AO54">
        <f t="shared" si="27"/>
        <v>0</v>
      </c>
      <c r="AP54">
        <f t="shared" si="27"/>
        <v>-2.6095141911678518E-3</v>
      </c>
      <c r="AQ54">
        <f t="shared" si="27"/>
        <v>-31.450660554815702</v>
      </c>
      <c r="AR54">
        <f t="shared" si="27"/>
        <v>-31.453270069006869</v>
      </c>
      <c r="AS54">
        <f t="shared" si="27"/>
        <v>0.14311077509139788</v>
      </c>
      <c r="AT54">
        <f t="shared" si="27"/>
        <v>-8.7750736920049172E-2</v>
      </c>
      <c r="AU54">
        <f t="shared" si="23"/>
        <v>-31.397910030835522</v>
      </c>
      <c r="AW54">
        <v>51</v>
      </c>
      <c r="AX54">
        <f>IF(Z54&gt;0, (R54*SUMPRODUCT(K54:$K$98, X54:$X$98)-K54*$AZ$3)/Z54, 0)</f>
        <v>-13380.773477102934</v>
      </c>
    </row>
    <row r="55" spans="5:50" x14ac:dyDescent="0.25">
      <c r="E55">
        <v>2055</v>
      </c>
      <c r="F55" s="5">
        <v>3.5571999999999999E-2</v>
      </c>
      <c r="G55" s="5"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7.0559771055083119E-3</v>
      </c>
      <c r="L55" s="2">
        <v>52</v>
      </c>
      <c r="M55" s="6">
        <v>0.41367450300000003</v>
      </c>
      <c r="Q55" s="4">
        <f t="shared" si="21"/>
        <v>25</v>
      </c>
      <c r="R55">
        <f t="shared" si="0"/>
        <v>500000</v>
      </c>
      <c r="S55">
        <f t="shared" si="1"/>
        <v>-23857.260831160813</v>
      </c>
      <c r="U55">
        <f t="shared" si="13"/>
        <v>0.41367450300000003</v>
      </c>
      <c r="V55">
        <f t="shared" si="14"/>
        <v>0.01</v>
      </c>
      <c r="W55">
        <f t="shared" si="15"/>
        <v>1.320822531100573E-2</v>
      </c>
      <c r="X55">
        <f t="shared" si="16"/>
        <v>5.4639060410423164E-3</v>
      </c>
      <c r="Y55">
        <f t="shared" si="17"/>
        <v>1.320822531100573E-4</v>
      </c>
      <c r="Z55">
        <f t="shared" si="18"/>
        <v>7.6122370168533564E-3</v>
      </c>
      <c r="AB55">
        <f t="shared" si="19"/>
        <v>-176.73627092110513</v>
      </c>
      <c r="AC55">
        <f t="shared" si="2"/>
        <v>-181.607124019688</v>
      </c>
      <c r="AE55">
        <f t="shared" si="3"/>
        <v>0</v>
      </c>
      <c r="AF55">
        <f t="shared" si="24"/>
        <v>0</v>
      </c>
      <c r="AG55">
        <f t="shared" si="24"/>
        <v>-0.1903059254213339</v>
      </c>
      <c r="AH55">
        <f t="shared" si="5"/>
        <v>-2731.9530205211581</v>
      </c>
      <c r="AI55">
        <f t="shared" si="25"/>
        <v>-2732.1433264465795</v>
      </c>
      <c r="AJ55">
        <f t="shared" si="7"/>
        <v>4.8708530985828702</v>
      </c>
      <c r="AK55">
        <f t="shared" si="22"/>
        <v>-12.371538964477361</v>
      </c>
      <c r="AL55">
        <f t="shared" si="26"/>
        <v>-2739.6440123124739</v>
      </c>
      <c r="AN55">
        <f t="shared" si="27"/>
        <v>0</v>
      </c>
      <c r="AO55">
        <f t="shared" si="27"/>
        <v>0</v>
      </c>
      <c r="AP55">
        <f t="shared" si="27"/>
        <v>-1.3427942528155042E-3</v>
      </c>
      <c r="AQ55">
        <f t="shared" si="27"/>
        <v>-19.276597966121571</v>
      </c>
      <c r="AR55">
        <f t="shared" si="27"/>
        <v>-19.277940760374388</v>
      </c>
      <c r="AS55">
        <f t="shared" si="27"/>
        <v>3.4368627947894956E-2</v>
      </c>
      <c r="AT55">
        <f t="shared" si="27"/>
        <v>-8.7293295693256265E-2</v>
      </c>
      <c r="AU55">
        <f t="shared" si="23"/>
        <v>-19.330865428119747</v>
      </c>
      <c r="AW55">
        <v>52</v>
      </c>
      <c r="AX55">
        <f>IF(Z55&gt;0, (R55*SUMPRODUCT(K55:$K$98, X55:$X$98)-K55*$AZ$3)/Z55, 0)</f>
        <v>-23857.260831160813</v>
      </c>
    </row>
    <row r="56" spans="5:50" x14ac:dyDescent="0.25">
      <c r="E56">
        <v>2056</v>
      </c>
      <c r="F56" s="5">
        <v>3.5571999999999999E-2</v>
      </c>
      <c r="G56" s="5"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6.2999795584895634E-3</v>
      </c>
      <c r="L56" s="2">
        <v>53</v>
      </c>
      <c r="M56" s="6">
        <v>0.42102545200000002</v>
      </c>
      <c r="Q56" s="4">
        <f t="shared" si="21"/>
        <v>25</v>
      </c>
      <c r="R56">
        <f t="shared" si="0"/>
        <v>500000</v>
      </c>
      <c r="S56">
        <f t="shared" si="1"/>
        <v>-40901.600999845301</v>
      </c>
      <c r="U56">
        <f t="shared" si="13"/>
        <v>0.42102545200000002</v>
      </c>
      <c r="V56">
        <f t="shared" si="14"/>
        <v>0.01</v>
      </c>
      <c r="W56">
        <f t="shared" si="15"/>
        <v>7.6122370168533564E-3</v>
      </c>
      <c r="X56">
        <f t="shared" si="16"/>
        <v>3.204945530751816E-3</v>
      </c>
      <c r="Y56">
        <f t="shared" si="17"/>
        <v>7.6122370168533562E-5</v>
      </c>
      <c r="Z56">
        <f t="shared" si="18"/>
        <v>4.3311691159330064E-3</v>
      </c>
      <c r="AB56">
        <f t="shared" si="19"/>
        <v>-181.607124019688</v>
      </c>
      <c r="AC56">
        <f t="shared" si="2"/>
        <v>-177.15175104274454</v>
      </c>
      <c r="AE56">
        <f t="shared" si="3"/>
        <v>0</v>
      </c>
      <c r="AF56">
        <f t="shared" si="24"/>
        <v>0</v>
      </c>
      <c r="AG56">
        <f t="shared" si="24"/>
        <v>-0.10827922789832516</v>
      </c>
      <c r="AH56">
        <f t="shared" si="5"/>
        <v>-1602.472765375908</v>
      </c>
      <c r="AI56">
        <f t="shared" si="25"/>
        <v>-1602.5810446038063</v>
      </c>
      <c r="AJ56">
        <f t="shared" si="7"/>
        <v>-4.4553729769434653</v>
      </c>
      <c r="AK56">
        <f t="shared" si="22"/>
        <v>-12.712498681378161</v>
      </c>
      <c r="AL56">
        <f t="shared" si="26"/>
        <v>-1619.7489162621278</v>
      </c>
      <c r="AN56">
        <f t="shared" si="27"/>
        <v>0</v>
      </c>
      <c r="AO56">
        <f t="shared" si="27"/>
        <v>0</v>
      </c>
      <c r="AP56">
        <f t="shared" si="27"/>
        <v>-6.8215692236848135E-4</v>
      </c>
      <c r="AQ56">
        <f t="shared" si="27"/>
        <v>-10.095545664904463</v>
      </c>
      <c r="AR56">
        <f t="shared" si="27"/>
        <v>-10.096227821826831</v>
      </c>
      <c r="AS56">
        <f t="shared" si="27"/>
        <v>-2.8068758680190625E-2</v>
      </c>
      <c r="AT56">
        <f t="shared" si="27"/>
        <v>-8.008848183000794E-2</v>
      </c>
      <c r="AU56">
        <f t="shared" si="23"/>
        <v>-10.204385062337028</v>
      </c>
      <c r="AW56">
        <v>53</v>
      </c>
      <c r="AX56">
        <f>IF(Z56&gt;0, (R56*SUMPRODUCT(K56:$K$98, X56:$X$98)-K56*$AZ$3)/Z56, 0)</f>
        <v>-40901.600999845301</v>
      </c>
    </row>
    <row r="57" spans="5:50" x14ac:dyDescent="0.25">
      <c r="E57">
        <v>2057</v>
      </c>
      <c r="F57" s="5">
        <v>3.5571999999999999E-2</v>
      </c>
      <c r="G57" s="5"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5.6249817486513955E-3</v>
      </c>
      <c r="L57" s="2">
        <v>54</v>
      </c>
      <c r="M57" s="6">
        <v>0.42896583300000002</v>
      </c>
      <c r="Q57" s="4">
        <f t="shared" si="21"/>
        <v>25</v>
      </c>
      <c r="R57">
        <f t="shared" si="0"/>
        <v>500000</v>
      </c>
      <c r="S57">
        <f t="shared" si="1"/>
        <v>-68338.500841201574</v>
      </c>
      <c r="U57">
        <f t="shared" si="13"/>
        <v>0.42896583300000002</v>
      </c>
      <c r="V57">
        <f t="shared" si="14"/>
        <v>0.01</v>
      </c>
      <c r="W57">
        <f t="shared" si="15"/>
        <v>4.3311691159330064E-3</v>
      </c>
      <c r="X57">
        <f t="shared" si="16"/>
        <v>1.8579235676800757E-3</v>
      </c>
      <c r="Y57">
        <f t="shared" si="17"/>
        <v>4.3311691159330065E-5</v>
      </c>
      <c r="Z57">
        <f t="shared" si="18"/>
        <v>2.4299338570936005E-3</v>
      </c>
      <c r="AB57">
        <f t="shared" si="19"/>
        <v>-177.15175104274454</v>
      </c>
      <c r="AC57">
        <f t="shared" si="2"/>
        <v>-166.05803693705519</v>
      </c>
      <c r="AE57">
        <f t="shared" si="3"/>
        <v>0</v>
      </c>
      <c r="AF57">
        <f t="shared" si="24"/>
        <v>0</v>
      </c>
      <c r="AG57">
        <f t="shared" si="24"/>
        <v>-6.0748346427340012E-2</v>
      </c>
      <c r="AH57">
        <f t="shared" si="5"/>
        <v>-928.96178384003781</v>
      </c>
      <c r="AI57">
        <f t="shared" si="25"/>
        <v>-929.02253218646513</v>
      </c>
      <c r="AJ57">
        <f t="shared" si="7"/>
        <v>-11.093714105689344</v>
      </c>
      <c r="AK57">
        <f t="shared" si="22"/>
        <v>-12.400622572992118</v>
      </c>
      <c r="AL57">
        <f t="shared" si="26"/>
        <v>-952.51686886514665</v>
      </c>
      <c r="AN57">
        <f t="shared" si="27"/>
        <v>0</v>
      </c>
      <c r="AO57">
        <f t="shared" si="27"/>
        <v>0</v>
      </c>
      <c r="AP57">
        <f t="shared" si="27"/>
        <v>-3.417083399145398E-4</v>
      </c>
      <c r="AQ57">
        <f t="shared" si="27"/>
        <v>-5.2253930792948555</v>
      </c>
      <c r="AR57">
        <f t="shared" si="27"/>
        <v>-5.22573478763477</v>
      </c>
      <c r="AS57">
        <f t="shared" si="27"/>
        <v>-6.2401939369259099E-2</v>
      </c>
      <c r="AT57">
        <f t="shared" si="27"/>
        <v>-6.9753275644995172E-2</v>
      </c>
      <c r="AU57">
        <f t="shared" si="23"/>
        <v>-5.3578900026490244</v>
      </c>
      <c r="AW57">
        <v>54</v>
      </c>
      <c r="AX57">
        <f>IF(Z57&gt;0, (R57*SUMPRODUCT(K57:$K$98, X57:$X$98)-K57*$AZ$3)/Z57, 0)</f>
        <v>-68338.500841201574</v>
      </c>
    </row>
    <row r="58" spans="5:50" x14ac:dyDescent="0.25">
      <c r="E58">
        <v>2058</v>
      </c>
      <c r="F58" s="5">
        <v>3.5571999999999999E-2</v>
      </c>
      <c r="G58" s="5"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5.0223051327244602E-3</v>
      </c>
      <c r="L58" s="2">
        <v>55</v>
      </c>
      <c r="M58" s="6">
        <v>0.43771532000000002</v>
      </c>
      <c r="Q58" s="4">
        <f t="shared" si="21"/>
        <v>25</v>
      </c>
      <c r="R58">
        <f t="shared" si="0"/>
        <v>500000</v>
      </c>
      <c r="S58">
        <f t="shared" si="1"/>
        <v>-113534.06670207075</v>
      </c>
      <c r="U58">
        <f t="shared" si="13"/>
        <v>0.43771532000000002</v>
      </c>
      <c r="V58">
        <f t="shared" si="14"/>
        <v>0.01</v>
      </c>
      <c r="W58">
        <f t="shared" si="15"/>
        <v>2.4299338570936005E-3</v>
      </c>
      <c r="X58">
        <f t="shared" si="16"/>
        <v>1.0636192758365596E-3</v>
      </c>
      <c r="Y58">
        <f t="shared" si="17"/>
        <v>2.4299338570936006E-5</v>
      </c>
      <c r="Z58">
        <f t="shared" si="18"/>
        <v>1.3420152426861049E-3</v>
      </c>
      <c r="AB58">
        <f t="shared" si="19"/>
        <v>-166.05803693705519</v>
      </c>
      <c r="AC58">
        <f t="shared" si="2"/>
        <v>-152.3644480783199</v>
      </c>
      <c r="AE58">
        <f t="shared" si="3"/>
        <v>0</v>
      </c>
      <c r="AF58">
        <f t="shared" si="24"/>
        <v>0</v>
      </c>
      <c r="AG58">
        <f t="shared" si="24"/>
        <v>-3.3550381067152621E-2</v>
      </c>
      <c r="AH58">
        <f t="shared" si="5"/>
        <v>-531.8096379182798</v>
      </c>
      <c r="AI58">
        <f t="shared" si="25"/>
        <v>-531.84318829934693</v>
      </c>
      <c r="AJ58">
        <f t="shared" si="7"/>
        <v>-13.693588858735296</v>
      </c>
      <c r="AK58">
        <f t="shared" si="22"/>
        <v>-11.624062585593865</v>
      </c>
      <c r="AL58">
        <f t="shared" si="26"/>
        <v>-557.16083974367609</v>
      </c>
      <c r="AN58">
        <f t="shared" si="27"/>
        <v>0</v>
      </c>
      <c r="AO58">
        <f t="shared" si="27"/>
        <v>0</v>
      </c>
      <c r="AP58">
        <f t="shared" si="27"/>
        <v>-1.6850025103842215E-4</v>
      </c>
      <c r="AQ58">
        <f t="shared" si="27"/>
        <v>-2.6709102741493136</v>
      </c>
      <c r="AR58">
        <f t="shared" si="27"/>
        <v>-2.6710787744003519</v>
      </c>
      <c r="AS58">
        <f t="shared" si="27"/>
        <v>-6.8773381610644765E-2</v>
      </c>
      <c r="AT58">
        <f t="shared" si="27"/>
        <v>-5.8379589186738433E-2</v>
      </c>
      <c r="AU58">
        <f t="shared" si="23"/>
        <v>-2.798231745197735</v>
      </c>
      <c r="AW58">
        <v>55</v>
      </c>
      <c r="AX58">
        <f>IF(Z58&gt;0, (R58*SUMPRODUCT(K58:$K$98, X58:$X$98)-K58*$AZ$3)/Z58, 0)</f>
        <v>-113534.06670207075</v>
      </c>
    </row>
    <row r="59" spans="5:50" x14ac:dyDescent="0.25">
      <c r="E59">
        <v>2059</v>
      </c>
      <c r="F59" s="5">
        <v>3.5571999999999999E-2</v>
      </c>
      <c r="G59" s="5"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4.4842010113611249E-3</v>
      </c>
      <c r="L59" s="2">
        <v>56</v>
      </c>
      <c r="M59" s="6">
        <v>0.44739131599999998</v>
      </c>
      <c r="Q59" s="4">
        <f t="shared" si="21"/>
        <v>25</v>
      </c>
      <c r="R59">
        <f t="shared" si="0"/>
        <v>500000</v>
      </c>
      <c r="S59">
        <f t="shared" si="1"/>
        <v>-189708.14792446571</v>
      </c>
      <c r="U59">
        <f t="shared" si="13"/>
        <v>0.44739131599999998</v>
      </c>
      <c r="V59">
        <f t="shared" si="14"/>
        <v>0.01</v>
      </c>
      <c r="W59">
        <f t="shared" si="15"/>
        <v>1.3420152426861049E-3</v>
      </c>
      <c r="X59">
        <f t="shared" si="16"/>
        <v>6.0040596551739589E-4</v>
      </c>
      <c r="Y59">
        <f t="shared" si="17"/>
        <v>1.342015242686105E-5</v>
      </c>
      <c r="Z59">
        <f t="shared" si="18"/>
        <v>7.28189124741848E-4</v>
      </c>
      <c r="AB59">
        <f t="shared" si="19"/>
        <v>-152.3644480783199</v>
      </c>
      <c r="AC59">
        <f t="shared" si="2"/>
        <v>-138.14341019351372</v>
      </c>
      <c r="AE59">
        <f t="shared" si="3"/>
        <v>0</v>
      </c>
      <c r="AF59">
        <f t="shared" si="24"/>
        <v>0</v>
      </c>
      <c r="AG59">
        <f t="shared" si="24"/>
        <v>-1.8204728118546201E-2</v>
      </c>
      <c r="AH59">
        <f t="shared" si="5"/>
        <v>-300.20298275869794</v>
      </c>
      <c r="AI59">
        <f t="shared" si="25"/>
        <v>-300.22118748681646</v>
      </c>
      <c r="AJ59">
        <f t="shared" si="7"/>
        <v>-14.221037884806179</v>
      </c>
      <c r="AK59">
        <f t="shared" si="22"/>
        <v>-10.665511365482393</v>
      </c>
      <c r="AL59">
        <f t="shared" si="26"/>
        <v>-325.10773673710503</v>
      </c>
      <c r="AN59">
        <f t="shared" si="27"/>
        <v>0</v>
      </c>
      <c r="AO59">
        <f t="shared" si="27"/>
        <v>0</v>
      </c>
      <c r="AP59">
        <f t="shared" si="27"/>
        <v>-8.1633660240739179E-5</v>
      </c>
      <c r="AQ59">
        <f t="shared" si="27"/>
        <v>-1.3461705189001796</v>
      </c>
      <c r="AR59">
        <f t="shared" si="27"/>
        <v>-1.3462521525604203</v>
      </c>
      <c r="AS59">
        <f t="shared" si="27"/>
        <v>-6.3769992465652736E-2</v>
      </c>
      <c r="AT59">
        <f t="shared" si="27"/>
        <v>-4.782629685177972E-2</v>
      </c>
      <c r="AU59">
        <f t="shared" si="23"/>
        <v>-1.4578484418778528</v>
      </c>
      <c r="AW59">
        <v>56</v>
      </c>
      <c r="AX59">
        <f>IF(Z59&gt;0, (R59*SUMPRODUCT(K59:$K$98, X59:$X$98)-K59*$AZ$3)/Z59, 0)</f>
        <v>-189708.14792446571</v>
      </c>
    </row>
    <row r="60" spans="5:50" x14ac:dyDescent="0.25">
      <c r="E60">
        <v>2060</v>
      </c>
      <c r="F60" s="5">
        <v>3.5571999999999999E-2</v>
      </c>
      <c r="G60" s="5"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4.0037509030010042E-3</v>
      </c>
      <c r="L60" s="2">
        <v>57</v>
      </c>
      <c r="M60" s="6">
        <v>0.457001349</v>
      </c>
      <c r="Q60" s="4">
        <f t="shared" si="21"/>
        <v>25</v>
      </c>
      <c r="R60">
        <f t="shared" si="0"/>
        <v>500000</v>
      </c>
      <c r="S60">
        <f t="shared" si="1"/>
        <v>-320535.55427236669</v>
      </c>
      <c r="U60">
        <f t="shared" si="13"/>
        <v>0.457001349</v>
      </c>
      <c r="V60">
        <f t="shared" si="14"/>
        <v>0.01</v>
      </c>
      <c r="W60">
        <f t="shared" si="15"/>
        <v>7.28189124741848E-4</v>
      </c>
      <c r="X60">
        <f t="shared" si="16"/>
        <v>3.3278341233415382E-4</v>
      </c>
      <c r="Y60">
        <f t="shared" si="17"/>
        <v>7.2818912474184798E-6</v>
      </c>
      <c r="Z60">
        <f t="shared" si="18"/>
        <v>3.8812382116027572E-4</v>
      </c>
      <c r="AB60">
        <f t="shared" si="19"/>
        <v>-138.14341019351372</v>
      </c>
      <c r="AC60">
        <f t="shared" si="2"/>
        <v>-124.40748414191791</v>
      </c>
      <c r="AE60">
        <f t="shared" si="3"/>
        <v>0</v>
      </c>
      <c r="AF60">
        <f t="shared" si="24"/>
        <v>0</v>
      </c>
      <c r="AG60">
        <f t="shared" si="24"/>
        <v>-9.7030955290068922E-3</v>
      </c>
      <c r="AH60">
        <f t="shared" si="5"/>
        <v>-166.3917061670769</v>
      </c>
      <c r="AI60">
        <f t="shared" si="25"/>
        <v>-166.40140926260591</v>
      </c>
      <c r="AJ60">
        <f t="shared" si="7"/>
        <v>-13.735926051595811</v>
      </c>
      <c r="AK60">
        <f t="shared" si="22"/>
        <v>-9.6700387135459618</v>
      </c>
      <c r="AL60">
        <f t="shared" si="26"/>
        <v>-189.80737402774767</v>
      </c>
      <c r="AN60">
        <f t="shared" si="27"/>
        <v>0</v>
      </c>
      <c r="AO60">
        <f t="shared" si="27"/>
        <v>0</v>
      </c>
      <c r="AP60">
        <f t="shared" si="27"/>
        <v>-3.8848777486166354E-5</v>
      </c>
      <c r="AQ60">
        <f t="shared" si="27"/>
        <v>-0.6661909438183119</v>
      </c>
      <c r="AR60">
        <f t="shared" si="27"/>
        <v>-0.66622979259579806</v>
      </c>
      <c r="AS60">
        <f t="shared" si="27"/>
        <v>-5.499522633263175E-2</v>
      </c>
      <c r="AT60">
        <f t="shared" si="27"/>
        <v>-3.8716426231414316E-2</v>
      </c>
      <c r="AU60">
        <f t="shared" si="23"/>
        <v>-0.75994144515984408</v>
      </c>
      <c r="AW60">
        <v>57</v>
      </c>
      <c r="AX60">
        <f>IF(Z60&gt;0, (R60*SUMPRODUCT(K60:$K$98, X60:$X$98)-K60*$AZ$3)/Z60, 0)</f>
        <v>-320535.55427236669</v>
      </c>
    </row>
    <row r="61" spans="5:50" x14ac:dyDescent="0.25">
      <c r="E61">
        <v>2061</v>
      </c>
      <c r="F61" s="5">
        <v>3.5571999999999999E-2</v>
      </c>
      <c r="G61" s="5"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3.5747775919651821E-3</v>
      </c>
      <c r="L61" s="2">
        <v>58</v>
      </c>
      <c r="M61" s="6">
        <v>0.46737994300000002</v>
      </c>
      <c r="Q61" s="4">
        <f t="shared" si="21"/>
        <v>25</v>
      </c>
      <c r="R61">
        <f t="shared" si="0"/>
        <v>500000</v>
      </c>
      <c r="S61">
        <f t="shared" si="1"/>
        <v>-550220.89184560778</v>
      </c>
      <c r="U61">
        <f t="shared" si="13"/>
        <v>0.46737994300000002</v>
      </c>
      <c r="V61">
        <f t="shared" si="14"/>
        <v>0.01</v>
      </c>
      <c r="W61">
        <f t="shared" si="15"/>
        <v>3.8812382116027572E-4</v>
      </c>
      <c r="X61">
        <f t="shared" si="16"/>
        <v>1.8140128941083187E-4</v>
      </c>
      <c r="Y61">
        <f t="shared" si="17"/>
        <v>3.8812382116027571E-6</v>
      </c>
      <c r="Z61">
        <f t="shared" si="18"/>
        <v>2.0284129353784111E-4</v>
      </c>
      <c r="AB61">
        <f t="shared" si="19"/>
        <v>-124.40748414191791</v>
      </c>
      <c r="AC61">
        <f t="shared" si="2"/>
        <v>-111.60751743350765</v>
      </c>
      <c r="AE61">
        <f t="shared" si="3"/>
        <v>0</v>
      </c>
      <c r="AF61">
        <f t="shared" si="24"/>
        <v>0</v>
      </c>
      <c r="AG61">
        <f t="shared" si="24"/>
        <v>-5.0710323384460278E-3</v>
      </c>
      <c r="AH61">
        <f t="shared" si="5"/>
        <v>-90.700644705415939</v>
      </c>
      <c r="AI61">
        <f t="shared" si="25"/>
        <v>-90.705715737754389</v>
      </c>
      <c r="AJ61">
        <f t="shared" si="7"/>
        <v>-12.799966708410253</v>
      </c>
      <c r="AK61">
        <f t="shared" si="22"/>
        <v>-8.7085238899342539</v>
      </c>
      <c r="AL61">
        <f t="shared" si="26"/>
        <v>-112.2142063360989</v>
      </c>
      <c r="AN61">
        <f t="shared" si="27"/>
        <v>0</v>
      </c>
      <c r="AO61">
        <f t="shared" si="27"/>
        <v>0</v>
      </c>
      <c r="AP61">
        <f t="shared" si="27"/>
        <v>-1.8127812771607657E-5</v>
      </c>
      <c r="AQ61">
        <f t="shared" si="27"/>
        <v>-0.32423463226971633</v>
      </c>
      <c r="AR61">
        <f t="shared" si="27"/>
        <v>-0.32425276008248793</v>
      </c>
      <c r="AS61">
        <f t="shared" si="27"/>
        <v>-4.5757034167125302E-2</v>
      </c>
      <c r="AT61">
        <f t="shared" si="27"/>
        <v>-3.1131036060830432E-2</v>
      </c>
      <c r="AU61">
        <f t="shared" si="23"/>
        <v>-0.40114083031044367</v>
      </c>
      <c r="AW61">
        <v>58</v>
      </c>
      <c r="AX61">
        <f>IF(Z61&gt;0, (R61*SUMPRODUCT(K61:$K$98, X61:$X$98)-K61*$AZ$3)/Z61, 0)</f>
        <v>-550220.89184560778</v>
      </c>
    </row>
    <row r="62" spans="5:50" x14ac:dyDescent="0.25">
      <c r="E62">
        <v>2062</v>
      </c>
      <c r="F62" s="5">
        <v>3.5571999999999999E-2</v>
      </c>
      <c r="G62" s="5"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3.1917657071117694E-3</v>
      </c>
      <c r="L62" s="2">
        <v>59</v>
      </c>
      <c r="M62" s="6">
        <v>0.47825477199999999</v>
      </c>
      <c r="Q62" s="4">
        <f t="shared" si="21"/>
        <v>25</v>
      </c>
      <c r="R62">
        <f t="shared" si="0"/>
        <v>500000</v>
      </c>
      <c r="S62">
        <f t="shared" si="1"/>
        <v>-962480.23093188868</v>
      </c>
      <c r="U62">
        <f t="shared" si="13"/>
        <v>0.47825477199999999</v>
      </c>
      <c r="V62">
        <f t="shared" si="14"/>
        <v>0.01</v>
      </c>
      <c r="W62">
        <f t="shared" si="15"/>
        <v>2.0284129353784111E-4</v>
      </c>
      <c r="X62">
        <f t="shared" si="16"/>
        <v>9.7009816593125265E-5</v>
      </c>
      <c r="Y62">
        <f t="shared" si="17"/>
        <v>2.0284129353784111E-6</v>
      </c>
      <c r="Z62">
        <f t="shared" si="18"/>
        <v>1.0380306400933743E-4</v>
      </c>
      <c r="AB62">
        <f t="shared" si="19"/>
        <v>-111.60751743350765</v>
      </c>
      <c r="AC62">
        <f t="shared" si="2"/>
        <v>-99.908397019144715</v>
      </c>
      <c r="AE62">
        <f t="shared" si="3"/>
        <v>0</v>
      </c>
      <c r="AF62">
        <f t="shared" si="24"/>
        <v>0</v>
      </c>
      <c r="AG62">
        <f t="shared" si="24"/>
        <v>-2.5950766002334359E-3</v>
      </c>
      <c r="AH62">
        <f t="shared" si="5"/>
        <v>-48.504908296562633</v>
      </c>
      <c r="AI62">
        <f t="shared" si="25"/>
        <v>-48.507503373162869</v>
      </c>
      <c r="AJ62">
        <f t="shared" si="7"/>
        <v>-11.699120414362937</v>
      </c>
      <c r="AK62">
        <f t="shared" si="22"/>
        <v>-7.8125262203455366</v>
      </c>
      <c r="AL62">
        <f t="shared" si="26"/>
        <v>-68.019150007871346</v>
      </c>
      <c r="AN62">
        <f t="shared" si="27"/>
        <v>0</v>
      </c>
      <c r="AO62">
        <f t="shared" si="27"/>
        <v>0</v>
      </c>
      <c r="AP62">
        <f t="shared" si="27"/>
        <v>-8.2828764999532783E-6</v>
      </c>
      <c r="AQ62">
        <f t="shared" si="27"/>
        <v>-0.15481630292756976</v>
      </c>
      <c r="AR62">
        <f t="shared" si="27"/>
        <v>-0.15482458580406971</v>
      </c>
      <c r="AS62">
        <f t="shared" si="27"/>
        <v>-3.7340851341934857E-2</v>
      </c>
      <c r="AT62">
        <f t="shared" si="27"/>
        <v>-2.493575327601041E-2</v>
      </c>
      <c r="AU62">
        <f t="shared" si="23"/>
        <v>-0.21710119042201501</v>
      </c>
      <c r="AW62">
        <v>59</v>
      </c>
      <c r="AX62">
        <f>IF(Z62&gt;0, (R62*SUMPRODUCT(K62:$K$98, X62:$X$98)-K62*$AZ$3)/Z62, 0)</f>
        <v>-962480.23093188868</v>
      </c>
    </row>
    <row r="63" spans="5:50" x14ac:dyDescent="0.25">
      <c r="E63">
        <v>2063</v>
      </c>
      <c r="F63" s="5">
        <v>3.5571999999999999E-2</v>
      </c>
      <c r="G63" s="5"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2.8497908099212226E-3</v>
      </c>
      <c r="L63" s="2">
        <v>60</v>
      </c>
      <c r="M63" s="6">
        <v>0.48949088600000001</v>
      </c>
      <c r="Q63" s="4">
        <f t="shared" si="21"/>
        <v>25</v>
      </c>
      <c r="R63">
        <f t="shared" si="0"/>
        <v>500000</v>
      </c>
      <c r="S63">
        <f t="shared" si="1"/>
        <v>-1719356.0115452437</v>
      </c>
      <c r="U63">
        <f t="shared" si="13"/>
        <v>0.48949088600000001</v>
      </c>
      <c r="V63">
        <f t="shared" si="14"/>
        <v>0.01</v>
      </c>
      <c r="W63">
        <f t="shared" si="15"/>
        <v>1.0380306400933743E-4</v>
      </c>
      <c r="X63">
        <f t="shared" si="16"/>
        <v>5.0810653771445295E-5</v>
      </c>
      <c r="Y63">
        <f t="shared" si="17"/>
        <v>1.0380306400933744E-6</v>
      </c>
      <c r="Z63">
        <f t="shared" si="18"/>
        <v>5.1954379597798762E-5</v>
      </c>
      <c r="AB63">
        <f t="shared" si="19"/>
        <v>-99.908397019144715</v>
      </c>
      <c r="AC63">
        <f t="shared" si="2"/>
        <v>-89.328074887578865</v>
      </c>
      <c r="AE63">
        <f t="shared" si="3"/>
        <v>0</v>
      </c>
      <c r="AF63">
        <f t="shared" si="24"/>
        <v>0</v>
      </c>
      <c r="AG63">
        <f t="shared" si="24"/>
        <v>-1.298859489944969E-3</v>
      </c>
      <c r="AH63">
        <f t="shared" si="5"/>
        <v>-25.405326885722648</v>
      </c>
      <c r="AI63">
        <f t="shared" si="25"/>
        <v>-25.406625745212594</v>
      </c>
      <c r="AJ63">
        <f t="shared" si="7"/>
        <v>-10.58032213156585</v>
      </c>
      <c r="AK63">
        <f t="shared" si="22"/>
        <v>-6.993587791340131</v>
      </c>
      <c r="AL63">
        <f t="shared" si="26"/>
        <v>-42.980535668118577</v>
      </c>
      <c r="AN63">
        <f t="shared" si="27"/>
        <v>0</v>
      </c>
      <c r="AO63">
        <f t="shared" si="27"/>
        <v>0</v>
      </c>
      <c r="AP63">
        <f t="shared" si="27"/>
        <v>-3.7014778378241394E-6</v>
      </c>
      <c r="AQ63">
        <f t="shared" si="27"/>
        <v>-7.239986708197696E-2</v>
      </c>
      <c r="AR63">
        <f t="shared" si="27"/>
        <v>-7.2403568559814779E-2</v>
      </c>
      <c r="AS63">
        <f t="shared" si="27"/>
        <v>-3.0151704776542481E-2</v>
      </c>
      <c r="AT63">
        <f t="shared" si="27"/>
        <v>-1.9930262216138365E-2</v>
      </c>
      <c r="AU63">
        <f t="shared" si="23"/>
        <v>-0.12248553555249564</v>
      </c>
      <c r="AW63">
        <v>60</v>
      </c>
      <c r="AX63">
        <f>IF(Z63&gt;0, (R63*SUMPRODUCT(K63:$K$98, X63:$X$98)-K63*$AZ$3)/Z63, 0)</f>
        <v>-1719356.0115452437</v>
      </c>
    </row>
    <row r="64" spans="5:50" x14ac:dyDescent="0.25">
      <c r="E64">
        <v>2064</v>
      </c>
      <c r="F64" s="5">
        <v>3.5571999999999999E-2</v>
      </c>
      <c r="G64" s="5"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2.5444560802868059E-3</v>
      </c>
      <c r="L64" s="2">
        <v>61</v>
      </c>
      <c r="M64" s="6">
        <v>0.50154699899999999</v>
      </c>
      <c r="Q64" s="4">
        <f t="shared" si="21"/>
        <v>25</v>
      </c>
      <c r="R64">
        <f t="shared" si="0"/>
        <v>500000</v>
      </c>
      <c r="S64">
        <f t="shared" si="1"/>
        <v>-3145157.9091539974</v>
      </c>
      <c r="U64">
        <f t="shared" si="13"/>
        <v>0.50154699899999999</v>
      </c>
      <c r="V64">
        <f t="shared" si="14"/>
        <v>0.01</v>
      </c>
      <c r="W64">
        <f t="shared" si="15"/>
        <v>5.1954379597798762E-5</v>
      </c>
      <c r="X64">
        <f t="shared" si="16"/>
        <v>2.6057563172182796E-5</v>
      </c>
      <c r="Y64">
        <f t="shared" si="17"/>
        <v>5.1954379597798764E-7</v>
      </c>
      <c r="Z64">
        <f t="shared" si="18"/>
        <v>2.5377272629637979E-5</v>
      </c>
      <c r="AB64">
        <f t="shared" si="19"/>
        <v>-89.328074887578865</v>
      </c>
      <c r="AC64">
        <f t="shared" si="2"/>
        <v>-79.81552972386315</v>
      </c>
      <c r="AE64">
        <f t="shared" si="3"/>
        <v>0</v>
      </c>
      <c r="AF64">
        <f t="shared" si="24"/>
        <v>0</v>
      </c>
      <c r="AG64">
        <f t="shared" si="24"/>
        <v>-6.3443181574094948E-4</v>
      </c>
      <c r="AH64">
        <f t="shared" si="5"/>
        <v>-13.028781586091398</v>
      </c>
      <c r="AI64">
        <f t="shared" si="25"/>
        <v>-13.029416017907138</v>
      </c>
      <c r="AJ64">
        <f t="shared" si="7"/>
        <v>-9.5125451637157141</v>
      </c>
      <c r="AK64">
        <f t="shared" si="22"/>
        <v>-6.2529652421305215</v>
      </c>
      <c r="AL64">
        <f t="shared" si="26"/>
        <v>-28.794926423753374</v>
      </c>
      <c r="AN64">
        <f t="shared" si="27"/>
        <v>0</v>
      </c>
      <c r="AO64">
        <f t="shared" si="27"/>
        <v>0</v>
      </c>
      <c r="AP64">
        <f t="shared" si="27"/>
        <v>-1.6142838910894573E-6</v>
      </c>
      <c r="AQ64">
        <f t="shared" si="27"/>
        <v>-3.3151162525459035E-2</v>
      </c>
      <c r="AR64">
        <f t="shared" si="27"/>
        <v>-3.3152776809350123E-2</v>
      </c>
      <c r="AS64">
        <f t="shared" si="27"/>
        <v>-2.4204253380819298E-2</v>
      </c>
      <c r="AT64">
        <f t="shared" si="27"/>
        <v>-1.5910395430161064E-2</v>
      </c>
      <c r="AU64">
        <f t="shared" si="23"/>
        <v>-7.3267425620330479E-2</v>
      </c>
      <c r="AW64">
        <v>61</v>
      </c>
      <c r="AX64">
        <f>IF(Z64&gt;0, (R64*SUMPRODUCT(K64:$K$98, X64:$X$98)-K64*$AZ$3)/Z64, 0)</f>
        <v>-3145157.9091539974</v>
      </c>
    </row>
    <row r="65" spans="5:50" x14ac:dyDescent="0.25">
      <c r="E65">
        <v>2065</v>
      </c>
      <c r="F65" s="5">
        <v>3.5571999999999999E-2</v>
      </c>
      <c r="G65" s="5"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2.2718357859703624E-3</v>
      </c>
      <c r="L65" s="2">
        <v>62</v>
      </c>
      <c r="M65" s="6">
        <v>0.51394563599999998</v>
      </c>
      <c r="Q65" s="4">
        <f t="shared" si="21"/>
        <v>25</v>
      </c>
      <c r="R65">
        <f t="shared" si="0"/>
        <v>500000</v>
      </c>
      <c r="S65">
        <f t="shared" si="1"/>
        <v>-5901077.9025750114</v>
      </c>
      <c r="U65">
        <f t="shared" si="13"/>
        <v>0.51394563599999998</v>
      </c>
      <c r="V65">
        <f t="shared" si="14"/>
        <v>0.01</v>
      </c>
      <c r="W65">
        <f t="shared" si="15"/>
        <v>2.5377272629637979E-5</v>
      </c>
      <c r="X65">
        <f t="shared" si="16"/>
        <v>1.3042538521584683E-5</v>
      </c>
      <c r="Y65">
        <f t="shared" si="17"/>
        <v>2.5377272629637981E-7</v>
      </c>
      <c r="Z65">
        <f t="shared" si="18"/>
        <v>1.2080961381756916E-5</v>
      </c>
      <c r="AB65">
        <f t="shared" si="19"/>
        <v>-79.81552972386315</v>
      </c>
      <c r="AC65">
        <f t="shared" si="2"/>
        <v>-71.290694251747809</v>
      </c>
      <c r="AE65">
        <f t="shared" si="3"/>
        <v>0</v>
      </c>
      <c r="AF65">
        <f t="shared" si="24"/>
        <v>0</v>
      </c>
      <c r="AG65">
        <f t="shared" si="24"/>
        <v>-3.0202403454392292E-4</v>
      </c>
      <c r="AH65">
        <f t="shared" si="5"/>
        <v>-6.5212692607923417</v>
      </c>
      <c r="AI65">
        <f t="shared" si="25"/>
        <v>-6.5215712848268854</v>
      </c>
      <c r="AJ65">
        <f t="shared" si="7"/>
        <v>-8.5248354721153419</v>
      </c>
      <c r="AK65">
        <f t="shared" si="22"/>
        <v>-5.5870870806704209</v>
      </c>
      <c r="AL65">
        <f t="shared" si="26"/>
        <v>-20.633493837612647</v>
      </c>
      <c r="AN65">
        <f t="shared" si="27"/>
        <v>0</v>
      </c>
      <c r="AO65">
        <f t="shared" si="27"/>
        <v>0</v>
      </c>
      <c r="AP65">
        <f t="shared" si="27"/>
        <v>-6.8614900990003306E-7</v>
      </c>
      <c r="AQ65">
        <f t="shared" si="27"/>
        <v>-1.4815252876616534E-2</v>
      </c>
      <c r="AR65">
        <f t="shared" si="27"/>
        <v>-1.4815939025626433E-2</v>
      </c>
      <c r="AS65">
        <f t="shared" si="27"/>
        <v>-1.9367026295061183E-2</v>
      </c>
      <c r="AT65">
        <f t="shared" si="27"/>
        <v>-1.2692944369199743E-2</v>
      </c>
      <c r="AU65">
        <f t="shared" si="23"/>
        <v>-4.6875909689887356E-2</v>
      </c>
      <c r="AW65">
        <v>62</v>
      </c>
      <c r="AX65">
        <f>IF(Z65&gt;0, (R65*SUMPRODUCT(K65:$K$98, X65:$X$98)-K65*$AZ$3)/Z65, 0)</f>
        <v>-5901077.9025750114</v>
      </c>
    </row>
    <row r="66" spans="5:50" x14ac:dyDescent="0.25">
      <c r="E66">
        <v>2066</v>
      </c>
      <c r="F66" s="5">
        <v>3.5571999999999999E-2</v>
      </c>
      <c r="G66" s="5"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2.0284248089021089E-3</v>
      </c>
      <c r="L66" s="2">
        <v>63</v>
      </c>
      <c r="M66" s="6">
        <v>0.52707773400000002</v>
      </c>
      <c r="Q66" s="4">
        <f t="shared" si="21"/>
        <v>25</v>
      </c>
      <c r="R66">
        <f t="shared" si="0"/>
        <v>500000</v>
      </c>
      <c r="S66">
        <f t="shared" si="1"/>
        <v>-11383804.406985627</v>
      </c>
      <c r="U66">
        <f t="shared" si="13"/>
        <v>0.52707773400000002</v>
      </c>
      <c r="V66">
        <f t="shared" si="14"/>
        <v>0.01</v>
      </c>
      <c r="W66">
        <f t="shared" si="15"/>
        <v>1.2080961381756916E-5</v>
      </c>
      <c r="X66">
        <f t="shared" si="16"/>
        <v>6.3676057496379448E-6</v>
      </c>
      <c r="Y66">
        <f t="shared" si="17"/>
        <v>1.2080961381756915E-7</v>
      </c>
      <c r="Z66">
        <f t="shared" si="18"/>
        <v>5.5925460183014015E-6</v>
      </c>
      <c r="AB66">
        <f t="shared" si="19"/>
        <v>-71.290694251747809</v>
      </c>
      <c r="AC66">
        <f t="shared" si="2"/>
        <v>-63.664450009409421</v>
      </c>
      <c r="AE66">
        <f t="shared" si="3"/>
        <v>0</v>
      </c>
      <c r="AF66">
        <f t="shared" si="24"/>
        <v>0</v>
      </c>
      <c r="AG66">
        <f t="shared" si="24"/>
        <v>-1.3981365045753503E-4</v>
      </c>
      <c r="AH66">
        <f t="shared" si="5"/>
        <v>-3.1838028748189724</v>
      </c>
      <c r="AI66">
        <f t="shared" si="25"/>
        <v>-3.18394268846943</v>
      </c>
      <c r="AJ66">
        <f t="shared" si="7"/>
        <v>-7.6262442423383874</v>
      </c>
      <c r="AK66">
        <f t="shared" si="22"/>
        <v>-4.9903485976223472</v>
      </c>
      <c r="AL66">
        <f t="shared" si="26"/>
        <v>-15.800535528430164</v>
      </c>
      <c r="AN66">
        <f t="shared" si="27"/>
        <v>0</v>
      </c>
      <c r="AO66">
        <f t="shared" si="27"/>
        <v>0</v>
      </c>
      <c r="AP66">
        <f t="shared" si="27"/>
        <v>-2.8360147721123174E-7</v>
      </c>
      <c r="AQ66">
        <f t="shared" si="27"/>
        <v>-6.4581047379366589E-3</v>
      </c>
      <c r="AR66">
        <f t="shared" si="27"/>
        <v>-6.4583883394138701E-3</v>
      </c>
      <c r="AS66">
        <f t="shared" si="27"/>
        <v>-1.5469263019906051E-2</v>
      </c>
      <c r="AT66">
        <f t="shared" si="27"/>
        <v>-1.0122546900487016E-2</v>
      </c>
      <c r="AU66">
        <f t="shared" si="23"/>
        <v>-3.2050198259806935E-2</v>
      </c>
      <c r="AW66">
        <v>63</v>
      </c>
      <c r="AX66">
        <f>IF(Z66&gt;0, (R66*SUMPRODUCT(K66:$K$98, X66:$X$98)-K66*$AZ$3)/Z66, 0)</f>
        <v>-11383804.406985627</v>
      </c>
    </row>
    <row r="67" spans="5:50" x14ac:dyDescent="0.25">
      <c r="E67">
        <v>2067</v>
      </c>
      <c r="F67" s="5">
        <v>3.5571999999999999E-2</v>
      </c>
      <c r="G67" s="5"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1.8110935793768828E-3</v>
      </c>
      <c r="L67" s="2">
        <v>64</v>
      </c>
      <c r="M67" s="6">
        <v>0.54097960300000003</v>
      </c>
      <c r="Q67" s="4">
        <f t="shared" si="21"/>
        <v>25</v>
      </c>
      <c r="R67">
        <f t="shared" ref="R67:R89" si="28">$C$6</f>
        <v>500000</v>
      </c>
      <c r="S67">
        <f t="shared" ref="S67:S89" si="29">AX67</f>
        <v>-22638290.596188445</v>
      </c>
      <c r="U67">
        <f t="shared" si="13"/>
        <v>0.54097960300000003</v>
      </c>
      <c r="V67">
        <f t="shared" si="14"/>
        <v>0.01</v>
      </c>
      <c r="W67">
        <f t="shared" si="15"/>
        <v>5.5925460183014015E-6</v>
      </c>
      <c r="X67">
        <f t="shared" si="16"/>
        <v>3.0254533247399233E-6</v>
      </c>
      <c r="Y67">
        <f t="shared" si="17"/>
        <v>5.5925460183014015E-8</v>
      </c>
      <c r="Z67">
        <f t="shared" si="18"/>
        <v>2.5111672333784643E-6</v>
      </c>
      <c r="AB67">
        <f t="shared" si="19"/>
        <v>-63.664450009409421</v>
      </c>
      <c r="AC67">
        <f t="shared" ref="AC67:AC89" si="30">S67*Z67</f>
        <v>-56.848533564848239</v>
      </c>
      <c r="AE67">
        <f t="shared" ref="AE67:AE89" si="31">$Z67*O67</f>
        <v>0</v>
      </c>
      <c r="AF67">
        <f t="shared" ref="AF67:AG89" si="32">-$Z67*P67</f>
        <v>0</v>
      </c>
      <c r="AG67">
        <f t="shared" si="32"/>
        <v>-6.2779180834461612E-5</v>
      </c>
      <c r="AH67">
        <f t="shared" ref="AH67:AH89" si="33">-X67*R67</f>
        <v>-1.5127266623699616</v>
      </c>
      <c r="AI67">
        <f t="shared" ref="AI67:AI89" si="34">SUM(AE67:AH67)</f>
        <v>-1.5127894415507961</v>
      </c>
      <c r="AJ67">
        <f t="shared" ref="AJ67:AJ89" si="35">AB67-AC67</f>
        <v>-6.8159164445611822</v>
      </c>
      <c r="AK67">
        <f t="shared" si="22"/>
        <v>-4.4565115006586602</v>
      </c>
      <c r="AL67">
        <f t="shared" si="26"/>
        <v>-12.785217386770638</v>
      </c>
      <c r="AN67">
        <f t="shared" ref="AN67:AT89" si="36">AE67*$K67</f>
        <v>0</v>
      </c>
      <c r="AO67">
        <f t="shared" si="36"/>
        <v>0</v>
      </c>
      <c r="AP67">
        <f t="shared" si="36"/>
        <v>-1.1369897132783368E-7</v>
      </c>
      <c r="AQ67">
        <f t="shared" si="36"/>
        <v>-2.739689545570459E-3</v>
      </c>
      <c r="AR67">
        <f t="shared" si="36"/>
        <v>-2.7398032445417869E-3</v>
      </c>
      <c r="AS67">
        <f t="shared" si="36"/>
        <v>-1.2344262510314069E-2</v>
      </c>
      <c r="AT67">
        <f t="shared" si="36"/>
        <v>-8.0711593652621361E-3</v>
      </c>
      <c r="AU67">
        <f t="shared" si="23"/>
        <v>-2.315522512011799E-2</v>
      </c>
      <c r="AW67">
        <v>64</v>
      </c>
      <c r="AX67">
        <f>IF(Z67&gt;0, (R67*SUMPRODUCT(K67:$K$98, X67:$X$98)-K67*$AZ$3)/Z67, 0)</f>
        <v>-22638290.596188445</v>
      </c>
    </row>
    <row r="68" spans="5:50" x14ac:dyDescent="0.25">
      <c r="E68">
        <v>2068</v>
      </c>
      <c r="F68" s="5">
        <v>3.5571999999999999E-2</v>
      </c>
      <c r="G68" s="5">
        <v>7.0000000000000007E-2</v>
      </c>
      <c r="H68" s="5">
        <f t="shared" ref="H68:H89" si="37">G68+$C$9</f>
        <v>0.12000000000000001</v>
      </c>
      <c r="I68" s="5">
        <f t="shared" ref="I68:I89" si="38">1+H68</f>
        <v>1.1200000000000001</v>
      </c>
      <c r="J68">
        <f t="shared" ref="J68:J89" si="39">1/I68</f>
        <v>0.89285714285714279</v>
      </c>
      <c r="K68">
        <f t="shared" si="20"/>
        <v>1.6170478387293595E-3</v>
      </c>
      <c r="L68" s="2">
        <v>65</v>
      </c>
      <c r="M68" s="6">
        <v>0.55513806300000001</v>
      </c>
      <c r="Q68" s="4">
        <f t="shared" si="21"/>
        <v>25</v>
      </c>
      <c r="R68">
        <f t="shared" si="28"/>
        <v>500000</v>
      </c>
      <c r="S68">
        <f t="shared" si="29"/>
        <v>-46482924.815821484</v>
      </c>
      <c r="U68">
        <f t="shared" ref="U68:U89" si="40">M68</f>
        <v>0.55513806300000001</v>
      </c>
      <c r="V68">
        <f t="shared" ref="V68:V89" si="41">$C$10</f>
        <v>0.01</v>
      </c>
      <c r="W68">
        <f t="shared" ref="W68:W89" si="42">Z67</f>
        <v>2.5111672333784643E-6</v>
      </c>
      <c r="X68">
        <f t="shared" ref="X68:X89" si="43">U68*W68</f>
        <v>1.3940445138067897E-6</v>
      </c>
      <c r="Y68">
        <f t="shared" ref="Y68:Y89" si="44">V68*W68</f>
        <v>2.5111672333784644E-8</v>
      </c>
      <c r="Z68">
        <f t="shared" ref="Z68:Z89" si="45">MAX(0, W68-X68-Y68)</f>
        <v>1.0920110472378899E-6</v>
      </c>
      <c r="AB68">
        <f t="shared" ref="AB68:AB89" si="46">AC67</f>
        <v>-56.848533564848239</v>
      </c>
      <c r="AC68">
        <f t="shared" si="30"/>
        <v>-50.75986740680532</v>
      </c>
      <c r="AE68">
        <f t="shared" si="31"/>
        <v>0</v>
      </c>
      <c r="AF68">
        <f t="shared" si="32"/>
        <v>0</v>
      </c>
      <c r="AG68">
        <f t="shared" si="32"/>
        <v>-2.7300276180947245E-5</v>
      </c>
      <c r="AH68">
        <f t="shared" si="33"/>
        <v>-0.69702225690339481</v>
      </c>
      <c r="AI68">
        <f t="shared" si="34"/>
        <v>-0.69704955717957573</v>
      </c>
      <c r="AJ68">
        <f t="shared" si="35"/>
        <v>-6.0886661580429191</v>
      </c>
      <c r="AK68">
        <f t="shared" si="22"/>
        <v>-3.9793973495393771</v>
      </c>
      <c r="AL68">
        <f t="shared" si="26"/>
        <v>-10.765113064761872</v>
      </c>
      <c r="AN68">
        <f t="shared" si="36"/>
        <v>0</v>
      </c>
      <c r="AO68">
        <f t="shared" si="36"/>
        <v>0</v>
      </c>
      <c r="AP68">
        <f t="shared" si="36"/>
        <v>-4.4145852595115359E-8</v>
      </c>
      <c r="AQ68">
        <f t="shared" si="36"/>
        <v>-1.127118334071895E-3</v>
      </c>
      <c r="AR68">
        <f t="shared" si="36"/>
        <v>-1.12716247992449E-3</v>
      </c>
      <c r="AS68">
        <f t="shared" si="36"/>
        <v>-9.8456644516078957E-3</v>
      </c>
      <c r="AT68">
        <f t="shared" si="36"/>
        <v>-6.434875883517991E-3</v>
      </c>
      <c r="AU68">
        <f t="shared" si="23"/>
        <v>-1.7407702815050378E-2</v>
      </c>
      <c r="AW68">
        <v>65</v>
      </c>
      <c r="AX68">
        <f>IF(Z68&gt;0, (R68*SUMPRODUCT(K68:$K$98, X68:$X$98)-K68*$AZ$3)/Z68, 0)</f>
        <v>-46482924.815821484</v>
      </c>
    </row>
    <row r="69" spans="5:50" x14ac:dyDescent="0.25">
      <c r="E69">
        <v>2069</v>
      </c>
      <c r="F69" s="5">
        <v>3.5571999999999999E-2</v>
      </c>
      <c r="G69" s="5"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89" si="47">K68*J69</f>
        <v>1.4437927131512138E-3</v>
      </c>
      <c r="L69" s="2">
        <v>66</v>
      </c>
      <c r="M69" s="6">
        <v>0.569934367</v>
      </c>
      <c r="Q69" s="4">
        <f t="shared" ref="Q69:Q89" si="48">$C$8</f>
        <v>25</v>
      </c>
      <c r="R69">
        <f t="shared" si="28"/>
        <v>500000</v>
      </c>
      <c r="S69">
        <f t="shared" si="29"/>
        <v>-98802327.578318536</v>
      </c>
      <c r="U69">
        <f t="shared" si="40"/>
        <v>0.569934367</v>
      </c>
      <c r="V69">
        <f t="shared" si="41"/>
        <v>0.01</v>
      </c>
      <c r="W69">
        <f t="shared" si="42"/>
        <v>1.0920110472378899E-6</v>
      </c>
      <c r="X69">
        <f t="shared" si="43"/>
        <v>6.2237462496453391E-7</v>
      </c>
      <c r="Y69">
        <f t="shared" si="44"/>
        <v>1.0920110472378899E-8</v>
      </c>
      <c r="Z69">
        <f t="shared" si="45"/>
        <v>4.5871631180097705E-7</v>
      </c>
      <c r="AB69">
        <f t="shared" si="46"/>
        <v>-50.75986740680532</v>
      </c>
      <c r="AC69">
        <f t="shared" si="30"/>
        <v>-45.322239304078238</v>
      </c>
      <c r="AE69">
        <f t="shared" si="31"/>
        <v>0</v>
      </c>
      <c r="AF69">
        <f t="shared" si="32"/>
        <v>0</v>
      </c>
      <c r="AG69">
        <f t="shared" si="32"/>
        <v>-1.1467907795024426E-5</v>
      </c>
      <c r="AH69">
        <f t="shared" si="33"/>
        <v>-0.31118731248226694</v>
      </c>
      <c r="AI69">
        <f t="shared" si="34"/>
        <v>-0.31119878039006199</v>
      </c>
      <c r="AJ69">
        <f t="shared" si="35"/>
        <v>-5.4376281027270821</v>
      </c>
      <c r="AK69">
        <f t="shared" si="22"/>
        <v>-3.5531907184763729</v>
      </c>
      <c r="AL69">
        <f t="shared" si="26"/>
        <v>-9.3020176015935174</v>
      </c>
      <c r="AN69">
        <f t="shared" si="36"/>
        <v>0</v>
      </c>
      <c r="AO69">
        <f t="shared" si="36"/>
        <v>0</v>
      </c>
      <c r="AP69">
        <f t="shared" si="36"/>
        <v>-1.6557281709546269E-8</v>
      </c>
      <c r="AQ69">
        <f t="shared" si="36"/>
        <v>-4.4928997418700679E-4</v>
      </c>
      <c r="AR69">
        <f t="shared" si="36"/>
        <v>-4.4930653146871638E-4</v>
      </c>
      <c r="AS69">
        <f t="shared" si="36"/>
        <v>-7.8508078315436217E-3</v>
      </c>
      <c r="AT69">
        <f t="shared" si="36"/>
        <v>-5.1300708677727135E-3</v>
      </c>
      <c r="AU69">
        <f t="shared" si="23"/>
        <v>-1.3430185230785052E-2</v>
      </c>
      <c r="AW69">
        <v>66</v>
      </c>
      <c r="AX69">
        <f>IF(Z69&gt;0, (R69*SUMPRODUCT(K69:$K$98, X69:$X$98)-K69*$AZ$3)/Z69, 0)</f>
        <v>-98802327.578318536</v>
      </c>
    </row>
    <row r="70" spans="5:50" x14ac:dyDescent="0.25">
      <c r="E70">
        <v>2070</v>
      </c>
      <c r="F70" s="5">
        <v>3.5571999999999999E-2</v>
      </c>
      <c r="G70" s="5"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1.2891006367421552E-3</v>
      </c>
      <c r="L70" s="2">
        <v>67</v>
      </c>
      <c r="M70" s="6">
        <v>0.58483052300000005</v>
      </c>
      <c r="Q70" s="4">
        <f t="shared" si="48"/>
        <v>25</v>
      </c>
      <c r="R70">
        <f t="shared" si="28"/>
        <v>500000</v>
      </c>
      <c r="S70">
        <f t="shared" si="29"/>
        <v>-217729073.86387756</v>
      </c>
      <c r="U70">
        <f t="shared" si="40"/>
        <v>0.58483052300000005</v>
      </c>
      <c r="V70">
        <f t="shared" si="41"/>
        <v>0.01</v>
      </c>
      <c r="W70">
        <f t="shared" si="42"/>
        <v>4.5871631180097705E-7</v>
      </c>
      <c r="X70">
        <f t="shared" si="43"/>
        <v>2.6827130053919651E-7</v>
      </c>
      <c r="Y70">
        <f t="shared" si="44"/>
        <v>4.5871631180097707E-9</v>
      </c>
      <c r="Z70">
        <f t="shared" si="45"/>
        <v>1.8585784814377077E-7</v>
      </c>
      <c r="AB70">
        <f t="shared" si="46"/>
        <v>-45.322239304078238</v>
      </c>
      <c r="AC70">
        <f t="shared" si="30"/>
        <v>-40.466657146676404</v>
      </c>
      <c r="AE70">
        <f t="shared" si="31"/>
        <v>0</v>
      </c>
      <c r="AF70">
        <f t="shared" si="32"/>
        <v>0</v>
      </c>
      <c r="AG70">
        <f t="shared" si="32"/>
        <v>-4.6464462035942691E-6</v>
      </c>
      <c r="AH70">
        <f t="shared" si="33"/>
        <v>-0.13413565026959826</v>
      </c>
      <c r="AI70">
        <f t="shared" si="34"/>
        <v>-0.13414029671580185</v>
      </c>
      <c r="AJ70">
        <f t="shared" si="35"/>
        <v>-4.8555821574018339</v>
      </c>
      <c r="AK70">
        <f t="shared" si="22"/>
        <v>-3.1725567512854771</v>
      </c>
      <c r="AL70">
        <f t="shared" si="26"/>
        <v>-8.162279205403113</v>
      </c>
      <c r="AN70">
        <f t="shared" si="36"/>
        <v>0</v>
      </c>
      <c r="AO70">
        <f t="shared" si="36"/>
        <v>0</v>
      </c>
      <c r="AP70">
        <f t="shared" si="36"/>
        <v>-5.9897367596415418E-9</v>
      </c>
      <c r="AQ70">
        <f t="shared" si="36"/>
        <v>-1.7291435217236216E-4</v>
      </c>
      <c r="AR70">
        <f t="shared" si="36"/>
        <v>-1.729203419091218E-4</v>
      </c>
      <c r="AS70">
        <f t="shared" si="36"/>
        <v>-6.2593340508605511E-3</v>
      </c>
      <c r="AT70">
        <f t="shared" si="36"/>
        <v>-4.0897449281827314E-3</v>
      </c>
      <c r="AU70">
        <f t="shared" si="23"/>
        <v>-1.0521999320952406E-2</v>
      </c>
      <c r="AW70">
        <v>67</v>
      </c>
      <c r="AX70">
        <f>IF(Z70&gt;0, (R70*SUMPRODUCT(K70:$K$98, X70:$X$98)-K70*$AZ$3)/Z70, 0)</f>
        <v>-217729073.86387756</v>
      </c>
    </row>
    <row r="71" spans="5:50" x14ac:dyDescent="0.25">
      <c r="E71">
        <v>2071</v>
      </c>
      <c r="F71" s="5">
        <v>3.5571999999999999E-2</v>
      </c>
      <c r="G71" s="5"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1.1509827113769242E-3</v>
      </c>
      <c r="L71" s="2">
        <v>68</v>
      </c>
      <c r="M71" s="6">
        <v>0.59948279800000004</v>
      </c>
      <c r="Q71" s="4">
        <f t="shared" si="48"/>
        <v>25</v>
      </c>
      <c r="R71">
        <f t="shared" si="28"/>
        <v>500000</v>
      </c>
      <c r="S71">
        <f t="shared" si="29"/>
        <v>-497805811.39300758</v>
      </c>
      <c r="U71">
        <f t="shared" si="40"/>
        <v>0.59948279800000004</v>
      </c>
      <c r="V71">
        <f t="shared" si="41"/>
        <v>0.01</v>
      </c>
      <c r="W71">
        <f t="shared" si="42"/>
        <v>1.8585784814377077E-7</v>
      </c>
      <c r="X71">
        <f t="shared" si="43"/>
        <v>1.1141858283548681E-7</v>
      </c>
      <c r="Y71">
        <f t="shared" si="44"/>
        <v>1.8585784814377078E-9</v>
      </c>
      <c r="Z71">
        <f t="shared" si="45"/>
        <v>7.2580686826846252E-8</v>
      </c>
      <c r="AB71">
        <f t="shared" si="46"/>
        <v>-40.466657146676404</v>
      </c>
      <c r="AC71">
        <f t="shared" si="30"/>
        <v>-36.131087697299975</v>
      </c>
      <c r="AE71">
        <f t="shared" si="31"/>
        <v>0</v>
      </c>
      <c r="AF71">
        <f t="shared" si="32"/>
        <v>0</v>
      </c>
      <c r="AG71">
        <f t="shared" si="32"/>
        <v>-1.8145171706711563E-6</v>
      </c>
      <c r="AH71">
        <f t="shared" si="33"/>
        <v>-5.5709291417743403E-2</v>
      </c>
      <c r="AI71">
        <f t="shared" si="34"/>
        <v>-5.5711105934914074E-2</v>
      </c>
      <c r="AJ71">
        <f t="shared" si="35"/>
        <v>-4.335569449376429</v>
      </c>
      <c r="AK71">
        <f t="shared" si="22"/>
        <v>-2.8326660002673485</v>
      </c>
      <c r="AL71">
        <f t="shared" si="26"/>
        <v>-7.2239465555786913</v>
      </c>
      <c r="AN71">
        <f t="shared" si="36"/>
        <v>0</v>
      </c>
      <c r="AO71">
        <f t="shared" si="36"/>
        <v>0</v>
      </c>
      <c r="AP71">
        <f t="shared" si="36"/>
        <v>-2.0884778929390725E-9</v>
      </c>
      <c r="AQ71">
        <f t="shared" si="36"/>
        <v>-6.4120431284881522E-5</v>
      </c>
      <c r="AR71">
        <f t="shared" si="36"/>
        <v>-6.4122519762774453E-5</v>
      </c>
      <c r="AS71">
        <f t="shared" si="36"/>
        <v>-4.9901654802062406E-3</v>
      </c>
      <c r="AT71">
        <f t="shared" si="36"/>
        <v>-3.2603495934129399E-3</v>
      </c>
      <c r="AU71">
        <f t="shared" si="23"/>
        <v>-8.3146375933819544E-3</v>
      </c>
      <c r="AW71">
        <v>68</v>
      </c>
      <c r="AX71">
        <f>IF(Z71&gt;0, (R71*SUMPRODUCT(K71:$K$98, X71:$X$98)-K71*$AZ$3)/Z71, 0)</f>
        <v>-497805811.39300758</v>
      </c>
    </row>
    <row r="72" spans="5:50" x14ac:dyDescent="0.25">
      <c r="E72">
        <v>2072</v>
      </c>
      <c r="F72" s="5">
        <v>3.5571999999999999E-2</v>
      </c>
      <c r="G72" s="5"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1.027663135157968E-3</v>
      </c>
      <c r="L72" s="2">
        <v>69</v>
      </c>
      <c r="M72" s="6">
        <v>0.61448546299999995</v>
      </c>
      <c r="Q72" s="4">
        <f t="shared" si="48"/>
        <v>25</v>
      </c>
      <c r="R72">
        <f t="shared" si="28"/>
        <v>500000</v>
      </c>
      <c r="S72">
        <f t="shared" si="29"/>
        <v>-1183629842.386718</v>
      </c>
      <c r="U72">
        <f t="shared" si="40"/>
        <v>0.61448546299999995</v>
      </c>
      <c r="V72">
        <f t="shared" si="41"/>
        <v>0.01</v>
      </c>
      <c r="W72">
        <f t="shared" si="42"/>
        <v>7.2580686826846252E-8</v>
      </c>
      <c r="X72">
        <f t="shared" si="43"/>
        <v>4.4599776949652614E-8</v>
      </c>
      <c r="Y72">
        <f t="shared" si="44"/>
        <v>7.2580686826846253E-10</v>
      </c>
      <c r="Z72">
        <f t="shared" si="45"/>
        <v>2.7255103008925174E-8</v>
      </c>
      <c r="AB72">
        <f t="shared" si="46"/>
        <v>-36.131087697299975</v>
      </c>
      <c r="AC72">
        <f t="shared" si="30"/>
        <v>-32.259953278687867</v>
      </c>
      <c r="AE72">
        <f t="shared" si="31"/>
        <v>0</v>
      </c>
      <c r="AF72">
        <f t="shared" si="32"/>
        <v>0</v>
      </c>
      <c r="AG72">
        <f t="shared" si="32"/>
        <v>-6.8137757522312936E-7</v>
      </c>
      <c r="AH72">
        <f t="shared" si="33"/>
        <v>-2.2299888474826307E-2</v>
      </c>
      <c r="AI72">
        <f t="shared" si="34"/>
        <v>-2.2300569852401531E-2</v>
      </c>
      <c r="AJ72">
        <f t="shared" si="35"/>
        <v>-3.8711344186121082</v>
      </c>
      <c r="AK72">
        <f t="shared" ref="AK72:AK89" si="49">G72*SUM(AB72:AB72, AE72:AF72)</f>
        <v>-2.5291761388109983</v>
      </c>
      <c r="AL72">
        <f t="shared" si="26"/>
        <v>-6.4226111272755082</v>
      </c>
      <c r="AN72">
        <f t="shared" si="36"/>
        <v>0</v>
      </c>
      <c r="AO72">
        <f t="shared" si="36"/>
        <v>0</v>
      </c>
      <c r="AP72">
        <f t="shared" si="36"/>
        <v>-7.0022661518013532E-10</v>
      </c>
      <c r="AQ72">
        <f t="shared" si="36"/>
        <v>-2.2916773303713042E-5</v>
      </c>
      <c r="AR72">
        <f t="shared" si="36"/>
        <v>-2.2917473530328221E-5</v>
      </c>
      <c r="AS72">
        <f t="shared" si="36"/>
        <v>-3.9782221332488365E-3</v>
      </c>
      <c r="AT72">
        <f t="shared" si="36"/>
        <v>-2.5991410801772348E-3</v>
      </c>
      <c r="AU72">
        <f t="shared" si="23"/>
        <v>-6.6002806869563998E-3</v>
      </c>
      <c r="AW72">
        <v>69</v>
      </c>
      <c r="AX72">
        <f>IF(Z72&gt;0, (R72*SUMPRODUCT(K72:$K$98, X72:$X$98)-K72*$AZ$3)/Z72, 0)</f>
        <v>-1183629842.386718</v>
      </c>
    </row>
    <row r="73" spans="5:50" x14ac:dyDescent="0.25">
      <c r="E73">
        <v>2073</v>
      </c>
      <c r="F73" s="5">
        <v>3.5571999999999999E-2</v>
      </c>
      <c r="G73" s="5"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9.1755637067675712E-4</v>
      </c>
      <c r="L73" s="2">
        <v>70</v>
      </c>
      <c r="M73" s="6">
        <v>0.62975077099999999</v>
      </c>
      <c r="Q73" s="4">
        <f t="shared" si="48"/>
        <v>25</v>
      </c>
      <c r="R73">
        <f t="shared" si="28"/>
        <v>500000</v>
      </c>
      <c r="S73">
        <f t="shared" si="29"/>
        <v>-2933560932.8731337</v>
      </c>
      <c r="U73">
        <f t="shared" si="40"/>
        <v>0.62975077099999999</v>
      </c>
      <c r="V73">
        <f t="shared" si="41"/>
        <v>0.01</v>
      </c>
      <c r="W73">
        <f t="shared" si="42"/>
        <v>2.7255103008925174E-8</v>
      </c>
      <c r="X73">
        <f t="shared" si="43"/>
        <v>1.7163922133555049E-8</v>
      </c>
      <c r="Y73">
        <f t="shared" si="44"/>
        <v>2.7255103008925175E-10</v>
      </c>
      <c r="Z73">
        <f t="shared" si="45"/>
        <v>9.8186298452808738E-9</v>
      </c>
      <c r="AB73">
        <f t="shared" si="46"/>
        <v>-32.259953278687867</v>
      </c>
      <c r="AC73">
        <f t="shared" si="30"/>
        <v>-28.803548928458152</v>
      </c>
      <c r="AE73">
        <f t="shared" si="31"/>
        <v>0</v>
      </c>
      <c r="AF73">
        <f t="shared" si="32"/>
        <v>0</v>
      </c>
      <c r="AG73">
        <f t="shared" si="32"/>
        <v>-2.4546574613202185E-7</v>
      </c>
      <c r="AH73">
        <f t="shared" si="33"/>
        <v>-8.5819610667775235E-3</v>
      </c>
      <c r="AI73">
        <f t="shared" si="34"/>
        <v>-8.5822065325236556E-3</v>
      </c>
      <c r="AJ73">
        <f t="shared" si="35"/>
        <v>-3.4564043502297146</v>
      </c>
      <c r="AK73">
        <f t="shared" si="49"/>
        <v>-2.2581967295081511</v>
      </c>
      <c r="AL73">
        <f t="shared" si="26"/>
        <v>-5.7231832862703893</v>
      </c>
      <c r="AN73">
        <f t="shared" si="36"/>
        <v>0</v>
      </c>
      <c r="AO73">
        <f t="shared" si="36"/>
        <v>0</v>
      </c>
      <c r="AP73">
        <f t="shared" si="36"/>
        <v>-2.2522865914636022E-10</v>
      </c>
      <c r="AQ73">
        <f t="shared" si="36"/>
        <v>-7.8744330497216156E-6</v>
      </c>
      <c r="AR73">
        <f t="shared" si="36"/>
        <v>-7.8746582783807623E-6</v>
      </c>
      <c r="AS73">
        <f t="shared" si="36"/>
        <v>-3.1714458311881319E-3</v>
      </c>
      <c r="AT73">
        <f t="shared" si="36"/>
        <v>-2.0720227954016219E-3</v>
      </c>
      <c r="AU73">
        <f t="shared" si="23"/>
        <v>-5.2513432848681346E-3</v>
      </c>
      <c r="AW73">
        <v>70</v>
      </c>
      <c r="AX73">
        <f>IF(Z73&gt;0, (R73*SUMPRODUCT(K73:$K$98, X73:$X$98)-K73*$AZ$3)/Z73, 0)</f>
        <v>-2933560932.8731337</v>
      </c>
    </row>
    <row r="74" spans="5:50" x14ac:dyDescent="0.25">
      <c r="E74">
        <v>2074</v>
      </c>
      <c r="F74" s="5">
        <v>3.5571999999999999E-2</v>
      </c>
      <c r="G74" s="5"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8.1924675953281884E-4</v>
      </c>
      <c r="L74" s="2">
        <v>71</v>
      </c>
      <c r="M74" s="6">
        <v>0.64518007799999999</v>
      </c>
      <c r="Q74" s="4">
        <f t="shared" si="48"/>
        <v>25</v>
      </c>
      <c r="R74">
        <f t="shared" si="28"/>
        <v>500000</v>
      </c>
      <c r="S74">
        <f t="shared" si="29"/>
        <v>-7595998203.3857889</v>
      </c>
      <c r="U74">
        <f t="shared" si="40"/>
        <v>0.64518007799999999</v>
      </c>
      <c r="V74">
        <f t="shared" si="41"/>
        <v>0.01</v>
      </c>
      <c r="W74">
        <f t="shared" si="42"/>
        <v>9.8186298452808738E-9</v>
      </c>
      <c r="X74">
        <f t="shared" si="43"/>
        <v>6.3347843694314421E-9</v>
      </c>
      <c r="Y74">
        <f t="shared" si="44"/>
        <v>9.8186298452808743E-11</v>
      </c>
      <c r="Z74">
        <f t="shared" si="45"/>
        <v>3.3856591773966229E-9</v>
      </c>
      <c r="AB74">
        <f t="shared" si="46"/>
        <v>-28.803548928458152</v>
      </c>
      <c r="AC74">
        <f t="shared" si="30"/>
        <v>-25.717461028781354</v>
      </c>
      <c r="AE74">
        <f t="shared" si="31"/>
        <v>0</v>
      </c>
      <c r="AF74">
        <f t="shared" si="32"/>
        <v>0</v>
      </c>
      <c r="AG74">
        <f t="shared" si="32"/>
        <v>-8.4641479434915566E-8</v>
      </c>
      <c r="AH74">
        <f t="shared" si="33"/>
        <v>-3.1673921847157212E-3</v>
      </c>
      <c r="AI74">
        <f t="shared" si="34"/>
        <v>-3.1674768261951564E-3</v>
      </c>
      <c r="AJ74">
        <f t="shared" si="35"/>
        <v>-3.086087899676798</v>
      </c>
      <c r="AK74">
        <f t="shared" si="49"/>
        <v>-2.0162484249920709</v>
      </c>
      <c r="AL74">
        <f t="shared" si="26"/>
        <v>-5.1055038014950647</v>
      </c>
      <c r="AN74">
        <f t="shared" si="36"/>
        <v>0</v>
      </c>
      <c r="AO74">
        <f t="shared" si="36"/>
        <v>0</v>
      </c>
      <c r="AP74">
        <f t="shared" si="36"/>
        <v>-6.9342257749118306E-11</v>
      </c>
      <c r="AQ74">
        <f t="shared" si="36"/>
        <v>-2.5948757834979303E-6</v>
      </c>
      <c r="AR74">
        <f t="shared" si="36"/>
        <v>-2.5949451257556796E-6</v>
      </c>
      <c r="AS74">
        <f t="shared" si="36"/>
        <v>-2.5282675114436598E-3</v>
      </c>
      <c r="AT74">
        <f t="shared" si="36"/>
        <v>-1.6518049885879038E-3</v>
      </c>
      <c r="AU74">
        <f t="shared" si="23"/>
        <v>-4.18266744515732E-3</v>
      </c>
      <c r="AW74">
        <v>71</v>
      </c>
      <c r="AX74">
        <f>IF(Z74&gt;0, (R74*SUMPRODUCT(K74:$K$98, X74:$X$98)-K74*$AZ$3)/Z74, 0)</f>
        <v>-7595998203.3857889</v>
      </c>
    </row>
    <row r="75" spans="5:50" x14ac:dyDescent="0.25">
      <c r="E75">
        <v>2075</v>
      </c>
      <c r="F75" s="5">
        <v>3.5571999999999999E-2</v>
      </c>
      <c r="G75" s="5"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7.3147032101144531E-4</v>
      </c>
      <c r="L75" s="2">
        <v>72</v>
      </c>
      <c r="M75" s="6">
        <v>0.66067595400000001</v>
      </c>
      <c r="Q75" s="4">
        <f t="shared" si="48"/>
        <v>25</v>
      </c>
      <c r="R75">
        <f t="shared" si="28"/>
        <v>500000</v>
      </c>
      <c r="S75">
        <f t="shared" si="29"/>
        <v>-20594129043.977161</v>
      </c>
      <c r="U75">
        <f t="shared" si="40"/>
        <v>0.66067595400000001</v>
      </c>
      <c r="V75">
        <f t="shared" si="41"/>
        <v>0.01</v>
      </c>
      <c r="W75">
        <f t="shared" si="42"/>
        <v>3.3856591773966229E-9</v>
      </c>
      <c r="X75">
        <f t="shared" si="43"/>
        <v>2.2368236069453691E-9</v>
      </c>
      <c r="Y75">
        <f t="shared" si="44"/>
        <v>3.3856591773966232E-11</v>
      </c>
      <c r="Z75">
        <f t="shared" si="45"/>
        <v>1.1149789786772876E-9</v>
      </c>
      <c r="AB75">
        <f t="shared" si="46"/>
        <v>-25.717461028781354</v>
      </c>
      <c r="AC75">
        <f t="shared" si="30"/>
        <v>-22.962020968201919</v>
      </c>
      <c r="AE75">
        <f t="shared" si="31"/>
        <v>0</v>
      </c>
      <c r="AF75">
        <f t="shared" si="32"/>
        <v>0</v>
      </c>
      <c r="AG75">
        <f t="shared" si="32"/>
        <v>-2.7874474466932187E-8</v>
      </c>
      <c r="AH75">
        <f t="shared" si="33"/>
        <v>-1.1184118034726846E-3</v>
      </c>
      <c r="AI75">
        <f t="shared" si="34"/>
        <v>-1.1184396779471515E-3</v>
      </c>
      <c r="AJ75">
        <f t="shared" si="35"/>
        <v>-2.7554400605794349</v>
      </c>
      <c r="AK75">
        <f t="shared" si="49"/>
        <v>-1.800222272014695</v>
      </c>
      <c r="AL75">
        <f t="shared" si="26"/>
        <v>-4.5567807722720772</v>
      </c>
      <c r="AN75">
        <f t="shared" si="36"/>
        <v>0</v>
      </c>
      <c r="AO75">
        <f t="shared" si="36"/>
        <v>0</v>
      </c>
      <c r="AP75">
        <f t="shared" si="36"/>
        <v>-2.0389350786352221E-11</v>
      </c>
      <c r="AQ75">
        <f t="shared" si="36"/>
        <v>-8.1808504090915402E-7</v>
      </c>
      <c r="AR75">
        <f t="shared" si="36"/>
        <v>-8.1810543025994039E-7</v>
      </c>
      <c r="AS75">
        <f t="shared" si="36"/>
        <v>-2.0155226256398356E-3</v>
      </c>
      <c r="AT75">
        <f t="shared" si="36"/>
        <v>-1.3168091632025424E-3</v>
      </c>
      <c r="AU75">
        <f t="shared" si="23"/>
        <v>-3.3331498942726378E-3</v>
      </c>
      <c r="AW75">
        <v>72</v>
      </c>
      <c r="AX75">
        <f>IF(Z75&gt;0, (R75*SUMPRODUCT(K75:$K$98, X75:$X$98)-K75*$AZ$3)/Z75, 0)</f>
        <v>-20594129043.977161</v>
      </c>
    </row>
    <row r="76" spans="5:50" x14ac:dyDescent="0.25">
      <c r="E76">
        <v>2076</v>
      </c>
      <c r="F76" s="5">
        <v>3.5571999999999999E-2</v>
      </c>
      <c r="G76" s="5"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6.5309850090307614E-4</v>
      </c>
      <c r="L76" s="2">
        <v>73</v>
      </c>
      <c r="M76" s="6">
        <v>0.67625413199999995</v>
      </c>
      <c r="Q76" s="4">
        <f t="shared" si="48"/>
        <v>25</v>
      </c>
      <c r="R76">
        <f t="shared" si="28"/>
        <v>500000</v>
      </c>
      <c r="S76">
        <f t="shared" si="29"/>
        <v>-58606718734.645401</v>
      </c>
      <c r="U76">
        <f t="shared" si="40"/>
        <v>0.67625413199999995</v>
      </c>
      <c r="V76">
        <f t="shared" si="41"/>
        <v>0.01</v>
      </c>
      <c r="W76">
        <f t="shared" si="42"/>
        <v>1.1149789786772876E-9</v>
      </c>
      <c r="X76">
        <f t="shared" si="43"/>
        <v>7.5400914142365555E-10</v>
      </c>
      <c r="Y76">
        <f t="shared" si="44"/>
        <v>1.1149789786772876E-11</v>
      </c>
      <c r="Z76">
        <f t="shared" si="45"/>
        <v>3.498200474668591E-10</v>
      </c>
      <c r="AB76">
        <f t="shared" si="46"/>
        <v>-22.962020968201919</v>
      </c>
      <c r="AC76">
        <f t="shared" si="30"/>
        <v>-20.501805129630515</v>
      </c>
      <c r="AE76">
        <f t="shared" si="31"/>
        <v>0</v>
      </c>
      <c r="AF76">
        <f t="shared" si="32"/>
        <v>0</v>
      </c>
      <c r="AG76">
        <f t="shared" si="32"/>
        <v>-8.7455011866714775E-9</v>
      </c>
      <c r="AH76">
        <f t="shared" si="33"/>
        <v>-3.770045707118278E-4</v>
      </c>
      <c r="AI76">
        <f t="shared" si="34"/>
        <v>-3.7701331621301448E-4</v>
      </c>
      <c r="AJ76">
        <f t="shared" si="35"/>
        <v>-2.4602158385714041</v>
      </c>
      <c r="AK76">
        <f t="shared" si="49"/>
        <v>-1.6073414677741344</v>
      </c>
      <c r="AL76">
        <f t="shared" si="26"/>
        <v>-4.0679343196617515</v>
      </c>
      <c r="AN76">
        <f t="shared" si="36"/>
        <v>0</v>
      </c>
      <c r="AO76">
        <f t="shared" si="36"/>
        <v>0</v>
      </c>
      <c r="AP76">
        <f t="shared" si="36"/>
        <v>-5.7116737146612155E-12</v>
      </c>
      <c r="AQ76">
        <f t="shared" si="36"/>
        <v>-2.462211199655025E-7</v>
      </c>
      <c r="AR76">
        <f t="shared" si="36"/>
        <v>-2.4622683163921717E-7</v>
      </c>
      <c r="AS76">
        <f t="shared" si="36"/>
        <v>-1.6067632760689884E-3</v>
      </c>
      <c r="AT76">
        <f t="shared" si="36"/>
        <v>-1.0497523030426374E-3</v>
      </c>
      <c r="AU76">
        <f t="shared" si="23"/>
        <v>-2.6567618059432649E-3</v>
      </c>
      <c r="AW76">
        <v>73</v>
      </c>
      <c r="AX76">
        <f>IF(Z76&gt;0, (R76*SUMPRODUCT(K76:$K$98, X76:$X$98)-K76*$AZ$3)/Z76, 0)</f>
        <v>-58606718734.645401</v>
      </c>
    </row>
    <row r="77" spans="5:50" x14ac:dyDescent="0.25">
      <c r="E77">
        <v>2077</v>
      </c>
      <c r="F77" s="5">
        <v>3.5571999999999999E-2</v>
      </c>
      <c r="G77" s="5"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5.8312366152060366E-4</v>
      </c>
      <c r="L77" s="2">
        <v>74</v>
      </c>
      <c r="M77" s="6">
        <v>0.69194305599999995</v>
      </c>
      <c r="Q77" s="4">
        <f t="shared" si="48"/>
        <v>25</v>
      </c>
      <c r="R77">
        <f t="shared" si="28"/>
        <v>500000</v>
      </c>
      <c r="S77">
        <f t="shared" si="29"/>
        <v>-175561848478.845</v>
      </c>
      <c r="U77">
        <f t="shared" si="40"/>
        <v>0.69194305599999995</v>
      </c>
      <c r="V77">
        <f t="shared" si="41"/>
        <v>0.01</v>
      </c>
      <c r="W77">
        <f t="shared" si="42"/>
        <v>3.498200474668591E-10</v>
      </c>
      <c r="X77">
        <f t="shared" si="43"/>
        <v>2.4205555269428351E-10</v>
      </c>
      <c r="Y77">
        <f t="shared" si="44"/>
        <v>3.498200474668591E-12</v>
      </c>
      <c r="Z77">
        <f t="shared" si="45"/>
        <v>1.04266294297907E-10</v>
      </c>
      <c r="AB77">
        <f t="shared" si="46"/>
        <v>-20.501805129630515</v>
      </c>
      <c r="AC77">
        <f t="shared" si="30"/>
        <v>-18.305183360979811</v>
      </c>
      <c r="AE77">
        <f t="shared" si="31"/>
        <v>0</v>
      </c>
      <c r="AF77">
        <f t="shared" si="32"/>
        <v>0</v>
      </c>
      <c r="AG77">
        <f t="shared" si="32"/>
        <v>-2.6066573574476751E-9</v>
      </c>
      <c r="AH77">
        <f t="shared" si="33"/>
        <v>-1.2102777634714176E-4</v>
      </c>
      <c r="AI77">
        <f t="shared" si="34"/>
        <v>-1.2103038300449921E-4</v>
      </c>
      <c r="AJ77">
        <f t="shared" si="35"/>
        <v>-2.1966217686507044</v>
      </c>
      <c r="AK77">
        <f t="shared" si="49"/>
        <v>-1.4351263590741361</v>
      </c>
      <c r="AL77">
        <f t="shared" si="26"/>
        <v>-3.6318691581078451</v>
      </c>
      <c r="AN77">
        <f t="shared" si="36"/>
        <v>0</v>
      </c>
      <c r="AO77">
        <f t="shared" si="36"/>
        <v>0</v>
      </c>
      <c r="AP77">
        <f t="shared" si="36"/>
        <v>-1.5200035826045093E-12</v>
      </c>
      <c r="AQ77">
        <f t="shared" si="36"/>
        <v>-7.0574160089242007E-8</v>
      </c>
      <c r="AR77">
        <f t="shared" si="36"/>
        <v>-7.057568009282462E-8</v>
      </c>
      <c r="AS77">
        <f t="shared" si="36"/>
        <v>-1.2809021287114631E-3</v>
      </c>
      <c r="AT77">
        <f t="shared" si="36"/>
        <v>-8.3685613724804287E-4</v>
      </c>
      <c r="AU77">
        <f t="shared" si="23"/>
        <v>-2.1178288416395987E-3</v>
      </c>
      <c r="AW77">
        <v>74</v>
      </c>
      <c r="AX77">
        <f>IF(Z77&gt;0, (R77*SUMPRODUCT(K77:$K$98, X77:$X$98)-K77*$AZ$3)/Z77, 0)</f>
        <v>-175561848478.845</v>
      </c>
    </row>
    <row r="78" spans="5:50" x14ac:dyDescent="0.25">
      <c r="E78">
        <v>2078</v>
      </c>
      <c r="F78" s="5">
        <v>3.5571999999999999E-2</v>
      </c>
      <c r="G78" s="5"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5.2064612635768185E-4</v>
      </c>
      <c r="L78" s="2">
        <v>75</v>
      </c>
      <c r="M78" s="6">
        <v>0.70765376499999999</v>
      </c>
      <c r="Q78" s="4">
        <f t="shared" si="48"/>
        <v>25</v>
      </c>
      <c r="R78">
        <f t="shared" si="28"/>
        <v>500000</v>
      </c>
      <c r="S78">
        <f t="shared" si="29"/>
        <v>-555175283302.30066</v>
      </c>
      <c r="U78">
        <f t="shared" si="40"/>
        <v>0.70765376499999999</v>
      </c>
      <c r="V78">
        <f t="shared" si="41"/>
        <v>0.01</v>
      </c>
      <c r="W78">
        <f t="shared" si="42"/>
        <v>1.04266294297907E-10</v>
      </c>
      <c r="X78">
        <f t="shared" si="43"/>
        <v>7.3784435722511915E-11</v>
      </c>
      <c r="Y78">
        <f t="shared" si="44"/>
        <v>1.0426629429790701E-12</v>
      </c>
      <c r="Z78">
        <f t="shared" si="45"/>
        <v>2.9439195632416017E-11</v>
      </c>
      <c r="AB78">
        <f t="shared" si="46"/>
        <v>-18.305183360979811</v>
      </c>
      <c r="AC78">
        <f t="shared" si="30"/>
        <v>-16.343913775418415</v>
      </c>
      <c r="AE78">
        <f t="shared" si="31"/>
        <v>0</v>
      </c>
      <c r="AF78">
        <f t="shared" si="32"/>
        <v>0</v>
      </c>
      <c r="AG78">
        <f t="shared" si="32"/>
        <v>-7.3597989081040043E-10</v>
      </c>
      <c r="AH78">
        <f t="shared" si="33"/>
        <v>-3.6892217861255957E-5</v>
      </c>
      <c r="AI78">
        <f t="shared" si="34"/>
        <v>-3.6892953841146765E-5</v>
      </c>
      <c r="AJ78">
        <f t="shared" si="35"/>
        <v>-1.9612695855613964</v>
      </c>
      <c r="AK78">
        <f t="shared" si="49"/>
        <v>-1.2813628352685869</v>
      </c>
      <c r="AL78">
        <f t="shared" si="26"/>
        <v>-3.2426693137838245</v>
      </c>
      <c r="AN78">
        <f t="shared" si="36"/>
        <v>0</v>
      </c>
      <c r="AO78">
        <f t="shared" si="36"/>
        <v>0</v>
      </c>
      <c r="AP78">
        <f t="shared" si="36"/>
        <v>-3.8318507922758464E-13</v>
      </c>
      <c r="AQ78">
        <f t="shared" si="36"/>
        <v>-1.9207790322206597E-8</v>
      </c>
      <c r="AR78">
        <f t="shared" si="36"/>
        <v>-1.9208173507285823E-8</v>
      </c>
      <c r="AS78">
        <f t="shared" si="36"/>
        <v>-1.0211274124656772E-3</v>
      </c>
      <c r="AT78">
        <f t="shared" si="36"/>
        <v>-6.671365966412861E-4</v>
      </c>
      <c r="AU78">
        <f t="shared" si="23"/>
        <v>-1.6882832172804706E-3</v>
      </c>
      <c r="AW78">
        <v>75</v>
      </c>
      <c r="AX78">
        <f>IF(Z78&gt;0, (R78*SUMPRODUCT(K78:$K$98, X78:$X$98)-K78*$AZ$3)/Z78, 0)</f>
        <v>-555175283302.30066</v>
      </c>
    </row>
    <row r="79" spans="5:50" x14ac:dyDescent="0.25">
      <c r="E79">
        <v>2079</v>
      </c>
      <c r="F79" s="5">
        <v>3.5571999999999999E-2</v>
      </c>
      <c r="G79" s="5"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4.6486261281935876E-4</v>
      </c>
      <c r="L79" s="2">
        <v>76</v>
      </c>
      <c r="M79" s="6">
        <v>0.72329488099999995</v>
      </c>
      <c r="Q79" s="4">
        <f t="shared" si="48"/>
        <v>25</v>
      </c>
      <c r="R79">
        <f t="shared" si="28"/>
        <v>500000</v>
      </c>
      <c r="S79">
        <f t="shared" si="29"/>
        <v>-1858577816772.5308</v>
      </c>
      <c r="U79">
        <f t="shared" si="40"/>
        <v>0.72329488099999995</v>
      </c>
      <c r="V79">
        <f t="shared" si="41"/>
        <v>0.01</v>
      </c>
      <c r="W79">
        <f t="shared" si="42"/>
        <v>2.9439195632416017E-11</v>
      </c>
      <c r="X79">
        <f t="shared" si="43"/>
        <v>2.1293219501684061E-11</v>
      </c>
      <c r="Y79">
        <f t="shared" si="44"/>
        <v>2.9439195632416018E-13</v>
      </c>
      <c r="Z79">
        <f t="shared" si="45"/>
        <v>7.8515841744077968E-12</v>
      </c>
      <c r="AB79">
        <f t="shared" si="46"/>
        <v>-16.343913775418415</v>
      </c>
      <c r="AC79">
        <f t="shared" si="30"/>
        <v>-14.592780173076596</v>
      </c>
      <c r="AE79">
        <f t="shared" si="31"/>
        <v>0</v>
      </c>
      <c r="AF79">
        <f t="shared" si="32"/>
        <v>0</v>
      </c>
      <c r="AG79">
        <f t="shared" si="32"/>
        <v>-1.9628960436019492E-10</v>
      </c>
      <c r="AH79">
        <f t="shared" si="33"/>
        <v>-1.0646609750842031E-5</v>
      </c>
      <c r="AI79">
        <f t="shared" si="34"/>
        <v>-1.0646806040446392E-5</v>
      </c>
      <c r="AJ79">
        <f t="shared" si="35"/>
        <v>-1.7511336023418185</v>
      </c>
      <c r="AK79">
        <f t="shared" si="49"/>
        <v>-1.1440739642792892</v>
      </c>
      <c r="AL79">
        <f t="shared" si="26"/>
        <v>-2.8952182134271478</v>
      </c>
      <c r="AN79">
        <f t="shared" si="36"/>
        <v>0</v>
      </c>
      <c r="AO79">
        <f t="shared" si="36"/>
        <v>0</v>
      </c>
      <c r="AP79">
        <f t="shared" si="36"/>
        <v>-9.1247698352158414E-14</v>
      </c>
      <c r="AQ79">
        <f t="shared" si="36"/>
        <v>-4.9492108264444889E-9</v>
      </c>
      <c r="AR79">
        <f t="shared" si="36"/>
        <v>-4.9493020741428408E-9</v>
      </c>
      <c r="AS79">
        <f t="shared" si="36"/>
        <v>-8.1403654178039374E-4</v>
      </c>
      <c r="AT79">
        <f t="shared" si="36"/>
        <v>-5.3183721229347215E-4</v>
      </c>
      <c r="AU79">
        <f t="shared" si="23"/>
        <v>-1.3458787033759397E-3</v>
      </c>
      <c r="AW79">
        <v>76</v>
      </c>
      <c r="AX79">
        <f>IF(Z79&gt;0, (R79*SUMPRODUCT(K79:$K$98, X79:$X$98)-K79*$AZ$3)/Z79, 0)</f>
        <v>-1858577816772.5308</v>
      </c>
    </row>
    <row r="80" spans="5:50" x14ac:dyDescent="0.25">
      <c r="E80">
        <v>2080</v>
      </c>
      <c r="F80" s="5">
        <v>3.5571999999999999E-2</v>
      </c>
      <c r="G80" s="5">
        <v>7.0000000000000007E-2</v>
      </c>
      <c r="H80" s="5">
        <f t="shared" si="37"/>
        <v>0.12000000000000001</v>
      </c>
      <c r="I80" s="5">
        <f t="shared" si="38"/>
        <v>1.1200000000000001</v>
      </c>
      <c r="J80">
        <f t="shared" si="39"/>
        <v>0.89285714285714279</v>
      </c>
      <c r="K80">
        <f t="shared" si="47"/>
        <v>4.1505590430299886E-4</v>
      </c>
      <c r="L80" s="2">
        <v>77</v>
      </c>
      <c r="M80" s="6">
        <v>0.74145409100000004</v>
      </c>
      <c r="Q80" s="4">
        <f t="shared" si="48"/>
        <v>25</v>
      </c>
      <c r="R80">
        <f t="shared" si="28"/>
        <v>500000</v>
      </c>
      <c r="S80">
        <f t="shared" si="29"/>
        <v>-6676611522110.3379</v>
      </c>
      <c r="U80">
        <f t="shared" si="40"/>
        <v>0.74145409100000004</v>
      </c>
      <c r="V80">
        <f t="shared" si="41"/>
        <v>0.01</v>
      </c>
      <c r="W80">
        <f t="shared" si="42"/>
        <v>7.8515841744077968E-12</v>
      </c>
      <c r="X80">
        <f t="shared" si="43"/>
        <v>5.8215892069455185E-12</v>
      </c>
      <c r="Y80">
        <f t="shared" si="44"/>
        <v>7.8515841744077966E-14</v>
      </c>
      <c r="Z80">
        <f t="shared" si="45"/>
        <v>1.9514791257182004E-12</v>
      </c>
      <c r="AB80">
        <f t="shared" si="46"/>
        <v>-14.592780173076596</v>
      </c>
      <c r="AC80">
        <f t="shared" si="30"/>
        <v>-13.029268015927945</v>
      </c>
      <c r="AE80">
        <f t="shared" si="31"/>
        <v>0</v>
      </c>
      <c r="AF80">
        <f t="shared" si="32"/>
        <v>0</v>
      </c>
      <c r="AG80">
        <f t="shared" si="32"/>
        <v>-4.8786978142955008E-11</v>
      </c>
      <c r="AH80">
        <f t="shared" si="33"/>
        <v>-2.9107946034727593E-6</v>
      </c>
      <c r="AI80">
        <f t="shared" si="34"/>
        <v>-2.9108433904509021E-6</v>
      </c>
      <c r="AJ80">
        <f t="shared" si="35"/>
        <v>-1.5635121571486508</v>
      </c>
      <c r="AK80">
        <f t="shared" si="49"/>
        <v>-1.0214946121153619</v>
      </c>
      <c r="AL80">
        <f t="shared" si="26"/>
        <v>-2.5850096801074032</v>
      </c>
      <c r="AN80">
        <f t="shared" si="36"/>
        <v>0</v>
      </c>
      <c r="AO80">
        <f t="shared" si="36"/>
        <v>0</v>
      </c>
      <c r="AP80">
        <f t="shared" si="36"/>
        <v>-2.0249323331334831E-14</v>
      </c>
      <c r="AQ80">
        <f t="shared" si="36"/>
        <v>-1.208142486384675E-9</v>
      </c>
      <c r="AR80">
        <f t="shared" si="36"/>
        <v>-1.2081627357080064E-9</v>
      </c>
      <c r="AS80">
        <f t="shared" si="36"/>
        <v>-6.4894495227406574E-4</v>
      </c>
      <c r="AT80">
        <f t="shared" si="36"/>
        <v>-4.2397736997218258E-4</v>
      </c>
      <c r="AU80">
        <f t="shared" si="23"/>
        <v>-1.072923530408984E-3</v>
      </c>
      <c r="AW80">
        <v>77</v>
      </c>
      <c r="AX80">
        <f>IF(Z80&gt;0, (R80*SUMPRODUCT(K80:$K$98, X80:$X$98)-K80*$AZ$3)/Z80, 0)</f>
        <v>-6676611522110.3379</v>
      </c>
    </row>
    <row r="81" spans="2:50" x14ac:dyDescent="0.25">
      <c r="E81">
        <v>2081</v>
      </c>
      <c r="F81" s="5">
        <v>3.5571999999999999E-2</v>
      </c>
      <c r="G81" s="5">
        <v>7.0000000000000007E-2</v>
      </c>
      <c r="H81" s="5">
        <f t="shared" si="37"/>
        <v>0.12000000000000001</v>
      </c>
      <c r="I81" s="5">
        <f t="shared" si="38"/>
        <v>1.1200000000000001</v>
      </c>
      <c r="J81">
        <f t="shared" si="39"/>
        <v>0.89285714285714279</v>
      </c>
      <c r="K81">
        <f t="shared" si="47"/>
        <v>3.7058562884196325E-4</v>
      </c>
      <c r="L81" s="2">
        <v>78</v>
      </c>
      <c r="M81" s="6">
        <v>0.75951466000000001</v>
      </c>
      <c r="Q81" s="4">
        <f t="shared" si="48"/>
        <v>25</v>
      </c>
      <c r="R81">
        <f t="shared" si="28"/>
        <v>500000</v>
      </c>
      <c r="S81">
        <f t="shared" si="29"/>
        <v>-25863945568652.102</v>
      </c>
      <c r="U81">
        <f t="shared" si="40"/>
        <v>0.75951466000000001</v>
      </c>
      <c r="V81">
        <f t="shared" si="41"/>
        <v>0.01</v>
      </c>
      <c r="W81">
        <f t="shared" si="42"/>
        <v>1.9514791257182004E-12</v>
      </c>
      <c r="X81">
        <f t="shared" si="43"/>
        <v>1.4821770046669562E-12</v>
      </c>
      <c r="Y81">
        <f t="shared" si="44"/>
        <v>1.9514791257182005E-14</v>
      </c>
      <c r="Z81">
        <f t="shared" si="45"/>
        <v>4.4978732979406218E-13</v>
      </c>
      <c r="AB81">
        <f t="shared" si="46"/>
        <v>-13.029268015927945</v>
      </c>
      <c r="AC81">
        <f t="shared" si="30"/>
        <v>-11.633275015262996</v>
      </c>
      <c r="AE81">
        <f t="shared" si="31"/>
        <v>0</v>
      </c>
      <c r="AF81">
        <f t="shared" si="32"/>
        <v>0</v>
      </c>
      <c r="AG81">
        <f t="shared" si="32"/>
        <v>-1.1244683244851554E-11</v>
      </c>
      <c r="AH81">
        <f t="shared" si="33"/>
        <v>-7.4108850233347813E-7</v>
      </c>
      <c r="AI81">
        <f t="shared" si="34"/>
        <v>-7.4109974701672299E-7</v>
      </c>
      <c r="AJ81">
        <f t="shared" si="35"/>
        <v>-1.3959930006649497</v>
      </c>
      <c r="AK81">
        <f t="shared" si="49"/>
        <v>-0.91204876111495625</v>
      </c>
      <c r="AL81">
        <f t="shared" si="26"/>
        <v>-2.308042502879653</v>
      </c>
      <c r="AN81">
        <f t="shared" si="36"/>
        <v>0</v>
      </c>
      <c r="AO81">
        <f t="shared" si="36"/>
        <v>0</v>
      </c>
      <c r="AP81">
        <f t="shared" si="36"/>
        <v>-4.1671180114220008E-15</v>
      </c>
      <c r="AQ81">
        <f t="shared" si="36"/>
        <v>-2.7463674866480072E-10</v>
      </c>
      <c r="AR81">
        <f t="shared" si="36"/>
        <v>-2.7464091578281218E-10</v>
      </c>
      <c r="AS81">
        <f t="shared" si="36"/>
        <v>-5.1733494401039963E-4</v>
      </c>
      <c r="AT81">
        <f t="shared" si="36"/>
        <v>-3.3799216367231958E-4</v>
      </c>
      <c r="AU81">
        <f t="shared" si="23"/>
        <v>-8.5532738232363501E-4</v>
      </c>
      <c r="AW81">
        <v>78</v>
      </c>
      <c r="AX81">
        <f>IF(Z81&gt;0, (R81*SUMPRODUCT(K81:$K$98, X81:$X$98)-K81*$AZ$3)/Z81, 0)</f>
        <v>-25863945568652.102</v>
      </c>
    </row>
    <row r="82" spans="2:50" x14ac:dyDescent="0.25">
      <c r="E82">
        <v>2082</v>
      </c>
      <c r="F82" s="5">
        <v>3.5571999999999999E-2</v>
      </c>
      <c r="G82" s="5">
        <v>7.0000000000000007E-2</v>
      </c>
      <c r="H82" s="5">
        <f t="shared" si="37"/>
        <v>0.12000000000000001</v>
      </c>
      <c r="I82" s="5">
        <f t="shared" si="38"/>
        <v>1.1200000000000001</v>
      </c>
      <c r="J82">
        <f t="shared" si="39"/>
        <v>0.89285714285714279</v>
      </c>
      <c r="K82">
        <f t="shared" si="47"/>
        <v>3.3088002575175287E-4</v>
      </c>
      <c r="L82" s="2">
        <v>79</v>
      </c>
      <c r="M82" s="6">
        <v>0.77745419500000001</v>
      </c>
      <c r="Q82" s="4">
        <f t="shared" si="48"/>
        <v>25</v>
      </c>
      <c r="R82">
        <f t="shared" si="28"/>
        <v>500000</v>
      </c>
      <c r="S82">
        <f t="shared" si="29"/>
        <v>-108648620677164.28</v>
      </c>
      <c r="U82">
        <f t="shared" si="40"/>
        <v>0.77745419500000001</v>
      </c>
      <c r="V82">
        <f t="shared" si="41"/>
        <v>0.01</v>
      </c>
      <c r="W82">
        <f t="shared" si="42"/>
        <v>4.4978732979406218E-13</v>
      </c>
      <c r="X82">
        <f t="shared" si="43"/>
        <v>3.4968904640624214E-13</v>
      </c>
      <c r="Y82">
        <f t="shared" si="44"/>
        <v>4.4978732979406219E-15</v>
      </c>
      <c r="Z82">
        <f t="shared" si="45"/>
        <v>9.560041008987941E-14</v>
      </c>
      <c r="AB82">
        <f t="shared" si="46"/>
        <v>-11.633275015262996</v>
      </c>
      <c r="AC82">
        <f t="shared" si="30"/>
        <v>-10.386852692436657</v>
      </c>
      <c r="AE82">
        <f t="shared" si="31"/>
        <v>0</v>
      </c>
      <c r="AF82">
        <f t="shared" si="32"/>
        <v>0</v>
      </c>
      <c r="AG82">
        <f t="shared" si="32"/>
        <v>-2.3900102522469852E-12</v>
      </c>
      <c r="AH82">
        <f t="shared" si="33"/>
        <v>-1.7484452320312106E-7</v>
      </c>
      <c r="AI82">
        <f t="shared" si="34"/>
        <v>-1.748469132133733E-7</v>
      </c>
      <c r="AJ82">
        <f t="shared" si="35"/>
        <v>-1.2464223228263389</v>
      </c>
      <c r="AK82">
        <f t="shared" si="49"/>
        <v>-0.81432925106840981</v>
      </c>
      <c r="AL82">
        <f t="shared" si="26"/>
        <v>-2.0607517487416618</v>
      </c>
      <c r="AN82">
        <f t="shared" si="36"/>
        <v>0</v>
      </c>
      <c r="AO82">
        <f t="shared" si="36"/>
        <v>0</v>
      </c>
      <c r="AP82">
        <f t="shared" si="36"/>
        <v>-7.9080665381043585E-16</v>
      </c>
      <c r="AQ82">
        <f t="shared" si="36"/>
        <v>-5.7852560340001647E-11</v>
      </c>
      <c r="AR82">
        <f t="shared" si="36"/>
        <v>-5.7853351146655453E-11</v>
      </c>
      <c r="AS82">
        <f t="shared" si="36"/>
        <v>-4.1241625027433866E-4</v>
      </c>
      <c r="AT82">
        <f t="shared" si="36"/>
        <v>-2.6944528356392109E-4</v>
      </c>
      <c r="AU82">
        <f t="shared" si="23"/>
        <v>-6.8186159169161082E-4</v>
      </c>
      <c r="AW82">
        <v>79</v>
      </c>
      <c r="AX82">
        <f>IF(Z82&gt;0, (R82*SUMPRODUCT(K82:$K$98, X82:$X$98)-K82*$AZ$3)/Z82, 0)</f>
        <v>-108648620677164.28</v>
      </c>
    </row>
    <row r="83" spans="2:50" x14ac:dyDescent="0.25">
      <c r="E83">
        <v>2083</v>
      </c>
      <c r="F83" s="5">
        <v>3.5571999999999999E-2</v>
      </c>
      <c r="G83" s="5">
        <v>7.0000000000000007E-2</v>
      </c>
      <c r="H83" s="5">
        <f t="shared" si="37"/>
        <v>0.12000000000000001</v>
      </c>
      <c r="I83" s="5">
        <f t="shared" si="38"/>
        <v>1.1200000000000001</v>
      </c>
      <c r="J83">
        <f t="shared" si="39"/>
        <v>0.89285714285714279</v>
      </c>
      <c r="K83">
        <f t="shared" si="47"/>
        <v>2.9542859442120787E-4</v>
      </c>
      <c r="L83" s="2">
        <v>80</v>
      </c>
      <c r="M83" s="6">
        <v>0.79525030600000002</v>
      </c>
      <c r="Q83" s="4">
        <f t="shared" si="48"/>
        <v>25</v>
      </c>
      <c r="R83">
        <f t="shared" si="28"/>
        <v>500000</v>
      </c>
      <c r="S83">
        <f t="shared" si="29"/>
        <v>-498114759726952.19</v>
      </c>
      <c r="U83">
        <f t="shared" si="40"/>
        <v>0.79525030600000002</v>
      </c>
      <c r="V83">
        <f t="shared" si="41"/>
        <v>0.01</v>
      </c>
      <c r="W83">
        <f t="shared" si="42"/>
        <v>9.560041008987941E-14</v>
      </c>
      <c r="X83">
        <f t="shared" si="43"/>
        <v>7.6026255377702087E-14</v>
      </c>
      <c r="Y83">
        <f t="shared" si="44"/>
        <v>9.560041008987942E-16</v>
      </c>
      <c r="Z83">
        <f t="shared" si="45"/>
        <v>1.8618150611278529E-14</v>
      </c>
      <c r="AB83">
        <f t="shared" si="46"/>
        <v>-10.386852692436657</v>
      </c>
      <c r="AC83">
        <f t="shared" si="30"/>
        <v>-9.2739756182972126</v>
      </c>
      <c r="AE83">
        <f t="shared" si="31"/>
        <v>0</v>
      </c>
      <c r="AF83">
        <f t="shared" si="32"/>
        <v>0</v>
      </c>
      <c r="AG83">
        <f t="shared" si="32"/>
        <v>-4.6545376528196325E-13</v>
      </c>
      <c r="AH83">
        <f t="shared" si="33"/>
        <v>-3.8013127688851042E-8</v>
      </c>
      <c r="AI83">
        <f t="shared" si="34"/>
        <v>-3.8013593142616325E-8</v>
      </c>
      <c r="AJ83">
        <f t="shared" si="35"/>
        <v>-1.112877074139444</v>
      </c>
      <c r="AK83">
        <f t="shared" si="49"/>
        <v>-0.72707968847056603</v>
      </c>
      <c r="AL83">
        <f t="shared" si="26"/>
        <v>-1.8399568006236033</v>
      </c>
      <c r="AN83">
        <f t="shared" si="36"/>
        <v>0</v>
      </c>
      <c r="AO83">
        <f t="shared" si="36"/>
        <v>0</v>
      </c>
      <c r="AP83">
        <f t="shared" si="36"/>
        <v>-1.3750835164530921E-16</v>
      </c>
      <c r="AQ83">
        <f t="shared" si="36"/>
        <v>-1.1230164882671162E-11</v>
      </c>
      <c r="AR83">
        <f t="shared" si="36"/>
        <v>-1.1230302391022807E-11</v>
      </c>
      <c r="AS83">
        <f t="shared" si="36"/>
        <v>-3.287757097766023E-4</v>
      </c>
      <c r="AT83">
        <f t="shared" si="36"/>
        <v>-2.1480013039706903E-4</v>
      </c>
      <c r="AU83">
        <f t="shared" si="23"/>
        <v>-5.4357585140397372E-4</v>
      </c>
      <c r="AW83">
        <v>80</v>
      </c>
      <c r="AX83">
        <f>IF(Z83&gt;0, (R83*SUMPRODUCT(K83:$K$98, X83:$X$98)-K83*$AZ$3)/Z83, 0)</f>
        <v>-498114759726952.19</v>
      </c>
    </row>
    <row r="84" spans="2:50" x14ac:dyDescent="0.25">
      <c r="E84">
        <v>2084</v>
      </c>
      <c r="F84" s="5">
        <v>3.5571999999999999E-2</v>
      </c>
      <c r="G84" s="5">
        <v>7.0000000000000007E-2</v>
      </c>
      <c r="H84" s="5">
        <f t="shared" si="37"/>
        <v>0.12000000000000001</v>
      </c>
      <c r="I84" s="5">
        <f t="shared" si="38"/>
        <v>1.1200000000000001</v>
      </c>
      <c r="J84">
        <f t="shared" si="39"/>
        <v>0.89285714285714279</v>
      </c>
      <c r="K84">
        <f t="shared" si="47"/>
        <v>2.6377553073322132E-4</v>
      </c>
      <c r="L84" s="2">
        <v>81</v>
      </c>
      <c r="M84" s="6">
        <v>0.81288120699999999</v>
      </c>
      <c r="Q84" s="4">
        <f t="shared" si="48"/>
        <v>25</v>
      </c>
      <c r="R84">
        <f t="shared" si="28"/>
        <v>500000</v>
      </c>
      <c r="S84">
        <f t="shared" si="29"/>
        <v>-2511000180456872.5</v>
      </c>
      <c r="U84">
        <f t="shared" si="40"/>
        <v>0.81288120699999999</v>
      </c>
      <c r="V84">
        <f t="shared" si="41"/>
        <v>0.01</v>
      </c>
      <c r="W84">
        <f t="shared" si="42"/>
        <v>1.8618150611278529E-14</v>
      </c>
      <c r="X84">
        <f t="shared" si="43"/>
        <v>1.5134344741003877E-14</v>
      </c>
      <c r="Y84">
        <f t="shared" si="44"/>
        <v>1.8618150611278529E-16</v>
      </c>
      <c r="Z84">
        <f t="shared" si="45"/>
        <v>3.297624364161867E-15</v>
      </c>
      <c r="AB84">
        <f t="shared" si="46"/>
        <v>-9.2739756182972126</v>
      </c>
      <c r="AC84">
        <f t="shared" si="30"/>
        <v>-8.2803353734894269</v>
      </c>
      <c r="AE84">
        <f t="shared" si="31"/>
        <v>0</v>
      </c>
      <c r="AF84">
        <f t="shared" si="32"/>
        <v>0</v>
      </c>
      <c r="AG84">
        <f t="shared" si="32"/>
        <v>-8.2440609104046674E-14</v>
      </c>
      <c r="AH84">
        <f t="shared" si="33"/>
        <v>-7.5671723705019382E-9</v>
      </c>
      <c r="AI84">
        <f t="shared" si="34"/>
        <v>-7.5672548111110417E-9</v>
      </c>
      <c r="AJ84">
        <f t="shared" si="35"/>
        <v>-0.99364024480778568</v>
      </c>
      <c r="AK84">
        <f t="shared" si="49"/>
        <v>-0.6491782932808049</v>
      </c>
      <c r="AL84">
        <f t="shared" si="26"/>
        <v>-1.6428185456558455</v>
      </c>
      <c r="AN84">
        <f t="shared" si="36"/>
        <v>0</v>
      </c>
      <c r="AO84">
        <f t="shared" si="36"/>
        <v>0</v>
      </c>
      <c r="AP84">
        <f t="shared" si="36"/>
        <v>-2.1745815420389949E-17</v>
      </c>
      <c r="AQ84">
        <f t="shared" si="36"/>
        <v>-1.9960349081789171E-12</v>
      </c>
      <c r="AR84">
        <f t="shared" si="36"/>
        <v>-1.9960566539943376E-12</v>
      </c>
      <c r="AS84">
        <f t="shared" si="36"/>
        <v>-2.6209798293206163E-4</v>
      </c>
      <c r="AT84">
        <f t="shared" si="36"/>
        <v>-1.7123734885063111E-4</v>
      </c>
      <c r="AU84">
        <f t="shared" si="23"/>
        <v>-4.333353337787494E-4</v>
      </c>
      <c r="AW84">
        <v>81</v>
      </c>
      <c r="AX84">
        <f>IF(Z84&gt;0, (R84*SUMPRODUCT(K84:$K$98, X84:$X$98)-K84*$AZ$3)/Z84, 0)</f>
        <v>-2511000180456872.5</v>
      </c>
    </row>
    <row r="85" spans="2:50" x14ac:dyDescent="0.25">
      <c r="E85">
        <v>2085</v>
      </c>
      <c r="F85" s="5">
        <v>3.5571999999999999E-2</v>
      </c>
      <c r="G85" s="5">
        <v>7.0000000000000007E-2</v>
      </c>
      <c r="H85" s="5">
        <f t="shared" si="37"/>
        <v>0.12000000000000001</v>
      </c>
      <c r="I85" s="5">
        <f t="shared" si="38"/>
        <v>1.1200000000000001</v>
      </c>
      <c r="J85">
        <f t="shared" si="39"/>
        <v>0.89285714285714279</v>
      </c>
      <c r="K85">
        <f t="shared" si="47"/>
        <v>2.3551386672609044E-4</v>
      </c>
      <c r="L85" s="2">
        <v>82</v>
      </c>
      <c r="M85" s="6">
        <v>0.83042254299999996</v>
      </c>
      <c r="Q85" s="4">
        <f t="shared" si="48"/>
        <v>25</v>
      </c>
      <c r="R85">
        <f t="shared" si="28"/>
        <v>500000</v>
      </c>
      <c r="S85">
        <f t="shared" si="29"/>
        <v>-1.4049380714451546E+16</v>
      </c>
      <c r="U85">
        <f t="shared" si="40"/>
        <v>0.83042254299999996</v>
      </c>
      <c r="V85">
        <f t="shared" si="41"/>
        <v>0.01</v>
      </c>
      <c r="W85">
        <f t="shared" si="42"/>
        <v>3.297624364161867E-15</v>
      </c>
      <c r="X85">
        <f t="shared" si="43"/>
        <v>2.7384216103460557E-15</v>
      </c>
      <c r="Y85">
        <f t="shared" si="44"/>
        <v>3.2976243641618671E-17</v>
      </c>
      <c r="Z85">
        <f t="shared" si="45"/>
        <v>5.2622651017419263E-16</v>
      </c>
      <c r="AB85">
        <f t="shared" si="46"/>
        <v>-8.2803353734894269</v>
      </c>
      <c r="AC85">
        <f t="shared" si="30"/>
        <v>-7.3931565834744424</v>
      </c>
      <c r="AE85">
        <f t="shared" si="31"/>
        <v>0</v>
      </c>
      <c r="AF85">
        <f t="shared" si="32"/>
        <v>0</v>
      </c>
      <c r="AG85">
        <f t="shared" si="32"/>
        <v>-1.3155662754354816E-14</v>
      </c>
      <c r="AH85">
        <f t="shared" si="33"/>
        <v>-1.3692108051730278E-9</v>
      </c>
      <c r="AI85">
        <f t="shared" si="34"/>
        <v>-1.3692239608357823E-9</v>
      </c>
      <c r="AJ85">
        <f t="shared" si="35"/>
        <v>-0.88717879001498456</v>
      </c>
      <c r="AK85">
        <f t="shared" si="49"/>
        <v>-0.57962347614425991</v>
      </c>
      <c r="AL85">
        <f t="shared" si="26"/>
        <v>-1.4668022675284684</v>
      </c>
      <c r="AN85">
        <f t="shared" si="36"/>
        <v>0</v>
      </c>
      <c r="AO85">
        <f t="shared" si="36"/>
        <v>0</v>
      </c>
      <c r="AP85">
        <f t="shared" si="36"/>
        <v>-3.0983410046225118E-18</v>
      </c>
      <c r="AQ85">
        <f t="shared" si="36"/>
        <v>-3.2246813108944348E-13</v>
      </c>
      <c r="AR85">
        <f t="shared" si="36"/>
        <v>-3.2247122943044811E-13</v>
      </c>
      <c r="AS85">
        <f t="shared" si="36"/>
        <v>-2.0894290731380326E-4</v>
      </c>
      <c r="AT85">
        <f t="shared" si="36"/>
        <v>-1.3650936611195249E-4</v>
      </c>
      <c r="AU85">
        <f t="shared" si="23"/>
        <v>-3.4545227374822699E-4</v>
      </c>
      <c r="AW85">
        <v>82</v>
      </c>
      <c r="AX85">
        <f>IF(Z85&gt;0, (R85*SUMPRODUCT(K85:$K$98, X85:$X$98)-K85*$AZ$3)/Z85, 0)</f>
        <v>-1.4049380714451546E+16</v>
      </c>
    </row>
    <row r="86" spans="2:50" x14ac:dyDescent="0.25">
      <c r="E86">
        <v>2086</v>
      </c>
      <c r="F86" s="5">
        <v>3.5571999999999999E-2</v>
      </c>
      <c r="G86" s="5">
        <v>7.0000000000000007E-2</v>
      </c>
      <c r="H86" s="5">
        <f t="shared" si="37"/>
        <v>0.12000000000000001</v>
      </c>
      <c r="I86" s="5">
        <f t="shared" si="38"/>
        <v>1.1200000000000001</v>
      </c>
      <c r="J86">
        <f t="shared" si="39"/>
        <v>0.89285714285714279</v>
      </c>
      <c r="K86">
        <f t="shared" si="47"/>
        <v>2.1028023814829503E-4</v>
      </c>
      <c r="L86" s="2">
        <v>83</v>
      </c>
      <c r="M86" s="6">
        <v>0.84796327400000004</v>
      </c>
      <c r="Q86" s="4">
        <f t="shared" si="48"/>
        <v>25</v>
      </c>
      <c r="R86">
        <f t="shared" si="28"/>
        <v>500000</v>
      </c>
      <c r="S86">
        <f t="shared" si="29"/>
        <v>-8.8315819977559856E+16</v>
      </c>
      <c r="U86">
        <f t="shared" si="40"/>
        <v>0.84796327400000004</v>
      </c>
      <c r="V86">
        <f t="shared" si="41"/>
        <v>0.01</v>
      </c>
      <c r="W86">
        <f t="shared" si="42"/>
        <v>5.2622651017419263E-16</v>
      </c>
      <c r="X86">
        <f t="shared" si="43"/>
        <v>4.4622075443290273E-16</v>
      </c>
      <c r="Y86">
        <f t="shared" si="44"/>
        <v>5.2622651017419265E-18</v>
      </c>
      <c r="Z86">
        <f t="shared" si="45"/>
        <v>7.4743490639547971E-17</v>
      </c>
      <c r="AB86">
        <f t="shared" si="46"/>
        <v>-7.3931565834744424</v>
      </c>
      <c r="AC86">
        <f t="shared" si="30"/>
        <v>-6.6010326638167491</v>
      </c>
      <c r="AE86">
        <f t="shared" si="31"/>
        <v>0</v>
      </c>
      <c r="AF86">
        <f t="shared" si="32"/>
        <v>0</v>
      </c>
      <c r="AG86">
        <f t="shared" si="32"/>
        <v>-1.8685872659886994E-15</v>
      </c>
      <c r="AH86">
        <f t="shared" si="33"/>
        <v>-2.2311037721645137E-10</v>
      </c>
      <c r="AI86">
        <f t="shared" si="34"/>
        <v>-2.2311224580371737E-10</v>
      </c>
      <c r="AJ86">
        <f t="shared" si="35"/>
        <v>-0.79212391965769324</v>
      </c>
      <c r="AK86">
        <f t="shared" si="49"/>
        <v>-0.51752096084321098</v>
      </c>
      <c r="AL86">
        <f t="shared" si="26"/>
        <v>-1.3096448807240164</v>
      </c>
      <c r="AN86">
        <f t="shared" si="36"/>
        <v>0</v>
      </c>
      <c r="AO86">
        <f t="shared" si="36"/>
        <v>0</v>
      </c>
      <c r="AP86">
        <f t="shared" si="36"/>
        <v>-3.9292697529297521E-19</v>
      </c>
      <c r="AQ86">
        <f t="shared" si="36"/>
        <v>-4.6915703254431334E-14</v>
      </c>
      <c r="AR86">
        <f t="shared" si="36"/>
        <v>-4.6916096181406624E-14</v>
      </c>
      <c r="AS86">
        <f t="shared" si="36"/>
        <v>-1.6656800646858066E-4</v>
      </c>
      <c r="AT86">
        <f t="shared" si="36"/>
        <v>-1.0882443089284487E-4</v>
      </c>
      <c r="AU86">
        <f t="shared" si="23"/>
        <v>-2.753924374083416E-4</v>
      </c>
      <c r="AW86">
        <v>83</v>
      </c>
      <c r="AX86">
        <f>IF(Z86&gt;0, (R86*SUMPRODUCT(K86:$K$98, X86:$X$98)-K86*$AZ$3)/Z86, 0)</f>
        <v>-8.8315819977559856E+16</v>
      </c>
    </row>
    <row r="87" spans="2:50" x14ac:dyDescent="0.25">
      <c r="E87">
        <v>2087</v>
      </c>
      <c r="F87" s="5">
        <v>3.5571999999999999E-2</v>
      </c>
      <c r="G87" s="5">
        <v>7.0000000000000007E-2</v>
      </c>
      <c r="H87" s="5">
        <f t="shared" si="37"/>
        <v>0.12000000000000001</v>
      </c>
      <c r="I87" s="5">
        <f t="shared" si="38"/>
        <v>1.1200000000000001</v>
      </c>
      <c r="J87">
        <f t="shared" si="39"/>
        <v>0.89285714285714279</v>
      </c>
      <c r="K87">
        <f t="shared" si="47"/>
        <v>1.8775021263240627E-4</v>
      </c>
      <c r="L87" s="2">
        <v>84</v>
      </c>
      <c r="M87" s="6">
        <v>0.86550461000000001</v>
      </c>
      <c r="Q87" s="4">
        <f t="shared" si="48"/>
        <v>25</v>
      </c>
      <c r="R87">
        <f t="shared" si="28"/>
        <v>500000</v>
      </c>
      <c r="S87">
        <f t="shared" si="29"/>
        <v>-6.3338418148857062E+17</v>
      </c>
      <c r="U87">
        <f t="shared" si="40"/>
        <v>0.86550461000000001</v>
      </c>
      <c r="V87">
        <f t="shared" si="41"/>
        <v>0.01</v>
      </c>
      <c r="W87">
        <f t="shared" si="42"/>
        <v>7.4743490639547971E-17</v>
      </c>
      <c r="X87">
        <f t="shared" si="43"/>
        <v>6.4690835716020615E-17</v>
      </c>
      <c r="Y87">
        <f t="shared" si="44"/>
        <v>7.4743490639547976E-19</v>
      </c>
      <c r="Z87">
        <f t="shared" si="45"/>
        <v>9.305220017131877E-18</v>
      </c>
      <c r="AB87">
        <f t="shared" si="46"/>
        <v>-6.6010326638167491</v>
      </c>
      <c r="AC87">
        <f t="shared" si="30"/>
        <v>-5.8937791641221366</v>
      </c>
      <c r="AE87">
        <f t="shared" si="31"/>
        <v>0</v>
      </c>
      <c r="AF87">
        <f t="shared" si="32"/>
        <v>0</v>
      </c>
      <c r="AG87">
        <f t="shared" si="32"/>
        <v>-2.3263050042829695E-16</v>
      </c>
      <c r="AH87">
        <f t="shared" si="33"/>
        <v>-3.2345417858010307E-11</v>
      </c>
      <c r="AI87">
        <f t="shared" si="34"/>
        <v>-3.2345650488510736E-11</v>
      </c>
      <c r="AJ87">
        <f t="shared" si="35"/>
        <v>-0.70725349969461249</v>
      </c>
      <c r="AK87">
        <f t="shared" si="49"/>
        <v>-0.46207228646717247</v>
      </c>
      <c r="AL87">
        <f t="shared" si="26"/>
        <v>-1.1693257861941306</v>
      </c>
      <c r="AN87">
        <f t="shared" si="36"/>
        <v>0</v>
      </c>
      <c r="AO87">
        <f t="shared" si="36"/>
        <v>0</v>
      </c>
      <c r="AP87">
        <f t="shared" si="36"/>
        <v>-4.3676425920195826E-20</v>
      </c>
      <c r="AQ87">
        <f t="shared" si="36"/>
        <v>-6.0728590805254658E-15</v>
      </c>
      <c r="AR87">
        <f t="shared" si="36"/>
        <v>-6.0729027569513863E-15</v>
      </c>
      <c r="AS87">
        <f t="shared" si="36"/>
        <v>-1.3278699495267697E-4</v>
      </c>
      <c r="AT87">
        <f t="shared" si="36"/>
        <v>-8.6754170035753777E-5</v>
      </c>
      <c r="AU87">
        <f t="shared" si="23"/>
        <v>-2.1954116499450365E-4</v>
      </c>
      <c r="AW87">
        <v>84</v>
      </c>
      <c r="AX87">
        <f>IF(Z87&gt;0, (R87*SUMPRODUCT(K87:$K$98, X87:$X$98)-K87*$AZ$3)/Z87, 0)</f>
        <v>-6.3338418148857062E+17</v>
      </c>
    </row>
    <row r="88" spans="2:50" x14ac:dyDescent="0.25">
      <c r="B88" s="6"/>
      <c r="E88">
        <v>2088</v>
      </c>
      <c r="F88" s="5">
        <v>3.5571999999999999E-2</v>
      </c>
      <c r="G88" s="5">
        <v>7.0000000000000007E-2</v>
      </c>
      <c r="H88" s="5">
        <f t="shared" si="37"/>
        <v>0.12000000000000001</v>
      </c>
      <c r="I88" s="5">
        <f t="shared" si="38"/>
        <v>1.1200000000000001</v>
      </c>
      <c r="J88">
        <f t="shared" si="39"/>
        <v>0.89285714285714279</v>
      </c>
      <c r="K88">
        <f t="shared" si="47"/>
        <v>1.6763411842179131E-4</v>
      </c>
      <c r="L88" s="2">
        <v>85</v>
      </c>
      <c r="M88" s="6">
        <v>0.88304594599999997</v>
      </c>
      <c r="Q88" s="4">
        <f t="shared" si="48"/>
        <v>25</v>
      </c>
      <c r="R88">
        <f t="shared" si="28"/>
        <v>500000</v>
      </c>
      <c r="S88">
        <f t="shared" si="29"/>
        <v>-5.2875189809522842E+18</v>
      </c>
      <c r="U88">
        <f t="shared" si="40"/>
        <v>0.88304594599999997</v>
      </c>
      <c r="V88">
        <f t="shared" si="41"/>
        <v>0.01</v>
      </c>
      <c r="W88">
        <f t="shared" si="42"/>
        <v>9.305220017131877E-18</v>
      </c>
      <c r="X88">
        <f t="shared" si="43"/>
        <v>8.2169368127663542E-18</v>
      </c>
      <c r="Y88">
        <f t="shared" si="44"/>
        <v>9.3052200171318777E-20</v>
      </c>
      <c r="Z88">
        <f t="shared" si="45"/>
        <v>9.9523100419420414E-19</v>
      </c>
      <c r="AB88">
        <f t="shared" si="46"/>
        <v>-5.8937791641221366</v>
      </c>
      <c r="AC88">
        <f t="shared" si="30"/>
        <v>-5.2623028251090567</v>
      </c>
      <c r="AE88">
        <f t="shared" si="31"/>
        <v>0</v>
      </c>
      <c r="AF88">
        <f t="shared" si="32"/>
        <v>0</v>
      </c>
      <c r="AG88">
        <f t="shared" si="32"/>
        <v>-2.4880775104855104E-17</v>
      </c>
      <c r="AH88">
        <f t="shared" si="33"/>
        <v>-4.1084684063831771E-12</v>
      </c>
      <c r="AI88">
        <f t="shared" si="34"/>
        <v>-4.1084932871582822E-12</v>
      </c>
      <c r="AJ88">
        <f t="shared" si="35"/>
        <v>-0.63147633901307998</v>
      </c>
      <c r="AK88">
        <f t="shared" si="49"/>
        <v>-0.4125645414885496</v>
      </c>
      <c r="AL88">
        <f t="shared" si="26"/>
        <v>-1.044040880505738</v>
      </c>
      <c r="AN88">
        <f t="shared" si="36"/>
        <v>0</v>
      </c>
      <c r="AO88">
        <f t="shared" si="36"/>
        <v>0</v>
      </c>
      <c r="AP88">
        <f t="shared" si="36"/>
        <v>-4.1708668003532377E-21</v>
      </c>
      <c r="AQ88">
        <f t="shared" si="36"/>
        <v>-6.8871947936782578E-16</v>
      </c>
      <c r="AR88">
        <f t="shared" si="36"/>
        <v>-6.8872365023462608E-16</v>
      </c>
      <c r="AS88">
        <f t="shared" si="36"/>
        <v>-1.0585697939467789E-4</v>
      </c>
      <c r="AT88">
        <f t="shared" si="36"/>
        <v>-6.9159893204523562E-5</v>
      </c>
      <c r="AU88">
        <f t="shared" si="23"/>
        <v>-1.7501687259989014E-4</v>
      </c>
      <c r="AW88">
        <v>85</v>
      </c>
      <c r="AX88">
        <f>IF(Z88&gt;0, (R88*SUMPRODUCT(K88:$K$98, X88:$X$98)-K88*$AZ$3)/Z88, 0)</f>
        <v>-5.2875189809522842E+18</v>
      </c>
    </row>
    <row r="89" spans="2:50" x14ac:dyDescent="0.25">
      <c r="B89" s="6"/>
      <c r="E89">
        <v>2089</v>
      </c>
      <c r="F89" s="5">
        <v>3.5571999999999999E-2</v>
      </c>
      <c r="G89" s="5">
        <v>7.0000000000000007E-2</v>
      </c>
      <c r="H89" s="5">
        <f t="shared" si="37"/>
        <v>0.12000000000000001</v>
      </c>
      <c r="I89" s="5">
        <f t="shared" si="38"/>
        <v>1.1200000000000001</v>
      </c>
      <c r="J89">
        <f t="shared" si="39"/>
        <v>0.89285714285714279</v>
      </c>
      <c r="K89">
        <f t="shared" si="47"/>
        <v>1.4967332001945651E-4</v>
      </c>
      <c r="L89" s="2">
        <v>86</v>
      </c>
      <c r="M89" s="6">
        <v>1</v>
      </c>
      <c r="Q89" s="4">
        <f t="shared" si="48"/>
        <v>25</v>
      </c>
      <c r="R89">
        <f t="shared" si="28"/>
        <v>500000</v>
      </c>
      <c r="S89">
        <f t="shared" si="29"/>
        <v>0</v>
      </c>
      <c r="U89">
        <f t="shared" si="40"/>
        <v>1</v>
      </c>
      <c r="V89">
        <f t="shared" si="41"/>
        <v>0.01</v>
      </c>
      <c r="W89">
        <f t="shared" si="42"/>
        <v>9.9523100419420414E-19</v>
      </c>
      <c r="X89">
        <f t="shared" si="43"/>
        <v>9.9523100419420414E-19</v>
      </c>
      <c r="Y89">
        <f t="shared" si="44"/>
        <v>9.9523100419420416E-21</v>
      </c>
      <c r="Z89">
        <f t="shared" si="45"/>
        <v>0</v>
      </c>
      <c r="AB89">
        <f t="shared" si="46"/>
        <v>-5.2623028251090567</v>
      </c>
      <c r="AC89">
        <f t="shared" si="30"/>
        <v>0</v>
      </c>
      <c r="AE89">
        <f t="shared" si="31"/>
        <v>0</v>
      </c>
      <c r="AF89">
        <f t="shared" si="32"/>
        <v>0</v>
      </c>
      <c r="AG89">
        <f t="shared" si="32"/>
        <v>0</v>
      </c>
      <c r="AH89">
        <f t="shared" si="33"/>
        <v>-4.9761550209710206E-13</v>
      </c>
      <c r="AI89">
        <f t="shared" si="34"/>
        <v>-4.9761550209710206E-13</v>
      </c>
      <c r="AJ89">
        <f t="shared" si="35"/>
        <v>-5.2623028251090567</v>
      </c>
      <c r="AK89">
        <f t="shared" si="49"/>
        <v>-0.36836119775763398</v>
      </c>
      <c r="AL89">
        <f t="shared" si="26"/>
        <v>-5.6306640228671885</v>
      </c>
      <c r="AN89">
        <f t="shared" si="36"/>
        <v>0</v>
      </c>
      <c r="AO89">
        <f t="shared" si="36"/>
        <v>0</v>
      </c>
      <c r="AP89">
        <f t="shared" si="36"/>
        <v>0</v>
      </c>
      <c r="AQ89">
        <f t="shared" si="36"/>
        <v>-7.4479764292022085E-17</v>
      </c>
      <c r="AR89">
        <f t="shared" si="36"/>
        <v>-7.4479764292022085E-17</v>
      </c>
      <c r="AS89">
        <f t="shared" si="36"/>
        <v>-7.8762633478183792E-4</v>
      </c>
      <c r="AT89">
        <f t="shared" si="36"/>
        <v>-5.5133843434728657E-5</v>
      </c>
      <c r="AU89">
        <f t="shared" si="23"/>
        <v>-8.4276017821664111E-4</v>
      </c>
      <c r="AW89">
        <v>86</v>
      </c>
      <c r="AX89">
        <f>IF(Z89&gt;0, (R89*SUMPRODUCT(K89:$K$98, X89:$X$98)-K89*$AZ$3)/Z89, 0)</f>
        <v>0</v>
      </c>
    </row>
    <row r="90" spans="2:50" x14ac:dyDescent="0.25">
      <c r="B90" s="6"/>
      <c r="F90" s="5"/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/>
      <c r="H91" s="5"/>
      <c r="I91" s="5"/>
      <c r="Q91" s="4"/>
      <c r="AN91" s="8">
        <f t="shared" ref="AN91:AU91" si="50">SUM(AN3:AN89)</f>
        <v>74374.697107287953</v>
      </c>
      <c r="AO91" s="8">
        <f t="shared" si="50"/>
        <v>-7437.4697107287957</v>
      </c>
      <c r="AP91" s="8">
        <f t="shared" si="50"/>
        <v>-443.0025832352228</v>
      </c>
      <c r="AQ91" s="8">
        <f t="shared" si="50"/>
        <v>-31391.597812256572</v>
      </c>
      <c r="AR91" s="8">
        <f t="shared" si="50"/>
        <v>35102.627001067362</v>
      </c>
      <c r="AS91" s="8">
        <f t="shared" si="50"/>
        <v>-6704.131023980387</v>
      </c>
      <c r="AT91" s="8">
        <f t="shared" si="50"/>
        <v>2251.0051089952067</v>
      </c>
      <c r="AU91" s="8">
        <f t="shared" si="50"/>
        <v>30649.5010860822</v>
      </c>
      <c r="AX91">
        <f>IF(Z91&gt;0, (R91*SUMPRODUCT(K91:$K$98, X91:$X$98)-K91*$AZ$3)/Z91, 0)</f>
        <v>0</v>
      </c>
    </row>
    <row r="92" spans="2:50" x14ac:dyDescent="0.25">
      <c r="B92" s="6"/>
      <c r="F92" s="5"/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/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/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/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/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/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/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91:AU91">
    <cfRule type="cellIs" dxfId="10" priority="1" operator="lessThan">
      <formula>0</formula>
    </cfRule>
  </conditionalFormatting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D587D2-188B-45D6-A6AB-13C8C64E537D}">
  <dimension ref="A1:AZ164"/>
  <sheetViews>
    <sheetView workbookViewId="0">
      <selection activeCell="M33" sqref="M33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t="s">
        <v>1</v>
      </c>
      <c r="W1" t="s">
        <v>2</v>
      </c>
      <c r="AB1" t="s">
        <v>46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48</v>
      </c>
    </row>
    <row r="3" spans="1:52" x14ac:dyDescent="0.25">
      <c r="A3" t="s">
        <v>36</v>
      </c>
      <c r="C3" s="2">
        <f>'S.45.04.D'!C3*(1+C12)</f>
        <v>170928.43189312186</v>
      </c>
      <c r="K3">
        <v>1</v>
      </c>
      <c r="L3" s="2">
        <v>0</v>
      </c>
      <c r="O3">
        <f>$C$3</f>
        <v>170928.43189312186</v>
      </c>
      <c r="P3">
        <f>O3*C5</f>
        <v>17092.843189312185</v>
      </c>
      <c r="Q3" s="4">
        <f>B8</f>
        <v>200</v>
      </c>
      <c r="R3">
        <f t="shared" ref="R3:R66" si="0">$C$6</f>
        <v>500000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170928.43189312186</v>
      </c>
      <c r="AF3">
        <f t="shared" ref="AF3:AG34" si="4">-$Z3*P3</f>
        <v>-17092.843189312185</v>
      </c>
      <c r="AG3">
        <f t="shared" si="4"/>
        <v>-200</v>
      </c>
      <c r="AH3">
        <f t="shared" ref="AH3:AH66" si="5">-X3*R3</f>
        <v>0</v>
      </c>
      <c r="AI3">
        <f t="shared" ref="AI3:AI34" si="6">SUM(AE3:AH3)</f>
        <v>153635.58870380968</v>
      </c>
      <c r="AJ3">
        <f t="shared" ref="AJ3:AJ66" si="7">AB3-AC3</f>
        <v>0</v>
      </c>
      <c r="AL3">
        <f t="shared" ref="AL3:AL34" si="8">SUM(AI3:AK3)</f>
        <v>153635.58870380968</v>
      </c>
      <c r="AN3">
        <f t="shared" ref="AN3:AU34" si="9">AE3*$K3</f>
        <v>170928.43189312186</v>
      </c>
      <c r="AO3">
        <f t="shared" si="9"/>
        <v>-17092.843189312185</v>
      </c>
      <c r="AP3">
        <f t="shared" si="9"/>
        <v>-200</v>
      </c>
      <c r="AQ3">
        <f t="shared" si="9"/>
        <v>0</v>
      </c>
      <c r="AR3">
        <f t="shared" si="9"/>
        <v>153635.58870380968</v>
      </c>
      <c r="AS3">
        <f t="shared" si="9"/>
        <v>0</v>
      </c>
      <c r="AT3">
        <f t="shared" si="9"/>
        <v>0</v>
      </c>
      <c r="AU3">
        <f t="shared" si="9"/>
        <v>153635.58870380968</v>
      </c>
      <c r="AW3">
        <v>0</v>
      </c>
      <c r="AX3">
        <f>IF(Z3&gt;0, (R3*SUMPRODUCT(K3:$K$98, X3:$X$98)-K3*$AZ$3)/Z3, 0)</f>
        <v>0</v>
      </c>
      <c r="AZ3">
        <f>C6*ABS(SUMPRODUCT(X4:X79, K4:K79))/1</f>
        <v>69987.653518018502</v>
      </c>
    </row>
    <row r="4" spans="1:52" x14ac:dyDescent="0.25">
      <c r="A4" t="s">
        <v>14</v>
      </c>
      <c r="C4" t="s">
        <v>37</v>
      </c>
      <c r="E4">
        <v>2004</v>
      </c>
      <c r="F4" s="13">
        <f t="array" ref="F4:G79">EconomicRates!C44:D119</f>
        <v>1.5900000000000001E-2</v>
      </c>
      <c r="G4" s="13"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79">Mortalities!B21:B96</f>
        <v>2.5943469999999999E-3</v>
      </c>
      <c r="R4">
        <f t="shared" si="0"/>
        <v>500000</v>
      </c>
      <c r="S4">
        <f t="shared" si="1"/>
        <v>4754.4517384948431</v>
      </c>
      <c r="U4">
        <f t="shared" ref="U4:U67" si="13">M4</f>
        <v>2.5943469999999999E-3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2.5943469999999999E-3</v>
      </c>
      <c r="Y4">
        <f t="shared" ref="Y4:Y67" si="17">V4*W4</f>
        <v>0.01</v>
      </c>
      <c r="Z4">
        <f t="shared" ref="Z4:Z67" si="18">MAX(0, W4-X4-Y4)</f>
        <v>0.98740565299999994</v>
      </c>
      <c r="AB4">
        <f t="shared" ref="AB4:AB67" si="19">AC3</f>
        <v>0</v>
      </c>
      <c r="AC4">
        <f t="shared" si="2"/>
        <v>4694.5725235054852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-1297.1734999999999</v>
      </c>
      <c r="AI4">
        <f t="shared" si="6"/>
        <v>-1297.1734999999999</v>
      </c>
      <c r="AJ4">
        <f t="shared" si="7"/>
        <v>-4694.5725235054852</v>
      </c>
      <c r="AK4">
        <f>G4*SUM(AB4, AE4:AF4)</f>
        <v>0</v>
      </c>
      <c r="AL4">
        <f t="shared" si="8"/>
        <v>-5991.746023505485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-1210.1627950368504</v>
      </c>
      <c r="AR4">
        <f t="shared" si="9"/>
        <v>-1210.1627950368504</v>
      </c>
      <c r="AS4">
        <f t="shared" si="9"/>
        <v>-4379.6739653936793</v>
      </c>
      <c r="AT4">
        <f t="shared" si="9"/>
        <v>0</v>
      </c>
      <c r="AU4">
        <f t="shared" si="9"/>
        <v>-5589.8367604305295</v>
      </c>
      <c r="AW4">
        <v>1</v>
      </c>
      <c r="AX4">
        <f>IF(Z4&gt;0, (R4*SUMPRODUCT(K4:$K$98, X4:$X$98)-K4*$AZ$3)/Z4, 0)</f>
        <v>4754.4517384948431</v>
      </c>
    </row>
    <row r="5" spans="1:52" x14ac:dyDescent="0.25">
      <c r="C5" s="2">
        <f>'S.26.04.A'!C5</f>
        <v>0.1</v>
      </c>
      <c r="E5">
        <v>2005</v>
      </c>
      <c r="F5" s="13">
        <v>3.6400000000000002E-2</v>
      </c>
      <c r="G5" s="13"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2.6922130000000002E-3</v>
      </c>
      <c r="Q5" s="4">
        <f t="shared" ref="Q5:Q68" si="21">$C$8</f>
        <v>25</v>
      </c>
      <c r="R5">
        <f t="shared" si="0"/>
        <v>500000</v>
      </c>
      <c r="S5">
        <f t="shared" si="1"/>
        <v>9160.6644186709636</v>
      </c>
      <c r="U5">
        <f t="shared" si="13"/>
        <v>2.6922130000000002E-3</v>
      </c>
      <c r="V5">
        <f t="shared" si="14"/>
        <v>0.01</v>
      </c>
      <c r="W5">
        <f t="shared" si="15"/>
        <v>0.98740565299999994</v>
      </c>
      <c r="X5">
        <f t="shared" si="16"/>
        <v>2.6583063352800889E-3</v>
      </c>
      <c r="Y5">
        <f t="shared" si="17"/>
        <v>9.8740565299999996E-3</v>
      </c>
      <c r="Z5">
        <f t="shared" si="18"/>
        <v>0.97487329013471991</v>
      </c>
      <c r="AB5">
        <f t="shared" si="19"/>
        <v>4694.5725235054852</v>
      </c>
      <c r="AC5">
        <f t="shared" si="2"/>
        <v>8930.4870616498229</v>
      </c>
      <c r="AE5">
        <f t="shared" si="3"/>
        <v>0</v>
      </c>
      <c r="AF5">
        <f t="shared" si="4"/>
        <v>0</v>
      </c>
      <c r="AG5">
        <f t="shared" si="4"/>
        <v>-24.371832253367998</v>
      </c>
      <c r="AH5">
        <f t="shared" si="5"/>
        <v>-1329.1531676400443</v>
      </c>
      <c r="AI5">
        <f t="shared" si="6"/>
        <v>-1353.5249998934123</v>
      </c>
      <c r="AJ5">
        <f t="shared" si="7"/>
        <v>-4235.9145381443377</v>
      </c>
      <c r="AK5">
        <f>G5*SUM(AB5, AE5:AF5)</f>
        <v>192.47747346372489</v>
      </c>
      <c r="AL5">
        <f t="shared" si="8"/>
        <v>-5396.9620645740251</v>
      </c>
      <c r="AN5">
        <f t="shared" si="9"/>
        <v>0</v>
      </c>
      <c r="AO5">
        <f t="shared" si="9"/>
        <v>0</v>
      </c>
      <c r="AP5">
        <f t="shared" si="9"/>
        <v>-20.840549165220466</v>
      </c>
      <c r="AQ5">
        <f t="shared" si="9"/>
        <v>-1136.5695303635982</v>
      </c>
      <c r="AR5">
        <f t="shared" si="9"/>
        <v>-1157.4100795288186</v>
      </c>
      <c r="AS5">
        <f t="shared" si="9"/>
        <v>-3622.1644837420777</v>
      </c>
      <c r="AT5">
        <f t="shared" si="9"/>
        <v>164.58903078014745</v>
      </c>
      <c r="AU5">
        <f t="shared" si="9"/>
        <v>-4614.9855324907485</v>
      </c>
      <c r="AW5">
        <v>2</v>
      </c>
      <c r="AX5">
        <f>IF(Z5&gt;0, (R5*SUMPRODUCT(K5:$K$98, X5:$X$98)-K5*$AZ$3)/Z5, 0)</f>
        <v>9160.6644186709636</v>
      </c>
    </row>
    <row r="6" spans="1:52" x14ac:dyDescent="0.25">
      <c r="A6" t="s">
        <v>16</v>
      </c>
      <c r="C6" s="2">
        <f>'S.26.04.D'!C6</f>
        <v>500000</v>
      </c>
      <c r="E6">
        <v>2006</v>
      </c>
      <c r="F6" s="13">
        <v>5.8799999999999998E-2</v>
      </c>
      <c r="G6" s="13"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2.807183E-3</v>
      </c>
      <c r="Q6" s="4">
        <f t="shared" si="21"/>
        <v>25</v>
      </c>
      <c r="R6">
        <f t="shared" si="0"/>
        <v>500000</v>
      </c>
      <c r="S6">
        <f t="shared" si="1"/>
        <v>14185.281417808232</v>
      </c>
      <c r="U6">
        <f t="shared" si="13"/>
        <v>2.807183E-3</v>
      </c>
      <c r="V6">
        <f t="shared" si="14"/>
        <v>0.01</v>
      </c>
      <c r="W6">
        <f t="shared" si="15"/>
        <v>0.97487329013471991</v>
      </c>
      <c r="X6">
        <f t="shared" si="16"/>
        <v>2.7366477272202532E-3</v>
      </c>
      <c r="Y6">
        <f t="shared" si="17"/>
        <v>9.7487329013471995E-3</v>
      </c>
      <c r="Z6">
        <f t="shared" si="18"/>
        <v>0.96238790950615249</v>
      </c>
      <c r="AB6">
        <f t="shared" si="19"/>
        <v>8930.4870616498229</v>
      </c>
      <c r="AC6">
        <f t="shared" si="2"/>
        <v>13651.743329440935</v>
      </c>
      <c r="AE6">
        <f t="shared" si="3"/>
        <v>0</v>
      </c>
      <c r="AF6">
        <f t="shared" si="4"/>
        <v>0</v>
      </c>
      <c r="AG6">
        <f t="shared" si="4"/>
        <v>-24.059697737653813</v>
      </c>
      <c r="AH6">
        <f t="shared" si="5"/>
        <v>-1368.3238636101266</v>
      </c>
      <c r="AI6">
        <f t="shared" si="6"/>
        <v>-1392.3835613477804</v>
      </c>
      <c r="AJ6">
        <f t="shared" si="7"/>
        <v>-4721.2562677911119</v>
      </c>
      <c r="AK6">
        <f>G6*SUM(AB6, AE6:AF6)</f>
        <v>522.43349310651467</v>
      </c>
      <c r="AL6">
        <f t="shared" si="8"/>
        <v>-5591.2063360323773</v>
      </c>
      <c r="AN6">
        <f t="shared" si="9"/>
        <v>0</v>
      </c>
      <c r="AO6">
        <f t="shared" si="9"/>
        <v>0</v>
      </c>
      <c r="AP6">
        <f t="shared" si="9"/>
        <v>-18.559892140948119</v>
      </c>
      <c r="AQ6">
        <f t="shared" si="9"/>
        <v>-1055.5387519579806</v>
      </c>
      <c r="AR6">
        <f t="shared" si="9"/>
        <v>-1074.0986440989286</v>
      </c>
      <c r="AS6">
        <f t="shared" si="9"/>
        <v>-3642.0244366928264</v>
      </c>
      <c r="AT6">
        <f t="shared" si="9"/>
        <v>403.01043631569797</v>
      </c>
      <c r="AU6">
        <f t="shared" si="9"/>
        <v>-4313.1126444760566</v>
      </c>
      <c r="AW6">
        <v>3</v>
      </c>
      <c r="AX6">
        <f>IF(Z6&gt;0, (R6*SUMPRODUCT(K6:$K$98, X6:$X$98)-K6*$AZ$3)/Z6, 0)</f>
        <v>14185.281417808232</v>
      </c>
    </row>
    <row r="7" spans="1:52" x14ac:dyDescent="0.25">
      <c r="A7" t="s">
        <v>15</v>
      </c>
      <c r="B7" t="s">
        <v>37</v>
      </c>
      <c r="C7" t="s">
        <v>47</v>
      </c>
      <c r="E7">
        <v>2007</v>
      </c>
      <c r="F7" s="13">
        <v>5.4699999999999999E-2</v>
      </c>
      <c r="G7" s="13"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2.939255E-3</v>
      </c>
      <c r="Q7" s="4">
        <f t="shared" si="21"/>
        <v>25</v>
      </c>
      <c r="R7">
        <f t="shared" si="0"/>
        <v>500000</v>
      </c>
      <c r="S7">
        <f t="shared" si="1"/>
        <v>18384.5373871091</v>
      </c>
      <c r="U7">
        <f t="shared" si="13"/>
        <v>2.939255E-3</v>
      </c>
      <c r="V7">
        <f t="shared" si="14"/>
        <v>0.01</v>
      </c>
      <c r="W7">
        <f t="shared" si="15"/>
        <v>0.96238790950615249</v>
      </c>
      <c r="X7">
        <f t="shared" si="16"/>
        <v>2.828703474955506E-3</v>
      </c>
      <c r="Y7">
        <f t="shared" si="17"/>
        <v>9.6238790950615247E-3</v>
      </c>
      <c r="Z7">
        <f t="shared" si="18"/>
        <v>0.94993532693613547</v>
      </c>
      <c r="AB7">
        <f t="shared" si="19"/>
        <v>13651.743329440935</v>
      </c>
      <c r="AC7">
        <f t="shared" si="2"/>
        <v>17464.121533393089</v>
      </c>
      <c r="AE7">
        <f t="shared" si="3"/>
        <v>0</v>
      </c>
      <c r="AF7">
        <f t="shared" si="4"/>
        <v>0</v>
      </c>
      <c r="AG7">
        <f t="shared" si="4"/>
        <v>-23.748383173403386</v>
      </c>
      <c r="AH7">
        <f t="shared" si="5"/>
        <v>-1414.351737477753</v>
      </c>
      <c r="AI7">
        <f t="shared" si="6"/>
        <v>-1438.1001206511564</v>
      </c>
      <c r="AJ7">
        <f t="shared" si="7"/>
        <v>-3812.3782039521539</v>
      </c>
      <c r="AK7">
        <f>G7*SUM(AB7, AE7:AF7)</f>
        <v>670.30059747554992</v>
      </c>
      <c r="AL7">
        <f t="shared" si="8"/>
        <v>-4580.1777271277606</v>
      </c>
      <c r="AN7">
        <f t="shared" si="9"/>
        <v>0</v>
      </c>
      <c r="AO7">
        <f t="shared" si="9"/>
        <v>0</v>
      </c>
      <c r="AP7">
        <f t="shared" si="9"/>
        <v>-16.667947378549627</v>
      </c>
      <c r="AQ7">
        <f t="shared" si="9"/>
        <v>-992.6713815802467</v>
      </c>
      <c r="AR7">
        <f t="shared" si="9"/>
        <v>-1009.3393289587964</v>
      </c>
      <c r="AS7">
        <f t="shared" si="9"/>
        <v>-2675.7408631409353</v>
      </c>
      <c r="AT7">
        <f t="shared" si="9"/>
        <v>470.45455705150232</v>
      </c>
      <c r="AU7">
        <f t="shared" si="9"/>
        <v>-3214.6256350482295</v>
      </c>
      <c r="AW7">
        <v>4</v>
      </c>
      <c r="AX7">
        <f>IF(Z7&gt;0, (R7*SUMPRODUCT(K7:$K$98, X7:$X$98)-K7*$AZ$3)/Z7, 0)</f>
        <v>18384.5373871091</v>
      </c>
    </row>
    <row r="8" spans="1:52" x14ac:dyDescent="0.25">
      <c r="B8" s="2">
        <f>'S.26.04.A'!B8</f>
        <v>200</v>
      </c>
      <c r="C8" s="2">
        <f>'S.26.04.A'!C8</f>
        <v>25</v>
      </c>
      <c r="E8">
        <v>2008</v>
      </c>
      <c r="F8" s="13">
        <v>2.2499999999999999E-2</v>
      </c>
      <c r="G8" s="13"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3.7729310000000002E-3</v>
      </c>
      <c r="Q8" s="4">
        <f t="shared" si="21"/>
        <v>25</v>
      </c>
      <c r="R8">
        <f t="shared" si="0"/>
        <v>500000</v>
      </c>
      <c r="S8">
        <f t="shared" si="1"/>
        <v>21071.311204476111</v>
      </c>
      <c r="U8">
        <f t="shared" si="13"/>
        <v>3.7729310000000002E-3</v>
      </c>
      <c r="V8">
        <f t="shared" si="14"/>
        <v>0.01</v>
      </c>
      <c r="W8">
        <f t="shared" si="15"/>
        <v>0.94993532693613547</v>
      </c>
      <c r="X8">
        <f t="shared" si="16"/>
        <v>3.5840404429924805E-3</v>
      </c>
      <c r="Y8">
        <f t="shared" si="17"/>
        <v>9.4993532693613547E-3</v>
      </c>
      <c r="Z8">
        <f t="shared" si="18"/>
        <v>0.93685193322378169</v>
      </c>
      <c r="AB8">
        <f t="shared" si="19"/>
        <v>17464.121533393089</v>
      </c>
      <c r="AC8">
        <f t="shared" si="2"/>
        <v>19740.698637473375</v>
      </c>
      <c r="AE8">
        <f t="shared" si="3"/>
        <v>0</v>
      </c>
      <c r="AF8">
        <f t="shared" si="4"/>
        <v>0</v>
      </c>
      <c r="AG8">
        <f t="shared" si="4"/>
        <v>-23.421298330594542</v>
      </c>
      <c r="AH8">
        <f t="shared" si="5"/>
        <v>-1792.0202214962403</v>
      </c>
      <c r="AI8">
        <f t="shared" si="6"/>
        <v>-1815.4415198268348</v>
      </c>
      <c r="AJ8">
        <f t="shared" si="7"/>
        <v>-2276.5771040802865</v>
      </c>
      <c r="AK8">
        <f t="shared" ref="AK8:AK71" si="22">G8*SUM(AB8:AB8, AE8:AF8)</f>
        <v>371.98578866127281</v>
      </c>
      <c r="AL8">
        <f t="shared" si="8"/>
        <v>-3720.0328352458487</v>
      </c>
      <c r="AN8">
        <f t="shared" si="9"/>
        <v>0</v>
      </c>
      <c r="AO8">
        <f t="shared" si="9"/>
        <v>0</v>
      </c>
      <c r="AP8">
        <f t="shared" si="9"/>
        <v>-15.344330149718319</v>
      </c>
      <c r="AQ8">
        <f t="shared" si="9"/>
        <v>-1174.0318374105971</v>
      </c>
      <c r="AR8">
        <f t="shared" si="9"/>
        <v>-1189.3761675603153</v>
      </c>
      <c r="AS8">
        <f t="shared" si="9"/>
        <v>-1491.4865180922193</v>
      </c>
      <c r="AT8">
        <f t="shared" si="9"/>
        <v>243.70436991385279</v>
      </c>
      <c r="AU8">
        <f t="shared" si="9"/>
        <v>-2437.1583157386817</v>
      </c>
      <c r="AW8">
        <v>5</v>
      </c>
      <c r="AX8">
        <f>IF(Z8&gt;0, (R8*SUMPRODUCT(K8:$K$98, X8:$X$98)-K8*$AZ$3)/Z8, 0)</f>
        <v>21071.311204476111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3">
        <v>2.2000000000000001E-3</v>
      </c>
      <c r="G9" s="13"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4.6883589999999996E-3</v>
      </c>
      <c r="Q9" s="4">
        <f t="shared" si="21"/>
        <v>25</v>
      </c>
      <c r="R9">
        <f t="shared" si="0"/>
        <v>500000</v>
      </c>
      <c r="S9">
        <f t="shared" si="1"/>
        <v>22743.259446761305</v>
      </c>
      <c r="U9">
        <f t="shared" si="13"/>
        <v>4.6883589999999996E-3</v>
      </c>
      <c r="V9">
        <f t="shared" si="14"/>
        <v>0.01</v>
      </c>
      <c r="W9">
        <f t="shared" si="15"/>
        <v>0.93685193322378169</v>
      </c>
      <c r="X9">
        <f t="shared" si="16"/>
        <v>4.3922981927971153E-3</v>
      </c>
      <c r="Y9">
        <f t="shared" si="17"/>
        <v>9.3685193322378176E-3</v>
      </c>
      <c r="Z9">
        <f t="shared" si="18"/>
        <v>0.9230911156987468</v>
      </c>
      <c r="AB9">
        <f t="shared" si="19"/>
        <v>19740.698637473375</v>
      </c>
      <c r="AC9">
        <f t="shared" si="2"/>
        <v>20994.100737336958</v>
      </c>
      <c r="AE9">
        <f t="shared" si="3"/>
        <v>0</v>
      </c>
      <c r="AF9">
        <f t="shared" si="4"/>
        <v>0</v>
      </c>
      <c r="AG9">
        <f t="shared" si="4"/>
        <v>-23.077277892468668</v>
      </c>
      <c r="AH9">
        <f t="shared" si="5"/>
        <v>-2196.1490963985575</v>
      </c>
      <c r="AI9">
        <f t="shared" si="6"/>
        <v>-2219.2263742910263</v>
      </c>
      <c r="AJ9">
        <f t="shared" si="7"/>
        <v>-1253.4020998635824</v>
      </c>
      <c r="AK9">
        <f t="shared" si="22"/>
        <v>116.47012196109291</v>
      </c>
      <c r="AL9">
        <f t="shared" si="8"/>
        <v>-3356.1583521935158</v>
      </c>
      <c r="AN9">
        <f t="shared" si="9"/>
        <v>0</v>
      </c>
      <c r="AO9">
        <f t="shared" si="9"/>
        <v>0</v>
      </c>
      <c r="AP9">
        <f t="shared" si="9"/>
        <v>-14.318540695013478</v>
      </c>
      <c r="AQ9">
        <f t="shared" si="9"/>
        <v>-1362.6238915882793</v>
      </c>
      <c r="AR9">
        <f t="shared" si="9"/>
        <v>-1376.9424322832929</v>
      </c>
      <c r="AS9">
        <f t="shared" si="9"/>
        <v>-777.68656501593136</v>
      </c>
      <c r="AT9">
        <f t="shared" si="9"/>
        <v>72.265116744871563</v>
      </c>
      <c r="AU9">
        <f t="shared" si="9"/>
        <v>-2082.3638805543528</v>
      </c>
      <c r="AW9">
        <v>6</v>
      </c>
      <c r="AX9">
        <f>IF(Z9&gt;0, (R9*SUMPRODUCT(K9:$K$98, X9:$X$98)-K9*$AZ$3)/Z9, 0)</f>
        <v>22743.259446761305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3">
        <v>2.5000000000000001E-3</v>
      </c>
      <c r="G10" s="13"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5.6712799999999999E-3</v>
      </c>
      <c r="Q10" s="4">
        <f t="shared" si="21"/>
        <v>25</v>
      </c>
      <c r="R10">
        <f t="shared" si="0"/>
        <v>500000</v>
      </c>
      <c r="S10">
        <f t="shared" si="1"/>
        <v>24058.51886766162</v>
      </c>
      <c r="U10">
        <f t="shared" si="13"/>
        <v>5.6712799999999999E-3</v>
      </c>
      <c r="V10">
        <f t="shared" si="14"/>
        <v>0.01</v>
      </c>
      <c r="W10">
        <f t="shared" si="15"/>
        <v>0.9230911156987468</v>
      </c>
      <c r="X10">
        <f t="shared" si="16"/>
        <v>5.2351081826399887E-3</v>
      </c>
      <c r="Y10">
        <f t="shared" si="17"/>
        <v>9.2309111569874678E-3</v>
      </c>
      <c r="Z10">
        <f t="shared" si="18"/>
        <v>0.90862509635911937</v>
      </c>
      <c r="AB10">
        <f t="shared" si="19"/>
        <v>20994.100737336958</v>
      </c>
      <c r="AC10">
        <f t="shared" si="2"/>
        <v>21860.174024386732</v>
      </c>
      <c r="AE10">
        <f t="shared" si="3"/>
        <v>0</v>
      </c>
      <c r="AF10">
        <f t="shared" si="4"/>
        <v>0</v>
      </c>
      <c r="AG10">
        <f t="shared" si="4"/>
        <v>-22.715627408977983</v>
      </c>
      <c r="AH10">
        <f t="shared" si="5"/>
        <v>-2617.5540913199943</v>
      </c>
      <c r="AI10">
        <f t="shared" si="6"/>
        <v>-2640.2697187289723</v>
      </c>
      <c r="AJ10">
        <f t="shared" si="7"/>
        <v>-866.07328704977408</v>
      </c>
      <c r="AK10">
        <f t="shared" si="22"/>
        <v>86.075813023081537</v>
      </c>
      <c r="AL10">
        <f t="shared" si="8"/>
        <v>-3420.2671927556648</v>
      </c>
      <c r="AN10">
        <f t="shared" si="9"/>
        <v>0</v>
      </c>
      <c r="AO10">
        <f t="shared" si="9"/>
        <v>0</v>
      </c>
      <c r="AP10">
        <f t="shared" si="9"/>
        <v>-13.370791039361093</v>
      </c>
      <c r="AQ10">
        <f t="shared" si="9"/>
        <v>-1540.7352902536009</v>
      </c>
      <c r="AR10">
        <f t="shared" si="9"/>
        <v>-1554.106081292962</v>
      </c>
      <c r="AS10">
        <f t="shared" si="9"/>
        <v>-509.78494837163447</v>
      </c>
      <c r="AT10">
        <f t="shared" si="9"/>
        <v>50.66563598502519</v>
      </c>
      <c r="AU10">
        <f t="shared" si="9"/>
        <v>-2013.2253936795714</v>
      </c>
      <c r="AW10">
        <v>7</v>
      </c>
      <c r="AX10">
        <f>IF(Z10&gt;0, (R10*SUMPRODUCT(K10:$K$98, X10:$X$98)-K10*$AZ$3)/Z10, 0)</f>
        <v>24058.51886766162</v>
      </c>
    </row>
    <row r="11" spans="1:52" x14ac:dyDescent="0.25">
      <c r="A11" t="s">
        <v>33</v>
      </c>
      <c r="C11" s="12">
        <f>AU81</f>
        <v>74604.936310459088</v>
      </c>
      <c r="E11">
        <v>2011</v>
      </c>
      <c r="F11" s="13">
        <v>1.5E-3</v>
      </c>
      <c r="G11" s="13"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6.8024940000000001E-3</v>
      </c>
      <c r="Q11" s="4">
        <f t="shared" si="21"/>
        <v>25</v>
      </c>
      <c r="R11">
        <f t="shared" si="0"/>
        <v>500000</v>
      </c>
      <c r="S11">
        <f t="shared" si="1"/>
        <v>25041.050455493634</v>
      </c>
      <c r="U11">
        <f t="shared" si="13"/>
        <v>6.8024940000000001E-3</v>
      </c>
      <c r="V11">
        <f t="shared" si="14"/>
        <v>0.01</v>
      </c>
      <c r="W11">
        <f t="shared" si="15"/>
        <v>0.90862509635911937</v>
      </c>
      <c r="X11">
        <f t="shared" si="16"/>
        <v>6.1809167662323318E-3</v>
      </c>
      <c r="Y11">
        <f t="shared" si="17"/>
        <v>9.0862509635911935E-3</v>
      </c>
      <c r="Z11">
        <f t="shared" si="18"/>
        <v>0.89335792862929586</v>
      </c>
      <c r="AB11">
        <f t="shared" si="19"/>
        <v>21860.174024386732</v>
      </c>
      <c r="AC11">
        <f t="shared" si="2"/>
        <v>22370.620965621478</v>
      </c>
      <c r="AE11">
        <f t="shared" si="3"/>
        <v>0</v>
      </c>
      <c r="AF11">
        <f t="shared" si="4"/>
        <v>0</v>
      </c>
      <c r="AG11">
        <f t="shared" si="4"/>
        <v>-22.333948215732395</v>
      </c>
      <c r="AH11">
        <f t="shared" si="5"/>
        <v>-3090.4583831161658</v>
      </c>
      <c r="AI11">
        <f t="shared" si="6"/>
        <v>-3112.7923313318984</v>
      </c>
      <c r="AJ11">
        <f t="shared" si="7"/>
        <v>-510.44694123474619</v>
      </c>
      <c r="AK11">
        <f t="shared" si="22"/>
        <v>52.464417658528149</v>
      </c>
      <c r="AL11">
        <f t="shared" si="8"/>
        <v>-3570.7748549081166</v>
      </c>
      <c r="AN11">
        <f t="shared" si="9"/>
        <v>0</v>
      </c>
      <c r="AO11">
        <f t="shared" si="9"/>
        <v>0</v>
      </c>
      <c r="AP11">
        <f t="shared" si="9"/>
        <v>-12.491570128417878</v>
      </c>
      <c r="AQ11">
        <f t="shared" si="9"/>
        <v>-1728.5200650039453</v>
      </c>
      <c r="AR11">
        <f t="shared" si="9"/>
        <v>-1741.0116351323634</v>
      </c>
      <c r="AS11">
        <f t="shared" si="9"/>
        <v>-285.49738280393586</v>
      </c>
      <c r="AT11">
        <f t="shared" si="9"/>
        <v>29.34380191525927</v>
      </c>
      <c r="AU11">
        <f t="shared" si="9"/>
        <v>-1997.1652160210401</v>
      </c>
      <c r="AW11">
        <v>8</v>
      </c>
      <c r="AX11">
        <f>IF(Z11&gt;0, (R11*SUMPRODUCT(K11:$K$98, X11:$X$98)-K11*$AZ$3)/Z11, 0)</f>
        <v>25041.050455493634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3">
        <v>1.9E-3</v>
      </c>
      <c r="G12" s="13"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8.090557E-3</v>
      </c>
      <c r="Q12" s="4">
        <f t="shared" si="21"/>
        <v>25</v>
      </c>
      <c r="R12">
        <f t="shared" si="0"/>
        <v>500000</v>
      </c>
      <c r="S12">
        <f t="shared" si="1"/>
        <v>25749.778863669017</v>
      </c>
      <c r="U12">
        <f t="shared" si="13"/>
        <v>8.090557E-3</v>
      </c>
      <c r="V12">
        <f t="shared" si="14"/>
        <v>0.01</v>
      </c>
      <c r="W12">
        <f t="shared" si="15"/>
        <v>0.89335792862929586</v>
      </c>
      <c r="X12">
        <f t="shared" si="16"/>
        <v>7.2277632429772502E-3</v>
      </c>
      <c r="Y12">
        <f t="shared" si="17"/>
        <v>8.9335792862929586E-3</v>
      </c>
      <c r="Z12">
        <f t="shared" si="18"/>
        <v>0.87719658610002571</v>
      </c>
      <c r="AB12">
        <f t="shared" si="19"/>
        <v>22370.620965621478</v>
      </c>
      <c r="AC12">
        <f t="shared" si="2"/>
        <v>22587.618112041062</v>
      </c>
      <c r="AE12">
        <f t="shared" si="3"/>
        <v>0</v>
      </c>
      <c r="AF12">
        <f t="shared" si="4"/>
        <v>0</v>
      </c>
      <c r="AG12">
        <f t="shared" si="4"/>
        <v>-21.929914652500642</v>
      </c>
      <c r="AH12">
        <f t="shared" si="5"/>
        <v>-3613.8816214886251</v>
      </c>
      <c r="AI12">
        <f t="shared" si="6"/>
        <v>-3635.8115361411255</v>
      </c>
      <c r="AJ12">
        <f t="shared" si="7"/>
        <v>-216.99714641958417</v>
      </c>
      <c r="AK12">
        <f t="shared" si="22"/>
        <v>51.452428220929399</v>
      </c>
      <c r="AL12">
        <f t="shared" si="8"/>
        <v>-3801.3562543397802</v>
      </c>
      <c r="AN12">
        <f t="shared" si="9"/>
        <v>0</v>
      </c>
      <c r="AO12">
        <f t="shared" si="9"/>
        <v>0</v>
      </c>
      <c r="AP12">
        <f t="shared" si="9"/>
        <v>-11.655982768212713</v>
      </c>
      <c r="AQ12">
        <f t="shared" si="9"/>
        <v>-1920.816499923257</v>
      </c>
      <c r="AR12">
        <f t="shared" si="9"/>
        <v>-1932.4724826914696</v>
      </c>
      <c r="AS12">
        <f t="shared" si="9"/>
        <v>-115.33629015421586</v>
      </c>
      <c r="AT12">
        <f t="shared" si="9"/>
        <v>27.347512574904993</v>
      </c>
      <c r="AU12">
        <f t="shared" si="9"/>
        <v>-2020.4612602707803</v>
      </c>
      <c r="AW12">
        <v>9</v>
      </c>
      <c r="AX12">
        <f>IF(Z12&gt;0, (R12*SUMPRODUCT(K12:$K$98, X12:$X$98)-K12*$AZ$3)/Z12, 0)</f>
        <v>25749.778863669017</v>
      </c>
    </row>
    <row r="13" spans="1:52" x14ac:dyDescent="0.25">
      <c r="E13">
        <v>2013</v>
      </c>
      <c r="F13" s="13">
        <v>1.6999999999999999E-3</v>
      </c>
      <c r="G13" s="13"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9.5159809999999997E-3</v>
      </c>
      <c r="Q13" s="4">
        <f t="shared" si="21"/>
        <v>25</v>
      </c>
      <c r="R13">
        <f t="shared" si="0"/>
        <v>500000</v>
      </c>
      <c r="S13">
        <f t="shared" si="1"/>
        <v>26166.887748131834</v>
      </c>
      <c r="U13">
        <f t="shared" si="13"/>
        <v>9.5159809999999997E-3</v>
      </c>
      <c r="V13">
        <f t="shared" si="14"/>
        <v>0.01</v>
      </c>
      <c r="W13">
        <f t="shared" si="15"/>
        <v>0.87719658610002571</v>
      </c>
      <c r="X13">
        <f t="shared" si="16"/>
        <v>8.3473860465927089E-3</v>
      </c>
      <c r="Y13">
        <f t="shared" si="17"/>
        <v>8.7719658610002568E-3</v>
      </c>
      <c r="Z13">
        <f t="shared" si="18"/>
        <v>0.86007723419243276</v>
      </c>
      <c r="AB13">
        <f t="shared" si="19"/>
        <v>22587.618112041062</v>
      </c>
      <c r="AC13">
        <f t="shared" si="2"/>
        <v>22505.544441837083</v>
      </c>
      <c r="AE13">
        <f t="shared" si="3"/>
        <v>0</v>
      </c>
      <c r="AF13">
        <f t="shared" si="4"/>
        <v>0</v>
      </c>
      <c r="AG13">
        <f t="shared" si="4"/>
        <v>-21.501930854810819</v>
      </c>
      <c r="AH13">
        <f t="shared" si="5"/>
        <v>-4173.6930232963541</v>
      </c>
      <c r="AI13">
        <f t="shared" si="6"/>
        <v>-4195.1949541511649</v>
      </c>
      <c r="AJ13">
        <f t="shared" si="7"/>
        <v>82.073670203979418</v>
      </c>
      <c r="AK13">
        <f t="shared" si="22"/>
        <v>45.175236224082127</v>
      </c>
      <c r="AL13">
        <f t="shared" si="8"/>
        <v>-4067.9460477231032</v>
      </c>
      <c r="AN13">
        <f t="shared" si="9"/>
        <v>0</v>
      </c>
      <c r="AO13">
        <f t="shared" si="9"/>
        <v>0</v>
      </c>
      <c r="AP13">
        <f t="shared" si="9"/>
        <v>-10.86359774712162</v>
      </c>
      <c r="AQ13">
        <f t="shared" si="9"/>
        <v>-2108.7093262098774</v>
      </c>
      <c r="AR13">
        <f t="shared" si="9"/>
        <v>-2119.5729239569991</v>
      </c>
      <c r="AS13">
        <f t="shared" si="9"/>
        <v>41.46675685762726</v>
      </c>
      <c r="AT13">
        <f t="shared" si="9"/>
        <v>22.824256936898401</v>
      </c>
      <c r="AU13">
        <f t="shared" si="9"/>
        <v>-2055.2819101624737</v>
      </c>
      <c r="AW13">
        <v>10</v>
      </c>
      <c r="AX13">
        <f>IF(Z13&gt;0, (R13*SUMPRODUCT(K13:$K$98, X13:$X$98)-K13*$AZ$3)/Z13, 0)</f>
        <v>26166.887748131834</v>
      </c>
    </row>
    <row r="14" spans="1:52" x14ac:dyDescent="0.25">
      <c r="E14">
        <v>2014</v>
      </c>
      <c r="F14" s="13">
        <v>1.4E-3</v>
      </c>
      <c r="G14" s="13">
        <v>1.8E-3</v>
      </c>
      <c r="H14" s="5">
        <f t="shared" si="10"/>
        <v>5.1800000000000006E-2</v>
      </c>
      <c r="I14" s="5">
        <f t="shared" si="11"/>
        <v>1.0518000000000001</v>
      </c>
      <c r="J14">
        <f t="shared" si="12"/>
        <v>0.95075109336375729</v>
      </c>
      <c r="K14">
        <f t="shared" si="20"/>
        <v>0.48035581109819386</v>
      </c>
      <c r="L14" s="2">
        <v>11</v>
      </c>
      <c r="M14" s="6">
        <v>1.1135328E-2</v>
      </c>
      <c r="Q14" s="4">
        <f t="shared" si="21"/>
        <v>25</v>
      </c>
      <c r="R14">
        <f t="shared" si="0"/>
        <v>500000</v>
      </c>
      <c r="S14">
        <f t="shared" si="1"/>
        <v>26295.662897698981</v>
      </c>
      <c r="U14">
        <f t="shared" si="13"/>
        <v>1.1135328E-2</v>
      </c>
      <c r="V14">
        <f t="shared" si="14"/>
        <v>0.01</v>
      </c>
      <c r="W14">
        <f t="shared" si="15"/>
        <v>0.86007723419243276</v>
      </c>
      <c r="X14">
        <f t="shared" si="16"/>
        <v>9.5772421080655545E-3</v>
      </c>
      <c r="Y14">
        <f t="shared" si="17"/>
        <v>8.600772341924327E-3</v>
      </c>
      <c r="Z14">
        <f t="shared" si="18"/>
        <v>0.84189921974244286</v>
      </c>
      <c r="AB14">
        <f t="shared" si="19"/>
        <v>22505.544441837083</v>
      </c>
      <c r="AC14">
        <f t="shared" si="2"/>
        <v>22138.298076183077</v>
      </c>
      <c r="AE14">
        <f t="shared" si="3"/>
        <v>0</v>
      </c>
      <c r="AF14">
        <f t="shared" si="4"/>
        <v>0</v>
      </c>
      <c r="AG14">
        <f t="shared" si="4"/>
        <v>-21.047480493561071</v>
      </c>
      <c r="AH14">
        <f t="shared" si="5"/>
        <v>-4788.6210540327775</v>
      </c>
      <c r="AI14">
        <f t="shared" si="6"/>
        <v>-4809.6685345263386</v>
      </c>
      <c r="AJ14">
        <f t="shared" si="7"/>
        <v>367.24636565400579</v>
      </c>
      <c r="AK14">
        <f t="shared" si="22"/>
        <v>40.50997999530675</v>
      </c>
      <c r="AL14">
        <f t="shared" si="8"/>
        <v>-4401.912188877026</v>
      </c>
      <c r="AN14">
        <f t="shared" si="9"/>
        <v>0</v>
      </c>
      <c r="AO14">
        <f t="shared" si="9"/>
        <v>0</v>
      </c>
      <c r="AP14">
        <f t="shared" si="9"/>
        <v>-10.110279564057942</v>
      </c>
      <c r="AQ14">
        <f t="shared" si="9"/>
        <v>-2300.2419504518029</v>
      </c>
      <c r="AR14">
        <f t="shared" si="9"/>
        <v>-2310.3522300158606</v>
      </c>
      <c r="AS14">
        <f t="shared" si="9"/>
        <v>176.40892584659383</v>
      </c>
      <c r="AT14">
        <f t="shared" si="9"/>
        <v>19.45920429821718</v>
      </c>
      <c r="AU14">
        <f t="shared" si="9"/>
        <v>-2114.4840998710497</v>
      </c>
      <c r="AW14">
        <v>11</v>
      </c>
      <c r="AX14">
        <f>IF(Z14&gt;0, (R14*SUMPRODUCT(K14:$K$98, X14:$X$98)-K14*$AZ$3)/Z14, 0)</f>
        <v>26295.662897698981</v>
      </c>
    </row>
    <row r="15" spans="1:52" x14ac:dyDescent="0.25">
      <c r="E15">
        <v>2015</v>
      </c>
      <c r="F15" s="13">
        <v>1.9E-3</v>
      </c>
      <c r="G15" s="13">
        <v>4.1000000000000003E-3</v>
      </c>
      <c r="H15" s="5">
        <f t="shared" si="10"/>
        <v>5.4100000000000002E-2</v>
      </c>
      <c r="I15" s="5">
        <f t="shared" si="11"/>
        <v>1.0541</v>
      </c>
      <c r="J15">
        <f t="shared" si="12"/>
        <v>0.94867659614837296</v>
      </c>
      <c r="K15">
        <f t="shared" si="20"/>
        <v>0.45570231581272541</v>
      </c>
      <c r="L15" s="2">
        <v>12</v>
      </c>
      <c r="M15" s="6">
        <v>1.2969985999999999E-2</v>
      </c>
      <c r="Q15" s="4">
        <f t="shared" si="21"/>
        <v>25</v>
      </c>
      <c r="R15">
        <f t="shared" si="0"/>
        <v>500000</v>
      </c>
      <c r="S15">
        <f t="shared" si="1"/>
        <v>26215.078864262552</v>
      </c>
      <c r="U15">
        <f t="shared" si="13"/>
        <v>1.2969985999999999E-2</v>
      </c>
      <c r="V15">
        <f t="shared" si="14"/>
        <v>0.01</v>
      </c>
      <c r="W15">
        <f t="shared" si="15"/>
        <v>0.84189921974244286</v>
      </c>
      <c r="X15">
        <f t="shared" si="16"/>
        <v>1.0919421093470407E-2</v>
      </c>
      <c r="Y15">
        <f t="shared" si="17"/>
        <v>8.4189921974244294E-3</v>
      </c>
      <c r="Z15">
        <f t="shared" si="18"/>
        <v>0.82256080645154794</v>
      </c>
      <c r="AB15">
        <f t="shared" si="19"/>
        <v>22138.298076183077</v>
      </c>
      <c r="AC15">
        <f t="shared" si="2"/>
        <v>21563.496411778735</v>
      </c>
      <c r="AE15">
        <f t="shared" si="3"/>
        <v>0</v>
      </c>
      <c r="AF15">
        <f t="shared" si="4"/>
        <v>0</v>
      </c>
      <c r="AG15">
        <f t="shared" si="4"/>
        <v>-20.564020161288699</v>
      </c>
      <c r="AH15">
        <f t="shared" si="5"/>
        <v>-5459.7105467352039</v>
      </c>
      <c r="AI15">
        <f t="shared" si="6"/>
        <v>-5480.2745668964926</v>
      </c>
      <c r="AJ15">
        <f t="shared" si="7"/>
        <v>574.80166440434186</v>
      </c>
      <c r="AK15">
        <f t="shared" si="22"/>
        <v>90.767022112350617</v>
      </c>
      <c r="AL15">
        <f t="shared" si="8"/>
        <v>-4814.7058803798</v>
      </c>
      <c r="AN15">
        <f t="shared" si="9"/>
        <v>0</v>
      </c>
      <c r="AO15">
        <f t="shared" si="9"/>
        <v>0</v>
      </c>
      <c r="AP15">
        <f t="shared" si="9"/>
        <v>-9.371071609918836</v>
      </c>
      <c r="AQ15">
        <f t="shared" si="9"/>
        <v>-2488.0027398143934</v>
      </c>
      <c r="AR15">
        <f t="shared" si="9"/>
        <v>-2497.3738114243124</v>
      </c>
      <c r="AS15">
        <f t="shared" si="9"/>
        <v>261.93844960206758</v>
      </c>
      <c r="AT15">
        <f t="shared" si="9"/>
        <v>41.362742176023033</v>
      </c>
      <c r="AU15">
        <f t="shared" si="9"/>
        <v>-2194.0726196462219</v>
      </c>
      <c r="AW15">
        <v>12</v>
      </c>
      <c r="AX15">
        <f>IF(Z15&gt;0, (R15*SUMPRODUCT(K15:$K$98, X15:$X$98)-K15*$AZ$3)/Z15, 0)</f>
        <v>26215.078864262552</v>
      </c>
    </row>
    <row r="16" spans="1:52" x14ac:dyDescent="0.25">
      <c r="E16">
        <v>2016</v>
      </c>
      <c r="F16" s="13">
        <v>4.7000000000000002E-3</v>
      </c>
      <c r="G16" s="13">
        <v>7.1000000000000004E-3</v>
      </c>
      <c r="H16" s="5">
        <f t="shared" si="10"/>
        <v>5.7100000000000005E-2</v>
      </c>
      <c r="I16" s="5">
        <f t="shared" si="11"/>
        <v>1.0570999999999999</v>
      </c>
      <c r="J16">
        <f t="shared" si="12"/>
        <v>0.94598429666067552</v>
      </c>
      <c r="K16">
        <f t="shared" si="20"/>
        <v>0.43108723471074206</v>
      </c>
      <c r="L16" s="2">
        <v>13</v>
      </c>
      <c r="M16" s="6">
        <v>1.4883069000000001E-2</v>
      </c>
      <c r="Q16" s="4">
        <f t="shared" si="21"/>
        <v>25</v>
      </c>
      <c r="R16">
        <f t="shared" si="0"/>
        <v>500000</v>
      </c>
      <c r="S16">
        <f t="shared" si="1"/>
        <v>25929.968519163482</v>
      </c>
      <c r="U16">
        <f t="shared" si="13"/>
        <v>1.4883069000000001E-2</v>
      </c>
      <c r="V16">
        <f t="shared" si="14"/>
        <v>0.01</v>
      </c>
      <c r="W16">
        <f t="shared" si="15"/>
        <v>0.82256080645154794</v>
      </c>
      <c r="X16">
        <f t="shared" si="16"/>
        <v>1.2242229239114034E-2</v>
      </c>
      <c r="Y16">
        <f t="shared" si="17"/>
        <v>8.2256080645154803E-3</v>
      </c>
      <c r="Z16">
        <f t="shared" si="18"/>
        <v>0.8020929691479185</v>
      </c>
      <c r="AB16">
        <f t="shared" si="19"/>
        <v>21563.496411778735</v>
      </c>
      <c r="AC16">
        <f t="shared" si="2"/>
        <v>20798.245439447892</v>
      </c>
      <c r="AE16">
        <f t="shared" si="3"/>
        <v>0</v>
      </c>
      <c r="AF16">
        <f t="shared" si="4"/>
        <v>0</v>
      </c>
      <c r="AG16">
        <f t="shared" si="4"/>
        <v>-20.052324228697962</v>
      </c>
      <c r="AH16">
        <f t="shared" si="5"/>
        <v>-6121.1146195570172</v>
      </c>
      <c r="AI16">
        <f t="shared" si="6"/>
        <v>-6141.1669437857154</v>
      </c>
      <c r="AJ16">
        <f t="shared" si="7"/>
        <v>765.25097233084307</v>
      </c>
      <c r="AK16">
        <f t="shared" si="22"/>
        <v>153.10082452362903</v>
      </c>
      <c r="AL16">
        <f t="shared" si="8"/>
        <v>-5222.8151469312434</v>
      </c>
      <c r="AN16">
        <f t="shared" si="9"/>
        <v>0</v>
      </c>
      <c r="AO16">
        <f t="shared" si="9"/>
        <v>0</v>
      </c>
      <c r="AP16">
        <f t="shared" si="9"/>
        <v>-8.644301001272618</v>
      </c>
      <c r="AQ16">
        <f t="shared" si="9"/>
        <v>-2638.7343746923307</v>
      </c>
      <c r="AR16">
        <f t="shared" si="9"/>
        <v>-2647.3786756936033</v>
      </c>
      <c r="AS16">
        <f t="shared" si="9"/>
        <v>329.88992552180974</v>
      </c>
      <c r="AT16">
        <f t="shared" si="9"/>
        <v>65.999811075825804</v>
      </c>
      <c r="AU16">
        <f t="shared" si="9"/>
        <v>-2251.4889390959679</v>
      </c>
      <c r="AW16">
        <v>13</v>
      </c>
      <c r="AX16">
        <f>IF(Z16&gt;0, (R16*SUMPRODUCT(K16:$K$98, X16:$X$98)-K16*$AZ$3)/Z16, 0)</f>
        <v>25929.968519163482</v>
      </c>
    </row>
    <row r="17" spans="5:50" x14ac:dyDescent="0.25">
      <c r="E17">
        <v>2017</v>
      </c>
      <c r="F17" s="13">
        <v>1.17E-2</v>
      </c>
      <c r="G17" s="13">
        <v>1.38E-2</v>
      </c>
      <c r="H17" s="5">
        <f t="shared" si="10"/>
        <v>6.3799999999999996E-2</v>
      </c>
      <c r="I17" s="5">
        <f t="shared" si="11"/>
        <v>1.0638000000000001</v>
      </c>
      <c r="J17">
        <f t="shared" si="12"/>
        <v>0.94002632073698056</v>
      </c>
      <c r="K17">
        <f t="shared" si="20"/>
        <v>0.40523334716181802</v>
      </c>
      <c r="L17" s="2">
        <v>14</v>
      </c>
      <c r="M17" s="6">
        <v>1.6930661E-2</v>
      </c>
      <c r="Q17" s="4">
        <f t="shared" si="21"/>
        <v>25</v>
      </c>
      <c r="R17">
        <f t="shared" si="0"/>
        <v>500000</v>
      </c>
      <c r="S17">
        <f t="shared" si="1"/>
        <v>25585.095121961385</v>
      </c>
      <c r="U17">
        <f t="shared" si="13"/>
        <v>1.6930661E-2</v>
      </c>
      <c r="V17">
        <f t="shared" si="14"/>
        <v>0.01</v>
      </c>
      <c r="W17">
        <f t="shared" si="15"/>
        <v>0.8020929691479185</v>
      </c>
      <c r="X17">
        <f t="shared" si="16"/>
        <v>1.3579964151126866E-2</v>
      </c>
      <c r="Y17">
        <f t="shared" si="17"/>
        <v>8.020929691479186E-3</v>
      </c>
      <c r="Z17">
        <f t="shared" si="18"/>
        <v>0.7804920753053125</v>
      </c>
      <c r="AB17">
        <f t="shared" si="19"/>
        <v>20798.245439447892</v>
      </c>
      <c r="AC17">
        <f t="shared" si="2"/>
        <v>19968.963988623469</v>
      </c>
      <c r="AE17">
        <f t="shared" si="3"/>
        <v>0</v>
      </c>
      <c r="AF17">
        <f t="shared" si="4"/>
        <v>0</v>
      </c>
      <c r="AG17">
        <f t="shared" si="4"/>
        <v>-19.512301882632812</v>
      </c>
      <c r="AH17">
        <f t="shared" si="5"/>
        <v>-6789.9820755634328</v>
      </c>
      <c r="AI17">
        <f t="shared" si="6"/>
        <v>-6809.4943774460653</v>
      </c>
      <c r="AJ17">
        <f t="shared" si="7"/>
        <v>829.28145082442279</v>
      </c>
      <c r="AK17">
        <f t="shared" si="22"/>
        <v>287.0157870643809</v>
      </c>
      <c r="AL17">
        <f t="shared" si="8"/>
        <v>-5693.1971395572618</v>
      </c>
      <c r="AN17">
        <f t="shared" si="9"/>
        <v>0</v>
      </c>
      <c r="AO17">
        <f t="shared" si="9"/>
        <v>0</v>
      </c>
      <c r="AP17">
        <f t="shared" si="9"/>
        <v>-7.9070354027311378</v>
      </c>
      <c r="AQ17">
        <f t="shared" si="9"/>
        <v>-2751.5271636493185</v>
      </c>
      <c r="AR17">
        <f t="shared" si="9"/>
        <v>-2759.4341990520493</v>
      </c>
      <c r="AS17">
        <f t="shared" si="9"/>
        <v>336.05249805678943</v>
      </c>
      <c r="AT17">
        <f t="shared" si="9"/>
        <v>116.30836808038271</v>
      </c>
      <c r="AU17">
        <f t="shared" si="9"/>
        <v>-2307.073332914877</v>
      </c>
      <c r="AW17">
        <v>14</v>
      </c>
      <c r="AX17">
        <f>IF(Z17&gt;0, (R17*SUMPRODUCT(K17:$K$98, X17:$X$98)-K17*$AZ$3)/Z17, 0)</f>
        <v>25585.095121961385</v>
      </c>
    </row>
    <row r="18" spans="5:50" x14ac:dyDescent="0.25">
      <c r="E18">
        <v>2018</v>
      </c>
      <c r="F18" s="13">
        <v>2.01E-2</v>
      </c>
      <c r="G18" s="13">
        <v>2.1600000000000001E-2</v>
      </c>
      <c r="H18" s="5">
        <f t="shared" si="10"/>
        <v>7.1599999999999997E-2</v>
      </c>
      <c r="I18" s="5">
        <f t="shared" si="11"/>
        <v>1.0716000000000001</v>
      </c>
      <c r="J18">
        <f t="shared" si="12"/>
        <v>0.93318402388951094</v>
      </c>
      <c r="K18">
        <f t="shared" si="20"/>
        <v>0.3781572855186805</v>
      </c>
      <c r="L18" s="2">
        <v>15</v>
      </c>
      <c r="M18" s="6">
        <v>1.9185959999999998E-2</v>
      </c>
      <c r="Q18" s="4">
        <f t="shared" si="21"/>
        <v>25</v>
      </c>
      <c r="R18">
        <f t="shared" si="0"/>
        <v>500000</v>
      </c>
      <c r="S18">
        <f t="shared" si="1"/>
        <v>25223.84504494139</v>
      </c>
      <c r="U18">
        <f t="shared" si="13"/>
        <v>1.9185959999999998E-2</v>
      </c>
      <c r="V18">
        <f t="shared" si="14"/>
        <v>0.01</v>
      </c>
      <c r="W18">
        <f t="shared" si="15"/>
        <v>0.7804920753053125</v>
      </c>
      <c r="X18">
        <f t="shared" si="16"/>
        <v>1.4974489737124713E-2</v>
      </c>
      <c r="Y18">
        <f t="shared" si="17"/>
        <v>7.804920753053125E-3</v>
      </c>
      <c r="Z18">
        <f t="shared" si="18"/>
        <v>0.75771266481513466</v>
      </c>
      <c r="AB18">
        <f t="shared" si="19"/>
        <v>19968.963988623469</v>
      </c>
      <c r="AC18">
        <f t="shared" si="2"/>
        <v>19112.42684588657</v>
      </c>
      <c r="AE18">
        <f t="shared" si="3"/>
        <v>0</v>
      </c>
      <c r="AF18">
        <f t="shared" si="4"/>
        <v>0</v>
      </c>
      <c r="AG18">
        <f t="shared" si="4"/>
        <v>-18.942816620378366</v>
      </c>
      <c r="AH18">
        <f t="shared" si="5"/>
        <v>-7487.2448685623558</v>
      </c>
      <c r="AI18">
        <f t="shared" si="6"/>
        <v>-7506.1876851827337</v>
      </c>
      <c r="AJ18">
        <f t="shared" si="7"/>
        <v>856.53714273689911</v>
      </c>
      <c r="AK18">
        <f t="shared" si="22"/>
        <v>431.32962215426693</v>
      </c>
      <c r="AL18">
        <f t="shared" si="8"/>
        <v>-6218.3209202915677</v>
      </c>
      <c r="AN18">
        <f t="shared" si="9"/>
        <v>0</v>
      </c>
      <c r="AO18">
        <f t="shared" si="9"/>
        <v>0</v>
      </c>
      <c r="AP18">
        <f t="shared" si="9"/>
        <v>-7.1633641132404282</v>
      </c>
      <c r="AQ18">
        <f t="shared" si="9"/>
        <v>-2831.35619550921</v>
      </c>
      <c r="AR18">
        <f t="shared" si="9"/>
        <v>-2838.5195596224503</v>
      </c>
      <c r="AS18">
        <f t="shared" si="9"/>
        <v>323.90576084331235</v>
      </c>
      <c r="AT18">
        <f t="shared" si="9"/>
        <v>163.11043907765568</v>
      </c>
      <c r="AU18">
        <f t="shared" si="9"/>
        <v>-2351.5033597014826</v>
      </c>
      <c r="AW18">
        <v>15</v>
      </c>
      <c r="AX18">
        <f>IF(Z18&gt;0, (R18*SUMPRODUCT(K18:$K$98, X18:$X$98)-K18*$AZ$3)/Z18, 0)</f>
        <v>25223.84504494139</v>
      </c>
    </row>
    <row r="19" spans="5:50" x14ac:dyDescent="0.25">
      <c r="E19">
        <v>2019</v>
      </c>
      <c r="F19" s="13">
        <v>2.3400000000000001E-2</v>
      </c>
      <c r="G19" s="13">
        <v>2.23E-2</v>
      </c>
      <c r="H19" s="5">
        <f t="shared" si="10"/>
        <v>7.2300000000000003E-2</v>
      </c>
      <c r="I19" s="5">
        <f t="shared" si="11"/>
        <v>1.0723</v>
      </c>
      <c r="J19">
        <f t="shared" si="12"/>
        <v>0.93257483913084027</v>
      </c>
      <c r="K19">
        <f t="shared" si="20"/>
        <v>0.3526599697087387</v>
      </c>
      <c r="L19" s="2">
        <v>16</v>
      </c>
      <c r="M19" s="6">
        <v>2.1884238E-2</v>
      </c>
      <c r="Q19" s="4">
        <f t="shared" si="21"/>
        <v>25</v>
      </c>
      <c r="R19">
        <f t="shared" si="0"/>
        <v>500000</v>
      </c>
      <c r="S19">
        <f t="shared" si="1"/>
        <v>24627.469074279852</v>
      </c>
      <c r="U19">
        <f t="shared" si="13"/>
        <v>2.1884238E-2</v>
      </c>
      <c r="V19">
        <f t="shared" si="14"/>
        <v>0.01</v>
      </c>
      <c r="W19">
        <f t="shared" si="15"/>
        <v>0.75771266481513466</v>
      </c>
      <c r="X19">
        <f t="shared" si="16"/>
        <v>1.6581964292428635E-2</v>
      </c>
      <c r="Y19">
        <f t="shared" si="17"/>
        <v>7.5771266481513468E-3</v>
      </c>
      <c r="Z19">
        <f t="shared" si="18"/>
        <v>0.73355357387455467</v>
      </c>
      <c r="AB19">
        <f t="shared" si="19"/>
        <v>19112.42684588657</v>
      </c>
      <c r="AC19">
        <f t="shared" si="2"/>
        <v>18065.567954923055</v>
      </c>
      <c r="AE19">
        <f t="shared" si="3"/>
        <v>0</v>
      </c>
      <c r="AF19">
        <f t="shared" si="4"/>
        <v>0</v>
      </c>
      <c r="AG19">
        <f t="shared" si="4"/>
        <v>-18.338839346863868</v>
      </c>
      <c r="AH19">
        <f t="shared" si="5"/>
        <v>-8290.9821462143173</v>
      </c>
      <c r="AI19">
        <f t="shared" si="6"/>
        <v>-8309.3209855611804</v>
      </c>
      <c r="AJ19">
        <f t="shared" si="7"/>
        <v>1046.8588909635146</v>
      </c>
      <c r="AK19">
        <f t="shared" si="22"/>
        <v>426.20711866327053</v>
      </c>
      <c r="AL19">
        <f t="shared" si="8"/>
        <v>-6836.2549759343956</v>
      </c>
      <c r="AN19">
        <f t="shared" si="9"/>
        <v>0</v>
      </c>
      <c r="AO19">
        <f t="shared" si="9"/>
        <v>0</v>
      </c>
      <c r="AP19">
        <f t="shared" si="9"/>
        <v>-6.4673745285584365</v>
      </c>
      <c r="AQ19">
        <f t="shared" si="9"/>
        <v>-2923.8975125396346</v>
      </c>
      <c r="AR19">
        <f t="shared" si="9"/>
        <v>-2930.3648870681927</v>
      </c>
      <c r="AS19">
        <f t="shared" si="9"/>
        <v>369.18522477651686</v>
      </c>
      <c r="AT19">
        <f t="shared" si="9"/>
        <v>150.30618955743779</v>
      </c>
      <c r="AU19">
        <f t="shared" si="9"/>
        <v>-2410.873472734238</v>
      </c>
      <c r="AW19">
        <v>16</v>
      </c>
      <c r="AX19">
        <f>IF(Z19&gt;0, (R19*SUMPRODUCT(K19:$K$98, X19:$X$98)-K19*$AZ$3)/Z19, 0)</f>
        <v>24627.469074279852</v>
      </c>
    </row>
    <row r="20" spans="5:50" x14ac:dyDescent="0.25">
      <c r="E20">
        <v>2020</v>
      </c>
      <c r="F20" s="14">
        <v>4.3E-3</v>
      </c>
      <c r="G20" s="14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0.33449679380512065</v>
      </c>
      <c r="L20" s="2">
        <v>17</v>
      </c>
      <c r="M20" s="6">
        <v>2.4761703999999999E-2</v>
      </c>
      <c r="Q20" s="4">
        <f t="shared" si="21"/>
        <v>25</v>
      </c>
      <c r="R20">
        <f t="shared" si="0"/>
        <v>500000</v>
      </c>
      <c r="S20">
        <f t="shared" si="1"/>
        <v>23180.249621596009</v>
      </c>
      <c r="U20">
        <f t="shared" si="13"/>
        <v>2.4761703999999999E-2</v>
      </c>
      <c r="V20">
        <f t="shared" si="14"/>
        <v>0.01</v>
      </c>
      <c r="W20">
        <f t="shared" si="15"/>
        <v>0.73355357387455467</v>
      </c>
      <c r="X20">
        <f t="shared" si="16"/>
        <v>1.8164036464423855E-2</v>
      </c>
      <c r="Y20">
        <f t="shared" si="17"/>
        <v>7.3355357387455472E-3</v>
      </c>
      <c r="Z20">
        <f t="shared" si="18"/>
        <v>0.70805400167138521</v>
      </c>
      <c r="AB20">
        <f t="shared" si="19"/>
        <v>18065.567954923055</v>
      </c>
      <c r="AC20">
        <f t="shared" si="2"/>
        <v>16412.868504312668</v>
      </c>
      <c r="AE20">
        <f t="shared" si="3"/>
        <v>0</v>
      </c>
      <c r="AF20">
        <f t="shared" si="4"/>
        <v>0</v>
      </c>
      <c r="AG20">
        <f t="shared" si="4"/>
        <v>-17.701350041784629</v>
      </c>
      <c r="AH20">
        <f t="shared" si="5"/>
        <v>-9082.0182322119272</v>
      </c>
      <c r="AI20">
        <f t="shared" si="6"/>
        <v>-9099.7195822537124</v>
      </c>
      <c r="AJ20">
        <f t="shared" si="7"/>
        <v>1652.6994506103874</v>
      </c>
      <c r="AK20">
        <f t="shared" si="22"/>
        <v>77.68194220616914</v>
      </c>
      <c r="AL20">
        <f t="shared" si="8"/>
        <v>-7369.338189437156</v>
      </c>
      <c r="AN20">
        <f t="shared" si="9"/>
        <v>0</v>
      </c>
      <c r="AO20">
        <f t="shared" si="9"/>
        <v>0</v>
      </c>
      <c r="AP20">
        <f t="shared" si="9"/>
        <v>-5.9210448349990967</v>
      </c>
      <c r="AQ20">
        <f t="shared" si="9"/>
        <v>-3037.9059799545394</v>
      </c>
      <c r="AR20">
        <f t="shared" si="9"/>
        <v>-3043.8270247895384</v>
      </c>
      <c r="AS20">
        <f t="shared" si="9"/>
        <v>552.82266735265898</v>
      </c>
      <c r="AT20">
        <f t="shared" si="9"/>
        <v>25.984360604518258</v>
      </c>
      <c r="AU20">
        <f t="shared" si="9"/>
        <v>-2465.0199968323614</v>
      </c>
      <c r="AW20">
        <v>17</v>
      </c>
      <c r="AX20">
        <f>IF(Z20&gt;0, (R20*SUMPRODUCT(K20:$K$98, X20:$X$98)-K20*$AZ$3)/Z20, 0)</f>
        <v>23180.249621596009</v>
      </c>
    </row>
    <row r="21" spans="5:50" x14ac:dyDescent="0.25">
      <c r="E21">
        <v>2021</v>
      </c>
      <c r="F21" s="15">
        <v>1.2999999999999999E-3</v>
      </c>
      <c r="G21" s="15">
        <v>1.6000000000000001E-3</v>
      </c>
      <c r="H21" s="5">
        <f t="shared" si="10"/>
        <v>5.16E-2</v>
      </c>
      <c r="I21" s="5">
        <f t="shared" si="11"/>
        <v>1.0516000000000001</v>
      </c>
      <c r="J21">
        <f t="shared" si="12"/>
        <v>0.95093191327500948</v>
      </c>
      <c r="K21">
        <f t="shared" si="20"/>
        <v>0.31808367611745975</v>
      </c>
      <c r="L21" s="2">
        <v>18</v>
      </c>
      <c r="M21" s="6">
        <v>2.7627288E-2</v>
      </c>
      <c r="Q21" s="4">
        <f t="shared" si="21"/>
        <v>25</v>
      </c>
      <c r="R21">
        <f t="shared" si="0"/>
        <v>500000</v>
      </c>
      <c r="S21">
        <f t="shared" si="1"/>
        <v>21314.096785719081</v>
      </c>
      <c r="U21">
        <f t="shared" si="13"/>
        <v>2.7627288E-2</v>
      </c>
      <c r="V21">
        <f t="shared" si="14"/>
        <v>0.01</v>
      </c>
      <c r="W21">
        <f t="shared" si="15"/>
        <v>0.70805400167138521</v>
      </c>
      <c r="X21">
        <f t="shared" si="16"/>
        <v>1.9561611823727839E-2</v>
      </c>
      <c r="Y21">
        <f t="shared" si="17"/>
        <v>7.0805400167138523E-3</v>
      </c>
      <c r="Z21">
        <f t="shared" si="18"/>
        <v>0.68141184983094349</v>
      </c>
      <c r="AB21">
        <f t="shared" si="19"/>
        <v>16412.868504312668</v>
      </c>
      <c r="AC21">
        <f t="shared" si="2"/>
        <v>14523.678118232605</v>
      </c>
      <c r="AE21">
        <f t="shared" si="3"/>
        <v>0</v>
      </c>
      <c r="AF21">
        <f t="shared" si="4"/>
        <v>0</v>
      </c>
      <c r="AG21">
        <f t="shared" si="4"/>
        <v>-17.035296245773587</v>
      </c>
      <c r="AH21">
        <f t="shared" si="5"/>
        <v>-9780.8059118639194</v>
      </c>
      <c r="AI21">
        <f t="shared" si="6"/>
        <v>-9797.8412081096922</v>
      </c>
      <c r="AJ21">
        <f t="shared" si="7"/>
        <v>1889.190386080063</v>
      </c>
      <c r="AK21">
        <f t="shared" si="22"/>
        <v>26.260589606900268</v>
      </c>
      <c r="AL21">
        <f t="shared" si="8"/>
        <v>-7882.3902324227292</v>
      </c>
      <c r="AN21">
        <f t="shared" si="9"/>
        <v>0</v>
      </c>
      <c r="AO21">
        <f t="shared" si="9"/>
        <v>0</v>
      </c>
      <c r="AP21">
        <f t="shared" si="9"/>
        <v>-5.4186496536056232</v>
      </c>
      <c r="AQ21">
        <f t="shared" si="9"/>
        <v>-3111.1146998370587</v>
      </c>
      <c r="AR21">
        <f t="shared" si="9"/>
        <v>-3116.533349490664</v>
      </c>
      <c r="AS21">
        <f t="shared" si="9"/>
        <v>600.92062289010948</v>
      </c>
      <c r="AT21">
        <f t="shared" si="9"/>
        <v>8.353064879174795</v>
      </c>
      <c r="AU21">
        <f t="shared" si="9"/>
        <v>-2507.2596617213799</v>
      </c>
      <c r="AW21">
        <v>18</v>
      </c>
      <c r="AX21">
        <f>IF(Z21&gt;0, (R21*SUMPRODUCT(K21:$K$98, X21:$X$98)-K21*$AZ$3)/Z21, 0)</f>
        <v>21314.096785719081</v>
      </c>
    </row>
    <row r="22" spans="5:50" x14ac:dyDescent="0.25">
      <c r="E22">
        <v>2022</v>
      </c>
      <c r="F22" s="15">
        <v>0.02</v>
      </c>
      <c r="G22" s="15">
        <v>2.1000000000000001E-2</v>
      </c>
      <c r="H22" s="5">
        <f t="shared" si="10"/>
        <v>7.1000000000000008E-2</v>
      </c>
      <c r="I22" s="5">
        <f t="shared" si="11"/>
        <v>1.071</v>
      </c>
      <c r="J22">
        <f t="shared" si="12"/>
        <v>0.93370681605975725</v>
      </c>
      <c r="K22">
        <f t="shared" si="20"/>
        <v>0.29699689646821636</v>
      </c>
      <c r="L22" s="2">
        <v>19</v>
      </c>
      <c r="M22" s="6">
        <v>3.0780427999999999E-2</v>
      </c>
      <c r="Q22" s="4">
        <f t="shared" si="21"/>
        <v>25</v>
      </c>
      <c r="R22">
        <f t="shared" si="0"/>
        <v>500000</v>
      </c>
      <c r="S22">
        <f t="shared" si="1"/>
        <v>19718.348576281955</v>
      </c>
      <c r="U22">
        <f t="shared" si="13"/>
        <v>3.0780427999999999E-2</v>
      </c>
      <c r="V22">
        <f t="shared" si="14"/>
        <v>0.01</v>
      </c>
      <c r="W22">
        <f t="shared" si="15"/>
        <v>0.68141184983094349</v>
      </c>
      <c r="X22">
        <f t="shared" si="16"/>
        <v>2.0974148382068167E-2</v>
      </c>
      <c r="Y22">
        <f t="shared" si="17"/>
        <v>6.8141184983094355E-3</v>
      </c>
      <c r="Z22">
        <f t="shared" si="18"/>
        <v>0.65362358295056588</v>
      </c>
      <c r="AB22">
        <f t="shared" si="19"/>
        <v>14523.678118232605</v>
      </c>
      <c r="AC22">
        <f t="shared" si="2"/>
        <v>12888.3776462976</v>
      </c>
      <c r="AE22">
        <f t="shared" si="3"/>
        <v>0</v>
      </c>
      <c r="AF22">
        <f t="shared" si="4"/>
        <v>0</v>
      </c>
      <c r="AG22">
        <f t="shared" si="4"/>
        <v>-16.340589573764149</v>
      </c>
      <c r="AH22">
        <f t="shared" si="5"/>
        <v>-10487.074191034084</v>
      </c>
      <c r="AI22">
        <f t="shared" si="6"/>
        <v>-10503.414780607847</v>
      </c>
      <c r="AJ22">
        <f t="shared" si="7"/>
        <v>1635.3004719350047</v>
      </c>
      <c r="AK22">
        <f t="shared" si="22"/>
        <v>304.99724048288471</v>
      </c>
      <c r="AL22">
        <f t="shared" si="8"/>
        <v>-8563.1170681899584</v>
      </c>
      <c r="AN22">
        <f t="shared" si="9"/>
        <v>0</v>
      </c>
      <c r="AO22">
        <f t="shared" si="9"/>
        <v>0</v>
      </c>
      <c r="AP22">
        <f t="shared" si="9"/>
        <v>-4.8531043898688466</v>
      </c>
      <c r="AQ22">
        <f t="shared" si="9"/>
        <v>-3114.6284877690537</v>
      </c>
      <c r="AR22">
        <f t="shared" si="9"/>
        <v>-3119.4815921589225</v>
      </c>
      <c r="AS22">
        <f t="shared" si="9"/>
        <v>485.67916495770595</v>
      </c>
      <c r="AT22">
        <f t="shared" si="9"/>
        <v>90.583233854786997</v>
      </c>
      <c r="AU22">
        <f t="shared" si="9"/>
        <v>-2543.2191933464296</v>
      </c>
      <c r="AW22">
        <v>19</v>
      </c>
      <c r="AX22">
        <f>IF(Z22&gt;0, (R22*SUMPRODUCT(K22:$K$98, X22:$X$98)-K22*$AZ$3)/Z22, 0)</f>
        <v>19718.348576281955</v>
      </c>
    </row>
    <row r="23" spans="5:50" x14ac:dyDescent="0.25">
      <c r="E23">
        <v>2023</v>
      </c>
      <c r="F23" s="15">
        <v>5.3900000000000003E-2</v>
      </c>
      <c r="G23" s="15"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0.26517580041805033</v>
      </c>
      <c r="L23" s="2">
        <v>20</v>
      </c>
      <c r="M23" s="6">
        <v>3.4133669999999998E-2</v>
      </c>
      <c r="Q23" s="4">
        <f t="shared" si="21"/>
        <v>25</v>
      </c>
      <c r="R23">
        <f t="shared" si="0"/>
        <v>500000</v>
      </c>
      <c r="S23">
        <f t="shared" si="1"/>
        <v>19208.193190389557</v>
      </c>
      <c r="U23">
        <f t="shared" si="13"/>
        <v>3.4133669999999998E-2</v>
      </c>
      <c r="V23">
        <f t="shared" si="14"/>
        <v>0.01</v>
      </c>
      <c r="W23">
        <f t="shared" si="15"/>
        <v>0.65362358295056588</v>
      </c>
      <c r="X23">
        <f t="shared" si="16"/>
        <v>2.2310571684652242E-2</v>
      </c>
      <c r="Y23">
        <f t="shared" si="17"/>
        <v>6.5362358295056591E-3</v>
      </c>
      <c r="Z23">
        <f t="shared" si="18"/>
        <v>0.62477677543640797</v>
      </c>
      <c r="AB23">
        <f t="shared" si="19"/>
        <v>12888.3776462976</v>
      </c>
      <c r="AC23">
        <f t="shared" si="2"/>
        <v>12000.833003451156</v>
      </c>
      <c r="AE23">
        <f t="shared" si="3"/>
        <v>0</v>
      </c>
      <c r="AF23">
        <f t="shared" si="4"/>
        <v>0</v>
      </c>
      <c r="AG23">
        <f t="shared" si="4"/>
        <v>-15.619419385910199</v>
      </c>
      <c r="AH23">
        <f t="shared" si="5"/>
        <v>-11155.28584232612</v>
      </c>
      <c r="AI23">
        <f t="shared" si="6"/>
        <v>-11170.905261712031</v>
      </c>
      <c r="AJ23">
        <f t="shared" si="7"/>
        <v>887.54464284644382</v>
      </c>
      <c r="AK23">
        <f t="shared" si="22"/>
        <v>902.18643524083211</v>
      </c>
      <c r="AL23">
        <f t="shared" si="8"/>
        <v>-9381.1741836247547</v>
      </c>
      <c r="AN23">
        <f t="shared" si="9"/>
        <v>0</v>
      </c>
      <c r="AO23">
        <f t="shared" si="9"/>
        <v>0</v>
      </c>
      <c r="AP23">
        <f t="shared" si="9"/>
        <v>-4.1418920377239488</v>
      </c>
      <c r="AQ23">
        <f t="shared" si="9"/>
        <v>-2958.1118521309736</v>
      </c>
      <c r="AR23">
        <f t="shared" si="9"/>
        <v>-2962.2537441686977</v>
      </c>
      <c r="AS23">
        <f t="shared" si="9"/>
        <v>235.35536107355836</v>
      </c>
      <c r="AT23">
        <f t="shared" si="9"/>
        <v>239.23801009129519</v>
      </c>
      <c r="AU23">
        <f t="shared" si="9"/>
        <v>-2487.6603730038441</v>
      </c>
      <c r="AW23">
        <v>20</v>
      </c>
      <c r="AX23">
        <f>IF(Z23&gt;0, (R23*SUMPRODUCT(K23:$K$98, X23:$X$98)-K23*$AZ$3)/Z23, 0)</f>
        <v>19208.193190389557</v>
      </c>
    </row>
    <row r="24" spans="5:50" x14ac:dyDescent="0.25">
      <c r="E24">
        <v>2024</v>
      </c>
      <c r="F24" s="5">
        <v>3.5571999999999999E-2</v>
      </c>
      <c r="G24" s="5"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0.23676410751611635</v>
      </c>
      <c r="L24" s="2">
        <v>21</v>
      </c>
      <c r="M24" s="6">
        <v>3.7867151000000002E-2</v>
      </c>
      <c r="Q24" s="4">
        <f t="shared" si="21"/>
        <v>25</v>
      </c>
      <c r="R24">
        <f t="shared" si="0"/>
        <v>500000</v>
      </c>
      <c r="S24">
        <f t="shared" si="1"/>
        <v>18543.84951591909</v>
      </c>
      <c r="U24">
        <f t="shared" si="13"/>
        <v>3.7867151000000002E-2</v>
      </c>
      <c r="V24">
        <f t="shared" si="14"/>
        <v>0.01</v>
      </c>
      <c r="W24">
        <f t="shared" si="15"/>
        <v>0.62477677543640797</v>
      </c>
      <c r="X24">
        <f t="shared" si="16"/>
        <v>2.3658516496743554E-2</v>
      </c>
      <c r="Y24">
        <f t="shared" si="17"/>
        <v>6.2477677543640794E-3</v>
      </c>
      <c r="Z24">
        <f t="shared" si="18"/>
        <v>0.59487049118530033</v>
      </c>
      <c r="AB24">
        <f t="shared" si="19"/>
        <v>12000.833003451156</v>
      </c>
      <c r="AC24">
        <f t="shared" si="2"/>
        <v>11031.188870001082</v>
      </c>
      <c r="AE24">
        <f t="shared" si="3"/>
        <v>0</v>
      </c>
      <c r="AF24">
        <f t="shared" si="4"/>
        <v>0</v>
      </c>
      <c r="AG24">
        <f t="shared" si="4"/>
        <v>-14.871762279632508</v>
      </c>
      <c r="AH24">
        <f t="shared" si="5"/>
        <v>-11829.258248371776</v>
      </c>
      <c r="AI24">
        <f t="shared" si="6"/>
        <v>-11844.130010651408</v>
      </c>
      <c r="AJ24">
        <f t="shared" si="7"/>
        <v>969.64413345007415</v>
      </c>
      <c r="AK24">
        <f t="shared" si="22"/>
        <v>840.05831024158101</v>
      </c>
      <c r="AL24">
        <f t="shared" si="8"/>
        <v>-10034.427566959754</v>
      </c>
      <c r="AN24">
        <f t="shared" si="9"/>
        <v>0</v>
      </c>
      <c r="AO24">
        <f t="shared" si="9"/>
        <v>0</v>
      </c>
      <c r="AP24">
        <f t="shared" si="9"/>
        <v>-3.5210995233290348</v>
      </c>
      <c r="AQ24">
        <f t="shared" si="9"/>
        <v>-2800.7437717534012</v>
      </c>
      <c r="AR24">
        <f t="shared" si="9"/>
        <v>-2804.2648712767304</v>
      </c>
      <c r="AS24">
        <f t="shared" si="9"/>
        <v>229.57692786454481</v>
      </c>
      <c r="AT24">
        <f t="shared" si="9"/>
        <v>198.89565608584471</v>
      </c>
      <c r="AU24">
        <f t="shared" si="9"/>
        <v>-2375.792287326341</v>
      </c>
      <c r="AW24">
        <v>21</v>
      </c>
      <c r="AX24">
        <f>IF(Z24&gt;0, (R24*SUMPRODUCT(K24:$K$98, X24:$X$98)-K24*$AZ$3)/Z24, 0)</f>
        <v>18543.84951591909</v>
      </c>
    </row>
    <row r="25" spans="5:50" x14ac:dyDescent="0.25">
      <c r="E25">
        <v>2025</v>
      </c>
      <c r="F25" s="5">
        <v>3.5571999999999999E-2</v>
      </c>
      <c r="G25" s="5"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0.21139652456796101</v>
      </c>
      <c r="L25" s="2">
        <v>22</v>
      </c>
      <c r="M25" s="6">
        <v>4.2172894000000002E-2</v>
      </c>
      <c r="Q25" s="4">
        <f t="shared" si="21"/>
        <v>25</v>
      </c>
      <c r="R25">
        <f t="shared" si="0"/>
        <v>500000</v>
      </c>
      <c r="S25">
        <f t="shared" si="1"/>
        <v>17746.102629170164</v>
      </c>
      <c r="U25">
        <f t="shared" si="13"/>
        <v>4.2172894000000002E-2</v>
      </c>
      <c r="V25">
        <f t="shared" si="14"/>
        <v>0.01</v>
      </c>
      <c r="W25">
        <f t="shared" si="15"/>
        <v>0.59487049118530033</v>
      </c>
      <c r="X25">
        <f t="shared" si="16"/>
        <v>2.5087410168485608E-2</v>
      </c>
      <c r="Y25">
        <f t="shared" si="17"/>
        <v>5.9487049118530037E-3</v>
      </c>
      <c r="Z25">
        <f t="shared" si="18"/>
        <v>0.56383437610496179</v>
      </c>
      <c r="AB25">
        <f t="shared" si="19"/>
        <v>11031.188870001082</v>
      </c>
      <c r="AC25">
        <f t="shared" si="2"/>
        <v>10005.862704212781</v>
      </c>
      <c r="AE25">
        <f t="shared" si="3"/>
        <v>0</v>
      </c>
      <c r="AF25">
        <f t="shared" si="4"/>
        <v>0</v>
      </c>
      <c r="AG25">
        <f t="shared" si="4"/>
        <v>-14.095859402624045</v>
      </c>
      <c r="AH25">
        <f t="shared" si="5"/>
        <v>-12543.705084242803</v>
      </c>
      <c r="AI25">
        <f t="shared" si="6"/>
        <v>-12557.800943645427</v>
      </c>
      <c r="AJ25">
        <f t="shared" si="7"/>
        <v>1025.3261657883013</v>
      </c>
      <c r="AK25">
        <f t="shared" si="22"/>
        <v>772.18322090007587</v>
      </c>
      <c r="AL25">
        <f t="shared" si="8"/>
        <v>-10760.29155695705</v>
      </c>
      <c r="AN25">
        <f t="shared" si="9"/>
        <v>0</v>
      </c>
      <c r="AO25">
        <f t="shared" si="9"/>
        <v>0</v>
      </c>
      <c r="AP25">
        <f t="shared" si="9"/>
        <v>-2.9798156885133382</v>
      </c>
      <c r="AQ25">
        <f t="shared" si="9"/>
        <v>-2651.6956600143913</v>
      </c>
      <c r="AR25">
        <f t="shared" si="9"/>
        <v>-2654.6754757029044</v>
      </c>
      <c r="AS25">
        <f t="shared" si="9"/>
        <v>216.75038799623991</v>
      </c>
      <c r="AT25">
        <f t="shared" si="9"/>
        <v>163.23684922797017</v>
      </c>
      <c r="AU25">
        <f t="shared" si="9"/>
        <v>-2274.6882384786945</v>
      </c>
      <c r="AW25">
        <v>22</v>
      </c>
      <c r="AX25">
        <f>IF(Z25&gt;0, (R25*SUMPRODUCT(K25:$K$98, X25:$X$98)-K25*$AZ$3)/Z25, 0)</f>
        <v>17746.102629170164</v>
      </c>
    </row>
    <row r="26" spans="5:50" x14ac:dyDescent="0.25">
      <c r="E26">
        <v>2026</v>
      </c>
      <c r="F26" s="5">
        <v>3.5571999999999999E-2</v>
      </c>
      <c r="G26" s="5"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0.18874689693567948</v>
      </c>
      <c r="L26" s="2">
        <v>23</v>
      </c>
      <c r="M26" s="6">
        <v>4.6777600000000003E-2</v>
      </c>
      <c r="Q26" s="4">
        <f t="shared" si="21"/>
        <v>25</v>
      </c>
      <c r="R26">
        <f t="shared" si="0"/>
        <v>500000</v>
      </c>
      <c r="S26">
        <f t="shared" si="1"/>
        <v>16808.959683173449</v>
      </c>
      <c r="U26">
        <f t="shared" si="13"/>
        <v>4.6777600000000003E-2</v>
      </c>
      <c r="V26">
        <f t="shared" si="14"/>
        <v>0.01</v>
      </c>
      <c r="W26">
        <f t="shared" si="15"/>
        <v>0.56383437610496179</v>
      </c>
      <c r="X26">
        <f t="shared" si="16"/>
        <v>2.6374818911687463E-2</v>
      </c>
      <c r="Y26">
        <f t="shared" si="17"/>
        <v>5.6383437610496179E-3</v>
      </c>
      <c r="Z26">
        <f t="shared" si="18"/>
        <v>0.53182121343222466</v>
      </c>
      <c r="AB26">
        <f t="shared" si="19"/>
        <v>10005.862704212781</v>
      </c>
      <c r="AC26">
        <f t="shared" si="2"/>
        <v>8939.3613352386456</v>
      </c>
      <c r="AE26">
        <f t="shared" si="3"/>
        <v>0</v>
      </c>
      <c r="AF26">
        <f t="shared" si="4"/>
        <v>0</v>
      </c>
      <c r="AG26">
        <f t="shared" si="4"/>
        <v>-13.295530335805616</v>
      </c>
      <c r="AH26">
        <f t="shared" si="5"/>
        <v>-13187.409455843732</v>
      </c>
      <c r="AI26">
        <f t="shared" si="6"/>
        <v>-13200.704986179537</v>
      </c>
      <c r="AJ26">
        <f t="shared" si="7"/>
        <v>1066.5013689741354</v>
      </c>
      <c r="AK26">
        <f t="shared" si="22"/>
        <v>700.41038929489469</v>
      </c>
      <c r="AL26">
        <f t="shared" si="8"/>
        <v>-11433.793227910506</v>
      </c>
      <c r="AN26">
        <f t="shared" si="9"/>
        <v>0</v>
      </c>
      <c r="AO26">
        <f t="shared" si="9"/>
        <v>0</v>
      </c>
      <c r="AP26">
        <f t="shared" si="9"/>
        <v>-2.5094900939975027</v>
      </c>
      <c r="AQ26">
        <f t="shared" si="9"/>
        <v>-2489.0826134107419</v>
      </c>
      <c r="AR26">
        <f t="shared" si="9"/>
        <v>-2491.592103504739</v>
      </c>
      <c r="AS26">
        <f t="shared" si="9"/>
        <v>201.29882397152221</v>
      </c>
      <c r="AT26">
        <f t="shared" si="9"/>
        <v>132.20028756092262</v>
      </c>
      <c r="AU26">
        <f t="shared" si="9"/>
        <v>-2158.0929919722944</v>
      </c>
      <c r="AW26">
        <v>23</v>
      </c>
      <c r="AX26">
        <f>IF(Z26&gt;0, (R26*SUMPRODUCT(K26:$K$98, X26:$X$98)-K26*$AZ$3)/Z26, 0)</f>
        <v>16808.959683173449</v>
      </c>
    </row>
    <row r="27" spans="5:50" x14ac:dyDescent="0.25">
      <c r="E27">
        <v>2027</v>
      </c>
      <c r="F27" s="5">
        <v>3.5571999999999999E-2</v>
      </c>
      <c r="G27" s="5"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0.16852401512114237</v>
      </c>
      <c r="L27" s="2">
        <v>24</v>
      </c>
      <c r="M27" s="6">
        <v>5.1668436999999998E-2</v>
      </c>
      <c r="Q27" s="4">
        <f t="shared" si="21"/>
        <v>25</v>
      </c>
      <c r="R27">
        <f t="shared" si="0"/>
        <v>500000</v>
      </c>
      <c r="S27">
        <f t="shared" si="1"/>
        <v>15762.009102678487</v>
      </c>
      <c r="U27">
        <f t="shared" si="13"/>
        <v>5.1668436999999998E-2</v>
      </c>
      <c r="V27">
        <f t="shared" si="14"/>
        <v>0.01</v>
      </c>
      <c r="W27">
        <f t="shared" si="15"/>
        <v>0.53182121343222466</v>
      </c>
      <c r="X27">
        <f t="shared" si="16"/>
        <v>2.7478370861486454E-2</v>
      </c>
      <c r="Y27">
        <f t="shared" si="17"/>
        <v>5.318212134322247E-3</v>
      </c>
      <c r="Z27">
        <f t="shared" si="18"/>
        <v>0.49902463043641598</v>
      </c>
      <c r="AB27">
        <f t="shared" si="19"/>
        <v>8939.3613352386456</v>
      </c>
      <c r="AC27">
        <f t="shared" si="2"/>
        <v>7865.6307673995561</v>
      </c>
      <c r="AE27">
        <f t="shared" si="3"/>
        <v>0</v>
      </c>
      <c r="AF27">
        <f t="shared" si="4"/>
        <v>0</v>
      </c>
      <c r="AG27">
        <f t="shared" si="4"/>
        <v>-12.475615760910399</v>
      </c>
      <c r="AH27">
        <f t="shared" si="5"/>
        <v>-13739.185430743228</v>
      </c>
      <c r="AI27">
        <f t="shared" si="6"/>
        <v>-13751.661046504138</v>
      </c>
      <c r="AJ27">
        <f t="shared" si="7"/>
        <v>1073.7305678390894</v>
      </c>
      <c r="AK27">
        <f t="shared" si="22"/>
        <v>625.75529346670521</v>
      </c>
      <c r="AL27">
        <f t="shared" si="8"/>
        <v>-12052.175185198343</v>
      </c>
      <c r="AN27">
        <f t="shared" si="9"/>
        <v>0</v>
      </c>
      <c r="AO27">
        <f t="shared" si="9"/>
        <v>0</v>
      </c>
      <c r="AP27">
        <f t="shared" si="9"/>
        <v>-2.1024408591372263</v>
      </c>
      <c r="AQ27">
        <f t="shared" si="9"/>
        <v>-2315.3826932827506</v>
      </c>
      <c r="AR27">
        <f t="shared" si="9"/>
        <v>-2317.485134141888</v>
      </c>
      <c r="AS27">
        <f t="shared" si="9"/>
        <v>180.94938645054748</v>
      </c>
      <c r="AT27">
        <f t="shared" si="9"/>
        <v>105.45479453831791</v>
      </c>
      <c r="AU27">
        <f t="shared" si="9"/>
        <v>-2031.0809531530224</v>
      </c>
      <c r="AW27">
        <v>24</v>
      </c>
      <c r="AX27">
        <f>IF(Z27&gt;0, (R27*SUMPRODUCT(K27:$K$98, X27:$X$98)-K27*$AZ$3)/Z27, 0)</f>
        <v>15762.009102678487</v>
      </c>
    </row>
    <row r="28" spans="5:50" x14ac:dyDescent="0.25">
      <c r="E28">
        <v>2028</v>
      </c>
      <c r="F28" s="5">
        <v>3.5571999999999999E-2</v>
      </c>
      <c r="G28" s="5"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0.15046787064387712</v>
      </c>
      <c r="L28" s="2">
        <v>25</v>
      </c>
      <c r="M28" s="6">
        <v>5.7177164000000003E-2</v>
      </c>
      <c r="Q28" s="4">
        <f t="shared" si="21"/>
        <v>25</v>
      </c>
      <c r="R28">
        <f t="shared" si="0"/>
        <v>500000</v>
      </c>
      <c r="S28">
        <f t="shared" si="1"/>
        <v>14637.878112980214</v>
      </c>
      <c r="U28">
        <f t="shared" si="13"/>
        <v>5.7177164000000003E-2</v>
      </c>
      <c r="V28">
        <f t="shared" si="14"/>
        <v>0.01</v>
      </c>
      <c r="W28">
        <f t="shared" si="15"/>
        <v>0.49902463043641598</v>
      </c>
      <c r="X28">
        <f t="shared" si="16"/>
        <v>2.8532813134502351E-2</v>
      </c>
      <c r="Y28">
        <f t="shared" si="17"/>
        <v>4.99024630436416E-3</v>
      </c>
      <c r="Z28">
        <f t="shared" si="18"/>
        <v>0.46550157099754946</v>
      </c>
      <c r="AB28">
        <f t="shared" si="19"/>
        <v>7865.6307673995561</v>
      </c>
      <c r="AC28">
        <f t="shared" si="2"/>
        <v>6813.9552576629339</v>
      </c>
      <c r="AE28">
        <f t="shared" si="3"/>
        <v>0</v>
      </c>
      <c r="AF28">
        <f t="shared" si="4"/>
        <v>0</v>
      </c>
      <c r="AG28">
        <f t="shared" si="4"/>
        <v>-11.637539274938737</v>
      </c>
      <c r="AH28">
        <f t="shared" si="5"/>
        <v>-14266.406567251175</v>
      </c>
      <c r="AI28">
        <f t="shared" si="6"/>
        <v>-14278.044106526115</v>
      </c>
      <c r="AJ28">
        <f t="shared" si="7"/>
        <v>1051.6755097366222</v>
      </c>
      <c r="AK28">
        <f t="shared" si="22"/>
        <v>550.59415371796899</v>
      </c>
      <c r="AL28">
        <f t="shared" si="8"/>
        <v>-12675.774443071523</v>
      </c>
      <c r="AN28">
        <f t="shared" si="9"/>
        <v>0</v>
      </c>
      <c r="AO28">
        <f t="shared" si="9"/>
        <v>0</v>
      </c>
      <c r="AP28">
        <f t="shared" si="9"/>
        <v>-1.7510757542345214</v>
      </c>
      <c r="AQ28">
        <f t="shared" si="9"/>
        <v>-2146.6358179141089</v>
      </c>
      <c r="AR28">
        <f t="shared" si="9"/>
        <v>-2148.3868936683434</v>
      </c>
      <c r="AS28">
        <f t="shared" si="9"/>
        <v>158.24337455838361</v>
      </c>
      <c r="AT28">
        <f t="shared" si="9"/>
        <v>82.846729898910354</v>
      </c>
      <c r="AU28">
        <f t="shared" si="9"/>
        <v>-1907.2967892110494</v>
      </c>
      <c r="AW28">
        <v>25</v>
      </c>
      <c r="AX28">
        <f>IF(Z28&gt;0, (R28*SUMPRODUCT(K28:$K$98, X28:$X$98)-K28*$AZ$3)/Z28, 0)</f>
        <v>14637.878112980214</v>
      </c>
    </row>
    <row r="29" spans="5:50" x14ac:dyDescent="0.25">
      <c r="E29">
        <v>2029</v>
      </c>
      <c r="F29" s="5">
        <v>3.5571999999999999E-2</v>
      </c>
      <c r="G29" s="5"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0.13434631307489028</v>
      </c>
      <c r="L29" s="2">
        <v>26</v>
      </c>
      <c r="M29" s="6">
        <v>6.3388860000000005E-2</v>
      </c>
      <c r="Q29" s="4">
        <f t="shared" si="21"/>
        <v>25</v>
      </c>
      <c r="R29">
        <f t="shared" si="0"/>
        <v>500000</v>
      </c>
      <c r="S29">
        <f t="shared" si="1"/>
        <v>13436.369567279462</v>
      </c>
      <c r="U29">
        <f t="shared" si="13"/>
        <v>6.3388860000000005E-2</v>
      </c>
      <c r="V29">
        <f t="shared" si="14"/>
        <v>0.01</v>
      </c>
      <c r="W29">
        <f t="shared" si="15"/>
        <v>0.46550157099754946</v>
      </c>
      <c r="X29">
        <f t="shared" si="16"/>
        <v>2.9507613913743725E-2</v>
      </c>
      <c r="Y29">
        <f t="shared" si="17"/>
        <v>4.6550157099754944E-3</v>
      </c>
      <c r="Z29">
        <f t="shared" si="18"/>
        <v>0.43133894137383022</v>
      </c>
      <c r="AB29">
        <f t="shared" si="19"/>
        <v>6813.9552576629339</v>
      </c>
      <c r="AC29">
        <f t="shared" si="2"/>
        <v>5795.6294250578721</v>
      </c>
      <c r="AE29">
        <f t="shared" si="3"/>
        <v>0</v>
      </c>
      <c r="AF29">
        <f t="shared" si="4"/>
        <v>0</v>
      </c>
      <c r="AG29">
        <f t="shared" si="4"/>
        <v>-10.783473534345756</v>
      </c>
      <c r="AH29">
        <f t="shared" si="5"/>
        <v>-14753.806956871862</v>
      </c>
      <c r="AI29">
        <f t="shared" si="6"/>
        <v>-14764.590430406208</v>
      </c>
      <c r="AJ29">
        <f t="shared" si="7"/>
        <v>1018.3258326050618</v>
      </c>
      <c r="AK29">
        <f t="shared" si="22"/>
        <v>476.97686803640545</v>
      </c>
      <c r="AL29">
        <f t="shared" si="8"/>
        <v>-13269.287729764741</v>
      </c>
      <c r="AN29">
        <f t="shared" si="9"/>
        <v>0</v>
      </c>
      <c r="AO29">
        <f t="shared" si="9"/>
        <v>0</v>
      </c>
      <c r="AP29">
        <f t="shared" si="9"/>
        <v>-1.4487199114800087</v>
      </c>
      <c r="AQ29">
        <f t="shared" si="9"/>
        <v>-1982.1195684744014</v>
      </c>
      <c r="AR29">
        <f t="shared" si="9"/>
        <v>-1983.5682883858815</v>
      </c>
      <c r="AS29">
        <f t="shared" si="9"/>
        <v>136.80832111940794</v>
      </c>
      <c r="AT29">
        <f t="shared" si="9"/>
        <v>64.080083642699549</v>
      </c>
      <c r="AU29">
        <f t="shared" si="9"/>
        <v>-1782.679883623774</v>
      </c>
      <c r="AW29">
        <v>26</v>
      </c>
      <c r="AX29">
        <f>IF(Z29&gt;0, (R29*SUMPRODUCT(K29:$K$98, X29:$X$98)-K29*$AZ$3)/Z29, 0)</f>
        <v>13436.369567279462</v>
      </c>
    </row>
    <row r="30" spans="5:50" x14ac:dyDescent="0.25">
      <c r="E30">
        <v>2030</v>
      </c>
      <c r="F30" s="5">
        <v>3.5571999999999999E-2</v>
      </c>
      <c r="G30" s="5"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0.11995206524543775</v>
      </c>
      <c r="L30" s="2">
        <v>27</v>
      </c>
      <c r="M30" s="6">
        <v>7.0498397000000004E-2</v>
      </c>
      <c r="Q30" s="4">
        <f t="shared" si="21"/>
        <v>25</v>
      </c>
      <c r="R30">
        <f t="shared" si="0"/>
        <v>500000</v>
      </c>
      <c r="S30">
        <f t="shared" si="1"/>
        <v>12155.130348785337</v>
      </c>
      <c r="U30">
        <f t="shared" si="13"/>
        <v>7.0498397000000004E-2</v>
      </c>
      <c r="V30">
        <f t="shared" si="14"/>
        <v>0.01</v>
      </c>
      <c r="W30">
        <f t="shared" si="15"/>
        <v>0.43133894137383022</v>
      </c>
      <c r="X30">
        <f t="shared" si="16"/>
        <v>3.0408703930532011E-2</v>
      </c>
      <c r="Y30">
        <f t="shared" si="17"/>
        <v>4.3133894137383022E-3</v>
      </c>
      <c r="Z30">
        <f t="shared" si="18"/>
        <v>0.39661684802955988</v>
      </c>
      <c r="AB30">
        <f t="shared" si="19"/>
        <v>5795.6294250578721</v>
      </c>
      <c r="AC30">
        <f t="shared" si="2"/>
        <v>4820.9294863236846</v>
      </c>
      <c r="AE30">
        <f t="shared" si="3"/>
        <v>0</v>
      </c>
      <c r="AF30">
        <f t="shared" si="4"/>
        <v>0</v>
      </c>
      <c r="AG30">
        <f t="shared" si="4"/>
        <v>-9.9154212007389972</v>
      </c>
      <c r="AH30">
        <f t="shared" si="5"/>
        <v>-15204.351965266005</v>
      </c>
      <c r="AI30">
        <f t="shared" si="6"/>
        <v>-15214.267386466745</v>
      </c>
      <c r="AJ30">
        <f t="shared" si="7"/>
        <v>974.69993873418753</v>
      </c>
      <c r="AK30">
        <f t="shared" si="22"/>
        <v>405.69405975405107</v>
      </c>
      <c r="AL30">
        <f t="shared" si="8"/>
        <v>-13833.873387978507</v>
      </c>
      <c r="AN30">
        <f t="shared" si="9"/>
        <v>0</v>
      </c>
      <c r="AO30">
        <f t="shared" si="9"/>
        <v>0</v>
      </c>
      <c r="AP30">
        <f t="shared" si="9"/>
        <v>-1.189375250807041</v>
      </c>
      <c r="AQ30">
        <f t="shared" si="9"/>
        <v>-1823.7934189521875</v>
      </c>
      <c r="AR30">
        <f t="shared" si="9"/>
        <v>-1824.9827942029947</v>
      </c>
      <c r="AS30">
        <f t="shared" si="9"/>
        <v>116.91727064576745</v>
      </c>
      <c r="AT30">
        <f t="shared" si="9"/>
        <v>48.663840325304456</v>
      </c>
      <c r="AU30">
        <f t="shared" si="9"/>
        <v>-1659.4016832319228</v>
      </c>
      <c r="AW30">
        <v>27</v>
      </c>
      <c r="AX30">
        <f>IF(Z30&gt;0, (R30*SUMPRODUCT(K30:$K$98, X30:$X$98)-K30*$AZ$3)/Z30, 0)</f>
        <v>12155.130348785337</v>
      </c>
    </row>
    <row r="31" spans="5:50" x14ac:dyDescent="0.25">
      <c r="E31">
        <v>2031</v>
      </c>
      <c r="F31" s="5">
        <v>3.5571999999999999E-2</v>
      </c>
      <c r="G31" s="5"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0.10710005825485512</v>
      </c>
      <c r="L31" s="2">
        <v>28</v>
      </c>
      <c r="M31" s="6">
        <v>7.8701599999999997E-2</v>
      </c>
      <c r="Q31" s="4">
        <f t="shared" si="21"/>
        <v>25</v>
      </c>
      <c r="R31">
        <f t="shared" si="0"/>
        <v>500000</v>
      </c>
      <c r="S31">
        <f t="shared" si="1"/>
        <v>10780.925685049295</v>
      </c>
      <c r="U31">
        <f t="shared" si="13"/>
        <v>7.8701599999999997E-2</v>
      </c>
      <c r="V31">
        <f t="shared" si="14"/>
        <v>0.01</v>
      </c>
      <c r="W31">
        <f t="shared" si="15"/>
        <v>0.39661684802955988</v>
      </c>
      <c r="X31">
        <f t="shared" si="16"/>
        <v>3.1214380526883207E-2</v>
      </c>
      <c r="Y31">
        <f t="shared" si="17"/>
        <v>3.9661684802955992E-3</v>
      </c>
      <c r="Z31">
        <f t="shared" si="18"/>
        <v>0.36143629902238111</v>
      </c>
      <c r="AB31">
        <f t="shared" si="19"/>
        <v>4820.9294863236846</v>
      </c>
      <c r="AC31">
        <f t="shared" si="2"/>
        <v>3896.6178796395457</v>
      </c>
      <c r="AE31">
        <f t="shared" si="3"/>
        <v>0</v>
      </c>
      <c r="AF31">
        <f t="shared" si="4"/>
        <v>0</v>
      </c>
      <c r="AG31">
        <f t="shared" si="4"/>
        <v>-9.0359074755595277</v>
      </c>
      <c r="AH31">
        <f t="shared" si="5"/>
        <v>-15607.190263441604</v>
      </c>
      <c r="AI31">
        <f t="shared" si="6"/>
        <v>-15616.226170917163</v>
      </c>
      <c r="AJ31">
        <f t="shared" si="7"/>
        <v>924.31160668413895</v>
      </c>
      <c r="AK31">
        <f t="shared" si="22"/>
        <v>337.46506404265796</v>
      </c>
      <c r="AL31">
        <f t="shared" si="8"/>
        <v>-14354.449500190367</v>
      </c>
      <c r="AN31">
        <f t="shared" si="9"/>
        <v>0</v>
      </c>
      <c r="AO31">
        <f t="shared" si="9"/>
        <v>0</v>
      </c>
      <c r="AP31">
        <f t="shared" si="9"/>
        <v>-0.96774621701790631</v>
      </c>
      <c r="AQ31">
        <f t="shared" si="9"/>
        <v>-1671.5309864092035</v>
      </c>
      <c r="AR31">
        <f t="shared" si="9"/>
        <v>-1672.4987326262212</v>
      </c>
      <c r="AS31">
        <f t="shared" si="9"/>
        <v>98.993826921510021</v>
      </c>
      <c r="AT31">
        <f t="shared" si="9"/>
        <v>36.142528017947079</v>
      </c>
      <c r="AU31">
        <f t="shared" si="9"/>
        <v>-1537.3623776867644</v>
      </c>
      <c r="AW31">
        <v>28</v>
      </c>
      <c r="AX31">
        <f>IF(Z31&gt;0, (R31*SUMPRODUCT(K31:$K$98, X31:$X$98)-K31*$AZ$3)/Z31, 0)</f>
        <v>10780.925685049295</v>
      </c>
    </row>
    <row r="32" spans="5:50" x14ac:dyDescent="0.25">
      <c r="E32">
        <v>2032</v>
      </c>
      <c r="F32" s="5">
        <v>3.5571999999999999E-2</v>
      </c>
      <c r="G32" s="5"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9.562505201326349E-2</v>
      </c>
      <c r="L32" s="2">
        <v>29</v>
      </c>
      <c r="M32" s="6">
        <v>8.8159118999999994E-2</v>
      </c>
      <c r="Q32" s="4">
        <f t="shared" si="21"/>
        <v>25</v>
      </c>
      <c r="R32">
        <f t="shared" si="0"/>
        <v>500000</v>
      </c>
      <c r="S32">
        <f t="shared" si="1"/>
        <v>9290.1397491727257</v>
      </c>
      <c r="U32">
        <f t="shared" si="13"/>
        <v>8.8159118999999994E-2</v>
      </c>
      <c r="V32">
        <f t="shared" si="14"/>
        <v>0.01</v>
      </c>
      <c r="W32">
        <f t="shared" si="15"/>
        <v>0.36143629902238111</v>
      </c>
      <c r="X32">
        <f t="shared" si="16"/>
        <v>3.1863905696433679E-2</v>
      </c>
      <c r="Y32">
        <f t="shared" si="17"/>
        <v>3.6143629902238112E-3</v>
      </c>
      <c r="Z32">
        <f t="shared" si="18"/>
        <v>0.32595803033572363</v>
      </c>
      <c r="AB32">
        <f t="shared" si="19"/>
        <v>3896.6178796395457</v>
      </c>
      <c r="AC32">
        <f t="shared" si="2"/>
        <v>3028.1956541839554</v>
      </c>
      <c r="AE32">
        <f t="shared" si="3"/>
        <v>0</v>
      </c>
      <c r="AF32">
        <f t="shared" si="4"/>
        <v>0</v>
      </c>
      <c r="AG32">
        <f t="shared" si="4"/>
        <v>-8.1489507583930898</v>
      </c>
      <c r="AH32">
        <f t="shared" si="5"/>
        <v>-15931.952848216839</v>
      </c>
      <c r="AI32">
        <f t="shared" si="6"/>
        <v>-15940.101798975233</v>
      </c>
      <c r="AJ32">
        <f t="shared" si="7"/>
        <v>868.42222545559025</v>
      </c>
      <c r="AK32">
        <f t="shared" si="22"/>
        <v>272.76325157476822</v>
      </c>
      <c r="AL32">
        <f t="shared" si="8"/>
        <v>-14798.916321944875</v>
      </c>
      <c r="AN32">
        <f t="shared" si="9"/>
        <v>0</v>
      </c>
      <c r="AO32">
        <f t="shared" si="9"/>
        <v>0</v>
      </c>
      <c r="AP32">
        <f t="shared" si="9"/>
        <v>-0.77924384012486214</v>
      </c>
      <c r="AQ32">
        <f t="shared" si="9"/>
        <v>-1523.4938197835966</v>
      </c>
      <c r="AR32">
        <f t="shared" si="9"/>
        <v>-1524.2730636237216</v>
      </c>
      <c r="AS32">
        <f t="shared" si="9"/>
        <v>83.042920478664854</v>
      </c>
      <c r="AT32">
        <f t="shared" si="9"/>
        <v>26.083000119144085</v>
      </c>
      <c r="AU32">
        <f t="shared" si="9"/>
        <v>-1415.1471430259126</v>
      </c>
      <c r="AW32">
        <v>29</v>
      </c>
      <c r="AX32">
        <f>IF(Z32&gt;0, (R32*SUMPRODUCT(K32:$K$98, X32:$X$98)-K32*$AZ$3)/Z32, 0)</f>
        <v>9290.1397491727257</v>
      </c>
    </row>
    <row r="33" spans="5:50" x14ac:dyDescent="0.25">
      <c r="E33">
        <v>2033</v>
      </c>
      <c r="F33" s="5">
        <v>3.5571999999999999E-2</v>
      </c>
      <c r="G33" s="5"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8.5379510726128108E-2</v>
      </c>
      <c r="L33" s="2">
        <v>30</v>
      </c>
      <c r="M33" s="6">
        <v>9.9426106E-2</v>
      </c>
      <c r="Q33" s="4">
        <f t="shared" si="21"/>
        <v>25</v>
      </c>
      <c r="R33">
        <f t="shared" si="0"/>
        <v>500000</v>
      </c>
      <c r="S33">
        <f t="shared" si="1"/>
        <v>7653.6064956350947</v>
      </c>
      <c r="U33">
        <f t="shared" si="13"/>
        <v>9.9426106E-2</v>
      </c>
      <c r="V33">
        <f t="shared" si="14"/>
        <v>0.01</v>
      </c>
      <c r="W33">
        <f t="shared" si="15"/>
        <v>0.32595803033572363</v>
      </c>
      <c r="X33">
        <f t="shared" si="16"/>
        <v>3.2408737675710876E-2</v>
      </c>
      <c r="Y33">
        <f t="shared" si="17"/>
        <v>3.2595803033572362E-3</v>
      </c>
      <c r="Z33">
        <f t="shared" si="18"/>
        <v>0.29028971235665552</v>
      </c>
      <c r="AB33">
        <f t="shared" si="19"/>
        <v>3028.1956541839554</v>
      </c>
      <c r="AC33">
        <f t="shared" si="2"/>
        <v>2221.7632281089418</v>
      </c>
      <c r="AE33">
        <f t="shared" si="3"/>
        <v>0</v>
      </c>
      <c r="AF33">
        <f t="shared" si="4"/>
        <v>0</v>
      </c>
      <c r="AG33">
        <f t="shared" si="4"/>
        <v>-7.2572428089163878</v>
      </c>
      <c r="AH33">
        <f t="shared" si="5"/>
        <v>-16204.368837855438</v>
      </c>
      <c r="AI33">
        <f t="shared" si="6"/>
        <v>-16211.626080664355</v>
      </c>
      <c r="AJ33">
        <f t="shared" si="7"/>
        <v>806.43242607501361</v>
      </c>
      <c r="AK33">
        <f t="shared" si="22"/>
        <v>211.9736957928769</v>
      </c>
      <c r="AL33">
        <f t="shared" si="8"/>
        <v>-15193.219958796464</v>
      </c>
      <c r="AN33">
        <f t="shared" si="9"/>
        <v>0</v>
      </c>
      <c r="AO33">
        <f t="shared" si="9"/>
        <v>0</v>
      </c>
      <c r="AP33">
        <f t="shared" si="9"/>
        <v>-0.61961984024599281</v>
      </c>
      <c r="AQ33">
        <f t="shared" si="9"/>
        <v>-1383.5210830018145</v>
      </c>
      <c r="AR33">
        <f t="shared" si="9"/>
        <v>-1384.1407028420604</v>
      </c>
      <c r="AS33">
        <f t="shared" si="9"/>
        <v>68.852805971969133</v>
      </c>
      <c r="AT33">
        <f t="shared" si="9"/>
        <v>18.098210433604951</v>
      </c>
      <c r="AU33">
        <f t="shared" si="9"/>
        <v>-1297.1896864364865</v>
      </c>
      <c r="AW33">
        <v>30</v>
      </c>
      <c r="AX33">
        <f>IF(Z33&gt;0, (R33*SUMPRODUCT(K33:$K$98, X33:$X$98)-K33*$AZ$3)/Z33, 0)</f>
        <v>7653.6064956350947</v>
      </c>
    </row>
    <row r="34" spans="5:50" x14ac:dyDescent="0.25">
      <c r="E34">
        <v>2034</v>
      </c>
      <c r="F34" s="5">
        <v>3.5571999999999999E-2</v>
      </c>
      <c r="G34" s="5"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7.6231706005471522E-2</v>
      </c>
      <c r="L34" s="2">
        <v>31</v>
      </c>
      <c r="M34" s="6">
        <v>0.112419382</v>
      </c>
      <c r="Q34" s="4">
        <f t="shared" si="21"/>
        <v>25</v>
      </c>
      <c r="R34">
        <f t="shared" si="0"/>
        <v>500000</v>
      </c>
      <c r="S34">
        <f t="shared" si="1"/>
        <v>5803.5732953336637</v>
      </c>
      <c r="U34">
        <f t="shared" si="13"/>
        <v>0.112419382</v>
      </c>
      <c r="V34">
        <f t="shared" si="14"/>
        <v>0.01</v>
      </c>
      <c r="W34">
        <f t="shared" si="15"/>
        <v>0.29028971235665552</v>
      </c>
      <c r="X34">
        <f t="shared" si="16"/>
        <v>3.2634190064092974E-2</v>
      </c>
      <c r="Y34">
        <f t="shared" si="17"/>
        <v>2.9028971235665552E-3</v>
      </c>
      <c r="Z34">
        <f t="shared" si="18"/>
        <v>0.25475262516899599</v>
      </c>
      <c r="AB34">
        <f t="shared" si="19"/>
        <v>2221.7632281089418</v>
      </c>
      <c r="AC34">
        <f t="shared" si="2"/>
        <v>1478.4755323469317</v>
      </c>
      <c r="AE34">
        <f t="shared" si="3"/>
        <v>0</v>
      </c>
      <c r="AF34">
        <f t="shared" si="4"/>
        <v>0</v>
      </c>
      <c r="AG34">
        <f t="shared" si="4"/>
        <v>-6.3688156292248994</v>
      </c>
      <c r="AH34">
        <f t="shared" si="5"/>
        <v>-16317.095032046487</v>
      </c>
      <c r="AI34">
        <f t="shared" si="6"/>
        <v>-16323.463847675712</v>
      </c>
      <c r="AJ34">
        <f t="shared" si="7"/>
        <v>743.28769576201012</v>
      </c>
      <c r="AK34">
        <f t="shared" si="22"/>
        <v>155.52342596762594</v>
      </c>
      <c r="AL34">
        <f t="shared" si="8"/>
        <v>-15424.652725946076</v>
      </c>
      <c r="AN34">
        <f t="shared" si="9"/>
        <v>0</v>
      </c>
      <c r="AO34">
        <f t="shared" si="9"/>
        <v>0</v>
      </c>
      <c r="AP34">
        <f t="shared" si="9"/>
        <v>-0.48550568065012467</v>
      </c>
      <c r="AQ34">
        <f t="shared" si="9"/>
        <v>-1243.8799913463076</v>
      </c>
      <c r="AR34">
        <f t="shared" si="9"/>
        <v>-1244.3654970269579</v>
      </c>
      <c r="AS34">
        <f t="shared" si="9"/>
        <v>56.662089100813915</v>
      </c>
      <c r="AT34">
        <f t="shared" si="9"/>
        <v>11.855816085327776</v>
      </c>
      <c r="AU34">
        <f t="shared" ref="AU34:AU79" si="23">AL34*$K34</f>
        <v>-1175.8475918408162</v>
      </c>
      <c r="AW34">
        <v>31</v>
      </c>
      <c r="AX34">
        <f>IF(Z34&gt;0, (R34*SUMPRODUCT(K34:$K$98, X34:$X$98)-K34*$AZ$3)/Z34, 0)</f>
        <v>5803.5732953336637</v>
      </c>
    </row>
    <row r="35" spans="5:50" x14ac:dyDescent="0.25">
      <c r="E35">
        <v>2035</v>
      </c>
      <c r="F35" s="5">
        <v>3.5571999999999999E-2</v>
      </c>
      <c r="G35" s="5"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6.8064023219171002E-2</v>
      </c>
      <c r="L35" s="2">
        <v>32</v>
      </c>
      <c r="M35" s="6">
        <v>0.12734142500000001</v>
      </c>
      <c r="Q35" s="4">
        <f t="shared" si="21"/>
        <v>25</v>
      </c>
      <c r="R35">
        <f t="shared" si="0"/>
        <v>500000</v>
      </c>
      <c r="S35">
        <f t="shared" si="1"/>
        <v>3668.6196342019207</v>
      </c>
      <c r="U35">
        <f t="shared" si="13"/>
        <v>0.12734142500000001</v>
      </c>
      <c r="V35">
        <f t="shared" si="14"/>
        <v>0.01</v>
      </c>
      <c r="W35">
        <f t="shared" si="15"/>
        <v>0.25475262516899599</v>
      </c>
      <c r="X35">
        <f t="shared" si="16"/>
        <v>3.2440562311510816E-2</v>
      </c>
      <c r="Y35">
        <f t="shared" si="17"/>
        <v>2.5475262516899602E-3</v>
      </c>
      <c r="Z35">
        <f t="shared" si="18"/>
        <v>0.2197645366057952</v>
      </c>
      <c r="AB35">
        <f t="shared" si="19"/>
        <v>1478.4755323469317</v>
      </c>
      <c r="AC35">
        <f t="shared" si="2"/>
        <v>806.23249389330704</v>
      </c>
      <c r="AE35">
        <f t="shared" si="3"/>
        <v>0</v>
      </c>
      <c r="AF35">
        <f t="shared" ref="AF35:AG66" si="24">-$Z35*P35</f>
        <v>0</v>
      </c>
      <c r="AG35">
        <f t="shared" si="24"/>
        <v>-5.4941134151448798</v>
      </c>
      <c r="AH35">
        <f t="shared" si="5"/>
        <v>-16220.281155755409</v>
      </c>
      <c r="AI35">
        <f t="shared" ref="AI35:AI66" si="25">SUM(AE35:AH35)</f>
        <v>-16225.775269170554</v>
      </c>
      <c r="AJ35">
        <f t="shared" si="7"/>
        <v>672.24303845362465</v>
      </c>
      <c r="AK35">
        <f t="shared" si="22"/>
        <v>103.49328726428523</v>
      </c>
      <c r="AL35">
        <f t="shared" ref="AL35:AL79" si="26">SUM(AI35:AK35)</f>
        <v>-15450.038943452644</v>
      </c>
      <c r="AN35">
        <f t="shared" ref="AN35:AT66" si="27">AE35*$K35</f>
        <v>0</v>
      </c>
      <c r="AO35">
        <f t="shared" si="27"/>
        <v>0</v>
      </c>
      <c r="AP35">
        <f t="shared" si="27"/>
        <v>-0.37395146305717997</v>
      </c>
      <c r="AQ35">
        <f t="shared" si="27"/>
        <v>-1104.017593206818</v>
      </c>
      <c r="AR35">
        <f t="shared" si="27"/>
        <v>-1104.3915446698752</v>
      </c>
      <c r="AS35">
        <f t="shared" si="27"/>
        <v>45.755565778233574</v>
      </c>
      <c r="AT35">
        <f t="shared" si="27"/>
        <v>7.0441695073846446</v>
      </c>
      <c r="AU35">
        <f t="shared" si="23"/>
        <v>-1051.591809384257</v>
      </c>
      <c r="AW35">
        <v>32</v>
      </c>
      <c r="AX35">
        <f>IF(Z35&gt;0, (R35*SUMPRODUCT(K35:$K$98, X35:$X$98)-K35*$AZ$3)/Z35, 0)</f>
        <v>3668.6196342019207</v>
      </c>
    </row>
    <row r="36" spans="5:50" x14ac:dyDescent="0.25">
      <c r="E36">
        <v>2036</v>
      </c>
      <c r="F36" s="5">
        <v>3.5571999999999999E-2</v>
      </c>
      <c r="G36" s="5"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6.0771449302831244E-2</v>
      </c>
      <c r="L36" s="2">
        <v>33</v>
      </c>
      <c r="M36" s="6">
        <v>0.14457818</v>
      </c>
      <c r="Q36" s="4">
        <f t="shared" si="21"/>
        <v>25</v>
      </c>
      <c r="R36">
        <f t="shared" si="0"/>
        <v>500000</v>
      </c>
      <c r="S36">
        <f t="shared" si="1"/>
        <v>1144.3068183110763</v>
      </c>
      <c r="U36">
        <f t="shared" si="13"/>
        <v>0.14457818</v>
      </c>
      <c r="V36">
        <f t="shared" si="14"/>
        <v>0.01</v>
      </c>
      <c r="W36">
        <f t="shared" si="15"/>
        <v>0.2197645366057952</v>
      </c>
      <c r="X36">
        <f t="shared" si="16"/>
        <v>3.177315673100925E-2</v>
      </c>
      <c r="Y36">
        <f t="shared" si="17"/>
        <v>2.197645366057952E-3</v>
      </c>
      <c r="Z36">
        <f t="shared" si="18"/>
        <v>0.18579373450872799</v>
      </c>
      <c r="AB36">
        <f t="shared" si="19"/>
        <v>806.23249389330704</v>
      </c>
      <c r="AC36">
        <f t="shared" si="2"/>
        <v>212.60503719781536</v>
      </c>
      <c r="AE36">
        <f t="shared" si="3"/>
        <v>0</v>
      </c>
      <c r="AF36">
        <f t="shared" si="24"/>
        <v>0</v>
      </c>
      <c r="AG36">
        <f t="shared" si="24"/>
        <v>-4.6448433627182002</v>
      </c>
      <c r="AH36">
        <f t="shared" si="5"/>
        <v>-15886.578365504625</v>
      </c>
      <c r="AI36">
        <f t="shared" si="25"/>
        <v>-15891.223208867343</v>
      </c>
      <c r="AJ36">
        <f t="shared" si="7"/>
        <v>593.62745669549167</v>
      </c>
      <c r="AK36">
        <f t="shared" si="22"/>
        <v>56.436274572531495</v>
      </c>
      <c r="AL36">
        <f t="shared" si="26"/>
        <v>-15241.15947759932</v>
      </c>
      <c r="AN36">
        <f t="shared" si="27"/>
        <v>0</v>
      </c>
      <c r="AO36">
        <f t="shared" si="27"/>
        <v>0</v>
      </c>
      <c r="AP36">
        <f t="shared" si="27"/>
        <v>-0.28227386293702128</v>
      </c>
      <c r="AQ36">
        <f t="shared" si="27"/>
        <v>-965.45039173472003</v>
      </c>
      <c r="AR36">
        <f t="shared" si="27"/>
        <v>-965.73266559765693</v>
      </c>
      <c r="AS36">
        <f t="shared" si="27"/>
        <v>36.075600889338723</v>
      </c>
      <c r="AT36">
        <f t="shared" si="27"/>
        <v>3.4297141990252618</v>
      </c>
      <c r="AU36">
        <f t="shared" si="23"/>
        <v>-926.22735050929305</v>
      </c>
      <c r="AW36">
        <v>33</v>
      </c>
      <c r="AX36">
        <f>IF(Z36&gt;0, (R36*SUMPRODUCT(K36:$K$98, X36:$X$98)-K36*$AZ$3)/Z36, 0)</f>
        <v>1144.3068183110763</v>
      </c>
    </row>
    <row r="37" spans="5:50" x14ac:dyDescent="0.25">
      <c r="E37">
        <v>2037</v>
      </c>
      <c r="F37" s="5">
        <v>3.5571999999999999E-2</v>
      </c>
      <c r="G37" s="5"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5.4260222591813609E-2</v>
      </c>
      <c r="L37" s="2">
        <v>34</v>
      </c>
      <c r="M37" s="6">
        <v>0.16385111999999999</v>
      </c>
      <c r="Q37" s="4">
        <f t="shared" si="21"/>
        <v>25</v>
      </c>
      <c r="R37">
        <f t="shared" si="0"/>
        <v>500000</v>
      </c>
      <c r="S37">
        <f t="shared" si="1"/>
        <v>-1935.8493383046402</v>
      </c>
      <c r="U37">
        <f t="shared" si="13"/>
        <v>0.16385111999999999</v>
      </c>
      <c r="V37">
        <f t="shared" si="14"/>
        <v>0.01</v>
      </c>
      <c r="W37">
        <f t="shared" si="15"/>
        <v>0.18579373450872799</v>
      </c>
      <c r="X37">
        <f t="shared" si="16"/>
        <v>3.044251148823773E-2</v>
      </c>
      <c r="Y37">
        <f t="shared" si="17"/>
        <v>1.85793734508728E-3</v>
      </c>
      <c r="Z37">
        <f t="shared" si="18"/>
        <v>0.15349328567540299</v>
      </c>
      <c r="AB37">
        <f t="shared" si="19"/>
        <v>212.60503719781536</v>
      </c>
      <c r="AC37">
        <f t="shared" si="2"/>
        <v>-297.13987550893398</v>
      </c>
      <c r="AE37">
        <f t="shared" si="3"/>
        <v>0</v>
      </c>
      <c r="AF37">
        <f t="shared" si="24"/>
        <v>0</v>
      </c>
      <c r="AG37">
        <f t="shared" si="24"/>
        <v>-3.8373321418850748</v>
      </c>
      <c r="AH37">
        <f t="shared" si="5"/>
        <v>-15221.255744118866</v>
      </c>
      <c r="AI37">
        <f t="shared" si="25"/>
        <v>-15225.093076260751</v>
      </c>
      <c r="AJ37">
        <f t="shared" si="7"/>
        <v>509.74491270674935</v>
      </c>
      <c r="AK37">
        <f t="shared" si="22"/>
        <v>14.882352603847076</v>
      </c>
      <c r="AL37">
        <f t="shared" si="26"/>
        <v>-14700.465810950154</v>
      </c>
      <c r="AN37">
        <f t="shared" si="27"/>
        <v>0</v>
      </c>
      <c r="AO37">
        <f t="shared" si="27"/>
        <v>0</v>
      </c>
      <c r="AP37">
        <f t="shared" si="27"/>
        <v>-0.20821449617740503</v>
      </c>
      <c r="AQ37">
        <f t="shared" si="27"/>
        <v>-825.90872480281109</v>
      </c>
      <c r="AR37">
        <f t="shared" si="27"/>
        <v>-826.11693929898854</v>
      </c>
      <c r="AS37">
        <f t="shared" si="27"/>
        <v>27.658872428512815</v>
      </c>
      <c r="AT37">
        <f t="shared" si="27"/>
        <v>0.80751976497459921</v>
      </c>
      <c r="AU37">
        <f t="shared" si="23"/>
        <v>-797.65054710550112</v>
      </c>
      <c r="AW37">
        <v>34</v>
      </c>
      <c r="AX37">
        <f>IF(Z37&gt;0, (R37*SUMPRODUCT(K37:$K$98, X37:$X$98)-K37*$AZ$3)/Z37, 0)</f>
        <v>-1935.8493383046402</v>
      </c>
    </row>
    <row r="38" spans="5:50" x14ac:dyDescent="0.25">
      <c r="E38">
        <v>2038</v>
      </c>
      <c r="F38" s="5">
        <v>3.5571999999999999E-2</v>
      </c>
      <c r="G38" s="5"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4.8446627314119292E-2</v>
      </c>
      <c r="L38" s="2">
        <v>35</v>
      </c>
      <c r="M38" s="6">
        <v>0.185300933</v>
      </c>
      <c r="Q38" s="4">
        <f t="shared" si="21"/>
        <v>25</v>
      </c>
      <c r="R38">
        <f t="shared" si="0"/>
        <v>500000</v>
      </c>
      <c r="S38">
        <f t="shared" si="1"/>
        <v>-5798.1902446689155</v>
      </c>
      <c r="U38">
        <f t="shared" si="13"/>
        <v>0.185300933</v>
      </c>
      <c r="V38">
        <f t="shared" si="14"/>
        <v>0.01</v>
      </c>
      <c r="W38">
        <f t="shared" si="15"/>
        <v>0.15349328567540299</v>
      </c>
      <c r="X38">
        <f t="shared" si="16"/>
        <v>2.844244904488771E-2</v>
      </c>
      <c r="Y38">
        <f t="shared" si="17"/>
        <v>1.5349328567540298E-3</v>
      </c>
      <c r="Z38">
        <f t="shared" si="18"/>
        <v>0.12351590377376125</v>
      </c>
      <c r="AB38">
        <f t="shared" si="19"/>
        <v>-297.13987550893398</v>
      </c>
      <c r="AC38">
        <f t="shared" si="2"/>
        <v>-716.16870832248696</v>
      </c>
      <c r="AE38">
        <f t="shared" si="3"/>
        <v>0</v>
      </c>
      <c r="AF38">
        <f t="shared" si="24"/>
        <v>0</v>
      </c>
      <c r="AG38">
        <f t="shared" si="24"/>
        <v>-3.0878975943440312</v>
      </c>
      <c r="AH38">
        <f t="shared" si="5"/>
        <v>-14221.224522443856</v>
      </c>
      <c r="AI38">
        <f t="shared" si="25"/>
        <v>-14224.312420038199</v>
      </c>
      <c r="AJ38">
        <f t="shared" si="7"/>
        <v>419.02883281355298</v>
      </c>
      <c r="AK38">
        <f t="shared" si="22"/>
        <v>-20.799791285625382</v>
      </c>
      <c r="AL38">
        <f t="shared" si="26"/>
        <v>-13826.083378510273</v>
      </c>
      <c r="AN38">
        <f t="shared" si="27"/>
        <v>0</v>
      </c>
      <c r="AO38">
        <f t="shared" si="27"/>
        <v>0</v>
      </c>
      <c r="AP38">
        <f t="shared" si="27"/>
        <v>-0.14959822393735078</v>
      </c>
      <c r="AQ38">
        <f t="shared" si="27"/>
        <v>-688.97036438925159</v>
      </c>
      <c r="AR38">
        <f t="shared" si="27"/>
        <v>-689.11996261318893</v>
      </c>
      <c r="AS38">
        <f t="shared" si="27"/>
        <v>20.300533697188602</v>
      </c>
      <c r="AT38">
        <f t="shared" si="27"/>
        <v>-1.007679736626159</v>
      </c>
      <c r="AU38">
        <f t="shared" si="23"/>
        <v>-669.82710865262652</v>
      </c>
      <c r="AW38">
        <v>35</v>
      </c>
      <c r="AX38">
        <f>IF(Z38&gt;0, (R38*SUMPRODUCT(K38:$K$98, X38:$X$98)-K38*$AZ$3)/Z38, 0)</f>
        <v>-5798.1902446689155</v>
      </c>
    </row>
    <row r="39" spans="5:50" x14ac:dyDescent="0.25">
      <c r="E39">
        <v>2039</v>
      </c>
      <c r="F39" s="5">
        <v>3.5571999999999999E-2</v>
      </c>
      <c r="G39" s="5"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4.3255917244749365E-2</v>
      </c>
      <c r="L39" s="2">
        <v>36</v>
      </c>
      <c r="M39" s="6">
        <v>0.20871278500000001</v>
      </c>
      <c r="Q39" s="4">
        <f t="shared" si="21"/>
        <v>25</v>
      </c>
      <c r="R39">
        <f t="shared" si="0"/>
        <v>500000</v>
      </c>
      <c r="S39">
        <f t="shared" si="1"/>
        <v>-10796.252624322149</v>
      </c>
      <c r="U39">
        <f t="shared" si="13"/>
        <v>0.20871278500000001</v>
      </c>
      <c r="V39">
        <f t="shared" si="14"/>
        <v>0.01</v>
      </c>
      <c r="W39">
        <f t="shared" si="15"/>
        <v>0.12351590377376125</v>
      </c>
      <c r="X39">
        <f t="shared" si="16"/>
        <v>2.5779348268413722E-2</v>
      </c>
      <c r="Y39">
        <f t="shared" si="17"/>
        <v>1.2351590377376125E-3</v>
      </c>
      <c r="Z39">
        <f t="shared" si="18"/>
        <v>9.6501396467609898E-2</v>
      </c>
      <c r="AB39">
        <f t="shared" si="19"/>
        <v>-716.16870832248696</v>
      </c>
      <c r="AC39">
        <f t="shared" si="2"/>
        <v>-1041.8534548641856</v>
      </c>
      <c r="AE39">
        <f t="shared" si="3"/>
        <v>0</v>
      </c>
      <c r="AF39">
        <f t="shared" si="24"/>
        <v>0</v>
      </c>
      <c r="AG39">
        <f t="shared" si="24"/>
        <v>-2.4125349116902473</v>
      </c>
      <c r="AH39">
        <f t="shared" si="5"/>
        <v>-12889.674134206862</v>
      </c>
      <c r="AI39">
        <f t="shared" si="25"/>
        <v>-12892.086669118551</v>
      </c>
      <c r="AJ39">
        <f t="shared" si="7"/>
        <v>325.68474654169859</v>
      </c>
      <c r="AK39">
        <f t="shared" si="22"/>
        <v>-50.131809582574093</v>
      </c>
      <c r="AL39">
        <f t="shared" si="26"/>
        <v>-12616.533732159427</v>
      </c>
      <c r="AN39">
        <f t="shared" si="27"/>
        <v>0</v>
      </c>
      <c r="AO39">
        <f t="shared" si="27"/>
        <v>0</v>
      </c>
      <c r="AP39">
        <f t="shared" si="27"/>
        <v>-0.10435641049014205</v>
      </c>
      <c r="AQ39">
        <f t="shared" si="27"/>
        <v>-557.55467766103845</v>
      </c>
      <c r="AR39">
        <f t="shared" si="27"/>
        <v>-557.65903407152848</v>
      </c>
      <c r="AS39">
        <f t="shared" si="27"/>
        <v>14.087792444284887</v>
      </c>
      <c r="AT39">
        <f t="shared" si="27"/>
        <v>-2.168497406633358</v>
      </c>
      <c r="AU39">
        <f t="shared" si="23"/>
        <v>-545.73973903387707</v>
      </c>
      <c r="AW39">
        <v>36</v>
      </c>
      <c r="AX39">
        <f>IF(Z39&gt;0, (R39*SUMPRODUCT(K39:$K$98, X39:$X$98)-K39*$AZ$3)/Z39, 0)</f>
        <v>-10796.252624322149</v>
      </c>
    </row>
    <row r="40" spans="5:50" x14ac:dyDescent="0.25">
      <c r="E40">
        <v>2040</v>
      </c>
      <c r="F40" s="5">
        <v>3.5571999999999999E-2</v>
      </c>
      <c r="G40" s="5"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3.8621354682811929E-2</v>
      </c>
      <c r="L40" s="2">
        <v>37</v>
      </c>
      <c r="M40" s="6">
        <v>0.23444695300000001</v>
      </c>
      <c r="Q40" s="4">
        <f t="shared" si="21"/>
        <v>25</v>
      </c>
      <c r="R40">
        <f t="shared" si="0"/>
        <v>500000</v>
      </c>
      <c r="S40">
        <f t="shared" si="1"/>
        <v>-17487.48217465117</v>
      </c>
      <c r="U40">
        <f t="shared" si="13"/>
        <v>0.23444695300000001</v>
      </c>
      <c r="V40">
        <f t="shared" si="14"/>
        <v>0.01</v>
      </c>
      <c r="W40">
        <f t="shared" si="15"/>
        <v>9.6501396467609898E-2</v>
      </c>
      <c r="X40">
        <f t="shared" si="16"/>
        <v>2.2624458362076105E-2</v>
      </c>
      <c r="Y40">
        <f t="shared" si="17"/>
        <v>9.6501396467609901E-4</v>
      </c>
      <c r="Z40">
        <f t="shared" si="18"/>
        <v>7.291192414085769E-2</v>
      </c>
      <c r="AB40">
        <f t="shared" si="19"/>
        <v>-1041.8534548641856</v>
      </c>
      <c r="AC40">
        <f t="shared" si="2"/>
        <v>-1275.0459737327672</v>
      </c>
      <c r="AE40">
        <f t="shared" si="3"/>
        <v>0</v>
      </c>
      <c r="AF40">
        <f t="shared" si="24"/>
        <v>0</v>
      </c>
      <c r="AG40">
        <f t="shared" si="24"/>
        <v>-1.8227981035214422</v>
      </c>
      <c r="AH40">
        <f t="shared" si="5"/>
        <v>-11312.229181038052</v>
      </c>
      <c r="AI40">
        <f t="shared" si="25"/>
        <v>-11314.051979141574</v>
      </c>
      <c r="AJ40">
        <f t="shared" si="7"/>
        <v>233.1925188685816</v>
      </c>
      <c r="AK40">
        <f t="shared" si="22"/>
        <v>-72.929741840492994</v>
      </c>
      <c r="AL40">
        <f t="shared" si="26"/>
        <v>-11153.789202113485</v>
      </c>
      <c r="AN40">
        <f t="shared" si="27"/>
        <v>0</v>
      </c>
      <c r="AO40">
        <f t="shared" si="27"/>
        <v>0</v>
      </c>
      <c r="AP40">
        <f t="shared" si="27"/>
        <v>-7.0398932071258552E-2</v>
      </c>
      <c r="AQ40">
        <f t="shared" si="27"/>
        <v>-436.89361545412572</v>
      </c>
      <c r="AR40">
        <f t="shared" si="27"/>
        <v>-436.96401438619699</v>
      </c>
      <c r="AS40">
        <f t="shared" si="27"/>
        <v>9.0062109806018036</v>
      </c>
      <c r="AT40">
        <f t="shared" si="27"/>
        <v>-2.8166454265475891</v>
      </c>
      <c r="AU40">
        <f t="shared" si="23"/>
        <v>-430.77444883214275</v>
      </c>
      <c r="AW40">
        <v>37</v>
      </c>
      <c r="AX40">
        <f>IF(Z40&gt;0, (R40*SUMPRODUCT(K40:$K$98, X40:$X$98)-K40*$AZ$3)/Z40, 0)</f>
        <v>-17487.48217465117</v>
      </c>
    </row>
    <row r="41" spans="5:50" x14ac:dyDescent="0.25">
      <c r="E41">
        <v>2041</v>
      </c>
      <c r="F41" s="5">
        <v>3.5571999999999999E-2</v>
      </c>
      <c r="G41" s="5"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3.4483352395367789E-2</v>
      </c>
      <c r="L41" s="2">
        <v>38</v>
      </c>
      <c r="M41" s="6">
        <v>0.26339700100000002</v>
      </c>
      <c r="Q41" s="4">
        <f t="shared" si="21"/>
        <v>25</v>
      </c>
      <c r="R41">
        <f t="shared" si="0"/>
        <v>500000</v>
      </c>
      <c r="S41">
        <f t="shared" si="1"/>
        <v>-26847.557631963569</v>
      </c>
      <c r="U41">
        <f t="shared" si="13"/>
        <v>0.26339700100000002</v>
      </c>
      <c r="V41">
        <f t="shared" si="14"/>
        <v>0.01</v>
      </c>
      <c r="W41">
        <f t="shared" si="15"/>
        <v>7.291192414085769E-2</v>
      </c>
      <c r="X41">
        <f t="shared" si="16"/>
        <v>1.920478215584142E-2</v>
      </c>
      <c r="Y41">
        <f t="shared" si="17"/>
        <v>7.2911924140857691E-4</v>
      </c>
      <c r="Z41">
        <f t="shared" si="18"/>
        <v>5.2978022743607696E-2</v>
      </c>
      <c r="AB41">
        <f t="shared" si="19"/>
        <v>-1275.0459737327672</v>
      </c>
      <c r="AC41">
        <f t="shared" si="2"/>
        <v>-1422.3305188364843</v>
      </c>
      <c r="AE41">
        <f t="shared" si="3"/>
        <v>0</v>
      </c>
      <c r="AF41">
        <f t="shared" si="24"/>
        <v>0</v>
      </c>
      <c r="AG41">
        <f t="shared" si="24"/>
        <v>-1.3244505685901924</v>
      </c>
      <c r="AH41">
        <f t="shared" si="5"/>
        <v>-9602.391077920709</v>
      </c>
      <c r="AI41">
        <f t="shared" si="25"/>
        <v>-9603.7155284892997</v>
      </c>
      <c r="AJ41">
        <f t="shared" si="7"/>
        <v>147.28454510371716</v>
      </c>
      <c r="AK41">
        <f t="shared" si="22"/>
        <v>-89.253218161293702</v>
      </c>
      <c r="AL41">
        <f t="shared" si="26"/>
        <v>-9545.6842015468756</v>
      </c>
      <c r="AN41">
        <f t="shared" si="27"/>
        <v>0</v>
      </c>
      <c r="AO41">
        <f t="shared" si="27"/>
        <v>0</v>
      </c>
      <c r="AP41">
        <f t="shared" si="27"/>
        <v>-4.5671495686940844E-2</v>
      </c>
      <c r="AQ41">
        <f t="shared" si="27"/>
        <v>-331.12263537807536</v>
      </c>
      <c r="AR41">
        <f t="shared" si="27"/>
        <v>-331.16830687376233</v>
      </c>
      <c r="AS41">
        <f t="shared" si="27"/>
        <v>5.0788648712029207</v>
      </c>
      <c r="AT41">
        <f t="shared" si="27"/>
        <v>-3.077750174276531</v>
      </c>
      <c r="AU41">
        <f t="shared" si="23"/>
        <v>-329.1671921768359</v>
      </c>
      <c r="AW41">
        <v>38</v>
      </c>
      <c r="AX41">
        <f>IF(Z41&gt;0, (R41*SUMPRODUCT(K41:$K$98, X41:$X$98)-K41*$AZ$3)/Z41, 0)</f>
        <v>-26847.557631963569</v>
      </c>
    </row>
    <row r="42" spans="5:50" x14ac:dyDescent="0.25">
      <c r="E42">
        <v>2042</v>
      </c>
      <c r="F42" s="5">
        <v>3.5571999999999999E-2</v>
      </c>
      <c r="G42" s="5"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3.0788707495864095E-2</v>
      </c>
      <c r="L42" s="2">
        <v>39</v>
      </c>
      <c r="M42" s="6">
        <v>0.29593128600000002</v>
      </c>
      <c r="Q42" s="4">
        <f t="shared" si="21"/>
        <v>25</v>
      </c>
      <c r="R42">
        <f t="shared" si="0"/>
        <v>500000</v>
      </c>
      <c r="S42">
        <f t="shared" si="1"/>
        <v>-40654.279264156699</v>
      </c>
      <c r="U42">
        <f t="shared" si="13"/>
        <v>0.29593128600000002</v>
      </c>
      <c r="V42">
        <f t="shared" si="14"/>
        <v>0.01</v>
      </c>
      <c r="W42">
        <f t="shared" si="15"/>
        <v>5.2978022743607696E-2</v>
      </c>
      <c r="X42">
        <f t="shared" si="16"/>
        <v>1.5677854400253075E-2</v>
      </c>
      <c r="Y42">
        <f t="shared" si="17"/>
        <v>5.2978022743607701E-4</v>
      </c>
      <c r="Z42">
        <f t="shared" si="18"/>
        <v>3.677038811591854E-2</v>
      </c>
      <c r="AB42">
        <f t="shared" si="19"/>
        <v>-1422.3305188364843</v>
      </c>
      <c r="AC42">
        <f t="shared" si="2"/>
        <v>-1494.873627115981</v>
      </c>
      <c r="AE42">
        <f t="shared" si="3"/>
        <v>0</v>
      </c>
      <c r="AF42">
        <f t="shared" si="24"/>
        <v>0</v>
      </c>
      <c r="AG42">
        <f t="shared" si="24"/>
        <v>-0.91925970289796344</v>
      </c>
      <c r="AH42">
        <f t="shared" si="5"/>
        <v>-7838.9272001265372</v>
      </c>
      <c r="AI42">
        <f t="shared" si="25"/>
        <v>-7839.8464598294349</v>
      </c>
      <c r="AJ42">
        <f t="shared" si="7"/>
        <v>72.543108279496664</v>
      </c>
      <c r="AK42">
        <f t="shared" si="22"/>
        <v>-99.563136318553916</v>
      </c>
      <c r="AL42">
        <f t="shared" si="26"/>
        <v>-7866.8664878684922</v>
      </c>
      <c r="AN42">
        <f t="shared" si="27"/>
        <v>0</v>
      </c>
      <c r="AO42">
        <f t="shared" si="27"/>
        <v>0</v>
      </c>
      <c r="AP42">
        <f t="shared" si="27"/>
        <v>-2.8302818105260329E-2</v>
      </c>
      <c r="AQ42">
        <f t="shared" si="27"/>
        <v>-241.35043664606886</v>
      </c>
      <c r="AR42">
        <f t="shared" si="27"/>
        <v>-241.37873946417412</v>
      </c>
      <c r="AS42">
        <f t="shared" si="27"/>
        <v>2.2335085416582197</v>
      </c>
      <c r="AT42">
        <f t="shared" si="27"/>
        <v>-3.0654202814827998</v>
      </c>
      <c r="AU42">
        <f t="shared" si="23"/>
        <v>-242.21065120399868</v>
      </c>
      <c r="AW42">
        <v>39</v>
      </c>
      <c r="AX42">
        <f>IF(Z42&gt;0, (R42*SUMPRODUCT(K42:$K$98, X42:$X$98)-K42*$AZ$3)/Z42, 0)</f>
        <v>-40654.279264156699</v>
      </c>
    </row>
    <row r="43" spans="5:50" x14ac:dyDescent="0.25">
      <c r="E43">
        <v>2043</v>
      </c>
      <c r="F43" s="5">
        <v>3.5571999999999999E-2</v>
      </c>
      <c r="G43" s="5"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2.7489917407021513E-2</v>
      </c>
      <c r="L43" s="2">
        <v>40</v>
      </c>
      <c r="M43" s="6">
        <v>0.33262349499999999</v>
      </c>
      <c r="Q43" s="4">
        <f t="shared" si="21"/>
        <v>25</v>
      </c>
      <c r="R43">
        <f t="shared" si="0"/>
        <v>500000</v>
      </c>
      <c r="S43">
        <f t="shared" si="1"/>
        <v>-62276.607516667267</v>
      </c>
      <c r="U43">
        <f t="shared" si="13"/>
        <v>0.33262349499999999</v>
      </c>
      <c r="V43">
        <f t="shared" si="14"/>
        <v>0.01</v>
      </c>
      <c r="W43">
        <f t="shared" si="15"/>
        <v>3.677038811591854E-2</v>
      </c>
      <c r="X43">
        <f t="shared" si="16"/>
        <v>1.2230695007623289E-2</v>
      </c>
      <c r="Y43">
        <f t="shared" si="17"/>
        <v>3.6770388115918543E-4</v>
      </c>
      <c r="Z43">
        <f t="shared" si="18"/>
        <v>2.4171989227136065E-2</v>
      </c>
      <c r="AB43">
        <f t="shared" si="19"/>
        <v>-1494.873627115981</v>
      </c>
      <c r="AC43">
        <f t="shared" si="2"/>
        <v>-1505.3494859954621</v>
      </c>
      <c r="AE43">
        <f t="shared" si="3"/>
        <v>0</v>
      </c>
      <c r="AF43">
        <f t="shared" si="24"/>
        <v>0</v>
      </c>
      <c r="AG43">
        <f t="shared" si="24"/>
        <v>-0.60429973067840159</v>
      </c>
      <c r="AH43">
        <f t="shared" si="5"/>
        <v>-6115.3475038116449</v>
      </c>
      <c r="AI43">
        <f t="shared" si="25"/>
        <v>-6115.9518035423234</v>
      </c>
      <c r="AJ43">
        <f t="shared" si="7"/>
        <v>10.475858879481166</v>
      </c>
      <c r="AK43">
        <f t="shared" si="22"/>
        <v>-104.64115389811867</v>
      </c>
      <c r="AL43">
        <f t="shared" si="26"/>
        <v>-6210.1170985609606</v>
      </c>
      <c r="AN43">
        <f t="shared" si="27"/>
        <v>0</v>
      </c>
      <c r="AO43">
        <f t="shared" si="27"/>
        <v>0</v>
      </c>
      <c r="AP43">
        <f t="shared" si="27"/>
        <v>-1.6612149685434605E-2</v>
      </c>
      <c r="AQ43">
        <f t="shared" si="27"/>
        <v>-168.11039779501729</v>
      </c>
      <c r="AR43">
        <f t="shared" si="27"/>
        <v>-168.12700994470273</v>
      </c>
      <c r="AS43">
        <f t="shared" si="27"/>
        <v>0.28798049536455017</v>
      </c>
      <c r="AT43">
        <f t="shared" si="27"/>
        <v>-2.8765766780347097</v>
      </c>
      <c r="AU43">
        <f t="shared" si="23"/>
        <v>-170.71560612737289</v>
      </c>
      <c r="AW43">
        <v>40</v>
      </c>
      <c r="AX43">
        <f>IF(Z43&gt;0, (R43*SUMPRODUCT(K43:$K$98, X43:$X$98)-K43*$AZ$3)/Z43, 0)</f>
        <v>-62276.607516667267</v>
      </c>
    </row>
    <row r="44" spans="5:50" x14ac:dyDescent="0.25">
      <c r="E44">
        <v>2044</v>
      </c>
      <c r="F44" s="5">
        <v>3.5571999999999999E-2</v>
      </c>
      <c r="G44" s="5"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2.4544569113412063E-2</v>
      </c>
      <c r="L44" s="2">
        <v>41</v>
      </c>
      <c r="M44" s="6">
        <v>0.37225971299999999</v>
      </c>
      <c r="Q44" s="4">
        <f t="shared" si="21"/>
        <v>25</v>
      </c>
      <c r="R44">
        <f t="shared" si="0"/>
        <v>500000</v>
      </c>
      <c r="S44">
        <f t="shared" si="1"/>
        <v>-98266.858539630557</v>
      </c>
      <c r="U44">
        <f t="shared" si="13"/>
        <v>0.37225971299999999</v>
      </c>
      <c r="V44">
        <f t="shared" si="14"/>
        <v>0.01</v>
      </c>
      <c r="W44">
        <f t="shared" si="15"/>
        <v>2.4171989227136065E-2</v>
      </c>
      <c r="X44">
        <f t="shared" si="16"/>
        <v>8.9982577723327628E-3</v>
      </c>
      <c r="Y44">
        <f t="shared" si="17"/>
        <v>2.4171989227136066E-4</v>
      </c>
      <c r="Z44">
        <f t="shared" si="18"/>
        <v>1.4932011562531941E-2</v>
      </c>
      <c r="AB44">
        <f t="shared" si="19"/>
        <v>-1505.3494859954621</v>
      </c>
      <c r="AC44">
        <f t="shared" si="2"/>
        <v>-1467.3218679274542</v>
      </c>
      <c r="AE44">
        <f t="shared" si="3"/>
        <v>0</v>
      </c>
      <c r="AF44">
        <f t="shared" si="24"/>
        <v>0</v>
      </c>
      <c r="AG44">
        <f t="shared" si="24"/>
        <v>-0.37330028906329854</v>
      </c>
      <c r="AH44">
        <f t="shared" si="5"/>
        <v>-4499.1288861663816</v>
      </c>
      <c r="AI44">
        <f t="shared" si="25"/>
        <v>-4499.5021864554446</v>
      </c>
      <c r="AJ44">
        <f t="shared" si="7"/>
        <v>-38.027618068007996</v>
      </c>
      <c r="AK44">
        <f t="shared" si="22"/>
        <v>-105.37446401968236</v>
      </c>
      <c r="AL44">
        <f t="shared" si="26"/>
        <v>-4642.9042685431341</v>
      </c>
      <c r="AN44">
        <f t="shared" si="27"/>
        <v>0</v>
      </c>
      <c r="AO44">
        <f t="shared" si="27"/>
        <v>0</v>
      </c>
      <c r="AP44">
        <f t="shared" si="27"/>
        <v>-9.1624947449708317E-3</v>
      </c>
      <c r="AQ44">
        <f t="shared" si="27"/>
        <v>-110.42917989665939</v>
      </c>
      <c r="AR44">
        <f t="shared" si="27"/>
        <v>-110.43834239140435</v>
      </c>
      <c r="AS44">
        <f t="shared" si="27"/>
        <v>-0.93337149988865953</v>
      </c>
      <c r="AT44">
        <f t="shared" si="27"/>
        <v>-2.5863708149198463</v>
      </c>
      <c r="AU44">
        <f t="shared" si="23"/>
        <v>-113.95808470621283</v>
      </c>
      <c r="AW44">
        <v>41</v>
      </c>
      <c r="AX44">
        <f>IF(Z44&gt;0, (R44*SUMPRODUCT(K44:$K$98, X44:$X$98)-K44*$AZ$3)/Z44, 0)</f>
        <v>-98266.858539630557</v>
      </c>
    </row>
    <row r="45" spans="5:50" x14ac:dyDescent="0.25">
      <c r="E45">
        <v>2045</v>
      </c>
      <c r="F45" s="5">
        <v>3.5571999999999999E-2</v>
      </c>
      <c r="G45" s="5"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2.1914793851260769E-2</v>
      </c>
      <c r="L45" s="2">
        <v>42</v>
      </c>
      <c r="M45" s="6">
        <v>0.41367450300000003</v>
      </c>
      <c r="Q45" s="4">
        <f t="shared" si="21"/>
        <v>25</v>
      </c>
      <c r="R45">
        <f t="shared" si="0"/>
        <v>500000</v>
      </c>
      <c r="S45">
        <f t="shared" si="1"/>
        <v>-161950.73176251529</v>
      </c>
      <c r="U45">
        <f t="shared" si="13"/>
        <v>0.41367450300000003</v>
      </c>
      <c r="V45">
        <f t="shared" si="14"/>
        <v>0.01</v>
      </c>
      <c r="W45">
        <f t="shared" si="15"/>
        <v>1.4932011562531941E-2</v>
      </c>
      <c r="X45">
        <f t="shared" si="16"/>
        <v>6.1769924619206546E-3</v>
      </c>
      <c r="Y45">
        <f t="shared" si="17"/>
        <v>1.4932011562531942E-4</v>
      </c>
      <c r="Z45">
        <f t="shared" si="18"/>
        <v>8.6056989849859662E-3</v>
      </c>
      <c r="AB45">
        <f t="shared" si="19"/>
        <v>-1467.3218679274542</v>
      </c>
      <c r="AC45">
        <f t="shared" si="2"/>
        <v>-1393.6992479464122</v>
      </c>
      <c r="AE45">
        <f t="shared" si="3"/>
        <v>0</v>
      </c>
      <c r="AF45">
        <f t="shared" si="24"/>
        <v>0</v>
      </c>
      <c r="AG45">
        <f t="shared" si="24"/>
        <v>-0.21514247462464917</v>
      </c>
      <c r="AH45">
        <f t="shared" si="5"/>
        <v>-3088.4962309603275</v>
      </c>
      <c r="AI45">
        <f t="shared" si="25"/>
        <v>-3088.7113734349523</v>
      </c>
      <c r="AJ45">
        <f t="shared" si="7"/>
        <v>-73.622619981041908</v>
      </c>
      <c r="AK45">
        <f t="shared" si="22"/>
        <v>-102.7125307549218</v>
      </c>
      <c r="AL45">
        <f t="shared" si="26"/>
        <v>-3265.0465241709157</v>
      </c>
      <c r="AN45">
        <f t="shared" si="27"/>
        <v>0</v>
      </c>
      <c r="AO45">
        <f t="shared" si="27"/>
        <v>0</v>
      </c>
      <c r="AP45">
        <f t="shared" si="27"/>
        <v>-4.7148029800492871E-3</v>
      </c>
      <c r="AQ45">
        <f t="shared" si="27"/>
        <v>-67.683758211891444</v>
      </c>
      <c r="AR45">
        <f t="shared" si="27"/>
        <v>-67.688473014871491</v>
      </c>
      <c r="AS45">
        <f t="shared" si="27"/>
        <v>-1.6134245396742455</v>
      </c>
      <c r="AT45">
        <f t="shared" si="27"/>
        <v>-2.2509239374353927</v>
      </c>
      <c r="AU45">
        <f t="shared" si="23"/>
        <v>-71.552821491981135</v>
      </c>
      <c r="AW45">
        <v>42</v>
      </c>
      <c r="AX45">
        <f>IF(Z45&gt;0, (R45*SUMPRODUCT(K45:$K$98, X45:$X$98)-K45*$AZ$3)/Z45, 0)</f>
        <v>-161950.73176251529</v>
      </c>
    </row>
    <row r="46" spans="5:50" x14ac:dyDescent="0.25">
      <c r="E46">
        <v>2046</v>
      </c>
      <c r="F46" s="5">
        <v>3.5571999999999999E-2</v>
      </c>
      <c r="G46" s="5"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1.9566780224339969E-2</v>
      </c>
      <c r="L46" s="2">
        <v>43</v>
      </c>
      <c r="M46" s="6">
        <v>0.42102545200000002</v>
      </c>
      <c r="Q46" s="4">
        <f t="shared" si="21"/>
        <v>25</v>
      </c>
      <c r="R46">
        <f t="shared" si="0"/>
        <v>500000</v>
      </c>
      <c r="S46">
        <f t="shared" si="1"/>
        <v>-264897.63224046014</v>
      </c>
      <c r="U46">
        <f t="shared" si="13"/>
        <v>0.42102545200000002</v>
      </c>
      <c r="V46">
        <f t="shared" si="14"/>
        <v>0.01</v>
      </c>
      <c r="W46">
        <f t="shared" si="15"/>
        <v>8.6056989849859662E-3</v>
      </c>
      <c r="X46">
        <f t="shared" si="16"/>
        <v>3.623218304929658E-3</v>
      </c>
      <c r="Y46">
        <f t="shared" si="17"/>
        <v>8.6056989849859662E-5</v>
      </c>
      <c r="Z46">
        <f t="shared" si="18"/>
        <v>4.8964236902064489E-3</v>
      </c>
      <c r="AB46">
        <f t="shared" si="19"/>
        <v>-1393.6992479464122</v>
      </c>
      <c r="AC46">
        <f t="shared" si="2"/>
        <v>-1297.0510419817847</v>
      </c>
      <c r="AE46">
        <f t="shared" si="3"/>
        <v>0</v>
      </c>
      <c r="AF46">
        <f t="shared" si="24"/>
        <v>0</v>
      </c>
      <c r="AG46">
        <f t="shared" si="24"/>
        <v>-0.12241059225516122</v>
      </c>
      <c r="AH46">
        <f t="shared" si="5"/>
        <v>-1811.6091524648291</v>
      </c>
      <c r="AI46">
        <f t="shared" si="25"/>
        <v>-1811.7315630570843</v>
      </c>
      <c r="AJ46">
        <f t="shared" si="7"/>
        <v>-96.64820596462755</v>
      </c>
      <c r="AK46">
        <f t="shared" si="22"/>
        <v>-97.558947356248865</v>
      </c>
      <c r="AL46">
        <f t="shared" si="26"/>
        <v>-2005.9387163779606</v>
      </c>
      <c r="AN46">
        <f t="shared" si="27"/>
        <v>0</v>
      </c>
      <c r="AO46">
        <f t="shared" si="27"/>
        <v>0</v>
      </c>
      <c r="AP46">
        <f t="shared" si="27"/>
        <v>-2.3951811557880319E-3</v>
      </c>
      <c r="AQ46">
        <f t="shared" si="27"/>
        <v>-35.447358138682112</v>
      </c>
      <c r="AR46">
        <f t="shared" si="27"/>
        <v>-35.449753319837896</v>
      </c>
      <c r="AS46">
        <f t="shared" si="27"/>
        <v>-1.8910942051866106</v>
      </c>
      <c r="AT46">
        <f t="shared" si="27"/>
        <v>-1.9089144818376744</v>
      </c>
      <c r="AU46">
        <f t="shared" si="23"/>
        <v>-39.249762006862184</v>
      </c>
      <c r="AW46">
        <v>43</v>
      </c>
      <c r="AX46">
        <f>IF(Z46&gt;0, (R46*SUMPRODUCT(K46:$K$98, X46:$X$98)-K46*$AZ$3)/Z46, 0)</f>
        <v>-264897.63224046014</v>
      </c>
    </row>
    <row r="47" spans="5:50" x14ac:dyDescent="0.25">
      <c r="E47">
        <v>2047</v>
      </c>
      <c r="F47" s="5">
        <v>3.5571999999999999E-2</v>
      </c>
      <c r="G47" s="5"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1.7470339486017828E-2</v>
      </c>
      <c r="L47" s="2">
        <v>44</v>
      </c>
      <c r="M47" s="6">
        <v>0.42896583300000002</v>
      </c>
      <c r="Q47" s="4">
        <f t="shared" si="21"/>
        <v>25</v>
      </c>
      <c r="R47">
        <f t="shared" si="0"/>
        <v>500000</v>
      </c>
      <c r="S47">
        <f t="shared" si="1"/>
        <v>-431651.65899602702</v>
      </c>
      <c r="U47">
        <f t="shared" si="13"/>
        <v>0.42896583300000002</v>
      </c>
      <c r="V47">
        <f t="shared" si="14"/>
        <v>0.01</v>
      </c>
      <c r="W47">
        <f t="shared" si="15"/>
        <v>4.8964236902064489E-3</v>
      </c>
      <c r="X47">
        <f t="shared" si="16"/>
        <v>2.1003984669903434E-3</v>
      </c>
      <c r="Y47">
        <f t="shared" si="17"/>
        <v>4.8964236902064488E-5</v>
      </c>
      <c r="Z47">
        <f t="shared" si="18"/>
        <v>2.7470609863140408E-3</v>
      </c>
      <c r="AB47">
        <f t="shared" si="19"/>
        <v>-1297.0510419817847</v>
      </c>
      <c r="AC47">
        <f t="shared" si="2"/>
        <v>-1185.773432105718</v>
      </c>
      <c r="AE47">
        <f t="shared" si="3"/>
        <v>0</v>
      </c>
      <c r="AF47">
        <f t="shared" si="24"/>
        <v>0</v>
      </c>
      <c r="AG47">
        <f t="shared" si="24"/>
        <v>-6.8676524657851026E-2</v>
      </c>
      <c r="AH47">
        <f t="shared" si="5"/>
        <v>-1050.1992334951717</v>
      </c>
      <c r="AI47">
        <f t="shared" si="25"/>
        <v>-1050.2679100198295</v>
      </c>
      <c r="AJ47">
        <f t="shared" si="7"/>
        <v>-111.27760987606666</v>
      </c>
      <c r="AK47">
        <f t="shared" si="22"/>
        <v>-90.793572938724935</v>
      </c>
      <c r="AL47">
        <f t="shared" si="26"/>
        <v>-1252.3390928346212</v>
      </c>
      <c r="AN47">
        <f t="shared" si="27"/>
        <v>0</v>
      </c>
      <c r="AO47">
        <f t="shared" si="27"/>
        <v>0</v>
      </c>
      <c r="AP47">
        <f t="shared" si="27"/>
        <v>-1.1998022004925319E-3</v>
      </c>
      <c r="AQ47">
        <f t="shared" si="27"/>
        <v>-18.347337137116355</v>
      </c>
      <c r="AR47">
        <f t="shared" si="27"/>
        <v>-18.348536939316848</v>
      </c>
      <c r="AS47">
        <f t="shared" si="27"/>
        <v>-1.9440576217275349</v>
      </c>
      <c r="AT47">
        <f t="shared" si="27"/>
        <v>-1.5861945423880459</v>
      </c>
      <c r="AU47">
        <f t="shared" si="23"/>
        <v>-21.878789103432428</v>
      </c>
      <c r="AW47">
        <v>44</v>
      </c>
      <c r="AX47">
        <f>IF(Z47&gt;0, (R47*SUMPRODUCT(K47:$K$98, X47:$X$98)-K47*$AZ$3)/Z47, 0)</f>
        <v>-431651.65899602702</v>
      </c>
    </row>
    <row r="48" spans="5:50" x14ac:dyDescent="0.25">
      <c r="E48">
        <v>2048</v>
      </c>
      <c r="F48" s="5">
        <v>3.5571999999999999E-2</v>
      </c>
      <c r="G48" s="5"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1.5598517398230203E-2</v>
      </c>
      <c r="L48" s="2">
        <v>45</v>
      </c>
      <c r="M48" s="6">
        <v>0.43771532000000002</v>
      </c>
      <c r="Q48" s="4">
        <f t="shared" si="21"/>
        <v>25</v>
      </c>
      <c r="R48">
        <f t="shared" si="0"/>
        <v>500000</v>
      </c>
      <c r="S48">
        <f t="shared" si="1"/>
        <v>-707319.29874941346</v>
      </c>
      <c r="U48">
        <f t="shared" si="13"/>
        <v>0.43771532000000002</v>
      </c>
      <c r="V48">
        <f t="shared" si="14"/>
        <v>0.01</v>
      </c>
      <c r="W48">
        <f t="shared" si="15"/>
        <v>2.7470609863140408E-3</v>
      </c>
      <c r="X48">
        <f t="shared" si="16"/>
        <v>1.202430678683966E-3</v>
      </c>
      <c r="Y48">
        <f t="shared" si="17"/>
        <v>2.7470609863140409E-5</v>
      </c>
      <c r="Z48">
        <f t="shared" si="18"/>
        <v>1.5171596977669344E-3</v>
      </c>
      <c r="AB48">
        <f t="shared" si="19"/>
        <v>-1185.773432105718</v>
      </c>
      <c r="AC48">
        <f t="shared" si="2"/>
        <v>-1073.1163335153801</v>
      </c>
      <c r="AE48">
        <f t="shared" si="3"/>
        <v>0</v>
      </c>
      <c r="AF48">
        <f t="shared" si="24"/>
        <v>0</v>
      </c>
      <c r="AG48">
        <f t="shared" si="24"/>
        <v>-3.7928992444173359E-2</v>
      </c>
      <c r="AH48">
        <f t="shared" si="5"/>
        <v>-601.21533934198305</v>
      </c>
      <c r="AI48">
        <f t="shared" si="25"/>
        <v>-601.25326833442728</v>
      </c>
      <c r="AJ48">
        <f t="shared" si="7"/>
        <v>-112.65709859033791</v>
      </c>
      <c r="AK48">
        <f t="shared" si="22"/>
        <v>-83.004140247400272</v>
      </c>
      <c r="AL48">
        <f t="shared" si="26"/>
        <v>-796.91450717216549</v>
      </c>
      <c r="AN48">
        <f t="shared" si="27"/>
        <v>0</v>
      </c>
      <c r="AO48">
        <f t="shared" si="27"/>
        <v>0</v>
      </c>
      <c r="AP48">
        <f t="shared" si="27"/>
        <v>-5.9163604853778012E-4</v>
      </c>
      <c r="AQ48">
        <f t="shared" si="27"/>
        <v>-9.3780679308087986</v>
      </c>
      <c r="AR48">
        <f t="shared" si="27"/>
        <v>-9.3786595668573369</v>
      </c>
      <c r="AS48">
        <f t="shared" si="27"/>
        <v>-1.7572837123955212</v>
      </c>
      <c r="AT48">
        <f t="shared" si="27"/>
        <v>-1.294741525774213</v>
      </c>
      <c r="AU48">
        <f t="shared" si="23"/>
        <v>-12.430684805027072</v>
      </c>
      <c r="AW48">
        <v>45</v>
      </c>
      <c r="AX48">
        <f>IF(Z48&gt;0, (R48*SUMPRODUCT(K48:$K$98, X48:$X$98)-K48*$AZ$3)/Z48, 0)</f>
        <v>-707319.29874941346</v>
      </c>
    </row>
    <row r="49" spans="5:50" x14ac:dyDescent="0.25">
      <c r="E49">
        <v>2049</v>
      </c>
      <c r="F49" s="5">
        <v>3.5571999999999999E-2</v>
      </c>
      <c r="G49" s="5"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1.3927247676991251E-2</v>
      </c>
      <c r="L49" s="2">
        <v>46</v>
      </c>
      <c r="M49" s="6">
        <v>0.44739131599999998</v>
      </c>
      <c r="Q49" s="4">
        <f t="shared" si="21"/>
        <v>25</v>
      </c>
      <c r="R49">
        <f t="shared" si="0"/>
        <v>500000</v>
      </c>
      <c r="S49">
        <f t="shared" si="1"/>
        <v>-1172859.5419552852</v>
      </c>
      <c r="U49">
        <f t="shared" si="13"/>
        <v>0.44739131599999998</v>
      </c>
      <c r="V49">
        <f t="shared" si="14"/>
        <v>0.01</v>
      </c>
      <c r="W49">
        <f t="shared" si="15"/>
        <v>1.5171596977669344E-3</v>
      </c>
      <c r="X49">
        <f t="shared" si="16"/>
        <v>6.7876407376611105E-4</v>
      </c>
      <c r="Y49">
        <f t="shared" si="17"/>
        <v>1.5171596977669344E-5</v>
      </c>
      <c r="Z49">
        <f t="shared" si="18"/>
        <v>8.2322402702315401E-4</v>
      </c>
      <c r="AB49">
        <f t="shared" si="19"/>
        <v>-1073.1163335153801</v>
      </c>
      <c r="AC49">
        <f t="shared" si="2"/>
        <v>-965.52615526096179</v>
      </c>
      <c r="AE49">
        <f t="shared" si="3"/>
        <v>0</v>
      </c>
      <c r="AF49">
        <f t="shared" si="24"/>
        <v>0</v>
      </c>
      <c r="AG49">
        <f t="shared" si="24"/>
        <v>-2.0580600675578851E-2</v>
      </c>
      <c r="AH49">
        <f t="shared" si="5"/>
        <v>-339.38203688305555</v>
      </c>
      <c r="AI49">
        <f t="shared" si="25"/>
        <v>-339.40261748373115</v>
      </c>
      <c r="AJ49">
        <f t="shared" si="7"/>
        <v>-107.59017825441833</v>
      </c>
      <c r="AK49">
        <f t="shared" si="22"/>
        <v>-75.118143346076621</v>
      </c>
      <c r="AL49">
        <f t="shared" si="26"/>
        <v>-522.11093908422606</v>
      </c>
      <c r="AN49">
        <f t="shared" si="27"/>
        <v>0</v>
      </c>
      <c r="AO49">
        <f t="shared" si="27"/>
        <v>0</v>
      </c>
      <c r="AP49">
        <f t="shared" si="27"/>
        <v>-2.8663112295004015E-4</v>
      </c>
      <c r="AQ49">
        <f t="shared" si="27"/>
        <v>-4.7266576847920945</v>
      </c>
      <c r="AR49">
        <f t="shared" si="27"/>
        <v>-4.7269443159150448</v>
      </c>
      <c r="AS49">
        <f t="shared" si="27"/>
        <v>-1.4984350601609224</v>
      </c>
      <c r="AT49">
        <f t="shared" si="27"/>
        <v>-1.0461889874165415</v>
      </c>
      <c r="AU49">
        <f t="shared" si="23"/>
        <v>-7.2715683634925083</v>
      </c>
      <c r="AW49">
        <v>46</v>
      </c>
      <c r="AX49">
        <f>IF(Z49&gt;0, (R49*SUMPRODUCT(K49:$K$98, X49:$X$98)-K49*$AZ$3)/Z49, 0)</f>
        <v>-1172859.5419552852</v>
      </c>
    </row>
    <row r="50" spans="5:50" x14ac:dyDescent="0.25">
      <c r="E50">
        <v>2050</v>
      </c>
      <c r="F50" s="5">
        <v>3.5571999999999999E-2</v>
      </c>
      <c r="G50" s="5"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1.2435042568742187E-2</v>
      </c>
      <c r="L50" s="2">
        <v>47</v>
      </c>
      <c r="M50" s="6">
        <v>0.457001349</v>
      </c>
      <c r="Q50" s="4">
        <f t="shared" si="21"/>
        <v>25</v>
      </c>
      <c r="R50">
        <f t="shared" si="0"/>
        <v>500000</v>
      </c>
      <c r="S50">
        <f t="shared" si="1"/>
        <v>-1973249.0422662541</v>
      </c>
      <c r="U50">
        <f t="shared" si="13"/>
        <v>0.457001349</v>
      </c>
      <c r="V50">
        <f t="shared" si="14"/>
        <v>0.01</v>
      </c>
      <c r="W50">
        <f t="shared" si="15"/>
        <v>8.2322402702315401E-4</v>
      </c>
      <c r="X50">
        <f t="shared" si="16"/>
        <v>3.7621449087879382E-4</v>
      </c>
      <c r="Y50">
        <f t="shared" si="17"/>
        <v>8.2322402702315402E-6</v>
      </c>
      <c r="Z50">
        <f t="shared" si="18"/>
        <v>4.3877729587412864E-4</v>
      </c>
      <c r="AB50">
        <f t="shared" si="19"/>
        <v>-965.52615526096179</v>
      </c>
      <c r="AC50">
        <f t="shared" si="2"/>
        <v>-865.81687885180111</v>
      </c>
      <c r="AE50">
        <f t="shared" si="3"/>
        <v>0</v>
      </c>
      <c r="AF50">
        <f t="shared" si="24"/>
        <v>0</v>
      </c>
      <c r="AG50">
        <f t="shared" si="24"/>
        <v>-1.0969432396853216E-2</v>
      </c>
      <c r="AH50">
        <f t="shared" si="5"/>
        <v>-188.10724543939691</v>
      </c>
      <c r="AI50">
        <f t="shared" si="25"/>
        <v>-188.11821487179375</v>
      </c>
      <c r="AJ50">
        <f t="shared" si="7"/>
        <v>-99.70927640916068</v>
      </c>
      <c r="AK50">
        <f t="shared" si="22"/>
        <v>-67.586830868267327</v>
      </c>
      <c r="AL50">
        <f t="shared" si="26"/>
        <v>-355.41432214922173</v>
      </c>
      <c r="AN50">
        <f t="shared" si="27"/>
        <v>0</v>
      </c>
      <c r="AO50">
        <f t="shared" si="27"/>
        <v>0</v>
      </c>
      <c r="AP50">
        <f t="shared" si="27"/>
        <v>-1.364053588098094E-4</v>
      </c>
      <c r="AQ50">
        <f t="shared" si="27"/>
        <v>-2.339121604527735</v>
      </c>
      <c r="AR50">
        <f t="shared" si="27"/>
        <v>-2.339258009886545</v>
      </c>
      <c r="AS50">
        <f t="shared" si="27"/>
        <v>-1.2398890966463942</v>
      </c>
      <c r="AT50">
        <f t="shared" si="27"/>
        <v>-0.84044511893328266</v>
      </c>
      <c r="AU50">
        <f t="shared" si="23"/>
        <v>-4.4195922254662214</v>
      </c>
      <c r="AW50">
        <v>47</v>
      </c>
      <c r="AX50">
        <f>IF(Z50&gt;0, (R50*SUMPRODUCT(K50:$K$98, X50:$X$98)-K50*$AZ$3)/Z50, 0)</f>
        <v>-1973249.0422662541</v>
      </c>
    </row>
    <row r="51" spans="5:50" x14ac:dyDescent="0.25">
      <c r="E51">
        <v>2051</v>
      </c>
      <c r="F51" s="5">
        <v>3.5571999999999999E-2</v>
      </c>
      <c r="G51" s="5"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1.1102716579234095E-2</v>
      </c>
      <c r="L51" s="2">
        <v>48</v>
      </c>
      <c r="M51" s="6">
        <v>0.46737994300000002</v>
      </c>
      <c r="Q51" s="4">
        <f t="shared" si="21"/>
        <v>25</v>
      </c>
      <c r="R51">
        <f t="shared" si="0"/>
        <v>500000</v>
      </c>
      <c r="S51">
        <f t="shared" si="1"/>
        <v>-3379254.0124341119</v>
      </c>
      <c r="U51">
        <f t="shared" si="13"/>
        <v>0.46737994300000002</v>
      </c>
      <c r="V51">
        <f t="shared" si="14"/>
        <v>0.01</v>
      </c>
      <c r="W51">
        <f t="shared" si="15"/>
        <v>4.3877729587412864E-4</v>
      </c>
      <c r="X51">
        <f t="shared" si="16"/>
        <v>2.050757075353444E-4</v>
      </c>
      <c r="Y51">
        <f t="shared" si="17"/>
        <v>4.3877729587412869E-6</v>
      </c>
      <c r="Z51">
        <f t="shared" si="18"/>
        <v>2.2931381538004295E-4</v>
      </c>
      <c r="AB51">
        <f t="shared" si="19"/>
        <v>-865.81687885180111</v>
      </c>
      <c r="AC51">
        <f t="shared" si="2"/>
        <v>-774.90963072958527</v>
      </c>
      <c r="AE51">
        <f t="shared" si="3"/>
        <v>0</v>
      </c>
      <c r="AF51">
        <f t="shared" si="24"/>
        <v>0</v>
      </c>
      <c r="AG51">
        <f t="shared" si="24"/>
        <v>-5.7328453845010736E-3</v>
      </c>
      <c r="AH51">
        <f t="shared" si="5"/>
        <v>-102.5378537676722</v>
      </c>
      <c r="AI51">
        <f t="shared" si="25"/>
        <v>-102.5435866130567</v>
      </c>
      <c r="AJ51">
        <f t="shared" si="7"/>
        <v>-90.907248122215833</v>
      </c>
      <c r="AK51">
        <f t="shared" si="22"/>
        <v>-60.607181519626081</v>
      </c>
      <c r="AL51">
        <f t="shared" si="26"/>
        <v>-254.05801625489863</v>
      </c>
      <c r="AN51">
        <f t="shared" si="27"/>
        <v>0</v>
      </c>
      <c r="AO51">
        <f t="shared" si="27"/>
        <v>0</v>
      </c>
      <c r="AP51">
        <f t="shared" si="27"/>
        <v>-6.3650157496685726E-5</v>
      </c>
      <c r="AQ51">
        <f t="shared" si="27"/>
        <v>-1.1384487290254155</v>
      </c>
      <c r="AR51">
        <f t="shared" si="27"/>
        <v>-1.1385123791829121</v>
      </c>
      <c r="AS51">
        <f t="shared" si="27"/>
        <v>-1.0093174108990732</v>
      </c>
      <c r="AT51">
        <f t="shared" si="27"/>
        <v>-0.6729043590786028</v>
      </c>
      <c r="AU51">
        <f t="shared" si="23"/>
        <v>-2.8207341491605882</v>
      </c>
      <c r="AW51">
        <v>48</v>
      </c>
      <c r="AX51">
        <f>IF(Z51&gt;0, (R51*SUMPRODUCT(K51:$K$98, X51:$X$98)-K51*$AZ$3)/Z51, 0)</f>
        <v>-3379254.0124341119</v>
      </c>
    </row>
    <row r="52" spans="5:50" x14ac:dyDescent="0.25">
      <c r="E52">
        <v>2052</v>
      </c>
      <c r="F52" s="5">
        <v>3.5571999999999999E-2</v>
      </c>
      <c r="G52" s="5"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9.9131398028875842E-3</v>
      </c>
      <c r="L52" s="2">
        <v>49</v>
      </c>
      <c r="M52" s="6">
        <v>0.47825477199999999</v>
      </c>
      <c r="Q52" s="4">
        <f t="shared" si="21"/>
        <v>25</v>
      </c>
      <c r="R52">
        <f t="shared" si="0"/>
        <v>500000</v>
      </c>
      <c r="S52">
        <f t="shared" si="1"/>
        <v>-5903629.4158911677</v>
      </c>
      <c r="U52">
        <f t="shared" si="13"/>
        <v>0.47825477199999999</v>
      </c>
      <c r="V52">
        <f t="shared" si="14"/>
        <v>0.01</v>
      </c>
      <c r="W52">
        <f t="shared" si="15"/>
        <v>2.2931381538004295E-4</v>
      </c>
      <c r="X52">
        <f t="shared" si="16"/>
        <v>1.0967042649103254E-4</v>
      </c>
      <c r="Y52">
        <f t="shared" si="17"/>
        <v>2.2931381538004295E-6</v>
      </c>
      <c r="Z52">
        <f t="shared" si="18"/>
        <v>1.1735025073520999E-4</v>
      </c>
      <c r="AB52">
        <f t="shared" si="19"/>
        <v>-774.90963072958527</v>
      </c>
      <c r="AC52">
        <f t="shared" si="2"/>
        <v>-692.79239220258978</v>
      </c>
      <c r="AE52">
        <f t="shared" si="3"/>
        <v>0</v>
      </c>
      <c r="AF52">
        <f t="shared" si="24"/>
        <v>0</v>
      </c>
      <c r="AG52">
        <f t="shared" si="24"/>
        <v>-2.9337562683802495E-3</v>
      </c>
      <c r="AH52">
        <f t="shared" si="5"/>
        <v>-54.835213245516272</v>
      </c>
      <c r="AI52">
        <f t="shared" si="25"/>
        <v>-54.838147001784655</v>
      </c>
      <c r="AJ52">
        <f t="shared" si="7"/>
        <v>-82.117238526995493</v>
      </c>
      <c r="AK52">
        <f t="shared" si="22"/>
        <v>-54.243674151070977</v>
      </c>
      <c r="AL52">
        <f t="shared" si="26"/>
        <v>-191.19905967985113</v>
      </c>
      <c r="AN52">
        <f t="shared" si="27"/>
        <v>0</v>
      </c>
      <c r="AO52">
        <f t="shared" si="27"/>
        <v>0</v>
      </c>
      <c r="AP52">
        <f t="shared" si="27"/>
        <v>-2.90827360360512E-5</v>
      </c>
      <c r="AQ52">
        <f t="shared" si="27"/>
        <v>-0.54358913502395578</v>
      </c>
      <c r="AR52">
        <f t="shared" si="27"/>
        <v>-0.54361821775999186</v>
      </c>
      <c r="AS52">
        <f t="shared" si="27"/>
        <v>-0.81403966574517284</v>
      </c>
      <c r="AT52">
        <f t="shared" si="27"/>
        <v>-0.53772512528184613</v>
      </c>
      <c r="AU52">
        <f t="shared" si="23"/>
        <v>-1.8953830087870109</v>
      </c>
      <c r="AW52">
        <v>49</v>
      </c>
      <c r="AX52">
        <f>IF(Z52&gt;0, (R52*SUMPRODUCT(K52:$K$98, X52:$X$98)-K52*$AZ$3)/Z52, 0)</f>
        <v>-5903629.4158911677</v>
      </c>
    </row>
    <row r="53" spans="5:50" x14ac:dyDescent="0.25">
      <c r="E53">
        <v>2053</v>
      </c>
      <c r="F53" s="5">
        <v>3.5571999999999999E-2</v>
      </c>
      <c r="G53" s="5"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8.8510176811496272E-3</v>
      </c>
      <c r="L53" s="2">
        <v>50</v>
      </c>
      <c r="M53" s="6">
        <v>0.48949088600000001</v>
      </c>
      <c r="Q53" s="4">
        <f t="shared" si="21"/>
        <v>25</v>
      </c>
      <c r="R53">
        <f t="shared" si="0"/>
        <v>500000</v>
      </c>
      <c r="S53">
        <f t="shared" si="1"/>
        <v>-10538893.608575916</v>
      </c>
      <c r="U53">
        <f t="shared" si="13"/>
        <v>0.48949088600000001</v>
      </c>
      <c r="V53">
        <f t="shared" si="14"/>
        <v>0.01</v>
      </c>
      <c r="W53">
        <f t="shared" si="15"/>
        <v>1.1735025073520999E-4</v>
      </c>
      <c r="X53">
        <f t="shared" si="16"/>
        <v>5.744187820470009E-5</v>
      </c>
      <c r="Y53">
        <f t="shared" si="17"/>
        <v>1.1735025073520999E-6</v>
      </c>
      <c r="Z53">
        <f t="shared" si="18"/>
        <v>5.8734870023157796E-5</v>
      </c>
      <c r="AB53">
        <f t="shared" si="19"/>
        <v>-692.79239220258978</v>
      </c>
      <c r="AC53">
        <f t="shared" si="2"/>
        <v>-619.00054628759483</v>
      </c>
      <c r="AE53">
        <f t="shared" si="3"/>
        <v>0</v>
      </c>
      <c r="AF53">
        <f t="shared" si="24"/>
        <v>0</v>
      </c>
      <c r="AG53">
        <f t="shared" si="24"/>
        <v>-1.4683717505789449E-3</v>
      </c>
      <c r="AH53">
        <f t="shared" si="5"/>
        <v>-28.720939102350044</v>
      </c>
      <c r="AI53">
        <f t="shared" si="25"/>
        <v>-28.722407474100624</v>
      </c>
      <c r="AJ53">
        <f t="shared" si="7"/>
        <v>-73.791845914994951</v>
      </c>
      <c r="AK53">
        <f t="shared" si="22"/>
        <v>-48.495467454181288</v>
      </c>
      <c r="AL53">
        <f t="shared" si="26"/>
        <v>-151.00972084327685</v>
      </c>
      <c r="AN53">
        <f t="shared" si="27"/>
        <v>0</v>
      </c>
      <c r="AO53">
        <f t="shared" si="27"/>
        <v>0</v>
      </c>
      <c r="AP53">
        <f t="shared" si="27"/>
        <v>-1.2996584326874871E-5</v>
      </c>
      <c r="AQ53">
        <f t="shared" si="27"/>
        <v>-0.25420953981412192</v>
      </c>
      <c r="AR53">
        <f t="shared" si="27"/>
        <v>-0.25422253639844883</v>
      </c>
      <c r="AS53">
        <f t="shared" si="27"/>
        <v>-0.65313293291828922</v>
      </c>
      <c r="AT53">
        <f t="shared" si="27"/>
        <v>-0.42923423989257486</v>
      </c>
      <c r="AU53">
        <f t="shared" si="23"/>
        <v>-1.3365897092093129</v>
      </c>
      <c r="AW53">
        <v>50</v>
      </c>
      <c r="AX53">
        <f>IF(Z53&gt;0, (R53*SUMPRODUCT(K53:$K$98, X53:$X$98)-K53*$AZ$3)/Z53, 0)</f>
        <v>-10538893.608575916</v>
      </c>
    </row>
    <row r="54" spans="5:50" x14ac:dyDescent="0.25">
      <c r="E54">
        <v>2054</v>
      </c>
      <c r="F54" s="5">
        <v>3.5571999999999999E-2</v>
      </c>
      <c r="G54" s="5"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7.9026943581693102E-3</v>
      </c>
      <c r="L54" s="2">
        <v>51</v>
      </c>
      <c r="M54" s="6">
        <v>0.50154699899999999</v>
      </c>
      <c r="Q54" s="4">
        <f t="shared" si="21"/>
        <v>25</v>
      </c>
      <c r="R54">
        <f t="shared" si="0"/>
        <v>500000</v>
      </c>
      <c r="S54">
        <f t="shared" si="1"/>
        <v>-19271481.194725774</v>
      </c>
      <c r="U54">
        <f t="shared" si="13"/>
        <v>0.50154699899999999</v>
      </c>
      <c r="V54">
        <f t="shared" si="14"/>
        <v>0.01</v>
      </c>
      <c r="W54">
        <f t="shared" si="15"/>
        <v>5.8734870023157796E-5</v>
      </c>
      <c r="X54">
        <f t="shared" si="16"/>
        <v>2.9458297796769854E-5</v>
      </c>
      <c r="Y54">
        <f t="shared" si="17"/>
        <v>5.8734870023157798E-7</v>
      </c>
      <c r="Z54">
        <f t="shared" si="18"/>
        <v>2.8689223526156365E-5</v>
      </c>
      <c r="AB54">
        <f t="shared" si="19"/>
        <v>-619.00054628759483</v>
      </c>
      <c r="AC54">
        <f t="shared" si="2"/>
        <v>-552.88383167560664</v>
      </c>
      <c r="AE54">
        <f t="shared" si="3"/>
        <v>0</v>
      </c>
      <c r="AF54">
        <f t="shared" si="24"/>
        <v>0</v>
      </c>
      <c r="AG54">
        <f t="shared" si="24"/>
        <v>-7.1723058815390916E-4</v>
      </c>
      <c r="AH54">
        <f t="shared" si="5"/>
        <v>-14.729148898384926</v>
      </c>
      <c r="AI54">
        <f t="shared" si="25"/>
        <v>-14.729866128973081</v>
      </c>
      <c r="AJ54">
        <f t="shared" si="7"/>
        <v>-66.116714611988186</v>
      </c>
      <c r="AK54">
        <f t="shared" si="22"/>
        <v>-43.330038240131643</v>
      </c>
      <c r="AL54">
        <f t="shared" si="26"/>
        <v>-124.17661898109291</v>
      </c>
      <c r="AN54">
        <f t="shared" si="27"/>
        <v>0</v>
      </c>
      <c r="AO54">
        <f t="shared" si="27"/>
        <v>0</v>
      </c>
      <c r="AP54">
        <f t="shared" si="27"/>
        <v>-5.6680541225103537E-6</v>
      </c>
      <c r="AQ54">
        <f t="shared" si="27"/>
        <v>-0.11639996189990226</v>
      </c>
      <c r="AR54">
        <f t="shared" si="27"/>
        <v>-0.11640562995402479</v>
      </c>
      <c r="AS54">
        <f t="shared" si="27"/>
        <v>-0.52250018754484939</v>
      </c>
      <c r="AT54">
        <f t="shared" si="27"/>
        <v>-0.34242404873954879</v>
      </c>
      <c r="AU54">
        <f t="shared" si="23"/>
        <v>-0.98132986623842311</v>
      </c>
      <c r="AW54">
        <v>51</v>
      </c>
      <c r="AX54">
        <f>IF(Z54&gt;0, (R54*SUMPRODUCT(K54:$K$98, X54:$X$98)-K54*$AZ$3)/Z54, 0)</f>
        <v>-19271481.194725774</v>
      </c>
    </row>
    <row r="55" spans="5:50" x14ac:dyDescent="0.25">
      <c r="E55">
        <v>2055</v>
      </c>
      <c r="F55" s="5">
        <v>3.5571999999999999E-2</v>
      </c>
      <c r="G55" s="5"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7.0559771055083119E-3</v>
      </c>
      <c r="L55" s="2">
        <v>52</v>
      </c>
      <c r="M55" s="6">
        <v>0.51394563599999998</v>
      </c>
      <c r="Q55" s="4">
        <f t="shared" si="21"/>
        <v>25</v>
      </c>
      <c r="R55">
        <f t="shared" si="0"/>
        <v>500000</v>
      </c>
      <c r="S55">
        <f t="shared" si="1"/>
        <v>-36151255.80230394</v>
      </c>
      <c r="U55">
        <f t="shared" si="13"/>
        <v>0.51394563599999998</v>
      </c>
      <c r="V55">
        <f t="shared" si="14"/>
        <v>0.01</v>
      </c>
      <c r="W55">
        <f t="shared" si="15"/>
        <v>2.8689223526156365E-5</v>
      </c>
      <c r="X55">
        <f t="shared" si="16"/>
        <v>1.4744701231496595E-5</v>
      </c>
      <c r="Y55">
        <f t="shared" si="17"/>
        <v>2.8689223526156367E-7</v>
      </c>
      <c r="Z55">
        <f t="shared" si="18"/>
        <v>1.3657630059398206E-5</v>
      </c>
      <c r="AB55">
        <f t="shared" si="19"/>
        <v>-552.88383167560664</v>
      </c>
      <c r="AC55">
        <f t="shared" si="2"/>
        <v>-493.74047793054007</v>
      </c>
      <c r="AE55">
        <f t="shared" si="3"/>
        <v>0</v>
      </c>
      <c r="AF55">
        <f t="shared" si="24"/>
        <v>0</v>
      </c>
      <c r="AG55">
        <f t="shared" si="24"/>
        <v>-3.4144075148495514E-4</v>
      </c>
      <c r="AH55">
        <f t="shared" si="5"/>
        <v>-7.3723506157482976</v>
      </c>
      <c r="AI55">
        <f t="shared" si="25"/>
        <v>-7.3726920564997824</v>
      </c>
      <c r="AJ55">
        <f t="shared" si="7"/>
        <v>-59.143353745066577</v>
      </c>
      <c r="AK55">
        <f t="shared" si="22"/>
        <v>-38.701868217292471</v>
      </c>
      <c r="AL55">
        <f t="shared" si="26"/>
        <v>-105.21791401885883</v>
      </c>
      <c r="AN55">
        <f t="shared" si="27"/>
        <v>0</v>
      </c>
      <c r="AO55">
        <f t="shared" si="27"/>
        <v>0</v>
      </c>
      <c r="AP55">
        <f t="shared" si="27"/>
        <v>-2.4091981253653965E-6</v>
      </c>
      <c r="AQ55">
        <f t="shared" si="27"/>
        <v>-5.2019137158500095E-2</v>
      </c>
      <c r="AR55">
        <f t="shared" si="27"/>
        <v>-5.202154635662546E-2</v>
      </c>
      <c r="AS55">
        <f t="shared" si="27"/>
        <v>-0.41731414996816907</v>
      </c>
      <c r="AT55">
        <f t="shared" si="27"/>
        <v>-0.27307949608161547</v>
      </c>
      <c r="AU55">
        <f t="shared" si="23"/>
        <v>-0.74241519240640996</v>
      </c>
      <c r="AW55">
        <v>52</v>
      </c>
      <c r="AX55">
        <f>IF(Z55&gt;0, (R55*SUMPRODUCT(K55:$K$98, X55:$X$98)-K55*$AZ$3)/Z55, 0)</f>
        <v>-36151255.80230394</v>
      </c>
    </row>
    <row r="56" spans="5:50" x14ac:dyDescent="0.25">
      <c r="E56">
        <v>2056</v>
      </c>
      <c r="F56" s="5">
        <v>3.5571999999999999E-2</v>
      </c>
      <c r="G56" s="5"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6.2999795584895634E-3</v>
      </c>
      <c r="L56" s="2">
        <v>53</v>
      </c>
      <c r="M56" s="6">
        <v>0.52707773400000002</v>
      </c>
      <c r="Q56" s="4">
        <f t="shared" si="21"/>
        <v>25</v>
      </c>
      <c r="R56">
        <f t="shared" si="0"/>
        <v>500000</v>
      </c>
      <c r="S56">
        <f t="shared" si="1"/>
        <v>-69733097.310538381</v>
      </c>
      <c r="U56">
        <f t="shared" si="13"/>
        <v>0.52707773400000002</v>
      </c>
      <c r="V56">
        <f t="shared" si="14"/>
        <v>0.01</v>
      </c>
      <c r="W56">
        <f t="shared" si="15"/>
        <v>1.3657630059398206E-5</v>
      </c>
      <c r="X56">
        <f t="shared" si="16"/>
        <v>7.1986327035178918E-6</v>
      </c>
      <c r="Y56">
        <f t="shared" si="17"/>
        <v>1.3657630059398206E-7</v>
      </c>
      <c r="Z56">
        <f t="shared" si="18"/>
        <v>6.3224210552863315E-6</v>
      </c>
      <c r="AB56">
        <f t="shared" si="19"/>
        <v>-493.74047793054007</v>
      </c>
      <c r="AC56">
        <f t="shared" si="2"/>
        <v>-440.88200268647853</v>
      </c>
      <c r="AE56">
        <f t="shared" si="3"/>
        <v>0</v>
      </c>
      <c r="AF56">
        <f t="shared" si="24"/>
        <v>0</v>
      </c>
      <c r="AG56">
        <f t="shared" si="24"/>
        <v>-1.5806052638215828E-4</v>
      </c>
      <c r="AH56">
        <f t="shared" si="5"/>
        <v>-3.5993163517589459</v>
      </c>
      <c r="AI56">
        <f t="shared" si="25"/>
        <v>-3.5994744122853279</v>
      </c>
      <c r="AJ56">
        <f t="shared" si="7"/>
        <v>-52.858475244061538</v>
      </c>
      <c r="AK56">
        <f t="shared" si="22"/>
        <v>-34.561833455137808</v>
      </c>
      <c r="AL56">
        <f t="shared" si="26"/>
        <v>-91.019783111484671</v>
      </c>
      <c r="AN56">
        <f t="shared" si="27"/>
        <v>0</v>
      </c>
      <c r="AO56">
        <f t="shared" si="27"/>
        <v>0</v>
      </c>
      <c r="AP56">
        <f t="shared" si="27"/>
        <v>-9.9577808521169754E-7</v>
      </c>
      <c r="AQ56">
        <f t="shared" si="27"/>
        <v>-2.2675619440618591E-2</v>
      </c>
      <c r="AR56">
        <f t="shared" si="27"/>
        <v>-2.2676615218703802E-2</v>
      </c>
      <c r="AS56">
        <f t="shared" si="27"/>
        <v>-0.33300731353051433</v>
      </c>
      <c r="AT56">
        <f t="shared" si="27"/>
        <v>-0.21773884427128892</v>
      </c>
      <c r="AU56">
        <f t="shared" si="23"/>
        <v>-0.57342277302050704</v>
      </c>
      <c r="AW56">
        <v>53</v>
      </c>
      <c r="AX56">
        <f>IF(Z56&gt;0, (R56*SUMPRODUCT(K56:$K$98, X56:$X$98)-K56*$AZ$3)/Z56, 0)</f>
        <v>-69733097.310538381</v>
      </c>
    </row>
    <row r="57" spans="5:50" x14ac:dyDescent="0.25">
      <c r="E57">
        <v>2057</v>
      </c>
      <c r="F57" s="5">
        <v>3.5571999999999999E-2</v>
      </c>
      <c r="G57" s="5"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5.6249817486513955E-3</v>
      </c>
      <c r="L57" s="2">
        <v>54</v>
      </c>
      <c r="M57" s="6">
        <v>0.54097960300000003</v>
      </c>
      <c r="Q57" s="4">
        <f t="shared" si="21"/>
        <v>25</v>
      </c>
      <c r="R57">
        <f t="shared" si="0"/>
        <v>500000</v>
      </c>
      <c r="S57">
        <f t="shared" si="1"/>
        <v>-138667694.68393469</v>
      </c>
      <c r="U57">
        <f t="shared" si="13"/>
        <v>0.54097960300000003</v>
      </c>
      <c r="V57">
        <f t="shared" si="14"/>
        <v>0.01</v>
      </c>
      <c r="W57">
        <f t="shared" si="15"/>
        <v>6.3224210552863315E-6</v>
      </c>
      <c r="X57">
        <f t="shared" si="16"/>
        <v>3.4203008324876408E-6</v>
      </c>
      <c r="Y57">
        <f t="shared" si="17"/>
        <v>6.322421055286332E-8</v>
      </c>
      <c r="Z57">
        <f t="shared" si="18"/>
        <v>2.8388960122458271E-6</v>
      </c>
      <c r="AB57">
        <f t="shared" si="19"/>
        <v>-440.88200268647853</v>
      </c>
      <c r="AC57">
        <f t="shared" si="2"/>
        <v>-393.66316546554407</v>
      </c>
      <c r="AE57">
        <f t="shared" si="3"/>
        <v>0</v>
      </c>
      <c r="AF57">
        <f t="shared" si="24"/>
        <v>0</v>
      </c>
      <c r="AG57">
        <f t="shared" si="24"/>
        <v>-7.0972400306145678E-5</v>
      </c>
      <c r="AH57">
        <f t="shared" si="5"/>
        <v>-1.7101504162438204</v>
      </c>
      <c r="AI57">
        <f t="shared" si="25"/>
        <v>-1.7102213886441264</v>
      </c>
      <c r="AJ57">
        <f t="shared" si="7"/>
        <v>-47.218837220934461</v>
      </c>
      <c r="AK57">
        <f t="shared" si="22"/>
        <v>-30.861740188053499</v>
      </c>
      <c r="AL57">
        <f t="shared" si="26"/>
        <v>-79.790798797632092</v>
      </c>
      <c r="AN57">
        <f t="shared" si="27"/>
        <v>0</v>
      </c>
      <c r="AO57">
        <f t="shared" si="27"/>
        <v>0</v>
      </c>
      <c r="AP57">
        <f t="shared" si="27"/>
        <v>-3.9921845638005014E-7</v>
      </c>
      <c r="AQ57">
        <f t="shared" si="27"/>
        <v>-9.6195648788200763E-3</v>
      </c>
      <c r="AR57">
        <f t="shared" si="27"/>
        <v>-9.6199640972764559E-3</v>
      </c>
      <c r="AS57">
        <f t="shared" si="27"/>
        <v>-0.26560509756029754</v>
      </c>
      <c r="AT57">
        <f t="shared" si="27"/>
        <v>-0.17359672528942222</v>
      </c>
      <c r="AU57">
        <f t="shared" si="23"/>
        <v>-0.4488217869469962</v>
      </c>
      <c r="AW57">
        <v>54</v>
      </c>
      <c r="AX57">
        <f>IF(Z57&gt;0, (R57*SUMPRODUCT(K57:$K$98, X57:$X$98)-K57*$AZ$3)/Z57, 0)</f>
        <v>-138667694.68393469</v>
      </c>
    </row>
    <row r="58" spans="5:50" x14ac:dyDescent="0.25">
      <c r="E58">
        <v>2058</v>
      </c>
      <c r="F58" s="5">
        <v>3.5571999999999999E-2</v>
      </c>
      <c r="G58" s="5"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5.0223051327244602E-3</v>
      </c>
      <c r="L58" s="2">
        <v>55</v>
      </c>
      <c r="M58" s="6">
        <v>0.55513806300000001</v>
      </c>
      <c r="Q58" s="4">
        <f t="shared" si="21"/>
        <v>25</v>
      </c>
      <c r="R58">
        <f t="shared" si="0"/>
        <v>500000</v>
      </c>
      <c r="S58">
        <f t="shared" si="1"/>
        <v>-284718462.7929644</v>
      </c>
      <c r="U58">
        <f t="shared" si="13"/>
        <v>0.55513806300000001</v>
      </c>
      <c r="V58">
        <f t="shared" si="14"/>
        <v>0.01</v>
      </c>
      <c r="W58">
        <f t="shared" si="15"/>
        <v>2.8388960122458271E-6</v>
      </c>
      <c r="X58">
        <f t="shared" si="16"/>
        <v>1.5759792332965729E-6</v>
      </c>
      <c r="Y58">
        <f t="shared" si="17"/>
        <v>2.838896012245827E-8</v>
      </c>
      <c r="Z58">
        <f t="shared" si="18"/>
        <v>1.234527818826796E-6</v>
      </c>
      <c r="AB58">
        <f t="shared" si="19"/>
        <v>-393.66316546554407</v>
      </c>
      <c r="AC58">
        <f t="shared" si="2"/>
        <v>-351.49286285151658</v>
      </c>
      <c r="AE58">
        <f t="shared" si="3"/>
        <v>0</v>
      </c>
      <c r="AF58">
        <f t="shared" si="24"/>
        <v>0</v>
      </c>
      <c r="AG58">
        <f t="shared" si="24"/>
        <v>-3.0863195470669896E-5</v>
      </c>
      <c r="AH58">
        <f t="shared" si="5"/>
        <v>-0.78798961664828648</v>
      </c>
      <c r="AI58">
        <f t="shared" si="25"/>
        <v>-0.78802047984375712</v>
      </c>
      <c r="AJ58">
        <f t="shared" si="7"/>
        <v>-42.170302614027491</v>
      </c>
      <c r="AK58">
        <f t="shared" si="22"/>
        <v>-27.556421582588086</v>
      </c>
      <c r="AL58">
        <f t="shared" si="26"/>
        <v>-70.514744676459344</v>
      </c>
      <c r="AN58">
        <f t="shared" si="27"/>
        <v>0</v>
      </c>
      <c r="AO58">
        <f t="shared" si="27"/>
        <v>0</v>
      </c>
      <c r="AP58">
        <f t="shared" si="27"/>
        <v>-1.5500438502462372E-7</v>
      </c>
      <c r="AQ58">
        <f t="shared" si="27"/>
        <v>-3.9575242962262688E-3</v>
      </c>
      <c r="AR58">
        <f t="shared" si="27"/>
        <v>-3.9576793006112932E-3</v>
      </c>
      <c r="AS58">
        <f t="shared" si="27"/>
        <v>-0.211792127266974</v>
      </c>
      <c r="AT58">
        <f t="shared" si="27"/>
        <v>-0.13839675755375125</v>
      </c>
      <c r="AU58">
        <f t="shared" si="23"/>
        <v>-0.35414656412133655</v>
      </c>
      <c r="AW58">
        <v>55</v>
      </c>
      <c r="AX58">
        <f>IF(Z58&gt;0, (R58*SUMPRODUCT(K58:$K$98, X58:$X$98)-K58*$AZ$3)/Z58, 0)</f>
        <v>-284718462.7929644</v>
      </c>
    </row>
    <row r="59" spans="5:50" x14ac:dyDescent="0.25">
      <c r="E59">
        <v>2059</v>
      </c>
      <c r="F59" s="5">
        <v>3.5571999999999999E-2</v>
      </c>
      <c r="G59" s="5"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4.4842010113611249E-3</v>
      </c>
      <c r="L59" s="2">
        <v>56</v>
      </c>
      <c r="M59" s="6">
        <v>0.569934367</v>
      </c>
      <c r="Q59" s="4">
        <f t="shared" si="21"/>
        <v>25</v>
      </c>
      <c r="R59">
        <f t="shared" si="0"/>
        <v>500000</v>
      </c>
      <c r="S59">
        <f t="shared" si="1"/>
        <v>-605180561.78920221</v>
      </c>
      <c r="U59">
        <f t="shared" si="13"/>
        <v>0.569934367</v>
      </c>
      <c r="V59">
        <f t="shared" si="14"/>
        <v>0.01</v>
      </c>
      <c r="W59">
        <f t="shared" si="15"/>
        <v>1.234527818826796E-6</v>
      </c>
      <c r="X59">
        <f t="shared" si="16"/>
        <v>7.0359983096694067E-7</v>
      </c>
      <c r="Y59">
        <f t="shared" si="17"/>
        <v>1.234527818826796E-8</v>
      </c>
      <c r="Z59">
        <f t="shared" si="18"/>
        <v>5.1858270967158729E-7</v>
      </c>
      <c r="AB59">
        <f t="shared" si="19"/>
        <v>-351.49286285151658</v>
      </c>
      <c r="AC59">
        <f t="shared" si="2"/>
        <v>-313.83617557321793</v>
      </c>
      <c r="AE59">
        <f t="shared" si="3"/>
        <v>0</v>
      </c>
      <c r="AF59">
        <f t="shared" si="24"/>
        <v>0</v>
      </c>
      <c r="AG59">
        <f t="shared" si="24"/>
        <v>-1.2964567741789682E-5</v>
      </c>
      <c r="AH59">
        <f t="shared" si="5"/>
        <v>-0.35179991548347034</v>
      </c>
      <c r="AI59">
        <f t="shared" si="25"/>
        <v>-0.35181288005121214</v>
      </c>
      <c r="AJ59">
        <f t="shared" si="7"/>
        <v>-37.656687278298648</v>
      </c>
      <c r="AK59">
        <f t="shared" si="22"/>
        <v>-24.604500399606163</v>
      </c>
      <c r="AL59">
        <f t="shared" si="26"/>
        <v>-62.613000557956028</v>
      </c>
      <c r="AN59">
        <f t="shared" si="27"/>
        <v>0</v>
      </c>
      <c r="AO59">
        <f t="shared" si="27"/>
        <v>0</v>
      </c>
      <c r="AP59">
        <f t="shared" si="27"/>
        <v>-5.8135727779593105E-8</v>
      </c>
      <c r="AQ59">
        <f t="shared" si="27"/>
        <v>-1.5775415368077359E-3</v>
      </c>
      <c r="AR59">
        <f t="shared" si="27"/>
        <v>-1.5775996725355156E-3</v>
      </c>
      <c r="AS59">
        <f t="shared" si="27"/>
        <v>-0.16886015517785641</v>
      </c>
      <c r="AT59">
        <f t="shared" si="27"/>
        <v>-0.11033152557594916</v>
      </c>
      <c r="AU59">
        <f t="shared" si="23"/>
        <v>-0.28076928042634108</v>
      </c>
      <c r="AW59">
        <v>56</v>
      </c>
      <c r="AX59">
        <f>IF(Z59&gt;0, (R59*SUMPRODUCT(K59:$K$98, X59:$X$98)-K59*$AZ$3)/Z59, 0)</f>
        <v>-605180561.78920221</v>
      </c>
    </row>
    <row r="60" spans="5:50" x14ac:dyDescent="0.25">
      <c r="E60">
        <v>2060</v>
      </c>
      <c r="F60" s="5">
        <v>3.5571999999999999E-2</v>
      </c>
      <c r="G60" s="5"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4.0037509030010042E-3</v>
      </c>
      <c r="L60" s="2">
        <v>57</v>
      </c>
      <c r="M60" s="6">
        <v>0.58483052300000005</v>
      </c>
      <c r="Q60" s="4">
        <f t="shared" si="21"/>
        <v>25</v>
      </c>
      <c r="R60">
        <f t="shared" si="0"/>
        <v>500000</v>
      </c>
      <c r="S60">
        <f t="shared" si="1"/>
        <v>-1333620465.1725171</v>
      </c>
      <c r="U60">
        <f t="shared" si="13"/>
        <v>0.58483052300000005</v>
      </c>
      <c r="V60">
        <f t="shared" si="14"/>
        <v>0.01</v>
      </c>
      <c r="W60">
        <f t="shared" si="15"/>
        <v>5.1858270967158729E-7</v>
      </c>
      <c r="X60">
        <f t="shared" si="16"/>
        <v>3.0328299731599159E-7</v>
      </c>
      <c r="Y60">
        <f t="shared" si="17"/>
        <v>5.1858270967158733E-9</v>
      </c>
      <c r="Z60">
        <f t="shared" si="18"/>
        <v>2.1011388525887982E-7</v>
      </c>
      <c r="AB60">
        <f t="shared" si="19"/>
        <v>-313.83617557321793</v>
      </c>
      <c r="AC60">
        <f t="shared" si="2"/>
        <v>-280.21217739815216</v>
      </c>
      <c r="AE60">
        <f t="shared" si="3"/>
        <v>0</v>
      </c>
      <c r="AF60">
        <f t="shared" si="24"/>
        <v>0</v>
      </c>
      <c r="AG60">
        <f t="shared" si="24"/>
        <v>-5.2528471314719954E-6</v>
      </c>
      <c r="AH60">
        <f t="shared" si="5"/>
        <v>-0.15164149865799578</v>
      </c>
      <c r="AI60">
        <f t="shared" si="25"/>
        <v>-0.15164675150512724</v>
      </c>
      <c r="AJ60">
        <f t="shared" si="7"/>
        <v>-33.623998175065765</v>
      </c>
      <c r="AK60">
        <f t="shared" si="22"/>
        <v>-21.968532290125257</v>
      </c>
      <c r="AL60">
        <f t="shared" si="26"/>
        <v>-55.744177216696144</v>
      </c>
      <c r="AN60">
        <f t="shared" si="27"/>
        <v>0</v>
      </c>
      <c r="AO60">
        <f t="shared" si="27"/>
        <v>0</v>
      </c>
      <c r="AP60">
        <f t="shared" si="27"/>
        <v>-2.1031091445957236E-8</v>
      </c>
      <c r="AQ60">
        <f t="shared" si="27"/>
        <v>-6.0713478718437623E-4</v>
      </c>
      <c r="AR60">
        <f t="shared" si="27"/>
        <v>-6.0715581827582206E-4</v>
      </c>
      <c r="AS60">
        <f t="shared" si="27"/>
        <v>-0.13462211305592367</v>
      </c>
      <c r="AT60">
        <f t="shared" si="27"/>
        <v>-8.7956530994195717E-2</v>
      </c>
      <c r="AU60">
        <f t="shared" si="23"/>
        <v>-0.22318579986839518</v>
      </c>
      <c r="AW60">
        <v>57</v>
      </c>
      <c r="AX60">
        <f>IF(Z60&gt;0, (R60*SUMPRODUCT(K60:$K$98, X60:$X$98)-K60*$AZ$3)/Z60, 0)</f>
        <v>-1333620465.1725171</v>
      </c>
    </row>
    <row r="61" spans="5:50" x14ac:dyDescent="0.25">
      <c r="E61">
        <v>2061</v>
      </c>
      <c r="F61" s="5">
        <v>3.5571999999999999E-2</v>
      </c>
      <c r="G61" s="5"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3.5747775919651821E-3</v>
      </c>
      <c r="L61" s="2">
        <v>58</v>
      </c>
      <c r="M61" s="6">
        <v>0.59948279800000004</v>
      </c>
      <c r="Q61" s="4">
        <f t="shared" si="21"/>
        <v>25</v>
      </c>
      <c r="R61">
        <f t="shared" si="0"/>
        <v>500000</v>
      </c>
      <c r="S61">
        <f t="shared" si="1"/>
        <v>-3049122946.1572795</v>
      </c>
      <c r="U61">
        <f t="shared" si="13"/>
        <v>0.59948279800000004</v>
      </c>
      <c r="V61">
        <f t="shared" si="14"/>
        <v>0.01</v>
      </c>
      <c r="W61">
        <f t="shared" si="15"/>
        <v>2.1011388525887982E-7</v>
      </c>
      <c r="X61">
        <f t="shared" si="16"/>
        <v>1.2595965983364425E-7</v>
      </c>
      <c r="Y61">
        <f t="shared" si="17"/>
        <v>2.1011388525887983E-9</v>
      </c>
      <c r="Z61">
        <f t="shared" si="18"/>
        <v>8.2053086572646783E-8</v>
      </c>
      <c r="AB61">
        <f t="shared" si="19"/>
        <v>-280.21217739815216</v>
      </c>
      <c r="AC61">
        <f t="shared" si="2"/>
        <v>-250.18994907168707</v>
      </c>
      <c r="AE61">
        <f t="shared" si="3"/>
        <v>0</v>
      </c>
      <c r="AF61">
        <f t="shared" si="24"/>
        <v>0</v>
      </c>
      <c r="AG61">
        <f t="shared" si="24"/>
        <v>-2.0513271643161695E-6</v>
      </c>
      <c r="AH61">
        <f t="shared" si="5"/>
        <v>-6.2979829916822119E-2</v>
      </c>
      <c r="AI61">
        <f t="shared" si="25"/>
        <v>-6.2981881243986432E-2</v>
      </c>
      <c r="AJ61">
        <f t="shared" si="7"/>
        <v>-30.022228326465097</v>
      </c>
      <c r="AK61">
        <f t="shared" si="22"/>
        <v>-19.614852417870654</v>
      </c>
      <c r="AL61">
        <f t="shared" si="26"/>
        <v>-49.700062625579733</v>
      </c>
      <c r="AN61">
        <f t="shared" si="27"/>
        <v>0</v>
      </c>
      <c r="AO61">
        <f t="shared" si="27"/>
        <v>0</v>
      </c>
      <c r="AP61">
        <f t="shared" si="27"/>
        <v>-7.3330383807869213E-9</v>
      </c>
      <c r="AQ61">
        <f t="shared" si="27"/>
        <v>-2.251388847324341E-4</v>
      </c>
      <c r="AR61">
        <f t="shared" si="27"/>
        <v>-2.2514621777081488E-4</v>
      </c>
      <c r="AS61">
        <f t="shared" si="27"/>
        <v>-0.10732278908230977</v>
      </c>
      <c r="AT61">
        <f t="shared" si="27"/>
        <v>-7.0118734893108089E-2</v>
      </c>
      <c r="AU61">
        <f t="shared" si="23"/>
        <v>-0.17766667019318866</v>
      </c>
      <c r="AW61">
        <v>58</v>
      </c>
      <c r="AX61">
        <f>IF(Z61&gt;0, (R61*SUMPRODUCT(K61:$K$98, X61:$X$98)-K61*$AZ$3)/Z61, 0)</f>
        <v>-3049122946.1572795</v>
      </c>
    </row>
    <row r="62" spans="5:50" x14ac:dyDescent="0.25">
      <c r="E62">
        <v>2062</v>
      </c>
      <c r="F62" s="5">
        <v>3.5571999999999999E-2</v>
      </c>
      <c r="G62" s="5"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3.1917657071117694E-3</v>
      </c>
      <c r="L62" s="2">
        <v>59</v>
      </c>
      <c r="M62" s="6">
        <v>0.61448546299999995</v>
      </c>
      <c r="Q62" s="4">
        <f t="shared" si="21"/>
        <v>25</v>
      </c>
      <c r="R62">
        <f t="shared" si="0"/>
        <v>500000</v>
      </c>
      <c r="S62">
        <f t="shared" si="1"/>
        <v>-7249875105.0347471</v>
      </c>
      <c r="U62">
        <f t="shared" si="13"/>
        <v>0.61448546299999995</v>
      </c>
      <c r="V62">
        <f t="shared" si="14"/>
        <v>0.01</v>
      </c>
      <c r="W62">
        <f t="shared" si="15"/>
        <v>8.2053086572646783E-8</v>
      </c>
      <c r="X62">
        <f t="shared" si="16"/>
        <v>5.0420428893171939E-8</v>
      </c>
      <c r="Y62">
        <f t="shared" si="17"/>
        <v>8.2053086572646784E-10</v>
      </c>
      <c r="Z62">
        <f t="shared" si="18"/>
        <v>3.0812126813748376E-8</v>
      </c>
      <c r="AB62">
        <f t="shared" si="19"/>
        <v>-250.18994907168707</v>
      </c>
      <c r="AC62">
        <f t="shared" si="2"/>
        <v>-223.38407112016796</v>
      </c>
      <c r="AE62">
        <f t="shared" si="3"/>
        <v>0</v>
      </c>
      <c r="AF62">
        <f t="shared" si="24"/>
        <v>0</v>
      </c>
      <c r="AG62">
        <f t="shared" si="24"/>
        <v>-7.7030317034370937E-7</v>
      </c>
      <c r="AH62">
        <f t="shared" si="5"/>
        <v>-2.5210214446585968E-2</v>
      </c>
      <c r="AI62">
        <f t="shared" si="25"/>
        <v>-2.5210984749756311E-2</v>
      </c>
      <c r="AJ62">
        <f t="shared" si="7"/>
        <v>-26.805877951519108</v>
      </c>
      <c r="AK62">
        <f t="shared" si="22"/>
        <v>-17.513296435018095</v>
      </c>
      <c r="AL62">
        <f t="shared" si="26"/>
        <v>-44.344385371286961</v>
      </c>
      <c r="AN62">
        <f t="shared" si="27"/>
        <v>0</v>
      </c>
      <c r="AO62">
        <f t="shared" si="27"/>
        <v>0</v>
      </c>
      <c r="AP62">
        <f t="shared" si="27"/>
        <v>-2.4586272431825273E-9</v>
      </c>
      <c r="AQ62">
        <f t="shared" si="27"/>
        <v>-8.0465097939546809E-5</v>
      </c>
      <c r="AR62">
        <f t="shared" si="27"/>
        <v>-8.0467556566789984E-5</v>
      </c>
      <c r="AS62">
        <f t="shared" si="27"/>
        <v>-8.5558081994682178E-2</v>
      </c>
      <c r="AT62">
        <f t="shared" si="27"/>
        <v>-5.589833897977356E-2</v>
      </c>
      <c r="AU62">
        <f t="shared" si="23"/>
        <v>-0.14153688853102253</v>
      </c>
      <c r="AW62">
        <v>59</v>
      </c>
      <c r="AX62">
        <f>IF(Z62&gt;0, (R62*SUMPRODUCT(K62:$K$98, X62:$X$98)-K62*$AZ$3)/Z62, 0)</f>
        <v>-7249875105.0347471</v>
      </c>
    </row>
    <row r="63" spans="5:50" x14ac:dyDescent="0.25">
      <c r="E63">
        <v>2063</v>
      </c>
      <c r="F63" s="5">
        <v>3.5571999999999999E-2</v>
      </c>
      <c r="G63" s="5"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2.8497908099212226E-3</v>
      </c>
      <c r="L63" s="2">
        <v>60</v>
      </c>
      <c r="M63" s="6">
        <v>0.62975077099999999</v>
      </c>
      <c r="Q63" s="4">
        <f t="shared" si="21"/>
        <v>25</v>
      </c>
      <c r="R63">
        <f t="shared" si="0"/>
        <v>500000</v>
      </c>
      <c r="S63">
        <f t="shared" si="1"/>
        <v>-17968407538.30455</v>
      </c>
      <c r="U63">
        <f t="shared" si="13"/>
        <v>0.62975077099999999</v>
      </c>
      <c r="V63">
        <f t="shared" si="14"/>
        <v>0.01</v>
      </c>
      <c r="W63">
        <f t="shared" si="15"/>
        <v>3.0812126813748376E-8</v>
      </c>
      <c r="X63">
        <f t="shared" si="16"/>
        <v>1.9403960617107813E-8</v>
      </c>
      <c r="Y63">
        <f t="shared" si="17"/>
        <v>3.0812126813748378E-10</v>
      </c>
      <c r="Z63">
        <f t="shared" si="18"/>
        <v>1.110004492850308E-8</v>
      </c>
      <c r="AB63">
        <f t="shared" si="19"/>
        <v>-223.38407112016796</v>
      </c>
      <c r="AC63">
        <f t="shared" si="2"/>
        <v>-199.45013096883395</v>
      </c>
      <c r="AE63">
        <f t="shared" si="3"/>
        <v>0</v>
      </c>
      <c r="AF63">
        <f t="shared" si="24"/>
        <v>0</v>
      </c>
      <c r="AG63">
        <f t="shared" si="24"/>
        <v>-2.7750112321257699E-7</v>
      </c>
      <c r="AH63">
        <f t="shared" si="5"/>
        <v>-9.7019803085539071E-3</v>
      </c>
      <c r="AI63">
        <f t="shared" si="25"/>
        <v>-9.7022578096771193E-3</v>
      </c>
      <c r="AJ63">
        <f t="shared" si="7"/>
        <v>-23.933940151334014</v>
      </c>
      <c r="AK63">
        <f t="shared" si="22"/>
        <v>-15.636884978411759</v>
      </c>
      <c r="AL63">
        <f t="shared" si="26"/>
        <v>-39.580527387555449</v>
      </c>
      <c r="AN63">
        <f t="shared" si="27"/>
        <v>0</v>
      </c>
      <c r="AO63">
        <f t="shared" si="27"/>
        <v>0</v>
      </c>
      <c r="AP63">
        <f t="shared" si="27"/>
        <v>-7.9082015067401872E-10</v>
      </c>
      <c r="AQ63">
        <f t="shared" si="27"/>
        <v>-2.764861432135359E-5</v>
      </c>
      <c r="AR63">
        <f t="shared" si="27"/>
        <v>-2.7649405141504264E-5</v>
      </c>
      <c r="AS63">
        <f t="shared" si="27"/>
        <v>-6.8206722688476232E-2</v>
      </c>
      <c r="AT63">
        <f t="shared" si="27"/>
        <v>-4.4561851107273044E-2</v>
      </c>
      <c r="AU63">
        <f t="shared" si="23"/>
        <v>-0.11279622320089078</v>
      </c>
      <c r="AW63">
        <v>60</v>
      </c>
      <c r="AX63">
        <f>IF(Z63&gt;0, (R63*SUMPRODUCT(K63:$K$98, X63:$X$98)-K63*$AZ$3)/Z63, 0)</f>
        <v>-17968407538.30455</v>
      </c>
    </row>
    <row r="64" spans="5:50" x14ac:dyDescent="0.25">
      <c r="E64">
        <v>2064</v>
      </c>
      <c r="F64" s="5">
        <v>3.5571999999999999E-2</v>
      </c>
      <c r="G64" s="5"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2.5444560802868059E-3</v>
      </c>
      <c r="L64" s="2">
        <v>61</v>
      </c>
      <c r="M64" s="6">
        <v>0.64518007799999999</v>
      </c>
      <c r="Q64" s="4">
        <f t="shared" si="21"/>
        <v>25</v>
      </c>
      <c r="R64">
        <f t="shared" si="0"/>
        <v>500000</v>
      </c>
      <c r="S64">
        <f t="shared" si="1"/>
        <v>-46526381132.47715</v>
      </c>
      <c r="U64">
        <f t="shared" si="13"/>
        <v>0.64518007799999999</v>
      </c>
      <c r="V64">
        <f t="shared" si="14"/>
        <v>0.01</v>
      </c>
      <c r="W64">
        <f t="shared" si="15"/>
        <v>1.110004492850308E-8</v>
      </c>
      <c r="X64">
        <f t="shared" si="16"/>
        <v>7.1615278527751214E-9</v>
      </c>
      <c r="Y64">
        <f t="shared" si="17"/>
        <v>1.110004492850308E-10</v>
      </c>
      <c r="Z64">
        <f t="shared" si="18"/>
        <v>3.8275166264429279E-9</v>
      </c>
      <c r="AB64">
        <f t="shared" si="19"/>
        <v>-199.45013096883395</v>
      </c>
      <c r="AC64">
        <f t="shared" si="2"/>
        <v>-178.08049735277683</v>
      </c>
      <c r="AE64">
        <f t="shared" si="3"/>
        <v>0</v>
      </c>
      <c r="AF64">
        <f t="shared" si="24"/>
        <v>0</v>
      </c>
      <c r="AG64">
        <f t="shared" si="24"/>
        <v>-9.5687915661073202E-8</v>
      </c>
      <c r="AH64">
        <f t="shared" si="5"/>
        <v>-3.5807639263875607E-3</v>
      </c>
      <c r="AI64">
        <f t="shared" si="25"/>
        <v>-3.5808596143032216E-3</v>
      </c>
      <c r="AJ64">
        <f t="shared" si="7"/>
        <v>-21.369633616057115</v>
      </c>
      <c r="AK64">
        <f t="shared" si="22"/>
        <v>-13.961509167818377</v>
      </c>
      <c r="AL64">
        <f t="shared" si="26"/>
        <v>-35.334723643489795</v>
      </c>
      <c r="AN64">
        <f t="shared" si="27"/>
        <v>0</v>
      </c>
      <c r="AO64">
        <f t="shared" si="27"/>
        <v>0</v>
      </c>
      <c r="AP64">
        <f t="shared" si="27"/>
        <v>-2.4347369881378881E-10</v>
      </c>
      <c r="AQ64">
        <f t="shared" si="27"/>
        <v>-9.1110965445684854E-6</v>
      </c>
      <c r="AR64">
        <f t="shared" si="27"/>
        <v>-9.1113400182672986E-6</v>
      </c>
      <c r="AS64">
        <f t="shared" si="27"/>
        <v>-5.437409418787785E-2</v>
      </c>
      <c r="AT64">
        <f t="shared" si="27"/>
        <v>-3.5524446892035454E-2</v>
      </c>
      <c r="AU64">
        <f t="shared" si="23"/>
        <v>-8.9907652419931566E-2</v>
      </c>
      <c r="AW64">
        <v>61</v>
      </c>
      <c r="AX64">
        <f>IF(Z64&gt;0, (R64*SUMPRODUCT(K64:$K$98, X64:$X$98)-K64*$AZ$3)/Z64, 0)</f>
        <v>-46526381132.47715</v>
      </c>
    </row>
    <row r="65" spans="5:50" x14ac:dyDescent="0.25">
      <c r="E65">
        <v>2065</v>
      </c>
      <c r="F65" s="5">
        <v>3.5571999999999999E-2</v>
      </c>
      <c r="G65" s="5"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2.2718357859703624E-3</v>
      </c>
      <c r="L65" s="2">
        <v>62</v>
      </c>
      <c r="M65" s="6">
        <v>0.66067595400000001</v>
      </c>
      <c r="Q65" s="4">
        <f t="shared" si="21"/>
        <v>25</v>
      </c>
      <c r="R65">
        <f t="shared" si="0"/>
        <v>500000</v>
      </c>
      <c r="S65">
        <f t="shared" si="1"/>
        <v>-126141453201.77664</v>
      </c>
      <c r="U65">
        <f t="shared" si="13"/>
        <v>0.66067595400000001</v>
      </c>
      <c r="V65">
        <f t="shared" si="14"/>
        <v>0.01</v>
      </c>
      <c r="W65">
        <f t="shared" si="15"/>
        <v>3.8275166264429279E-9</v>
      </c>
      <c r="X65">
        <f t="shared" si="16"/>
        <v>2.5287481986260429E-9</v>
      </c>
      <c r="Y65">
        <f t="shared" si="17"/>
        <v>3.8275166264429276E-11</v>
      </c>
      <c r="Z65">
        <f t="shared" si="18"/>
        <v>1.2604932615524558E-9</v>
      </c>
      <c r="AB65">
        <f t="shared" si="19"/>
        <v>-178.08049735277683</v>
      </c>
      <c r="AC65">
        <f t="shared" si="2"/>
        <v>-159.0004517632739</v>
      </c>
      <c r="AE65">
        <f t="shared" si="3"/>
        <v>0</v>
      </c>
      <c r="AF65">
        <f t="shared" si="24"/>
        <v>0</v>
      </c>
      <c r="AG65">
        <f t="shared" si="24"/>
        <v>-3.1512331538811396E-8</v>
      </c>
      <c r="AH65">
        <f t="shared" si="5"/>
        <v>-1.2643740993130215E-3</v>
      </c>
      <c r="AI65">
        <f t="shared" si="25"/>
        <v>-1.2644056116445604E-3</v>
      </c>
      <c r="AJ65">
        <f t="shared" si="7"/>
        <v>-19.08004558950293</v>
      </c>
      <c r="AK65">
        <f t="shared" si="22"/>
        <v>-12.465634814694379</v>
      </c>
      <c r="AL65">
        <f t="shared" si="26"/>
        <v>-31.546944809808952</v>
      </c>
      <c r="AN65">
        <f t="shared" si="27"/>
        <v>0</v>
      </c>
      <c r="AO65">
        <f t="shared" si="27"/>
        <v>0</v>
      </c>
      <c r="AP65">
        <f t="shared" si="27"/>
        <v>-7.1590842489234232E-11</v>
      </c>
      <c r="AQ65">
        <f t="shared" si="27"/>
        <v>-2.8724503256733672E-6</v>
      </c>
      <c r="AR65">
        <f t="shared" si="27"/>
        <v>-2.8725219165158569E-6</v>
      </c>
      <c r="AS65">
        <f t="shared" si="27"/>
        <v>-4.3346730368178737E-2</v>
      </c>
      <c r="AT65">
        <f t="shared" si="27"/>
        <v>-2.8319875266860719E-2</v>
      </c>
      <c r="AU65">
        <f t="shared" si="23"/>
        <v>-7.1669478156955971E-2</v>
      </c>
      <c r="AW65">
        <v>62</v>
      </c>
      <c r="AX65">
        <f>IF(Z65&gt;0, (R65*SUMPRODUCT(K65:$K$98, X65:$X$98)-K65*$AZ$3)/Z65, 0)</f>
        <v>-126141453201.77664</v>
      </c>
    </row>
    <row r="66" spans="5:50" x14ac:dyDescent="0.25">
      <c r="E66">
        <v>2066</v>
      </c>
      <c r="F66" s="5">
        <v>3.5571999999999999E-2</v>
      </c>
      <c r="G66" s="5"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2.0284248089021089E-3</v>
      </c>
      <c r="L66" s="2">
        <v>63</v>
      </c>
      <c r="M66" s="6">
        <v>0.67625413199999995</v>
      </c>
      <c r="Q66" s="4">
        <f t="shared" si="21"/>
        <v>25</v>
      </c>
      <c r="R66">
        <f t="shared" si="0"/>
        <v>500000</v>
      </c>
      <c r="S66">
        <f t="shared" si="1"/>
        <v>-358973012623.17792</v>
      </c>
      <c r="U66">
        <f t="shared" si="13"/>
        <v>0.67625413199999995</v>
      </c>
      <c r="V66">
        <f t="shared" si="14"/>
        <v>0.01</v>
      </c>
      <c r="W66">
        <f t="shared" si="15"/>
        <v>1.2604932615524558E-9</v>
      </c>
      <c r="X66">
        <f t="shared" si="16"/>
        <v>8.5241377648300489E-10</v>
      </c>
      <c r="Y66">
        <f t="shared" si="17"/>
        <v>1.2604932615524558E-11</v>
      </c>
      <c r="Z66">
        <f t="shared" si="18"/>
        <v>3.9547455245392634E-10</v>
      </c>
      <c r="AB66">
        <f t="shared" si="19"/>
        <v>-159.0004517632739</v>
      </c>
      <c r="AC66">
        <f t="shared" si="2"/>
        <v>-141.96469151018894</v>
      </c>
      <c r="AE66">
        <f t="shared" si="3"/>
        <v>0</v>
      </c>
      <c r="AF66">
        <f t="shared" si="24"/>
        <v>0</v>
      </c>
      <c r="AG66">
        <f t="shared" si="24"/>
        <v>-9.8868638113481594E-9</v>
      </c>
      <c r="AH66">
        <f t="shared" si="5"/>
        <v>-4.2620688824150242E-4</v>
      </c>
      <c r="AI66">
        <f t="shared" si="25"/>
        <v>-4.2621677510531379E-4</v>
      </c>
      <c r="AJ66">
        <f t="shared" si="7"/>
        <v>-17.035760253084959</v>
      </c>
      <c r="AK66">
        <f t="shared" si="22"/>
        <v>-11.130031623429174</v>
      </c>
      <c r="AL66">
        <f t="shared" si="26"/>
        <v>-28.166218093289238</v>
      </c>
      <c r="AN66">
        <f t="shared" si="27"/>
        <v>0</v>
      </c>
      <c r="AO66">
        <f t="shared" si="27"/>
        <v>0</v>
      </c>
      <c r="AP66">
        <f t="shared" si="27"/>
        <v>-2.0054759837175066E-11</v>
      </c>
      <c r="AQ66">
        <f t="shared" si="27"/>
        <v>-8.6452862583403206E-7</v>
      </c>
      <c r="AR66">
        <f t="shared" si="27"/>
        <v>-8.6454868059386933E-7</v>
      </c>
      <c r="AS66">
        <f t="shared" si="27"/>
        <v>-3.4555758735865999E-2</v>
      </c>
      <c r="AT66">
        <f t="shared" si="27"/>
        <v>-2.2576432268828751E-2</v>
      </c>
      <c r="AU66">
        <f t="shared" si="23"/>
        <v>-5.7133055553375348E-2</v>
      </c>
      <c r="AW66">
        <v>63</v>
      </c>
      <c r="AX66">
        <f>IF(Z66&gt;0, (R66*SUMPRODUCT(K66:$K$98, X66:$X$98)-K66*$AZ$3)/Z66, 0)</f>
        <v>-358973012623.17792</v>
      </c>
    </row>
    <row r="67" spans="5:50" x14ac:dyDescent="0.25">
      <c r="E67">
        <v>2067</v>
      </c>
      <c r="F67" s="5">
        <v>3.5571999999999999E-2</v>
      </c>
      <c r="G67" s="5"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1.8110935793768828E-3</v>
      </c>
      <c r="L67" s="2">
        <v>64</v>
      </c>
      <c r="M67" s="6">
        <v>0.69194305599999995</v>
      </c>
      <c r="Q67" s="4">
        <f t="shared" si="21"/>
        <v>25</v>
      </c>
      <c r="R67">
        <f t="shared" ref="R67:R79" si="28">$C$6</f>
        <v>500000</v>
      </c>
      <c r="S67">
        <f t="shared" ref="S67:S79" si="29">AX67</f>
        <v>-1075336866749.1705</v>
      </c>
      <c r="U67">
        <f t="shared" si="13"/>
        <v>0.69194305599999995</v>
      </c>
      <c r="V67">
        <f t="shared" si="14"/>
        <v>0.01</v>
      </c>
      <c r="W67">
        <f t="shared" si="15"/>
        <v>3.9547455245392634E-10</v>
      </c>
      <c r="X67">
        <f t="shared" si="16"/>
        <v>2.7364587039520207E-10</v>
      </c>
      <c r="Y67">
        <f t="shared" si="17"/>
        <v>3.9547455245392638E-12</v>
      </c>
      <c r="Z67">
        <f t="shared" si="18"/>
        <v>1.1787393653418502E-10</v>
      </c>
      <c r="AB67">
        <f t="shared" si="19"/>
        <v>-141.96469151018894</v>
      </c>
      <c r="AC67">
        <f t="shared" ref="AC67:AC79" si="30">S67*Z67</f>
        <v>-126.75418958406109</v>
      </c>
      <c r="AE67">
        <f t="shared" ref="AE67:AE79" si="31">$Z67*O67</f>
        <v>0</v>
      </c>
      <c r="AF67">
        <f t="shared" ref="AF67:AG79" si="32">-$Z67*P67</f>
        <v>0</v>
      </c>
      <c r="AG67">
        <f t="shared" si="32"/>
        <v>-2.9468484133546254E-9</v>
      </c>
      <c r="AH67">
        <f t="shared" ref="AH67:AH79" si="33">-X67*R67</f>
        <v>-1.3682293519760104E-4</v>
      </c>
      <c r="AI67">
        <f t="shared" ref="AI67:AI79" si="34">SUM(AE67:AH67)</f>
        <v>-1.3682588204601439E-4</v>
      </c>
      <c r="AJ67">
        <f t="shared" ref="AJ67:AJ79" si="35">AB67-AC67</f>
        <v>-15.210501926127847</v>
      </c>
      <c r="AK67">
        <f t="shared" si="22"/>
        <v>-9.9375284057132269</v>
      </c>
      <c r="AL67">
        <f t="shared" si="26"/>
        <v>-25.148167157723123</v>
      </c>
      <c r="AN67">
        <f t="shared" ref="AN67:AT79" si="36">AE67*$K67</f>
        <v>0</v>
      </c>
      <c r="AO67">
        <f t="shared" si="36"/>
        <v>0</v>
      </c>
      <c r="AP67">
        <f t="shared" si="36"/>
        <v>-5.3370182408235164E-12</v>
      </c>
      <c r="AQ67">
        <f t="shared" si="36"/>
        <v>-2.4779913944787453E-7</v>
      </c>
      <c r="AR67">
        <f t="shared" si="36"/>
        <v>-2.4780447646611537E-7</v>
      </c>
      <c r="AS67">
        <f t="shared" si="36"/>
        <v>-2.7547642377509854E-2</v>
      </c>
      <c r="AT67">
        <f t="shared" si="36"/>
        <v>-1.7997793890462615E-2</v>
      </c>
      <c r="AU67">
        <f t="shared" si="23"/>
        <v>-4.5545684072448939E-2</v>
      </c>
      <c r="AW67">
        <v>64</v>
      </c>
      <c r="AX67">
        <f>IF(Z67&gt;0, (R67*SUMPRODUCT(K67:$K$98, X67:$X$98)-K67*$AZ$3)/Z67, 0)</f>
        <v>-1075336866749.1705</v>
      </c>
    </row>
    <row r="68" spans="5:50" x14ac:dyDescent="0.25">
      <c r="E68">
        <v>2068</v>
      </c>
      <c r="F68" s="5">
        <v>3.5571999999999999E-2</v>
      </c>
      <c r="G68" s="5">
        <v>7.0000000000000007E-2</v>
      </c>
      <c r="H68" s="5">
        <f t="shared" ref="H68:H79" si="37">G68+$C$9</f>
        <v>0.12000000000000001</v>
      </c>
      <c r="I68" s="5">
        <f t="shared" ref="I68:I79" si="38">1+H68</f>
        <v>1.1200000000000001</v>
      </c>
      <c r="J68">
        <f t="shared" ref="J68:J79" si="39">1/I68</f>
        <v>0.89285714285714279</v>
      </c>
      <c r="K68">
        <f t="shared" si="20"/>
        <v>1.6170478387293595E-3</v>
      </c>
      <c r="L68" s="2">
        <v>65</v>
      </c>
      <c r="M68" s="6">
        <v>0.70765376499999999</v>
      </c>
      <c r="Q68" s="4">
        <f t="shared" si="21"/>
        <v>25</v>
      </c>
      <c r="R68">
        <f t="shared" si="28"/>
        <v>500000</v>
      </c>
      <c r="S68">
        <f t="shared" si="29"/>
        <v>-3400513572456.728</v>
      </c>
      <c r="U68">
        <f t="shared" ref="U68:U79" si="40">M68</f>
        <v>0.70765376499999999</v>
      </c>
      <c r="V68">
        <f t="shared" ref="V68:V79" si="41">$C$10</f>
        <v>0.01</v>
      </c>
      <c r="W68">
        <f t="shared" ref="W68:W79" si="42">Z67</f>
        <v>1.1787393653418502E-10</v>
      </c>
      <c r="X68">
        <f t="shared" ref="X68:X79" si="43">U68*W68</f>
        <v>8.3413934983787082E-11</v>
      </c>
      <c r="Y68">
        <f t="shared" ref="Y68:Y79" si="44">V68*W68</f>
        <v>1.1787393653418502E-12</v>
      </c>
      <c r="Z68">
        <f t="shared" ref="Z68:Z79" si="45">MAX(0, W68-X68-Y68)</f>
        <v>3.3281262185056089E-11</v>
      </c>
      <c r="AB68">
        <f t="shared" ref="AB68:AB79" si="46">AC67</f>
        <v>-126.75418958406109</v>
      </c>
      <c r="AC68">
        <f t="shared" si="30"/>
        <v>-113.17338376877409</v>
      </c>
      <c r="AE68">
        <f t="shared" si="31"/>
        <v>0</v>
      </c>
      <c r="AF68">
        <f t="shared" si="32"/>
        <v>0</v>
      </c>
      <c r="AG68">
        <f t="shared" si="32"/>
        <v>-8.3203155462640219E-10</v>
      </c>
      <c r="AH68">
        <f t="shared" si="33"/>
        <v>-4.1706967491893542E-5</v>
      </c>
      <c r="AI68">
        <f t="shared" si="34"/>
        <v>-4.1707799523448172E-5</v>
      </c>
      <c r="AJ68">
        <f t="shared" si="35"/>
        <v>-13.580805815287007</v>
      </c>
      <c r="AK68">
        <f t="shared" si="22"/>
        <v>-8.8727932708842783</v>
      </c>
      <c r="AL68">
        <f t="shared" si="26"/>
        <v>-22.453640793970809</v>
      </c>
      <c r="AN68">
        <f t="shared" si="36"/>
        <v>0</v>
      </c>
      <c r="AO68">
        <f t="shared" si="36"/>
        <v>0</v>
      </c>
      <c r="AP68">
        <f t="shared" si="36"/>
        <v>-1.3454348271632528E-12</v>
      </c>
      <c r="AQ68">
        <f t="shared" si="36"/>
        <v>-6.7442161642722106E-8</v>
      </c>
      <c r="AR68">
        <f t="shared" si="36"/>
        <v>-6.7443507077549284E-8</v>
      </c>
      <c r="AS68">
        <f t="shared" si="36"/>
        <v>-2.1960812691812975E-2</v>
      </c>
      <c r="AT68">
        <f t="shared" si="36"/>
        <v>-1.4347731182175827E-2</v>
      </c>
      <c r="AU68">
        <f t="shared" si="23"/>
        <v>-3.6308611317495874E-2</v>
      </c>
      <c r="AW68">
        <v>65</v>
      </c>
      <c r="AX68">
        <f>IF(Z68&gt;0, (R68*SUMPRODUCT(K68:$K$98, X68:$X$98)-K68*$AZ$3)/Z68, 0)</f>
        <v>-3400513572456.728</v>
      </c>
    </row>
    <row r="69" spans="5:50" x14ac:dyDescent="0.25">
      <c r="E69">
        <v>2069</v>
      </c>
      <c r="F69" s="5">
        <v>3.5571999999999999E-2</v>
      </c>
      <c r="G69" s="5"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79" si="47">K68*J69</f>
        <v>1.4437927131512138E-3</v>
      </c>
      <c r="L69" s="2">
        <v>66</v>
      </c>
      <c r="M69" s="6">
        <v>0.72329488099999995</v>
      </c>
      <c r="Q69" s="4">
        <f t="shared" ref="Q69:Q79" si="48">$C$8</f>
        <v>25</v>
      </c>
      <c r="R69">
        <f t="shared" si="28"/>
        <v>500000</v>
      </c>
      <c r="S69">
        <f t="shared" si="29"/>
        <v>-11384006597512.854</v>
      </c>
      <c r="U69">
        <f t="shared" si="40"/>
        <v>0.72329488099999995</v>
      </c>
      <c r="V69">
        <f t="shared" si="41"/>
        <v>0.01</v>
      </c>
      <c r="W69">
        <f t="shared" si="42"/>
        <v>3.3281262185056089E-11</v>
      </c>
      <c r="X69">
        <f t="shared" si="43"/>
        <v>2.4072166571669944E-11</v>
      </c>
      <c r="Y69">
        <f t="shared" si="44"/>
        <v>3.3281262185056088E-13</v>
      </c>
      <c r="Z69">
        <f t="shared" si="45"/>
        <v>8.8762829915355843E-12</v>
      </c>
      <c r="AB69">
        <f t="shared" si="46"/>
        <v>-113.17338376877409</v>
      </c>
      <c r="AC69">
        <f t="shared" si="30"/>
        <v>-101.04766413703221</v>
      </c>
      <c r="AE69">
        <f t="shared" si="31"/>
        <v>0</v>
      </c>
      <c r="AF69">
        <f t="shared" si="32"/>
        <v>0</v>
      </c>
      <c r="AG69">
        <f t="shared" si="32"/>
        <v>-2.2190707478838961E-10</v>
      </c>
      <c r="AH69">
        <f t="shared" si="33"/>
        <v>-1.2036083285834971E-5</v>
      </c>
      <c r="AI69">
        <f t="shared" si="34"/>
        <v>-1.203630519290976E-5</v>
      </c>
      <c r="AJ69">
        <f t="shared" si="35"/>
        <v>-12.125719631741873</v>
      </c>
      <c r="AK69">
        <f t="shared" si="22"/>
        <v>-7.9221368638141865</v>
      </c>
      <c r="AL69">
        <f t="shared" si="26"/>
        <v>-20.047868531861255</v>
      </c>
      <c r="AN69">
        <f t="shared" si="36"/>
        <v>0</v>
      </c>
      <c r="AO69">
        <f t="shared" si="36"/>
        <v>0</v>
      </c>
      <c r="AP69">
        <f t="shared" si="36"/>
        <v>-3.2038781757617837E-13</v>
      </c>
      <c r="AQ69">
        <f t="shared" si="36"/>
        <v>-1.7377609342969649E-8</v>
      </c>
      <c r="AR69">
        <f t="shared" si="36"/>
        <v>-1.7377929730787227E-8</v>
      </c>
      <c r="AS69">
        <f t="shared" si="36"/>
        <v>-1.7507025646023536E-2</v>
      </c>
      <c r="AT69">
        <f t="shared" si="36"/>
        <v>-1.1437923476561532E-2</v>
      </c>
      <c r="AU69">
        <f t="shared" si="23"/>
        <v>-2.8944966500514802E-2</v>
      </c>
      <c r="AW69">
        <v>66</v>
      </c>
      <c r="AX69">
        <f>IF(Z69&gt;0, (R69*SUMPRODUCT(K69:$K$98, X69:$X$98)-K69*$AZ$3)/Z69, 0)</f>
        <v>-11384006597512.854</v>
      </c>
    </row>
    <row r="70" spans="5:50" x14ac:dyDescent="0.25">
      <c r="E70">
        <v>2070</v>
      </c>
      <c r="F70" s="5">
        <v>3.5571999999999999E-2</v>
      </c>
      <c r="G70" s="5"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1.2891006367421552E-3</v>
      </c>
      <c r="L70" s="2">
        <v>67</v>
      </c>
      <c r="M70" s="6">
        <v>0.74145409100000004</v>
      </c>
      <c r="Q70" s="4">
        <f t="shared" si="48"/>
        <v>25</v>
      </c>
      <c r="R70">
        <f t="shared" si="28"/>
        <v>500000</v>
      </c>
      <c r="S70">
        <f t="shared" si="29"/>
        <v>-40895026788006.047</v>
      </c>
      <c r="U70">
        <f t="shared" si="40"/>
        <v>0.74145409100000004</v>
      </c>
      <c r="V70">
        <f t="shared" si="41"/>
        <v>0.01</v>
      </c>
      <c r="W70">
        <f t="shared" si="42"/>
        <v>8.8762829915355843E-12</v>
      </c>
      <c r="X70">
        <f t="shared" si="43"/>
        <v>6.5813563369477774E-12</v>
      </c>
      <c r="Y70">
        <f t="shared" si="44"/>
        <v>8.8762829915355844E-14</v>
      </c>
      <c r="Z70">
        <f t="shared" si="45"/>
        <v>2.2061638246724512E-12</v>
      </c>
      <c r="AB70">
        <f t="shared" si="46"/>
        <v>-101.04766413703221</v>
      </c>
      <c r="AC70">
        <f t="shared" si="30"/>
        <v>-90.22112870870977</v>
      </c>
      <c r="AE70">
        <f t="shared" si="31"/>
        <v>0</v>
      </c>
      <c r="AF70">
        <f t="shared" si="32"/>
        <v>0</v>
      </c>
      <c r="AG70">
        <f t="shared" si="32"/>
        <v>-5.515409561681128E-11</v>
      </c>
      <c r="AH70">
        <f t="shared" si="33"/>
        <v>-3.2906781684738888E-6</v>
      </c>
      <c r="AI70">
        <f t="shared" si="34"/>
        <v>-3.2907333225695056E-6</v>
      </c>
      <c r="AJ70">
        <f t="shared" si="35"/>
        <v>-10.826535428322444</v>
      </c>
      <c r="AK70">
        <f t="shared" si="22"/>
        <v>-7.0733364895922559</v>
      </c>
      <c r="AL70">
        <f t="shared" si="26"/>
        <v>-17.899875208648023</v>
      </c>
      <c r="AN70">
        <f t="shared" si="36"/>
        <v>0</v>
      </c>
      <c r="AO70">
        <f t="shared" si="36"/>
        <v>0</v>
      </c>
      <c r="AP70">
        <f t="shared" si="36"/>
        <v>-7.1099179778569133E-14</v>
      </c>
      <c r="AQ70">
        <f t="shared" si="36"/>
        <v>-4.2420153222931991E-9</v>
      </c>
      <c r="AR70">
        <f t="shared" si="36"/>
        <v>-4.2420864214729778E-9</v>
      </c>
      <c r="AS70">
        <f t="shared" si="36"/>
        <v>-1.3956493714361964E-2</v>
      </c>
      <c r="AT70">
        <f t="shared" si="36"/>
        <v>-9.1182425726248975E-3</v>
      </c>
      <c r="AU70">
        <f t="shared" si="23"/>
        <v>-2.3074740529073285E-2</v>
      </c>
      <c r="AW70">
        <v>67</v>
      </c>
      <c r="AX70">
        <f>IF(Z70&gt;0, (R70*SUMPRODUCT(K70:$K$98, X70:$X$98)-K70*$AZ$3)/Z70, 0)</f>
        <v>-40895026788006.047</v>
      </c>
    </row>
    <row r="71" spans="5:50" x14ac:dyDescent="0.25">
      <c r="E71">
        <v>2071</v>
      </c>
      <c r="F71" s="5">
        <v>3.5571999999999999E-2</v>
      </c>
      <c r="G71" s="5"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1.1509827113769242E-3</v>
      </c>
      <c r="L71" s="2">
        <v>68</v>
      </c>
      <c r="M71" s="6">
        <v>0.75951466000000001</v>
      </c>
      <c r="Q71" s="4">
        <f t="shared" si="48"/>
        <v>25</v>
      </c>
      <c r="R71">
        <f t="shared" si="28"/>
        <v>500000</v>
      </c>
      <c r="S71">
        <f t="shared" si="29"/>
        <v>-158419692882259.56</v>
      </c>
      <c r="U71">
        <f t="shared" si="40"/>
        <v>0.75951466000000001</v>
      </c>
      <c r="V71">
        <f t="shared" si="41"/>
        <v>0.01</v>
      </c>
      <c r="W71">
        <f t="shared" si="42"/>
        <v>2.2061638246724512E-12</v>
      </c>
      <c r="X71">
        <f t="shared" si="43"/>
        <v>1.6756137672003964E-12</v>
      </c>
      <c r="Y71">
        <f t="shared" si="44"/>
        <v>2.2061638246724513E-14</v>
      </c>
      <c r="Z71">
        <f t="shared" si="45"/>
        <v>5.0848841922533025E-13</v>
      </c>
      <c r="AB71">
        <f t="shared" si="46"/>
        <v>-90.22112870870977</v>
      </c>
      <c r="AC71">
        <f t="shared" si="30"/>
        <v>-80.554579207862474</v>
      </c>
      <c r="AE71">
        <f t="shared" si="31"/>
        <v>0</v>
      </c>
      <c r="AF71">
        <f t="shared" si="32"/>
        <v>0</v>
      </c>
      <c r="AG71">
        <f t="shared" si="32"/>
        <v>-1.2712210480633256E-11</v>
      </c>
      <c r="AH71">
        <f t="shared" si="33"/>
        <v>-8.3780688360019815E-7</v>
      </c>
      <c r="AI71">
        <f t="shared" si="34"/>
        <v>-8.378195958106788E-7</v>
      </c>
      <c r="AJ71">
        <f t="shared" si="35"/>
        <v>-9.6665495008472959</v>
      </c>
      <c r="AK71">
        <f t="shared" si="22"/>
        <v>-6.3154790096096844</v>
      </c>
      <c r="AL71">
        <f t="shared" si="26"/>
        <v>-15.982029348276576</v>
      </c>
      <c r="AN71">
        <f t="shared" si="36"/>
        <v>0</v>
      </c>
      <c r="AO71">
        <f t="shared" si="36"/>
        <v>0</v>
      </c>
      <c r="AP71">
        <f t="shared" si="36"/>
        <v>-1.4631534486593417E-14</v>
      </c>
      <c r="AQ71">
        <f t="shared" si="36"/>
        <v>-9.6430123849640714E-10</v>
      </c>
      <c r="AR71">
        <f t="shared" si="36"/>
        <v>-9.6431587003089379E-10</v>
      </c>
      <c r="AS71">
        <f t="shared" si="36"/>
        <v>-1.1126031354144474E-2</v>
      </c>
      <c r="AT71">
        <f t="shared" si="36"/>
        <v>-7.2690071541246064E-3</v>
      </c>
      <c r="AU71">
        <f t="shared" si="23"/>
        <v>-1.8395039472584952E-2</v>
      </c>
      <c r="AW71">
        <v>68</v>
      </c>
      <c r="AX71">
        <f>IF(Z71&gt;0, (R71*SUMPRODUCT(K71:$K$98, X71:$X$98)-K71*$AZ$3)/Z71, 0)</f>
        <v>-158419692882259.56</v>
      </c>
    </row>
    <row r="72" spans="5:50" x14ac:dyDescent="0.25">
      <c r="E72">
        <v>2072</v>
      </c>
      <c r="F72" s="5">
        <v>3.5571999999999999E-2</v>
      </c>
      <c r="G72" s="5"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1.027663135157968E-3</v>
      </c>
      <c r="L72" s="2">
        <v>69</v>
      </c>
      <c r="M72" s="6">
        <v>0.77745419500000001</v>
      </c>
      <c r="Q72" s="4">
        <f t="shared" si="48"/>
        <v>25</v>
      </c>
      <c r="R72">
        <f t="shared" si="28"/>
        <v>500000</v>
      </c>
      <c r="S72">
        <f t="shared" si="29"/>
        <v>-665485514337959.75</v>
      </c>
      <c r="U72">
        <f t="shared" si="40"/>
        <v>0.77745419500000001</v>
      </c>
      <c r="V72">
        <f t="shared" si="41"/>
        <v>0.01</v>
      </c>
      <c r="W72">
        <f t="shared" si="42"/>
        <v>5.0848841922533025E-13</v>
      </c>
      <c r="X72">
        <f t="shared" si="43"/>
        <v>3.9532645463565168E-13</v>
      </c>
      <c r="Y72">
        <f t="shared" si="44"/>
        <v>5.084884192253303E-15</v>
      </c>
      <c r="Z72">
        <f t="shared" si="45"/>
        <v>1.0807708039742527E-13</v>
      </c>
      <c r="AB72">
        <f t="shared" si="46"/>
        <v>-80.554579207862474</v>
      </c>
      <c r="AC72">
        <f t="shared" si="30"/>
        <v>-71.923731436425584</v>
      </c>
      <c r="AE72">
        <f t="shared" si="31"/>
        <v>0</v>
      </c>
      <c r="AF72">
        <f t="shared" si="32"/>
        <v>0</v>
      </c>
      <c r="AG72">
        <f t="shared" si="32"/>
        <v>-2.7019270099356317E-12</v>
      </c>
      <c r="AH72">
        <f t="shared" si="33"/>
        <v>-1.9766322731782584E-7</v>
      </c>
      <c r="AI72">
        <f t="shared" si="34"/>
        <v>-1.9766592924483577E-7</v>
      </c>
      <c r="AJ72">
        <f t="shared" si="35"/>
        <v>-8.6308477714368905</v>
      </c>
      <c r="AK72">
        <f t="shared" ref="AK72:AK79" si="49">G72*SUM(AB72:AB72, AE72:AF72)</f>
        <v>-5.6388205445503736</v>
      </c>
      <c r="AL72">
        <f t="shared" si="26"/>
        <v>-14.269668513653194</v>
      </c>
      <c r="AN72">
        <f t="shared" si="36"/>
        <v>0</v>
      </c>
      <c r="AO72">
        <f t="shared" si="36"/>
        <v>0</v>
      </c>
      <c r="AP72">
        <f t="shared" si="36"/>
        <v>-2.7766707819984455E-15</v>
      </c>
      <c r="AQ72">
        <f t="shared" si="36"/>
        <v>-2.0313121189087901E-10</v>
      </c>
      <c r="AR72">
        <f t="shared" si="36"/>
        <v>-2.0313398856166099E-10</v>
      </c>
      <c r="AS72">
        <f t="shared" si="36"/>
        <v>-8.8696040798659954E-3</v>
      </c>
      <c r="AT72">
        <f t="shared" si="36"/>
        <v>-5.7948079994057976E-3</v>
      </c>
      <c r="AU72">
        <f t="shared" si="23"/>
        <v>-1.4664412282405783E-2</v>
      </c>
      <c r="AW72">
        <v>69</v>
      </c>
      <c r="AX72">
        <f>IF(Z72&gt;0, (R72*SUMPRODUCT(K72:$K$98, X72:$X$98)-K72*$AZ$3)/Z72, 0)</f>
        <v>-665485514337959.75</v>
      </c>
    </row>
    <row r="73" spans="5:50" x14ac:dyDescent="0.25">
      <c r="E73">
        <v>2073</v>
      </c>
      <c r="F73" s="5">
        <v>3.5571999999999999E-2</v>
      </c>
      <c r="G73" s="5"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9.1755637067675712E-4</v>
      </c>
      <c r="L73" s="2">
        <v>70</v>
      </c>
      <c r="M73" s="6">
        <v>0.79525030600000002</v>
      </c>
      <c r="Q73" s="4">
        <f t="shared" si="48"/>
        <v>25</v>
      </c>
      <c r="R73">
        <f t="shared" si="28"/>
        <v>500000</v>
      </c>
      <c r="S73">
        <f t="shared" si="29"/>
        <v>-3051011186421878.5</v>
      </c>
      <c r="U73">
        <f t="shared" si="40"/>
        <v>0.79525030600000002</v>
      </c>
      <c r="V73">
        <f t="shared" si="41"/>
        <v>0.01</v>
      </c>
      <c r="W73">
        <f t="shared" si="42"/>
        <v>1.0807708039742527E-13</v>
      </c>
      <c r="X73">
        <f t="shared" si="43"/>
        <v>8.594833125763905E-14</v>
      </c>
      <c r="Y73">
        <f t="shared" si="44"/>
        <v>1.0807708039742527E-15</v>
      </c>
      <c r="Z73">
        <f t="shared" si="45"/>
        <v>2.1047978335811969E-14</v>
      </c>
      <c r="AB73">
        <f t="shared" si="46"/>
        <v>-71.923731436425584</v>
      </c>
      <c r="AC73">
        <f t="shared" si="30"/>
        <v>-64.217617354127668</v>
      </c>
      <c r="AE73">
        <f t="shared" si="31"/>
        <v>0</v>
      </c>
      <c r="AF73">
        <f t="shared" si="32"/>
        <v>0</v>
      </c>
      <c r="AG73">
        <f t="shared" si="32"/>
        <v>-5.2619945839529919E-13</v>
      </c>
      <c r="AH73">
        <f t="shared" si="33"/>
        <v>-4.2974165628819526E-8</v>
      </c>
      <c r="AI73">
        <f t="shared" si="34"/>
        <v>-4.2974691828277921E-8</v>
      </c>
      <c r="AJ73">
        <f t="shared" si="35"/>
        <v>-7.7061140822979155</v>
      </c>
      <c r="AK73">
        <f t="shared" si="49"/>
        <v>-5.0346612005497917</v>
      </c>
      <c r="AL73">
        <f t="shared" si="26"/>
        <v>-12.740775325822399</v>
      </c>
      <c r="AN73">
        <f t="shared" si="36"/>
        <v>0</v>
      </c>
      <c r="AO73">
        <f t="shared" si="36"/>
        <v>0</v>
      </c>
      <c r="AP73">
        <f t="shared" si="36"/>
        <v>-4.8281766529726601E-16</v>
      </c>
      <c r="AQ73">
        <f t="shared" si="36"/>
        <v>-3.9431219447241486E-11</v>
      </c>
      <c r="AR73">
        <f t="shared" si="36"/>
        <v>-3.9431702264906782E-11</v>
      </c>
      <c r="AS73">
        <f t="shared" si="36"/>
        <v>-7.070794069374324E-3</v>
      </c>
      <c r="AT73">
        <f t="shared" si="36"/>
        <v>-4.6195854587635513E-3</v>
      </c>
      <c r="AU73">
        <f t="shared" si="23"/>
        <v>-1.1690379567569579E-2</v>
      </c>
      <c r="AW73">
        <v>70</v>
      </c>
      <c r="AX73">
        <f>IF(Z73&gt;0, (R73*SUMPRODUCT(K73:$K$98, X73:$X$98)-K73*$AZ$3)/Z73, 0)</f>
        <v>-3051011186421878.5</v>
      </c>
    </row>
    <row r="74" spans="5:50" x14ac:dyDescent="0.25">
      <c r="E74">
        <v>2074</v>
      </c>
      <c r="F74" s="5">
        <v>3.5571999999999999E-2</v>
      </c>
      <c r="G74" s="5"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8.1924675953281884E-4</v>
      </c>
      <c r="L74" s="2">
        <v>71</v>
      </c>
      <c r="M74" s="6">
        <v>0.81288120699999999</v>
      </c>
      <c r="Q74" s="4">
        <f t="shared" si="48"/>
        <v>25</v>
      </c>
      <c r="R74">
        <f t="shared" si="28"/>
        <v>500000</v>
      </c>
      <c r="S74">
        <f t="shared" si="29"/>
        <v>-1.538016991079794E+16</v>
      </c>
      <c r="U74">
        <f t="shared" si="40"/>
        <v>0.81288120699999999</v>
      </c>
      <c r="V74">
        <f t="shared" si="41"/>
        <v>0.01</v>
      </c>
      <c r="W74">
        <f t="shared" si="42"/>
        <v>2.1047978335811969E-14</v>
      </c>
      <c r="X74">
        <f t="shared" si="43"/>
        <v>1.7109506034524683E-14</v>
      </c>
      <c r="Y74">
        <f t="shared" si="44"/>
        <v>2.104797833581197E-16</v>
      </c>
      <c r="Z74">
        <f t="shared" si="45"/>
        <v>3.7279925179291664E-15</v>
      </c>
      <c r="AB74">
        <f t="shared" si="46"/>
        <v>-64.217617354127668</v>
      </c>
      <c r="AC74">
        <f t="shared" si="30"/>
        <v>-57.337158351934015</v>
      </c>
      <c r="AE74">
        <f t="shared" si="31"/>
        <v>0</v>
      </c>
      <c r="AF74">
        <f t="shared" si="32"/>
        <v>0</v>
      </c>
      <c r="AG74">
        <f t="shared" si="32"/>
        <v>-9.3199812948229165E-14</v>
      </c>
      <c r="AH74">
        <f t="shared" si="33"/>
        <v>-8.5547530172623414E-9</v>
      </c>
      <c r="AI74">
        <f t="shared" si="34"/>
        <v>-8.5548462170752893E-9</v>
      </c>
      <c r="AJ74">
        <f t="shared" si="35"/>
        <v>-6.8804590021936534</v>
      </c>
      <c r="AK74">
        <f t="shared" si="49"/>
        <v>-4.4952332147889376</v>
      </c>
      <c r="AL74">
        <f t="shared" si="26"/>
        <v>-11.375692225537438</v>
      </c>
      <c r="AN74">
        <f t="shared" si="36"/>
        <v>0</v>
      </c>
      <c r="AO74">
        <f t="shared" si="36"/>
        <v>0</v>
      </c>
      <c r="AP74">
        <f t="shared" si="36"/>
        <v>-7.6353644746901591E-17</v>
      </c>
      <c r="AQ74">
        <f t="shared" si="36"/>
        <v>-7.0084536879957774E-12</v>
      </c>
      <c r="AR74">
        <f t="shared" si="36"/>
        <v>-7.0085300416405247E-12</v>
      </c>
      <c r="AS74">
        <f t="shared" si="36"/>
        <v>-5.6367937416455629E-3</v>
      </c>
      <c r="AT74">
        <f t="shared" si="36"/>
        <v>-3.6827052445601331E-3</v>
      </c>
      <c r="AU74">
        <f t="shared" si="23"/>
        <v>-9.3194989932142269E-3</v>
      </c>
      <c r="AW74">
        <v>71</v>
      </c>
      <c r="AX74">
        <f>IF(Z74&gt;0, (R74*SUMPRODUCT(K74:$K$98, X74:$X$98)-K74*$AZ$3)/Z74, 0)</f>
        <v>-1.538016991079794E+16</v>
      </c>
    </row>
    <row r="75" spans="5:50" x14ac:dyDescent="0.25">
      <c r="E75">
        <v>2075</v>
      </c>
      <c r="F75" s="5">
        <v>3.5571999999999999E-2</v>
      </c>
      <c r="G75" s="5"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7.3147032101144531E-4</v>
      </c>
      <c r="L75" s="2">
        <v>72</v>
      </c>
      <c r="M75" s="6">
        <v>0.83042254299999996</v>
      </c>
      <c r="Q75" s="4">
        <f t="shared" si="48"/>
        <v>25</v>
      </c>
      <c r="R75">
        <f t="shared" si="28"/>
        <v>500000</v>
      </c>
      <c r="S75">
        <f t="shared" si="29"/>
        <v>-8.605410075693888E+16</v>
      </c>
      <c r="U75">
        <f t="shared" si="40"/>
        <v>0.83042254299999996</v>
      </c>
      <c r="V75">
        <f t="shared" si="41"/>
        <v>0.01</v>
      </c>
      <c r="W75">
        <f t="shared" si="42"/>
        <v>3.7279925179291664E-15</v>
      </c>
      <c r="X75">
        <f t="shared" si="43"/>
        <v>3.0958090270237113E-15</v>
      </c>
      <c r="Y75">
        <f t="shared" si="44"/>
        <v>3.7279925179291666E-17</v>
      </c>
      <c r="Z75">
        <f t="shared" si="45"/>
        <v>5.9490356572616344E-16</v>
      </c>
      <c r="AB75">
        <f t="shared" si="46"/>
        <v>-57.337158351934015</v>
      </c>
      <c r="AC75">
        <f t="shared" si="30"/>
        <v>-51.19389138566148</v>
      </c>
      <c r="AE75">
        <f t="shared" si="31"/>
        <v>0</v>
      </c>
      <c r="AF75">
        <f t="shared" si="32"/>
        <v>0</v>
      </c>
      <c r="AG75">
        <f t="shared" si="32"/>
        <v>-1.4872589143154085E-14</v>
      </c>
      <c r="AH75">
        <f t="shared" si="33"/>
        <v>-1.5479045135118557E-9</v>
      </c>
      <c r="AI75">
        <f t="shared" si="34"/>
        <v>-1.5479193861009989E-9</v>
      </c>
      <c r="AJ75">
        <f t="shared" si="35"/>
        <v>-6.1432669662725345</v>
      </c>
      <c r="AK75">
        <f t="shared" si="49"/>
        <v>-4.0136010846353818</v>
      </c>
      <c r="AL75">
        <f t="shared" si="26"/>
        <v>-10.156868052455835</v>
      </c>
      <c r="AN75">
        <f t="shared" si="36"/>
        <v>0</v>
      </c>
      <c r="AO75">
        <f t="shared" si="36"/>
        <v>0</v>
      </c>
      <c r="AP75">
        <f t="shared" si="36"/>
        <v>-1.0878857554814256E-17</v>
      </c>
      <c r="AQ75">
        <f t="shared" si="36"/>
        <v>-1.1322462113935821E-12</v>
      </c>
      <c r="AR75">
        <f t="shared" si="36"/>
        <v>-1.1322570902511371E-12</v>
      </c>
      <c r="AS75">
        <f t="shared" si="36"/>
        <v>-4.4936174598783785E-3</v>
      </c>
      <c r="AT75">
        <f t="shared" si="36"/>
        <v>-2.9358300737901276E-3</v>
      </c>
      <c r="AU75">
        <f t="shared" si="23"/>
        <v>-7.4294475348007623E-3</v>
      </c>
      <c r="AW75">
        <v>72</v>
      </c>
      <c r="AX75">
        <f>IF(Z75&gt;0, (R75*SUMPRODUCT(K75:$K$98, X75:$X$98)-K75*$AZ$3)/Z75, 0)</f>
        <v>-8.605410075693888E+16</v>
      </c>
    </row>
    <row r="76" spans="5:50" x14ac:dyDescent="0.25">
      <c r="E76">
        <v>2076</v>
      </c>
      <c r="F76" s="5">
        <v>3.5571999999999999E-2</v>
      </c>
      <c r="G76" s="5"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6.5309850090307614E-4</v>
      </c>
      <c r="L76" s="2">
        <v>73</v>
      </c>
      <c r="M76" s="6">
        <v>0.84796327400000004</v>
      </c>
      <c r="Q76" s="4">
        <f t="shared" si="48"/>
        <v>25</v>
      </c>
      <c r="R76">
        <f t="shared" si="28"/>
        <v>500000</v>
      </c>
      <c r="S76">
        <f t="shared" si="29"/>
        <v>-5.4094473096333446E+17</v>
      </c>
      <c r="U76">
        <f t="shared" si="40"/>
        <v>0.84796327400000004</v>
      </c>
      <c r="V76">
        <f t="shared" si="41"/>
        <v>0.01</v>
      </c>
      <c r="W76">
        <f t="shared" si="42"/>
        <v>5.9490356572616344E-16</v>
      </c>
      <c r="X76">
        <f t="shared" si="43"/>
        <v>5.0445637530743179E-16</v>
      </c>
      <c r="Y76">
        <f t="shared" si="44"/>
        <v>5.9490356572616348E-18</v>
      </c>
      <c r="Z76">
        <f t="shared" si="45"/>
        <v>8.4498154761470012E-17</v>
      </c>
      <c r="AB76">
        <f t="shared" si="46"/>
        <v>-51.19389138566148</v>
      </c>
      <c r="AC76">
        <f t="shared" si="30"/>
        <v>-45.708831594341596</v>
      </c>
      <c r="AE76">
        <f t="shared" si="31"/>
        <v>0</v>
      </c>
      <c r="AF76">
        <f t="shared" si="32"/>
        <v>0</v>
      </c>
      <c r="AG76">
        <f t="shared" si="32"/>
        <v>-2.1124538690367503E-15</v>
      </c>
      <c r="AH76">
        <f t="shared" si="33"/>
        <v>-2.5222818765371591E-10</v>
      </c>
      <c r="AI76">
        <f t="shared" si="34"/>
        <v>-2.5223030010758493E-10</v>
      </c>
      <c r="AJ76">
        <f t="shared" si="35"/>
        <v>-5.485059791319884</v>
      </c>
      <c r="AK76">
        <f t="shared" si="49"/>
        <v>-3.583572396996304</v>
      </c>
      <c r="AL76">
        <f t="shared" si="26"/>
        <v>-9.0686321885684187</v>
      </c>
      <c r="AN76">
        <f t="shared" si="36"/>
        <v>0</v>
      </c>
      <c r="AO76">
        <f t="shared" si="36"/>
        <v>0</v>
      </c>
      <c r="AP76">
        <f t="shared" si="36"/>
        <v>-1.3796404550948048E-18</v>
      </c>
      <c r="AQ76">
        <f t="shared" si="36"/>
        <v>-1.6472985124214163E-13</v>
      </c>
      <c r="AR76">
        <f t="shared" si="36"/>
        <v>-1.6473123088259673E-13</v>
      </c>
      <c r="AS76">
        <f t="shared" si="36"/>
        <v>-3.582284327074756E-3</v>
      </c>
      <c r="AT76">
        <f t="shared" si="36"/>
        <v>-2.3404257603559294E-3</v>
      </c>
      <c r="AU76">
        <f t="shared" si="23"/>
        <v>-5.9227100875954165E-3</v>
      </c>
      <c r="AW76">
        <v>73</v>
      </c>
      <c r="AX76">
        <f>IF(Z76&gt;0, (R76*SUMPRODUCT(K76:$K$98, X76:$X$98)-K76*$AZ$3)/Z76, 0)</f>
        <v>-5.4094473096333446E+17</v>
      </c>
    </row>
    <row r="77" spans="5:50" x14ac:dyDescent="0.25">
      <c r="E77">
        <v>2077</v>
      </c>
      <c r="F77" s="5">
        <v>3.5571999999999999E-2</v>
      </c>
      <c r="G77" s="5"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5.8312366152060366E-4</v>
      </c>
      <c r="L77" s="2">
        <v>74</v>
      </c>
      <c r="M77" s="6">
        <v>0.86550461000000001</v>
      </c>
      <c r="Q77" s="4">
        <f t="shared" si="48"/>
        <v>25</v>
      </c>
      <c r="R77">
        <f t="shared" si="28"/>
        <v>500000</v>
      </c>
      <c r="S77">
        <f t="shared" si="29"/>
        <v>-3.8795522222272671E+18</v>
      </c>
      <c r="U77">
        <f t="shared" si="40"/>
        <v>0.86550461000000001</v>
      </c>
      <c r="V77">
        <f t="shared" si="41"/>
        <v>0.01</v>
      </c>
      <c r="W77">
        <f t="shared" si="42"/>
        <v>8.4498154761470012E-17</v>
      </c>
      <c r="X77">
        <f t="shared" si="43"/>
        <v>7.3133542482545745E-17</v>
      </c>
      <c r="Y77">
        <f t="shared" si="44"/>
        <v>8.4498154761470016E-19</v>
      </c>
      <c r="Z77">
        <f t="shared" si="45"/>
        <v>1.0519630731309567E-17</v>
      </c>
      <c r="AB77">
        <f t="shared" si="46"/>
        <v>-45.708831594341596</v>
      </c>
      <c r="AC77">
        <f t="shared" si="30"/>
        <v>-40.811456780662283</v>
      </c>
      <c r="AE77">
        <f t="shared" si="31"/>
        <v>0</v>
      </c>
      <c r="AF77">
        <f t="shared" si="32"/>
        <v>0</v>
      </c>
      <c r="AG77">
        <f t="shared" si="32"/>
        <v>-2.6299076828273917E-16</v>
      </c>
      <c r="AH77">
        <f t="shared" si="33"/>
        <v>-3.6566771241272875E-11</v>
      </c>
      <c r="AI77">
        <f t="shared" si="34"/>
        <v>-3.6567034232041154E-11</v>
      </c>
      <c r="AJ77">
        <f t="shared" si="35"/>
        <v>-4.8973748136793134</v>
      </c>
      <c r="AK77">
        <f t="shared" si="49"/>
        <v>-3.1996182116039122</v>
      </c>
      <c r="AL77">
        <f t="shared" si="26"/>
        <v>-8.0969930253197937</v>
      </c>
      <c r="AN77">
        <f t="shared" si="36"/>
        <v>0</v>
      </c>
      <c r="AO77">
        <f t="shared" si="36"/>
        <v>0</v>
      </c>
      <c r="AP77">
        <f t="shared" si="36"/>
        <v>-1.533561397471475E-19</v>
      </c>
      <c r="AQ77">
        <f t="shared" si="36"/>
        <v>-2.1322949536197346E-14</v>
      </c>
      <c r="AR77">
        <f t="shared" si="36"/>
        <v>-2.1323102892337094E-14</v>
      </c>
      <c r="AS77">
        <f t="shared" si="36"/>
        <v>-2.8557751331914653E-3</v>
      </c>
      <c r="AT77">
        <f t="shared" si="36"/>
        <v>-1.8657730870184788E-3</v>
      </c>
      <c r="AU77">
        <f t="shared" si="23"/>
        <v>-4.721548220231268E-3</v>
      </c>
      <c r="AW77">
        <v>74</v>
      </c>
      <c r="AX77">
        <f>IF(Z77&gt;0, (R77*SUMPRODUCT(K77:$K$98, X77:$X$98)-K77*$AZ$3)/Z77, 0)</f>
        <v>-3.8795522222272671E+18</v>
      </c>
    </row>
    <row r="78" spans="5:50" x14ac:dyDescent="0.25">
      <c r="E78">
        <v>2078</v>
      </c>
      <c r="F78" s="5">
        <v>3.5571999999999999E-2</v>
      </c>
      <c r="G78" s="5"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5.2064612635768185E-4</v>
      </c>
      <c r="L78" s="2">
        <v>75</v>
      </c>
      <c r="M78" s="6">
        <v>0.88304594599999997</v>
      </c>
      <c r="Q78" s="4">
        <f t="shared" si="48"/>
        <v>25</v>
      </c>
      <c r="R78">
        <f t="shared" si="28"/>
        <v>500000</v>
      </c>
      <c r="S78">
        <f t="shared" si="29"/>
        <v>-3.2386672436959855E+19</v>
      </c>
      <c r="U78">
        <f t="shared" si="40"/>
        <v>0.88304594599999997</v>
      </c>
      <c r="V78">
        <f t="shared" si="41"/>
        <v>0.01</v>
      </c>
      <c r="W78">
        <f t="shared" si="42"/>
        <v>1.0519630731309567E-17</v>
      </c>
      <c r="X78">
        <f t="shared" si="43"/>
        <v>9.2893172706999274E-18</v>
      </c>
      <c r="Y78">
        <f t="shared" si="44"/>
        <v>1.0519630731309568E-19</v>
      </c>
      <c r="Z78">
        <f t="shared" si="45"/>
        <v>1.1251171532965439E-18</v>
      </c>
      <c r="AB78">
        <f t="shared" si="46"/>
        <v>-40.811456780662283</v>
      </c>
      <c r="AC78">
        <f t="shared" si="30"/>
        <v>-36.438800697019914</v>
      </c>
      <c r="AE78">
        <f t="shared" si="31"/>
        <v>0</v>
      </c>
      <c r="AF78">
        <f t="shared" si="32"/>
        <v>0</v>
      </c>
      <c r="AG78">
        <f t="shared" si="32"/>
        <v>-2.8127928832413597E-17</v>
      </c>
      <c r="AH78">
        <f t="shared" si="33"/>
        <v>-4.6446586353499639E-12</v>
      </c>
      <c r="AI78">
        <f t="shared" si="34"/>
        <v>-4.6446867632787964E-12</v>
      </c>
      <c r="AJ78">
        <f t="shared" si="35"/>
        <v>-4.3726560836423687</v>
      </c>
      <c r="AK78">
        <f t="shared" si="49"/>
        <v>-2.85680197464636</v>
      </c>
      <c r="AL78">
        <f t="shared" si="26"/>
        <v>-7.229458058293373</v>
      </c>
      <c r="AN78">
        <f t="shared" si="36"/>
        <v>0</v>
      </c>
      <c r="AO78">
        <f t="shared" si="36"/>
        <v>0</v>
      </c>
      <c r="AP78">
        <f t="shared" si="36"/>
        <v>-1.4644697189060693E-20</v>
      </c>
      <c r="AQ78">
        <f t="shared" si="36"/>
        <v>-2.4182235267487155E-15</v>
      </c>
      <c r="AR78">
        <f t="shared" si="36"/>
        <v>-2.4182381714459047E-15</v>
      </c>
      <c r="AS78">
        <f t="shared" si="36"/>
        <v>-2.2766064518427507E-3</v>
      </c>
      <c r="AT78">
        <f t="shared" si="36"/>
        <v>-1.4873828818706037E-3</v>
      </c>
      <c r="AU78">
        <f t="shared" si="23"/>
        <v>-3.7639893337157726E-3</v>
      </c>
      <c r="AW78">
        <v>75</v>
      </c>
      <c r="AX78">
        <f>IF(Z78&gt;0, (R78*SUMPRODUCT(K78:$K$98, X78:$X$98)-K78*$AZ$3)/Z78, 0)</f>
        <v>-3.2386672436959855E+19</v>
      </c>
    </row>
    <row r="79" spans="5:50" x14ac:dyDescent="0.25">
      <c r="E79">
        <v>2079</v>
      </c>
      <c r="F79" s="5">
        <v>3.5571999999999999E-2</v>
      </c>
      <c r="G79" s="5"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4.6486261281935876E-4</v>
      </c>
      <c r="L79" s="2">
        <v>76</v>
      </c>
      <c r="M79" s="6">
        <v>1</v>
      </c>
      <c r="Q79" s="4">
        <f t="shared" si="48"/>
        <v>25</v>
      </c>
      <c r="R79">
        <f t="shared" si="28"/>
        <v>500000</v>
      </c>
      <c r="S79">
        <f t="shared" si="29"/>
        <v>0</v>
      </c>
      <c r="U79">
        <f t="shared" si="40"/>
        <v>1</v>
      </c>
      <c r="V79">
        <f t="shared" si="41"/>
        <v>0.01</v>
      </c>
      <c r="W79">
        <f t="shared" si="42"/>
        <v>1.1251171532965439E-18</v>
      </c>
      <c r="X79">
        <f t="shared" si="43"/>
        <v>1.1251171532965439E-18</v>
      </c>
      <c r="Y79">
        <f t="shared" si="44"/>
        <v>1.1251171532965439E-20</v>
      </c>
      <c r="Z79">
        <f t="shared" si="45"/>
        <v>0</v>
      </c>
      <c r="AB79">
        <f t="shared" si="46"/>
        <v>-36.438800697019914</v>
      </c>
      <c r="AC79">
        <f t="shared" si="30"/>
        <v>0</v>
      </c>
      <c r="AE79">
        <f t="shared" si="31"/>
        <v>0</v>
      </c>
      <c r="AF79">
        <f t="shared" si="32"/>
        <v>0</v>
      </c>
      <c r="AG79">
        <f t="shared" si="32"/>
        <v>0</v>
      </c>
      <c r="AH79">
        <f t="shared" si="33"/>
        <v>-5.6255857664827194E-13</v>
      </c>
      <c r="AI79">
        <f t="shared" si="34"/>
        <v>-5.6255857664827194E-13</v>
      </c>
      <c r="AJ79">
        <f t="shared" si="35"/>
        <v>-36.438800697019914</v>
      </c>
      <c r="AK79">
        <f t="shared" si="49"/>
        <v>-2.5507160487913945</v>
      </c>
      <c r="AL79">
        <f t="shared" si="26"/>
        <v>-38.989516745811869</v>
      </c>
      <c r="AN79">
        <f t="shared" si="36"/>
        <v>0</v>
      </c>
      <c r="AO79">
        <f t="shared" si="36"/>
        <v>0</v>
      </c>
      <c r="AP79">
        <f t="shared" si="36"/>
        <v>0</v>
      </c>
      <c r="AQ79">
        <f t="shared" si="36"/>
        <v>-2.615124498046552E-16</v>
      </c>
      <c r="AR79">
        <f t="shared" si="36"/>
        <v>-2.615124498046552E-16</v>
      </c>
      <c r="AS79">
        <f t="shared" si="36"/>
        <v>-1.6939036100020548E-2</v>
      </c>
      <c r="AT79">
        <f t="shared" si="36"/>
        <v>-1.1857325270014387E-3</v>
      </c>
      <c r="AU79">
        <f t="shared" si="23"/>
        <v>-1.8124768627022246E-2</v>
      </c>
      <c r="AW79">
        <v>76</v>
      </c>
      <c r="AX79">
        <f>IF(Z79&gt;0, (R79*SUMPRODUCT(K79:$K$98, X79:$X$98)-K79*$AZ$3)/Z79, 0)</f>
        <v>0</v>
      </c>
    </row>
    <row r="80" spans="5:50" x14ac:dyDescent="0.25">
      <c r="F80" s="5"/>
      <c r="G80" s="5"/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/>
      <c r="G81" s="5"/>
      <c r="H81" s="5"/>
      <c r="I81" s="5"/>
      <c r="M81" s="6"/>
      <c r="Q81" s="4"/>
      <c r="AN81" s="8">
        <f t="shared" ref="AN81:AU81" si="50">SUM(AN3:AN79)</f>
        <v>170928.43189312186</v>
      </c>
      <c r="AO81" s="8">
        <f t="shared" si="50"/>
        <v>-17092.843189312185</v>
      </c>
      <c r="AP81" s="8">
        <f t="shared" si="50"/>
        <v>-423.76343326065995</v>
      </c>
      <c r="AQ81" s="8">
        <f t="shared" si="50"/>
        <v>-69987.653518018487</v>
      </c>
      <c r="AR81" s="8">
        <f t="shared" si="50"/>
        <v>83424.171752530528</v>
      </c>
      <c r="AS81" s="8">
        <f t="shared" si="50"/>
        <v>-12093.133964006507</v>
      </c>
      <c r="AT81" s="8">
        <f t="shared" si="50"/>
        <v>3273.8985219350739</v>
      </c>
      <c r="AU81" s="8">
        <f t="shared" si="50"/>
        <v>74604.936310459088</v>
      </c>
      <c r="AX81">
        <f>IF(Z81&gt;0, (R81*SUMPRODUCT(K81:$K$98, X81:$X$98)-K81*$AZ$3)/Z81, 0)</f>
        <v>0</v>
      </c>
    </row>
    <row r="82" spans="2:50" x14ac:dyDescent="0.25">
      <c r="F82" s="5"/>
      <c r="G82" s="5"/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/>
      <c r="G83" s="5"/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/>
      <c r="G84" s="5"/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/>
      <c r="G85" s="5"/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/>
      <c r="G86" s="5"/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/>
      <c r="G87" s="5"/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/>
      <c r="G88" s="5"/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/>
      <c r="G89" s="5"/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/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/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/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/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/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/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/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/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/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81:AU81">
    <cfRule type="cellIs" dxfId="9" priority="1" operator="lessThan">
      <formula>0</formula>
    </cfRule>
  </conditionalFormatting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7DA9BA-45FF-4E44-9E8F-521C357A47B7}">
  <dimension ref="A1:AZ164"/>
  <sheetViews>
    <sheetView workbookViewId="0">
      <selection activeCell="M33" sqref="M33"/>
    </sheetView>
  </sheetViews>
  <sheetFormatPr defaultRowHeight="15" x14ac:dyDescent="0.25"/>
  <cols>
    <col min="3" max="3" width="10.7109375" customWidth="1"/>
    <col min="4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5" width="9.140625" bestFit="1" customWidth="1"/>
    <col min="36" max="36" width="10.42578125" customWidth="1"/>
    <col min="37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44</v>
      </c>
      <c r="Q1" t="s">
        <v>1</v>
      </c>
      <c r="W1" t="s">
        <v>2</v>
      </c>
      <c r="AB1" t="s">
        <v>46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f>'S.55.04.D'!C3*(1+C12)</f>
        <v>303818.57194099133</v>
      </c>
      <c r="K3">
        <v>1</v>
      </c>
      <c r="L3" s="2">
        <v>0</v>
      </c>
      <c r="O3">
        <f>$C$3</f>
        <v>303818.57194099133</v>
      </c>
      <c r="P3" s="2">
        <f>O3*C5</f>
        <v>30381.857194099135</v>
      </c>
      <c r="Q3" s="4">
        <f>B8</f>
        <v>200</v>
      </c>
      <c r="R3">
        <f t="shared" ref="R3:R66" si="0">$C$6</f>
        <v>500000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303818.57194099133</v>
      </c>
      <c r="AF3">
        <f t="shared" ref="AF3:AG34" si="4">-$Z3*P3</f>
        <v>-30381.857194099135</v>
      </c>
      <c r="AG3">
        <f t="shared" si="4"/>
        <v>-200</v>
      </c>
      <c r="AH3">
        <f t="shared" ref="AH3:AH66" si="5">-X3*R3</f>
        <v>0</v>
      </c>
      <c r="AI3">
        <f t="shared" ref="AI3:AI34" si="6">SUM(AE3:AH3)</f>
        <v>273236.71474689222</v>
      </c>
      <c r="AJ3">
        <f t="shared" ref="AJ3:AJ66" si="7">AB3-AC3</f>
        <v>0</v>
      </c>
      <c r="AL3">
        <f t="shared" ref="AL3:AL34" si="8">SUM(AI3:AK3)</f>
        <v>273236.71474689222</v>
      </c>
      <c r="AN3">
        <f t="shared" ref="AN3:AU34" si="9">AE3*$K3</f>
        <v>303818.57194099133</v>
      </c>
      <c r="AO3">
        <f t="shared" si="9"/>
        <v>-30381.857194099135</v>
      </c>
      <c r="AP3">
        <f t="shared" si="9"/>
        <v>-200</v>
      </c>
      <c r="AQ3">
        <f t="shared" si="9"/>
        <v>0</v>
      </c>
      <c r="AR3">
        <f t="shared" si="9"/>
        <v>273236.71474689222</v>
      </c>
      <c r="AS3">
        <f t="shared" si="9"/>
        <v>0</v>
      </c>
      <c r="AT3">
        <f t="shared" si="9"/>
        <v>0</v>
      </c>
      <c r="AU3">
        <f t="shared" si="9"/>
        <v>273236.71474689222</v>
      </c>
      <c r="AW3">
        <v>0</v>
      </c>
      <c r="AX3">
        <f>IF(Z3&gt;0, (R3*SUMPRODUCT(K3:$K$98, X3:$X$98)-K3*$AZ$3)/Z3, 0)</f>
        <v>0</v>
      </c>
      <c r="AZ3">
        <f>C6*ABS(SUMPRODUCT(X4:X69, K4:K69))/1</f>
        <v>144393.74635103272</v>
      </c>
    </row>
    <row r="4" spans="1:52" x14ac:dyDescent="0.25">
      <c r="A4" t="s">
        <v>14</v>
      </c>
      <c r="C4" t="s">
        <v>37</v>
      </c>
      <c r="E4">
        <v>2004</v>
      </c>
      <c r="F4" s="13">
        <f t="array" ref="F4:G69">EconomicRates!C44:D109</f>
        <v>1.5900000000000001E-2</v>
      </c>
      <c r="G4" s="13"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69">Mortalities!B31:B96</f>
        <v>1.1135328E-2</v>
      </c>
      <c r="R4">
        <f t="shared" si="0"/>
        <v>500000</v>
      </c>
      <c r="S4">
        <f t="shared" si="1"/>
        <v>9894.6480067927787</v>
      </c>
      <c r="U4">
        <f t="shared" ref="U4:U67" si="13">M4</f>
        <v>1.1135328E-2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1.1135328E-2</v>
      </c>
      <c r="Y4">
        <f t="shared" ref="Y4:Y67" si="17">V4*W4</f>
        <v>0.01</v>
      </c>
      <c r="Z4">
        <f t="shared" ref="Z4:Z67" si="18">MAX(0, W4-X4-Y4)</f>
        <v>0.97886467200000005</v>
      </c>
      <c r="AB4">
        <f t="shared" ref="AB4:AB67" si="19">AC3</f>
        <v>0</v>
      </c>
      <c r="AC4">
        <f t="shared" si="2"/>
        <v>9685.5213757246675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-5567.6639999999998</v>
      </c>
      <c r="AI4">
        <f t="shared" si="6"/>
        <v>-5567.6639999999998</v>
      </c>
      <c r="AJ4">
        <f t="shared" si="7"/>
        <v>-9685.5213757246675</v>
      </c>
      <c r="AK4">
        <f>G4*SUM(AB4, AE4:AF4)</f>
        <v>0</v>
      </c>
      <c r="AL4">
        <f t="shared" si="8"/>
        <v>-15253.185375724668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-5194.2009515813043</v>
      </c>
      <c r="AR4">
        <f t="shared" si="9"/>
        <v>-5194.2009515813043</v>
      </c>
      <c r="AS4">
        <f t="shared" si="9"/>
        <v>-9035.8441792374924</v>
      </c>
      <c r="AT4">
        <f t="shared" si="9"/>
        <v>0</v>
      </c>
      <c r="AU4">
        <f t="shared" si="9"/>
        <v>-14230.045130818797</v>
      </c>
      <c r="AW4">
        <v>1</v>
      </c>
      <c r="AX4">
        <f>IF(Z4&gt;0, (R4*SUMPRODUCT(K4:$K$98, X4:$X$98)-K4*$AZ$3)/Z4, 0)</f>
        <v>9894.6480067927787</v>
      </c>
    </row>
    <row r="5" spans="1:52" x14ac:dyDescent="0.25">
      <c r="C5" s="2">
        <f>'S.26.04.A'!C5</f>
        <v>0.1</v>
      </c>
      <c r="E5">
        <v>2005</v>
      </c>
      <c r="F5" s="13">
        <v>3.6400000000000002E-2</v>
      </c>
      <c r="G5" s="13"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1.2969985999999999E-2</v>
      </c>
      <c r="Q5" s="4">
        <f t="shared" ref="Q5:Q68" si="21">$C$8</f>
        <v>25</v>
      </c>
      <c r="R5">
        <f t="shared" si="0"/>
        <v>500000</v>
      </c>
      <c r="S5">
        <f t="shared" si="1"/>
        <v>16444.606216069827</v>
      </c>
      <c r="U5">
        <f t="shared" si="13"/>
        <v>1.2969985999999999E-2</v>
      </c>
      <c r="V5">
        <f t="shared" si="14"/>
        <v>0.01</v>
      </c>
      <c r="W5">
        <f t="shared" si="15"/>
        <v>0.97886467200000005</v>
      </c>
      <c r="X5">
        <f t="shared" si="16"/>
        <v>1.2695861091734591E-2</v>
      </c>
      <c r="Y5">
        <f t="shared" si="17"/>
        <v>9.7886467200000004E-3</v>
      </c>
      <c r="Z5">
        <f t="shared" si="18"/>
        <v>0.95638016418826544</v>
      </c>
      <c r="AB5">
        <f t="shared" si="19"/>
        <v>9685.5213757246675</v>
      </c>
      <c r="AC5">
        <f t="shared" si="2"/>
        <v>15727.295192936232</v>
      </c>
      <c r="AE5">
        <f t="shared" si="3"/>
        <v>0</v>
      </c>
      <c r="AF5">
        <f t="shared" si="4"/>
        <v>0</v>
      </c>
      <c r="AG5">
        <f t="shared" si="4"/>
        <v>-23.909504104706635</v>
      </c>
      <c r="AH5">
        <f t="shared" si="5"/>
        <v>-6347.9305458672961</v>
      </c>
      <c r="AI5">
        <f t="shared" si="6"/>
        <v>-6371.8400499720028</v>
      </c>
      <c r="AJ5">
        <f t="shared" si="7"/>
        <v>-6041.7738172115642</v>
      </c>
      <c r="AK5">
        <f>G5*SUM(AB5, AE5:AF5)</f>
        <v>397.1063764047114</v>
      </c>
      <c r="AL5">
        <f t="shared" si="8"/>
        <v>-12016.507490778855</v>
      </c>
      <c r="AN5">
        <f t="shared" si="9"/>
        <v>0</v>
      </c>
      <c r="AO5">
        <f t="shared" si="9"/>
        <v>0</v>
      </c>
      <c r="AP5">
        <f t="shared" si="9"/>
        <v>-20.445208658504519</v>
      </c>
      <c r="AQ5">
        <f t="shared" si="9"/>
        <v>-5428.1663053983193</v>
      </c>
      <c r="AR5">
        <f t="shared" si="9"/>
        <v>-5448.6115140568245</v>
      </c>
      <c r="AS5">
        <f t="shared" si="9"/>
        <v>-5166.3692320604659</v>
      </c>
      <c r="AT5">
        <f t="shared" si="9"/>
        <v>339.56884633248143</v>
      </c>
      <c r="AU5">
        <f t="shared" si="9"/>
        <v>-10275.411899784809</v>
      </c>
      <c r="AW5">
        <v>2</v>
      </c>
      <c r="AX5">
        <f>IF(Z5&gt;0, (R5*SUMPRODUCT(K5:$K$98, X5:$X$98)-K5*$AZ$3)/Z5, 0)</f>
        <v>16444.606216069827</v>
      </c>
    </row>
    <row r="6" spans="1:52" x14ac:dyDescent="0.25">
      <c r="A6" t="s">
        <v>16</v>
      </c>
      <c r="C6" s="2">
        <f>'S.26.04.D'!C6</f>
        <v>500000</v>
      </c>
      <c r="E6">
        <v>2006</v>
      </c>
      <c r="F6" s="13">
        <v>5.8799999999999998E-2</v>
      </c>
      <c r="G6" s="13"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1.4883069000000001E-2</v>
      </c>
      <c r="Q6" s="4">
        <f t="shared" si="21"/>
        <v>25</v>
      </c>
      <c r="R6">
        <f t="shared" si="0"/>
        <v>500000</v>
      </c>
      <c r="S6">
        <f t="shared" si="1"/>
        <v>24002.804247101805</v>
      </c>
      <c r="U6">
        <f t="shared" si="13"/>
        <v>1.4883069000000001E-2</v>
      </c>
      <c r="V6">
        <f t="shared" si="14"/>
        <v>0.01</v>
      </c>
      <c r="W6">
        <f t="shared" si="15"/>
        <v>0.95638016418826544</v>
      </c>
      <c r="X6">
        <f t="shared" si="16"/>
        <v>1.4233871973845284E-2</v>
      </c>
      <c r="Y6">
        <f t="shared" si="17"/>
        <v>9.5638016418826549E-3</v>
      </c>
      <c r="Z6">
        <f t="shared" si="18"/>
        <v>0.9325824905725375</v>
      </c>
      <c r="AB6">
        <f t="shared" si="19"/>
        <v>15727.295192936232</v>
      </c>
      <c r="AC6">
        <f t="shared" si="2"/>
        <v>22384.594965487282</v>
      </c>
      <c r="AE6">
        <f t="shared" si="3"/>
        <v>0</v>
      </c>
      <c r="AF6">
        <f t="shared" si="4"/>
        <v>0</v>
      </c>
      <c r="AG6">
        <f t="shared" si="4"/>
        <v>-23.314562264313437</v>
      </c>
      <c r="AH6">
        <f t="shared" si="5"/>
        <v>-7116.9359869226419</v>
      </c>
      <c r="AI6">
        <f t="shared" si="6"/>
        <v>-7140.2505491869551</v>
      </c>
      <c r="AJ6">
        <f t="shared" si="7"/>
        <v>-6657.2997725510504</v>
      </c>
      <c r="AK6">
        <f>G6*SUM(AB6, AE6:AF6)</f>
        <v>920.04676878676958</v>
      </c>
      <c r="AL6">
        <f t="shared" si="8"/>
        <v>-12877.503552951237</v>
      </c>
      <c r="AN6">
        <f t="shared" si="9"/>
        <v>0</v>
      </c>
      <c r="AO6">
        <f t="shared" si="9"/>
        <v>0</v>
      </c>
      <c r="AP6">
        <f t="shared" si="9"/>
        <v>-17.985087163496214</v>
      </c>
      <c r="AQ6">
        <f t="shared" si="9"/>
        <v>-5490.0757994392461</v>
      </c>
      <c r="AR6">
        <f t="shared" si="9"/>
        <v>-5508.0608866027424</v>
      </c>
      <c r="AS6">
        <f t="shared" si="9"/>
        <v>-5135.5078137633664</v>
      </c>
      <c r="AT6">
        <f t="shared" si="9"/>
        <v>709.73330502760678</v>
      </c>
      <c r="AU6">
        <f t="shared" si="9"/>
        <v>-9933.8353953385031</v>
      </c>
      <c r="AW6">
        <v>3</v>
      </c>
      <c r="AX6">
        <f>IF(Z6&gt;0, (R6*SUMPRODUCT(K6:$K$98, X6:$X$98)-K6*$AZ$3)/Z6, 0)</f>
        <v>24002.804247101805</v>
      </c>
    </row>
    <row r="7" spans="1:52" x14ac:dyDescent="0.25">
      <c r="A7" t="s">
        <v>15</v>
      </c>
      <c r="B7" t="s">
        <v>37</v>
      </c>
      <c r="C7" t="s">
        <v>47</v>
      </c>
      <c r="E7">
        <v>2007</v>
      </c>
      <c r="F7" s="13">
        <v>5.4699999999999999E-2</v>
      </c>
      <c r="G7" s="13"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1.6930661E-2</v>
      </c>
      <c r="Q7" s="4">
        <f t="shared" si="21"/>
        <v>25</v>
      </c>
      <c r="R7">
        <f t="shared" si="0"/>
        <v>500000</v>
      </c>
      <c r="S7">
        <f t="shared" si="1"/>
        <v>29684.451599596632</v>
      </c>
      <c r="U7">
        <f t="shared" si="13"/>
        <v>1.6930661E-2</v>
      </c>
      <c r="V7">
        <f t="shared" si="14"/>
        <v>0.01</v>
      </c>
      <c r="W7">
        <f t="shared" si="15"/>
        <v>0.9325824905725375</v>
      </c>
      <c r="X7">
        <f t="shared" si="16"/>
        <v>1.5789238002419329E-2</v>
      </c>
      <c r="Y7">
        <f t="shared" si="17"/>
        <v>9.3258249057253748E-3</v>
      </c>
      <c r="Z7">
        <f t="shared" si="18"/>
        <v>0.9074674276643927</v>
      </c>
      <c r="AB7">
        <f t="shared" si="19"/>
        <v>22384.594965487282</v>
      </c>
      <c r="AC7">
        <f t="shared" si="2"/>
        <v>26937.672934714123</v>
      </c>
      <c r="AE7">
        <f t="shared" si="3"/>
        <v>0</v>
      </c>
      <c r="AF7">
        <f t="shared" si="4"/>
        <v>0</v>
      </c>
      <c r="AG7">
        <f t="shared" si="4"/>
        <v>-22.686685691609817</v>
      </c>
      <c r="AH7">
        <f t="shared" si="5"/>
        <v>-7894.6190012096649</v>
      </c>
      <c r="AI7">
        <f t="shared" si="6"/>
        <v>-7917.3056869012744</v>
      </c>
      <c r="AJ7">
        <f t="shared" si="7"/>
        <v>-4553.0779692268407</v>
      </c>
      <c r="AK7">
        <f>G7*SUM(AB7, AE7:AF7)</f>
        <v>1099.0836128054254</v>
      </c>
      <c r="AL7">
        <f t="shared" si="8"/>
        <v>-11371.30004332269</v>
      </c>
      <c r="AN7">
        <f t="shared" si="9"/>
        <v>0</v>
      </c>
      <c r="AO7">
        <f t="shared" si="9"/>
        <v>0</v>
      </c>
      <c r="AP7">
        <f t="shared" si="9"/>
        <v>-15.922788534292282</v>
      </c>
      <c r="AQ7">
        <f t="shared" si="9"/>
        <v>-5540.886431091003</v>
      </c>
      <c r="AR7">
        <f t="shared" si="9"/>
        <v>-5556.8092196252946</v>
      </c>
      <c r="AS7">
        <f t="shared" si="9"/>
        <v>-3195.6055049043871</v>
      </c>
      <c r="AT7">
        <f t="shared" si="9"/>
        <v>771.39852802205223</v>
      </c>
      <c r="AU7">
        <f t="shared" si="9"/>
        <v>-7981.0161965076304</v>
      </c>
      <c r="AW7">
        <v>4</v>
      </c>
      <c r="AX7">
        <f>IF(Z7&gt;0, (R7*SUMPRODUCT(K7:$K$98, X7:$X$98)-K7*$AZ$3)/Z7, 0)</f>
        <v>29684.451599596632</v>
      </c>
    </row>
    <row r="8" spans="1:52" x14ac:dyDescent="0.25">
      <c r="B8" s="2">
        <f>'S.26.04.A'!B8</f>
        <v>200</v>
      </c>
      <c r="C8" s="2">
        <f>'S.26.04.A'!C8</f>
        <v>25</v>
      </c>
      <c r="E8">
        <v>2008</v>
      </c>
      <c r="F8" s="13">
        <v>2.2499999999999999E-2</v>
      </c>
      <c r="G8" s="13"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1.9185959999999998E-2</v>
      </c>
      <c r="Q8" s="4">
        <f t="shared" si="21"/>
        <v>25</v>
      </c>
      <c r="R8">
        <f t="shared" si="0"/>
        <v>500000</v>
      </c>
      <c r="S8">
        <f t="shared" si="1"/>
        <v>31943.527629091888</v>
      </c>
      <c r="U8">
        <f t="shared" si="13"/>
        <v>1.9185959999999998E-2</v>
      </c>
      <c r="V8">
        <f t="shared" si="14"/>
        <v>0.01</v>
      </c>
      <c r="W8">
        <f t="shared" si="15"/>
        <v>0.9074674276643927</v>
      </c>
      <c r="X8">
        <f t="shared" si="16"/>
        <v>1.741063376847193E-2</v>
      </c>
      <c r="Y8">
        <f t="shared" si="17"/>
        <v>9.0746742766439278E-3</v>
      </c>
      <c r="Z8">
        <f t="shared" si="18"/>
        <v>0.88098211961927686</v>
      </c>
      <c r="AB8">
        <f t="shared" si="19"/>
        <v>26937.672934714123</v>
      </c>
      <c r="AC8">
        <f t="shared" si="2"/>
        <v>28141.676678794305</v>
      </c>
      <c r="AE8">
        <f t="shared" si="3"/>
        <v>0</v>
      </c>
      <c r="AF8">
        <f t="shared" si="4"/>
        <v>0</v>
      </c>
      <c r="AG8">
        <f t="shared" si="4"/>
        <v>-22.024552990481922</v>
      </c>
      <c r="AH8">
        <f t="shared" si="5"/>
        <v>-8705.3168842359646</v>
      </c>
      <c r="AI8">
        <f t="shared" si="6"/>
        <v>-8727.3414372264469</v>
      </c>
      <c r="AJ8">
        <f t="shared" si="7"/>
        <v>-1204.0037440801825</v>
      </c>
      <c r="AK8">
        <f t="shared" ref="AK8:AK69" si="22">G8*SUM(AB8:AB8, AE8:AF8)</f>
        <v>573.7724335094108</v>
      </c>
      <c r="AL8">
        <f t="shared" si="8"/>
        <v>-9357.5727477972177</v>
      </c>
      <c r="AN8">
        <f t="shared" si="9"/>
        <v>0</v>
      </c>
      <c r="AO8">
        <f t="shared" si="9"/>
        <v>0</v>
      </c>
      <c r="AP8">
        <f t="shared" si="9"/>
        <v>-14.429260398620341</v>
      </c>
      <c r="AQ8">
        <f t="shared" si="9"/>
        <v>-5703.2387549218765</v>
      </c>
      <c r="AR8">
        <f t="shared" si="9"/>
        <v>-5717.668015320497</v>
      </c>
      <c r="AS8">
        <f t="shared" si="9"/>
        <v>-788.79619267435851</v>
      </c>
      <c r="AT8">
        <f t="shared" si="9"/>
        <v>375.90374053154426</v>
      </c>
      <c r="AU8">
        <f t="shared" si="9"/>
        <v>-6130.5604674633114</v>
      </c>
      <c r="AW8">
        <v>5</v>
      </c>
      <c r="AX8">
        <f>IF(Z8&gt;0, (R8*SUMPRODUCT(K8:$K$98, X8:$X$98)-K8*$AZ$3)/Z8, 0)</f>
        <v>31943.527629091888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3">
        <v>2.2000000000000001E-3</v>
      </c>
      <c r="G9" s="13"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2.1884238E-2</v>
      </c>
      <c r="Q9" s="4">
        <f t="shared" si="21"/>
        <v>25</v>
      </c>
      <c r="R9">
        <f t="shared" si="0"/>
        <v>500000</v>
      </c>
      <c r="S9">
        <f t="shared" si="1"/>
        <v>32180.548142164444</v>
      </c>
      <c r="U9">
        <f t="shared" si="13"/>
        <v>2.1884238E-2</v>
      </c>
      <c r="V9">
        <f t="shared" si="14"/>
        <v>0.01</v>
      </c>
      <c r="W9">
        <f t="shared" si="15"/>
        <v>0.88098211961927686</v>
      </c>
      <c r="X9">
        <f t="shared" si="16"/>
        <v>1.9279622379492725E-2</v>
      </c>
      <c r="Y9">
        <f t="shared" si="17"/>
        <v>8.8098211961927693E-3</v>
      </c>
      <c r="Z9">
        <f t="shared" si="18"/>
        <v>0.85289267604359131</v>
      </c>
      <c r="AB9">
        <f t="shared" si="19"/>
        <v>28141.676678794305</v>
      </c>
      <c r="AC9">
        <f t="shared" si="2"/>
        <v>27446.553821520254</v>
      </c>
      <c r="AE9">
        <f t="shared" si="3"/>
        <v>0</v>
      </c>
      <c r="AF9">
        <f t="shared" si="4"/>
        <v>0</v>
      </c>
      <c r="AG9">
        <f t="shared" si="4"/>
        <v>-21.322316901089781</v>
      </c>
      <c r="AH9">
        <f t="shared" si="5"/>
        <v>-9639.8111897463623</v>
      </c>
      <c r="AI9">
        <f t="shared" si="6"/>
        <v>-9661.1335066474512</v>
      </c>
      <c r="AJ9">
        <f t="shared" si="7"/>
        <v>695.12285727405106</v>
      </c>
      <c r="AK9">
        <f t="shared" si="22"/>
        <v>166.0358924048864</v>
      </c>
      <c r="AL9">
        <f t="shared" si="8"/>
        <v>-8799.9747569685132</v>
      </c>
      <c r="AN9">
        <f t="shared" si="9"/>
        <v>0</v>
      </c>
      <c r="AO9">
        <f t="shared" si="9"/>
        <v>0</v>
      </c>
      <c r="AP9">
        <f t="shared" si="9"/>
        <v>-13.229656620803818</v>
      </c>
      <c r="AQ9">
        <f t="shared" si="9"/>
        <v>-5981.1226200849014</v>
      </c>
      <c r="AR9">
        <f t="shared" si="9"/>
        <v>-5994.3522767057048</v>
      </c>
      <c r="AS9">
        <f t="shared" si="9"/>
        <v>431.29631520192339</v>
      </c>
      <c r="AT9">
        <f t="shared" si="9"/>
        <v>103.01872228215068</v>
      </c>
      <c r="AU9">
        <f t="shared" si="9"/>
        <v>-5460.0372392216304</v>
      </c>
      <c r="AW9">
        <v>6</v>
      </c>
      <c r="AX9">
        <f>IF(Z9&gt;0, (R9*SUMPRODUCT(K9:$K$98, X9:$X$98)-K9*$AZ$3)/Z9, 0)</f>
        <v>32180.548142164444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3">
        <v>2.5000000000000001E-3</v>
      </c>
      <c r="G10" s="13"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2.4761703999999999E-2</v>
      </c>
      <c r="Q10" s="4">
        <f t="shared" si="21"/>
        <v>25</v>
      </c>
      <c r="R10">
        <f t="shared" si="0"/>
        <v>500000</v>
      </c>
      <c r="S10">
        <f t="shared" si="1"/>
        <v>31659.514890896611</v>
      </c>
      <c r="U10">
        <f t="shared" si="13"/>
        <v>2.4761703999999999E-2</v>
      </c>
      <c r="V10">
        <f t="shared" si="14"/>
        <v>0.01</v>
      </c>
      <c r="W10">
        <f t="shared" si="15"/>
        <v>0.85289267604359131</v>
      </c>
      <c r="X10">
        <f t="shared" si="16"/>
        <v>2.1119075987959299E-2</v>
      </c>
      <c r="Y10">
        <f t="shared" si="17"/>
        <v>8.5289267604359131E-3</v>
      </c>
      <c r="Z10">
        <f t="shared" si="18"/>
        <v>0.82324467329519613</v>
      </c>
      <c r="AB10">
        <f t="shared" si="19"/>
        <v>27446.553821520254</v>
      </c>
      <c r="AC10">
        <f t="shared" si="2"/>
        <v>26063.526993040578</v>
      </c>
      <c r="AE10">
        <f t="shared" si="3"/>
        <v>0</v>
      </c>
      <c r="AF10">
        <f t="shared" si="4"/>
        <v>0</v>
      </c>
      <c r="AG10">
        <f t="shared" si="4"/>
        <v>-20.581116832379902</v>
      </c>
      <c r="AH10">
        <f t="shared" si="5"/>
        <v>-10559.537993979649</v>
      </c>
      <c r="AI10">
        <f t="shared" si="6"/>
        <v>-10580.119110812029</v>
      </c>
      <c r="AJ10">
        <f t="shared" si="7"/>
        <v>1383.0268284796766</v>
      </c>
      <c r="AK10">
        <f t="shared" si="22"/>
        <v>112.53087066823305</v>
      </c>
      <c r="AL10">
        <f t="shared" si="8"/>
        <v>-9084.5614116641191</v>
      </c>
      <c r="AN10">
        <f t="shared" si="9"/>
        <v>0</v>
      </c>
      <c r="AO10">
        <f t="shared" si="9"/>
        <v>0</v>
      </c>
      <c r="AP10">
        <f t="shared" si="9"/>
        <v>-12.11438308825519</v>
      </c>
      <c r="AQ10">
        <f t="shared" si="9"/>
        <v>-6215.5173373680755</v>
      </c>
      <c r="AR10">
        <f t="shared" si="9"/>
        <v>-6227.6317204563302</v>
      </c>
      <c r="AS10">
        <f t="shared" si="9"/>
        <v>814.07228567780271</v>
      </c>
      <c r="AT10">
        <f t="shared" si="9"/>
        <v>66.237517022648163</v>
      </c>
      <c r="AU10">
        <f t="shared" si="9"/>
        <v>-5347.3219177558794</v>
      </c>
      <c r="AW10">
        <v>7</v>
      </c>
      <c r="AX10">
        <f>IF(Z10&gt;0, (R10*SUMPRODUCT(K10:$K$98, X10:$X$98)-K10*$AZ$3)/Z10, 0)</f>
        <v>31659.514890896611</v>
      </c>
    </row>
    <row r="11" spans="1:52" x14ac:dyDescent="0.25">
      <c r="A11" t="s">
        <v>33</v>
      </c>
      <c r="C11" s="12">
        <f>AU71</f>
        <v>122054.37505009199</v>
      </c>
      <c r="E11">
        <v>2011</v>
      </c>
      <c r="F11" s="13">
        <v>1.5E-3</v>
      </c>
      <c r="G11" s="13"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2.7627288E-2</v>
      </c>
      <c r="Q11" s="4">
        <f t="shared" si="21"/>
        <v>25</v>
      </c>
      <c r="R11">
        <f t="shared" si="0"/>
        <v>500000</v>
      </c>
      <c r="S11">
        <f t="shared" si="1"/>
        <v>30393.581950304571</v>
      </c>
      <c r="U11">
        <f t="shared" si="13"/>
        <v>2.7627288E-2</v>
      </c>
      <c r="V11">
        <f t="shared" si="14"/>
        <v>0.01</v>
      </c>
      <c r="W11">
        <f t="shared" si="15"/>
        <v>0.82324467329519613</v>
      </c>
      <c r="X11">
        <f t="shared" si="16"/>
        <v>2.2744017683592292E-2</v>
      </c>
      <c r="Y11">
        <f t="shared" si="17"/>
        <v>8.2324467329519622E-3</v>
      </c>
      <c r="Z11">
        <f t="shared" si="18"/>
        <v>0.7922682088786519</v>
      </c>
      <c r="AB11">
        <f t="shared" si="19"/>
        <v>26063.526993040578</v>
      </c>
      <c r="AC11">
        <f t="shared" si="2"/>
        <v>24079.868733174328</v>
      </c>
      <c r="AE11">
        <f t="shared" si="3"/>
        <v>0</v>
      </c>
      <c r="AF11">
        <f t="shared" si="4"/>
        <v>0</v>
      </c>
      <c r="AG11">
        <f t="shared" si="4"/>
        <v>-19.806705221966297</v>
      </c>
      <c r="AH11">
        <f t="shared" si="5"/>
        <v>-11372.008841796147</v>
      </c>
      <c r="AI11">
        <f t="shared" si="6"/>
        <v>-11391.815547018114</v>
      </c>
      <c r="AJ11">
        <f t="shared" si="7"/>
        <v>1983.6582598662499</v>
      </c>
      <c r="AK11">
        <f t="shared" si="22"/>
        <v>62.552464783297381</v>
      </c>
      <c r="AL11">
        <f t="shared" si="8"/>
        <v>-9345.6048223685666</v>
      </c>
      <c r="AN11">
        <f t="shared" si="9"/>
        <v>0</v>
      </c>
      <c r="AO11">
        <f t="shared" si="9"/>
        <v>0</v>
      </c>
      <c r="AP11">
        <f t="shared" si="9"/>
        <v>-11.078061294993429</v>
      </c>
      <c r="AQ11">
        <f t="shared" si="9"/>
        <v>-6360.4627617171345</v>
      </c>
      <c r="AR11">
        <f t="shared" si="9"/>
        <v>-6371.5408230121284</v>
      </c>
      <c r="AS11">
        <f t="shared" si="9"/>
        <v>1109.4771969821215</v>
      </c>
      <c r="AT11">
        <f t="shared" si="9"/>
        <v>34.98613379946557</v>
      </c>
      <c r="AU11">
        <f t="shared" si="9"/>
        <v>-5227.0774922305409</v>
      </c>
      <c r="AW11">
        <v>8</v>
      </c>
      <c r="AX11">
        <f>IF(Z11&gt;0, (R11*SUMPRODUCT(K11:$K$98, X11:$X$98)-K11*$AZ$3)/Z11, 0)</f>
        <v>30393.581950304571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3">
        <v>1.9E-3</v>
      </c>
      <c r="G12" s="13"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3.0780427999999999E-2</v>
      </c>
      <c r="Q12" s="4">
        <f t="shared" si="21"/>
        <v>25</v>
      </c>
      <c r="R12">
        <f t="shared" si="0"/>
        <v>500000</v>
      </c>
      <c r="S12">
        <f t="shared" si="1"/>
        <v>28597.936561595685</v>
      </c>
      <c r="U12">
        <f t="shared" si="13"/>
        <v>3.0780427999999999E-2</v>
      </c>
      <c r="V12">
        <f t="shared" si="14"/>
        <v>0.01</v>
      </c>
      <c r="W12">
        <f t="shared" si="15"/>
        <v>0.7922682088786519</v>
      </c>
      <c r="X12">
        <f t="shared" si="16"/>
        <v>2.4386354560078306E-2</v>
      </c>
      <c r="Y12">
        <f t="shared" si="17"/>
        <v>7.9226820887865184E-3</v>
      </c>
      <c r="Z12">
        <f t="shared" si="18"/>
        <v>0.75995917222978704</v>
      </c>
      <c r="AB12">
        <f t="shared" si="19"/>
        <v>24079.868733174328</v>
      </c>
      <c r="AC12">
        <f t="shared" si="2"/>
        <v>21733.26419683022</v>
      </c>
      <c r="AE12">
        <f t="shared" si="3"/>
        <v>0</v>
      </c>
      <c r="AF12">
        <f t="shared" si="4"/>
        <v>0</v>
      </c>
      <c r="AG12">
        <f t="shared" si="4"/>
        <v>-18.998979305744676</v>
      </c>
      <c r="AH12">
        <f t="shared" si="5"/>
        <v>-12193.177280039154</v>
      </c>
      <c r="AI12">
        <f t="shared" si="6"/>
        <v>-12212.176259344898</v>
      </c>
      <c r="AJ12">
        <f t="shared" si="7"/>
        <v>2346.6045363441081</v>
      </c>
      <c r="AK12">
        <f t="shared" si="22"/>
        <v>55.383698086300953</v>
      </c>
      <c r="AL12">
        <f t="shared" si="8"/>
        <v>-9810.1880249144888</v>
      </c>
      <c r="AN12">
        <f t="shared" si="9"/>
        <v>0</v>
      </c>
      <c r="AO12">
        <f t="shared" si="9"/>
        <v>0</v>
      </c>
      <c r="AP12">
        <f t="shared" si="9"/>
        <v>-10.098159473508849</v>
      </c>
      <c r="AQ12">
        <f t="shared" si="9"/>
        <v>-6480.8033463866195</v>
      </c>
      <c r="AR12">
        <f t="shared" si="9"/>
        <v>-6490.901505860129</v>
      </c>
      <c r="AS12">
        <f t="shared" si="9"/>
        <v>1247.2452571226852</v>
      </c>
      <c r="AT12">
        <f t="shared" si="9"/>
        <v>29.437024300512171</v>
      </c>
      <c r="AU12">
        <f t="shared" si="9"/>
        <v>-5214.2192244369307</v>
      </c>
      <c r="AW12">
        <v>9</v>
      </c>
      <c r="AX12">
        <f>IF(Z12&gt;0, (R12*SUMPRODUCT(K12:$K$98, X12:$X$98)-K12*$AZ$3)/Z12, 0)</f>
        <v>28597.936561595685</v>
      </c>
    </row>
    <row r="13" spans="1:52" x14ac:dyDescent="0.25">
      <c r="E13">
        <v>2013</v>
      </c>
      <c r="F13" s="13">
        <v>1.6999999999999999E-3</v>
      </c>
      <c r="G13" s="13"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3.4133669999999998E-2</v>
      </c>
      <c r="Q13" s="4">
        <f t="shared" si="21"/>
        <v>25</v>
      </c>
      <c r="R13">
        <f t="shared" si="0"/>
        <v>500000</v>
      </c>
      <c r="S13">
        <f t="shared" si="1"/>
        <v>26219.054529924484</v>
      </c>
      <c r="U13">
        <f t="shared" si="13"/>
        <v>3.4133669999999998E-2</v>
      </c>
      <c r="V13">
        <f t="shared" si="14"/>
        <v>0.01</v>
      </c>
      <c r="W13">
        <f t="shared" si="15"/>
        <v>0.75995917222978704</v>
      </c>
      <c r="X13">
        <f t="shared" si="16"/>
        <v>2.5940195598364715E-2</v>
      </c>
      <c r="Y13">
        <f t="shared" si="17"/>
        <v>7.599591722297871E-3</v>
      </c>
      <c r="Z13">
        <f t="shared" si="18"/>
        <v>0.7264193849091245</v>
      </c>
      <c r="AB13">
        <f t="shared" si="19"/>
        <v>21733.26419683022</v>
      </c>
      <c r="AC13">
        <f t="shared" si="2"/>
        <v>19046.029464526539</v>
      </c>
      <c r="AE13">
        <f t="shared" si="3"/>
        <v>0</v>
      </c>
      <c r="AF13">
        <f t="shared" si="4"/>
        <v>0</v>
      </c>
      <c r="AG13">
        <f t="shared" si="4"/>
        <v>-18.160484622728113</v>
      </c>
      <c r="AH13">
        <f t="shared" si="5"/>
        <v>-12970.097799182357</v>
      </c>
      <c r="AI13">
        <f t="shared" si="6"/>
        <v>-12988.258283805084</v>
      </c>
      <c r="AJ13">
        <f t="shared" si="7"/>
        <v>2687.2347323036811</v>
      </c>
      <c r="AK13">
        <f t="shared" si="22"/>
        <v>43.46652839366044</v>
      </c>
      <c r="AL13">
        <f t="shared" si="8"/>
        <v>-10257.557023107742</v>
      </c>
      <c r="AN13">
        <f t="shared" si="9"/>
        <v>0</v>
      </c>
      <c r="AO13">
        <f t="shared" si="9"/>
        <v>0</v>
      </c>
      <c r="AP13">
        <f t="shared" si="9"/>
        <v>-9.1753713267087793</v>
      </c>
      <c r="AQ13">
        <f t="shared" si="9"/>
        <v>-6552.989412093626</v>
      </c>
      <c r="AR13">
        <f t="shared" si="9"/>
        <v>-6562.1647834203341</v>
      </c>
      <c r="AS13">
        <f t="shared" si="9"/>
        <v>1357.6937522943258</v>
      </c>
      <c r="AT13">
        <f t="shared" si="9"/>
        <v>21.960952396371294</v>
      </c>
      <c r="AU13">
        <f t="shared" si="9"/>
        <v>-5182.5100787296369</v>
      </c>
      <c r="AW13">
        <v>10</v>
      </c>
      <c r="AX13">
        <f>IF(Z13&gt;0, (R13*SUMPRODUCT(K13:$K$98, X13:$X$98)-K13*$AZ$3)/Z13, 0)</f>
        <v>26219.054529924484</v>
      </c>
    </row>
    <row r="14" spans="1:52" x14ac:dyDescent="0.25">
      <c r="E14">
        <v>2014</v>
      </c>
      <c r="F14" s="13">
        <v>1.4E-3</v>
      </c>
      <c r="G14" s="13">
        <v>1.8E-3</v>
      </c>
      <c r="H14" s="5">
        <f t="shared" si="10"/>
        <v>5.1800000000000006E-2</v>
      </c>
      <c r="I14" s="5">
        <f t="shared" si="11"/>
        <v>1.0518000000000001</v>
      </c>
      <c r="J14">
        <f t="shared" si="12"/>
        <v>0.95075109336375729</v>
      </c>
      <c r="K14">
        <f t="shared" si="20"/>
        <v>0.48035581109819386</v>
      </c>
      <c r="L14" s="2">
        <v>11</v>
      </c>
      <c r="M14" s="6">
        <v>3.7867151000000002E-2</v>
      </c>
      <c r="Q14" s="4">
        <f t="shared" si="21"/>
        <v>25</v>
      </c>
      <c r="R14">
        <f t="shared" si="0"/>
        <v>500000</v>
      </c>
      <c r="S14">
        <f t="shared" si="1"/>
        <v>23257.369501723944</v>
      </c>
      <c r="U14">
        <f t="shared" si="13"/>
        <v>3.7867151000000002E-2</v>
      </c>
      <c r="V14">
        <f t="shared" si="14"/>
        <v>0.01</v>
      </c>
      <c r="W14">
        <f t="shared" si="15"/>
        <v>0.7264193849091245</v>
      </c>
      <c r="X14">
        <f t="shared" si="16"/>
        <v>2.750743253768094E-2</v>
      </c>
      <c r="Y14">
        <f t="shared" si="17"/>
        <v>7.2641938490912447E-3</v>
      </c>
      <c r="Z14">
        <f t="shared" si="18"/>
        <v>0.69164775852235227</v>
      </c>
      <c r="AB14">
        <f t="shared" si="19"/>
        <v>19046.029464526539</v>
      </c>
      <c r="AC14">
        <f t="shared" si="2"/>
        <v>16085.907484993482</v>
      </c>
      <c r="AE14">
        <f t="shared" si="3"/>
        <v>0</v>
      </c>
      <c r="AF14">
        <f t="shared" si="4"/>
        <v>0</v>
      </c>
      <c r="AG14">
        <f t="shared" si="4"/>
        <v>-17.291193963058806</v>
      </c>
      <c r="AH14">
        <f t="shared" si="5"/>
        <v>-13753.71626884047</v>
      </c>
      <c r="AI14">
        <f t="shared" si="6"/>
        <v>-13771.007462803529</v>
      </c>
      <c r="AJ14">
        <f t="shared" si="7"/>
        <v>2960.1219795330562</v>
      </c>
      <c r="AK14">
        <f t="shared" si="22"/>
        <v>34.28285303614777</v>
      </c>
      <c r="AL14">
        <f t="shared" si="8"/>
        <v>-10776.602630234325</v>
      </c>
      <c r="AN14">
        <f t="shared" si="9"/>
        <v>0</v>
      </c>
      <c r="AO14">
        <f t="shared" si="9"/>
        <v>0</v>
      </c>
      <c r="AP14">
        <f t="shared" si="9"/>
        <v>-8.3059255009813064</v>
      </c>
      <c r="AQ14">
        <f t="shared" si="9"/>
        <v>-6606.677533933288</v>
      </c>
      <c r="AR14">
        <f t="shared" si="9"/>
        <v>-6614.9834594342701</v>
      </c>
      <c r="AS14">
        <f t="shared" si="9"/>
        <v>1421.9117944281925</v>
      </c>
      <c r="AT14">
        <f t="shared" si="9"/>
        <v>16.46796767693894</v>
      </c>
      <c r="AU14">
        <f t="shared" si="9"/>
        <v>-5176.6036973291384</v>
      </c>
      <c r="AW14">
        <v>11</v>
      </c>
      <c r="AX14">
        <f>IF(Z14&gt;0, (R14*SUMPRODUCT(K14:$K$98, X14:$X$98)-K14*$AZ$3)/Z14, 0)</f>
        <v>23257.369501723944</v>
      </c>
    </row>
    <row r="15" spans="1:52" x14ac:dyDescent="0.25">
      <c r="E15">
        <v>2015</v>
      </c>
      <c r="F15" s="13">
        <v>1.9E-3</v>
      </c>
      <c r="G15" s="13">
        <v>4.1000000000000003E-3</v>
      </c>
      <c r="H15" s="5">
        <f t="shared" si="10"/>
        <v>5.4100000000000002E-2</v>
      </c>
      <c r="I15" s="5">
        <f t="shared" si="11"/>
        <v>1.0541</v>
      </c>
      <c r="J15">
        <f t="shared" si="12"/>
        <v>0.94867659614837296</v>
      </c>
      <c r="K15">
        <f t="shared" si="20"/>
        <v>0.45570231581272541</v>
      </c>
      <c r="L15" s="2">
        <v>12</v>
      </c>
      <c r="M15" s="6">
        <v>4.2172894000000002E-2</v>
      </c>
      <c r="Q15" s="4">
        <f t="shared" si="21"/>
        <v>25</v>
      </c>
      <c r="R15">
        <f t="shared" si="0"/>
        <v>500000</v>
      </c>
      <c r="S15">
        <f t="shared" si="1"/>
        <v>19889.851278267812</v>
      </c>
      <c r="U15">
        <f t="shared" si="13"/>
        <v>4.2172894000000002E-2</v>
      </c>
      <c r="V15">
        <f t="shared" si="14"/>
        <v>0.01</v>
      </c>
      <c r="W15">
        <f t="shared" si="15"/>
        <v>0.69164775852235227</v>
      </c>
      <c r="X15">
        <f t="shared" si="16"/>
        <v>2.9168787605500762E-2</v>
      </c>
      <c r="Y15">
        <f t="shared" si="17"/>
        <v>6.9164775852235232E-3</v>
      </c>
      <c r="Z15">
        <f t="shared" si="18"/>
        <v>0.65556249333162797</v>
      </c>
      <c r="AB15">
        <f t="shared" si="19"/>
        <v>16085.907484993482</v>
      </c>
      <c r="AC15">
        <f t="shared" si="2"/>
        <v>13039.040495976515</v>
      </c>
      <c r="AE15">
        <f t="shared" si="3"/>
        <v>0</v>
      </c>
      <c r="AF15">
        <f t="shared" si="4"/>
        <v>0</v>
      </c>
      <c r="AG15">
        <f t="shared" si="4"/>
        <v>-16.389062333290699</v>
      </c>
      <c r="AH15">
        <f t="shared" si="5"/>
        <v>-14584.393802750381</v>
      </c>
      <c r="AI15">
        <f t="shared" si="6"/>
        <v>-14600.782865083671</v>
      </c>
      <c r="AJ15">
        <f t="shared" si="7"/>
        <v>3046.8669890169676</v>
      </c>
      <c r="AK15">
        <f t="shared" si="22"/>
        <v>65.95222068847329</v>
      </c>
      <c r="AL15">
        <f t="shared" si="8"/>
        <v>-11487.963655378229</v>
      </c>
      <c r="AN15">
        <f t="shared" si="9"/>
        <v>0</v>
      </c>
      <c r="AO15">
        <f t="shared" si="9"/>
        <v>0</v>
      </c>
      <c r="AP15">
        <f t="shared" si="9"/>
        <v>-7.4685336592796805</v>
      </c>
      <c r="AQ15">
        <f t="shared" si="9"/>
        <v>-6646.1420306381096</v>
      </c>
      <c r="AR15">
        <f t="shared" si="9"/>
        <v>-6653.6105642973889</v>
      </c>
      <c r="AS15">
        <f t="shared" si="9"/>
        <v>1388.464342868378</v>
      </c>
      <c r="AT15">
        <f t="shared" si="9"/>
        <v>30.054579700729217</v>
      </c>
      <c r="AU15">
        <f t="shared" si="9"/>
        <v>-5235.0916417282815</v>
      </c>
      <c r="AW15">
        <v>12</v>
      </c>
      <c r="AX15">
        <f>IF(Z15&gt;0, (R15*SUMPRODUCT(K15:$K$98, X15:$X$98)-K15*$AZ$3)/Z15, 0)</f>
        <v>19889.851278267812</v>
      </c>
    </row>
    <row r="16" spans="1:52" x14ac:dyDescent="0.25">
      <c r="E16">
        <v>2016</v>
      </c>
      <c r="F16" s="13">
        <v>4.7000000000000002E-3</v>
      </c>
      <c r="G16" s="13">
        <v>7.1000000000000004E-3</v>
      </c>
      <c r="H16" s="5">
        <f t="shared" si="10"/>
        <v>5.7100000000000005E-2</v>
      </c>
      <c r="I16" s="5">
        <f t="shared" si="11"/>
        <v>1.0570999999999999</v>
      </c>
      <c r="J16">
        <f t="shared" si="12"/>
        <v>0.94598429666067552</v>
      </c>
      <c r="K16">
        <f t="shared" si="20"/>
        <v>0.43108723471074206</v>
      </c>
      <c r="L16" s="2">
        <v>13</v>
      </c>
      <c r="M16" s="6">
        <v>4.6777600000000003E-2</v>
      </c>
      <c r="Q16" s="4">
        <f t="shared" si="21"/>
        <v>25</v>
      </c>
      <c r="R16">
        <f t="shared" si="0"/>
        <v>500000</v>
      </c>
      <c r="S16">
        <f t="shared" si="1"/>
        <v>16086.849440027112</v>
      </c>
      <c r="U16">
        <f t="shared" si="13"/>
        <v>4.6777600000000003E-2</v>
      </c>
      <c r="V16">
        <f t="shared" si="14"/>
        <v>0.01</v>
      </c>
      <c r="W16">
        <f t="shared" si="15"/>
        <v>0.65556249333162797</v>
      </c>
      <c r="X16">
        <f t="shared" si="16"/>
        <v>3.0665640088069563E-2</v>
      </c>
      <c r="Y16">
        <f t="shared" si="17"/>
        <v>6.5556249333162796E-3</v>
      </c>
      <c r="Z16">
        <f t="shared" si="18"/>
        <v>0.61834122831024207</v>
      </c>
      <c r="AB16">
        <f t="shared" si="19"/>
        <v>13039.040495976515</v>
      </c>
      <c r="AC16">
        <f t="shared" si="2"/>
        <v>9947.1622423882945</v>
      </c>
      <c r="AE16">
        <f t="shared" si="3"/>
        <v>0</v>
      </c>
      <c r="AF16">
        <f t="shared" si="4"/>
        <v>0</v>
      </c>
      <c r="AG16">
        <f t="shared" si="4"/>
        <v>-15.458530707756053</v>
      </c>
      <c r="AH16">
        <f t="shared" si="5"/>
        <v>-15332.820044034781</v>
      </c>
      <c r="AI16">
        <f t="shared" si="6"/>
        <v>-15348.278574742537</v>
      </c>
      <c r="AJ16">
        <f t="shared" si="7"/>
        <v>3091.8782535882201</v>
      </c>
      <c r="AK16">
        <f t="shared" si="22"/>
        <v>92.57718752143326</v>
      </c>
      <c r="AL16">
        <f t="shared" si="8"/>
        <v>-12163.823133632883</v>
      </c>
      <c r="AN16">
        <f t="shared" si="9"/>
        <v>0</v>
      </c>
      <c r="AO16">
        <f t="shared" si="9"/>
        <v>0</v>
      </c>
      <c r="AP16">
        <f t="shared" si="9"/>
        <v>-6.6639752554976468</v>
      </c>
      <c r="AQ16">
        <f t="shared" si="9"/>
        <v>-6609.7829931003916</v>
      </c>
      <c r="AR16">
        <f t="shared" si="9"/>
        <v>-6616.44696835589</v>
      </c>
      <c r="AS16">
        <f t="shared" si="9"/>
        <v>1332.8692464016242</v>
      </c>
      <c r="AT16">
        <f t="shared" si="9"/>
        <v>39.908843765912479</v>
      </c>
      <c r="AU16">
        <f t="shared" si="9"/>
        <v>-5243.6688781883522</v>
      </c>
      <c r="AW16">
        <v>13</v>
      </c>
      <c r="AX16">
        <f>IF(Z16&gt;0, (R16*SUMPRODUCT(K16:$K$98, X16:$X$98)-K16*$AZ$3)/Z16, 0)</f>
        <v>16086.849440027112</v>
      </c>
    </row>
    <row r="17" spans="5:50" x14ac:dyDescent="0.25">
      <c r="E17">
        <v>2017</v>
      </c>
      <c r="F17" s="13">
        <v>1.17E-2</v>
      </c>
      <c r="G17" s="13">
        <v>1.38E-2</v>
      </c>
      <c r="H17" s="5">
        <f t="shared" si="10"/>
        <v>6.3799999999999996E-2</v>
      </c>
      <c r="I17" s="5">
        <f t="shared" si="11"/>
        <v>1.0638000000000001</v>
      </c>
      <c r="J17">
        <f t="shared" si="12"/>
        <v>0.94002632073698056</v>
      </c>
      <c r="K17">
        <f t="shared" si="20"/>
        <v>0.40523334716181802</v>
      </c>
      <c r="L17" s="2">
        <v>14</v>
      </c>
      <c r="M17" s="6">
        <v>5.1668436999999998E-2</v>
      </c>
      <c r="Q17" s="4">
        <f t="shared" si="21"/>
        <v>25</v>
      </c>
      <c r="R17">
        <f t="shared" si="0"/>
        <v>500000</v>
      </c>
      <c r="S17">
        <f t="shared" si="1"/>
        <v>12186.156744380771</v>
      </c>
      <c r="U17">
        <f t="shared" si="13"/>
        <v>5.1668436999999998E-2</v>
      </c>
      <c r="V17">
        <f t="shared" si="14"/>
        <v>0.01</v>
      </c>
      <c r="W17">
        <f t="shared" si="15"/>
        <v>0.61834122831024207</v>
      </c>
      <c r="X17">
        <f t="shared" si="16"/>
        <v>3.1948724799450358E-2</v>
      </c>
      <c r="Y17">
        <f t="shared" si="17"/>
        <v>6.183412283102421E-3</v>
      </c>
      <c r="Z17">
        <f t="shared" si="18"/>
        <v>0.58020909122768938</v>
      </c>
      <c r="AB17">
        <f t="shared" si="19"/>
        <v>9947.1622423882945</v>
      </c>
      <c r="AC17">
        <f t="shared" si="2"/>
        <v>7070.5189302153449</v>
      </c>
      <c r="AE17">
        <f t="shared" si="3"/>
        <v>0</v>
      </c>
      <c r="AF17">
        <f t="shared" si="4"/>
        <v>0</v>
      </c>
      <c r="AG17">
        <f t="shared" si="4"/>
        <v>-14.505227280692235</v>
      </c>
      <c r="AH17">
        <f t="shared" si="5"/>
        <v>-15974.36239972518</v>
      </c>
      <c r="AI17">
        <f t="shared" si="6"/>
        <v>-15988.867627005871</v>
      </c>
      <c r="AJ17">
        <f t="shared" si="7"/>
        <v>2876.6433121729497</v>
      </c>
      <c r="AK17">
        <f t="shared" si="22"/>
        <v>137.27083894495846</v>
      </c>
      <c r="AL17">
        <f t="shared" si="8"/>
        <v>-12974.953475887964</v>
      </c>
      <c r="AN17">
        <f t="shared" si="9"/>
        <v>0</v>
      </c>
      <c r="AO17">
        <f t="shared" si="9"/>
        <v>0</v>
      </c>
      <c r="AP17">
        <f t="shared" si="9"/>
        <v>-5.8780018022978302</v>
      </c>
      <c r="AQ17">
        <f t="shared" si="9"/>
        <v>-6473.3443440165265</v>
      </c>
      <c r="AR17">
        <f t="shared" si="9"/>
        <v>-6479.2223458188237</v>
      </c>
      <c r="AS17">
        <f t="shared" si="9"/>
        <v>1165.711797982503</v>
      </c>
      <c r="AT17">
        <f t="shared" si="9"/>
        <v>55.626721533376362</v>
      </c>
      <c r="AU17">
        <f t="shared" si="9"/>
        <v>-5257.8838263029447</v>
      </c>
      <c r="AW17">
        <v>14</v>
      </c>
      <c r="AX17">
        <f>IF(Z17&gt;0, (R17*SUMPRODUCT(K17:$K$98, X17:$X$98)-K17*$AZ$3)/Z17, 0)</f>
        <v>12186.156744380771</v>
      </c>
    </row>
    <row r="18" spans="5:50" x14ac:dyDescent="0.25">
      <c r="E18">
        <v>2018</v>
      </c>
      <c r="F18" s="13">
        <v>2.01E-2</v>
      </c>
      <c r="G18" s="13">
        <v>2.1600000000000001E-2</v>
      </c>
      <c r="H18" s="5">
        <f t="shared" si="10"/>
        <v>7.1599999999999997E-2</v>
      </c>
      <c r="I18" s="5">
        <f t="shared" si="11"/>
        <v>1.0716000000000001</v>
      </c>
      <c r="J18">
        <f t="shared" si="12"/>
        <v>0.93318402388951094</v>
      </c>
      <c r="K18">
        <f t="shared" si="20"/>
        <v>0.3781572855186805</v>
      </c>
      <c r="L18" s="2">
        <v>15</v>
      </c>
      <c r="M18" s="6">
        <v>5.7177164000000003E-2</v>
      </c>
      <c r="Q18" s="4">
        <f t="shared" si="21"/>
        <v>25</v>
      </c>
      <c r="R18">
        <f t="shared" si="0"/>
        <v>500000</v>
      </c>
      <c r="S18">
        <f t="shared" si="1"/>
        <v>8326.9026016216812</v>
      </c>
      <c r="U18">
        <f t="shared" si="13"/>
        <v>5.7177164000000003E-2</v>
      </c>
      <c r="V18">
        <f t="shared" si="14"/>
        <v>0.01</v>
      </c>
      <c r="W18">
        <f t="shared" si="15"/>
        <v>0.58020909122768938</v>
      </c>
      <c r="X18">
        <f t="shared" si="16"/>
        <v>3.3174710363416557E-2</v>
      </c>
      <c r="Y18">
        <f t="shared" si="17"/>
        <v>5.802090912276894E-3</v>
      </c>
      <c r="Z18">
        <f t="shared" si="18"/>
        <v>0.5412322899519959</v>
      </c>
      <c r="AB18">
        <f t="shared" si="19"/>
        <v>7070.5189302153449</v>
      </c>
      <c r="AC18">
        <f t="shared" si="2"/>
        <v>4506.7885632829348</v>
      </c>
      <c r="AE18">
        <f t="shared" si="3"/>
        <v>0</v>
      </c>
      <c r="AF18">
        <f t="shared" si="4"/>
        <v>0</v>
      </c>
      <c r="AG18">
        <f t="shared" si="4"/>
        <v>-13.530807248799897</v>
      </c>
      <c r="AH18">
        <f t="shared" si="5"/>
        <v>-16587.355181708277</v>
      </c>
      <c r="AI18">
        <f t="shared" si="6"/>
        <v>-16600.885988957078</v>
      </c>
      <c r="AJ18">
        <f t="shared" si="7"/>
        <v>2563.7303669324101</v>
      </c>
      <c r="AK18">
        <f t="shared" si="22"/>
        <v>152.72320889265146</v>
      </c>
      <c r="AL18">
        <f t="shared" si="8"/>
        <v>-13884.432413132015</v>
      </c>
      <c r="AN18">
        <f t="shared" si="9"/>
        <v>0</v>
      </c>
      <c r="AO18">
        <f t="shared" si="9"/>
        <v>0</v>
      </c>
      <c r="AP18">
        <f t="shared" si="9"/>
        <v>-5.1167733400826547</v>
      </c>
      <c r="AQ18">
        <f t="shared" si="9"/>
        <v>-6272.6292094490218</v>
      </c>
      <c r="AR18">
        <f t="shared" si="9"/>
        <v>-6277.7459827891043</v>
      </c>
      <c r="AS18">
        <f t="shared" si="9"/>
        <v>969.49331636097088</v>
      </c>
      <c r="AT18">
        <f t="shared" si="9"/>
        <v>57.753394110547482</v>
      </c>
      <c r="AU18">
        <f t="shared" si="9"/>
        <v>-5250.4992723175856</v>
      </c>
      <c r="AW18">
        <v>15</v>
      </c>
      <c r="AX18">
        <f>IF(Z18&gt;0, (R18*SUMPRODUCT(K18:$K$98, X18:$X$98)-K18*$AZ$3)/Z18, 0)</f>
        <v>8326.9026016216812</v>
      </c>
    </row>
    <row r="19" spans="5:50" x14ac:dyDescent="0.25">
      <c r="E19">
        <v>2019</v>
      </c>
      <c r="F19" s="13">
        <v>2.3400000000000001E-2</v>
      </c>
      <c r="G19" s="13">
        <v>2.23E-2</v>
      </c>
      <c r="H19" s="5">
        <f t="shared" si="10"/>
        <v>7.2300000000000003E-2</v>
      </c>
      <c r="I19" s="5">
        <f t="shared" si="11"/>
        <v>1.0723</v>
      </c>
      <c r="J19">
        <f t="shared" si="12"/>
        <v>0.93257483913084027</v>
      </c>
      <c r="K19">
        <f t="shared" si="20"/>
        <v>0.3526599697087387</v>
      </c>
      <c r="L19" s="2">
        <v>16</v>
      </c>
      <c r="M19" s="6">
        <v>6.3388860000000005E-2</v>
      </c>
      <c r="Q19" s="4">
        <f t="shared" si="21"/>
        <v>25</v>
      </c>
      <c r="R19">
        <f t="shared" si="0"/>
        <v>500000</v>
      </c>
      <c r="S19">
        <f t="shared" si="1"/>
        <v>3820.0737075145848</v>
      </c>
      <c r="U19">
        <f t="shared" si="13"/>
        <v>6.3388860000000005E-2</v>
      </c>
      <c r="V19">
        <f t="shared" si="14"/>
        <v>0.01</v>
      </c>
      <c r="W19">
        <f t="shared" si="15"/>
        <v>0.5412322899519959</v>
      </c>
      <c r="X19">
        <f t="shared" si="16"/>
        <v>3.430809785524648E-2</v>
      </c>
      <c r="Y19">
        <f t="shared" si="17"/>
        <v>5.4123228995199592E-3</v>
      </c>
      <c r="Z19">
        <f t="shared" si="18"/>
        <v>0.50151186919722945</v>
      </c>
      <c r="AB19">
        <f t="shared" si="19"/>
        <v>4506.7885632829348</v>
      </c>
      <c r="AC19">
        <f t="shared" si="2"/>
        <v>1915.8123055268297</v>
      </c>
      <c r="AE19">
        <f t="shared" si="3"/>
        <v>0</v>
      </c>
      <c r="AF19">
        <f t="shared" si="4"/>
        <v>0</v>
      </c>
      <c r="AG19">
        <f t="shared" si="4"/>
        <v>-12.537796729930736</v>
      </c>
      <c r="AH19">
        <f t="shared" si="5"/>
        <v>-17154.04892762324</v>
      </c>
      <c r="AI19">
        <f t="shared" si="6"/>
        <v>-17166.586724353172</v>
      </c>
      <c r="AJ19">
        <f t="shared" si="7"/>
        <v>2590.976257756105</v>
      </c>
      <c r="AK19">
        <f t="shared" si="22"/>
        <v>100.50138496120945</v>
      </c>
      <c r="AL19">
        <f t="shared" si="8"/>
        <v>-14475.109081635857</v>
      </c>
      <c r="AN19">
        <f t="shared" si="9"/>
        <v>0</v>
      </c>
      <c r="AO19">
        <f t="shared" si="9"/>
        <v>0</v>
      </c>
      <c r="AP19">
        <f t="shared" si="9"/>
        <v>-4.4215790149916963</v>
      </c>
      <c r="AQ19">
        <f t="shared" si="9"/>
        <v>-6049.5463751978332</v>
      </c>
      <c r="AR19">
        <f t="shared" si="9"/>
        <v>-6053.9679542128251</v>
      </c>
      <c r="AS19">
        <f t="shared" si="9"/>
        <v>913.73360857632917</v>
      </c>
      <c r="AT19">
        <f t="shared" si="9"/>
        <v>35.44281537610641</v>
      </c>
      <c r="AU19">
        <f t="shared" si="9"/>
        <v>-5104.7915302603897</v>
      </c>
      <c r="AW19">
        <v>16</v>
      </c>
      <c r="AX19">
        <f>IF(Z19&gt;0, (R19*SUMPRODUCT(K19:$K$98, X19:$X$98)-K19*$AZ$3)/Z19, 0)</f>
        <v>3820.0737075145848</v>
      </c>
    </row>
    <row r="20" spans="5:50" x14ac:dyDescent="0.25">
      <c r="E20">
        <v>2020</v>
      </c>
      <c r="F20" s="14">
        <v>4.3E-3</v>
      </c>
      <c r="G20" s="14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0.33449679380512065</v>
      </c>
      <c r="L20" s="2">
        <v>17</v>
      </c>
      <c r="M20" s="6">
        <v>7.0498397000000004E-2</v>
      </c>
      <c r="Q20" s="4">
        <f t="shared" si="21"/>
        <v>25</v>
      </c>
      <c r="R20">
        <f t="shared" si="0"/>
        <v>500000</v>
      </c>
      <c r="S20">
        <f t="shared" si="1"/>
        <v>-3276.8397546939486</v>
      </c>
      <c r="U20">
        <f t="shared" si="13"/>
        <v>7.0498397000000004E-2</v>
      </c>
      <c r="V20">
        <f t="shared" si="14"/>
        <v>0.01</v>
      </c>
      <c r="W20">
        <f t="shared" si="15"/>
        <v>0.50151186919722945</v>
      </c>
      <c r="X20">
        <f t="shared" si="16"/>
        <v>3.5355782854878358E-2</v>
      </c>
      <c r="Y20">
        <f t="shared" si="17"/>
        <v>5.0151186919722944E-3</v>
      </c>
      <c r="Z20">
        <f t="shared" si="18"/>
        <v>0.46114096765037882</v>
      </c>
      <c r="AB20">
        <f t="shared" si="19"/>
        <v>1915.8123055268297</v>
      </c>
      <c r="AC20">
        <f t="shared" si="2"/>
        <v>-1511.0850553147975</v>
      </c>
      <c r="AE20">
        <f t="shared" si="3"/>
        <v>0</v>
      </c>
      <c r="AF20">
        <f t="shared" si="4"/>
        <v>0</v>
      </c>
      <c r="AG20">
        <f t="shared" si="4"/>
        <v>-11.528524191259471</v>
      </c>
      <c r="AH20">
        <f t="shared" si="5"/>
        <v>-17677.891427439179</v>
      </c>
      <c r="AI20">
        <f t="shared" si="6"/>
        <v>-17689.41995163044</v>
      </c>
      <c r="AJ20">
        <f t="shared" si="7"/>
        <v>3426.8973608416272</v>
      </c>
      <c r="AK20">
        <f t="shared" si="22"/>
        <v>8.2379929137653676</v>
      </c>
      <c r="AL20">
        <f t="shared" si="8"/>
        <v>-14254.284597875047</v>
      </c>
      <c r="AN20">
        <f t="shared" si="9"/>
        <v>0</v>
      </c>
      <c r="AO20">
        <f t="shared" si="9"/>
        <v>0</v>
      </c>
      <c r="AP20">
        <f t="shared" si="9"/>
        <v>-3.8562543792810646</v>
      </c>
      <c r="AQ20">
        <f t="shared" si="9"/>
        <v>-5913.1980037134326</v>
      </c>
      <c r="AR20">
        <f t="shared" si="9"/>
        <v>-5917.0542580927149</v>
      </c>
      <c r="AS20">
        <f t="shared" si="9"/>
        <v>1146.286179900754</v>
      </c>
      <c r="AT20">
        <f t="shared" si="9"/>
        <v>2.7555822170438193</v>
      </c>
      <c r="AU20">
        <f t="shared" si="9"/>
        <v>-4768.0124959749164</v>
      </c>
      <c r="AW20">
        <v>17</v>
      </c>
      <c r="AX20">
        <f>IF(Z20&gt;0, (R20*SUMPRODUCT(K20:$K$98, X20:$X$98)-K20*$AZ$3)/Z20, 0)</f>
        <v>-3276.8397546939486</v>
      </c>
    </row>
    <row r="21" spans="5:50" x14ac:dyDescent="0.25">
      <c r="E21">
        <v>2021</v>
      </c>
      <c r="F21" s="15">
        <v>1.2999999999999999E-3</v>
      </c>
      <c r="G21" s="15">
        <v>1.6000000000000001E-3</v>
      </c>
      <c r="H21" s="5">
        <f t="shared" si="10"/>
        <v>5.16E-2</v>
      </c>
      <c r="I21" s="5">
        <f t="shared" si="11"/>
        <v>1.0516000000000001</v>
      </c>
      <c r="J21">
        <f t="shared" si="12"/>
        <v>0.95093191327500948</v>
      </c>
      <c r="K21">
        <f t="shared" si="20"/>
        <v>0.31808367611745975</v>
      </c>
      <c r="L21" s="2">
        <v>18</v>
      </c>
      <c r="M21" s="6">
        <v>7.8701599999999997E-2</v>
      </c>
      <c r="Q21" s="4">
        <f t="shared" si="21"/>
        <v>25</v>
      </c>
      <c r="R21">
        <f t="shared" si="0"/>
        <v>500000</v>
      </c>
      <c r="S21">
        <f t="shared" si="1"/>
        <v>-12027.335037526456</v>
      </c>
      <c r="U21">
        <f t="shared" si="13"/>
        <v>7.8701599999999997E-2</v>
      </c>
      <c r="V21">
        <f t="shared" si="14"/>
        <v>0.01</v>
      </c>
      <c r="W21">
        <f t="shared" si="15"/>
        <v>0.46114096765037882</v>
      </c>
      <c r="X21">
        <f t="shared" si="16"/>
        <v>3.6292531979633051E-2</v>
      </c>
      <c r="Y21">
        <f t="shared" si="17"/>
        <v>4.6114096765037882E-3</v>
      </c>
      <c r="Z21">
        <f t="shared" si="18"/>
        <v>0.42023702599424195</v>
      </c>
      <c r="AB21">
        <f t="shared" si="19"/>
        <v>-1511.0850553147975</v>
      </c>
      <c r="AC21">
        <f t="shared" si="2"/>
        <v>-5054.3315068064621</v>
      </c>
      <c r="AE21">
        <f t="shared" si="3"/>
        <v>0</v>
      </c>
      <c r="AF21">
        <f t="shared" si="4"/>
        <v>0</v>
      </c>
      <c r="AG21">
        <f t="shared" si="4"/>
        <v>-10.505925649856049</v>
      </c>
      <c r="AH21">
        <f t="shared" si="5"/>
        <v>-18146.265989816526</v>
      </c>
      <c r="AI21">
        <f t="shared" si="6"/>
        <v>-18156.771915466383</v>
      </c>
      <c r="AJ21">
        <f t="shared" si="7"/>
        <v>3543.2464514916646</v>
      </c>
      <c r="AK21">
        <f t="shared" si="22"/>
        <v>-2.4177360885036761</v>
      </c>
      <c r="AL21">
        <f t="shared" si="8"/>
        <v>-14615.943200063222</v>
      </c>
      <c r="AN21">
        <f t="shared" si="9"/>
        <v>0</v>
      </c>
      <c r="AO21">
        <f t="shared" si="9"/>
        <v>0</v>
      </c>
      <c r="AP21">
        <f t="shared" si="9"/>
        <v>-3.3417634517229242</v>
      </c>
      <c r="AQ21">
        <f t="shared" si="9"/>
        <v>-5772.030993846075</v>
      </c>
      <c r="AR21">
        <f t="shared" si="9"/>
        <v>-5775.3727572977978</v>
      </c>
      <c r="AS21">
        <f t="shared" si="9"/>
        <v>1127.0488566806132</v>
      </c>
      <c r="AT21">
        <f t="shared" si="9"/>
        <v>-0.76904238291309723</v>
      </c>
      <c r="AU21">
        <f t="shared" si="9"/>
        <v>-4649.0929430000979</v>
      </c>
      <c r="AW21">
        <v>18</v>
      </c>
      <c r="AX21">
        <f>IF(Z21&gt;0, (R21*SUMPRODUCT(K21:$K$98, X21:$X$98)-K21*$AZ$3)/Z21, 0)</f>
        <v>-12027.335037526456</v>
      </c>
    </row>
    <row r="22" spans="5:50" x14ac:dyDescent="0.25">
      <c r="E22">
        <v>2022</v>
      </c>
      <c r="F22" s="15">
        <v>0.02</v>
      </c>
      <c r="G22" s="15">
        <v>2.1000000000000001E-2</v>
      </c>
      <c r="H22" s="5">
        <f t="shared" si="10"/>
        <v>7.1000000000000008E-2</v>
      </c>
      <c r="I22" s="5">
        <f t="shared" si="11"/>
        <v>1.071</v>
      </c>
      <c r="J22">
        <f t="shared" si="12"/>
        <v>0.93370681605975725</v>
      </c>
      <c r="K22">
        <f t="shared" si="20"/>
        <v>0.29699689646821636</v>
      </c>
      <c r="L22" s="2">
        <v>19</v>
      </c>
      <c r="M22" s="6">
        <v>8.8159118999999994E-2</v>
      </c>
      <c r="Q22" s="4">
        <f t="shared" si="21"/>
        <v>25</v>
      </c>
      <c r="R22">
        <f t="shared" si="0"/>
        <v>500000</v>
      </c>
      <c r="S22">
        <f t="shared" si="1"/>
        <v>-20532.537609470026</v>
      </c>
      <c r="U22">
        <f t="shared" si="13"/>
        <v>8.8159118999999994E-2</v>
      </c>
      <c r="V22">
        <f t="shared" si="14"/>
        <v>0.01</v>
      </c>
      <c r="W22">
        <f t="shared" si="15"/>
        <v>0.42023702599424195</v>
      </c>
      <c r="X22">
        <f t="shared" si="16"/>
        <v>3.7047725982832465E-2</v>
      </c>
      <c r="Y22">
        <f t="shared" si="17"/>
        <v>4.2023702599424196E-3</v>
      </c>
      <c r="Z22">
        <f t="shared" si="18"/>
        <v>0.37898692975146708</v>
      </c>
      <c r="AB22">
        <f t="shared" si="19"/>
        <v>-5054.3315068064621</v>
      </c>
      <c r="AC22">
        <f t="shared" si="2"/>
        <v>-7781.5633886195728</v>
      </c>
      <c r="AE22">
        <f t="shared" si="3"/>
        <v>0</v>
      </c>
      <c r="AF22">
        <f t="shared" si="4"/>
        <v>0</v>
      </c>
      <c r="AG22">
        <f t="shared" si="4"/>
        <v>-9.4746732437866772</v>
      </c>
      <c r="AH22">
        <f t="shared" si="5"/>
        <v>-18523.862991416234</v>
      </c>
      <c r="AI22">
        <f t="shared" si="6"/>
        <v>-18533.337664660019</v>
      </c>
      <c r="AJ22">
        <f t="shared" si="7"/>
        <v>2727.2318818131107</v>
      </c>
      <c r="AK22">
        <f t="shared" si="22"/>
        <v>-106.14096164293571</v>
      </c>
      <c r="AL22">
        <f t="shared" si="8"/>
        <v>-15912.246744489845</v>
      </c>
      <c r="AN22">
        <f t="shared" si="9"/>
        <v>0</v>
      </c>
      <c r="AO22">
        <f t="shared" si="9"/>
        <v>0</v>
      </c>
      <c r="AP22">
        <f t="shared" si="9"/>
        <v>-2.8139485484550915</v>
      </c>
      <c r="AQ22">
        <f t="shared" si="9"/>
        <v>-5501.5298190530721</v>
      </c>
      <c r="AR22">
        <f t="shared" si="9"/>
        <v>-5504.3437676015265</v>
      </c>
      <c r="AS22">
        <f t="shared" si="9"/>
        <v>809.9794048476673</v>
      </c>
      <c r="AT22">
        <f t="shared" si="9"/>
        <v>-31.523536196103901</v>
      </c>
      <c r="AU22">
        <f t="shared" si="9"/>
        <v>-4725.8878989499635</v>
      </c>
      <c r="AW22">
        <v>19</v>
      </c>
      <c r="AX22">
        <f>IF(Z22&gt;0, (R22*SUMPRODUCT(K22:$K$98, X22:$X$98)-K22*$AZ$3)/Z22, 0)</f>
        <v>-20532.537609470026</v>
      </c>
    </row>
    <row r="23" spans="5:50" x14ac:dyDescent="0.25">
      <c r="E23">
        <v>2023</v>
      </c>
      <c r="F23" s="15">
        <v>5.3900000000000003E-2</v>
      </c>
      <c r="G23" s="15"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0.26517580041805033</v>
      </c>
      <c r="L23" s="2">
        <v>20</v>
      </c>
      <c r="M23" s="6">
        <v>9.9426106E-2</v>
      </c>
      <c r="Q23" s="4">
        <f t="shared" si="21"/>
        <v>25</v>
      </c>
      <c r="R23">
        <f t="shared" si="0"/>
        <v>500000</v>
      </c>
      <c r="S23">
        <f t="shared" si="1"/>
        <v>-25741.977833545661</v>
      </c>
      <c r="U23">
        <f t="shared" si="13"/>
        <v>9.9426106E-2</v>
      </c>
      <c r="V23">
        <f t="shared" si="14"/>
        <v>0.01</v>
      </c>
      <c r="W23">
        <f t="shared" si="15"/>
        <v>0.37898692975146708</v>
      </c>
      <c r="X23">
        <f t="shared" si="16"/>
        <v>3.7681194650083918E-2</v>
      </c>
      <c r="Y23">
        <f t="shared" si="17"/>
        <v>3.7898692975146708E-3</v>
      </c>
      <c r="Z23">
        <f t="shared" si="18"/>
        <v>0.3375158658038685</v>
      </c>
      <c r="AB23">
        <f t="shared" si="19"/>
        <v>-7781.5633886195728</v>
      </c>
      <c r="AC23">
        <f t="shared" si="2"/>
        <v>-8688.3259359931544</v>
      </c>
      <c r="AE23">
        <f t="shared" si="3"/>
        <v>0</v>
      </c>
      <c r="AF23">
        <f t="shared" si="4"/>
        <v>0</v>
      </c>
      <c r="AG23">
        <f t="shared" si="4"/>
        <v>-8.4378966450967123</v>
      </c>
      <c r="AH23">
        <f t="shared" si="5"/>
        <v>-18840.597325041959</v>
      </c>
      <c r="AI23">
        <f t="shared" si="6"/>
        <v>-18849.035221687056</v>
      </c>
      <c r="AJ23">
        <f t="shared" si="7"/>
        <v>906.76254737358158</v>
      </c>
      <c r="AK23">
        <f t="shared" si="22"/>
        <v>-544.70943720337016</v>
      </c>
      <c r="AL23">
        <f t="shared" si="8"/>
        <v>-18486.982111516845</v>
      </c>
      <c r="AN23">
        <f t="shared" si="9"/>
        <v>0</v>
      </c>
      <c r="AO23">
        <f t="shared" si="9"/>
        <v>0</v>
      </c>
      <c r="AP23">
        <f t="shared" si="9"/>
        <v>-2.2375259967083023</v>
      </c>
      <c r="AQ23">
        <f t="shared" si="9"/>
        <v>-4996.0704760221797</v>
      </c>
      <c r="AR23">
        <f t="shared" si="9"/>
        <v>-4998.3080020188881</v>
      </c>
      <c r="AS23">
        <f t="shared" si="9"/>
        <v>240.45148428889979</v>
      </c>
      <c r="AT23">
        <f t="shared" si="9"/>
        <v>-144.44376100566942</v>
      </c>
      <c r="AU23">
        <f t="shared" si="9"/>
        <v>-4902.3002787356572</v>
      </c>
      <c r="AW23">
        <v>20</v>
      </c>
      <c r="AX23">
        <f>IF(Z23&gt;0, (R23*SUMPRODUCT(K23:$K$98, X23:$X$98)-K23*$AZ$3)/Z23, 0)</f>
        <v>-25741.977833545661</v>
      </c>
    </row>
    <row r="24" spans="5:50" x14ac:dyDescent="0.25">
      <c r="E24">
        <v>2024</v>
      </c>
      <c r="F24" s="5">
        <v>3.5571999999999999E-2</v>
      </c>
      <c r="G24" s="5"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0.23676410751611635</v>
      </c>
      <c r="L24" s="2">
        <v>21</v>
      </c>
      <c r="M24" s="6">
        <v>0.112419382</v>
      </c>
      <c r="Q24" s="4">
        <f t="shared" si="21"/>
        <v>25</v>
      </c>
      <c r="R24">
        <f t="shared" si="0"/>
        <v>500000</v>
      </c>
      <c r="S24">
        <f t="shared" si="1"/>
        <v>-32349.798522504421</v>
      </c>
      <c r="U24">
        <f t="shared" si="13"/>
        <v>0.112419382</v>
      </c>
      <c r="V24">
        <f t="shared" si="14"/>
        <v>0.01</v>
      </c>
      <c r="W24">
        <f t="shared" si="15"/>
        <v>0.3375158658038685</v>
      </c>
      <c r="X24">
        <f t="shared" si="16"/>
        <v>3.7943325048865828E-2</v>
      </c>
      <c r="Y24">
        <f t="shared" si="17"/>
        <v>3.3751586580386852E-3</v>
      </c>
      <c r="Z24">
        <f t="shared" si="18"/>
        <v>0.296197382096964</v>
      </c>
      <c r="AB24">
        <f t="shared" si="19"/>
        <v>-8688.3259359931544</v>
      </c>
      <c r="AC24">
        <f t="shared" si="2"/>
        <v>-9581.925633730043</v>
      </c>
      <c r="AE24">
        <f t="shared" si="3"/>
        <v>0</v>
      </c>
      <c r="AF24">
        <f t="shared" si="4"/>
        <v>0</v>
      </c>
      <c r="AG24">
        <f t="shared" si="4"/>
        <v>-7.4049345524241001</v>
      </c>
      <c r="AH24">
        <f t="shared" si="5"/>
        <v>-18971.662524432915</v>
      </c>
      <c r="AI24">
        <f t="shared" si="6"/>
        <v>-18979.067458985341</v>
      </c>
      <c r="AJ24">
        <f t="shared" si="7"/>
        <v>893.59969773688863</v>
      </c>
      <c r="AK24">
        <f t="shared" si="22"/>
        <v>-608.18281551952089</v>
      </c>
      <c r="AL24">
        <f t="shared" si="8"/>
        <v>-18693.650576767974</v>
      </c>
      <c r="AN24">
        <f t="shared" si="9"/>
        <v>0</v>
      </c>
      <c r="AO24">
        <f t="shared" si="9"/>
        <v>0</v>
      </c>
      <c r="AP24">
        <f t="shared" si="9"/>
        <v>-1.7532227205199444</v>
      </c>
      <c r="AQ24">
        <f t="shared" si="9"/>
        <v>-4491.8087456943103</v>
      </c>
      <c r="AR24">
        <f t="shared" si="9"/>
        <v>-4493.5619684148305</v>
      </c>
      <c r="AS24">
        <f t="shared" si="9"/>
        <v>211.57233491134576</v>
      </c>
      <c r="AT24">
        <f t="shared" si="9"/>
        <v>-143.99586152311821</v>
      </c>
      <c r="AU24">
        <f t="shared" si="9"/>
        <v>-4425.9854950266026</v>
      </c>
      <c r="AW24">
        <v>21</v>
      </c>
      <c r="AX24">
        <f>IF(Z24&gt;0, (R24*SUMPRODUCT(K24:$K$98, X24:$X$98)-K24*$AZ$3)/Z24, 0)</f>
        <v>-32349.798522504421</v>
      </c>
    </row>
    <row r="25" spans="5:50" x14ac:dyDescent="0.25">
      <c r="E25">
        <v>2025</v>
      </c>
      <c r="F25" s="5">
        <v>3.5571999999999999E-2</v>
      </c>
      <c r="G25" s="5"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0.21139652456796101</v>
      </c>
      <c r="L25" s="2">
        <v>22</v>
      </c>
      <c r="M25" s="6">
        <v>0.12734142500000001</v>
      </c>
      <c r="Q25" s="4">
        <f t="shared" si="21"/>
        <v>25</v>
      </c>
      <c r="R25">
        <f t="shared" si="0"/>
        <v>500000</v>
      </c>
      <c r="S25">
        <f t="shared" si="1"/>
        <v>-40744.081301490718</v>
      </c>
      <c r="U25">
        <f t="shared" si="13"/>
        <v>0.12734142500000001</v>
      </c>
      <c r="V25">
        <f t="shared" si="14"/>
        <v>0.01</v>
      </c>
      <c r="W25">
        <f t="shared" si="15"/>
        <v>0.296197382096964</v>
      </c>
      <c r="X25">
        <f t="shared" si="16"/>
        <v>3.7718196717496884E-2</v>
      </c>
      <c r="Y25">
        <f t="shared" si="17"/>
        <v>2.96197382096964E-3</v>
      </c>
      <c r="Z25">
        <f t="shared" si="18"/>
        <v>0.25551721155849749</v>
      </c>
      <c r="AB25">
        <f t="shared" si="19"/>
        <v>-9581.925633730043</v>
      </c>
      <c r="AC25">
        <f t="shared" si="2"/>
        <v>-10410.814041669626</v>
      </c>
      <c r="AE25">
        <f t="shared" si="3"/>
        <v>0</v>
      </c>
      <c r="AF25">
        <f t="shared" si="4"/>
        <v>0</v>
      </c>
      <c r="AG25">
        <f t="shared" si="4"/>
        <v>-6.387930288962437</v>
      </c>
      <c r="AH25">
        <f t="shared" si="5"/>
        <v>-18859.098358748441</v>
      </c>
      <c r="AI25">
        <f t="shared" si="6"/>
        <v>-18865.486289037402</v>
      </c>
      <c r="AJ25">
        <f t="shared" si="7"/>
        <v>828.88840793958298</v>
      </c>
      <c r="AK25">
        <f t="shared" si="22"/>
        <v>-670.73479436110313</v>
      </c>
      <c r="AL25">
        <f t="shared" si="8"/>
        <v>-18707.332675458922</v>
      </c>
      <c r="AN25">
        <f t="shared" si="9"/>
        <v>0</v>
      </c>
      <c r="AO25">
        <f t="shared" si="9"/>
        <v>0</v>
      </c>
      <c r="AP25">
        <f t="shared" si="9"/>
        <v>-1.3503862622690701</v>
      </c>
      <c r="AQ25">
        <f t="shared" si="9"/>
        <v>-3986.7478495247578</v>
      </c>
      <c r="AR25">
        <f t="shared" si="9"/>
        <v>-3988.0982357870271</v>
      </c>
      <c r="AS25">
        <f t="shared" si="9"/>
        <v>175.22412869309815</v>
      </c>
      <c r="AT25">
        <f t="shared" si="9"/>
        <v>-141.79100443474323</v>
      </c>
      <c r="AU25">
        <f t="shared" si="9"/>
        <v>-3954.6651115286718</v>
      </c>
      <c r="AW25">
        <v>22</v>
      </c>
      <c r="AX25">
        <f>IF(Z25&gt;0, (R25*SUMPRODUCT(K25:$K$98, X25:$X$98)-K25*$AZ$3)/Z25, 0)</f>
        <v>-40744.081301490718</v>
      </c>
    </row>
    <row r="26" spans="5:50" x14ac:dyDescent="0.25">
      <c r="E26">
        <v>2026</v>
      </c>
      <c r="F26" s="5">
        <v>3.5571999999999999E-2</v>
      </c>
      <c r="G26" s="5"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0.18874689693567948</v>
      </c>
      <c r="L26" s="2">
        <v>23</v>
      </c>
      <c r="M26" s="6">
        <v>0.14457818</v>
      </c>
      <c r="Q26" s="4">
        <f t="shared" si="21"/>
        <v>25</v>
      </c>
      <c r="R26">
        <f t="shared" si="0"/>
        <v>500000</v>
      </c>
      <c r="S26">
        <f t="shared" si="1"/>
        <v>-51509.611446506111</v>
      </c>
      <c r="U26">
        <f t="shared" si="13"/>
        <v>0.14457818</v>
      </c>
      <c r="V26">
        <f t="shared" si="14"/>
        <v>0.01</v>
      </c>
      <c r="W26">
        <f t="shared" si="15"/>
        <v>0.25551721155849749</v>
      </c>
      <c r="X26">
        <f t="shared" si="16"/>
        <v>3.6942213405802532E-2</v>
      </c>
      <c r="Y26">
        <f t="shared" si="17"/>
        <v>2.5551721155849748E-3</v>
      </c>
      <c r="Z26">
        <f t="shared" si="18"/>
        <v>0.21601982603710998</v>
      </c>
      <c r="AB26">
        <f t="shared" si="19"/>
        <v>-10410.814041669626</v>
      </c>
      <c r="AC26">
        <f t="shared" si="2"/>
        <v>-11127.097303913379</v>
      </c>
      <c r="AE26">
        <f t="shared" si="3"/>
        <v>0</v>
      </c>
      <c r="AF26">
        <f t="shared" si="4"/>
        <v>0</v>
      </c>
      <c r="AG26">
        <f t="shared" si="4"/>
        <v>-5.4004956509277493</v>
      </c>
      <c r="AH26">
        <f t="shared" si="5"/>
        <v>-18471.106702901267</v>
      </c>
      <c r="AI26">
        <f t="shared" si="6"/>
        <v>-18476.507198552194</v>
      </c>
      <c r="AJ26">
        <f t="shared" si="7"/>
        <v>716.28326224375269</v>
      </c>
      <c r="AK26">
        <f t="shared" si="22"/>
        <v>-728.75698291687388</v>
      </c>
      <c r="AL26">
        <f t="shared" si="8"/>
        <v>-18488.980919225316</v>
      </c>
      <c r="AN26">
        <f t="shared" si="9"/>
        <v>0</v>
      </c>
      <c r="AO26">
        <f t="shared" si="9"/>
        <v>0</v>
      </c>
      <c r="AP26">
        <f t="shared" si="9"/>
        <v>-1.0193267960272452</v>
      </c>
      <c r="AQ26">
        <f t="shared" si="9"/>
        <v>-3486.3640731404439</v>
      </c>
      <c r="AR26">
        <f t="shared" si="9"/>
        <v>-3487.3833999364706</v>
      </c>
      <c r="AS26">
        <f t="shared" si="9"/>
        <v>135.19624307547386</v>
      </c>
      <c r="AT26">
        <f t="shared" si="9"/>
        <v>-137.55061914576791</v>
      </c>
      <c r="AU26">
        <f t="shared" si="9"/>
        <v>-3489.7377760067652</v>
      </c>
      <c r="AW26">
        <v>23</v>
      </c>
      <c r="AX26">
        <f>IF(Z26&gt;0, (R26*SUMPRODUCT(K26:$K$98, X26:$X$98)-K26*$AZ$3)/Z26, 0)</f>
        <v>-51509.611446506111</v>
      </c>
    </row>
    <row r="27" spans="5:50" x14ac:dyDescent="0.25">
      <c r="E27">
        <v>2027</v>
      </c>
      <c r="F27" s="5">
        <v>3.5571999999999999E-2</v>
      </c>
      <c r="G27" s="5"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0.16852401512114237</v>
      </c>
      <c r="L27" s="2">
        <v>24</v>
      </c>
      <c r="M27" s="6">
        <v>0.16385111999999999</v>
      </c>
      <c r="Q27" s="4">
        <f t="shared" si="21"/>
        <v>25</v>
      </c>
      <c r="R27">
        <f t="shared" si="0"/>
        <v>500000</v>
      </c>
      <c r="S27">
        <f t="shared" si="1"/>
        <v>-65522.281817081428</v>
      </c>
      <c r="U27">
        <f t="shared" si="13"/>
        <v>0.16385111999999999</v>
      </c>
      <c r="V27">
        <f t="shared" si="14"/>
        <v>0.01</v>
      </c>
      <c r="W27">
        <f t="shared" si="15"/>
        <v>0.21601982603710998</v>
      </c>
      <c r="X27">
        <f t="shared" si="16"/>
        <v>3.539509043838563E-2</v>
      </c>
      <c r="Y27">
        <f t="shared" si="17"/>
        <v>2.1601982603711E-3</v>
      </c>
      <c r="Z27">
        <f t="shared" si="18"/>
        <v>0.17846453733835327</v>
      </c>
      <c r="AB27">
        <f t="shared" si="19"/>
        <v>-11127.097303913379</v>
      </c>
      <c r="AC27">
        <f t="shared" si="2"/>
        <v>-11693.403709838634</v>
      </c>
      <c r="AE27">
        <f t="shared" si="3"/>
        <v>0</v>
      </c>
      <c r="AF27">
        <f t="shared" si="4"/>
        <v>0</v>
      </c>
      <c r="AG27">
        <f t="shared" si="4"/>
        <v>-4.4616134334588313</v>
      </c>
      <c r="AH27">
        <f t="shared" si="5"/>
        <v>-17697.545219192816</v>
      </c>
      <c r="AI27">
        <f t="shared" si="6"/>
        <v>-17702.006832626274</v>
      </c>
      <c r="AJ27">
        <f t="shared" si="7"/>
        <v>566.3064059252556</v>
      </c>
      <c r="AK27">
        <f t="shared" si="22"/>
        <v>-778.89681127393658</v>
      </c>
      <c r="AL27">
        <f t="shared" si="8"/>
        <v>-17914.597237974955</v>
      </c>
      <c r="AN27">
        <f t="shared" si="9"/>
        <v>0</v>
      </c>
      <c r="AO27">
        <f t="shared" si="9"/>
        <v>0</v>
      </c>
      <c r="AP27">
        <f t="shared" si="9"/>
        <v>-0.75188900972490802</v>
      </c>
      <c r="AQ27">
        <f t="shared" si="9"/>
        <v>-2982.4613781263511</v>
      </c>
      <c r="AR27">
        <f t="shared" si="9"/>
        <v>-2983.2132671360755</v>
      </c>
      <c r="AS27">
        <f t="shared" si="9"/>
        <v>95.43622931534756</v>
      </c>
      <c r="AT27">
        <f t="shared" si="9"/>
        <v>-131.26281800093847</v>
      </c>
      <c r="AU27">
        <f t="shared" si="9"/>
        <v>-3019.0398558216666</v>
      </c>
      <c r="AW27">
        <v>24</v>
      </c>
      <c r="AX27">
        <f>IF(Z27&gt;0, (R27*SUMPRODUCT(K27:$K$98, X27:$X$98)-K27*$AZ$3)/Z27, 0)</f>
        <v>-65522.281817081428</v>
      </c>
    </row>
    <row r="28" spans="5:50" x14ac:dyDescent="0.25">
      <c r="E28">
        <v>2028</v>
      </c>
      <c r="F28" s="5">
        <v>3.5571999999999999E-2</v>
      </c>
      <c r="G28" s="5"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0.15046787064387712</v>
      </c>
      <c r="L28" s="2">
        <v>25</v>
      </c>
      <c r="M28" s="6">
        <v>0.185300933</v>
      </c>
      <c r="Q28" s="4">
        <f t="shared" si="21"/>
        <v>25</v>
      </c>
      <c r="R28">
        <f t="shared" si="0"/>
        <v>500000</v>
      </c>
      <c r="S28">
        <f t="shared" si="1"/>
        <v>-84037.671548556493</v>
      </c>
      <c r="U28">
        <f t="shared" si="13"/>
        <v>0.185300933</v>
      </c>
      <c r="V28">
        <f t="shared" si="14"/>
        <v>0.01</v>
      </c>
      <c r="W28">
        <f t="shared" si="15"/>
        <v>0.17846453733835327</v>
      </c>
      <c r="X28">
        <f t="shared" si="16"/>
        <v>3.3069645276210195E-2</v>
      </c>
      <c r="Y28">
        <f t="shared" si="17"/>
        <v>1.7846453733835327E-3</v>
      </c>
      <c r="Z28">
        <f t="shared" si="18"/>
        <v>0.14361024668875955</v>
      </c>
      <c r="AB28">
        <f t="shared" si="19"/>
        <v>-11693.403709838634</v>
      </c>
      <c r="AC28">
        <f t="shared" si="2"/>
        <v>-12068.670742237147</v>
      </c>
      <c r="AE28">
        <f t="shared" si="3"/>
        <v>0</v>
      </c>
      <c r="AF28">
        <f t="shared" si="4"/>
        <v>0</v>
      </c>
      <c r="AG28">
        <f t="shared" si="4"/>
        <v>-3.5902561672189885</v>
      </c>
      <c r="AH28">
        <f t="shared" si="5"/>
        <v>-16534.822638105099</v>
      </c>
      <c r="AI28">
        <f t="shared" si="6"/>
        <v>-16538.412894272318</v>
      </c>
      <c r="AJ28">
        <f t="shared" si="7"/>
        <v>375.26703239851304</v>
      </c>
      <c r="AK28">
        <f t="shared" si="22"/>
        <v>-818.53825968870444</v>
      </c>
      <c r="AL28">
        <f t="shared" si="8"/>
        <v>-16981.68412156251</v>
      </c>
      <c r="AN28">
        <f t="shared" si="9"/>
        <v>0</v>
      </c>
      <c r="AO28">
        <f t="shared" si="9"/>
        <v>0</v>
      </c>
      <c r="AP28">
        <f t="shared" si="9"/>
        <v>-0.54021820054748881</v>
      </c>
      <c r="AQ28">
        <f t="shared" si="9"/>
        <v>-2487.959553829849</v>
      </c>
      <c r="AR28">
        <f t="shared" si="9"/>
        <v>-2488.4997720303968</v>
      </c>
      <c r="AS28">
        <f t="shared" si="9"/>
        <v>56.465631287851103</v>
      </c>
      <c r="AT28">
        <f t="shared" si="9"/>
        <v>-123.16370897590429</v>
      </c>
      <c r="AU28">
        <f t="shared" si="9"/>
        <v>-2555.19784971845</v>
      </c>
      <c r="AW28">
        <v>25</v>
      </c>
      <c r="AX28">
        <f>IF(Z28&gt;0, (R28*SUMPRODUCT(K28:$K$98, X28:$X$98)-K28*$AZ$3)/Z28, 0)</f>
        <v>-84037.671548556493</v>
      </c>
    </row>
    <row r="29" spans="5:50" x14ac:dyDescent="0.25">
      <c r="E29">
        <v>2029</v>
      </c>
      <c r="F29" s="5">
        <v>3.5571999999999999E-2</v>
      </c>
      <c r="G29" s="5"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0.13434631307489028</v>
      </c>
      <c r="L29" s="2">
        <v>26</v>
      </c>
      <c r="M29" s="6">
        <v>0.20871278500000001</v>
      </c>
      <c r="Q29" s="4">
        <f t="shared" si="21"/>
        <v>25</v>
      </c>
      <c r="R29">
        <f t="shared" si="0"/>
        <v>500000</v>
      </c>
      <c r="S29">
        <f t="shared" si="1"/>
        <v>-108990.0676906036</v>
      </c>
      <c r="U29">
        <f t="shared" si="13"/>
        <v>0.20871278500000001</v>
      </c>
      <c r="V29">
        <f t="shared" si="14"/>
        <v>0.01</v>
      </c>
      <c r="W29">
        <f t="shared" si="15"/>
        <v>0.14361024668875955</v>
      </c>
      <c r="X29">
        <f t="shared" si="16"/>
        <v>2.9973294540948034E-2</v>
      </c>
      <c r="Y29">
        <f t="shared" si="17"/>
        <v>1.4361024668875955E-3</v>
      </c>
      <c r="Z29">
        <f t="shared" si="18"/>
        <v>0.11220084968092392</v>
      </c>
      <c r="AB29">
        <f t="shared" si="19"/>
        <v>-12068.670742237147</v>
      </c>
      <c r="AC29">
        <f t="shared" si="2"/>
        <v>-12228.778201667137</v>
      </c>
      <c r="AE29">
        <f t="shared" si="3"/>
        <v>0</v>
      </c>
      <c r="AF29">
        <f t="shared" si="4"/>
        <v>0</v>
      </c>
      <c r="AG29">
        <f t="shared" si="4"/>
        <v>-2.805021242023098</v>
      </c>
      <c r="AH29">
        <f t="shared" si="5"/>
        <v>-14986.647270474017</v>
      </c>
      <c r="AI29">
        <f t="shared" si="6"/>
        <v>-14989.452291716041</v>
      </c>
      <c r="AJ29">
        <f t="shared" si="7"/>
        <v>160.10745942998983</v>
      </c>
      <c r="AK29">
        <f t="shared" si="22"/>
        <v>-844.80695195660041</v>
      </c>
      <c r="AL29">
        <f t="shared" si="8"/>
        <v>-15674.151784242651</v>
      </c>
      <c r="AN29">
        <f t="shared" si="9"/>
        <v>0</v>
      </c>
      <c r="AO29">
        <f t="shared" si="9"/>
        <v>0</v>
      </c>
      <c r="AP29">
        <f t="shared" si="9"/>
        <v>-0.37684426196255272</v>
      </c>
      <c r="AQ29">
        <f t="shared" si="9"/>
        <v>-2013.4008061420523</v>
      </c>
      <c r="AR29">
        <f t="shared" si="9"/>
        <v>-2013.7776504040148</v>
      </c>
      <c r="AS29">
        <f t="shared" si="9"/>
        <v>21.509846870206708</v>
      </c>
      <c r="AT29">
        <f t="shared" si="9"/>
        <v>-113.49669925540523</v>
      </c>
      <c r="AU29">
        <f t="shared" si="9"/>
        <v>-2105.7645027892131</v>
      </c>
      <c r="AW29">
        <v>26</v>
      </c>
      <c r="AX29">
        <f>IF(Z29&gt;0, (R29*SUMPRODUCT(K29:$K$98, X29:$X$98)-K29*$AZ$3)/Z29, 0)</f>
        <v>-108990.0676906036</v>
      </c>
    </row>
    <row r="30" spans="5:50" x14ac:dyDescent="0.25">
      <c r="E30">
        <v>2030</v>
      </c>
      <c r="F30" s="5">
        <v>3.5571999999999999E-2</v>
      </c>
      <c r="G30" s="5"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0.11995206524543775</v>
      </c>
      <c r="L30" s="2">
        <v>27</v>
      </c>
      <c r="M30" s="6">
        <v>0.23444695300000001</v>
      </c>
      <c r="Q30" s="4">
        <f t="shared" si="21"/>
        <v>25</v>
      </c>
      <c r="R30">
        <f t="shared" si="0"/>
        <v>500000</v>
      </c>
      <c r="S30">
        <f t="shared" si="1"/>
        <v>-143484.83692342223</v>
      </c>
      <c r="U30">
        <f t="shared" si="13"/>
        <v>0.23444695300000001</v>
      </c>
      <c r="V30">
        <f t="shared" si="14"/>
        <v>0.01</v>
      </c>
      <c r="W30">
        <f t="shared" si="15"/>
        <v>0.11220084968092392</v>
      </c>
      <c r="X30">
        <f t="shared" si="16"/>
        <v>2.6305147331703638E-2</v>
      </c>
      <c r="Y30">
        <f t="shared" si="17"/>
        <v>1.1220084968092392E-3</v>
      </c>
      <c r="Z30">
        <f t="shared" si="18"/>
        <v>8.4773693852411042E-2</v>
      </c>
      <c r="AB30">
        <f t="shared" si="19"/>
        <v>-12228.778201667137</v>
      </c>
      <c r="AC30">
        <f t="shared" si="2"/>
        <v>-12163.73963780932</v>
      </c>
      <c r="AE30">
        <f t="shared" si="3"/>
        <v>0</v>
      </c>
      <c r="AF30">
        <f t="shared" si="4"/>
        <v>0</v>
      </c>
      <c r="AG30">
        <f t="shared" si="4"/>
        <v>-2.1193423463102761</v>
      </c>
      <c r="AH30">
        <f t="shared" si="5"/>
        <v>-13152.573665851818</v>
      </c>
      <c r="AI30">
        <f t="shared" si="6"/>
        <v>-13154.693008198128</v>
      </c>
      <c r="AJ30">
        <f t="shared" si="7"/>
        <v>-65.03856385781728</v>
      </c>
      <c r="AK30">
        <f t="shared" si="22"/>
        <v>-856.01447411669972</v>
      </c>
      <c r="AL30">
        <f t="shared" si="8"/>
        <v>-14075.746046172646</v>
      </c>
      <c r="AN30">
        <f t="shared" si="9"/>
        <v>0</v>
      </c>
      <c r="AO30">
        <f t="shared" si="9"/>
        <v>0</v>
      </c>
      <c r="AP30">
        <f t="shared" si="9"/>
        <v>-0.25421949140202937</v>
      </c>
      <c r="AQ30">
        <f t="shared" si="9"/>
        <v>-1577.6783745116836</v>
      </c>
      <c r="AR30">
        <f t="shared" si="9"/>
        <v>-1577.9325940030856</v>
      </c>
      <c r="AS30">
        <f t="shared" si="9"/>
        <v>-7.8015100553424679</v>
      </c>
      <c r="AT30">
        <f t="shared" si="9"/>
        <v>-102.68070405028544</v>
      </c>
      <c r="AU30">
        <f t="shared" si="9"/>
        <v>-1688.4148081087137</v>
      </c>
      <c r="AW30">
        <v>27</v>
      </c>
      <c r="AX30">
        <f>IF(Z30&gt;0, (R30*SUMPRODUCT(K30:$K$98, X30:$X$98)-K30*$AZ$3)/Z30, 0)</f>
        <v>-143484.83692342223</v>
      </c>
    </row>
    <row r="31" spans="5:50" x14ac:dyDescent="0.25">
      <c r="E31">
        <v>2031</v>
      </c>
      <c r="F31" s="5">
        <v>3.5571999999999999E-2</v>
      </c>
      <c r="G31" s="5"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0.10710005825485512</v>
      </c>
      <c r="L31" s="2">
        <v>28</v>
      </c>
      <c r="M31" s="6">
        <v>0.26339700100000002</v>
      </c>
      <c r="Q31" s="4">
        <f t="shared" si="21"/>
        <v>25</v>
      </c>
      <c r="R31">
        <f t="shared" si="0"/>
        <v>500000</v>
      </c>
      <c r="S31">
        <f t="shared" si="1"/>
        <v>-192959.12578378562</v>
      </c>
      <c r="U31">
        <f t="shared" si="13"/>
        <v>0.26339700100000002</v>
      </c>
      <c r="V31">
        <f t="shared" si="14"/>
        <v>0.01</v>
      </c>
      <c r="W31">
        <f t="shared" si="15"/>
        <v>8.4773693852411042E-2</v>
      </c>
      <c r="X31">
        <f t="shared" si="16"/>
        <v>2.2329136724417206E-2</v>
      </c>
      <c r="Y31">
        <f t="shared" si="17"/>
        <v>8.477369385241104E-4</v>
      </c>
      <c r="Z31">
        <f t="shared" si="18"/>
        <v>6.1596820189469728E-2</v>
      </c>
      <c r="AB31">
        <f t="shared" si="19"/>
        <v>-12163.73963780932</v>
      </c>
      <c r="AC31">
        <f t="shared" si="2"/>
        <v>-11885.668574821115</v>
      </c>
      <c r="AE31">
        <f t="shared" si="3"/>
        <v>0</v>
      </c>
      <c r="AF31">
        <f t="shared" si="4"/>
        <v>0</v>
      </c>
      <c r="AG31">
        <f t="shared" si="4"/>
        <v>-1.5399205047367432</v>
      </c>
      <c r="AH31">
        <f t="shared" si="5"/>
        <v>-11164.568362208604</v>
      </c>
      <c r="AI31">
        <f t="shared" si="6"/>
        <v>-11166.10828271334</v>
      </c>
      <c r="AJ31">
        <f t="shared" si="7"/>
        <v>-278.07106298820509</v>
      </c>
      <c r="AK31">
        <f t="shared" si="22"/>
        <v>-851.46177464665243</v>
      </c>
      <c r="AL31">
        <f t="shared" si="8"/>
        <v>-12295.641120348197</v>
      </c>
      <c r="AN31">
        <f t="shared" si="9"/>
        <v>0</v>
      </c>
      <c r="AO31">
        <f t="shared" si="9"/>
        <v>0</v>
      </c>
      <c r="AP31">
        <f t="shared" si="9"/>
        <v>-0.1649255757651511</v>
      </c>
      <c r="AQ31">
        <f t="shared" si="9"/>
        <v>-1195.7259219828538</v>
      </c>
      <c r="AR31">
        <f t="shared" si="9"/>
        <v>-1195.890847558619</v>
      </c>
      <c r="AS31">
        <f t="shared" si="9"/>
        <v>-29.781427045026252</v>
      </c>
      <c r="AT31">
        <f t="shared" si="9"/>
        <v>-91.191605666438804</v>
      </c>
      <c r="AU31">
        <f t="shared" si="9"/>
        <v>-1316.8638802700839</v>
      </c>
      <c r="AW31">
        <v>28</v>
      </c>
      <c r="AX31">
        <f>IF(Z31&gt;0, (R31*SUMPRODUCT(K31:$K$98, X31:$X$98)-K31*$AZ$3)/Z31, 0)</f>
        <v>-192959.12578378562</v>
      </c>
    </row>
    <row r="32" spans="5:50" x14ac:dyDescent="0.25">
      <c r="E32">
        <v>2032</v>
      </c>
      <c r="F32" s="5">
        <v>3.5571999999999999E-2</v>
      </c>
      <c r="G32" s="5"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9.562505201326349E-2</v>
      </c>
      <c r="L32" s="2">
        <v>29</v>
      </c>
      <c r="M32" s="6">
        <v>0.29593128600000002</v>
      </c>
      <c r="Q32" s="4">
        <f t="shared" si="21"/>
        <v>25</v>
      </c>
      <c r="R32">
        <f t="shared" si="0"/>
        <v>500000</v>
      </c>
      <c r="S32">
        <f t="shared" si="1"/>
        <v>-267224.02644937759</v>
      </c>
      <c r="U32">
        <f t="shared" si="13"/>
        <v>0.29593128600000002</v>
      </c>
      <c r="V32">
        <f t="shared" si="14"/>
        <v>0.01</v>
      </c>
      <c r="W32">
        <f t="shared" si="15"/>
        <v>6.1596820189469728E-2</v>
      </c>
      <c r="X32">
        <f t="shared" si="16"/>
        <v>1.8228426212180543E-2</v>
      </c>
      <c r="Y32">
        <f t="shared" si="17"/>
        <v>6.159682018946973E-4</v>
      </c>
      <c r="Z32">
        <f t="shared" si="18"/>
        <v>4.2752425775394488E-2</v>
      </c>
      <c r="AB32">
        <f t="shared" si="19"/>
        <v>-11885.668574821115</v>
      </c>
      <c r="AC32">
        <f t="shared" si="2"/>
        <v>-11424.475356179069</v>
      </c>
      <c r="AE32">
        <f t="shared" si="3"/>
        <v>0</v>
      </c>
      <c r="AF32">
        <f t="shared" si="4"/>
        <v>0</v>
      </c>
      <c r="AG32">
        <f t="shared" si="4"/>
        <v>-1.0688106443848622</v>
      </c>
      <c r="AH32">
        <f t="shared" si="5"/>
        <v>-9114.213106090272</v>
      </c>
      <c r="AI32">
        <f t="shared" si="6"/>
        <v>-9115.281916734657</v>
      </c>
      <c r="AJ32">
        <f t="shared" si="7"/>
        <v>-461.19321864204539</v>
      </c>
      <c r="AK32">
        <f t="shared" si="22"/>
        <v>-831.99680023747817</v>
      </c>
      <c r="AL32">
        <f t="shared" si="8"/>
        <v>-10408.471935614181</v>
      </c>
      <c r="AN32">
        <f t="shared" si="9"/>
        <v>0</v>
      </c>
      <c r="AO32">
        <f t="shared" si="9"/>
        <v>0</v>
      </c>
      <c r="AP32">
        <f t="shared" si="9"/>
        <v>-0.10220507346163211</v>
      </c>
      <c r="AQ32">
        <f t="shared" si="9"/>
        <v>-871.54710232985008</v>
      </c>
      <c r="AR32">
        <f t="shared" si="9"/>
        <v>-871.6493074033117</v>
      </c>
      <c r="AS32">
        <f t="shared" si="9"/>
        <v>-44.101625520809989</v>
      </c>
      <c r="AT32">
        <f t="shared" si="9"/>
        <v>-79.559737297577641</v>
      </c>
      <c r="AU32">
        <f t="shared" si="9"/>
        <v>-995.31067022169941</v>
      </c>
      <c r="AW32">
        <v>29</v>
      </c>
      <c r="AX32">
        <f>IF(Z32&gt;0, (R32*SUMPRODUCT(K32:$K$98, X32:$X$98)-K32*$AZ$3)/Z32, 0)</f>
        <v>-267224.02644937759</v>
      </c>
    </row>
    <row r="33" spans="5:50" x14ac:dyDescent="0.25">
      <c r="E33">
        <v>2033</v>
      </c>
      <c r="F33" s="5">
        <v>3.5571999999999999E-2</v>
      </c>
      <c r="G33" s="5"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8.5379510726128108E-2</v>
      </c>
      <c r="L33" s="2">
        <v>30</v>
      </c>
      <c r="M33" s="6">
        <v>0.33262349499999999</v>
      </c>
      <c r="Q33" s="4">
        <f t="shared" si="21"/>
        <v>25</v>
      </c>
      <c r="R33">
        <f t="shared" si="0"/>
        <v>500000</v>
      </c>
      <c r="S33">
        <f t="shared" si="1"/>
        <v>-384872.64921993081</v>
      </c>
      <c r="U33">
        <f t="shared" si="13"/>
        <v>0.33262349499999999</v>
      </c>
      <c r="V33">
        <f t="shared" si="14"/>
        <v>0.01</v>
      </c>
      <c r="W33">
        <f t="shared" si="15"/>
        <v>4.2752425775394488E-2</v>
      </c>
      <c r="X33">
        <f t="shared" si="16"/>
        <v>1.4220461281139799E-2</v>
      </c>
      <c r="Y33">
        <f t="shared" si="17"/>
        <v>4.2752425775394491E-4</v>
      </c>
      <c r="Z33">
        <f t="shared" si="18"/>
        <v>2.8104440236500744E-2</v>
      </c>
      <c r="AB33">
        <f t="shared" si="19"/>
        <v>-11424.475356179069</v>
      </c>
      <c r="AC33">
        <f t="shared" si="2"/>
        <v>-10816.630368665261</v>
      </c>
      <c r="AE33">
        <f t="shared" si="3"/>
        <v>0</v>
      </c>
      <c r="AF33">
        <f t="shared" si="4"/>
        <v>0</v>
      </c>
      <c r="AG33">
        <f t="shared" si="4"/>
        <v>-0.70261100591251857</v>
      </c>
      <c r="AH33">
        <f t="shared" si="5"/>
        <v>-7110.2306405698992</v>
      </c>
      <c r="AI33">
        <f t="shared" si="6"/>
        <v>-7110.9332515758115</v>
      </c>
      <c r="AJ33">
        <f t="shared" si="7"/>
        <v>-607.84498751380852</v>
      </c>
      <c r="AK33">
        <f t="shared" si="22"/>
        <v>-799.71327493253489</v>
      </c>
      <c r="AL33">
        <f t="shared" si="8"/>
        <v>-8518.4915140221547</v>
      </c>
      <c r="AN33">
        <f t="shared" si="9"/>
        <v>0</v>
      </c>
      <c r="AO33">
        <f t="shared" si="9"/>
        <v>0</v>
      </c>
      <c r="AP33">
        <f t="shared" si="9"/>
        <v>-5.9988583915603536E-2</v>
      </c>
      <c r="AQ33">
        <f t="shared" si="9"/>
        <v>-607.06801324178241</v>
      </c>
      <c r="AR33">
        <f t="shared" si="9"/>
        <v>-607.12800182569799</v>
      </c>
      <c r="AS33">
        <f t="shared" si="9"/>
        <v>-51.897507631258421</v>
      </c>
      <c r="AT33">
        <f t="shared" si="9"/>
        <v>-68.279128134929394</v>
      </c>
      <c r="AU33">
        <f t="shared" si="9"/>
        <v>-727.30463759188581</v>
      </c>
      <c r="AW33">
        <v>30</v>
      </c>
      <c r="AX33">
        <f>IF(Z33&gt;0, (R33*SUMPRODUCT(K33:$K$98, X33:$X$98)-K33*$AZ$3)/Z33, 0)</f>
        <v>-384872.64921993081</v>
      </c>
    </row>
    <row r="34" spans="5:50" x14ac:dyDescent="0.25">
      <c r="E34">
        <v>2034</v>
      </c>
      <c r="F34" s="5">
        <v>3.5571999999999999E-2</v>
      </c>
      <c r="G34" s="5"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7.6231706005471522E-2</v>
      </c>
      <c r="L34" s="2">
        <v>31</v>
      </c>
      <c r="M34" s="6">
        <v>0.37225971299999999</v>
      </c>
      <c r="Q34" s="4">
        <f t="shared" si="21"/>
        <v>25</v>
      </c>
      <c r="R34">
        <f t="shared" si="0"/>
        <v>500000</v>
      </c>
      <c r="S34">
        <f t="shared" si="1"/>
        <v>-581917.51803501474</v>
      </c>
      <c r="U34">
        <f t="shared" si="13"/>
        <v>0.37225971299999999</v>
      </c>
      <c r="V34">
        <f t="shared" si="14"/>
        <v>0.01</v>
      </c>
      <c r="W34">
        <f t="shared" si="15"/>
        <v>2.8104440236500744E-2</v>
      </c>
      <c r="X34">
        <f t="shared" si="16"/>
        <v>1.0462150856465419E-2</v>
      </c>
      <c r="Y34">
        <f t="shared" si="17"/>
        <v>2.8104440236500746E-4</v>
      </c>
      <c r="Z34">
        <f t="shared" si="18"/>
        <v>1.7361244977670318E-2</v>
      </c>
      <c r="AB34">
        <f t="shared" si="19"/>
        <v>-10816.630368665261</v>
      </c>
      <c r="AC34">
        <f t="shared" si="2"/>
        <v>-10102.812587403776</v>
      </c>
      <c r="AE34">
        <f t="shared" si="3"/>
        <v>0</v>
      </c>
      <c r="AF34">
        <f t="shared" si="4"/>
        <v>0</v>
      </c>
      <c r="AG34">
        <f t="shared" si="4"/>
        <v>-0.43403112444175795</v>
      </c>
      <c r="AH34">
        <f t="shared" si="5"/>
        <v>-5231.0754282327098</v>
      </c>
      <c r="AI34">
        <f t="shared" si="6"/>
        <v>-5231.5094593571512</v>
      </c>
      <c r="AJ34">
        <f t="shared" si="7"/>
        <v>-713.81778126148492</v>
      </c>
      <c r="AK34">
        <f t="shared" si="22"/>
        <v>-757.16412580656834</v>
      </c>
      <c r="AL34">
        <f t="shared" si="8"/>
        <v>-6702.4913664252044</v>
      </c>
      <c r="AN34">
        <f t="shared" si="9"/>
        <v>0</v>
      </c>
      <c r="AO34">
        <f t="shared" si="9"/>
        <v>0</v>
      </c>
      <c r="AP34">
        <f t="shared" si="9"/>
        <v>-3.3086933075668318E-2</v>
      </c>
      <c r="AQ34">
        <f t="shared" si="9"/>
        <v>-398.77380413748199</v>
      </c>
      <c r="AR34">
        <f t="shared" si="9"/>
        <v>-398.80689107055764</v>
      </c>
      <c r="AS34">
        <f t="shared" si="9"/>
        <v>-54.415547242603495</v>
      </c>
      <c r="AT34">
        <f t="shared" si="9"/>
        <v>-57.71991303637617</v>
      </c>
      <c r="AU34">
        <f t="shared" ref="AU34:AU69" si="23">AL34*$K34</f>
        <v>-510.94235134953726</v>
      </c>
      <c r="AW34">
        <v>31</v>
      </c>
      <c r="AX34">
        <f>IF(Z34&gt;0, (R34*SUMPRODUCT(K34:$K$98, X34:$X$98)-K34*$AZ$3)/Z34, 0)</f>
        <v>-581917.51803501474</v>
      </c>
    </row>
    <row r="35" spans="5:50" x14ac:dyDescent="0.25">
      <c r="E35">
        <v>2035</v>
      </c>
      <c r="F35" s="5">
        <v>3.5571999999999999E-2</v>
      </c>
      <c r="G35" s="5"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6.8064023219171002E-2</v>
      </c>
      <c r="L35" s="2">
        <v>32</v>
      </c>
      <c r="M35" s="6">
        <v>0.41367450300000003</v>
      </c>
      <c r="Q35" s="4">
        <f t="shared" si="21"/>
        <v>25</v>
      </c>
      <c r="R35">
        <f t="shared" si="0"/>
        <v>500000</v>
      </c>
      <c r="S35">
        <f t="shared" si="1"/>
        <v>-931688.72313034977</v>
      </c>
      <c r="U35">
        <f t="shared" si="13"/>
        <v>0.41367450300000003</v>
      </c>
      <c r="V35">
        <f t="shared" si="14"/>
        <v>0.01</v>
      </c>
      <c r="W35">
        <f t="shared" si="15"/>
        <v>1.7361244977670318E-2</v>
      </c>
      <c r="X35">
        <f t="shared" si="16"/>
        <v>7.1819043875990156E-3</v>
      </c>
      <c r="Y35">
        <f t="shared" si="17"/>
        <v>1.7361244977670318E-4</v>
      </c>
      <c r="Z35">
        <f t="shared" si="18"/>
        <v>1.0005728140294599E-2</v>
      </c>
      <c r="AB35">
        <f t="shared" si="19"/>
        <v>-10102.812587403776</v>
      </c>
      <c r="AC35">
        <f t="shared" si="2"/>
        <v>-9322.2240750204837</v>
      </c>
      <c r="AE35">
        <f t="shared" si="3"/>
        <v>0</v>
      </c>
      <c r="AF35">
        <f t="shared" ref="AF35:AG69" si="24">-$Z35*P35</f>
        <v>0</v>
      </c>
      <c r="AG35">
        <f t="shared" si="24"/>
        <v>-0.25014320350736496</v>
      </c>
      <c r="AH35">
        <f t="shared" si="5"/>
        <v>-3590.9521937995078</v>
      </c>
      <c r="AI35">
        <f t="shared" ref="AI35:AI66" si="25">SUM(AE35:AH35)</f>
        <v>-3591.2023370030151</v>
      </c>
      <c r="AJ35">
        <f t="shared" si="7"/>
        <v>-780.58851238329225</v>
      </c>
      <c r="AK35">
        <f t="shared" si="22"/>
        <v>-707.1968811182644</v>
      </c>
      <c r="AL35">
        <f t="shared" ref="AL35:AL69" si="26">SUM(AI35:AK35)</f>
        <v>-5078.9877305045711</v>
      </c>
      <c r="AN35">
        <f t="shared" ref="AN35:AT69" si="27">AE35*$K35</f>
        <v>0</v>
      </c>
      <c r="AO35">
        <f t="shared" si="27"/>
        <v>0</v>
      </c>
      <c r="AP35">
        <f t="shared" si="27"/>
        <v>-1.7025752811643105E-2</v>
      </c>
      <c r="AQ35">
        <f t="shared" si="27"/>
        <v>-244.41465349770274</v>
      </c>
      <c r="AR35">
        <f t="shared" si="27"/>
        <v>-244.43167925051438</v>
      </c>
      <c r="AS35">
        <f t="shared" si="27"/>
        <v>-53.129994631474553</v>
      </c>
      <c r="AT35">
        <f t="shared" si="27"/>
        <v>-48.134664936958863</v>
      </c>
      <c r="AU35">
        <f t="shared" si="23"/>
        <v>-345.69633881894777</v>
      </c>
      <c r="AW35">
        <v>32</v>
      </c>
      <c r="AX35">
        <f>IF(Z35&gt;0, (R35*SUMPRODUCT(K35:$K$98, X35:$X$98)-K35*$AZ$3)/Z35, 0)</f>
        <v>-931688.72313034977</v>
      </c>
    </row>
    <row r="36" spans="5:50" x14ac:dyDescent="0.25">
      <c r="E36">
        <v>2036</v>
      </c>
      <c r="F36" s="5">
        <v>3.5571999999999999E-2</v>
      </c>
      <c r="G36" s="5"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6.0771449302831244E-2</v>
      </c>
      <c r="L36" s="2">
        <v>33</v>
      </c>
      <c r="M36" s="6">
        <v>0.42102545200000002</v>
      </c>
      <c r="Q36" s="4">
        <f t="shared" si="21"/>
        <v>25</v>
      </c>
      <c r="R36">
        <f t="shared" si="0"/>
        <v>500000</v>
      </c>
      <c r="S36">
        <f t="shared" si="1"/>
        <v>-1495455.7723970148</v>
      </c>
      <c r="U36">
        <f t="shared" si="13"/>
        <v>0.42102545200000002</v>
      </c>
      <c r="V36">
        <f t="shared" si="14"/>
        <v>0.01</v>
      </c>
      <c r="W36">
        <f t="shared" si="15"/>
        <v>1.0005728140294599E-2</v>
      </c>
      <c r="X36">
        <f t="shared" si="16"/>
        <v>4.2126662128566528E-3</v>
      </c>
      <c r="Y36">
        <f t="shared" si="17"/>
        <v>1.00057281402946E-4</v>
      </c>
      <c r="Z36">
        <f t="shared" si="18"/>
        <v>5.6930046460350004E-3</v>
      </c>
      <c r="AB36">
        <f t="shared" si="19"/>
        <v>-9322.2240750204837</v>
      </c>
      <c r="AC36">
        <f t="shared" si="2"/>
        <v>-8513.6366601960653</v>
      </c>
      <c r="AE36">
        <f t="shared" si="3"/>
        <v>0</v>
      </c>
      <c r="AF36">
        <f t="shared" si="24"/>
        <v>0</v>
      </c>
      <c r="AG36">
        <f t="shared" si="24"/>
        <v>-0.14232511615087501</v>
      </c>
      <c r="AH36">
        <f t="shared" si="5"/>
        <v>-2106.3331064283266</v>
      </c>
      <c r="AI36">
        <f t="shared" si="25"/>
        <v>-2106.4754315444775</v>
      </c>
      <c r="AJ36">
        <f t="shared" si="7"/>
        <v>-808.58741482441837</v>
      </c>
      <c r="AK36">
        <f t="shared" si="22"/>
        <v>-652.55568525143394</v>
      </c>
      <c r="AL36">
        <f t="shared" si="26"/>
        <v>-3567.61853162033</v>
      </c>
      <c r="AN36">
        <f t="shared" si="27"/>
        <v>0</v>
      </c>
      <c r="AO36">
        <f t="shared" si="27"/>
        <v>0</v>
      </c>
      <c r="AP36">
        <f t="shared" si="27"/>
        <v>-8.6493035806824697E-3</v>
      </c>
      <c r="AQ36">
        <f t="shared" si="27"/>
        <v>-128.00491559218409</v>
      </c>
      <c r="AR36">
        <f t="shared" si="27"/>
        <v>-128.01356489576477</v>
      </c>
      <c r="AS36">
        <f t="shared" si="27"/>
        <v>-49.139029086909517</v>
      </c>
      <c r="AT36">
        <f t="shared" si="27"/>
        <v>-39.65675474353182</v>
      </c>
      <c r="AU36">
        <f t="shared" si="23"/>
        <v>-216.80934872620614</v>
      </c>
      <c r="AW36">
        <v>33</v>
      </c>
      <c r="AX36">
        <f>IF(Z36&gt;0, (R36*SUMPRODUCT(K36:$K$98, X36:$X$98)-K36*$AZ$3)/Z36, 0)</f>
        <v>-1495455.7723970148</v>
      </c>
    </row>
    <row r="37" spans="5:50" x14ac:dyDescent="0.25">
      <c r="E37">
        <v>2037</v>
      </c>
      <c r="F37" s="5">
        <v>3.5571999999999999E-2</v>
      </c>
      <c r="G37" s="5"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5.4260222591813609E-2</v>
      </c>
      <c r="L37" s="2">
        <v>34</v>
      </c>
      <c r="M37" s="6">
        <v>0.42896583300000002</v>
      </c>
      <c r="Q37" s="4">
        <f t="shared" si="21"/>
        <v>25</v>
      </c>
      <c r="R37">
        <f t="shared" si="0"/>
        <v>500000</v>
      </c>
      <c r="S37">
        <f t="shared" si="1"/>
        <v>-2411250.2214937126</v>
      </c>
      <c r="U37">
        <f t="shared" si="13"/>
        <v>0.42896583300000002</v>
      </c>
      <c r="V37">
        <f t="shared" si="14"/>
        <v>0.01</v>
      </c>
      <c r="W37">
        <f t="shared" si="15"/>
        <v>5.6930046460350004E-3</v>
      </c>
      <c r="X37">
        <f t="shared" si="16"/>
        <v>2.4421044802592743E-3</v>
      </c>
      <c r="Y37">
        <f t="shared" si="17"/>
        <v>5.6930046460350004E-5</v>
      </c>
      <c r="Z37">
        <f t="shared" si="18"/>
        <v>3.1939701193153761E-3</v>
      </c>
      <c r="AB37">
        <f t="shared" si="19"/>
        <v>-8513.6366601960653</v>
      </c>
      <c r="AC37">
        <f t="shared" si="2"/>
        <v>-7701.4611576435</v>
      </c>
      <c r="AE37">
        <f t="shared" si="3"/>
        <v>0</v>
      </c>
      <c r="AF37">
        <f t="shared" si="24"/>
        <v>0</v>
      </c>
      <c r="AG37">
        <f t="shared" si="24"/>
        <v>-7.9849252982884408E-2</v>
      </c>
      <c r="AH37">
        <f t="shared" si="5"/>
        <v>-1221.0522401296371</v>
      </c>
      <c r="AI37">
        <f t="shared" si="25"/>
        <v>-1221.1320893826201</v>
      </c>
      <c r="AJ37">
        <f t="shared" si="7"/>
        <v>-812.17550255256538</v>
      </c>
      <c r="AK37">
        <f t="shared" si="22"/>
        <v>-595.95456621372466</v>
      </c>
      <c r="AL37">
        <f t="shared" si="26"/>
        <v>-2629.2621581489102</v>
      </c>
      <c r="AN37">
        <f t="shared" si="27"/>
        <v>0</v>
      </c>
      <c r="AO37">
        <f t="shared" si="27"/>
        <v>0</v>
      </c>
      <c r="AP37">
        <f t="shared" si="27"/>
        <v>-4.3326382406413452E-3</v>
      </c>
      <c r="AQ37">
        <f t="shared" si="27"/>
        <v>-66.254566345666746</v>
      </c>
      <c r="AR37">
        <f t="shared" si="27"/>
        <v>-66.2588989839074</v>
      </c>
      <c r="AS37">
        <f t="shared" si="27"/>
        <v>-44.068823552120278</v>
      </c>
      <c r="AT37">
        <f t="shared" si="27"/>
        <v>-32.336627417364419</v>
      </c>
      <c r="AU37">
        <f t="shared" si="23"/>
        <v>-142.6643499533921</v>
      </c>
      <c r="AW37">
        <v>34</v>
      </c>
      <c r="AX37">
        <f>IF(Z37&gt;0, (R37*SUMPRODUCT(K37:$K$98, X37:$X$98)-K37*$AZ$3)/Z37, 0)</f>
        <v>-2411250.2214937126</v>
      </c>
    </row>
    <row r="38" spans="5:50" x14ac:dyDescent="0.25">
      <c r="E38">
        <v>2038</v>
      </c>
      <c r="F38" s="5">
        <v>3.5571999999999999E-2</v>
      </c>
      <c r="G38" s="5"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4.8446627314119292E-2</v>
      </c>
      <c r="L38" s="2">
        <v>35</v>
      </c>
      <c r="M38" s="6">
        <v>0.43771532000000002</v>
      </c>
      <c r="Q38" s="4">
        <f t="shared" si="21"/>
        <v>25</v>
      </c>
      <c r="R38">
        <f t="shared" si="0"/>
        <v>500000</v>
      </c>
      <c r="S38">
        <f t="shared" si="1"/>
        <v>-3927632.9189403285</v>
      </c>
      <c r="U38">
        <f t="shared" si="13"/>
        <v>0.43771532000000002</v>
      </c>
      <c r="V38">
        <f t="shared" si="14"/>
        <v>0.01</v>
      </c>
      <c r="W38">
        <f t="shared" si="15"/>
        <v>3.1939701193153761E-3</v>
      </c>
      <c r="X38">
        <f t="shared" si="16"/>
        <v>1.3980496528465682E-3</v>
      </c>
      <c r="Y38">
        <f t="shared" si="17"/>
        <v>3.1939701193153759E-5</v>
      </c>
      <c r="Z38">
        <f t="shared" si="18"/>
        <v>1.7639807652756541E-3</v>
      </c>
      <c r="AB38">
        <f t="shared" si="19"/>
        <v>-7701.4611576435</v>
      </c>
      <c r="AC38">
        <f t="shared" si="2"/>
        <v>-6928.2689220742122</v>
      </c>
      <c r="AE38">
        <f t="shared" si="3"/>
        <v>0</v>
      </c>
      <c r="AF38">
        <f t="shared" si="24"/>
        <v>0</v>
      </c>
      <c r="AG38">
        <f t="shared" si="24"/>
        <v>-4.4099519131891356E-2</v>
      </c>
      <c r="AH38">
        <f t="shared" si="5"/>
        <v>-699.02482642328414</v>
      </c>
      <c r="AI38">
        <f t="shared" si="25"/>
        <v>-699.06892594241606</v>
      </c>
      <c r="AJ38">
        <f t="shared" si="7"/>
        <v>-773.19223556928773</v>
      </c>
      <c r="AK38">
        <f t="shared" si="22"/>
        <v>-539.10228103504505</v>
      </c>
      <c r="AL38">
        <f t="shared" si="26"/>
        <v>-2011.363442546749</v>
      </c>
      <c r="AN38">
        <f t="shared" si="27"/>
        <v>0</v>
      </c>
      <c r="AO38">
        <f t="shared" si="27"/>
        <v>0</v>
      </c>
      <c r="AP38">
        <f t="shared" si="27"/>
        <v>-2.136472968114614E-3</v>
      </c>
      <c r="AQ38">
        <f t="shared" si="27"/>
        <v>-33.865395249045775</v>
      </c>
      <c r="AR38">
        <f t="shared" si="27"/>
        <v>-33.867531722013894</v>
      </c>
      <c r="AS38">
        <f t="shared" si="27"/>
        <v>-37.458556078796015</v>
      </c>
      <c r="AT38">
        <f t="shared" si="27"/>
        <v>-26.117687293496427</v>
      </c>
      <c r="AU38">
        <f t="shared" si="23"/>
        <v>-97.443775094306332</v>
      </c>
      <c r="AW38">
        <v>35</v>
      </c>
      <c r="AX38">
        <f>IF(Z38&gt;0, (R38*SUMPRODUCT(K38:$K$98, X38:$X$98)-K38*$AZ$3)/Z38, 0)</f>
        <v>-3927632.9189403285</v>
      </c>
    </row>
    <row r="39" spans="5:50" x14ac:dyDescent="0.25">
      <c r="E39">
        <v>2039</v>
      </c>
      <c r="F39" s="5">
        <v>3.5571999999999999E-2</v>
      </c>
      <c r="G39" s="5"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4.3255917244749365E-2</v>
      </c>
      <c r="L39" s="2">
        <v>36</v>
      </c>
      <c r="M39" s="6">
        <v>0.44739131599999998</v>
      </c>
      <c r="Q39" s="4">
        <f t="shared" si="21"/>
        <v>25</v>
      </c>
      <c r="R39">
        <f t="shared" si="0"/>
        <v>500000</v>
      </c>
      <c r="S39">
        <f t="shared" si="1"/>
        <v>-6490748.4984935364</v>
      </c>
      <c r="U39">
        <f t="shared" si="13"/>
        <v>0.44739131599999998</v>
      </c>
      <c r="V39">
        <f t="shared" si="14"/>
        <v>0.01</v>
      </c>
      <c r="W39">
        <f t="shared" si="15"/>
        <v>1.7639807652756541E-3</v>
      </c>
      <c r="X39">
        <f t="shared" si="16"/>
        <v>7.8918967597536198E-4</v>
      </c>
      <c r="Y39">
        <f t="shared" si="17"/>
        <v>1.7639807652756541E-5</v>
      </c>
      <c r="Z39">
        <f t="shared" si="18"/>
        <v>9.5715128164753553E-4</v>
      </c>
      <c r="AB39">
        <f t="shared" si="19"/>
        <v>-6928.2689220742122</v>
      </c>
      <c r="AC39">
        <f t="shared" si="2"/>
        <v>-6212.6282441849053</v>
      </c>
      <c r="AE39">
        <f t="shared" si="3"/>
        <v>0</v>
      </c>
      <c r="AF39">
        <f t="shared" si="24"/>
        <v>0</v>
      </c>
      <c r="AG39">
        <f t="shared" si="24"/>
        <v>-2.3928782041188389E-2</v>
      </c>
      <c r="AH39">
        <f t="shared" si="5"/>
        <v>-394.59483798768099</v>
      </c>
      <c r="AI39">
        <f t="shared" si="25"/>
        <v>-394.61876676972219</v>
      </c>
      <c r="AJ39">
        <f t="shared" si="7"/>
        <v>-715.64067788930697</v>
      </c>
      <c r="AK39">
        <f t="shared" si="22"/>
        <v>-484.97882454519493</v>
      </c>
      <c r="AL39">
        <f t="shared" si="26"/>
        <v>-1595.2382692042243</v>
      </c>
      <c r="AN39">
        <f t="shared" si="27"/>
        <v>0</v>
      </c>
      <c r="AO39">
        <f t="shared" si="27"/>
        <v>0</v>
      </c>
      <c r="AP39">
        <f t="shared" si="27"/>
        <v>-1.0350614157412898E-3</v>
      </c>
      <c r="AQ39">
        <f t="shared" si="27"/>
        <v>-17.068561657200412</v>
      </c>
      <c r="AR39">
        <f t="shared" si="27"/>
        <v>-17.069596718616154</v>
      </c>
      <c r="AS39">
        <f t="shared" si="27"/>
        <v>-30.955693939756198</v>
      </c>
      <c r="AT39">
        <f t="shared" si="27"/>
        <v>-20.978203899982773</v>
      </c>
      <c r="AU39">
        <f t="shared" si="23"/>
        <v>-69.003494558355129</v>
      </c>
      <c r="AW39">
        <v>36</v>
      </c>
      <c r="AX39">
        <f>IF(Z39&gt;0, (R39*SUMPRODUCT(K39:$K$98, X39:$X$98)-K39*$AZ$3)/Z39, 0)</f>
        <v>-6490748.4984935364</v>
      </c>
    </row>
    <row r="40" spans="5:50" x14ac:dyDescent="0.25">
      <c r="E40">
        <v>2040</v>
      </c>
      <c r="F40" s="5">
        <v>3.5571999999999999E-2</v>
      </c>
      <c r="G40" s="5"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3.8621354682811929E-2</v>
      </c>
      <c r="L40" s="2">
        <v>37</v>
      </c>
      <c r="M40" s="6">
        <v>0.457001349</v>
      </c>
      <c r="Q40" s="4">
        <f t="shared" si="21"/>
        <v>25</v>
      </c>
      <c r="R40">
        <f t="shared" si="0"/>
        <v>500000</v>
      </c>
      <c r="S40">
        <f t="shared" si="1"/>
        <v>-10899504.524179878</v>
      </c>
      <c r="U40">
        <f t="shared" si="13"/>
        <v>0.457001349</v>
      </c>
      <c r="V40">
        <f t="shared" si="14"/>
        <v>0.01</v>
      </c>
      <c r="W40">
        <f t="shared" si="15"/>
        <v>9.5715128164753553E-4</v>
      </c>
      <c r="X40">
        <f t="shared" si="16"/>
        <v>4.3741942691000266E-4</v>
      </c>
      <c r="Y40">
        <f t="shared" si="17"/>
        <v>9.5715128164753554E-6</v>
      </c>
      <c r="Z40">
        <f t="shared" si="18"/>
        <v>5.101603419210575E-4</v>
      </c>
      <c r="AB40">
        <f t="shared" si="19"/>
        <v>-6212.6282441849053</v>
      </c>
      <c r="AC40">
        <f t="shared" si="2"/>
        <v>-5560.49495482572</v>
      </c>
      <c r="AE40">
        <f t="shared" si="3"/>
        <v>0</v>
      </c>
      <c r="AF40">
        <f t="shared" si="24"/>
        <v>0</v>
      </c>
      <c r="AG40">
        <f t="shared" si="24"/>
        <v>-1.2754008548026437E-2</v>
      </c>
      <c r="AH40">
        <f t="shared" si="5"/>
        <v>-218.70971345500132</v>
      </c>
      <c r="AI40">
        <f t="shared" si="25"/>
        <v>-218.72246746354935</v>
      </c>
      <c r="AJ40">
        <f t="shared" si="7"/>
        <v>-652.13328935918526</v>
      </c>
      <c r="AK40">
        <f t="shared" si="22"/>
        <v>-434.88397709294338</v>
      </c>
      <c r="AL40">
        <f t="shared" si="26"/>
        <v>-1305.739733915678</v>
      </c>
      <c r="AN40">
        <f t="shared" si="27"/>
        <v>0</v>
      </c>
      <c r="AO40">
        <f t="shared" si="27"/>
        <v>0</v>
      </c>
      <c r="AP40">
        <f t="shared" si="27"/>
        <v>-4.9257708776094425E-4</v>
      </c>
      <c r="AQ40">
        <f t="shared" si="27"/>
        <v>-8.4468654159217706</v>
      </c>
      <c r="AR40">
        <f t="shared" si="27"/>
        <v>-8.4473579930095308</v>
      </c>
      <c r="AS40">
        <f t="shared" si="27"/>
        <v>-25.186271068809916</v>
      </c>
      <c r="AT40">
        <f t="shared" si="27"/>
        <v>-16.795808325178424</v>
      </c>
      <c r="AU40">
        <f t="shared" si="23"/>
        <v>-50.429437386997876</v>
      </c>
      <c r="AW40">
        <v>37</v>
      </c>
      <c r="AX40">
        <f>IF(Z40&gt;0, (R40*SUMPRODUCT(K40:$K$98, X40:$X$98)-K40*$AZ$3)/Z40, 0)</f>
        <v>-10899504.524179878</v>
      </c>
    </row>
    <row r="41" spans="5:50" x14ac:dyDescent="0.25">
      <c r="E41">
        <v>2041</v>
      </c>
      <c r="F41" s="5">
        <v>3.5571999999999999E-2</v>
      </c>
      <c r="G41" s="5"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3.4483352395367789E-2</v>
      </c>
      <c r="L41" s="2">
        <v>38</v>
      </c>
      <c r="M41" s="6">
        <v>0.46737994300000002</v>
      </c>
      <c r="Q41" s="4">
        <f t="shared" si="21"/>
        <v>25</v>
      </c>
      <c r="R41">
        <f t="shared" si="0"/>
        <v>500000</v>
      </c>
      <c r="S41">
        <f t="shared" si="1"/>
        <v>-18646161.820524767</v>
      </c>
      <c r="U41">
        <f t="shared" si="13"/>
        <v>0.46737994300000002</v>
      </c>
      <c r="V41">
        <f t="shared" si="14"/>
        <v>0.01</v>
      </c>
      <c r="W41">
        <f t="shared" si="15"/>
        <v>5.101603419210575E-4</v>
      </c>
      <c r="X41">
        <f t="shared" si="16"/>
        <v>2.3843871152792439E-4</v>
      </c>
      <c r="Y41">
        <f t="shared" si="17"/>
        <v>5.1016034192105752E-6</v>
      </c>
      <c r="Z41">
        <f t="shared" si="18"/>
        <v>2.6662002697392257E-4</v>
      </c>
      <c r="AB41">
        <f t="shared" si="19"/>
        <v>-5560.49495482572</v>
      </c>
      <c r="AC41">
        <f t="shared" si="2"/>
        <v>-4971.4401675484387</v>
      </c>
      <c r="AE41">
        <f t="shared" si="3"/>
        <v>0</v>
      </c>
      <c r="AF41">
        <f t="shared" si="24"/>
        <v>0</v>
      </c>
      <c r="AG41">
        <f t="shared" si="24"/>
        <v>-6.6655006743480639E-3</v>
      </c>
      <c r="AH41">
        <f t="shared" si="5"/>
        <v>-119.2193557639622</v>
      </c>
      <c r="AI41">
        <f t="shared" si="25"/>
        <v>-119.22602126463654</v>
      </c>
      <c r="AJ41">
        <f t="shared" si="7"/>
        <v>-589.05478727728132</v>
      </c>
      <c r="AK41">
        <f t="shared" si="22"/>
        <v>-389.23464683780043</v>
      </c>
      <c r="AL41">
        <f t="shared" si="26"/>
        <v>-1097.5154553797183</v>
      </c>
      <c r="AN41">
        <f t="shared" si="27"/>
        <v>0</v>
      </c>
      <c r="AO41">
        <f t="shared" si="27"/>
        <v>0</v>
      </c>
      <c r="AP41">
        <f t="shared" si="27"/>
        <v>-2.2984880864510593E-4</v>
      </c>
      <c r="AQ41">
        <f t="shared" si="27"/>
        <v>-4.1110830571574306</v>
      </c>
      <c r="AR41">
        <f t="shared" si="27"/>
        <v>-4.1113129059660753</v>
      </c>
      <c r="AS41">
        <f t="shared" si="27"/>
        <v>-20.312583809860904</v>
      </c>
      <c r="AT41">
        <f t="shared" si="27"/>
        <v>-13.422115491394401</v>
      </c>
      <c r="AU41">
        <f t="shared" si="23"/>
        <v>-37.846012207221378</v>
      </c>
      <c r="AW41">
        <v>38</v>
      </c>
      <c r="AX41">
        <f>IF(Z41&gt;0, (R41*SUMPRODUCT(K41:$K$98, X41:$X$98)-K41*$AZ$3)/Z41, 0)</f>
        <v>-18646161.820524767</v>
      </c>
    </row>
    <row r="42" spans="5:50" x14ac:dyDescent="0.25">
      <c r="E42">
        <v>2042</v>
      </c>
      <c r="F42" s="5">
        <v>3.5571999999999999E-2</v>
      </c>
      <c r="G42" s="5"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3.0788707495864095E-2</v>
      </c>
      <c r="L42" s="2">
        <v>39</v>
      </c>
      <c r="M42" s="6">
        <v>0.47825477199999999</v>
      </c>
      <c r="Q42" s="4">
        <f t="shared" si="21"/>
        <v>25</v>
      </c>
      <c r="R42">
        <f t="shared" si="0"/>
        <v>500000</v>
      </c>
      <c r="S42">
        <f t="shared" si="1"/>
        <v>-32556566.510951389</v>
      </c>
      <c r="U42">
        <f t="shared" si="13"/>
        <v>0.47825477199999999</v>
      </c>
      <c r="V42">
        <f t="shared" si="14"/>
        <v>0.01</v>
      </c>
      <c r="W42">
        <f t="shared" si="15"/>
        <v>2.6662002697392257E-4</v>
      </c>
      <c r="X42">
        <f t="shared" si="16"/>
        <v>1.2751230021104719E-4</v>
      </c>
      <c r="Y42">
        <f t="shared" si="17"/>
        <v>2.6662002697392256E-6</v>
      </c>
      <c r="Z42">
        <f t="shared" si="18"/>
        <v>1.3644152649313615E-4</v>
      </c>
      <c r="AB42">
        <f t="shared" si="19"/>
        <v>-4971.4401675484387</v>
      </c>
      <c r="AC42">
        <f t="shared" si="2"/>
        <v>-4442.0676321295232</v>
      </c>
      <c r="AE42">
        <f t="shared" si="3"/>
        <v>0</v>
      </c>
      <c r="AF42">
        <f t="shared" si="24"/>
        <v>0</v>
      </c>
      <c r="AG42">
        <f t="shared" si="24"/>
        <v>-3.4110381623284037E-3</v>
      </c>
      <c r="AH42">
        <f t="shared" si="5"/>
        <v>-63.756150105523595</v>
      </c>
      <c r="AI42">
        <f t="shared" si="25"/>
        <v>-63.759561143685922</v>
      </c>
      <c r="AJ42">
        <f t="shared" si="7"/>
        <v>-529.3725354189155</v>
      </c>
      <c r="AK42">
        <f t="shared" si="22"/>
        <v>-348.00081172839072</v>
      </c>
      <c r="AL42">
        <f t="shared" si="26"/>
        <v>-941.13290829099219</v>
      </c>
      <c r="AN42">
        <f t="shared" si="27"/>
        <v>0</v>
      </c>
      <c r="AO42">
        <f t="shared" si="27"/>
        <v>0</v>
      </c>
      <c r="AP42">
        <f t="shared" si="27"/>
        <v>-1.0502145623715901E-4</v>
      </c>
      <c r="AQ42">
        <f t="shared" si="27"/>
        <v>-1.9629694566613707</v>
      </c>
      <c r="AR42">
        <f t="shared" si="27"/>
        <v>-1.9630744781176077</v>
      </c>
      <c r="AS42">
        <f t="shared" si="27"/>
        <v>-16.298696149356946</v>
      </c>
      <c r="AT42">
        <f t="shared" si="27"/>
        <v>-10.714495200628694</v>
      </c>
      <c r="AU42">
        <f t="shared" si="23"/>
        <v>-28.976265828103248</v>
      </c>
      <c r="AW42">
        <v>39</v>
      </c>
      <c r="AX42">
        <f>IF(Z42&gt;0, (R42*SUMPRODUCT(K42:$K$98, X42:$X$98)-K42*$AZ$3)/Z42, 0)</f>
        <v>-32556566.510951389</v>
      </c>
    </row>
    <row r="43" spans="5:50" x14ac:dyDescent="0.25">
      <c r="E43">
        <v>2043</v>
      </c>
      <c r="F43" s="5">
        <v>3.5571999999999999E-2</v>
      </c>
      <c r="G43" s="5"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2.7489917407021513E-2</v>
      </c>
      <c r="L43" s="2">
        <v>40</v>
      </c>
      <c r="M43" s="6">
        <v>0.48949088600000001</v>
      </c>
      <c r="Q43" s="4">
        <f t="shared" si="21"/>
        <v>25</v>
      </c>
      <c r="R43">
        <f t="shared" si="0"/>
        <v>500000</v>
      </c>
      <c r="S43">
        <f t="shared" si="1"/>
        <v>-58100640.242138356</v>
      </c>
      <c r="U43">
        <f t="shared" si="13"/>
        <v>0.48949088600000001</v>
      </c>
      <c r="V43">
        <f t="shared" si="14"/>
        <v>0.01</v>
      </c>
      <c r="W43">
        <f t="shared" si="15"/>
        <v>1.3644152649313615E-4</v>
      </c>
      <c r="X43">
        <f t="shared" si="16"/>
        <v>6.6786883690317692E-5</v>
      </c>
      <c r="Y43">
        <f t="shared" si="17"/>
        <v>1.3644152649313615E-6</v>
      </c>
      <c r="Z43">
        <f t="shared" si="18"/>
        <v>6.829022753788709E-5</v>
      </c>
      <c r="AB43">
        <f t="shared" si="19"/>
        <v>-4442.0676321295232</v>
      </c>
      <c r="AC43">
        <f t="shared" si="2"/>
        <v>-3967.7059422325474</v>
      </c>
      <c r="AE43">
        <f t="shared" si="3"/>
        <v>0</v>
      </c>
      <c r="AF43">
        <f t="shared" si="24"/>
        <v>0</v>
      </c>
      <c r="AG43">
        <f t="shared" si="24"/>
        <v>-1.7072556884471773E-3</v>
      </c>
      <c r="AH43">
        <f t="shared" si="5"/>
        <v>-33.393441845158847</v>
      </c>
      <c r="AI43">
        <f t="shared" si="25"/>
        <v>-33.395149100847291</v>
      </c>
      <c r="AJ43">
        <f t="shared" si="7"/>
        <v>-474.3616898969758</v>
      </c>
      <c r="AK43">
        <f t="shared" si="22"/>
        <v>-310.94473424906664</v>
      </c>
      <c r="AL43">
        <f t="shared" si="26"/>
        <v>-818.70157324688967</v>
      </c>
      <c r="AN43">
        <f t="shared" si="27"/>
        <v>0</v>
      </c>
      <c r="AO43">
        <f t="shared" si="27"/>
        <v>0</v>
      </c>
      <c r="AP43">
        <f t="shared" si="27"/>
        <v>-4.6932317868080555E-5</v>
      </c>
      <c r="AQ43">
        <f t="shared" si="27"/>
        <v>-0.91798295825959275</v>
      </c>
      <c r="AR43">
        <f t="shared" si="27"/>
        <v>-0.91802989057746076</v>
      </c>
      <c r="AS43">
        <f t="shared" si="27"/>
        <v>-13.040163676323017</v>
      </c>
      <c r="AT43">
        <f t="shared" si="27"/>
        <v>-8.5478450626550959</v>
      </c>
      <c r="AU43">
        <f t="shared" si="23"/>
        <v>-22.506038629555569</v>
      </c>
      <c r="AW43">
        <v>40</v>
      </c>
      <c r="AX43">
        <f>IF(Z43&gt;0, (R43*SUMPRODUCT(K43:$K$98, X43:$X$98)-K43*$AZ$3)/Z43, 0)</f>
        <v>-58100640.242138356</v>
      </c>
    </row>
    <row r="44" spans="5:50" x14ac:dyDescent="0.25">
      <c r="E44">
        <v>2044</v>
      </c>
      <c r="F44" s="5">
        <v>3.5571999999999999E-2</v>
      </c>
      <c r="G44" s="5"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2.4544569113412063E-2</v>
      </c>
      <c r="L44" s="2">
        <v>41</v>
      </c>
      <c r="M44" s="6">
        <v>0.50154699899999999</v>
      </c>
      <c r="Q44" s="4">
        <f t="shared" si="21"/>
        <v>25</v>
      </c>
      <c r="R44">
        <f t="shared" si="0"/>
        <v>500000</v>
      </c>
      <c r="S44">
        <f t="shared" si="1"/>
        <v>-106225982.29003488</v>
      </c>
      <c r="U44">
        <f t="shared" si="13"/>
        <v>0.50154699899999999</v>
      </c>
      <c r="V44">
        <f t="shared" si="14"/>
        <v>0.01</v>
      </c>
      <c r="W44">
        <f t="shared" si="15"/>
        <v>6.829022753788709E-5</v>
      </c>
      <c r="X44">
        <f t="shared" si="16"/>
        <v>3.4250758682654426E-5</v>
      </c>
      <c r="Y44">
        <f t="shared" si="17"/>
        <v>6.829022753788709E-7</v>
      </c>
      <c r="Z44">
        <f t="shared" si="18"/>
        <v>3.3356566579853791E-5</v>
      </c>
      <c r="AB44">
        <f t="shared" si="19"/>
        <v>-3967.7059422325474</v>
      </c>
      <c r="AC44">
        <f t="shared" si="2"/>
        <v>-3543.3340507679181</v>
      </c>
      <c r="AE44">
        <f t="shared" si="3"/>
        <v>0</v>
      </c>
      <c r="AF44">
        <f t="shared" si="24"/>
        <v>0</v>
      </c>
      <c r="AG44">
        <f t="shared" si="24"/>
        <v>-8.3391416449634477E-4</v>
      </c>
      <c r="AH44">
        <f t="shared" si="5"/>
        <v>-17.125379341327214</v>
      </c>
      <c r="AI44">
        <f t="shared" si="25"/>
        <v>-17.126213255491709</v>
      </c>
      <c r="AJ44">
        <f t="shared" si="7"/>
        <v>-424.37189146462924</v>
      </c>
      <c r="AK44">
        <f t="shared" si="22"/>
        <v>-277.73941595627832</v>
      </c>
      <c r="AL44">
        <f t="shared" si="26"/>
        <v>-719.2375206763993</v>
      </c>
      <c r="AN44">
        <f t="shared" si="27"/>
        <v>0</v>
      </c>
      <c r="AO44">
        <f t="shared" si="27"/>
        <v>0</v>
      </c>
      <c r="AP44">
        <f t="shared" si="27"/>
        <v>-2.0468063845133812E-5</v>
      </c>
      <c r="AQ44">
        <f t="shared" si="27"/>
        <v>-0.42033505683660494</v>
      </c>
      <c r="AR44">
        <f t="shared" si="27"/>
        <v>-0.42035552490045008</v>
      </c>
      <c r="AS44">
        <f t="shared" si="27"/>
        <v>-10.416025219842995</v>
      </c>
      <c r="AT44">
        <f t="shared" si="27"/>
        <v>-6.8169942904575747</v>
      </c>
      <c r="AU44">
        <f t="shared" si="23"/>
        <v>-17.653375035201019</v>
      </c>
      <c r="AW44">
        <v>41</v>
      </c>
      <c r="AX44">
        <f>IF(Z44&gt;0, (R44*SUMPRODUCT(K44:$K$98, X44:$X$98)-K44*$AZ$3)/Z44, 0)</f>
        <v>-106225982.29003488</v>
      </c>
    </row>
    <row r="45" spans="5:50" x14ac:dyDescent="0.25">
      <c r="E45">
        <v>2045</v>
      </c>
      <c r="F45" s="5">
        <v>3.5571999999999999E-2</v>
      </c>
      <c r="G45" s="5"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2.1914793851260769E-2</v>
      </c>
      <c r="L45" s="2">
        <v>42</v>
      </c>
      <c r="M45" s="6">
        <v>0.51394563599999998</v>
      </c>
      <c r="Q45" s="4">
        <f t="shared" si="21"/>
        <v>25</v>
      </c>
      <c r="R45">
        <f t="shared" si="0"/>
        <v>500000</v>
      </c>
      <c r="S45">
        <f t="shared" si="1"/>
        <v>-199252085.72165617</v>
      </c>
      <c r="U45">
        <f t="shared" si="13"/>
        <v>0.51394563599999998</v>
      </c>
      <c r="V45">
        <f t="shared" si="14"/>
        <v>0.01</v>
      </c>
      <c r="W45">
        <f t="shared" si="15"/>
        <v>3.3356566579853791E-5</v>
      </c>
      <c r="X45">
        <f t="shared" si="16"/>
        <v>1.71434618256593E-5</v>
      </c>
      <c r="Y45">
        <f t="shared" si="17"/>
        <v>3.3356566579853792E-7</v>
      </c>
      <c r="Z45">
        <f t="shared" si="18"/>
        <v>1.5879539088395951E-5</v>
      </c>
      <c r="AB45">
        <f t="shared" si="19"/>
        <v>-3543.3340507679181</v>
      </c>
      <c r="AC45">
        <f t="shared" si="2"/>
        <v>-3164.0312836614598</v>
      </c>
      <c r="AE45">
        <f t="shared" si="3"/>
        <v>0</v>
      </c>
      <c r="AF45">
        <f t="shared" si="24"/>
        <v>0</v>
      </c>
      <c r="AG45">
        <f t="shared" si="24"/>
        <v>-3.969884772098988E-4</v>
      </c>
      <c r="AH45">
        <f t="shared" si="5"/>
        <v>-8.5717309128296506</v>
      </c>
      <c r="AI45">
        <f t="shared" si="25"/>
        <v>-8.5721279013068603</v>
      </c>
      <c r="AJ45">
        <f t="shared" si="7"/>
        <v>-379.3027671064583</v>
      </c>
      <c r="AK45">
        <f t="shared" si="22"/>
        <v>-248.03338355375431</v>
      </c>
      <c r="AL45">
        <f t="shared" si="26"/>
        <v>-635.90827856151952</v>
      </c>
      <c r="AN45">
        <f t="shared" si="27"/>
        <v>0</v>
      </c>
      <c r="AO45">
        <f t="shared" si="27"/>
        <v>0</v>
      </c>
      <c r="AP45">
        <f t="shared" si="27"/>
        <v>-8.6999206393808662E-6</v>
      </c>
      <c r="AQ45">
        <f t="shared" si="27"/>
        <v>-0.18784771590314109</v>
      </c>
      <c r="AR45">
        <f t="shared" si="27"/>
        <v>-0.18785641582378046</v>
      </c>
      <c r="AS45">
        <f t="shared" si="27"/>
        <v>-8.3123419483508076</v>
      </c>
      <c r="AT45">
        <f t="shared" si="27"/>
        <v>-5.4356004688112183</v>
      </c>
      <c r="AU45">
        <f t="shared" si="23"/>
        <v>-13.935798832985808</v>
      </c>
      <c r="AW45">
        <v>42</v>
      </c>
      <c r="AX45">
        <f>IF(Z45&gt;0, (R45*SUMPRODUCT(K45:$K$98, X45:$X$98)-K45*$AZ$3)/Z45, 0)</f>
        <v>-199252085.72165617</v>
      </c>
    </row>
    <row r="46" spans="5:50" x14ac:dyDescent="0.25">
      <c r="E46">
        <v>2046</v>
      </c>
      <c r="F46" s="5">
        <v>3.5571999999999999E-2</v>
      </c>
      <c r="G46" s="5"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1.9566780224339969E-2</v>
      </c>
      <c r="L46" s="2">
        <v>43</v>
      </c>
      <c r="M46" s="6">
        <v>0.52707773400000002</v>
      </c>
      <c r="Q46" s="4">
        <f t="shared" si="21"/>
        <v>25</v>
      </c>
      <c r="R46">
        <f t="shared" si="0"/>
        <v>500000</v>
      </c>
      <c r="S46">
        <f t="shared" si="1"/>
        <v>-384326436.97380233</v>
      </c>
      <c r="U46">
        <f t="shared" si="13"/>
        <v>0.52707773400000002</v>
      </c>
      <c r="V46">
        <f t="shared" si="14"/>
        <v>0.01</v>
      </c>
      <c r="W46">
        <f t="shared" si="15"/>
        <v>1.5879539088395951E-5</v>
      </c>
      <c r="X46">
        <f t="shared" si="16"/>
        <v>8.3697514796761641E-6</v>
      </c>
      <c r="Y46">
        <f t="shared" si="17"/>
        <v>1.5879539088395951E-7</v>
      </c>
      <c r="Z46">
        <f t="shared" si="18"/>
        <v>7.3509922178358272E-6</v>
      </c>
      <c r="AB46">
        <f t="shared" si="19"/>
        <v>-3164.0312836614598</v>
      </c>
      <c r="AC46">
        <f t="shared" si="2"/>
        <v>-2825.1806473029924</v>
      </c>
      <c r="AE46">
        <f t="shared" si="3"/>
        <v>0</v>
      </c>
      <c r="AF46">
        <f t="shared" si="24"/>
        <v>0</v>
      </c>
      <c r="AG46">
        <f t="shared" si="24"/>
        <v>-1.8377480544589568E-4</v>
      </c>
      <c r="AH46">
        <f t="shared" si="5"/>
        <v>-4.1848757398380823</v>
      </c>
      <c r="AI46">
        <f t="shared" si="25"/>
        <v>-4.1850595146435285</v>
      </c>
      <c r="AJ46">
        <f t="shared" si="7"/>
        <v>-338.85063635846745</v>
      </c>
      <c r="AK46">
        <f t="shared" si="22"/>
        <v>-221.4821898563022</v>
      </c>
      <c r="AL46">
        <f t="shared" si="26"/>
        <v>-564.51788572941314</v>
      </c>
      <c r="AN46">
        <f t="shared" si="27"/>
        <v>0</v>
      </c>
      <c r="AO46">
        <f t="shared" si="27"/>
        <v>0</v>
      </c>
      <c r="AP46">
        <f t="shared" si="27"/>
        <v>-3.5958812289306769E-6</v>
      </c>
      <c r="AQ46">
        <f t="shared" si="27"/>
        <v>-8.1884543867583884E-2</v>
      </c>
      <c r="AR46">
        <f t="shared" si="27"/>
        <v>-8.188813974881283E-2</v>
      </c>
      <c r="AS46">
        <f t="shared" si="27"/>
        <v>-6.6302159305038755</v>
      </c>
      <c r="AT46">
        <f t="shared" si="27"/>
        <v>-4.3336933325238043</v>
      </c>
      <c r="AU46">
        <f t="shared" si="23"/>
        <v>-11.045797402776492</v>
      </c>
      <c r="AW46">
        <v>43</v>
      </c>
      <c r="AX46">
        <f>IF(Z46&gt;0, (R46*SUMPRODUCT(K46:$K$98, X46:$X$98)-K46*$AZ$3)/Z46, 0)</f>
        <v>-384326436.97380233</v>
      </c>
    </row>
    <row r="47" spans="5:50" x14ac:dyDescent="0.25">
      <c r="E47">
        <v>2047</v>
      </c>
      <c r="F47" s="5">
        <v>3.5571999999999999E-2</v>
      </c>
      <c r="G47" s="5"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1.7470339486017828E-2</v>
      </c>
      <c r="L47" s="2">
        <v>44</v>
      </c>
      <c r="M47" s="6">
        <v>0.54097960300000003</v>
      </c>
      <c r="Q47" s="4">
        <f t="shared" si="21"/>
        <v>25</v>
      </c>
      <c r="R47">
        <f t="shared" si="0"/>
        <v>500000</v>
      </c>
      <c r="S47">
        <f t="shared" si="1"/>
        <v>-764236334.62121534</v>
      </c>
      <c r="U47">
        <f t="shared" si="13"/>
        <v>0.54097960300000003</v>
      </c>
      <c r="V47">
        <f t="shared" si="14"/>
        <v>0.01</v>
      </c>
      <c r="W47">
        <f t="shared" si="15"/>
        <v>7.3509922178358272E-6</v>
      </c>
      <c r="X47">
        <f t="shared" si="16"/>
        <v>3.9767368516609156E-6</v>
      </c>
      <c r="Y47">
        <f t="shared" si="17"/>
        <v>7.3509922178358268E-8</v>
      </c>
      <c r="Z47">
        <f t="shared" si="18"/>
        <v>3.3007454439965531E-6</v>
      </c>
      <c r="AB47">
        <f t="shared" si="19"/>
        <v>-2825.1806473029924</v>
      </c>
      <c r="AC47">
        <f t="shared" si="2"/>
        <v>-2522.5495996376017</v>
      </c>
      <c r="AE47">
        <f t="shared" si="3"/>
        <v>0</v>
      </c>
      <c r="AF47">
        <f t="shared" si="24"/>
        <v>0</v>
      </c>
      <c r="AG47">
        <f t="shared" si="24"/>
        <v>-8.2518636099913829E-5</v>
      </c>
      <c r="AH47">
        <f t="shared" si="5"/>
        <v>-1.9883684258304577</v>
      </c>
      <c r="AI47">
        <f t="shared" si="25"/>
        <v>-1.9884509444665577</v>
      </c>
      <c r="AJ47">
        <f t="shared" si="7"/>
        <v>-302.63104766539072</v>
      </c>
      <c r="AK47">
        <f t="shared" si="22"/>
        <v>-197.7626453112095</v>
      </c>
      <c r="AL47">
        <f t="shared" si="26"/>
        <v>-502.38214392106676</v>
      </c>
      <c r="AN47">
        <f t="shared" si="27"/>
        <v>0</v>
      </c>
      <c r="AO47">
        <f t="shared" si="27"/>
        <v>0</v>
      </c>
      <c r="AP47">
        <f t="shared" si="27"/>
        <v>-1.4416285865886608E-6</v>
      </c>
      <c r="AQ47">
        <f t="shared" si="27"/>
        <v>-3.4737471422536956E-2</v>
      </c>
      <c r="AR47">
        <f t="shared" si="27"/>
        <v>-3.4738913051123546E-2</v>
      </c>
      <c r="AS47">
        <f t="shared" si="27"/>
        <v>-5.287067141723619</v>
      </c>
      <c r="AT47">
        <f t="shared" si="27"/>
        <v>-3.4549805512397618</v>
      </c>
      <c r="AU47">
        <f t="shared" si="23"/>
        <v>-8.7767866060145039</v>
      </c>
      <c r="AW47">
        <v>44</v>
      </c>
      <c r="AX47">
        <f>IF(Z47&gt;0, (R47*SUMPRODUCT(K47:$K$98, X47:$X$98)-K47*$AZ$3)/Z47, 0)</f>
        <v>-764236334.62121534</v>
      </c>
    </row>
    <row r="48" spans="5:50" x14ac:dyDescent="0.25">
      <c r="E48">
        <v>2048</v>
      </c>
      <c r="F48" s="5">
        <v>3.5571999999999999E-2</v>
      </c>
      <c r="G48" s="5"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1.5598517398230203E-2</v>
      </c>
      <c r="L48" s="2">
        <v>45</v>
      </c>
      <c r="M48" s="6">
        <v>0.55513806300000001</v>
      </c>
      <c r="Q48" s="4">
        <f t="shared" si="21"/>
        <v>25</v>
      </c>
      <c r="R48">
        <f t="shared" si="0"/>
        <v>500000</v>
      </c>
      <c r="S48">
        <f t="shared" si="1"/>
        <v>-1569147465.2027035</v>
      </c>
      <c r="U48">
        <f t="shared" si="13"/>
        <v>0.55513806300000001</v>
      </c>
      <c r="V48">
        <f t="shared" si="14"/>
        <v>0.01</v>
      </c>
      <c r="W48">
        <f t="shared" si="15"/>
        <v>3.3007454439965531E-6</v>
      </c>
      <c r="X48">
        <f t="shared" si="16"/>
        <v>1.8323694322363214E-6</v>
      </c>
      <c r="Y48">
        <f t="shared" si="17"/>
        <v>3.3007454439965534E-8</v>
      </c>
      <c r="Z48">
        <f t="shared" si="18"/>
        <v>1.4353685573202661E-6</v>
      </c>
      <c r="AB48">
        <f t="shared" si="19"/>
        <v>-2522.5495996376017</v>
      </c>
      <c r="AC48">
        <f t="shared" si="2"/>
        <v>-2252.304933350757</v>
      </c>
      <c r="AE48">
        <f t="shared" si="3"/>
        <v>0</v>
      </c>
      <c r="AF48">
        <f t="shared" si="24"/>
        <v>0</v>
      </c>
      <c r="AG48">
        <f t="shared" si="24"/>
        <v>-3.5884213933006656E-5</v>
      </c>
      <c r="AH48">
        <f t="shared" si="5"/>
        <v>-0.91618471611816077</v>
      </c>
      <c r="AI48">
        <f t="shared" si="25"/>
        <v>-0.91622060033209374</v>
      </c>
      <c r="AJ48">
        <f t="shared" si="7"/>
        <v>-270.24466628684468</v>
      </c>
      <c r="AK48">
        <f t="shared" si="22"/>
        <v>-176.57847197463212</v>
      </c>
      <c r="AL48">
        <f t="shared" si="26"/>
        <v>-447.73935886180891</v>
      </c>
      <c r="AN48">
        <f t="shared" si="27"/>
        <v>0</v>
      </c>
      <c r="AO48">
        <f t="shared" si="27"/>
        <v>0</v>
      </c>
      <c r="AP48">
        <f t="shared" si="27"/>
        <v>-5.5974053535581894E-7</v>
      </c>
      <c r="AQ48">
        <f t="shared" si="27"/>
        <v>-1.4291123234361731E-2</v>
      </c>
      <c r="AR48">
        <f t="shared" si="27"/>
        <v>-1.4291682974897085E-2</v>
      </c>
      <c r="AS48">
        <f t="shared" si="27"/>
        <v>-4.2154161288542618</v>
      </c>
      <c r="AT48">
        <f t="shared" si="27"/>
        <v>-2.7543623672492035</v>
      </c>
      <c r="AU48">
        <f t="shared" si="23"/>
        <v>-6.9840701790783628</v>
      </c>
      <c r="AW48">
        <v>45</v>
      </c>
      <c r="AX48">
        <f>IF(Z48&gt;0, (R48*SUMPRODUCT(K48:$K$98, X48:$X$98)-K48*$AZ$3)/Z48, 0)</f>
        <v>-1569147465.2027035</v>
      </c>
    </row>
    <row r="49" spans="5:50" x14ac:dyDescent="0.25">
      <c r="E49">
        <v>2049</v>
      </c>
      <c r="F49" s="5">
        <v>3.5571999999999999E-2</v>
      </c>
      <c r="G49" s="5"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1.3927247676991251E-2</v>
      </c>
      <c r="L49" s="2">
        <v>46</v>
      </c>
      <c r="M49" s="6">
        <v>0.569934367</v>
      </c>
      <c r="Q49" s="4">
        <f t="shared" si="21"/>
        <v>25</v>
      </c>
      <c r="R49">
        <f t="shared" si="0"/>
        <v>500000</v>
      </c>
      <c r="S49">
        <f t="shared" si="1"/>
        <v>-3335271014.3997827</v>
      </c>
      <c r="U49">
        <f t="shared" si="13"/>
        <v>0.569934367</v>
      </c>
      <c r="V49">
        <f t="shared" si="14"/>
        <v>0.01</v>
      </c>
      <c r="W49">
        <f t="shared" si="15"/>
        <v>1.4353685573202661E-6</v>
      </c>
      <c r="X49">
        <f t="shared" si="16"/>
        <v>8.1806587012802905E-7</v>
      </c>
      <c r="Y49">
        <f t="shared" si="17"/>
        <v>1.4353685573202662E-8</v>
      </c>
      <c r="Z49">
        <f t="shared" si="18"/>
        <v>6.029490016190344E-7</v>
      </c>
      <c r="AB49">
        <f t="shared" si="19"/>
        <v>-2252.304933350757</v>
      </c>
      <c r="AC49">
        <f t="shared" si="2"/>
        <v>-2010.9983282612532</v>
      </c>
      <c r="AE49">
        <f t="shared" si="3"/>
        <v>0</v>
      </c>
      <c r="AF49">
        <f t="shared" si="24"/>
        <v>0</v>
      </c>
      <c r="AG49">
        <f t="shared" si="24"/>
        <v>-1.507372504047586E-5</v>
      </c>
      <c r="AH49">
        <f t="shared" si="5"/>
        <v>-0.4090329350640145</v>
      </c>
      <c r="AI49">
        <f t="shared" si="25"/>
        <v>-0.40904800878905495</v>
      </c>
      <c r="AJ49">
        <f t="shared" si="7"/>
        <v>-241.30660508950382</v>
      </c>
      <c r="AK49">
        <f t="shared" si="22"/>
        <v>-157.661345334553</v>
      </c>
      <c r="AL49">
        <f t="shared" si="26"/>
        <v>-399.37699843284588</v>
      </c>
      <c r="AN49">
        <f t="shared" si="27"/>
        <v>0</v>
      </c>
      <c r="AO49">
        <f t="shared" si="27"/>
        <v>0</v>
      </c>
      <c r="AP49">
        <f t="shared" si="27"/>
        <v>-2.0993550205357229E-7</v>
      </c>
      <c r="AQ49">
        <f t="shared" si="27"/>
        <v>-5.6967029946832096E-3</v>
      </c>
      <c r="AR49">
        <f t="shared" si="27"/>
        <v>-5.6969129301852623E-3</v>
      </c>
      <c r="AS49">
        <f t="shared" si="27"/>
        <v>-3.3607368551754373</v>
      </c>
      <c r="AT49">
        <f t="shared" si="27"/>
        <v>-2.1957886055619689</v>
      </c>
      <c r="AU49">
        <f t="shared" si="23"/>
        <v>-5.5622223736675913</v>
      </c>
      <c r="AW49">
        <v>46</v>
      </c>
      <c r="AX49">
        <f>IF(Z49&gt;0, (R49*SUMPRODUCT(K49:$K$98, X49:$X$98)-K49*$AZ$3)/Z49, 0)</f>
        <v>-3335271014.3997827</v>
      </c>
    </row>
    <row r="50" spans="5:50" x14ac:dyDescent="0.25">
      <c r="E50">
        <v>2050</v>
      </c>
      <c r="F50" s="5">
        <v>3.5571999999999999E-2</v>
      </c>
      <c r="G50" s="5"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1.2435042568742187E-2</v>
      </c>
      <c r="L50" s="2">
        <v>47</v>
      </c>
      <c r="M50" s="6">
        <v>0.58483052300000005</v>
      </c>
      <c r="Q50" s="4">
        <f t="shared" si="21"/>
        <v>25</v>
      </c>
      <c r="R50">
        <f t="shared" si="0"/>
        <v>500000</v>
      </c>
      <c r="S50">
        <f t="shared" si="1"/>
        <v>-7349833937.3850975</v>
      </c>
      <c r="U50">
        <f t="shared" si="13"/>
        <v>0.58483052300000005</v>
      </c>
      <c r="V50">
        <f t="shared" si="14"/>
        <v>0.01</v>
      </c>
      <c r="W50">
        <f t="shared" si="15"/>
        <v>6.029490016190344E-7</v>
      </c>
      <c r="X50">
        <f t="shared" si="16"/>
        <v>3.5262297995918778E-7</v>
      </c>
      <c r="Y50">
        <f t="shared" si="17"/>
        <v>6.0294900161903445E-9</v>
      </c>
      <c r="Z50">
        <f t="shared" si="18"/>
        <v>2.4429653164365626E-7</v>
      </c>
      <c r="AB50">
        <f t="shared" si="19"/>
        <v>-2010.9983282612532</v>
      </c>
      <c r="AC50">
        <f t="shared" si="2"/>
        <v>-1795.5389390600171</v>
      </c>
      <c r="AE50">
        <f t="shared" si="3"/>
        <v>0</v>
      </c>
      <c r="AF50">
        <f t="shared" si="24"/>
        <v>0</v>
      </c>
      <c r="AG50">
        <f t="shared" si="24"/>
        <v>-6.1074132910914061E-6</v>
      </c>
      <c r="AH50">
        <f t="shared" si="5"/>
        <v>-0.17631148997959389</v>
      </c>
      <c r="AI50">
        <f t="shared" si="25"/>
        <v>-0.17631759739288499</v>
      </c>
      <c r="AJ50">
        <f t="shared" si="7"/>
        <v>-215.45938920123604</v>
      </c>
      <c r="AK50">
        <f t="shared" si="22"/>
        <v>-140.76988297828774</v>
      </c>
      <c r="AL50">
        <f t="shared" si="26"/>
        <v>-356.40558977691666</v>
      </c>
      <c r="AN50">
        <f t="shared" si="27"/>
        <v>0</v>
      </c>
      <c r="AO50">
        <f t="shared" si="27"/>
        <v>0</v>
      </c>
      <c r="AP50">
        <f t="shared" si="27"/>
        <v>-7.5945944259623453E-8</v>
      </c>
      <c r="AQ50">
        <f t="shared" si="27"/>
        <v>-2.1924408832546117E-3</v>
      </c>
      <c r="AR50">
        <f t="shared" si="27"/>
        <v>-2.1925168291988713E-3</v>
      </c>
      <c r="AS50">
        <f t="shared" si="27"/>
        <v>-2.6792466765525607</v>
      </c>
      <c r="AT50">
        <f t="shared" si="27"/>
        <v>-1.7504794872318643</v>
      </c>
      <c r="AU50">
        <f t="shared" si="23"/>
        <v>-4.4319186806136237</v>
      </c>
      <c r="AW50">
        <v>47</v>
      </c>
      <c r="AX50">
        <f>IF(Z50&gt;0, (R50*SUMPRODUCT(K50:$K$98, X50:$X$98)-K50*$AZ$3)/Z50, 0)</f>
        <v>-7349833937.3850975</v>
      </c>
    </row>
    <row r="51" spans="5:50" x14ac:dyDescent="0.25">
      <c r="E51">
        <v>2051</v>
      </c>
      <c r="F51" s="5">
        <v>3.5571999999999999E-2</v>
      </c>
      <c r="G51" s="5"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1.1102716579234095E-2</v>
      </c>
      <c r="L51" s="2">
        <v>48</v>
      </c>
      <c r="M51" s="6">
        <v>0.59948279800000004</v>
      </c>
      <c r="Q51" s="4">
        <f t="shared" si="21"/>
        <v>25</v>
      </c>
      <c r="R51">
        <f t="shared" si="0"/>
        <v>500000</v>
      </c>
      <c r="S51">
        <f t="shared" si="1"/>
        <v>-16804276893.507078</v>
      </c>
      <c r="U51">
        <f t="shared" si="13"/>
        <v>0.59948279800000004</v>
      </c>
      <c r="V51">
        <f t="shared" si="14"/>
        <v>0.01</v>
      </c>
      <c r="W51">
        <f t="shared" si="15"/>
        <v>2.4429653164365626E-7</v>
      </c>
      <c r="X51">
        <f t="shared" si="16"/>
        <v>1.4645156833143461E-7</v>
      </c>
      <c r="Y51">
        <f t="shared" si="17"/>
        <v>2.4429653164365627E-9</v>
      </c>
      <c r="Z51">
        <f t="shared" si="18"/>
        <v>9.5401997995785087E-8</v>
      </c>
      <c r="AB51">
        <f t="shared" si="19"/>
        <v>-1795.5389390600171</v>
      </c>
      <c r="AC51">
        <f t="shared" si="2"/>
        <v>-1603.1615905149799</v>
      </c>
      <c r="AE51">
        <f t="shared" si="3"/>
        <v>0</v>
      </c>
      <c r="AF51">
        <f t="shared" si="24"/>
        <v>0</v>
      </c>
      <c r="AG51">
        <f t="shared" si="24"/>
        <v>-2.3850499498946272E-6</v>
      </c>
      <c r="AH51">
        <f t="shared" si="5"/>
        <v>-7.3225784165717303E-2</v>
      </c>
      <c r="AI51">
        <f t="shared" si="25"/>
        <v>-7.3228169215667202E-2</v>
      </c>
      <c r="AJ51">
        <f t="shared" si="7"/>
        <v>-192.37734854503719</v>
      </c>
      <c r="AK51">
        <f t="shared" si="22"/>
        <v>-125.68772573420121</v>
      </c>
      <c r="AL51">
        <f t="shared" si="26"/>
        <v>-318.13830244845406</v>
      </c>
      <c r="AN51">
        <f t="shared" si="27"/>
        <v>0</v>
      </c>
      <c r="AO51">
        <f t="shared" si="27"/>
        <v>0</v>
      </c>
      <c r="AP51">
        <f t="shared" si="27"/>
        <v>-2.6480533620996525E-8</v>
      </c>
      <c r="AQ51">
        <f t="shared" si="27"/>
        <v>-8.1300512788412701E-4</v>
      </c>
      <c r="AR51">
        <f t="shared" si="27"/>
        <v>-8.1303160841774802E-4</v>
      </c>
      <c r="AS51">
        <f t="shared" si="27"/>
        <v>-2.1359111771600805</v>
      </c>
      <c r="AT51">
        <f t="shared" si="27"/>
        <v>-1.3954751963153436</v>
      </c>
      <c r="AU51">
        <f t="shared" si="23"/>
        <v>-3.5321994050838419</v>
      </c>
      <c r="AW51">
        <v>48</v>
      </c>
      <c r="AX51">
        <f>IF(Z51&gt;0, (R51*SUMPRODUCT(K51:$K$98, X51:$X$98)-K51*$AZ$3)/Z51, 0)</f>
        <v>-16804276893.507078</v>
      </c>
    </row>
    <row r="52" spans="5:50" x14ac:dyDescent="0.25">
      <c r="E52">
        <v>2052</v>
      </c>
      <c r="F52" s="5">
        <v>3.5571999999999999E-2</v>
      </c>
      <c r="G52" s="5"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9.9131398028875842E-3</v>
      </c>
      <c r="L52" s="2">
        <v>49</v>
      </c>
      <c r="M52" s="6">
        <v>0.61448546299999995</v>
      </c>
      <c r="Q52" s="4">
        <f t="shared" si="21"/>
        <v>25</v>
      </c>
      <c r="R52">
        <f t="shared" si="0"/>
        <v>500000</v>
      </c>
      <c r="S52">
        <f t="shared" si="1"/>
        <v>-39955379335.445564</v>
      </c>
      <c r="U52">
        <f t="shared" si="13"/>
        <v>0.61448546299999995</v>
      </c>
      <c r="V52">
        <f t="shared" si="14"/>
        <v>0.01</v>
      </c>
      <c r="W52">
        <f t="shared" si="15"/>
        <v>9.5401997995785087E-8</v>
      </c>
      <c r="X52">
        <f t="shared" si="16"/>
        <v>5.8623140909565068E-8</v>
      </c>
      <c r="Y52">
        <f t="shared" si="17"/>
        <v>9.540199799578509E-10</v>
      </c>
      <c r="Z52">
        <f t="shared" si="18"/>
        <v>3.5824837106262165E-8</v>
      </c>
      <c r="AB52">
        <f t="shared" si="19"/>
        <v>-1603.1615905149799</v>
      </c>
      <c r="AC52">
        <f t="shared" si="2"/>
        <v>-1431.3949562112507</v>
      </c>
      <c r="AE52">
        <f t="shared" si="3"/>
        <v>0</v>
      </c>
      <c r="AF52">
        <f t="shared" si="24"/>
        <v>0</v>
      </c>
      <c r="AG52">
        <f t="shared" si="24"/>
        <v>-8.9562092765655413E-7</v>
      </c>
      <c r="AH52">
        <f t="shared" si="5"/>
        <v>-2.9311570454782533E-2</v>
      </c>
      <c r="AI52">
        <f t="shared" si="25"/>
        <v>-2.931246607571019E-2</v>
      </c>
      <c r="AJ52">
        <f t="shared" si="7"/>
        <v>-171.76663430372923</v>
      </c>
      <c r="AK52">
        <f t="shared" si="22"/>
        <v>-112.2213113360486</v>
      </c>
      <c r="AL52">
        <f t="shared" si="26"/>
        <v>-284.01725810585356</v>
      </c>
      <c r="AN52">
        <f t="shared" si="27"/>
        <v>0</v>
      </c>
      <c r="AO52">
        <f t="shared" si="27"/>
        <v>0</v>
      </c>
      <c r="AP52">
        <f t="shared" si="27"/>
        <v>-8.8784154662512877E-9</v>
      </c>
      <c r="AQ52">
        <f t="shared" si="27"/>
        <v>-2.9056969576044846E-4</v>
      </c>
      <c r="AR52">
        <f t="shared" si="27"/>
        <v>-2.9057857417591471E-4</v>
      </c>
      <c r="AS52">
        <f t="shared" si="27"/>
        <v>-1.7027466593243341</v>
      </c>
      <c r="AT52">
        <f t="shared" si="27"/>
        <v>-1.1124655481376231</v>
      </c>
      <c r="AU52">
        <f t="shared" si="23"/>
        <v>-2.8155027860361335</v>
      </c>
      <c r="AW52">
        <v>49</v>
      </c>
      <c r="AX52">
        <f>IF(Z52&gt;0, (R52*SUMPRODUCT(K52:$K$98, X52:$X$98)-K52*$AZ$3)/Z52, 0)</f>
        <v>-39955379335.445564</v>
      </c>
    </row>
    <row r="53" spans="5:50" x14ac:dyDescent="0.25">
      <c r="E53">
        <v>2053</v>
      </c>
      <c r="F53" s="5">
        <v>3.5571999999999999E-2</v>
      </c>
      <c r="G53" s="5"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8.8510176811496272E-3</v>
      </c>
      <c r="L53" s="2">
        <v>50</v>
      </c>
      <c r="M53" s="6">
        <v>0.62975077099999999</v>
      </c>
      <c r="Q53" s="4">
        <f t="shared" si="21"/>
        <v>25</v>
      </c>
      <c r="R53">
        <f t="shared" si="0"/>
        <v>500000</v>
      </c>
      <c r="S53">
        <f t="shared" si="1"/>
        <v>-99027144999.195953</v>
      </c>
      <c r="U53">
        <f t="shared" si="13"/>
        <v>0.62975077099999999</v>
      </c>
      <c r="V53">
        <f t="shared" si="14"/>
        <v>0.01</v>
      </c>
      <c r="W53">
        <f t="shared" si="15"/>
        <v>3.5824837106262165E-8</v>
      </c>
      <c r="X53">
        <f t="shared" si="16"/>
        <v>2.2560718788618007E-8</v>
      </c>
      <c r="Y53">
        <f t="shared" si="17"/>
        <v>3.5824837106262166E-10</v>
      </c>
      <c r="Z53">
        <f t="shared" si="18"/>
        <v>1.2905869946581536E-8</v>
      </c>
      <c r="AB53">
        <f t="shared" si="19"/>
        <v>-1431.3949562112507</v>
      </c>
      <c r="AC53">
        <f t="shared" si="2"/>
        <v>-1278.0314545408951</v>
      </c>
      <c r="AE53">
        <f t="shared" si="3"/>
        <v>0</v>
      </c>
      <c r="AF53">
        <f t="shared" si="24"/>
        <v>0</v>
      </c>
      <c r="AG53">
        <f t="shared" si="24"/>
        <v>-3.2264674866453838E-7</v>
      </c>
      <c r="AH53">
        <f t="shared" si="5"/>
        <v>-1.1280359394309004E-2</v>
      </c>
      <c r="AI53">
        <f t="shared" si="25"/>
        <v>-1.1280682041057668E-2</v>
      </c>
      <c r="AJ53">
        <f t="shared" si="7"/>
        <v>-153.36350167035562</v>
      </c>
      <c r="AK53">
        <f t="shared" si="22"/>
        <v>-100.19764693478756</v>
      </c>
      <c r="AL53">
        <f t="shared" si="26"/>
        <v>-253.57242928718421</v>
      </c>
      <c r="AN53">
        <f t="shared" si="27"/>
        <v>0</v>
      </c>
      <c r="AO53">
        <f t="shared" si="27"/>
        <v>0</v>
      </c>
      <c r="AP53">
        <f t="shared" si="27"/>
        <v>-2.8557520771952691E-9</v>
      </c>
      <c r="AQ53">
        <f t="shared" si="27"/>
        <v>-9.9842660448751295E-5</v>
      </c>
      <c r="AR53">
        <f t="shared" si="27"/>
        <v>-9.9845516200828478E-5</v>
      </c>
      <c r="AS53">
        <f t="shared" si="27"/>
        <v>-1.357423064927338</v>
      </c>
      <c r="AT53">
        <f t="shared" si="27"/>
        <v>-0.88685114462939241</v>
      </c>
      <c r="AU53">
        <f t="shared" si="23"/>
        <v>-2.2443740550729312</v>
      </c>
      <c r="AW53">
        <v>50</v>
      </c>
      <c r="AX53">
        <f>IF(Z53&gt;0, (R53*SUMPRODUCT(K53:$K$98, X53:$X$98)-K53*$AZ$3)/Z53, 0)</f>
        <v>-99027144999.195953</v>
      </c>
    </row>
    <row r="54" spans="5:50" x14ac:dyDescent="0.25">
      <c r="E54">
        <v>2054</v>
      </c>
      <c r="F54" s="5">
        <v>3.5571999999999999E-2</v>
      </c>
      <c r="G54" s="5"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7.9026943581693102E-3</v>
      </c>
      <c r="L54" s="2">
        <v>51</v>
      </c>
      <c r="M54" s="6">
        <v>0.64518007799999999</v>
      </c>
      <c r="Q54" s="4">
        <f t="shared" si="21"/>
        <v>25</v>
      </c>
      <c r="R54">
        <f t="shared" si="0"/>
        <v>500000</v>
      </c>
      <c r="S54">
        <f t="shared" si="1"/>
        <v>-256415289895.32422</v>
      </c>
      <c r="U54">
        <f t="shared" si="13"/>
        <v>0.64518007799999999</v>
      </c>
      <c r="V54">
        <f t="shared" si="14"/>
        <v>0.01</v>
      </c>
      <c r="W54">
        <f t="shared" si="15"/>
        <v>1.2905869946581536E-8</v>
      </c>
      <c r="X54">
        <f t="shared" si="16"/>
        <v>8.3266101787933313E-9</v>
      </c>
      <c r="Y54">
        <f t="shared" si="17"/>
        <v>1.2905869946581536E-10</v>
      </c>
      <c r="Z54">
        <f t="shared" si="18"/>
        <v>4.4502010683223894E-9</v>
      </c>
      <c r="AB54">
        <f t="shared" si="19"/>
        <v>-1278.0314545408951</v>
      </c>
      <c r="AC54">
        <f t="shared" si="2"/>
        <v>-1141.0995970263671</v>
      </c>
      <c r="AE54">
        <f t="shared" si="3"/>
        <v>0</v>
      </c>
      <c r="AF54">
        <f t="shared" si="24"/>
        <v>0</v>
      </c>
      <c r="AG54">
        <f t="shared" si="24"/>
        <v>-1.1125502670805974E-7</v>
      </c>
      <c r="AH54">
        <f t="shared" si="5"/>
        <v>-4.1633050893966654E-3</v>
      </c>
      <c r="AI54">
        <f t="shared" si="25"/>
        <v>-4.1634163444233731E-3</v>
      </c>
      <c r="AJ54">
        <f t="shared" si="7"/>
        <v>-136.93185751452802</v>
      </c>
      <c r="AK54">
        <f t="shared" si="22"/>
        <v>-89.462201817862663</v>
      </c>
      <c r="AL54">
        <f t="shared" si="26"/>
        <v>-226.39822274873512</v>
      </c>
      <c r="AN54">
        <f t="shared" si="27"/>
        <v>0</v>
      </c>
      <c r="AO54">
        <f t="shared" si="27"/>
        <v>0</v>
      </c>
      <c r="AP54">
        <f t="shared" si="27"/>
        <v>-8.7921447188375957E-10</v>
      </c>
      <c r="AQ54">
        <f t="shared" si="27"/>
        <v>-3.2901327641312602E-5</v>
      </c>
      <c r="AR54">
        <f t="shared" si="27"/>
        <v>-3.2902206855784486E-5</v>
      </c>
      <c r="AS54">
        <f t="shared" si="27"/>
        <v>-1.0821306178337045</v>
      </c>
      <c r="AT54">
        <f t="shared" si="27"/>
        <v>-0.70699243757542751</v>
      </c>
      <c r="AU54">
        <f t="shared" si="23"/>
        <v>-1.7891559576159879</v>
      </c>
      <c r="AW54">
        <v>51</v>
      </c>
      <c r="AX54">
        <f>IF(Z54&gt;0, (R54*SUMPRODUCT(K54:$K$98, X54:$X$98)-K54*$AZ$3)/Z54, 0)</f>
        <v>-256415289895.32422</v>
      </c>
    </row>
    <row r="55" spans="5:50" x14ac:dyDescent="0.25">
      <c r="E55">
        <v>2055</v>
      </c>
      <c r="F55" s="5">
        <v>3.5571999999999999E-2</v>
      </c>
      <c r="G55" s="5"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7.0559771055083119E-3</v>
      </c>
      <c r="L55" s="2">
        <v>52</v>
      </c>
      <c r="M55" s="6">
        <v>0.66067595400000001</v>
      </c>
      <c r="Q55" s="4">
        <f t="shared" si="21"/>
        <v>25</v>
      </c>
      <c r="R55">
        <f t="shared" si="0"/>
        <v>500000</v>
      </c>
      <c r="S55">
        <f t="shared" si="1"/>
        <v>-695188317246.7345</v>
      </c>
      <c r="U55">
        <f t="shared" si="13"/>
        <v>0.66067595400000001</v>
      </c>
      <c r="V55">
        <f t="shared" si="14"/>
        <v>0.01</v>
      </c>
      <c r="W55">
        <f t="shared" si="15"/>
        <v>4.4502010683223894E-9</v>
      </c>
      <c r="X55">
        <f t="shared" si="16"/>
        <v>2.9401408363057139E-9</v>
      </c>
      <c r="Y55">
        <f t="shared" si="17"/>
        <v>4.4502010683223894E-11</v>
      </c>
      <c r="Z55">
        <f t="shared" si="18"/>
        <v>1.4655582213334515E-9</v>
      </c>
      <c r="AB55">
        <f t="shared" si="19"/>
        <v>-1141.0995970263671</v>
      </c>
      <c r="AC55">
        <f t="shared" si="2"/>
        <v>-1018.8389537159194</v>
      </c>
      <c r="AE55">
        <f t="shared" si="3"/>
        <v>0</v>
      </c>
      <c r="AF55">
        <f t="shared" si="24"/>
        <v>0</v>
      </c>
      <c r="AG55">
        <f t="shared" si="24"/>
        <v>-3.6638955533336291E-8</v>
      </c>
      <c r="AH55">
        <f t="shared" si="5"/>
        <v>-1.4700704181528569E-3</v>
      </c>
      <c r="AI55">
        <f t="shared" si="25"/>
        <v>-1.4701070571083903E-3</v>
      </c>
      <c r="AJ55">
        <f t="shared" si="7"/>
        <v>-122.26064331044768</v>
      </c>
      <c r="AK55">
        <f t="shared" si="22"/>
        <v>-79.876971791845705</v>
      </c>
      <c r="AL55">
        <f t="shared" si="26"/>
        <v>-202.13908520935047</v>
      </c>
      <c r="AN55">
        <f t="shared" si="27"/>
        <v>0</v>
      </c>
      <c r="AO55">
        <f t="shared" si="27"/>
        <v>0</v>
      </c>
      <c r="AP55">
        <f t="shared" si="27"/>
        <v>-2.5852363141295796E-10</v>
      </c>
      <c r="AQ55">
        <f t="shared" si="27"/>
        <v>-1.0372783213971588E-5</v>
      </c>
      <c r="AR55">
        <f t="shared" si="27"/>
        <v>-1.0373041737603002E-5</v>
      </c>
      <c r="AS55">
        <f t="shared" si="27"/>
        <v>-0.8626683001032367</v>
      </c>
      <c r="AT55">
        <f t="shared" si="27"/>
        <v>-0.56361008422059655</v>
      </c>
      <c r="AU55">
        <f t="shared" si="23"/>
        <v>-1.4262887573655707</v>
      </c>
      <c r="AW55">
        <v>52</v>
      </c>
      <c r="AX55">
        <f>IF(Z55&gt;0, (R55*SUMPRODUCT(K55:$K$98, X55:$X$98)-K55*$AZ$3)/Z55, 0)</f>
        <v>-695188317246.7345</v>
      </c>
    </row>
    <row r="56" spans="5:50" x14ac:dyDescent="0.25">
      <c r="E56">
        <v>2056</v>
      </c>
      <c r="F56" s="5">
        <v>3.5571999999999999E-2</v>
      </c>
      <c r="G56" s="5"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6.2999795584895634E-3</v>
      </c>
      <c r="L56" s="2">
        <v>53</v>
      </c>
      <c r="M56" s="6">
        <v>0.67625413199999995</v>
      </c>
      <c r="Q56" s="4">
        <f t="shared" si="21"/>
        <v>25</v>
      </c>
      <c r="R56">
        <f t="shared" si="0"/>
        <v>500000</v>
      </c>
      <c r="S56">
        <f t="shared" si="1"/>
        <v>-1978365052719.908</v>
      </c>
      <c r="U56">
        <f t="shared" si="13"/>
        <v>0.67625413199999995</v>
      </c>
      <c r="V56">
        <f t="shared" si="14"/>
        <v>0.01</v>
      </c>
      <c r="W56">
        <f t="shared" si="15"/>
        <v>1.4655582213334515E-9</v>
      </c>
      <c r="X56">
        <f t="shared" si="16"/>
        <v>9.9108980286331699E-10</v>
      </c>
      <c r="Y56">
        <f t="shared" si="17"/>
        <v>1.4655582213334517E-11</v>
      </c>
      <c r="Z56">
        <f t="shared" si="18"/>
        <v>4.5981283625680003E-10</v>
      </c>
      <c r="AB56">
        <f t="shared" si="19"/>
        <v>-1018.8389537159194</v>
      </c>
      <c r="AC56">
        <f t="shared" si="2"/>
        <v>-909.67764604247463</v>
      </c>
      <c r="AE56">
        <f t="shared" si="3"/>
        <v>0</v>
      </c>
      <c r="AF56">
        <f t="shared" si="24"/>
        <v>0</v>
      </c>
      <c r="AG56">
        <f t="shared" si="24"/>
        <v>-1.1495320906420001E-8</v>
      </c>
      <c r="AH56">
        <f t="shared" si="5"/>
        <v>-4.9554490143165848E-4</v>
      </c>
      <c r="AI56">
        <f t="shared" si="25"/>
        <v>-4.9555639675256491E-4</v>
      </c>
      <c r="AJ56">
        <f t="shared" si="7"/>
        <v>-109.16130767344475</v>
      </c>
      <c r="AK56">
        <f t="shared" si="22"/>
        <v>-71.318726760114359</v>
      </c>
      <c r="AL56">
        <f t="shared" si="26"/>
        <v>-180.48052998995587</v>
      </c>
      <c r="AN56">
        <f t="shared" si="27"/>
        <v>0</v>
      </c>
      <c r="AO56">
        <f t="shared" si="27"/>
        <v>0</v>
      </c>
      <c r="AP56">
        <f t="shared" si="27"/>
        <v>-7.2420286728723725E-11</v>
      </c>
      <c r="AQ56">
        <f t="shared" si="27"/>
        <v>-3.121922749333174E-6</v>
      </c>
      <c r="AR56">
        <f t="shared" si="27"/>
        <v>-3.1219951696199028E-6</v>
      </c>
      <c r="AS56">
        <f t="shared" si="27"/>
        <v>-0.68771400692069184</v>
      </c>
      <c r="AT56">
        <f t="shared" si="27"/>
        <v>-0.44930652072622307</v>
      </c>
      <c r="AU56">
        <f t="shared" si="23"/>
        <v>-1.1370236496420847</v>
      </c>
      <c r="AW56">
        <v>53</v>
      </c>
      <c r="AX56">
        <f>IF(Z56&gt;0, (R56*SUMPRODUCT(K56:$K$98, X56:$X$98)-K56*$AZ$3)/Z56, 0)</f>
        <v>-1978365052719.908</v>
      </c>
    </row>
    <row r="57" spans="5:50" x14ac:dyDescent="0.25">
      <c r="E57">
        <v>2057</v>
      </c>
      <c r="F57" s="5">
        <v>3.5571999999999999E-2</v>
      </c>
      <c r="G57" s="5"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5.6249817486513955E-3</v>
      </c>
      <c r="L57" s="2">
        <v>54</v>
      </c>
      <c r="M57" s="6">
        <v>0.69194305599999995</v>
      </c>
      <c r="Q57" s="4">
        <f t="shared" si="21"/>
        <v>25</v>
      </c>
      <c r="R57">
        <f t="shared" si="0"/>
        <v>500000</v>
      </c>
      <c r="S57">
        <f t="shared" si="1"/>
        <v>-5926375512585.0859</v>
      </c>
      <c r="U57">
        <f t="shared" si="13"/>
        <v>0.69194305599999995</v>
      </c>
      <c r="V57">
        <f t="shared" si="14"/>
        <v>0.01</v>
      </c>
      <c r="W57">
        <f t="shared" si="15"/>
        <v>4.5981283625680003E-10</v>
      </c>
      <c r="X57">
        <f t="shared" si="16"/>
        <v>3.1816429910755777E-10</v>
      </c>
      <c r="Y57">
        <f t="shared" si="17"/>
        <v>4.5981283625680006E-12</v>
      </c>
      <c r="Z57">
        <f t="shared" si="18"/>
        <v>1.3705040878667426E-10</v>
      </c>
      <c r="AB57">
        <f t="shared" si="19"/>
        <v>-909.67764604247463</v>
      </c>
      <c r="AC57">
        <f t="shared" si="2"/>
        <v>-812.21218662312219</v>
      </c>
      <c r="AE57">
        <f t="shared" si="3"/>
        <v>0</v>
      </c>
      <c r="AF57">
        <f t="shared" si="24"/>
        <v>0</v>
      </c>
      <c r="AG57">
        <f t="shared" si="24"/>
        <v>-3.4262602196668566E-9</v>
      </c>
      <c r="AH57">
        <f t="shared" si="5"/>
        <v>-1.590821495537789E-4</v>
      </c>
      <c r="AI57">
        <f t="shared" si="25"/>
        <v>-1.5908557581399856E-4</v>
      </c>
      <c r="AJ57">
        <f t="shared" si="7"/>
        <v>-97.465459419352442</v>
      </c>
      <c r="AK57">
        <f t="shared" si="22"/>
        <v>-63.67743522297323</v>
      </c>
      <c r="AL57">
        <f t="shared" si="26"/>
        <v>-161.14305372790147</v>
      </c>
      <c r="AN57">
        <f t="shared" si="27"/>
        <v>0</v>
      </c>
      <c r="AO57">
        <f t="shared" si="27"/>
        <v>0</v>
      </c>
      <c r="AP57">
        <f t="shared" si="27"/>
        <v>-1.9272651201756389E-11</v>
      </c>
      <c r="AQ57">
        <f t="shared" si="27"/>
        <v>-8.9483418777623806E-7</v>
      </c>
      <c r="AR57">
        <f t="shared" si="27"/>
        <v>-8.9485346042743977E-7</v>
      </c>
      <c r="AS57">
        <f t="shared" si="27"/>
        <v>-0.54824143035778072</v>
      </c>
      <c r="AT57">
        <f t="shared" si="27"/>
        <v>-0.35818441093015591</v>
      </c>
      <c r="AU57">
        <f t="shared" si="23"/>
        <v>-0.90642673614139702</v>
      </c>
      <c r="AW57">
        <v>54</v>
      </c>
      <c r="AX57">
        <f>IF(Z57&gt;0, (R57*SUMPRODUCT(K57:$K$98, X57:$X$98)-K57*$AZ$3)/Z57, 0)</f>
        <v>-5926375512585.0859</v>
      </c>
    </row>
    <row r="58" spans="5:50" x14ac:dyDescent="0.25">
      <c r="E58">
        <v>2058</v>
      </c>
      <c r="F58" s="5">
        <v>3.5571999999999999E-2</v>
      </c>
      <c r="G58" s="5"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5.0223051327244602E-3</v>
      </c>
      <c r="L58" s="2">
        <v>55</v>
      </c>
      <c r="M58" s="6">
        <v>0.70765376499999999</v>
      </c>
      <c r="Q58" s="4">
        <f t="shared" si="21"/>
        <v>25</v>
      </c>
      <c r="R58">
        <f t="shared" si="0"/>
        <v>500000</v>
      </c>
      <c r="S58">
        <f t="shared" si="1"/>
        <v>-18740843890622.688</v>
      </c>
      <c r="U58">
        <f t="shared" si="13"/>
        <v>0.70765376499999999</v>
      </c>
      <c r="V58">
        <f t="shared" si="14"/>
        <v>0.01</v>
      </c>
      <c r="W58">
        <f t="shared" si="15"/>
        <v>1.3705040878667426E-10</v>
      </c>
      <c r="X58">
        <f t="shared" si="16"/>
        <v>9.6984237772679124E-11</v>
      </c>
      <c r="Y58">
        <f t="shared" si="17"/>
        <v>1.3705040878667427E-12</v>
      </c>
      <c r="Z58">
        <f t="shared" si="18"/>
        <v>3.8695666926128395E-11</v>
      </c>
      <c r="AB58">
        <f t="shared" si="19"/>
        <v>-812.21218662312219</v>
      </c>
      <c r="AC58">
        <f t="shared" si="2"/>
        <v>-725.18945310610377</v>
      </c>
      <c r="AE58">
        <f t="shared" si="3"/>
        <v>0</v>
      </c>
      <c r="AF58">
        <f t="shared" si="24"/>
        <v>0</v>
      </c>
      <c r="AG58">
        <f t="shared" si="24"/>
        <v>-9.6739167315320991E-10</v>
      </c>
      <c r="AH58">
        <f t="shared" si="5"/>
        <v>-4.8492118886339564E-5</v>
      </c>
      <c r="AI58">
        <f t="shared" si="25"/>
        <v>-4.849308627801272E-5</v>
      </c>
      <c r="AJ58">
        <f t="shared" si="7"/>
        <v>-87.022733517018423</v>
      </c>
      <c r="AK58">
        <f t="shared" si="22"/>
        <v>-56.854853063618556</v>
      </c>
      <c r="AL58">
        <f t="shared" si="26"/>
        <v>-143.87763507372327</v>
      </c>
      <c r="AN58">
        <f t="shared" si="27"/>
        <v>0</v>
      </c>
      <c r="AO58">
        <f t="shared" si="27"/>
        <v>0</v>
      </c>
      <c r="AP58">
        <f t="shared" si="27"/>
        <v>-4.8585361654322699E-12</v>
      </c>
      <c r="AQ58">
        <f t="shared" si="27"/>
        <v>-2.4354221757954795E-7</v>
      </c>
      <c r="AR58">
        <f t="shared" si="27"/>
        <v>-2.435470761157134E-7</v>
      </c>
      <c r="AS58">
        <f t="shared" si="27"/>
        <v>-0.43705472120623456</v>
      </c>
      <c r="AT58">
        <f t="shared" si="27"/>
        <v>-0.28554242036170646</v>
      </c>
      <c r="AU58">
        <f t="shared" si="23"/>
        <v>-0.72259738511501714</v>
      </c>
      <c r="AW58">
        <v>55</v>
      </c>
      <c r="AX58">
        <f>IF(Z58&gt;0, (R58*SUMPRODUCT(K58:$K$98, X58:$X$98)-K58*$AZ$3)/Z58, 0)</f>
        <v>-18740843890622.688</v>
      </c>
    </row>
    <row r="59" spans="5:50" x14ac:dyDescent="0.25">
      <c r="E59">
        <v>2059</v>
      </c>
      <c r="F59" s="5">
        <v>3.5571999999999999E-2</v>
      </c>
      <c r="G59" s="5"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4.4842010113611249E-3</v>
      </c>
      <c r="L59" s="2">
        <v>56</v>
      </c>
      <c r="M59" s="6">
        <v>0.72329488099999995</v>
      </c>
      <c r="Q59" s="4">
        <f t="shared" si="21"/>
        <v>25</v>
      </c>
      <c r="R59">
        <f t="shared" si="0"/>
        <v>500000</v>
      </c>
      <c r="S59">
        <f t="shared" si="1"/>
        <v>-62739314487264.266</v>
      </c>
      <c r="U59">
        <f t="shared" si="13"/>
        <v>0.72329488099999995</v>
      </c>
      <c r="V59">
        <f t="shared" si="14"/>
        <v>0.01</v>
      </c>
      <c r="W59">
        <f t="shared" si="15"/>
        <v>3.8695666926128395E-11</v>
      </c>
      <c r="X59">
        <f t="shared" si="16"/>
        <v>2.798837780454967E-11</v>
      </c>
      <c r="Y59">
        <f t="shared" si="17"/>
        <v>3.8695666926128395E-13</v>
      </c>
      <c r="Z59">
        <f t="shared" si="18"/>
        <v>1.0320332452317441E-11</v>
      </c>
      <c r="AB59">
        <f t="shared" si="19"/>
        <v>-725.18945310610377</v>
      </c>
      <c r="AC59">
        <f t="shared" si="2"/>
        <v>-647.49058333906316</v>
      </c>
      <c r="AE59">
        <f t="shared" si="3"/>
        <v>0</v>
      </c>
      <c r="AF59">
        <f t="shared" si="24"/>
        <v>0</v>
      </c>
      <c r="AG59">
        <f t="shared" si="24"/>
        <v>-2.5800831130793601E-10</v>
      </c>
      <c r="AH59">
        <f t="shared" si="5"/>
        <v>-1.3994188902274835E-5</v>
      </c>
      <c r="AI59">
        <f t="shared" si="25"/>
        <v>-1.3994446910586143E-5</v>
      </c>
      <c r="AJ59">
        <f t="shared" si="7"/>
        <v>-77.698869767040605</v>
      </c>
      <c r="AK59">
        <f t="shared" si="22"/>
        <v>-50.76326171742727</v>
      </c>
      <c r="AL59">
        <f t="shared" si="26"/>
        <v>-128.46214547891481</v>
      </c>
      <c r="AN59">
        <f t="shared" si="27"/>
        <v>0</v>
      </c>
      <c r="AO59">
        <f t="shared" si="27"/>
        <v>0</v>
      </c>
      <c r="AP59">
        <f t="shared" si="27"/>
        <v>-1.1569611305066225E-12</v>
      </c>
      <c r="AQ59">
        <f t="shared" si="27"/>
        <v>-6.275275602875945E-8</v>
      </c>
      <c r="AR59">
        <f t="shared" si="27"/>
        <v>-6.2753912989889956E-8</v>
      </c>
      <c r="AS59">
        <f t="shared" si="27"/>
        <v>-0.34841735039097982</v>
      </c>
      <c r="AT59">
        <f t="shared" si="27"/>
        <v>-0.22763266953327682</v>
      </c>
      <c r="AU59">
        <f t="shared" si="23"/>
        <v>-0.57605008267816971</v>
      </c>
      <c r="AW59">
        <v>56</v>
      </c>
      <c r="AX59">
        <f>IF(Z59&gt;0, (R59*SUMPRODUCT(K59:$K$98, X59:$X$98)-K59*$AZ$3)/Z59, 0)</f>
        <v>-62739314487264.266</v>
      </c>
    </row>
    <row r="60" spans="5:50" x14ac:dyDescent="0.25">
      <c r="E60">
        <v>2060</v>
      </c>
      <c r="F60" s="5">
        <v>3.5571999999999999E-2</v>
      </c>
      <c r="G60" s="5"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4.0037509030010042E-3</v>
      </c>
      <c r="L60" s="2">
        <v>57</v>
      </c>
      <c r="M60" s="6">
        <v>0.74145409100000004</v>
      </c>
      <c r="Q60" s="4">
        <f t="shared" si="21"/>
        <v>25</v>
      </c>
      <c r="R60">
        <f t="shared" si="0"/>
        <v>500000</v>
      </c>
      <c r="S60">
        <f t="shared" si="1"/>
        <v>-225379871704663.41</v>
      </c>
      <c r="U60">
        <f t="shared" si="13"/>
        <v>0.74145409100000004</v>
      </c>
      <c r="V60">
        <f t="shared" si="14"/>
        <v>0.01</v>
      </c>
      <c r="W60">
        <f t="shared" si="15"/>
        <v>1.0320332452317441E-11</v>
      </c>
      <c r="X60">
        <f t="shared" si="16"/>
        <v>7.6520527172508289E-12</v>
      </c>
      <c r="Y60">
        <f t="shared" si="17"/>
        <v>1.0320332452317441E-13</v>
      </c>
      <c r="Z60">
        <f t="shared" si="18"/>
        <v>2.5650764105434377E-12</v>
      </c>
      <c r="AB60">
        <f t="shared" si="19"/>
        <v>-647.49058333906316</v>
      </c>
      <c r="AC60">
        <f t="shared" si="2"/>
        <v>-578.11659232093848</v>
      </c>
      <c r="AE60">
        <f t="shared" si="3"/>
        <v>0</v>
      </c>
      <c r="AF60">
        <f t="shared" si="24"/>
        <v>0</v>
      </c>
      <c r="AG60">
        <f t="shared" si="24"/>
        <v>-6.4126910263585938E-11</v>
      </c>
      <c r="AH60">
        <f t="shared" si="5"/>
        <v>-3.8260263586254148E-6</v>
      </c>
      <c r="AI60">
        <f t="shared" si="25"/>
        <v>-3.8260904855356787E-6</v>
      </c>
      <c r="AJ60">
        <f t="shared" si="7"/>
        <v>-69.373991018124684</v>
      </c>
      <c r="AK60">
        <f t="shared" si="22"/>
        <v>-45.324340833734425</v>
      </c>
      <c r="AL60">
        <f t="shared" si="26"/>
        <v>-114.6983356779496</v>
      </c>
      <c r="AN60">
        <f t="shared" si="27"/>
        <v>0</v>
      </c>
      <c r="AO60">
        <f t="shared" si="27"/>
        <v>0</v>
      </c>
      <c r="AP60">
        <f t="shared" si="27"/>
        <v>-2.5674817487449654E-13</v>
      </c>
      <c r="AQ60">
        <f t="shared" si="27"/>
        <v>-1.531845648825215E-8</v>
      </c>
      <c r="AR60">
        <f t="shared" si="27"/>
        <v>-1.5318713236427023E-8</v>
      </c>
      <c r="AS60">
        <f t="shared" si="27"/>
        <v>-0.27775617918360024</v>
      </c>
      <c r="AT60">
        <f t="shared" si="27"/>
        <v>-0.18146737054098949</v>
      </c>
      <c r="AU60">
        <f t="shared" si="23"/>
        <v>-0.45922356504330303</v>
      </c>
      <c r="AW60">
        <v>57</v>
      </c>
      <c r="AX60">
        <f>IF(Z60&gt;0, (R60*SUMPRODUCT(K60:$K$98, X60:$X$98)-K60*$AZ$3)/Z60, 0)</f>
        <v>-225379871704663.41</v>
      </c>
    </row>
    <row r="61" spans="5:50" x14ac:dyDescent="0.25">
      <c r="E61">
        <v>2061</v>
      </c>
      <c r="F61" s="5">
        <v>3.5571999999999999E-2</v>
      </c>
      <c r="G61" s="5"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3.5747775919651821E-3</v>
      </c>
      <c r="L61" s="2">
        <v>58</v>
      </c>
      <c r="M61" s="6">
        <v>0.75951466000000001</v>
      </c>
      <c r="Q61" s="4">
        <f t="shared" si="21"/>
        <v>25</v>
      </c>
      <c r="R61">
        <f t="shared" si="0"/>
        <v>500000</v>
      </c>
      <c r="S61">
        <f t="shared" si="1"/>
        <v>-873079512618390</v>
      </c>
      <c r="U61">
        <f t="shared" si="13"/>
        <v>0.75951466000000001</v>
      </c>
      <c r="V61">
        <f t="shared" si="14"/>
        <v>0.01</v>
      </c>
      <c r="W61">
        <f t="shared" si="15"/>
        <v>2.5650764105434377E-12</v>
      </c>
      <c r="X61">
        <f t="shared" si="16"/>
        <v>1.9482131378279194E-12</v>
      </c>
      <c r="Y61">
        <f t="shared" si="17"/>
        <v>2.5650764105434379E-14</v>
      </c>
      <c r="Z61">
        <f t="shared" si="18"/>
        <v>5.9121250861008391E-13</v>
      </c>
      <c r="AB61">
        <f t="shared" si="19"/>
        <v>-578.11659232093848</v>
      </c>
      <c r="AC61">
        <f t="shared" si="2"/>
        <v>-516.17552887118779</v>
      </c>
      <c r="AE61">
        <f t="shared" si="3"/>
        <v>0</v>
      </c>
      <c r="AF61">
        <f t="shared" si="24"/>
        <v>0</v>
      </c>
      <c r="AG61">
        <f t="shared" si="24"/>
        <v>-1.4780312715252098E-11</v>
      </c>
      <c r="AH61">
        <f t="shared" si="5"/>
        <v>-9.741065689139598E-7</v>
      </c>
      <c r="AI61">
        <f t="shared" si="25"/>
        <v>-9.7412134922667508E-7</v>
      </c>
      <c r="AJ61">
        <f t="shared" si="7"/>
        <v>-61.941063449750686</v>
      </c>
      <c r="AK61">
        <f t="shared" si="22"/>
        <v>-40.468161462465694</v>
      </c>
      <c r="AL61">
        <f t="shared" si="26"/>
        <v>-102.40922588633774</v>
      </c>
      <c r="AN61">
        <f t="shared" si="27"/>
        <v>0</v>
      </c>
      <c r="AO61">
        <f t="shared" si="27"/>
        <v>0</v>
      </c>
      <c r="AP61">
        <f t="shared" si="27"/>
        <v>-5.2836330696721254E-14</v>
      </c>
      <c r="AQ61">
        <f t="shared" si="27"/>
        <v>-3.4822143347397108E-9</v>
      </c>
      <c r="AR61">
        <f t="shared" si="27"/>
        <v>-3.4822671710704079E-9</v>
      </c>
      <c r="AS61">
        <f t="shared" si="27"/>
        <v>-0.22142552564266232</v>
      </c>
      <c r="AT61">
        <f t="shared" si="27"/>
        <v>-0.14466467678405129</v>
      </c>
      <c r="AU61">
        <f t="shared" si="23"/>
        <v>-0.36609020590898078</v>
      </c>
      <c r="AW61">
        <v>58</v>
      </c>
      <c r="AX61">
        <f>IF(Z61&gt;0, (R61*SUMPRODUCT(K61:$K$98, X61:$X$98)-K61*$AZ$3)/Z61, 0)</f>
        <v>-873079512618390</v>
      </c>
    </row>
    <row r="62" spans="5:50" x14ac:dyDescent="0.25">
      <c r="E62">
        <v>2062</v>
      </c>
      <c r="F62" s="5">
        <v>3.5571999999999999E-2</v>
      </c>
      <c r="G62" s="5"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3.1917657071117694E-3</v>
      </c>
      <c r="L62" s="2">
        <v>59</v>
      </c>
      <c r="M62" s="6">
        <v>0.77745419500000001</v>
      </c>
      <c r="Q62" s="4">
        <f t="shared" si="21"/>
        <v>25</v>
      </c>
      <c r="R62">
        <f t="shared" si="0"/>
        <v>500000</v>
      </c>
      <c r="S62">
        <f t="shared" si="1"/>
        <v>-3667610749262527</v>
      </c>
      <c r="U62">
        <f t="shared" si="13"/>
        <v>0.77745419500000001</v>
      </c>
      <c r="V62">
        <f t="shared" si="14"/>
        <v>0.01</v>
      </c>
      <c r="W62">
        <f t="shared" si="15"/>
        <v>5.9121250861008391E-13</v>
      </c>
      <c r="X62">
        <f t="shared" si="16"/>
        <v>4.5964064495538332E-13</v>
      </c>
      <c r="Y62">
        <f t="shared" si="17"/>
        <v>5.912125086100839E-15</v>
      </c>
      <c r="Z62">
        <f t="shared" si="18"/>
        <v>1.2565973856859976E-13</v>
      </c>
      <c r="AB62">
        <f t="shared" si="19"/>
        <v>-516.17552887118779</v>
      </c>
      <c r="AC62">
        <f t="shared" si="2"/>
        <v>-460.87100792371541</v>
      </c>
      <c r="AE62">
        <f t="shared" si="3"/>
        <v>0</v>
      </c>
      <c r="AF62">
        <f t="shared" si="24"/>
        <v>0</v>
      </c>
      <c r="AG62">
        <f t="shared" si="24"/>
        <v>-3.141493464214994E-12</v>
      </c>
      <c r="AH62">
        <f t="shared" si="5"/>
        <v>-2.2982032247769165E-7</v>
      </c>
      <c r="AI62">
        <f t="shared" si="25"/>
        <v>-2.2982346397115588E-7</v>
      </c>
      <c r="AJ62">
        <f t="shared" si="7"/>
        <v>-55.304520947472383</v>
      </c>
      <c r="AK62">
        <f t="shared" si="22"/>
        <v>-36.132287020983149</v>
      </c>
      <c r="AL62">
        <f t="shared" si="26"/>
        <v>-91.436808198278996</v>
      </c>
      <c r="AN62">
        <f t="shared" si="27"/>
        <v>0</v>
      </c>
      <c r="AO62">
        <f t="shared" si="27"/>
        <v>0</v>
      </c>
      <c r="AP62">
        <f t="shared" si="27"/>
        <v>-1.0026911108197172E-14</v>
      </c>
      <c r="AQ62">
        <f t="shared" si="27"/>
        <v>-7.3353262408166435E-10</v>
      </c>
      <c r="AR62">
        <f t="shared" si="27"/>
        <v>-7.3354265099277261E-10</v>
      </c>
      <c r="AS62">
        <f t="shared" si="27"/>
        <v>-0.17651907340838685</v>
      </c>
      <c r="AT62">
        <f t="shared" si="27"/>
        <v>-0.11532579463309368</v>
      </c>
      <c r="AU62">
        <f t="shared" si="23"/>
        <v>-0.29184486877502319</v>
      </c>
      <c r="AW62">
        <v>59</v>
      </c>
      <c r="AX62">
        <f>IF(Z62&gt;0, (R62*SUMPRODUCT(K62:$K$98, X62:$X$98)-K62*$AZ$3)/Z62, 0)</f>
        <v>-3667610749262527</v>
      </c>
    </row>
    <row r="63" spans="5:50" x14ac:dyDescent="0.25">
      <c r="E63">
        <v>2063</v>
      </c>
      <c r="F63" s="5">
        <v>3.5571999999999999E-2</v>
      </c>
      <c r="G63" s="5"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2.8497908099212226E-3</v>
      </c>
      <c r="L63" s="2">
        <v>60</v>
      </c>
      <c r="M63" s="6">
        <v>0.79525030600000002</v>
      </c>
      <c r="Q63" s="4">
        <f t="shared" si="21"/>
        <v>25</v>
      </c>
      <c r="R63">
        <f t="shared" si="0"/>
        <v>500000</v>
      </c>
      <c r="S63">
        <f t="shared" si="1"/>
        <v>-1.6814673170699568E+16</v>
      </c>
      <c r="U63">
        <f t="shared" si="13"/>
        <v>0.79525030600000002</v>
      </c>
      <c r="V63">
        <f t="shared" si="14"/>
        <v>0.01</v>
      </c>
      <c r="W63">
        <f t="shared" si="15"/>
        <v>1.2565973856859976E-13</v>
      </c>
      <c r="X63">
        <f t="shared" si="16"/>
        <v>9.9930945548558964E-14</v>
      </c>
      <c r="Y63">
        <f t="shared" si="17"/>
        <v>1.2565973856859976E-15</v>
      </c>
      <c r="Z63">
        <f t="shared" si="18"/>
        <v>2.4472195634354796E-14</v>
      </c>
      <c r="AB63">
        <f t="shared" si="19"/>
        <v>-460.87100792371541</v>
      </c>
      <c r="AC63">
        <f t="shared" si="2"/>
        <v>-411.49197136109666</v>
      </c>
      <c r="AE63">
        <f t="shared" si="3"/>
        <v>0</v>
      </c>
      <c r="AF63">
        <f t="shared" si="24"/>
        <v>0</v>
      </c>
      <c r="AG63">
        <f t="shared" si="24"/>
        <v>-6.1180489085886994E-13</v>
      </c>
      <c r="AH63">
        <f t="shared" si="5"/>
        <v>-4.9965472774279483E-8</v>
      </c>
      <c r="AI63">
        <f t="shared" si="25"/>
        <v>-4.9966084579170344E-8</v>
      </c>
      <c r="AJ63">
        <f t="shared" si="7"/>
        <v>-49.379036562618751</v>
      </c>
      <c r="AK63">
        <f t="shared" si="22"/>
        <v>-32.260970554660084</v>
      </c>
      <c r="AL63">
        <f t="shared" si="26"/>
        <v>-81.640007167244917</v>
      </c>
      <c r="AN63">
        <f t="shared" si="27"/>
        <v>0</v>
      </c>
      <c r="AO63">
        <f t="shared" si="27"/>
        <v>0</v>
      </c>
      <c r="AP63">
        <f t="shared" si="27"/>
        <v>-1.7435159554344641E-15</v>
      </c>
      <c r="AQ63">
        <f t="shared" si="27"/>
        <v>-1.4239114512551072E-10</v>
      </c>
      <c r="AR63">
        <f t="shared" si="27"/>
        <v>-1.4239288864146616E-10</v>
      </c>
      <c r="AS63">
        <f t="shared" si="27"/>
        <v>-0.14071992459891494</v>
      </c>
      <c r="AT63">
        <f t="shared" si="27"/>
        <v>-9.1937017405809479E-2</v>
      </c>
      <c r="AU63">
        <f t="shared" si="23"/>
        <v>-0.2326569421471173</v>
      </c>
      <c r="AW63">
        <v>60</v>
      </c>
      <c r="AX63">
        <f>IF(Z63&gt;0, (R63*SUMPRODUCT(K63:$K$98, X63:$X$98)-K63*$AZ$3)/Z63, 0)</f>
        <v>-1.6814673170699568E+16</v>
      </c>
    </row>
    <row r="64" spans="5:50" x14ac:dyDescent="0.25">
      <c r="E64">
        <v>2064</v>
      </c>
      <c r="F64" s="5">
        <v>3.5571999999999999E-2</v>
      </c>
      <c r="G64" s="5"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2.5444560802868059E-3</v>
      </c>
      <c r="L64" s="2">
        <v>61</v>
      </c>
      <c r="M64" s="6">
        <v>0.81288120699999999</v>
      </c>
      <c r="Q64" s="4">
        <f t="shared" si="21"/>
        <v>25</v>
      </c>
      <c r="R64">
        <f t="shared" si="0"/>
        <v>500000</v>
      </c>
      <c r="S64">
        <f t="shared" si="1"/>
        <v>-8.476289156550728E+16</v>
      </c>
      <c r="U64">
        <f t="shared" si="13"/>
        <v>0.81288120699999999</v>
      </c>
      <c r="V64">
        <f t="shared" si="14"/>
        <v>0.01</v>
      </c>
      <c r="W64">
        <f t="shared" si="15"/>
        <v>2.4472195634354796E-14</v>
      </c>
      <c r="X64">
        <f t="shared" si="16"/>
        <v>1.9892987925194456E-14</v>
      </c>
      <c r="Y64">
        <f t="shared" si="17"/>
        <v>2.4472195634354796E-16</v>
      </c>
      <c r="Z64">
        <f t="shared" si="18"/>
        <v>4.3344857528167919E-15</v>
      </c>
      <c r="AB64">
        <f t="shared" si="19"/>
        <v>-411.49197136109666</v>
      </c>
      <c r="AC64">
        <f t="shared" si="2"/>
        <v>-367.40354585824593</v>
      </c>
      <c r="AE64">
        <f t="shared" si="3"/>
        <v>0</v>
      </c>
      <c r="AF64">
        <f t="shared" si="24"/>
        <v>0</v>
      </c>
      <c r="AG64">
        <f t="shared" si="24"/>
        <v>-1.083621438204198E-13</v>
      </c>
      <c r="AH64">
        <f t="shared" si="5"/>
        <v>-9.9464939625972275E-9</v>
      </c>
      <c r="AI64">
        <f t="shared" si="25"/>
        <v>-9.9466023247410485E-9</v>
      </c>
      <c r="AJ64">
        <f t="shared" si="7"/>
        <v>-44.088425502850725</v>
      </c>
      <c r="AK64">
        <f t="shared" si="22"/>
        <v>-28.804437995276768</v>
      </c>
      <c r="AL64">
        <f t="shared" si="26"/>
        <v>-72.8928635080741</v>
      </c>
      <c r="AN64">
        <f t="shared" si="27"/>
        <v>0</v>
      </c>
      <c r="AO64">
        <f t="shared" si="27"/>
        <v>0</v>
      </c>
      <c r="AP64">
        <f t="shared" si="27"/>
        <v>-2.7572271571678049E-16</v>
      </c>
      <c r="AQ64">
        <f t="shared" si="27"/>
        <v>-2.5308417040666521E-11</v>
      </c>
      <c r="AR64">
        <f t="shared" si="27"/>
        <v>-2.5308692763382239E-11</v>
      </c>
      <c r="AS64">
        <f t="shared" si="27"/>
        <v>-0.11218106234100041</v>
      </c>
      <c r="AT64">
        <f t="shared" si="27"/>
        <v>-7.3291627396326262E-2</v>
      </c>
      <c r="AU64">
        <f t="shared" si="23"/>
        <v>-0.18547268976263537</v>
      </c>
      <c r="AW64">
        <v>61</v>
      </c>
      <c r="AX64">
        <f>IF(Z64&gt;0, (R64*SUMPRODUCT(K64:$K$98, X64:$X$98)-K64*$AZ$3)/Z64, 0)</f>
        <v>-8.476289156550728E+16</v>
      </c>
    </row>
    <row r="65" spans="5:50" x14ac:dyDescent="0.25">
      <c r="E65">
        <v>2065</v>
      </c>
      <c r="F65" s="5">
        <v>3.5571999999999999E-2</v>
      </c>
      <c r="G65" s="5"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2.2718357859703624E-3</v>
      </c>
      <c r="L65" s="2">
        <v>62</v>
      </c>
      <c r="M65" s="6">
        <v>0.83042254299999996</v>
      </c>
      <c r="Q65" s="4">
        <f t="shared" si="21"/>
        <v>25</v>
      </c>
      <c r="R65">
        <f t="shared" si="0"/>
        <v>500000</v>
      </c>
      <c r="S65">
        <f t="shared" si="1"/>
        <v>-4.7425967681320864E+17</v>
      </c>
      <c r="U65">
        <f t="shared" si="13"/>
        <v>0.83042254299999996</v>
      </c>
      <c r="V65">
        <f t="shared" si="14"/>
        <v>0.01</v>
      </c>
      <c r="W65">
        <f t="shared" si="15"/>
        <v>4.3344857528167919E-15</v>
      </c>
      <c r="X65">
        <f t="shared" si="16"/>
        <v>3.5994546814513894E-15</v>
      </c>
      <c r="Y65">
        <f t="shared" si="17"/>
        <v>4.3344857528167918E-17</v>
      </c>
      <c r="Z65">
        <f t="shared" si="18"/>
        <v>6.916862138372346E-16</v>
      </c>
      <c r="AB65">
        <f t="shared" si="19"/>
        <v>-367.40354585824593</v>
      </c>
      <c r="AC65">
        <f t="shared" si="2"/>
        <v>-328.03888023059881</v>
      </c>
      <c r="AE65">
        <f t="shared" si="3"/>
        <v>0</v>
      </c>
      <c r="AF65">
        <f t="shared" si="24"/>
        <v>0</v>
      </c>
      <c r="AG65">
        <f t="shared" si="24"/>
        <v>-1.7292155345930866E-14</v>
      </c>
      <c r="AH65">
        <f t="shared" si="5"/>
        <v>-1.7997273407256947E-9</v>
      </c>
      <c r="AI65">
        <f t="shared" si="25"/>
        <v>-1.7997446328810407E-9</v>
      </c>
      <c r="AJ65">
        <f t="shared" si="7"/>
        <v>-39.364665627647128</v>
      </c>
      <c r="AK65">
        <f t="shared" si="22"/>
        <v>-25.718248210077217</v>
      </c>
      <c r="AL65">
        <f t="shared" si="26"/>
        <v>-65.082913839524096</v>
      </c>
      <c r="AN65">
        <f t="shared" si="27"/>
        <v>0</v>
      </c>
      <c r="AO65">
        <f t="shared" si="27"/>
        <v>0</v>
      </c>
      <c r="AP65">
        <f t="shared" si="27"/>
        <v>-3.9284937331444453E-17</v>
      </c>
      <c r="AQ65">
        <f t="shared" si="27"/>
        <v>-4.0886849776499086E-12</v>
      </c>
      <c r="AR65">
        <f t="shared" si="27"/>
        <v>-4.0887242625872405E-12</v>
      </c>
      <c r="AS65">
        <f t="shared" si="27"/>
        <v>-8.9430056075646219E-2</v>
      </c>
      <c r="AT65">
        <f t="shared" si="27"/>
        <v>-5.842763663612164E-2</v>
      </c>
      <c r="AU65">
        <f t="shared" si="23"/>
        <v>-0.14785769271585661</v>
      </c>
      <c r="AW65">
        <v>62</v>
      </c>
      <c r="AX65">
        <f>IF(Z65&gt;0, (R65*SUMPRODUCT(K65:$K$98, X65:$X$98)-K65*$AZ$3)/Z65, 0)</f>
        <v>-4.7425967681320864E+17</v>
      </c>
    </row>
    <row r="66" spans="5:50" x14ac:dyDescent="0.25">
      <c r="E66">
        <v>2066</v>
      </c>
      <c r="F66" s="5">
        <v>3.5571999999999999E-2</v>
      </c>
      <c r="G66" s="5"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2.0284248089021089E-3</v>
      </c>
      <c r="L66" s="2">
        <v>63</v>
      </c>
      <c r="M66" s="6">
        <v>0.84796327400000004</v>
      </c>
      <c r="Q66" s="4">
        <f t="shared" si="21"/>
        <v>25</v>
      </c>
      <c r="R66">
        <f t="shared" si="0"/>
        <v>500000</v>
      </c>
      <c r="S66">
        <f t="shared" si="1"/>
        <v>-2.9812440200275988E+18</v>
      </c>
      <c r="U66">
        <f t="shared" si="13"/>
        <v>0.84796327400000004</v>
      </c>
      <c r="V66">
        <f t="shared" si="14"/>
        <v>0.01</v>
      </c>
      <c r="W66">
        <f t="shared" si="15"/>
        <v>6.916862138372346E-16</v>
      </c>
      <c r="X66">
        <f t="shared" si="16"/>
        <v>5.8652450646608556E-16</v>
      </c>
      <c r="Y66">
        <f t="shared" si="17"/>
        <v>6.9168621383723463E-18</v>
      </c>
      <c r="Z66">
        <f t="shared" si="18"/>
        <v>9.8244845232776692E-17</v>
      </c>
      <c r="AB66">
        <f t="shared" si="19"/>
        <v>-328.03888023059881</v>
      </c>
      <c r="AC66">
        <f t="shared" si="2"/>
        <v>-292.89185734875247</v>
      </c>
      <c r="AE66">
        <f t="shared" si="3"/>
        <v>0</v>
      </c>
      <c r="AF66">
        <f t="shared" si="24"/>
        <v>0</v>
      </c>
      <c r="AG66">
        <f t="shared" si="24"/>
        <v>-2.4561211308194174E-15</v>
      </c>
      <c r="AH66">
        <f t="shared" si="5"/>
        <v>-2.9326225323304279E-10</v>
      </c>
      <c r="AI66">
        <f t="shared" si="25"/>
        <v>-2.9326470935417359E-10</v>
      </c>
      <c r="AJ66">
        <f t="shared" si="7"/>
        <v>-35.14702288184634</v>
      </c>
      <c r="AK66">
        <f t="shared" si="22"/>
        <v>-22.96272161614192</v>
      </c>
      <c r="AL66">
        <f t="shared" si="26"/>
        <v>-58.109744498281522</v>
      </c>
      <c r="AN66">
        <f t="shared" si="27"/>
        <v>0</v>
      </c>
      <c r="AO66">
        <f t="shared" si="27"/>
        <v>0</v>
      </c>
      <c r="AP66">
        <f t="shared" si="27"/>
        <v>-4.9820570354228083E-18</v>
      </c>
      <c r="AQ66">
        <f t="shared" si="27"/>
        <v>-5.9486042997243671E-13</v>
      </c>
      <c r="AR66">
        <f t="shared" si="27"/>
        <v>-5.9486541202947211E-13</v>
      </c>
      <c r="AS66">
        <f t="shared" si="27"/>
        <v>-7.129309317258721E-2</v>
      </c>
      <c r="AT66">
        <f t="shared" si="27"/>
        <v>-4.6578154206094999E-2</v>
      </c>
      <c r="AU66">
        <f t="shared" si="23"/>
        <v>-0.11787124737927707</v>
      </c>
      <c r="AW66">
        <v>63</v>
      </c>
      <c r="AX66">
        <f>IF(Z66&gt;0, (R66*SUMPRODUCT(K66:$K$98, X66:$X$98)-K66*$AZ$3)/Z66, 0)</f>
        <v>-2.9812440200275988E+18</v>
      </c>
    </row>
    <row r="67" spans="5:50" x14ac:dyDescent="0.25">
      <c r="E67">
        <v>2067</v>
      </c>
      <c r="F67" s="5">
        <v>3.5571999999999999E-2</v>
      </c>
      <c r="G67" s="5"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1.8110935793768828E-3</v>
      </c>
      <c r="L67" s="2">
        <v>64</v>
      </c>
      <c r="M67" s="6">
        <v>0.86550461000000001</v>
      </c>
      <c r="Q67" s="4">
        <f t="shared" si="21"/>
        <v>25</v>
      </c>
      <c r="R67">
        <f t="shared" ref="R67:R69" si="28">$C$6</f>
        <v>500000</v>
      </c>
      <c r="S67">
        <f t="shared" ref="S67:S69" si="29">AX67</f>
        <v>-2.1380912320382214E+19</v>
      </c>
      <c r="U67">
        <f t="shared" si="13"/>
        <v>0.86550461000000001</v>
      </c>
      <c r="V67">
        <f t="shared" si="14"/>
        <v>0.01</v>
      </c>
      <c r="W67">
        <f t="shared" si="15"/>
        <v>9.8244845232776692E-17</v>
      </c>
      <c r="X67">
        <f t="shared" si="16"/>
        <v>8.5031366457704745E-17</v>
      </c>
      <c r="Y67">
        <f t="shared" si="17"/>
        <v>9.8244845232776701E-19</v>
      </c>
      <c r="Z67">
        <f t="shared" si="18"/>
        <v>1.2231030322744178E-17</v>
      </c>
      <c r="AB67">
        <f t="shared" si="19"/>
        <v>-292.89185734875247</v>
      </c>
      <c r="AC67">
        <f t="shared" ref="AC67:AC69" si="30">S67*Z67</f>
        <v>-261.51058691852944</v>
      </c>
      <c r="AE67">
        <f t="shared" ref="AE67:AE69" si="31">$Z67*O67</f>
        <v>0</v>
      </c>
      <c r="AF67">
        <f t="shared" si="24"/>
        <v>0</v>
      </c>
      <c r="AG67">
        <f t="shared" si="24"/>
        <v>-3.0577575806860447E-16</v>
      </c>
      <c r="AH67">
        <f t="shared" ref="AH67:AH69" si="32">-X67*R67</f>
        <v>-4.2515683228852371E-11</v>
      </c>
      <c r="AI67">
        <f t="shared" ref="AI67:AI69" si="33">SUM(AE67:AH67)</f>
        <v>-4.2515989004610437E-11</v>
      </c>
      <c r="AJ67">
        <f t="shared" ref="AJ67:AJ69" si="34">AB67-AC67</f>
        <v>-31.381270430223026</v>
      </c>
      <c r="AK67">
        <f t="shared" si="22"/>
        <v>-20.502430014412674</v>
      </c>
      <c r="AL67">
        <f t="shared" si="26"/>
        <v>-51.883700444678212</v>
      </c>
      <c r="AN67">
        <f t="shared" si="27"/>
        <v>0</v>
      </c>
      <c r="AO67">
        <f t="shared" si="27"/>
        <v>0</v>
      </c>
      <c r="AP67">
        <f t="shared" si="27"/>
        <v>-5.5378851216714863E-19</v>
      </c>
      <c r="AQ67">
        <f t="shared" si="27"/>
        <v>-7.6999880918595944E-14</v>
      </c>
      <c r="AR67">
        <f t="shared" si="27"/>
        <v>-7.7000434707108104E-14</v>
      </c>
      <c r="AS67">
        <f t="shared" si="27"/>
        <v>-5.6834417388866548E-2</v>
      </c>
      <c r="AT67">
        <f t="shared" si="27"/>
        <v>-3.7131819360726681E-2</v>
      </c>
      <c r="AU67">
        <f t="shared" si="23"/>
        <v>-9.3966236749670223E-2</v>
      </c>
      <c r="AW67">
        <v>64</v>
      </c>
      <c r="AX67">
        <f>IF(Z67&gt;0, (R67*SUMPRODUCT(K67:$K$98, X67:$X$98)-K67*$AZ$3)/Z67, 0)</f>
        <v>-2.1380912320382214E+19</v>
      </c>
    </row>
    <row r="68" spans="5:50" x14ac:dyDescent="0.25">
      <c r="E68">
        <v>2068</v>
      </c>
      <c r="F68" s="5">
        <v>3.5571999999999999E-2</v>
      </c>
      <c r="G68" s="5">
        <v>7.0000000000000007E-2</v>
      </c>
      <c r="H68" s="5">
        <f t="shared" ref="H68:H69" si="35">G68+$C$9</f>
        <v>0.12000000000000001</v>
      </c>
      <c r="I68" s="5">
        <f t="shared" ref="I68:I69" si="36">1+H68</f>
        <v>1.1200000000000001</v>
      </c>
      <c r="J68">
        <f t="shared" ref="J68:J69" si="37">1/I68</f>
        <v>0.89285714285714279</v>
      </c>
      <c r="K68">
        <f t="shared" si="20"/>
        <v>1.6170478387293595E-3</v>
      </c>
      <c r="L68" s="2">
        <v>65</v>
      </c>
      <c r="M68" s="6">
        <v>0.88304594599999997</v>
      </c>
      <c r="Q68" s="4">
        <f t="shared" si="21"/>
        <v>25</v>
      </c>
      <c r="R68">
        <f t="shared" si="28"/>
        <v>500000</v>
      </c>
      <c r="S68">
        <f t="shared" si="29"/>
        <v>-1.7848879562859338E+20</v>
      </c>
      <c r="U68">
        <f t="shared" ref="U68:U69" si="38">M68</f>
        <v>0.88304594599999997</v>
      </c>
      <c r="V68">
        <f t="shared" ref="V68:V69" si="39">$C$10</f>
        <v>0.01</v>
      </c>
      <c r="W68">
        <f t="shared" ref="W68:W69" si="40">Z67</f>
        <v>1.2231030322744178E-17</v>
      </c>
      <c r="X68">
        <f t="shared" ref="X68:X69" si="41">U68*W68</f>
        <v>1.0800561741902317E-17</v>
      </c>
      <c r="Y68">
        <f t="shared" ref="Y68:Y69" si="42">V68*W68</f>
        <v>1.2231030322744178E-19</v>
      </c>
      <c r="Z68">
        <f t="shared" ref="Z68:Z69" si="43">MAX(0, W68-X68-Y68)</f>
        <v>1.3081582776144193E-18</v>
      </c>
      <c r="AB68">
        <f t="shared" ref="AB68:AB69" si="44">AC67</f>
        <v>-261.51058691852944</v>
      </c>
      <c r="AC68">
        <f t="shared" si="30"/>
        <v>-233.49159546297281</v>
      </c>
      <c r="AE68">
        <f t="shared" si="31"/>
        <v>0</v>
      </c>
      <c r="AF68">
        <f t="shared" si="24"/>
        <v>0</v>
      </c>
      <c r="AG68">
        <f t="shared" si="24"/>
        <v>-3.2703956940360481E-17</v>
      </c>
      <c r="AH68">
        <f t="shared" si="32"/>
        <v>-5.4002808709511587E-12</v>
      </c>
      <c r="AI68">
        <f t="shared" si="33"/>
        <v>-5.4003135749080994E-12</v>
      </c>
      <c r="AJ68">
        <f t="shared" si="34"/>
        <v>-28.01899145555663</v>
      </c>
      <c r="AK68">
        <f t="shared" si="22"/>
        <v>-18.305741084297061</v>
      </c>
      <c r="AL68">
        <f t="shared" si="26"/>
        <v>-46.324732539859092</v>
      </c>
      <c r="AN68">
        <f t="shared" si="27"/>
        <v>0</v>
      </c>
      <c r="AO68">
        <f t="shared" si="27"/>
        <v>0</v>
      </c>
      <c r="AP68">
        <f t="shared" si="27"/>
        <v>-5.2883862888307952E-20</v>
      </c>
      <c r="AQ68">
        <f t="shared" si="27"/>
        <v>-8.7325125109030753E-15</v>
      </c>
      <c r="AR68">
        <f t="shared" si="27"/>
        <v>-8.732565394765963E-15</v>
      </c>
      <c r="AS68">
        <f t="shared" si="27"/>
        <v>-4.5308049576584242E-2</v>
      </c>
      <c r="AT68">
        <f t="shared" si="27"/>
        <v>-2.9601259056701804E-2</v>
      </c>
      <c r="AU68">
        <f t="shared" si="23"/>
        <v>-7.4909308633294786E-2</v>
      </c>
      <c r="AW68">
        <v>65</v>
      </c>
      <c r="AX68">
        <f>IF(Z68&gt;0, (R68*SUMPRODUCT(K68:$K$98, X68:$X$98)-K68*$AZ$3)/Z68, 0)</f>
        <v>-1.7848879562859338E+20</v>
      </c>
    </row>
    <row r="69" spans="5:50" x14ac:dyDescent="0.25">
      <c r="E69">
        <v>2069</v>
      </c>
      <c r="F69" s="5">
        <v>3.5571999999999999E-2</v>
      </c>
      <c r="G69" s="5">
        <v>7.0000000000000007E-2</v>
      </c>
      <c r="H69" s="5">
        <f t="shared" si="35"/>
        <v>0.12000000000000001</v>
      </c>
      <c r="I69" s="5">
        <f t="shared" si="36"/>
        <v>1.1200000000000001</v>
      </c>
      <c r="J69">
        <f t="shared" si="37"/>
        <v>0.89285714285714279</v>
      </c>
      <c r="K69">
        <f t="shared" ref="K69" si="45">K68*J69</f>
        <v>1.4437927131512138E-3</v>
      </c>
      <c r="L69" s="2">
        <v>66</v>
      </c>
      <c r="M69" s="6">
        <v>1</v>
      </c>
      <c r="Q69" s="4">
        <f t="shared" ref="Q69" si="46">$C$8</f>
        <v>25</v>
      </c>
      <c r="R69">
        <f t="shared" si="28"/>
        <v>500000</v>
      </c>
      <c r="S69">
        <f t="shared" si="29"/>
        <v>0</v>
      </c>
      <c r="U69">
        <f t="shared" si="38"/>
        <v>1</v>
      </c>
      <c r="V69">
        <f t="shared" si="39"/>
        <v>0.01</v>
      </c>
      <c r="W69">
        <f t="shared" si="40"/>
        <v>1.3081582776144193E-18</v>
      </c>
      <c r="X69">
        <f t="shared" si="41"/>
        <v>1.3081582776144193E-18</v>
      </c>
      <c r="Y69">
        <f t="shared" si="42"/>
        <v>1.3081582776144193E-20</v>
      </c>
      <c r="Z69">
        <f t="shared" si="43"/>
        <v>0</v>
      </c>
      <c r="AB69">
        <f t="shared" si="44"/>
        <v>-233.49159546297281</v>
      </c>
      <c r="AC69">
        <f t="shared" si="30"/>
        <v>0</v>
      </c>
      <c r="AE69">
        <f t="shared" si="31"/>
        <v>0</v>
      </c>
      <c r="AF69">
        <f t="shared" si="24"/>
        <v>0</v>
      </c>
      <c r="AG69">
        <f t="shared" si="24"/>
        <v>0</v>
      </c>
      <c r="AH69">
        <f t="shared" si="32"/>
        <v>-6.540791388072096E-13</v>
      </c>
      <c r="AI69">
        <f t="shared" si="33"/>
        <v>-6.540791388072096E-13</v>
      </c>
      <c r="AJ69">
        <f t="shared" si="34"/>
        <v>-233.49159546297281</v>
      </c>
      <c r="AK69">
        <f t="shared" si="22"/>
        <v>-16.344411682408097</v>
      </c>
      <c r="AL69">
        <f t="shared" si="26"/>
        <v>-249.83600714538156</v>
      </c>
      <c r="AN69">
        <f t="shared" si="27"/>
        <v>0</v>
      </c>
      <c r="AO69">
        <f t="shared" si="27"/>
        <v>0</v>
      </c>
      <c r="AP69">
        <f t="shared" si="27"/>
        <v>0</v>
      </c>
      <c r="AQ69">
        <f t="shared" si="27"/>
        <v>-9.4435469443407059E-16</v>
      </c>
      <c r="AR69">
        <f t="shared" si="27"/>
        <v>-9.4435469443407059E-16</v>
      </c>
      <c r="AS69">
        <f t="shared" si="27"/>
        <v>-0.33711346411149118</v>
      </c>
      <c r="AT69">
        <f t="shared" si="27"/>
        <v>-2.359794248780438E-2</v>
      </c>
      <c r="AU69">
        <f t="shared" si="23"/>
        <v>-0.36071140659929646</v>
      </c>
      <c r="AW69">
        <v>66</v>
      </c>
      <c r="AX69">
        <f>IF(Z69&gt;0, (R69*SUMPRODUCT(K69:$K$98, X69:$X$98)-K69*$AZ$3)/Z69, 0)</f>
        <v>0</v>
      </c>
    </row>
    <row r="70" spans="5:50" x14ac:dyDescent="0.25">
      <c r="F70" s="5"/>
      <c r="G70" s="5"/>
      <c r="H70" s="5"/>
      <c r="I70" s="5"/>
      <c r="M70" s="6"/>
      <c r="Q70" s="4"/>
      <c r="AX70">
        <f>IF(Z70&gt;0, (R70*SUMPRODUCT(K70:$K$98, X70:$X$98)-K70*$AZ$3)/Z70, 0)</f>
        <v>0</v>
      </c>
    </row>
    <row r="71" spans="5:50" x14ac:dyDescent="0.25">
      <c r="F71" s="5"/>
      <c r="G71" s="5"/>
      <c r="H71" s="5"/>
      <c r="I71" s="5"/>
      <c r="M71" s="6"/>
      <c r="Q71" s="4"/>
      <c r="AN71" s="8">
        <f t="shared" ref="AN71:AU71" si="47">SUM(AN3:AN69)</f>
        <v>303818.57194099133</v>
      </c>
      <c r="AO71" s="8">
        <f t="shared" si="47"/>
        <v>-30381.857194099135</v>
      </c>
      <c r="AP71" s="8">
        <f t="shared" si="47"/>
        <v>-381.02265911640683</v>
      </c>
      <c r="AQ71" s="8">
        <f t="shared" si="47"/>
        <v>-144393.74635103263</v>
      </c>
      <c r="AR71" s="8">
        <f t="shared" si="47"/>
        <v>128661.94573674312</v>
      </c>
      <c r="AS71" s="8">
        <f t="shared" si="47"/>
        <v>-7680.1630364351322</v>
      </c>
      <c r="AT71" s="8">
        <f t="shared" si="47"/>
        <v>1072.5923497841127</v>
      </c>
      <c r="AU71" s="8">
        <f t="shared" si="47"/>
        <v>122054.37505009199</v>
      </c>
      <c r="AX71">
        <f>IF(Z71&gt;0, (R71*SUMPRODUCT(K71:$K$98, X71:$X$98)-K71*$AZ$3)/Z71, 0)</f>
        <v>0</v>
      </c>
    </row>
    <row r="72" spans="5:50" x14ac:dyDescent="0.25">
      <c r="F72" s="5"/>
      <c r="G72" s="5"/>
      <c r="H72" s="5"/>
      <c r="I72" s="5"/>
      <c r="M72" s="6"/>
      <c r="Q72" s="4"/>
      <c r="AX72">
        <f>IF(Z72&gt;0, (R72*SUMPRODUCT(K72:$K$98, X72:$X$98)-K72*$AZ$3)/Z72, 0)</f>
        <v>0</v>
      </c>
    </row>
    <row r="73" spans="5:50" x14ac:dyDescent="0.25">
      <c r="F73" s="5"/>
      <c r="G73" s="5"/>
      <c r="H73" s="5"/>
      <c r="I73" s="5"/>
      <c r="M73" s="6"/>
      <c r="Q73" s="4"/>
      <c r="AX73">
        <f>IF(Z73&gt;0, (R73*SUMPRODUCT(K73:$K$98, X73:$X$98)-K73*$AZ$3)/Z73, 0)</f>
        <v>0</v>
      </c>
    </row>
    <row r="74" spans="5:50" x14ac:dyDescent="0.25">
      <c r="F74" s="5"/>
      <c r="G74" s="5"/>
      <c r="H74" s="5"/>
      <c r="I74" s="5"/>
      <c r="M74" s="6"/>
      <c r="Q74" s="4"/>
      <c r="AX74">
        <f>IF(Z74&gt;0, (R74*SUMPRODUCT(K74:$K$98, X74:$X$98)-K74*$AZ$3)/Z74, 0)</f>
        <v>0</v>
      </c>
    </row>
    <row r="75" spans="5:50" x14ac:dyDescent="0.25">
      <c r="F75" s="5"/>
      <c r="G75" s="5"/>
      <c r="H75" s="5"/>
      <c r="I75" s="5"/>
      <c r="M75" s="6"/>
      <c r="Q75" s="4"/>
      <c r="AX75">
        <f>IF(Z75&gt;0, (R75*SUMPRODUCT(K75:$K$98, X75:$X$98)-K75*$AZ$3)/Z75, 0)</f>
        <v>0</v>
      </c>
    </row>
    <row r="76" spans="5:50" x14ac:dyDescent="0.25">
      <c r="F76" s="5"/>
      <c r="G76" s="5"/>
      <c r="H76" s="5"/>
      <c r="I76" s="5"/>
      <c r="M76" s="6"/>
      <c r="Q76" s="4"/>
      <c r="AX76">
        <f>IF(Z76&gt;0, (R76*SUMPRODUCT(K76:$K$98, X76:$X$98)-K76*$AZ$3)/Z76, 0)</f>
        <v>0</v>
      </c>
    </row>
    <row r="77" spans="5:50" x14ac:dyDescent="0.25">
      <c r="F77" s="5"/>
      <c r="G77" s="5"/>
      <c r="H77" s="5"/>
      <c r="I77" s="5"/>
      <c r="M77" s="6"/>
      <c r="Q77" s="4"/>
      <c r="AX77">
        <f>IF(Z77&gt;0, (R77*SUMPRODUCT(K77:$K$98, X77:$X$98)-K77*$AZ$3)/Z77, 0)</f>
        <v>0</v>
      </c>
    </row>
    <row r="78" spans="5:50" x14ac:dyDescent="0.25">
      <c r="F78" s="5"/>
      <c r="G78" s="5"/>
      <c r="H78" s="5"/>
      <c r="I78" s="5"/>
      <c r="M78" s="6"/>
      <c r="Q78" s="4"/>
      <c r="AX78">
        <f>IF(Z78&gt;0, (R78*SUMPRODUCT(K78:$K$98, X78:$X$98)-K78*$AZ$3)/Z78, 0)</f>
        <v>0</v>
      </c>
    </row>
    <row r="79" spans="5:50" x14ac:dyDescent="0.25">
      <c r="F79" s="5"/>
      <c r="G79" s="5"/>
      <c r="H79" s="5"/>
      <c r="I79" s="5"/>
      <c r="M79" s="6"/>
      <c r="Q79" s="4"/>
      <c r="AX79">
        <f>IF(Z79&gt;0, (R79*SUMPRODUCT(K79:$K$98, X79:$X$98)-K79*$AZ$3)/Z79, 0)</f>
        <v>0</v>
      </c>
    </row>
    <row r="80" spans="5:50" x14ac:dyDescent="0.25">
      <c r="F80" s="5"/>
      <c r="G80" s="5"/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/>
      <c r="G81" s="5"/>
      <c r="H81" s="5"/>
      <c r="I81" s="5"/>
      <c r="M81" s="6"/>
      <c r="Q81" s="4"/>
      <c r="AX81">
        <f>IF(Z81&gt;0, (R81*SUMPRODUCT(K81:$K$98, X81:$X$98)-K81*$AZ$3)/Z81, 0)</f>
        <v>0</v>
      </c>
    </row>
    <row r="82" spans="2:50" x14ac:dyDescent="0.25">
      <c r="F82" s="5"/>
      <c r="G82" s="5"/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/>
      <c r="G83" s="5"/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/>
      <c r="G84" s="5"/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/>
      <c r="G85" s="5"/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/>
      <c r="G86" s="5"/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/>
      <c r="G87" s="5"/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/>
      <c r="G88" s="5"/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/>
      <c r="G89" s="5"/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/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/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/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/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/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/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/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/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/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71:AU71">
    <cfRule type="cellIs" dxfId="8" priority="1" operator="lessThan">
      <formula>0</formula>
    </cfRule>
  </conditionalFormatting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3BF0A-C074-4490-AC4E-CF896AE56EF2}">
  <dimension ref="A1:AZ100"/>
  <sheetViews>
    <sheetView workbookViewId="0">
      <selection activeCell="M33" sqref="M33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0</v>
      </c>
      <c r="Q1" t="s">
        <v>1</v>
      </c>
      <c r="W1" t="s">
        <v>2</v>
      </c>
      <c r="AB1" t="s">
        <v>46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f>'S.26.04.E'!C3*(1+C12)</f>
        <v>67148.694662778857</v>
      </c>
      <c r="K3">
        <v>1</v>
      </c>
      <c r="L3" s="2">
        <v>0</v>
      </c>
      <c r="O3">
        <f>$C$3</f>
        <v>67148.694662778857</v>
      </c>
      <c r="P3">
        <f>O3*C5</f>
        <v>6714.8694662778862</v>
      </c>
      <c r="Q3" s="4">
        <f>B8</f>
        <v>200</v>
      </c>
      <c r="R3">
        <f t="shared" ref="R3:R66" si="0">$C$6</f>
        <v>1000000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67148.694662778857</v>
      </c>
      <c r="AF3">
        <f t="shared" ref="AF3:AG34" si="4">-$Z3*P3</f>
        <v>-6714.8694662778862</v>
      </c>
      <c r="AG3">
        <f t="shared" si="4"/>
        <v>-200</v>
      </c>
      <c r="AH3">
        <f t="shared" ref="AH3:AH66" si="5">-X3*R3</f>
        <v>0</v>
      </c>
      <c r="AI3">
        <f t="shared" ref="AI3:AI34" si="6">SUM(AE3:AH3)</f>
        <v>60233.825196500969</v>
      </c>
      <c r="AJ3">
        <f t="shared" ref="AJ3:AJ66" si="7">AB3-AC3</f>
        <v>0</v>
      </c>
      <c r="AL3">
        <f t="shared" ref="AL3:AL34" si="8">SUM(AI3:AK3)</f>
        <v>60233.825196500969</v>
      </c>
      <c r="AN3">
        <f t="shared" ref="AN3:AU34" si="9">AE3*$K3</f>
        <v>67148.694662778857</v>
      </c>
      <c r="AO3">
        <f t="shared" si="9"/>
        <v>-6714.8694662778862</v>
      </c>
      <c r="AP3">
        <f t="shared" si="9"/>
        <v>-200</v>
      </c>
      <c r="AQ3">
        <f t="shared" si="9"/>
        <v>0</v>
      </c>
      <c r="AR3">
        <f t="shared" si="9"/>
        <v>60233.825196500969</v>
      </c>
      <c r="AS3">
        <f t="shared" si="9"/>
        <v>0</v>
      </c>
      <c r="AT3">
        <f t="shared" si="9"/>
        <v>0</v>
      </c>
      <c r="AU3">
        <f t="shared" si="9"/>
        <v>60233.825196500969</v>
      </c>
      <c r="AW3">
        <v>0</v>
      </c>
      <c r="AX3">
        <f>IF(Z3&gt;0, (R3*SUMPRODUCT(K3:$K$98, X3:$X$98)-K3*$AZ$3)/Z3, 0)</f>
        <v>0</v>
      </c>
      <c r="AZ3">
        <f>C6*SUMPRODUCT(X4:X98, K4:K98)/1</f>
        <v>34893.367258399339</v>
      </c>
    </row>
    <row r="4" spans="1:52" x14ac:dyDescent="0.25">
      <c r="A4" t="s">
        <v>14</v>
      </c>
      <c r="C4" t="s">
        <v>37</v>
      </c>
      <c r="E4">
        <v>2004</v>
      </c>
      <c r="F4" s="5">
        <f t="array" ref="F4:F98">EconomicRates!C44:C138</f>
        <v>1.5900000000000001E-2</v>
      </c>
      <c r="G4" s="5">
        <f t="array" ref="G4:G98">EconomicRates!D44:D138</f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98">Mortalities!B2:B96</f>
        <v>1.784809E-3</v>
      </c>
      <c r="R4">
        <f t="shared" si="0"/>
        <v>1000000</v>
      </c>
      <c r="S4">
        <f t="shared" si="1"/>
        <v>2368.4595681227588</v>
      </c>
      <c r="U4">
        <f t="shared" ref="U4:U67" si="13">M4</f>
        <v>1.784809E-3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1.784809E-3</v>
      </c>
      <c r="Y4">
        <f t="shared" ref="Y4:Y67" si="17">V4*W4</f>
        <v>0.01</v>
      </c>
      <c r="Z4">
        <f t="shared" ref="Z4:Z67" si="18">MAX(0, W4-X4-Y4)</f>
        <v>0.98821519099999999</v>
      </c>
      <c r="AB4">
        <f t="shared" ref="AB4:AB67" si="19">AC3</f>
        <v>0</v>
      </c>
      <c r="AC4">
        <f t="shared" si="2"/>
        <v>2340.5477244882095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-1784.809</v>
      </c>
      <c r="AI4">
        <f t="shared" si="6"/>
        <v>-1784.809</v>
      </c>
      <c r="AJ4">
        <f t="shared" si="7"/>
        <v>-2340.5477244882095</v>
      </c>
      <c r="AK4">
        <f>G4*SUM(AB4, AE4:AF4)</f>
        <v>0</v>
      </c>
      <c r="AL4">
        <f t="shared" si="8"/>
        <v>-4125.3567244882097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-1665.0890941319153</v>
      </c>
      <c r="AR4">
        <f t="shared" si="9"/>
        <v>-1665.0890941319153</v>
      </c>
      <c r="AS4">
        <f t="shared" si="9"/>
        <v>-2183.5504473255055</v>
      </c>
      <c r="AT4">
        <f t="shared" si="9"/>
        <v>0</v>
      </c>
      <c r="AU4">
        <f t="shared" si="9"/>
        <v>-3848.6395414574208</v>
      </c>
      <c r="AW4">
        <v>1</v>
      </c>
      <c r="AX4">
        <f>IF(Z4&gt;0, (R4*SUMPRODUCT(K4:$K$98, X4:$X$98)-K4*$AZ$3)/Z4, 0)</f>
        <v>2368.4595681227588</v>
      </c>
    </row>
    <row r="5" spans="1:52" x14ac:dyDescent="0.25">
      <c r="C5" s="2">
        <f>'S.26.04.A'!C5</f>
        <v>0.1</v>
      </c>
      <c r="E5">
        <v>2005</v>
      </c>
      <c r="F5" s="5">
        <v>3.6400000000000002E-2</v>
      </c>
      <c r="G5" s="5"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1.7924099999999999E-3</v>
      </c>
      <c r="Q5" s="4">
        <f t="shared" ref="Q5:Q68" si="21">$C$8</f>
        <v>25</v>
      </c>
      <c r="R5">
        <f t="shared" si="0"/>
        <v>1000000</v>
      </c>
      <c r="S5">
        <f t="shared" si="1"/>
        <v>3472.0590377827175</v>
      </c>
      <c r="U5">
        <f t="shared" si="13"/>
        <v>1.7924099999999999E-3</v>
      </c>
      <c r="V5">
        <f t="shared" si="14"/>
        <v>0.01</v>
      </c>
      <c r="W5">
        <f t="shared" si="15"/>
        <v>0.98821519099999999</v>
      </c>
      <c r="X5">
        <f t="shared" si="16"/>
        <v>1.7712867905003099E-3</v>
      </c>
      <c r="Y5">
        <f t="shared" si="17"/>
        <v>9.8821519099999994E-3</v>
      </c>
      <c r="Z5">
        <f t="shared" si="18"/>
        <v>0.97656175229949971</v>
      </c>
      <c r="AB5">
        <f t="shared" si="19"/>
        <v>2340.5477244882095</v>
      </c>
      <c r="AC5">
        <f t="shared" si="2"/>
        <v>3390.6800580244053</v>
      </c>
      <c r="AE5">
        <f t="shared" si="3"/>
        <v>0</v>
      </c>
      <c r="AF5">
        <f t="shared" si="4"/>
        <v>0</v>
      </c>
      <c r="AG5">
        <f t="shared" si="4"/>
        <v>-24.414043807487491</v>
      </c>
      <c r="AH5">
        <f t="shared" si="5"/>
        <v>-1771.28679050031</v>
      </c>
      <c r="AI5">
        <f t="shared" si="6"/>
        <v>-1795.7008343077975</v>
      </c>
      <c r="AJ5">
        <f t="shared" si="7"/>
        <v>-1050.1323335361958</v>
      </c>
      <c r="AK5">
        <f>G5*SUM(AB5, AE5:AF5)</f>
        <v>95.962456704016589</v>
      </c>
      <c r="AL5">
        <f t="shared" si="8"/>
        <v>-2749.8707111399772</v>
      </c>
      <c r="AN5">
        <f t="shared" si="9"/>
        <v>0</v>
      </c>
      <c r="AO5">
        <f t="shared" si="9"/>
        <v>0</v>
      </c>
      <c r="AP5">
        <f t="shared" si="9"/>
        <v>-20.876644603586456</v>
      </c>
      <c r="AQ5">
        <f t="shared" si="9"/>
        <v>-1514.641536153933</v>
      </c>
      <c r="AR5">
        <f t="shared" si="9"/>
        <v>-1535.5181807575195</v>
      </c>
      <c r="AS5">
        <f t="shared" si="9"/>
        <v>-897.97657802377171</v>
      </c>
      <c r="AT5">
        <f t="shared" si="9"/>
        <v>82.058266123140001</v>
      </c>
      <c r="AU5">
        <f t="shared" si="9"/>
        <v>-2351.4364926581516</v>
      </c>
      <c r="AW5">
        <v>2</v>
      </c>
      <c r="AX5">
        <f>IF(Z5&gt;0, (R5*SUMPRODUCT(K5:$K$98, X5:$X$98)-K5*$AZ$3)/Z5, 0)</f>
        <v>3472.0590377827175</v>
      </c>
    </row>
    <row r="6" spans="1:52" x14ac:dyDescent="0.25">
      <c r="A6" t="s">
        <v>16</v>
      </c>
      <c r="C6" s="2">
        <v>1000000</v>
      </c>
      <c r="E6">
        <v>2006</v>
      </c>
      <c r="F6" s="5">
        <v>5.8799999999999998E-2</v>
      </c>
      <c r="G6" s="5"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1.8014369999999999E-3</v>
      </c>
      <c r="Q6" s="4">
        <f t="shared" si="21"/>
        <v>25</v>
      </c>
      <c r="R6">
        <f t="shared" si="0"/>
        <v>1000000</v>
      </c>
      <c r="S6">
        <f t="shared" si="1"/>
        <v>4970.3208881840083</v>
      </c>
      <c r="U6">
        <f t="shared" si="13"/>
        <v>1.8014369999999999E-3</v>
      </c>
      <c r="V6">
        <f t="shared" si="14"/>
        <v>0.01</v>
      </c>
      <c r="W6">
        <f t="shared" si="15"/>
        <v>0.97656175229949971</v>
      </c>
      <c r="X6">
        <f t="shared" si="16"/>
        <v>1.7592144733771537E-3</v>
      </c>
      <c r="Y6">
        <f t="shared" si="17"/>
        <v>9.765617522994997E-3</v>
      </c>
      <c r="Z6">
        <f t="shared" si="18"/>
        <v>0.9650369203031276</v>
      </c>
      <c r="AB6">
        <f t="shared" si="19"/>
        <v>3390.6800580244053</v>
      </c>
      <c r="AC6">
        <f t="shared" si="2"/>
        <v>4796.5431628514016</v>
      </c>
      <c r="AE6">
        <f t="shared" si="3"/>
        <v>0</v>
      </c>
      <c r="AF6">
        <f t="shared" si="4"/>
        <v>0</v>
      </c>
      <c r="AG6">
        <f t="shared" si="4"/>
        <v>-24.125923007578191</v>
      </c>
      <c r="AH6">
        <f t="shared" si="5"/>
        <v>-1759.2144733771538</v>
      </c>
      <c r="AI6">
        <f t="shared" si="6"/>
        <v>-1783.340396384732</v>
      </c>
      <c r="AJ6">
        <f t="shared" si="7"/>
        <v>-1405.8631048269963</v>
      </c>
      <c r="AK6">
        <f>G6*SUM(AB6, AE6:AF6)</f>
        <v>198.35478339442773</v>
      </c>
      <c r="AL6">
        <f t="shared" si="8"/>
        <v>-2990.8487178173009</v>
      </c>
      <c r="AN6">
        <f t="shared" si="9"/>
        <v>0</v>
      </c>
      <c r="AO6">
        <f t="shared" si="9"/>
        <v>0</v>
      </c>
      <c r="AP6">
        <f t="shared" si="9"/>
        <v>-18.61097897837243</v>
      </c>
      <c r="AQ6">
        <f t="shared" si="9"/>
        <v>-1357.0756887596201</v>
      </c>
      <c r="AR6">
        <f t="shared" si="9"/>
        <v>-1375.6866677379924</v>
      </c>
      <c r="AS6">
        <f t="shared" si="9"/>
        <v>-1084.4968991315318</v>
      </c>
      <c r="AT6">
        <f t="shared" si="9"/>
        <v>153.01286930467907</v>
      </c>
      <c r="AU6">
        <f t="shared" si="9"/>
        <v>-2307.1706975648453</v>
      </c>
      <c r="AW6">
        <v>3</v>
      </c>
      <c r="AX6">
        <f>IF(Z6&gt;0, (R6*SUMPRODUCT(K6:$K$98, X6:$X$98)-K6*$AZ$3)/Z6, 0)</f>
        <v>4970.3208881840083</v>
      </c>
    </row>
    <row r="7" spans="1:52" x14ac:dyDescent="0.25">
      <c r="A7" t="s">
        <v>15</v>
      </c>
      <c r="B7" t="s">
        <v>37</v>
      </c>
      <c r="C7" t="s">
        <v>47</v>
      </c>
      <c r="E7">
        <v>2007</v>
      </c>
      <c r="F7" s="5">
        <v>5.4699999999999999E-2</v>
      </c>
      <c r="G7" s="5"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1.8114139999999999E-3</v>
      </c>
      <c r="Q7" s="4">
        <f t="shared" si="21"/>
        <v>25</v>
      </c>
      <c r="R7">
        <f t="shared" si="0"/>
        <v>1000000</v>
      </c>
      <c r="S7">
        <f t="shared" si="1"/>
        <v>6151.6379471141872</v>
      </c>
      <c r="U7">
        <f t="shared" si="13"/>
        <v>1.8114139999999999E-3</v>
      </c>
      <c r="V7">
        <f t="shared" si="14"/>
        <v>0.01</v>
      </c>
      <c r="W7">
        <f t="shared" si="15"/>
        <v>0.9650369203031276</v>
      </c>
      <c r="X7">
        <f t="shared" si="16"/>
        <v>1.7480813879539696E-3</v>
      </c>
      <c r="Y7">
        <f t="shared" si="17"/>
        <v>9.6503692030312765E-3</v>
      </c>
      <c r="Z7">
        <f t="shared" si="18"/>
        <v>0.95363846971214228</v>
      </c>
      <c r="AB7">
        <f t="shared" si="19"/>
        <v>4796.5431628514016</v>
      </c>
      <c r="AC7">
        <f t="shared" si="2"/>
        <v>5866.4385981091182</v>
      </c>
      <c r="AE7">
        <f t="shared" si="3"/>
        <v>0</v>
      </c>
      <c r="AF7">
        <f t="shared" si="4"/>
        <v>0</v>
      </c>
      <c r="AG7">
        <f t="shared" si="4"/>
        <v>-23.840961742803557</v>
      </c>
      <c r="AH7">
        <f t="shared" si="5"/>
        <v>-1748.0813879539696</v>
      </c>
      <c r="AI7">
        <f t="shared" si="6"/>
        <v>-1771.9223496967732</v>
      </c>
      <c r="AJ7">
        <f t="shared" si="7"/>
        <v>-1069.8954352577166</v>
      </c>
      <c r="AK7">
        <f>G7*SUM(AB7, AE7:AF7)</f>
        <v>235.5102692960038</v>
      </c>
      <c r="AL7">
        <f t="shared" si="8"/>
        <v>-2606.3075156584864</v>
      </c>
      <c r="AN7">
        <f t="shared" si="9"/>
        <v>0</v>
      </c>
      <c r="AO7">
        <f t="shared" si="9"/>
        <v>0</v>
      </c>
      <c r="AP7">
        <f t="shared" si="9"/>
        <v>-16.732924211367099</v>
      </c>
      <c r="AQ7">
        <f t="shared" si="9"/>
        <v>-1226.9015694706404</v>
      </c>
      <c r="AR7">
        <f t="shared" si="9"/>
        <v>-1243.6344936820076</v>
      </c>
      <c r="AS7">
        <f t="shared" si="9"/>
        <v>-750.91262782882006</v>
      </c>
      <c r="AT7">
        <f t="shared" si="9"/>
        <v>165.29431696765414</v>
      </c>
      <c r="AU7">
        <f t="shared" si="9"/>
        <v>-1829.2528045431739</v>
      </c>
      <c r="AW7">
        <v>4</v>
      </c>
      <c r="AX7">
        <f>IF(Z7&gt;0, (R7*SUMPRODUCT(K7:$K$98, X7:$X$98)-K7*$AZ$3)/Z7, 0)</f>
        <v>6151.6379471141872</v>
      </c>
    </row>
    <row r="8" spans="1:52" x14ac:dyDescent="0.25">
      <c r="B8" s="2">
        <f>'S.26.04.A'!B8</f>
        <v>200</v>
      </c>
      <c r="C8" s="2">
        <f>'S.26.04.A'!C8</f>
        <v>25</v>
      </c>
      <c r="E8">
        <v>2008</v>
      </c>
      <c r="F8" s="5">
        <v>2.2499999999999999E-2</v>
      </c>
      <c r="G8" s="5"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1.8237660000000001E-3</v>
      </c>
      <c r="Q8" s="4">
        <f t="shared" si="21"/>
        <v>25</v>
      </c>
      <c r="R8">
        <f t="shared" si="0"/>
        <v>1000000</v>
      </c>
      <c r="S8">
        <f t="shared" si="1"/>
        <v>6652.9240672120159</v>
      </c>
      <c r="U8">
        <f t="shared" si="13"/>
        <v>1.8237660000000001E-3</v>
      </c>
      <c r="V8">
        <f t="shared" si="14"/>
        <v>0.01</v>
      </c>
      <c r="W8">
        <f t="shared" si="15"/>
        <v>0.95363846971214228</v>
      </c>
      <c r="X8">
        <f t="shared" si="16"/>
        <v>1.739213417353035E-3</v>
      </c>
      <c r="Y8">
        <f t="shared" si="17"/>
        <v>9.5363846971214233E-3</v>
      </c>
      <c r="Z8">
        <f t="shared" si="18"/>
        <v>0.94236287159766785</v>
      </c>
      <c r="AB8">
        <f t="shared" si="19"/>
        <v>5866.4385981091182</v>
      </c>
      <c r="AC8">
        <f t="shared" si="2"/>
        <v>6269.4686284991512</v>
      </c>
      <c r="AE8">
        <f t="shared" si="3"/>
        <v>0</v>
      </c>
      <c r="AF8">
        <f t="shared" si="4"/>
        <v>0</v>
      </c>
      <c r="AG8">
        <f t="shared" si="4"/>
        <v>-23.559071789941697</v>
      </c>
      <c r="AH8">
        <f t="shared" si="5"/>
        <v>-1739.2134173530351</v>
      </c>
      <c r="AI8">
        <f t="shared" si="6"/>
        <v>-1762.7724891429768</v>
      </c>
      <c r="AJ8">
        <f t="shared" si="7"/>
        <v>-403.03003039003306</v>
      </c>
      <c r="AK8">
        <f>G8*SUM(AB8, AE8:AF8)</f>
        <v>124.95514213972422</v>
      </c>
      <c r="AL8">
        <f t="shared" si="8"/>
        <v>-2040.847377393286</v>
      </c>
      <c r="AN8">
        <f t="shared" si="9"/>
        <v>0</v>
      </c>
      <c r="AO8">
        <f t="shared" si="9"/>
        <v>0</v>
      </c>
      <c r="AP8">
        <f t="shared" si="9"/>
        <v>-15.434591646594008</v>
      </c>
      <c r="AQ8">
        <f t="shared" si="9"/>
        <v>-1139.4357605626112</v>
      </c>
      <c r="AR8">
        <f t="shared" si="9"/>
        <v>-1154.8703522092051</v>
      </c>
      <c r="AS8">
        <f t="shared" si="9"/>
        <v>-264.04282799632011</v>
      </c>
      <c r="AT8">
        <f t="shared" si="9"/>
        <v>81.863649394377404</v>
      </c>
      <c r="AU8">
        <f t="shared" si="9"/>
        <v>-1337.0495308111481</v>
      </c>
      <c r="AW8">
        <v>5</v>
      </c>
      <c r="AX8">
        <f>IF(Z8&gt;0, (R8*SUMPRODUCT(K8:$K$98, X8:$X$98)-K8*$AZ$3)/Z8, 0)</f>
        <v>6652.9240672120159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1.843244E-3</v>
      </c>
      <c r="Q9" s="4">
        <f t="shared" si="21"/>
        <v>25</v>
      </c>
      <c r="R9">
        <f t="shared" si="0"/>
        <v>1000000</v>
      </c>
      <c r="S9">
        <f t="shared" si="1"/>
        <v>6808.6880217329235</v>
      </c>
      <c r="U9">
        <f t="shared" si="13"/>
        <v>1.843244E-3</v>
      </c>
      <c r="V9">
        <f t="shared" si="14"/>
        <v>0.01</v>
      </c>
      <c r="W9">
        <f t="shared" si="15"/>
        <v>0.94236287159766785</v>
      </c>
      <c r="X9">
        <f t="shared" si="16"/>
        <v>1.7370047088951716E-3</v>
      </c>
      <c r="Y9">
        <f t="shared" si="17"/>
        <v>9.4236287159766789E-3</v>
      </c>
      <c r="Z9">
        <f t="shared" si="18"/>
        <v>0.93120223817279602</v>
      </c>
      <c r="AB9">
        <f t="shared" si="19"/>
        <v>6269.4686284991512</v>
      </c>
      <c r="AC9">
        <f t="shared" si="2"/>
        <v>6340.2655248580049</v>
      </c>
      <c r="AE9">
        <f t="shared" si="3"/>
        <v>0</v>
      </c>
      <c r="AF9">
        <f t="shared" si="4"/>
        <v>0</v>
      </c>
      <c r="AG9">
        <f t="shared" si="4"/>
        <v>-23.280055954319899</v>
      </c>
      <c r="AH9">
        <f t="shared" si="5"/>
        <v>-1737.0047088951717</v>
      </c>
      <c r="AI9">
        <f t="shared" si="6"/>
        <v>-1760.2847648494917</v>
      </c>
      <c r="AJ9">
        <f t="shared" si="7"/>
        <v>-70.796896358853701</v>
      </c>
      <c r="AK9">
        <f t="shared" ref="AK9:AK72" si="22">G9*SUM(AB9:AB9, AE9:AF9)</f>
        <v>36.989864908144995</v>
      </c>
      <c r="AL9">
        <f t="shared" si="8"/>
        <v>-1794.0917963002005</v>
      </c>
      <c r="AN9">
        <f t="shared" si="9"/>
        <v>0</v>
      </c>
      <c r="AO9">
        <f t="shared" si="9"/>
        <v>0</v>
      </c>
      <c r="AP9">
        <f t="shared" si="9"/>
        <v>-14.44435648421539</v>
      </c>
      <c r="AQ9">
        <f t="shared" si="9"/>
        <v>-1077.7429091783131</v>
      </c>
      <c r="AR9">
        <f t="shared" si="9"/>
        <v>-1092.1872656625287</v>
      </c>
      <c r="AS9">
        <f t="shared" si="9"/>
        <v>-43.926681748098403</v>
      </c>
      <c r="AT9">
        <f t="shared" si="9"/>
        <v>22.950752183955579</v>
      </c>
      <c r="AU9">
        <f t="shared" si="9"/>
        <v>-1113.1631952266716</v>
      </c>
      <c r="AW9">
        <v>6</v>
      </c>
      <c r="AX9">
        <f>IF(Z9&gt;0, (R9*SUMPRODUCT(K9:$K$98, X9:$X$98)-K9*$AZ$3)/Z9, 0)</f>
        <v>6808.6880217329235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1.8660479999999999E-3</v>
      </c>
      <c r="Q10" s="4">
        <f t="shared" si="21"/>
        <v>25</v>
      </c>
      <c r="R10">
        <f t="shared" si="0"/>
        <v>1000000</v>
      </c>
      <c r="S10">
        <f t="shared" si="1"/>
        <v>6926.7559750104874</v>
      </c>
      <c r="U10">
        <f t="shared" si="13"/>
        <v>1.8660479999999999E-3</v>
      </c>
      <c r="V10">
        <f t="shared" si="14"/>
        <v>0.01</v>
      </c>
      <c r="W10">
        <f t="shared" si="15"/>
        <v>0.93120223817279602</v>
      </c>
      <c r="X10">
        <f t="shared" si="16"/>
        <v>1.7376680741378696E-3</v>
      </c>
      <c r="Y10">
        <f t="shared" si="17"/>
        <v>9.3120223817279597E-3</v>
      </c>
      <c r="Z10">
        <f t="shared" si="18"/>
        <v>0.92015254771693011</v>
      </c>
      <c r="AB10">
        <f t="shared" si="19"/>
        <v>6340.2655248580049</v>
      </c>
      <c r="AC10">
        <f t="shared" si="2"/>
        <v>6373.6721578193683</v>
      </c>
      <c r="AE10">
        <f t="shared" si="3"/>
        <v>0</v>
      </c>
      <c r="AF10">
        <f t="shared" si="4"/>
        <v>0</v>
      </c>
      <c r="AG10">
        <f t="shared" si="4"/>
        <v>-23.003813692923252</v>
      </c>
      <c r="AH10">
        <f t="shared" si="5"/>
        <v>-1737.6680741378696</v>
      </c>
      <c r="AI10">
        <f t="shared" si="6"/>
        <v>-1760.6718878307929</v>
      </c>
      <c r="AJ10">
        <f t="shared" si="7"/>
        <v>-33.406632961363357</v>
      </c>
      <c r="AK10">
        <f t="shared" si="22"/>
        <v>25.995088651917822</v>
      </c>
      <c r="AL10">
        <f t="shared" si="8"/>
        <v>-1768.0834321402385</v>
      </c>
      <c r="AN10">
        <f t="shared" si="9"/>
        <v>0</v>
      </c>
      <c r="AO10">
        <f t="shared" si="9"/>
        <v>0</v>
      </c>
      <c r="AP10">
        <f t="shared" si="9"/>
        <v>-13.540422215012407</v>
      </c>
      <c r="AQ10">
        <f t="shared" si="9"/>
        <v>-1022.8199422695062</v>
      </c>
      <c r="AR10">
        <f t="shared" si="9"/>
        <v>-1036.3603644845186</v>
      </c>
      <c r="AS10">
        <f t="shared" si="9"/>
        <v>-19.663692338890968</v>
      </c>
      <c r="AT10">
        <f t="shared" si="9"/>
        <v>15.301135740458866</v>
      </c>
      <c r="AU10">
        <f t="shared" si="9"/>
        <v>-1040.7229210829507</v>
      </c>
      <c r="AW10">
        <v>7</v>
      </c>
      <c r="AX10">
        <f>IF(Z10&gt;0, (R10*SUMPRODUCT(K10:$K$98, X10:$X$98)-K10*$AZ$3)/Z10, 0)</f>
        <v>6926.7559750104874</v>
      </c>
    </row>
    <row r="11" spans="1:52" x14ac:dyDescent="0.25">
      <c r="A11" t="s">
        <v>33</v>
      </c>
      <c r="C11" s="12">
        <f>AU100</f>
        <v>21564.080845735843</v>
      </c>
      <c r="E11">
        <v>2011</v>
      </c>
      <c r="F11" s="5">
        <v>1.5E-3</v>
      </c>
      <c r="G11" s="5"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1.8888519999999999E-3</v>
      </c>
      <c r="Q11" s="4">
        <f t="shared" si="21"/>
        <v>25</v>
      </c>
      <c r="R11">
        <f t="shared" si="0"/>
        <v>1000000</v>
      </c>
      <c r="S11">
        <f t="shared" si="1"/>
        <v>7009.9076403186409</v>
      </c>
      <c r="U11">
        <f t="shared" si="13"/>
        <v>1.8888519999999999E-3</v>
      </c>
      <c r="V11">
        <f t="shared" si="14"/>
        <v>0.01</v>
      </c>
      <c r="W11">
        <f t="shared" si="15"/>
        <v>0.92015254771693011</v>
      </c>
      <c r="X11">
        <f t="shared" si="16"/>
        <v>1.7380319800602189E-3</v>
      </c>
      <c r="Y11">
        <f t="shared" si="17"/>
        <v>9.2015254771693009E-3</v>
      </c>
      <c r="Z11">
        <f t="shared" si="18"/>
        <v>0.90921299025970059</v>
      </c>
      <c r="AB11">
        <f t="shared" si="19"/>
        <v>6373.6721578193683</v>
      </c>
      <c r="AC11">
        <f t="shared" si="2"/>
        <v>6373.4990870984329</v>
      </c>
      <c r="AE11">
        <f t="shared" si="3"/>
        <v>0</v>
      </c>
      <c r="AF11">
        <f t="shared" si="4"/>
        <v>0</v>
      </c>
      <c r="AG11">
        <f t="shared" si="4"/>
        <v>-22.730324756492514</v>
      </c>
      <c r="AH11">
        <f t="shared" si="5"/>
        <v>-1738.0319800602188</v>
      </c>
      <c r="AI11">
        <f t="shared" si="6"/>
        <v>-1760.7623048167113</v>
      </c>
      <c r="AJ11">
        <f t="shared" si="7"/>
        <v>0.1730707209353568</v>
      </c>
      <c r="AK11">
        <f t="shared" si="22"/>
        <v>15.296813178766483</v>
      </c>
      <c r="AL11">
        <f t="shared" si="8"/>
        <v>-1745.2924209170094</v>
      </c>
      <c r="AN11">
        <f t="shared" si="9"/>
        <v>0</v>
      </c>
      <c r="AO11">
        <f t="shared" si="9"/>
        <v>0</v>
      </c>
      <c r="AP11">
        <f t="shared" si="9"/>
        <v>-12.713266951045814</v>
      </c>
      <c r="AQ11">
        <f t="shared" si="9"/>
        <v>-972.09629728888694</v>
      </c>
      <c r="AR11">
        <f t="shared" si="9"/>
        <v>-984.8095642399328</v>
      </c>
      <c r="AS11">
        <f t="shared" si="9"/>
        <v>9.6799948977089267E-2</v>
      </c>
      <c r="AT11">
        <f t="shared" si="9"/>
        <v>8.5556397246980094</v>
      </c>
      <c r="AU11">
        <f t="shared" si="9"/>
        <v>-976.15712456625772</v>
      </c>
      <c r="AW11">
        <v>8</v>
      </c>
      <c r="AX11">
        <f>IF(Z11&gt;0, (R11*SUMPRODUCT(K11:$K$98, X11:$X$98)-K11*$AZ$3)/Z11, 0)</f>
        <v>7009.9076403186409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1.917357E-3</v>
      </c>
      <c r="Q12" s="4">
        <f t="shared" si="21"/>
        <v>25</v>
      </c>
      <c r="R12">
        <f t="shared" si="0"/>
        <v>1000000</v>
      </c>
      <c r="S12">
        <f t="shared" si="1"/>
        <v>7092.0835546357575</v>
      </c>
      <c r="U12">
        <f t="shared" si="13"/>
        <v>1.917357E-3</v>
      </c>
      <c r="V12">
        <f t="shared" si="14"/>
        <v>0.01</v>
      </c>
      <c r="W12">
        <f t="shared" si="15"/>
        <v>0.90921299025970059</v>
      </c>
      <c r="X12">
        <f t="shared" si="16"/>
        <v>1.7432858913653687E-3</v>
      </c>
      <c r="Y12">
        <f t="shared" si="17"/>
        <v>9.0921299025970067E-3</v>
      </c>
      <c r="Z12">
        <f t="shared" si="18"/>
        <v>0.89837757446573818</v>
      </c>
      <c r="AB12">
        <f t="shared" si="19"/>
        <v>6373.4990870984329</v>
      </c>
      <c r="AC12">
        <f t="shared" si="2"/>
        <v>6371.3688217220224</v>
      </c>
      <c r="AE12">
        <f t="shared" si="3"/>
        <v>0</v>
      </c>
      <c r="AF12">
        <f t="shared" si="4"/>
        <v>0</v>
      </c>
      <c r="AG12">
        <f t="shared" si="4"/>
        <v>-22.459439361643454</v>
      </c>
      <c r="AH12">
        <f t="shared" si="5"/>
        <v>-1743.2858913653688</v>
      </c>
      <c r="AI12">
        <f t="shared" si="6"/>
        <v>-1765.7453307270123</v>
      </c>
      <c r="AJ12">
        <f t="shared" si="7"/>
        <v>2.1302653764105344</v>
      </c>
      <c r="AK12">
        <f t="shared" si="22"/>
        <v>14.659047900326396</v>
      </c>
      <c r="AL12">
        <f t="shared" si="8"/>
        <v>-1748.9560174502753</v>
      </c>
      <c r="AN12">
        <f t="shared" si="9"/>
        <v>0</v>
      </c>
      <c r="AO12">
        <f t="shared" si="9"/>
        <v>0</v>
      </c>
      <c r="AP12">
        <f t="shared" si="9"/>
        <v>-11.937430780342011</v>
      </c>
      <c r="AQ12">
        <f t="shared" si="9"/>
        <v>-926.57498361517992</v>
      </c>
      <c r="AR12">
        <f t="shared" si="9"/>
        <v>-938.512414395522</v>
      </c>
      <c r="AS12">
        <f t="shared" si="9"/>
        <v>1.1322586937806427</v>
      </c>
      <c r="AT12">
        <f t="shared" si="9"/>
        <v>7.7914397950073928</v>
      </c>
      <c r="AU12">
        <f t="shared" si="9"/>
        <v>-929.58871590673391</v>
      </c>
      <c r="AW12">
        <v>9</v>
      </c>
      <c r="AX12">
        <f>IF(Z12&gt;0, (R12*SUMPRODUCT(K12:$K$98, X12:$X$98)-K12*$AZ$3)/Z12, 0)</f>
        <v>7092.0835546357575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1.947287E-3</v>
      </c>
      <c r="Q13" s="4">
        <f t="shared" si="21"/>
        <v>25</v>
      </c>
      <c r="R13">
        <f t="shared" si="0"/>
        <v>1000000</v>
      </c>
      <c r="S13">
        <f t="shared" si="1"/>
        <v>7166.750495723405</v>
      </c>
      <c r="U13">
        <f t="shared" si="13"/>
        <v>1.947287E-3</v>
      </c>
      <c r="V13">
        <f t="shared" si="14"/>
        <v>0.01</v>
      </c>
      <c r="W13">
        <f t="shared" si="15"/>
        <v>0.89837757446573818</v>
      </c>
      <c r="X13">
        <f t="shared" si="16"/>
        <v>1.7493989718486639E-3</v>
      </c>
      <c r="Y13">
        <f t="shared" si="17"/>
        <v>8.983775744657382E-3</v>
      </c>
      <c r="Z13">
        <f t="shared" si="18"/>
        <v>0.88764439974923215</v>
      </c>
      <c r="AB13">
        <f t="shared" si="19"/>
        <v>6371.3688217220224</v>
      </c>
      <c r="AC13">
        <f t="shared" si="2"/>
        <v>6361.5259419289141</v>
      </c>
      <c r="AE13">
        <f t="shared" si="3"/>
        <v>0</v>
      </c>
      <c r="AF13">
        <f t="shared" si="4"/>
        <v>0</v>
      </c>
      <c r="AG13">
        <f t="shared" si="4"/>
        <v>-22.191109993730805</v>
      </c>
      <c r="AH13">
        <f t="shared" si="5"/>
        <v>-1749.3989718486639</v>
      </c>
      <c r="AI13">
        <f t="shared" si="6"/>
        <v>-1771.5900818423947</v>
      </c>
      <c r="AJ13">
        <f t="shared" si="7"/>
        <v>9.8428797931082954</v>
      </c>
      <c r="AK13">
        <f t="shared" si="22"/>
        <v>12.742737643444045</v>
      </c>
      <c r="AL13">
        <f t="shared" si="8"/>
        <v>-1749.0044644058423</v>
      </c>
      <c r="AN13">
        <f t="shared" si="9"/>
        <v>0</v>
      </c>
      <c r="AO13">
        <f t="shared" si="9"/>
        <v>0</v>
      </c>
      <c r="AP13">
        <f t="shared" si="9"/>
        <v>-11.211797403770561</v>
      </c>
      <c r="AQ13">
        <f t="shared" si="9"/>
        <v>-883.86326129124905</v>
      </c>
      <c r="AR13">
        <f t="shared" si="9"/>
        <v>-895.07505869501961</v>
      </c>
      <c r="AS13">
        <f t="shared" si="9"/>
        <v>4.9729992840003954</v>
      </c>
      <c r="AT13">
        <f t="shared" si="9"/>
        <v>6.4381183666818451</v>
      </c>
      <c r="AU13">
        <f t="shared" si="9"/>
        <v>-883.66394104433732</v>
      </c>
      <c r="AW13">
        <v>10</v>
      </c>
      <c r="AX13">
        <f>IF(Z13&gt;0, (R13*SUMPRODUCT(K13:$K$98, X13:$X$98)-K13*$AZ$3)/Z13, 0)</f>
        <v>7166.750495723405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10"/>
        <v>5.1800000000000006E-2</v>
      </c>
      <c r="I14" s="5">
        <f t="shared" si="11"/>
        <v>1.0518000000000001</v>
      </c>
      <c r="J14">
        <f t="shared" si="12"/>
        <v>0.95075109336375729</v>
      </c>
      <c r="K14">
        <f t="shared" si="20"/>
        <v>0.48035581109819386</v>
      </c>
      <c r="L14" s="2">
        <v>11</v>
      </c>
      <c r="M14" s="6">
        <v>1.9819680000000002E-3</v>
      </c>
      <c r="Q14" s="4">
        <f t="shared" si="21"/>
        <v>25</v>
      </c>
      <c r="R14">
        <f t="shared" si="0"/>
        <v>1000000</v>
      </c>
      <c r="S14">
        <f t="shared" si="1"/>
        <v>7235.840054959006</v>
      </c>
      <c r="U14">
        <f t="shared" si="13"/>
        <v>1.9819680000000002E-3</v>
      </c>
      <c r="V14">
        <f t="shared" si="14"/>
        <v>0.01</v>
      </c>
      <c r="W14">
        <f t="shared" si="15"/>
        <v>0.88764439974923215</v>
      </c>
      <c r="X14">
        <f t="shared" si="16"/>
        <v>1.7592827956821864E-3</v>
      </c>
      <c r="Y14">
        <f t="shared" si="17"/>
        <v>8.8764439974923209E-3</v>
      </c>
      <c r="Z14">
        <f t="shared" si="18"/>
        <v>0.87700867295605767</v>
      </c>
      <c r="AB14">
        <f t="shared" si="19"/>
        <v>6361.5259419289141</v>
      </c>
      <c r="AC14">
        <f t="shared" si="2"/>
        <v>6345.8944843218851</v>
      </c>
      <c r="AE14">
        <f t="shared" si="3"/>
        <v>0</v>
      </c>
      <c r="AF14">
        <f t="shared" si="4"/>
        <v>0</v>
      </c>
      <c r="AG14">
        <f t="shared" si="4"/>
        <v>-21.92521682390144</v>
      </c>
      <c r="AH14">
        <f t="shared" si="5"/>
        <v>-1759.2827956821864</v>
      </c>
      <c r="AI14">
        <f t="shared" si="6"/>
        <v>-1781.2080125060877</v>
      </c>
      <c r="AJ14">
        <f t="shared" si="7"/>
        <v>15.631457607029006</v>
      </c>
      <c r="AK14">
        <f t="shared" si="22"/>
        <v>11.450746695472045</v>
      </c>
      <c r="AL14">
        <f t="shared" si="8"/>
        <v>-1754.1258082035868</v>
      </c>
      <c r="AN14">
        <f t="shared" si="9"/>
        <v>0</v>
      </c>
      <c r="AO14">
        <f t="shared" si="9"/>
        <v>0</v>
      </c>
      <c r="AP14">
        <f t="shared" si="9"/>
        <v>-10.531905310948943</v>
      </c>
      <c r="AQ14">
        <f t="shared" si="9"/>
        <v>-845.08171427101468</v>
      </c>
      <c r="AR14">
        <f t="shared" si="9"/>
        <v>-855.61361958196358</v>
      </c>
      <c r="AS14">
        <f t="shared" si="9"/>
        <v>7.5086614974714507</v>
      </c>
      <c r="AT14">
        <f t="shared" si="9"/>
        <v>5.500432716583437</v>
      </c>
      <c r="AU14">
        <f t="shared" si="9"/>
        <v>-842.60452536790876</v>
      </c>
      <c r="AW14">
        <v>11</v>
      </c>
      <c r="AX14">
        <f>IF(Z14&gt;0, (R14*SUMPRODUCT(K14:$K$98, X14:$X$98)-K14*$AZ$3)/Z14, 0)</f>
        <v>7235.840054959006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10"/>
        <v>5.4100000000000002E-2</v>
      </c>
      <c r="I15" s="5">
        <f t="shared" si="11"/>
        <v>1.0541</v>
      </c>
      <c r="J15">
        <f t="shared" si="12"/>
        <v>0.94867659614837296</v>
      </c>
      <c r="K15">
        <f t="shared" si="20"/>
        <v>0.45570231581272541</v>
      </c>
      <c r="L15" s="2">
        <v>12</v>
      </c>
      <c r="M15" s="6">
        <v>2.0299509999999999E-3</v>
      </c>
      <c r="Q15" s="4">
        <f t="shared" si="21"/>
        <v>25</v>
      </c>
      <c r="R15">
        <f t="shared" si="0"/>
        <v>1000000</v>
      </c>
      <c r="S15">
        <f t="shared" si="1"/>
        <v>7341.4453108118314</v>
      </c>
      <c r="U15">
        <f t="shared" si="13"/>
        <v>2.0299509999999999E-3</v>
      </c>
      <c r="V15">
        <f t="shared" si="14"/>
        <v>0.01</v>
      </c>
      <c r="W15">
        <f t="shared" si="15"/>
        <v>0.87700867295605767</v>
      </c>
      <c r="X15">
        <f t="shared" si="16"/>
        <v>1.7802846326758221E-3</v>
      </c>
      <c r="Y15">
        <f t="shared" si="17"/>
        <v>8.7700867295605767E-3</v>
      </c>
      <c r="Z15">
        <f t="shared" si="18"/>
        <v>0.8664583015938212</v>
      </c>
      <c r="AB15">
        <f t="shared" si="19"/>
        <v>6345.8944843218851</v>
      </c>
      <c r="AC15">
        <f t="shared" si="2"/>
        <v>6361.0562352499419</v>
      </c>
      <c r="AE15">
        <f t="shared" si="3"/>
        <v>0</v>
      </c>
      <c r="AF15">
        <f t="shared" si="4"/>
        <v>0</v>
      </c>
      <c r="AG15">
        <f t="shared" si="4"/>
        <v>-21.661457539845529</v>
      </c>
      <c r="AH15">
        <f t="shared" si="5"/>
        <v>-1780.2846326758222</v>
      </c>
      <c r="AI15">
        <f t="shared" si="6"/>
        <v>-1801.9460902156677</v>
      </c>
      <c r="AJ15">
        <f t="shared" si="7"/>
        <v>-15.16175092805679</v>
      </c>
      <c r="AK15">
        <f t="shared" si="22"/>
        <v>26.018167385719732</v>
      </c>
      <c r="AL15">
        <f t="shared" si="8"/>
        <v>-1791.0896737580047</v>
      </c>
      <c r="AN15">
        <f t="shared" si="9"/>
        <v>0</v>
      </c>
      <c r="AO15">
        <f t="shared" si="9"/>
        <v>0</v>
      </c>
      <c r="AP15">
        <f t="shared" si="9"/>
        <v>-9.8711763647866295</v>
      </c>
      <c r="AQ15">
        <f t="shared" si="9"/>
        <v>-811.27982991617932</v>
      </c>
      <c r="AR15">
        <f t="shared" si="9"/>
        <v>-821.15100628096604</v>
      </c>
      <c r="AS15">
        <f t="shared" si="9"/>
        <v>-6.9092450096912179</v>
      </c>
      <c r="AT15">
        <f t="shared" si="9"/>
        <v>11.856539130875605</v>
      </c>
      <c r="AU15">
        <f t="shared" si="9"/>
        <v>-816.20371215978162</v>
      </c>
      <c r="AW15">
        <v>12</v>
      </c>
      <c r="AX15">
        <f>IF(Z15&gt;0, (R15*SUMPRODUCT(K15:$K$98, X15:$X$98)-K15*$AZ$3)/Z15, 0)</f>
        <v>7341.4453108118314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10"/>
        <v>5.7100000000000005E-2</v>
      </c>
      <c r="I16" s="5">
        <f t="shared" si="11"/>
        <v>1.0570999999999999</v>
      </c>
      <c r="J16">
        <f t="shared" si="12"/>
        <v>0.94598429666067552</v>
      </c>
      <c r="K16">
        <f t="shared" si="20"/>
        <v>0.43108723471074206</v>
      </c>
      <c r="L16" s="2">
        <v>13</v>
      </c>
      <c r="M16" s="6">
        <v>2.0855349999999999E-3</v>
      </c>
      <c r="Q16" s="4">
        <f t="shared" si="21"/>
        <v>25</v>
      </c>
      <c r="R16">
        <f t="shared" si="0"/>
        <v>1000000</v>
      </c>
      <c r="S16">
        <f t="shared" si="1"/>
        <v>7486.8915010051251</v>
      </c>
      <c r="U16">
        <f t="shared" si="13"/>
        <v>2.0855349999999999E-3</v>
      </c>
      <c r="V16">
        <f t="shared" si="14"/>
        <v>0.01</v>
      </c>
      <c r="W16">
        <f t="shared" si="15"/>
        <v>0.8664583015938212</v>
      </c>
      <c r="X16">
        <f t="shared" si="16"/>
        <v>1.8070291140144699E-3</v>
      </c>
      <c r="Y16">
        <f t="shared" si="17"/>
        <v>8.6645830159382126E-3</v>
      </c>
      <c r="Z16">
        <f t="shared" si="18"/>
        <v>0.85598668946386858</v>
      </c>
      <c r="AB16">
        <f t="shared" si="19"/>
        <v>6361.0562352499419</v>
      </c>
      <c r="AC16">
        <f t="shared" si="2"/>
        <v>6408.6794703205505</v>
      </c>
      <c r="AE16">
        <f t="shared" si="3"/>
        <v>0</v>
      </c>
      <c r="AF16">
        <f t="shared" si="4"/>
        <v>0</v>
      </c>
      <c r="AG16">
        <f t="shared" si="4"/>
        <v>-21.399667236596713</v>
      </c>
      <c r="AH16">
        <f t="shared" si="5"/>
        <v>-1807.02911401447</v>
      </c>
      <c r="AI16">
        <f t="shared" si="6"/>
        <v>-1828.4287812510668</v>
      </c>
      <c r="AJ16">
        <f t="shared" si="7"/>
        <v>-47.623235070608644</v>
      </c>
      <c r="AK16">
        <f t="shared" si="22"/>
        <v>45.163499270274592</v>
      </c>
      <c r="AL16">
        <f t="shared" si="8"/>
        <v>-1830.8885170514009</v>
      </c>
      <c r="AN16">
        <f t="shared" si="9"/>
        <v>0</v>
      </c>
      <c r="AO16">
        <f t="shared" si="9"/>
        <v>0</v>
      </c>
      <c r="AP16">
        <f t="shared" si="9"/>
        <v>-9.2251233727545436</v>
      </c>
      <c r="AQ16">
        <f t="shared" si="9"/>
        <v>-778.98718380230014</v>
      </c>
      <c r="AR16">
        <f t="shared" si="9"/>
        <v>-788.21230717505466</v>
      </c>
      <c r="AS16">
        <f t="shared" si="9"/>
        <v>-20.529768714568313</v>
      </c>
      <c r="AT16">
        <f t="shared" si="9"/>
        <v>19.469408010283292</v>
      </c>
      <c r="AU16">
        <f t="shared" si="9"/>
        <v>-789.27266787933968</v>
      </c>
      <c r="AW16">
        <v>13</v>
      </c>
      <c r="AX16">
        <f>IF(Z16&gt;0, (R16*SUMPRODUCT(K16:$K$98, X16:$X$98)-K16*$AZ$3)/Z16, 0)</f>
        <v>7486.8915010051251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10"/>
        <v>6.3799999999999996E-2</v>
      </c>
      <c r="I17" s="5">
        <f t="shared" si="11"/>
        <v>1.0638000000000001</v>
      </c>
      <c r="J17">
        <f t="shared" si="12"/>
        <v>0.94002632073698056</v>
      </c>
      <c r="K17">
        <f t="shared" si="20"/>
        <v>0.40523334716181802</v>
      </c>
      <c r="L17" s="2">
        <v>14</v>
      </c>
      <c r="M17" s="6">
        <v>2.1420699999999998E-3</v>
      </c>
      <c r="Q17" s="4">
        <f t="shared" si="21"/>
        <v>25</v>
      </c>
      <c r="R17">
        <f t="shared" si="0"/>
        <v>1000000</v>
      </c>
      <c r="S17">
        <f t="shared" si="1"/>
        <v>7724.5431695960096</v>
      </c>
      <c r="U17">
        <f t="shared" si="13"/>
        <v>2.1420699999999998E-3</v>
      </c>
      <c r="V17">
        <f t="shared" si="14"/>
        <v>0.01</v>
      </c>
      <c r="W17">
        <f t="shared" si="15"/>
        <v>0.85598668946386858</v>
      </c>
      <c r="X17">
        <f t="shared" si="16"/>
        <v>1.8335834078998688E-3</v>
      </c>
      <c r="Y17">
        <f t="shared" si="17"/>
        <v>8.5598668946386854E-3</v>
      </c>
      <c r="Z17">
        <f t="shared" si="18"/>
        <v>0.84559323916133</v>
      </c>
      <c r="AB17">
        <f t="shared" si="19"/>
        <v>6408.6794703205505</v>
      </c>
      <c r="AC17">
        <f t="shared" si="2"/>
        <v>6531.8214798202171</v>
      </c>
      <c r="AE17">
        <f t="shared" si="3"/>
        <v>0</v>
      </c>
      <c r="AF17">
        <f t="shared" si="4"/>
        <v>0</v>
      </c>
      <c r="AG17">
        <f t="shared" si="4"/>
        <v>-21.139830979033249</v>
      </c>
      <c r="AH17">
        <f t="shared" si="5"/>
        <v>-1833.5834078998687</v>
      </c>
      <c r="AI17">
        <f t="shared" si="6"/>
        <v>-1854.7232388789018</v>
      </c>
      <c r="AJ17">
        <f t="shared" si="7"/>
        <v>-123.14200949966653</v>
      </c>
      <c r="AK17">
        <f t="shared" si="22"/>
        <v>88.439776690423599</v>
      </c>
      <c r="AL17">
        <f t="shared" si="8"/>
        <v>-1889.4254716881449</v>
      </c>
      <c r="AN17">
        <f t="shared" si="9"/>
        <v>0</v>
      </c>
      <c r="AO17">
        <f t="shared" si="9"/>
        <v>0</v>
      </c>
      <c r="AP17">
        <f t="shared" si="9"/>
        <v>-8.5665644660687352</v>
      </c>
      <c r="AQ17">
        <f t="shared" si="9"/>
        <v>-743.02914168363691</v>
      </c>
      <c r="AR17">
        <f t="shared" si="9"/>
        <v>-751.59570614970562</v>
      </c>
      <c r="AS17">
        <f t="shared" si="9"/>
        <v>-49.901248685782257</v>
      </c>
      <c r="AT17">
        <f t="shared" si="9"/>
        <v>35.838746730504091</v>
      </c>
      <c r="AU17">
        <f t="shared" si="9"/>
        <v>-765.65820810498383</v>
      </c>
      <c r="AW17">
        <v>14</v>
      </c>
      <c r="AX17">
        <f>IF(Z17&gt;0, (R17*SUMPRODUCT(K17:$K$98, X17:$X$98)-K17*$AZ$3)/Z17, 0)</f>
        <v>7724.5431695960096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10"/>
        <v>7.1599999999999997E-2</v>
      </c>
      <c r="I18" s="5">
        <f t="shared" si="11"/>
        <v>1.0716000000000001</v>
      </c>
      <c r="J18">
        <f t="shared" si="12"/>
        <v>0.93318402388951094</v>
      </c>
      <c r="K18">
        <f t="shared" si="20"/>
        <v>0.3781572855186805</v>
      </c>
      <c r="L18" s="2">
        <v>15</v>
      </c>
      <c r="M18" s="6">
        <v>2.2014550000000002E-3</v>
      </c>
      <c r="Q18" s="4">
        <f t="shared" si="21"/>
        <v>25</v>
      </c>
      <c r="R18">
        <f t="shared" si="0"/>
        <v>1000000</v>
      </c>
      <c r="S18">
        <f t="shared" si="1"/>
        <v>8061.4900279439134</v>
      </c>
      <c r="U18">
        <f t="shared" si="13"/>
        <v>2.2014550000000002E-3</v>
      </c>
      <c r="V18">
        <f t="shared" si="14"/>
        <v>0.01</v>
      </c>
      <c r="W18">
        <f t="shared" si="15"/>
        <v>0.84559323916133</v>
      </c>
      <c r="X18">
        <f t="shared" si="16"/>
        <v>1.8615354643179058E-3</v>
      </c>
      <c r="Y18">
        <f t="shared" si="17"/>
        <v>8.4559323916133002E-3</v>
      </c>
      <c r="Z18">
        <f t="shared" si="18"/>
        <v>0.83527577130539876</v>
      </c>
      <c r="AB18">
        <f t="shared" si="19"/>
        <v>6531.8214798202171</v>
      </c>
      <c r="AC18">
        <f t="shared" si="2"/>
        <v>6733.567300961633</v>
      </c>
      <c r="AE18">
        <f t="shared" si="3"/>
        <v>0</v>
      </c>
      <c r="AF18">
        <f t="shared" si="4"/>
        <v>0</v>
      </c>
      <c r="AG18">
        <f t="shared" si="4"/>
        <v>-20.88189428263497</v>
      </c>
      <c r="AH18">
        <f t="shared" si="5"/>
        <v>-1861.5354643179057</v>
      </c>
      <c r="AI18">
        <f t="shared" si="6"/>
        <v>-1882.4173586005406</v>
      </c>
      <c r="AJ18">
        <f t="shared" si="7"/>
        <v>-201.74582114141595</v>
      </c>
      <c r="AK18">
        <f t="shared" si="22"/>
        <v>141.08734396411668</v>
      </c>
      <c r="AL18">
        <f t="shared" si="8"/>
        <v>-1943.0758357778402</v>
      </c>
      <c r="AN18">
        <f t="shared" si="9"/>
        <v>0</v>
      </c>
      <c r="AO18">
        <f t="shared" si="9"/>
        <v>0</v>
      </c>
      <c r="AP18">
        <f t="shared" si="9"/>
        <v>-7.8966404584092942</v>
      </c>
      <c r="AQ18">
        <f t="shared" si="9"/>
        <v>-703.95319808321574</v>
      </c>
      <c r="AR18">
        <f t="shared" si="9"/>
        <v>-711.84983854162499</v>
      </c>
      <c r="AS18">
        <f t="shared" si="9"/>
        <v>-76.291652087575073</v>
      </c>
      <c r="AT18">
        <f t="shared" si="9"/>
        <v>53.353207014510758</v>
      </c>
      <c r="AU18">
        <f t="shared" si="9"/>
        <v>-734.78828361468948</v>
      </c>
      <c r="AW18">
        <v>15</v>
      </c>
      <c r="AX18">
        <f>IF(Z18&gt;0, (R18*SUMPRODUCT(K18:$K$98, X18:$X$98)-K18*$AZ$3)/Z18, 0)</f>
        <v>8061.4900279439134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10"/>
        <v>7.2300000000000003E-2</v>
      </c>
      <c r="I19" s="5">
        <f t="shared" si="11"/>
        <v>1.0723</v>
      </c>
      <c r="J19">
        <f t="shared" si="12"/>
        <v>0.93257483913084027</v>
      </c>
      <c r="K19">
        <f t="shared" si="20"/>
        <v>0.3526599697087387</v>
      </c>
      <c r="L19" s="2">
        <v>16</v>
      </c>
      <c r="M19" s="6">
        <v>2.2708170000000001E-3</v>
      </c>
      <c r="Q19" s="4">
        <f t="shared" si="21"/>
        <v>25</v>
      </c>
      <c r="R19">
        <f t="shared" si="0"/>
        <v>1000000</v>
      </c>
      <c r="S19">
        <f t="shared" si="1"/>
        <v>8386.764983742838</v>
      </c>
      <c r="U19">
        <f t="shared" si="13"/>
        <v>2.2708170000000001E-3</v>
      </c>
      <c r="V19">
        <f t="shared" si="14"/>
        <v>0.01</v>
      </c>
      <c r="W19">
        <f t="shared" si="15"/>
        <v>0.83527577130539876</v>
      </c>
      <c r="X19">
        <f t="shared" si="16"/>
        <v>1.8967584211684117E-3</v>
      </c>
      <c r="Y19">
        <f t="shared" si="17"/>
        <v>8.352757713053988E-3</v>
      </c>
      <c r="Z19">
        <f t="shared" si="18"/>
        <v>0.82502625517117634</v>
      </c>
      <c r="AB19">
        <f t="shared" si="19"/>
        <v>6733.567300961633</v>
      </c>
      <c r="AC19">
        <f t="shared" si="2"/>
        <v>6919.301307538105</v>
      </c>
      <c r="AE19">
        <f t="shared" si="3"/>
        <v>0</v>
      </c>
      <c r="AF19">
        <f t="shared" si="4"/>
        <v>0</v>
      </c>
      <c r="AG19">
        <f t="shared" si="4"/>
        <v>-20.625656379279409</v>
      </c>
      <c r="AH19">
        <f t="shared" si="5"/>
        <v>-1896.7584211684116</v>
      </c>
      <c r="AI19">
        <f t="shared" si="6"/>
        <v>-1917.384077547691</v>
      </c>
      <c r="AJ19">
        <f t="shared" si="7"/>
        <v>-185.73400657647198</v>
      </c>
      <c r="AK19">
        <f t="shared" si="22"/>
        <v>150.15855081144443</v>
      </c>
      <c r="AL19">
        <f t="shared" si="8"/>
        <v>-1952.9595333127186</v>
      </c>
      <c r="AN19">
        <f t="shared" si="9"/>
        <v>0</v>
      </c>
      <c r="AO19">
        <f t="shared" si="9"/>
        <v>0</v>
      </c>
      <c r="AP19">
        <f t="shared" si="9"/>
        <v>-7.2738433539395295</v>
      </c>
      <c r="AQ19">
        <f t="shared" si="9"/>
        <v>-668.91076735404704</v>
      </c>
      <c r="AR19">
        <f t="shared" si="9"/>
        <v>-676.18461070798662</v>
      </c>
      <c r="AS19">
        <f t="shared" si="9"/>
        <v>-65.50094913314129</v>
      </c>
      <c r="AT19">
        <f t="shared" si="9"/>
        <v>52.954909980672092</v>
      </c>
      <c r="AU19">
        <f t="shared" si="9"/>
        <v>-688.73064986045574</v>
      </c>
      <c r="AW19">
        <v>16</v>
      </c>
      <c r="AX19">
        <f>IF(Z19&gt;0, (R19*SUMPRODUCT(K19:$K$98, X19:$X$98)-K19*$AZ$3)/Z19, 0)</f>
        <v>8386.764983742838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0.33449679380512065</v>
      </c>
      <c r="L20" s="2">
        <v>17</v>
      </c>
      <c r="M20" s="6">
        <v>2.3392280000000001E-3</v>
      </c>
      <c r="Q20" s="4">
        <f t="shared" si="21"/>
        <v>25</v>
      </c>
      <c r="R20">
        <f t="shared" si="0"/>
        <v>1000000</v>
      </c>
      <c r="S20">
        <f t="shared" si="1"/>
        <v>8448.4237907629285</v>
      </c>
      <c r="U20">
        <f t="shared" si="13"/>
        <v>2.3392280000000001E-3</v>
      </c>
      <c r="V20">
        <f t="shared" si="14"/>
        <v>0.01</v>
      </c>
      <c r="W20">
        <f t="shared" si="15"/>
        <v>0.82502625517117634</v>
      </c>
      <c r="X20">
        <f t="shared" si="16"/>
        <v>1.9299245168315606E-3</v>
      </c>
      <c r="Y20">
        <f t="shared" si="17"/>
        <v>8.2502625517117643E-3</v>
      </c>
      <c r="Z20">
        <f t="shared" si="18"/>
        <v>0.81484606810263294</v>
      </c>
      <c r="AB20">
        <f t="shared" si="19"/>
        <v>6919.301307538105</v>
      </c>
      <c r="AC20">
        <f t="shared" si="2"/>
        <v>6884.1649075679134</v>
      </c>
      <c r="AE20">
        <f t="shared" si="3"/>
        <v>0</v>
      </c>
      <c r="AF20">
        <f t="shared" si="4"/>
        <v>0</v>
      </c>
      <c r="AG20">
        <f t="shared" si="4"/>
        <v>-20.371151702565822</v>
      </c>
      <c r="AH20">
        <f t="shared" si="5"/>
        <v>-1929.9245168315606</v>
      </c>
      <c r="AI20">
        <f t="shared" si="6"/>
        <v>-1950.2956685341264</v>
      </c>
      <c r="AJ20">
        <f t="shared" si="7"/>
        <v>35.136399970191633</v>
      </c>
      <c r="AK20">
        <f t="shared" si="22"/>
        <v>29.752995622413852</v>
      </c>
      <c r="AL20">
        <f t="shared" si="8"/>
        <v>-1885.4062729415209</v>
      </c>
      <c r="AN20">
        <f t="shared" si="9"/>
        <v>0</v>
      </c>
      <c r="AO20">
        <f t="shared" si="9"/>
        <v>0</v>
      </c>
      <c r="AP20">
        <f t="shared" si="9"/>
        <v>-6.8140849306259925</v>
      </c>
      <c r="AQ20">
        <f t="shared" si="9"/>
        <v>-645.55356316605366</v>
      </c>
      <c r="AR20">
        <f t="shared" si="9"/>
        <v>-652.36764809667966</v>
      </c>
      <c r="AS20">
        <f t="shared" si="9"/>
        <v>11.753013135883437</v>
      </c>
      <c r="AT20">
        <f t="shared" si="9"/>
        <v>9.9522816417952242</v>
      </c>
      <c r="AU20">
        <f t="shared" si="9"/>
        <v>-630.662353319001</v>
      </c>
      <c r="AW20">
        <v>17</v>
      </c>
      <c r="AX20">
        <f>IF(Z20&gt;0, (R20*SUMPRODUCT(K20:$K$98, X20:$X$98)-K20*$AZ$3)/Z20, 0)</f>
        <v>8448.4237907629285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10"/>
        <v>5.16E-2</v>
      </c>
      <c r="I21" s="5">
        <f t="shared" si="11"/>
        <v>1.0516000000000001</v>
      </c>
      <c r="J21">
        <f t="shared" si="12"/>
        <v>0.95093191327500948</v>
      </c>
      <c r="K21">
        <f t="shared" si="20"/>
        <v>0.31808367611745975</v>
      </c>
      <c r="L21" s="2">
        <v>18</v>
      </c>
      <c r="M21" s="6">
        <v>2.4176169999999999E-3</v>
      </c>
      <c r="Q21" s="4">
        <f t="shared" si="21"/>
        <v>25</v>
      </c>
      <c r="R21">
        <f t="shared" si="0"/>
        <v>1000000</v>
      </c>
      <c r="S21">
        <f t="shared" si="1"/>
        <v>8464.1313457302967</v>
      </c>
      <c r="U21">
        <f t="shared" si="13"/>
        <v>2.4176169999999999E-3</v>
      </c>
      <c r="V21">
        <f t="shared" si="14"/>
        <v>0.01</v>
      </c>
      <c r="W21">
        <f t="shared" si="15"/>
        <v>0.81484606810263294</v>
      </c>
      <c r="X21">
        <f t="shared" si="16"/>
        <v>1.9699857066280829E-3</v>
      </c>
      <c r="Y21">
        <f t="shared" si="17"/>
        <v>8.1484606810263288E-3</v>
      </c>
      <c r="Z21">
        <f t="shared" si="18"/>
        <v>0.80472762171497847</v>
      </c>
      <c r="AB21">
        <f t="shared" si="19"/>
        <v>6884.1649075679134</v>
      </c>
      <c r="AC21">
        <f t="shared" si="2"/>
        <v>6811.3202877327421</v>
      </c>
      <c r="AE21">
        <f t="shared" si="3"/>
        <v>0</v>
      </c>
      <c r="AF21">
        <f t="shared" si="4"/>
        <v>0</v>
      </c>
      <c r="AG21">
        <f t="shared" si="4"/>
        <v>-20.118190542874462</v>
      </c>
      <c r="AH21">
        <f t="shared" si="5"/>
        <v>-1969.9857066280829</v>
      </c>
      <c r="AI21">
        <f t="shared" si="6"/>
        <v>-1990.1038971709575</v>
      </c>
      <c r="AJ21">
        <f t="shared" si="7"/>
        <v>72.844619835171216</v>
      </c>
      <c r="AK21">
        <f t="shared" si="22"/>
        <v>11.014663852108662</v>
      </c>
      <c r="AL21">
        <f t="shared" si="8"/>
        <v>-1906.2446134836775</v>
      </c>
      <c r="AN21">
        <f t="shared" si="9"/>
        <v>0</v>
      </c>
      <c r="AO21">
        <f t="shared" si="9"/>
        <v>0</v>
      </c>
      <c r="AP21">
        <f t="shared" si="9"/>
        <v>-6.3992680047090218</v>
      </c>
      <c r="AQ21">
        <f t="shared" si="9"/>
        <v>-626.62029546311214</v>
      </c>
      <c r="AR21">
        <f t="shared" si="9"/>
        <v>-633.01956346782129</v>
      </c>
      <c r="AS21">
        <f t="shared" si="9"/>
        <v>23.170684462550085</v>
      </c>
      <c r="AT21">
        <f t="shared" si="9"/>
        <v>3.5035847692768232</v>
      </c>
      <c r="AU21">
        <f t="shared" si="9"/>
        <v>-606.34529423599429</v>
      </c>
      <c r="AW21">
        <v>18</v>
      </c>
      <c r="AX21">
        <f>IF(Z21&gt;0, (R21*SUMPRODUCT(K21:$K$98, X21:$X$98)-K21*$AZ$3)/Z21, 0)</f>
        <v>8464.1313457302967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10"/>
        <v>7.1000000000000008E-2</v>
      </c>
      <c r="I22" s="5">
        <f t="shared" si="11"/>
        <v>1.071</v>
      </c>
      <c r="J22">
        <f t="shared" si="12"/>
        <v>0.93370681605975725</v>
      </c>
      <c r="K22">
        <f t="shared" si="20"/>
        <v>0.29699689646821636</v>
      </c>
      <c r="L22" s="2">
        <v>19</v>
      </c>
      <c r="M22" s="6">
        <v>2.502181E-3</v>
      </c>
      <c r="Q22" s="4">
        <f t="shared" si="21"/>
        <v>25</v>
      </c>
      <c r="R22">
        <f t="shared" si="0"/>
        <v>1000000</v>
      </c>
      <c r="S22">
        <f t="shared" si="1"/>
        <v>8708.667567995155</v>
      </c>
      <c r="U22">
        <f t="shared" si="13"/>
        <v>2.502181E-3</v>
      </c>
      <c r="V22">
        <f t="shared" si="14"/>
        <v>0.01</v>
      </c>
      <c r="W22">
        <f t="shared" si="15"/>
        <v>0.80472762171497847</v>
      </c>
      <c r="X22">
        <f t="shared" si="16"/>
        <v>2.0135741652304064E-3</v>
      </c>
      <c r="Y22">
        <f t="shared" si="17"/>
        <v>8.047276217149785E-3</v>
      </c>
      <c r="Z22">
        <f t="shared" si="18"/>
        <v>0.79466677133259833</v>
      </c>
      <c r="AB22">
        <f t="shared" si="19"/>
        <v>6811.3202877327421</v>
      </c>
      <c r="AC22">
        <f t="shared" si="2"/>
        <v>6920.4887388676207</v>
      </c>
      <c r="AE22">
        <f t="shared" si="3"/>
        <v>0</v>
      </c>
      <c r="AF22">
        <f t="shared" si="4"/>
        <v>0</v>
      </c>
      <c r="AG22">
        <f t="shared" si="4"/>
        <v>-19.866669283314959</v>
      </c>
      <c r="AH22">
        <f t="shared" si="5"/>
        <v>-2013.5741652304064</v>
      </c>
      <c r="AI22">
        <f t="shared" si="6"/>
        <v>-2033.4408345137213</v>
      </c>
      <c r="AJ22">
        <f t="shared" si="7"/>
        <v>-109.16845113487852</v>
      </c>
      <c r="AK22">
        <f t="shared" si="22"/>
        <v>143.03772604238759</v>
      </c>
      <c r="AL22">
        <f t="shared" si="8"/>
        <v>-1999.5715596062123</v>
      </c>
      <c r="AN22">
        <f t="shared" si="9"/>
        <v>0</v>
      </c>
      <c r="AO22">
        <f t="shared" si="9"/>
        <v>0</v>
      </c>
      <c r="AP22">
        <f t="shared" si="9"/>
        <v>-5.9003391203049871</v>
      </c>
      <c r="AQ22">
        <f t="shared" si="9"/>
        <v>-598.02527788201019</v>
      </c>
      <c r="AR22">
        <f t="shared" si="9"/>
        <v>-603.92561700231511</v>
      </c>
      <c r="AS22">
        <f t="shared" si="9"/>
        <v>-32.422691179301054</v>
      </c>
      <c r="AT22">
        <f t="shared" si="9"/>
        <v>42.48176071246008</v>
      </c>
      <c r="AU22">
        <f t="shared" si="9"/>
        <v>-593.86654746915622</v>
      </c>
      <c r="AW22">
        <v>19</v>
      </c>
      <c r="AX22">
        <f>IF(Z22&gt;0, (R22*SUMPRODUCT(K22:$K$98, X22:$X$98)-K22*$AZ$3)/Z22, 0)</f>
        <v>8708.667567995155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0.26517580041805033</v>
      </c>
      <c r="L23" s="2">
        <v>20</v>
      </c>
      <c r="M23" s="6">
        <v>2.5943469999999999E-3</v>
      </c>
      <c r="Q23" s="4">
        <f t="shared" si="21"/>
        <v>25</v>
      </c>
      <c r="R23">
        <f t="shared" si="0"/>
        <v>1000000</v>
      </c>
      <c r="S23">
        <f t="shared" si="1"/>
        <v>9472.6674208962686</v>
      </c>
      <c r="U23">
        <f t="shared" si="13"/>
        <v>2.5943469999999999E-3</v>
      </c>
      <c r="V23">
        <f t="shared" si="14"/>
        <v>0.01</v>
      </c>
      <c r="W23">
        <f t="shared" si="15"/>
        <v>0.79466677133259833</v>
      </c>
      <c r="X23">
        <f t="shared" si="16"/>
        <v>2.0616413542064124E-3</v>
      </c>
      <c r="Y23">
        <f t="shared" si="17"/>
        <v>7.9466677133259826E-3</v>
      </c>
      <c r="Z23">
        <f t="shared" si="18"/>
        <v>0.78465846226506597</v>
      </c>
      <c r="AB23">
        <f t="shared" si="19"/>
        <v>6920.4887388676207</v>
      </c>
      <c r="AC23">
        <f t="shared" si="2"/>
        <v>7432.8086520288543</v>
      </c>
      <c r="AE23">
        <f t="shared" si="3"/>
        <v>0</v>
      </c>
      <c r="AF23">
        <f t="shared" si="4"/>
        <v>0</v>
      </c>
      <c r="AG23">
        <f t="shared" si="4"/>
        <v>-19.61646155662665</v>
      </c>
      <c r="AH23">
        <f t="shared" si="5"/>
        <v>-2061.6413542064124</v>
      </c>
      <c r="AI23">
        <f t="shared" si="6"/>
        <v>-2081.2578157630392</v>
      </c>
      <c r="AJ23">
        <f t="shared" si="7"/>
        <v>-512.31991316123367</v>
      </c>
      <c r="AK23">
        <f t="shared" si="22"/>
        <v>484.43421172073351</v>
      </c>
      <c r="AL23">
        <f t="shared" si="8"/>
        <v>-2109.1435172035394</v>
      </c>
      <c r="AN23">
        <f t="shared" si="9"/>
        <v>0</v>
      </c>
      <c r="AO23">
        <f t="shared" si="9"/>
        <v>0</v>
      </c>
      <c r="AP23">
        <f t="shared" si="9"/>
        <v>-5.2018108946483856</v>
      </c>
      <c r="AQ23">
        <f t="shared" si="9"/>
        <v>-546.69739627663864</v>
      </c>
      <c r="AR23">
        <f t="shared" si="9"/>
        <v>-551.899207171287</v>
      </c>
      <c r="AS23">
        <f t="shared" si="9"/>
        <v>-135.85484304263619</v>
      </c>
      <c r="AT23">
        <f t="shared" si="9"/>
        <v>128.46022984293276</v>
      </c>
      <c r="AU23">
        <f t="shared" si="9"/>
        <v>-559.29382037099049</v>
      </c>
      <c r="AW23">
        <v>20</v>
      </c>
      <c r="AX23">
        <f>IF(Z23&gt;0, (R23*SUMPRODUCT(K23:$K$98, X23:$X$98)-K23*$AZ$3)/Z23, 0)</f>
        <v>9472.6674208962686</v>
      </c>
    </row>
    <row r="24" spans="5:50" x14ac:dyDescent="0.25">
      <c r="E24">
        <v>2024</v>
      </c>
      <c r="F24" s="5">
        <v>3.5571999999999999E-2</v>
      </c>
      <c r="G24"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0.23676410751611635</v>
      </c>
      <c r="L24" s="2">
        <v>21</v>
      </c>
      <c r="M24" s="6">
        <v>2.6922130000000002E-3</v>
      </c>
      <c r="Q24" s="4">
        <f t="shared" si="21"/>
        <v>25</v>
      </c>
      <c r="R24">
        <f t="shared" si="0"/>
        <v>1000000</v>
      </c>
      <c r="S24">
        <f t="shared" si="1"/>
        <v>10168.448290578463</v>
      </c>
      <c r="U24">
        <f t="shared" si="13"/>
        <v>2.6922130000000002E-3</v>
      </c>
      <c r="V24">
        <f t="shared" si="14"/>
        <v>0.01</v>
      </c>
      <c r="W24">
        <f t="shared" si="15"/>
        <v>0.78465846226506597</v>
      </c>
      <c r="X24">
        <f t="shared" si="16"/>
        <v>2.11246771267002E-3</v>
      </c>
      <c r="Y24">
        <f t="shared" si="17"/>
        <v>7.8465846226506604E-3</v>
      </c>
      <c r="Z24">
        <f t="shared" si="18"/>
        <v>0.77469940992974529</v>
      </c>
      <c r="AB24">
        <f t="shared" si="19"/>
        <v>7432.8086520288543</v>
      </c>
      <c r="AC24">
        <f t="shared" si="2"/>
        <v>7877.4908906122619</v>
      </c>
      <c r="AE24">
        <f t="shared" si="3"/>
        <v>0</v>
      </c>
      <c r="AF24">
        <f t="shared" si="4"/>
        <v>0</v>
      </c>
      <c r="AG24">
        <f t="shared" si="4"/>
        <v>-19.367485248243632</v>
      </c>
      <c r="AH24">
        <f t="shared" si="5"/>
        <v>-2112.4677126700199</v>
      </c>
      <c r="AI24">
        <f t="shared" si="6"/>
        <v>-2131.8351979182635</v>
      </c>
      <c r="AJ24">
        <f t="shared" si="7"/>
        <v>-444.68223858340752</v>
      </c>
      <c r="AK24">
        <f t="shared" si="22"/>
        <v>520.29660564201981</v>
      </c>
      <c r="AL24">
        <f t="shared" si="8"/>
        <v>-2056.220830859651</v>
      </c>
      <c r="AN24">
        <f t="shared" si="9"/>
        <v>0</v>
      </c>
      <c r="AO24">
        <f t="shared" si="9"/>
        <v>0</v>
      </c>
      <c r="AP24">
        <f t="shared" si="9"/>
        <v>-4.5855253596319523</v>
      </c>
      <c r="AQ24">
        <f t="shared" si="9"/>
        <v>-500.15653264692895</v>
      </c>
      <c r="AR24">
        <f t="shared" si="9"/>
        <v>-504.74205800656091</v>
      </c>
      <c r="AS24">
        <f t="shared" si="9"/>
        <v>-105.2847933464692</v>
      </c>
      <c r="AT24">
        <f t="shared" si="9"/>
        <v>123.18756147849757</v>
      </c>
      <c r="AU24">
        <f t="shared" si="9"/>
        <v>-486.83928987453248</v>
      </c>
      <c r="AW24">
        <v>21</v>
      </c>
      <c r="AX24">
        <f>IF(Z24&gt;0, (R24*SUMPRODUCT(K24:$K$98, X24:$X$98)-K24*$AZ$3)/Z24, 0)</f>
        <v>10168.448290578463</v>
      </c>
    </row>
    <row r="25" spans="5:50" x14ac:dyDescent="0.25">
      <c r="E25">
        <v>2025</v>
      </c>
      <c r="F25" s="5">
        <v>3.5571999999999999E-2</v>
      </c>
      <c r="G25"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0.21139652456796101</v>
      </c>
      <c r="L25" s="2">
        <v>22</v>
      </c>
      <c r="M25" s="6">
        <v>2.807183E-3</v>
      </c>
      <c r="Q25" s="4">
        <f t="shared" si="21"/>
        <v>25</v>
      </c>
      <c r="R25">
        <f t="shared" si="0"/>
        <v>1000000</v>
      </c>
      <c r="S25">
        <f t="shared" si="1"/>
        <v>10803.786281738034</v>
      </c>
      <c r="U25">
        <f t="shared" si="13"/>
        <v>2.807183E-3</v>
      </c>
      <c r="V25">
        <f t="shared" si="14"/>
        <v>0.01</v>
      </c>
      <c r="W25">
        <f t="shared" si="15"/>
        <v>0.77469940992974529</v>
      </c>
      <c r="X25">
        <f t="shared" si="16"/>
        <v>2.1747230136648123E-3</v>
      </c>
      <c r="Y25">
        <f t="shared" si="17"/>
        <v>7.7469940992974532E-3</v>
      </c>
      <c r="Z25">
        <f t="shared" si="18"/>
        <v>0.76477769281678298</v>
      </c>
      <c r="AB25">
        <f t="shared" si="19"/>
        <v>7877.4908906122619</v>
      </c>
      <c r="AC25">
        <f t="shared" si="2"/>
        <v>8262.4947462332239</v>
      </c>
      <c r="AE25">
        <f t="shared" si="3"/>
        <v>0</v>
      </c>
      <c r="AF25">
        <f t="shared" si="4"/>
        <v>0</v>
      </c>
      <c r="AG25">
        <f t="shared" si="4"/>
        <v>-19.119442320419573</v>
      </c>
      <c r="AH25">
        <f t="shared" si="5"/>
        <v>-2174.7230136648122</v>
      </c>
      <c r="AI25">
        <f t="shared" si="6"/>
        <v>-2193.8424559852319</v>
      </c>
      <c r="AJ25">
        <f t="shared" si="7"/>
        <v>-385.00385562096199</v>
      </c>
      <c r="AK25">
        <f t="shared" si="22"/>
        <v>551.42436234285833</v>
      </c>
      <c r="AL25">
        <f t="shared" si="8"/>
        <v>-2027.4219492633356</v>
      </c>
      <c r="AN25">
        <f t="shared" si="9"/>
        <v>0</v>
      </c>
      <c r="AO25">
        <f t="shared" si="9"/>
        <v>0</v>
      </c>
      <c r="AP25">
        <f t="shared" si="9"/>
        <v>-4.0417836582142899</v>
      </c>
      <c r="AQ25">
        <f t="shared" si="9"/>
        <v>-459.72888698670369</v>
      </c>
      <c r="AR25">
        <f t="shared" si="9"/>
        <v>-463.77067064491803</v>
      </c>
      <c r="AS25">
        <f t="shared" si="9"/>
        <v>-81.38847702353641</v>
      </c>
      <c r="AT25">
        <f t="shared" si="9"/>
        <v>116.56919376138428</v>
      </c>
      <c r="AU25">
        <f t="shared" si="9"/>
        <v>-428.58995390707014</v>
      </c>
      <c r="AW25">
        <v>22</v>
      </c>
      <c r="AX25">
        <f>IF(Z25&gt;0, (R25*SUMPRODUCT(K25:$K$98, X25:$X$98)-K25*$AZ$3)/Z25, 0)</f>
        <v>10803.786281738034</v>
      </c>
    </row>
    <row r="26" spans="5:50" x14ac:dyDescent="0.25">
      <c r="E26">
        <v>2026</v>
      </c>
      <c r="F26" s="5">
        <v>3.5571999999999999E-2</v>
      </c>
      <c r="G26"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0.18874689693567948</v>
      </c>
      <c r="L26" s="2">
        <v>23</v>
      </c>
      <c r="M26" s="6">
        <v>2.939255E-3</v>
      </c>
      <c r="Q26" s="4">
        <f t="shared" si="21"/>
        <v>25</v>
      </c>
      <c r="R26">
        <f t="shared" si="0"/>
        <v>1000000</v>
      </c>
      <c r="S26">
        <f t="shared" si="1"/>
        <v>11383.351554155684</v>
      </c>
      <c r="U26">
        <f t="shared" si="13"/>
        <v>2.939255E-3</v>
      </c>
      <c r="V26">
        <f t="shared" si="14"/>
        <v>0.01</v>
      </c>
      <c r="W26">
        <f t="shared" si="15"/>
        <v>0.76477769281678298</v>
      </c>
      <c r="X26">
        <f t="shared" si="16"/>
        <v>2.2478766575001934E-3</v>
      </c>
      <c r="Y26">
        <f t="shared" si="17"/>
        <v>7.6477769281678301E-3</v>
      </c>
      <c r="Z26">
        <f t="shared" si="18"/>
        <v>0.75488203923111497</v>
      </c>
      <c r="AB26">
        <f t="shared" si="19"/>
        <v>8262.4947462332239</v>
      </c>
      <c r="AC26">
        <f t="shared" si="2"/>
        <v>8593.0876344857243</v>
      </c>
      <c r="AE26">
        <f t="shared" si="3"/>
        <v>0</v>
      </c>
      <c r="AF26">
        <f t="shared" si="4"/>
        <v>0</v>
      </c>
      <c r="AG26">
        <f t="shared" si="4"/>
        <v>-18.872050980777875</v>
      </c>
      <c r="AH26">
        <f t="shared" si="5"/>
        <v>-2247.8766575001932</v>
      </c>
      <c r="AI26">
        <f t="shared" si="6"/>
        <v>-2266.7487084809709</v>
      </c>
      <c r="AJ26">
        <f t="shared" si="7"/>
        <v>-330.59288825250042</v>
      </c>
      <c r="AK26">
        <f t="shared" si="22"/>
        <v>578.37463223632574</v>
      </c>
      <c r="AL26">
        <f t="shared" si="8"/>
        <v>-2018.9669644971455</v>
      </c>
      <c r="AN26">
        <f t="shared" si="9"/>
        <v>0</v>
      </c>
      <c r="AO26">
        <f t="shared" si="9"/>
        <v>0</v>
      </c>
      <c r="AP26">
        <f t="shared" si="9"/>
        <v>-3.5620410614337703</v>
      </c>
      <c r="AQ26">
        <f t="shared" si="9"/>
        <v>-424.27974379730864</v>
      </c>
      <c r="AR26">
        <f t="shared" si="9"/>
        <v>-427.84178485874236</v>
      </c>
      <c r="AS26">
        <f t="shared" si="9"/>
        <v>-62.398381806663295</v>
      </c>
      <c r="AT26">
        <f t="shared" si="9"/>
        <v>109.16641710092129</v>
      </c>
      <c r="AU26">
        <f t="shared" si="9"/>
        <v>-381.07374956448433</v>
      </c>
      <c r="AW26">
        <v>23</v>
      </c>
      <c r="AX26">
        <f>IF(Z26&gt;0, (R26*SUMPRODUCT(K26:$K$98, X26:$X$98)-K26*$AZ$3)/Z26, 0)</f>
        <v>11383.351554155684</v>
      </c>
    </row>
    <row r="27" spans="5:50" x14ac:dyDescent="0.25">
      <c r="E27">
        <v>2027</v>
      </c>
      <c r="F27" s="5">
        <v>3.5571999999999999E-2</v>
      </c>
      <c r="G27"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0.16852401512114237</v>
      </c>
      <c r="L27" s="2">
        <v>24</v>
      </c>
      <c r="M27" s="6">
        <v>3.7729310000000002E-3</v>
      </c>
      <c r="Q27" s="4">
        <f t="shared" si="21"/>
        <v>25</v>
      </c>
      <c r="R27">
        <f t="shared" si="0"/>
        <v>1000000</v>
      </c>
      <c r="S27">
        <f t="shared" si="1"/>
        <v>11920.255114636404</v>
      </c>
      <c r="U27">
        <f t="shared" si="13"/>
        <v>3.7729310000000002E-3</v>
      </c>
      <c r="V27">
        <f t="shared" si="14"/>
        <v>0.01</v>
      </c>
      <c r="W27">
        <f t="shared" si="15"/>
        <v>0.75488203923111497</v>
      </c>
      <c r="X27">
        <f t="shared" si="16"/>
        <v>2.84811784715829E-3</v>
      </c>
      <c r="Y27">
        <f t="shared" si="17"/>
        <v>7.5488203923111501E-3</v>
      </c>
      <c r="Z27">
        <f t="shared" si="18"/>
        <v>0.74448510099164544</v>
      </c>
      <c r="AB27">
        <f t="shared" si="19"/>
        <v>8593.0876344857243</v>
      </c>
      <c r="AC27">
        <f t="shared" si="2"/>
        <v>8874.4523328662617</v>
      </c>
      <c r="AE27">
        <f t="shared" si="3"/>
        <v>0</v>
      </c>
      <c r="AF27">
        <f t="shared" si="4"/>
        <v>0</v>
      </c>
      <c r="AG27">
        <f t="shared" si="4"/>
        <v>-18.612127524791138</v>
      </c>
      <c r="AH27">
        <f t="shared" si="5"/>
        <v>-2848.1178471582898</v>
      </c>
      <c r="AI27">
        <f t="shared" si="6"/>
        <v>-2866.7299746830809</v>
      </c>
      <c r="AJ27">
        <f t="shared" si="7"/>
        <v>-281.36469838053745</v>
      </c>
      <c r="AK27">
        <f t="shared" si="22"/>
        <v>601.5161344140007</v>
      </c>
      <c r="AL27">
        <f t="shared" si="8"/>
        <v>-2546.5785386496177</v>
      </c>
      <c r="AN27">
        <f t="shared" si="9"/>
        <v>0</v>
      </c>
      <c r="AO27">
        <f t="shared" si="9"/>
        <v>0</v>
      </c>
      <c r="AP27">
        <f t="shared" si="9"/>
        <v>-3.1365904604245318</v>
      </c>
      <c r="AQ27">
        <f t="shared" si="9"/>
        <v>-479.97625514129908</v>
      </c>
      <c r="AR27">
        <f t="shared" si="9"/>
        <v>-483.11284560172362</v>
      </c>
      <c r="AS27">
        <f t="shared" si="9"/>
        <v>-47.416708684437353</v>
      </c>
      <c r="AT27">
        <f t="shared" si="9"/>
        <v>101.36991413159616</v>
      </c>
      <c r="AU27">
        <f t="shared" si="9"/>
        <v>-429.15964015456484</v>
      </c>
      <c r="AW27">
        <v>24</v>
      </c>
      <c r="AX27">
        <f>IF(Z27&gt;0, (R27*SUMPRODUCT(K27:$K$98, X27:$X$98)-K27*$AZ$3)/Z27, 0)</f>
        <v>11920.255114636404</v>
      </c>
    </row>
    <row r="28" spans="5:50" x14ac:dyDescent="0.25">
      <c r="E28">
        <v>2028</v>
      </c>
      <c r="F28" s="5">
        <v>3.5571999999999999E-2</v>
      </c>
      <c r="G28"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0.15046787064387712</v>
      </c>
      <c r="L28" s="2">
        <v>25</v>
      </c>
      <c r="M28" s="6">
        <v>4.6883589999999996E-3</v>
      </c>
      <c r="Q28" s="4">
        <f t="shared" si="21"/>
        <v>25</v>
      </c>
      <c r="R28">
        <f t="shared" si="0"/>
        <v>1000000</v>
      </c>
      <c r="S28">
        <f t="shared" si="1"/>
        <v>12302.525756920082</v>
      </c>
      <c r="U28">
        <f t="shared" si="13"/>
        <v>4.6883589999999996E-3</v>
      </c>
      <c r="V28">
        <f t="shared" si="14"/>
        <v>0.01</v>
      </c>
      <c r="W28">
        <f t="shared" si="15"/>
        <v>0.74448510099164544</v>
      </c>
      <c r="X28">
        <f t="shared" si="16"/>
        <v>3.4904134236000894E-3</v>
      </c>
      <c r="Y28">
        <f t="shared" si="17"/>
        <v>7.4448510099164545E-3</v>
      </c>
      <c r="Z28">
        <f t="shared" si="18"/>
        <v>0.73354983655812889</v>
      </c>
      <c r="AB28">
        <f t="shared" si="19"/>
        <v>8874.4523328662617</v>
      </c>
      <c r="AC28">
        <f t="shared" si="2"/>
        <v>9024.5157582408974</v>
      </c>
      <c r="AE28">
        <f t="shared" si="3"/>
        <v>0</v>
      </c>
      <c r="AF28">
        <f t="shared" si="4"/>
        <v>0</v>
      </c>
      <c r="AG28">
        <f t="shared" si="4"/>
        <v>-18.338745913953222</v>
      </c>
      <c r="AH28">
        <f t="shared" si="5"/>
        <v>-3490.4134236000896</v>
      </c>
      <c r="AI28">
        <f t="shared" si="6"/>
        <v>-3508.7521695140426</v>
      </c>
      <c r="AJ28">
        <f t="shared" si="7"/>
        <v>-150.0634253746357</v>
      </c>
      <c r="AK28">
        <f t="shared" si="22"/>
        <v>621.21166330063841</v>
      </c>
      <c r="AL28">
        <f t="shared" si="8"/>
        <v>-3037.6039315880398</v>
      </c>
      <c r="AN28">
        <f t="shared" si="9"/>
        <v>0</v>
      </c>
      <c r="AO28">
        <f t="shared" si="9"/>
        <v>0</v>
      </c>
      <c r="AP28">
        <f t="shared" si="9"/>
        <v>-2.7593920479516436</v>
      </c>
      <c r="AQ28">
        <f t="shared" si="9"/>
        <v>-525.1950755159105</v>
      </c>
      <c r="AR28">
        <f t="shared" si="9"/>
        <v>-527.95446756386218</v>
      </c>
      <c r="AS28">
        <f t="shared" si="9"/>
        <v>-22.579724077647793</v>
      </c>
      <c r="AT28">
        <f t="shared" si="9"/>
        <v>93.47239619598821</v>
      </c>
      <c r="AU28">
        <f t="shared" si="9"/>
        <v>-457.06179544552174</v>
      </c>
      <c r="AW28">
        <v>25</v>
      </c>
      <c r="AX28">
        <f>IF(Z28&gt;0, (R28*SUMPRODUCT(K28:$K$98, X28:$X$98)-K28*$AZ$3)/Z28, 0)</f>
        <v>12302.525756920082</v>
      </c>
    </row>
    <row r="29" spans="5:50" x14ac:dyDescent="0.25">
      <c r="E29">
        <v>2029</v>
      </c>
      <c r="F29" s="5">
        <v>3.5571999999999999E-2</v>
      </c>
      <c r="G29"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0.13434631307489028</v>
      </c>
      <c r="L29" s="2">
        <v>26</v>
      </c>
      <c r="M29" s="6">
        <v>5.6712799999999999E-3</v>
      </c>
      <c r="Q29" s="4">
        <f t="shared" si="21"/>
        <v>25</v>
      </c>
      <c r="R29">
        <f t="shared" si="0"/>
        <v>1000000</v>
      </c>
      <c r="S29">
        <f t="shared" si="1"/>
        <v>12550.105611507961</v>
      </c>
      <c r="U29">
        <f t="shared" si="13"/>
        <v>5.6712799999999999E-3</v>
      </c>
      <c r="V29">
        <f t="shared" si="14"/>
        <v>0.01</v>
      </c>
      <c r="W29">
        <f t="shared" si="15"/>
        <v>0.73354983655812889</v>
      </c>
      <c r="X29">
        <f t="shared" si="16"/>
        <v>4.160166517075385E-3</v>
      </c>
      <c r="Y29">
        <f t="shared" si="17"/>
        <v>7.3354983655812894E-3</v>
      </c>
      <c r="Z29">
        <f t="shared" si="18"/>
        <v>0.72205417167547215</v>
      </c>
      <c r="AB29">
        <f t="shared" si="19"/>
        <v>9024.5157582408974</v>
      </c>
      <c r="AC29">
        <f t="shared" si="2"/>
        <v>9061.8561117570753</v>
      </c>
      <c r="AE29">
        <f t="shared" si="3"/>
        <v>0</v>
      </c>
      <c r="AF29">
        <f t="shared" si="4"/>
        <v>0</v>
      </c>
      <c r="AG29">
        <f t="shared" si="4"/>
        <v>-18.051354291886803</v>
      </c>
      <c r="AH29">
        <f t="shared" si="5"/>
        <v>-4160.1665170753849</v>
      </c>
      <c r="AI29">
        <f t="shared" si="6"/>
        <v>-4178.217871367272</v>
      </c>
      <c r="AJ29">
        <f t="shared" si="7"/>
        <v>-37.340353516177856</v>
      </c>
      <c r="AK29">
        <f t="shared" si="22"/>
        <v>631.71610307686285</v>
      </c>
      <c r="AL29">
        <f t="shared" si="8"/>
        <v>-3583.8421218065869</v>
      </c>
      <c r="AN29">
        <f t="shared" si="9"/>
        <v>0</v>
      </c>
      <c r="AO29">
        <f t="shared" si="9"/>
        <v>0</v>
      </c>
      <c r="AP29">
        <f t="shared" si="9"/>
        <v>-2.4251328951235886</v>
      </c>
      <c r="AQ29">
        <f t="shared" si="9"/>
        <v>-558.90303334668556</v>
      </c>
      <c r="AR29">
        <f t="shared" si="9"/>
        <v>-561.32816624180919</v>
      </c>
      <c r="AS29">
        <f t="shared" si="9"/>
        <v>-5.0165388238115103</v>
      </c>
      <c r="AT29">
        <f t="shared" si="9"/>
        <v>84.868729358413873</v>
      </c>
      <c r="AU29">
        <f t="shared" si="9"/>
        <v>-481.47597570720677</v>
      </c>
      <c r="AW29">
        <v>26</v>
      </c>
      <c r="AX29">
        <f>IF(Z29&gt;0, (R29*SUMPRODUCT(K29:$K$98, X29:$X$98)-K29*$AZ$3)/Z29, 0)</f>
        <v>12550.105611507961</v>
      </c>
    </row>
    <row r="30" spans="5:50" x14ac:dyDescent="0.25">
      <c r="E30">
        <v>2030</v>
      </c>
      <c r="F30" s="5">
        <v>3.5571999999999999E-2</v>
      </c>
      <c r="G30"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0.11995206524543775</v>
      </c>
      <c r="L30" s="2">
        <v>27</v>
      </c>
      <c r="M30" s="6">
        <v>6.8024940000000001E-3</v>
      </c>
      <c r="Q30" s="4">
        <f t="shared" si="21"/>
        <v>25</v>
      </c>
      <c r="R30">
        <f t="shared" si="0"/>
        <v>1000000</v>
      </c>
      <c r="S30">
        <f t="shared" si="1"/>
        <v>12684.800048745476</v>
      </c>
      <c r="U30">
        <f t="shared" si="13"/>
        <v>6.8024940000000001E-3</v>
      </c>
      <c r="V30">
        <f t="shared" si="14"/>
        <v>0.01</v>
      </c>
      <c r="W30">
        <f t="shared" si="15"/>
        <v>0.72205417167547215</v>
      </c>
      <c r="X30">
        <f t="shared" si="16"/>
        <v>4.9117691704973696E-3</v>
      </c>
      <c r="Y30">
        <f t="shared" si="17"/>
        <v>7.220541716754722E-3</v>
      </c>
      <c r="Z30">
        <f t="shared" si="18"/>
        <v>0.70992186078822006</v>
      </c>
      <c r="AB30">
        <f t="shared" si="19"/>
        <v>9061.8561117570753</v>
      </c>
      <c r="AC30">
        <f t="shared" si="2"/>
        <v>9005.216854331893</v>
      </c>
      <c r="AE30">
        <f t="shared" si="3"/>
        <v>0</v>
      </c>
      <c r="AF30">
        <f t="shared" si="4"/>
        <v>0</v>
      </c>
      <c r="AG30">
        <f t="shared" si="4"/>
        <v>-17.7480465197055</v>
      </c>
      <c r="AH30">
        <f t="shared" si="5"/>
        <v>-4911.7691704973695</v>
      </c>
      <c r="AI30">
        <f t="shared" si="6"/>
        <v>-4929.5172170170754</v>
      </c>
      <c r="AJ30">
        <f t="shared" si="7"/>
        <v>56.639257425182223</v>
      </c>
      <c r="AK30">
        <f t="shared" si="22"/>
        <v>634.32992782299527</v>
      </c>
      <c r="AL30">
        <f t="shared" si="8"/>
        <v>-4238.548031768898</v>
      </c>
      <c r="AN30">
        <f t="shared" si="9"/>
        <v>0</v>
      </c>
      <c r="AO30">
        <f t="shared" si="9"/>
        <v>0</v>
      </c>
      <c r="AP30">
        <f t="shared" si="9"/>
        <v>-2.1289148341107786</v>
      </c>
      <c r="AQ30">
        <f t="shared" si="9"/>
        <v>-589.17685601003006</v>
      </c>
      <c r="AR30">
        <f t="shared" si="9"/>
        <v>-591.30577084414097</v>
      </c>
      <c r="AS30">
        <f t="shared" si="9"/>
        <v>6.7939959021186027</v>
      </c>
      <c r="AT30">
        <f t="shared" si="9"/>
        <v>76.089184889357753</v>
      </c>
      <c r="AU30">
        <f t="shared" si="9"/>
        <v>-508.42259005266459</v>
      </c>
      <c r="AW30">
        <v>27</v>
      </c>
      <c r="AX30">
        <f>IF(Z30&gt;0, (R30*SUMPRODUCT(K30:$K$98, X30:$X$98)-K30*$AZ$3)/Z30, 0)</f>
        <v>12684.800048745476</v>
      </c>
    </row>
    <row r="31" spans="5:50" x14ac:dyDescent="0.25">
      <c r="E31">
        <v>2031</v>
      </c>
      <c r="F31" s="5">
        <v>3.5571999999999999E-2</v>
      </c>
      <c r="G31"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0.10710005825485512</v>
      </c>
      <c r="L31" s="2">
        <v>28</v>
      </c>
      <c r="M31" s="6">
        <v>8.090557E-3</v>
      </c>
      <c r="Q31" s="4">
        <f t="shared" si="21"/>
        <v>25</v>
      </c>
      <c r="R31">
        <f t="shared" si="0"/>
        <v>1000000</v>
      </c>
      <c r="S31">
        <f t="shared" si="1"/>
        <v>12716.6218844226</v>
      </c>
      <c r="U31">
        <f t="shared" si="13"/>
        <v>8.090557E-3</v>
      </c>
      <c r="V31">
        <f t="shared" si="14"/>
        <v>0.01</v>
      </c>
      <c r="W31">
        <f t="shared" si="15"/>
        <v>0.70992186078822006</v>
      </c>
      <c r="X31">
        <f t="shared" si="16"/>
        <v>5.7436632802531596E-3</v>
      </c>
      <c r="Y31">
        <f t="shared" si="17"/>
        <v>7.0992186078822003E-3</v>
      </c>
      <c r="Z31">
        <f t="shared" si="18"/>
        <v>0.69707897890008474</v>
      </c>
      <c r="AB31">
        <f t="shared" si="19"/>
        <v>9005.216854331893</v>
      </c>
      <c r="AC31">
        <f t="shared" si="2"/>
        <v>8864.4897982517778</v>
      </c>
      <c r="AE31">
        <f t="shared" si="3"/>
        <v>0</v>
      </c>
      <c r="AF31">
        <f t="shared" si="4"/>
        <v>0</v>
      </c>
      <c r="AG31">
        <f t="shared" si="4"/>
        <v>-17.426974472502117</v>
      </c>
      <c r="AH31">
        <f t="shared" si="5"/>
        <v>-5743.6632802531594</v>
      </c>
      <c r="AI31">
        <f t="shared" si="6"/>
        <v>-5761.0902547256619</v>
      </c>
      <c r="AJ31">
        <f t="shared" si="7"/>
        <v>140.72705608011529</v>
      </c>
      <c r="AK31">
        <f t="shared" si="22"/>
        <v>630.36517980323254</v>
      </c>
      <c r="AL31">
        <f t="shared" si="8"/>
        <v>-4989.9980188423142</v>
      </c>
      <c r="AN31">
        <f t="shared" si="9"/>
        <v>0</v>
      </c>
      <c r="AO31">
        <f t="shared" si="9"/>
        <v>0</v>
      </c>
      <c r="AP31">
        <f t="shared" si="9"/>
        <v>-1.8664299812108498</v>
      </c>
      <c r="AQ31">
        <f t="shared" si="9"/>
        <v>-615.14667191138562</v>
      </c>
      <c r="AR31">
        <f t="shared" si="9"/>
        <v>-617.01310189259652</v>
      </c>
      <c r="AS31">
        <f t="shared" si="9"/>
        <v>15.071875904214611</v>
      </c>
      <c r="AT31">
        <f t="shared" si="9"/>
        <v>67.512147478758422</v>
      </c>
      <c r="AU31">
        <f t="shared" si="9"/>
        <v>-534.42907850962354</v>
      </c>
      <c r="AW31">
        <v>28</v>
      </c>
      <c r="AX31">
        <f>IF(Z31&gt;0, (R31*SUMPRODUCT(K31:$K$98, X31:$X$98)-K31*$AZ$3)/Z31, 0)</f>
        <v>12716.6218844226</v>
      </c>
    </row>
    <row r="32" spans="5:50" x14ac:dyDescent="0.25">
      <c r="E32">
        <v>2032</v>
      </c>
      <c r="F32" s="5">
        <v>3.5571999999999999E-2</v>
      </c>
      <c r="G32"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9.562505201326349E-2</v>
      </c>
      <c r="L32" s="2">
        <v>29</v>
      </c>
      <c r="M32" s="6">
        <v>9.5159809999999997E-3</v>
      </c>
      <c r="Q32" s="4">
        <f t="shared" si="21"/>
        <v>25</v>
      </c>
      <c r="R32">
        <f t="shared" si="0"/>
        <v>1000000</v>
      </c>
      <c r="S32">
        <f t="shared" si="1"/>
        <v>12655.543040802486</v>
      </c>
      <c r="U32">
        <f t="shared" si="13"/>
        <v>9.5159809999999997E-3</v>
      </c>
      <c r="V32">
        <f t="shared" si="14"/>
        <v>0.01</v>
      </c>
      <c r="W32">
        <f t="shared" si="15"/>
        <v>0.69707897890008474</v>
      </c>
      <c r="X32">
        <f t="shared" si="16"/>
        <v>6.6333903187126069E-3</v>
      </c>
      <c r="Y32">
        <f t="shared" si="17"/>
        <v>6.970789789000848E-3</v>
      </c>
      <c r="Z32">
        <f t="shared" si="18"/>
        <v>0.68347479879237127</v>
      </c>
      <c r="AB32">
        <f t="shared" si="19"/>
        <v>8864.4897982517778</v>
      </c>
      <c r="AC32">
        <f t="shared" si="2"/>
        <v>8649.7447334206736</v>
      </c>
      <c r="AE32">
        <f t="shared" si="3"/>
        <v>0</v>
      </c>
      <c r="AF32">
        <f t="shared" si="4"/>
        <v>0</v>
      </c>
      <c r="AG32">
        <f t="shared" si="4"/>
        <v>-17.086869969809282</v>
      </c>
      <c r="AH32">
        <f t="shared" si="5"/>
        <v>-6633.390318712607</v>
      </c>
      <c r="AI32">
        <f t="shared" si="6"/>
        <v>-6650.4771886824165</v>
      </c>
      <c r="AJ32">
        <f t="shared" si="7"/>
        <v>214.74506483110417</v>
      </c>
      <c r="AK32">
        <f t="shared" si="22"/>
        <v>620.5142858776245</v>
      </c>
      <c r="AL32">
        <f t="shared" si="8"/>
        <v>-5815.2178379736879</v>
      </c>
      <c r="AN32">
        <f t="shared" si="9"/>
        <v>0</v>
      </c>
      <c r="AO32">
        <f t="shared" si="9"/>
        <v>0</v>
      </c>
      <c r="AP32">
        <f t="shared" si="9"/>
        <v>-1.6339328296068825</v>
      </c>
      <c r="AQ32">
        <f t="shared" si="9"/>
        <v>-634.31829425117155</v>
      </c>
      <c r="AR32">
        <f t="shared" si="9"/>
        <v>-635.95222708077847</v>
      </c>
      <c r="AS32">
        <f t="shared" si="9"/>
        <v>20.535007994065978</v>
      </c>
      <c r="AT32">
        <f t="shared" si="9"/>
        <v>59.336710862020894</v>
      </c>
      <c r="AU32">
        <f t="shared" si="9"/>
        <v>-556.08050822469158</v>
      </c>
      <c r="AW32">
        <v>29</v>
      </c>
      <c r="AX32">
        <f>IF(Z32&gt;0, (R32*SUMPRODUCT(K32:$K$98, X32:$X$98)-K32*$AZ$3)/Z32, 0)</f>
        <v>12655.543040802486</v>
      </c>
    </row>
    <row r="33" spans="5:50" x14ac:dyDescent="0.25">
      <c r="E33">
        <v>2033</v>
      </c>
      <c r="F33" s="5">
        <v>3.5571999999999999E-2</v>
      </c>
      <c r="G33"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8.5379510726128108E-2</v>
      </c>
      <c r="L33" s="2">
        <v>30</v>
      </c>
      <c r="M33" s="6">
        <v>1.1135328E-2</v>
      </c>
      <c r="Q33" s="4">
        <f t="shared" si="21"/>
        <v>25</v>
      </c>
      <c r="R33">
        <f t="shared" si="0"/>
        <v>1000000</v>
      </c>
      <c r="S33">
        <f t="shared" si="1"/>
        <v>12515.0384882817</v>
      </c>
      <c r="U33">
        <f t="shared" si="13"/>
        <v>1.1135328E-2</v>
      </c>
      <c r="V33">
        <f t="shared" si="14"/>
        <v>0.01</v>
      </c>
      <c r="W33">
        <f t="shared" si="15"/>
        <v>0.68347479879237127</v>
      </c>
      <c r="X33">
        <f t="shared" si="16"/>
        <v>7.6107160642870583E-3</v>
      </c>
      <c r="Y33">
        <f t="shared" si="17"/>
        <v>6.8347479879237128E-3</v>
      </c>
      <c r="Z33">
        <f t="shared" si="18"/>
        <v>0.66902933474016046</v>
      </c>
      <c r="AB33">
        <f t="shared" si="19"/>
        <v>8649.7447334206736</v>
      </c>
      <c r="AC33">
        <f t="shared" si="2"/>
        <v>8372.9278740626087</v>
      </c>
      <c r="AE33">
        <f t="shared" si="3"/>
        <v>0</v>
      </c>
      <c r="AF33">
        <f t="shared" si="4"/>
        <v>0</v>
      </c>
      <c r="AG33">
        <f t="shared" si="4"/>
        <v>-16.725733368504013</v>
      </c>
      <c r="AH33">
        <f t="shared" si="5"/>
        <v>-7610.7160642870585</v>
      </c>
      <c r="AI33">
        <f t="shared" si="6"/>
        <v>-7627.4417976555624</v>
      </c>
      <c r="AJ33">
        <f t="shared" si="7"/>
        <v>276.8168593580649</v>
      </c>
      <c r="AK33">
        <f t="shared" si="22"/>
        <v>605.48213133944716</v>
      </c>
      <c r="AL33">
        <f t="shared" si="8"/>
        <v>-6745.1428069580506</v>
      </c>
      <c r="AN33">
        <f t="shared" si="9"/>
        <v>0</v>
      </c>
      <c r="AO33">
        <f t="shared" si="9"/>
        <v>0</v>
      </c>
      <c r="AP33">
        <f t="shared" si="9"/>
        <v>-1.4280349315385472</v>
      </c>
      <c r="AQ33">
        <f t="shared" si="9"/>
        <v>-649.79921384431236</v>
      </c>
      <c r="AR33">
        <f t="shared" si="9"/>
        <v>-651.22724877585097</v>
      </c>
      <c r="AS33">
        <f t="shared" si="9"/>
        <v>23.634488012734998</v>
      </c>
      <c r="AT33">
        <f t="shared" si="9"/>
        <v>51.695768127175235</v>
      </c>
      <c r="AU33">
        <f t="shared" si="9"/>
        <v>-575.89699263594071</v>
      </c>
      <c r="AW33">
        <v>30</v>
      </c>
      <c r="AX33">
        <f>IF(Z33&gt;0, (R33*SUMPRODUCT(K33:$K$98, X33:$X$98)-K33*$AZ$3)/Z33, 0)</f>
        <v>12515.0384882817</v>
      </c>
    </row>
    <row r="34" spans="5:50" x14ac:dyDescent="0.25">
      <c r="E34">
        <v>2034</v>
      </c>
      <c r="F34" s="5">
        <v>3.5571999999999999E-2</v>
      </c>
      <c r="G34"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7.6231706005471522E-2</v>
      </c>
      <c r="L34" s="2">
        <v>31</v>
      </c>
      <c r="M34" s="6">
        <v>1.2969985999999999E-2</v>
      </c>
      <c r="Q34" s="4">
        <f t="shared" si="21"/>
        <v>25</v>
      </c>
      <c r="R34">
        <f t="shared" si="0"/>
        <v>1000000</v>
      </c>
      <c r="S34">
        <f t="shared" si="1"/>
        <v>12303.498697056868</v>
      </c>
      <c r="U34">
        <f t="shared" si="13"/>
        <v>1.2969985999999999E-2</v>
      </c>
      <c r="V34">
        <f t="shared" si="14"/>
        <v>0.01</v>
      </c>
      <c r="W34">
        <f t="shared" si="15"/>
        <v>0.66902933474016046</v>
      </c>
      <c r="X34">
        <f t="shared" si="16"/>
        <v>8.6773011051691946E-3</v>
      </c>
      <c r="Y34">
        <f t="shared" si="17"/>
        <v>6.6902933474016048E-3</v>
      </c>
      <c r="Z34">
        <f t="shared" si="18"/>
        <v>0.65366174028758972</v>
      </c>
      <c r="AB34">
        <f t="shared" si="19"/>
        <v>8372.9278740626087</v>
      </c>
      <c r="AC34">
        <f t="shared" si="2"/>
        <v>8042.326369944285</v>
      </c>
      <c r="AE34">
        <f t="shared" si="3"/>
        <v>0</v>
      </c>
      <c r="AF34">
        <f t="shared" si="4"/>
        <v>0</v>
      </c>
      <c r="AG34">
        <f t="shared" si="4"/>
        <v>-16.341543507189744</v>
      </c>
      <c r="AH34">
        <f t="shared" si="5"/>
        <v>-8677.3011051691938</v>
      </c>
      <c r="AI34">
        <f t="shared" si="6"/>
        <v>-8693.642648676383</v>
      </c>
      <c r="AJ34">
        <f t="shared" si="7"/>
        <v>330.60150411832365</v>
      </c>
      <c r="AK34">
        <f t="shared" si="22"/>
        <v>586.10495118438268</v>
      </c>
      <c r="AL34">
        <f t="shared" si="8"/>
        <v>-7776.9361933736764</v>
      </c>
      <c r="AN34">
        <f t="shared" si="9"/>
        <v>0</v>
      </c>
      <c r="AO34">
        <f t="shared" si="9"/>
        <v>0</v>
      </c>
      <c r="AP34">
        <f t="shared" si="9"/>
        <v>-1.2457437403157106</v>
      </c>
      <c r="AQ34">
        <f t="shared" si="9"/>
        <v>-661.48546677021113</v>
      </c>
      <c r="AR34">
        <f t="shared" si="9"/>
        <v>-662.73121051052681</v>
      </c>
      <c r="AS34">
        <f t="shared" si="9"/>
        <v>25.202316666914729</v>
      </c>
      <c r="AT34">
        <f t="shared" si="9"/>
        <v>44.679780327039097</v>
      </c>
      <c r="AU34">
        <f t="shared" ref="AU34:AU97" si="23">AL34*$K34</f>
        <v>-592.84911351657297</v>
      </c>
      <c r="AW34">
        <v>31</v>
      </c>
      <c r="AX34">
        <f>IF(Z34&gt;0, (R34*SUMPRODUCT(K34:$K$98, X34:$X$98)-K34*$AZ$3)/Z34, 0)</f>
        <v>12303.498697056868</v>
      </c>
    </row>
    <row r="35" spans="5:50" x14ac:dyDescent="0.25">
      <c r="E35">
        <v>2035</v>
      </c>
      <c r="F35" s="5">
        <v>3.5571999999999999E-2</v>
      </c>
      <c r="G35"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6.8064023219171002E-2</v>
      </c>
      <c r="L35" s="2">
        <v>32</v>
      </c>
      <c r="M35" s="6">
        <v>1.4883069000000001E-2</v>
      </c>
      <c r="Q35" s="4">
        <f t="shared" si="21"/>
        <v>25</v>
      </c>
      <c r="R35">
        <f t="shared" si="0"/>
        <v>1000000</v>
      </c>
      <c r="S35">
        <f t="shared" si="1"/>
        <v>12026.795399071387</v>
      </c>
      <c r="U35">
        <f t="shared" si="13"/>
        <v>1.4883069000000001E-2</v>
      </c>
      <c r="V35">
        <f t="shared" si="14"/>
        <v>0.01</v>
      </c>
      <c r="W35">
        <f t="shared" si="15"/>
        <v>0.65366174028758972</v>
      </c>
      <c r="X35">
        <f t="shared" si="16"/>
        <v>9.7284927833602777E-3</v>
      </c>
      <c r="Y35">
        <f t="shared" si="17"/>
        <v>6.5366174028758973E-3</v>
      </c>
      <c r="Z35">
        <f t="shared" si="18"/>
        <v>0.6373966301013535</v>
      </c>
      <c r="AB35">
        <f t="shared" si="19"/>
        <v>8042.326369944285</v>
      </c>
      <c r="AC35">
        <f t="shared" si="2"/>
        <v>7665.8388582865646</v>
      </c>
      <c r="AE35">
        <f t="shared" si="3"/>
        <v>0</v>
      </c>
      <c r="AF35">
        <f t="shared" ref="AF35:AG66" si="24">-$Z35*P35</f>
        <v>0</v>
      </c>
      <c r="AG35">
        <f t="shared" si="24"/>
        <v>-15.934915752533838</v>
      </c>
      <c r="AH35">
        <f t="shared" si="5"/>
        <v>-9728.4927833602778</v>
      </c>
      <c r="AI35">
        <f t="shared" ref="AI35:AI66" si="25">SUM(AE35:AH35)</f>
        <v>-9744.4276991128118</v>
      </c>
      <c r="AJ35">
        <f t="shared" si="7"/>
        <v>376.48751165772046</v>
      </c>
      <c r="AK35">
        <f t="shared" si="22"/>
        <v>562.96284589610002</v>
      </c>
      <c r="AL35">
        <f t="shared" ref="AL35:AL98" si="26">SUM(AI35:AK35)</f>
        <v>-8804.9773415589916</v>
      </c>
      <c r="AN35">
        <f t="shared" ref="AN35:AT66" si="27">AE35*$K35</f>
        <v>0</v>
      </c>
      <c r="AO35">
        <f t="shared" si="27"/>
        <v>0</v>
      </c>
      <c r="AP35">
        <f t="shared" si="27"/>
        <v>-1.0845944757759969</v>
      </c>
      <c r="AQ35">
        <f t="shared" si="27"/>
        <v>-662.16035869417146</v>
      </c>
      <c r="AR35">
        <f t="shared" si="27"/>
        <v>-663.24495316994751</v>
      </c>
      <c r="AS35">
        <f t="shared" si="27"/>
        <v>25.625254735199</v>
      </c>
      <c r="AT35">
        <f t="shared" si="27"/>
        <v>38.31751621460274</v>
      </c>
      <c r="AU35">
        <f t="shared" si="23"/>
        <v>-599.30218222014582</v>
      </c>
      <c r="AW35">
        <v>32</v>
      </c>
      <c r="AX35">
        <f>IF(Z35&gt;0, (R35*SUMPRODUCT(K35:$K$98, X35:$X$98)-K35*$AZ$3)/Z35, 0)</f>
        <v>12026.795399071387</v>
      </c>
    </row>
    <row r="36" spans="5:50" x14ac:dyDescent="0.25">
      <c r="E36">
        <v>2036</v>
      </c>
      <c r="F36" s="5">
        <v>3.5571999999999999E-2</v>
      </c>
      <c r="G36"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6.0771449302831244E-2</v>
      </c>
      <c r="L36" s="2">
        <v>33</v>
      </c>
      <c r="M36" s="6">
        <v>1.6930661E-2</v>
      </c>
      <c r="Q36" s="4">
        <f t="shared" si="21"/>
        <v>25</v>
      </c>
      <c r="R36">
        <f t="shared" si="0"/>
        <v>1000000</v>
      </c>
      <c r="S36">
        <f t="shared" si="1"/>
        <v>11702.31669184452</v>
      </c>
      <c r="U36">
        <f t="shared" si="13"/>
        <v>1.6930661E-2</v>
      </c>
      <c r="V36">
        <f t="shared" si="14"/>
        <v>0.01</v>
      </c>
      <c r="W36">
        <f t="shared" si="15"/>
        <v>0.6373966301013535</v>
      </c>
      <c r="X36">
        <f t="shared" si="16"/>
        <v>1.0791546266788412E-2</v>
      </c>
      <c r="Y36">
        <f t="shared" si="17"/>
        <v>6.3739663010135353E-3</v>
      </c>
      <c r="Z36">
        <f t="shared" si="18"/>
        <v>0.62023111753355153</v>
      </c>
      <c r="AB36">
        <f t="shared" si="19"/>
        <v>7665.8388582865646</v>
      </c>
      <c r="AC36">
        <f t="shared" si="2"/>
        <v>7258.1409595142604</v>
      </c>
      <c r="AE36">
        <f t="shared" si="3"/>
        <v>0</v>
      </c>
      <c r="AF36">
        <f t="shared" si="24"/>
        <v>0</v>
      </c>
      <c r="AG36">
        <f t="shared" si="24"/>
        <v>-15.505777938338788</v>
      </c>
      <c r="AH36">
        <f t="shared" si="5"/>
        <v>-10791.546266788411</v>
      </c>
      <c r="AI36">
        <f t="shared" si="25"/>
        <v>-10807.05204472675</v>
      </c>
      <c r="AJ36">
        <f t="shared" si="7"/>
        <v>407.69789877230414</v>
      </c>
      <c r="AK36">
        <f t="shared" si="22"/>
        <v>536.60872008005958</v>
      </c>
      <c r="AL36">
        <f t="shared" si="26"/>
        <v>-9862.7454258743874</v>
      </c>
      <c r="AN36">
        <f t="shared" si="27"/>
        <v>0</v>
      </c>
      <c r="AO36">
        <f t="shared" si="27"/>
        <v>0</v>
      </c>
      <c r="AP36">
        <f t="shared" si="27"/>
        <v>-0.94230859788071486</v>
      </c>
      <c r="AQ36">
        <f t="shared" si="27"/>
        <v>-655.81790685128976</v>
      </c>
      <c r="AR36">
        <f t="shared" si="27"/>
        <v>-656.76021544917046</v>
      </c>
      <c r="AS36">
        <f t="shared" si="27"/>
        <v>24.776392186111906</v>
      </c>
      <c r="AT36">
        <f t="shared" si="27"/>
        <v>32.610489627802501</v>
      </c>
      <c r="AU36">
        <f t="shared" si="23"/>
        <v>-599.37333363525613</v>
      </c>
      <c r="AW36">
        <v>33</v>
      </c>
      <c r="AX36">
        <f>IF(Z36&gt;0, (R36*SUMPRODUCT(K36:$K$98, X36:$X$98)-K36*$AZ$3)/Z36, 0)</f>
        <v>11702.31669184452</v>
      </c>
    </row>
    <row r="37" spans="5:50" x14ac:dyDescent="0.25">
      <c r="E37">
        <v>2037</v>
      </c>
      <c r="F37" s="5">
        <v>3.5571999999999999E-2</v>
      </c>
      <c r="G37"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5.4260222591813609E-2</v>
      </c>
      <c r="L37" s="2">
        <v>34</v>
      </c>
      <c r="M37" s="6">
        <v>1.9185959999999998E-2</v>
      </c>
      <c r="Q37" s="4">
        <f t="shared" si="21"/>
        <v>25</v>
      </c>
      <c r="R37">
        <f t="shared" si="0"/>
        <v>1000000</v>
      </c>
      <c r="S37">
        <f t="shared" si="1"/>
        <v>11342.288454540871</v>
      </c>
      <c r="U37">
        <f t="shared" si="13"/>
        <v>1.9185959999999998E-2</v>
      </c>
      <c r="V37">
        <f t="shared" si="14"/>
        <v>0.01</v>
      </c>
      <c r="W37">
        <f t="shared" si="15"/>
        <v>0.62023111753355153</v>
      </c>
      <c r="X37">
        <f t="shared" si="16"/>
        <v>1.1899729411754018E-2</v>
      </c>
      <c r="Y37">
        <f t="shared" si="17"/>
        <v>6.2023111753355155E-3</v>
      </c>
      <c r="Z37">
        <f t="shared" si="18"/>
        <v>0.60212907694646201</v>
      </c>
      <c r="AB37">
        <f t="shared" si="19"/>
        <v>7258.1409595142604</v>
      </c>
      <c r="AC37">
        <f t="shared" si="2"/>
        <v>6829.5216775932076</v>
      </c>
      <c r="AE37">
        <f t="shared" si="3"/>
        <v>0</v>
      </c>
      <c r="AF37">
        <f t="shared" si="24"/>
        <v>0</v>
      </c>
      <c r="AG37">
        <f t="shared" si="24"/>
        <v>-15.053226923661549</v>
      </c>
      <c r="AH37">
        <f t="shared" si="5"/>
        <v>-11899.729411754017</v>
      </c>
      <c r="AI37">
        <f t="shared" si="25"/>
        <v>-11914.782638677678</v>
      </c>
      <c r="AJ37">
        <f t="shared" si="7"/>
        <v>428.61928192105279</v>
      </c>
      <c r="AK37">
        <f t="shared" si="22"/>
        <v>508.06986716599829</v>
      </c>
      <c r="AL37">
        <f t="shared" si="26"/>
        <v>-10978.093489590627</v>
      </c>
      <c r="AN37">
        <f t="shared" si="27"/>
        <v>0</v>
      </c>
      <c r="AO37">
        <f t="shared" si="27"/>
        <v>0</v>
      </c>
      <c r="AP37">
        <f t="shared" si="27"/>
        <v>-0.8167914436029573</v>
      </c>
      <c r="AQ37">
        <f t="shared" si="27"/>
        <v>-645.68196666412416</v>
      </c>
      <c r="AR37">
        <f t="shared" si="27"/>
        <v>-646.4987581077271</v>
      </c>
      <c r="AS37">
        <f t="shared" si="27"/>
        <v>23.256977644179635</v>
      </c>
      <c r="AT37">
        <f t="shared" si="27"/>
        <v>27.567984084620239</v>
      </c>
      <c r="AU37">
        <f t="shared" si="23"/>
        <v>-595.67379637892725</v>
      </c>
      <c r="AW37">
        <v>34</v>
      </c>
      <c r="AX37">
        <f>IF(Z37&gt;0, (R37*SUMPRODUCT(K37:$K$98, X37:$X$98)-K37*$AZ$3)/Z37, 0)</f>
        <v>11342.288454540871</v>
      </c>
    </row>
    <row r="38" spans="5:50" x14ac:dyDescent="0.25">
      <c r="E38">
        <v>2038</v>
      </c>
      <c r="F38" s="5">
        <v>3.5571999999999999E-2</v>
      </c>
      <c r="G38"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4.8446627314119292E-2</v>
      </c>
      <c r="L38" s="2">
        <v>35</v>
      </c>
      <c r="M38" s="6">
        <v>2.1884238E-2</v>
      </c>
      <c r="Q38" s="4">
        <f t="shared" si="21"/>
        <v>25</v>
      </c>
      <c r="R38">
        <f t="shared" si="0"/>
        <v>1000000</v>
      </c>
      <c r="S38">
        <f t="shared" si="1"/>
        <v>10956.184280922214</v>
      </c>
      <c r="U38">
        <f t="shared" si="13"/>
        <v>2.1884238E-2</v>
      </c>
      <c r="V38">
        <f t="shared" si="14"/>
        <v>0.01</v>
      </c>
      <c r="W38">
        <f t="shared" si="15"/>
        <v>0.60212907694646201</v>
      </c>
      <c r="X38">
        <f t="shared" si="16"/>
        <v>1.3177136026616689E-2</v>
      </c>
      <c r="Y38">
        <f t="shared" si="17"/>
        <v>6.0212907694646199E-3</v>
      </c>
      <c r="Z38">
        <f t="shared" si="18"/>
        <v>0.58293065015038059</v>
      </c>
      <c r="AB38">
        <f t="shared" si="19"/>
        <v>6829.5216775932076</v>
      </c>
      <c r="AC38">
        <f t="shared" si="2"/>
        <v>6386.6956260453662</v>
      </c>
      <c r="AE38">
        <f t="shared" si="3"/>
        <v>0</v>
      </c>
      <c r="AF38">
        <f t="shared" si="24"/>
        <v>0</v>
      </c>
      <c r="AG38">
        <f t="shared" si="24"/>
        <v>-14.573266253759515</v>
      </c>
      <c r="AH38">
        <f t="shared" si="5"/>
        <v>-13177.136026616688</v>
      </c>
      <c r="AI38">
        <f t="shared" si="25"/>
        <v>-13191.709292870448</v>
      </c>
      <c r="AJ38">
        <f t="shared" si="7"/>
        <v>442.82605154784142</v>
      </c>
      <c r="AK38">
        <f t="shared" si="22"/>
        <v>478.06651743152457</v>
      </c>
      <c r="AL38">
        <f t="shared" si="26"/>
        <v>-12270.816723891081</v>
      </c>
      <c r="AN38">
        <f t="shared" si="27"/>
        <v>0</v>
      </c>
      <c r="AO38">
        <f t="shared" si="27"/>
        <v>0</v>
      </c>
      <c r="AP38">
        <f t="shared" si="27"/>
        <v>-0.70602559894531869</v>
      </c>
      <c r="AQ38">
        <f t="shared" si="27"/>
        <v>-638.38779814895338</v>
      </c>
      <c r="AR38">
        <f t="shared" si="27"/>
        <v>-639.09382374789868</v>
      </c>
      <c r="AS38">
        <f t="shared" si="27"/>
        <v>21.453428684321253</v>
      </c>
      <c r="AT38">
        <f t="shared" si="27"/>
        <v>23.160710401363986</v>
      </c>
      <c r="AU38">
        <f t="shared" si="23"/>
        <v>-594.47968466221346</v>
      </c>
      <c r="AW38">
        <v>35</v>
      </c>
      <c r="AX38">
        <f>IF(Z38&gt;0, (R38*SUMPRODUCT(K38:$K$98, X38:$X$98)-K38*$AZ$3)/Z38, 0)</f>
        <v>10956.184280922214</v>
      </c>
    </row>
    <row r="39" spans="5:50" x14ac:dyDescent="0.25">
      <c r="E39">
        <v>2039</v>
      </c>
      <c r="F39" s="5">
        <v>3.5571999999999999E-2</v>
      </c>
      <c r="G39"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4.3255917244749365E-2</v>
      </c>
      <c r="L39" s="2">
        <v>36</v>
      </c>
      <c r="M39" s="6">
        <v>2.4761703999999999E-2</v>
      </c>
      <c r="Q39" s="4">
        <f t="shared" si="21"/>
        <v>25</v>
      </c>
      <c r="R39">
        <f t="shared" si="0"/>
        <v>1000000</v>
      </c>
      <c r="S39">
        <f t="shared" si="1"/>
        <v>10538.079029097598</v>
      </c>
      <c r="U39">
        <f t="shared" si="13"/>
        <v>2.4761703999999999E-2</v>
      </c>
      <c r="V39">
        <f t="shared" si="14"/>
        <v>0.01</v>
      </c>
      <c r="W39">
        <f t="shared" si="15"/>
        <v>0.58293065015038059</v>
      </c>
      <c r="X39">
        <f t="shared" si="16"/>
        <v>1.4434356211551279E-2</v>
      </c>
      <c r="Y39">
        <f t="shared" si="17"/>
        <v>5.8293065015038057E-3</v>
      </c>
      <c r="Z39">
        <f t="shared" si="18"/>
        <v>0.56266698743732546</v>
      </c>
      <c r="AB39">
        <f t="shared" si="19"/>
        <v>6386.6956260453662</v>
      </c>
      <c r="AC39">
        <f t="shared" si="2"/>
        <v>5929.4291806788015</v>
      </c>
      <c r="AE39">
        <f t="shared" si="3"/>
        <v>0</v>
      </c>
      <c r="AF39">
        <f t="shared" si="24"/>
        <v>0</v>
      </c>
      <c r="AG39">
        <f t="shared" si="24"/>
        <v>-14.066674685933137</v>
      </c>
      <c r="AH39">
        <f t="shared" si="5"/>
        <v>-14434.35621155128</v>
      </c>
      <c r="AI39">
        <f t="shared" si="25"/>
        <v>-14448.422886237213</v>
      </c>
      <c r="AJ39">
        <f t="shared" si="7"/>
        <v>457.26644536656477</v>
      </c>
      <c r="AK39">
        <f t="shared" si="22"/>
        <v>447.06869382317569</v>
      </c>
      <c r="AL39">
        <f t="shared" si="26"/>
        <v>-13544.087747047472</v>
      </c>
      <c r="AN39">
        <f t="shared" si="27"/>
        <v>0</v>
      </c>
      <c r="AO39">
        <f t="shared" si="27"/>
        <v>0</v>
      </c>
      <c r="AP39">
        <f t="shared" si="27"/>
        <v>-0.60846691612353454</v>
      </c>
      <c r="AQ39">
        <f t="shared" si="27"/>
        <v>-624.37131776809611</v>
      </c>
      <c r="AR39">
        <f t="shared" si="27"/>
        <v>-624.97978468421968</v>
      </c>
      <c r="AS39">
        <f t="shared" si="27"/>
        <v>19.779479519576832</v>
      </c>
      <c r="AT39">
        <f t="shared" si="27"/>
        <v>19.338366422733479</v>
      </c>
      <c r="AU39">
        <f t="shared" si="23"/>
        <v>-585.86193874190928</v>
      </c>
      <c r="AW39">
        <v>36</v>
      </c>
      <c r="AX39">
        <f>IF(Z39&gt;0, (R39*SUMPRODUCT(K39:$K$98, X39:$X$98)-K39*$AZ$3)/Z39, 0)</f>
        <v>10538.079029097598</v>
      </c>
    </row>
    <row r="40" spans="5:50" x14ac:dyDescent="0.25">
      <c r="E40">
        <v>2040</v>
      </c>
      <c r="F40" s="5">
        <v>3.5571999999999999E-2</v>
      </c>
      <c r="G40"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3.8621354682811929E-2</v>
      </c>
      <c r="L40" s="2">
        <v>37</v>
      </c>
      <c r="M40" s="6">
        <v>2.7627288E-2</v>
      </c>
      <c r="Q40" s="4">
        <f t="shared" si="21"/>
        <v>25</v>
      </c>
      <c r="R40">
        <f t="shared" si="0"/>
        <v>1000000</v>
      </c>
      <c r="S40">
        <f t="shared" si="1"/>
        <v>10095.697607545204</v>
      </c>
      <c r="U40">
        <f t="shared" si="13"/>
        <v>2.7627288E-2</v>
      </c>
      <c r="V40">
        <f t="shared" si="14"/>
        <v>0.01</v>
      </c>
      <c r="W40">
        <f t="shared" si="15"/>
        <v>0.56266698743732546</v>
      </c>
      <c r="X40">
        <f t="shared" si="16"/>
        <v>1.5544962910023372E-2</v>
      </c>
      <c r="Y40">
        <f t="shared" si="17"/>
        <v>5.6266698743732543E-3</v>
      </c>
      <c r="Z40">
        <f t="shared" si="18"/>
        <v>0.54149535465292886</v>
      </c>
      <c r="AB40">
        <f t="shared" si="19"/>
        <v>5929.4291806788015</v>
      </c>
      <c r="AC40">
        <f t="shared" si="2"/>
        <v>5466.7733564664159</v>
      </c>
      <c r="AE40">
        <f t="shared" si="3"/>
        <v>0</v>
      </c>
      <c r="AF40">
        <f t="shared" si="24"/>
        <v>0</v>
      </c>
      <c r="AG40">
        <f t="shared" si="24"/>
        <v>-13.537383866323221</v>
      </c>
      <c r="AH40">
        <f t="shared" si="5"/>
        <v>-15544.962910023372</v>
      </c>
      <c r="AI40">
        <f t="shared" si="25"/>
        <v>-15558.500293889696</v>
      </c>
      <c r="AJ40">
        <f t="shared" si="7"/>
        <v>462.6558242123856</v>
      </c>
      <c r="AK40">
        <f t="shared" si="22"/>
        <v>415.06004264751613</v>
      </c>
      <c r="AL40">
        <f t="shared" si="26"/>
        <v>-14680.784427029796</v>
      </c>
      <c r="AN40">
        <f t="shared" si="27"/>
        <v>0</v>
      </c>
      <c r="AO40">
        <f t="shared" si="27"/>
        <v>0</v>
      </c>
      <c r="AP40">
        <f t="shared" si="27"/>
        <v>-0.52283210377864497</v>
      </c>
      <c r="AQ40">
        <f t="shared" si="27"/>
        <v>-600.3675260791689</v>
      </c>
      <c r="AR40">
        <f t="shared" si="27"/>
        <v>-600.89035818294758</v>
      </c>
      <c r="AS40">
        <f t="shared" si="27"/>
        <v>17.868394682975232</v>
      </c>
      <c r="AT40">
        <f t="shared" si="27"/>
        <v>16.030181121752765</v>
      </c>
      <c r="AU40">
        <f t="shared" si="23"/>
        <v>-566.99178237821968</v>
      </c>
      <c r="AW40">
        <v>37</v>
      </c>
      <c r="AX40">
        <f>IF(Z40&gt;0, (R40*SUMPRODUCT(K40:$K$98, X40:$X$98)-K40*$AZ$3)/Z40, 0)</f>
        <v>10095.697607545204</v>
      </c>
    </row>
    <row r="41" spans="5:50" x14ac:dyDescent="0.25">
      <c r="E41">
        <v>2041</v>
      </c>
      <c r="F41" s="5">
        <v>3.5571999999999999E-2</v>
      </c>
      <c r="G41"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3.4483352395367789E-2</v>
      </c>
      <c r="L41" s="2">
        <v>38</v>
      </c>
      <c r="M41" s="6">
        <v>3.0780427999999999E-2</v>
      </c>
      <c r="Q41" s="4">
        <f t="shared" si="21"/>
        <v>25</v>
      </c>
      <c r="R41">
        <f t="shared" si="0"/>
        <v>1000000</v>
      </c>
      <c r="S41">
        <f t="shared" si="1"/>
        <v>9647.0346723358434</v>
      </c>
      <c r="U41">
        <f t="shared" si="13"/>
        <v>3.0780427999999999E-2</v>
      </c>
      <c r="V41">
        <f t="shared" si="14"/>
        <v>0.01</v>
      </c>
      <c r="W41">
        <f t="shared" si="15"/>
        <v>0.54149535465292886</v>
      </c>
      <c r="X41">
        <f t="shared" si="16"/>
        <v>1.6667458776228942E-2</v>
      </c>
      <c r="Y41">
        <f t="shared" si="17"/>
        <v>5.414953546529289E-3</v>
      </c>
      <c r="Z41">
        <f t="shared" si="18"/>
        <v>0.51941294233017055</v>
      </c>
      <c r="AB41">
        <f t="shared" si="19"/>
        <v>5466.7733564664159</v>
      </c>
      <c r="AC41">
        <f t="shared" si="2"/>
        <v>5010.7946639191332</v>
      </c>
      <c r="AE41">
        <f t="shared" si="3"/>
        <v>0</v>
      </c>
      <c r="AF41">
        <f t="shared" si="24"/>
        <v>0</v>
      </c>
      <c r="AG41">
        <f t="shared" si="24"/>
        <v>-12.985323558254263</v>
      </c>
      <c r="AH41">
        <f t="shared" si="5"/>
        <v>-16667.458776228941</v>
      </c>
      <c r="AI41">
        <f t="shared" si="25"/>
        <v>-16680.444099787197</v>
      </c>
      <c r="AJ41">
        <f t="shared" si="7"/>
        <v>455.97869254728266</v>
      </c>
      <c r="AK41">
        <f t="shared" si="22"/>
        <v>382.67413495264913</v>
      </c>
      <c r="AL41">
        <f t="shared" si="26"/>
        <v>-15841.791272287264</v>
      </c>
      <c r="AN41">
        <f t="shared" si="27"/>
        <v>0</v>
      </c>
      <c r="AO41">
        <f t="shared" si="27"/>
        <v>0</v>
      </c>
      <c r="AP41">
        <f t="shared" si="27"/>
        <v>-0.44777748822715291</v>
      </c>
      <c r="AQ41">
        <f t="shared" si="27"/>
        <v>-574.74985451596808</v>
      </c>
      <c r="AR41">
        <f t="shared" si="27"/>
        <v>-575.19763200419538</v>
      </c>
      <c r="AS41">
        <f t="shared" si="27"/>
        <v>15.723673939887012</v>
      </c>
      <c r="AT41">
        <f t="shared" si="27"/>
        <v>13.19588704816473</v>
      </c>
      <c r="AU41">
        <f t="shared" si="23"/>
        <v>-546.2780710161436</v>
      </c>
      <c r="AW41">
        <v>38</v>
      </c>
      <c r="AX41">
        <f>IF(Z41&gt;0, (R41*SUMPRODUCT(K41:$K$98, X41:$X$98)-K41*$AZ$3)/Z41, 0)</f>
        <v>9647.0346723358434</v>
      </c>
    </row>
    <row r="42" spans="5:50" x14ac:dyDescent="0.25">
      <c r="E42">
        <v>2042</v>
      </c>
      <c r="F42" s="5">
        <v>3.5571999999999999E-2</v>
      </c>
      <c r="G42"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3.0788707495864095E-2</v>
      </c>
      <c r="L42" s="2">
        <v>39</v>
      </c>
      <c r="M42" s="6">
        <v>3.4133669999999998E-2</v>
      </c>
      <c r="Q42" s="4">
        <f t="shared" si="21"/>
        <v>25</v>
      </c>
      <c r="R42">
        <f t="shared" si="0"/>
        <v>1000000</v>
      </c>
      <c r="S42">
        <f t="shared" si="1"/>
        <v>9194.4841831698322</v>
      </c>
      <c r="U42">
        <f t="shared" si="13"/>
        <v>3.4133669999999998E-2</v>
      </c>
      <c r="V42">
        <f t="shared" si="14"/>
        <v>0.01</v>
      </c>
      <c r="W42">
        <f t="shared" si="15"/>
        <v>0.51941294233017055</v>
      </c>
      <c r="X42">
        <f t="shared" si="16"/>
        <v>1.772946996722707E-2</v>
      </c>
      <c r="Y42">
        <f t="shared" si="17"/>
        <v>5.1941294233017058E-3</v>
      </c>
      <c r="Z42">
        <f t="shared" si="18"/>
        <v>0.49648934293964181</v>
      </c>
      <c r="AB42">
        <f t="shared" si="19"/>
        <v>5010.7946639191332</v>
      </c>
      <c r="AC42">
        <f t="shared" si="2"/>
        <v>4564.9634107709189</v>
      </c>
      <c r="AE42">
        <f t="shared" si="3"/>
        <v>0</v>
      </c>
      <c r="AF42">
        <f t="shared" si="24"/>
        <v>0</v>
      </c>
      <c r="AG42">
        <f t="shared" si="24"/>
        <v>-12.412233573491045</v>
      </c>
      <c r="AH42">
        <f t="shared" si="5"/>
        <v>-17729.469967227069</v>
      </c>
      <c r="AI42">
        <f t="shared" si="25"/>
        <v>-17741.882200800559</v>
      </c>
      <c r="AJ42">
        <f t="shared" si="7"/>
        <v>445.83125314821427</v>
      </c>
      <c r="AK42">
        <f t="shared" si="22"/>
        <v>350.75562647433935</v>
      </c>
      <c r="AL42">
        <f t="shared" si="26"/>
        <v>-16945.295321178004</v>
      </c>
      <c r="AN42">
        <f t="shared" si="27"/>
        <v>0</v>
      </c>
      <c r="AO42">
        <f t="shared" si="27"/>
        <v>0</v>
      </c>
      <c r="AP42">
        <f t="shared" si="27"/>
        <v>-0.38215662886455976</v>
      </c>
      <c r="AQ42">
        <f t="shared" si="27"/>
        <v>-545.8674648776614</v>
      </c>
      <c r="AR42">
        <f t="shared" si="27"/>
        <v>-546.24962150652595</v>
      </c>
      <c r="AS42">
        <f t="shared" si="27"/>
        <v>13.726568045694908</v>
      </c>
      <c r="AT42">
        <f t="shared" si="27"/>
        <v>10.799312386046999</v>
      </c>
      <c r="AU42">
        <f t="shared" si="23"/>
        <v>-521.72374107478402</v>
      </c>
      <c r="AW42">
        <v>39</v>
      </c>
      <c r="AX42">
        <f>IF(Z42&gt;0, (R42*SUMPRODUCT(K42:$K$98, X42:$X$98)-K42*$AZ$3)/Z42, 0)</f>
        <v>9194.4841831698322</v>
      </c>
    </row>
    <row r="43" spans="5:50" x14ac:dyDescent="0.25">
      <c r="E43">
        <v>2043</v>
      </c>
      <c r="F43" s="5">
        <v>3.5571999999999999E-2</v>
      </c>
      <c r="G43"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2.7489917407021513E-2</v>
      </c>
      <c r="L43" s="2">
        <v>40</v>
      </c>
      <c r="M43" s="6">
        <v>3.7867151000000002E-2</v>
      </c>
      <c r="Q43" s="4">
        <f t="shared" si="21"/>
        <v>25</v>
      </c>
      <c r="R43">
        <f t="shared" si="0"/>
        <v>1000000</v>
      </c>
      <c r="S43">
        <f t="shared" si="1"/>
        <v>8745.4909819536606</v>
      </c>
      <c r="U43">
        <f t="shared" si="13"/>
        <v>3.7867151000000002E-2</v>
      </c>
      <c r="V43">
        <f t="shared" si="14"/>
        <v>0.01</v>
      </c>
      <c r="W43">
        <f t="shared" si="15"/>
        <v>0.49648934293964181</v>
      </c>
      <c r="X43">
        <f t="shared" si="16"/>
        <v>1.8800636918986202E-2</v>
      </c>
      <c r="Y43">
        <f t="shared" si="17"/>
        <v>4.9648934293964183E-3</v>
      </c>
      <c r="Z43">
        <f t="shared" si="18"/>
        <v>0.47272381259125917</v>
      </c>
      <c r="AB43">
        <f t="shared" si="19"/>
        <v>4564.9634107709189</v>
      </c>
      <c r="AC43">
        <f t="shared" si="2"/>
        <v>4134.2018399716098</v>
      </c>
      <c r="AE43">
        <f t="shared" si="3"/>
        <v>0</v>
      </c>
      <c r="AF43">
        <f t="shared" si="24"/>
        <v>0</v>
      </c>
      <c r="AG43">
        <f t="shared" si="24"/>
        <v>-11.818095314781479</v>
      </c>
      <c r="AH43">
        <f t="shared" si="5"/>
        <v>-18800.636918986202</v>
      </c>
      <c r="AI43">
        <f t="shared" si="25"/>
        <v>-18812.455014300984</v>
      </c>
      <c r="AJ43">
        <f t="shared" si="7"/>
        <v>430.76157079930908</v>
      </c>
      <c r="AK43">
        <f t="shared" si="22"/>
        <v>319.54743875396434</v>
      </c>
      <c r="AL43">
        <f t="shared" si="26"/>
        <v>-18062.146004747709</v>
      </c>
      <c r="AN43">
        <f t="shared" si="27"/>
        <v>0</v>
      </c>
      <c r="AO43">
        <f t="shared" si="27"/>
        <v>0</v>
      </c>
      <c r="AP43">
        <f t="shared" si="27"/>
        <v>-0.32487846411165078</v>
      </c>
      <c r="AQ43">
        <f t="shared" si="27"/>
        <v>-516.82795610233006</v>
      </c>
      <c r="AR43">
        <f t="shared" si="27"/>
        <v>-517.15283456644181</v>
      </c>
      <c r="AS43">
        <f t="shared" si="27"/>
        <v>11.841600003391857</v>
      </c>
      <c r="AT43">
        <f t="shared" si="27"/>
        <v>8.7843326989717454</v>
      </c>
      <c r="AU43">
        <f t="shared" si="23"/>
        <v>-496.52690186407813</v>
      </c>
      <c r="AW43">
        <v>40</v>
      </c>
      <c r="AX43">
        <f>IF(Z43&gt;0, (R43*SUMPRODUCT(K43:$K$98, X43:$X$98)-K43*$AZ$3)/Z43, 0)</f>
        <v>8745.4909819536606</v>
      </c>
    </row>
    <row r="44" spans="5:50" x14ac:dyDescent="0.25">
      <c r="E44">
        <v>2044</v>
      </c>
      <c r="F44" s="5">
        <v>3.5571999999999999E-2</v>
      </c>
      <c r="G44"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2.4544569113412063E-2</v>
      </c>
      <c r="L44" s="2">
        <v>41</v>
      </c>
      <c r="M44" s="6">
        <v>4.2172894000000002E-2</v>
      </c>
      <c r="Q44" s="4">
        <f t="shared" si="21"/>
        <v>25</v>
      </c>
      <c r="R44">
        <f t="shared" si="0"/>
        <v>1000000</v>
      </c>
      <c r="S44">
        <f t="shared" si="1"/>
        <v>8302.779367890982</v>
      </c>
      <c r="U44">
        <f t="shared" si="13"/>
        <v>4.2172894000000002E-2</v>
      </c>
      <c r="V44">
        <f t="shared" si="14"/>
        <v>0.01</v>
      </c>
      <c r="W44">
        <f t="shared" si="15"/>
        <v>0.47272381259125917</v>
      </c>
      <c r="X44">
        <f t="shared" si="16"/>
        <v>1.993613123968704E-2</v>
      </c>
      <c r="Y44">
        <f t="shared" si="17"/>
        <v>4.7272381259125919E-3</v>
      </c>
      <c r="Z44">
        <f t="shared" si="18"/>
        <v>0.44806044322565958</v>
      </c>
      <c r="AB44">
        <f t="shared" si="19"/>
        <v>4134.2018399716098</v>
      </c>
      <c r="AC44">
        <f t="shared" si="2"/>
        <v>3720.1470035820948</v>
      </c>
      <c r="AE44">
        <f t="shared" si="3"/>
        <v>0</v>
      </c>
      <c r="AF44">
        <f t="shared" si="24"/>
        <v>0</v>
      </c>
      <c r="AG44">
        <f t="shared" si="24"/>
        <v>-11.20151108064149</v>
      </c>
      <c r="AH44">
        <f t="shared" si="5"/>
        <v>-19936.131239687042</v>
      </c>
      <c r="AI44">
        <f t="shared" si="25"/>
        <v>-19947.332750767684</v>
      </c>
      <c r="AJ44">
        <f t="shared" si="7"/>
        <v>414.054836389515</v>
      </c>
      <c r="AK44">
        <f t="shared" si="22"/>
        <v>289.39412879801273</v>
      </c>
      <c r="AL44">
        <f t="shared" si="26"/>
        <v>-19243.883785580158</v>
      </c>
      <c r="AN44">
        <f t="shared" si="27"/>
        <v>0</v>
      </c>
      <c r="AO44">
        <f t="shared" si="27"/>
        <v>0</v>
      </c>
      <c r="AP44">
        <f t="shared" si="27"/>
        <v>-0.27493626289345607</v>
      </c>
      <c r="AQ44">
        <f t="shared" si="27"/>
        <v>-489.32375106655189</v>
      </c>
      <c r="AR44">
        <f t="shared" si="27"/>
        <v>-489.5986873294454</v>
      </c>
      <c r="AS44">
        <f t="shared" si="27"/>
        <v>10.162797548504976</v>
      </c>
      <c r="AT44">
        <f t="shared" si="27"/>
        <v>7.1030541952984958</v>
      </c>
      <c r="AU44">
        <f t="shared" si="23"/>
        <v>-472.33283558564193</v>
      </c>
      <c r="AW44">
        <v>41</v>
      </c>
      <c r="AX44">
        <f>IF(Z44&gt;0, (R44*SUMPRODUCT(K44:$K$98, X44:$X$98)-K44*$AZ$3)/Z44, 0)</f>
        <v>8302.779367890982</v>
      </c>
    </row>
    <row r="45" spans="5:50" x14ac:dyDescent="0.25">
      <c r="E45">
        <v>2045</v>
      </c>
      <c r="F45" s="5">
        <v>3.5571999999999999E-2</v>
      </c>
      <c r="G45"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2.1914793851260769E-2</v>
      </c>
      <c r="L45" s="2">
        <v>42</v>
      </c>
      <c r="M45" s="6">
        <v>4.6777600000000003E-2</v>
      </c>
      <c r="Q45" s="4">
        <f t="shared" si="21"/>
        <v>25</v>
      </c>
      <c r="R45">
        <f t="shared" si="0"/>
        <v>1000000</v>
      </c>
      <c r="S45">
        <f t="shared" si="1"/>
        <v>7861.8614429768386</v>
      </c>
      <c r="U45">
        <f t="shared" si="13"/>
        <v>4.6777600000000003E-2</v>
      </c>
      <c r="V45">
        <f t="shared" si="14"/>
        <v>0.01</v>
      </c>
      <c r="W45">
        <f t="shared" si="15"/>
        <v>0.44806044322565958</v>
      </c>
      <c r="X45">
        <f t="shared" si="16"/>
        <v>2.0959192189032614E-2</v>
      </c>
      <c r="Y45">
        <f t="shared" si="17"/>
        <v>4.480604432256596E-3</v>
      </c>
      <c r="Z45">
        <f t="shared" si="18"/>
        <v>0.42262064660437032</v>
      </c>
      <c r="AB45">
        <f t="shared" si="19"/>
        <v>3720.1470035820948</v>
      </c>
      <c r="AC45">
        <f t="shared" si="2"/>
        <v>3322.5849665448395</v>
      </c>
      <c r="AE45">
        <f t="shared" si="3"/>
        <v>0</v>
      </c>
      <c r="AF45">
        <f t="shared" si="24"/>
        <v>0</v>
      </c>
      <c r="AG45">
        <f t="shared" si="24"/>
        <v>-10.565516165109258</v>
      </c>
      <c r="AH45">
        <f t="shared" si="5"/>
        <v>-20959.192189032616</v>
      </c>
      <c r="AI45">
        <f t="shared" si="25"/>
        <v>-20969.757705197724</v>
      </c>
      <c r="AJ45">
        <f t="shared" si="7"/>
        <v>397.56203703725532</v>
      </c>
      <c r="AK45">
        <f t="shared" si="22"/>
        <v>260.41029025074664</v>
      </c>
      <c r="AL45">
        <f t="shared" si="26"/>
        <v>-20311.78537790972</v>
      </c>
      <c r="AN45">
        <f t="shared" si="27"/>
        <v>0</v>
      </c>
      <c r="AO45">
        <f t="shared" si="27"/>
        <v>0</v>
      </c>
      <c r="AP45">
        <f t="shared" si="27"/>
        <v>-0.23154110869053263</v>
      </c>
      <c r="AQ45">
        <f t="shared" si="27"/>
        <v>-459.31637611160471</v>
      </c>
      <c r="AR45">
        <f t="shared" si="27"/>
        <v>-459.54791722029523</v>
      </c>
      <c r="AS45">
        <f t="shared" si="27"/>
        <v>8.7124900847587483</v>
      </c>
      <c r="AT45">
        <f t="shared" si="27"/>
        <v>5.7068378275920946</v>
      </c>
      <c r="AU45">
        <f t="shared" si="23"/>
        <v>-445.12858930794431</v>
      </c>
      <c r="AW45">
        <v>42</v>
      </c>
      <c r="AX45">
        <f>IF(Z45&gt;0, (R45*SUMPRODUCT(K45:$K$98, X45:$X$98)-K45*$AZ$3)/Z45, 0)</f>
        <v>7861.8614429768386</v>
      </c>
    </row>
    <row r="46" spans="5:50" x14ac:dyDescent="0.25">
      <c r="E46">
        <v>2046</v>
      </c>
      <c r="F46" s="5">
        <v>3.5571999999999999E-2</v>
      </c>
      <c r="G46"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1.9566780224339969E-2</v>
      </c>
      <c r="L46" s="2">
        <v>43</v>
      </c>
      <c r="M46" s="6">
        <v>5.1668436999999998E-2</v>
      </c>
      <c r="Q46" s="4">
        <f t="shared" si="21"/>
        <v>25</v>
      </c>
      <c r="R46">
        <f t="shared" si="0"/>
        <v>1000000</v>
      </c>
      <c r="S46">
        <f t="shared" si="1"/>
        <v>7426.8997837625211</v>
      </c>
      <c r="U46">
        <f t="shared" si="13"/>
        <v>5.1668436999999998E-2</v>
      </c>
      <c r="V46">
        <f t="shared" si="14"/>
        <v>0.01</v>
      </c>
      <c r="W46">
        <f t="shared" si="15"/>
        <v>0.42262064660437032</v>
      </c>
      <c r="X46">
        <f t="shared" si="16"/>
        <v>2.1836148253977172E-2</v>
      </c>
      <c r="Y46">
        <f t="shared" si="17"/>
        <v>4.2262064660437033E-3</v>
      </c>
      <c r="Z46">
        <f t="shared" si="18"/>
        <v>0.39655829188434943</v>
      </c>
      <c r="AB46">
        <f t="shared" si="19"/>
        <v>3322.5849665448395</v>
      </c>
      <c r="AC46">
        <f t="shared" si="2"/>
        <v>2945.1986922451097</v>
      </c>
      <c r="AE46">
        <f t="shared" si="3"/>
        <v>0</v>
      </c>
      <c r="AF46">
        <f t="shared" si="24"/>
        <v>0</v>
      </c>
      <c r="AG46">
        <f t="shared" si="24"/>
        <v>-9.9139572971087357</v>
      </c>
      <c r="AH46">
        <f t="shared" si="5"/>
        <v>-21836.148253977171</v>
      </c>
      <c r="AI46">
        <f t="shared" si="25"/>
        <v>-21846.062211274279</v>
      </c>
      <c r="AJ46">
        <f t="shared" si="7"/>
        <v>377.38627429972985</v>
      </c>
      <c r="AK46">
        <f t="shared" si="22"/>
        <v>232.5809476581388</v>
      </c>
      <c r="AL46">
        <f t="shared" si="26"/>
        <v>-21236.094989316411</v>
      </c>
      <c r="AN46">
        <f t="shared" si="27"/>
        <v>0</v>
      </c>
      <c r="AO46">
        <f t="shared" si="27"/>
        <v>0</v>
      </c>
      <c r="AP46">
        <f t="shared" si="27"/>
        <v>-0.19398422358601813</v>
      </c>
      <c r="AQ46">
        <f t="shared" si="27"/>
        <v>-427.26311383167626</v>
      </c>
      <c r="AR46">
        <f t="shared" si="27"/>
        <v>-427.45709805526224</v>
      </c>
      <c r="AS46">
        <f t="shared" si="27"/>
        <v>7.3842342889052928</v>
      </c>
      <c r="AT46">
        <f t="shared" si="27"/>
        <v>4.5508602871955199</v>
      </c>
      <c r="AU46">
        <f t="shared" si="23"/>
        <v>-415.52200347916147</v>
      </c>
      <c r="AW46">
        <v>43</v>
      </c>
      <c r="AX46">
        <f>IF(Z46&gt;0, (R46*SUMPRODUCT(K46:$K$98, X46:$X$98)-K46*$AZ$3)/Z46, 0)</f>
        <v>7426.8997837625211</v>
      </c>
    </row>
    <row r="47" spans="5:50" x14ac:dyDescent="0.25">
      <c r="E47">
        <v>2047</v>
      </c>
      <c r="F47" s="5">
        <v>3.5571999999999999E-2</v>
      </c>
      <c r="G47"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1.7470339486017828E-2</v>
      </c>
      <c r="L47" s="2">
        <v>44</v>
      </c>
      <c r="M47" s="6">
        <v>5.7177164000000003E-2</v>
      </c>
      <c r="Q47" s="4">
        <f t="shared" si="21"/>
        <v>25</v>
      </c>
      <c r="R47">
        <f t="shared" si="0"/>
        <v>1000000</v>
      </c>
      <c r="S47">
        <f t="shared" si="1"/>
        <v>7004.4794762159654</v>
      </c>
      <c r="U47">
        <f t="shared" si="13"/>
        <v>5.7177164000000003E-2</v>
      </c>
      <c r="V47">
        <f t="shared" si="14"/>
        <v>0.01</v>
      </c>
      <c r="W47">
        <f t="shared" si="15"/>
        <v>0.39655829188434943</v>
      </c>
      <c r="X47">
        <f t="shared" si="16"/>
        <v>2.2674078490631317E-2</v>
      </c>
      <c r="Y47">
        <f t="shared" si="17"/>
        <v>3.9655829188434948E-3</v>
      </c>
      <c r="Z47">
        <f t="shared" si="18"/>
        <v>0.36991863047487467</v>
      </c>
      <c r="AB47">
        <f t="shared" si="19"/>
        <v>2945.1986922451097</v>
      </c>
      <c r="AC47">
        <f t="shared" si="2"/>
        <v>2591.0874550311773</v>
      </c>
      <c r="AE47">
        <f t="shared" si="3"/>
        <v>0</v>
      </c>
      <c r="AF47">
        <f t="shared" si="24"/>
        <v>0</v>
      </c>
      <c r="AG47">
        <f t="shared" si="24"/>
        <v>-9.2479657618718658</v>
      </c>
      <c r="AH47">
        <f t="shared" si="5"/>
        <v>-22674.078490631317</v>
      </c>
      <c r="AI47">
        <f t="shared" si="25"/>
        <v>-22683.326456393188</v>
      </c>
      <c r="AJ47">
        <f t="shared" si="7"/>
        <v>354.11123721393233</v>
      </c>
      <c r="AK47">
        <f t="shared" si="22"/>
        <v>206.1639084571577</v>
      </c>
      <c r="AL47">
        <f t="shared" si="26"/>
        <v>-22123.051310722098</v>
      </c>
      <c r="AN47">
        <f t="shared" si="27"/>
        <v>0</v>
      </c>
      <c r="AO47">
        <f t="shared" si="27"/>
        <v>0</v>
      </c>
      <c r="AP47">
        <f t="shared" si="27"/>
        <v>-0.16156510141497099</v>
      </c>
      <c r="AQ47">
        <f t="shared" si="27"/>
        <v>-396.12384876394378</v>
      </c>
      <c r="AR47">
        <f t="shared" si="27"/>
        <v>-396.28541386535875</v>
      </c>
      <c r="AS47">
        <f t="shared" si="27"/>
        <v>6.1864435299411875</v>
      </c>
      <c r="AT47">
        <f t="shared" si="27"/>
        <v>3.6017534705108472</v>
      </c>
      <c r="AU47">
        <f t="shared" si="23"/>
        <v>-386.4972168649067</v>
      </c>
      <c r="AW47">
        <v>44</v>
      </c>
      <c r="AX47">
        <f>IF(Z47&gt;0, (R47*SUMPRODUCT(K47:$K$98, X47:$X$98)-K47*$AZ$3)/Z47, 0)</f>
        <v>7004.4794762159654</v>
      </c>
    </row>
    <row r="48" spans="5:50" x14ac:dyDescent="0.25">
      <c r="E48">
        <v>2048</v>
      </c>
      <c r="F48" s="5">
        <v>3.5571999999999999E-2</v>
      </c>
      <c r="G48"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1.5598517398230203E-2</v>
      </c>
      <c r="L48" s="2">
        <v>45</v>
      </c>
      <c r="M48" s="6">
        <v>6.3388860000000005E-2</v>
      </c>
      <c r="Q48" s="4">
        <f t="shared" si="21"/>
        <v>25</v>
      </c>
      <c r="R48">
        <f t="shared" si="0"/>
        <v>1000000</v>
      </c>
      <c r="S48">
        <f t="shared" si="1"/>
        <v>6594.1389514171115</v>
      </c>
      <c r="U48">
        <f t="shared" si="13"/>
        <v>6.3388860000000005E-2</v>
      </c>
      <c r="V48">
        <f t="shared" si="14"/>
        <v>0.01</v>
      </c>
      <c r="W48">
        <f t="shared" si="15"/>
        <v>0.36991863047487467</v>
      </c>
      <c r="X48">
        <f t="shared" si="16"/>
        <v>2.3448720278563567E-2</v>
      </c>
      <c r="Y48">
        <f t="shared" si="17"/>
        <v>3.6991863047487468E-3</v>
      </c>
      <c r="Z48">
        <f t="shared" si="18"/>
        <v>0.34277072389156238</v>
      </c>
      <c r="AB48">
        <f t="shared" si="19"/>
        <v>2591.0874550311773</v>
      </c>
      <c r="AC48">
        <f t="shared" si="2"/>
        <v>2260.2777818187915</v>
      </c>
      <c r="AE48">
        <f t="shared" si="3"/>
        <v>0</v>
      </c>
      <c r="AF48">
        <f t="shared" si="24"/>
        <v>0</v>
      </c>
      <c r="AG48">
        <f t="shared" si="24"/>
        <v>-8.5692680972890596</v>
      </c>
      <c r="AH48">
        <f t="shared" si="5"/>
        <v>-23448.720278563567</v>
      </c>
      <c r="AI48">
        <f t="shared" si="25"/>
        <v>-23457.289546660857</v>
      </c>
      <c r="AJ48">
        <f t="shared" si="7"/>
        <v>330.80967321238586</v>
      </c>
      <c r="AK48">
        <f t="shared" si="22"/>
        <v>181.37612185218242</v>
      </c>
      <c r="AL48">
        <f t="shared" si="26"/>
        <v>-22945.103751596289</v>
      </c>
      <c r="AN48">
        <f t="shared" si="27"/>
        <v>0</v>
      </c>
      <c r="AO48">
        <f t="shared" si="27"/>
        <v>0</v>
      </c>
      <c r="AP48">
        <f t="shared" si="27"/>
        <v>-0.13366787750566242</v>
      </c>
      <c r="AQ48">
        <f t="shared" si="27"/>
        <v>-365.76527123140716</v>
      </c>
      <c r="AR48">
        <f t="shared" si="27"/>
        <v>-365.89893910891283</v>
      </c>
      <c r="AS48">
        <f t="shared" si="27"/>
        <v>5.1601404431062488</v>
      </c>
      <c r="AT48">
        <f t="shared" si="27"/>
        <v>2.8291985923347887</v>
      </c>
      <c r="AU48">
        <f t="shared" si="23"/>
        <v>-357.90960007347184</v>
      </c>
      <c r="AW48">
        <v>45</v>
      </c>
      <c r="AX48">
        <f>IF(Z48&gt;0, (R48*SUMPRODUCT(K48:$K$98, X48:$X$98)-K48*$AZ$3)/Z48, 0)</f>
        <v>6594.1389514171115</v>
      </c>
    </row>
    <row r="49" spans="5:50" x14ac:dyDescent="0.25">
      <c r="E49">
        <v>2049</v>
      </c>
      <c r="F49" s="5">
        <v>3.5571999999999999E-2</v>
      </c>
      <c r="G49"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1.3927247676991251E-2</v>
      </c>
      <c r="L49" s="2">
        <v>46</v>
      </c>
      <c r="M49" s="6">
        <v>7.0498397000000004E-2</v>
      </c>
      <c r="Q49" s="4">
        <f t="shared" si="21"/>
        <v>25</v>
      </c>
      <c r="R49">
        <f t="shared" si="0"/>
        <v>1000000</v>
      </c>
      <c r="S49">
        <f t="shared" si="1"/>
        <v>6195.9505841003565</v>
      </c>
      <c r="U49">
        <f t="shared" si="13"/>
        <v>7.0498397000000004E-2</v>
      </c>
      <c r="V49">
        <f t="shared" si="14"/>
        <v>0.01</v>
      </c>
      <c r="W49">
        <f t="shared" si="15"/>
        <v>0.34277072389156238</v>
      </c>
      <c r="X49">
        <f t="shared" si="16"/>
        <v>2.4164786572884751E-2</v>
      </c>
      <c r="Y49">
        <f t="shared" si="17"/>
        <v>3.4277072389156237E-3</v>
      </c>
      <c r="Z49">
        <f t="shared" si="18"/>
        <v>0.31517823007976203</v>
      </c>
      <c r="AB49">
        <f t="shared" si="19"/>
        <v>2260.2777818187915</v>
      </c>
      <c r="AC49">
        <f t="shared" si="2"/>
        <v>1952.8287387584182</v>
      </c>
      <c r="AE49">
        <f t="shared" si="3"/>
        <v>0</v>
      </c>
      <c r="AF49">
        <f t="shared" si="24"/>
        <v>0</v>
      </c>
      <c r="AG49">
        <f t="shared" si="24"/>
        <v>-7.8794557519940511</v>
      </c>
      <c r="AH49">
        <f t="shared" si="5"/>
        <v>-24164.78657288475</v>
      </c>
      <c r="AI49">
        <f t="shared" si="25"/>
        <v>-24172.666028636744</v>
      </c>
      <c r="AJ49">
        <f t="shared" si="7"/>
        <v>307.44904306037324</v>
      </c>
      <c r="AK49">
        <f t="shared" si="22"/>
        <v>158.21944472731542</v>
      </c>
      <c r="AL49">
        <f t="shared" si="26"/>
        <v>-23706.997540849057</v>
      </c>
      <c r="AN49">
        <f t="shared" si="27"/>
        <v>0</v>
      </c>
      <c r="AO49">
        <f t="shared" si="27"/>
        <v>0</v>
      </c>
      <c r="AP49">
        <f t="shared" si="27"/>
        <v>-0.1097391318179145</v>
      </c>
      <c r="AQ49">
        <f t="shared" si="27"/>
        <v>-336.54896766219849</v>
      </c>
      <c r="AR49">
        <f t="shared" si="27"/>
        <v>-336.65870679401644</v>
      </c>
      <c r="AS49">
        <f t="shared" si="27"/>
        <v>4.2819189707557666</v>
      </c>
      <c r="AT49">
        <f t="shared" si="27"/>
        <v>2.2035613940333496</v>
      </c>
      <c r="AU49">
        <f t="shared" si="23"/>
        <v>-330.17322642922733</v>
      </c>
      <c r="AW49">
        <v>46</v>
      </c>
      <c r="AX49">
        <f>IF(Z49&gt;0, (R49*SUMPRODUCT(K49:$K$98, X49:$X$98)-K49*$AZ$3)/Z49, 0)</f>
        <v>6195.9505841003565</v>
      </c>
    </row>
    <row r="50" spans="5:50" x14ac:dyDescent="0.25">
      <c r="E50">
        <v>2050</v>
      </c>
      <c r="F50" s="5">
        <v>3.5571999999999999E-2</v>
      </c>
      <c r="G50"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1.2435042568742187E-2</v>
      </c>
      <c r="L50" s="2">
        <v>47</v>
      </c>
      <c r="M50" s="6">
        <v>7.8701599999999997E-2</v>
      </c>
      <c r="Q50" s="4">
        <f t="shared" si="21"/>
        <v>25</v>
      </c>
      <c r="R50">
        <f t="shared" si="0"/>
        <v>1000000</v>
      </c>
      <c r="S50">
        <f t="shared" si="1"/>
        <v>5808.5774056439332</v>
      </c>
      <c r="U50">
        <f t="shared" si="13"/>
        <v>7.8701599999999997E-2</v>
      </c>
      <c r="V50">
        <f t="shared" si="14"/>
        <v>0.01</v>
      </c>
      <c r="W50">
        <f t="shared" si="15"/>
        <v>0.31517823007976203</v>
      </c>
      <c r="X50">
        <f t="shared" si="16"/>
        <v>2.4805030992445399E-2</v>
      </c>
      <c r="Y50">
        <f t="shared" si="17"/>
        <v>3.1517823007976204E-3</v>
      </c>
      <c r="Z50">
        <f t="shared" si="18"/>
        <v>0.28722141678651902</v>
      </c>
      <c r="AB50">
        <f t="shared" si="19"/>
        <v>1952.8287387584182</v>
      </c>
      <c r="AC50">
        <f t="shared" si="2"/>
        <v>1668.3478319632136</v>
      </c>
      <c r="AE50">
        <f t="shared" si="3"/>
        <v>0</v>
      </c>
      <c r="AF50">
        <f t="shared" si="24"/>
        <v>0</v>
      </c>
      <c r="AG50">
        <f t="shared" si="24"/>
        <v>-7.1805354196629754</v>
      </c>
      <c r="AH50">
        <f t="shared" si="5"/>
        <v>-24805.030992445398</v>
      </c>
      <c r="AI50">
        <f t="shared" si="25"/>
        <v>-24812.21152786506</v>
      </c>
      <c r="AJ50">
        <f t="shared" si="7"/>
        <v>284.48090679520465</v>
      </c>
      <c r="AK50">
        <f t="shared" si="22"/>
        <v>136.6980117130893</v>
      </c>
      <c r="AL50">
        <f t="shared" si="26"/>
        <v>-24391.032609356767</v>
      </c>
      <c r="AN50">
        <f t="shared" si="27"/>
        <v>0</v>
      </c>
      <c r="AO50">
        <f t="shared" si="27"/>
        <v>0</v>
      </c>
      <c r="AP50">
        <f t="shared" si="27"/>
        <v>-8.9290263609870149E-2</v>
      </c>
      <c r="AQ50">
        <f t="shared" si="27"/>
        <v>-308.45161631002776</v>
      </c>
      <c r="AR50">
        <f t="shared" si="27"/>
        <v>-308.54090657363764</v>
      </c>
      <c r="AS50">
        <f t="shared" si="27"/>
        <v>3.5375321859927484</v>
      </c>
      <c r="AT50">
        <f t="shared" si="27"/>
        <v>1.6998455947146835</v>
      </c>
      <c r="AU50">
        <f t="shared" si="23"/>
        <v>-303.30352879293025</v>
      </c>
      <c r="AW50">
        <v>47</v>
      </c>
      <c r="AX50">
        <f>IF(Z50&gt;0, (R50*SUMPRODUCT(K50:$K$98, X50:$X$98)-K50*$AZ$3)/Z50, 0)</f>
        <v>5808.5774056439332</v>
      </c>
    </row>
    <row r="51" spans="5:50" x14ac:dyDescent="0.25">
      <c r="E51">
        <v>2051</v>
      </c>
      <c r="F51" s="5">
        <v>3.5571999999999999E-2</v>
      </c>
      <c r="G51"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1.1102716579234095E-2</v>
      </c>
      <c r="L51" s="2">
        <v>48</v>
      </c>
      <c r="M51" s="6">
        <v>8.8159118999999994E-2</v>
      </c>
      <c r="Q51" s="4">
        <f t="shared" si="21"/>
        <v>25</v>
      </c>
      <c r="R51">
        <f t="shared" si="0"/>
        <v>1000000</v>
      </c>
      <c r="S51">
        <f t="shared" si="1"/>
        <v>5429.4727645183521</v>
      </c>
      <c r="U51">
        <f t="shared" si="13"/>
        <v>8.8159118999999994E-2</v>
      </c>
      <c r="V51">
        <f t="shared" si="14"/>
        <v>0.01</v>
      </c>
      <c r="W51">
        <f t="shared" si="15"/>
        <v>0.28722141678651902</v>
      </c>
      <c r="X51">
        <f t="shared" si="16"/>
        <v>2.5321187061831327E-2</v>
      </c>
      <c r="Y51">
        <f t="shared" si="17"/>
        <v>2.8722141678651902E-3</v>
      </c>
      <c r="Z51">
        <f t="shared" si="18"/>
        <v>0.25902801555682248</v>
      </c>
      <c r="AB51">
        <f t="shared" si="19"/>
        <v>1668.3478319632136</v>
      </c>
      <c r="AC51">
        <f t="shared" si="2"/>
        <v>1406.3855557130037</v>
      </c>
      <c r="AE51">
        <f t="shared" si="3"/>
        <v>0</v>
      </c>
      <c r="AF51">
        <f t="shared" si="24"/>
        <v>0</v>
      </c>
      <c r="AG51">
        <f t="shared" si="24"/>
        <v>-6.4757003889205622</v>
      </c>
      <c r="AH51">
        <f t="shared" si="5"/>
        <v>-25321.187061831326</v>
      </c>
      <c r="AI51">
        <f t="shared" si="25"/>
        <v>-25327.662762220247</v>
      </c>
      <c r="AJ51">
        <f t="shared" si="7"/>
        <v>261.96227625020992</v>
      </c>
      <c r="AK51">
        <f t="shared" si="22"/>
        <v>116.78434823742496</v>
      </c>
      <c r="AL51">
        <f t="shared" si="26"/>
        <v>-24948.916137732609</v>
      </c>
      <c r="AN51">
        <f t="shared" si="27"/>
        <v>0</v>
      </c>
      <c r="AO51">
        <f t="shared" si="27"/>
        <v>0</v>
      </c>
      <c r="AP51">
        <f t="shared" si="27"/>
        <v>-7.1897866070221E-2</v>
      </c>
      <c r="AQ51">
        <f t="shared" si="27"/>
        <v>-281.13396339728251</v>
      </c>
      <c r="AR51">
        <f t="shared" si="27"/>
        <v>-281.20586126335274</v>
      </c>
      <c r="AS51">
        <f t="shared" si="27"/>
        <v>2.9084929076571076</v>
      </c>
      <c r="AT51">
        <f t="shared" si="27"/>
        <v>1.2966235193707063</v>
      </c>
      <c r="AU51">
        <f t="shared" si="23"/>
        <v>-277.00074483632488</v>
      </c>
      <c r="AW51">
        <v>48</v>
      </c>
      <c r="AX51">
        <f>IF(Z51&gt;0, (R51*SUMPRODUCT(K51:$K$98, X51:$X$98)-K51*$AZ$3)/Z51, 0)</f>
        <v>5429.4727645183521</v>
      </c>
    </row>
    <row r="52" spans="5:50" x14ac:dyDescent="0.25">
      <c r="E52">
        <v>2052</v>
      </c>
      <c r="F52" s="5">
        <v>3.5571999999999999E-2</v>
      </c>
      <c r="G52"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9.9131398028875842E-3</v>
      </c>
      <c r="L52" s="2">
        <v>49</v>
      </c>
      <c r="M52" s="6">
        <v>9.9426106E-2</v>
      </c>
      <c r="Q52" s="4">
        <f t="shared" si="21"/>
        <v>25</v>
      </c>
      <c r="R52">
        <f t="shared" si="0"/>
        <v>1000000</v>
      </c>
      <c r="S52">
        <f t="shared" si="1"/>
        <v>5057.836751178098</v>
      </c>
      <c r="U52">
        <f t="shared" si="13"/>
        <v>9.9426106E-2</v>
      </c>
      <c r="V52">
        <f t="shared" si="14"/>
        <v>0.01</v>
      </c>
      <c r="W52">
        <f t="shared" si="15"/>
        <v>0.25902801555682248</v>
      </c>
      <c r="X52">
        <f t="shared" si="16"/>
        <v>2.5754146931722281E-2</v>
      </c>
      <c r="Y52">
        <f t="shared" si="17"/>
        <v>2.5902801555682249E-3</v>
      </c>
      <c r="Z52">
        <f t="shared" si="18"/>
        <v>0.23068358846953196</v>
      </c>
      <c r="AB52">
        <f t="shared" si="19"/>
        <v>1406.3855557130037</v>
      </c>
      <c r="AC52">
        <f t="shared" si="2"/>
        <v>1166.7599316548428</v>
      </c>
      <c r="AE52">
        <f t="shared" si="3"/>
        <v>0</v>
      </c>
      <c r="AF52">
        <f t="shared" si="24"/>
        <v>0</v>
      </c>
      <c r="AG52">
        <f t="shared" si="24"/>
        <v>-5.7670897117382989</v>
      </c>
      <c r="AH52">
        <f t="shared" si="5"/>
        <v>-25754.14693172228</v>
      </c>
      <c r="AI52">
        <f t="shared" si="25"/>
        <v>-25759.914021434019</v>
      </c>
      <c r="AJ52">
        <f t="shared" si="7"/>
        <v>239.62562405816084</v>
      </c>
      <c r="AK52">
        <f t="shared" si="22"/>
        <v>98.446988899910266</v>
      </c>
      <c r="AL52">
        <f t="shared" si="26"/>
        <v>-25421.841408475946</v>
      </c>
      <c r="AN52">
        <f t="shared" si="27"/>
        <v>0</v>
      </c>
      <c r="AO52">
        <f t="shared" si="27"/>
        <v>0</v>
      </c>
      <c r="AP52">
        <f t="shared" si="27"/>
        <v>-5.7169966568256417E-2</v>
      </c>
      <c r="AQ52">
        <f t="shared" si="27"/>
        <v>-255.30445903827129</v>
      </c>
      <c r="AR52">
        <f t="shared" si="27"/>
        <v>-255.36162900483956</v>
      </c>
      <c r="AS52">
        <f t="shared" si="27"/>
        <v>2.3754423116427308</v>
      </c>
      <c r="AT52">
        <f t="shared" si="27"/>
        <v>0.97591876413813261</v>
      </c>
      <c r="AU52">
        <f t="shared" si="23"/>
        <v>-252.01026792905867</v>
      </c>
      <c r="AW52">
        <v>49</v>
      </c>
      <c r="AX52">
        <f>IF(Z52&gt;0, (R52*SUMPRODUCT(K52:$K$98, X52:$X$98)-K52*$AZ$3)/Z52, 0)</f>
        <v>5057.836751178098</v>
      </c>
    </row>
    <row r="53" spans="5:50" x14ac:dyDescent="0.25">
      <c r="E53">
        <v>2053</v>
      </c>
      <c r="F53" s="5">
        <v>3.5571999999999999E-2</v>
      </c>
      <c r="G53"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8.8510176811496272E-3</v>
      </c>
      <c r="L53" s="2">
        <v>50</v>
      </c>
      <c r="M53" s="6">
        <v>0.112419382</v>
      </c>
      <c r="Q53" s="4">
        <f t="shared" si="21"/>
        <v>25</v>
      </c>
      <c r="R53">
        <f t="shared" si="0"/>
        <v>1000000</v>
      </c>
      <c r="S53">
        <f t="shared" si="1"/>
        <v>4685.3405630493471</v>
      </c>
      <c r="U53">
        <f t="shared" si="13"/>
        <v>0.112419382</v>
      </c>
      <c r="V53">
        <f t="shared" si="14"/>
        <v>0.01</v>
      </c>
      <c r="W53">
        <f t="shared" si="15"/>
        <v>0.23068358846953196</v>
      </c>
      <c r="X53">
        <f t="shared" si="16"/>
        <v>2.5933306453287109E-2</v>
      </c>
      <c r="Y53">
        <f t="shared" si="17"/>
        <v>2.3068358846953197E-3</v>
      </c>
      <c r="Z53">
        <f t="shared" si="18"/>
        <v>0.20244344613154952</v>
      </c>
      <c r="AB53">
        <f t="shared" si="19"/>
        <v>1166.7599316548428</v>
      </c>
      <c r="AC53">
        <f t="shared" si="2"/>
        <v>948.51648988364445</v>
      </c>
      <c r="AE53">
        <f t="shared" si="3"/>
        <v>0</v>
      </c>
      <c r="AF53">
        <f t="shared" si="24"/>
        <v>0</v>
      </c>
      <c r="AG53">
        <f t="shared" si="24"/>
        <v>-5.0610861532887377</v>
      </c>
      <c r="AH53">
        <f t="shared" si="5"/>
        <v>-25933.30645328711</v>
      </c>
      <c r="AI53">
        <f t="shared" si="25"/>
        <v>-25938.367539440398</v>
      </c>
      <c r="AJ53">
        <f t="shared" si="7"/>
        <v>218.24344177119838</v>
      </c>
      <c r="AK53">
        <f t="shared" si="22"/>
        <v>81.673195215839002</v>
      </c>
      <c r="AL53">
        <f t="shared" si="26"/>
        <v>-25638.450902453358</v>
      </c>
      <c r="AN53">
        <f t="shared" si="27"/>
        <v>0</v>
      </c>
      <c r="AO53">
        <f t="shared" si="27"/>
        <v>0</v>
      </c>
      <c r="AP53">
        <f t="shared" si="27"/>
        <v>-4.4795763028580168E-2</v>
      </c>
      <c r="AQ53">
        <f t="shared" si="27"/>
        <v>-229.53615394871593</v>
      </c>
      <c r="AR53">
        <f t="shared" si="27"/>
        <v>-229.58094971174452</v>
      </c>
      <c r="AS53">
        <f t="shared" si="27"/>
        <v>1.9316765619118259</v>
      </c>
      <c r="AT53">
        <f t="shared" si="27"/>
        <v>0.72289089493137615</v>
      </c>
      <c r="AU53">
        <f t="shared" si="23"/>
        <v>-226.92638225490128</v>
      </c>
      <c r="AW53">
        <v>50</v>
      </c>
      <c r="AX53">
        <f>IF(Z53&gt;0, (R53*SUMPRODUCT(K53:$K$98, X53:$X$98)-K53*$AZ$3)/Z53, 0)</f>
        <v>4685.3405630493471</v>
      </c>
    </row>
    <row r="54" spans="5:50" x14ac:dyDescent="0.25">
      <c r="E54">
        <v>2054</v>
      </c>
      <c r="F54" s="5">
        <v>3.5571999999999999E-2</v>
      </c>
      <c r="G54"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7.9026943581693102E-3</v>
      </c>
      <c r="L54" s="2">
        <v>51</v>
      </c>
      <c r="M54" s="6">
        <v>0.12734142500000001</v>
      </c>
      <c r="Q54" s="4">
        <f t="shared" si="21"/>
        <v>25</v>
      </c>
      <c r="R54">
        <f t="shared" si="0"/>
        <v>1000000</v>
      </c>
      <c r="S54">
        <f t="shared" si="1"/>
        <v>4306.4152610645824</v>
      </c>
      <c r="U54">
        <f t="shared" si="13"/>
        <v>0.12734142500000001</v>
      </c>
      <c r="V54">
        <f t="shared" si="14"/>
        <v>0.01</v>
      </c>
      <c r="W54">
        <f t="shared" si="15"/>
        <v>0.20244344613154952</v>
      </c>
      <c r="X54">
        <f t="shared" si="16"/>
        <v>2.5779436912302254E-2</v>
      </c>
      <c r="Y54">
        <f t="shared" si="17"/>
        <v>2.0244344613154952E-3</v>
      </c>
      <c r="Z54">
        <f t="shared" si="18"/>
        <v>0.17463957475793176</v>
      </c>
      <c r="AB54">
        <f t="shared" si="19"/>
        <v>948.51648988364445</v>
      </c>
      <c r="AC54">
        <f t="shared" si="2"/>
        <v>752.0705299233864</v>
      </c>
      <c r="AE54">
        <f t="shared" si="3"/>
        <v>0</v>
      </c>
      <c r="AF54">
        <f t="shared" si="24"/>
        <v>0</v>
      </c>
      <c r="AG54">
        <f t="shared" si="24"/>
        <v>-4.365989368948294</v>
      </c>
      <c r="AH54">
        <f t="shared" si="5"/>
        <v>-25779.436912302255</v>
      </c>
      <c r="AI54">
        <f t="shared" si="25"/>
        <v>-25783.802901671203</v>
      </c>
      <c r="AJ54">
        <f t="shared" si="7"/>
        <v>196.44595996025805</v>
      </c>
      <c r="AK54">
        <f t="shared" si="22"/>
        <v>66.396154291855112</v>
      </c>
      <c r="AL54">
        <f t="shared" si="26"/>
        <v>-25520.960787419088</v>
      </c>
      <c r="AN54">
        <f t="shared" si="27"/>
        <v>0</v>
      </c>
      <c r="AO54">
        <f t="shared" si="27"/>
        <v>0</v>
      </c>
      <c r="AP54">
        <f t="shared" si="27"/>
        <v>-3.4503079553814868E-2</v>
      </c>
      <c r="AQ54">
        <f t="shared" si="27"/>
        <v>-203.7270106436327</v>
      </c>
      <c r="AR54">
        <f t="shared" si="27"/>
        <v>-203.76151372318651</v>
      </c>
      <c r="AS54">
        <f t="shared" si="27"/>
        <v>1.5524523794630856</v>
      </c>
      <c r="AT54">
        <f t="shared" si="27"/>
        <v>0.5247085139263824</v>
      </c>
      <c r="AU54">
        <f t="shared" si="23"/>
        <v>-201.68435282979704</v>
      </c>
      <c r="AW54">
        <v>51</v>
      </c>
      <c r="AX54">
        <f>IF(Z54&gt;0, (R54*SUMPRODUCT(K54:$K$98, X54:$X$98)-K54*$AZ$3)/Z54, 0)</f>
        <v>4306.4152610645824</v>
      </c>
    </row>
    <row r="55" spans="5:50" x14ac:dyDescent="0.25">
      <c r="E55">
        <v>2055</v>
      </c>
      <c r="F55" s="5">
        <v>3.5571999999999999E-2</v>
      </c>
      <c r="G55"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7.0559771055083119E-3</v>
      </c>
      <c r="L55" s="2">
        <v>52</v>
      </c>
      <c r="M55" s="6">
        <v>0.14457818</v>
      </c>
      <c r="Q55" s="4">
        <f t="shared" si="21"/>
        <v>25</v>
      </c>
      <c r="R55">
        <f t="shared" si="0"/>
        <v>1000000</v>
      </c>
      <c r="S55">
        <f t="shared" si="1"/>
        <v>3914.0629893819341</v>
      </c>
      <c r="U55">
        <f t="shared" si="13"/>
        <v>0.14457818</v>
      </c>
      <c r="V55">
        <f t="shared" si="14"/>
        <v>0.01</v>
      </c>
      <c r="W55">
        <f t="shared" si="15"/>
        <v>0.17463957475793176</v>
      </c>
      <c r="X55">
        <f t="shared" si="16"/>
        <v>2.5249071874475715E-2</v>
      </c>
      <c r="Y55">
        <f t="shared" si="17"/>
        <v>1.7463957475793177E-3</v>
      </c>
      <c r="Z55">
        <f t="shared" si="18"/>
        <v>0.14764410713587672</v>
      </c>
      <c r="AB55">
        <f t="shared" si="19"/>
        <v>752.0705299233864</v>
      </c>
      <c r="AC55">
        <f t="shared" si="2"/>
        <v>577.88833534087621</v>
      </c>
      <c r="AE55">
        <f t="shared" si="3"/>
        <v>0</v>
      </c>
      <c r="AF55">
        <f t="shared" si="24"/>
        <v>0</v>
      </c>
      <c r="AG55">
        <f t="shared" si="24"/>
        <v>-3.6911026783969181</v>
      </c>
      <c r="AH55">
        <f t="shared" si="5"/>
        <v>-25249.071874475714</v>
      </c>
      <c r="AI55">
        <f t="shared" si="25"/>
        <v>-25252.762977154111</v>
      </c>
      <c r="AJ55">
        <f t="shared" si="7"/>
        <v>174.18219458251019</v>
      </c>
      <c r="AK55">
        <f t="shared" si="22"/>
        <v>52.644937094637051</v>
      </c>
      <c r="AL55">
        <f t="shared" si="26"/>
        <v>-25025.935845476964</v>
      </c>
      <c r="AN55">
        <f t="shared" si="27"/>
        <v>0</v>
      </c>
      <c r="AO55">
        <f t="shared" si="27"/>
        <v>0</v>
      </c>
      <c r="AP55">
        <f t="shared" si="27"/>
        <v>-2.6044335992849065E-2</v>
      </c>
      <c r="AQ55">
        <f t="shared" si="27"/>
        <v>-178.15687308163447</v>
      </c>
      <c r="AR55">
        <f t="shared" si="27"/>
        <v>-178.18291741762732</v>
      </c>
      <c r="AS55">
        <f t="shared" si="27"/>
        <v>1.2290255771613858</v>
      </c>
      <c r="AT55">
        <f t="shared" si="27"/>
        <v>0.37146147086068432</v>
      </c>
      <c r="AU55">
        <f t="shared" si="23"/>
        <v>-176.58243036960525</v>
      </c>
      <c r="AW55">
        <v>52</v>
      </c>
      <c r="AX55">
        <f>IF(Z55&gt;0, (R55*SUMPRODUCT(K55:$K$98, X55:$X$98)-K55*$AZ$3)/Z55, 0)</f>
        <v>3914.0629893819341</v>
      </c>
    </row>
    <row r="56" spans="5:50" x14ac:dyDescent="0.25">
      <c r="E56">
        <v>2056</v>
      </c>
      <c r="F56" s="5">
        <v>3.5571999999999999E-2</v>
      </c>
      <c r="G56"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6.2999795584895634E-3</v>
      </c>
      <c r="L56" s="2">
        <v>53</v>
      </c>
      <c r="M56" s="6">
        <v>0.16385111999999999</v>
      </c>
      <c r="Q56" s="4">
        <f t="shared" si="21"/>
        <v>25</v>
      </c>
      <c r="R56">
        <f t="shared" si="0"/>
        <v>1000000</v>
      </c>
      <c r="S56">
        <f t="shared" si="1"/>
        <v>3493.3979986507202</v>
      </c>
      <c r="U56">
        <f t="shared" si="13"/>
        <v>0.16385111999999999</v>
      </c>
      <c r="V56">
        <f t="shared" si="14"/>
        <v>0.01</v>
      </c>
      <c r="W56">
        <f t="shared" si="15"/>
        <v>0.14764410713587672</v>
      </c>
      <c r="X56">
        <f t="shared" si="16"/>
        <v>2.4191652315613391E-2</v>
      </c>
      <c r="Y56">
        <f t="shared" si="17"/>
        <v>1.4764410713587672E-3</v>
      </c>
      <c r="Z56">
        <f t="shared" si="18"/>
        <v>0.12197601374890457</v>
      </c>
      <c r="AB56">
        <f t="shared" si="19"/>
        <v>577.88833534087621</v>
      </c>
      <c r="AC56">
        <f t="shared" si="2"/>
        <v>426.11076231381594</v>
      </c>
      <c r="AE56">
        <f t="shared" si="3"/>
        <v>0</v>
      </c>
      <c r="AF56">
        <f t="shared" si="24"/>
        <v>0</v>
      </c>
      <c r="AG56">
        <f t="shared" si="24"/>
        <v>-3.0494003437226143</v>
      </c>
      <c r="AH56">
        <f t="shared" si="5"/>
        <v>-24191.652315613392</v>
      </c>
      <c r="AI56">
        <f t="shared" si="25"/>
        <v>-24194.701715957115</v>
      </c>
      <c r="AJ56">
        <f t="shared" si="7"/>
        <v>151.77757302706027</v>
      </c>
      <c r="AK56">
        <f t="shared" si="22"/>
        <v>40.452183473861339</v>
      </c>
      <c r="AL56">
        <f t="shared" si="26"/>
        <v>-24002.471959456194</v>
      </c>
      <c r="AN56">
        <f t="shared" si="27"/>
        <v>0</v>
      </c>
      <c r="AO56">
        <f t="shared" si="27"/>
        <v>0</v>
      </c>
      <c r="AP56">
        <f t="shared" si="27"/>
        <v>-1.9211159831103518E-2</v>
      </c>
      <c r="AQ56">
        <f t="shared" si="27"/>
        <v>-152.40691507445109</v>
      </c>
      <c r="AR56">
        <f t="shared" si="27"/>
        <v>-152.42612623428218</v>
      </c>
      <c r="AS56">
        <f t="shared" si="27"/>
        <v>0.95619560750763666</v>
      </c>
      <c r="AT56">
        <f t="shared" si="27"/>
        <v>0.25484792898159575</v>
      </c>
      <c r="AU56">
        <f t="shared" si="23"/>
        <v>-151.21508269779295</v>
      </c>
      <c r="AW56">
        <v>53</v>
      </c>
      <c r="AX56">
        <f>IF(Z56&gt;0, (R56*SUMPRODUCT(K56:$K$98, X56:$X$98)-K56*$AZ$3)/Z56, 0)</f>
        <v>3493.3979986507202</v>
      </c>
    </row>
    <row r="57" spans="5:50" x14ac:dyDescent="0.25">
      <c r="E57">
        <v>2057</v>
      </c>
      <c r="F57" s="5">
        <v>3.5571999999999999E-2</v>
      </c>
      <c r="G57"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5.6249817486513955E-3</v>
      </c>
      <c r="L57" s="2">
        <v>54</v>
      </c>
      <c r="M57" s="6">
        <v>0.185300933</v>
      </c>
      <c r="Q57" s="4">
        <f t="shared" si="21"/>
        <v>25</v>
      </c>
      <c r="R57">
        <f t="shared" si="0"/>
        <v>1000000</v>
      </c>
      <c r="S57">
        <f t="shared" si="1"/>
        <v>3028.4740385392174</v>
      </c>
      <c r="U57">
        <f t="shared" si="13"/>
        <v>0.185300933</v>
      </c>
      <c r="V57">
        <f t="shared" si="14"/>
        <v>0.01</v>
      </c>
      <c r="W57">
        <f t="shared" si="15"/>
        <v>0.12197601374890457</v>
      </c>
      <c r="X57">
        <f t="shared" si="16"/>
        <v>2.2602269151292844E-2</v>
      </c>
      <c r="Y57">
        <f t="shared" si="17"/>
        <v>1.2197601374890458E-3</v>
      </c>
      <c r="Z57">
        <f t="shared" si="18"/>
        <v>9.8153984460122676E-2</v>
      </c>
      <c r="AB57">
        <f t="shared" si="19"/>
        <v>426.11076231381594</v>
      </c>
      <c r="AC57">
        <f t="shared" si="2"/>
        <v>297.25679371666331</v>
      </c>
      <c r="AE57">
        <f t="shared" si="3"/>
        <v>0</v>
      </c>
      <c r="AF57">
        <f t="shared" si="24"/>
        <v>0</v>
      </c>
      <c r="AG57">
        <f t="shared" si="24"/>
        <v>-2.4538496115030668</v>
      </c>
      <c r="AH57">
        <f t="shared" si="5"/>
        <v>-22602.269151292843</v>
      </c>
      <c r="AI57">
        <f t="shared" si="25"/>
        <v>-22604.723000904345</v>
      </c>
      <c r="AJ57">
        <f t="shared" si="7"/>
        <v>128.85396859715263</v>
      </c>
      <c r="AK57">
        <f t="shared" si="22"/>
        <v>29.827753361967119</v>
      </c>
      <c r="AL57">
        <f t="shared" si="26"/>
        <v>-22446.041278945228</v>
      </c>
      <c r="AN57">
        <f t="shared" si="27"/>
        <v>0</v>
      </c>
      <c r="AO57">
        <f t="shared" si="27"/>
        <v>0</v>
      </c>
      <c r="AP57">
        <f t="shared" si="27"/>
        <v>-1.3802859278640068E-2</v>
      </c>
      <c r="AQ57">
        <f t="shared" si="27"/>
        <v>-127.13735145412871</v>
      </c>
      <c r="AR57">
        <f t="shared" si="27"/>
        <v>-127.15115431340735</v>
      </c>
      <c r="AS57">
        <f t="shared" si="27"/>
        <v>0.7248012216002836</v>
      </c>
      <c r="AT57">
        <f t="shared" si="27"/>
        <v>0.16778056826434035</v>
      </c>
      <c r="AU57">
        <f t="shared" si="23"/>
        <v>-126.25857252354272</v>
      </c>
      <c r="AW57">
        <v>54</v>
      </c>
      <c r="AX57">
        <f>IF(Z57&gt;0, (R57*SUMPRODUCT(K57:$K$98, X57:$X$98)-K57*$AZ$3)/Z57, 0)</f>
        <v>3028.4740385392174</v>
      </c>
    </row>
    <row r="58" spans="5:50" x14ac:dyDescent="0.25">
      <c r="E58">
        <v>2058</v>
      </c>
      <c r="F58" s="5">
        <v>3.5571999999999999E-2</v>
      </c>
      <c r="G58"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5.0223051327244602E-3</v>
      </c>
      <c r="L58" s="2">
        <v>55</v>
      </c>
      <c r="M58" s="6">
        <v>0.20871278500000001</v>
      </c>
      <c r="Q58" s="4">
        <f t="shared" si="21"/>
        <v>25</v>
      </c>
      <c r="R58">
        <f t="shared" si="0"/>
        <v>1000000</v>
      </c>
      <c r="S58">
        <f t="shared" si="1"/>
        <v>2492.602681223239</v>
      </c>
      <c r="U58">
        <f t="shared" si="13"/>
        <v>0.20871278500000001</v>
      </c>
      <c r="V58">
        <f t="shared" si="14"/>
        <v>0.01</v>
      </c>
      <c r="W58">
        <f t="shared" si="15"/>
        <v>9.8153984460122676E-2</v>
      </c>
      <c r="X58">
        <f t="shared" si="16"/>
        <v>2.0485991455518927E-2</v>
      </c>
      <c r="Y58">
        <f t="shared" si="17"/>
        <v>9.8153984460122687E-4</v>
      </c>
      <c r="Z58">
        <f t="shared" si="18"/>
        <v>7.6686453160002527E-2</v>
      </c>
      <c r="AB58">
        <f t="shared" si="19"/>
        <v>297.25679371666331</v>
      </c>
      <c r="AC58">
        <f t="shared" si="2"/>
        <v>191.14885876012264</v>
      </c>
      <c r="AE58">
        <f t="shared" si="3"/>
        <v>0</v>
      </c>
      <c r="AF58">
        <f t="shared" si="24"/>
        <v>0</v>
      </c>
      <c r="AG58">
        <f t="shared" si="24"/>
        <v>-1.9171613290000631</v>
      </c>
      <c r="AH58">
        <f t="shared" si="5"/>
        <v>-20485.991455518928</v>
      </c>
      <c r="AI58">
        <f t="shared" si="25"/>
        <v>-20487.90861684793</v>
      </c>
      <c r="AJ58">
        <f t="shared" si="7"/>
        <v>106.10793495654067</v>
      </c>
      <c r="AK58">
        <f t="shared" si="22"/>
        <v>20.807975560166433</v>
      </c>
      <c r="AL58">
        <f t="shared" si="26"/>
        <v>-20360.992706331224</v>
      </c>
      <c r="AN58">
        <f t="shared" si="27"/>
        <v>0</v>
      </c>
      <c r="AO58">
        <f t="shared" si="27"/>
        <v>0</v>
      </c>
      <c r="AP58">
        <f t="shared" si="27"/>
        <v>-9.6285691828978653E-3</v>
      </c>
      <c r="AQ58">
        <f t="shared" si="27"/>
        <v>-102.88690003600215</v>
      </c>
      <c r="AR58">
        <f t="shared" si="27"/>
        <v>-102.89652860518505</v>
      </c>
      <c r="AS58">
        <f t="shared" si="27"/>
        <v>0.53290642635502739</v>
      </c>
      <c r="AT58">
        <f t="shared" si="27"/>
        <v>0.104504002457429</v>
      </c>
      <c r="AU58">
        <f t="shared" si="23"/>
        <v>-102.25911817637261</v>
      </c>
      <c r="AW58">
        <v>55</v>
      </c>
      <c r="AX58">
        <f>IF(Z58&gt;0, (R58*SUMPRODUCT(K58:$K$98, X58:$X$98)-K58*$AZ$3)/Z58, 0)</f>
        <v>2492.602681223239</v>
      </c>
    </row>
    <row r="59" spans="5:50" x14ac:dyDescent="0.25">
      <c r="E59">
        <v>2059</v>
      </c>
      <c r="F59" s="5">
        <v>3.5571999999999999E-2</v>
      </c>
      <c r="G59"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4.4842010113611249E-3</v>
      </c>
      <c r="L59" s="2">
        <v>56</v>
      </c>
      <c r="M59" s="6">
        <v>0.23444695300000001</v>
      </c>
      <c r="Q59" s="4">
        <f t="shared" si="21"/>
        <v>25</v>
      </c>
      <c r="R59">
        <f t="shared" si="0"/>
        <v>1000000</v>
      </c>
      <c r="S59">
        <f t="shared" si="1"/>
        <v>1847.3759242706644</v>
      </c>
      <c r="U59">
        <f t="shared" si="13"/>
        <v>0.23444695300000001</v>
      </c>
      <c r="V59">
        <f t="shared" si="14"/>
        <v>0.01</v>
      </c>
      <c r="W59">
        <f t="shared" si="15"/>
        <v>7.6686453160002527E-2</v>
      </c>
      <c r="X59">
        <f t="shared" si="16"/>
        <v>1.7978905279739815E-2</v>
      </c>
      <c r="Y59">
        <f t="shared" si="17"/>
        <v>7.6686453160002531E-4</v>
      </c>
      <c r="Z59">
        <f t="shared" si="18"/>
        <v>5.7940683348662682E-2</v>
      </c>
      <c r="AB59">
        <f t="shared" si="19"/>
        <v>191.14885876012264</v>
      </c>
      <c r="AC59">
        <f t="shared" si="2"/>
        <v>107.03822345410961</v>
      </c>
      <c r="AE59">
        <f t="shared" si="3"/>
        <v>0</v>
      </c>
      <c r="AF59">
        <f t="shared" si="24"/>
        <v>0</v>
      </c>
      <c r="AG59">
        <f t="shared" si="24"/>
        <v>-1.4485170837165671</v>
      </c>
      <c r="AH59">
        <f t="shared" si="5"/>
        <v>-17978.905279739814</v>
      </c>
      <c r="AI59">
        <f t="shared" si="25"/>
        <v>-17980.353796823532</v>
      </c>
      <c r="AJ59">
        <f t="shared" si="7"/>
        <v>84.110635306013023</v>
      </c>
      <c r="AK59">
        <f t="shared" si="22"/>
        <v>13.380420113208586</v>
      </c>
      <c r="AL59">
        <f t="shared" si="26"/>
        <v>-17882.862741404311</v>
      </c>
      <c r="AN59">
        <f t="shared" si="27"/>
        <v>0</v>
      </c>
      <c r="AO59">
        <f t="shared" si="27"/>
        <v>0</v>
      </c>
      <c r="AP59">
        <f t="shared" si="27"/>
        <v>-6.4954417717756974E-3</v>
      </c>
      <c r="AQ59">
        <f t="shared" si="27"/>
        <v>-80.621025238575143</v>
      </c>
      <c r="AR59">
        <f t="shared" si="27"/>
        <v>-80.627520680346919</v>
      </c>
      <c r="AS59">
        <f t="shared" si="27"/>
        <v>0.37716899590545033</v>
      </c>
      <c r="AT59">
        <f t="shared" si="27"/>
        <v>6.0000493404086683E-2</v>
      </c>
      <c r="AU59">
        <f t="shared" si="23"/>
        <v>-80.190351191037394</v>
      </c>
      <c r="AW59">
        <v>56</v>
      </c>
      <c r="AX59">
        <f>IF(Z59&gt;0, (R59*SUMPRODUCT(K59:$K$98, X59:$X$98)-K59*$AZ$3)/Z59, 0)</f>
        <v>1847.3759242706644</v>
      </c>
    </row>
    <row r="60" spans="5:50" x14ac:dyDescent="0.25">
      <c r="E60">
        <v>2060</v>
      </c>
      <c r="F60" s="5">
        <v>3.5571999999999999E-2</v>
      </c>
      <c r="G60"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4.0037509030010042E-3</v>
      </c>
      <c r="L60" s="2">
        <v>57</v>
      </c>
      <c r="M60" s="6">
        <v>0.26339700100000002</v>
      </c>
      <c r="Q60" s="4">
        <f t="shared" si="21"/>
        <v>25</v>
      </c>
      <c r="R60">
        <f t="shared" si="0"/>
        <v>1000000</v>
      </c>
      <c r="S60">
        <f t="shared" si="1"/>
        <v>1025.6971316185907</v>
      </c>
      <c r="U60">
        <f t="shared" si="13"/>
        <v>0.26339700100000002</v>
      </c>
      <c r="V60">
        <f t="shared" si="14"/>
        <v>0.01</v>
      </c>
      <c r="W60">
        <f t="shared" si="15"/>
        <v>5.7940683348662682E-2</v>
      </c>
      <c r="X60">
        <f t="shared" si="16"/>
        <v>1.5261402229928389E-2</v>
      </c>
      <c r="Y60">
        <f t="shared" si="17"/>
        <v>5.7940683348662681E-4</v>
      </c>
      <c r="Z60">
        <f t="shared" si="18"/>
        <v>4.2099874285247668E-2</v>
      </c>
      <c r="AB60">
        <f t="shared" si="19"/>
        <v>107.03822345410961</v>
      </c>
      <c r="AC60">
        <f t="shared" si="2"/>
        <v>43.181720295881796</v>
      </c>
      <c r="AE60">
        <f t="shared" si="3"/>
        <v>0</v>
      </c>
      <c r="AF60">
        <f t="shared" si="24"/>
        <v>0</v>
      </c>
      <c r="AG60">
        <f t="shared" si="24"/>
        <v>-1.0524968571311917</v>
      </c>
      <c r="AH60">
        <f t="shared" si="5"/>
        <v>-15261.40222992839</v>
      </c>
      <c r="AI60">
        <f t="shared" si="25"/>
        <v>-15262.454726785521</v>
      </c>
      <c r="AJ60">
        <f t="shared" si="7"/>
        <v>63.856503158227817</v>
      </c>
      <c r="AK60">
        <f t="shared" si="22"/>
        <v>7.4926756417876739</v>
      </c>
      <c r="AL60">
        <f t="shared" si="26"/>
        <v>-15191.105547985506</v>
      </c>
      <c r="AN60">
        <f t="shared" si="27"/>
        <v>0</v>
      </c>
      <c r="AO60">
        <f t="shared" si="27"/>
        <v>0</v>
      </c>
      <c r="AP60">
        <f t="shared" si="27"/>
        <v>-4.2139352421447273E-3</v>
      </c>
      <c r="AQ60">
        <f t="shared" si="27"/>
        <v>-61.10285295913733</v>
      </c>
      <c r="AR60">
        <f t="shared" si="27"/>
        <v>-61.107066894379479</v>
      </c>
      <c r="AS60">
        <f t="shared" si="27"/>
        <v>0.25566553218224108</v>
      </c>
      <c r="AT60">
        <f t="shared" si="27"/>
        <v>2.9998806866701026E-2</v>
      </c>
      <c r="AU60">
        <f t="shared" si="23"/>
        <v>-60.821402555330536</v>
      </c>
      <c r="AW60">
        <v>57</v>
      </c>
      <c r="AX60">
        <f>IF(Z60&gt;0, (R60*SUMPRODUCT(K60:$K$98, X60:$X$98)-K60*$AZ$3)/Z60, 0)</f>
        <v>1025.6971316185907</v>
      </c>
    </row>
    <row r="61" spans="5:50" x14ac:dyDescent="0.25">
      <c r="E61">
        <v>2061</v>
      </c>
      <c r="F61" s="5">
        <v>3.5571999999999999E-2</v>
      </c>
      <c r="G61"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3.5747775919651821E-3</v>
      </c>
      <c r="L61" s="2">
        <v>58</v>
      </c>
      <c r="M61" s="6">
        <v>0.29593128600000002</v>
      </c>
      <c r="Q61" s="4">
        <f t="shared" si="21"/>
        <v>25</v>
      </c>
      <c r="R61">
        <f t="shared" si="0"/>
        <v>1000000</v>
      </c>
      <c r="S61">
        <f t="shared" si="1"/>
        <v>-101.05368241329818</v>
      </c>
      <c r="U61">
        <f t="shared" si="13"/>
        <v>0.29593128600000002</v>
      </c>
      <c r="V61">
        <f t="shared" si="14"/>
        <v>0.01</v>
      </c>
      <c r="W61">
        <f t="shared" si="15"/>
        <v>4.2099874285247668E-2</v>
      </c>
      <c r="X61">
        <f t="shared" si="16"/>
        <v>1.2458669937671673E-2</v>
      </c>
      <c r="Y61">
        <f t="shared" si="17"/>
        <v>4.209987428524767E-4</v>
      </c>
      <c r="Z61">
        <f t="shared" si="18"/>
        <v>2.9220205604723517E-2</v>
      </c>
      <c r="AB61">
        <f t="shared" si="19"/>
        <v>43.181720295881796</v>
      </c>
      <c r="AC61">
        <f t="shared" si="2"/>
        <v>-2.9528093772310058</v>
      </c>
      <c r="AE61">
        <f t="shared" si="3"/>
        <v>0</v>
      </c>
      <c r="AF61">
        <f t="shared" si="24"/>
        <v>0</v>
      </c>
      <c r="AG61">
        <f t="shared" si="24"/>
        <v>-0.73050514011808787</v>
      </c>
      <c r="AH61">
        <f t="shared" si="5"/>
        <v>-12458.669937671673</v>
      </c>
      <c r="AI61">
        <f t="shared" si="25"/>
        <v>-12459.400442811791</v>
      </c>
      <c r="AJ61">
        <f t="shared" si="7"/>
        <v>46.134529673112802</v>
      </c>
      <c r="AK61">
        <f t="shared" si="22"/>
        <v>3.022720420711726</v>
      </c>
      <c r="AL61">
        <f t="shared" si="26"/>
        <v>-12410.243192717968</v>
      </c>
      <c r="AN61">
        <f t="shared" si="27"/>
        <v>0</v>
      </c>
      <c r="AO61">
        <f t="shared" si="27"/>
        <v>0</v>
      </c>
      <c r="AP61">
        <f t="shared" si="27"/>
        <v>-2.6113934057095259E-3</v>
      </c>
      <c r="AQ61">
        <f t="shared" si="27"/>
        <v>-44.536974118878952</v>
      </c>
      <c r="AR61">
        <f t="shared" si="27"/>
        <v>-44.53958551228466</v>
      </c>
      <c r="AS61">
        <f t="shared" si="27"/>
        <v>0.16492068289129641</v>
      </c>
      <c r="AT61">
        <f t="shared" si="27"/>
        <v>1.0805553226735846E-2</v>
      </c>
      <c r="AU61">
        <f t="shared" si="23"/>
        <v>-44.363859276166629</v>
      </c>
      <c r="AW61">
        <v>58</v>
      </c>
      <c r="AX61">
        <f>IF(Z61&gt;0, (R61*SUMPRODUCT(K61:$K$98, X61:$X$98)-K61*$AZ$3)/Z61, 0)</f>
        <v>-101.05368241329818</v>
      </c>
    </row>
    <row r="62" spans="5:50" x14ac:dyDescent="0.25">
      <c r="E62">
        <v>2062</v>
      </c>
      <c r="F62" s="5">
        <v>3.5571999999999999E-2</v>
      </c>
      <c r="G62"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3.1917657071117694E-3</v>
      </c>
      <c r="L62" s="2">
        <v>59</v>
      </c>
      <c r="M62" s="6">
        <v>0.33262349499999999</v>
      </c>
      <c r="Q62" s="4">
        <f t="shared" si="21"/>
        <v>25</v>
      </c>
      <c r="R62">
        <f t="shared" si="0"/>
        <v>1000000</v>
      </c>
      <c r="S62">
        <f t="shared" si="1"/>
        <v>-1776.5518041967375</v>
      </c>
      <c r="U62">
        <f t="shared" si="13"/>
        <v>0.33262349499999999</v>
      </c>
      <c r="V62">
        <f t="shared" si="14"/>
        <v>0.01</v>
      </c>
      <c r="W62">
        <f t="shared" si="15"/>
        <v>2.9220205604723517E-2</v>
      </c>
      <c r="X62">
        <f t="shared" si="16"/>
        <v>9.7193269128617241E-3</v>
      </c>
      <c r="Y62">
        <f t="shared" si="17"/>
        <v>2.9220205604723519E-4</v>
      </c>
      <c r="Z62">
        <f t="shared" si="18"/>
        <v>1.9208676635814558E-2</v>
      </c>
      <c r="AB62">
        <f t="shared" si="19"/>
        <v>-2.9528093772310058</v>
      </c>
      <c r="AC62">
        <f t="shared" si="2"/>
        <v>-34.125209133588072</v>
      </c>
      <c r="AE62">
        <f t="shared" si="3"/>
        <v>0</v>
      </c>
      <c r="AF62">
        <f t="shared" si="24"/>
        <v>0</v>
      </c>
      <c r="AG62">
        <f t="shared" si="24"/>
        <v>-0.48021691589536397</v>
      </c>
      <c r="AH62">
        <f t="shared" si="5"/>
        <v>-9719.3269128617248</v>
      </c>
      <c r="AI62">
        <f t="shared" si="25"/>
        <v>-9719.8071297776205</v>
      </c>
      <c r="AJ62">
        <f t="shared" si="7"/>
        <v>31.172399756357066</v>
      </c>
      <c r="AK62">
        <f t="shared" si="22"/>
        <v>-0.20669665640617044</v>
      </c>
      <c r="AL62">
        <f t="shared" si="26"/>
        <v>-9688.8414266776708</v>
      </c>
      <c r="AN62">
        <f t="shared" si="27"/>
        <v>0</v>
      </c>
      <c r="AO62">
        <f t="shared" si="27"/>
        <v>0</v>
      </c>
      <c r="AP62">
        <f t="shared" si="27"/>
        <v>-1.5327398841297995E-3</v>
      </c>
      <c r="AQ62">
        <f t="shared" si="27"/>
        <v>-31.021814336680553</v>
      </c>
      <c r="AR62">
        <f t="shared" si="27"/>
        <v>-31.023347076564683</v>
      </c>
      <c r="AS62">
        <f t="shared" si="27"/>
        <v>9.9494996550719764E-2</v>
      </c>
      <c r="AT62">
        <f t="shared" si="27"/>
        <v>-6.5972729969187899E-4</v>
      </c>
      <c r="AU62">
        <f t="shared" si="23"/>
        <v>-30.92451180731366</v>
      </c>
      <c r="AW62">
        <v>59</v>
      </c>
      <c r="AX62">
        <f>IF(Z62&gt;0, (R62*SUMPRODUCT(K62:$K$98, X62:$X$98)-K62*$AZ$3)/Z62, 0)</f>
        <v>-1776.5518041967375</v>
      </c>
    </row>
    <row r="63" spans="5:50" x14ac:dyDescent="0.25">
      <c r="E63">
        <v>2063</v>
      </c>
      <c r="F63" s="5">
        <v>3.5571999999999999E-2</v>
      </c>
      <c r="G63"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2.8497908099212226E-3</v>
      </c>
      <c r="L63" s="2">
        <v>60</v>
      </c>
      <c r="M63" s="6">
        <v>0.37225971299999999</v>
      </c>
      <c r="Q63" s="4">
        <f t="shared" si="21"/>
        <v>25</v>
      </c>
      <c r="R63">
        <f t="shared" si="0"/>
        <v>1000000</v>
      </c>
      <c r="S63">
        <f t="shared" si="1"/>
        <v>-4484.6188269037011</v>
      </c>
      <c r="U63">
        <f t="shared" si="13"/>
        <v>0.37225971299999999</v>
      </c>
      <c r="V63">
        <f t="shared" si="14"/>
        <v>0.01</v>
      </c>
      <c r="W63">
        <f t="shared" si="15"/>
        <v>1.9208676635814558E-2</v>
      </c>
      <c r="X63">
        <f t="shared" si="16"/>
        <v>7.1506164515581332E-3</v>
      </c>
      <c r="Y63">
        <f t="shared" si="17"/>
        <v>1.9208676635814559E-4</v>
      </c>
      <c r="Z63">
        <f t="shared" si="18"/>
        <v>1.1865973417898279E-2</v>
      </c>
      <c r="AB63">
        <f t="shared" si="19"/>
        <v>-34.125209133588072</v>
      </c>
      <c r="AC63">
        <f t="shared" si="2"/>
        <v>-53.214367789445483</v>
      </c>
      <c r="AE63">
        <f t="shared" si="3"/>
        <v>0</v>
      </c>
      <c r="AF63">
        <f t="shared" si="24"/>
        <v>0</v>
      </c>
      <c r="AG63">
        <f t="shared" si="24"/>
        <v>-0.29664933544745697</v>
      </c>
      <c r="AH63">
        <f t="shared" si="5"/>
        <v>-7150.6164515581331</v>
      </c>
      <c r="AI63">
        <f t="shared" si="25"/>
        <v>-7150.913100893581</v>
      </c>
      <c r="AJ63">
        <f t="shared" si="7"/>
        <v>19.08915865585741</v>
      </c>
      <c r="AK63">
        <f t="shared" si="22"/>
        <v>-2.3887646393511655</v>
      </c>
      <c r="AL63">
        <f t="shared" si="26"/>
        <v>-7134.2127068770751</v>
      </c>
      <c r="AN63">
        <f t="shared" si="27"/>
        <v>0</v>
      </c>
      <c r="AO63">
        <f t="shared" si="27"/>
        <v>0</v>
      </c>
      <c r="AP63">
        <f t="shared" si="27"/>
        <v>-8.453885499274009E-4</v>
      </c>
      <c r="AQ63">
        <f t="shared" si="27"/>
        <v>-20.377761048921872</v>
      </c>
      <c r="AR63">
        <f t="shared" si="27"/>
        <v>-20.378606437471799</v>
      </c>
      <c r="AS63">
        <f t="shared" si="27"/>
        <v>5.4400108906590604E-2</v>
      </c>
      <c r="AT63">
        <f t="shared" si="27"/>
        <v>-6.8074795162877347E-3</v>
      </c>
      <c r="AU63">
        <f t="shared" si="23"/>
        <v>-20.331013808081497</v>
      </c>
      <c r="AW63">
        <v>60</v>
      </c>
      <c r="AX63">
        <f>IF(Z63&gt;0, (R63*SUMPRODUCT(K63:$K$98, X63:$X$98)-K63*$AZ$3)/Z63, 0)</f>
        <v>-4484.6188269037011</v>
      </c>
    </row>
    <row r="64" spans="5:50" x14ac:dyDescent="0.25">
      <c r="E64">
        <v>2064</v>
      </c>
      <c r="F64" s="5">
        <v>3.5571999999999999E-2</v>
      </c>
      <c r="G64"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2.5444560802868059E-3</v>
      </c>
      <c r="L64" s="2">
        <v>61</v>
      </c>
      <c r="M64" s="6">
        <v>0.41367450300000003</v>
      </c>
      <c r="Q64" s="4">
        <f t="shared" si="21"/>
        <v>25</v>
      </c>
      <c r="R64">
        <f t="shared" si="0"/>
        <v>1000000</v>
      </c>
      <c r="S64">
        <f t="shared" si="1"/>
        <v>-9203.2567956305556</v>
      </c>
      <c r="U64">
        <f t="shared" si="13"/>
        <v>0.41367450300000003</v>
      </c>
      <c r="V64">
        <f t="shared" si="14"/>
        <v>0.01</v>
      </c>
      <c r="W64">
        <f t="shared" si="15"/>
        <v>1.1865973417898279E-2</v>
      </c>
      <c r="X64">
        <f t="shared" si="16"/>
        <v>4.9086506562602819E-3</v>
      </c>
      <c r="Y64">
        <f t="shared" si="17"/>
        <v>1.1865973417898279E-4</v>
      </c>
      <c r="Z64">
        <f t="shared" si="18"/>
        <v>6.8386630274590143E-3</v>
      </c>
      <c r="AB64">
        <f t="shared" si="19"/>
        <v>-53.214367789445483</v>
      </c>
      <c r="AC64">
        <f t="shared" si="2"/>
        <v>-62.9379719804896</v>
      </c>
      <c r="AE64">
        <f t="shared" si="3"/>
        <v>0</v>
      </c>
      <c r="AF64">
        <f t="shared" si="24"/>
        <v>0</v>
      </c>
      <c r="AG64">
        <f t="shared" si="24"/>
        <v>-0.17096657568647536</v>
      </c>
      <c r="AH64">
        <f t="shared" si="5"/>
        <v>-4908.6506562602817</v>
      </c>
      <c r="AI64">
        <f t="shared" si="25"/>
        <v>-4908.8216228359679</v>
      </c>
      <c r="AJ64">
        <f t="shared" si="7"/>
        <v>9.7236041910441173</v>
      </c>
      <c r="AK64">
        <f t="shared" si="22"/>
        <v>-3.7250057452611842</v>
      </c>
      <c r="AL64">
        <f t="shared" si="26"/>
        <v>-4902.8230243901853</v>
      </c>
      <c r="AN64">
        <f t="shared" si="27"/>
        <v>0</v>
      </c>
      <c r="AO64">
        <f t="shared" si="27"/>
        <v>0</v>
      </c>
      <c r="AP64">
        <f t="shared" si="27"/>
        <v>-4.3501694303126661E-4</v>
      </c>
      <c r="AQ64">
        <f t="shared" si="27"/>
        <v>-12.489846008325294</v>
      </c>
      <c r="AR64">
        <f t="shared" si="27"/>
        <v>-12.490281025268324</v>
      </c>
      <c r="AS64">
        <f t="shared" si="27"/>
        <v>2.4741283806204474E-2</v>
      </c>
      <c r="AT64">
        <f t="shared" si="27"/>
        <v>-9.4781135176331046E-3</v>
      </c>
      <c r="AU64">
        <f t="shared" si="23"/>
        <v>-12.475017854979754</v>
      </c>
      <c r="AW64">
        <v>61</v>
      </c>
      <c r="AX64">
        <f>IF(Z64&gt;0, (R64*SUMPRODUCT(K64:$K$98, X64:$X$98)-K64*$AZ$3)/Z64, 0)</f>
        <v>-9203.2567956305556</v>
      </c>
    </row>
    <row r="65" spans="5:50" x14ac:dyDescent="0.25">
      <c r="E65">
        <v>2065</v>
      </c>
      <c r="F65" s="5">
        <v>3.5571999999999999E-2</v>
      </c>
      <c r="G65"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2.2718357859703624E-3</v>
      </c>
      <c r="L65" s="2">
        <v>62</v>
      </c>
      <c r="M65" s="6">
        <v>0.42102545200000002</v>
      </c>
      <c r="Q65" s="4">
        <f t="shared" si="21"/>
        <v>25</v>
      </c>
      <c r="R65">
        <f t="shared" si="0"/>
        <v>1000000</v>
      </c>
      <c r="S65">
        <f t="shared" si="1"/>
        <v>-16940.311220008927</v>
      </c>
      <c r="U65">
        <f t="shared" si="13"/>
        <v>0.42102545200000002</v>
      </c>
      <c r="V65">
        <f t="shared" si="14"/>
        <v>0.01</v>
      </c>
      <c r="W65">
        <f t="shared" si="15"/>
        <v>6.8386630274590143E-3</v>
      </c>
      <c r="X65">
        <f t="shared" si="16"/>
        <v>2.8792511922116201E-3</v>
      </c>
      <c r="Y65">
        <f t="shared" si="17"/>
        <v>6.8386630274590147E-5</v>
      </c>
      <c r="Z65">
        <f t="shared" si="18"/>
        <v>3.8910252049728041E-3</v>
      </c>
      <c r="AB65">
        <f t="shared" si="19"/>
        <v>-62.9379719804896</v>
      </c>
      <c r="AC65">
        <f t="shared" si="2"/>
        <v>-65.915177937138324</v>
      </c>
      <c r="AE65">
        <f t="shared" si="3"/>
        <v>0</v>
      </c>
      <c r="AF65">
        <f t="shared" si="24"/>
        <v>0</v>
      </c>
      <c r="AG65">
        <f t="shared" si="24"/>
        <v>-9.7275630124320098E-2</v>
      </c>
      <c r="AH65">
        <f t="shared" si="5"/>
        <v>-2879.25119221162</v>
      </c>
      <c r="AI65">
        <f t="shared" si="25"/>
        <v>-2879.3484678417444</v>
      </c>
      <c r="AJ65">
        <f t="shared" si="7"/>
        <v>2.9772059566487243</v>
      </c>
      <c r="AK65">
        <f t="shared" si="22"/>
        <v>-4.4056580386342725</v>
      </c>
      <c r="AL65">
        <f t="shared" si="26"/>
        <v>-2880.77691992373</v>
      </c>
      <c r="AN65">
        <f t="shared" si="27"/>
        <v>0</v>
      </c>
      <c r="AO65">
        <f t="shared" si="27"/>
        <v>0</v>
      </c>
      <c r="AP65">
        <f t="shared" si="27"/>
        <v>-2.20994257619247E-4</v>
      </c>
      <c r="AQ65">
        <f t="shared" si="27"/>
        <v>-6.5411858952641886</v>
      </c>
      <c r="AR65">
        <f t="shared" si="27"/>
        <v>-6.5414068895218085</v>
      </c>
      <c r="AS65">
        <f t="shared" si="27"/>
        <v>6.7637230345186997E-3</v>
      </c>
      <c r="AT65">
        <f t="shared" si="27"/>
        <v>-1.0008931592917337E-2</v>
      </c>
      <c r="AU65">
        <f t="shared" si="23"/>
        <v>-6.5446520980802072</v>
      </c>
      <c r="AW65">
        <v>62</v>
      </c>
      <c r="AX65">
        <f>IF(Z65&gt;0, (R65*SUMPRODUCT(K65:$K$98, X65:$X$98)-K65*$AZ$3)/Z65, 0)</f>
        <v>-16940.311220008927</v>
      </c>
    </row>
    <row r="66" spans="5:50" x14ac:dyDescent="0.25">
      <c r="E66">
        <v>2066</v>
      </c>
      <c r="F66" s="5">
        <v>3.5571999999999999E-2</v>
      </c>
      <c r="G66"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2.0284248089021089E-3</v>
      </c>
      <c r="L66" s="2">
        <v>63</v>
      </c>
      <c r="M66" s="6">
        <v>0.42896583300000002</v>
      </c>
      <c r="Q66" s="4">
        <f t="shared" si="21"/>
        <v>25</v>
      </c>
      <c r="R66">
        <f t="shared" si="0"/>
        <v>1000000</v>
      </c>
      <c r="S66">
        <f t="shared" si="1"/>
        <v>-29300.49992469425</v>
      </c>
      <c r="U66">
        <f t="shared" si="13"/>
        <v>0.42896583300000002</v>
      </c>
      <c r="V66">
        <f t="shared" si="14"/>
        <v>0.01</v>
      </c>
      <c r="W66">
        <f t="shared" si="15"/>
        <v>3.8910252049728041E-3</v>
      </c>
      <c r="X66">
        <f t="shared" si="16"/>
        <v>1.6691168682751547E-3</v>
      </c>
      <c r="Y66">
        <f t="shared" si="17"/>
        <v>3.8910252049728045E-5</v>
      </c>
      <c r="Z66">
        <f t="shared" si="18"/>
        <v>2.1829980846479217E-3</v>
      </c>
      <c r="AB66">
        <f t="shared" si="19"/>
        <v>-65.915177937138324</v>
      </c>
      <c r="AC66">
        <f t="shared" si="2"/>
        <v>-63.962935214834118</v>
      </c>
      <c r="AE66">
        <f t="shared" si="3"/>
        <v>0</v>
      </c>
      <c r="AF66">
        <f t="shared" si="24"/>
        <v>0</v>
      </c>
      <c r="AG66">
        <f t="shared" si="24"/>
        <v>-5.457495211619804E-2</v>
      </c>
      <c r="AH66">
        <f t="shared" si="5"/>
        <v>-1669.1168682751547</v>
      </c>
      <c r="AI66">
        <f t="shared" si="25"/>
        <v>-1669.1714432272709</v>
      </c>
      <c r="AJ66">
        <f t="shared" si="7"/>
        <v>-1.9522427223042058</v>
      </c>
      <c r="AK66">
        <f t="shared" si="22"/>
        <v>-4.614062455599683</v>
      </c>
      <c r="AL66">
        <f t="shared" si="26"/>
        <v>-1675.7377484051747</v>
      </c>
      <c r="AN66">
        <f t="shared" si="27"/>
        <v>0</v>
      </c>
      <c r="AO66">
        <f t="shared" si="27"/>
        <v>0</v>
      </c>
      <c r="AP66">
        <f t="shared" si="27"/>
        <v>-1.1070118681714076E-4</v>
      </c>
      <c r="AQ66">
        <f t="shared" si="27"/>
        <v>-3.3856780645663171</v>
      </c>
      <c r="AR66">
        <f t="shared" si="27"/>
        <v>-3.3857887657531345</v>
      </c>
      <c r="AS66">
        <f t="shared" si="27"/>
        <v>-3.9599775709204419E-3</v>
      </c>
      <c r="AT66">
        <f t="shared" si="27"/>
        <v>-9.359278754762182E-3</v>
      </c>
      <c r="AU66">
        <f t="shared" si="23"/>
        <v>-3.3991080220788166</v>
      </c>
      <c r="AW66">
        <v>63</v>
      </c>
      <c r="AX66">
        <f>IF(Z66&gt;0, (R66*SUMPRODUCT(K66:$K$98, X66:$X$98)-K66*$AZ$3)/Z66, 0)</f>
        <v>-29300.49992469425</v>
      </c>
    </row>
    <row r="67" spans="5:50" x14ac:dyDescent="0.25">
      <c r="E67">
        <v>2067</v>
      </c>
      <c r="F67" s="5">
        <v>3.5571999999999999E-2</v>
      </c>
      <c r="G67"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1.8110935793768828E-3</v>
      </c>
      <c r="L67" s="2">
        <v>64</v>
      </c>
      <c r="M67" s="6">
        <v>0.43771532000000002</v>
      </c>
      <c r="Q67" s="4">
        <f t="shared" si="21"/>
        <v>25</v>
      </c>
      <c r="R67">
        <f t="shared" ref="R67:R98" si="28">$C$6</f>
        <v>1000000</v>
      </c>
      <c r="S67">
        <f t="shared" ref="S67:S98" si="29">AX67</f>
        <v>-49571.491818965107</v>
      </c>
      <c r="U67">
        <f t="shared" si="13"/>
        <v>0.43771532000000002</v>
      </c>
      <c r="V67">
        <f t="shared" si="14"/>
        <v>0.01</v>
      </c>
      <c r="W67">
        <f t="shared" si="15"/>
        <v>2.1829980846479217E-3</v>
      </c>
      <c r="X67">
        <f t="shared" si="16"/>
        <v>9.5553170518105214E-4</v>
      </c>
      <c r="Y67">
        <f t="shared" si="17"/>
        <v>2.1829980846479216E-5</v>
      </c>
      <c r="Z67">
        <f t="shared" si="18"/>
        <v>1.2056363986203903E-3</v>
      </c>
      <c r="AB67">
        <f t="shared" si="19"/>
        <v>-63.962935214834118</v>
      </c>
      <c r="AC67">
        <f t="shared" ref="AC67:AC98" si="30">S67*Z67</f>
        <v>-59.765194870857236</v>
      </c>
      <c r="AE67">
        <f t="shared" ref="AE67:AE98" si="31">$Z67*O67</f>
        <v>0</v>
      </c>
      <c r="AF67">
        <f t="shared" ref="AF67:AG98" si="32">-$Z67*P67</f>
        <v>0</v>
      </c>
      <c r="AG67">
        <f t="shared" si="32"/>
        <v>-3.0140909965509759E-2</v>
      </c>
      <c r="AH67">
        <f t="shared" ref="AH67:AH98" si="33">-X67*R67</f>
        <v>-955.53170518105219</v>
      </c>
      <c r="AI67">
        <f t="shared" ref="AI67:AI98" si="34">SUM(AE67:AH67)</f>
        <v>-955.56184609101774</v>
      </c>
      <c r="AJ67">
        <f t="shared" ref="AJ67:AJ98" si="35">AB67-AC67</f>
        <v>-4.1977403439768821</v>
      </c>
      <c r="AK67">
        <f t="shared" si="22"/>
        <v>-4.4774054650383883</v>
      </c>
      <c r="AL67">
        <f t="shared" si="26"/>
        <v>-964.23699190003299</v>
      </c>
      <c r="AN67">
        <f t="shared" ref="AN67:AU98" si="36">AE67*$K67</f>
        <v>0</v>
      </c>
      <c r="AO67">
        <f t="shared" si="36"/>
        <v>0</v>
      </c>
      <c r="AP67">
        <f t="shared" si="36"/>
        <v>-5.4588008515111427E-5</v>
      </c>
      <c r="AQ67">
        <f t="shared" si="36"/>
        <v>-1.7305573361444482</v>
      </c>
      <c r="AR67">
        <f t="shared" si="36"/>
        <v>-1.7306119241529634</v>
      </c>
      <c r="AS67">
        <f t="shared" si="36"/>
        <v>-7.6025005848678389E-3</v>
      </c>
      <c r="AT67">
        <f t="shared" si="36"/>
        <v>-8.1090002899979908E-3</v>
      </c>
      <c r="AU67">
        <f t="shared" si="23"/>
        <v>-1.746323425027829</v>
      </c>
      <c r="AW67">
        <v>64</v>
      </c>
      <c r="AX67">
        <f>IF(Z67&gt;0, (R67*SUMPRODUCT(K67:$K$98, X67:$X$98)-K67*$AZ$3)/Z67, 0)</f>
        <v>-49571.491818965107</v>
      </c>
    </row>
    <row r="68" spans="5:50" x14ac:dyDescent="0.25">
      <c r="E68">
        <v>2068</v>
      </c>
      <c r="F68" s="5">
        <v>3.5571999999999999E-2</v>
      </c>
      <c r="G68">
        <v>7.0000000000000007E-2</v>
      </c>
      <c r="H68" s="5">
        <f t="shared" ref="H68:H98" si="37">G68+$C$9</f>
        <v>0.12000000000000001</v>
      </c>
      <c r="I68" s="5">
        <f t="shared" ref="I68:I98" si="38">1+H68</f>
        <v>1.1200000000000001</v>
      </c>
      <c r="J68">
        <f t="shared" ref="J68:J98" si="39">1/I68</f>
        <v>0.89285714285714279</v>
      </c>
      <c r="K68">
        <f t="shared" si="20"/>
        <v>1.6170478387293595E-3</v>
      </c>
      <c r="L68" s="2">
        <v>65</v>
      </c>
      <c r="M68" s="6">
        <v>0.44739131599999998</v>
      </c>
      <c r="Q68" s="4">
        <f t="shared" si="21"/>
        <v>25</v>
      </c>
      <c r="R68">
        <f t="shared" si="28"/>
        <v>1000000</v>
      </c>
      <c r="S68">
        <f t="shared" si="29"/>
        <v>-83652.98307921071</v>
      </c>
      <c r="U68">
        <f t="shared" ref="U68:U98" si="40">M68</f>
        <v>0.44739131599999998</v>
      </c>
      <c r="V68">
        <f t="shared" ref="V68:V98" si="41">$C$10</f>
        <v>0.01</v>
      </c>
      <c r="W68">
        <f t="shared" ref="W68:W98" si="42">Z67</f>
        <v>1.2056363986203903E-3</v>
      </c>
      <c r="X68">
        <f t="shared" ref="X68:X98" si="43">U68*W68</f>
        <v>5.3939125499627698E-4</v>
      </c>
      <c r="Y68">
        <f t="shared" ref="Y68:Y98" si="44">V68*W68</f>
        <v>1.2056363986203904E-5</v>
      </c>
      <c r="Z68">
        <f t="shared" ref="Z68:Z98" si="45">MAX(0, W68-X68-Y68)</f>
        <v>6.5418877963790945E-4</v>
      </c>
      <c r="AB68">
        <f t="shared" ref="AB68:AB98" si="46">AC67</f>
        <v>-59.765194870857236</v>
      </c>
      <c r="AC68">
        <f t="shared" si="30"/>
        <v>-54.724842913659543</v>
      </c>
      <c r="AE68">
        <f t="shared" si="31"/>
        <v>0</v>
      </c>
      <c r="AF68">
        <f t="shared" si="32"/>
        <v>0</v>
      </c>
      <c r="AG68">
        <f t="shared" si="32"/>
        <v>-1.6354719490947738E-2</v>
      </c>
      <c r="AH68">
        <f t="shared" si="33"/>
        <v>-539.39125499627698</v>
      </c>
      <c r="AI68">
        <f t="shared" si="34"/>
        <v>-539.40760971576788</v>
      </c>
      <c r="AJ68">
        <f t="shared" si="35"/>
        <v>-5.0403519571976929</v>
      </c>
      <c r="AK68">
        <f t="shared" si="22"/>
        <v>-4.1835636409600072</v>
      </c>
      <c r="AL68">
        <f t="shared" si="26"/>
        <v>-548.63152531392552</v>
      </c>
      <c r="AN68">
        <f t="shared" si="36"/>
        <v>0</v>
      </c>
      <c r="AO68">
        <f t="shared" si="36"/>
        <v>0</v>
      </c>
      <c r="AP68">
        <f t="shared" si="36"/>
        <v>-2.6446363805861969E-5</v>
      </c>
      <c r="AQ68">
        <f t="shared" si="36"/>
        <v>-0.8722214631212466</v>
      </c>
      <c r="AR68">
        <f t="shared" si="36"/>
        <v>-0.87224790948505238</v>
      </c>
      <c r="AS68">
        <f t="shared" si="36"/>
        <v>-8.1504902388218267E-3</v>
      </c>
      <c r="AT68">
        <f t="shared" si="36"/>
        <v>-6.7650225438011099E-3</v>
      </c>
      <c r="AU68">
        <f t="shared" si="23"/>
        <v>-0.88716342226767519</v>
      </c>
      <c r="AW68">
        <v>65</v>
      </c>
      <c r="AX68">
        <f>IF(Z68&gt;0, (R68*SUMPRODUCT(K68:$K$98, X68:$X$98)-K68*$AZ$3)/Z68, 0)</f>
        <v>-83652.98307921071</v>
      </c>
    </row>
    <row r="69" spans="5:50" x14ac:dyDescent="0.25">
      <c r="E69">
        <v>2069</v>
      </c>
      <c r="F69" s="5">
        <v>3.5571999999999999E-2</v>
      </c>
      <c r="G69"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98" si="47">K68*J69</f>
        <v>1.4437927131512138E-3</v>
      </c>
      <c r="L69" s="2">
        <v>66</v>
      </c>
      <c r="M69" s="6">
        <v>0.457001349</v>
      </c>
      <c r="Q69" s="4">
        <f t="shared" ref="Q69:Q98" si="48">$C$8</f>
        <v>25</v>
      </c>
      <c r="R69">
        <f t="shared" si="28"/>
        <v>1000000</v>
      </c>
      <c r="S69">
        <f t="shared" si="29"/>
        <v>-142111.2848362251</v>
      </c>
      <c r="U69">
        <f t="shared" si="40"/>
        <v>0.457001349</v>
      </c>
      <c r="V69">
        <f t="shared" si="41"/>
        <v>0.01</v>
      </c>
      <c r="W69">
        <f t="shared" si="42"/>
        <v>6.5418877963790945E-4</v>
      </c>
      <c r="X69">
        <f t="shared" si="43"/>
        <v>2.9896515479518833E-4</v>
      </c>
      <c r="Y69">
        <f t="shared" si="44"/>
        <v>6.5418877963790949E-6</v>
      </c>
      <c r="Z69">
        <f t="shared" si="45"/>
        <v>3.4868173704634203E-4</v>
      </c>
      <c r="AB69">
        <f t="shared" si="46"/>
        <v>-54.724842913659543</v>
      </c>
      <c r="AC69">
        <f t="shared" si="30"/>
        <v>-49.551609650582449</v>
      </c>
      <c r="AE69">
        <f t="shared" si="31"/>
        <v>0</v>
      </c>
      <c r="AF69">
        <f t="shared" si="32"/>
        <v>0</v>
      </c>
      <c r="AG69">
        <f t="shared" si="32"/>
        <v>-8.7170434261585501E-3</v>
      </c>
      <c r="AH69">
        <f t="shared" si="33"/>
        <v>-298.96515479518831</v>
      </c>
      <c r="AI69">
        <f t="shared" si="34"/>
        <v>-298.97387183861446</v>
      </c>
      <c r="AJ69">
        <f t="shared" si="35"/>
        <v>-5.1732332630770941</v>
      </c>
      <c r="AK69">
        <f t="shared" si="22"/>
        <v>-3.8307390039561686</v>
      </c>
      <c r="AL69">
        <f t="shared" si="26"/>
        <v>-307.9778441056477</v>
      </c>
      <c r="AN69">
        <f t="shared" si="36"/>
        <v>0</v>
      </c>
      <c r="AO69">
        <f t="shared" si="36"/>
        <v>0</v>
      </c>
      <c r="AP69">
        <f t="shared" si="36"/>
        <v>-1.2585603778910406E-5</v>
      </c>
      <c r="AQ69">
        <f t="shared" si="36"/>
        <v>-0.43164371197941753</v>
      </c>
      <c r="AR69">
        <f t="shared" si="36"/>
        <v>-0.43165629758319646</v>
      </c>
      <c r="AS69">
        <f t="shared" si="36"/>
        <v>-7.4690764886621843E-3</v>
      </c>
      <c r="AT69">
        <f t="shared" si="36"/>
        <v>-5.5307930598960551E-3</v>
      </c>
      <c r="AU69">
        <f t="shared" si="23"/>
        <v>-0.44465616713175465</v>
      </c>
      <c r="AW69">
        <v>66</v>
      </c>
      <c r="AX69">
        <f>IF(Z69&gt;0, (R69*SUMPRODUCT(K69:$K$98, X69:$X$98)-K69*$AZ$3)/Z69, 0)</f>
        <v>-142111.2848362251</v>
      </c>
    </row>
    <row r="70" spans="5:50" x14ac:dyDescent="0.25">
      <c r="E70">
        <v>2070</v>
      </c>
      <c r="F70" s="5">
        <v>3.5571999999999999E-2</v>
      </c>
      <c r="G70"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1.2891006367421552E-3</v>
      </c>
      <c r="L70" s="2">
        <v>67</v>
      </c>
      <c r="M70" s="6">
        <v>0.46737994300000002</v>
      </c>
      <c r="Q70" s="4">
        <f t="shared" si="48"/>
        <v>25</v>
      </c>
      <c r="R70">
        <f t="shared" si="28"/>
        <v>1000000</v>
      </c>
      <c r="S70">
        <f t="shared" si="29"/>
        <v>-244668.81585348846</v>
      </c>
      <c r="U70">
        <f t="shared" si="40"/>
        <v>0.46737994300000002</v>
      </c>
      <c r="V70">
        <f t="shared" si="41"/>
        <v>0.01</v>
      </c>
      <c r="W70">
        <f t="shared" si="42"/>
        <v>3.4868173704634203E-4</v>
      </c>
      <c r="X70">
        <f t="shared" si="43"/>
        <v>1.6296685038586032E-4</v>
      </c>
      <c r="Y70">
        <f t="shared" si="44"/>
        <v>3.4868173704634205E-6</v>
      </c>
      <c r="Z70">
        <f t="shared" si="45"/>
        <v>1.8222806929001829E-4</v>
      </c>
      <c r="AB70">
        <f t="shared" si="46"/>
        <v>-49.551609650582449</v>
      </c>
      <c r="AC70">
        <f t="shared" si="30"/>
        <v>-44.585525928456221</v>
      </c>
      <c r="AE70">
        <f t="shared" si="31"/>
        <v>0</v>
      </c>
      <c r="AF70">
        <f t="shared" si="32"/>
        <v>0</v>
      </c>
      <c r="AG70">
        <f t="shared" si="32"/>
        <v>-4.555701732250457E-3</v>
      </c>
      <c r="AH70">
        <f t="shared" si="33"/>
        <v>-162.96685038586031</v>
      </c>
      <c r="AI70">
        <f t="shared" si="34"/>
        <v>-162.97140608759256</v>
      </c>
      <c r="AJ70">
        <f t="shared" si="35"/>
        <v>-4.9660837221262284</v>
      </c>
      <c r="AK70">
        <f t="shared" si="22"/>
        <v>-3.4686126755407716</v>
      </c>
      <c r="AL70">
        <f t="shared" si="26"/>
        <v>-171.40610248525957</v>
      </c>
      <c r="AN70">
        <f t="shared" si="36"/>
        <v>0</v>
      </c>
      <c r="AO70">
        <f t="shared" si="36"/>
        <v>0</v>
      </c>
      <c r="AP70">
        <f t="shared" si="36"/>
        <v>-5.8727580038514029E-6</v>
      </c>
      <c r="AQ70">
        <f t="shared" si="36"/>
        <v>-0.21008067060027605</v>
      </c>
      <c r="AR70">
        <f t="shared" si="36"/>
        <v>-0.21008654335827989</v>
      </c>
      <c r="AS70">
        <f t="shared" si="36"/>
        <v>-6.4017816883077732E-3</v>
      </c>
      <c r="AT70">
        <f t="shared" si="36"/>
        <v>-4.4713908086515194E-3</v>
      </c>
      <c r="AU70">
        <f t="shared" si="23"/>
        <v>-0.22095971585523921</v>
      </c>
      <c r="AW70">
        <v>67</v>
      </c>
      <c r="AX70">
        <f>IF(Z70&gt;0, (R70*SUMPRODUCT(K70:$K$98, X70:$X$98)-K70*$AZ$3)/Z70, 0)</f>
        <v>-244668.81585348846</v>
      </c>
    </row>
    <row r="71" spans="5:50" x14ac:dyDescent="0.25">
      <c r="E71">
        <v>2071</v>
      </c>
      <c r="F71" s="5">
        <v>3.5571999999999999E-2</v>
      </c>
      <c r="G71"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1.1509827113769242E-3</v>
      </c>
      <c r="L71" s="2">
        <v>68</v>
      </c>
      <c r="M71" s="6">
        <v>0.47825477199999999</v>
      </c>
      <c r="Q71" s="4">
        <f t="shared" si="48"/>
        <v>25</v>
      </c>
      <c r="R71">
        <f t="shared" si="28"/>
        <v>1000000</v>
      </c>
      <c r="S71">
        <f t="shared" si="29"/>
        <v>-428679.29812182713</v>
      </c>
      <c r="U71">
        <f t="shared" si="40"/>
        <v>0.47825477199999999</v>
      </c>
      <c r="V71">
        <f t="shared" si="41"/>
        <v>0.01</v>
      </c>
      <c r="W71">
        <f t="shared" si="42"/>
        <v>1.8222806929001829E-4</v>
      </c>
      <c r="X71">
        <f t="shared" si="43"/>
        <v>8.71514437302979E-5</v>
      </c>
      <c r="Y71">
        <f t="shared" si="44"/>
        <v>1.8222806929001829E-6</v>
      </c>
      <c r="Z71">
        <f t="shared" si="45"/>
        <v>9.3254344866820212E-5</v>
      </c>
      <c r="AB71">
        <f t="shared" si="46"/>
        <v>-44.585525928456221</v>
      </c>
      <c r="AC71">
        <f t="shared" si="30"/>
        <v>-39.9762071043193</v>
      </c>
      <c r="AE71">
        <f t="shared" si="31"/>
        <v>0</v>
      </c>
      <c r="AF71">
        <f t="shared" si="32"/>
        <v>0</v>
      </c>
      <c r="AG71">
        <f t="shared" si="32"/>
        <v>-2.3313586216705054E-3</v>
      </c>
      <c r="AH71">
        <f t="shared" si="33"/>
        <v>-87.151443730297899</v>
      </c>
      <c r="AI71">
        <f t="shared" si="34"/>
        <v>-87.153775088919573</v>
      </c>
      <c r="AJ71">
        <f t="shared" si="35"/>
        <v>-4.6093188241369205</v>
      </c>
      <c r="AK71">
        <f t="shared" si="22"/>
        <v>-3.120986814991936</v>
      </c>
      <c r="AL71">
        <f t="shared" si="26"/>
        <v>-94.884080728048431</v>
      </c>
      <c r="AN71">
        <f t="shared" si="36"/>
        <v>0</v>
      </c>
      <c r="AO71">
        <f t="shared" si="36"/>
        <v>0</v>
      </c>
      <c r="AP71">
        <f t="shared" si="36"/>
        <v>-2.683353467562287E-6</v>
      </c>
      <c r="AQ71">
        <f t="shared" si="36"/>
        <v>-0.10030980500511172</v>
      </c>
      <c r="AR71">
        <f t="shared" si="36"/>
        <v>-0.10031248835857928</v>
      </c>
      <c r="AS71">
        <f t="shared" si="36"/>
        <v>-5.3052462778058092E-3</v>
      </c>
      <c r="AT71">
        <f t="shared" si="36"/>
        <v>-3.5922018664910492E-3</v>
      </c>
      <c r="AU71">
        <f t="shared" si="23"/>
        <v>-0.10920993650287615</v>
      </c>
      <c r="AW71">
        <v>68</v>
      </c>
      <c r="AX71">
        <f>IF(Z71&gt;0, (R71*SUMPRODUCT(K71:$K$98, X71:$X$98)-K71*$AZ$3)/Z71, 0)</f>
        <v>-428679.29812182713</v>
      </c>
    </row>
    <row r="72" spans="5:50" x14ac:dyDescent="0.25">
      <c r="E72">
        <v>2072</v>
      </c>
      <c r="F72" s="5">
        <v>3.5571999999999999E-2</v>
      </c>
      <c r="G72"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1.027663135157968E-3</v>
      </c>
      <c r="L72" s="2">
        <v>69</v>
      </c>
      <c r="M72" s="6">
        <v>0.48949088600000001</v>
      </c>
      <c r="Q72" s="4">
        <f t="shared" si="48"/>
        <v>25</v>
      </c>
      <c r="R72">
        <f t="shared" si="28"/>
        <v>1000000</v>
      </c>
      <c r="S72">
        <f t="shared" si="29"/>
        <v>-766443.49790527392</v>
      </c>
      <c r="U72">
        <f t="shared" si="40"/>
        <v>0.48949088600000001</v>
      </c>
      <c r="V72">
        <f t="shared" si="41"/>
        <v>0.01</v>
      </c>
      <c r="W72">
        <f t="shared" si="42"/>
        <v>9.3254344866820212E-5</v>
      </c>
      <c r="X72">
        <f t="shared" si="43"/>
        <v>4.564715189220938E-5</v>
      </c>
      <c r="Y72">
        <f t="shared" si="44"/>
        <v>9.3254344866820219E-7</v>
      </c>
      <c r="Z72">
        <f t="shared" si="45"/>
        <v>4.6674649525942628E-5</v>
      </c>
      <c r="AB72">
        <f t="shared" si="46"/>
        <v>-39.9762071043193</v>
      </c>
      <c r="AC72">
        <f t="shared" si="30"/>
        <v>-35.773481646166204</v>
      </c>
      <c r="AE72">
        <f t="shared" si="31"/>
        <v>0</v>
      </c>
      <c r="AF72">
        <f t="shared" si="32"/>
        <v>0</v>
      </c>
      <c r="AG72">
        <f t="shared" si="32"/>
        <v>-1.1668662381485657E-3</v>
      </c>
      <c r="AH72">
        <f t="shared" si="33"/>
        <v>-45.647151892209379</v>
      </c>
      <c r="AI72">
        <f t="shared" si="34"/>
        <v>-45.64831875844753</v>
      </c>
      <c r="AJ72">
        <f t="shared" si="35"/>
        <v>-4.2027254581530968</v>
      </c>
      <c r="AK72">
        <f t="shared" si="22"/>
        <v>-2.7983344973023514</v>
      </c>
      <c r="AL72">
        <f t="shared" si="26"/>
        <v>-52.649378713902976</v>
      </c>
      <c r="AN72">
        <f t="shared" si="36"/>
        <v>0</v>
      </c>
      <c r="AO72">
        <f t="shared" si="36"/>
        <v>0</v>
      </c>
      <c r="AP72">
        <f t="shared" si="36"/>
        <v>-1.1991454166057392E-6</v>
      </c>
      <c r="AQ72">
        <f t="shared" si="36"/>
        <v>-4.6909895224579862E-2</v>
      </c>
      <c r="AR72">
        <f t="shared" si="36"/>
        <v>-4.6911094369996471E-2</v>
      </c>
      <c r="AS72">
        <f t="shared" si="36"/>
        <v>-4.3189860205338189E-3</v>
      </c>
      <c r="AT72">
        <f t="shared" si="36"/>
        <v>-2.8757452027184309E-3</v>
      </c>
      <c r="AU72">
        <f t="shared" si="23"/>
        <v>-5.4105825593248717E-2</v>
      </c>
      <c r="AW72">
        <v>69</v>
      </c>
      <c r="AX72">
        <f>IF(Z72&gt;0, (R72*SUMPRODUCT(K72:$K$98, X72:$X$98)-K72*$AZ$3)/Z72, 0)</f>
        <v>-766443.49790527392</v>
      </c>
    </row>
    <row r="73" spans="5:50" x14ac:dyDescent="0.25">
      <c r="E73">
        <v>2073</v>
      </c>
      <c r="F73" s="5">
        <v>3.5571999999999999E-2</v>
      </c>
      <c r="G73"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9.1755637067675712E-4</v>
      </c>
      <c r="L73" s="2">
        <v>70</v>
      </c>
      <c r="M73" s="6">
        <v>0.50154699899999999</v>
      </c>
      <c r="Q73" s="4">
        <f t="shared" si="48"/>
        <v>25</v>
      </c>
      <c r="R73">
        <f t="shared" si="28"/>
        <v>1000000</v>
      </c>
      <c r="S73">
        <f t="shared" si="29"/>
        <v>-1402661.3341003091</v>
      </c>
      <c r="U73">
        <f t="shared" si="40"/>
        <v>0.50154699899999999</v>
      </c>
      <c r="V73">
        <f t="shared" si="41"/>
        <v>0.01</v>
      </c>
      <c r="W73">
        <f t="shared" si="42"/>
        <v>4.6674649525942628E-5</v>
      </c>
      <c r="X73">
        <f t="shared" si="43"/>
        <v>2.3409530399113297E-5</v>
      </c>
      <c r="Y73">
        <f t="shared" si="44"/>
        <v>4.667464952594263E-7</v>
      </c>
      <c r="Z73">
        <f t="shared" si="45"/>
        <v>2.2798372631569905E-5</v>
      </c>
      <c r="AB73">
        <f t="shared" si="46"/>
        <v>-35.773481646166204</v>
      </c>
      <c r="AC73">
        <f t="shared" si="30"/>
        <v>-31.978395770713817</v>
      </c>
      <c r="AE73">
        <f t="shared" si="31"/>
        <v>0</v>
      </c>
      <c r="AF73">
        <f t="shared" si="32"/>
        <v>0</v>
      </c>
      <c r="AG73">
        <f t="shared" si="32"/>
        <v>-5.699593157892476E-4</v>
      </c>
      <c r="AH73">
        <f t="shared" si="33"/>
        <v>-23.409530399113297</v>
      </c>
      <c r="AI73">
        <f t="shared" si="34"/>
        <v>-23.410100358429087</v>
      </c>
      <c r="AJ73">
        <f t="shared" si="35"/>
        <v>-3.7950858754523864</v>
      </c>
      <c r="AK73">
        <f t="shared" ref="AK73:AK98" si="49">G73*SUM(AB73:AB73, AE73:AF73)</f>
        <v>-2.5041437152316344</v>
      </c>
      <c r="AL73">
        <f t="shared" si="26"/>
        <v>-29.709329949113108</v>
      </c>
      <c r="AN73">
        <f t="shared" si="36"/>
        <v>0</v>
      </c>
      <c r="AO73">
        <f t="shared" si="36"/>
        <v>0</v>
      </c>
      <c r="AP73">
        <f t="shared" si="36"/>
        <v>-5.2296980122898969E-7</v>
      </c>
      <c r="AQ73">
        <f t="shared" si="36"/>
        <v>-2.1479563752257614E-2</v>
      </c>
      <c r="AR73">
        <f t="shared" si="36"/>
        <v>-2.1480086722058846E-2</v>
      </c>
      <c r="AS73">
        <f t="shared" si="36"/>
        <v>-3.482205222286715E-3</v>
      </c>
      <c r="AT73">
        <f t="shared" si="36"/>
        <v>-2.2976930190009492E-3</v>
      </c>
      <c r="AU73">
        <f t="shared" si="23"/>
        <v>-2.7259984963346508E-2</v>
      </c>
      <c r="AW73">
        <v>70</v>
      </c>
      <c r="AX73">
        <f>IF(Z73&gt;0, (R73*SUMPRODUCT(K73:$K$98, X73:$X$98)-K73*$AZ$3)/Z73, 0)</f>
        <v>-1402661.3341003091</v>
      </c>
    </row>
    <row r="74" spans="5:50" x14ac:dyDescent="0.25">
      <c r="E74">
        <v>2074</v>
      </c>
      <c r="F74" s="5">
        <v>3.5571999999999999E-2</v>
      </c>
      <c r="G74"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8.1924675953281884E-4</v>
      </c>
      <c r="L74" s="2">
        <v>71</v>
      </c>
      <c r="M74" s="6">
        <v>0.51394563599999998</v>
      </c>
      <c r="Q74" s="4">
        <f t="shared" si="48"/>
        <v>25</v>
      </c>
      <c r="R74">
        <f t="shared" si="28"/>
        <v>1000000</v>
      </c>
      <c r="S74">
        <f t="shared" si="29"/>
        <v>-2632343.5885946732</v>
      </c>
      <c r="U74">
        <f t="shared" si="40"/>
        <v>0.51394563599999998</v>
      </c>
      <c r="V74">
        <f t="shared" si="41"/>
        <v>0.01</v>
      </c>
      <c r="W74">
        <f t="shared" si="42"/>
        <v>2.2798372631569905E-5</v>
      </c>
      <c r="X74">
        <f t="shared" si="43"/>
        <v>1.1717124121897188E-5</v>
      </c>
      <c r="Y74">
        <f t="shared" si="44"/>
        <v>2.2798372631569905E-7</v>
      </c>
      <c r="Z74">
        <f t="shared" si="45"/>
        <v>1.0853264783357018E-5</v>
      </c>
      <c r="AB74">
        <f t="shared" si="46"/>
        <v>-31.978395770713817</v>
      </c>
      <c r="AC74">
        <f t="shared" si="30"/>
        <v>-28.569521967790202</v>
      </c>
      <c r="AE74">
        <f t="shared" si="31"/>
        <v>0</v>
      </c>
      <c r="AF74">
        <f t="shared" si="32"/>
        <v>0</v>
      </c>
      <c r="AG74">
        <f t="shared" si="32"/>
        <v>-2.7133161958392543E-4</v>
      </c>
      <c r="AH74">
        <f t="shared" si="33"/>
        <v>-11.717124121897188</v>
      </c>
      <c r="AI74">
        <f t="shared" si="34"/>
        <v>-11.717395453516772</v>
      </c>
      <c r="AJ74">
        <f t="shared" si="35"/>
        <v>-3.4088738029236154</v>
      </c>
      <c r="AK74">
        <f t="shared" si="49"/>
        <v>-2.2384877039499673</v>
      </c>
      <c r="AL74">
        <f t="shared" si="26"/>
        <v>-17.364756960390356</v>
      </c>
      <c r="AN74">
        <f t="shared" si="36"/>
        <v>0</v>
      </c>
      <c r="AO74">
        <f t="shared" si="36"/>
        <v>0</v>
      </c>
      <c r="AP74">
        <f t="shared" si="36"/>
        <v>-2.2228755010292244E-7</v>
      </c>
      <c r="AQ74">
        <f t="shared" si="36"/>
        <v>-9.5992159679080969E-3</v>
      </c>
      <c r="AR74">
        <f t="shared" si="36"/>
        <v>-9.5994382554581998E-3</v>
      </c>
      <c r="AS74">
        <f t="shared" si="36"/>
        <v>-2.7927088167014886E-3</v>
      </c>
      <c r="AT74">
        <f t="shared" si="36"/>
        <v>-1.8338737977150706E-3</v>
      </c>
      <c r="AU74">
        <f t="shared" si="23"/>
        <v>-1.422602086987476E-2</v>
      </c>
      <c r="AW74">
        <v>71</v>
      </c>
      <c r="AX74">
        <f>IF(Z74&gt;0, (R74*SUMPRODUCT(K74:$K$98, X74:$X$98)-K74*$AZ$3)/Z74, 0)</f>
        <v>-2632343.5885946732</v>
      </c>
    </row>
    <row r="75" spans="5:50" x14ac:dyDescent="0.25">
      <c r="E75">
        <v>2075</v>
      </c>
      <c r="F75" s="5">
        <v>3.5571999999999999E-2</v>
      </c>
      <c r="G75"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7.3147032101144531E-4</v>
      </c>
      <c r="L75" s="2">
        <v>72</v>
      </c>
      <c r="M75" s="6">
        <v>0.52707773400000002</v>
      </c>
      <c r="Q75" s="4">
        <f t="shared" si="48"/>
        <v>25</v>
      </c>
      <c r="R75">
        <f t="shared" si="28"/>
        <v>1000000</v>
      </c>
      <c r="S75">
        <f t="shared" si="29"/>
        <v>-5078662.201459202</v>
      </c>
      <c r="U75">
        <f t="shared" si="40"/>
        <v>0.52707773400000002</v>
      </c>
      <c r="V75">
        <f t="shared" si="41"/>
        <v>0.01</v>
      </c>
      <c r="W75">
        <f t="shared" si="42"/>
        <v>1.0853264783357018E-5</v>
      </c>
      <c r="X75">
        <f t="shared" si="43"/>
        <v>5.7205142085138182E-6</v>
      </c>
      <c r="Y75">
        <f t="shared" si="44"/>
        <v>1.0853264783357018E-7</v>
      </c>
      <c r="Z75">
        <f t="shared" si="45"/>
        <v>5.0242179270096295E-6</v>
      </c>
      <c r="AB75">
        <f t="shared" si="46"/>
        <v>-28.569521967790202</v>
      </c>
      <c r="AC75">
        <f t="shared" si="30"/>
        <v>-25.516305677797511</v>
      </c>
      <c r="AE75">
        <f t="shared" si="31"/>
        <v>0</v>
      </c>
      <c r="AF75">
        <f t="shared" si="32"/>
        <v>0</v>
      </c>
      <c r="AG75">
        <f t="shared" si="32"/>
        <v>-1.2560544817524075E-4</v>
      </c>
      <c r="AH75">
        <f t="shared" si="33"/>
        <v>-5.7205142085138183</v>
      </c>
      <c r="AI75">
        <f t="shared" si="34"/>
        <v>-5.7206398139619932</v>
      </c>
      <c r="AJ75">
        <f t="shared" si="35"/>
        <v>-3.0532162899926902</v>
      </c>
      <c r="AK75">
        <f t="shared" si="49"/>
        <v>-1.9998665377453142</v>
      </c>
      <c r="AL75">
        <f t="shared" si="26"/>
        <v>-10.773722641699997</v>
      </c>
      <c r="AN75">
        <f t="shared" si="36"/>
        <v>0</v>
      </c>
      <c r="AO75">
        <f t="shared" si="36"/>
        <v>0</v>
      </c>
      <c r="AP75">
        <f t="shared" si="36"/>
        <v>-9.1876657497529811E-8</v>
      </c>
      <c r="AQ75">
        <f t="shared" si="36"/>
        <v>-4.1843863644521369E-3</v>
      </c>
      <c r="AR75">
        <f t="shared" si="36"/>
        <v>-4.1844782411096342E-3</v>
      </c>
      <c r="AS75">
        <f t="shared" si="36"/>
        <v>-2.2333370997583272E-3</v>
      </c>
      <c r="AT75">
        <f t="shared" si="36"/>
        <v>-1.4628430183446126E-3</v>
      </c>
      <c r="AU75">
        <f t="shared" si="23"/>
        <v>-7.8806583592125733E-3</v>
      </c>
      <c r="AW75">
        <v>72</v>
      </c>
      <c r="AX75">
        <f>IF(Z75&gt;0, (R75*SUMPRODUCT(K75:$K$98, X75:$X$98)-K75*$AZ$3)/Z75, 0)</f>
        <v>-5078662.201459202</v>
      </c>
    </row>
    <row r="76" spans="5:50" x14ac:dyDescent="0.25">
      <c r="E76">
        <v>2076</v>
      </c>
      <c r="F76" s="5">
        <v>3.5571999999999999E-2</v>
      </c>
      <c r="G76"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6.5309850090307614E-4</v>
      </c>
      <c r="L76" s="2">
        <v>73</v>
      </c>
      <c r="M76" s="6">
        <v>0.54097960300000003</v>
      </c>
      <c r="Q76" s="4">
        <f t="shared" si="48"/>
        <v>25</v>
      </c>
      <c r="R76">
        <f t="shared" si="28"/>
        <v>1000000</v>
      </c>
      <c r="S76">
        <f t="shared" si="29"/>
        <v>-10100209.42045432</v>
      </c>
      <c r="U76">
        <f t="shared" si="40"/>
        <v>0.54097960300000003</v>
      </c>
      <c r="V76">
        <f t="shared" si="41"/>
        <v>0.01</v>
      </c>
      <c r="W76">
        <f t="shared" si="42"/>
        <v>5.0242179270096295E-6</v>
      </c>
      <c r="X76">
        <f t="shared" si="43"/>
        <v>2.7179994195391523E-6</v>
      </c>
      <c r="Y76">
        <f t="shared" si="44"/>
        <v>5.0242179270096296E-8</v>
      </c>
      <c r="Z76">
        <f t="shared" si="45"/>
        <v>2.2559763282003811E-6</v>
      </c>
      <c r="AB76">
        <f t="shared" si="46"/>
        <v>-25.516305677797511</v>
      </c>
      <c r="AC76">
        <f t="shared" si="30"/>
        <v>-22.785833362411434</v>
      </c>
      <c r="AE76">
        <f t="shared" si="31"/>
        <v>0</v>
      </c>
      <c r="AF76">
        <f t="shared" si="32"/>
        <v>0</v>
      </c>
      <c r="AG76">
        <f t="shared" si="32"/>
        <v>-5.6399408205009528E-5</v>
      </c>
      <c r="AH76">
        <f t="shared" si="33"/>
        <v>-2.7179994195391521</v>
      </c>
      <c r="AI76">
        <f t="shared" si="34"/>
        <v>-2.7180558189473571</v>
      </c>
      <c r="AJ76">
        <f t="shared" si="35"/>
        <v>-2.730472315386077</v>
      </c>
      <c r="AK76">
        <f t="shared" si="49"/>
        <v>-1.786141397445826</v>
      </c>
      <c r="AL76">
        <f t="shared" si="26"/>
        <v>-7.2346695317792609</v>
      </c>
      <c r="AN76">
        <f t="shared" si="36"/>
        <v>0</v>
      </c>
      <c r="AO76">
        <f t="shared" si="36"/>
        <v>0</v>
      </c>
      <c r="AP76">
        <f t="shared" si="36"/>
        <v>-3.6834368950512377E-8</v>
      </c>
      <c r="AQ76">
        <f t="shared" si="36"/>
        <v>-1.7751213463564513E-3</v>
      </c>
      <c r="AR76">
        <f t="shared" si="36"/>
        <v>-1.7751581807254019E-3</v>
      </c>
      <c r="AS76">
        <f t="shared" si="36"/>
        <v>-1.7832673759359983E-3</v>
      </c>
      <c r="AT76">
        <f t="shared" si="36"/>
        <v>-1.1665262690727944E-3</v>
      </c>
      <c r="AU76">
        <f t="shared" si="23"/>
        <v>-4.7249518257341952E-3</v>
      </c>
      <c r="AW76">
        <v>73</v>
      </c>
      <c r="AX76">
        <f>IF(Z76&gt;0, (R76*SUMPRODUCT(K76:$K$98, X76:$X$98)-K76*$AZ$3)/Z76, 0)</f>
        <v>-10100209.42045432</v>
      </c>
    </row>
    <row r="77" spans="5:50" x14ac:dyDescent="0.25">
      <c r="E77">
        <v>2077</v>
      </c>
      <c r="F77" s="5">
        <v>3.5571999999999999E-2</v>
      </c>
      <c r="G77"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5.8312366152060366E-4</v>
      </c>
      <c r="L77" s="2">
        <v>74</v>
      </c>
      <c r="M77" s="6">
        <v>0.55513806300000001</v>
      </c>
      <c r="Q77" s="4">
        <f t="shared" si="48"/>
        <v>25</v>
      </c>
      <c r="R77">
        <f t="shared" si="28"/>
        <v>1000000</v>
      </c>
      <c r="S77">
        <f t="shared" si="29"/>
        <v>-20739202.581150815</v>
      </c>
      <c r="U77">
        <f t="shared" si="40"/>
        <v>0.55513806300000001</v>
      </c>
      <c r="V77">
        <f t="shared" si="41"/>
        <v>0.01</v>
      </c>
      <c r="W77">
        <f t="shared" si="42"/>
        <v>2.2559763282003811E-6</v>
      </c>
      <c r="X77">
        <f t="shared" si="43"/>
        <v>1.2523783290110118E-6</v>
      </c>
      <c r="Y77">
        <f t="shared" si="44"/>
        <v>2.2559763282003813E-8</v>
      </c>
      <c r="Z77">
        <f t="shared" si="45"/>
        <v>9.8103823590736552E-7</v>
      </c>
      <c r="AB77">
        <f t="shared" si="46"/>
        <v>-22.785833362411434</v>
      </c>
      <c r="AC77">
        <f t="shared" si="30"/>
        <v>-20.345950714337675</v>
      </c>
      <c r="AE77">
        <f t="shared" si="31"/>
        <v>0</v>
      </c>
      <c r="AF77">
        <f t="shared" si="32"/>
        <v>0</v>
      </c>
      <c r="AG77">
        <f t="shared" si="32"/>
        <v>-2.4525955897684137E-5</v>
      </c>
      <c r="AH77">
        <f t="shared" si="33"/>
        <v>-1.2523783290110118</v>
      </c>
      <c r="AI77">
        <f t="shared" si="34"/>
        <v>-1.2524028549669095</v>
      </c>
      <c r="AJ77">
        <f t="shared" si="35"/>
        <v>-2.439882648073759</v>
      </c>
      <c r="AK77">
        <f t="shared" si="49"/>
        <v>-1.5950083353688005</v>
      </c>
      <c r="AL77">
        <f t="shared" si="26"/>
        <v>-5.287293838409469</v>
      </c>
      <c r="AN77">
        <f t="shared" si="36"/>
        <v>0</v>
      </c>
      <c r="AO77">
        <f t="shared" si="36"/>
        <v>0</v>
      </c>
      <c r="AP77">
        <f t="shared" si="36"/>
        <v>-1.4301665205350418E-8</v>
      </c>
      <c r="AQ77">
        <f t="shared" si="36"/>
        <v>-7.3029143682195642E-4</v>
      </c>
      <c r="AR77">
        <f t="shared" si="36"/>
        <v>-7.3030573848716183E-4</v>
      </c>
      <c r="AS77">
        <f t="shared" si="36"/>
        <v>-1.4227533034253568E-3</v>
      </c>
      <c r="AT77">
        <f t="shared" si="36"/>
        <v>-9.3008710067613791E-4</v>
      </c>
      <c r="AU77">
        <f t="shared" si="23"/>
        <v>-3.0831461425886563E-3</v>
      </c>
      <c r="AW77">
        <v>74</v>
      </c>
      <c r="AX77">
        <f>IF(Z77&gt;0, (R77*SUMPRODUCT(K77:$K$98, X77:$X$98)-K77*$AZ$3)/Z77, 0)</f>
        <v>-20739202.581150815</v>
      </c>
    </row>
    <row r="78" spans="5:50" x14ac:dyDescent="0.25">
      <c r="E78">
        <v>2078</v>
      </c>
      <c r="F78" s="5">
        <v>3.5571999999999999E-2</v>
      </c>
      <c r="G78"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5.2064612635768185E-4</v>
      </c>
      <c r="L78" s="2">
        <v>75</v>
      </c>
      <c r="M78" s="6">
        <v>0.569934367</v>
      </c>
      <c r="Q78" s="4">
        <f t="shared" si="48"/>
        <v>25</v>
      </c>
      <c r="R78">
        <f t="shared" si="28"/>
        <v>1000000</v>
      </c>
      <c r="S78">
        <f t="shared" si="29"/>
        <v>-44083013.093864858</v>
      </c>
      <c r="U78">
        <f t="shared" si="40"/>
        <v>0.569934367</v>
      </c>
      <c r="V78">
        <f t="shared" si="41"/>
        <v>0.01</v>
      </c>
      <c r="W78">
        <f t="shared" si="42"/>
        <v>9.8103823590736552E-7</v>
      </c>
      <c r="X78">
        <f t="shared" si="43"/>
        <v>5.5912740598466105E-7</v>
      </c>
      <c r="Y78">
        <f t="shared" si="44"/>
        <v>9.8103823590736553E-9</v>
      </c>
      <c r="Z78">
        <f t="shared" si="45"/>
        <v>4.1210044756363084E-7</v>
      </c>
      <c r="AB78">
        <f t="shared" si="46"/>
        <v>-20.345950714337675</v>
      </c>
      <c r="AC78">
        <f t="shared" si="30"/>
        <v>-18.166629425935106</v>
      </c>
      <c r="AE78">
        <f t="shared" si="31"/>
        <v>0</v>
      </c>
      <c r="AF78">
        <f t="shared" si="32"/>
        <v>0</v>
      </c>
      <c r="AG78">
        <f t="shared" si="32"/>
        <v>-1.0302511189090771E-5</v>
      </c>
      <c r="AH78">
        <f t="shared" si="33"/>
        <v>-0.55912740598466104</v>
      </c>
      <c r="AI78">
        <f t="shared" si="34"/>
        <v>-0.55913770849585009</v>
      </c>
      <c r="AJ78">
        <f t="shared" si="35"/>
        <v>-2.1793212884025692</v>
      </c>
      <c r="AK78">
        <f t="shared" si="49"/>
        <v>-1.4242165500036374</v>
      </c>
      <c r="AL78">
        <f t="shared" si="26"/>
        <v>-4.1626755469020571</v>
      </c>
      <c r="AN78">
        <f t="shared" si="36"/>
        <v>0</v>
      </c>
      <c r="AO78">
        <f t="shared" si="36"/>
        <v>0</v>
      </c>
      <c r="AP78">
        <f t="shared" si="36"/>
        <v>-5.3639625423567847E-9</v>
      </c>
      <c r="AQ78">
        <f t="shared" si="36"/>
        <v>-2.911075180663327E-4</v>
      </c>
      <c r="AR78">
        <f t="shared" si="36"/>
        <v>-2.9111288202887507E-4</v>
      </c>
      <c r="AS78">
        <f t="shared" si="36"/>
        <v>-1.1346551868956301E-3</v>
      </c>
      <c r="AT78">
        <f t="shared" si="36"/>
        <v>-7.4151282985389551E-4</v>
      </c>
      <c r="AU78">
        <f t="shared" si="23"/>
        <v>-2.1672808987784008E-3</v>
      </c>
      <c r="AW78">
        <v>75</v>
      </c>
      <c r="AX78">
        <f>IF(Z78&gt;0, (R78*SUMPRODUCT(K78:$K$98, X78:$X$98)-K78*$AZ$3)/Z78, 0)</f>
        <v>-44083013.093864858</v>
      </c>
    </row>
    <row r="79" spans="5:50" x14ac:dyDescent="0.25">
      <c r="E79">
        <v>2079</v>
      </c>
      <c r="F79" s="5">
        <v>3.5571999999999999E-2</v>
      </c>
      <c r="G79"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4.6486261281935876E-4</v>
      </c>
      <c r="L79" s="2">
        <v>76</v>
      </c>
      <c r="M79" s="6">
        <v>0.58483052300000005</v>
      </c>
      <c r="Q79" s="4">
        <f t="shared" si="48"/>
        <v>25</v>
      </c>
      <c r="R79">
        <f t="shared" si="28"/>
        <v>1000000</v>
      </c>
      <c r="S79">
        <f t="shared" si="29"/>
        <v>-97145565.789324135</v>
      </c>
      <c r="U79">
        <f t="shared" si="40"/>
        <v>0.58483052300000005</v>
      </c>
      <c r="V79">
        <f t="shared" si="41"/>
        <v>0.01</v>
      </c>
      <c r="W79">
        <f t="shared" si="42"/>
        <v>4.1210044756363084E-7</v>
      </c>
      <c r="X79">
        <f t="shared" si="43"/>
        <v>2.4100892027717233E-7</v>
      </c>
      <c r="Y79">
        <f t="shared" si="44"/>
        <v>4.1210044756363082E-9</v>
      </c>
      <c r="Z79">
        <f t="shared" si="45"/>
        <v>1.6697052281082219E-7</v>
      </c>
      <c r="AB79">
        <f t="shared" si="46"/>
        <v>-18.166629425935106</v>
      </c>
      <c r="AC79">
        <f t="shared" si="30"/>
        <v>-16.220445908596574</v>
      </c>
      <c r="AE79">
        <f t="shared" si="31"/>
        <v>0</v>
      </c>
      <c r="AF79">
        <f t="shared" si="32"/>
        <v>0</v>
      </c>
      <c r="AG79">
        <f t="shared" si="32"/>
        <v>-4.1742630702705551E-6</v>
      </c>
      <c r="AH79">
        <f t="shared" si="33"/>
        <v>-0.24100892027717233</v>
      </c>
      <c r="AI79">
        <f t="shared" si="34"/>
        <v>-0.24101309454024261</v>
      </c>
      <c r="AJ79">
        <f t="shared" si="35"/>
        <v>-1.9461835173385325</v>
      </c>
      <c r="AK79">
        <f t="shared" si="49"/>
        <v>-1.2716640598154576</v>
      </c>
      <c r="AL79">
        <f t="shared" si="26"/>
        <v>-3.4588606716942323</v>
      </c>
      <c r="AN79">
        <f t="shared" si="36"/>
        <v>0</v>
      </c>
      <c r="AO79">
        <f t="shared" si="36"/>
        <v>0</v>
      </c>
      <c r="AP79">
        <f t="shared" si="36"/>
        <v>-1.9404588374413289E-9</v>
      </c>
      <c r="AQ79">
        <f t="shared" si="36"/>
        <v>-1.1203603639281886E-4</v>
      </c>
      <c r="AR79">
        <f t="shared" si="36"/>
        <v>-1.1203797685165631E-4</v>
      </c>
      <c r="AS79">
        <f t="shared" si="36"/>
        <v>-9.0470795489595998E-4</v>
      </c>
      <c r="AT79">
        <f t="shared" si="36"/>
        <v>-5.9114907747428698E-4</v>
      </c>
      <c r="AU79">
        <f t="shared" si="23"/>
        <v>-1.607895009221903E-3</v>
      </c>
      <c r="AW79">
        <v>76</v>
      </c>
      <c r="AX79">
        <f>IF(Z79&gt;0, (R79*SUMPRODUCT(K79:$K$98, X79:$X$98)-K79*$AZ$3)/Z79, 0)</f>
        <v>-97145565.789324135</v>
      </c>
    </row>
    <row r="80" spans="5:50" x14ac:dyDescent="0.25">
      <c r="E80">
        <v>2080</v>
      </c>
      <c r="F80" s="5">
        <v>3.5571999999999999E-2</v>
      </c>
      <c r="G80">
        <v>7.0000000000000007E-2</v>
      </c>
      <c r="H80" s="5">
        <f t="shared" si="37"/>
        <v>0.12000000000000001</v>
      </c>
      <c r="I80" s="5">
        <f t="shared" si="38"/>
        <v>1.1200000000000001</v>
      </c>
      <c r="J80">
        <f t="shared" si="39"/>
        <v>0.89285714285714279</v>
      </c>
      <c r="K80">
        <f t="shared" si="47"/>
        <v>4.1505590430299886E-4</v>
      </c>
      <c r="L80" s="2">
        <v>77</v>
      </c>
      <c r="M80" s="6">
        <v>0.59948279800000004</v>
      </c>
      <c r="Q80" s="4">
        <f t="shared" si="48"/>
        <v>25</v>
      </c>
      <c r="R80">
        <f t="shared" si="28"/>
        <v>1000000</v>
      </c>
      <c r="S80">
        <f t="shared" si="29"/>
        <v>-222109730.23966998</v>
      </c>
      <c r="U80">
        <f t="shared" si="40"/>
        <v>0.59948279800000004</v>
      </c>
      <c r="V80">
        <f t="shared" si="41"/>
        <v>0.01</v>
      </c>
      <c r="W80">
        <f t="shared" si="42"/>
        <v>1.6697052281082219E-7</v>
      </c>
      <c r="X80">
        <f t="shared" si="43"/>
        <v>1.0009595619815451E-7</v>
      </c>
      <c r="Y80">
        <f t="shared" si="44"/>
        <v>1.6697052281082219E-9</v>
      </c>
      <c r="Z80">
        <f t="shared" si="45"/>
        <v>6.5204861384559449E-8</v>
      </c>
      <c r="AB80">
        <f t="shared" si="46"/>
        <v>-16.220445908596574</v>
      </c>
      <c r="AC80">
        <f t="shared" si="30"/>
        <v>-14.482634172439573</v>
      </c>
      <c r="AE80">
        <f t="shared" si="31"/>
        <v>0</v>
      </c>
      <c r="AF80">
        <f t="shared" si="32"/>
        <v>0</v>
      </c>
      <c r="AG80">
        <f t="shared" si="32"/>
        <v>-1.6301215346139863E-6</v>
      </c>
      <c r="AH80">
        <f t="shared" si="33"/>
        <v>-0.10009595619815452</v>
      </c>
      <c r="AI80">
        <f t="shared" si="34"/>
        <v>-0.10009758631968914</v>
      </c>
      <c r="AJ80">
        <f t="shared" si="35"/>
        <v>-1.7378117361570009</v>
      </c>
      <c r="AK80">
        <f t="shared" si="49"/>
        <v>-1.1354312136017604</v>
      </c>
      <c r="AL80">
        <f t="shared" si="26"/>
        <v>-2.9733405360784504</v>
      </c>
      <c r="AN80">
        <f t="shared" si="36"/>
        <v>0</v>
      </c>
      <c r="AO80">
        <f t="shared" si="36"/>
        <v>0</v>
      </c>
      <c r="AP80">
        <f t="shared" si="36"/>
        <v>-6.7659156767300032E-10</v>
      </c>
      <c r="AQ80">
        <f t="shared" si="36"/>
        <v>-4.1545417616898388E-5</v>
      </c>
      <c r="AR80">
        <f t="shared" si="36"/>
        <v>-4.1546094208466066E-5</v>
      </c>
      <c r="AS80">
        <f t="shared" si="36"/>
        <v>-7.2128902165900842E-4</v>
      </c>
      <c r="AT80">
        <f t="shared" si="36"/>
        <v>-4.7126742913533012E-4</v>
      </c>
      <c r="AU80">
        <f t="shared" si="23"/>
        <v>-1.2341025450028045E-3</v>
      </c>
      <c r="AW80">
        <v>77</v>
      </c>
      <c r="AX80">
        <f>IF(Z80&gt;0, (R80*SUMPRODUCT(K80:$K$98, X80:$X$98)-K80*$AZ$3)/Z80, 0)</f>
        <v>-222109730.23966998</v>
      </c>
    </row>
    <row r="81" spans="5:50" x14ac:dyDescent="0.25">
      <c r="E81">
        <v>2081</v>
      </c>
      <c r="F81" s="5">
        <v>3.5571999999999999E-2</v>
      </c>
      <c r="G81">
        <v>7.0000000000000007E-2</v>
      </c>
      <c r="H81" s="5">
        <f t="shared" si="37"/>
        <v>0.12000000000000001</v>
      </c>
      <c r="I81" s="5">
        <f t="shared" si="38"/>
        <v>1.1200000000000001</v>
      </c>
      <c r="J81">
        <f t="shared" si="39"/>
        <v>0.89285714285714279</v>
      </c>
      <c r="K81">
        <f t="shared" si="47"/>
        <v>3.7058562884196325E-4</v>
      </c>
      <c r="L81" s="2">
        <v>78</v>
      </c>
      <c r="M81" s="6">
        <v>0.61448546299999995</v>
      </c>
      <c r="Q81" s="4">
        <f t="shared" si="48"/>
        <v>25</v>
      </c>
      <c r="R81">
        <f t="shared" si="28"/>
        <v>1000000</v>
      </c>
      <c r="S81">
        <f t="shared" si="29"/>
        <v>-528109491.66538751</v>
      </c>
      <c r="U81">
        <f t="shared" si="40"/>
        <v>0.61448546299999995</v>
      </c>
      <c r="V81">
        <f t="shared" si="41"/>
        <v>0.01</v>
      </c>
      <c r="W81">
        <f t="shared" si="42"/>
        <v>6.5204861384559449E-8</v>
      </c>
      <c r="X81">
        <f t="shared" si="43"/>
        <v>4.0067439437741831E-8</v>
      </c>
      <c r="Y81">
        <f t="shared" si="44"/>
        <v>6.5204861384559446E-10</v>
      </c>
      <c r="Z81">
        <f t="shared" si="45"/>
        <v>2.4485373332972023E-8</v>
      </c>
      <c r="AB81">
        <f t="shared" si="46"/>
        <v>-14.482634172439573</v>
      </c>
      <c r="AC81">
        <f t="shared" si="30"/>
        <v>-12.93095806411309</v>
      </c>
      <c r="AE81">
        <f t="shared" si="31"/>
        <v>0</v>
      </c>
      <c r="AF81">
        <f t="shared" si="32"/>
        <v>0</v>
      </c>
      <c r="AG81">
        <f t="shared" si="32"/>
        <v>-6.121343333243006E-7</v>
      </c>
      <c r="AH81">
        <f t="shared" si="33"/>
        <v>-4.0067439437741832E-2</v>
      </c>
      <c r="AI81">
        <f t="shared" si="34"/>
        <v>-4.0068051572075158E-2</v>
      </c>
      <c r="AJ81">
        <f t="shared" si="35"/>
        <v>-1.5516761083264825</v>
      </c>
      <c r="AK81">
        <f t="shared" si="49"/>
        <v>-1.0137843920707701</v>
      </c>
      <c r="AL81">
        <f t="shared" si="26"/>
        <v>-2.6055285519693276</v>
      </c>
      <c r="AN81">
        <f t="shared" si="36"/>
        <v>0</v>
      </c>
      <c r="AO81">
        <f t="shared" si="36"/>
        <v>0</v>
      </c>
      <c r="AP81">
        <f t="shared" si="36"/>
        <v>-2.2684818685074187E-10</v>
      </c>
      <c r="AQ81">
        <f t="shared" si="36"/>
        <v>-1.4848417240122836E-5</v>
      </c>
      <c r="AR81">
        <f t="shared" si="36"/>
        <v>-1.4848644088309687E-5</v>
      </c>
      <c r="AS81">
        <f t="shared" si="36"/>
        <v>-5.7502886636321977E-4</v>
      </c>
      <c r="AT81">
        <f t="shared" si="36"/>
        <v>-3.7569392644571373E-4</v>
      </c>
      <c r="AU81">
        <f t="shared" si="23"/>
        <v>-9.6557143689724324E-4</v>
      </c>
      <c r="AW81">
        <v>78</v>
      </c>
      <c r="AX81">
        <f>IF(Z81&gt;0, (R81*SUMPRODUCT(K81:$K$98, X81:$X$98)-K81*$AZ$3)/Z81, 0)</f>
        <v>-528109491.66538751</v>
      </c>
    </row>
    <row r="82" spans="5:50" x14ac:dyDescent="0.25">
      <c r="E82">
        <v>2082</v>
      </c>
      <c r="F82" s="5">
        <v>3.5571999999999999E-2</v>
      </c>
      <c r="G82">
        <v>7.0000000000000007E-2</v>
      </c>
      <c r="H82" s="5">
        <f t="shared" si="37"/>
        <v>0.12000000000000001</v>
      </c>
      <c r="I82" s="5">
        <f t="shared" si="38"/>
        <v>1.1200000000000001</v>
      </c>
      <c r="J82">
        <f t="shared" si="39"/>
        <v>0.89285714285714279</v>
      </c>
      <c r="K82">
        <f t="shared" si="47"/>
        <v>3.3088002575175287E-4</v>
      </c>
      <c r="L82" s="2">
        <v>79</v>
      </c>
      <c r="M82" s="6">
        <v>0.62975077099999999</v>
      </c>
      <c r="Q82" s="4">
        <f t="shared" si="48"/>
        <v>25</v>
      </c>
      <c r="R82">
        <f t="shared" si="28"/>
        <v>1000000</v>
      </c>
      <c r="S82">
        <f t="shared" si="29"/>
        <v>-1308890630.0403652</v>
      </c>
      <c r="U82">
        <f t="shared" si="40"/>
        <v>0.62975077099999999</v>
      </c>
      <c r="V82">
        <f t="shared" si="41"/>
        <v>0.01</v>
      </c>
      <c r="W82">
        <f t="shared" si="42"/>
        <v>2.4485373332972023E-8</v>
      </c>
      <c r="X82">
        <f t="shared" si="43"/>
        <v>1.5419682734661973E-8</v>
      </c>
      <c r="Y82">
        <f t="shared" si="44"/>
        <v>2.4485373332972023E-10</v>
      </c>
      <c r="Z82">
        <f t="shared" si="45"/>
        <v>8.8208368649803304E-9</v>
      </c>
      <c r="AB82">
        <f t="shared" si="46"/>
        <v>-12.93095806411309</v>
      </c>
      <c r="AC82">
        <f t="shared" si="30"/>
        <v>-11.545510721687384</v>
      </c>
      <c r="AE82">
        <f t="shared" si="31"/>
        <v>0</v>
      </c>
      <c r="AF82">
        <f t="shared" si="32"/>
        <v>0</v>
      </c>
      <c r="AG82">
        <f t="shared" si="32"/>
        <v>-2.2052092162450826E-7</v>
      </c>
      <c r="AH82">
        <f t="shared" si="33"/>
        <v>-1.5419682734661972E-2</v>
      </c>
      <c r="AI82">
        <f t="shared" si="34"/>
        <v>-1.5419903255583596E-2</v>
      </c>
      <c r="AJ82">
        <f t="shared" si="35"/>
        <v>-1.3854473424257066</v>
      </c>
      <c r="AK82">
        <f t="shared" si="49"/>
        <v>-0.9051670644879164</v>
      </c>
      <c r="AL82">
        <f t="shared" si="26"/>
        <v>-2.3060343101692062</v>
      </c>
      <c r="AN82">
        <f t="shared" si="36"/>
        <v>0</v>
      </c>
      <c r="AO82">
        <f t="shared" si="36"/>
        <v>0</v>
      </c>
      <c r="AP82">
        <f t="shared" si="36"/>
        <v>-7.2965968225917572E-11</v>
      </c>
      <c r="AQ82">
        <f t="shared" si="36"/>
        <v>-5.1020650203288127E-6</v>
      </c>
      <c r="AR82">
        <f t="shared" si="36"/>
        <v>-5.1021379862970385E-6</v>
      </c>
      <c r="AS82">
        <f t="shared" si="36"/>
        <v>-4.5841685233951533E-4</v>
      </c>
      <c r="AT82">
        <f t="shared" si="36"/>
        <v>-2.995017016074003E-4</v>
      </c>
      <c r="AU82">
        <f t="shared" si="23"/>
        <v>-7.6302069193321265E-4</v>
      </c>
      <c r="AW82">
        <v>79</v>
      </c>
      <c r="AX82">
        <f>IF(Z82&gt;0, (R82*SUMPRODUCT(K82:$K$98, X82:$X$98)-K82*$AZ$3)/Z82, 0)</f>
        <v>-1308890630.0403652</v>
      </c>
    </row>
    <row r="83" spans="5:50" x14ac:dyDescent="0.25">
      <c r="E83">
        <v>2083</v>
      </c>
      <c r="F83" s="5">
        <v>3.5571999999999999E-2</v>
      </c>
      <c r="G83">
        <v>7.0000000000000007E-2</v>
      </c>
      <c r="H83" s="5">
        <f t="shared" si="37"/>
        <v>0.12000000000000001</v>
      </c>
      <c r="I83" s="5">
        <f t="shared" si="38"/>
        <v>1.1200000000000001</v>
      </c>
      <c r="J83">
        <f t="shared" si="39"/>
        <v>0.89285714285714279</v>
      </c>
      <c r="K83">
        <f t="shared" si="47"/>
        <v>2.9542859442120787E-4</v>
      </c>
      <c r="L83" s="2">
        <v>80</v>
      </c>
      <c r="M83" s="6">
        <v>0.64518007799999999</v>
      </c>
      <c r="Q83" s="4">
        <f t="shared" si="48"/>
        <v>25</v>
      </c>
      <c r="R83">
        <f t="shared" si="28"/>
        <v>1000000</v>
      </c>
      <c r="S83">
        <f t="shared" si="29"/>
        <v>-3389168550.2220302</v>
      </c>
      <c r="U83">
        <f t="shared" si="40"/>
        <v>0.64518007799999999</v>
      </c>
      <c r="V83">
        <f t="shared" si="41"/>
        <v>0.01</v>
      </c>
      <c r="W83">
        <f t="shared" si="42"/>
        <v>8.8208368649803304E-9</v>
      </c>
      <c r="X83">
        <f t="shared" si="43"/>
        <v>5.6910282165732851E-9</v>
      </c>
      <c r="Y83">
        <f t="shared" si="44"/>
        <v>8.820836864980331E-11</v>
      </c>
      <c r="Z83">
        <f t="shared" si="45"/>
        <v>3.0416002797572419E-9</v>
      </c>
      <c r="AB83">
        <f t="shared" si="46"/>
        <v>-11.545510721687384</v>
      </c>
      <c r="AC83">
        <f t="shared" si="30"/>
        <v>-10.308496010499773</v>
      </c>
      <c r="AE83">
        <f t="shared" si="31"/>
        <v>0</v>
      </c>
      <c r="AF83">
        <f t="shared" si="32"/>
        <v>0</v>
      </c>
      <c r="AG83">
        <f t="shared" si="32"/>
        <v>-7.6040006993931046E-8</v>
      </c>
      <c r="AH83">
        <f t="shared" si="33"/>
        <v>-5.6910282165732852E-3</v>
      </c>
      <c r="AI83">
        <f t="shared" si="34"/>
        <v>-5.6911042565802794E-3</v>
      </c>
      <c r="AJ83">
        <f t="shared" si="35"/>
        <v>-1.2370147111876104</v>
      </c>
      <c r="AK83">
        <f t="shared" si="49"/>
        <v>-0.80818575051811692</v>
      </c>
      <c r="AL83">
        <f t="shared" si="26"/>
        <v>-2.0508915659623077</v>
      </c>
      <c r="AN83">
        <f t="shared" si="36"/>
        <v>0</v>
      </c>
      <c r="AO83">
        <f t="shared" si="36"/>
        <v>0</v>
      </c>
      <c r="AP83">
        <f t="shared" si="36"/>
        <v>-2.2464392385995866E-11</v>
      </c>
      <c r="AQ83">
        <f t="shared" si="36"/>
        <v>-1.6812924668336789E-6</v>
      </c>
      <c r="AR83">
        <f t="shared" si="36"/>
        <v>-1.681314931226065E-6</v>
      </c>
      <c r="AS83">
        <f t="shared" si="36"/>
        <v>-3.6544951740451214E-4</v>
      </c>
      <c r="AT83">
        <f t="shared" si="36"/>
        <v>-2.3876118030681626E-4</v>
      </c>
      <c r="AU83">
        <f t="shared" si="23"/>
        <v>-6.0589201264255445E-4</v>
      </c>
      <c r="AW83">
        <v>80</v>
      </c>
      <c r="AX83">
        <f>IF(Z83&gt;0, (R83*SUMPRODUCT(K83:$K$98, X83:$X$98)-K83*$AZ$3)/Z83, 0)</f>
        <v>-3389168550.2220302</v>
      </c>
    </row>
    <row r="84" spans="5:50" x14ac:dyDescent="0.25">
      <c r="E84">
        <v>2084</v>
      </c>
      <c r="F84" s="5">
        <v>3.5571999999999999E-2</v>
      </c>
      <c r="G84">
        <v>7.0000000000000007E-2</v>
      </c>
      <c r="H84" s="5">
        <f t="shared" si="37"/>
        <v>0.12000000000000001</v>
      </c>
      <c r="I84" s="5">
        <f t="shared" si="38"/>
        <v>1.1200000000000001</v>
      </c>
      <c r="J84">
        <f t="shared" si="39"/>
        <v>0.89285714285714279</v>
      </c>
      <c r="K84">
        <f t="shared" si="47"/>
        <v>2.6377553073322132E-4</v>
      </c>
      <c r="L84" s="2">
        <v>81</v>
      </c>
      <c r="M84" s="6">
        <v>0.66067595400000001</v>
      </c>
      <c r="Q84" s="4">
        <f t="shared" si="48"/>
        <v>25</v>
      </c>
      <c r="R84">
        <f t="shared" si="28"/>
        <v>1000000</v>
      </c>
      <c r="S84">
        <f t="shared" si="29"/>
        <v>-9188651275.9055538</v>
      </c>
      <c r="U84">
        <f t="shared" si="40"/>
        <v>0.66067595400000001</v>
      </c>
      <c r="V84">
        <f t="shared" si="41"/>
        <v>0.01</v>
      </c>
      <c r="W84">
        <f t="shared" si="42"/>
        <v>3.0416002797572419E-9</v>
      </c>
      <c r="X84">
        <f t="shared" si="43"/>
        <v>2.0095121665152829E-9</v>
      </c>
      <c r="Y84">
        <f t="shared" si="44"/>
        <v>3.0416002797572422E-11</v>
      </c>
      <c r="Z84">
        <f t="shared" si="45"/>
        <v>1.0016721104443867E-9</v>
      </c>
      <c r="AB84">
        <f t="shared" si="46"/>
        <v>-10.308496010499773</v>
      </c>
      <c r="AC84">
        <f t="shared" si="30"/>
        <v>-9.2040157156738225</v>
      </c>
      <c r="AE84">
        <f t="shared" si="31"/>
        <v>0</v>
      </c>
      <c r="AF84">
        <f t="shared" si="32"/>
        <v>0</v>
      </c>
      <c r="AG84">
        <f t="shared" si="32"/>
        <v>-2.5041802761109667E-8</v>
      </c>
      <c r="AH84">
        <f t="shared" si="33"/>
        <v>-2.0095121665152827E-3</v>
      </c>
      <c r="AI84">
        <f t="shared" si="34"/>
        <v>-2.0095372083180438E-3</v>
      </c>
      <c r="AJ84">
        <f t="shared" si="35"/>
        <v>-1.1044802948259509</v>
      </c>
      <c r="AK84">
        <f t="shared" si="49"/>
        <v>-0.72159472073498421</v>
      </c>
      <c r="AL84">
        <f t="shared" si="26"/>
        <v>-1.8280845527692531</v>
      </c>
      <c r="AN84">
        <f t="shared" si="36"/>
        <v>0</v>
      </c>
      <c r="AO84">
        <f t="shared" si="36"/>
        <v>0</v>
      </c>
      <c r="AP84">
        <f t="shared" si="36"/>
        <v>-6.6054148138283496E-12</v>
      </c>
      <c r="AQ84">
        <f t="shared" si="36"/>
        <v>-5.3006013823743408E-7</v>
      </c>
      <c r="AR84">
        <f t="shared" si="36"/>
        <v>-5.3006674365224795E-7</v>
      </c>
      <c r="AS84">
        <f t="shared" si="36"/>
        <v>-2.9133487595209994E-4</v>
      </c>
      <c r="AT84">
        <f t="shared" si="36"/>
        <v>-1.9033903043616109E-4</v>
      </c>
      <c r="AU84">
        <f t="shared" si="23"/>
        <v>-4.8220397313191327E-4</v>
      </c>
      <c r="AW84">
        <v>81</v>
      </c>
      <c r="AX84">
        <f>IF(Z84&gt;0, (R84*SUMPRODUCT(K84:$K$98, X84:$X$98)-K84*$AZ$3)/Z84, 0)</f>
        <v>-9188651275.9055538</v>
      </c>
    </row>
    <row r="85" spans="5:50" x14ac:dyDescent="0.25">
      <c r="E85">
        <v>2085</v>
      </c>
      <c r="F85" s="5">
        <v>3.5571999999999999E-2</v>
      </c>
      <c r="G85">
        <v>7.0000000000000007E-2</v>
      </c>
      <c r="H85" s="5">
        <f t="shared" si="37"/>
        <v>0.12000000000000001</v>
      </c>
      <c r="I85" s="5">
        <f t="shared" si="38"/>
        <v>1.1200000000000001</v>
      </c>
      <c r="J85">
        <f t="shared" si="39"/>
        <v>0.89285714285714279</v>
      </c>
      <c r="K85">
        <f t="shared" si="47"/>
        <v>2.3551386672609044E-4</v>
      </c>
      <c r="L85" s="2">
        <v>82</v>
      </c>
      <c r="M85" s="6">
        <v>0.67625413199999995</v>
      </c>
      <c r="Q85" s="4">
        <f t="shared" si="48"/>
        <v>25</v>
      </c>
      <c r="R85">
        <f t="shared" si="28"/>
        <v>1000000</v>
      </c>
      <c r="S85">
        <f t="shared" si="29"/>
        <v>-26149040387.22261</v>
      </c>
      <c r="U85">
        <f t="shared" si="40"/>
        <v>0.67625413199999995</v>
      </c>
      <c r="V85">
        <f t="shared" si="41"/>
        <v>0.01</v>
      </c>
      <c r="W85">
        <f t="shared" si="42"/>
        <v>1.0016721104443867E-9</v>
      </c>
      <c r="X85">
        <f t="shared" si="43"/>
        <v>6.7738490359717677E-10</v>
      </c>
      <c r="Y85">
        <f t="shared" si="44"/>
        <v>1.0016721104443867E-11</v>
      </c>
      <c r="Z85">
        <f t="shared" si="45"/>
        <v>3.1427048574276604E-10</v>
      </c>
      <c r="AB85">
        <f t="shared" si="46"/>
        <v>-9.2040157156738225</v>
      </c>
      <c r="AC85">
        <f t="shared" si="30"/>
        <v>-8.2178716241996561</v>
      </c>
      <c r="AE85">
        <f t="shared" si="31"/>
        <v>0</v>
      </c>
      <c r="AF85">
        <f t="shared" si="32"/>
        <v>0</v>
      </c>
      <c r="AG85">
        <f t="shared" si="32"/>
        <v>-7.8567621435691504E-9</v>
      </c>
      <c r="AH85">
        <f t="shared" si="33"/>
        <v>-6.7738490359717674E-4</v>
      </c>
      <c r="AI85">
        <f t="shared" si="34"/>
        <v>-6.7739276035932029E-4</v>
      </c>
      <c r="AJ85">
        <f t="shared" si="35"/>
        <v>-0.98614409147416637</v>
      </c>
      <c r="AK85">
        <f t="shared" si="49"/>
        <v>-0.64428110009716766</v>
      </c>
      <c r="AL85">
        <f t="shared" si="26"/>
        <v>-1.6311025843316933</v>
      </c>
      <c r="AN85">
        <f t="shared" si="36"/>
        <v>0</v>
      </c>
      <c r="AO85">
        <f t="shared" si="36"/>
        <v>0</v>
      </c>
      <c r="AP85">
        <f t="shared" si="36"/>
        <v>-1.8503764323791377E-12</v>
      </c>
      <c r="AQ85">
        <f t="shared" si="36"/>
        <v>-1.595335379080511E-7</v>
      </c>
      <c r="AR85">
        <f t="shared" si="36"/>
        <v>-1.5953538828448349E-7</v>
      </c>
      <c r="AS85">
        <f t="shared" si="36"/>
        <v>-2.3225060813216836E-4</v>
      </c>
      <c r="AT85">
        <f t="shared" si="36"/>
        <v>-1.5173713314242329E-4</v>
      </c>
      <c r="AU85">
        <f t="shared" si="23"/>
        <v>-3.8414727666287609E-4</v>
      </c>
      <c r="AW85">
        <v>82</v>
      </c>
      <c r="AX85">
        <f>IF(Z85&gt;0, (R85*SUMPRODUCT(K85:$K$98, X85:$X$98)-K85*$AZ$3)/Z85, 0)</f>
        <v>-26149040387.22261</v>
      </c>
    </row>
    <row r="86" spans="5:50" x14ac:dyDescent="0.25">
      <c r="E86">
        <v>2086</v>
      </c>
      <c r="F86" s="5">
        <v>3.5571999999999999E-2</v>
      </c>
      <c r="G86">
        <v>7.0000000000000007E-2</v>
      </c>
      <c r="H86" s="5">
        <f t="shared" si="37"/>
        <v>0.12000000000000001</v>
      </c>
      <c r="I86" s="5">
        <f t="shared" si="38"/>
        <v>1.1200000000000001</v>
      </c>
      <c r="J86">
        <f t="shared" si="39"/>
        <v>0.89285714285714279</v>
      </c>
      <c r="K86">
        <f t="shared" si="47"/>
        <v>2.1028023814829503E-4</v>
      </c>
      <c r="L86" s="2">
        <v>83</v>
      </c>
      <c r="M86" s="6">
        <v>0.69194305599999995</v>
      </c>
      <c r="Q86" s="4">
        <f t="shared" si="48"/>
        <v>25</v>
      </c>
      <c r="R86">
        <f t="shared" si="28"/>
        <v>1000000</v>
      </c>
      <c r="S86">
        <f t="shared" si="29"/>
        <v>-78331870438.035706</v>
      </c>
      <c r="U86">
        <f t="shared" si="40"/>
        <v>0.69194305599999995</v>
      </c>
      <c r="V86">
        <f t="shared" si="41"/>
        <v>0.01</v>
      </c>
      <c r="W86">
        <f t="shared" si="42"/>
        <v>3.1427048574276604E-10</v>
      </c>
      <c r="X86">
        <f t="shared" si="43"/>
        <v>2.1745728031545393E-10</v>
      </c>
      <c r="Y86">
        <f t="shared" si="44"/>
        <v>3.1427048574276605E-12</v>
      </c>
      <c r="Z86">
        <f t="shared" si="45"/>
        <v>9.3670500569884444E-11</v>
      </c>
      <c r="AB86">
        <f t="shared" si="46"/>
        <v>-8.2178716241996561</v>
      </c>
      <c r="AC86">
        <f t="shared" si="30"/>
        <v>-7.3373855145061384</v>
      </c>
      <c r="AE86">
        <f t="shared" si="31"/>
        <v>0</v>
      </c>
      <c r="AF86">
        <f t="shared" si="32"/>
        <v>0</v>
      </c>
      <c r="AG86">
        <f t="shared" si="32"/>
        <v>-2.3417625142471111E-9</v>
      </c>
      <c r="AH86">
        <f t="shared" si="33"/>
        <v>-2.1745728031545393E-4</v>
      </c>
      <c r="AI86">
        <f t="shared" si="34"/>
        <v>-2.1745962207796816E-4</v>
      </c>
      <c r="AJ86">
        <f t="shared" si="35"/>
        <v>-0.8804861096935177</v>
      </c>
      <c r="AK86">
        <f t="shared" si="49"/>
        <v>-0.57525101369397602</v>
      </c>
      <c r="AL86">
        <f t="shared" si="26"/>
        <v>-1.4559545830095717</v>
      </c>
      <c r="AN86">
        <f t="shared" si="36"/>
        <v>0</v>
      </c>
      <c r="AO86">
        <f t="shared" si="36"/>
        <v>0</v>
      </c>
      <c r="AP86">
        <f t="shared" si="36"/>
        <v>-4.9242637918263269E-13</v>
      </c>
      <c r="AQ86">
        <f t="shared" si="36"/>
        <v>-4.5726968691814199E-8</v>
      </c>
      <c r="AR86">
        <f t="shared" si="36"/>
        <v>-4.5727461118193384E-8</v>
      </c>
      <c r="AS86">
        <f t="shared" si="36"/>
        <v>-1.8514882883261872E-4</v>
      </c>
      <c r="AT86">
        <f t="shared" si="36"/>
        <v>-1.209639201546174E-4</v>
      </c>
      <c r="AU86">
        <f t="shared" si="23"/>
        <v>-3.061584764483543E-4</v>
      </c>
      <c r="AW86">
        <v>83</v>
      </c>
      <c r="AX86">
        <f>IF(Z86&gt;0, (R86*SUMPRODUCT(K86:$K$98, X86:$X$98)-K86*$AZ$3)/Z86, 0)</f>
        <v>-78331870438.035706</v>
      </c>
    </row>
    <row r="87" spans="5:50" x14ac:dyDescent="0.25">
      <c r="E87">
        <v>2087</v>
      </c>
      <c r="F87" s="5">
        <v>3.5571999999999999E-2</v>
      </c>
      <c r="G87">
        <v>7.0000000000000007E-2</v>
      </c>
      <c r="H87" s="5">
        <f t="shared" si="37"/>
        <v>0.12000000000000001</v>
      </c>
      <c r="I87" s="5">
        <f t="shared" si="38"/>
        <v>1.1200000000000001</v>
      </c>
      <c r="J87">
        <f t="shared" si="39"/>
        <v>0.89285714285714279</v>
      </c>
      <c r="K87">
        <f t="shared" si="47"/>
        <v>1.8775021263240627E-4</v>
      </c>
      <c r="L87" s="2">
        <v>84</v>
      </c>
      <c r="M87" s="6">
        <v>0.70765376499999999</v>
      </c>
      <c r="Q87" s="4">
        <f t="shared" si="48"/>
        <v>25</v>
      </c>
      <c r="R87">
        <f t="shared" si="28"/>
        <v>1000000</v>
      </c>
      <c r="S87">
        <f t="shared" si="29"/>
        <v>-247707111981.74805</v>
      </c>
      <c r="U87">
        <f t="shared" si="40"/>
        <v>0.70765376499999999</v>
      </c>
      <c r="V87">
        <f t="shared" si="41"/>
        <v>0.01</v>
      </c>
      <c r="W87">
        <f t="shared" si="42"/>
        <v>9.3670500569884444E-11</v>
      </c>
      <c r="X87">
        <f t="shared" si="43"/>
        <v>6.6286282397713373E-11</v>
      </c>
      <c r="Y87">
        <f t="shared" si="44"/>
        <v>9.3670500569884437E-13</v>
      </c>
      <c r="Z87">
        <f t="shared" si="45"/>
        <v>2.6447513166472226E-11</v>
      </c>
      <c r="AB87">
        <f t="shared" si="46"/>
        <v>-7.3373855145061384</v>
      </c>
      <c r="AC87">
        <f t="shared" si="30"/>
        <v>-6.5512371055660914</v>
      </c>
      <c r="AE87">
        <f t="shared" si="31"/>
        <v>0</v>
      </c>
      <c r="AF87">
        <f t="shared" si="32"/>
        <v>0</v>
      </c>
      <c r="AG87">
        <f t="shared" si="32"/>
        <v>-6.611878291618057E-10</v>
      </c>
      <c r="AH87">
        <f t="shared" si="33"/>
        <v>-6.6286282397713377E-5</v>
      </c>
      <c r="AI87">
        <f t="shared" si="34"/>
        <v>-6.6286943585542541E-5</v>
      </c>
      <c r="AJ87">
        <f t="shared" si="35"/>
        <v>-0.78614840894004701</v>
      </c>
      <c r="AK87">
        <f t="shared" si="49"/>
        <v>-0.51361698601542971</v>
      </c>
      <c r="AL87">
        <f t="shared" si="26"/>
        <v>-1.2998316818990623</v>
      </c>
      <c r="AN87">
        <f t="shared" si="36"/>
        <v>0</v>
      </c>
      <c r="AO87">
        <f t="shared" si="36"/>
        <v>0</v>
      </c>
      <c r="AP87">
        <f t="shared" si="36"/>
        <v>-1.2413815551508813E-13</v>
      </c>
      <c r="AQ87">
        <f t="shared" si="36"/>
        <v>-1.2445263614782415E-8</v>
      </c>
      <c r="AR87">
        <f t="shared" si="36"/>
        <v>-1.2445387752937931E-8</v>
      </c>
      <c r="AS87">
        <f t="shared" si="36"/>
        <v>-1.4759953093912171E-4</v>
      </c>
      <c r="AT87">
        <f t="shared" si="36"/>
        <v>-9.6431698336012564E-5</v>
      </c>
      <c r="AU87">
        <f t="shared" si="23"/>
        <v>-2.4404367466288721E-4</v>
      </c>
      <c r="AW87">
        <v>84</v>
      </c>
      <c r="AX87">
        <f>IF(Z87&gt;0, (R87*SUMPRODUCT(K87:$K$98, X87:$X$98)-K87*$AZ$3)/Z87, 0)</f>
        <v>-247707111981.74805</v>
      </c>
    </row>
    <row r="88" spans="5:50" x14ac:dyDescent="0.25">
      <c r="E88">
        <v>2088</v>
      </c>
      <c r="F88" s="5">
        <v>3.5571999999999999E-2</v>
      </c>
      <c r="G88">
        <v>7.0000000000000007E-2</v>
      </c>
      <c r="H88" s="5">
        <f t="shared" si="37"/>
        <v>0.12000000000000001</v>
      </c>
      <c r="I88" s="5">
        <f t="shared" si="38"/>
        <v>1.1200000000000001</v>
      </c>
      <c r="J88">
        <f t="shared" si="39"/>
        <v>0.89285714285714279</v>
      </c>
      <c r="K88">
        <f t="shared" si="47"/>
        <v>1.6763411842179131E-4</v>
      </c>
      <c r="L88" s="2">
        <v>85</v>
      </c>
      <c r="M88" s="6">
        <v>0.72329488099999995</v>
      </c>
      <c r="Q88" s="4">
        <f t="shared" si="48"/>
        <v>25</v>
      </c>
      <c r="R88">
        <f t="shared" si="28"/>
        <v>1000000</v>
      </c>
      <c r="S88">
        <f t="shared" si="29"/>
        <v>-829256916784.16663</v>
      </c>
      <c r="U88">
        <f t="shared" si="40"/>
        <v>0.72329488099999995</v>
      </c>
      <c r="V88">
        <f t="shared" si="41"/>
        <v>0.01</v>
      </c>
      <c r="W88">
        <f t="shared" si="42"/>
        <v>2.6447513166472226E-11</v>
      </c>
      <c r="X88">
        <f t="shared" si="43"/>
        <v>1.9129350888489461E-11</v>
      </c>
      <c r="Y88">
        <f t="shared" si="44"/>
        <v>2.6447513166472229E-13</v>
      </c>
      <c r="Z88">
        <f t="shared" si="45"/>
        <v>7.053687146318043E-12</v>
      </c>
      <c r="AB88">
        <f t="shared" si="46"/>
        <v>-6.5512371055660914</v>
      </c>
      <c r="AC88">
        <f t="shared" si="30"/>
        <v>-5.8493188549158068</v>
      </c>
      <c r="AE88">
        <f t="shared" si="31"/>
        <v>0</v>
      </c>
      <c r="AF88">
        <f t="shared" si="32"/>
        <v>0</v>
      </c>
      <c r="AG88">
        <f t="shared" si="32"/>
        <v>-1.7634217865795108E-10</v>
      </c>
      <c r="AH88">
        <f t="shared" si="33"/>
        <v>-1.912935088848946E-5</v>
      </c>
      <c r="AI88">
        <f t="shared" si="34"/>
        <v>-1.912952723066812E-5</v>
      </c>
      <c r="AJ88">
        <f t="shared" si="35"/>
        <v>-0.70191825065028457</v>
      </c>
      <c r="AK88">
        <f t="shared" si="49"/>
        <v>-0.45858659738962643</v>
      </c>
      <c r="AL88">
        <f t="shared" si="26"/>
        <v>-1.1605239775671417</v>
      </c>
      <c r="AN88">
        <f t="shared" si="36"/>
        <v>0</v>
      </c>
      <c r="AO88">
        <f t="shared" si="36"/>
        <v>0</v>
      </c>
      <c r="AP88">
        <f t="shared" si="36"/>
        <v>-2.9560965659903654E-14</v>
      </c>
      <c r="AQ88">
        <f t="shared" si="36"/>
        <v>-3.2067318721730411E-9</v>
      </c>
      <c r="AR88">
        <f t="shared" si="36"/>
        <v>-3.206761433138701E-9</v>
      </c>
      <c r="AS88">
        <f t="shared" si="36"/>
        <v>-1.176654471519264E-4</v>
      </c>
      <c r="AT88">
        <f t="shared" si="36"/>
        <v>-7.687475997345897E-5</v>
      </c>
      <c r="AU88">
        <f t="shared" si="23"/>
        <v>-1.9454341388681849E-4</v>
      </c>
      <c r="AW88">
        <v>85</v>
      </c>
      <c r="AX88">
        <f>IF(Z88&gt;0, (R88*SUMPRODUCT(K88:$K$98, X88:$X$98)-K88*$AZ$3)/Z88, 0)</f>
        <v>-829256916784.16663</v>
      </c>
    </row>
    <row r="89" spans="5:50" x14ac:dyDescent="0.25">
      <c r="E89">
        <v>2089</v>
      </c>
      <c r="F89" s="5">
        <v>3.5571999999999999E-2</v>
      </c>
      <c r="G89">
        <v>7.0000000000000007E-2</v>
      </c>
      <c r="H89" s="5">
        <f t="shared" si="37"/>
        <v>0.12000000000000001</v>
      </c>
      <c r="I89" s="5">
        <f t="shared" si="38"/>
        <v>1.1200000000000001</v>
      </c>
      <c r="J89">
        <f t="shared" si="39"/>
        <v>0.89285714285714279</v>
      </c>
      <c r="K89">
        <f t="shared" si="47"/>
        <v>1.4967332001945651E-4</v>
      </c>
      <c r="L89" s="2">
        <v>86</v>
      </c>
      <c r="M89" s="6">
        <v>0.74145409100000004</v>
      </c>
      <c r="Q89" s="4">
        <f t="shared" si="48"/>
        <v>25</v>
      </c>
      <c r="R89">
        <f t="shared" si="28"/>
        <v>1000000</v>
      </c>
      <c r="S89">
        <f t="shared" si="29"/>
        <v>-2978958554514.1553</v>
      </c>
      <c r="U89">
        <f t="shared" si="40"/>
        <v>0.74145409100000004</v>
      </c>
      <c r="V89">
        <f t="shared" si="41"/>
        <v>0.01</v>
      </c>
      <c r="W89">
        <f t="shared" si="42"/>
        <v>7.053687146318043E-12</v>
      </c>
      <c r="X89">
        <f t="shared" si="43"/>
        <v>5.2299851912716286E-12</v>
      </c>
      <c r="Y89">
        <f t="shared" si="44"/>
        <v>7.0536871463180435E-14</v>
      </c>
      <c r="Z89">
        <f t="shared" si="45"/>
        <v>1.7531650835832338E-12</v>
      </c>
      <c r="AB89">
        <f t="shared" si="46"/>
        <v>-5.8493188549158068</v>
      </c>
      <c r="AC89">
        <f t="shared" si="30"/>
        <v>-5.2226061232157983</v>
      </c>
      <c r="AE89">
        <f t="shared" si="31"/>
        <v>0</v>
      </c>
      <c r="AF89">
        <f t="shared" si="32"/>
        <v>0</v>
      </c>
      <c r="AG89">
        <f t="shared" si="32"/>
        <v>-4.3829127089580848E-11</v>
      </c>
      <c r="AH89">
        <f t="shared" si="33"/>
        <v>-5.2299851912716283E-6</v>
      </c>
      <c r="AI89">
        <f t="shared" si="34"/>
        <v>-5.2300290203987176E-6</v>
      </c>
      <c r="AJ89">
        <f t="shared" si="35"/>
        <v>-0.62671273170000852</v>
      </c>
      <c r="AK89">
        <f t="shared" si="49"/>
        <v>-0.40945231984410652</v>
      </c>
      <c r="AL89">
        <f t="shared" si="26"/>
        <v>-1.0361702815731355</v>
      </c>
      <c r="AN89">
        <f t="shared" si="36"/>
        <v>0</v>
      </c>
      <c r="AO89">
        <f t="shared" si="36"/>
        <v>0</v>
      </c>
      <c r="AP89">
        <f t="shared" si="36"/>
        <v>-6.5600509650522648E-15</v>
      </c>
      <c r="AQ89">
        <f t="shared" si="36"/>
        <v>-7.8278924723021685E-10</v>
      </c>
      <c r="AR89">
        <f t="shared" si="36"/>
        <v>-7.8279580728118189E-10</v>
      </c>
      <c r="AS89">
        <f t="shared" si="36"/>
        <v>-9.3802175252003157E-5</v>
      </c>
      <c r="AT89">
        <f t="shared" si="36"/>
        <v>-6.1284088100735818E-5</v>
      </c>
      <c r="AU89">
        <f t="shared" si="23"/>
        <v>-1.5508704614854626E-4</v>
      </c>
      <c r="AW89">
        <v>86</v>
      </c>
      <c r="AX89">
        <f>IF(Z89&gt;0, (R89*SUMPRODUCT(K89:$K$98, X89:$X$98)-K89*$AZ$3)/Z89, 0)</f>
        <v>-2978958554514.1553</v>
      </c>
    </row>
    <row r="90" spans="5:50" x14ac:dyDescent="0.25">
      <c r="E90">
        <v>2090</v>
      </c>
      <c r="F90" s="5">
        <v>3.5571999999999999E-2</v>
      </c>
      <c r="G90">
        <v>7.0000000000000007E-2</v>
      </c>
      <c r="H90" s="5">
        <f t="shared" si="37"/>
        <v>0.12000000000000001</v>
      </c>
      <c r="I90" s="5">
        <f t="shared" si="38"/>
        <v>1.1200000000000001</v>
      </c>
      <c r="J90">
        <f t="shared" si="39"/>
        <v>0.89285714285714279</v>
      </c>
      <c r="K90">
        <f t="shared" si="47"/>
        <v>1.3363689287451474E-4</v>
      </c>
      <c r="L90" s="2">
        <v>87</v>
      </c>
      <c r="M90">
        <v>0.75951466000000001</v>
      </c>
      <c r="Q90" s="4">
        <f t="shared" si="48"/>
        <v>25</v>
      </c>
      <c r="R90">
        <f t="shared" si="28"/>
        <v>1000000</v>
      </c>
      <c r="S90">
        <f t="shared" si="29"/>
        <v>-11539928847788.367</v>
      </c>
      <c r="U90">
        <f t="shared" si="40"/>
        <v>0.75951466000000001</v>
      </c>
      <c r="V90">
        <f t="shared" si="41"/>
        <v>0.01</v>
      </c>
      <c r="W90">
        <f t="shared" si="42"/>
        <v>1.7531650835832338E-12</v>
      </c>
      <c r="X90">
        <f t="shared" si="43"/>
        <v>1.3315545823815915E-12</v>
      </c>
      <c r="Y90">
        <f t="shared" si="44"/>
        <v>1.7531650835832339E-14</v>
      </c>
      <c r="Z90">
        <f t="shared" si="45"/>
        <v>4.0407885036581E-13</v>
      </c>
      <c r="AB90">
        <f t="shared" si="46"/>
        <v>-5.2226061232157983</v>
      </c>
      <c r="AC90">
        <f t="shared" si="30"/>
        <v>-4.6630411821175697</v>
      </c>
      <c r="AE90">
        <f t="shared" si="31"/>
        <v>0</v>
      </c>
      <c r="AF90">
        <f t="shared" si="32"/>
        <v>0</v>
      </c>
      <c r="AG90">
        <f t="shared" si="32"/>
        <v>-1.0101971259145251E-11</v>
      </c>
      <c r="AH90">
        <f t="shared" si="33"/>
        <v>-1.3315545823815914E-6</v>
      </c>
      <c r="AI90">
        <f t="shared" si="34"/>
        <v>-1.3315646843528505E-6</v>
      </c>
      <c r="AJ90">
        <f t="shared" si="35"/>
        <v>-0.55956494109822863</v>
      </c>
      <c r="AK90">
        <f t="shared" si="49"/>
        <v>-0.36558242862510593</v>
      </c>
      <c r="AL90">
        <f t="shared" si="26"/>
        <v>-0.92514870128801896</v>
      </c>
      <c r="AN90">
        <f t="shared" si="36"/>
        <v>0</v>
      </c>
      <c r="AO90">
        <f t="shared" si="36"/>
        <v>0</v>
      </c>
      <c r="AP90">
        <f t="shared" si="36"/>
        <v>-1.3499960509798206E-15</v>
      </c>
      <c r="AQ90">
        <f t="shared" si="36"/>
        <v>-1.7794481708229795E-10</v>
      </c>
      <c r="AR90">
        <f t="shared" si="36"/>
        <v>-1.7794616707834893E-10</v>
      </c>
      <c r="AS90">
        <f t="shared" si="36"/>
        <v>-7.4778520089878128E-5</v>
      </c>
      <c r="AT90">
        <f t="shared" si="36"/>
        <v>-4.8855299850978213E-5</v>
      </c>
      <c r="AU90">
        <f t="shared" si="23"/>
        <v>-1.2363399788702342E-4</v>
      </c>
      <c r="AW90">
        <v>87</v>
      </c>
      <c r="AX90">
        <f>IF(Z90&gt;0, (R90*SUMPRODUCT(K90:$K$98, X90:$X$98)-K90*$AZ$3)/Z90, 0)</f>
        <v>-11539928847788.367</v>
      </c>
    </row>
    <row r="91" spans="5:50" x14ac:dyDescent="0.25">
      <c r="E91">
        <v>2091</v>
      </c>
      <c r="F91" s="5">
        <v>3.5571999999999999E-2</v>
      </c>
      <c r="G91">
        <v>7.0000000000000007E-2</v>
      </c>
      <c r="H91" s="5">
        <f t="shared" si="37"/>
        <v>0.12000000000000001</v>
      </c>
      <c r="I91" s="5">
        <f t="shared" si="38"/>
        <v>1.1200000000000001</v>
      </c>
      <c r="J91">
        <f t="shared" si="39"/>
        <v>0.89285714285714279</v>
      </c>
      <c r="K91">
        <f t="shared" si="47"/>
        <v>1.1931865435224529E-4</v>
      </c>
      <c r="L91" s="2">
        <v>88</v>
      </c>
      <c r="M91">
        <v>0.77745419500000001</v>
      </c>
      <c r="Q91" s="4">
        <f t="shared" si="48"/>
        <v>25</v>
      </c>
      <c r="R91">
        <f t="shared" si="28"/>
        <v>1000000</v>
      </c>
      <c r="S91">
        <f t="shared" si="29"/>
        <v>-48476646717125.07</v>
      </c>
      <c r="U91">
        <f t="shared" si="40"/>
        <v>0.77745419500000001</v>
      </c>
      <c r="V91">
        <f t="shared" si="41"/>
        <v>0.01</v>
      </c>
      <c r="W91">
        <f t="shared" si="42"/>
        <v>4.0407885036581E-13</v>
      </c>
      <c r="X91">
        <f t="shared" si="43"/>
        <v>3.1415279732767628E-13</v>
      </c>
      <c r="Y91">
        <f t="shared" si="44"/>
        <v>4.0407885036580997E-15</v>
      </c>
      <c r="Z91">
        <f t="shared" si="45"/>
        <v>8.5885264534475611E-14</v>
      </c>
      <c r="AB91">
        <f t="shared" si="46"/>
        <v>-4.6630411821175697</v>
      </c>
      <c r="AC91">
        <f t="shared" si="30"/>
        <v>-4.1634296270446054</v>
      </c>
      <c r="AE91">
        <f t="shared" si="31"/>
        <v>0</v>
      </c>
      <c r="AF91">
        <f t="shared" si="32"/>
        <v>0</v>
      </c>
      <c r="AG91">
        <f t="shared" si="32"/>
        <v>-2.1471316133618904E-12</v>
      </c>
      <c r="AH91">
        <f t="shared" si="33"/>
        <v>-3.1415279732767631E-7</v>
      </c>
      <c r="AI91">
        <f t="shared" si="34"/>
        <v>-3.1415494445928967E-7</v>
      </c>
      <c r="AJ91">
        <f t="shared" si="35"/>
        <v>-0.49961155507296429</v>
      </c>
      <c r="AK91">
        <f t="shared" si="49"/>
        <v>-0.32641288274822988</v>
      </c>
      <c r="AL91">
        <f t="shared" si="26"/>
        <v>-0.82602475197613856</v>
      </c>
      <c r="AN91">
        <f t="shared" si="36"/>
        <v>0</v>
      </c>
      <c r="AO91">
        <f t="shared" si="36"/>
        <v>0</v>
      </c>
      <c r="AP91">
        <f t="shared" si="36"/>
        <v>-2.5619285482350618E-16</v>
      </c>
      <c r="AQ91">
        <f t="shared" si="36"/>
        <v>-3.7484289038131976E-11</v>
      </c>
      <c r="AR91">
        <f t="shared" si="36"/>
        <v>-3.7484545230986802E-11</v>
      </c>
      <c r="AS91">
        <f t="shared" si="36"/>
        <v>-5.9612978450138787E-5</v>
      </c>
      <c r="AT91">
        <f t="shared" si="36"/>
        <v>-3.894714593275601E-5</v>
      </c>
      <c r="AU91">
        <f t="shared" si="23"/>
        <v>-9.856016186744003E-5</v>
      </c>
      <c r="AW91">
        <v>88</v>
      </c>
      <c r="AX91">
        <f>IF(Z91&gt;0, (R91*SUMPRODUCT(K91:$K$98, X91:$X$98)-K91*$AZ$3)/Z91, 0)</f>
        <v>-48476646717125.07</v>
      </c>
    </row>
    <row r="92" spans="5:50" x14ac:dyDescent="0.25">
      <c r="E92">
        <v>2092</v>
      </c>
      <c r="F92" s="5">
        <v>3.5571999999999999E-2</v>
      </c>
      <c r="G92">
        <v>7.0000000000000007E-2</v>
      </c>
      <c r="H92" s="5">
        <f t="shared" si="37"/>
        <v>0.12000000000000001</v>
      </c>
      <c r="I92" s="5">
        <f t="shared" si="38"/>
        <v>1.1200000000000001</v>
      </c>
      <c r="J92">
        <f t="shared" si="39"/>
        <v>0.89285714285714279</v>
      </c>
      <c r="K92">
        <f t="shared" si="47"/>
        <v>1.0653451281450472E-4</v>
      </c>
      <c r="L92" s="2">
        <v>89</v>
      </c>
      <c r="M92">
        <v>0.79525030600000002</v>
      </c>
      <c r="Q92" s="4">
        <f t="shared" si="48"/>
        <v>25</v>
      </c>
      <c r="R92">
        <f t="shared" si="28"/>
        <v>1000000</v>
      </c>
      <c r="S92">
        <f t="shared" si="29"/>
        <v>-222247950148389.34</v>
      </c>
      <c r="U92">
        <f t="shared" si="40"/>
        <v>0.79525030600000002</v>
      </c>
      <c r="V92">
        <f t="shared" si="41"/>
        <v>0.01</v>
      </c>
      <c r="W92">
        <f t="shared" si="42"/>
        <v>8.5885264534475611E-14</v>
      </c>
      <c r="X92">
        <f t="shared" si="43"/>
        <v>6.8300282901932677E-14</v>
      </c>
      <c r="Y92">
        <f t="shared" si="44"/>
        <v>8.5885264534475614E-16</v>
      </c>
      <c r="Z92">
        <f t="shared" si="45"/>
        <v>1.6726128987198177E-14</v>
      </c>
      <c r="AB92">
        <f t="shared" si="46"/>
        <v>-4.1634296270446054</v>
      </c>
      <c r="AC92">
        <f t="shared" si="30"/>
        <v>-3.7173478813223504</v>
      </c>
      <c r="AE92">
        <f t="shared" si="31"/>
        <v>0</v>
      </c>
      <c r="AF92">
        <f t="shared" si="32"/>
        <v>0</v>
      </c>
      <c r="AG92">
        <f t="shared" si="32"/>
        <v>-4.1815322467995444E-13</v>
      </c>
      <c r="AH92">
        <f t="shared" si="33"/>
        <v>-6.8300282901932673E-8</v>
      </c>
      <c r="AI92">
        <f t="shared" si="34"/>
        <v>-6.8300701055157354E-8</v>
      </c>
      <c r="AJ92">
        <f t="shared" si="35"/>
        <v>-0.44608174572225501</v>
      </c>
      <c r="AK92">
        <f t="shared" si="49"/>
        <v>-0.29144007389312243</v>
      </c>
      <c r="AL92">
        <f t="shared" si="26"/>
        <v>-0.73752188791607853</v>
      </c>
      <c r="AN92">
        <f t="shared" si="36"/>
        <v>0</v>
      </c>
      <c r="AO92">
        <f t="shared" si="36"/>
        <v>0</v>
      </c>
      <c r="AP92">
        <f t="shared" si="36"/>
        <v>-4.4547750073093081E-17</v>
      </c>
      <c r="AQ92">
        <f t="shared" si="36"/>
        <v>-7.2763373640502445E-12</v>
      </c>
      <c r="AR92">
        <f t="shared" si="36"/>
        <v>-7.2763819118003179E-12</v>
      </c>
      <c r="AS92">
        <f t="shared" si="36"/>
        <v>-4.7523101455964214E-5</v>
      </c>
      <c r="AT92">
        <f t="shared" si="36"/>
        <v>-3.1048426286827057E-5</v>
      </c>
      <c r="AU92">
        <f t="shared" si="23"/>
        <v>-7.8571535019173188E-5</v>
      </c>
      <c r="AW92">
        <v>89</v>
      </c>
      <c r="AX92">
        <f>IF(Z92&gt;0, (R92*SUMPRODUCT(K92:$K$98, X92:$X$98)-K92*$AZ$3)/Z92, 0)</f>
        <v>-222247950148389.34</v>
      </c>
    </row>
    <row r="93" spans="5:50" x14ac:dyDescent="0.25">
      <c r="E93">
        <v>2093</v>
      </c>
      <c r="F93" s="5">
        <v>3.5571999999999999E-2</v>
      </c>
      <c r="G93">
        <v>7.0000000000000007E-2</v>
      </c>
      <c r="H93" s="5">
        <f t="shared" si="37"/>
        <v>0.12000000000000001</v>
      </c>
      <c r="I93" s="5">
        <f t="shared" si="38"/>
        <v>1.1200000000000001</v>
      </c>
      <c r="J93">
        <f t="shared" si="39"/>
        <v>0.89285714285714279</v>
      </c>
      <c r="K93">
        <f t="shared" si="47"/>
        <v>9.512010072723635E-5</v>
      </c>
      <c r="L93" s="2">
        <v>90</v>
      </c>
      <c r="M93">
        <v>0.81288120699999999</v>
      </c>
      <c r="Q93" s="4">
        <f t="shared" si="48"/>
        <v>25</v>
      </c>
      <c r="R93">
        <f t="shared" si="28"/>
        <v>1000000</v>
      </c>
      <c r="S93">
        <f t="shared" si="29"/>
        <v>-1120353557150348</v>
      </c>
      <c r="U93">
        <f t="shared" si="40"/>
        <v>0.81288120699999999</v>
      </c>
      <c r="V93">
        <f t="shared" si="41"/>
        <v>0.01</v>
      </c>
      <c r="W93">
        <f t="shared" si="42"/>
        <v>1.6726128987198177E-14</v>
      </c>
      <c r="X93">
        <f t="shared" si="43"/>
        <v>1.3596355919551342E-14</v>
      </c>
      <c r="Y93">
        <f t="shared" si="44"/>
        <v>1.6726128987198177E-16</v>
      </c>
      <c r="Z93">
        <f t="shared" si="45"/>
        <v>2.9625117777748539E-15</v>
      </c>
      <c r="AB93">
        <f t="shared" si="46"/>
        <v>-3.7173478813223504</v>
      </c>
      <c r="AC93">
        <f t="shared" si="30"/>
        <v>-3.3190606083298588</v>
      </c>
      <c r="AE93">
        <f t="shared" si="31"/>
        <v>0</v>
      </c>
      <c r="AF93">
        <f t="shared" si="32"/>
        <v>0</v>
      </c>
      <c r="AG93">
        <f t="shared" si="32"/>
        <v>-7.4062794444371347E-14</v>
      </c>
      <c r="AH93">
        <f t="shared" si="33"/>
        <v>-1.3596355919551341E-8</v>
      </c>
      <c r="AI93">
        <f t="shared" si="34"/>
        <v>-1.3596429982345785E-8</v>
      </c>
      <c r="AJ93">
        <f t="shared" si="35"/>
        <v>-0.39828727299249156</v>
      </c>
      <c r="AK93">
        <f t="shared" si="49"/>
        <v>-0.26021435169256457</v>
      </c>
      <c r="AL93">
        <f t="shared" si="26"/>
        <v>-0.65850163828148611</v>
      </c>
      <c r="AN93">
        <f t="shared" si="36"/>
        <v>0</v>
      </c>
      <c r="AO93">
        <f t="shared" si="36"/>
        <v>0</v>
      </c>
      <c r="AP93">
        <f t="shared" si="36"/>
        <v>-7.0448604676892035E-18</v>
      </c>
      <c r="AQ93">
        <f t="shared" si="36"/>
        <v>-1.2932867445910797E-12</v>
      </c>
      <c r="AR93">
        <f t="shared" si="36"/>
        <v>-1.2932937894515475E-12</v>
      </c>
      <c r="AS93">
        <f t="shared" si="36"/>
        <v>-3.7885125525422082E-5</v>
      </c>
      <c r="AT93">
        <f t="shared" si="36"/>
        <v>-2.4751615343669246E-5</v>
      </c>
      <c r="AU93">
        <f t="shared" si="23"/>
        <v>-6.2636742162385111E-5</v>
      </c>
      <c r="AW93">
        <v>90</v>
      </c>
      <c r="AX93">
        <f>IF(Z93&gt;0, (R93*SUMPRODUCT(K93:$K$98, X93:$X$98)-K93*$AZ$3)/Z93, 0)</f>
        <v>-1120353557150348</v>
      </c>
    </row>
    <row r="94" spans="5:50" x14ac:dyDescent="0.25">
      <c r="E94">
        <v>2094</v>
      </c>
      <c r="F94" s="5">
        <v>3.5571999999999999E-2</v>
      </c>
      <c r="G94">
        <v>7.0000000000000007E-2</v>
      </c>
      <c r="H94" s="5">
        <f t="shared" si="37"/>
        <v>0.12000000000000001</v>
      </c>
      <c r="I94" s="5">
        <f t="shared" si="38"/>
        <v>1.1200000000000001</v>
      </c>
      <c r="J94">
        <f t="shared" si="39"/>
        <v>0.89285714285714279</v>
      </c>
      <c r="K94">
        <f t="shared" si="47"/>
        <v>8.4928661363603881E-5</v>
      </c>
      <c r="L94" s="2">
        <v>91</v>
      </c>
      <c r="M94">
        <v>0.83042254299999996</v>
      </c>
      <c r="Q94" s="4">
        <f t="shared" si="48"/>
        <v>25</v>
      </c>
      <c r="R94">
        <f t="shared" si="28"/>
        <v>1000000</v>
      </c>
      <c r="S94">
        <f t="shared" si="29"/>
        <v>-6268527490242416</v>
      </c>
      <c r="U94">
        <f t="shared" si="40"/>
        <v>0.83042254299999996</v>
      </c>
      <c r="V94">
        <f t="shared" si="41"/>
        <v>0.01</v>
      </c>
      <c r="W94">
        <f t="shared" si="42"/>
        <v>2.9625117777748539E-15</v>
      </c>
      <c r="X94">
        <f t="shared" si="43"/>
        <v>2.4601365641672449E-15</v>
      </c>
      <c r="Y94">
        <f t="shared" si="44"/>
        <v>2.9625117777748537E-17</v>
      </c>
      <c r="Z94">
        <f t="shared" si="45"/>
        <v>4.7275009582986049E-16</v>
      </c>
      <c r="AB94">
        <f t="shared" si="46"/>
        <v>-3.3190606083298588</v>
      </c>
      <c r="AC94">
        <f t="shared" si="30"/>
        <v>-2.9634469717242169</v>
      </c>
      <c r="AE94">
        <f t="shared" si="31"/>
        <v>0</v>
      </c>
      <c r="AF94">
        <f t="shared" si="32"/>
        <v>0</v>
      </c>
      <c r="AG94">
        <f t="shared" si="32"/>
        <v>-1.1818752395746512E-14</v>
      </c>
      <c r="AH94">
        <f t="shared" si="33"/>
        <v>-2.4601365641672451E-9</v>
      </c>
      <c r="AI94">
        <f t="shared" si="34"/>
        <v>-2.4601483829196409E-9</v>
      </c>
      <c r="AJ94">
        <f t="shared" si="35"/>
        <v>-0.35561363660564194</v>
      </c>
      <c r="AK94">
        <f t="shared" si="49"/>
        <v>-0.23233424258309013</v>
      </c>
      <c r="AL94">
        <f t="shared" si="26"/>
        <v>-0.58794788164888045</v>
      </c>
      <c r="AN94">
        <f t="shared" si="36"/>
        <v>0</v>
      </c>
      <c r="AO94">
        <f t="shared" si="36"/>
        <v>0</v>
      </c>
      <c r="AP94">
        <f t="shared" si="36"/>
        <v>-1.0037508199586375E-18</v>
      </c>
      <c r="AQ94">
        <f t="shared" si="36"/>
        <v>-2.0893610516637991E-13</v>
      </c>
      <c r="AR94">
        <f t="shared" si="36"/>
        <v>-2.0893710891719987E-13</v>
      </c>
      <c r="AS94">
        <f t="shared" si="36"/>
        <v>-3.0201790119560254E-5</v>
      </c>
      <c r="AT94">
        <f t="shared" si="36"/>
        <v>-1.9731836211508658E-5</v>
      </c>
      <c r="AU94">
        <f t="shared" si="23"/>
        <v>-4.9933626540006018E-5</v>
      </c>
      <c r="AW94">
        <v>91</v>
      </c>
      <c r="AX94">
        <f>IF(Z94&gt;0, (R94*SUMPRODUCT(K94:$K$98, X94:$X$98)-K94*$AZ$3)/Z94, 0)</f>
        <v>-6268527490242416</v>
      </c>
    </row>
    <row r="95" spans="5:50" x14ac:dyDescent="0.25">
      <c r="E95">
        <v>2095</v>
      </c>
      <c r="F95" s="5">
        <v>3.5571999999999999E-2</v>
      </c>
      <c r="G95">
        <v>7.0000000000000007E-2</v>
      </c>
      <c r="H95" s="5">
        <f t="shared" si="37"/>
        <v>0.12000000000000001</v>
      </c>
      <c r="I95" s="5">
        <f t="shared" si="38"/>
        <v>1.1200000000000001</v>
      </c>
      <c r="J95">
        <f t="shared" si="39"/>
        <v>0.89285714285714279</v>
      </c>
      <c r="K95">
        <f t="shared" si="47"/>
        <v>7.5829161931789167E-5</v>
      </c>
      <c r="L95" s="2">
        <v>92</v>
      </c>
      <c r="M95">
        <v>0.84796327400000004</v>
      </c>
      <c r="Q95" s="4">
        <f t="shared" si="48"/>
        <v>25</v>
      </c>
      <c r="R95">
        <f t="shared" si="28"/>
        <v>1000000</v>
      </c>
      <c r="S95">
        <f t="shared" si="29"/>
        <v>-3.9404594167142984E+16</v>
      </c>
      <c r="U95">
        <f t="shared" si="40"/>
        <v>0.84796327400000004</v>
      </c>
      <c r="V95">
        <f t="shared" si="41"/>
        <v>0.01</v>
      </c>
      <c r="W95">
        <f t="shared" si="42"/>
        <v>4.7275009582986049E-16</v>
      </c>
      <c r="X95">
        <f t="shared" si="43"/>
        <v>4.0087471904370227E-16</v>
      </c>
      <c r="Y95">
        <f t="shared" si="44"/>
        <v>4.7275009582986054E-18</v>
      </c>
      <c r="Z95">
        <f t="shared" si="45"/>
        <v>6.7147875827859629E-17</v>
      </c>
      <c r="AB95">
        <f t="shared" si="46"/>
        <v>-2.9634469717242169</v>
      </c>
      <c r="AC95">
        <f t="shared" si="30"/>
        <v>-2.645934796182519</v>
      </c>
      <c r="AE95">
        <f t="shared" si="31"/>
        <v>0</v>
      </c>
      <c r="AF95">
        <f t="shared" si="32"/>
        <v>0</v>
      </c>
      <c r="AG95">
        <f t="shared" si="32"/>
        <v>-1.6786968956964908E-15</v>
      </c>
      <c r="AH95">
        <f t="shared" si="33"/>
        <v>-4.0087471904370225E-10</v>
      </c>
      <c r="AI95">
        <f t="shared" si="34"/>
        <v>-4.0087639774059793E-10</v>
      </c>
      <c r="AJ95">
        <f t="shared" si="35"/>
        <v>-0.31751217554169786</v>
      </c>
      <c r="AK95">
        <f t="shared" si="49"/>
        <v>-0.2074412880206952</v>
      </c>
      <c r="AL95">
        <f t="shared" si="26"/>
        <v>-0.52495346396326947</v>
      </c>
      <c r="AN95">
        <f t="shared" si="36"/>
        <v>0</v>
      </c>
      <c r="AO95">
        <f t="shared" si="36"/>
        <v>0</v>
      </c>
      <c r="AP95">
        <f t="shared" si="36"/>
        <v>-1.2729417873816098E-19</v>
      </c>
      <c r="AQ95">
        <f t="shared" si="36"/>
        <v>-3.0397993984725384E-14</v>
      </c>
      <c r="AR95">
        <f t="shared" si="36"/>
        <v>-3.039812127890412E-14</v>
      </c>
      <c r="AS95">
        <f t="shared" si="36"/>
        <v>-2.4076682174466073E-5</v>
      </c>
      <c r="AT95">
        <f t="shared" si="36"/>
        <v>-1.5730099020660212E-5</v>
      </c>
      <c r="AU95">
        <f t="shared" si="23"/>
        <v>-3.9806781225524407E-5</v>
      </c>
      <c r="AW95">
        <v>92</v>
      </c>
      <c r="AX95">
        <f>IF(Z95&gt;0, (R95*SUMPRODUCT(K95:$K$98, X95:$X$98)-K95*$AZ$3)/Z95, 0)</f>
        <v>-3.9404594167142984E+16</v>
      </c>
    </row>
    <row r="96" spans="5:50" x14ac:dyDescent="0.25">
      <c r="E96">
        <v>2096</v>
      </c>
      <c r="F96" s="5">
        <v>3.5571999999999999E-2</v>
      </c>
      <c r="G96">
        <v>7.0000000000000007E-2</v>
      </c>
      <c r="H96" s="5">
        <f t="shared" si="37"/>
        <v>0.12000000000000001</v>
      </c>
      <c r="I96" s="5">
        <f t="shared" si="38"/>
        <v>1.1200000000000001</v>
      </c>
      <c r="J96">
        <f t="shared" si="39"/>
        <v>0.89285714285714279</v>
      </c>
      <c r="K96">
        <f t="shared" si="47"/>
        <v>6.770460886766889E-5</v>
      </c>
      <c r="L96" s="2">
        <v>93</v>
      </c>
      <c r="M96">
        <v>0.86550461000000001</v>
      </c>
      <c r="Q96" s="4">
        <f t="shared" si="48"/>
        <v>25</v>
      </c>
      <c r="R96">
        <f t="shared" si="28"/>
        <v>1000000</v>
      </c>
      <c r="S96">
        <f t="shared" si="29"/>
        <v>-2.8260221815057523E+17</v>
      </c>
      <c r="U96">
        <f t="shared" si="40"/>
        <v>0.86550461000000001</v>
      </c>
      <c r="V96">
        <f t="shared" si="41"/>
        <v>0.01</v>
      </c>
      <c r="W96">
        <f t="shared" si="42"/>
        <v>6.7147875827859629E-17</v>
      </c>
      <c r="X96">
        <f t="shared" si="43"/>
        <v>5.8116796080720082E-17</v>
      </c>
      <c r="Y96">
        <f t="shared" si="44"/>
        <v>6.7147875827859631E-19</v>
      </c>
      <c r="Z96">
        <f t="shared" si="45"/>
        <v>8.3596009888609505E-18</v>
      </c>
      <c r="AB96">
        <f t="shared" si="46"/>
        <v>-2.645934796182519</v>
      </c>
      <c r="AC96">
        <f t="shared" si="30"/>
        <v>-2.3624417823058468</v>
      </c>
      <c r="AE96">
        <f t="shared" si="31"/>
        <v>0</v>
      </c>
      <c r="AF96">
        <f t="shared" si="32"/>
        <v>0</v>
      </c>
      <c r="AG96">
        <f t="shared" si="32"/>
        <v>-2.0899002472152376E-16</v>
      </c>
      <c r="AH96">
        <f t="shared" si="33"/>
        <v>-5.8116796080720085E-11</v>
      </c>
      <c r="AI96">
        <f t="shared" si="34"/>
        <v>-5.8117005070744808E-11</v>
      </c>
      <c r="AJ96">
        <f t="shared" si="35"/>
        <v>-0.28349301387667225</v>
      </c>
      <c r="AK96">
        <f t="shared" si="49"/>
        <v>-0.18521543573277635</v>
      </c>
      <c r="AL96">
        <f t="shared" si="26"/>
        <v>-0.46870844966756564</v>
      </c>
      <c r="AN96">
        <f t="shared" si="36"/>
        <v>0</v>
      </c>
      <c r="AO96">
        <f t="shared" si="36"/>
        <v>0</v>
      </c>
      <c r="AP96">
        <f t="shared" si="36"/>
        <v>-1.4149587881015217E-20</v>
      </c>
      <c r="AQ96">
        <f t="shared" si="36"/>
        <v>-3.9347749472872254E-15</v>
      </c>
      <c r="AR96">
        <f t="shared" si="36"/>
        <v>-3.9347890968751069E-15</v>
      </c>
      <c r="AS96">
        <f t="shared" si="36"/>
        <v>-1.9193783621236724E-5</v>
      </c>
      <c r="AT96">
        <f t="shared" si="36"/>
        <v>-1.2539938632542488E-5</v>
      </c>
      <c r="AU96">
        <f t="shared" si="23"/>
        <v>-3.1733722257714E-5</v>
      </c>
      <c r="AW96">
        <v>93</v>
      </c>
      <c r="AX96">
        <f>IF(Z96&gt;0, (R96*SUMPRODUCT(K96:$K$98, X96:$X$98)-K96*$AZ$3)/Z96, 0)</f>
        <v>-2.8260221815057523E+17</v>
      </c>
    </row>
    <row r="97" spans="5:50" x14ac:dyDescent="0.25">
      <c r="E97">
        <v>2097</v>
      </c>
      <c r="F97" s="5">
        <v>3.5571999999999999E-2</v>
      </c>
      <c r="G97">
        <v>7.0000000000000007E-2</v>
      </c>
      <c r="H97" s="5">
        <f t="shared" si="37"/>
        <v>0.12000000000000001</v>
      </c>
      <c r="I97" s="5">
        <f t="shared" si="38"/>
        <v>1.1200000000000001</v>
      </c>
      <c r="J97">
        <f t="shared" si="39"/>
        <v>0.89285714285714279</v>
      </c>
      <c r="K97">
        <f t="shared" si="47"/>
        <v>6.045054363184722E-5</v>
      </c>
      <c r="L97" s="2">
        <v>94</v>
      </c>
      <c r="M97">
        <v>0.88304594599999997</v>
      </c>
      <c r="Q97" s="4">
        <f t="shared" si="48"/>
        <v>25</v>
      </c>
      <c r="R97">
        <f t="shared" si="28"/>
        <v>1000000</v>
      </c>
      <c r="S97">
        <f t="shared" si="29"/>
        <v>-2.3591757359942062E+18</v>
      </c>
      <c r="U97">
        <f t="shared" si="40"/>
        <v>0.88304594599999997</v>
      </c>
      <c r="V97">
        <f t="shared" si="41"/>
        <v>0.01</v>
      </c>
      <c r="W97">
        <f t="shared" si="42"/>
        <v>8.3596009888609505E-18</v>
      </c>
      <c r="X97">
        <f t="shared" si="43"/>
        <v>7.3819117633912536E-18</v>
      </c>
      <c r="Y97">
        <f t="shared" si="44"/>
        <v>8.3596009888609501E-20</v>
      </c>
      <c r="Z97">
        <f t="shared" si="45"/>
        <v>8.940932155810873E-19</v>
      </c>
      <c r="AB97">
        <f t="shared" si="46"/>
        <v>-2.3624417823058468</v>
      </c>
      <c r="AC97">
        <f t="shared" si="30"/>
        <v>-2.1093230199159381</v>
      </c>
      <c r="AE97">
        <f t="shared" si="31"/>
        <v>0</v>
      </c>
      <c r="AF97">
        <f t="shared" si="32"/>
        <v>0</v>
      </c>
      <c r="AG97">
        <f t="shared" si="32"/>
        <v>-2.2352330389527181E-17</v>
      </c>
      <c r="AH97">
        <f t="shared" si="33"/>
        <v>-7.3819117633912542E-12</v>
      </c>
      <c r="AI97">
        <f t="shared" si="34"/>
        <v>-7.3819341157216433E-12</v>
      </c>
      <c r="AJ97">
        <f t="shared" si="35"/>
        <v>-0.25311876238990871</v>
      </c>
      <c r="AK97">
        <f t="shared" si="49"/>
        <v>-0.1653709247614093</v>
      </c>
      <c r="AL97">
        <f t="shared" si="26"/>
        <v>-0.41848968715869994</v>
      </c>
      <c r="AN97">
        <f t="shared" si="36"/>
        <v>0</v>
      </c>
      <c r="AO97">
        <f t="shared" si="36"/>
        <v>0</v>
      </c>
      <c r="AP97">
        <f t="shared" si="36"/>
        <v>-1.3512105234855774E-21</v>
      </c>
      <c r="AQ97">
        <f t="shared" si="36"/>
        <v>-4.4624057913932931E-16</v>
      </c>
      <c r="AR97">
        <f t="shared" si="36"/>
        <v>-4.4624193034985269E-16</v>
      </c>
      <c r="AS97">
        <f t="shared" si="36"/>
        <v>-1.5301166789890345E-5</v>
      </c>
      <c r="AT97">
        <f t="shared" si="36"/>
        <v>-9.9967623027284962E-6</v>
      </c>
      <c r="AU97">
        <f t="shared" si="23"/>
        <v>-2.5297929093065085E-5</v>
      </c>
      <c r="AW97">
        <v>94</v>
      </c>
      <c r="AX97">
        <f>IF(Z97&gt;0, (R97*SUMPRODUCT(K97:$K$98, X97:$X$98)-K97*$AZ$3)/Z97, 0)</f>
        <v>-2.3591757359942062E+18</v>
      </c>
    </row>
    <row r="98" spans="5:50" x14ac:dyDescent="0.25">
      <c r="E98">
        <v>2098</v>
      </c>
      <c r="F98" s="5">
        <v>3.5571999999999999E-2</v>
      </c>
      <c r="G98">
        <v>7.0000000000000007E-2</v>
      </c>
      <c r="H98" s="5">
        <f t="shared" si="37"/>
        <v>0.12000000000000001</v>
      </c>
      <c r="I98" s="5">
        <f t="shared" si="38"/>
        <v>1.1200000000000001</v>
      </c>
      <c r="J98">
        <f t="shared" si="39"/>
        <v>0.89285714285714279</v>
      </c>
      <c r="K98">
        <f t="shared" si="47"/>
        <v>5.3973699671292156E-5</v>
      </c>
      <c r="L98" s="2">
        <v>95</v>
      </c>
      <c r="M98">
        <v>1</v>
      </c>
      <c r="Q98" s="4">
        <f t="shared" si="48"/>
        <v>25</v>
      </c>
      <c r="R98">
        <f t="shared" si="28"/>
        <v>1000000</v>
      </c>
      <c r="S98">
        <f t="shared" si="29"/>
        <v>0</v>
      </c>
      <c r="U98">
        <f t="shared" si="40"/>
        <v>1</v>
      </c>
      <c r="V98">
        <f t="shared" si="41"/>
        <v>0.01</v>
      </c>
      <c r="W98">
        <f t="shared" si="42"/>
        <v>8.940932155810873E-19</v>
      </c>
      <c r="X98">
        <f t="shared" si="43"/>
        <v>8.940932155810873E-19</v>
      </c>
      <c r="Y98">
        <f t="shared" si="44"/>
        <v>8.9409321558108731E-21</v>
      </c>
      <c r="Z98">
        <f t="shared" si="45"/>
        <v>0</v>
      </c>
      <c r="AB98">
        <f t="shared" si="46"/>
        <v>-2.1093230199159381</v>
      </c>
      <c r="AC98">
        <f t="shared" si="30"/>
        <v>0</v>
      </c>
      <c r="AE98">
        <f t="shared" si="31"/>
        <v>0</v>
      </c>
      <c r="AF98">
        <f t="shared" si="32"/>
        <v>0</v>
      </c>
      <c r="AG98">
        <f t="shared" si="32"/>
        <v>0</v>
      </c>
      <c r="AH98">
        <f t="shared" si="33"/>
        <v>-8.9409321558108735E-13</v>
      </c>
      <c r="AI98">
        <f t="shared" si="34"/>
        <v>-8.9409321558108735E-13</v>
      </c>
      <c r="AJ98">
        <f t="shared" si="35"/>
        <v>-2.1093230199159381</v>
      </c>
      <c r="AK98">
        <f t="shared" si="49"/>
        <v>-0.14765261139411567</v>
      </c>
      <c r="AL98">
        <f t="shared" si="26"/>
        <v>-2.2569756313109477</v>
      </c>
      <c r="AN98">
        <f t="shared" si="36"/>
        <v>0</v>
      </c>
      <c r="AO98">
        <f t="shared" si="36"/>
        <v>0</v>
      </c>
      <c r="AP98">
        <f t="shared" si="36"/>
        <v>0</v>
      </c>
      <c r="AQ98">
        <f t="shared" si="36"/>
        <v>-4.8257518695913481E-17</v>
      </c>
      <c r="AR98">
        <f t="shared" si="36"/>
        <v>-4.8257518695913481E-17</v>
      </c>
      <c r="AS98">
        <f t="shared" si="36"/>
        <v>-1.1384796718668584E-4</v>
      </c>
      <c r="AT98">
        <f t="shared" si="36"/>
        <v>-7.9693577030680098E-6</v>
      </c>
      <c r="AU98">
        <f t="shared" si="36"/>
        <v>-1.218173248898021E-4</v>
      </c>
      <c r="AW98">
        <v>95</v>
      </c>
    </row>
    <row r="100" spans="5:50" x14ac:dyDescent="0.25">
      <c r="AN100" s="8">
        <f t="shared" ref="AN100:AU100" si="50">SUM(AN3:AN98)</f>
        <v>67148.694662778857</v>
      </c>
      <c r="AO100" s="8">
        <f t="shared" si="50"/>
        <v>-6714.8694662778862</v>
      </c>
      <c r="AP100" s="8">
        <f t="shared" si="50"/>
        <v>-449.32087052045648</v>
      </c>
      <c r="AQ100" s="8">
        <f t="shared" si="50"/>
        <v>-34893.36725839931</v>
      </c>
      <c r="AR100" s="8">
        <f t="shared" si="50"/>
        <v>25091.137067581189</v>
      </c>
      <c r="AS100" s="8">
        <f t="shared" si="50"/>
        <v>-5583.5817717962764</v>
      </c>
      <c r="AT100" s="8">
        <f t="shared" si="50"/>
        <v>2056.5255499509512</v>
      </c>
      <c r="AU100" s="8">
        <f t="shared" si="50"/>
        <v>21564.080845735843</v>
      </c>
    </row>
  </sheetData>
  <conditionalFormatting sqref="AN100:AU100">
    <cfRule type="cellIs" dxfId="7" priority="1" operator="lessThan">
      <formula>0</formula>
    </cfRule>
  </conditionalFormatting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1F7895-D78E-4C81-8CD3-02589F092B99}">
  <dimension ref="A1:AZ164"/>
  <sheetViews>
    <sheetView workbookViewId="0">
      <selection activeCell="M33" sqref="M33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41</v>
      </c>
      <c r="Q1" t="s">
        <v>1</v>
      </c>
      <c r="W1" t="s">
        <v>2</v>
      </c>
      <c r="AB1" t="s">
        <v>46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48</v>
      </c>
    </row>
    <row r="3" spans="1:52" x14ac:dyDescent="0.25">
      <c r="A3" t="s">
        <v>36</v>
      </c>
      <c r="C3" s="2">
        <f>'S.35.04.E'!C3*(1+C12)</f>
        <v>148066.08396901446</v>
      </c>
      <c r="K3">
        <v>1</v>
      </c>
      <c r="L3" s="2">
        <v>0</v>
      </c>
      <c r="O3">
        <f>$C$3</f>
        <v>148066.08396901446</v>
      </c>
      <c r="P3">
        <f>O3*C5</f>
        <v>14806.608396901447</v>
      </c>
      <c r="Q3" s="4">
        <f>B8</f>
        <v>200</v>
      </c>
      <c r="R3">
        <f t="shared" ref="R3:R66" si="0">$C$6</f>
        <v>1000000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148066.08396901446</v>
      </c>
      <c r="AF3">
        <f t="shared" ref="AF3:AG34" si="4">-$Z3*P3</f>
        <v>-14806.608396901447</v>
      </c>
      <c r="AG3">
        <f t="shared" si="4"/>
        <v>-200</v>
      </c>
      <c r="AH3">
        <f t="shared" ref="AH3:AH66" si="5">-X3*R3</f>
        <v>0</v>
      </c>
      <c r="AI3">
        <f t="shared" ref="AI3:AI34" si="6">SUM(AE3:AH3)</f>
        <v>133059.47557211301</v>
      </c>
      <c r="AJ3">
        <f t="shared" ref="AJ3:AJ66" si="7">AB3-AC3</f>
        <v>0</v>
      </c>
      <c r="AL3">
        <f t="shared" ref="AL3:AL34" si="8">SUM(AI3:AK3)</f>
        <v>133059.47557211301</v>
      </c>
      <c r="AN3">
        <f t="shared" ref="AN3:AU34" si="9">AE3*$K3</f>
        <v>148066.08396901446</v>
      </c>
      <c r="AO3">
        <f t="shared" si="9"/>
        <v>-14806.608396901447</v>
      </c>
      <c r="AP3">
        <f t="shared" si="9"/>
        <v>-200</v>
      </c>
      <c r="AQ3">
        <f t="shared" si="9"/>
        <v>0</v>
      </c>
      <c r="AR3">
        <f t="shared" si="9"/>
        <v>133059.47557211301</v>
      </c>
      <c r="AS3">
        <f t="shared" si="9"/>
        <v>0</v>
      </c>
      <c r="AT3">
        <f t="shared" si="9"/>
        <v>0</v>
      </c>
      <c r="AU3">
        <f t="shared" si="9"/>
        <v>133059.47557211301</v>
      </c>
      <c r="AW3">
        <v>0</v>
      </c>
      <c r="AX3">
        <f>IF(Z3&gt;0, (R3*SUMPRODUCT(K3:$K$98, X3:$X$98)-K3*$AZ$3)/Z3, 0)</f>
        <v>0</v>
      </c>
      <c r="AZ3">
        <f>C6*SUMPRODUCT(X4:X89, K4:K89)/1</f>
        <v>62783.195624513079</v>
      </c>
    </row>
    <row r="4" spans="1:52" x14ac:dyDescent="0.25">
      <c r="A4" t="s">
        <v>14</v>
      </c>
      <c r="C4" t="s">
        <v>37</v>
      </c>
      <c r="E4">
        <v>2004</v>
      </c>
      <c r="F4" s="13">
        <f t="array" ref="F4:G89">EconomicRates!C44:D129</f>
        <v>1.5900000000000001E-2</v>
      </c>
      <c r="G4" s="13"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89">Mortalities!B11:B96</f>
        <v>1.947287E-3</v>
      </c>
      <c r="R4">
        <f t="shared" si="0"/>
        <v>1000000</v>
      </c>
      <c r="S4">
        <f t="shared" si="1"/>
        <v>4262.240208151562</v>
      </c>
      <c r="U4">
        <f t="shared" ref="U4:U67" si="13">M4</f>
        <v>1.947287E-3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1.947287E-3</v>
      </c>
      <c r="Y4">
        <f t="shared" ref="Y4:Y67" si="17">V4*W4</f>
        <v>0.01</v>
      </c>
      <c r="Z4">
        <f t="shared" ref="Z4:Z67" si="18">MAX(0, W4-X4-Y4)</f>
        <v>0.98805271299999997</v>
      </c>
      <c r="AB4">
        <f t="shared" ref="AB4:AB67" si="19">AC3</f>
        <v>0</v>
      </c>
      <c r="AC4">
        <f t="shared" si="2"/>
        <v>4211.3180011218356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-1947.287</v>
      </c>
      <c r="AI4">
        <f t="shared" si="6"/>
        <v>-1947.287</v>
      </c>
      <c r="AJ4">
        <f t="shared" si="7"/>
        <v>-4211.3180011218356</v>
      </c>
      <c r="AK4">
        <f>G4*SUM(AB4, AE4:AF4)</f>
        <v>0</v>
      </c>
      <c r="AL4">
        <f t="shared" si="8"/>
        <v>-6158.6050011218358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-1816.6685325123613</v>
      </c>
      <c r="AR4">
        <f t="shared" si="9"/>
        <v>-1816.6685325123613</v>
      </c>
      <c r="AS4">
        <f t="shared" si="9"/>
        <v>-3928.8347804103323</v>
      </c>
      <c r="AT4">
        <f t="shared" si="9"/>
        <v>0</v>
      </c>
      <c r="AU4">
        <f t="shared" si="9"/>
        <v>-5745.503312922694</v>
      </c>
      <c r="AW4">
        <v>1</v>
      </c>
      <c r="AX4">
        <f>IF(Z4&gt;0, (R4*SUMPRODUCT(K4:$K$98, X4:$X$98)-K4*$AZ$3)/Z4, 0)</f>
        <v>4262.240208151562</v>
      </c>
    </row>
    <row r="5" spans="1:52" x14ac:dyDescent="0.25">
      <c r="C5" s="2">
        <f>'S.26.04.A'!C5</f>
        <v>0.1</v>
      </c>
      <c r="E5">
        <v>2005</v>
      </c>
      <c r="F5" s="13">
        <v>3.6400000000000002E-2</v>
      </c>
      <c r="G5" s="13"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1.9819680000000002E-3</v>
      </c>
      <c r="Q5" s="4">
        <f t="shared" ref="Q5:Q68" si="21">$C$8</f>
        <v>25</v>
      </c>
      <c r="R5">
        <f t="shared" si="0"/>
        <v>1000000</v>
      </c>
      <c r="S5">
        <f t="shared" si="1"/>
        <v>7457.4979527358655</v>
      </c>
      <c r="U5">
        <f t="shared" si="13"/>
        <v>1.9819680000000002E-3</v>
      </c>
      <c r="V5">
        <f t="shared" si="14"/>
        <v>0.01</v>
      </c>
      <c r="W5">
        <f t="shared" si="15"/>
        <v>0.98805271299999997</v>
      </c>
      <c r="X5">
        <f t="shared" si="16"/>
        <v>1.9582888594791843E-3</v>
      </c>
      <c r="Y5">
        <f t="shared" si="17"/>
        <v>9.8805271300000004E-3</v>
      </c>
      <c r="Z5">
        <f t="shared" si="18"/>
        <v>0.97621389701052086</v>
      </c>
      <c r="AB5">
        <f t="shared" si="19"/>
        <v>4211.3180011218356</v>
      </c>
      <c r="AC5">
        <f t="shared" si="2"/>
        <v>7280.1131383882603</v>
      </c>
      <c r="AE5">
        <f t="shared" si="3"/>
        <v>0</v>
      </c>
      <c r="AF5">
        <f t="shared" si="4"/>
        <v>0</v>
      </c>
      <c r="AG5">
        <f t="shared" si="4"/>
        <v>-24.40534742526302</v>
      </c>
      <c r="AH5">
        <f t="shared" si="5"/>
        <v>-1958.2888594791843</v>
      </c>
      <c r="AI5">
        <f t="shared" si="6"/>
        <v>-1982.6942069044474</v>
      </c>
      <c r="AJ5">
        <f t="shared" si="7"/>
        <v>-3068.7951372664247</v>
      </c>
      <c r="AK5">
        <f>G5*SUM(AB5, AE5:AF5)</f>
        <v>172.66403804599526</v>
      </c>
      <c r="AL5">
        <f t="shared" si="8"/>
        <v>-4878.825306124877</v>
      </c>
      <c r="AN5">
        <f t="shared" si="9"/>
        <v>0</v>
      </c>
      <c r="AO5">
        <f t="shared" si="9"/>
        <v>0</v>
      </c>
      <c r="AP5">
        <f t="shared" si="9"/>
        <v>-20.869208257421565</v>
      </c>
      <c r="AQ5">
        <f t="shared" si="9"/>
        <v>-1674.5485046590854</v>
      </c>
      <c r="AR5">
        <f t="shared" si="9"/>
        <v>-1695.4177129165071</v>
      </c>
      <c r="AS5">
        <f t="shared" si="9"/>
        <v>-2624.1513264704286</v>
      </c>
      <c r="AT5">
        <f t="shared" si="9"/>
        <v>147.64640329681362</v>
      </c>
      <c r="AU5">
        <f t="shared" si="9"/>
        <v>-4171.9226360901221</v>
      </c>
      <c r="AW5">
        <v>2</v>
      </c>
      <c r="AX5">
        <f>IF(Z5&gt;0, (R5*SUMPRODUCT(K5:$K$98, X5:$X$98)-K5*$AZ$3)/Z5, 0)</f>
        <v>7457.4979527358655</v>
      </c>
    </row>
    <row r="6" spans="1:52" x14ac:dyDescent="0.25">
      <c r="A6" t="s">
        <v>16</v>
      </c>
      <c r="C6" s="2">
        <f>'S.26.04.E'!C6</f>
        <v>1000000</v>
      </c>
      <c r="E6">
        <v>2006</v>
      </c>
      <c r="F6" s="13">
        <v>5.8799999999999998E-2</v>
      </c>
      <c r="G6" s="13"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2.0299509999999999E-3</v>
      </c>
      <c r="Q6" s="4">
        <f t="shared" si="21"/>
        <v>25</v>
      </c>
      <c r="R6">
        <f t="shared" si="0"/>
        <v>1000000</v>
      </c>
      <c r="S6">
        <f t="shared" si="1"/>
        <v>11260.475461093325</v>
      </c>
      <c r="U6">
        <f t="shared" si="13"/>
        <v>2.0299509999999999E-3</v>
      </c>
      <c r="V6">
        <f t="shared" si="14"/>
        <v>0.01</v>
      </c>
      <c r="W6">
        <f t="shared" si="15"/>
        <v>0.97621389701052086</v>
      </c>
      <c r="X6">
        <f t="shared" si="16"/>
        <v>1.9816663764504038E-3</v>
      </c>
      <c r="Y6">
        <f t="shared" si="17"/>
        <v>9.762138970105208E-3</v>
      </c>
      <c r="Z6">
        <f t="shared" si="18"/>
        <v>0.96447009166396525</v>
      </c>
      <c r="AB6">
        <f t="shared" si="19"/>
        <v>7280.1131383882603</v>
      </c>
      <c r="AC6">
        <f t="shared" si="2"/>
        <v>10860.391800140511</v>
      </c>
      <c r="AE6">
        <f t="shared" si="3"/>
        <v>0</v>
      </c>
      <c r="AF6">
        <f t="shared" si="4"/>
        <v>0</v>
      </c>
      <c r="AG6">
        <f t="shared" si="4"/>
        <v>-24.111752291599132</v>
      </c>
      <c r="AH6">
        <f t="shared" si="5"/>
        <v>-1981.6663764504037</v>
      </c>
      <c r="AI6">
        <f t="shared" si="6"/>
        <v>-2005.7781287420028</v>
      </c>
      <c r="AJ6">
        <f t="shared" si="7"/>
        <v>-3580.2786617522506</v>
      </c>
      <c r="AK6">
        <f>G6*SUM(AB6, AE6:AF6)</f>
        <v>425.88661859571323</v>
      </c>
      <c r="AL6">
        <f t="shared" si="8"/>
        <v>-5160.1701718985405</v>
      </c>
      <c r="AN6">
        <f t="shared" si="9"/>
        <v>0</v>
      </c>
      <c r="AO6">
        <f t="shared" si="9"/>
        <v>0</v>
      </c>
      <c r="AP6">
        <f t="shared" si="9"/>
        <v>-18.600047545941351</v>
      </c>
      <c r="AQ6">
        <f t="shared" si="9"/>
        <v>-1528.6773178659869</v>
      </c>
      <c r="AR6">
        <f t="shared" si="9"/>
        <v>-1547.2773654119283</v>
      </c>
      <c r="AS6">
        <f t="shared" si="9"/>
        <v>-2761.8628679887852</v>
      </c>
      <c r="AT6">
        <f t="shared" si="9"/>
        <v>328.53320900366168</v>
      </c>
      <c r="AU6">
        <f t="shared" si="9"/>
        <v>-3980.6070243970516</v>
      </c>
      <c r="AW6">
        <v>3</v>
      </c>
      <c r="AX6">
        <f>IF(Z6&gt;0, (R6*SUMPRODUCT(K6:$K$98, X6:$X$98)-K6*$AZ$3)/Z6, 0)</f>
        <v>11260.475461093325</v>
      </c>
    </row>
    <row r="7" spans="1:52" x14ac:dyDescent="0.25">
      <c r="A7" t="s">
        <v>15</v>
      </c>
      <c r="B7" t="s">
        <v>37</v>
      </c>
      <c r="C7" t="s">
        <v>47</v>
      </c>
      <c r="E7">
        <v>2007</v>
      </c>
      <c r="F7" s="13">
        <v>5.4699999999999999E-2</v>
      </c>
      <c r="G7" s="13"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2.0855349999999999E-3</v>
      </c>
      <c r="Q7" s="4">
        <f t="shared" si="21"/>
        <v>25</v>
      </c>
      <c r="R7">
        <f t="shared" si="0"/>
        <v>1000000</v>
      </c>
      <c r="S7">
        <f t="shared" si="1"/>
        <v>14376.923165148006</v>
      </c>
      <c r="U7">
        <f t="shared" si="13"/>
        <v>2.0855349999999999E-3</v>
      </c>
      <c r="V7">
        <f t="shared" si="14"/>
        <v>0.01</v>
      </c>
      <c r="W7">
        <f t="shared" si="15"/>
        <v>0.96447009166396525</v>
      </c>
      <c r="X7">
        <f t="shared" si="16"/>
        <v>2.0114361326184077E-3</v>
      </c>
      <c r="Y7">
        <f t="shared" si="17"/>
        <v>9.6447009166396522E-3</v>
      </c>
      <c r="Z7">
        <f t="shared" si="18"/>
        <v>0.95281395461470719</v>
      </c>
      <c r="AB7">
        <f t="shared" si="19"/>
        <v>10860.391800140511</v>
      </c>
      <c r="AC7">
        <f t="shared" si="2"/>
        <v>13698.533016176465</v>
      </c>
      <c r="AE7">
        <f t="shared" si="3"/>
        <v>0</v>
      </c>
      <c r="AF7">
        <f t="shared" si="4"/>
        <v>0</v>
      </c>
      <c r="AG7">
        <f t="shared" si="4"/>
        <v>-23.820348865367681</v>
      </c>
      <c r="AH7">
        <f t="shared" si="5"/>
        <v>-2011.4361326184078</v>
      </c>
      <c r="AI7">
        <f t="shared" si="6"/>
        <v>-2035.2564814837754</v>
      </c>
      <c r="AJ7">
        <f t="shared" si="7"/>
        <v>-2838.1412160359541</v>
      </c>
      <c r="AK7">
        <f>G7*SUM(AB7, AE7:AF7)</f>
        <v>533.24523738689902</v>
      </c>
      <c r="AL7">
        <f t="shared" si="8"/>
        <v>-4340.1524601328301</v>
      </c>
      <c r="AN7">
        <f t="shared" si="9"/>
        <v>0</v>
      </c>
      <c r="AO7">
        <f t="shared" si="9"/>
        <v>0</v>
      </c>
      <c r="AP7">
        <f t="shared" si="9"/>
        <v>-16.718456937788385</v>
      </c>
      <c r="AQ7">
        <f t="shared" si="9"/>
        <v>-1411.7387010726886</v>
      </c>
      <c r="AR7">
        <f t="shared" si="9"/>
        <v>-1428.4571580104769</v>
      </c>
      <c r="AS7">
        <f t="shared" si="9"/>
        <v>-1991.9666992218529</v>
      </c>
      <c r="AT7">
        <f t="shared" si="9"/>
        <v>374.26141778700639</v>
      </c>
      <c r="AU7">
        <f t="shared" si="9"/>
        <v>-3046.1624394453233</v>
      </c>
      <c r="AW7">
        <v>4</v>
      </c>
      <c r="AX7">
        <f>IF(Z7&gt;0, (R7*SUMPRODUCT(K7:$K$98, X7:$X$98)-K7*$AZ$3)/Z7, 0)</f>
        <v>14376.923165148006</v>
      </c>
    </row>
    <row r="8" spans="1:52" x14ac:dyDescent="0.25">
      <c r="B8" s="2">
        <f>'S.26.04.A'!B8</f>
        <v>200</v>
      </c>
      <c r="C8" s="2">
        <f>'S.26.04.A'!C8</f>
        <v>25</v>
      </c>
      <c r="E8">
        <v>2008</v>
      </c>
      <c r="F8" s="13">
        <v>2.2499999999999999E-2</v>
      </c>
      <c r="G8" s="13"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2.1420699999999998E-3</v>
      </c>
      <c r="Q8" s="4">
        <f t="shared" si="21"/>
        <v>25</v>
      </c>
      <c r="R8">
        <f t="shared" si="0"/>
        <v>1000000</v>
      </c>
      <c r="S8">
        <f t="shared" si="1"/>
        <v>16169.554772585454</v>
      </c>
      <c r="U8">
        <f t="shared" si="13"/>
        <v>2.1420699999999998E-3</v>
      </c>
      <c r="V8">
        <f t="shared" si="14"/>
        <v>0.01</v>
      </c>
      <c r="W8">
        <f t="shared" si="15"/>
        <v>0.95281395461470719</v>
      </c>
      <c r="X8">
        <f t="shared" si="16"/>
        <v>2.0409941877615255E-3</v>
      </c>
      <c r="Y8">
        <f t="shared" si="17"/>
        <v>9.5281395461470717E-3</v>
      </c>
      <c r="Z8">
        <f t="shared" si="18"/>
        <v>0.94124482088079864</v>
      </c>
      <c r="AB8">
        <f t="shared" si="19"/>
        <v>13698.533016176465</v>
      </c>
      <c r="AC8">
        <f t="shared" si="2"/>
        <v>15219.509685644458</v>
      </c>
      <c r="AE8">
        <f t="shared" si="3"/>
        <v>0</v>
      </c>
      <c r="AF8">
        <f t="shared" si="4"/>
        <v>0</v>
      </c>
      <c r="AG8">
        <f t="shared" si="4"/>
        <v>-23.531120522019965</v>
      </c>
      <c r="AH8">
        <f t="shared" si="5"/>
        <v>-2040.9941877615254</v>
      </c>
      <c r="AI8">
        <f t="shared" si="6"/>
        <v>-2064.5253082835452</v>
      </c>
      <c r="AJ8">
        <f t="shared" si="7"/>
        <v>-1520.9766694679929</v>
      </c>
      <c r="AK8">
        <f t="shared" ref="AK8:AK71" si="22">G8*SUM(AB8:AB8, AE8:AF8)</f>
        <v>291.77875324455869</v>
      </c>
      <c r="AL8">
        <f t="shared" si="8"/>
        <v>-3293.7232245069795</v>
      </c>
      <c r="AN8">
        <f t="shared" si="9"/>
        <v>0</v>
      </c>
      <c r="AO8">
        <f t="shared" si="9"/>
        <v>0</v>
      </c>
      <c r="AP8">
        <f t="shared" si="9"/>
        <v>-15.416279532677844</v>
      </c>
      <c r="AQ8">
        <f t="shared" si="9"/>
        <v>-1337.1457127873934</v>
      </c>
      <c r="AR8">
        <f t="shared" si="9"/>
        <v>-1352.5619923200711</v>
      </c>
      <c r="AS8">
        <f t="shared" si="9"/>
        <v>-996.45919867088094</v>
      </c>
      <c r="AT8">
        <f t="shared" si="9"/>
        <v>191.1571876700506</v>
      </c>
      <c r="AU8">
        <f t="shared" si="9"/>
        <v>-2157.8640033209012</v>
      </c>
      <c r="AW8">
        <v>5</v>
      </c>
      <c r="AX8">
        <f>IF(Z8&gt;0, (R8*SUMPRODUCT(K8:$K$98, X8:$X$98)-K8*$AZ$3)/Z8, 0)</f>
        <v>16169.554772585454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3">
        <v>2.2000000000000001E-3</v>
      </c>
      <c r="G9" s="13"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2.2014550000000002E-3</v>
      </c>
      <c r="Q9" s="4">
        <f t="shared" si="21"/>
        <v>25</v>
      </c>
      <c r="R9">
        <f t="shared" si="0"/>
        <v>1000000</v>
      </c>
      <c r="S9">
        <f t="shared" si="1"/>
        <v>17273.184218515074</v>
      </c>
      <c r="U9">
        <f t="shared" si="13"/>
        <v>2.2014550000000002E-3</v>
      </c>
      <c r="V9">
        <f t="shared" si="14"/>
        <v>0.01</v>
      </c>
      <c r="W9">
        <f t="shared" si="15"/>
        <v>0.94124482088079864</v>
      </c>
      <c r="X9">
        <f t="shared" si="16"/>
        <v>2.0721081171521387E-3</v>
      </c>
      <c r="Y9">
        <f t="shared" si="17"/>
        <v>9.4124482088079869E-3</v>
      </c>
      <c r="Z9">
        <f t="shared" si="18"/>
        <v>0.92976026455483851</v>
      </c>
      <c r="AB9">
        <f t="shared" si="19"/>
        <v>15219.509685644458</v>
      </c>
      <c r="AC9">
        <f t="shared" si="2"/>
        <v>16059.920328711038</v>
      </c>
      <c r="AE9">
        <f t="shared" si="3"/>
        <v>0</v>
      </c>
      <c r="AF9">
        <f t="shared" si="4"/>
        <v>0</v>
      </c>
      <c r="AG9">
        <f t="shared" si="4"/>
        <v>-23.244006613870962</v>
      </c>
      <c r="AH9">
        <f t="shared" si="5"/>
        <v>-2072.1081171521387</v>
      </c>
      <c r="AI9">
        <f t="shared" si="6"/>
        <v>-2095.3521237660098</v>
      </c>
      <c r="AJ9">
        <f t="shared" si="7"/>
        <v>-840.41064306657972</v>
      </c>
      <c r="AK9">
        <f t="shared" si="22"/>
        <v>89.795107145302296</v>
      </c>
      <c r="AL9">
        <f t="shared" si="8"/>
        <v>-2845.9676596872873</v>
      </c>
      <c r="AN9">
        <f t="shared" si="9"/>
        <v>0</v>
      </c>
      <c r="AO9">
        <f t="shared" si="9"/>
        <v>0</v>
      </c>
      <c r="AP9">
        <f t="shared" si="9"/>
        <v>-14.421989290361259</v>
      </c>
      <c r="AQ9">
        <f t="shared" si="9"/>
        <v>-1285.6613565152497</v>
      </c>
      <c r="AR9">
        <f t="shared" si="9"/>
        <v>-1300.0833458056111</v>
      </c>
      <c r="AS9">
        <f t="shared" si="9"/>
        <v>-521.44165569884728</v>
      </c>
      <c r="AT9">
        <f t="shared" si="9"/>
        <v>55.71432219450412</v>
      </c>
      <c r="AU9">
        <f t="shared" si="9"/>
        <v>-1765.8106793099544</v>
      </c>
      <c r="AW9">
        <v>6</v>
      </c>
      <c r="AX9">
        <f>IF(Z9&gt;0, (R9*SUMPRODUCT(K9:$K$98, X9:$X$98)-K9*$AZ$3)/Z9, 0)</f>
        <v>17273.184218515074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3">
        <v>2.5000000000000001E-3</v>
      </c>
      <c r="G10" s="13"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2.2708170000000001E-3</v>
      </c>
      <c r="Q10" s="4">
        <f t="shared" si="21"/>
        <v>25</v>
      </c>
      <c r="R10">
        <f t="shared" si="0"/>
        <v>1000000</v>
      </c>
      <c r="S10">
        <f t="shared" si="1"/>
        <v>18264.835559187879</v>
      </c>
      <c r="U10">
        <f t="shared" si="13"/>
        <v>2.2708170000000001E-3</v>
      </c>
      <c r="V10">
        <f t="shared" si="14"/>
        <v>0.01</v>
      </c>
      <c r="W10">
        <f t="shared" si="15"/>
        <v>0.92976026455483851</v>
      </c>
      <c r="X10">
        <f t="shared" si="16"/>
        <v>2.1113154146756249E-3</v>
      </c>
      <c r="Y10">
        <f t="shared" si="17"/>
        <v>9.2976026455483859E-3</v>
      </c>
      <c r="Z10">
        <f t="shared" si="18"/>
        <v>0.91835134649461458</v>
      </c>
      <c r="AB10">
        <f t="shared" si="19"/>
        <v>16059.920328711038</v>
      </c>
      <c r="AC10">
        <f t="shared" si="2"/>
        <v>16773.536329282906</v>
      </c>
      <c r="AE10">
        <f t="shared" si="3"/>
        <v>0</v>
      </c>
      <c r="AF10">
        <f t="shared" si="4"/>
        <v>0</v>
      </c>
      <c r="AG10">
        <f t="shared" si="4"/>
        <v>-22.958783662365363</v>
      </c>
      <c r="AH10">
        <f t="shared" si="5"/>
        <v>-2111.3154146756251</v>
      </c>
      <c r="AI10">
        <f t="shared" si="6"/>
        <v>-2134.2741983379906</v>
      </c>
      <c r="AJ10">
        <f t="shared" si="7"/>
        <v>-713.61600057186843</v>
      </c>
      <c r="AK10">
        <f t="shared" si="22"/>
        <v>65.845673347715262</v>
      </c>
      <c r="AL10">
        <f t="shared" si="8"/>
        <v>-2782.0445255621439</v>
      </c>
      <c r="AN10">
        <f t="shared" si="9"/>
        <v>0</v>
      </c>
      <c r="AO10">
        <f t="shared" si="9"/>
        <v>0</v>
      </c>
      <c r="AP10">
        <f t="shared" si="9"/>
        <v>-13.513916800116951</v>
      </c>
      <c r="AQ10">
        <f t="shared" si="9"/>
        <v>-1242.7548981831055</v>
      </c>
      <c r="AR10">
        <f t="shared" si="9"/>
        <v>-1256.2688149832227</v>
      </c>
      <c r="AS10">
        <f t="shared" si="9"/>
        <v>-420.04608784082592</v>
      </c>
      <c r="AT10">
        <f t="shared" si="9"/>
        <v>38.75784381066056</v>
      </c>
      <c r="AU10">
        <f t="shared" si="9"/>
        <v>-1637.5570590133882</v>
      </c>
      <c r="AW10">
        <v>7</v>
      </c>
      <c r="AX10">
        <f>IF(Z10&gt;0, (R10*SUMPRODUCT(K10:$K$98, X10:$X$98)-K10*$AZ$3)/Z10, 0)</f>
        <v>18264.835559187879</v>
      </c>
    </row>
    <row r="11" spans="1:52" x14ac:dyDescent="0.25">
      <c r="A11" t="s">
        <v>33</v>
      </c>
      <c r="C11" s="12">
        <f>AU91</f>
        <v>61127.025534394314</v>
      </c>
      <c r="E11">
        <v>2011</v>
      </c>
      <c r="F11" s="13">
        <v>1.5E-3</v>
      </c>
      <c r="G11" s="13"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2.3392280000000001E-3</v>
      </c>
      <c r="Q11" s="4">
        <f t="shared" si="21"/>
        <v>25</v>
      </c>
      <c r="R11">
        <f t="shared" si="0"/>
        <v>1000000</v>
      </c>
      <c r="S11">
        <f t="shared" si="1"/>
        <v>19151.534379363486</v>
      </c>
      <c r="U11">
        <f t="shared" si="13"/>
        <v>2.3392280000000001E-3</v>
      </c>
      <c r="V11">
        <f t="shared" si="14"/>
        <v>0.01</v>
      </c>
      <c r="W11">
        <f t="shared" si="15"/>
        <v>0.91835134649461458</v>
      </c>
      <c r="X11">
        <f t="shared" si="16"/>
        <v>2.1482331835579044E-3</v>
      </c>
      <c r="Y11">
        <f t="shared" si="17"/>
        <v>9.1835134649461466E-3</v>
      </c>
      <c r="Z11">
        <f t="shared" si="18"/>
        <v>0.90701959984611047</v>
      </c>
      <c r="AB11">
        <f t="shared" si="19"/>
        <v>16773.536329282906</v>
      </c>
      <c r="AC11">
        <f t="shared" si="2"/>
        <v>17370.817049209298</v>
      </c>
      <c r="AE11">
        <f t="shared" si="3"/>
        <v>0</v>
      </c>
      <c r="AF11">
        <f t="shared" si="4"/>
        <v>0</v>
      </c>
      <c r="AG11">
        <f t="shared" si="4"/>
        <v>-22.675489996152763</v>
      </c>
      <c r="AH11">
        <f t="shared" si="5"/>
        <v>-2148.2331835579043</v>
      </c>
      <c r="AI11">
        <f t="shared" si="6"/>
        <v>-2170.9086735540573</v>
      </c>
      <c r="AJ11">
        <f t="shared" si="7"/>
        <v>-597.28071992639161</v>
      </c>
      <c r="AK11">
        <f t="shared" si="22"/>
        <v>40.256487190278968</v>
      </c>
      <c r="AL11">
        <f t="shared" si="8"/>
        <v>-2727.9329062901697</v>
      </c>
      <c r="AN11">
        <f t="shared" si="9"/>
        <v>0</v>
      </c>
      <c r="AO11">
        <f t="shared" si="9"/>
        <v>0</v>
      </c>
      <c r="AP11">
        <f t="shared" si="9"/>
        <v>-12.682597395997034</v>
      </c>
      <c r="AQ11">
        <f t="shared" si="9"/>
        <v>-1201.525373185252</v>
      </c>
      <c r="AR11">
        <f t="shared" si="9"/>
        <v>-1214.2079705812491</v>
      </c>
      <c r="AS11">
        <f t="shared" si="9"/>
        <v>-334.06426518249054</v>
      </c>
      <c r="AT11">
        <f t="shared" si="9"/>
        <v>22.515800968272067</v>
      </c>
      <c r="AU11">
        <f t="shared" si="9"/>
        <v>-1525.7564347954674</v>
      </c>
      <c r="AW11">
        <v>8</v>
      </c>
      <c r="AX11">
        <f>IF(Z11&gt;0, (R11*SUMPRODUCT(K11:$K$98, X11:$X$98)-K11*$AZ$3)/Z11, 0)</f>
        <v>19151.534379363486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3">
        <v>1.9E-3</v>
      </c>
      <c r="G12" s="13"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2.4176169999999999E-3</v>
      </c>
      <c r="Q12" s="4">
        <f t="shared" si="21"/>
        <v>25</v>
      </c>
      <c r="R12">
        <f t="shared" si="0"/>
        <v>1000000</v>
      </c>
      <c r="S12">
        <f t="shared" si="1"/>
        <v>19999.338845966071</v>
      </c>
      <c r="U12">
        <f t="shared" si="13"/>
        <v>2.4176169999999999E-3</v>
      </c>
      <c r="V12">
        <f t="shared" si="14"/>
        <v>0.01</v>
      </c>
      <c r="W12">
        <f t="shared" si="15"/>
        <v>0.90701959984611047</v>
      </c>
      <c r="X12">
        <f t="shared" si="16"/>
        <v>2.1928260039211539E-3</v>
      </c>
      <c r="Y12">
        <f t="shared" si="17"/>
        <v>9.0701959984611051E-3</v>
      </c>
      <c r="Z12">
        <f t="shared" si="18"/>
        <v>0.8957565778437282</v>
      </c>
      <c r="AB12">
        <f t="shared" si="19"/>
        <v>17370.817049209298</v>
      </c>
      <c r="AC12">
        <f t="shared" si="2"/>
        <v>17914.539323799705</v>
      </c>
      <c r="AE12">
        <f t="shared" si="3"/>
        <v>0</v>
      </c>
      <c r="AF12">
        <f t="shared" si="4"/>
        <v>0</v>
      </c>
      <c r="AG12">
        <f t="shared" si="4"/>
        <v>-22.393914446093206</v>
      </c>
      <c r="AH12">
        <f t="shared" si="5"/>
        <v>-2192.8260039211541</v>
      </c>
      <c r="AI12">
        <f t="shared" si="6"/>
        <v>-2215.2199183672474</v>
      </c>
      <c r="AJ12">
        <f t="shared" si="7"/>
        <v>-543.72227459040732</v>
      </c>
      <c r="AK12">
        <f t="shared" si="22"/>
        <v>39.952879213181383</v>
      </c>
      <c r="AL12">
        <f t="shared" si="8"/>
        <v>-2718.9893137444733</v>
      </c>
      <c r="AN12">
        <f t="shared" si="9"/>
        <v>0</v>
      </c>
      <c r="AO12">
        <f t="shared" si="9"/>
        <v>0</v>
      </c>
      <c r="AP12">
        <f t="shared" si="9"/>
        <v>-11.90260359115114</v>
      </c>
      <c r="AQ12">
        <f t="shared" si="9"/>
        <v>-1165.5103323659853</v>
      </c>
      <c r="AR12">
        <f t="shared" si="9"/>
        <v>-1177.4129359571364</v>
      </c>
      <c r="AS12">
        <f t="shared" si="9"/>
        <v>-288.99416909479572</v>
      </c>
      <c r="AT12">
        <f t="shared" si="9"/>
        <v>21.235380028997241</v>
      </c>
      <c r="AU12">
        <f t="shared" si="9"/>
        <v>-1445.1717250229349</v>
      </c>
      <c r="AW12">
        <v>9</v>
      </c>
      <c r="AX12">
        <f>IF(Z12&gt;0, (R12*SUMPRODUCT(K12:$K$98, X12:$X$98)-K12*$AZ$3)/Z12, 0)</f>
        <v>19999.338845966071</v>
      </c>
    </row>
    <row r="13" spans="1:52" x14ac:dyDescent="0.25">
      <c r="E13">
        <v>2013</v>
      </c>
      <c r="F13" s="13">
        <v>1.6999999999999999E-3</v>
      </c>
      <c r="G13" s="13"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2.502181E-3</v>
      </c>
      <c r="Q13" s="4">
        <f t="shared" si="21"/>
        <v>25</v>
      </c>
      <c r="R13">
        <f t="shared" si="0"/>
        <v>1000000</v>
      </c>
      <c r="S13">
        <f t="shared" si="1"/>
        <v>20799.654099095864</v>
      </c>
      <c r="U13">
        <f t="shared" si="13"/>
        <v>2.502181E-3</v>
      </c>
      <c r="V13">
        <f t="shared" si="14"/>
        <v>0.01</v>
      </c>
      <c r="W13">
        <f t="shared" si="15"/>
        <v>0.8957565778437282</v>
      </c>
      <c r="X13">
        <f t="shared" si="16"/>
        <v>2.2413450897055976E-3</v>
      </c>
      <c r="Y13">
        <f t="shared" si="17"/>
        <v>8.9575657784372823E-3</v>
      </c>
      <c r="Z13">
        <f t="shared" si="18"/>
        <v>0.88455766697558524</v>
      </c>
      <c r="AB13">
        <f t="shared" si="19"/>
        <v>17914.539323799705</v>
      </c>
      <c r="AC13">
        <f t="shared" si="2"/>
        <v>18398.493503795406</v>
      </c>
      <c r="AE13">
        <f t="shared" si="3"/>
        <v>0</v>
      </c>
      <c r="AF13">
        <f t="shared" si="4"/>
        <v>0</v>
      </c>
      <c r="AG13">
        <f t="shared" si="4"/>
        <v>-22.113941674389633</v>
      </c>
      <c r="AH13">
        <f t="shared" si="5"/>
        <v>-2241.3450897055977</v>
      </c>
      <c r="AI13">
        <f t="shared" si="6"/>
        <v>-2263.4590313799872</v>
      </c>
      <c r="AJ13">
        <f t="shared" si="7"/>
        <v>-483.95417999570054</v>
      </c>
      <c r="AK13">
        <f t="shared" si="22"/>
        <v>35.82907864759941</v>
      </c>
      <c r="AL13">
        <f t="shared" si="8"/>
        <v>-2711.5841327280882</v>
      </c>
      <c r="AN13">
        <f t="shared" si="9"/>
        <v>0</v>
      </c>
      <c r="AO13">
        <f t="shared" si="9"/>
        <v>0</v>
      </c>
      <c r="AP13">
        <f t="shared" si="9"/>
        <v>-11.172809017759807</v>
      </c>
      <c r="AQ13">
        <f t="shared" si="9"/>
        <v>-1132.4132530916406</v>
      </c>
      <c r="AR13">
        <f t="shared" si="9"/>
        <v>-1143.5860621094002</v>
      </c>
      <c r="AS13">
        <f t="shared" si="9"/>
        <v>-244.51215916430502</v>
      </c>
      <c r="AT13">
        <f t="shared" si="9"/>
        <v>18.102220712444428</v>
      </c>
      <c r="AU13">
        <f t="shared" si="9"/>
        <v>-1369.9960005612609</v>
      </c>
      <c r="AW13">
        <v>10</v>
      </c>
      <c r="AX13">
        <f>IF(Z13&gt;0, (R13*SUMPRODUCT(K13:$K$98, X13:$X$98)-K13*$AZ$3)/Z13, 0)</f>
        <v>20799.654099095864</v>
      </c>
    </row>
    <row r="14" spans="1:52" x14ac:dyDescent="0.25">
      <c r="E14">
        <v>2014</v>
      </c>
      <c r="F14" s="13">
        <v>1.4E-3</v>
      </c>
      <c r="G14" s="13">
        <v>1.8E-3</v>
      </c>
      <c r="H14" s="5">
        <f t="shared" si="10"/>
        <v>5.1800000000000006E-2</v>
      </c>
      <c r="I14" s="5">
        <f t="shared" si="11"/>
        <v>1.0518000000000001</v>
      </c>
      <c r="J14">
        <f t="shared" si="12"/>
        <v>0.95075109336375729</v>
      </c>
      <c r="K14">
        <f t="shared" si="20"/>
        <v>0.48035581109819386</v>
      </c>
      <c r="L14" s="2">
        <v>11</v>
      </c>
      <c r="M14" s="6">
        <v>2.5943469999999999E-3</v>
      </c>
      <c r="Q14" s="4">
        <f t="shared" si="21"/>
        <v>25</v>
      </c>
      <c r="R14">
        <f t="shared" si="0"/>
        <v>1000000</v>
      </c>
      <c r="S14">
        <f t="shared" si="1"/>
        <v>21557.02670580741</v>
      </c>
      <c r="U14">
        <f t="shared" si="13"/>
        <v>2.5943469999999999E-3</v>
      </c>
      <c r="V14">
        <f t="shared" si="14"/>
        <v>0.01</v>
      </c>
      <c r="W14">
        <f t="shared" si="15"/>
        <v>0.88455766697558524</v>
      </c>
      <c r="X14">
        <f t="shared" si="16"/>
        <v>2.2948495296451084E-3</v>
      </c>
      <c r="Y14">
        <f t="shared" si="17"/>
        <v>8.8455766697558523E-3</v>
      </c>
      <c r="Z14">
        <f t="shared" si="18"/>
        <v>0.87341724077618432</v>
      </c>
      <c r="AB14">
        <f t="shared" si="19"/>
        <v>18398.493503795406</v>
      </c>
      <c r="AC14">
        <f t="shared" si="2"/>
        <v>18828.278784724826</v>
      </c>
      <c r="AE14">
        <f t="shared" si="3"/>
        <v>0</v>
      </c>
      <c r="AF14">
        <f t="shared" si="4"/>
        <v>0</v>
      </c>
      <c r="AG14">
        <f t="shared" si="4"/>
        <v>-21.835431019404609</v>
      </c>
      <c r="AH14">
        <f t="shared" si="5"/>
        <v>-2294.8495296451083</v>
      </c>
      <c r="AI14">
        <f t="shared" si="6"/>
        <v>-2316.6849606645128</v>
      </c>
      <c r="AJ14">
        <f t="shared" si="7"/>
        <v>-429.78528092941997</v>
      </c>
      <c r="AK14">
        <f t="shared" si="22"/>
        <v>33.117288306831732</v>
      </c>
      <c r="AL14">
        <f t="shared" si="8"/>
        <v>-2713.3529532871012</v>
      </c>
      <c r="AN14">
        <f t="shared" si="9"/>
        <v>0</v>
      </c>
      <c r="AO14">
        <f t="shared" si="9"/>
        <v>0</v>
      </c>
      <c r="AP14">
        <f t="shared" si="9"/>
        <v>-10.488776178004763</v>
      </c>
      <c r="AQ14">
        <f t="shared" si="9"/>
        <v>-1102.3443071609847</v>
      </c>
      <c r="AR14">
        <f t="shared" si="9"/>
        <v>-1112.8330833389894</v>
      </c>
      <c r="AS14">
        <f t="shared" si="9"/>
        <v>-206.44985721891663</v>
      </c>
      <c r="AT14">
        <f t="shared" si="9"/>
        <v>15.908081886000888</v>
      </c>
      <c r="AU14">
        <f t="shared" si="9"/>
        <v>-1303.3748586719053</v>
      </c>
      <c r="AW14">
        <v>11</v>
      </c>
      <c r="AX14">
        <f>IF(Z14&gt;0, (R14*SUMPRODUCT(K14:$K$98, X14:$X$98)-K14*$AZ$3)/Z14, 0)</f>
        <v>21557.02670580741</v>
      </c>
    </row>
    <row r="15" spans="1:52" x14ac:dyDescent="0.25">
      <c r="E15">
        <v>2015</v>
      </c>
      <c r="F15" s="13">
        <v>1.9E-3</v>
      </c>
      <c r="G15" s="13">
        <v>4.1000000000000003E-3</v>
      </c>
      <c r="H15" s="5">
        <f t="shared" si="10"/>
        <v>5.4100000000000002E-2</v>
      </c>
      <c r="I15" s="5">
        <f t="shared" si="11"/>
        <v>1.0541</v>
      </c>
      <c r="J15">
        <f t="shared" si="12"/>
        <v>0.94867659614837296</v>
      </c>
      <c r="K15">
        <f t="shared" si="20"/>
        <v>0.45570231581272541</v>
      </c>
      <c r="L15" s="2">
        <v>12</v>
      </c>
      <c r="M15" s="6">
        <v>2.6922130000000002E-3</v>
      </c>
      <c r="Q15" s="4">
        <f t="shared" si="21"/>
        <v>25</v>
      </c>
      <c r="R15">
        <f t="shared" si="0"/>
        <v>1000000</v>
      </c>
      <c r="S15">
        <f t="shared" si="1"/>
        <v>22350.750837811382</v>
      </c>
      <c r="U15">
        <f t="shared" si="13"/>
        <v>2.6922130000000002E-3</v>
      </c>
      <c r="V15">
        <f t="shared" si="14"/>
        <v>0.01</v>
      </c>
      <c r="W15">
        <f t="shared" si="15"/>
        <v>0.87341724077618432</v>
      </c>
      <c r="X15">
        <f t="shared" si="16"/>
        <v>2.3514252500417736E-3</v>
      </c>
      <c r="Y15">
        <f t="shared" si="17"/>
        <v>8.7341724077618435E-3</v>
      </c>
      <c r="Z15">
        <f t="shared" si="18"/>
        <v>0.86233164311838073</v>
      </c>
      <c r="AB15">
        <f t="shared" si="19"/>
        <v>18828.278784724826</v>
      </c>
      <c r="AC15">
        <f t="shared" si="2"/>
        <v>19273.759694899414</v>
      </c>
      <c r="AE15">
        <f t="shared" si="3"/>
        <v>0</v>
      </c>
      <c r="AF15">
        <f t="shared" si="4"/>
        <v>0</v>
      </c>
      <c r="AG15">
        <f t="shared" si="4"/>
        <v>-21.558291077959517</v>
      </c>
      <c r="AH15">
        <f t="shared" si="5"/>
        <v>-2351.4252500417738</v>
      </c>
      <c r="AI15">
        <f t="shared" si="6"/>
        <v>-2372.9835411197332</v>
      </c>
      <c r="AJ15">
        <f t="shared" si="7"/>
        <v>-445.48091017458864</v>
      </c>
      <c r="AK15">
        <f t="shared" si="22"/>
        <v>77.195943017371789</v>
      </c>
      <c r="AL15">
        <f t="shared" si="8"/>
        <v>-2741.2685082769499</v>
      </c>
      <c r="AN15">
        <f t="shared" si="9"/>
        <v>0</v>
      </c>
      <c r="AO15">
        <f t="shared" si="9"/>
        <v>0</v>
      </c>
      <c r="AP15">
        <f t="shared" si="9"/>
        <v>-9.8241631691909674</v>
      </c>
      <c r="AQ15">
        <f t="shared" si="9"/>
        <v>-1071.5499319045532</v>
      </c>
      <c r="AR15">
        <f t="shared" si="9"/>
        <v>-1081.3740950737442</v>
      </c>
      <c r="AS15">
        <f t="shared" si="9"/>
        <v>-203.00668241692077</v>
      </c>
      <c r="AT15">
        <f t="shared" si="9"/>
        <v>35.178370004363515</v>
      </c>
      <c r="AU15">
        <f t="shared" si="9"/>
        <v>-1249.2024074863014</v>
      </c>
      <c r="AW15">
        <v>12</v>
      </c>
      <c r="AX15">
        <f>IF(Z15&gt;0, (R15*SUMPRODUCT(K15:$K$98, X15:$X$98)-K15*$AZ$3)/Z15, 0)</f>
        <v>22350.750837811382</v>
      </c>
    </row>
    <row r="16" spans="1:52" x14ac:dyDescent="0.25">
      <c r="E16">
        <v>2016</v>
      </c>
      <c r="F16" s="13">
        <v>4.7000000000000002E-3</v>
      </c>
      <c r="G16" s="13">
        <v>7.1000000000000004E-3</v>
      </c>
      <c r="H16" s="5">
        <f t="shared" si="10"/>
        <v>5.7100000000000005E-2</v>
      </c>
      <c r="I16" s="5">
        <f t="shared" si="11"/>
        <v>1.0570999999999999</v>
      </c>
      <c r="J16">
        <f t="shared" si="12"/>
        <v>0.94598429666067552</v>
      </c>
      <c r="K16">
        <f t="shared" si="20"/>
        <v>0.43108723471074206</v>
      </c>
      <c r="L16" s="2">
        <v>13</v>
      </c>
      <c r="M16" s="6">
        <v>2.807183E-3</v>
      </c>
      <c r="Q16" s="4">
        <f t="shared" si="21"/>
        <v>25</v>
      </c>
      <c r="R16">
        <f t="shared" si="0"/>
        <v>1000000</v>
      </c>
      <c r="S16">
        <f t="shared" si="1"/>
        <v>23197.357888582501</v>
      </c>
      <c r="U16">
        <f t="shared" si="13"/>
        <v>2.807183E-3</v>
      </c>
      <c r="V16">
        <f t="shared" si="14"/>
        <v>0.01</v>
      </c>
      <c r="W16">
        <f t="shared" si="15"/>
        <v>0.86233164311838073</v>
      </c>
      <c r="X16">
        <f t="shared" si="16"/>
        <v>2.4207227289239856E-3</v>
      </c>
      <c r="Y16">
        <f t="shared" si="17"/>
        <v>8.6233164311838081E-3</v>
      </c>
      <c r="Z16">
        <f t="shared" si="18"/>
        <v>0.85128760395827285</v>
      </c>
      <c r="AB16">
        <f t="shared" si="19"/>
        <v>19273.759694899414</v>
      </c>
      <c r="AC16">
        <f t="shared" si="2"/>
        <v>19747.623215133935</v>
      </c>
      <c r="AE16">
        <f t="shared" si="3"/>
        <v>0</v>
      </c>
      <c r="AF16">
        <f t="shared" si="4"/>
        <v>0</v>
      </c>
      <c r="AG16">
        <f t="shared" si="4"/>
        <v>-21.282190098956821</v>
      </c>
      <c r="AH16">
        <f t="shared" si="5"/>
        <v>-2420.7227289239854</v>
      </c>
      <c r="AI16">
        <f t="shared" si="6"/>
        <v>-2442.0049190229424</v>
      </c>
      <c r="AJ16">
        <f t="shared" si="7"/>
        <v>-473.86352023452127</v>
      </c>
      <c r="AK16">
        <f t="shared" si="22"/>
        <v>136.84369383378584</v>
      </c>
      <c r="AL16">
        <f t="shared" si="8"/>
        <v>-2779.0247454236778</v>
      </c>
      <c r="AN16">
        <f t="shared" si="9"/>
        <v>0</v>
      </c>
      <c r="AO16">
        <f t="shared" si="9"/>
        <v>0</v>
      </c>
      <c r="AP16">
        <f t="shared" si="9"/>
        <v>-9.1744804783476308</v>
      </c>
      <c r="AQ16">
        <f t="shared" si="9"/>
        <v>-1043.5426672132821</v>
      </c>
      <c r="AR16">
        <f t="shared" si="9"/>
        <v>-1052.7171476916299</v>
      </c>
      <c r="AS16">
        <f t="shared" si="9"/>
        <v>-204.27651456819754</v>
      </c>
      <c r="AT16">
        <f t="shared" si="9"/>
        <v>58.991569562410163</v>
      </c>
      <c r="AU16">
        <f t="shared" si="9"/>
        <v>-1198.0020926974173</v>
      </c>
      <c r="AW16">
        <v>13</v>
      </c>
      <c r="AX16">
        <f>IF(Z16&gt;0, (R16*SUMPRODUCT(K16:$K$98, X16:$X$98)-K16*$AZ$3)/Z16, 0)</f>
        <v>23197.357888582501</v>
      </c>
    </row>
    <row r="17" spans="5:50" x14ac:dyDescent="0.25">
      <c r="E17">
        <v>2017</v>
      </c>
      <c r="F17" s="13">
        <v>1.17E-2</v>
      </c>
      <c r="G17" s="13">
        <v>1.38E-2</v>
      </c>
      <c r="H17" s="5">
        <f t="shared" si="10"/>
        <v>6.3799999999999996E-2</v>
      </c>
      <c r="I17" s="5">
        <f t="shared" si="11"/>
        <v>1.0638000000000001</v>
      </c>
      <c r="J17">
        <f t="shared" si="12"/>
        <v>0.94002632073698056</v>
      </c>
      <c r="K17">
        <f t="shared" si="20"/>
        <v>0.40523334716181802</v>
      </c>
      <c r="L17" s="2">
        <v>14</v>
      </c>
      <c r="M17" s="6">
        <v>2.939255E-3</v>
      </c>
      <c r="Q17" s="4">
        <f t="shared" si="21"/>
        <v>25</v>
      </c>
      <c r="R17">
        <f t="shared" si="0"/>
        <v>1000000</v>
      </c>
      <c r="S17">
        <f t="shared" si="1"/>
        <v>24191.281251232722</v>
      </c>
      <c r="U17">
        <f t="shared" si="13"/>
        <v>2.939255E-3</v>
      </c>
      <c r="V17">
        <f t="shared" si="14"/>
        <v>0.01</v>
      </c>
      <c r="W17">
        <f t="shared" si="15"/>
        <v>0.85128760395827285</v>
      </c>
      <c r="X17">
        <f t="shared" si="16"/>
        <v>2.5021513463723733E-3</v>
      </c>
      <c r="Y17">
        <f t="shared" si="17"/>
        <v>8.5128760395827285E-3</v>
      </c>
      <c r="Z17">
        <f t="shared" si="18"/>
        <v>0.8402725765723178</v>
      </c>
      <c r="AB17">
        <f t="shared" si="19"/>
        <v>19747.623215133935</v>
      </c>
      <c r="AC17">
        <f t="shared" si="2"/>
        <v>20327.270227558922</v>
      </c>
      <c r="AE17">
        <f t="shared" si="3"/>
        <v>0</v>
      </c>
      <c r="AF17">
        <f t="shared" si="4"/>
        <v>0</v>
      </c>
      <c r="AG17">
        <f t="shared" si="4"/>
        <v>-21.006814414307946</v>
      </c>
      <c r="AH17">
        <f t="shared" si="5"/>
        <v>-2502.1513463723732</v>
      </c>
      <c r="AI17">
        <f t="shared" si="6"/>
        <v>-2523.158160786681</v>
      </c>
      <c r="AJ17">
        <f t="shared" si="7"/>
        <v>-579.64701242498631</v>
      </c>
      <c r="AK17">
        <f t="shared" si="22"/>
        <v>272.51720036884831</v>
      </c>
      <c r="AL17">
        <f t="shared" si="8"/>
        <v>-2830.2879728428188</v>
      </c>
      <c r="AN17">
        <f t="shared" si="9"/>
        <v>0</v>
      </c>
      <c r="AO17">
        <f t="shared" si="9"/>
        <v>0</v>
      </c>
      <c r="AP17">
        <f t="shared" si="9"/>
        <v>-8.5126617183171351</v>
      </c>
      <c r="AQ17">
        <f t="shared" si="9"/>
        <v>-1013.9551651959263</v>
      </c>
      <c r="AR17">
        <f t="shared" si="9"/>
        <v>-1022.4678269142433</v>
      </c>
      <c r="AS17">
        <f t="shared" si="9"/>
        <v>-234.89229901732512</v>
      </c>
      <c r="AT17">
        <f t="shared" si="9"/>
        <v>110.43305726463623</v>
      </c>
      <c r="AU17">
        <f t="shared" si="9"/>
        <v>-1146.9270686669322</v>
      </c>
      <c r="AW17">
        <v>14</v>
      </c>
      <c r="AX17">
        <f>IF(Z17&gt;0, (R17*SUMPRODUCT(K17:$K$98, X17:$X$98)-K17*$AZ$3)/Z17, 0)</f>
        <v>24191.281251232722</v>
      </c>
    </row>
    <row r="18" spans="5:50" x14ac:dyDescent="0.25">
      <c r="E18">
        <v>2018</v>
      </c>
      <c r="F18" s="13">
        <v>2.01E-2</v>
      </c>
      <c r="G18" s="13">
        <v>2.1600000000000001E-2</v>
      </c>
      <c r="H18" s="5">
        <f t="shared" si="10"/>
        <v>7.1599999999999997E-2</v>
      </c>
      <c r="I18" s="5">
        <f t="shared" si="11"/>
        <v>1.0716000000000001</v>
      </c>
      <c r="J18">
        <f t="shared" si="12"/>
        <v>0.93318402388951094</v>
      </c>
      <c r="K18">
        <f t="shared" si="20"/>
        <v>0.3781572855186805</v>
      </c>
      <c r="L18" s="2">
        <v>15</v>
      </c>
      <c r="M18" s="6">
        <v>3.7729310000000002E-3</v>
      </c>
      <c r="Q18" s="4">
        <f t="shared" si="21"/>
        <v>25</v>
      </c>
      <c r="R18">
        <f t="shared" si="0"/>
        <v>1000000</v>
      </c>
      <c r="S18">
        <f t="shared" si="1"/>
        <v>25356.88172474625</v>
      </c>
      <c r="U18">
        <f t="shared" si="13"/>
        <v>3.7729310000000002E-3</v>
      </c>
      <c r="V18">
        <f t="shared" si="14"/>
        <v>0.01</v>
      </c>
      <c r="W18">
        <f t="shared" si="15"/>
        <v>0.8402725765723178</v>
      </c>
      <c r="X18">
        <f t="shared" si="16"/>
        <v>3.1702904525995716E-3</v>
      </c>
      <c r="Y18">
        <f t="shared" si="17"/>
        <v>8.4027257657231774E-3</v>
      </c>
      <c r="Z18">
        <f t="shared" si="18"/>
        <v>0.82869956035399506</v>
      </c>
      <c r="AB18">
        <f t="shared" si="19"/>
        <v>20327.270227558922</v>
      </c>
      <c r="AC18">
        <f t="shared" si="2"/>
        <v>21013.236737245468</v>
      </c>
      <c r="AE18">
        <f t="shared" si="3"/>
        <v>0</v>
      </c>
      <c r="AF18">
        <f t="shared" si="4"/>
        <v>0</v>
      </c>
      <c r="AG18">
        <f t="shared" si="4"/>
        <v>-20.717489008849878</v>
      </c>
      <c r="AH18">
        <f t="shared" si="5"/>
        <v>-3170.2904525995718</v>
      </c>
      <c r="AI18">
        <f t="shared" si="6"/>
        <v>-3191.0079416084218</v>
      </c>
      <c r="AJ18">
        <f t="shared" si="7"/>
        <v>-685.96650968654649</v>
      </c>
      <c r="AK18">
        <f t="shared" si="22"/>
        <v>439.06903691527276</v>
      </c>
      <c r="AL18">
        <f t="shared" si="8"/>
        <v>-3437.9054143796957</v>
      </c>
      <c r="AN18">
        <f t="shared" si="9"/>
        <v>0</v>
      </c>
      <c r="AO18">
        <f t="shared" si="9"/>
        <v>0</v>
      </c>
      <c r="AP18">
        <f t="shared" si="9"/>
        <v>-7.8344694063497684</v>
      </c>
      <c r="AQ18">
        <f t="shared" si="9"/>
        <v>-1198.8684318608432</v>
      </c>
      <c r="AR18">
        <f t="shared" si="9"/>
        <v>-1206.7029012671928</v>
      </c>
      <c r="AS18">
        <f t="shared" si="9"/>
        <v>-259.40323325978807</v>
      </c>
      <c r="AT18">
        <f t="shared" si="9"/>
        <v>166.03715515518087</v>
      </c>
      <c r="AU18">
        <f t="shared" si="9"/>
        <v>-1300.0689793718002</v>
      </c>
      <c r="AW18">
        <v>15</v>
      </c>
      <c r="AX18">
        <f>IF(Z18&gt;0, (R18*SUMPRODUCT(K18:$K$98, X18:$X$98)-K18*$AZ$3)/Z18, 0)</f>
        <v>25356.88172474625</v>
      </c>
    </row>
    <row r="19" spans="5:50" x14ac:dyDescent="0.25">
      <c r="E19">
        <v>2019</v>
      </c>
      <c r="F19" s="13">
        <v>2.3400000000000001E-2</v>
      </c>
      <c r="G19" s="13">
        <v>2.23E-2</v>
      </c>
      <c r="H19" s="5">
        <f t="shared" si="10"/>
        <v>7.2300000000000003E-2</v>
      </c>
      <c r="I19" s="5">
        <f t="shared" si="11"/>
        <v>1.0723</v>
      </c>
      <c r="J19">
        <f t="shared" si="12"/>
        <v>0.93257483913084027</v>
      </c>
      <c r="K19">
        <f t="shared" si="20"/>
        <v>0.3526599697087387</v>
      </c>
      <c r="L19" s="2">
        <v>16</v>
      </c>
      <c r="M19" s="6">
        <v>4.6883589999999996E-3</v>
      </c>
      <c r="Q19" s="4">
        <f t="shared" si="21"/>
        <v>25</v>
      </c>
      <c r="R19">
        <f t="shared" si="0"/>
        <v>1000000</v>
      </c>
      <c r="S19">
        <f t="shared" si="1"/>
        <v>26227.133679397502</v>
      </c>
      <c r="U19">
        <f t="shared" si="13"/>
        <v>4.6883589999999996E-3</v>
      </c>
      <c r="V19">
        <f t="shared" si="14"/>
        <v>0.01</v>
      </c>
      <c r="W19">
        <f t="shared" si="15"/>
        <v>0.82869956035399506</v>
      </c>
      <c r="X19">
        <f t="shared" si="16"/>
        <v>3.8852410420816955E-3</v>
      </c>
      <c r="Y19">
        <f t="shared" si="17"/>
        <v>8.2869956035399508E-3</v>
      </c>
      <c r="Z19">
        <f t="shared" si="18"/>
        <v>0.81652732370837344</v>
      </c>
      <c r="AB19">
        <f t="shared" si="19"/>
        <v>21013.236737245468</v>
      </c>
      <c r="AC19">
        <f t="shared" si="2"/>
        <v>21415.171271780189</v>
      </c>
      <c r="AE19">
        <f t="shared" si="3"/>
        <v>0</v>
      </c>
      <c r="AF19">
        <f t="shared" si="4"/>
        <v>0</v>
      </c>
      <c r="AG19">
        <f t="shared" si="4"/>
        <v>-20.413183092709335</v>
      </c>
      <c r="AH19">
        <f t="shared" si="5"/>
        <v>-3885.2410420816955</v>
      </c>
      <c r="AI19">
        <f t="shared" si="6"/>
        <v>-3905.6542251744049</v>
      </c>
      <c r="AJ19">
        <f t="shared" si="7"/>
        <v>-401.93453453472102</v>
      </c>
      <c r="AK19">
        <f t="shared" si="22"/>
        <v>468.59517924057394</v>
      </c>
      <c r="AL19">
        <f t="shared" si="8"/>
        <v>-3838.993580468552</v>
      </c>
      <c r="AN19">
        <f t="shared" si="9"/>
        <v>0</v>
      </c>
      <c r="AO19">
        <f t="shared" si="9"/>
        <v>0</v>
      </c>
      <c r="AP19">
        <f t="shared" si="9"/>
        <v>-7.1989125311338107</v>
      </c>
      <c r="AQ19">
        <f t="shared" si="9"/>
        <v>-1370.1689882116791</v>
      </c>
      <c r="AR19">
        <f t="shared" si="9"/>
        <v>-1377.3679007428129</v>
      </c>
      <c r="AS19">
        <f t="shared" si="9"/>
        <v>-141.74622077391069</v>
      </c>
      <c r="AT19">
        <f t="shared" si="9"/>
        <v>165.25476171664178</v>
      </c>
      <c r="AU19">
        <f t="shared" si="9"/>
        <v>-1353.8593598000818</v>
      </c>
      <c r="AW19">
        <v>16</v>
      </c>
      <c r="AX19">
        <f>IF(Z19&gt;0, (R19*SUMPRODUCT(K19:$K$98, X19:$X$98)-K19*$AZ$3)/Z19, 0)</f>
        <v>26227.133679397502</v>
      </c>
    </row>
    <row r="20" spans="5:50" x14ac:dyDescent="0.25">
      <c r="E20">
        <v>2020</v>
      </c>
      <c r="F20" s="14">
        <v>4.3E-3</v>
      </c>
      <c r="G20" s="14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0.33449679380512065</v>
      </c>
      <c r="L20" s="2">
        <v>17</v>
      </c>
      <c r="M20" s="6">
        <v>5.6712799999999999E-3</v>
      </c>
      <c r="Q20" s="4">
        <f t="shared" si="21"/>
        <v>25</v>
      </c>
      <c r="R20">
        <f t="shared" si="0"/>
        <v>1000000</v>
      </c>
      <c r="S20">
        <f t="shared" si="1"/>
        <v>26358.740328985772</v>
      </c>
      <c r="U20">
        <f t="shared" si="13"/>
        <v>5.6712799999999999E-3</v>
      </c>
      <c r="V20">
        <f t="shared" si="14"/>
        <v>0.01</v>
      </c>
      <c r="W20">
        <f t="shared" si="15"/>
        <v>0.81652732370837344</v>
      </c>
      <c r="X20">
        <f t="shared" si="16"/>
        <v>4.6307550804008243E-3</v>
      </c>
      <c r="Y20">
        <f t="shared" si="17"/>
        <v>8.1652732370837353E-3</v>
      </c>
      <c r="Z20">
        <f t="shared" si="18"/>
        <v>0.80373129539088894</v>
      </c>
      <c r="AB20">
        <f t="shared" si="19"/>
        <v>21415.171271780189</v>
      </c>
      <c r="AC20">
        <f t="shared" si="2"/>
        <v>21185.344509487801</v>
      </c>
      <c r="AE20">
        <f t="shared" si="3"/>
        <v>0</v>
      </c>
      <c r="AF20">
        <f t="shared" si="4"/>
        <v>0</v>
      </c>
      <c r="AG20">
        <f t="shared" si="4"/>
        <v>-20.093282384772223</v>
      </c>
      <c r="AH20">
        <f t="shared" si="5"/>
        <v>-4630.7550804008242</v>
      </c>
      <c r="AI20">
        <f t="shared" si="6"/>
        <v>-4650.8483627855967</v>
      </c>
      <c r="AJ20">
        <f t="shared" si="7"/>
        <v>229.82676229238859</v>
      </c>
      <c r="AK20">
        <f t="shared" si="22"/>
        <v>92.085236468654813</v>
      </c>
      <c r="AL20">
        <f t="shared" si="8"/>
        <v>-4328.9363640245529</v>
      </c>
      <c r="AN20">
        <f t="shared" si="9"/>
        <v>0</v>
      </c>
      <c r="AO20">
        <f t="shared" si="9"/>
        <v>0</v>
      </c>
      <c r="AP20">
        <f t="shared" si="9"/>
        <v>-6.721138534727217</v>
      </c>
      <c r="AQ20">
        <f t="shared" si="9"/>
        <v>-1548.9727272908494</v>
      </c>
      <c r="AR20">
        <f t="shared" si="9"/>
        <v>-1555.6938658255767</v>
      </c>
      <c r="AS20">
        <f t="shared" si="9"/>
        <v>76.876315117415587</v>
      </c>
      <c r="AT20">
        <f t="shared" si="9"/>
        <v>30.802216355551405</v>
      </c>
      <c r="AU20">
        <f t="shared" si="9"/>
        <v>-1448.0153343526097</v>
      </c>
      <c r="AW20">
        <v>17</v>
      </c>
      <c r="AX20">
        <f>IF(Z20&gt;0, (R20*SUMPRODUCT(K20:$K$98, X20:$X$98)-K20*$AZ$3)/Z20, 0)</f>
        <v>26358.740328985772</v>
      </c>
    </row>
    <row r="21" spans="5:50" x14ac:dyDescent="0.25">
      <c r="E21">
        <v>2021</v>
      </c>
      <c r="F21" s="15">
        <v>1.2999999999999999E-3</v>
      </c>
      <c r="G21" s="15">
        <v>1.6000000000000001E-3</v>
      </c>
      <c r="H21" s="5">
        <f t="shared" si="10"/>
        <v>5.16E-2</v>
      </c>
      <c r="I21" s="5">
        <f t="shared" si="11"/>
        <v>1.0516000000000001</v>
      </c>
      <c r="J21">
        <f t="shared" si="12"/>
        <v>0.95093191327500948</v>
      </c>
      <c r="K21">
        <f t="shared" si="20"/>
        <v>0.31808367611745975</v>
      </c>
      <c r="L21" s="2">
        <v>18</v>
      </c>
      <c r="M21" s="6">
        <v>6.8024940000000001E-3</v>
      </c>
      <c r="Q21" s="4">
        <f t="shared" si="21"/>
        <v>25</v>
      </c>
      <c r="R21">
        <f t="shared" si="0"/>
        <v>1000000</v>
      </c>
      <c r="S21">
        <f t="shared" si="1"/>
        <v>26153.054866567698</v>
      </c>
      <c r="U21">
        <f t="shared" si="13"/>
        <v>6.8024940000000001E-3</v>
      </c>
      <c r="V21">
        <f t="shared" si="14"/>
        <v>0.01</v>
      </c>
      <c r="W21">
        <f t="shared" si="15"/>
        <v>0.80373129539088894</v>
      </c>
      <c r="X21">
        <f t="shared" si="16"/>
        <v>5.4673773145087496E-3</v>
      </c>
      <c r="Y21">
        <f t="shared" si="17"/>
        <v>8.037312953908889E-3</v>
      </c>
      <c r="Z21">
        <f t="shared" si="18"/>
        <v>0.79022660512247134</v>
      </c>
      <c r="AB21">
        <f t="shared" si="19"/>
        <v>21185.344509487801</v>
      </c>
      <c r="AC21">
        <f t="shared" si="2"/>
        <v>20666.83976078952</v>
      </c>
      <c r="AE21">
        <f t="shared" si="3"/>
        <v>0</v>
      </c>
      <c r="AF21">
        <f t="shared" si="4"/>
        <v>0</v>
      </c>
      <c r="AG21">
        <f t="shared" si="4"/>
        <v>-19.755665128061782</v>
      </c>
      <c r="AH21">
        <f t="shared" si="5"/>
        <v>-5467.3773145087498</v>
      </c>
      <c r="AI21">
        <f t="shared" si="6"/>
        <v>-5487.1329796368118</v>
      </c>
      <c r="AJ21">
        <f t="shared" si="7"/>
        <v>518.50474869828031</v>
      </c>
      <c r="AK21">
        <f t="shared" si="22"/>
        <v>33.89655121518048</v>
      </c>
      <c r="AL21">
        <f t="shared" si="8"/>
        <v>-4934.7316797233507</v>
      </c>
      <c r="AN21">
        <f t="shared" si="9"/>
        <v>0</v>
      </c>
      <c r="AO21">
        <f t="shared" si="9"/>
        <v>0</v>
      </c>
      <c r="AP21">
        <f t="shared" si="9"/>
        <v>-6.2839545880793981</v>
      </c>
      <c r="AQ21">
        <f t="shared" si="9"/>
        <v>-1739.0834749201481</v>
      </c>
      <c r="AR21">
        <f t="shared" si="9"/>
        <v>-1745.3674295082276</v>
      </c>
      <c r="AS21">
        <f t="shared" si="9"/>
        <v>164.92789655030865</v>
      </c>
      <c r="AT21">
        <f t="shared" si="9"/>
        <v>10.781939618228355</v>
      </c>
      <c r="AU21">
        <f t="shared" si="9"/>
        <v>-1569.6575933396903</v>
      </c>
      <c r="AW21">
        <v>18</v>
      </c>
      <c r="AX21">
        <f>IF(Z21&gt;0, (R21*SUMPRODUCT(K21:$K$98, X21:$X$98)-K21*$AZ$3)/Z21, 0)</f>
        <v>26153.054866567698</v>
      </c>
    </row>
    <row r="22" spans="5:50" x14ac:dyDescent="0.25">
      <c r="E22">
        <v>2022</v>
      </c>
      <c r="F22" s="15">
        <v>0.02</v>
      </c>
      <c r="G22" s="15">
        <v>2.1000000000000001E-2</v>
      </c>
      <c r="H22" s="5">
        <f t="shared" si="10"/>
        <v>7.1000000000000008E-2</v>
      </c>
      <c r="I22" s="5">
        <f t="shared" si="11"/>
        <v>1.071</v>
      </c>
      <c r="J22">
        <f t="shared" si="12"/>
        <v>0.93370681605975725</v>
      </c>
      <c r="K22">
        <f t="shared" si="20"/>
        <v>0.29699689646821636</v>
      </c>
      <c r="L22" s="2">
        <v>19</v>
      </c>
      <c r="M22" s="6">
        <v>8.090557E-3</v>
      </c>
      <c r="Q22" s="4">
        <f t="shared" si="21"/>
        <v>25</v>
      </c>
      <c r="R22">
        <f t="shared" si="0"/>
        <v>1000000</v>
      </c>
      <c r="S22">
        <f t="shared" si="1"/>
        <v>26099.811186091451</v>
      </c>
      <c r="U22">
        <f t="shared" si="13"/>
        <v>8.090557E-3</v>
      </c>
      <c r="V22">
        <f t="shared" si="14"/>
        <v>0.01</v>
      </c>
      <c r="W22">
        <f t="shared" si="15"/>
        <v>0.79022660512247134</v>
      </c>
      <c r="X22">
        <f t="shared" si="16"/>
        <v>6.393373391659846E-3</v>
      </c>
      <c r="Y22">
        <f t="shared" si="17"/>
        <v>7.9022660512247135E-3</v>
      </c>
      <c r="Z22">
        <f t="shared" si="18"/>
        <v>0.77593096567958686</v>
      </c>
      <c r="AB22">
        <f t="shared" si="19"/>
        <v>20666.83976078952</v>
      </c>
      <c r="AC22">
        <f t="shared" si="2"/>
        <v>20251.651697678823</v>
      </c>
      <c r="AE22">
        <f t="shared" si="3"/>
        <v>0</v>
      </c>
      <c r="AF22">
        <f t="shared" si="4"/>
        <v>0</v>
      </c>
      <c r="AG22">
        <f t="shared" si="4"/>
        <v>-19.39827414198967</v>
      </c>
      <c r="AH22">
        <f t="shared" si="5"/>
        <v>-6393.3733916598458</v>
      </c>
      <c r="AI22">
        <f t="shared" si="6"/>
        <v>-6412.7716658018353</v>
      </c>
      <c r="AJ22">
        <f t="shared" si="7"/>
        <v>415.18806311069784</v>
      </c>
      <c r="AK22">
        <f t="shared" si="22"/>
        <v>434.00363497657997</v>
      </c>
      <c r="AL22">
        <f t="shared" si="8"/>
        <v>-5563.5799677145578</v>
      </c>
      <c r="AN22">
        <f t="shared" si="9"/>
        <v>0</v>
      </c>
      <c r="AO22">
        <f t="shared" si="9"/>
        <v>0</v>
      </c>
      <c r="AP22">
        <f t="shared" si="9"/>
        <v>-5.7612272170105845</v>
      </c>
      <c r="AQ22">
        <f t="shared" si="9"/>
        <v>-1898.8120552854484</v>
      </c>
      <c r="AR22">
        <f t="shared" si="9"/>
        <v>-1904.5732825024591</v>
      </c>
      <c r="AS22">
        <f t="shared" si="9"/>
        <v>123.30956619452721</v>
      </c>
      <c r="AT22">
        <f t="shared" si="9"/>
        <v>128.89773264396888</v>
      </c>
      <c r="AU22">
        <f t="shared" si="9"/>
        <v>-1652.3659836639631</v>
      </c>
      <c r="AW22">
        <v>19</v>
      </c>
      <c r="AX22">
        <f>IF(Z22&gt;0, (R22*SUMPRODUCT(K22:$K$98, X22:$X$98)-K22*$AZ$3)/Z22, 0)</f>
        <v>26099.811186091451</v>
      </c>
    </row>
    <row r="23" spans="5:50" x14ac:dyDescent="0.25">
      <c r="E23">
        <v>2023</v>
      </c>
      <c r="F23" s="15">
        <v>5.3900000000000003E-2</v>
      </c>
      <c r="G23" s="15"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0.26517580041805033</v>
      </c>
      <c r="L23" s="2">
        <v>20</v>
      </c>
      <c r="M23" s="6">
        <v>9.5159809999999997E-3</v>
      </c>
      <c r="Q23" s="4">
        <f t="shared" si="21"/>
        <v>25</v>
      </c>
      <c r="R23">
        <f t="shared" si="0"/>
        <v>1000000</v>
      </c>
      <c r="S23">
        <f t="shared" si="1"/>
        <v>26749.465163462348</v>
      </c>
      <c r="U23">
        <f t="shared" si="13"/>
        <v>9.5159809999999997E-3</v>
      </c>
      <c r="V23">
        <f t="shared" si="14"/>
        <v>0.01</v>
      </c>
      <c r="W23">
        <f t="shared" si="15"/>
        <v>0.77593096567958686</v>
      </c>
      <c r="X23">
        <f t="shared" si="16"/>
        <v>7.3837443267186003E-3</v>
      </c>
      <c r="Y23">
        <f t="shared" si="17"/>
        <v>7.7593096567958684E-3</v>
      </c>
      <c r="Z23">
        <f t="shared" si="18"/>
        <v>0.76078791169607241</v>
      </c>
      <c r="AB23">
        <f t="shared" si="19"/>
        <v>20251.651697678823</v>
      </c>
      <c r="AC23">
        <f t="shared" si="2"/>
        <v>20350.669740697358</v>
      </c>
      <c r="AE23">
        <f t="shared" si="3"/>
        <v>0</v>
      </c>
      <c r="AF23">
        <f t="shared" si="4"/>
        <v>0</v>
      </c>
      <c r="AG23">
        <f t="shared" si="4"/>
        <v>-19.019697792401811</v>
      </c>
      <c r="AH23">
        <f t="shared" si="5"/>
        <v>-7383.7443267186</v>
      </c>
      <c r="AI23">
        <f t="shared" si="6"/>
        <v>-7402.7640245110015</v>
      </c>
      <c r="AJ23">
        <f t="shared" si="7"/>
        <v>-99.018043018535536</v>
      </c>
      <c r="AK23">
        <f t="shared" si="22"/>
        <v>1417.6156188375178</v>
      </c>
      <c r="AL23">
        <f t="shared" si="8"/>
        <v>-6084.166448692019</v>
      </c>
      <c r="AN23">
        <f t="shared" si="9"/>
        <v>0</v>
      </c>
      <c r="AO23">
        <f t="shared" si="9"/>
        <v>0</v>
      </c>
      <c r="AP23">
        <f t="shared" si="9"/>
        <v>-5.0435635858095749</v>
      </c>
      <c r="AQ23">
        <f t="shared" si="9"/>
        <v>-1957.990311919843</v>
      </c>
      <c r="AR23">
        <f t="shared" si="9"/>
        <v>-1963.0338755056523</v>
      </c>
      <c r="AS23">
        <f t="shared" si="9"/>
        <v>-26.257188813269103</v>
      </c>
      <c r="AT23">
        <f t="shared" si="9"/>
        <v>375.91735641036854</v>
      </c>
      <c r="AU23">
        <f t="shared" si="9"/>
        <v>-1613.3737079085529</v>
      </c>
      <c r="AW23">
        <v>20</v>
      </c>
      <c r="AX23">
        <f>IF(Z23&gt;0, (R23*SUMPRODUCT(K23:$K$98, X23:$X$98)-K23*$AZ$3)/Z23, 0)</f>
        <v>26749.465163462348</v>
      </c>
    </row>
    <row r="24" spans="5:50" x14ac:dyDescent="0.25">
      <c r="E24">
        <v>2024</v>
      </c>
      <c r="F24" s="5">
        <v>3.5571999999999999E-2</v>
      </c>
      <c r="G24" s="5"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0.23676410751611635</v>
      </c>
      <c r="L24" s="2">
        <v>21</v>
      </c>
      <c r="M24" s="6">
        <v>1.1135328E-2</v>
      </c>
      <c r="Q24" s="4">
        <f t="shared" si="21"/>
        <v>25</v>
      </c>
      <c r="R24">
        <f t="shared" si="0"/>
        <v>1000000</v>
      </c>
      <c r="S24">
        <f t="shared" si="1"/>
        <v>27093.095822444076</v>
      </c>
      <c r="U24">
        <f t="shared" si="13"/>
        <v>1.1135328E-2</v>
      </c>
      <c r="V24">
        <f t="shared" si="14"/>
        <v>0.01</v>
      </c>
      <c r="W24">
        <f t="shared" si="15"/>
        <v>0.76078791169607241</v>
      </c>
      <c r="X24">
        <f t="shared" si="16"/>
        <v>8.4716229351708017E-3</v>
      </c>
      <c r="Y24">
        <f t="shared" si="17"/>
        <v>7.6078791169607246E-3</v>
      </c>
      <c r="Z24">
        <f t="shared" si="18"/>
        <v>0.74470840964394092</v>
      </c>
      <c r="AB24">
        <f t="shared" si="19"/>
        <v>20350.669740697358</v>
      </c>
      <c r="AC24">
        <f t="shared" si="2"/>
        <v>20176.456302263228</v>
      </c>
      <c r="AE24">
        <f t="shared" si="3"/>
        <v>0</v>
      </c>
      <c r="AF24">
        <f t="shared" si="4"/>
        <v>0</v>
      </c>
      <c r="AG24">
        <f t="shared" si="4"/>
        <v>-18.617710241098521</v>
      </c>
      <c r="AH24">
        <f t="shared" si="5"/>
        <v>-8471.6229351708025</v>
      </c>
      <c r="AI24">
        <f t="shared" si="6"/>
        <v>-8490.2406454119009</v>
      </c>
      <c r="AJ24">
        <f t="shared" si="7"/>
        <v>174.21343843412978</v>
      </c>
      <c r="AK24">
        <f t="shared" si="22"/>
        <v>1424.5468818488152</v>
      </c>
      <c r="AL24">
        <f t="shared" si="8"/>
        <v>-6891.4803251289559</v>
      </c>
      <c r="AN24">
        <f t="shared" si="9"/>
        <v>0</v>
      </c>
      <c r="AO24">
        <f t="shared" si="9"/>
        <v>0</v>
      </c>
      <c r="AP24">
        <f t="shared" si="9"/>
        <v>-4.4080055492273509</v>
      </c>
      <c r="AQ24">
        <f t="shared" si="9"/>
        <v>-2005.7762434587771</v>
      </c>
      <c r="AR24">
        <f t="shared" si="9"/>
        <v>-2010.1842490080044</v>
      </c>
      <c r="AS24">
        <f t="shared" si="9"/>
        <v>41.247489268170618</v>
      </c>
      <c r="AT24">
        <f t="shared" si="9"/>
        <v>337.28157109580116</v>
      </c>
      <c r="AU24">
        <f t="shared" si="9"/>
        <v>-1631.6551886440325</v>
      </c>
      <c r="AW24">
        <v>21</v>
      </c>
      <c r="AX24">
        <f>IF(Z24&gt;0, (R24*SUMPRODUCT(K24:$K$98, X24:$X$98)-K24*$AZ$3)/Z24, 0)</f>
        <v>27093.095822444076</v>
      </c>
    </row>
    <row r="25" spans="5:50" x14ac:dyDescent="0.25">
      <c r="E25">
        <v>2025</v>
      </c>
      <c r="F25" s="5">
        <v>3.5571999999999999E-2</v>
      </c>
      <c r="G25" s="5"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0.21139652456796101</v>
      </c>
      <c r="L25" s="2">
        <v>22</v>
      </c>
      <c r="M25" s="6">
        <v>1.2969985999999999E-2</v>
      </c>
      <c r="Q25" s="4">
        <f t="shared" si="21"/>
        <v>25</v>
      </c>
      <c r="R25">
        <f t="shared" si="0"/>
        <v>1000000</v>
      </c>
      <c r="S25">
        <f t="shared" si="1"/>
        <v>27162.274529649647</v>
      </c>
      <c r="U25">
        <f t="shared" si="13"/>
        <v>1.2969985999999999E-2</v>
      </c>
      <c r="V25">
        <f t="shared" si="14"/>
        <v>0.01</v>
      </c>
      <c r="W25">
        <f t="shared" si="15"/>
        <v>0.74470840964394092</v>
      </c>
      <c r="X25">
        <f t="shared" si="16"/>
        <v>9.658857647164178E-3</v>
      </c>
      <c r="Y25">
        <f t="shared" si="17"/>
        <v>7.4470840964394091E-3</v>
      </c>
      <c r="Z25">
        <f t="shared" si="18"/>
        <v>0.72760246790033722</v>
      </c>
      <c r="AB25">
        <f t="shared" si="19"/>
        <v>20176.456302263228</v>
      </c>
      <c r="AC25">
        <f t="shared" si="2"/>
        <v>19763.337981559554</v>
      </c>
      <c r="AE25">
        <f t="shared" si="3"/>
        <v>0</v>
      </c>
      <c r="AF25">
        <f t="shared" si="4"/>
        <v>0</v>
      </c>
      <c r="AG25">
        <f t="shared" si="4"/>
        <v>-18.19006169750843</v>
      </c>
      <c r="AH25">
        <f t="shared" si="5"/>
        <v>-9658.8576471641773</v>
      </c>
      <c r="AI25">
        <f t="shared" si="6"/>
        <v>-9677.0477088616863</v>
      </c>
      <c r="AJ25">
        <f t="shared" si="7"/>
        <v>413.11832070367382</v>
      </c>
      <c r="AK25">
        <f t="shared" si="22"/>
        <v>1412.3519411584261</v>
      </c>
      <c r="AL25">
        <f t="shared" si="8"/>
        <v>-7851.5774469995868</v>
      </c>
      <c r="AN25">
        <f t="shared" si="9"/>
        <v>0</v>
      </c>
      <c r="AO25">
        <f t="shared" si="9"/>
        <v>0</v>
      </c>
      <c r="AP25">
        <f t="shared" si="9"/>
        <v>-3.8453158245300676</v>
      </c>
      <c r="AQ25">
        <f t="shared" si="9"/>
        <v>-2041.84893790718</v>
      </c>
      <c r="AR25">
        <f t="shared" si="9"/>
        <v>-2045.6942537317102</v>
      </c>
      <c r="AS25">
        <f t="shared" si="9"/>
        <v>87.331777232108976</v>
      </c>
      <c r="AT25">
        <f t="shared" si="9"/>
        <v>298.56629182770467</v>
      </c>
      <c r="AU25">
        <f t="shared" si="9"/>
        <v>-1659.7961846718968</v>
      </c>
      <c r="AW25">
        <v>22</v>
      </c>
      <c r="AX25">
        <f>IF(Z25&gt;0, (R25*SUMPRODUCT(K25:$K$98, X25:$X$98)-K25*$AZ$3)/Z25, 0)</f>
        <v>27162.274529649647</v>
      </c>
    </row>
    <row r="26" spans="5:50" x14ac:dyDescent="0.25">
      <c r="E26">
        <v>2026</v>
      </c>
      <c r="F26" s="5">
        <v>3.5571999999999999E-2</v>
      </c>
      <c r="G26" s="5"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0.18874689693567948</v>
      </c>
      <c r="L26" s="2">
        <v>23</v>
      </c>
      <c r="M26" s="6">
        <v>1.4883069000000001E-2</v>
      </c>
      <c r="Q26" s="4">
        <f t="shared" si="21"/>
        <v>25</v>
      </c>
      <c r="R26">
        <f t="shared" si="0"/>
        <v>1000000</v>
      </c>
      <c r="S26">
        <f t="shared" si="1"/>
        <v>26981.779974839603</v>
      </c>
      <c r="U26">
        <f t="shared" si="13"/>
        <v>1.4883069000000001E-2</v>
      </c>
      <c r="V26">
        <f t="shared" si="14"/>
        <v>0.01</v>
      </c>
      <c r="W26">
        <f t="shared" si="15"/>
        <v>0.72760246790033722</v>
      </c>
      <c r="X26">
        <f t="shared" si="16"/>
        <v>1.0828957734331004E-2</v>
      </c>
      <c r="Y26">
        <f t="shared" si="17"/>
        <v>7.2760246790033725E-3</v>
      </c>
      <c r="Z26">
        <f t="shared" si="18"/>
        <v>0.70949748548700287</v>
      </c>
      <c r="AB26">
        <f t="shared" si="19"/>
        <v>19763.337981559554</v>
      </c>
      <c r="AC26">
        <f t="shared" si="2"/>
        <v>19143.505046112266</v>
      </c>
      <c r="AE26">
        <f t="shared" si="3"/>
        <v>0</v>
      </c>
      <c r="AF26">
        <f t="shared" si="4"/>
        <v>0</v>
      </c>
      <c r="AG26">
        <f t="shared" si="4"/>
        <v>-17.737437137175071</v>
      </c>
      <c r="AH26">
        <f t="shared" si="5"/>
        <v>-10828.957734331005</v>
      </c>
      <c r="AI26">
        <f t="shared" si="6"/>
        <v>-10846.69517146818</v>
      </c>
      <c r="AJ26">
        <f t="shared" si="7"/>
        <v>619.83293544728804</v>
      </c>
      <c r="AK26">
        <f t="shared" si="22"/>
        <v>1383.4336587091689</v>
      </c>
      <c r="AL26">
        <f t="shared" si="8"/>
        <v>-8843.4285773117226</v>
      </c>
      <c r="AN26">
        <f t="shared" si="9"/>
        <v>0</v>
      </c>
      <c r="AO26">
        <f t="shared" si="9"/>
        <v>0</v>
      </c>
      <c r="AP26">
        <f t="shared" si="9"/>
        <v>-3.3478862192334766</v>
      </c>
      <c r="AQ26">
        <f t="shared" si="9"/>
        <v>-2043.9321694026032</v>
      </c>
      <c r="AR26">
        <f t="shared" si="9"/>
        <v>-2047.2800556218367</v>
      </c>
      <c r="AS26">
        <f t="shared" si="9"/>
        <v>116.99154318420895</v>
      </c>
      <c r="AT26">
        <f t="shared" si="9"/>
        <v>261.11881019772949</v>
      </c>
      <c r="AU26">
        <f t="shared" si="9"/>
        <v>-1669.1697022398982</v>
      </c>
      <c r="AW26">
        <v>23</v>
      </c>
      <c r="AX26">
        <f>IF(Z26&gt;0, (R26*SUMPRODUCT(K26:$K$98, X26:$X$98)-K26*$AZ$3)/Z26, 0)</f>
        <v>26981.779974839603</v>
      </c>
    </row>
    <row r="27" spans="5:50" x14ac:dyDescent="0.25">
      <c r="E27">
        <v>2027</v>
      </c>
      <c r="F27" s="5">
        <v>3.5571999999999999E-2</v>
      </c>
      <c r="G27" s="5"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0.16852401512114237</v>
      </c>
      <c r="L27" s="2">
        <v>24</v>
      </c>
      <c r="M27" s="6">
        <v>1.6930661E-2</v>
      </c>
      <c r="Q27" s="4">
        <f t="shared" si="21"/>
        <v>25</v>
      </c>
      <c r="R27">
        <f t="shared" si="0"/>
        <v>1000000</v>
      </c>
      <c r="S27">
        <f t="shared" si="1"/>
        <v>26607.024132197115</v>
      </c>
      <c r="U27">
        <f t="shared" si="13"/>
        <v>1.6930661E-2</v>
      </c>
      <c r="V27">
        <f t="shared" si="14"/>
        <v>0.01</v>
      </c>
      <c r="W27">
        <f t="shared" si="15"/>
        <v>0.70949748548700287</v>
      </c>
      <c r="X27">
        <f t="shared" si="16"/>
        <v>1.2012261407132865E-2</v>
      </c>
      <c r="Y27">
        <f t="shared" si="17"/>
        <v>7.0949748548700285E-3</v>
      </c>
      <c r="Z27">
        <f t="shared" si="18"/>
        <v>0.69039024922500003</v>
      </c>
      <c r="AB27">
        <f t="shared" si="19"/>
        <v>19143.505046112266</v>
      </c>
      <c r="AC27">
        <f t="shared" si="2"/>
        <v>18369.230021763156</v>
      </c>
      <c r="AE27">
        <f t="shared" si="3"/>
        <v>0</v>
      </c>
      <c r="AF27">
        <f t="shared" si="4"/>
        <v>0</v>
      </c>
      <c r="AG27">
        <f t="shared" si="4"/>
        <v>-17.259756230625001</v>
      </c>
      <c r="AH27">
        <f t="shared" si="5"/>
        <v>-12012.261407132866</v>
      </c>
      <c r="AI27">
        <f t="shared" si="6"/>
        <v>-12029.521163363492</v>
      </c>
      <c r="AJ27">
        <f t="shared" si="7"/>
        <v>774.27502434911003</v>
      </c>
      <c r="AK27">
        <f t="shared" si="22"/>
        <v>1340.0453532278589</v>
      </c>
      <c r="AL27">
        <f t="shared" si="8"/>
        <v>-9915.2007857865228</v>
      </c>
      <c r="AN27">
        <f t="shared" si="9"/>
        <v>0</v>
      </c>
      <c r="AO27">
        <f t="shared" si="9"/>
        <v>0</v>
      </c>
      <c r="AP27">
        <f t="shared" si="9"/>
        <v>-2.9086834199970788</v>
      </c>
      <c r="AQ27">
        <f t="shared" si="9"/>
        <v>-2024.354523014774</v>
      </c>
      <c r="AR27">
        <f t="shared" si="9"/>
        <v>-2027.2632064347713</v>
      </c>
      <c r="AS27">
        <f t="shared" si="9"/>
        <v>130.48393591133231</v>
      </c>
      <c r="AT27">
        <f t="shared" si="9"/>
        <v>225.82982337038825</v>
      </c>
      <c r="AU27">
        <f t="shared" si="9"/>
        <v>-1670.9494471530506</v>
      </c>
      <c r="AW27">
        <v>24</v>
      </c>
      <c r="AX27">
        <f>IF(Z27&gt;0, (R27*SUMPRODUCT(K27:$K$98, X27:$X$98)-K27*$AZ$3)/Z27, 0)</f>
        <v>26607.024132197115</v>
      </c>
    </row>
    <row r="28" spans="5:50" x14ac:dyDescent="0.25">
      <c r="E28">
        <v>2028</v>
      </c>
      <c r="F28" s="5">
        <v>3.5571999999999999E-2</v>
      </c>
      <c r="G28" s="5"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0.15046787064387712</v>
      </c>
      <c r="L28" s="2">
        <v>25</v>
      </c>
      <c r="M28" s="6">
        <v>1.9185959999999998E-2</v>
      </c>
      <c r="Q28" s="4">
        <f t="shared" si="21"/>
        <v>25</v>
      </c>
      <c r="R28">
        <f t="shared" si="0"/>
        <v>1000000</v>
      </c>
      <c r="S28">
        <f t="shared" si="1"/>
        <v>26077.947726716618</v>
      </c>
      <c r="U28">
        <f t="shared" si="13"/>
        <v>1.9185959999999998E-2</v>
      </c>
      <c r="V28">
        <f t="shared" si="14"/>
        <v>0.01</v>
      </c>
      <c r="W28">
        <f t="shared" si="15"/>
        <v>0.69039024922500003</v>
      </c>
      <c r="X28">
        <f t="shared" si="16"/>
        <v>1.324579970602088E-2</v>
      </c>
      <c r="Y28">
        <f t="shared" si="17"/>
        <v>6.9039024922500003E-3</v>
      </c>
      <c r="Z28">
        <f t="shared" si="18"/>
        <v>0.67024054702672908</v>
      </c>
      <c r="AB28">
        <f t="shared" si="19"/>
        <v>18369.230021763156</v>
      </c>
      <c r="AC28">
        <f t="shared" si="2"/>
        <v>17478.497949688994</v>
      </c>
      <c r="AE28">
        <f t="shared" si="3"/>
        <v>0</v>
      </c>
      <c r="AF28">
        <f t="shared" si="4"/>
        <v>0</v>
      </c>
      <c r="AG28">
        <f t="shared" si="4"/>
        <v>-16.756013675668228</v>
      </c>
      <c r="AH28">
        <f t="shared" si="5"/>
        <v>-13245.79970602088</v>
      </c>
      <c r="AI28">
        <f t="shared" si="6"/>
        <v>-13262.555719696547</v>
      </c>
      <c r="AJ28">
        <f t="shared" si="7"/>
        <v>890.73207207416272</v>
      </c>
      <c r="AK28">
        <f t="shared" si="22"/>
        <v>1285.8461015234211</v>
      </c>
      <c r="AL28">
        <f t="shared" si="8"/>
        <v>-11085.977546098964</v>
      </c>
      <c r="AN28">
        <f t="shared" si="9"/>
        <v>0</v>
      </c>
      <c r="AO28">
        <f t="shared" si="9"/>
        <v>0</v>
      </c>
      <c r="AP28">
        <f t="shared" si="9"/>
        <v>-2.5212416982574828</v>
      </c>
      <c r="AQ28">
        <f t="shared" si="9"/>
        <v>-1993.0672767402555</v>
      </c>
      <c r="AR28">
        <f t="shared" si="9"/>
        <v>-1995.5885184385127</v>
      </c>
      <c r="AS28">
        <f t="shared" si="9"/>
        <v>134.02655819920776</v>
      </c>
      <c r="AT28">
        <f t="shared" si="9"/>
        <v>193.47852487195982</v>
      </c>
      <c r="AU28">
        <f t="shared" si="9"/>
        <v>-1668.0834353673451</v>
      </c>
      <c r="AW28">
        <v>25</v>
      </c>
      <c r="AX28">
        <f>IF(Z28&gt;0, (R28*SUMPRODUCT(K28:$K$98, X28:$X$98)-K28*$AZ$3)/Z28, 0)</f>
        <v>26077.947726716618</v>
      </c>
    </row>
    <row r="29" spans="5:50" x14ac:dyDescent="0.25">
      <c r="E29">
        <v>2029</v>
      </c>
      <c r="F29" s="5">
        <v>3.5571999999999999E-2</v>
      </c>
      <c r="G29" s="5"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0.13434631307489028</v>
      </c>
      <c r="L29" s="2">
        <v>26</v>
      </c>
      <c r="M29" s="6">
        <v>2.1884238E-2</v>
      </c>
      <c r="Q29" s="4">
        <f t="shared" si="21"/>
        <v>25</v>
      </c>
      <c r="R29">
        <f t="shared" si="0"/>
        <v>1000000</v>
      </c>
      <c r="S29">
        <f t="shared" si="1"/>
        <v>25425.096616763109</v>
      </c>
      <c r="U29">
        <f t="shared" si="13"/>
        <v>2.1884238E-2</v>
      </c>
      <c r="V29">
        <f t="shared" si="14"/>
        <v>0.01</v>
      </c>
      <c r="W29">
        <f t="shared" si="15"/>
        <v>0.67024054702672908</v>
      </c>
      <c r="X29">
        <f t="shared" si="16"/>
        <v>1.4667703648383133E-2</v>
      </c>
      <c r="Y29">
        <f t="shared" si="17"/>
        <v>6.7024054702672911E-3</v>
      </c>
      <c r="Z29">
        <f t="shared" si="18"/>
        <v>0.64887043790807875</v>
      </c>
      <c r="AB29">
        <f t="shared" si="19"/>
        <v>17478.497949688994</v>
      </c>
      <c r="AC29">
        <f t="shared" si="2"/>
        <v>16497.59357557429</v>
      </c>
      <c r="AE29">
        <f t="shared" si="3"/>
        <v>0</v>
      </c>
      <c r="AF29">
        <f t="shared" si="4"/>
        <v>0</v>
      </c>
      <c r="AG29">
        <f t="shared" si="4"/>
        <v>-16.22176094770197</v>
      </c>
      <c r="AH29">
        <f t="shared" si="5"/>
        <v>-14667.703648383133</v>
      </c>
      <c r="AI29">
        <f t="shared" si="6"/>
        <v>-14683.925409330834</v>
      </c>
      <c r="AJ29">
        <f t="shared" si="7"/>
        <v>980.90437411470339</v>
      </c>
      <c r="AK29">
        <f t="shared" si="22"/>
        <v>1223.4948564782296</v>
      </c>
      <c r="AL29">
        <f t="shared" si="8"/>
        <v>-12479.5261787379</v>
      </c>
      <c r="AN29">
        <f t="shared" si="9"/>
        <v>0</v>
      </c>
      <c r="AO29">
        <f t="shared" si="9"/>
        <v>0</v>
      </c>
      <c r="AP29">
        <f t="shared" si="9"/>
        <v>-2.1793337749059978</v>
      </c>
      <c r="AQ29">
        <f t="shared" si="9"/>
        <v>-1970.5519064353907</v>
      </c>
      <c r="AR29">
        <f t="shared" si="9"/>
        <v>-1972.7312402102966</v>
      </c>
      <c r="AS29">
        <f t="shared" si="9"/>
        <v>131.78088614134325</v>
      </c>
      <c r="AT29">
        <f t="shared" si="9"/>
        <v>164.37202303394218</v>
      </c>
      <c r="AU29">
        <f t="shared" si="9"/>
        <v>-1676.5783310350112</v>
      </c>
      <c r="AW29">
        <v>26</v>
      </c>
      <c r="AX29">
        <f>IF(Z29&gt;0, (R29*SUMPRODUCT(K29:$K$98, X29:$X$98)-K29*$AZ$3)/Z29, 0)</f>
        <v>25425.096616763109</v>
      </c>
    </row>
    <row r="30" spans="5:50" x14ac:dyDescent="0.25">
      <c r="E30">
        <v>2030</v>
      </c>
      <c r="F30" s="5">
        <v>3.5571999999999999E-2</v>
      </c>
      <c r="G30" s="5"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0.11995206524543775</v>
      </c>
      <c r="L30" s="2">
        <v>27</v>
      </c>
      <c r="M30" s="6">
        <v>2.4761703999999999E-2</v>
      </c>
      <c r="Q30" s="4">
        <f t="shared" si="21"/>
        <v>25</v>
      </c>
      <c r="R30">
        <f t="shared" si="0"/>
        <v>1000000</v>
      </c>
      <c r="S30">
        <f t="shared" si="1"/>
        <v>24637.392533536735</v>
      </c>
      <c r="U30">
        <f t="shared" si="13"/>
        <v>2.4761703999999999E-2</v>
      </c>
      <c r="V30">
        <f t="shared" si="14"/>
        <v>0.01</v>
      </c>
      <c r="W30">
        <f t="shared" si="15"/>
        <v>0.64887043790807875</v>
      </c>
      <c r="X30">
        <f t="shared" si="16"/>
        <v>1.6067137717830225E-2</v>
      </c>
      <c r="Y30">
        <f t="shared" si="17"/>
        <v>6.4887043790807872E-3</v>
      </c>
      <c r="Z30">
        <f t="shared" si="18"/>
        <v>0.62631459581116777</v>
      </c>
      <c r="AB30">
        <f t="shared" si="19"/>
        <v>16497.59357557429</v>
      </c>
      <c r="AC30">
        <f t="shared" si="2"/>
        <v>15430.758546483143</v>
      </c>
      <c r="AE30">
        <f t="shared" si="3"/>
        <v>0</v>
      </c>
      <c r="AF30">
        <f t="shared" si="4"/>
        <v>0</v>
      </c>
      <c r="AG30">
        <f t="shared" si="4"/>
        <v>-15.657864895279195</v>
      </c>
      <c r="AH30">
        <f t="shared" si="5"/>
        <v>-16067.137717830225</v>
      </c>
      <c r="AI30">
        <f t="shared" si="6"/>
        <v>-16082.795582725505</v>
      </c>
      <c r="AJ30">
        <f t="shared" si="7"/>
        <v>1066.8350290911476</v>
      </c>
      <c r="AK30">
        <f t="shared" si="22"/>
        <v>1154.8315502902005</v>
      </c>
      <c r="AL30">
        <f t="shared" si="8"/>
        <v>-13861.129003344156</v>
      </c>
      <c r="AN30">
        <f t="shared" si="9"/>
        <v>0</v>
      </c>
      <c r="AO30">
        <f t="shared" si="9"/>
        <v>0</v>
      </c>
      <c r="AP30">
        <f t="shared" si="9"/>
        <v>-1.8781932315227794</v>
      </c>
      <c r="AQ30">
        <f t="shared" si="9"/>
        <v>-1927.2863518366048</v>
      </c>
      <c r="AR30">
        <f t="shared" si="9"/>
        <v>-1929.1645450681278</v>
      </c>
      <c r="AS30">
        <f t="shared" si="9"/>
        <v>127.96906501565982</v>
      </c>
      <c r="AT30">
        <f t="shared" si="9"/>
        <v>138.52442946790015</v>
      </c>
      <c r="AU30">
        <f t="shared" si="9"/>
        <v>-1662.6710505845679</v>
      </c>
      <c r="AW30">
        <v>27</v>
      </c>
      <c r="AX30">
        <f>IF(Z30&gt;0, (R30*SUMPRODUCT(K30:$K$98, X30:$X$98)-K30*$AZ$3)/Z30, 0)</f>
        <v>24637.392533536735</v>
      </c>
    </row>
    <row r="31" spans="5:50" x14ac:dyDescent="0.25">
      <c r="E31">
        <v>2031</v>
      </c>
      <c r="F31" s="5">
        <v>3.5571999999999999E-2</v>
      </c>
      <c r="G31" s="5"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0.10710005825485512</v>
      </c>
      <c r="L31" s="2">
        <v>28</v>
      </c>
      <c r="M31" s="6">
        <v>2.7627288E-2</v>
      </c>
      <c r="Q31" s="4">
        <f t="shared" si="21"/>
        <v>25</v>
      </c>
      <c r="R31">
        <f t="shared" si="0"/>
        <v>1000000</v>
      </c>
      <c r="S31">
        <f t="shared" si="1"/>
        <v>23741.863027490672</v>
      </c>
      <c r="U31">
        <f t="shared" si="13"/>
        <v>2.7627288E-2</v>
      </c>
      <c r="V31">
        <f t="shared" si="14"/>
        <v>0.01</v>
      </c>
      <c r="W31">
        <f t="shared" si="15"/>
        <v>0.62631459581116777</v>
      </c>
      <c r="X31">
        <f t="shared" si="16"/>
        <v>1.7303373717078727E-2</v>
      </c>
      <c r="Y31">
        <f t="shared" si="17"/>
        <v>6.263145958111678E-3</v>
      </c>
      <c r="Z31">
        <f t="shared" si="18"/>
        <v>0.60274807613597736</v>
      </c>
      <c r="AB31">
        <f t="shared" si="19"/>
        <v>15430.758546483143</v>
      </c>
      <c r="AC31">
        <f t="shared" si="2"/>
        <v>14310.362263703893</v>
      </c>
      <c r="AE31">
        <f t="shared" si="3"/>
        <v>0</v>
      </c>
      <c r="AF31">
        <f t="shared" si="4"/>
        <v>0</v>
      </c>
      <c r="AG31">
        <f t="shared" si="4"/>
        <v>-15.068701903399434</v>
      </c>
      <c r="AH31">
        <f t="shared" si="5"/>
        <v>-17303.373717078728</v>
      </c>
      <c r="AI31">
        <f t="shared" si="6"/>
        <v>-17318.442418982129</v>
      </c>
      <c r="AJ31">
        <f t="shared" si="7"/>
        <v>1120.3962827792493</v>
      </c>
      <c r="AK31">
        <f t="shared" si="22"/>
        <v>1080.1530982538202</v>
      </c>
      <c r="AL31">
        <f t="shared" si="8"/>
        <v>-15117.893037949059</v>
      </c>
      <c r="AN31">
        <f t="shared" si="9"/>
        <v>0</v>
      </c>
      <c r="AO31">
        <f t="shared" si="9"/>
        <v>0</v>
      </c>
      <c r="AP31">
        <f t="shared" si="9"/>
        <v>-1.6138588516791257</v>
      </c>
      <c r="AQ31">
        <f t="shared" si="9"/>
        <v>-1853.1923331046607</v>
      </c>
      <c r="AR31">
        <f t="shared" si="9"/>
        <v>-1854.8061919563402</v>
      </c>
      <c r="AS31">
        <f t="shared" si="9"/>
        <v>119.99450715418074</v>
      </c>
      <c r="AT31">
        <f t="shared" si="9"/>
        <v>115.68445974714639</v>
      </c>
      <c r="AU31">
        <f t="shared" si="9"/>
        <v>-1619.127225055013</v>
      </c>
      <c r="AW31">
        <v>28</v>
      </c>
      <c r="AX31">
        <f>IF(Z31&gt;0, (R31*SUMPRODUCT(K31:$K$98, X31:$X$98)-K31*$AZ$3)/Z31, 0)</f>
        <v>23741.863027490672</v>
      </c>
    </row>
    <row r="32" spans="5:50" x14ac:dyDescent="0.25">
      <c r="E32">
        <v>2032</v>
      </c>
      <c r="F32" s="5">
        <v>3.5571999999999999E-2</v>
      </c>
      <c r="G32" s="5"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9.562505201326349E-2</v>
      </c>
      <c r="L32" s="2">
        <v>29</v>
      </c>
      <c r="M32" s="6">
        <v>3.0780427999999999E-2</v>
      </c>
      <c r="Q32" s="4">
        <f t="shared" si="21"/>
        <v>25</v>
      </c>
      <c r="R32">
        <f t="shared" si="0"/>
        <v>1000000</v>
      </c>
      <c r="S32">
        <f t="shared" si="1"/>
        <v>22792.014005362704</v>
      </c>
      <c r="U32">
        <f t="shared" si="13"/>
        <v>3.0780427999999999E-2</v>
      </c>
      <c r="V32">
        <f t="shared" si="14"/>
        <v>0.01</v>
      </c>
      <c r="W32">
        <f t="shared" si="15"/>
        <v>0.60274807613597736</v>
      </c>
      <c r="X32">
        <f t="shared" si="16"/>
        <v>1.8552843759641967E-2</v>
      </c>
      <c r="Y32">
        <f t="shared" si="17"/>
        <v>6.0274807613597738E-3</v>
      </c>
      <c r="Z32">
        <f t="shared" si="18"/>
        <v>0.57816775161497569</v>
      </c>
      <c r="AB32">
        <f t="shared" si="19"/>
        <v>14310.362263703893</v>
      </c>
      <c r="AC32">
        <f t="shared" si="2"/>
        <v>13177.607492257592</v>
      </c>
      <c r="AE32">
        <f t="shared" si="3"/>
        <v>0</v>
      </c>
      <c r="AF32">
        <f t="shared" si="4"/>
        <v>0</v>
      </c>
      <c r="AG32">
        <f t="shared" si="4"/>
        <v>-14.454193790374392</v>
      </c>
      <c r="AH32">
        <f t="shared" si="5"/>
        <v>-18552.843759641968</v>
      </c>
      <c r="AI32">
        <f t="shared" si="6"/>
        <v>-18567.297953432342</v>
      </c>
      <c r="AJ32">
        <f t="shared" si="7"/>
        <v>1132.7547714463017</v>
      </c>
      <c r="AK32">
        <f t="shared" si="22"/>
        <v>1001.7253584592727</v>
      </c>
      <c r="AL32">
        <f t="shared" si="8"/>
        <v>-16432.817823526766</v>
      </c>
      <c r="AN32">
        <f t="shared" si="9"/>
        <v>0</v>
      </c>
      <c r="AO32">
        <f t="shared" si="9"/>
        <v>0</v>
      </c>
      <c r="AP32">
        <f t="shared" si="9"/>
        <v>-1.3821830330143414</v>
      </c>
      <c r="AQ32">
        <f t="shared" si="9"/>
        <v>-1774.1166495097141</v>
      </c>
      <c r="AR32">
        <f t="shared" si="9"/>
        <v>-1775.4988325427285</v>
      </c>
      <c r="AS32">
        <f t="shared" si="9"/>
        <v>108.31973393782499</v>
      </c>
      <c r="AT32">
        <f t="shared" si="9"/>
        <v>95.790039505672965</v>
      </c>
      <c r="AU32">
        <f t="shared" si="9"/>
        <v>-1571.3890590992303</v>
      </c>
      <c r="AW32">
        <v>29</v>
      </c>
      <c r="AX32">
        <f>IF(Z32&gt;0, (R32*SUMPRODUCT(K32:$K$98, X32:$X$98)-K32*$AZ$3)/Z32, 0)</f>
        <v>22792.014005362704</v>
      </c>
    </row>
    <row r="33" spans="5:50" x14ac:dyDescent="0.25">
      <c r="E33">
        <v>2033</v>
      </c>
      <c r="F33" s="5">
        <v>3.5571999999999999E-2</v>
      </c>
      <c r="G33" s="5"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8.5379510726128108E-2</v>
      </c>
      <c r="L33" s="2">
        <v>30</v>
      </c>
      <c r="M33" s="6">
        <v>3.4133669999999998E-2</v>
      </c>
      <c r="Q33" s="4">
        <f t="shared" si="21"/>
        <v>25</v>
      </c>
      <c r="R33">
        <f t="shared" si="0"/>
        <v>1000000</v>
      </c>
      <c r="S33">
        <f t="shared" si="1"/>
        <v>21798.090969278561</v>
      </c>
      <c r="U33">
        <f t="shared" si="13"/>
        <v>3.4133669999999998E-2</v>
      </c>
      <c r="V33">
        <f t="shared" si="14"/>
        <v>0.01</v>
      </c>
      <c r="W33">
        <f t="shared" si="15"/>
        <v>0.57816775161497569</v>
      </c>
      <c r="X33">
        <f t="shared" si="16"/>
        <v>1.9734987238267547E-2</v>
      </c>
      <c r="Y33">
        <f t="shared" si="17"/>
        <v>5.7816775161497573E-3</v>
      </c>
      <c r="Z33">
        <f t="shared" si="18"/>
        <v>0.55265108686055842</v>
      </c>
      <c r="AB33">
        <f t="shared" si="19"/>
        <v>13177.607492257592</v>
      </c>
      <c r="AC33">
        <f t="shared" si="2"/>
        <v>12046.73866565712</v>
      </c>
      <c r="AE33">
        <f t="shared" si="3"/>
        <v>0</v>
      </c>
      <c r="AF33">
        <f t="shared" si="4"/>
        <v>0</v>
      </c>
      <c r="AG33">
        <f t="shared" si="4"/>
        <v>-13.81627717151396</v>
      </c>
      <c r="AH33">
        <f t="shared" si="5"/>
        <v>-19734.987238267546</v>
      </c>
      <c r="AI33">
        <f t="shared" si="6"/>
        <v>-19748.80351543906</v>
      </c>
      <c r="AJ33">
        <f t="shared" si="7"/>
        <v>1130.8688266004719</v>
      </c>
      <c r="AK33">
        <f t="shared" si="22"/>
        <v>922.43252445803148</v>
      </c>
      <c r="AL33">
        <f t="shared" si="8"/>
        <v>-17695.502164380556</v>
      </c>
      <c r="AN33">
        <f t="shared" si="9"/>
        <v>0</v>
      </c>
      <c r="AO33">
        <f t="shared" si="9"/>
        <v>0</v>
      </c>
      <c r="AP33">
        <f t="shared" si="9"/>
        <v>-1.1796269849604351</v>
      </c>
      <c r="AQ33">
        <f t="shared" si="9"/>
        <v>-1684.9635545896651</v>
      </c>
      <c r="AR33">
        <f t="shared" si="9"/>
        <v>-1686.1431815746257</v>
      </c>
      <c r="AS33">
        <f t="shared" si="9"/>
        <v>96.553027110578896</v>
      </c>
      <c r="AT33">
        <f t="shared" si="9"/>
        <v>78.756837616093932</v>
      </c>
      <c r="AU33">
        <f t="shared" si="9"/>
        <v>-1510.8333168479528</v>
      </c>
      <c r="AW33">
        <v>30</v>
      </c>
      <c r="AX33">
        <f>IF(Z33&gt;0, (R33*SUMPRODUCT(K33:$K$98, X33:$X$98)-K33*$AZ$3)/Z33, 0)</f>
        <v>21798.090969278561</v>
      </c>
    </row>
    <row r="34" spans="5:50" x14ac:dyDescent="0.25">
      <c r="E34">
        <v>2034</v>
      </c>
      <c r="F34" s="5">
        <v>3.5571999999999999E-2</v>
      </c>
      <c r="G34" s="5"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7.6231706005471522E-2</v>
      </c>
      <c r="L34" s="2">
        <v>31</v>
      </c>
      <c r="M34" s="6">
        <v>3.7867151000000002E-2</v>
      </c>
      <c r="Q34" s="4">
        <f t="shared" si="21"/>
        <v>25</v>
      </c>
      <c r="R34">
        <f t="shared" si="0"/>
        <v>1000000</v>
      </c>
      <c r="S34">
        <f t="shared" si="1"/>
        <v>20783.277458529526</v>
      </c>
      <c r="U34">
        <f t="shared" si="13"/>
        <v>3.7867151000000002E-2</v>
      </c>
      <c r="V34">
        <f t="shared" si="14"/>
        <v>0.01</v>
      </c>
      <c r="W34">
        <f t="shared" si="15"/>
        <v>0.55265108686055842</v>
      </c>
      <c r="X34">
        <f t="shared" si="16"/>
        <v>2.0927322156462883E-2</v>
      </c>
      <c r="Y34">
        <f t="shared" si="17"/>
        <v>5.5265108686055843E-3</v>
      </c>
      <c r="Z34">
        <f t="shared" si="18"/>
        <v>0.52619725383548999</v>
      </c>
      <c r="AB34">
        <f t="shared" si="19"/>
        <v>12046.73866565712</v>
      </c>
      <c r="AC34">
        <f t="shared" si="2"/>
        <v>10936.103524379278</v>
      </c>
      <c r="AE34">
        <f t="shared" si="3"/>
        <v>0</v>
      </c>
      <c r="AF34">
        <f t="shared" si="4"/>
        <v>0</v>
      </c>
      <c r="AG34">
        <f t="shared" si="4"/>
        <v>-13.154931345887249</v>
      </c>
      <c r="AH34">
        <f t="shared" si="5"/>
        <v>-20927.322156462884</v>
      </c>
      <c r="AI34">
        <f t="shared" si="6"/>
        <v>-20940.477087808773</v>
      </c>
      <c r="AJ34">
        <f t="shared" si="7"/>
        <v>1110.6351412778422</v>
      </c>
      <c r="AK34">
        <f t="shared" si="22"/>
        <v>843.27170659599847</v>
      </c>
      <c r="AL34">
        <f t="shared" si="8"/>
        <v>-18986.570239934932</v>
      </c>
      <c r="AN34">
        <f t="shared" si="9"/>
        <v>0</v>
      </c>
      <c r="AO34">
        <f t="shared" si="9"/>
        <v>0</v>
      </c>
      <c r="AP34">
        <f t="shared" si="9"/>
        <v>-1.0028228588818386</v>
      </c>
      <c r="AQ34">
        <f t="shared" si="9"/>
        <v>-1595.3254701132689</v>
      </c>
      <c r="AR34">
        <f t="shared" si="9"/>
        <v>-1596.3282929721508</v>
      </c>
      <c r="AS34">
        <f t="shared" si="9"/>
        <v>84.665611569237797</v>
      </c>
      <c r="AT34">
        <f t="shared" si="9"/>
        <v>64.284040819958392</v>
      </c>
      <c r="AU34">
        <f t="shared" ref="AU34:AU89" si="23">AL34*$K34</f>
        <v>-1447.3786405829546</v>
      </c>
      <c r="AW34">
        <v>31</v>
      </c>
      <c r="AX34">
        <f>IF(Z34&gt;0, (R34*SUMPRODUCT(K34:$K$98, X34:$X$98)-K34*$AZ$3)/Z34, 0)</f>
        <v>20783.277458529526</v>
      </c>
    </row>
    <row r="35" spans="5:50" x14ac:dyDescent="0.25">
      <c r="E35">
        <v>2035</v>
      </c>
      <c r="F35" s="5">
        <v>3.5571999999999999E-2</v>
      </c>
      <c r="G35" s="5"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6.8064023219171002E-2</v>
      </c>
      <c r="L35" s="2">
        <v>32</v>
      </c>
      <c r="M35" s="6">
        <v>4.2172894000000002E-2</v>
      </c>
      <c r="Q35" s="4">
        <f t="shared" si="21"/>
        <v>25</v>
      </c>
      <c r="R35">
        <f t="shared" si="0"/>
        <v>1000000</v>
      </c>
      <c r="S35">
        <f t="shared" si="1"/>
        <v>19756.770767389949</v>
      </c>
      <c r="U35">
        <f t="shared" si="13"/>
        <v>4.2172894000000002E-2</v>
      </c>
      <c r="V35">
        <f t="shared" si="14"/>
        <v>0.01</v>
      </c>
      <c r="W35">
        <f t="shared" si="15"/>
        <v>0.52619725383548999</v>
      </c>
      <c r="X35">
        <f t="shared" si="16"/>
        <v>2.2191261009095214E-2</v>
      </c>
      <c r="Y35">
        <f t="shared" si="17"/>
        <v>5.2619725383548999E-3</v>
      </c>
      <c r="Z35">
        <f t="shared" si="18"/>
        <v>0.49874402028803988</v>
      </c>
      <c r="AB35">
        <f t="shared" si="19"/>
        <v>10936.103524379278</v>
      </c>
      <c r="AC35">
        <f t="shared" si="2"/>
        <v>9853.571280437287</v>
      </c>
      <c r="AE35">
        <f t="shared" si="3"/>
        <v>0</v>
      </c>
      <c r="AF35">
        <f t="shared" ref="AF35:AG66" si="24">-$Z35*P35</f>
        <v>0</v>
      </c>
      <c r="AG35">
        <f t="shared" si="24"/>
        <v>-12.468600507200996</v>
      </c>
      <c r="AH35">
        <f t="shared" si="5"/>
        <v>-22191.261009095215</v>
      </c>
      <c r="AI35">
        <f t="shared" ref="AI35:AI66" si="25">SUM(AE35:AH35)</f>
        <v>-22203.729609602415</v>
      </c>
      <c r="AJ35">
        <f t="shared" si="7"/>
        <v>1082.5322439419906</v>
      </c>
      <c r="AK35">
        <f t="shared" si="22"/>
        <v>765.52724670654948</v>
      </c>
      <c r="AL35">
        <f t="shared" ref="AL35:AL89" si="26">SUM(AI35:AK35)</f>
        <v>-20355.670118953876</v>
      </c>
      <c r="AN35">
        <f t="shared" ref="AN35:AT66" si="27">AE35*$K35</f>
        <v>0</v>
      </c>
      <c r="AO35">
        <f t="shared" si="27"/>
        <v>0</v>
      </c>
      <c r="AP35">
        <f t="shared" si="27"/>
        <v>-0.84866311443269593</v>
      </c>
      <c r="AQ35">
        <f t="shared" si="27"/>
        <v>-1510.4265045857408</v>
      </c>
      <c r="AR35">
        <f t="shared" si="27"/>
        <v>-1511.2751677001734</v>
      </c>
      <c r="AS35">
        <f t="shared" si="27"/>
        <v>73.681499787168931</v>
      </c>
      <c r="AT35">
        <f t="shared" si="27"/>
        <v>52.104864294742633</v>
      </c>
      <c r="AU35">
        <f t="shared" si="23"/>
        <v>-1385.488803618262</v>
      </c>
      <c r="AW35">
        <v>32</v>
      </c>
      <c r="AX35">
        <f>IF(Z35&gt;0, (R35*SUMPRODUCT(K35:$K$98, X35:$X$98)-K35*$AZ$3)/Z35, 0)</f>
        <v>19756.770767389949</v>
      </c>
    </row>
    <row r="36" spans="5:50" x14ac:dyDescent="0.25">
      <c r="E36">
        <v>2036</v>
      </c>
      <c r="F36" s="5">
        <v>3.5571999999999999E-2</v>
      </c>
      <c r="G36" s="5"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6.0771449302831244E-2</v>
      </c>
      <c r="L36" s="2">
        <v>33</v>
      </c>
      <c r="M36" s="6">
        <v>4.6777600000000003E-2</v>
      </c>
      <c r="Q36" s="4">
        <f t="shared" si="21"/>
        <v>25</v>
      </c>
      <c r="R36">
        <f t="shared" si="0"/>
        <v>1000000</v>
      </c>
      <c r="S36">
        <f t="shared" si="1"/>
        <v>18708.544853836171</v>
      </c>
      <c r="U36">
        <f t="shared" si="13"/>
        <v>4.6777600000000003E-2</v>
      </c>
      <c r="V36">
        <f t="shared" si="14"/>
        <v>0.01</v>
      </c>
      <c r="W36">
        <f t="shared" si="15"/>
        <v>0.49874402028803988</v>
      </c>
      <c r="X36">
        <f t="shared" si="16"/>
        <v>2.3330048283425817E-2</v>
      </c>
      <c r="Y36">
        <f t="shared" si="17"/>
        <v>4.9874402028803992E-3</v>
      </c>
      <c r="Z36">
        <f t="shared" si="18"/>
        <v>0.47042653180173366</v>
      </c>
      <c r="AB36">
        <f t="shared" si="19"/>
        <v>9853.571280437287</v>
      </c>
      <c r="AC36">
        <f t="shared" si="2"/>
        <v>8800.9958706473226</v>
      </c>
      <c r="AE36">
        <f t="shared" si="3"/>
        <v>0</v>
      </c>
      <c r="AF36">
        <f t="shared" si="24"/>
        <v>0</v>
      </c>
      <c r="AG36">
        <f t="shared" si="24"/>
        <v>-11.760663295043342</v>
      </c>
      <c r="AH36">
        <f t="shared" si="5"/>
        <v>-23330.048283425818</v>
      </c>
      <c r="AI36">
        <f t="shared" si="25"/>
        <v>-23341.808946720863</v>
      </c>
      <c r="AJ36">
        <f t="shared" si="7"/>
        <v>1052.5754097899644</v>
      </c>
      <c r="AK36">
        <f t="shared" si="22"/>
        <v>689.74998963061012</v>
      </c>
      <c r="AL36">
        <f t="shared" si="26"/>
        <v>-21599.48354730029</v>
      </c>
      <c r="AN36">
        <f t="shared" si="27"/>
        <v>0</v>
      </c>
      <c r="AO36">
        <f t="shared" si="27"/>
        <v>0</v>
      </c>
      <c r="AP36">
        <f t="shared" si="27"/>
        <v>-0.71471255320239468</v>
      </c>
      <c r="AQ36">
        <f t="shared" si="27"/>
        <v>-1417.8008464888171</v>
      </c>
      <c r="AR36">
        <f t="shared" si="27"/>
        <v>-1418.5155590420197</v>
      </c>
      <c r="AS36">
        <f t="shared" si="27"/>
        <v>63.966533153457647</v>
      </c>
      <c r="AT36">
        <f t="shared" si="27"/>
        <v>41.917106526464998</v>
      </c>
      <c r="AU36">
        <f t="shared" si="23"/>
        <v>-1312.6319193620971</v>
      </c>
      <c r="AW36">
        <v>33</v>
      </c>
      <c r="AX36">
        <f>IF(Z36&gt;0, (R36*SUMPRODUCT(K36:$K$98, X36:$X$98)-K36*$AZ$3)/Z36, 0)</f>
        <v>18708.544853836171</v>
      </c>
    </row>
    <row r="37" spans="5:50" x14ac:dyDescent="0.25">
      <c r="E37">
        <v>2037</v>
      </c>
      <c r="F37" s="5">
        <v>3.5571999999999999E-2</v>
      </c>
      <c r="G37" s="5"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5.4260222591813609E-2</v>
      </c>
      <c r="L37" s="2">
        <v>34</v>
      </c>
      <c r="M37" s="6">
        <v>5.1668436999999998E-2</v>
      </c>
      <c r="Q37" s="4">
        <f t="shared" si="21"/>
        <v>25</v>
      </c>
      <c r="R37">
        <f t="shared" si="0"/>
        <v>1000000</v>
      </c>
      <c r="S37">
        <f t="shared" si="1"/>
        <v>17652.258945874706</v>
      </c>
      <c r="U37">
        <f t="shared" si="13"/>
        <v>5.1668436999999998E-2</v>
      </c>
      <c r="V37">
        <f t="shared" si="14"/>
        <v>0.01</v>
      </c>
      <c r="W37">
        <f t="shared" si="15"/>
        <v>0.47042653180173366</v>
      </c>
      <c r="X37">
        <f t="shared" si="16"/>
        <v>2.430620362152637E-2</v>
      </c>
      <c r="Y37">
        <f t="shared" si="17"/>
        <v>4.7042653180173364E-3</v>
      </c>
      <c r="Z37">
        <f t="shared" si="18"/>
        <v>0.44141606286218998</v>
      </c>
      <c r="AB37">
        <f t="shared" si="19"/>
        <v>8800.9958706473226</v>
      </c>
      <c r="AC37">
        <f t="shared" si="2"/>
        <v>7791.990644511885</v>
      </c>
      <c r="AE37">
        <f t="shared" si="3"/>
        <v>0</v>
      </c>
      <c r="AF37">
        <f t="shared" si="24"/>
        <v>0</v>
      </c>
      <c r="AG37">
        <f t="shared" si="24"/>
        <v>-11.03540157155475</v>
      </c>
      <c r="AH37">
        <f t="shared" si="5"/>
        <v>-24306.203621526369</v>
      </c>
      <c r="AI37">
        <f t="shared" si="25"/>
        <v>-24317.239023097922</v>
      </c>
      <c r="AJ37">
        <f t="shared" si="7"/>
        <v>1009.0052261354376</v>
      </c>
      <c r="AK37">
        <f t="shared" si="22"/>
        <v>616.06971094531264</v>
      </c>
      <c r="AL37">
        <f t="shared" si="26"/>
        <v>-22692.164086017172</v>
      </c>
      <c r="AN37">
        <f t="shared" si="27"/>
        <v>0</v>
      </c>
      <c r="AO37">
        <f t="shared" si="27"/>
        <v>0</v>
      </c>
      <c r="AP37">
        <f t="shared" si="27"/>
        <v>-0.59878334566261049</v>
      </c>
      <c r="AQ37">
        <f t="shared" si="27"/>
        <v>-1318.8600188659668</v>
      </c>
      <c r="AR37">
        <f t="shared" si="27"/>
        <v>-1319.4588022116293</v>
      </c>
      <c r="AS37">
        <f t="shared" si="27"/>
        <v>54.748848166412074</v>
      </c>
      <c r="AT37">
        <f t="shared" si="27"/>
        <v>33.428079647966932</v>
      </c>
      <c r="AU37">
        <f t="shared" si="23"/>
        <v>-1231.2818743972505</v>
      </c>
      <c r="AW37">
        <v>34</v>
      </c>
      <c r="AX37">
        <f>IF(Z37&gt;0, (R37*SUMPRODUCT(K37:$K$98, X37:$X$98)-K37*$AZ$3)/Z37, 0)</f>
        <v>17652.258945874706</v>
      </c>
    </row>
    <row r="38" spans="5:50" x14ac:dyDescent="0.25">
      <c r="E38">
        <v>2038</v>
      </c>
      <c r="F38" s="5">
        <v>3.5571999999999999E-2</v>
      </c>
      <c r="G38" s="5"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4.8446627314119292E-2</v>
      </c>
      <c r="L38" s="2">
        <v>35</v>
      </c>
      <c r="M38" s="6">
        <v>5.7177164000000003E-2</v>
      </c>
      <c r="Q38" s="4">
        <f t="shared" si="21"/>
        <v>25</v>
      </c>
      <c r="R38">
        <f t="shared" si="0"/>
        <v>1000000</v>
      </c>
      <c r="S38">
        <f t="shared" si="1"/>
        <v>16606.9486266395</v>
      </c>
      <c r="U38">
        <f t="shared" si="13"/>
        <v>5.7177164000000003E-2</v>
      </c>
      <c r="V38">
        <f t="shared" si="14"/>
        <v>0.01</v>
      </c>
      <c r="W38">
        <f t="shared" si="15"/>
        <v>0.44141606286218998</v>
      </c>
      <c r="X38">
        <f t="shared" si="16"/>
        <v>2.5238918618505746E-2</v>
      </c>
      <c r="Y38">
        <f t="shared" si="17"/>
        <v>4.4141606286218996E-3</v>
      </c>
      <c r="Z38">
        <f t="shared" si="18"/>
        <v>0.41176298361506236</v>
      </c>
      <c r="AB38">
        <f t="shared" si="19"/>
        <v>7791.990644511885</v>
      </c>
      <c r="AC38">
        <f t="shared" si="2"/>
        <v>6838.1267152471428</v>
      </c>
      <c r="AE38">
        <f t="shared" si="3"/>
        <v>0</v>
      </c>
      <c r="AF38">
        <f t="shared" si="24"/>
        <v>0</v>
      </c>
      <c r="AG38">
        <f t="shared" si="24"/>
        <v>-10.294074590376558</v>
      </c>
      <c r="AH38">
        <f t="shared" si="5"/>
        <v>-25238.918618505744</v>
      </c>
      <c r="AI38">
        <f t="shared" si="25"/>
        <v>-25249.21269309612</v>
      </c>
      <c r="AJ38">
        <f t="shared" si="7"/>
        <v>953.86392926474218</v>
      </c>
      <c r="AK38">
        <f t="shared" si="22"/>
        <v>545.439345115832</v>
      </c>
      <c r="AL38">
        <f t="shared" si="26"/>
        <v>-23749.909418715546</v>
      </c>
      <c r="AN38">
        <f t="shared" si="27"/>
        <v>0</v>
      </c>
      <c r="AO38">
        <f t="shared" si="27"/>
        <v>0</v>
      </c>
      <c r="AP38">
        <f t="shared" si="27"/>
        <v>-0.49871319522371832</v>
      </c>
      <c r="AQ38">
        <f t="shared" si="27"/>
        <v>-1222.7404841221344</v>
      </c>
      <c r="AR38">
        <f t="shared" si="27"/>
        <v>-1223.239197317358</v>
      </c>
      <c r="AS38">
        <f t="shared" si="27"/>
        <v>46.211490289470412</v>
      </c>
      <c r="AT38">
        <f t="shared" si="27"/>
        <v>26.424696675284007</v>
      </c>
      <c r="AU38">
        <f t="shared" si="23"/>
        <v>-1150.6030103526036</v>
      </c>
      <c r="AW38">
        <v>35</v>
      </c>
      <c r="AX38">
        <f>IF(Z38&gt;0, (R38*SUMPRODUCT(K38:$K$98, X38:$X$98)-K38*$AZ$3)/Z38, 0)</f>
        <v>16606.9486266395</v>
      </c>
    </row>
    <row r="39" spans="5:50" x14ac:dyDescent="0.25">
      <c r="E39">
        <v>2039</v>
      </c>
      <c r="F39" s="5">
        <v>3.5571999999999999E-2</v>
      </c>
      <c r="G39" s="5"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4.3255917244749365E-2</v>
      </c>
      <c r="L39" s="2">
        <v>36</v>
      </c>
      <c r="M39" s="6">
        <v>6.3388860000000005E-2</v>
      </c>
      <c r="Q39" s="4">
        <f t="shared" si="21"/>
        <v>25</v>
      </c>
      <c r="R39">
        <f t="shared" si="0"/>
        <v>1000000</v>
      </c>
      <c r="S39">
        <f t="shared" si="1"/>
        <v>15571.658802490078</v>
      </c>
      <c r="U39">
        <f t="shared" si="13"/>
        <v>6.3388860000000005E-2</v>
      </c>
      <c r="V39">
        <f t="shared" si="14"/>
        <v>0.01</v>
      </c>
      <c r="W39">
        <f t="shared" si="15"/>
        <v>0.41176298361506236</v>
      </c>
      <c r="X39">
        <f t="shared" si="16"/>
        <v>2.6101186121557485E-2</v>
      </c>
      <c r="Y39">
        <f t="shared" si="17"/>
        <v>4.1176298361506238E-3</v>
      </c>
      <c r="Z39">
        <f t="shared" si="18"/>
        <v>0.38154416765735427</v>
      </c>
      <c r="AB39">
        <f t="shared" si="19"/>
        <v>6838.1267152471428</v>
      </c>
      <c r="AC39">
        <f t="shared" si="2"/>
        <v>5941.2755968403908</v>
      </c>
      <c r="AE39">
        <f t="shared" si="3"/>
        <v>0</v>
      </c>
      <c r="AF39">
        <f t="shared" si="24"/>
        <v>0</v>
      </c>
      <c r="AG39">
        <f t="shared" si="24"/>
        <v>-9.5386041914338566</v>
      </c>
      <c r="AH39">
        <f t="shared" si="5"/>
        <v>-26101.186121557486</v>
      </c>
      <c r="AI39">
        <f t="shared" si="25"/>
        <v>-26110.724725748922</v>
      </c>
      <c r="AJ39">
        <f t="shared" si="7"/>
        <v>896.85111840675199</v>
      </c>
      <c r="AK39">
        <f t="shared" si="22"/>
        <v>478.66887006730002</v>
      </c>
      <c r="AL39">
        <f t="shared" si="26"/>
        <v>-24735.204737274868</v>
      </c>
      <c r="AN39">
        <f t="shared" si="27"/>
        <v>0</v>
      </c>
      <c r="AO39">
        <f t="shared" si="27"/>
        <v>0</v>
      </c>
      <c r="AP39">
        <f t="shared" si="27"/>
        <v>-0.41260107353508235</v>
      </c>
      <c r="AQ39">
        <f t="shared" si="27"/>
        <v>-1129.0307468638912</v>
      </c>
      <c r="AR39">
        <f t="shared" si="27"/>
        <v>-1129.4433479374263</v>
      </c>
      <c r="AS39">
        <f t="shared" si="27"/>
        <v>38.794117758663376</v>
      </c>
      <c r="AT39">
        <f t="shared" si="27"/>
        <v>20.705261031268815</v>
      </c>
      <c r="AU39">
        <f t="shared" si="23"/>
        <v>-1069.943969147494</v>
      </c>
      <c r="AW39">
        <v>36</v>
      </c>
      <c r="AX39">
        <f>IF(Z39&gt;0, (R39*SUMPRODUCT(K39:$K$98, X39:$X$98)-K39*$AZ$3)/Z39, 0)</f>
        <v>15571.658802490078</v>
      </c>
    </row>
    <row r="40" spans="5:50" x14ac:dyDescent="0.25">
      <c r="E40">
        <v>2040</v>
      </c>
      <c r="F40" s="5">
        <v>3.5571999999999999E-2</v>
      </c>
      <c r="G40" s="5"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3.8621354682811929E-2</v>
      </c>
      <c r="L40" s="2">
        <v>37</v>
      </c>
      <c r="M40" s="6">
        <v>7.0498397000000004E-2</v>
      </c>
      <c r="Q40" s="4">
        <f t="shared" si="21"/>
        <v>25</v>
      </c>
      <c r="R40">
        <f t="shared" si="0"/>
        <v>1000000</v>
      </c>
      <c r="S40">
        <f t="shared" si="1"/>
        <v>14546.106679408729</v>
      </c>
      <c r="U40">
        <f t="shared" si="13"/>
        <v>7.0498397000000004E-2</v>
      </c>
      <c r="V40">
        <f t="shared" si="14"/>
        <v>0.01</v>
      </c>
      <c r="W40">
        <f t="shared" si="15"/>
        <v>0.38154416765735427</v>
      </c>
      <c r="X40">
        <f t="shared" si="16"/>
        <v>2.6898252204542724E-2</v>
      </c>
      <c r="Y40">
        <f t="shared" si="17"/>
        <v>3.815441676573543E-3</v>
      </c>
      <c r="Z40">
        <f t="shared" si="18"/>
        <v>0.35083047377623799</v>
      </c>
      <c r="AB40">
        <f t="shared" si="19"/>
        <v>5941.2755968403908</v>
      </c>
      <c r="AC40">
        <f t="shared" si="2"/>
        <v>5103.2174979366646</v>
      </c>
      <c r="AE40">
        <f t="shared" si="3"/>
        <v>0</v>
      </c>
      <c r="AF40">
        <f t="shared" si="24"/>
        <v>0</v>
      </c>
      <c r="AG40">
        <f t="shared" si="24"/>
        <v>-8.7707618444059499</v>
      </c>
      <c r="AH40">
        <f t="shared" si="5"/>
        <v>-26898.252204542725</v>
      </c>
      <c r="AI40">
        <f t="shared" si="25"/>
        <v>-26907.022966387132</v>
      </c>
      <c r="AJ40">
        <f t="shared" si="7"/>
        <v>838.0580989037262</v>
      </c>
      <c r="AK40">
        <f t="shared" si="22"/>
        <v>415.88929177882738</v>
      </c>
      <c r="AL40">
        <f t="shared" si="26"/>
        <v>-25653.075575704577</v>
      </c>
      <c r="AN40">
        <f t="shared" si="27"/>
        <v>0</v>
      </c>
      <c r="AO40">
        <f t="shared" si="27"/>
        <v>0</v>
      </c>
      <c r="AP40">
        <f t="shared" si="27"/>
        <v>-0.33873870403127593</v>
      </c>
      <c r="AQ40">
        <f t="shared" si="27"/>
        <v>-1038.8469387393725</v>
      </c>
      <c r="AR40">
        <f t="shared" si="27"/>
        <v>-1039.1856774434038</v>
      </c>
      <c r="AS40">
        <f t="shared" si="27"/>
        <v>32.366939082563889</v>
      </c>
      <c r="AT40">
        <f t="shared" si="27"/>
        <v>16.06220784657355</v>
      </c>
      <c r="AU40">
        <f t="shared" si="23"/>
        <v>-990.75653051426627</v>
      </c>
      <c r="AW40">
        <v>37</v>
      </c>
      <c r="AX40">
        <f>IF(Z40&gt;0, (R40*SUMPRODUCT(K40:$K$98, X40:$X$98)-K40*$AZ$3)/Z40, 0)</f>
        <v>14546.106679408729</v>
      </c>
    </row>
    <row r="41" spans="5:50" x14ac:dyDescent="0.25">
      <c r="E41">
        <v>2041</v>
      </c>
      <c r="F41" s="5">
        <v>3.5571999999999999E-2</v>
      </c>
      <c r="G41" s="5"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3.4483352395367789E-2</v>
      </c>
      <c r="L41" s="2">
        <v>38</v>
      </c>
      <c r="M41" s="6">
        <v>7.8701599999999997E-2</v>
      </c>
      <c r="Q41" s="4">
        <f t="shared" si="21"/>
        <v>25</v>
      </c>
      <c r="R41">
        <f t="shared" si="0"/>
        <v>1000000</v>
      </c>
      <c r="S41">
        <f t="shared" si="1"/>
        <v>13525.228074087163</v>
      </c>
      <c r="U41">
        <f t="shared" si="13"/>
        <v>7.8701599999999997E-2</v>
      </c>
      <c r="V41">
        <f t="shared" si="14"/>
        <v>0.01</v>
      </c>
      <c r="W41">
        <f t="shared" si="15"/>
        <v>0.35083047377623799</v>
      </c>
      <c r="X41">
        <f t="shared" si="16"/>
        <v>2.7610919614947972E-2</v>
      </c>
      <c r="Y41">
        <f t="shared" si="17"/>
        <v>3.5083047377623801E-3</v>
      </c>
      <c r="Z41">
        <f t="shared" si="18"/>
        <v>0.31971124942352763</v>
      </c>
      <c r="AB41">
        <f t="shared" si="19"/>
        <v>5103.2174979366646</v>
      </c>
      <c r="AC41">
        <f t="shared" si="2"/>
        <v>4324.1675663045789</v>
      </c>
      <c r="AE41">
        <f t="shared" si="3"/>
        <v>0</v>
      </c>
      <c r="AF41">
        <f t="shared" si="24"/>
        <v>0</v>
      </c>
      <c r="AG41">
        <f t="shared" si="24"/>
        <v>-7.9927812355881906</v>
      </c>
      <c r="AH41">
        <f t="shared" si="5"/>
        <v>-27610.919614947972</v>
      </c>
      <c r="AI41">
        <f t="shared" si="25"/>
        <v>-27618.912396183561</v>
      </c>
      <c r="AJ41">
        <f t="shared" si="7"/>
        <v>779.04993163208565</v>
      </c>
      <c r="AK41">
        <f t="shared" si="22"/>
        <v>357.22522485556658</v>
      </c>
      <c r="AL41">
        <f t="shared" si="26"/>
        <v>-26482.637239695909</v>
      </c>
      <c r="AN41">
        <f t="shared" si="27"/>
        <v>0</v>
      </c>
      <c r="AO41">
        <f t="shared" si="27"/>
        <v>0</v>
      </c>
      <c r="AP41">
        <f t="shared" si="27"/>
        <v>-0.27561789196587078</v>
      </c>
      <c r="AQ41">
        <f t="shared" si="27"/>
        <v>-952.11707104242362</v>
      </c>
      <c r="AR41">
        <f t="shared" si="27"/>
        <v>-952.39268893438953</v>
      </c>
      <c r="AS41">
        <f t="shared" si="27"/>
        <v>26.864253326056392</v>
      </c>
      <c r="AT41">
        <f t="shared" si="27"/>
        <v>12.318323313209</v>
      </c>
      <c r="AU41">
        <f t="shared" si="23"/>
        <v>-913.21011229512408</v>
      </c>
      <c r="AW41">
        <v>38</v>
      </c>
      <c r="AX41">
        <f>IF(Z41&gt;0, (R41*SUMPRODUCT(K41:$K$98, X41:$X$98)-K41*$AZ$3)/Z41, 0)</f>
        <v>13525.228074087163</v>
      </c>
    </row>
    <row r="42" spans="5:50" x14ac:dyDescent="0.25">
      <c r="E42">
        <v>2042</v>
      </c>
      <c r="F42" s="5">
        <v>3.5571999999999999E-2</v>
      </c>
      <c r="G42" s="5"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3.0788707495864095E-2</v>
      </c>
      <c r="L42" s="2">
        <v>39</v>
      </c>
      <c r="M42" s="6">
        <v>8.8159118999999994E-2</v>
      </c>
      <c r="Q42" s="4">
        <f t="shared" si="21"/>
        <v>25</v>
      </c>
      <c r="R42">
        <f t="shared" si="0"/>
        <v>1000000</v>
      </c>
      <c r="S42">
        <f t="shared" si="1"/>
        <v>12499.665913143028</v>
      </c>
      <c r="U42">
        <f t="shared" si="13"/>
        <v>8.8159118999999994E-2</v>
      </c>
      <c r="V42">
        <f t="shared" si="14"/>
        <v>0.01</v>
      </c>
      <c r="W42">
        <f t="shared" si="15"/>
        <v>0.31971124942352763</v>
      </c>
      <c r="X42">
        <f t="shared" si="16"/>
        <v>2.8185462083567453E-2</v>
      </c>
      <c r="Y42">
        <f t="shared" si="17"/>
        <v>3.1971124942352762E-3</v>
      </c>
      <c r="Z42">
        <f t="shared" si="18"/>
        <v>0.28832867484572489</v>
      </c>
      <c r="AB42">
        <f t="shared" si="19"/>
        <v>4324.1675663045789</v>
      </c>
      <c r="AC42">
        <f t="shared" si="2"/>
        <v>3604.0121087508069</v>
      </c>
      <c r="AE42">
        <f t="shared" si="3"/>
        <v>0</v>
      </c>
      <c r="AF42">
        <f t="shared" si="24"/>
        <v>0</v>
      </c>
      <c r="AG42">
        <f t="shared" si="24"/>
        <v>-7.2082168711431223</v>
      </c>
      <c r="AH42">
        <f t="shared" si="5"/>
        <v>-28185.462083567454</v>
      </c>
      <c r="AI42">
        <f t="shared" si="25"/>
        <v>-28192.670300438596</v>
      </c>
      <c r="AJ42">
        <f t="shared" si="7"/>
        <v>720.15545755377207</v>
      </c>
      <c r="AK42">
        <f t="shared" si="22"/>
        <v>302.69172964132053</v>
      </c>
      <c r="AL42">
        <f t="shared" si="26"/>
        <v>-27169.823113243507</v>
      </c>
      <c r="AN42">
        <f t="shared" si="27"/>
        <v>0</v>
      </c>
      <c r="AO42">
        <f t="shared" si="27"/>
        <v>0</v>
      </c>
      <c r="AP42">
        <f t="shared" si="27"/>
        <v>-0.22193168081237827</v>
      </c>
      <c r="AQ42">
        <f t="shared" si="27"/>
        <v>-867.79394772672651</v>
      </c>
      <c r="AR42">
        <f t="shared" si="27"/>
        <v>-868.01587940753882</v>
      </c>
      <c r="AS42">
        <f t="shared" si="27"/>
        <v>22.172655734173258</v>
      </c>
      <c r="AT42">
        <f t="shared" si="27"/>
        <v>9.3194871253437928</v>
      </c>
      <c r="AU42">
        <f t="shared" si="23"/>
        <v>-836.52373654802193</v>
      </c>
      <c r="AW42">
        <v>39</v>
      </c>
      <c r="AX42">
        <f>IF(Z42&gt;0, (R42*SUMPRODUCT(K42:$K$98, X42:$X$98)-K42*$AZ$3)/Z42, 0)</f>
        <v>12499.665913143028</v>
      </c>
    </row>
    <row r="43" spans="5:50" x14ac:dyDescent="0.25">
      <c r="E43">
        <v>2043</v>
      </c>
      <c r="F43" s="5">
        <v>3.5571999999999999E-2</v>
      </c>
      <c r="G43" s="5"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2.7489917407021513E-2</v>
      </c>
      <c r="L43" s="2">
        <v>40</v>
      </c>
      <c r="M43" s="6">
        <v>9.9426106E-2</v>
      </c>
      <c r="Q43" s="4">
        <f t="shared" si="21"/>
        <v>25</v>
      </c>
      <c r="R43">
        <f t="shared" si="0"/>
        <v>1000000</v>
      </c>
      <c r="S43">
        <f t="shared" si="1"/>
        <v>11462.535150955358</v>
      </c>
      <c r="U43">
        <f t="shared" si="13"/>
        <v>9.9426106E-2</v>
      </c>
      <c r="V43">
        <f t="shared" si="14"/>
        <v>0.01</v>
      </c>
      <c r="W43">
        <f t="shared" si="15"/>
        <v>0.28832867484572489</v>
      </c>
      <c r="X43">
        <f t="shared" si="16"/>
        <v>2.8667397388050575E-2</v>
      </c>
      <c r="Y43">
        <f t="shared" si="17"/>
        <v>2.883286748457249E-3</v>
      </c>
      <c r="Z43">
        <f t="shared" si="18"/>
        <v>0.25677799070921709</v>
      </c>
      <c r="AB43">
        <f t="shared" si="19"/>
        <v>3604.0121087508069</v>
      </c>
      <c r="AC43">
        <f t="shared" si="2"/>
        <v>2943.3267444960893</v>
      </c>
      <c r="AE43">
        <f t="shared" si="3"/>
        <v>0</v>
      </c>
      <c r="AF43">
        <f t="shared" si="24"/>
        <v>0</v>
      </c>
      <c r="AG43">
        <f t="shared" si="24"/>
        <v>-6.419449767730427</v>
      </c>
      <c r="AH43">
        <f t="shared" si="5"/>
        <v>-28667.397388050576</v>
      </c>
      <c r="AI43">
        <f t="shared" si="25"/>
        <v>-28673.816837818307</v>
      </c>
      <c r="AJ43">
        <f t="shared" si="7"/>
        <v>660.68536425471757</v>
      </c>
      <c r="AK43">
        <f t="shared" si="22"/>
        <v>252.2808476125565</v>
      </c>
      <c r="AL43">
        <f t="shared" si="26"/>
        <v>-27760.850625951032</v>
      </c>
      <c r="AN43">
        <f t="shared" si="27"/>
        <v>0</v>
      </c>
      <c r="AO43">
        <f t="shared" si="27"/>
        <v>0</v>
      </c>
      <c r="AP43">
        <f t="shared" si="27"/>
        <v>-0.17647014391343288</v>
      </c>
      <c r="AQ43">
        <f t="shared" si="27"/>
        <v>-788.06438647177458</v>
      </c>
      <c r="AR43">
        <f t="shared" si="27"/>
        <v>-788.24085661568802</v>
      </c>
      <c r="AS43">
        <f t="shared" si="27"/>
        <v>18.162186095390108</v>
      </c>
      <c r="AT43">
        <f t="shared" si="27"/>
        <v>6.9351796642425585</v>
      </c>
      <c r="AU43">
        <f t="shared" si="23"/>
        <v>-763.14349085605534</v>
      </c>
      <c r="AW43">
        <v>40</v>
      </c>
      <c r="AX43">
        <f>IF(Z43&gt;0, (R43*SUMPRODUCT(K43:$K$98, X43:$X$98)-K43*$AZ$3)/Z43, 0)</f>
        <v>11462.535150955358</v>
      </c>
    </row>
    <row r="44" spans="5:50" x14ac:dyDescent="0.25">
      <c r="E44">
        <v>2044</v>
      </c>
      <c r="F44" s="5">
        <v>3.5571999999999999E-2</v>
      </c>
      <c r="G44" s="5"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2.4544569113412063E-2</v>
      </c>
      <c r="L44" s="2">
        <v>41</v>
      </c>
      <c r="M44" s="6">
        <v>0.112419382</v>
      </c>
      <c r="Q44" s="4">
        <f t="shared" si="21"/>
        <v>25</v>
      </c>
      <c r="R44">
        <f t="shared" si="0"/>
        <v>1000000</v>
      </c>
      <c r="S44">
        <f t="shared" si="1"/>
        <v>10384.954088188528</v>
      </c>
      <c r="U44">
        <f t="shared" si="13"/>
        <v>0.112419382</v>
      </c>
      <c r="V44">
        <f t="shared" si="14"/>
        <v>0.01</v>
      </c>
      <c r="W44">
        <f t="shared" si="15"/>
        <v>0.25677799070921709</v>
      </c>
      <c r="X44">
        <f t="shared" si="16"/>
        <v>2.8866823026731925E-2</v>
      </c>
      <c r="Y44">
        <f t="shared" si="17"/>
        <v>2.567779907092171E-3</v>
      </c>
      <c r="Z44">
        <f t="shared" si="18"/>
        <v>0.22534338777539298</v>
      </c>
      <c r="AB44">
        <f t="shared" si="19"/>
        <v>2943.3267444960893</v>
      </c>
      <c r="AC44">
        <f t="shared" si="2"/>
        <v>2340.18073612432</v>
      </c>
      <c r="AE44">
        <f t="shared" si="3"/>
        <v>0</v>
      </c>
      <c r="AF44">
        <f t="shared" si="24"/>
        <v>0</v>
      </c>
      <c r="AG44">
        <f t="shared" si="24"/>
        <v>-5.6335846943848242</v>
      </c>
      <c r="AH44">
        <f t="shared" si="5"/>
        <v>-28866.823026731927</v>
      </c>
      <c r="AI44">
        <f t="shared" si="25"/>
        <v>-28872.456611426311</v>
      </c>
      <c r="AJ44">
        <f t="shared" si="7"/>
        <v>603.14600837176931</v>
      </c>
      <c r="AK44">
        <f t="shared" si="22"/>
        <v>206.03287211472627</v>
      </c>
      <c r="AL44">
        <f t="shared" si="26"/>
        <v>-28063.277730939815</v>
      </c>
      <c r="AN44">
        <f t="shared" si="27"/>
        <v>0</v>
      </c>
      <c r="AO44">
        <f t="shared" si="27"/>
        <v>0</v>
      </c>
      <c r="AP44">
        <f t="shared" si="27"/>
        <v>-0.1382739088875887</v>
      </c>
      <c r="AQ44">
        <f t="shared" si="27"/>
        <v>-708.52373286425654</v>
      </c>
      <c r="AR44">
        <f t="shared" si="27"/>
        <v>-708.66200677314418</v>
      </c>
      <c r="AS44">
        <f t="shared" si="27"/>
        <v>14.803958887959503</v>
      </c>
      <c r="AT44">
        <f t="shared" si="27"/>
        <v>5.0569880692546878</v>
      </c>
      <c r="AU44">
        <f t="shared" si="23"/>
        <v>-688.80105981592999</v>
      </c>
      <c r="AW44">
        <v>41</v>
      </c>
      <c r="AX44">
        <f>IF(Z44&gt;0, (R44*SUMPRODUCT(K44:$K$98, X44:$X$98)-K44*$AZ$3)/Z44, 0)</f>
        <v>10384.954088188528</v>
      </c>
    </row>
    <row r="45" spans="5:50" x14ac:dyDescent="0.25">
      <c r="E45">
        <v>2045</v>
      </c>
      <c r="F45" s="5">
        <v>3.5571999999999999E-2</v>
      </c>
      <c r="G45" s="5"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2.1914793851260769E-2</v>
      </c>
      <c r="L45" s="2">
        <v>42</v>
      </c>
      <c r="M45" s="6">
        <v>0.12734142500000001</v>
      </c>
      <c r="Q45" s="4">
        <f t="shared" si="21"/>
        <v>25</v>
      </c>
      <c r="R45">
        <f t="shared" si="0"/>
        <v>1000000</v>
      </c>
      <c r="S45">
        <f t="shared" si="1"/>
        <v>9242.8724517347455</v>
      </c>
      <c r="U45">
        <f t="shared" si="13"/>
        <v>0.12734142500000001</v>
      </c>
      <c r="V45">
        <f t="shared" si="14"/>
        <v>0.01</v>
      </c>
      <c r="W45">
        <f t="shared" si="15"/>
        <v>0.22534338777539298</v>
      </c>
      <c r="X45">
        <f t="shared" si="16"/>
        <v>2.8695548113646125E-2</v>
      </c>
      <c r="Y45">
        <f t="shared" si="17"/>
        <v>2.2534338777539299E-3</v>
      </c>
      <c r="Z45">
        <f t="shared" si="18"/>
        <v>0.19439440578399292</v>
      </c>
      <c r="AB45">
        <f t="shared" si="19"/>
        <v>2340.18073612432</v>
      </c>
      <c r="AC45">
        <f t="shared" si="2"/>
        <v>1796.7626979922136</v>
      </c>
      <c r="AE45">
        <f t="shared" si="3"/>
        <v>0</v>
      </c>
      <c r="AF45">
        <f t="shared" si="24"/>
        <v>0</v>
      </c>
      <c r="AG45">
        <f t="shared" si="24"/>
        <v>-4.8598601445998231</v>
      </c>
      <c r="AH45">
        <f t="shared" si="5"/>
        <v>-28695.548113646124</v>
      </c>
      <c r="AI45">
        <f t="shared" si="25"/>
        <v>-28700.407973790723</v>
      </c>
      <c r="AJ45">
        <f t="shared" si="7"/>
        <v>543.4180381321064</v>
      </c>
      <c r="AK45">
        <f t="shared" si="22"/>
        <v>163.81265152870242</v>
      </c>
      <c r="AL45">
        <f t="shared" si="26"/>
        <v>-27993.177284129913</v>
      </c>
      <c r="AN45">
        <f t="shared" si="27"/>
        <v>0</v>
      </c>
      <c r="AO45">
        <f t="shared" si="27"/>
        <v>0</v>
      </c>
      <c r="AP45">
        <f t="shared" si="27"/>
        <v>-0.10650283321486348</v>
      </c>
      <c r="AQ45">
        <f t="shared" si="27"/>
        <v>-628.85702135948964</v>
      </c>
      <c r="AR45">
        <f t="shared" si="27"/>
        <v>-628.96352419270443</v>
      </c>
      <c r="AS45">
        <f t="shared" si="27"/>
        <v>11.908894280721675</v>
      </c>
      <c r="AT45">
        <f t="shared" si="27"/>
        <v>3.5899204884799305</v>
      </c>
      <c r="AU45">
        <f t="shared" si="23"/>
        <v>-613.46470942350288</v>
      </c>
      <c r="AW45">
        <v>42</v>
      </c>
      <c r="AX45">
        <f>IF(Z45&gt;0, (R45*SUMPRODUCT(K45:$K$98, X45:$X$98)-K45*$AZ$3)/Z45, 0)</f>
        <v>9242.8724517347455</v>
      </c>
    </row>
    <row r="46" spans="5:50" x14ac:dyDescent="0.25">
      <c r="E46">
        <v>2046</v>
      </c>
      <c r="F46" s="5">
        <v>3.5571999999999999E-2</v>
      </c>
      <c r="G46" s="5"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1.9566780224339969E-2</v>
      </c>
      <c r="L46" s="2">
        <v>43</v>
      </c>
      <c r="M46" s="6">
        <v>0.14457818</v>
      </c>
      <c r="Q46" s="4">
        <f t="shared" si="21"/>
        <v>25</v>
      </c>
      <c r="R46">
        <f t="shared" si="0"/>
        <v>1000000</v>
      </c>
      <c r="S46">
        <f t="shared" si="1"/>
        <v>8003.4031816491688</v>
      </c>
      <c r="U46">
        <f t="shared" si="13"/>
        <v>0.14457818</v>
      </c>
      <c r="V46">
        <f t="shared" si="14"/>
        <v>0.01</v>
      </c>
      <c r="W46">
        <f t="shared" si="15"/>
        <v>0.19439440578399292</v>
      </c>
      <c r="X46">
        <f t="shared" si="16"/>
        <v>2.8105189390431169E-2</v>
      </c>
      <c r="Y46">
        <f t="shared" si="17"/>
        <v>1.9439440578399292E-3</v>
      </c>
      <c r="Z46">
        <f t="shared" si="18"/>
        <v>0.16434527233572183</v>
      </c>
      <c r="AB46">
        <f t="shared" si="19"/>
        <v>1796.7626979922136</v>
      </c>
      <c r="AC46">
        <f t="shared" si="2"/>
        <v>1315.3214755007152</v>
      </c>
      <c r="AE46">
        <f t="shared" si="3"/>
        <v>0</v>
      </c>
      <c r="AF46">
        <f t="shared" si="24"/>
        <v>0</v>
      </c>
      <c r="AG46">
        <f t="shared" si="24"/>
        <v>-4.1086318083930458</v>
      </c>
      <c r="AH46">
        <f t="shared" si="5"/>
        <v>-28105.189390431169</v>
      </c>
      <c r="AI46">
        <f t="shared" si="25"/>
        <v>-28109.298022239564</v>
      </c>
      <c r="AJ46">
        <f t="shared" si="7"/>
        <v>481.44122249149837</v>
      </c>
      <c r="AK46">
        <f t="shared" si="22"/>
        <v>125.77338885945497</v>
      </c>
      <c r="AL46">
        <f t="shared" si="26"/>
        <v>-27502.083410888608</v>
      </c>
      <c r="AN46">
        <f t="shared" si="27"/>
        <v>0</v>
      </c>
      <c r="AO46">
        <f t="shared" si="27"/>
        <v>0</v>
      </c>
      <c r="AP46">
        <f t="shared" si="27"/>
        <v>-8.0392695617559212E-2</v>
      </c>
      <c r="AQ46">
        <f t="shared" si="27"/>
        <v>-549.92806396601816</v>
      </c>
      <c r="AR46">
        <f t="shared" si="27"/>
        <v>-550.00845666163571</v>
      </c>
      <c r="AS46">
        <f t="shared" si="27"/>
        <v>9.4202545914287086</v>
      </c>
      <c r="AT46">
        <f t="shared" si="27"/>
        <v>2.4609802578834046</v>
      </c>
      <c r="AU46">
        <f t="shared" si="23"/>
        <v>-538.12722181232357</v>
      </c>
      <c r="AW46">
        <v>43</v>
      </c>
      <c r="AX46">
        <f>IF(Z46&gt;0, (R46*SUMPRODUCT(K46:$K$98, X46:$X$98)-K46*$AZ$3)/Z46, 0)</f>
        <v>8003.4031816491688</v>
      </c>
    </row>
    <row r="47" spans="5:50" x14ac:dyDescent="0.25">
      <c r="E47">
        <v>2047</v>
      </c>
      <c r="F47" s="5">
        <v>3.5571999999999999E-2</v>
      </c>
      <c r="G47" s="5"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1.7470339486017828E-2</v>
      </c>
      <c r="L47" s="2">
        <v>44</v>
      </c>
      <c r="M47" s="6">
        <v>0.16385111999999999</v>
      </c>
      <c r="Q47" s="4">
        <f t="shared" si="21"/>
        <v>25</v>
      </c>
      <c r="R47">
        <f t="shared" si="0"/>
        <v>1000000</v>
      </c>
      <c r="S47">
        <f t="shared" si="1"/>
        <v>6606.6911863560699</v>
      </c>
      <c r="U47">
        <f t="shared" si="13"/>
        <v>0.16385111999999999</v>
      </c>
      <c r="V47">
        <f t="shared" si="14"/>
        <v>0.01</v>
      </c>
      <c r="W47">
        <f t="shared" si="15"/>
        <v>0.16434527233572183</v>
      </c>
      <c r="X47">
        <f t="shared" si="16"/>
        <v>2.6928156938913036E-2</v>
      </c>
      <c r="Y47">
        <f t="shared" si="17"/>
        <v>1.6434527233572182E-3</v>
      </c>
      <c r="Z47">
        <f t="shared" si="18"/>
        <v>0.13577366267345156</v>
      </c>
      <c r="AB47">
        <f t="shared" si="19"/>
        <v>1315.3214755007152</v>
      </c>
      <c r="AC47">
        <f t="shared" si="2"/>
        <v>897.0146605239745</v>
      </c>
      <c r="AE47">
        <f t="shared" si="3"/>
        <v>0</v>
      </c>
      <c r="AF47">
        <f t="shared" si="24"/>
        <v>0</v>
      </c>
      <c r="AG47">
        <f t="shared" si="24"/>
        <v>-3.3943415668362888</v>
      </c>
      <c r="AH47">
        <f t="shared" si="5"/>
        <v>-26928.156938913035</v>
      </c>
      <c r="AI47">
        <f t="shared" si="25"/>
        <v>-26931.551280479871</v>
      </c>
      <c r="AJ47">
        <f t="shared" si="7"/>
        <v>418.30681497674072</v>
      </c>
      <c r="AK47">
        <f t="shared" si="22"/>
        <v>92.072503285050075</v>
      </c>
      <c r="AL47">
        <f t="shared" si="26"/>
        <v>-26421.171962218079</v>
      </c>
      <c r="AN47">
        <f t="shared" si="27"/>
        <v>0</v>
      </c>
      <c r="AO47">
        <f t="shared" si="27"/>
        <v>0</v>
      </c>
      <c r="AP47">
        <f t="shared" si="27"/>
        <v>-5.930029950413164E-2</v>
      </c>
      <c r="AQ47">
        <f t="shared" si="27"/>
        <v>-470.44404345557734</v>
      </c>
      <c r="AR47">
        <f t="shared" si="27"/>
        <v>-470.50334375508146</v>
      </c>
      <c r="AS47">
        <f t="shared" si="27"/>
        <v>7.307962066958507</v>
      </c>
      <c r="AT47">
        <f t="shared" si="27"/>
        <v>1.6085378897173166</v>
      </c>
      <c r="AU47">
        <f t="shared" si="23"/>
        <v>-461.58684379840565</v>
      </c>
      <c r="AW47">
        <v>44</v>
      </c>
      <c r="AX47">
        <f>IF(Z47&gt;0, (R47*SUMPRODUCT(K47:$K$98, X47:$X$98)-K47*$AZ$3)/Z47, 0)</f>
        <v>6606.6911863560699</v>
      </c>
    </row>
    <row r="48" spans="5:50" x14ac:dyDescent="0.25">
      <c r="E48">
        <v>2048</v>
      </c>
      <c r="F48" s="5">
        <v>3.5571999999999999E-2</v>
      </c>
      <c r="G48" s="5"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1.5598517398230203E-2</v>
      </c>
      <c r="L48" s="2">
        <v>45</v>
      </c>
      <c r="M48" s="6">
        <v>0.185300933</v>
      </c>
      <c r="Q48" s="4">
        <f t="shared" si="21"/>
        <v>25</v>
      </c>
      <c r="R48">
        <f t="shared" si="0"/>
        <v>1000000</v>
      </c>
      <c r="S48">
        <f t="shared" si="1"/>
        <v>4979.9087453049488</v>
      </c>
      <c r="U48">
        <f t="shared" si="13"/>
        <v>0.185300933</v>
      </c>
      <c r="V48">
        <f t="shared" si="14"/>
        <v>0.01</v>
      </c>
      <c r="W48">
        <f t="shared" si="15"/>
        <v>0.13577366267345156</v>
      </c>
      <c r="X48">
        <f t="shared" si="16"/>
        <v>2.5158986370217847E-2</v>
      </c>
      <c r="Y48">
        <f t="shared" si="17"/>
        <v>1.3577366267345156E-3</v>
      </c>
      <c r="Z48">
        <f t="shared" si="18"/>
        <v>0.1092569396764992</v>
      </c>
      <c r="AB48">
        <f t="shared" si="19"/>
        <v>897.0146605239745</v>
      </c>
      <c r="AC48">
        <f t="shared" si="2"/>
        <v>544.08958938025364</v>
      </c>
      <c r="AE48">
        <f t="shared" si="3"/>
        <v>0</v>
      </c>
      <c r="AF48">
        <f t="shared" si="24"/>
        <v>0</v>
      </c>
      <c r="AG48">
        <f t="shared" si="24"/>
        <v>-2.73142349191248</v>
      </c>
      <c r="AH48">
        <f t="shared" si="5"/>
        <v>-25158.986370217848</v>
      </c>
      <c r="AI48">
        <f t="shared" si="25"/>
        <v>-25161.717793709762</v>
      </c>
      <c r="AJ48">
        <f t="shared" si="7"/>
        <v>352.92507114372086</v>
      </c>
      <c r="AK48">
        <f t="shared" si="22"/>
        <v>62.791026236678221</v>
      </c>
      <c r="AL48">
        <f t="shared" si="26"/>
        <v>-24746.001696329364</v>
      </c>
      <c r="AN48">
        <f t="shared" si="27"/>
        <v>0</v>
      </c>
      <c r="AO48">
        <f t="shared" si="27"/>
        <v>0</v>
      </c>
      <c r="AP48">
        <f t="shared" si="27"/>
        <v>-4.2606156860531513E-2</v>
      </c>
      <c r="AQ48">
        <f t="shared" si="27"/>
        <v>-392.44288661767968</v>
      </c>
      <c r="AR48">
        <f t="shared" si="27"/>
        <v>-392.48549277454021</v>
      </c>
      <c r="AS48">
        <f t="shared" si="27"/>
        <v>5.5051078625069616</v>
      </c>
      <c r="AT48">
        <f t="shared" si="27"/>
        <v>0.97944691520555438</v>
      </c>
      <c r="AU48">
        <f t="shared" si="23"/>
        <v>-386.0009379968277</v>
      </c>
      <c r="AW48">
        <v>45</v>
      </c>
      <c r="AX48">
        <f>IF(Z48&gt;0, (R48*SUMPRODUCT(K48:$K$98, X48:$X$98)-K48*$AZ$3)/Z48, 0)</f>
        <v>4979.9087453049488</v>
      </c>
    </row>
    <row r="49" spans="5:50" x14ac:dyDescent="0.25">
      <c r="E49">
        <v>2049</v>
      </c>
      <c r="F49" s="5">
        <v>3.5571999999999999E-2</v>
      </c>
      <c r="G49" s="5"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1.3927247676991251E-2</v>
      </c>
      <c r="L49" s="2">
        <v>46</v>
      </c>
      <c r="M49" s="6">
        <v>0.20871278500000001</v>
      </c>
      <c r="Q49" s="4">
        <f t="shared" si="21"/>
        <v>25</v>
      </c>
      <c r="R49">
        <f t="shared" si="0"/>
        <v>1000000</v>
      </c>
      <c r="S49">
        <f t="shared" si="1"/>
        <v>3005.7544542145752</v>
      </c>
      <c r="U49">
        <f t="shared" si="13"/>
        <v>0.20871278500000001</v>
      </c>
      <c r="V49">
        <f t="shared" si="14"/>
        <v>0.01</v>
      </c>
      <c r="W49">
        <f t="shared" si="15"/>
        <v>0.1092569396764992</v>
      </c>
      <c r="X49">
        <f t="shared" si="16"/>
        <v>2.2803320160459148E-2</v>
      </c>
      <c r="Y49">
        <f t="shared" si="17"/>
        <v>1.092569396764992E-3</v>
      </c>
      <c r="Z49">
        <f t="shared" si="18"/>
        <v>8.5361050119275056E-2</v>
      </c>
      <c r="AB49">
        <f t="shared" si="19"/>
        <v>544.08958938025364</v>
      </c>
      <c r="AC49">
        <f t="shared" si="2"/>
        <v>256.5743566124446</v>
      </c>
      <c r="AE49">
        <f t="shared" si="3"/>
        <v>0</v>
      </c>
      <c r="AF49">
        <f t="shared" si="24"/>
        <v>0</v>
      </c>
      <c r="AG49">
        <f t="shared" si="24"/>
        <v>-2.1340262529818763</v>
      </c>
      <c r="AH49">
        <f t="shared" si="5"/>
        <v>-22803.320160459149</v>
      </c>
      <c r="AI49">
        <f t="shared" si="25"/>
        <v>-22805.45418671213</v>
      </c>
      <c r="AJ49">
        <f t="shared" si="7"/>
        <v>287.51523276780904</v>
      </c>
      <c r="AK49">
        <f t="shared" si="22"/>
        <v>38.086271256617756</v>
      </c>
      <c r="AL49">
        <f t="shared" si="26"/>
        <v>-22479.852682687702</v>
      </c>
      <c r="AN49">
        <f t="shared" si="27"/>
        <v>0</v>
      </c>
      <c r="AO49">
        <f t="shared" si="27"/>
        <v>0</v>
      </c>
      <c r="AP49">
        <f t="shared" si="27"/>
        <v>-2.9721112174480181E-2</v>
      </c>
      <c r="AQ49">
        <f t="shared" si="27"/>
        <v>-317.58748773244247</v>
      </c>
      <c r="AR49">
        <f t="shared" si="27"/>
        <v>-317.61720884461693</v>
      </c>
      <c r="AS49">
        <f t="shared" si="27"/>
        <v>4.0042958576650678</v>
      </c>
      <c r="AT49">
        <f t="shared" si="27"/>
        <v>0.5304369328839883</v>
      </c>
      <c r="AU49">
        <f t="shared" si="23"/>
        <v>-313.08247605406785</v>
      </c>
      <c r="AW49">
        <v>46</v>
      </c>
      <c r="AX49">
        <f>IF(Z49&gt;0, (R49*SUMPRODUCT(K49:$K$98, X49:$X$98)-K49*$AZ$3)/Z49, 0)</f>
        <v>3005.7544542145752</v>
      </c>
    </row>
    <row r="50" spans="5:50" x14ac:dyDescent="0.25">
      <c r="E50">
        <v>2050</v>
      </c>
      <c r="F50" s="5">
        <v>3.5571999999999999E-2</v>
      </c>
      <c r="G50" s="5"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1.2435042568742187E-2</v>
      </c>
      <c r="L50" s="2">
        <v>47</v>
      </c>
      <c r="M50" s="6">
        <v>0.23444695300000001</v>
      </c>
      <c r="Q50" s="4">
        <f t="shared" si="21"/>
        <v>25</v>
      </c>
      <c r="R50">
        <f t="shared" si="0"/>
        <v>1000000</v>
      </c>
      <c r="S50">
        <f t="shared" si="1"/>
        <v>506.58771461832538</v>
      </c>
      <c r="U50">
        <f t="shared" si="13"/>
        <v>0.23444695300000001</v>
      </c>
      <c r="V50">
        <f t="shared" si="14"/>
        <v>0.01</v>
      </c>
      <c r="W50">
        <f t="shared" si="15"/>
        <v>8.5361050119275056E-2</v>
      </c>
      <c r="X50">
        <f t="shared" si="16"/>
        <v>2.0012638105344326E-2</v>
      </c>
      <c r="Y50">
        <f t="shared" si="17"/>
        <v>8.5361050119275059E-4</v>
      </c>
      <c r="Z50">
        <f t="shared" si="18"/>
        <v>6.4494801512737981E-2</v>
      </c>
      <c r="AB50">
        <f t="shared" si="19"/>
        <v>256.5743566124446</v>
      </c>
      <c r="AC50">
        <f t="shared" si="2"/>
        <v>32.672274103100449</v>
      </c>
      <c r="AE50">
        <f t="shared" si="3"/>
        <v>0</v>
      </c>
      <c r="AF50">
        <f t="shared" si="24"/>
        <v>0</v>
      </c>
      <c r="AG50">
        <f t="shared" si="24"/>
        <v>-1.6123700378184496</v>
      </c>
      <c r="AH50">
        <f t="shared" si="5"/>
        <v>-20012.638105344326</v>
      </c>
      <c r="AI50">
        <f t="shared" si="25"/>
        <v>-20014.250475382145</v>
      </c>
      <c r="AJ50">
        <f t="shared" si="7"/>
        <v>223.90208250934415</v>
      </c>
      <c r="AK50">
        <f t="shared" si="22"/>
        <v>17.960204962871124</v>
      </c>
      <c r="AL50">
        <f t="shared" si="26"/>
        <v>-19772.388187909932</v>
      </c>
      <c r="AN50">
        <f t="shared" si="27"/>
        <v>0</v>
      </c>
      <c r="AO50">
        <f t="shared" si="27"/>
        <v>0</v>
      </c>
      <c r="AP50">
        <f t="shared" si="27"/>
        <v>-2.0049890056836869E-2</v>
      </c>
      <c r="AQ50">
        <f t="shared" si="27"/>
        <v>-248.8580067527887</v>
      </c>
      <c r="AR50">
        <f t="shared" si="27"/>
        <v>-248.87805664284554</v>
      </c>
      <c r="AS50">
        <f t="shared" si="27"/>
        <v>2.7842319272337201</v>
      </c>
      <c r="AT50">
        <f t="shared" si="27"/>
        <v>0.22333591325663713</v>
      </c>
      <c r="AU50">
        <f t="shared" si="23"/>
        <v>-245.8704888023552</v>
      </c>
      <c r="AW50">
        <v>47</v>
      </c>
      <c r="AX50">
        <f>IF(Z50&gt;0, (R50*SUMPRODUCT(K50:$K$98, X50:$X$98)-K50*$AZ$3)/Z50, 0)</f>
        <v>506.58771461832538</v>
      </c>
    </row>
    <row r="51" spans="5:50" x14ac:dyDescent="0.25">
      <c r="E51">
        <v>2051</v>
      </c>
      <c r="F51" s="5">
        <v>3.5571999999999999E-2</v>
      </c>
      <c r="G51" s="5"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1.1102716579234095E-2</v>
      </c>
      <c r="L51" s="2">
        <v>48</v>
      </c>
      <c r="M51" s="6">
        <v>0.26339700100000002</v>
      </c>
      <c r="Q51" s="4">
        <f t="shared" si="21"/>
        <v>25</v>
      </c>
      <c r="R51">
        <f t="shared" si="0"/>
        <v>1000000</v>
      </c>
      <c r="S51">
        <f t="shared" si="1"/>
        <v>-2828.2557461078291</v>
      </c>
      <c r="U51">
        <f t="shared" si="13"/>
        <v>0.26339700100000002</v>
      </c>
      <c r="V51">
        <f t="shared" si="14"/>
        <v>0.01</v>
      </c>
      <c r="W51">
        <f t="shared" si="15"/>
        <v>6.4494801512737981E-2</v>
      </c>
      <c r="X51">
        <f t="shared" si="16"/>
        <v>1.6987737298545448E-2</v>
      </c>
      <c r="Y51">
        <f t="shared" si="17"/>
        <v>6.4494801512737982E-4</v>
      </c>
      <c r="Z51">
        <f t="shared" si="18"/>
        <v>4.6862116199065156E-2</v>
      </c>
      <c r="AB51">
        <f t="shared" si="19"/>
        <v>32.672274103100449</v>
      </c>
      <c r="AC51">
        <f t="shared" si="2"/>
        <v>-132.53804941477881</v>
      </c>
      <c r="AE51">
        <f t="shared" si="3"/>
        <v>0</v>
      </c>
      <c r="AF51">
        <f t="shared" si="24"/>
        <v>0</v>
      </c>
      <c r="AG51">
        <f t="shared" si="24"/>
        <v>-1.1715529049766289</v>
      </c>
      <c r="AH51">
        <f t="shared" si="5"/>
        <v>-16987.737298545449</v>
      </c>
      <c r="AI51">
        <f t="shared" si="25"/>
        <v>-16988.908851450426</v>
      </c>
      <c r="AJ51">
        <f t="shared" si="7"/>
        <v>165.21032351787926</v>
      </c>
      <c r="AK51">
        <f t="shared" si="22"/>
        <v>2.2870591872170318</v>
      </c>
      <c r="AL51">
        <f t="shared" si="26"/>
        <v>-16821.411468745329</v>
      </c>
      <c r="AN51">
        <f t="shared" si="27"/>
        <v>0</v>
      </c>
      <c r="AO51">
        <f t="shared" si="27"/>
        <v>0</v>
      </c>
      <c r="AP51">
        <f t="shared" si="27"/>
        <v>-1.3007419861533883E-2</v>
      </c>
      <c r="AQ51">
        <f t="shared" si="27"/>
        <v>-188.61003254823399</v>
      </c>
      <c r="AR51">
        <f t="shared" si="27"/>
        <v>-188.6230399680955</v>
      </c>
      <c r="AS51">
        <f t="shared" si="27"/>
        <v>1.8342833979825865</v>
      </c>
      <c r="AT51">
        <f t="shared" si="27"/>
        <v>2.5392569955604193E-2</v>
      </c>
      <c r="AU51">
        <f t="shared" si="23"/>
        <v>-186.76336400015731</v>
      </c>
      <c r="AW51">
        <v>48</v>
      </c>
      <c r="AX51">
        <f>IF(Z51&gt;0, (R51*SUMPRODUCT(K51:$K$98, X51:$X$98)-K51*$AZ$3)/Z51, 0)</f>
        <v>-2828.2557461078291</v>
      </c>
    </row>
    <row r="52" spans="5:50" x14ac:dyDescent="0.25">
      <c r="E52">
        <v>2052</v>
      </c>
      <c r="F52" s="5">
        <v>3.5571999999999999E-2</v>
      </c>
      <c r="G52" s="5"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9.9131398028875842E-3</v>
      </c>
      <c r="L52" s="2">
        <v>49</v>
      </c>
      <c r="M52" s="6">
        <v>0.29593128600000002</v>
      </c>
      <c r="Q52" s="4">
        <f t="shared" si="21"/>
        <v>25</v>
      </c>
      <c r="R52">
        <f t="shared" si="0"/>
        <v>1000000</v>
      </c>
      <c r="S52">
        <f t="shared" si="1"/>
        <v>-7577.5140377428897</v>
      </c>
      <c r="U52">
        <f t="shared" si="13"/>
        <v>0.29593128600000002</v>
      </c>
      <c r="V52">
        <f t="shared" si="14"/>
        <v>0.01</v>
      </c>
      <c r="W52">
        <f t="shared" si="15"/>
        <v>4.6862116199065156E-2</v>
      </c>
      <c r="X52">
        <f t="shared" si="16"/>
        <v>1.3867966311470784E-2</v>
      </c>
      <c r="Y52">
        <f t="shared" si="17"/>
        <v>4.6862116199065159E-4</v>
      </c>
      <c r="Z52">
        <f t="shared" si="18"/>
        <v>3.2525528725603721E-2</v>
      </c>
      <c r="AB52">
        <f t="shared" si="19"/>
        <v>-132.53804941477881</v>
      </c>
      <c r="AC52">
        <f t="shared" si="2"/>
        <v>-246.46265050327179</v>
      </c>
      <c r="AE52">
        <f t="shared" si="3"/>
        <v>0</v>
      </c>
      <c r="AF52">
        <f t="shared" si="24"/>
        <v>0</v>
      </c>
      <c r="AG52">
        <f t="shared" si="24"/>
        <v>-0.81313821814009302</v>
      </c>
      <c r="AH52">
        <f t="shared" si="5"/>
        <v>-13867.966311470784</v>
      </c>
      <c r="AI52">
        <f t="shared" si="25"/>
        <v>-13868.779449688924</v>
      </c>
      <c r="AJ52">
        <f t="shared" si="7"/>
        <v>113.92460108849298</v>
      </c>
      <c r="AK52">
        <f t="shared" si="22"/>
        <v>-9.2776634590345175</v>
      </c>
      <c r="AL52">
        <f t="shared" si="26"/>
        <v>-13764.132512059465</v>
      </c>
      <c r="AN52">
        <f t="shared" si="27"/>
        <v>0</v>
      </c>
      <c r="AO52">
        <f t="shared" si="27"/>
        <v>0</v>
      </c>
      <c r="AP52">
        <f t="shared" si="27"/>
        <v>-8.0607528354936439E-3</v>
      </c>
      <c r="AQ52">
        <f t="shared" si="27"/>
        <v>-137.47508882734513</v>
      </c>
      <c r="AR52">
        <f t="shared" si="27"/>
        <v>-137.48314958018062</v>
      </c>
      <c r="AS52">
        <f t="shared" si="27"/>
        <v>1.1293504975784299</v>
      </c>
      <c r="AT52">
        <f t="shared" si="27"/>
        <v>-9.1970774913550782E-2</v>
      </c>
      <c r="AU52">
        <f t="shared" si="23"/>
        <v>-136.44576985751576</v>
      </c>
      <c r="AW52">
        <v>49</v>
      </c>
      <c r="AX52">
        <f>IF(Z52&gt;0, (R52*SUMPRODUCT(K52:$K$98, X52:$X$98)-K52*$AZ$3)/Z52, 0)</f>
        <v>-7577.5140377428897</v>
      </c>
    </row>
    <row r="53" spans="5:50" x14ac:dyDescent="0.25">
      <c r="E53">
        <v>2053</v>
      </c>
      <c r="F53" s="5">
        <v>3.5571999999999999E-2</v>
      </c>
      <c r="G53" s="5"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8.8510176811496272E-3</v>
      </c>
      <c r="L53" s="2">
        <v>50</v>
      </c>
      <c r="M53" s="6">
        <v>0.33262349499999999</v>
      </c>
      <c r="Q53" s="4">
        <f t="shared" si="21"/>
        <v>25</v>
      </c>
      <c r="R53">
        <f t="shared" si="0"/>
        <v>1000000</v>
      </c>
      <c r="S53">
        <f t="shared" si="1"/>
        <v>-14837.782448144661</v>
      </c>
      <c r="U53">
        <f t="shared" si="13"/>
        <v>0.33262349499999999</v>
      </c>
      <c r="V53">
        <f t="shared" si="14"/>
        <v>0.01</v>
      </c>
      <c r="W53">
        <f t="shared" si="15"/>
        <v>3.2525528725603721E-2</v>
      </c>
      <c r="X53">
        <f t="shared" si="16"/>
        <v>1.0818755041433205E-2</v>
      </c>
      <c r="Y53">
        <f t="shared" si="17"/>
        <v>3.252552872560372E-4</v>
      </c>
      <c r="Z53">
        <f t="shared" si="18"/>
        <v>2.1381518396914479E-2</v>
      </c>
      <c r="AB53">
        <f t="shared" si="19"/>
        <v>-246.46265050327179</v>
      </c>
      <c r="AC53">
        <f t="shared" si="2"/>
        <v>-317.25431838441983</v>
      </c>
      <c r="AE53">
        <f t="shared" si="3"/>
        <v>0</v>
      </c>
      <c r="AF53">
        <f t="shared" si="24"/>
        <v>0</v>
      </c>
      <c r="AG53">
        <f t="shared" si="24"/>
        <v>-0.53453795992286202</v>
      </c>
      <c r="AH53">
        <f t="shared" si="5"/>
        <v>-10818.755041433205</v>
      </c>
      <c r="AI53">
        <f t="shared" si="25"/>
        <v>-10819.289579393127</v>
      </c>
      <c r="AJ53">
        <f t="shared" si="7"/>
        <v>70.791667881148044</v>
      </c>
      <c r="AK53">
        <f t="shared" si="22"/>
        <v>-17.252385535229028</v>
      </c>
      <c r="AL53">
        <f t="shared" si="26"/>
        <v>-10765.750297047207</v>
      </c>
      <c r="AN53">
        <f t="shared" si="27"/>
        <v>0</v>
      </c>
      <c r="AO53">
        <f t="shared" si="27"/>
        <v>0</v>
      </c>
      <c r="AP53">
        <f t="shared" si="27"/>
        <v>-4.7312049345229028E-3</v>
      </c>
      <c r="AQ53">
        <f t="shared" si="27"/>
        <v>-95.756992159751974</v>
      </c>
      <c r="AR53">
        <f t="shared" si="27"/>
        <v>-95.761723364686489</v>
      </c>
      <c r="AS53">
        <f t="shared" si="27"/>
        <v>0.62657830409411353</v>
      </c>
      <c r="AT53">
        <f t="shared" si="27"/>
        <v>-0.15270116941432219</v>
      </c>
      <c r="AU53">
        <f t="shared" si="23"/>
        <v>-95.287846230006679</v>
      </c>
      <c r="AW53">
        <v>50</v>
      </c>
      <c r="AX53">
        <f>IF(Z53&gt;0, (R53*SUMPRODUCT(K53:$K$98, X53:$X$98)-K53*$AZ$3)/Z53, 0)</f>
        <v>-14837.782448144661</v>
      </c>
    </row>
    <row r="54" spans="5:50" x14ac:dyDescent="0.25">
      <c r="E54">
        <v>2054</v>
      </c>
      <c r="F54" s="5">
        <v>3.5571999999999999E-2</v>
      </c>
      <c r="G54" s="5"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7.9026943581693102E-3</v>
      </c>
      <c r="L54" s="2">
        <v>51</v>
      </c>
      <c r="M54" s="6">
        <v>0.37225971299999999</v>
      </c>
      <c r="Q54" s="4">
        <f t="shared" si="21"/>
        <v>25</v>
      </c>
      <c r="R54">
        <f t="shared" si="0"/>
        <v>1000000</v>
      </c>
      <c r="S54">
        <f t="shared" si="1"/>
        <v>-26761.546954205867</v>
      </c>
      <c r="U54">
        <f t="shared" si="13"/>
        <v>0.37225971299999999</v>
      </c>
      <c r="V54">
        <f t="shared" si="14"/>
        <v>0.01</v>
      </c>
      <c r="W54">
        <f t="shared" si="15"/>
        <v>2.1381518396914479E-2</v>
      </c>
      <c r="X54">
        <f t="shared" si="16"/>
        <v>7.9594779019396041E-3</v>
      </c>
      <c r="Y54">
        <f t="shared" si="17"/>
        <v>2.1381518396914481E-4</v>
      </c>
      <c r="Z54">
        <f t="shared" si="18"/>
        <v>1.320822531100573E-2</v>
      </c>
      <c r="AB54">
        <f t="shared" si="19"/>
        <v>-317.25431838441983</v>
      </c>
      <c r="AC54">
        <f t="shared" si="2"/>
        <v>-353.47254184221026</v>
      </c>
      <c r="AE54">
        <f t="shared" si="3"/>
        <v>0</v>
      </c>
      <c r="AF54">
        <f t="shared" si="24"/>
        <v>0</v>
      </c>
      <c r="AG54">
        <f t="shared" si="24"/>
        <v>-0.33020563277514325</v>
      </c>
      <c r="AH54">
        <f t="shared" si="5"/>
        <v>-7959.4779019396037</v>
      </c>
      <c r="AI54">
        <f t="shared" si="25"/>
        <v>-7959.8081075723785</v>
      </c>
      <c r="AJ54">
        <f t="shared" si="7"/>
        <v>36.21822345779043</v>
      </c>
      <c r="AK54">
        <f t="shared" si="22"/>
        <v>-22.207802286909391</v>
      </c>
      <c r="AL54">
        <f t="shared" si="26"/>
        <v>-7945.7976864014972</v>
      </c>
      <c r="AN54">
        <f t="shared" si="27"/>
        <v>0</v>
      </c>
      <c r="AO54">
        <f t="shared" si="27"/>
        <v>0</v>
      </c>
      <c r="AP54">
        <f t="shared" si="27"/>
        <v>-2.6095141911678518E-3</v>
      </c>
      <c r="AQ54">
        <f t="shared" si="27"/>
        <v>-62.901321109631404</v>
      </c>
      <c r="AR54">
        <f t="shared" si="27"/>
        <v>-62.903930623822568</v>
      </c>
      <c r="AS54">
        <f t="shared" si="27"/>
        <v>0.28622155018279577</v>
      </c>
      <c r="AT54">
        <f t="shared" si="27"/>
        <v>-0.17550147384009834</v>
      </c>
      <c r="AU54">
        <f t="shared" si="23"/>
        <v>-62.793210547479873</v>
      </c>
      <c r="AW54">
        <v>51</v>
      </c>
      <c r="AX54">
        <f>IF(Z54&gt;0, (R54*SUMPRODUCT(K54:$K$98, X54:$X$98)-K54*$AZ$3)/Z54, 0)</f>
        <v>-26761.546954205867</v>
      </c>
    </row>
    <row r="55" spans="5:50" x14ac:dyDescent="0.25">
      <c r="E55">
        <v>2055</v>
      </c>
      <c r="F55" s="5">
        <v>3.5571999999999999E-2</v>
      </c>
      <c r="G55" s="5"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7.0559771055083119E-3</v>
      </c>
      <c r="L55" s="2">
        <v>52</v>
      </c>
      <c r="M55" s="6">
        <v>0.41367450300000003</v>
      </c>
      <c r="Q55" s="4">
        <f t="shared" si="21"/>
        <v>25</v>
      </c>
      <c r="R55">
        <f t="shared" si="0"/>
        <v>1000000</v>
      </c>
      <c r="S55">
        <f t="shared" si="1"/>
        <v>-47714.521662321626</v>
      </c>
      <c r="U55">
        <f t="shared" si="13"/>
        <v>0.41367450300000003</v>
      </c>
      <c r="V55">
        <f t="shared" si="14"/>
        <v>0.01</v>
      </c>
      <c r="W55">
        <f t="shared" si="15"/>
        <v>1.320822531100573E-2</v>
      </c>
      <c r="X55">
        <f t="shared" si="16"/>
        <v>5.4639060410423164E-3</v>
      </c>
      <c r="Y55">
        <f t="shared" si="17"/>
        <v>1.320822531100573E-4</v>
      </c>
      <c r="Z55">
        <f t="shared" si="18"/>
        <v>7.6122370168533564E-3</v>
      </c>
      <c r="AB55">
        <f t="shared" si="19"/>
        <v>-353.47254184221026</v>
      </c>
      <c r="AC55">
        <f t="shared" si="2"/>
        <v>-363.214248039376</v>
      </c>
      <c r="AE55">
        <f t="shared" si="3"/>
        <v>0</v>
      </c>
      <c r="AF55">
        <f t="shared" si="24"/>
        <v>0</v>
      </c>
      <c r="AG55">
        <f t="shared" si="24"/>
        <v>-0.1903059254213339</v>
      </c>
      <c r="AH55">
        <f t="shared" si="5"/>
        <v>-5463.9060410423162</v>
      </c>
      <c r="AI55">
        <f t="shared" si="25"/>
        <v>-5464.0963469677372</v>
      </c>
      <c r="AJ55">
        <f t="shared" si="7"/>
        <v>9.7417061971657404</v>
      </c>
      <c r="AK55">
        <f t="shared" si="22"/>
        <v>-24.743077928954722</v>
      </c>
      <c r="AL55">
        <f t="shared" si="26"/>
        <v>-5479.097718699526</v>
      </c>
      <c r="AN55">
        <f t="shared" si="27"/>
        <v>0</v>
      </c>
      <c r="AO55">
        <f t="shared" si="27"/>
        <v>0</v>
      </c>
      <c r="AP55">
        <f t="shared" si="27"/>
        <v>-1.3427942528155042E-3</v>
      </c>
      <c r="AQ55">
        <f t="shared" si="27"/>
        <v>-38.553195932243142</v>
      </c>
      <c r="AR55">
        <f t="shared" si="27"/>
        <v>-38.554538726495956</v>
      </c>
      <c r="AS55">
        <f t="shared" si="27"/>
        <v>6.8737255895789912E-2</v>
      </c>
      <c r="AT55">
        <f t="shared" si="27"/>
        <v>-0.17458659138651253</v>
      </c>
      <c r="AU55">
        <f t="shared" si="23"/>
        <v>-38.66038806198668</v>
      </c>
      <c r="AW55">
        <v>52</v>
      </c>
      <c r="AX55">
        <f>IF(Z55&gt;0, (R55*SUMPRODUCT(K55:$K$98, X55:$X$98)-K55*$AZ$3)/Z55, 0)</f>
        <v>-47714.521662321626</v>
      </c>
    </row>
    <row r="56" spans="5:50" x14ac:dyDescent="0.25">
      <c r="E56">
        <v>2056</v>
      </c>
      <c r="F56" s="5">
        <v>3.5571999999999999E-2</v>
      </c>
      <c r="G56" s="5"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6.2999795584895634E-3</v>
      </c>
      <c r="L56" s="2">
        <v>53</v>
      </c>
      <c r="M56" s="6">
        <v>0.42102545200000002</v>
      </c>
      <c r="Q56" s="4">
        <f t="shared" si="21"/>
        <v>25</v>
      </c>
      <c r="R56">
        <f t="shared" si="0"/>
        <v>1000000</v>
      </c>
      <c r="S56">
        <f t="shared" si="1"/>
        <v>-81803.201999690602</v>
      </c>
      <c r="U56">
        <f t="shared" si="13"/>
        <v>0.42102545200000002</v>
      </c>
      <c r="V56">
        <f t="shared" si="14"/>
        <v>0.01</v>
      </c>
      <c r="W56">
        <f t="shared" si="15"/>
        <v>7.6122370168533564E-3</v>
      </c>
      <c r="X56">
        <f t="shared" si="16"/>
        <v>3.204945530751816E-3</v>
      </c>
      <c r="Y56">
        <f t="shared" si="17"/>
        <v>7.6122370168533562E-5</v>
      </c>
      <c r="Z56">
        <f t="shared" si="18"/>
        <v>4.3311691159330064E-3</v>
      </c>
      <c r="AB56">
        <f t="shared" si="19"/>
        <v>-363.214248039376</v>
      </c>
      <c r="AC56">
        <f t="shared" si="2"/>
        <v>-354.30350208548907</v>
      </c>
      <c r="AE56">
        <f t="shared" si="3"/>
        <v>0</v>
      </c>
      <c r="AF56">
        <f t="shared" si="24"/>
        <v>0</v>
      </c>
      <c r="AG56">
        <f t="shared" si="24"/>
        <v>-0.10827922789832516</v>
      </c>
      <c r="AH56">
        <f t="shared" si="5"/>
        <v>-3204.945530751816</v>
      </c>
      <c r="AI56">
        <f t="shared" si="25"/>
        <v>-3205.0538099797145</v>
      </c>
      <c r="AJ56">
        <f t="shared" si="7"/>
        <v>-8.9107459538869307</v>
      </c>
      <c r="AK56">
        <f t="shared" si="22"/>
        <v>-25.424997362756322</v>
      </c>
      <c r="AL56">
        <f t="shared" si="26"/>
        <v>-3239.3895532963575</v>
      </c>
      <c r="AN56">
        <f t="shared" si="27"/>
        <v>0</v>
      </c>
      <c r="AO56">
        <f t="shared" si="27"/>
        <v>0</v>
      </c>
      <c r="AP56">
        <f t="shared" si="27"/>
        <v>-6.8215692236848135E-4</v>
      </c>
      <c r="AQ56">
        <f t="shared" si="27"/>
        <v>-20.191091329808927</v>
      </c>
      <c r="AR56">
        <f t="shared" si="27"/>
        <v>-20.191773486731297</v>
      </c>
      <c r="AS56">
        <f t="shared" si="27"/>
        <v>-5.6137517360381251E-2</v>
      </c>
      <c r="AT56">
        <f t="shared" si="27"/>
        <v>-0.16017696366001588</v>
      </c>
      <c r="AU56">
        <f t="shared" si="23"/>
        <v>-20.40808796775169</v>
      </c>
      <c r="AW56">
        <v>53</v>
      </c>
      <c r="AX56">
        <f>IF(Z56&gt;0, (R56*SUMPRODUCT(K56:$K$98, X56:$X$98)-K56*$AZ$3)/Z56, 0)</f>
        <v>-81803.201999690602</v>
      </c>
    </row>
    <row r="57" spans="5:50" x14ac:dyDescent="0.25">
      <c r="E57">
        <v>2057</v>
      </c>
      <c r="F57" s="5">
        <v>3.5571999999999999E-2</v>
      </c>
      <c r="G57" s="5"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5.6249817486513955E-3</v>
      </c>
      <c r="L57" s="2">
        <v>54</v>
      </c>
      <c r="M57" s="6">
        <v>0.42896583300000002</v>
      </c>
      <c r="Q57" s="4">
        <f t="shared" si="21"/>
        <v>25</v>
      </c>
      <c r="R57">
        <f t="shared" si="0"/>
        <v>1000000</v>
      </c>
      <c r="S57">
        <f t="shared" si="1"/>
        <v>-136677.00168240315</v>
      </c>
      <c r="U57">
        <f t="shared" si="13"/>
        <v>0.42896583300000002</v>
      </c>
      <c r="V57">
        <f t="shared" si="14"/>
        <v>0.01</v>
      </c>
      <c r="W57">
        <f t="shared" si="15"/>
        <v>4.3311691159330064E-3</v>
      </c>
      <c r="X57">
        <f t="shared" si="16"/>
        <v>1.8579235676800757E-3</v>
      </c>
      <c r="Y57">
        <f t="shared" si="17"/>
        <v>4.3311691159330065E-5</v>
      </c>
      <c r="Z57">
        <f t="shared" si="18"/>
        <v>2.4299338570936005E-3</v>
      </c>
      <c r="AB57">
        <f t="shared" si="19"/>
        <v>-354.30350208548907</v>
      </c>
      <c r="AC57">
        <f t="shared" si="2"/>
        <v>-332.11607387411038</v>
      </c>
      <c r="AE57">
        <f t="shared" si="3"/>
        <v>0</v>
      </c>
      <c r="AF57">
        <f t="shared" si="24"/>
        <v>0</v>
      </c>
      <c r="AG57">
        <f t="shared" si="24"/>
        <v>-6.0748346427340012E-2</v>
      </c>
      <c r="AH57">
        <f t="shared" si="5"/>
        <v>-1857.9235676800756</v>
      </c>
      <c r="AI57">
        <f t="shared" si="25"/>
        <v>-1857.9843160265029</v>
      </c>
      <c r="AJ57">
        <f t="shared" si="7"/>
        <v>-22.187428211378688</v>
      </c>
      <c r="AK57">
        <f t="shared" si="22"/>
        <v>-24.801245145984236</v>
      </c>
      <c r="AL57">
        <f t="shared" si="26"/>
        <v>-1904.972989383866</v>
      </c>
      <c r="AN57">
        <f t="shared" si="27"/>
        <v>0</v>
      </c>
      <c r="AO57">
        <f t="shared" si="27"/>
        <v>0</v>
      </c>
      <c r="AP57">
        <f t="shared" si="27"/>
        <v>-3.417083399145398E-4</v>
      </c>
      <c r="AQ57">
        <f t="shared" si="27"/>
        <v>-10.450786158589711</v>
      </c>
      <c r="AR57">
        <f t="shared" si="27"/>
        <v>-10.451127866929626</v>
      </c>
      <c r="AS57">
        <f t="shared" si="27"/>
        <v>-0.1248038787385182</v>
      </c>
      <c r="AT57">
        <f t="shared" si="27"/>
        <v>-0.13950655128999034</v>
      </c>
      <c r="AU57">
        <f t="shared" si="23"/>
        <v>-10.715438296958135</v>
      </c>
      <c r="AW57">
        <v>54</v>
      </c>
      <c r="AX57">
        <f>IF(Z57&gt;0, (R57*SUMPRODUCT(K57:$K$98, X57:$X$98)-K57*$AZ$3)/Z57, 0)</f>
        <v>-136677.00168240315</v>
      </c>
    </row>
    <row r="58" spans="5:50" x14ac:dyDescent="0.25">
      <c r="E58">
        <v>2058</v>
      </c>
      <c r="F58" s="5">
        <v>3.5571999999999999E-2</v>
      </c>
      <c r="G58" s="5"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5.0223051327244602E-3</v>
      </c>
      <c r="L58" s="2">
        <v>55</v>
      </c>
      <c r="M58" s="6">
        <v>0.43771532000000002</v>
      </c>
      <c r="Q58" s="4">
        <f t="shared" si="21"/>
        <v>25</v>
      </c>
      <c r="R58">
        <f t="shared" si="0"/>
        <v>1000000</v>
      </c>
      <c r="S58">
        <f t="shared" si="1"/>
        <v>-227068.1334041415</v>
      </c>
      <c r="U58">
        <f t="shared" si="13"/>
        <v>0.43771532000000002</v>
      </c>
      <c r="V58">
        <f t="shared" si="14"/>
        <v>0.01</v>
      </c>
      <c r="W58">
        <f t="shared" si="15"/>
        <v>2.4299338570936005E-3</v>
      </c>
      <c r="X58">
        <f t="shared" si="16"/>
        <v>1.0636192758365596E-3</v>
      </c>
      <c r="Y58">
        <f t="shared" si="17"/>
        <v>2.4299338570936006E-5</v>
      </c>
      <c r="Z58">
        <f t="shared" si="18"/>
        <v>1.3420152426861049E-3</v>
      </c>
      <c r="AB58">
        <f t="shared" si="19"/>
        <v>-332.11607387411038</v>
      </c>
      <c r="AC58">
        <f t="shared" si="2"/>
        <v>-304.72889615663979</v>
      </c>
      <c r="AE58">
        <f t="shared" si="3"/>
        <v>0</v>
      </c>
      <c r="AF58">
        <f t="shared" si="24"/>
        <v>0</v>
      </c>
      <c r="AG58">
        <f t="shared" si="24"/>
        <v>-3.3550381067152621E-2</v>
      </c>
      <c r="AH58">
        <f t="shared" si="5"/>
        <v>-1063.6192758365596</v>
      </c>
      <c r="AI58">
        <f t="shared" si="25"/>
        <v>-1063.6528262176269</v>
      </c>
      <c r="AJ58">
        <f t="shared" si="7"/>
        <v>-27.387177717470593</v>
      </c>
      <c r="AK58">
        <f t="shared" si="22"/>
        <v>-23.248125171187731</v>
      </c>
      <c r="AL58">
        <f t="shared" si="26"/>
        <v>-1114.2881291062852</v>
      </c>
      <c r="AN58">
        <f t="shared" si="27"/>
        <v>0</v>
      </c>
      <c r="AO58">
        <f t="shared" si="27"/>
        <v>0</v>
      </c>
      <c r="AP58">
        <f t="shared" si="27"/>
        <v>-1.6850025103842215E-4</v>
      </c>
      <c r="AQ58">
        <f t="shared" si="27"/>
        <v>-5.3418205482986272</v>
      </c>
      <c r="AR58">
        <f t="shared" si="27"/>
        <v>-5.3419890485496655</v>
      </c>
      <c r="AS58">
        <f t="shared" si="27"/>
        <v>-0.13754676322128953</v>
      </c>
      <c r="AT58">
        <f t="shared" si="27"/>
        <v>-0.11675917837347687</v>
      </c>
      <c r="AU58">
        <f t="shared" si="23"/>
        <v>-5.5962949901444317</v>
      </c>
      <c r="AW58">
        <v>55</v>
      </c>
      <c r="AX58">
        <f>IF(Z58&gt;0, (R58*SUMPRODUCT(K58:$K$98, X58:$X$98)-K58*$AZ$3)/Z58, 0)</f>
        <v>-227068.1334041415</v>
      </c>
    </row>
    <row r="59" spans="5:50" x14ac:dyDescent="0.25">
      <c r="E59">
        <v>2059</v>
      </c>
      <c r="F59" s="5">
        <v>3.5571999999999999E-2</v>
      </c>
      <c r="G59" s="5"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4.4842010113611249E-3</v>
      </c>
      <c r="L59" s="2">
        <v>56</v>
      </c>
      <c r="M59" s="6">
        <v>0.44739131599999998</v>
      </c>
      <c r="Q59" s="4">
        <f t="shared" si="21"/>
        <v>25</v>
      </c>
      <c r="R59">
        <f t="shared" si="0"/>
        <v>1000000</v>
      </c>
      <c r="S59">
        <f t="shared" si="1"/>
        <v>-379416.29584893142</v>
      </c>
      <c r="U59">
        <f t="shared" si="13"/>
        <v>0.44739131599999998</v>
      </c>
      <c r="V59">
        <f t="shared" si="14"/>
        <v>0.01</v>
      </c>
      <c r="W59">
        <f t="shared" si="15"/>
        <v>1.3420152426861049E-3</v>
      </c>
      <c r="X59">
        <f t="shared" si="16"/>
        <v>6.0040596551739589E-4</v>
      </c>
      <c r="Y59">
        <f t="shared" si="17"/>
        <v>1.342015242686105E-5</v>
      </c>
      <c r="Z59">
        <f t="shared" si="18"/>
        <v>7.28189124741848E-4</v>
      </c>
      <c r="AB59">
        <f t="shared" si="19"/>
        <v>-304.72889615663979</v>
      </c>
      <c r="AC59">
        <f t="shared" si="2"/>
        <v>-276.28682038702743</v>
      </c>
      <c r="AE59">
        <f t="shared" si="3"/>
        <v>0</v>
      </c>
      <c r="AF59">
        <f t="shared" si="24"/>
        <v>0</v>
      </c>
      <c r="AG59">
        <f t="shared" si="24"/>
        <v>-1.8204728118546201E-2</v>
      </c>
      <c r="AH59">
        <f t="shared" si="5"/>
        <v>-600.40596551739588</v>
      </c>
      <c r="AI59">
        <f t="shared" si="25"/>
        <v>-600.42417024551446</v>
      </c>
      <c r="AJ59">
        <f t="shared" si="7"/>
        <v>-28.442075769612359</v>
      </c>
      <c r="AK59">
        <f t="shared" si="22"/>
        <v>-21.331022730964786</v>
      </c>
      <c r="AL59">
        <f t="shared" si="26"/>
        <v>-650.19726874609159</v>
      </c>
      <c r="AN59">
        <f t="shared" si="27"/>
        <v>0</v>
      </c>
      <c r="AO59">
        <f t="shared" si="27"/>
        <v>0</v>
      </c>
      <c r="AP59">
        <f t="shared" si="27"/>
        <v>-8.1633660240739179E-5</v>
      </c>
      <c r="AQ59">
        <f t="shared" si="27"/>
        <v>-2.6923410378003592</v>
      </c>
      <c r="AR59">
        <f t="shared" si="27"/>
        <v>-2.6924226714606001</v>
      </c>
      <c r="AS59">
        <f t="shared" si="27"/>
        <v>-0.12753998493130547</v>
      </c>
      <c r="AT59">
        <f t="shared" si="27"/>
        <v>-9.5652593703559441E-2</v>
      </c>
      <c r="AU59">
        <f t="shared" si="23"/>
        <v>-2.9156152500954651</v>
      </c>
      <c r="AW59">
        <v>56</v>
      </c>
      <c r="AX59">
        <f>IF(Z59&gt;0, (R59*SUMPRODUCT(K59:$K$98, X59:$X$98)-K59*$AZ$3)/Z59, 0)</f>
        <v>-379416.29584893142</v>
      </c>
    </row>
    <row r="60" spans="5:50" x14ac:dyDescent="0.25">
      <c r="E60">
        <v>2060</v>
      </c>
      <c r="F60" s="5">
        <v>3.5571999999999999E-2</v>
      </c>
      <c r="G60" s="5"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4.0037509030010042E-3</v>
      </c>
      <c r="L60" s="2">
        <v>57</v>
      </c>
      <c r="M60" s="6">
        <v>0.457001349</v>
      </c>
      <c r="Q60" s="4">
        <f t="shared" si="21"/>
        <v>25</v>
      </c>
      <c r="R60">
        <f t="shared" si="0"/>
        <v>1000000</v>
      </c>
      <c r="S60">
        <f t="shared" si="1"/>
        <v>-641071.10854473338</v>
      </c>
      <c r="U60">
        <f t="shared" si="13"/>
        <v>0.457001349</v>
      </c>
      <c r="V60">
        <f t="shared" si="14"/>
        <v>0.01</v>
      </c>
      <c r="W60">
        <f t="shared" si="15"/>
        <v>7.28189124741848E-4</v>
      </c>
      <c r="X60">
        <f t="shared" si="16"/>
        <v>3.3278341233415382E-4</v>
      </c>
      <c r="Y60">
        <f t="shared" si="17"/>
        <v>7.2818912474184798E-6</v>
      </c>
      <c r="Z60">
        <f t="shared" si="18"/>
        <v>3.8812382116027572E-4</v>
      </c>
      <c r="AB60">
        <f t="shared" si="19"/>
        <v>-276.28682038702743</v>
      </c>
      <c r="AC60">
        <f t="shared" si="2"/>
        <v>-248.81496828383581</v>
      </c>
      <c r="AE60">
        <f t="shared" si="3"/>
        <v>0</v>
      </c>
      <c r="AF60">
        <f t="shared" si="24"/>
        <v>0</v>
      </c>
      <c r="AG60">
        <f t="shared" si="24"/>
        <v>-9.7030955290068922E-3</v>
      </c>
      <c r="AH60">
        <f t="shared" si="5"/>
        <v>-332.78341233415381</v>
      </c>
      <c r="AI60">
        <f t="shared" si="25"/>
        <v>-332.79311542968281</v>
      </c>
      <c r="AJ60">
        <f t="shared" si="7"/>
        <v>-27.471852103191623</v>
      </c>
      <c r="AK60">
        <f t="shared" si="22"/>
        <v>-19.340077427091924</v>
      </c>
      <c r="AL60">
        <f t="shared" si="26"/>
        <v>-379.60504495996634</v>
      </c>
      <c r="AN60">
        <f t="shared" si="27"/>
        <v>0</v>
      </c>
      <c r="AO60">
        <f t="shared" si="27"/>
        <v>0</v>
      </c>
      <c r="AP60">
        <f t="shared" si="27"/>
        <v>-3.8848777486166354E-5</v>
      </c>
      <c r="AQ60">
        <f t="shared" si="27"/>
        <v>-1.3323818876366238</v>
      </c>
      <c r="AR60">
        <f t="shared" si="27"/>
        <v>-1.3324207364141101</v>
      </c>
      <c r="AS60">
        <f t="shared" si="27"/>
        <v>-0.1099904526652635</v>
      </c>
      <c r="AT60">
        <f t="shared" si="27"/>
        <v>-7.7432852462828633E-2</v>
      </c>
      <c r="AU60">
        <f t="shared" si="23"/>
        <v>-1.5198440415422021</v>
      </c>
      <c r="AW60">
        <v>57</v>
      </c>
      <c r="AX60">
        <f>IF(Z60&gt;0, (R60*SUMPRODUCT(K60:$K$98, X60:$X$98)-K60*$AZ$3)/Z60, 0)</f>
        <v>-641071.10854473338</v>
      </c>
    </row>
    <row r="61" spans="5:50" x14ac:dyDescent="0.25">
      <c r="E61">
        <v>2061</v>
      </c>
      <c r="F61" s="5">
        <v>3.5571999999999999E-2</v>
      </c>
      <c r="G61" s="5"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3.5747775919651821E-3</v>
      </c>
      <c r="L61" s="2">
        <v>58</v>
      </c>
      <c r="M61" s="6">
        <v>0.46737994300000002</v>
      </c>
      <c r="Q61" s="4">
        <f t="shared" si="21"/>
        <v>25</v>
      </c>
      <c r="R61">
        <f t="shared" si="0"/>
        <v>1000000</v>
      </c>
      <c r="S61">
        <f t="shared" si="1"/>
        <v>-1100441.7836912156</v>
      </c>
      <c r="U61">
        <f t="shared" si="13"/>
        <v>0.46737994300000002</v>
      </c>
      <c r="V61">
        <f t="shared" si="14"/>
        <v>0.01</v>
      </c>
      <c r="W61">
        <f t="shared" si="15"/>
        <v>3.8812382116027572E-4</v>
      </c>
      <c r="X61">
        <f t="shared" si="16"/>
        <v>1.8140128941083187E-4</v>
      </c>
      <c r="Y61">
        <f t="shared" si="17"/>
        <v>3.8812382116027571E-6</v>
      </c>
      <c r="Z61">
        <f t="shared" si="18"/>
        <v>2.0284129353784111E-4</v>
      </c>
      <c r="AB61">
        <f t="shared" si="19"/>
        <v>-248.81496828383581</v>
      </c>
      <c r="AC61">
        <f t="shared" si="2"/>
        <v>-223.21503486701531</v>
      </c>
      <c r="AE61">
        <f t="shared" si="3"/>
        <v>0</v>
      </c>
      <c r="AF61">
        <f t="shared" si="24"/>
        <v>0</v>
      </c>
      <c r="AG61">
        <f t="shared" si="24"/>
        <v>-5.0710323384460278E-3</v>
      </c>
      <c r="AH61">
        <f t="shared" si="5"/>
        <v>-181.40128941083188</v>
      </c>
      <c r="AI61">
        <f t="shared" si="25"/>
        <v>-181.40636044317031</v>
      </c>
      <c r="AJ61">
        <f t="shared" si="7"/>
        <v>-25.599933416820505</v>
      </c>
      <c r="AK61">
        <f t="shared" si="22"/>
        <v>-17.417047779868508</v>
      </c>
      <c r="AL61">
        <f t="shared" si="26"/>
        <v>-224.42334163985933</v>
      </c>
      <c r="AN61">
        <f t="shared" si="27"/>
        <v>0</v>
      </c>
      <c r="AO61">
        <f t="shared" si="27"/>
        <v>0</v>
      </c>
      <c r="AP61">
        <f t="shared" si="27"/>
        <v>-1.8127812771607657E-5</v>
      </c>
      <c r="AQ61">
        <f t="shared" si="27"/>
        <v>-0.64846926453943265</v>
      </c>
      <c r="AR61">
        <f t="shared" si="27"/>
        <v>-0.64848739235220421</v>
      </c>
      <c r="AS61">
        <f t="shared" si="27"/>
        <v>-9.1514068334250603E-2</v>
      </c>
      <c r="AT61">
        <f t="shared" si="27"/>
        <v>-6.2262072121660864E-2</v>
      </c>
      <c r="AU61">
        <f t="shared" si="23"/>
        <v>-0.80226353280811569</v>
      </c>
      <c r="AW61">
        <v>58</v>
      </c>
      <c r="AX61">
        <f>IF(Z61&gt;0, (R61*SUMPRODUCT(K61:$K$98, X61:$X$98)-K61*$AZ$3)/Z61, 0)</f>
        <v>-1100441.7836912156</v>
      </c>
    </row>
    <row r="62" spans="5:50" x14ac:dyDescent="0.25">
      <c r="E62">
        <v>2062</v>
      </c>
      <c r="F62" s="5">
        <v>3.5571999999999999E-2</v>
      </c>
      <c r="G62" s="5"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3.1917657071117694E-3</v>
      </c>
      <c r="L62" s="2">
        <v>59</v>
      </c>
      <c r="M62" s="6">
        <v>0.47825477199999999</v>
      </c>
      <c r="Q62" s="4">
        <f t="shared" si="21"/>
        <v>25</v>
      </c>
      <c r="R62">
        <f t="shared" si="0"/>
        <v>1000000</v>
      </c>
      <c r="S62">
        <f t="shared" si="1"/>
        <v>-1924960.4618637774</v>
      </c>
      <c r="U62">
        <f t="shared" si="13"/>
        <v>0.47825477199999999</v>
      </c>
      <c r="V62">
        <f t="shared" si="14"/>
        <v>0.01</v>
      </c>
      <c r="W62">
        <f t="shared" si="15"/>
        <v>2.0284129353784111E-4</v>
      </c>
      <c r="X62">
        <f t="shared" si="16"/>
        <v>9.7009816593125265E-5</v>
      </c>
      <c r="Y62">
        <f t="shared" si="17"/>
        <v>2.0284129353784111E-6</v>
      </c>
      <c r="Z62">
        <f t="shared" si="18"/>
        <v>1.0380306400933743E-4</v>
      </c>
      <c r="AB62">
        <f t="shared" si="19"/>
        <v>-223.21503486701531</v>
      </c>
      <c r="AC62">
        <f t="shared" si="2"/>
        <v>-199.81679403828943</v>
      </c>
      <c r="AE62">
        <f t="shared" si="3"/>
        <v>0</v>
      </c>
      <c r="AF62">
        <f t="shared" si="24"/>
        <v>0</v>
      </c>
      <c r="AG62">
        <f t="shared" si="24"/>
        <v>-2.5950766002334359E-3</v>
      </c>
      <c r="AH62">
        <f t="shared" si="5"/>
        <v>-97.009816593125265</v>
      </c>
      <c r="AI62">
        <f t="shared" si="25"/>
        <v>-97.012411669725495</v>
      </c>
      <c r="AJ62">
        <f t="shared" si="7"/>
        <v>-23.398240828725875</v>
      </c>
      <c r="AK62">
        <f t="shared" si="22"/>
        <v>-15.625052440691073</v>
      </c>
      <c r="AL62">
        <f t="shared" si="26"/>
        <v>-136.03570493914245</v>
      </c>
      <c r="AN62">
        <f t="shared" si="27"/>
        <v>0</v>
      </c>
      <c r="AO62">
        <f t="shared" si="27"/>
        <v>0</v>
      </c>
      <c r="AP62">
        <f t="shared" si="27"/>
        <v>-8.2828764999532783E-6</v>
      </c>
      <c r="AQ62">
        <f t="shared" si="27"/>
        <v>-0.30963260585513952</v>
      </c>
      <c r="AR62">
        <f t="shared" si="27"/>
        <v>-0.30964088873163947</v>
      </c>
      <c r="AS62">
        <f t="shared" si="27"/>
        <v>-7.4681702683869713E-2</v>
      </c>
      <c r="AT62">
        <f t="shared" si="27"/>
        <v>-4.9871506552020821E-2</v>
      </c>
      <c r="AU62">
        <f t="shared" si="23"/>
        <v>-0.43419409796753</v>
      </c>
      <c r="AW62">
        <v>59</v>
      </c>
      <c r="AX62">
        <f>IF(Z62&gt;0, (R62*SUMPRODUCT(K62:$K$98, X62:$X$98)-K62*$AZ$3)/Z62, 0)</f>
        <v>-1924960.4618637774</v>
      </c>
    </row>
    <row r="63" spans="5:50" x14ac:dyDescent="0.25">
      <c r="E63">
        <v>2063</v>
      </c>
      <c r="F63" s="5">
        <v>3.5571999999999999E-2</v>
      </c>
      <c r="G63" s="5"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2.8497908099212226E-3</v>
      </c>
      <c r="L63" s="2">
        <v>60</v>
      </c>
      <c r="M63" s="6">
        <v>0.48949088600000001</v>
      </c>
      <c r="Q63" s="4">
        <f t="shared" si="21"/>
        <v>25</v>
      </c>
      <c r="R63">
        <f t="shared" si="0"/>
        <v>1000000</v>
      </c>
      <c r="S63">
        <f t="shared" si="1"/>
        <v>-3438712.0230904873</v>
      </c>
      <c r="U63">
        <f t="shared" si="13"/>
        <v>0.48949088600000001</v>
      </c>
      <c r="V63">
        <f t="shared" si="14"/>
        <v>0.01</v>
      </c>
      <c r="W63">
        <f t="shared" si="15"/>
        <v>1.0380306400933743E-4</v>
      </c>
      <c r="X63">
        <f t="shared" si="16"/>
        <v>5.0810653771445295E-5</v>
      </c>
      <c r="Y63">
        <f t="shared" si="17"/>
        <v>1.0380306400933744E-6</v>
      </c>
      <c r="Z63">
        <f t="shared" si="18"/>
        <v>5.1954379597798762E-5</v>
      </c>
      <c r="AB63">
        <f t="shared" si="19"/>
        <v>-199.81679403828943</v>
      </c>
      <c r="AC63">
        <f t="shared" si="2"/>
        <v>-178.65614977515773</v>
      </c>
      <c r="AE63">
        <f t="shared" si="3"/>
        <v>0</v>
      </c>
      <c r="AF63">
        <f t="shared" si="24"/>
        <v>0</v>
      </c>
      <c r="AG63">
        <f t="shared" si="24"/>
        <v>-1.298859489944969E-3</v>
      </c>
      <c r="AH63">
        <f t="shared" si="5"/>
        <v>-50.810653771445295</v>
      </c>
      <c r="AI63">
        <f t="shared" si="25"/>
        <v>-50.811952630935238</v>
      </c>
      <c r="AJ63">
        <f t="shared" si="7"/>
        <v>-21.160644263131701</v>
      </c>
      <c r="AK63">
        <f t="shared" si="22"/>
        <v>-13.987175582680262</v>
      </c>
      <c r="AL63">
        <f t="shared" si="26"/>
        <v>-85.959772476747204</v>
      </c>
      <c r="AN63">
        <f t="shared" si="27"/>
        <v>0</v>
      </c>
      <c r="AO63">
        <f t="shared" si="27"/>
        <v>0</v>
      </c>
      <c r="AP63">
        <f t="shared" si="27"/>
        <v>-3.7014778378241394E-6</v>
      </c>
      <c r="AQ63">
        <f t="shared" si="27"/>
        <v>-0.14479973416395392</v>
      </c>
      <c r="AR63">
        <f t="shared" si="27"/>
        <v>-0.14480343564179174</v>
      </c>
      <c r="AS63">
        <f t="shared" si="27"/>
        <v>-6.0303409553084962E-2</v>
      </c>
      <c r="AT63">
        <f t="shared" si="27"/>
        <v>-3.986052443227673E-2</v>
      </c>
      <c r="AU63">
        <f t="shared" si="23"/>
        <v>-0.24496736962715343</v>
      </c>
      <c r="AW63">
        <v>60</v>
      </c>
      <c r="AX63">
        <f>IF(Z63&gt;0, (R63*SUMPRODUCT(K63:$K$98, X63:$X$98)-K63*$AZ$3)/Z63, 0)</f>
        <v>-3438712.0230904873</v>
      </c>
    </row>
    <row r="64" spans="5:50" x14ac:dyDescent="0.25">
      <c r="E64">
        <v>2064</v>
      </c>
      <c r="F64" s="5">
        <v>3.5571999999999999E-2</v>
      </c>
      <c r="G64" s="5"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2.5444560802868059E-3</v>
      </c>
      <c r="L64" s="2">
        <v>61</v>
      </c>
      <c r="M64" s="6">
        <v>0.50154699899999999</v>
      </c>
      <c r="Q64" s="4">
        <f t="shared" si="21"/>
        <v>25</v>
      </c>
      <c r="R64">
        <f t="shared" si="0"/>
        <v>1000000</v>
      </c>
      <c r="S64">
        <f t="shared" si="1"/>
        <v>-6290315.8183079949</v>
      </c>
      <c r="U64">
        <f t="shared" si="13"/>
        <v>0.50154699899999999</v>
      </c>
      <c r="V64">
        <f t="shared" si="14"/>
        <v>0.01</v>
      </c>
      <c r="W64">
        <f t="shared" si="15"/>
        <v>5.1954379597798762E-5</v>
      </c>
      <c r="X64">
        <f t="shared" si="16"/>
        <v>2.6057563172182796E-5</v>
      </c>
      <c r="Y64">
        <f t="shared" si="17"/>
        <v>5.1954379597798764E-7</v>
      </c>
      <c r="Z64">
        <f t="shared" si="18"/>
        <v>2.5377272629637979E-5</v>
      </c>
      <c r="AB64">
        <f t="shared" si="19"/>
        <v>-178.65614977515773</v>
      </c>
      <c r="AC64">
        <f t="shared" si="2"/>
        <v>-159.6310594477263</v>
      </c>
      <c r="AE64">
        <f t="shared" si="3"/>
        <v>0</v>
      </c>
      <c r="AF64">
        <f t="shared" si="24"/>
        <v>0</v>
      </c>
      <c r="AG64">
        <f t="shared" si="24"/>
        <v>-6.3443181574094948E-4</v>
      </c>
      <c r="AH64">
        <f t="shared" si="5"/>
        <v>-26.057563172182796</v>
      </c>
      <c r="AI64">
        <f t="shared" si="25"/>
        <v>-26.058197603998536</v>
      </c>
      <c r="AJ64">
        <f t="shared" si="7"/>
        <v>-19.025090327431428</v>
      </c>
      <c r="AK64">
        <f t="shared" si="22"/>
        <v>-12.505930484261043</v>
      </c>
      <c r="AL64">
        <f t="shared" si="26"/>
        <v>-57.589218415691008</v>
      </c>
      <c r="AN64">
        <f t="shared" si="27"/>
        <v>0</v>
      </c>
      <c r="AO64">
        <f t="shared" si="27"/>
        <v>0</v>
      </c>
      <c r="AP64">
        <f t="shared" si="27"/>
        <v>-1.6142838910894573E-6</v>
      </c>
      <c r="AQ64">
        <f t="shared" si="27"/>
        <v>-6.6302325050918071E-2</v>
      </c>
      <c r="AR64">
        <f t="shared" si="27"/>
        <v>-6.6303939334809159E-2</v>
      </c>
      <c r="AS64">
        <f t="shared" si="27"/>
        <v>-4.8408506761638596E-2</v>
      </c>
      <c r="AT64">
        <f t="shared" si="27"/>
        <v>-3.1820790860322128E-2</v>
      </c>
      <c r="AU64">
        <f t="shared" si="23"/>
        <v>-0.14653323695676987</v>
      </c>
      <c r="AW64">
        <v>61</v>
      </c>
      <c r="AX64">
        <f>IF(Z64&gt;0, (R64*SUMPRODUCT(K64:$K$98, X64:$X$98)-K64*$AZ$3)/Z64, 0)</f>
        <v>-6290315.8183079949</v>
      </c>
    </row>
    <row r="65" spans="5:50" x14ac:dyDescent="0.25">
      <c r="E65">
        <v>2065</v>
      </c>
      <c r="F65" s="5">
        <v>3.5571999999999999E-2</v>
      </c>
      <c r="G65" s="5"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2.2718357859703624E-3</v>
      </c>
      <c r="L65" s="2">
        <v>62</v>
      </c>
      <c r="M65" s="6">
        <v>0.51394563599999998</v>
      </c>
      <c r="Q65" s="4">
        <f t="shared" si="21"/>
        <v>25</v>
      </c>
      <c r="R65">
        <f t="shared" si="0"/>
        <v>1000000</v>
      </c>
      <c r="S65">
        <f t="shared" si="1"/>
        <v>-11802155.805150023</v>
      </c>
      <c r="U65">
        <f t="shared" si="13"/>
        <v>0.51394563599999998</v>
      </c>
      <c r="V65">
        <f t="shared" si="14"/>
        <v>0.01</v>
      </c>
      <c r="W65">
        <f t="shared" si="15"/>
        <v>2.5377272629637979E-5</v>
      </c>
      <c r="X65">
        <f t="shared" si="16"/>
        <v>1.3042538521584683E-5</v>
      </c>
      <c r="Y65">
        <f t="shared" si="17"/>
        <v>2.5377272629637981E-7</v>
      </c>
      <c r="Z65">
        <f t="shared" si="18"/>
        <v>1.2080961381756916E-5</v>
      </c>
      <c r="AB65">
        <f t="shared" si="19"/>
        <v>-159.6310594477263</v>
      </c>
      <c r="AC65">
        <f t="shared" si="2"/>
        <v>-142.58138850349562</v>
      </c>
      <c r="AE65">
        <f t="shared" si="3"/>
        <v>0</v>
      </c>
      <c r="AF65">
        <f t="shared" si="24"/>
        <v>0</v>
      </c>
      <c r="AG65">
        <f t="shared" si="24"/>
        <v>-3.0202403454392292E-4</v>
      </c>
      <c r="AH65">
        <f t="shared" si="5"/>
        <v>-13.042538521584683</v>
      </c>
      <c r="AI65">
        <f t="shared" si="25"/>
        <v>-13.042840545619228</v>
      </c>
      <c r="AJ65">
        <f t="shared" si="7"/>
        <v>-17.049670944230684</v>
      </c>
      <c r="AK65">
        <f t="shared" si="22"/>
        <v>-11.174174161340842</v>
      </c>
      <c r="AL65">
        <f t="shared" si="26"/>
        <v>-41.266685651190755</v>
      </c>
      <c r="AN65">
        <f t="shared" si="27"/>
        <v>0</v>
      </c>
      <c r="AO65">
        <f t="shared" si="27"/>
        <v>0</v>
      </c>
      <c r="AP65">
        <f t="shared" si="27"/>
        <v>-6.8614900990003306E-7</v>
      </c>
      <c r="AQ65">
        <f t="shared" si="27"/>
        <v>-2.9630505753233068E-2</v>
      </c>
      <c r="AR65">
        <f t="shared" si="27"/>
        <v>-2.9631191902242969E-2</v>
      </c>
      <c r="AS65">
        <f t="shared" si="27"/>
        <v>-3.8734052590122366E-2</v>
      </c>
      <c r="AT65">
        <f t="shared" si="27"/>
        <v>-2.5385888738399486E-2</v>
      </c>
      <c r="AU65">
        <f t="shared" si="23"/>
        <v>-9.3751133230764824E-2</v>
      </c>
      <c r="AW65">
        <v>62</v>
      </c>
      <c r="AX65">
        <f>IF(Z65&gt;0, (R65*SUMPRODUCT(K65:$K$98, X65:$X$98)-K65*$AZ$3)/Z65, 0)</f>
        <v>-11802155.805150023</v>
      </c>
    </row>
    <row r="66" spans="5:50" x14ac:dyDescent="0.25">
      <c r="E66">
        <v>2066</v>
      </c>
      <c r="F66" s="5">
        <v>3.5571999999999999E-2</v>
      </c>
      <c r="G66" s="5"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2.0284248089021089E-3</v>
      </c>
      <c r="L66" s="2">
        <v>63</v>
      </c>
      <c r="M66" s="6">
        <v>0.52707773400000002</v>
      </c>
      <c r="Q66" s="4">
        <f t="shared" si="21"/>
        <v>25</v>
      </c>
      <c r="R66">
        <f t="shared" si="0"/>
        <v>1000000</v>
      </c>
      <c r="S66">
        <f t="shared" si="1"/>
        <v>-22767608.813971255</v>
      </c>
      <c r="U66">
        <f t="shared" si="13"/>
        <v>0.52707773400000002</v>
      </c>
      <c r="V66">
        <f t="shared" si="14"/>
        <v>0.01</v>
      </c>
      <c r="W66">
        <f t="shared" si="15"/>
        <v>1.2080961381756916E-5</v>
      </c>
      <c r="X66">
        <f t="shared" si="16"/>
        <v>6.3676057496379448E-6</v>
      </c>
      <c r="Y66">
        <f t="shared" si="17"/>
        <v>1.2080961381756915E-7</v>
      </c>
      <c r="Z66">
        <f t="shared" si="18"/>
        <v>5.5925460183014015E-6</v>
      </c>
      <c r="AB66">
        <f t="shared" si="19"/>
        <v>-142.58138850349562</v>
      </c>
      <c r="AC66">
        <f t="shared" si="2"/>
        <v>-127.32890001881884</v>
      </c>
      <c r="AE66">
        <f t="shared" si="3"/>
        <v>0</v>
      </c>
      <c r="AF66">
        <f t="shared" si="24"/>
        <v>0</v>
      </c>
      <c r="AG66">
        <f t="shared" si="24"/>
        <v>-1.3981365045753503E-4</v>
      </c>
      <c r="AH66">
        <f t="shared" si="5"/>
        <v>-6.3676057496379448</v>
      </c>
      <c r="AI66">
        <f t="shared" si="25"/>
        <v>-6.3677455632884019</v>
      </c>
      <c r="AJ66">
        <f t="shared" si="7"/>
        <v>-15.252488484676775</v>
      </c>
      <c r="AK66">
        <f t="shared" si="22"/>
        <v>-9.9806971952446943</v>
      </c>
      <c r="AL66">
        <f t="shared" si="26"/>
        <v>-31.600931243209871</v>
      </c>
      <c r="AN66">
        <f t="shared" si="27"/>
        <v>0</v>
      </c>
      <c r="AO66">
        <f t="shared" si="27"/>
        <v>0</v>
      </c>
      <c r="AP66">
        <f t="shared" si="27"/>
        <v>-2.8360147721123174E-7</v>
      </c>
      <c r="AQ66">
        <f t="shared" si="27"/>
        <v>-1.2916209475873318E-2</v>
      </c>
      <c r="AR66">
        <f t="shared" si="27"/>
        <v>-1.2916493077350528E-2</v>
      </c>
      <c r="AS66">
        <f t="shared" si="27"/>
        <v>-3.0938526039812102E-2</v>
      </c>
      <c r="AT66">
        <f t="shared" si="27"/>
        <v>-2.0245093800974032E-2</v>
      </c>
      <c r="AU66">
        <f t="shared" si="23"/>
        <v>-6.4100112918136665E-2</v>
      </c>
      <c r="AW66">
        <v>63</v>
      </c>
      <c r="AX66">
        <f>IF(Z66&gt;0, (R66*SUMPRODUCT(K66:$K$98, X66:$X$98)-K66*$AZ$3)/Z66, 0)</f>
        <v>-22767608.813971255</v>
      </c>
    </row>
    <row r="67" spans="5:50" x14ac:dyDescent="0.25">
      <c r="E67">
        <v>2067</v>
      </c>
      <c r="F67" s="5">
        <v>3.5571999999999999E-2</v>
      </c>
      <c r="G67" s="5"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1.8110935793768828E-3</v>
      </c>
      <c r="L67" s="2">
        <v>64</v>
      </c>
      <c r="M67" s="6">
        <v>0.54097960300000003</v>
      </c>
      <c r="Q67" s="4">
        <f t="shared" si="21"/>
        <v>25</v>
      </c>
      <c r="R67">
        <f t="shared" ref="R67:R89" si="28">$C$6</f>
        <v>1000000</v>
      </c>
      <c r="S67">
        <f t="shared" ref="S67:S89" si="29">AX67</f>
        <v>-45276581.192376889</v>
      </c>
      <c r="U67">
        <f t="shared" si="13"/>
        <v>0.54097960300000003</v>
      </c>
      <c r="V67">
        <f t="shared" si="14"/>
        <v>0.01</v>
      </c>
      <c r="W67">
        <f t="shared" si="15"/>
        <v>5.5925460183014015E-6</v>
      </c>
      <c r="X67">
        <f t="shared" si="16"/>
        <v>3.0254533247399233E-6</v>
      </c>
      <c r="Y67">
        <f t="shared" si="17"/>
        <v>5.5925460183014015E-8</v>
      </c>
      <c r="Z67">
        <f t="shared" si="18"/>
        <v>2.5111672333784643E-6</v>
      </c>
      <c r="AB67">
        <f t="shared" si="19"/>
        <v>-127.32890001881884</v>
      </c>
      <c r="AC67">
        <f t="shared" ref="AC67:AC89" si="30">S67*Z67</f>
        <v>-113.69706712969648</v>
      </c>
      <c r="AE67">
        <f t="shared" ref="AE67:AE89" si="31">$Z67*O67</f>
        <v>0</v>
      </c>
      <c r="AF67">
        <f t="shared" ref="AF67:AG89" si="32">-$Z67*P67</f>
        <v>0</v>
      </c>
      <c r="AG67">
        <f t="shared" si="32"/>
        <v>-6.2779180834461612E-5</v>
      </c>
      <c r="AH67">
        <f t="shared" ref="AH67:AH89" si="33">-X67*R67</f>
        <v>-3.0254533247399231</v>
      </c>
      <c r="AI67">
        <f t="shared" ref="AI67:AI89" si="34">SUM(AE67:AH67)</f>
        <v>-3.0255161039207574</v>
      </c>
      <c r="AJ67">
        <f t="shared" ref="AJ67:AJ89" si="35">AB67-AC67</f>
        <v>-13.631832889122364</v>
      </c>
      <c r="AK67">
        <f t="shared" si="22"/>
        <v>-8.9130230013173204</v>
      </c>
      <c r="AL67">
        <f t="shared" si="26"/>
        <v>-25.570371994360443</v>
      </c>
      <c r="AN67">
        <f t="shared" ref="AN67:AT89" si="36">AE67*$K67</f>
        <v>0</v>
      </c>
      <c r="AO67">
        <f t="shared" si="36"/>
        <v>0</v>
      </c>
      <c r="AP67">
        <f t="shared" si="36"/>
        <v>-1.1369897132783368E-7</v>
      </c>
      <c r="AQ67">
        <f t="shared" si="36"/>
        <v>-5.4793790911409181E-3</v>
      </c>
      <c r="AR67">
        <f t="shared" si="36"/>
        <v>-5.4794927901122455E-3</v>
      </c>
      <c r="AS67">
        <f t="shared" si="36"/>
        <v>-2.4688525020628137E-2</v>
      </c>
      <c r="AT67">
        <f t="shared" si="36"/>
        <v>-1.6142318730524272E-2</v>
      </c>
      <c r="AU67">
        <f t="shared" si="23"/>
        <v>-4.6310336541264652E-2</v>
      </c>
      <c r="AW67">
        <v>64</v>
      </c>
      <c r="AX67">
        <f>IF(Z67&gt;0, (R67*SUMPRODUCT(K67:$K$98, X67:$X$98)-K67*$AZ$3)/Z67, 0)</f>
        <v>-45276581.192376889</v>
      </c>
    </row>
    <row r="68" spans="5:50" x14ac:dyDescent="0.25">
      <c r="E68">
        <v>2068</v>
      </c>
      <c r="F68" s="5">
        <v>3.5571999999999999E-2</v>
      </c>
      <c r="G68" s="5">
        <v>7.0000000000000007E-2</v>
      </c>
      <c r="H68" s="5">
        <f t="shared" ref="H68:H89" si="37">G68+$C$9</f>
        <v>0.12000000000000001</v>
      </c>
      <c r="I68" s="5">
        <f t="shared" ref="I68:I89" si="38">1+H68</f>
        <v>1.1200000000000001</v>
      </c>
      <c r="J68">
        <f t="shared" ref="J68:J89" si="39">1/I68</f>
        <v>0.89285714285714279</v>
      </c>
      <c r="K68">
        <f t="shared" si="20"/>
        <v>1.6170478387293595E-3</v>
      </c>
      <c r="L68" s="2">
        <v>65</v>
      </c>
      <c r="M68" s="6">
        <v>0.55513806300000001</v>
      </c>
      <c r="Q68" s="4">
        <f t="shared" si="21"/>
        <v>25</v>
      </c>
      <c r="R68">
        <f t="shared" si="28"/>
        <v>1000000</v>
      </c>
      <c r="S68">
        <f t="shared" si="29"/>
        <v>-92965849.631642967</v>
      </c>
      <c r="U68">
        <f t="shared" ref="U68:U89" si="40">M68</f>
        <v>0.55513806300000001</v>
      </c>
      <c r="V68">
        <f t="shared" ref="V68:V89" si="41">$C$10</f>
        <v>0.01</v>
      </c>
      <c r="W68">
        <f t="shared" ref="W68:W89" si="42">Z67</f>
        <v>2.5111672333784643E-6</v>
      </c>
      <c r="X68">
        <f t="shared" ref="X68:X89" si="43">U68*W68</f>
        <v>1.3940445138067897E-6</v>
      </c>
      <c r="Y68">
        <f t="shared" ref="Y68:Y89" si="44">V68*W68</f>
        <v>2.5111672333784644E-8</v>
      </c>
      <c r="Z68">
        <f t="shared" ref="Z68:Z89" si="45">MAX(0, W68-X68-Y68)</f>
        <v>1.0920110472378899E-6</v>
      </c>
      <c r="AB68">
        <f t="shared" ref="AB68:AB89" si="46">AC67</f>
        <v>-113.69706712969648</v>
      </c>
      <c r="AC68">
        <f t="shared" si="30"/>
        <v>-101.51973481361064</v>
      </c>
      <c r="AE68">
        <f t="shared" si="31"/>
        <v>0</v>
      </c>
      <c r="AF68">
        <f t="shared" si="32"/>
        <v>0</v>
      </c>
      <c r="AG68">
        <f t="shared" si="32"/>
        <v>-2.7300276180947245E-5</v>
      </c>
      <c r="AH68">
        <f t="shared" si="33"/>
        <v>-1.3940445138067896</v>
      </c>
      <c r="AI68">
        <f t="shared" si="34"/>
        <v>-1.3940718140829707</v>
      </c>
      <c r="AJ68">
        <f t="shared" si="35"/>
        <v>-12.177332316085838</v>
      </c>
      <c r="AK68">
        <f t="shared" si="22"/>
        <v>-7.9587946990787541</v>
      </c>
      <c r="AL68">
        <f t="shared" si="26"/>
        <v>-21.530198829247563</v>
      </c>
      <c r="AN68">
        <f t="shared" si="36"/>
        <v>0</v>
      </c>
      <c r="AO68">
        <f t="shared" si="36"/>
        <v>0</v>
      </c>
      <c r="AP68">
        <f t="shared" si="36"/>
        <v>-4.4145852595115359E-8</v>
      </c>
      <c r="AQ68">
        <f t="shared" si="36"/>
        <v>-2.25423666814379E-3</v>
      </c>
      <c r="AR68">
        <f t="shared" si="36"/>
        <v>-2.2542808139963851E-3</v>
      </c>
      <c r="AS68">
        <f t="shared" si="36"/>
        <v>-1.9691328903215791E-2</v>
      </c>
      <c r="AT68">
        <f t="shared" si="36"/>
        <v>-1.2869751767035982E-2</v>
      </c>
      <c r="AU68">
        <f t="shared" si="23"/>
        <v>-3.4815361484248158E-2</v>
      </c>
      <c r="AW68">
        <v>65</v>
      </c>
      <c r="AX68">
        <f>IF(Z68&gt;0, (R68*SUMPRODUCT(K68:$K$98, X68:$X$98)-K68*$AZ$3)/Z68, 0)</f>
        <v>-92965849.631642967</v>
      </c>
    </row>
    <row r="69" spans="5:50" x14ac:dyDescent="0.25">
      <c r="E69">
        <v>2069</v>
      </c>
      <c r="F69" s="5">
        <v>3.5571999999999999E-2</v>
      </c>
      <c r="G69" s="5"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89" si="47">K68*J69</f>
        <v>1.4437927131512138E-3</v>
      </c>
      <c r="L69" s="2">
        <v>66</v>
      </c>
      <c r="M69" s="6">
        <v>0.569934367</v>
      </c>
      <c r="Q69" s="4">
        <f t="shared" ref="Q69:Q89" si="48">$C$8</f>
        <v>25</v>
      </c>
      <c r="R69">
        <f t="shared" si="28"/>
        <v>1000000</v>
      </c>
      <c r="S69">
        <f t="shared" si="29"/>
        <v>-197604655.15663707</v>
      </c>
      <c r="U69">
        <f t="shared" si="40"/>
        <v>0.569934367</v>
      </c>
      <c r="V69">
        <f t="shared" si="41"/>
        <v>0.01</v>
      </c>
      <c r="W69">
        <f t="shared" si="42"/>
        <v>1.0920110472378899E-6</v>
      </c>
      <c r="X69">
        <f t="shared" si="43"/>
        <v>6.2237462496453391E-7</v>
      </c>
      <c r="Y69">
        <f t="shared" si="44"/>
        <v>1.0920110472378899E-8</v>
      </c>
      <c r="Z69">
        <f t="shared" si="45"/>
        <v>4.5871631180097705E-7</v>
      </c>
      <c r="AB69">
        <f t="shared" si="46"/>
        <v>-101.51973481361064</v>
      </c>
      <c r="AC69">
        <f t="shared" si="30"/>
        <v>-90.644478608156476</v>
      </c>
      <c r="AE69">
        <f t="shared" si="31"/>
        <v>0</v>
      </c>
      <c r="AF69">
        <f t="shared" si="32"/>
        <v>0</v>
      </c>
      <c r="AG69">
        <f t="shared" si="32"/>
        <v>-1.1467907795024426E-5</v>
      </c>
      <c r="AH69">
        <f t="shared" si="33"/>
        <v>-0.62237462496453388</v>
      </c>
      <c r="AI69">
        <f t="shared" si="34"/>
        <v>-0.62238609287232893</v>
      </c>
      <c r="AJ69">
        <f t="shared" si="35"/>
        <v>-10.875256205454164</v>
      </c>
      <c r="AK69">
        <f t="shared" si="22"/>
        <v>-7.1063814369527458</v>
      </c>
      <c r="AL69">
        <f t="shared" si="26"/>
        <v>-18.604023735279238</v>
      </c>
      <c r="AN69">
        <f t="shared" si="36"/>
        <v>0</v>
      </c>
      <c r="AO69">
        <f t="shared" si="36"/>
        <v>0</v>
      </c>
      <c r="AP69">
        <f t="shared" si="36"/>
        <v>-1.6557281709546269E-8</v>
      </c>
      <c r="AQ69">
        <f t="shared" si="36"/>
        <v>-8.9857994837401359E-4</v>
      </c>
      <c r="AR69">
        <f t="shared" si="36"/>
        <v>-8.9859650565572312E-4</v>
      </c>
      <c r="AS69">
        <f t="shared" si="36"/>
        <v>-1.5701615663087243E-2</v>
      </c>
      <c r="AT69">
        <f t="shared" si="36"/>
        <v>-1.0260141735545427E-2</v>
      </c>
      <c r="AU69">
        <f t="shared" si="23"/>
        <v>-2.6860353904288391E-2</v>
      </c>
      <c r="AW69">
        <v>66</v>
      </c>
      <c r="AX69">
        <f>IF(Z69&gt;0, (R69*SUMPRODUCT(K69:$K$98, X69:$X$98)-K69*$AZ$3)/Z69, 0)</f>
        <v>-197604655.15663707</v>
      </c>
    </row>
    <row r="70" spans="5:50" x14ac:dyDescent="0.25">
      <c r="E70">
        <v>2070</v>
      </c>
      <c r="F70" s="5">
        <v>3.5571999999999999E-2</v>
      </c>
      <c r="G70" s="5"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1.2891006367421552E-3</v>
      </c>
      <c r="L70" s="2">
        <v>67</v>
      </c>
      <c r="M70" s="6">
        <v>0.58483052300000005</v>
      </c>
      <c r="Q70" s="4">
        <f t="shared" si="48"/>
        <v>25</v>
      </c>
      <c r="R70">
        <f t="shared" si="28"/>
        <v>1000000</v>
      </c>
      <c r="S70">
        <f t="shared" si="29"/>
        <v>-435458147.72775513</v>
      </c>
      <c r="U70">
        <f t="shared" si="40"/>
        <v>0.58483052300000005</v>
      </c>
      <c r="V70">
        <f t="shared" si="41"/>
        <v>0.01</v>
      </c>
      <c r="W70">
        <f t="shared" si="42"/>
        <v>4.5871631180097705E-7</v>
      </c>
      <c r="X70">
        <f t="shared" si="43"/>
        <v>2.6827130053919651E-7</v>
      </c>
      <c r="Y70">
        <f t="shared" si="44"/>
        <v>4.5871631180097707E-9</v>
      </c>
      <c r="Z70">
        <f t="shared" si="45"/>
        <v>1.8585784814377077E-7</v>
      </c>
      <c r="AB70">
        <f t="shared" si="46"/>
        <v>-90.644478608156476</v>
      </c>
      <c r="AC70">
        <f t="shared" si="30"/>
        <v>-80.933314293352808</v>
      </c>
      <c r="AE70">
        <f t="shared" si="31"/>
        <v>0</v>
      </c>
      <c r="AF70">
        <f t="shared" si="32"/>
        <v>0</v>
      </c>
      <c r="AG70">
        <f t="shared" si="32"/>
        <v>-4.6464462035942691E-6</v>
      </c>
      <c r="AH70">
        <f t="shared" si="33"/>
        <v>-0.26827130053919651</v>
      </c>
      <c r="AI70">
        <f t="shared" si="34"/>
        <v>-0.26827594698540008</v>
      </c>
      <c r="AJ70">
        <f t="shared" si="35"/>
        <v>-9.7111643148036677</v>
      </c>
      <c r="AK70">
        <f t="shared" si="22"/>
        <v>-6.3451135025709542</v>
      </c>
      <c r="AL70">
        <f t="shared" si="26"/>
        <v>-16.324553764360022</v>
      </c>
      <c r="AN70">
        <f t="shared" si="36"/>
        <v>0</v>
      </c>
      <c r="AO70">
        <f t="shared" si="36"/>
        <v>0</v>
      </c>
      <c r="AP70">
        <f t="shared" si="36"/>
        <v>-5.9897367596415418E-9</v>
      </c>
      <c r="AQ70">
        <f t="shared" si="36"/>
        <v>-3.4582870434472432E-4</v>
      </c>
      <c r="AR70">
        <f t="shared" si="36"/>
        <v>-3.4583469408148391E-4</v>
      </c>
      <c r="AS70">
        <f t="shared" si="36"/>
        <v>-1.2518668101721102E-2</v>
      </c>
      <c r="AT70">
        <f t="shared" si="36"/>
        <v>-8.1794898563654628E-3</v>
      </c>
      <c r="AU70">
        <f t="shared" si="23"/>
        <v>-2.104399265216805E-2</v>
      </c>
      <c r="AW70">
        <v>67</v>
      </c>
      <c r="AX70">
        <f>IF(Z70&gt;0, (R70*SUMPRODUCT(K70:$K$98, X70:$X$98)-K70*$AZ$3)/Z70, 0)</f>
        <v>-435458147.72775513</v>
      </c>
    </row>
    <row r="71" spans="5:50" x14ac:dyDescent="0.25">
      <c r="E71">
        <v>2071</v>
      </c>
      <c r="F71" s="5">
        <v>3.5571999999999999E-2</v>
      </c>
      <c r="G71" s="5"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1.1509827113769242E-3</v>
      </c>
      <c r="L71" s="2">
        <v>68</v>
      </c>
      <c r="M71" s="6">
        <v>0.59948279800000004</v>
      </c>
      <c r="Q71" s="4">
        <f t="shared" si="48"/>
        <v>25</v>
      </c>
      <c r="R71">
        <f t="shared" si="28"/>
        <v>1000000</v>
      </c>
      <c r="S71">
        <f t="shared" si="29"/>
        <v>-995611622.78601515</v>
      </c>
      <c r="U71">
        <f t="shared" si="40"/>
        <v>0.59948279800000004</v>
      </c>
      <c r="V71">
        <f t="shared" si="41"/>
        <v>0.01</v>
      </c>
      <c r="W71">
        <f t="shared" si="42"/>
        <v>1.8585784814377077E-7</v>
      </c>
      <c r="X71">
        <f t="shared" si="43"/>
        <v>1.1141858283548681E-7</v>
      </c>
      <c r="Y71">
        <f t="shared" si="44"/>
        <v>1.8585784814377078E-9</v>
      </c>
      <c r="Z71">
        <f t="shared" si="45"/>
        <v>7.2580686826846252E-8</v>
      </c>
      <c r="AB71">
        <f t="shared" si="46"/>
        <v>-80.933314293352808</v>
      </c>
      <c r="AC71">
        <f t="shared" si="30"/>
        <v>-72.26217539459995</v>
      </c>
      <c r="AE71">
        <f t="shared" si="31"/>
        <v>0</v>
      </c>
      <c r="AF71">
        <f t="shared" si="32"/>
        <v>0</v>
      </c>
      <c r="AG71">
        <f t="shared" si="32"/>
        <v>-1.8145171706711563E-6</v>
      </c>
      <c r="AH71">
        <f t="shared" si="33"/>
        <v>-0.11141858283548681</v>
      </c>
      <c r="AI71">
        <f t="shared" si="34"/>
        <v>-0.11142039735265748</v>
      </c>
      <c r="AJ71">
        <f t="shared" si="35"/>
        <v>-8.6711388987528579</v>
      </c>
      <c r="AK71">
        <f t="shared" si="22"/>
        <v>-5.665332000534697</v>
      </c>
      <c r="AL71">
        <f t="shared" si="26"/>
        <v>-14.447891296640213</v>
      </c>
      <c r="AN71">
        <f t="shared" si="36"/>
        <v>0</v>
      </c>
      <c r="AO71">
        <f t="shared" si="36"/>
        <v>0</v>
      </c>
      <c r="AP71">
        <f t="shared" si="36"/>
        <v>-2.0884778929390725E-9</v>
      </c>
      <c r="AQ71">
        <f t="shared" si="36"/>
        <v>-1.2824086256976304E-4</v>
      </c>
      <c r="AR71">
        <f t="shared" si="36"/>
        <v>-1.2824295104765598E-4</v>
      </c>
      <c r="AS71">
        <f t="shared" si="36"/>
        <v>-9.9803309604124812E-3</v>
      </c>
      <c r="AT71">
        <f t="shared" si="36"/>
        <v>-6.5206991868258799E-3</v>
      </c>
      <c r="AU71">
        <f t="shared" si="23"/>
        <v>-1.6629273098286018E-2</v>
      </c>
      <c r="AW71">
        <v>68</v>
      </c>
      <c r="AX71">
        <f>IF(Z71&gt;0, (R71*SUMPRODUCT(K71:$K$98, X71:$X$98)-K71*$AZ$3)/Z71, 0)</f>
        <v>-995611622.78601515</v>
      </c>
    </row>
    <row r="72" spans="5:50" x14ac:dyDescent="0.25">
      <c r="E72">
        <v>2072</v>
      </c>
      <c r="F72" s="5">
        <v>3.5571999999999999E-2</v>
      </c>
      <c r="G72" s="5"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1.027663135157968E-3</v>
      </c>
      <c r="L72" s="2">
        <v>69</v>
      </c>
      <c r="M72" s="6">
        <v>0.61448546299999995</v>
      </c>
      <c r="Q72" s="4">
        <f t="shared" si="48"/>
        <v>25</v>
      </c>
      <c r="R72">
        <f t="shared" si="28"/>
        <v>1000000</v>
      </c>
      <c r="S72">
        <f t="shared" si="29"/>
        <v>-2367259684.7734361</v>
      </c>
      <c r="U72">
        <f t="shared" si="40"/>
        <v>0.61448546299999995</v>
      </c>
      <c r="V72">
        <f t="shared" si="41"/>
        <v>0.01</v>
      </c>
      <c r="W72">
        <f t="shared" si="42"/>
        <v>7.2580686826846252E-8</v>
      </c>
      <c r="X72">
        <f t="shared" si="43"/>
        <v>4.4599776949652614E-8</v>
      </c>
      <c r="Y72">
        <f t="shared" si="44"/>
        <v>7.2580686826846253E-10</v>
      </c>
      <c r="Z72">
        <f t="shared" si="45"/>
        <v>2.7255103008925174E-8</v>
      </c>
      <c r="AB72">
        <f t="shared" si="46"/>
        <v>-72.26217539459995</v>
      </c>
      <c r="AC72">
        <f t="shared" si="30"/>
        <v>-64.519906557375734</v>
      </c>
      <c r="AE72">
        <f t="shared" si="31"/>
        <v>0</v>
      </c>
      <c r="AF72">
        <f t="shared" si="32"/>
        <v>0</v>
      </c>
      <c r="AG72">
        <f t="shared" si="32"/>
        <v>-6.8137757522312936E-7</v>
      </c>
      <c r="AH72">
        <f t="shared" si="33"/>
        <v>-4.4599776949652614E-2</v>
      </c>
      <c r="AI72">
        <f t="shared" si="34"/>
        <v>-4.4600458327227838E-2</v>
      </c>
      <c r="AJ72">
        <f t="shared" si="35"/>
        <v>-7.7422688372242163</v>
      </c>
      <c r="AK72">
        <f t="shared" ref="AK72:AK89" si="49">G72*SUM(AB72:AB72, AE72:AF72)</f>
        <v>-5.0583522776219967</v>
      </c>
      <c r="AL72">
        <f t="shared" si="26"/>
        <v>-12.84522157317344</v>
      </c>
      <c r="AN72">
        <f t="shared" si="36"/>
        <v>0</v>
      </c>
      <c r="AO72">
        <f t="shared" si="36"/>
        <v>0</v>
      </c>
      <c r="AP72">
        <f t="shared" si="36"/>
        <v>-7.0022661518013532E-10</v>
      </c>
      <c r="AQ72">
        <f t="shared" si="36"/>
        <v>-4.5833546607426083E-5</v>
      </c>
      <c r="AR72">
        <f t="shared" si="36"/>
        <v>-4.5834246834041259E-5</v>
      </c>
      <c r="AS72">
        <f t="shared" si="36"/>
        <v>-7.9564442664976729E-3</v>
      </c>
      <c r="AT72">
        <f t="shared" si="36"/>
        <v>-5.1982821603544695E-3</v>
      </c>
      <c r="AU72">
        <f t="shared" si="23"/>
        <v>-1.3200560673686183E-2</v>
      </c>
      <c r="AW72">
        <v>69</v>
      </c>
      <c r="AX72">
        <f>IF(Z72&gt;0, (R72*SUMPRODUCT(K72:$K$98, X72:$X$98)-K72*$AZ$3)/Z72, 0)</f>
        <v>-2367259684.7734361</v>
      </c>
    </row>
    <row r="73" spans="5:50" x14ac:dyDescent="0.25">
      <c r="E73">
        <v>2073</v>
      </c>
      <c r="F73" s="5">
        <v>3.5571999999999999E-2</v>
      </c>
      <c r="G73" s="5"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9.1755637067675712E-4</v>
      </c>
      <c r="L73" s="2">
        <v>70</v>
      </c>
      <c r="M73" s="6">
        <v>0.62975077099999999</v>
      </c>
      <c r="Q73" s="4">
        <f t="shared" si="48"/>
        <v>25</v>
      </c>
      <c r="R73">
        <f t="shared" si="28"/>
        <v>1000000</v>
      </c>
      <c r="S73">
        <f t="shared" si="29"/>
        <v>-5867121865.7462673</v>
      </c>
      <c r="U73">
        <f t="shared" si="40"/>
        <v>0.62975077099999999</v>
      </c>
      <c r="V73">
        <f t="shared" si="41"/>
        <v>0.01</v>
      </c>
      <c r="W73">
        <f t="shared" si="42"/>
        <v>2.7255103008925174E-8</v>
      </c>
      <c r="X73">
        <f t="shared" si="43"/>
        <v>1.7163922133555049E-8</v>
      </c>
      <c r="Y73">
        <f t="shared" si="44"/>
        <v>2.7255103008925175E-10</v>
      </c>
      <c r="Z73">
        <f t="shared" si="45"/>
        <v>9.8186298452808738E-9</v>
      </c>
      <c r="AB73">
        <f t="shared" si="46"/>
        <v>-64.519906557375734</v>
      </c>
      <c r="AC73">
        <f t="shared" si="30"/>
        <v>-57.607097856916305</v>
      </c>
      <c r="AE73">
        <f t="shared" si="31"/>
        <v>0</v>
      </c>
      <c r="AF73">
        <f t="shared" si="32"/>
        <v>0</v>
      </c>
      <c r="AG73">
        <f t="shared" si="32"/>
        <v>-2.4546574613202185E-7</v>
      </c>
      <c r="AH73">
        <f t="shared" si="33"/>
        <v>-1.7163922133555047E-2</v>
      </c>
      <c r="AI73">
        <f t="shared" si="34"/>
        <v>-1.7164167599301179E-2</v>
      </c>
      <c r="AJ73">
        <f t="shared" si="35"/>
        <v>-6.9128087004594292</v>
      </c>
      <c r="AK73">
        <f t="shared" si="49"/>
        <v>-4.5163934590163022</v>
      </c>
      <c r="AL73">
        <f t="shared" si="26"/>
        <v>-11.446366327075033</v>
      </c>
      <c r="AN73">
        <f t="shared" si="36"/>
        <v>0</v>
      </c>
      <c r="AO73">
        <f t="shared" si="36"/>
        <v>0</v>
      </c>
      <c r="AP73">
        <f t="shared" si="36"/>
        <v>-2.2522865914636022E-10</v>
      </c>
      <c r="AQ73">
        <f t="shared" si="36"/>
        <v>-1.5748866099443231E-5</v>
      </c>
      <c r="AR73">
        <f t="shared" si="36"/>
        <v>-1.5749091328102376E-5</v>
      </c>
      <c r="AS73">
        <f t="shared" si="36"/>
        <v>-6.3428916623762639E-3</v>
      </c>
      <c r="AT73">
        <f t="shared" si="36"/>
        <v>-4.1440455908032438E-3</v>
      </c>
      <c r="AU73">
        <f t="shared" si="23"/>
        <v>-1.0502686344507611E-2</v>
      </c>
      <c r="AW73">
        <v>70</v>
      </c>
      <c r="AX73">
        <f>IF(Z73&gt;0, (R73*SUMPRODUCT(K73:$K$98, X73:$X$98)-K73*$AZ$3)/Z73, 0)</f>
        <v>-5867121865.7462673</v>
      </c>
    </row>
    <row r="74" spans="5:50" x14ac:dyDescent="0.25">
      <c r="E74">
        <v>2074</v>
      </c>
      <c r="F74" s="5">
        <v>3.5571999999999999E-2</v>
      </c>
      <c r="G74" s="5"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8.1924675953281884E-4</v>
      </c>
      <c r="L74" s="2">
        <v>71</v>
      </c>
      <c r="M74" s="6">
        <v>0.64518007799999999</v>
      </c>
      <c r="Q74" s="4">
        <f t="shared" si="48"/>
        <v>25</v>
      </c>
      <c r="R74">
        <f t="shared" si="28"/>
        <v>1000000</v>
      </c>
      <c r="S74">
        <f t="shared" si="29"/>
        <v>-15191996406.771578</v>
      </c>
      <c r="U74">
        <f t="shared" si="40"/>
        <v>0.64518007799999999</v>
      </c>
      <c r="V74">
        <f t="shared" si="41"/>
        <v>0.01</v>
      </c>
      <c r="W74">
        <f t="shared" si="42"/>
        <v>9.8186298452808738E-9</v>
      </c>
      <c r="X74">
        <f t="shared" si="43"/>
        <v>6.3347843694314421E-9</v>
      </c>
      <c r="Y74">
        <f t="shared" si="44"/>
        <v>9.8186298452808743E-11</v>
      </c>
      <c r="Z74">
        <f t="shared" si="45"/>
        <v>3.3856591773966229E-9</v>
      </c>
      <c r="AB74">
        <f t="shared" si="46"/>
        <v>-57.607097856916305</v>
      </c>
      <c r="AC74">
        <f t="shared" si="30"/>
        <v>-51.434922057562709</v>
      </c>
      <c r="AE74">
        <f t="shared" si="31"/>
        <v>0</v>
      </c>
      <c r="AF74">
        <f t="shared" si="32"/>
        <v>0</v>
      </c>
      <c r="AG74">
        <f t="shared" si="32"/>
        <v>-8.4641479434915566E-8</v>
      </c>
      <c r="AH74">
        <f t="shared" si="33"/>
        <v>-6.3347843694314425E-3</v>
      </c>
      <c r="AI74">
        <f t="shared" si="34"/>
        <v>-6.3348690109108772E-3</v>
      </c>
      <c r="AJ74">
        <f t="shared" si="35"/>
        <v>-6.1721757993535959</v>
      </c>
      <c r="AK74">
        <f t="shared" si="49"/>
        <v>-4.0324968499841418</v>
      </c>
      <c r="AL74">
        <f t="shared" si="26"/>
        <v>-10.211007518348648</v>
      </c>
      <c r="AN74">
        <f t="shared" si="36"/>
        <v>0</v>
      </c>
      <c r="AO74">
        <f t="shared" si="36"/>
        <v>0</v>
      </c>
      <c r="AP74">
        <f t="shared" si="36"/>
        <v>-6.9342257749118306E-11</v>
      </c>
      <c r="AQ74">
        <f t="shared" si="36"/>
        <v>-5.1897515669958606E-6</v>
      </c>
      <c r="AR74">
        <f t="shared" si="36"/>
        <v>-5.1898209092536095E-6</v>
      </c>
      <c r="AS74">
        <f t="shared" si="36"/>
        <v>-5.0565350228873197E-3</v>
      </c>
      <c r="AT74">
        <f t="shared" si="36"/>
        <v>-3.3036099771758076E-3</v>
      </c>
      <c r="AU74">
        <f t="shared" si="23"/>
        <v>-8.3653348209723807E-3</v>
      </c>
      <c r="AW74">
        <v>71</v>
      </c>
      <c r="AX74">
        <f>IF(Z74&gt;0, (R74*SUMPRODUCT(K74:$K$98, X74:$X$98)-K74*$AZ$3)/Z74, 0)</f>
        <v>-15191996406.771578</v>
      </c>
    </row>
    <row r="75" spans="5:50" x14ac:dyDescent="0.25">
      <c r="E75">
        <v>2075</v>
      </c>
      <c r="F75" s="5">
        <v>3.5571999999999999E-2</v>
      </c>
      <c r="G75" s="5"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7.3147032101144531E-4</v>
      </c>
      <c r="L75" s="2">
        <v>72</v>
      </c>
      <c r="M75" s="6">
        <v>0.66067595400000001</v>
      </c>
      <c r="Q75" s="4">
        <f t="shared" si="48"/>
        <v>25</v>
      </c>
      <c r="R75">
        <f t="shared" si="28"/>
        <v>1000000</v>
      </c>
      <c r="S75">
        <f t="shared" si="29"/>
        <v>-41188258087.954323</v>
      </c>
      <c r="U75">
        <f t="shared" si="40"/>
        <v>0.66067595400000001</v>
      </c>
      <c r="V75">
        <f t="shared" si="41"/>
        <v>0.01</v>
      </c>
      <c r="W75">
        <f t="shared" si="42"/>
        <v>3.3856591773966229E-9</v>
      </c>
      <c r="X75">
        <f t="shared" si="43"/>
        <v>2.2368236069453691E-9</v>
      </c>
      <c r="Y75">
        <f t="shared" si="44"/>
        <v>3.3856591773966232E-11</v>
      </c>
      <c r="Z75">
        <f t="shared" si="45"/>
        <v>1.1149789786772876E-9</v>
      </c>
      <c r="AB75">
        <f t="shared" si="46"/>
        <v>-51.434922057562709</v>
      </c>
      <c r="AC75">
        <f t="shared" si="30"/>
        <v>-45.924041936403839</v>
      </c>
      <c r="AE75">
        <f t="shared" si="31"/>
        <v>0</v>
      </c>
      <c r="AF75">
        <f t="shared" si="32"/>
        <v>0</v>
      </c>
      <c r="AG75">
        <f t="shared" si="32"/>
        <v>-2.7874474466932187E-8</v>
      </c>
      <c r="AH75">
        <f t="shared" si="33"/>
        <v>-2.2368236069453692E-3</v>
      </c>
      <c r="AI75">
        <f t="shared" si="34"/>
        <v>-2.2368514814198361E-3</v>
      </c>
      <c r="AJ75">
        <f t="shared" si="35"/>
        <v>-5.5108801211588698</v>
      </c>
      <c r="AK75">
        <f t="shared" si="49"/>
        <v>-3.60044454402939</v>
      </c>
      <c r="AL75">
        <f t="shared" si="26"/>
        <v>-9.1135615166696802</v>
      </c>
      <c r="AN75">
        <f t="shared" si="36"/>
        <v>0</v>
      </c>
      <c r="AO75">
        <f t="shared" si="36"/>
        <v>0</v>
      </c>
      <c r="AP75">
        <f t="shared" si="36"/>
        <v>-2.0389350786352221E-11</v>
      </c>
      <c r="AQ75">
        <f t="shared" si="36"/>
        <v>-1.636170081818308E-6</v>
      </c>
      <c r="AR75">
        <f t="shared" si="36"/>
        <v>-1.6361904711690944E-6</v>
      </c>
      <c r="AS75">
        <f t="shared" si="36"/>
        <v>-4.0310452512796711E-3</v>
      </c>
      <c r="AT75">
        <f t="shared" si="36"/>
        <v>-2.6336183264050847E-3</v>
      </c>
      <c r="AU75">
        <f t="shared" si="23"/>
        <v>-6.6662997681559257E-3</v>
      </c>
      <c r="AW75">
        <v>72</v>
      </c>
      <c r="AX75">
        <f>IF(Z75&gt;0, (R75*SUMPRODUCT(K75:$K$98, X75:$X$98)-K75*$AZ$3)/Z75, 0)</f>
        <v>-41188258087.954323</v>
      </c>
    </row>
    <row r="76" spans="5:50" x14ac:dyDescent="0.25">
      <c r="E76">
        <v>2076</v>
      </c>
      <c r="F76" s="5">
        <v>3.5571999999999999E-2</v>
      </c>
      <c r="G76" s="5"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6.5309850090307614E-4</v>
      </c>
      <c r="L76" s="2">
        <v>73</v>
      </c>
      <c r="M76" s="6">
        <v>0.67625413199999995</v>
      </c>
      <c r="Q76" s="4">
        <f t="shared" si="48"/>
        <v>25</v>
      </c>
      <c r="R76">
        <f t="shared" si="28"/>
        <v>1000000</v>
      </c>
      <c r="S76">
        <f t="shared" si="29"/>
        <v>-117213437469.2908</v>
      </c>
      <c r="U76">
        <f t="shared" si="40"/>
        <v>0.67625413199999995</v>
      </c>
      <c r="V76">
        <f t="shared" si="41"/>
        <v>0.01</v>
      </c>
      <c r="W76">
        <f t="shared" si="42"/>
        <v>1.1149789786772876E-9</v>
      </c>
      <c r="X76">
        <f t="shared" si="43"/>
        <v>7.5400914142365555E-10</v>
      </c>
      <c r="Y76">
        <f t="shared" si="44"/>
        <v>1.1149789786772876E-11</v>
      </c>
      <c r="Z76">
        <f t="shared" si="45"/>
        <v>3.498200474668591E-10</v>
      </c>
      <c r="AB76">
        <f t="shared" si="46"/>
        <v>-45.924041936403839</v>
      </c>
      <c r="AC76">
        <f t="shared" si="30"/>
        <v>-41.003610259261031</v>
      </c>
      <c r="AE76">
        <f t="shared" si="31"/>
        <v>0</v>
      </c>
      <c r="AF76">
        <f t="shared" si="32"/>
        <v>0</v>
      </c>
      <c r="AG76">
        <f t="shared" si="32"/>
        <v>-8.7455011866714775E-9</v>
      </c>
      <c r="AH76">
        <f t="shared" si="33"/>
        <v>-7.5400914142365559E-4</v>
      </c>
      <c r="AI76">
        <f t="shared" si="34"/>
        <v>-7.5401788692484222E-4</v>
      </c>
      <c r="AJ76">
        <f t="shared" si="35"/>
        <v>-4.9204316771428083</v>
      </c>
      <c r="AK76">
        <f t="shared" si="49"/>
        <v>-3.2146829355482689</v>
      </c>
      <c r="AL76">
        <f t="shared" si="26"/>
        <v>-8.1358686305780026</v>
      </c>
      <c r="AN76">
        <f t="shared" si="36"/>
        <v>0</v>
      </c>
      <c r="AO76">
        <f t="shared" si="36"/>
        <v>0</v>
      </c>
      <c r="AP76">
        <f t="shared" si="36"/>
        <v>-5.7116737146612155E-12</v>
      </c>
      <c r="AQ76">
        <f t="shared" si="36"/>
        <v>-4.9244223993100499E-7</v>
      </c>
      <c r="AR76">
        <f t="shared" si="36"/>
        <v>-4.9244795160471961E-7</v>
      </c>
      <c r="AS76">
        <f t="shared" si="36"/>
        <v>-3.2135265521379768E-3</v>
      </c>
      <c r="AT76">
        <f t="shared" si="36"/>
        <v>-2.0995046060852747E-3</v>
      </c>
      <c r="AU76">
        <f t="shared" si="23"/>
        <v>-5.3135236061748565E-3</v>
      </c>
      <c r="AW76">
        <v>73</v>
      </c>
      <c r="AX76">
        <f>IF(Z76&gt;0, (R76*SUMPRODUCT(K76:$K$98, X76:$X$98)-K76*$AZ$3)/Z76, 0)</f>
        <v>-117213437469.2908</v>
      </c>
    </row>
    <row r="77" spans="5:50" x14ac:dyDescent="0.25">
      <c r="E77">
        <v>2077</v>
      </c>
      <c r="F77" s="5">
        <v>3.5571999999999999E-2</v>
      </c>
      <c r="G77" s="5"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5.8312366152060366E-4</v>
      </c>
      <c r="L77" s="2">
        <v>74</v>
      </c>
      <c r="M77" s="6">
        <v>0.69194305599999995</v>
      </c>
      <c r="Q77" s="4">
        <f t="shared" si="48"/>
        <v>25</v>
      </c>
      <c r="R77">
        <f t="shared" si="28"/>
        <v>1000000</v>
      </c>
      <c r="S77">
        <f t="shared" si="29"/>
        <v>-351123696957.69</v>
      </c>
      <c r="U77">
        <f t="shared" si="40"/>
        <v>0.69194305599999995</v>
      </c>
      <c r="V77">
        <f t="shared" si="41"/>
        <v>0.01</v>
      </c>
      <c r="W77">
        <f t="shared" si="42"/>
        <v>3.498200474668591E-10</v>
      </c>
      <c r="X77">
        <f t="shared" si="43"/>
        <v>2.4205555269428351E-10</v>
      </c>
      <c r="Y77">
        <f t="shared" si="44"/>
        <v>3.498200474668591E-12</v>
      </c>
      <c r="Z77">
        <f t="shared" si="45"/>
        <v>1.04266294297907E-10</v>
      </c>
      <c r="AB77">
        <f t="shared" si="46"/>
        <v>-41.003610259261031</v>
      </c>
      <c r="AC77">
        <f t="shared" si="30"/>
        <v>-36.610366721959622</v>
      </c>
      <c r="AE77">
        <f t="shared" si="31"/>
        <v>0</v>
      </c>
      <c r="AF77">
        <f t="shared" si="32"/>
        <v>0</v>
      </c>
      <c r="AG77">
        <f t="shared" si="32"/>
        <v>-2.6066573574476751E-9</v>
      </c>
      <c r="AH77">
        <f t="shared" si="33"/>
        <v>-2.4205555269428351E-4</v>
      </c>
      <c r="AI77">
        <f t="shared" si="34"/>
        <v>-2.4205815935164095E-4</v>
      </c>
      <c r="AJ77">
        <f t="shared" si="35"/>
        <v>-4.3932435373014087</v>
      </c>
      <c r="AK77">
        <f t="shared" si="49"/>
        <v>-2.8702527181482722</v>
      </c>
      <c r="AL77">
        <f t="shared" si="26"/>
        <v>-7.263738313609033</v>
      </c>
      <c r="AN77">
        <f t="shared" si="36"/>
        <v>0</v>
      </c>
      <c r="AO77">
        <f t="shared" si="36"/>
        <v>0</v>
      </c>
      <c r="AP77">
        <f t="shared" si="36"/>
        <v>-1.5200035826045093E-12</v>
      </c>
      <c r="AQ77">
        <f t="shared" si="36"/>
        <v>-1.4114832017848401E-7</v>
      </c>
      <c r="AR77">
        <f t="shared" si="36"/>
        <v>-1.4114984018206663E-7</v>
      </c>
      <c r="AS77">
        <f t="shared" si="36"/>
        <v>-2.5618042574229263E-3</v>
      </c>
      <c r="AT77">
        <f t="shared" si="36"/>
        <v>-1.6737122744960857E-3</v>
      </c>
      <c r="AU77">
        <f t="shared" si="23"/>
        <v>-4.2356576817591945E-3</v>
      </c>
      <c r="AW77">
        <v>74</v>
      </c>
      <c r="AX77">
        <f>IF(Z77&gt;0, (R77*SUMPRODUCT(K77:$K$98, X77:$X$98)-K77*$AZ$3)/Z77, 0)</f>
        <v>-351123696957.69</v>
      </c>
    </row>
    <row r="78" spans="5:50" x14ac:dyDescent="0.25">
      <c r="E78">
        <v>2078</v>
      </c>
      <c r="F78" s="5">
        <v>3.5571999999999999E-2</v>
      </c>
      <c r="G78" s="5"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5.2064612635768185E-4</v>
      </c>
      <c r="L78" s="2">
        <v>75</v>
      </c>
      <c r="M78" s="6">
        <v>0.70765376499999999</v>
      </c>
      <c r="Q78" s="4">
        <f t="shared" si="48"/>
        <v>25</v>
      </c>
      <c r="R78">
        <f t="shared" si="28"/>
        <v>1000000</v>
      </c>
      <c r="S78">
        <f t="shared" si="29"/>
        <v>-1110350566604.6013</v>
      </c>
      <c r="U78">
        <f t="shared" si="40"/>
        <v>0.70765376499999999</v>
      </c>
      <c r="V78">
        <f t="shared" si="41"/>
        <v>0.01</v>
      </c>
      <c r="W78">
        <f t="shared" si="42"/>
        <v>1.04266294297907E-10</v>
      </c>
      <c r="X78">
        <f t="shared" si="43"/>
        <v>7.3784435722511915E-11</v>
      </c>
      <c r="Y78">
        <f t="shared" si="44"/>
        <v>1.0426629429790701E-12</v>
      </c>
      <c r="Z78">
        <f t="shared" si="45"/>
        <v>2.9439195632416017E-11</v>
      </c>
      <c r="AB78">
        <f t="shared" si="46"/>
        <v>-36.610366721959622</v>
      </c>
      <c r="AC78">
        <f t="shared" si="30"/>
        <v>-32.687827550836829</v>
      </c>
      <c r="AE78">
        <f t="shared" si="31"/>
        <v>0</v>
      </c>
      <c r="AF78">
        <f t="shared" si="32"/>
        <v>0</v>
      </c>
      <c r="AG78">
        <f t="shared" si="32"/>
        <v>-7.3597989081040043E-10</v>
      </c>
      <c r="AH78">
        <f t="shared" si="33"/>
        <v>-7.3784435722511915E-5</v>
      </c>
      <c r="AI78">
        <f t="shared" si="34"/>
        <v>-7.3785171702402729E-5</v>
      </c>
      <c r="AJ78">
        <f t="shared" si="35"/>
        <v>-3.9225391711227928</v>
      </c>
      <c r="AK78">
        <f t="shared" si="49"/>
        <v>-2.5627256705371737</v>
      </c>
      <c r="AL78">
        <f t="shared" si="26"/>
        <v>-6.4853386268316688</v>
      </c>
      <c r="AN78">
        <f t="shared" si="36"/>
        <v>0</v>
      </c>
      <c r="AO78">
        <f t="shared" si="36"/>
        <v>0</v>
      </c>
      <c r="AP78">
        <f t="shared" si="36"/>
        <v>-3.8318507922758464E-13</v>
      </c>
      <c r="AQ78">
        <f t="shared" si="36"/>
        <v>-3.8415580644413193E-8</v>
      </c>
      <c r="AR78">
        <f t="shared" si="36"/>
        <v>-3.841596382949242E-8</v>
      </c>
      <c r="AS78">
        <f t="shared" si="36"/>
        <v>-2.0422548249313544E-3</v>
      </c>
      <c r="AT78">
        <f t="shared" si="36"/>
        <v>-1.3342731932825722E-3</v>
      </c>
      <c r="AU78">
        <f t="shared" si="23"/>
        <v>-3.3765664341777559E-3</v>
      </c>
      <c r="AW78">
        <v>75</v>
      </c>
      <c r="AX78">
        <f>IF(Z78&gt;0, (R78*SUMPRODUCT(K78:$K$98, X78:$X$98)-K78*$AZ$3)/Z78, 0)</f>
        <v>-1110350566604.6013</v>
      </c>
    </row>
    <row r="79" spans="5:50" x14ac:dyDescent="0.25">
      <c r="E79">
        <v>2079</v>
      </c>
      <c r="F79" s="5">
        <v>3.5571999999999999E-2</v>
      </c>
      <c r="G79" s="5"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4.6486261281935876E-4</v>
      </c>
      <c r="L79" s="2">
        <v>76</v>
      </c>
      <c r="M79" s="6">
        <v>0.72329488099999995</v>
      </c>
      <c r="Q79" s="4">
        <f t="shared" si="48"/>
        <v>25</v>
      </c>
      <c r="R79">
        <f t="shared" si="28"/>
        <v>1000000</v>
      </c>
      <c r="S79">
        <f t="shared" si="29"/>
        <v>-3717155633545.0615</v>
      </c>
      <c r="U79">
        <f t="shared" si="40"/>
        <v>0.72329488099999995</v>
      </c>
      <c r="V79">
        <f t="shared" si="41"/>
        <v>0.01</v>
      </c>
      <c r="W79">
        <f t="shared" si="42"/>
        <v>2.9439195632416017E-11</v>
      </c>
      <c r="X79">
        <f t="shared" si="43"/>
        <v>2.1293219501684061E-11</v>
      </c>
      <c r="Y79">
        <f t="shared" si="44"/>
        <v>2.9439195632416018E-13</v>
      </c>
      <c r="Z79">
        <f t="shared" si="45"/>
        <v>7.8515841744077968E-12</v>
      </c>
      <c r="AB79">
        <f t="shared" si="46"/>
        <v>-32.687827550836829</v>
      </c>
      <c r="AC79">
        <f t="shared" si="30"/>
        <v>-29.185560346153192</v>
      </c>
      <c r="AE79">
        <f t="shared" si="31"/>
        <v>0</v>
      </c>
      <c r="AF79">
        <f t="shared" si="32"/>
        <v>0</v>
      </c>
      <c r="AG79">
        <f t="shared" si="32"/>
        <v>-1.9628960436019492E-10</v>
      </c>
      <c r="AH79">
        <f t="shared" si="33"/>
        <v>-2.1293219501684062E-5</v>
      </c>
      <c r="AI79">
        <f t="shared" si="34"/>
        <v>-2.1293415791288421E-5</v>
      </c>
      <c r="AJ79">
        <f t="shared" si="35"/>
        <v>-3.5022672046836369</v>
      </c>
      <c r="AK79">
        <f t="shared" si="49"/>
        <v>-2.2881479285585784</v>
      </c>
      <c r="AL79">
        <f t="shared" si="26"/>
        <v>-5.7904364266580064</v>
      </c>
      <c r="AN79">
        <f t="shared" si="36"/>
        <v>0</v>
      </c>
      <c r="AO79">
        <f t="shared" si="36"/>
        <v>0</v>
      </c>
      <c r="AP79">
        <f t="shared" si="36"/>
        <v>-9.1247698352158414E-14</v>
      </c>
      <c r="AQ79">
        <f t="shared" si="36"/>
        <v>-9.8984216528889779E-9</v>
      </c>
      <c r="AR79">
        <f t="shared" si="36"/>
        <v>-9.8985129005873297E-9</v>
      </c>
      <c r="AS79">
        <f t="shared" si="36"/>
        <v>-1.6280730835607875E-3</v>
      </c>
      <c r="AT79">
        <f t="shared" si="36"/>
        <v>-1.0636744245869443E-3</v>
      </c>
      <c r="AU79">
        <f t="shared" si="23"/>
        <v>-2.6917574066606322E-3</v>
      </c>
      <c r="AW79">
        <v>76</v>
      </c>
      <c r="AX79">
        <f>IF(Z79&gt;0, (R79*SUMPRODUCT(K79:$K$98, X79:$X$98)-K79*$AZ$3)/Z79, 0)</f>
        <v>-3717155633545.0615</v>
      </c>
    </row>
    <row r="80" spans="5:50" x14ac:dyDescent="0.25">
      <c r="E80">
        <v>2080</v>
      </c>
      <c r="F80" s="5">
        <v>3.5571999999999999E-2</v>
      </c>
      <c r="G80" s="5">
        <v>7.0000000000000007E-2</v>
      </c>
      <c r="H80" s="5">
        <f t="shared" si="37"/>
        <v>0.12000000000000001</v>
      </c>
      <c r="I80" s="5">
        <f t="shared" si="38"/>
        <v>1.1200000000000001</v>
      </c>
      <c r="J80">
        <f t="shared" si="39"/>
        <v>0.89285714285714279</v>
      </c>
      <c r="K80">
        <f t="shared" si="47"/>
        <v>4.1505590430299886E-4</v>
      </c>
      <c r="L80" s="2">
        <v>77</v>
      </c>
      <c r="M80" s="6">
        <v>0.74145409100000004</v>
      </c>
      <c r="Q80" s="4">
        <f t="shared" si="48"/>
        <v>25</v>
      </c>
      <c r="R80">
        <f t="shared" si="28"/>
        <v>1000000</v>
      </c>
      <c r="S80">
        <f t="shared" si="29"/>
        <v>-13353223044220.676</v>
      </c>
      <c r="U80">
        <f t="shared" si="40"/>
        <v>0.74145409100000004</v>
      </c>
      <c r="V80">
        <f t="shared" si="41"/>
        <v>0.01</v>
      </c>
      <c r="W80">
        <f t="shared" si="42"/>
        <v>7.8515841744077968E-12</v>
      </c>
      <c r="X80">
        <f t="shared" si="43"/>
        <v>5.8215892069455185E-12</v>
      </c>
      <c r="Y80">
        <f t="shared" si="44"/>
        <v>7.8515841744077966E-14</v>
      </c>
      <c r="Z80">
        <f t="shared" si="45"/>
        <v>1.9514791257182004E-12</v>
      </c>
      <c r="AB80">
        <f t="shared" si="46"/>
        <v>-29.185560346153192</v>
      </c>
      <c r="AC80">
        <f t="shared" si="30"/>
        <v>-26.058536031855891</v>
      </c>
      <c r="AE80">
        <f t="shared" si="31"/>
        <v>0</v>
      </c>
      <c r="AF80">
        <f t="shared" si="32"/>
        <v>0</v>
      </c>
      <c r="AG80">
        <f t="shared" si="32"/>
        <v>-4.8786978142955008E-11</v>
      </c>
      <c r="AH80">
        <f t="shared" si="33"/>
        <v>-5.8215892069455186E-6</v>
      </c>
      <c r="AI80">
        <f t="shared" si="34"/>
        <v>-5.8216379939236618E-6</v>
      </c>
      <c r="AJ80">
        <f t="shared" si="35"/>
        <v>-3.1270243142973015</v>
      </c>
      <c r="AK80">
        <f t="shared" si="49"/>
        <v>-2.0429892242307237</v>
      </c>
      <c r="AL80">
        <f t="shared" si="26"/>
        <v>-5.1700193601660196</v>
      </c>
      <c r="AN80">
        <f t="shared" si="36"/>
        <v>0</v>
      </c>
      <c r="AO80">
        <f t="shared" si="36"/>
        <v>0</v>
      </c>
      <c r="AP80">
        <f t="shared" si="36"/>
        <v>-2.0249323331334831E-14</v>
      </c>
      <c r="AQ80">
        <f t="shared" si="36"/>
        <v>-2.4162849727693501E-9</v>
      </c>
      <c r="AR80">
        <f t="shared" si="36"/>
        <v>-2.4163052220926814E-9</v>
      </c>
      <c r="AS80">
        <f t="shared" si="36"/>
        <v>-1.2978899045481315E-3</v>
      </c>
      <c r="AT80">
        <f t="shared" si="36"/>
        <v>-8.4795473994436516E-4</v>
      </c>
      <c r="AU80">
        <f t="shared" si="23"/>
        <v>-2.1458470607977186E-3</v>
      </c>
      <c r="AW80">
        <v>77</v>
      </c>
      <c r="AX80">
        <f>IF(Z80&gt;0, (R80*SUMPRODUCT(K80:$K$98, X80:$X$98)-K80*$AZ$3)/Z80, 0)</f>
        <v>-13353223044220.676</v>
      </c>
    </row>
    <row r="81" spans="2:50" x14ac:dyDescent="0.25">
      <c r="E81">
        <v>2081</v>
      </c>
      <c r="F81" s="5">
        <v>3.5571999999999999E-2</v>
      </c>
      <c r="G81" s="5">
        <v>7.0000000000000007E-2</v>
      </c>
      <c r="H81" s="5">
        <f t="shared" si="37"/>
        <v>0.12000000000000001</v>
      </c>
      <c r="I81" s="5">
        <f t="shared" si="38"/>
        <v>1.1200000000000001</v>
      </c>
      <c r="J81">
        <f t="shared" si="39"/>
        <v>0.89285714285714279</v>
      </c>
      <c r="K81">
        <f t="shared" si="47"/>
        <v>3.7058562884196325E-4</v>
      </c>
      <c r="L81" s="2">
        <v>78</v>
      </c>
      <c r="M81" s="6">
        <v>0.75951466000000001</v>
      </c>
      <c r="Q81" s="4">
        <f t="shared" si="48"/>
        <v>25</v>
      </c>
      <c r="R81">
        <f t="shared" si="28"/>
        <v>1000000</v>
      </c>
      <c r="S81">
        <f t="shared" si="29"/>
        <v>-51727891137304.203</v>
      </c>
      <c r="U81">
        <f t="shared" si="40"/>
        <v>0.75951466000000001</v>
      </c>
      <c r="V81">
        <f t="shared" si="41"/>
        <v>0.01</v>
      </c>
      <c r="W81">
        <f t="shared" si="42"/>
        <v>1.9514791257182004E-12</v>
      </c>
      <c r="X81">
        <f t="shared" si="43"/>
        <v>1.4821770046669562E-12</v>
      </c>
      <c r="Y81">
        <f t="shared" si="44"/>
        <v>1.9514791257182005E-14</v>
      </c>
      <c r="Z81">
        <f t="shared" si="45"/>
        <v>4.4978732979406218E-13</v>
      </c>
      <c r="AB81">
        <f t="shared" si="46"/>
        <v>-26.058536031855891</v>
      </c>
      <c r="AC81">
        <f t="shared" si="30"/>
        <v>-23.266550030525991</v>
      </c>
      <c r="AE81">
        <f t="shared" si="31"/>
        <v>0</v>
      </c>
      <c r="AF81">
        <f t="shared" si="32"/>
        <v>0</v>
      </c>
      <c r="AG81">
        <f t="shared" si="32"/>
        <v>-1.1244683244851554E-11</v>
      </c>
      <c r="AH81">
        <f t="shared" si="33"/>
        <v>-1.4821770046669563E-6</v>
      </c>
      <c r="AI81">
        <f t="shared" si="34"/>
        <v>-1.4821882493502011E-6</v>
      </c>
      <c r="AJ81">
        <f t="shared" si="35"/>
        <v>-2.7919860013298994</v>
      </c>
      <c r="AK81">
        <f t="shared" si="49"/>
        <v>-1.8240975222299125</v>
      </c>
      <c r="AL81">
        <f t="shared" si="26"/>
        <v>-4.6160850057480616</v>
      </c>
      <c r="AN81">
        <f t="shared" si="36"/>
        <v>0</v>
      </c>
      <c r="AO81">
        <f t="shared" si="36"/>
        <v>0</v>
      </c>
      <c r="AP81">
        <f t="shared" si="36"/>
        <v>-4.1671180114220008E-15</v>
      </c>
      <c r="AQ81">
        <f t="shared" si="36"/>
        <v>-5.4927349732960144E-10</v>
      </c>
      <c r="AR81">
        <f t="shared" si="36"/>
        <v>-5.4927766444761295E-10</v>
      </c>
      <c r="AS81">
        <f t="shared" si="36"/>
        <v>-1.0346698880207993E-3</v>
      </c>
      <c r="AT81">
        <f t="shared" si="36"/>
        <v>-6.7598432734463916E-4</v>
      </c>
      <c r="AU81">
        <f t="shared" si="23"/>
        <v>-1.710654764643103E-3</v>
      </c>
      <c r="AW81">
        <v>78</v>
      </c>
      <c r="AX81">
        <f>IF(Z81&gt;0, (R81*SUMPRODUCT(K81:$K$98, X81:$X$98)-K81*$AZ$3)/Z81, 0)</f>
        <v>-51727891137304.203</v>
      </c>
    </row>
    <row r="82" spans="2:50" x14ac:dyDescent="0.25">
      <c r="E82">
        <v>2082</v>
      </c>
      <c r="F82" s="5">
        <v>3.5571999999999999E-2</v>
      </c>
      <c r="G82" s="5">
        <v>7.0000000000000007E-2</v>
      </c>
      <c r="H82" s="5">
        <f t="shared" si="37"/>
        <v>0.12000000000000001</v>
      </c>
      <c r="I82" s="5">
        <f t="shared" si="38"/>
        <v>1.1200000000000001</v>
      </c>
      <c r="J82">
        <f t="shared" si="39"/>
        <v>0.89285714285714279</v>
      </c>
      <c r="K82">
        <f t="shared" si="47"/>
        <v>3.3088002575175287E-4</v>
      </c>
      <c r="L82" s="2">
        <v>79</v>
      </c>
      <c r="M82" s="6">
        <v>0.77745419500000001</v>
      </c>
      <c r="Q82" s="4">
        <f t="shared" si="48"/>
        <v>25</v>
      </c>
      <c r="R82">
        <f t="shared" si="28"/>
        <v>1000000</v>
      </c>
      <c r="S82">
        <f t="shared" si="29"/>
        <v>-217297241354328.56</v>
      </c>
      <c r="U82">
        <f t="shared" si="40"/>
        <v>0.77745419500000001</v>
      </c>
      <c r="V82">
        <f t="shared" si="41"/>
        <v>0.01</v>
      </c>
      <c r="W82">
        <f t="shared" si="42"/>
        <v>4.4978732979406218E-13</v>
      </c>
      <c r="X82">
        <f t="shared" si="43"/>
        <v>3.4968904640624214E-13</v>
      </c>
      <c r="Y82">
        <f t="shared" si="44"/>
        <v>4.4978732979406219E-15</v>
      </c>
      <c r="Z82">
        <f t="shared" si="45"/>
        <v>9.560041008987941E-14</v>
      </c>
      <c r="AB82">
        <f t="shared" si="46"/>
        <v>-23.266550030525991</v>
      </c>
      <c r="AC82">
        <f t="shared" si="30"/>
        <v>-20.773705384873313</v>
      </c>
      <c r="AE82">
        <f t="shared" si="31"/>
        <v>0</v>
      </c>
      <c r="AF82">
        <f t="shared" si="32"/>
        <v>0</v>
      </c>
      <c r="AG82">
        <f t="shared" si="32"/>
        <v>-2.3900102522469852E-12</v>
      </c>
      <c r="AH82">
        <f t="shared" si="33"/>
        <v>-3.4968904640624212E-7</v>
      </c>
      <c r="AI82">
        <f t="shared" si="34"/>
        <v>-3.4969143641649438E-7</v>
      </c>
      <c r="AJ82">
        <f t="shared" si="35"/>
        <v>-2.4928446456526778</v>
      </c>
      <c r="AK82">
        <f t="shared" si="49"/>
        <v>-1.6286585021368196</v>
      </c>
      <c r="AL82">
        <f t="shared" si="26"/>
        <v>-4.1215034974809335</v>
      </c>
      <c r="AN82">
        <f t="shared" si="36"/>
        <v>0</v>
      </c>
      <c r="AO82">
        <f t="shared" si="36"/>
        <v>0</v>
      </c>
      <c r="AP82">
        <f t="shared" si="36"/>
        <v>-7.9080665381043585E-16</v>
      </c>
      <c r="AQ82">
        <f t="shared" si="36"/>
        <v>-1.1570512068000329E-10</v>
      </c>
      <c r="AR82">
        <f t="shared" si="36"/>
        <v>-1.1570591148665711E-10</v>
      </c>
      <c r="AS82">
        <f t="shared" si="36"/>
        <v>-8.2483250054867733E-4</v>
      </c>
      <c r="AT82">
        <f t="shared" si="36"/>
        <v>-5.3889056712784218E-4</v>
      </c>
      <c r="AU82">
        <f t="shared" si="23"/>
        <v>-1.3637231833824308E-3</v>
      </c>
      <c r="AW82">
        <v>79</v>
      </c>
      <c r="AX82">
        <f>IF(Z82&gt;0, (R82*SUMPRODUCT(K82:$K$98, X82:$X$98)-K82*$AZ$3)/Z82, 0)</f>
        <v>-217297241354328.56</v>
      </c>
    </row>
    <row r="83" spans="2:50" x14ac:dyDescent="0.25">
      <c r="E83">
        <v>2083</v>
      </c>
      <c r="F83" s="5">
        <v>3.5571999999999999E-2</v>
      </c>
      <c r="G83" s="5">
        <v>7.0000000000000007E-2</v>
      </c>
      <c r="H83" s="5">
        <f t="shared" si="37"/>
        <v>0.12000000000000001</v>
      </c>
      <c r="I83" s="5">
        <f t="shared" si="38"/>
        <v>1.1200000000000001</v>
      </c>
      <c r="J83">
        <f t="shared" si="39"/>
        <v>0.89285714285714279</v>
      </c>
      <c r="K83">
        <f t="shared" si="47"/>
        <v>2.9542859442120787E-4</v>
      </c>
      <c r="L83" s="2">
        <v>80</v>
      </c>
      <c r="M83" s="6">
        <v>0.79525030600000002</v>
      </c>
      <c r="Q83" s="4">
        <f t="shared" si="48"/>
        <v>25</v>
      </c>
      <c r="R83">
        <f t="shared" si="28"/>
        <v>1000000</v>
      </c>
      <c r="S83">
        <f t="shared" si="29"/>
        <v>-996229519453904.38</v>
      </c>
      <c r="U83">
        <f t="shared" si="40"/>
        <v>0.79525030600000002</v>
      </c>
      <c r="V83">
        <f t="shared" si="41"/>
        <v>0.01</v>
      </c>
      <c r="W83">
        <f t="shared" si="42"/>
        <v>9.560041008987941E-14</v>
      </c>
      <c r="X83">
        <f t="shared" si="43"/>
        <v>7.6026255377702087E-14</v>
      </c>
      <c r="Y83">
        <f t="shared" si="44"/>
        <v>9.560041008987942E-16</v>
      </c>
      <c r="Z83">
        <f t="shared" si="45"/>
        <v>1.8618150611278529E-14</v>
      </c>
      <c r="AB83">
        <f t="shared" si="46"/>
        <v>-20.773705384873313</v>
      </c>
      <c r="AC83">
        <f t="shared" si="30"/>
        <v>-18.547951236594425</v>
      </c>
      <c r="AE83">
        <f t="shared" si="31"/>
        <v>0</v>
      </c>
      <c r="AF83">
        <f t="shared" si="32"/>
        <v>0</v>
      </c>
      <c r="AG83">
        <f t="shared" si="32"/>
        <v>-4.6545376528196325E-13</v>
      </c>
      <c r="AH83">
        <f t="shared" si="33"/>
        <v>-7.6026255377702083E-8</v>
      </c>
      <c r="AI83">
        <f t="shared" si="34"/>
        <v>-7.6026720831467367E-8</v>
      </c>
      <c r="AJ83">
        <f t="shared" si="35"/>
        <v>-2.2257541482788881</v>
      </c>
      <c r="AK83">
        <f t="shared" si="49"/>
        <v>-1.4541593769411321</v>
      </c>
      <c r="AL83">
        <f t="shared" si="26"/>
        <v>-3.6799136012467413</v>
      </c>
      <c r="AN83">
        <f t="shared" si="36"/>
        <v>0</v>
      </c>
      <c r="AO83">
        <f t="shared" si="36"/>
        <v>0</v>
      </c>
      <c r="AP83">
        <f t="shared" si="36"/>
        <v>-1.3750835164530921E-16</v>
      </c>
      <c r="AQ83">
        <f t="shared" si="36"/>
        <v>-2.2460329765342324E-11</v>
      </c>
      <c r="AR83">
        <f t="shared" si="36"/>
        <v>-2.2460467273693967E-11</v>
      </c>
      <c r="AS83">
        <f t="shared" si="36"/>
        <v>-6.575514195532046E-4</v>
      </c>
      <c r="AT83">
        <f t="shared" si="36"/>
        <v>-4.2960026079413806E-4</v>
      </c>
      <c r="AU83">
        <f t="shared" si="23"/>
        <v>-1.08715170280781E-3</v>
      </c>
      <c r="AW83">
        <v>80</v>
      </c>
      <c r="AX83">
        <f>IF(Z83&gt;0, (R83*SUMPRODUCT(K83:$K$98, X83:$X$98)-K83*$AZ$3)/Z83, 0)</f>
        <v>-996229519453904.38</v>
      </c>
    </row>
    <row r="84" spans="2:50" x14ac:dyDescent="0.25">
      <c r="E84">
        <v>2084</v>
      </c>
      <c r="F84" s="5">
        <v>3.5571999999999999E-2</v>
      </c>
      <c r="G84" s="5">
        <v>7.0000000000000007E-2</v>
      </c>
      <c r="H84" s="5">
        <f t="shared" si="37"/>
        <v>0.12000000000000001</v>
      </c>
      <c r="I84" s="5">
        <f t="shared" si="38"/>
        <v>1.1200000000000001</v>
      </c>
      <c r="J84">
        <f t="shared" si="39"/>
        <v>0.89285714285714279</v>
      </c>
      <c r="K84">
        <f t="shared" si="47"/>
        <v>2.6377553073322132E-4</v>
      </c>
      <c r="L84" s="2">
        <v>81</v>
      </c>
      <c r="M84" s="6">
        <v>0.81288120699999999</v>
      </c>
      <c r="Q84" s="4">
        <f t="shared" si="48"/>
        <v>25</v>
      </c>
      <c r="R84">
        <f t="shared" si="28"/>
        <v>1000000</v>
      </c>
      <c r="S84">
        <f t="shared" si="29"/>
        <v>-5022000360913745</v>
      </c>
      <c r="U84">
        <f t="shared" si="40"/>
        <v>0.81288120699999999</v>
      </c>
      <c r="V84">
        <f t="shared" si="41"/>
        <v>0.01</v>
      </c>
      <c r="W84">
        <f t="shared" si="42"/>
        <v>1.8618150611278529E-14</v>
      </c>
      <c r="X84">
        <f t="shared" si="43"/>
        <v>1.5134344741003877E-14</v>
      </c>
      <c r="Y84">
        <f t="shared" si="44"/>
        <v>1.8618150611278529E-16</v>
      </c>
      <c r="Z84">
        <f t="shared" si="45"/>
        <v>3.297624364161867E-15</v>
      </c>
      <c r="AB84">
        <f t="shared" si="46"/>
        <v>-18.547951236594425</v>
      </c>
      <c r="AC84">
        <f t="shared" si="30"/>
        <v>-16.560670746978854</v>
      </c>
      <c r="AE84">
        <f t="shared" si="31"/>
        <v>0</v>
      </c>
      <c r="AF84">
        <f t="shared" si="32"/>
        <v>0</v>
      </c>
      <c r="AG84">
        <f t="shared" si="32"/>
        <v>-8.2440609104046674E-14</v>
      </c>
      <c r="AH84">
        <f t="shared" si="33"/>
        <v>-1.5134344741003876E-8</v>
      </c>
      <c r="AI84">
        <f t="shared" si="34"/>
        <v>-1.5134427181612982E-8</v>
      </c>
      <c r="AJ84">
        <f t="shared" si="35"/>
        <v>-1.9872804896155714</v>
      </c>
      <c r="AK84">
        <f t="shared" si="49"/>
        <v>-1.2983565865616098</v>
      </c>
      <c r="AL84">
        <f t="shared" si="26"/>
        <v>-3.2856370913116084</v>
      </c>
      <c r="AN84">
        <f t="shared" si="36"/>
        <v>0</v>
      </c>
      <c r="AO84">
        <f t="shared" si="36"/>
        <v>0</v>
      </c>
      <c r="AP84">
        <f t="shared" si="36"/>
        <v>-2.1745815420389949E-17</v>
      </c>
      <c r="AQ84">
        <f t="shared" si="36"/>
        <v>-3.9920698163578341E-12</v>
      </c>
      <c r="AR84">
        <f t="shared" si="36"/>
        <v>-3.9920915621732555E-12</v>
      </c>
      <c r="AS84">
        <f t="shared" si="36"/>
        <v>-5.2419596586412325E-4</v>
      </c>
      <c r="AT84">
        <f t="shared" si="36"/>
        <v>-3.4247469770126222E-4</v>
      </c>
      <c r="AU84">
        <f t="shared" si="23"/>
        <v>-8.6667066755747701E-4</v>
      </c>
      <c r="AW84">
        <v>81</v>
      </c>
      <c r="AX84">
        <f>IF(Z84&gt;0, (R84*SUMPRODUCT(K84:$K$98, X84:$X$98)-K84*$AZ$3)/Z84, 0)</f>
        <v>-5022000360913745</v>
      </c>
    </row>
    <row r="85" spans="2:50" x14ac:dyDescent="0.25">
      <c r="E85">
        <v>2085</v>
      </c>
      <c r="F85" s="5">
        <v>3.5571999999999999E-2</v>
      </c>
      <c r="G85" s="5">
        <v>7.0000000000000007E-2</v>
      </c>
      <c r="H85" s="5">
        <f t="shared" si="37"/>
        <v>0.12000000000000001</v>
      </c>
      <c r="I85" s="5">
        <f t="shared" si="38"/>
        <v>1.1200000000000001</v>
      </c>
      <c r="J85">
        <f t="shared" si="39"/>
        <v>0.89285714285714279</v>
      </c>
      <c r="K85">
        <f t="shared" si="47"/>
        <v>2.3551386672609044E-4</v>
      </c>
      <c r="L85" s="2">
        <v>82</v>
      </c>
      <c r="M85" s="6">
        <v>0.83042254299999996</v>
      </c>
      <c r="Q85" s="4">
        <f t="shared" si="48"/>
        <v>25</v>
      </c>
      <c r="R85">
        <f t="shared" si="28"/>
        <v>1000000</v>
      </c>
      <c r="S85">
        <f t="shared" si="29"/>
        <v>-2.8098761428903092E+16</v>
      </c>
      <c r="U85">
        <f t="shared" si="40"/>
        <v>0.83042254299999996</v>
      </c>
      <c r="V85">
        <f t="shared" si="41"/>
        <v>0.01</v>
      </c>
      <c r="W85">
        <f t="shared" si="42"/>
        <v>3.297624364161867E-15</v>
      </c>
      <c r="X85">
        <f t="shared" si="43"/>
        <v>2.7384216103460557E-15</v>
      </c>
      <c r="Y85">
        <f t="shared" si="44"/>
        <v>3.2976243641618671E-17</v>
      </c>
      <c r="Z85">
        <f t="shared" si="45"/>
        <v>5.2622651017419263E-16</v>
      </c>
      <c r="AB85">
        <f t="shared" si="46"/>
        <v>-16.560670746978854</v>
      </c>
      <c r="AC85">
        <f t="shared" si="30"/>
        <v>-14.786313166948885</v>
      </c>
      <c r="AE85">
        <f t="shared" si="31"/>
        <v>0</v>
      </c>
      <c r="AF85">
        <f t="shared" si="32"/>
        <v>0</v>
      </c>
      <c r="AG85">
        <f t="shared" si="32"/>
        <v>-1.3155662754354816E-14</v>
      </c>
      <c r="AH85">
        <f t="shared" si="33"/>
        <v>-2.7384216103460556E-9</v>
      </c>
      <c r="AI85">
        <f t="shared" si="34"/>
        <v>-2.7384347660088101E-9</v>
      </c>
      <c r="AJ85">
        <f t="shared" si="35"/>
        <v>-1.7743575800299691</v>
      </c>
      <c r="AK85">
        <f t="shared" si="49"/>
        <v>-1.1592469522885198</v>
      </c>
      <c r="AL85">
        <f t="shared" si="26"/>
        <v>-2.933604535056924</v>
      </c>
      <c r="AN85">
        <f t="shared" si="36"/>
        <v>0</v>
      </c>
      <c r="AO85">
        <f t="shared" si="36"/>
        <v>0</v>
      </c>
      <c r="AP85">
        <f t="shared" si="36"/>
        <v>-3.0983410046225118E-18</v>
      </c>
      <c r="AQ85">
        <f t="shared" si="36"/>
        <v>-6.4493626217888695E-13</v>
      </c>
      <c r="AR85">
        <f t="shared" si="36"/>
        <v>-6.4493936051989159E-13</v>
      </c>
      <c r="AS85">
        <f t="shared" si="36"/>
        <v>-4.1788581462760653E-4</v>
      </c>
      <c r="AT85">
        <f t="shared" si="36"/>
        <v>-2.7301873222390497E-4</v>
      </c>
      <c r="AU85">
        <f t="shared" si="23"/>
        <v>-6.9090454749645095E-4</v>
      </c>
      <c r="AW85">
        <v>82</v>
      </c>
      <c r="AX85">
        <f>IF(Z85&gt;0, (R85*SUMPRODUCT(K85:$K$98, X85:$X$98)-K85*$AZ$3)/Z85, 0)</f>
        <v>-2.8098761428903092E+16</v>
      </c>
    </row>
    <row r="86" spans="2:50" x14ac:dyDescent="0.25">
      <c r="E86">
        <v>2086</v>
      </c>
      <c r="F86" s="5">
        <v>3.5571999999999999E-2</v>
      </c>
      <c r="G86" s="5">
        <v>7.0000000000000007E-2</v>
      </c>
      <c r="H86" s="5">
        <f t="shared" si="37"/>
        <v>0.12000000000000001</v>
      </c>
      <c r="I86" s="5">
        <f t="shared" si="38"/>
        <v>1.1200000000000001</v>
      </c>
      <c r="J86">
        <f t="shared" si="39"/>
        <v>0.89285714285714279</v>
      </c>
      <c r="K86">
        <f t="shared" si="47"/>
        <v>2.1028023814829503E-4</v>
      </c>
      <c r="L86" s="2">
        <v>83</v>
      </c>
      <c r="M86" s="6">
        <v>0.84796327400000004</v>
      </c>
      <c r="Q86" s="4">
        <f t="shared" si="48"/>
        <v>25</v>
      </c>
      <c r="R86">
        <f t="shared" si="28"/>
        <v>1000000</v>
      </c>
      <c r="S86">
        <f t="shared" si="29"/>
        <v>-1.7663163995511971E+17</v>
      </c>
      <c r="U86">
        <f t="shared" si="40"/>
        <v>0.84796327400000004</v>
      </c>
      <c r="V86">
        <f t="shared" si="41"/>
        <v>0.01</v>
      </c>
      <c r="W86">
        <f t="shared" si="42"/>
        <v>5.2622651017419263E-16</v>
      </c>
      <c r="X86">
        <f t="shared" si="43"/>
        <v>4.4622075443290273E-16</v>
      </c>
      <c r="Y86">
        <f t="shared" si="44"/>
        <v>5.2622651017419265E-18</v>
      </c>
      <c r="Z86">
        <f t="shared" si="45"/>
        <v>7.4743490639547971E-17</v>
      </c>
      <c r="AB86">
        <f t="shared" si="46"/>
        <v>-14.786313166948885</v>
      </c>
      <c r="AC86">
        <f t="shared" si="30"/>
        <v>-13.202065327633498</v>
      </c>
      <c r="AE86">
        <f t="shared" si="31"/>
        <v>0</v>
      </c>
      <c r="AF86">
        <f t="shared" si="32"/>
        <v>0</v>
      </c>
      <c r="AG86">
        <f t="shared" si="32"/>
        <v>-1.8685872659886994E-15</v>
      </c>
      <c r="AH86">
        <f t="shared" si="33"/>
        <v>-4.4622075443290274E-10</v>
      </c>
      <c r="AI86">
        <f t="shared" si="34"/>
        <v>-4.4622262302016874E-10</v>
      </c>
      <c r="AJ86">
        <f t="shared" si="35"/>
        <v>-1.5842478393153865</v>
      </c>
      <c r="AK86">
        <f t="shared" si="49"/>
        <v>-1.035041921686422</v>
      </c>
      <c r="AL86">
        <f t="shared" si="26"/>
        <v>-2.6192897614480311</v>
      </c>
      <c r="AN86">
        <f t="shared" si="36"/>
        <v>0</v>
      </c>
      <c r="AO86">
        <f t="shared" si="36"/>
        <v>0</v>
      </c>
      <c r="AP86">
        <f t="shared" si="36"/>
        <v>-3.9292697529297521E-19</v>
      </c>
      <c r="AQ86">
        <f t="shared" si="36"/>
        <v>-9.3831406508862668E-14</v>
      </c>
      <c r="AR86">
        <f t="shared" si="36"/>
        <v>-9.3831799435837964E-14</v>
      </c>
      <c r="AS86">
        <f t="shared" si="36"/>
        <v>-3.3313601293716131E-4</v>
      </c>
      <c r="AT86">
        <f t="shared" si="36"/>
        <v>-2.1764886178568974E-4</v>
      </c>
      <c r="AU86">
        <f t="shared" si="23"/>
        <v>-5.5078487481668287E-4</v>
      </c>
      <c r="AW86">
        <v>83</v>
      </c>
      <c r="AX86">
        <f>IF(Z86&gt;0, (R86*SUMPRODUCT(K86:$K$98, X86:$X$98)-K86*$AZ$3)/Z86, 0)</f>
        <v>-1.7663163995511971E+17</v>
      </c>
    </row>
    <row r="87" spans="2:50" x14ac:dyDescent="0.25">
      <c r="E87">
        <v>2087</v>
      </c>
      <c r="F87" s="5">
        <v>3.5571999999999999E-2</v>
      </c>
      <c r="G87" s="5">
        <v>7.0000000000000007E-2</v>
      </c>
      <c r="H87" s="5">
        <f t="shared" si="37"/>
        <v>0.12000000000000001</v>
      </c>
      <c r="I87" s="5">
        <f t="shared" si="38"/>
        <v>1.1200000000000001</v>
      </c>
      <c r="J87">
        <f t="shared" si="39"/>
        <v>0.89285714285714279</v>
      </c>
      <c r="K87">
        <f t="shared" si="47"/>
        <v>1.8775021263240627E-4</v>
      </c>
      <c r="L87" s="2">
        <v>84</v>
      </c>
      <c r="M87" s="6">
        <v>0.86550461000000001</v>
      </c>
      <c r="Q87" s="4">
        <f t="shared" si="48"/>
        <v>25</v>
      </c>
      <c r="R87">
        <f t="shared" si="28"/>
        <v>1000000</v>
      </c>
      <c r="S87">
        <f t="shared" si="29"/>
        <v>-1.2667683629771412E+18</v>
      </c>
      <c r="U87">
        <f t="shared" si="40"/>
        <v>0.86550461000000001</v>
      </c>
      <c r="V87">
        <f t="shared" si="41"/>
        <v>0.01</v>
      </c>
      <c r="W87">
        <f t="shared" si="42"/>
        <v>7.4743490639547971E-17</v>
      </c>
      <c r="X87">
        <f t="shared" si="43"/>
        <v>6.4690835716020615E-17</v>
      </c>
      <c r="Y87">
        <f t="shared" si="44"/>
        <v>7.4743490639547976E-19</v>
      </c>
      <c r="Z87">
        <f t="shared" si="45"/>
        <v>9.305220017131877E-18</v>
      </c>
      <c r="AB87">
        <f t="shared" si="46"/>
        <v>-13.202065327633498</v>
      </c>
      <c r="AC87">
        <f t="shared" si="30"/>
        <v>-11.787558328244273</v>
      </c>
      <c r="AE87">
        <f t="shared" si="31"/>
        <v>0</v>
      </c>
      <c r="AF87">
        <f t="shared" si="32"/>
        <v>0</v>
      </c>
      <c r="AG87">
        <f t="shared" si="32"/>
        <v>-2.3263050042829695E-16</v>
      </c>
      <c r="AH87">
        <f t="shared" si="33"/>
        <v>-6.4690835716020614E-11</v>
      </c>
      <c r="AI87">
        <f t="shared" si="34"/>
        <v>-6.4691068346521036E-11</v>
      </c>
      <c r="AJ87">
        <f t="shared" si="35"/>
        <v>-1.414506999389225</v>
      </c>
      <c r="AK87">
        <f t="shared" si="49"/>
        <v>-0.92414457293434493</v>
      </c>
      <c r="AL87">
        <f t="shared" si="26"/>
        <v>-2.3386515723882608</v>
      </c>
      <c r="AN87">
        <f t="shared" si="36"/>
        <v>0</v>
      </c>
      <c r="AO87">
        <f t="shared" si="36"/>
        <v>0</v>
      </c>
      <c r="AP87">
        <f t="shared" si="36"/>
        <v>-4.3676425920195826E-20</v>
      </c>
      <c r="AQ87">
        <f t="shared" si="36"/>
        <v>-1.2145718161050932E-14</v>
      </c>
      <c r="AR87">
        <f t="shared" si="36"/>
        <v>-1.2145761837476851E-14</v>
      </c>
      <c r="AS87">
        <f t="shared" si="36"/>
        <v>-2.6557398990535394E-4</v>
      </c>
      <c r="AT87">
        <f t="shared" si="36"/>
        <v>-1.7350834007150755E-4</v>
      </c>
      <c r="AU87">
        <f t="shared" si="23"/>
        <v>-4.3908232998900724E-4</v>
      </c>
      <c r="AW87">
        <v>84</v>
      </c>
      <c r="AX87">
        <f>IF(Z87&gt;0, (R87*SUMPRODUCT(K87:$K$98, X87:$X$98)-K87*$AZ$3)/Z87, 0)</f>
        <v>-1.2667683629771412E+18</v>
      </c>
    </row>
    <row r="88" spans="2:50" x14ac:dyDescent="0.25">
      <c r="B88" s="6"/>
      <c r="E88">
        <v>2088</v>
      </c>
      <c r="F88" s="5">
        <v>3.5571999999999999E-2</v>
      </c>
      <c r="G88" s="5">
        <v>7.0000000000000007E-2</v>
      </c>
      <c r="H88" s="5">
        <f t="shared" si="37"/>
        <v>0.12000000000000001</v>
      </c>
      <c r="I88" s="5">
        <f t="shared" si="38"/>
        <v>1.1200000000000001</v>
      </c>
      <c r="J88">
        <f t="shared" si="39"/>
        <v>0.89285714285714279</v>
      </c>
      <c r="K88">
        <f t="shared" si="47"/>
        <v>1.6763411842179131E-4</v>
      </c>
      <c r="L88" s="2">
        <v>85</v>
      </c>
      <c r="M88" s="6">
        <v>0.88304594599999997</v>
      </c>
      <c r="Q88" s="4">
        <f t="shared" si="48"/>
        <v>25</v>
      </c>
      <c r="R88">
        <f t="shared" si="28"/>
        <v>1000000</v>
      </c>
      <c r="S88">
        <f t="shared" si="29"/>
        <v>-1.0575037961904568E+19</v>
      </c>
      <c r="U88">
        <f t="shared" si="40"/>
        <v>0.88304594599999997</v>
      </c>
      <c r="V88">
        <f t="shared" si="41"/>
        <v>0.01</v>
      </c>
      <c r="W88">
        <f t="shared" si="42"/>
        <v>9.305220017131877E-18</v>
      </c>
      <c r="X88">
        <f t="shared" si="43"/>
        <v>8.2169368127663542E-18</v>
      </c>
      <c r="Y88">
        <f t="shared" si="44"/>
        <v>9.3052200171318777E-20</v>
      </c>
      <c r="Z88">
        <f t="shared" si="45"/>
        <v>9.9523100419420414E-19</v>
      </c>
      <c r="AB88">
        <f t="shared" si="46"/>
        <v>-11.787558328244273</v>
      </c>
      <c r="AC88">
        <f t="shared" si="30"/>
        <v>-10.524605650218113</v>
      </c>
      <c r="AE88">
        <f t="shared" si="31"/>
        <v>0</v>
      </c>
      <c r="AF88">
        <f t="shared" si="32"/>
        <v>0</v>
      </c>
      <c r="AG88">
        <f t="shared" si="32"/>
        <v>-2.4880775104855104E-17</v>
      </c>
      <c r="AH88">
        <f t="shared" si="33"/>
        <v>-8.2169368127663543E-12</v>
      </c>
      <c r="AI88">
        <f t="shared" si="34"/>
        <v>-8.2169616935414585E-12</v>
      </c>
      <c r="AJ88">
        <f t="shared" si="35"/>
        <v>-1.26295267802616</v>
      </c>
      <c r="AK88">
        <f t="shared" si="49"/>
        <v>-0.82512908297709919</v>
      </c>
      <c r="AL88">
        <f t="shared" si="26"/>
        <v>-2.0880817610114759</v>
      </c>
      <c r="AN88">
        <f t="shared" si="36"/>
        <v>0</v>
      </c>
      <c r="AO88">
        <f t="shared" si="36"/>
        <v>0</v>
      </c>
      <c r="AP88">
        <f t="shared" si="36"/>
        <v>-4.1708668003532377E-21</v>
      </c>
      <c r="AQ88">
        <f t="shared" si="36"/>
        <v>-1.3774389587356516E-15</v>
      </c>
      <c r="AR88">
        <f t="shared" si="36"/>
        <v>-1.3774431296024518E-15</v>
      </c>
      <c r="AS88">
        <f t="shared" si="36"/>
        <v>-2.1171395878935578E-4</v>
      </c>
      <c r="AT88">
        <f t="shared" si="36"/>
        <v>-1.3831978640904712E-4</v>
      </c>
      <c r="AU88">
        <f t="shared" si="23"/>
        <v>-3.5003374519978028E-4</v>
      </c>
      <c r="AW88">
        <v>85</v>
      </c>
      <c r="AX88">
        <f>IF(Z88&gt;0, (R88*SUMPRODUCT(K88:$K$98, X88:$X$98)-K88*$AZ$3)/Z88, 0)</f>
        <v>-1.0575037961904568E+19</v>
      </c>
    </row>
    <row r="89" spans="2:50" x14ac:dyDescent="0.25">
      <c r="B89" s="6"/>
      <c r="E89">
        <v>2089</v>
      </c>
      <c r="F89" s="5">
        <v>3.5571999999999999E-2</v>
      </c>
      <c r="G89" s="5">
        <v>7.0000000000000007E-2</v>
      </c>
      <c r="H89" s="5">
        <f t="shared" si="37"/>
        <v>0.12000000000000001</v>
      </c>
      <c r="I89" s="5">
        <f t="shared" si="38"/>
        <v>1.1200000000000001</v>
      </c>
      <c r="J89">
        <f t="shared" si="39"/>
        <v>0.89285714285714279</v>
      </c>
      <c r="K89">
        <f t="shared" si="47"/>
        <v>1.4967332001945651E-4</v>
      </c>
      <c r="L89" s="2">
        <v>86</v>
      </c>
      <c r="M89" s="6">
        <v>1</v>
      </c>
      <c r="Q89" s="4">
        <f t="shared" si="48"/>
        <v>25</v>
      </c>
      <c r="R89">
        <f t="shared" si="28"/>
        <v>1000000</v>
      </c>
      <c r="S89">
        <f t="shared" si="29"/>
        <v>0</v>
      </c>
      <c r="U89">
        <f t="shared" si="40"/>
        <v>1</v>
      </c>
      <c r="V89">
        <f t="shared" si="41"/>
        <v>0.01</v>
      </c>
      <c r="W89">
        <f t="shared" si="42"/>
        <v>9.9523100419420414E-19</v>
      </c>
      <c r="X89">
        <f t="shared" si="43"/>
        <v>9.9523100419420414E-19</v>
      </c>
      <c r="Y89">
        <f t="shared" si="44"/>
        <v>9.9523100419420416E-21</v>
      </c>
      <c r="Z89">
        <f t="shared" si="45"/>
        <v>0</v>
      </c>
      <c r="AB89">
        <f t="shared" si="46"/>
        <v>-10.524605650218113</v>
      </c>
      <c r="AC89">
        <f t="shared" si="30"/>
        <v>0</v>
      </c>
      <c r="AE89">
        <f t="shared" si="31"/>
        <v>0</v>
      </c>
      <c r="AF89">
        <f t="shared" si="32"/>
        <v>0</v>
      </c>
      <c r="AG89">
        <f t="shared" si="32"/>
        <v>0</v>
      </c>
      <c r="AH89">
        <f t="shared" si="33"/>
        <v>-9.9523100419420411E-13</v>
      </c>
      <c r="AI89">
        <f t="shared" si="34"/>
        <v>-9.9523100419420411E-13</v>
      </c>
      <c r="AJ89">
        <f t="shared" si="35"/>
        <v>-10.524605650218113</v>
      </c>
      <c r="AK89">
        <f t="shared" si="49"/>
        <v>-0.73672239551526797</v>
      </c>
      <c r="AL89">
        <f t="shared" si="26"/>
        <v>-11.261328045734377</v>
      </c>
      <c r="AN89">
        <f t="shared" si="36"/>
        <v>0</v>
      </c>
      <c r="AO89">
        <f t="shared" si="36"/>
        <v>0</v>
      </c>
      <c r="AP89">
        <f t="shared" si="36"/>
        <v>0</v>
      </c>
      <c r="AQ89">
        <f t="shared" si="36"/>
        <v>-1.4895952858404417E-16</v>
      </c>
      <c r="AR89">
        <f t="shared" si="36"/>
        <v>-1.4895952858404417E-16</v>
      </c>
      <c r="AS89">
        <f t="shared" si="36"/>
        <v>-1.5752526695636758E-3</v>
      </c>
      <c r="AT89">
        <f t="shared" si="36"/>
        <v>-1.1026768686945731E-4</v>
      </c>
      <c r="AU89">
        <f t="shared" si="23"/>
        <v>-1.6855203564332822E-3</v>
      </c>
      <c r="AW89">
        <v>86</v>
      </c>
      <c r="AX89">
        <f>IF(Z89&gt;0, (R89*SUMPRODUCT(K89:$K$98, X89:$X$98)-K89*$AZ$3)/Z89, 0)</f>
        <v>0</v>
      </c>
    </row>
    <row r="90" spans="2:50" x14ac:dyDescent="0.25">
      <c r="B90" s="6"/>
      <c r="F90" s="5"/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/>
      <c r="H91" s="5"/>
      <c r="I91" s="5"/>
      <c r="Q91" s="4"/>
      <c r="AN91" s="8">
        <f t="shared" ref="AN91:AU91" si="50">SUM(AN3:AN89)</f>
        <v>148066.08396901446</v>
      </c>
      <c r="AO91" s="8">
        <f t="shared" si="50"/>
        <v>-14806.608396901447</v>
      </c>
      <c r="AP91" s="8">
        <f t="shared" si="50"/>
        <v>-443.0025832352228</v>
      </c>
      <c r="AQ91" s="8">
        <f t="shared" si="50"/>
        <v>-62783.195624513144</v>
      </c>
      <c r="AR91" s="8">
        <f t="shared" si="50"/>
        <v>70033.277364364636</v>
      </c>
      <c r="AS91" s="8">
        <f t="shared" si="50"/>
        <v>-13408.262047960774</v>
      </c>
      <c r="AT91" s="8">
        <f t="shared" si="50"/>
        <v>4502.0102179904134</v>
      </c>
      <c r="AU91" s="8">
        <f t="shared" si="50"/>
        <v>61127.025534394314</v>
      </c>
      <c r="AX91">
        <f>IF(Z91&gt;0, (R91*SUMPRODUCT(K91:$K$98, X91:$X$98)-K91*$AZ$3)/Z91, 0)</f>
        <v>0</v>
      </c>
    </row>
    <row r="92" spans="2:50" x14ac:dyDescent="0.25">
      <c r="B92" s="6"/>
      <c r="F92" s="5"/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/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/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/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/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/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/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91:AU91">
    <cfRule type="cellIs" dxfId="6" priority="1" operator="lessThan">
      <formula>0</formula>
    </cfRule>
  </conditionalFormatting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B83F1F-1CFC-4FD7-8B01-604322E591AB}">
  <dimension ref="A1:AZ164"/>
  <sheetViews>
    <sheetView workbookViewId="0">
      <selection activeCell="M33" sqref="M33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t="s">
        <v>1</v>
      </c>
      <c r="W1" t="s">
        <v>2</v>
      </c>
      <c r="AB1" t="s">
        <v>46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48</v>
      </c>
    </row>
    <row r="3" spans="1:52" x14ac:dyDescent="0.25">
      <c r="A3" t="s">
        <v>36</v>
      </c>
      <c r="C3" s="2">
        <f>'S.45.04.E'!C3*(1+C12)</f>
        <v>341219.72818799538</v>
      </c>
      <c r="K3">
        <v>1</v>
      </c>
      <c r="L3" s="2">
        <v>0</v>
      </c>
      <c r="O3">
        <f>$C$3</f>
        <v>341219.72818799538</v>
      </c>
      <c r="P3">
        <f>O3*C5</f>
        <v>34121.972818799542</v>
      </c>
      <c r="Q3" s="4">
        <f>B8</f>
        <v>200</v>
      </c>
      <c r="R3">
        <f t="shared" ref="R3:R66" si="0">$C$6</f>
        <v>1000000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341219.72818799538</v>
      </c>
      <c r="AF3">
        <f t="shared" ref="AF3:AG34" si="4">-$Z3*P3</f>
        <v>-34121.972818799542</v>
      </c>
      <c r="AG3">
        <f t="shared" si="4"/>
        <v>-200</v>
      </c>
      <c r="AH3">
        <f t="shared" ref="AH3:AH66" si="5">-X3*R3</f>
        <v>0</v>
      </c>
      <c r="AI3">
        <f t="shared" ref="AI3:AI34" si="6">SUM(AE3:AH3)</f>
        <v>306897.75536919583</v>
      </c>
      <c r="AJ3">
        <f t="shared" ref="AJ3:AJ66" si="7">AB3-AC3</f>
        <v>0</v>
      </c>
      <c r="AL3">
        <f t="shared" ref="AL3:AL34" si="8">SUM(AI3:AK3)</f>
        <v>306897.75536919583</v>
      </c>
      <c r="AN3">
        <f t="shared" ref="AN3:AU34" si="9">AE3*$K3</f>
        <v>341219.72818799538</v>
      </c>
      <c r="AO3">
        <f t="shared" si="9"/>
        <v>-34121.972818799542</v>
      </c>
      <c r="AP3">
        <f t="shared" si="9"/>
        <v>-200</v>
      </c>
      <c r="AQ3">
        <f t="shared" si="9"/>
        <v>0</v>
      </c>
      <c r="AR3">
        <f t="shared" si="9"/>
        <v>306897.75536919583</v>
      </c>
      <c r="AS3">
        <f t="shared" si="9"/>
        <v>0</v>
      </c>
      <c r="AT3">
        <f t="shared" si="9"/>
        <v>0</v>
      </c>
      <c r="AU3">
        <f t="shared" si="9"/>
        <v>306897.75536919583</v>
      </c>
      <c r="AW3">
        <v>0</v>
      </c>
      <c r="AX3">
        <f>IF(Z3&gt;0, (R3*SUMPRODUCT(K3:$K$98, X3:$X$98)-K3*$AZ$3)/Z3, 0)</f>
        <v>0</v>
      </c>
      <c r="AZ3">
        <f>C6*ABS(SUMPRODUCT(X4:X79, K4:K79))/1</f>
        <v>139975.307036037</v>
      </c>
    </row>
    <row r="4" spans="1:52" x14ac:dyDescent="0.25">
      <c r="A4" t="s">
        <v>14</v>
      </c>
      <c r="C4" t="s">
        <v>37</v>
      </c>
      <c r="E4">
        <v>2004</v>
      </c>
      <c r="F4" s="13">
        <f t="array" ref="F4:G79">EconomicRates!C44:D119</f>
        <v>1.5900000000000001E-2</v>
      </c>
      <c r="G4" s="13"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79">Mortalities!B21:B96</f>
        <v>2.5943469999999999E-3</v>
      </c>
      <c r="R4">
        <f t="shared" si="0"/>
        <v>1000000</v>
      </c>
      <c r="S4">
        <f t="shared" si="1"/>
        <v>9508.9034769896862</v>
      </c>
      <c r="U4">
        <f t="shared" ref="U4:U67" si="13">M4</f>
        <v>2.5943469999999999E-3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2.5943469999999999E-3</v>
      </c>
      <c r="Y4">
        <f t="shared" ref="Y4:Y67" si="17">V4*W4</f>
        <v>0.01</v>
      </c>
      <c r="Z4">
        <f t="shared" ref="Z4:Z67" si="18">MAX(0, W4-X4-Y4)</f>
        <v>0.98740565299999994</v>
      </c>
      <c r="AB4">
        <f t="shared" ref="AB4:AB67" si="19">AC3</f>
        <v>0</v>
      </c>
      <c r="AC4">
        <f t="shared" si="2"/>
        <v>9389.1450470109703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-2594.3469999999998</v>
      </c>
      <c r="AI4">
        <f t="shared" si="6"/>
        <v>-2594.3469999999998</v>
      </c>
      <c r="AJ4">
        <f t="shared" si="7"/>
        <v>-9389.1450470109703</v>
      </c>
      <c r="AK4">
        <f>G4*SUM(AB4, AE4:AF4)</f>
        <v>0</v>
      </c>
      <c r="AL4">
        <f t="shared" si="8"/>
        <v>-11983.49204701097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-2420.3255900737008</v>
      </c>
      <c r="AR4">
        <f t="shared" si="9"/>
        <v>-2420.3255900737008</v>
      </c>
      <c r="AS4">
        <f t="shared" si="9"/>
        <v>-8759.3479307873586</v>
      </c>
      <c r="AT4">
        <f t="shared" si="9"/>
        <v>0</v>
      </c>
      <c r="AU4">
        <f t="shared" si="9"/>
        <v>-11179.673520861059</v>
      </c>
      <c r="AW4">
        <v>1</v>
      </c>
      <c r="AX4">
        <f>IF(Z4&gt;0, (R4*SUMPRODUCT(K4:$K$98, X4:$X$98)-K4*$AZ$3)/Z4, 0)</f>
        <v>9508.9034769896862</v>
      </c>
    </row>
    <row r="5" spans="1:52" x14ac:dyDescent="0.25">
      <c r="C5" s="2">
        <f>'S.26.04.A'!C5</f>
        <v>0.1</v>
      </c>
      <c r="E5">
        <v>2005</v>
      </c>
      <c r="F5" s="13">
        <v>3.6400000000000002E-2</v>
      </c>
      <c r="G5" s="13"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2.6922130000000002E-3</v>
      </c>
      <c r="Q5" s="4">
        <f t="shared" ref="Q5:Q68" si="21">$C$8</f>
        <v>25</v>
      </c>
      <c r="R5">
        <f t="shared" si="0"/>
        <v>1000000</v>
      </c>
      <c r="S5">
        <f t="shared" si="1"/>
        <v>18321.328837341927</v>
      </c>
      <c r="U5">
        <f t="shared" si="13"/>
        <v>2.6922130000000002E-3</v>
      </c>
      <c r="V5">
        <f t="shared" si="14"/>
        <v>0.01</v>
      </c>
      <c r="W5">
        <f t="shared" si="15"/>
        <v>0.98740565299999994</v>
      </c>
      <c r="X5">
        <f t="shared" si="16"/>
        <v>2.6583063352800889E-3</v>
      </c>
      <c r="Y5">
        <f t="shared" si="17"/>
        <v>9.8740565299999996E-3</v>
      </c>
      <c r="Z5">
        <f t="shared" si="18"/>
        <v>0.97487329013471991</v>
      </c>
      <c r="AB5">
        <f t="shared" si="19"/>
        <v>9389.1450470109703</v>
      </c>
      <c r="AC5">
        <f t="shared" si="2"/>
        <v>17860.974123299646</v>
      </c>
      <c r="AE5">
        <f t="shared" si="3"/>
        <v>0</v>
      </c>
      <c r="AF5">
        <f t="shared" si="4"/>
        <v>0</v>
      </c>
      <c r="AG5">
        <f t="shared" si="4"/>
        <v>-24.371832253367998</v>
      </c>
      <c r="AH5">
        <f t="shared" si="5"/>
        <v>-2658.3063352800887</v>
      </c>
      <c r="AI5">
        <f t="shared" si="6"/>
        <v>-2682.6781675334569</v>
      </c>
      <c r="AJ5">
        <f t="shared" si="7"/>
        <v>-8471.8290762886754</v>
      </c>
      <c r="AK5">
        <f>G5*SUM(AB5, AE5:AF5)</f>
        <v>384.95494692744978</v>
      </c>
      <c r="AL5">
        <f t="shared" si="8"/>
        <v>-10769.552296894683</v>
      </c>
      <c r="AN5">
        <f t="shared" si="9"/>
        <v>0</v>
      </c>
      <c r="AO5">
        <f t="shared" si="9"/>
        <v>0</v>
      </c>
      <c r="AP5">
        <f t="shared" si="9"/>
        <v>-20.840549165220466</v>
      </c>
      <c r="AQ5">
        <f t="shared" si="9"/>
        <v>-2273.1390607271965</v>
      </c>
      <c r="AR5">
        <f t="shared" si="9"/>
        <v>-2293.9796098924171</v>
      </c>
      <c r="AS5">
        <f t="shared" si="9"/>
        <v>-7244.3289674841553</v>
      </c>
      <c r="AT5">
        <f t="shared" si="9"/>
        <v>329.17806156029491</v>
      </c>
      <c r="AU5">
        <f t="shared" si="9"/>
        <v>-9209.1305158162777</v>
      </c>
      <c r="AW5">
        <v>2</v>
      </c>
      <c r="AX5">
        <f>IF(Z5&gt;0, (R5*SUMPRODUCT(K5:$K$98, X5:$X$98)-K5*$AZ$3)/Z5, 0)</f>
        <v>18321.328837341927</v>
      </c>
    </row>
    <row r="6" spans="1:52" x14ac:dyDescent="0.25">
      <c r="A6" t="s">
        <v>16</v>
      </c>
      <c r="C6" s="2">
        <f>'S.26.04.E'!C6</f>
        <v>1000000</v>
      </c>
      <c r="E6">
        <v>2006</v>
      </c>
      <c r="F6" s="13">
        <v>5.8799999999999998E-2</v>
      </c>
      <c r="G6" s="13"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2.807183E-3</v>
      </c>
      <c r="Q6" s="4">
        <f t="shared" si="21"/>
        <v>25</v>
      </c>
      <c r="R6">
        <f t="shared" si="0"/>
        <v>1000000</v>
      </c>
      <c r="S6">
        <f t="shared" si="1"/>
        <v>28370.562835616463</v>
      </c>
      <c r="U6">
        <f t="shared" si="13"/>
        <v>2.807183E-3</v>
      </c>
      <c r="V6">
        <f t="shared" si="14"/>
        <v>0.01</v>
      </c>
      <c r="W6">
        <f t="shared" si="15"/>
        <v>0.97487329013471991</v>
      </c>
      <c r="X6">
        <f t="shared" si="16"/>
        <v>2.7366477272202532E-3</v>
      </c>
      <c r="Y6">
        <f t="shared" si="17"/>
        <v>9.7487329013471995E-3</v>
      </c>
      <c r="Z6">
        <f t="shared" si="18"/>
        <v>0.96238790950615249</v>
      </c>
      <c r="AB6">
        <f t="shared" si="19"/>
        <v>17860.974123299646</v>
      </c>
      <c r="AC6">
        <f t="shared" si="2"/>
        <v>27303.48665888187</v>
      </c>
      <c r="AE6">
        <f t="shared" si="3"/>
        <v>0</v>
      </c>
      <c r="AF6">
        <f t="shared" si="4"/>
        <v>0</v>
      </c>
      <c r="AG6">
        <f t="shared" si="4"/>
        <v>-24.059697737653813</v>
      </c>
      <c r="AH6">
        <f t="shared" si="5"/>
        <v>-2736.6477272202533</v>
      </c>
      <c r="AI6">
        <f t="shared" si="6"/>
        <v>-2760.7074249579073</v>
      </c>
      <c r="AJ6">
        <f t="shared" si="7"/>
        <v>-9442.5125355822238</v>
      </c>
      <c r="AK6">
        <f>G6*SUM(AB6, AE6:AF6)</f>
        <v>1044.8669862130293</v>
      </c>
      <c r="AL6">
        <f t="shared" si="8"/>
        <v>-11158.352974327101</v>
      </c>
      <c r="AN6">
        <f t="shared" si="9"/>
        <v>0</v>
      </c>
      <c r="AO6">
        <f t="shared" si="9"/>
        <v>0</v>
      </c>
      <c r="AP6">
        <f t="shared" si="9"/>
        <v>-18.559892140948119</v>
      </c>
      <c r="AQ6">
        <f t="shared" si="9"/>
        <v>-2111.0775039159612</v>
      </c>
      <c r="AR6">
        <f t="shared" si="9"/>
        <v>-2129.6373960569094</v>
      </c>
      <c r="AS6">
        <f t="shared" si="9"/>
        <v>-7284.0488733856528</v>
      </c>
      <c r="AT6">
        <f t="shared" si="9"/>
        <v>806.02087263139595</v>
      </c>
      <c r="AU6">
        <f t="shared" si="9"/>
        <v>-8607.6653968111659</v>
      </c>
      <c r="AW6">
        <v>3</v>
      </c>
      <c r="AX6">
        <f>IF(Z6&gt;0, (R6*SUMPRODUCT(K6:$K$98, X6:$X$98)-K6*$AZ$3)/Z6, 0)</f>
        <v>28370.562835616463</v>
      </c>
    </row>
    <row r="7" spans="1:52" x14ac:dyDescent="0.25">
      <c r="A7" t="s">
        <v>15</v>
      </c>
      <c r="B7" t="s">
        <v>37</v>
      </c>
      <c r="C7" t="s">
        <v>47</v>
      </c>
      <c r="E7">
        <v>2007</v>
      </c>
      <c r="F7" s="13">
        <v>5.4699999999999999E-2</v>
      </c>
      <c r="G7" s="13"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2.939255E-3</v>
      </c>
      <c r="Q7" s="4">
        <f t="shared" si="21"/>
        <v>25</v>
      </c>
      <c r="R7">
        <f t="shared" si="0"/>
        <v>1000000</v>
      </c>
      <c r="S7">
        <f t="shared" si="1"/>
        <v>36769.074774218199</v>
      </c>
      <c r="U7">
        <f t="shared" si="13"/>
        <v>2.939255E-3</v>
      </c>
      <c r="V7">
        <f t="shared" si="14"/>
        <v>0.01</v>
      </c>
      <c r="W7">
        <f t="shared" si="15"/>
        <v>0.96238790950615249</v>
      </c>
      <c r="X7">
        <f t="shared" si="16"/>
        <v>2.828703474955506E-3</v>
      </c>
      <c r="Y7">
        <f t="shared" si="17"/>
        <v>9.6238790950615247E-3</v>
      </c>
      <c r="Z7">
        <f t="shared" si="18"/>
        <v>0.94993532693613547</v>
      </c>
      <c r="AB7">
        <f t="shared" si="19"/>
        <v>27303.48665888187</v>
      </c>
      <c r="AC7">
        <f t="shared" si="2"/>
        <v>34928.243066786177</v>
      </c>
      <c r="AE7">
        <f t="shared" si="3"/>
        <v>0</v>
      </c>
      <c r="AF7">
        <f t="shared" si="4"/>
        <v>0</v>
      </c>
      <c r="AG7">
        <f t="shared" si="4"/>
        <v>-23.748383173403386</v>
      </c>
      <c r="AH7">
        <f t="shared" si="5"/>
        <v>-2828.703474955506</v>
      </c>
      <c r="AI7">
        <f t="shared" si="6"/>
        <v>-2852.4518581289094</v>
      </c>
      <c r="AJ7">
        <f t="shared" si="7"/>
        <v>-7624.7564079043077</v>
      </c>
      <c r="AK7">
        <f>G7*SUM(AB7, AE7:AF7)</f>
        <v>1340.6011949510998</v>
      </c>
      <c r="AL7">
        <f t="shared" si="8"/>
        <v>-9136.6070710821168</v>
      </c>
      <c r="AN7">
        <f t="shared" si="9"/>
        <v>0</v>
      </c>
      <c r="AO7">
        <f t="shared" si="9"/>
        <v>0</v>
      </c>
      <c r="AP7">
        <f t="shared" si="9"/>
        <v>-16.667947378549627</v>
      </c>
      <c r="AQ7">
        <f t="shared" si="9"/>
        <v>-1985.3427631604934</v>
      </c>
      <c r="AR7">
        <f t="shared" si="9"/>
        <v>-2002.0107105390432</v>
      </c>
      <c r="AS7">
        <f t="shared" si="9"/>
        <v>-5351.4817262818706</v>
      </c>
      <c r="AT7">
        <f t="shared" si="9"/>
        <v>940.90911410300464</v>
      </c>
      <c r="AU7">
        <f t="shared" si="9"/>
        <v>-6412.5833227179091</v>
      </c>
      <c r="AW7">
        <v>4</v>
      </c>
      <c r="AX7">
        <f>IF(Z7&gt;0, (R7*SUMPRODUCT(K7:$K$98, X7:$X$98)-K7*$AZ$3)/Z7, 0)</f>
        <v>36769.074774218199</v>
      </c>
    </row>
    <row r="8" spans="1:52" x14ac:dyDescent="0.25">
      <c r="B8" s="2">
        <f>'S.26.04.A'!B8</f>
        <v>200</v>
      </c>
      <c r="C8" s="2">
        <f>'S.26.04.A'!C8</f>
        <v>25</v>
      </c>
      <c r="E8">
        <v>2008</v>
      </c>
      <c r="F8" s="13">
        <v>2.2499999999999999E-2</v>
      </c>
      <c r="G8" s="13"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3.7729310000000002E-3</v>
      </c>
      <c r="Q8" s="4">
        <f t="shared" si="21"/>
        <v>25</v>
      </c>
      <c r="R8">
        <f t="shared" si="0"/>
        <v>1000000</v>
      </c>
      <c r="S8">
        <f t="shared" si="1"/>
        <v>42142.622408952222</v>
      </c>
      <c r="U8">
        <f t="shared" si="13"/>
        <v>3.7729310000000002E-3</v>
      </c>
      <c r="V8">
        <f t="shared" si="14"/>
        <v>0.01</v>
      </c>
      <c r="W8">
        <f t="shared" si="15"/>
        <v>0.94993532693613547</v>
      </c>
      <c r="X8">
        <f t="shared" si="16"/>
        <v>3.5840404429924805E-3</v>
      </c>
      <c r="Y8">
        <f t="shared" si="17"/>
        <v>9.4993532693613547E-3</v>
      </c>
      <c r="Z8">
        <f t="shared" si="18"/>
        <v>0.93685193322378169</v>
      </c>
      <c r="AB8">
        <f t="shared" si="19"/>
        <v>34928.243066786177</v>
      </c>
      <c r="AC8">
        <f t="shared" si="2"/>
        <v>39481.39727494675</v>
      </c>
      <c r="AE8">
        <f t="shared" si="3"/>
        <v>0</v>
      </c>
      <c r="AF8">
        <f t="shared" si="4"/>
        <v>0</v>
      </c>
      <c r="AG8">
        <f t="shared" si="4"/>
        <v>-23.421298330594542</v>
      </c>
      <c r="AH8">
        <f t="shared" si="5"/>
        <v>-3584.0404429924806</v>
      </c>
      <c r="AI8">
        <f t="shared" si="6"/>
        <v>-3607.4617413230753</v>
      </c>
      <c r="AJ8">
        <f t="shared" si="7"/>
        <v>-4553.154208160573</v>
      </c>
      <c r="AK8">
        <f t="shared" ref="AK8:AK71" si="22">G8*SUM(AB8:AB8, AE8:AF8)</f>
        <v>743.97157732254561</v>
      </c>
      <c r="AL8">
        <f t="shared" si="8"/>
        <v>-7416.6443721611031</v>
      </c>
      <c r="AN8">
        <f t="shared" si="9"/>
        <v>0</v>
      </c>
      <c r="AO8">
        <f t="shared" si="9"/>
        <v>0</v>
      </c>
      <c r="AP8">
        <f t="shared" si="9"/>
        <v>-15.344330149718319</v>
      </c>
      <c r="AQ8">
        <f t="shared" si="9"/>
        <v>-2348.0636748211941</v>
      </c>
      <c r="AR8">
        <f t="shared" si="9"/>
        <v>-2363.4080049709128</v>
      </c>
      <c r="AS8">
        <f t="shared" si="9"/>
        <v>-2982.9730361844386</v>
      </c>
      <c r="AT8">
        <f t="shared" si="9"/>
        <v>487.40873982770557</v>
      </c>
      <c r="AU8">
        <f t="shared" si="9"/>
        <v>-4858.9723013276453</v>
      </c>
      <c r="AW8">
        <v>5</v>
      </c>
      <c r="AX8">
        <f>IF(Z8&gt;0, (R8*SUMPRODUCT(K8:$K$98, X8:$X$98)-K8*$AZ$3)/Z8, 0)</f>
        <v>42142.622408952222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3">
        <v>2.2000000000000001E-3</v>
      </c>
      <c r="G9" s="13"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4.6883589999999996E-3</v>
      </c>
      <c r="Q9" s="4">
        <f t="shared" si="21"/>
        <v>25</v>
      </c>
      <c r="R9">
        <f t="shared" si="0"/>
        <v>1000000</v>
      </c>
      <c r="S9">
        <f t="shared" si="1"/>
        <v>45486.518893522611</v>
      </c>
      <c r="U9">
        <f t="shared" si="13"/>
        <v>4.6883589999999996E-3</v>
      </c>
      <c r="V9">
        <f t="shared" si="14"/>
        <v>0.01</v>
      </c>
      <c r="W9">
        <f t="shared" si="15"/>
        <v>0.93685193322378169</v>
      </c>
      <c r="X9">
        <f t="shared" si="16"/>
        <v>4.3922981927971153E-3</v>
      </c>
      <c r="Y9">
        <f t="shared" si="17"/>
        <v>9.3685193322378176E-3</v>
      </c>
      <c r="Z9">
        <f t="shared" si="18"/>
        <v>0.9230911156987468</v>
      </c>
      <c r="AB9">
        <f t="shared" si="19"/>
        <v>39481.39727494675</v>
      </c>
      <c r="AC9">
        <f t="shared" si="2"/>
        <v>41988.201474673915</v>
      </c>
      <c r="AE9">
        <f t="shared" si="3"/>
        <v>0</v>
      </c>
      <c r="AF9">
        <f t="shared" si="4"/>
        <v>0</v>
      </c>
      <c r="AG9">
        <f t="shared" si="4"/>
        <v>-23.077277892468668</v>
      </c>
      <c r="AH9">
        <f t="shared" si="5"/>
        <v>-4392.298192797115</v>
      </c>
      <c r="AI9">
        <f t="shared" si="6"/>
        <v>-4415.3754706895834</v>
      </c>
      <c r="AJ9">
        <f t="shared" si="7"/>
        <v>-2506.8041997271648</v>
      </c>
      <c r="AK9">
        <f t="shared" si="22"/>
        <v>232.94024392218583</v>
      </c>
      <c r="AL9">
        <f t="shared" si="8"/>
        <v>-6689.2394264945624</v>
      </c>
      <c r="AN9">
        <f t="shared" si="9"/>
        <v>0</v>
      </c>
      <c r="AO9">
        <f t="shared" si="9"/>
        <v>0</v>
      </c>
      <c r="AP9">
        <f t="shared" si="9"/>
        <v>-14.318540695013478</v>
      </c>
      <c r="AQ9">
        <f t="shared" si="9"/>
        <v>-2725.2477831765586</v>
      </c>
      <c r="AR9">
        <f t="shared" si="9"/>
        <v>-2739.566323871572</v>
      </c>
      <c r="AS9">
        <f t="shared" si="9"/>
        <v>-1555.3731300318627</v>
      </c>
      <c r="AT9">
        <f t="shared" si="9"/>
        <v>144.53023348974313</v>
      </c>
      <c r="AU9">
        <f t="shared" si="9"/>
        <v>-4150.4092204136914</v>
      </c>
      <c r="AW9">
        <v>6</v>
      </c>
      <c r="AX9">
        <f>IF(Z9&gt;0, (R9*SUMPRODUCT(K9:$K$98, X9:$X$98)-K9*$AZ$3)/Z9, 0)</f>
        <v>45486.518893522611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3">
        <v>2.5000000000000001E-3</v>
      </c>
      <c r="G10" s="13"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5.6712799999999999E-3</v>
      </c>
      <c r="Q10" s="4">
        <f t="shared" si="21"/>
        <v>25</v>
      </c>
      <c r="R10">
        <f t="shared" si="0"/>
        <v>1000000</v>
      </c>
      <c r="S10">
        <f t="shared" si="1"/>
        <v>48117.03773532324</v>
      </c>
      <c r="U10">
        <f t="shared" si="13"/>
        <v>5.6712799999999999E-3</v>
      </c>
      <c r="V10">
        <f t="shared" si="14"/>
        <v>0.01</v>
      </c>
      <c r="W10">
        <f t="shared" si="15"/>
        <v>0.9230911156987468</v>
      </c>
      <c r="X10">
        <f t="shared" si="16"/>
        <v>5.2351081826399887E-3</v>
      </c>
      <c r="Y10">
        <f t="shared" si="17"/>
        <v>9.2309111569874678E-3</v>
      </c>
      <c r="Z10">
        <f t="shared" si="18"/>
        <v>0.90862509635911937</v>
      </c>
      <c r="AB10">
        <f t="shared" si="19"/>
        <v>41988.201474673915</v>
      </c>
      <c r="AC10">
        <f t="shared" si="2"/>
        <v>43720.348048773463</v>
      </c>
      <c r="AE10">
        <f t="shared" si="3"/>
        <v>0</v>
      </c>
      <c r="AF10">
        <f t="shared" si="4"/>
        <v>0</v>
      </c>
      <c r="AG10">
        <f t="shared" si="4"/>
        <v>-22.715627408977983</v>
      </c>
      <c r="AH10">
        <f t="shared" si="5"/>
        <v>-5235.1081826399886</v>
      </c>
      <c r="AI10">
        <f t="shared" si="6"/>
        <v>-5257.8238100489671</v>
      </c>
      <c r="AJ10">
        <f t="shared" si="7"/>
        <v>-1732.1465740995482</v>
      </c>
      <c r="AK10">
        <f t="shared" si="22"/>
        <v>172.15162604616307</v>
      </c>
      <c r="AL10">
        <f t="shared" si="8"/>
        <v>-6817.8187581023521</v>
      </c>
      <c r="AN10">
        <f t="shared" si="9"/>
        <v>0</v>
      </c>
      <c r="AO10">
        <f t="shared" si="9"/>
        <v>0</v>
      </c>
      <c r="AP10">
        <f t="shared" si="9"/>
        <v>-13.370791039361093</v>
      </c>
      <c r="AQ10">
        <f t="shared" si="9"/>
        <v>-3081.4705805072017</v>
      </c>
      <c r="AR10">
        <f t="shared" si="9"/>
        <v>-3094.8413715465631</v>
      </c>
      <c r="AS10">
        <f t="shared" si="9"/>
        <v>-1019.5698967432689</v>
      </c>
      <c r="AT10">
        <f t="shared" si="9"/>
        <v>101.33127197005038</v>
      </c>
      <c r="AU10">
        <f t="shared" si="9"/>
        <v>-4013.0799963197819</v>
      </c>
      <c r="AW10">
        <v>7</v>
      </c>
      <c r="AX10">
        <f>IF(Z10&gt;0, (R10*SUMPRODUCT(K10:$K$98, X10:$X$98)-K10*$AZ$3)/Z10, 0)</f>
        <v>48117.03773532324</v>
      </c>
    </row>
    <row r="11" spans="1:52" x14ac:dyDescent="0.25">
      <c r="A11" t="s">
        <v>33</v>
      </c>
      <c r="C11" s="12">
        <f>AU81</f>
        <v>149060.21401575545</v>
      </c>
      <c r="E11">
        <v>2011</v>
      </c>
      <c r="F11" s="13">
        <v>1.5E-3</v>
      </c>
      <c r="G11" s="13"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6.8024940000000001E-3</v>
      </c>
      <c r="Q11" s="4">
        <f t="shared" si="21"/>
        <v>25</v>
      </c>
      <c r="R11">
        <f t="shared" si="0"/>
        <v>1000000</v>
      </c>
      <c r="S11">
        <f t="shared" si="1"/>
        <v>50082.100910987268</v>
      </c>
      <c r="U11">
        <f t="shared" si="13"/>
        <v>6.8024940000000001E-3</v>
      </c>
      <c r="V11">
        <f t="shared" si="14"/>
        <v>0.01</v>
      </c>
      <c r="W11">
        <f t="shared" si="15"/>
        <v>0.90862509635911937</v>
      </c>
      <c r="X11">
        <f t="shared" si="16"/>
        <v>6.1809167662323318E-3</v>
      </c>
      <c r="Y11">
        <f t="shared" si="17"/>
        <v>9.0862509635911935E-3</v>
      </c>
      <c r="Z11">
        <f t="shared" si="18"/>
        <v>0.89335792862929586</v>
      </c>
      <c r="AB11">
        <f t="shared" si="19"/>
        <v>43720.348048773463</v>
      </c>
      <c r="AC11">
        <f t="shared" si="2"/>
        <v>44741.241931242956</v>
      </c>
      <c r="AE11">
        <f t="shared" si="3"/>
        <v>0</v>
      </c>
      <c r="AF11">
        <f t="shared" si="4"/>
        <v>0</v>
      </c>
      <c r="AG11">
        <f t="shared" si="4"/>
        <v>-22.333948215732395</v>
      </c>
      <c r="AH11">
        <f t="shared" si="5"/>
        <v>-6180.9167662323316</v>
      </c>
      <c r="AI11">
        <f t="shared" si="6"/>
        <v>-6203.2507144480642</v>
      </c>
      <c r="AJ11">
        <f t="shared" si="7"/>
        <v>-1020.8938824694924</v>
      </c>
      <c r="AK11">
        <f t="shared" si="22"/>
        <v>104.9288353170563</v>
      </c>
      <c r="AL11">
        <f t="shared" si="8"/>
        <v>-7119.2157616005006</v>
      </c>
      <c r="AN11">
        <f t="shared" si="9"/>
        <v>0</v>
      </c>
      <c r="AO11">
        <f t="shared" si="9"/>
        <v>0</v>
      </c>
      <c r="AP11">
        <f t="shared" si="9"/>
        <v>-12.491570128417878</v>
      </c>
      <c r="AQ11">
        <f t="shared" si="9"/>
        <v>-3457.0401300078906</v>
      </c>
      <c r="AR11">
        <f t="shared" si="9"/>
        <v>-3469.5317001363087</v>
      </c>
      <c r="AS11">
        <f t="shared" si="9"/>
        <v>-570.99476560787173</v>
      </c>
      <c r="AT11">
        <f t="shared" si="9"/>
        <v>58.68760383051854</v>
      </c>
      <c r="AU11">
        <f t="shared" si="9"/>
        <v>-3981.8388619136622</v>
      </c>
      <c r="AW11">
        <v>8</v>
      </c>
      <c r="AX11">
        <f>IF(Z11&gt;0, (R11*SUMPRODUCT(K11:$K$98, X11:$X$98)-K11*$AZ$3)/Z11, 0)</f>
        <v>50082.100910987268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3">
        <v>1.9E-3</v>
      </c>
      <c r="G12" s="13"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8.090557E-3</v>
      </c>
      <c r="Q12" s="4">
        <f t="shared" si="21"/>
        <v>25</v>
      </c>
      <c r="R12">
        <f t="shared" si="0"/>
        <v>1000000</v>
      </c>
      <c r="S12">
        <f t="shared" si="1"/>
        <v>51499.557727338033</v>
      </c>
      <c r="U12">
        <f t="shared" si="13"/>
        <v>8.090557E-3</v>
      </c>
      <c r="V12">
        <f t="shared" si="14"/>
        <v>0.01</v>
      </c>
      <c r="W12">
        <f t="shared" si="15"/>
        <v>0.89335792862929586</v>
      </c>
      <c r="X12">
        <f t="shared" si="16"/>
        <v>7.2277632429772502E-3</v>
      </c>
      <c r="Y12">
        <f t="shared" si="17"/>
        <v>8.9335792862929586E-3</v>
      </c>
      <c r="Z12">
        <f t="shared" si="18"/>
        <v>0.87719658610002571</v>
      </c>
      <c r="AB12">
        <f t="shared" si="19"/>
        <v>44741.241931242956</v>
      </c>
      <c r="AC12">
        <f t="shared" si="2"/>
        <v>45175.236224082124</v>
      </c>
      <c r="AE12">
        <f t="shared" si="3"/>
        <v>0</v>
      </c>
      <c r="AF12">
        <f t="shared" si="4"/>
        <v>0</v>
      </c>
      <c r="AG12">
        <f t="shared" si="4"/>
        <v>-21.929914652500642</v>
      </c>
      <c r="AH12">
        <f t="shared" si="5"/>
        <v>-7227.7632429772502</v>
      </c>
      <c r="AI12">
        <f t="shared" si="6"/>
        <v>-7249.6931576297511</v>
      </c>
      <c r="AJ12">
        <f t="shared" si="7"/>
        <v>-433.99429283916834</v>
      </c>
      <c r="AK12">
        <f t="shared" si="22"/>
        <v>102.9048564418588</v>
      </c>
      <c r="AL12">
        <f t="shared" si="8"/>
        <v>-7580.7825940270604</v>
      </c>
      <c r="AN12">
        <f t="shared" si="9"/>
        <v>0</v>
      </c>
      <c r="AO12">
        <f t="shared" si="9"/>
        <v>0</v>
      </c>
      <c r="AP12">
        <f t="shared" si="9"/>
        <v>-11.655982768212713</v>
      </c>
      <c r="AQ12">
        <f t="shared" si="9"/>
        <v>-3841.6329998465139</v>
      </c>
      <c r="AR12">
        <f t="shared" si="9"/>
        <v>-3853.2889826147266</v>
      </c>
      <c r="AS12">
        <f t="shared" si="9"/>
        <v>-230.67258030843172</v>
      </c>
      <c r="AT12">
        <f t="shared" si="9"/>
        <v>54.695025149809986</v>
      </c>
      <c r="AU12">
        <f t="shared" si="9"/>
        <v>-4029.2665377733483</v>
      </c>
      <c r="AW12">
        <v>9</v>
      </c>
      <c r="AX12">
        <f>IF(Z12&gt;0, (R12*SUMPRODUCT(K12:$K$98, X12:$X$98)-K12*$AZ$3)/Z12, 0)</f>
        <v>51499.557727338033</v>
      </c>
    </row>
    <row r="13" spans="1:52" x14ac:dyDescent="0.25">
      <c r="E13">
        <v>2013</v>
      </c>
      <c r="F13" s="13">
        <v>1.6999999999999999E-3</v>
      </c>
      <c r="G13" s="13"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9.5159809999999997E-3</v>
      </c>
      <c r="Q13" s="4">
        <f t="shared" si="21"/>
        <v>25</v>
      </c>
      <c r="R13">
        <f t="shared" si="0"/>
        <v>1000000</v>
      </c>
      <c r="S13">
        <f t="shared" si="1"/>
        <v>52333.775496263668</v>
      </c>
      <c r="U13">
        <f t="shared" si="13"/>
        <v>9.5159809999999997E-3</v>
      </c>
      <c r="V13">
        <f t="shared" si="14"/>
        <v>0.01</v>
      </c>
      <c r="W13">
        <f t="shared" si="15"/>
        <v>0.87719658610002571</v>
      </c>
      <c r="X13">
        <f t="shared" si="16"/>
        <v>8.3473860465927089E-3</v>
      </c>
      <c r="Y13">
        <f t="shared" si="17"/>
        <v>8.7719658610002568E-3</v>
      </c>
      <c r="Z13">
        <f t="shared" si="18"/>
        <v>0.86007723419243276</v>
      </c>
      <c r="AB13">
        <f t="shared" si="19"/>
        <v>45175.236224082124</v>
      </c>
      <c r="AC13">
        <f t="shared" si="2"/>
        <v>45011.088883674165</v>
      </c>
      <c r="AE13">
        <f t="shared" si="3"/>
        <v>0</v>
      </c>
      <c r="AF13">
        <f t="shared" si="4"/>
        <v>0</v>
      </c>
      <c r="AG13">
        <f t="shared" si="4"/>
        <v>-21.501930854810819</v>
      </c>
      <c r="AH13">
        <f t="shared" si="5"/>
        <v>-8347.3860465927082</v>
      </c>
      <c r="AI13">
        <f t="shared" si="6"/>
        <v>-8368.887977447519</v>
      </c>
      <c r="AJ13">
        <f t="shared" si="7"/>
        <v>164.14734040795884</v>
      </c>
      <c r="AK13">
        <f t="shared" si="22"/>
        <v>90.350472448164254</v>
      </c>
      <c r="AL13">
        <f t="shared" si="8"/>
        <v>-8114.3901645913957</v>
      </c>
      <c r="AN13">
        <f t="shared" si="9"/>
        <v>0</v>
      </c>
      <c r="AO13">
        <f t="shared" si="9"/>
        <v>0</v>
      </c>
      <c r="AP13">
        <f t="shared" si="9"/>
        <v>-10.86359774712162</v>
      </c>
      <c r="AQ13">
        <f t="shared" si="9"/>
        <v>-4217.4186524197548</v>
      </c>
      <c r="AR13">
        <f t="shared" si="9"/>
        <v>-4228.282250166877</v>
      </c>
      <c r="AS13">
        <f t="shared" si="9"/>
        <v>82.93351371525452</v>
      </c>
      <c r="AT13">
        <f t="shared" si="9"/>
        <v>45.648513873796801</v>
      </c>
      <c r="AU13">
        <f t="shared" si="9"/>
        <v>-4099.7002225778251</v>
      </c>
      <c r="AW13">
        <v>10</v>
      </c>
      <c r="AX13">
        <f>IF(Z13&gt;0, (R13*SUMPRODUCT(K13:$K$98, X13:$X$98)-K13*$AZ$3)/Z13, 0)</f>
        <v>52333.775496263668</v>
      </c>
    </row>
    <row r="14" spans="1:52" x14ac:dyDescent="0.25">
      <c r="E14">
        <v>2014</v>
      </c>
      <c r="F14" s="13">
        <v>1.4E-3</v>
      </c>
      <c r="G14" s="13">
        <v>1.8E-3</v>
      </c>
      <c r="H14" s="5">
        <f t="shared" si="10"/>
        <v>5.1800000000000006E-2</v>
      </c>
      <c r="I14" s="5">
        <f t="shared" si="11"/>
        <v>1.0518000000000001</v>
      </c>
      <c r="J14">
        <f t="shared" si="12"/>
        <v>0.95075109336375729</v>
      </c>
      <c r="K14">
        <f t="shared" si="20"/>
        <v>0.48035581109819386</v>
      </c>
      <c r="L14" s="2">
        <v>11</v>
      </c>
      <c r="M14" s="6">
        <v>1.1135328E-2</v>
      </c>
      <c r="Q14" s="4">
        <f t="shared" si="21"/>
        <v>25</v>
      </c>
      <c r="R14">
        <f t="shared" si="0"/>
        <v>1000000</v>
      </c>
      <c r="S14">
        <f t="shared" si="1"/>
        <v>52591.325795397963</v>
      </c>
      <c r="U14">
        <f t="shared" si="13"/>
        <v>1.1135328E-2</v>
      </c>
      <c r="V14">
        <f t="shared" si="14"/>
        <v>0.01</v>
      </c>
      <c r="W14">
        <f t="shared" si="15"/>
        <v>0.86007723419243276</v>
      </c>
      <c r="X14">
        <f t="shared" si="16"/>
        <v>9.5772421080655545E-3</v>
      </c>
      <c r="Y14">
        <f t="shared" si="17"/>
        <v>8.600772341924327E-3</v>
      </c>
      <c r="Z14">
        <f t="shared" si="18"/>
        <v>0.84189921974244286</v>
      </c>
      <c r="AB14">
        <f t="shared" si="19"/>
        <v>45011.088883674165</v>
      </c>
      <c r="AC14">
        <f t="shared" si="2"/>
        <v>44276.596152366154</v>
      </c>
      <c r="AE14">
        <f t="shared" si="3"/>
        <v>0</v>
      </c>
      <c r="AF14">
        <f t="shared" si="4"/>
        <v>0</v>
      </c>
      <c r="AG14">
        <f t="shared" si="4"/>
        <v>-21.047480493561071</v>
      </c>
      <c r="AH14">
        <f t="shared" si="5"/>
        <v>-9577.2421080655549</v>
      </c>
      <c r="AI14">
        <f t="shared" si="6"/>
        <v>-9598.2895885591151</v>
      </c>
      <c r="AJ14">
        <f t="shared" si="7"/>
        <v>734.49273130801157</v>
      </c>
      <c r="AK14">
        <f t="shared" si="22"/>
        <v>81.019959990613501</v>
      </c>
      <c r="AL14">
        <f t="shared" si="8"/>
        <v>-8782.7768972604899</v>
      </c>
      <c r="AN14">
        <f t="shared" si="9"/>
        <v>0</v>
      </c>
      <c r="AO14">
        <f t="shared" si="9"/>
        <v>0</v>
      </c>
      <c r="AP14">
        <f t="shared" si="9"/>
        <v>-10.110279564057942</v>
      </c>
      <c r="AQ14">
        <f t="shared" si="9"/>
        <v>-4600.4839009036059</v>
      </c>
      <c r="AR14">
        <f t="shared" si="9"/>
        <v>-4610.5941804676631</v>
      </c>
      <c r="AS14">
        <f t="shared" si="9"/>
        <v>352.81785169318766</v>
      </c>
      <c r="AT14">
        <f t="shared" si="9"/>
        <v>38.918408596434361</v>
      </c>
      <c r="AU14">
        <f t="shared" si="9"/>
        <v>-4218.8579201780412</v>
      </c>
      <c r="AW14">
        <v>11</v>
      </c>
      <c r="AX14">
        <f>IF(Z14&gt;0, (R14*SUMPRODUCT(K14:$K$98, X14:$X$98)-K14*$AZ$3)/Z14, 0)</f>
        <v>52591.325795397963</v>
      </c>
    </row>
    <row r="15" spans="1:52" x14ac:dyDescent="0.25">
      <c r="E15">
        <v>2015</v>
      </c>
      <c r="F15" s="13">
        <v>1.9E-3</v>
      </c>
      <c r="G15" s="13">
        <v>4.1000000000000003E-3</v>
      </c>
      <c r="H15" s="5">
        <f t="shared" si="10"/>
        <v>5.4100000000000002E-2</v>
      </c>
      <c r="I15" s="5">
        <f t="shared" si="11"/>
        <v>1.0541</v>
      </c>
      <c r="J15">
        <f t="shared" si="12"/>
        <v>0.94867659614837296</v>
      </c>
      <c r="K15">
        <f t="shared" si="20"/>
        <v>0.45570231581272541</v>
      </c>
      <c r="L15" s="2">
        <v>12</v>
      </c>
      <c r="M15" s="6">
        <v>1.2969985999999999E-2</v>
      </c>
      <c r="Q15" s="4">
        <f t="shared" si="21"/>
        <v>25</v>
      </c>
      <c r="R15">
        <f t="shared" si="0"/>
        <v>1000000</v>
      </c>
      <c r="S15">
        <f t="shared" si="1"/>
        <v>52430.157728525104</v>
      </c>
      <c r="U15">
        <f t="shared" si="13"/>
        <v>1.2969985999999999E-2</v>
      </c>
      <c r="V15">
        <f t="shared" si="14"/>
        <v>0.01</v>
      </c>
      <c r="W15">
        <f t="shared" si="15"/>
        <v>0.84189921974244286</v>
      </c>
      <c r="X15">
        <f t="shared" si="16"/>
        <v>1.0919421093470407E-2</v>
      </c>
      <c r="Y15">
        <f t="shared" si="17"/>
        <v>8.4189921974244294E-3</v>
      </c>
      <c r="Z15">
        <f t="shared" si="18"/>
        <v>0.82256080645154794</v>
      </c>
      <c r="AB15">
        <f t="shared" si="19"/>
        <v>44276.596152366154</v>
      </c>
      <c r="AC15">
        <f t="shared" si="2"/>
        <v>43126.99282355747</v>
      </c>
      <c r="AE15">
        <f t="shared" si="3"/>
        <v>0</v>
      </c>
      <c r="AF15">
        <f t="shared" si="4"/>
        <v>0</v>
      </c>
      <c r="AG15">
        <f t="shared" si="4"/>
        <v>-20.564020161288699</v>
      </c>
      <c r="AH15">
        <f t="shared" si="5"/>
        <v>-10919.421093470408</v>
      </c>
      <c r="AI15">
        <f t="shared" si="6"/>
        <v>-10939.985113631697</v>
      </c>
      <c r="AJ15">
        <f t="shared" si="7"/>
        <v>1149.6033288086837</v>
      </c>
      <c r="AK15">
        <f t="shared" si="22"/>
        <v>181.53404422470123</v>
      </c>
      <c r="AL15">
        <f t="shared" si="8"/>
        <v>-9608.8477405983122</v>
      </c>
      <c r="AN15">
        <f t="shared" si="9"/>
        <v>0</v>
      </c>
      <c r="AO15">
        <f t="shared" si="9"/>
        <v>0</v>
      </c>
      <c r="AP15">
        <f t="shared" si="9"/>
        <v>-9.371071609918836</v>
      </c>
      <c r="AQ15">
        <f t="shared" si="9"/>
        <v>-4976.0054796287868</v>
      </c>
      <c r="AR15">
        <f t="shared" si="9"/>
        <v>-4985.3765512387063</v>
      </c>
      <c r="AS15">
        <f t="shared" si="9"/>
        <v>523.87689920413516</v>
      </c>
      <c r="AT15">
        <f t="shared" si="9"/>
        <v>82.725484352046067</v>
      </c>
      <c r="AU15">
        <f t="shared" si="9"/>
        <v>-4378.7741676825253</v>
      </c>
      <c r="AW15">
        <v>12</v>
      </c>
      <c r="AX15">
        <f>IF(Z15&gt;0, (R15*SUMPRODUCT(K15:$K$98, X15:$X$98)-K15*$AZ$3)/Z15, 0)</f>
        <v>52430.157728525104</v>
      </c>
    </row>
    <row r="16" spans="1:52" x14ac:dyDescent="0.25">
      <c r="E16">
        <v>2016</v>
      </c>
      <c r="F16" s="13">
        <v>4.7000000000000002E-3</v>
      </c>
      <c r="G16" s="13">
        <v>7.1000000000000004E-3</v>
      </c>
      <c r="H16" s="5">
        <f t="shared" si="10"/>
        <v>5.7100000000000005E-2</v>
      </c>
      <c r="I16" s="5">
        <f t="shared" si="11"/>
        <v>1.0570999999999999</v>
      </c>
      <c r="J16">
        <f t="shared" si="12"/>
        <v>0.94598429666067552</v>
      </c>
      <c r="K16">
        <f t="shared" si="20"/>
        <v>0.43108723471074206</v>
      </c>
      <c r="L16" s="2">
        <v>13</v>
      </c>
      <c r="M16" s="6">
        <v>1.4883069000000001E-2</v>
      </c>
      <c r="Q16" s="4">
        <f t="shared" si="21"/>
        <v>25</v>
      </c>
      <c r="R16">
        <f t="shared" si="0"/>
        <v>1000000</v>
      </c>
      <c r="S16">
        <f t="shared" si="1"/>
        <v>51859.937038326963</v>
      </c>
      <c r="U16">
        <f t="shared" si="13"/>
        <v>1.4883069000000001E-2</v>
      </c>
      <c r="V16">
        <f t="shared" si="14"/>
        <v>0.01</v>
      </c>
      <c r="W16">
        <f t="shared" si="15"/>
        <v>0.82256080645154794</v>
      </c>
      <c r="X16">
        <f t="shared" si="16"/>
        <v>1.2242229239114034E-2</v>
      </c>
      <c r="Y16">
        <f t="shared" si="17"/>
        <v>8.2256080645154803E-3</v>
      </c>
      <c r="Z16">
        <f t="shared" si="18"/>
        <v>0.8020929691479185</v>
      </c>
      <c r="AB16">
        <f t="shared" si="19"/>
        <v>43126.99282355747</v>
      </c>
      <c r="AC16">
        <f t="shared" si="2"/>
        <v>41596.490878895784</v>
      </c>
      <c r="AE16">
        <f t="shared" si="3"/>
        <v>0</v>
      </c>
      <c r="AF16">
        <f t="shared" si="4"/>
        <v>0</v>
      </c>
      <c r="AG16">
        <f t="shared" si="4"/>
        <v>-20.052324228697962</v>
      </c>
      <c r="AH16">
        <f t="shared" si="5"/>
        <v>-12242.229239114034</v>
      </c>
      <c r="AI16">
        <f t="shared" si="6"/>
        <v>-12262.281563342733</v>
      </c>
      <c r="AJ16">
        <f t="shared" si="7"/>
        <v>1530.5019446616861</v>
      </c>
      <c r="AK16">
        <f t="shared" si="22"/>
        <v>306.20164904725806</v>
      </c>
      <c r="AL16">
        <f t="shared" si="8"/>
        <v>-10425.577969633789</v>
      </c>
      <c r="AN16">
        <f t="shared" si="9"/>
        <v>0</v>
      </c>
      <c r="AO16">
        <f t="shared" si="9"/>
        <v>0</v>
      </c>
      <c r="AP16">
        <f t="shared" si="9"/>
        <v>-8.644301001272618</v>
      </c>
      <c r="AQ16">
        <f t="shared" si="9"/>
        <v>-5277.4687493846614</v>
      </c>
      <c r="AR16">
        <f t="shared" si="9"/>
        <v>-5286.113050385934</v>
      </c>
      <c r="AS16">
        <f t="shared" si="9"/>
        <v>659.77985104361949</v>
      </c>
      <c r="AT16">
        <f t="shared" si="9"/>
        <v>131.99962215165161</v>
      </c>
      <c r="AU16">
        <f t="shared" si="9"/>
        <v>-4494.3335771906623</v>
      </c>
      <c r="AW16">
        <v>13</v>
      </c>
      <c r="AX16">
        <f>IF(Z16&gt;0, (R16*SUMPRODUCT(K16:$K$98, X16:$X$98)-K16*$AZ$3)/Z16, 0)</f>
        <v>51859.937038326963</v>
      </c>
    </row>
    <row r="17" spans="5:50" x14ac:dyDescent="0.25">
      <c r="E17">
        <v>2017</v>
      </c>
      <c r="F17" s="13">
        <v>1.17E-2</v>
      </c>
      <c r="G17" s="13">
        <v>1.38E-2</v>
      </c>
      <c r="H17" s="5">
        <f t="shared" si="10"/>
        <v>6.3799999999999996E-2</v>
      </c>
      <c r="I17" s="5">
        <f t="shared" si="11"/>
        <v>1.0638000000000001</v>
      </c>
      <c r="J17">
        <f t="shared" si="12"/>
        <v>0.94002632073698056</v>
      </c>
      <c r="K17">
        <f t="shared" si="20"/>
        <v>0.40523334716181802</v>
      </c>
      <c r="L17" s="2">
        <v>14</v>
      </c>
      <c r="M17" s="6">
        <v>1.6930661E-2</v>
      </c>
      <c r="Q17" s="4">
        <f t="shared" si="21"/>
        <v>25</v>
      </c>
      <c r="R17">
        <f t="shared" si="0"/>
        <v>1000000</v>
      </c>
      <c r="S17">
        <f t="shared" si="1"/>
        <v>51170.190243922771</v>
      </c>
      <c r="U17">
        <f t="shared" si="13"/>
        <v>1.6930661E-2</v>
      </c>
      <c r="V17">
        <f t="shared" si="14"/>
        <v>0.01</v>
      </c>
      <c r="W17">
        <f t="shared" si="15"/>
        <v>0.8020929691479185</v>
      </c>
      <c r="X17">
        <f t="shared" si="16"/>
        <v>1.3579964151126866E-2</v>
      </c>
      <c r="Y17">
        <f t="shared" si="17"/>
        <v>8.020929691479186E-3</v>
      </c>
      <c r="Z17">
        <f t="shared" si="18"/>
        <v>0.7804920753053125</v>
      </c>
      <c r="AB17">
        <f t="shared" si="19"/>
        <v>41596.490878895784</v>
      </c>
      <c r="AC17">
        <f t="shared" si="2"/>
        <v>39937.927977246938</v>
      </c>
      <c r="AE17">
        <f t="shared" si="3"/>
        <v>0</v>
      </c>
      <c r="AF17">
        <f t="shared" si="4"/>
        <v>0</v>
      </c>
      <c r="AG17">
        <f t="shared" si="4"/>
        <v>-19.512301882632812</v>
      </c>
      <c r="AH17">
        <f t="shared" si="5"/>
        <v>-13579.964151126866</v>
      </c>
      <c r="AI17">
        <f t="shared" si="6"/>
        <v>-13599.476453009498</v>
      </c>
      <c r="AJ17">
        <f t="shared" si="7"/>
        <v>1658.5629016488456</v>
      </c>
      <c r="AK17">
        <f t="shared" si="22"/>
        <v>574.0315741287618</v>
      </c>
      <c r="AL17">
        <f t="shared" si="8"/>
        <v>-11366.881977231891</v>
      </c>
      <c r="AN17">
        <f t="shared" si="9"/>
        <v>0</v>
      </c>
      <c r="AO17">
        <f t="shared" si="9"/>
        <v>0</v>
      </c>
      <c r="AP17">
        <f t="shared" si="9"/>
        <v>-7.9070354027311378</v>
      </c>
      <c r="AQ17">
        <f t="shared" si="9"/>
        <v>-5503.054327298637</v>
      </c>
      <c r="AR17">
        <f t="shared" si="9"/>
        <v>-5510.9613627013678</v>
      </c>
      <c r="AS17">
        <f t="shared" si="9"/>
        <v>672.10499611357886</v>
      </c>
      <c r="AT17">
        <f t="shared" si="9"/>
        <v>232.61673616076541</v>
      </c>
      <c r="AU17">
        <f t="shared" si="9"/>
        <v>-4606.2396304270233</v>
      </c>
      <c r="AW17">
        <v>14</v>
      </c>
      <c r="AX17">
        <f>IF(Z17&gt;0, (R17*SUMPRODUCT(K17:$K$98, X17:$X$98)-K17*$AZ$3)/Z17, 0)</f>
        <v>51170.190243922771</v>
      </c>
    </row>
    <row r="18" spans="5:50" x14ac:dyDescent="0.25">
      <c r="E18">
        <v>2018</v>
      </c>
      <c r="F18" s="13">
        <v>2.01E-2</v>
      </c>
      <c r="G18" s="13">
        <v>2.1600000000000001E-2</v>
      </c>
      <c r="H18" s="5">
        <f t="shared" si="10"/>
        <v>7.1599999999999997E-2</v>
      </c>
      <c r="I18" s="5">
        <f t="shared" si="11"/>
        <v>1.0716000000000001</v>
      </c>
      <c r="J18">
        <f t="shared" si="12"/>
        <v>0.93318402388951094</v>
      </c>
      <c r="K18">
        <f t="shared" si="20"/>
        <v>0.3781572855186805</v>
      </c>
      <c r="L18" s="2">
        <v>15</v>
      </c>
      <c r="M18" s="6">
        <v>1.9185959999999998E-2</v>
      </c>
      <c r="Q18" s="4">
        <f t="shared" si="21"/>
        <v>25</v>
      </c>
      <c r="R18">
        <f t="shared" si="0"/>
        <v>1000000</v>
      </c>
      <c r="S18">
        <f t="shared" si="1"/>
        <v>50447.690089882781</v>
      </c>
      <c r="U18">
        <f t="shared" si="13"/>
        <v>1.9185959999999998E-2</v>
      </c>
      <c r="V18">
        <f t="shared" si="14"/>
        <v>0.01</v>
      </c>
      <c r="W18">
        <f t="shared" si="15"/>
        <v>0.7804920753053125</v>
      </c>
      <c r="X18">
        <f t="shared" si="16"/>
        <v>1.4974489737124713E-2</v>
      </c>
      <c r="Y18">
        <f t="shared" si="17"/>
        <v>7.804920753053125E-3</v>
      </c>
      <c r="Z18">
        <f t="shared" si="18"/>
        <v>0.75771266481513466</v>
      </c>
      <c r="AB18">
        <f t="shared" si="19"/>
        <v>39937.927977246938</v>
      </c>
      <c r="AC18">
        <f t="shared" si="2"/>
        <v>38224.85369177314</v>
      </c>
      <c r="AE18">
        <f t="shared" si="3"/>
        <v>0</v>
      </c>
      <c r="AF18">
        <f t="shared" si="4"/>
        <v>0</v>
      </c>
      <c r="AG18">
        <f t="shared" si="4"/>
        <v>-18.942816620378366</v>
      </c>
      <c r="AH18">
        <f t="shared" si="5"/>
        <v>-14974.489737124712</v>
      </c>
      <c r="AI18">
        <f t="shared" si="6"/>
        <v>-14993.43255374509</v>
      </c>
      <c r="AJ18">
        <f t="shared" si="7"/>
        <v>1713.0742854737982</v>
      </c>
      <c r="AK18">
        <f t="shared" si="22"/>
        <v>862.65924430853386</v>
      </c>
      <c r="AL18">
        <f t="shared" si="8"/>
        <v>-12417.699023962758</v>
      </c>
      <c r="AN18">
        <f t="shared" si="9"/>
        <v>0</v>
      </c>
      <c r="AO18">
        <f t="shared" si="9"/>
        <v>0</v>
      </c>
      <c r="AP18">
        <f t="shared" si="9"/>
        <v>-7.1633641132404282</v>
      </c>
      <c r="AQ18">
        <f t="shared" si="9"/>
        <v>-5662.71239101842</v>
      </c>
      <c r="AR18">
        <f t="shared" si="9"/>
        <v>-5669.8757551316603</v>
      </c>
      <c r="AS18">
        <f t="shared" si="9"/>
        <v>647.8115216866247</v>
      </c>
      <c r="AT18">
        <f t="shared" si="9"/>
        <v>326.22087815531137</v>
      </c>
      <c r="AU18">
        <f t="shared" si="9"/>
        <v>-4695.843355289725</v>
      </c>
      <c r="AW18">
        <v>15</v>
      </c>
      <c r="AX18">
        <f>IF(Z18&gt;0, (R18*SUMPRODUCT(K18:$K$98, X18:$X$98)-K18*$AZ$3)/Z18, 0)</f>
        <v>50447.690089882781</v>
      </c>
    </row>
    <row r="19" spans="5:50" x14ac:dyDescent="0.25">
      <c r="E19">
        <v>2019</v>
      </c>
      <c r="F19" s="13">
        <v>2.3400000000000001E-2</v>
      </c>
      <c r="G19" s="13">
        <v>2.23E-2</v>
      </c>
      <c r="H19" s="5">
        <f t="shared" si="10"/>
        <v>7.2300000000000003E-2</v>
      </c>
      <c r="I19" s="5">
        <f t="shared" si="11"/>
        <v>1.0723</v>
      </c>
      <c r="J19">
        <f t="shared" si="12"/>
        <v>0.93257483913084027</v>
      </c>
      <c r="K19">
        <f t="shared" si="20"/>
        <v>0.3526599697087387</v>
      </c>
      <c r="L19" s="2">
        <v>16</v>
      </c>
      <c r="M19" s="6">
        <v>2.1884238E-2</v>
      </c>
      <c r="Q19" s="4">
        <f t="shared" si="21"/>
        <v>25</v>
      </c>
      <c r="R19">
        <f t="shared" si="0"/>
        <v>1000000</v>
      </c>
      <c r="S19">
        <f t="shared" si="1"/>
        <v>49254.938148559704</v>
      </c>
      <c r="U19">
        <f t="shared" si="13"/>
        <v>2.1884238E-2</v>
      </c>
      <c r="V19">
        <f t="shared" si="14"/>
        <v>0.01</v>
      </c>
      <c r="W19">
        <f t="shared" si="15"/>
        <v>0.75771266481513466</v>
      </c>
      <c r="X19">
        <f t="shared" si="16"/>
        <v>1.6581964292428635E-2</v>
      </c>
      <c r="Y19">
        <f t="shared" si="17"/>
        <v>7.5771266481513468E-3</v>
      </c>
      <c r="Z19">
        <f t="shared" si="18"/>
        <v>0.73355357387455467</v>
      </c>
      <c r="AB19">
        <f t="shared" si="19"/>
        <v>38224.85369177314</v>
      </c>
      <c r="AC19">
        <f t="shared" si="2"/>
        <v>36131.135909846111</v>
      </c>
      <c r="AE19">
        <f t="shared" si="3"/>
        <v>0</v>
      </c>
      <c r="AF19">
        <f t="shared" si="4"/>
        <v>0</v>
      </c>
      <c r="AG19">
        <f t="shared" si="4"/>
        <v>-18.338839346863868</v>
      </c>
      <c r="AH19">
        <f t="shared" si="5"/>
        <v>-16581.964292428635</v>
      </c>
      <c r="AI19">
        <f t="shared" si="6"/>
        <v>-16600.303131775498</v>
      </c>
      <c r="AJ19">
        <f t="shared" si="7"/>
        <v>2093.7177819270291</v>
      </c>
      <c r="AK19">
        <f t="shared" si="22"/>
        <v>852.41423732654107</v>
      </c>
      <c r="AL19">
        <f t="shared" si="8"/>
        <v>-13654.171112521928</v>
      </c>
      <c r="AN19">
        <f t="shared" si="9"/>
        <v>0</v>
      </c>
      <c r="AO19">
        <f t="shared" si="9"/>
        <v>0</v>
      </c>
      <c r="AP19">
        <f t="shared" si="9"/>
        <v>-6.4673745285584365</v>
      </c>
      <c r="AQ19">
        <f t="shared" si="9"/>
        <v>-5847.7950250792692</v>
      </c>
      <c r="AR19">
        <f t="shared" si="9"/>
        <v>-5854.2623996078273</v>
      </c>
      <c r="AS19">
        <f t="shared" si="9"/>
        <v>738.37044955303372</v>
      </c>
      <c r="AT19">
        <f t="shared" si="9"/>
        <v>300.61237911487558</v>
      </c>
      <c r="AU19">
        <f t="shared" si="9"/>
        <v>-4815.2795709399179</v>
      </c>
      <c r="AW19">
        <v>16</v>
      </c>
      <c r="AX19">
        <f>IF(Z19&gt;0, (R19*SUMPRODUCT(K19:$K$98, X19:$X$98)-K19*$AZ$3)/Z19, 0)</f>
        <v>49254.938148559704</v>
      </c>
    </row>
    <row r="20" spans="5:50" x14ac:dyDescent="0.25">
      <c r="E20">
        <v>2020</v>
      </c>
      <c r="F20" s="14">
        <v>4.3E-3</v>
      </c>
      <c r="G20" s="14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0.33449679380512065</v>
      </c>
      <c r="L20" s="2">
        <v>17</v>
      </c>
      <c r="M20" s="6">
        <v>2.4761703999999999E-2</v>
      </c>
      <c r="Q20" s="4">
        <f t="shared" si="21"/>
        <v>25</v>
      </c>
      <c r="R20">
        <f t="shared" si="0"/>
        <v>1000000</v>
      </c>
      <c r="S20">
        <f t="shared" si="1"/>
        <v>46360.499243192018</v>
      </c>
      <c r="U20">
        <f t="shared" si="13"/>
        <v>2.4761703999999999E-2</v>
      </c>
      <c r="V20">
        <f t="shared" si="14"/>
        <v>0.01</v>
      </c>
      <c r="W20">
        <f t="shared" si="15"/>
        <v>0.73355357387455467</v>
      </c>
      <c r="X20">
        <f t="shared" si="16"/>
        <v>1.8164036464423855E-2</v>
      </c>
      <c r="Y20">
        <f t="shared" si="17"/>
        <v>7.3355357387455472E-3</v>
      </c>
      <c r="Z20">
        <f t="shared" si="18"/>
        <v>0.70805400167138521</v>
      </c>
      <c r="AB20">
        <f t="shared" si="19"/>
        <v>36131.135909846111</v>
      </c>
      <c r="AC20">
        <f t="shared" si="2"/>
        <v>32825.737008625336</v>
      </c>
      <c r="AE20">
        <f t="shared" si="3"/>
        <v>0</v>
      </c>
      <c r="AF20">
        <f t="shared" si="4"/>
        <v>0</v>
      </c>
      <c r="AG20">
        <f t="shared" si="4"/>
        <v>-17.701350041784629</v>
      </c>
      <c r="AH20">
        <f t="shared" si="5"/>
        <v>-18164.036464423854</v>
      </c>
      <c r="AI20">
        <f t="shared" si="6"/>
        <v>-18181.73781446564</v>
      </c>
      <c r="AJ20">
        <f t="shared" si="7"/>
        <v>3305.3989012207749</v>
      </c>
      <c r="AK20">
        <f t="shared" si="22"/>
        <v>155.36388441233828</v>
      </c>
      <c r="AL20">
        <f t="shared" si="8"/>
        <v>-14720.975028832527</v>
      </c>
      <c r="AN20">
        <f t="shared" si="9"/>
        <v>0</v>
      </c>
      <c r="AO20">
        <f t="shared" si="9"/>
        <v>0</v>
      </c>
      <c r="AP20">
        <f t="shared" si="9"/>
        <v>-5.9210448349990967</v>
      </c>
      <c r="AQ20">
        <f t="shared" si="9"/>
        <v>-6075.8119599090787</v>
      </c>
      <c r="AR20">
        <f t="shared" si="9"/>
        <v>-6081.7330047440782</v>
      </c>
      <c r="AS20">
        <f t="shared" si="9"/>
        <v>1105.645334705318</v>
      </c>
      <c r="AT20">
        <f t="shared" si="9"/>
        <v>51.968721209036516</v>
      </c>
      <c r="AU20">
        <f t="shared" si="9"/>
        <v>-4924.1189488297241</v>
      </c>
      <c r="AW20">
        <v>17</v>
      </c>
      <c r="AX20">
        <f>IF(Z20&gt;0, (R20*SUMPRODUCT(K20:$K$98, X20:$X$98)-K20*$AZ$3)/Z20, 0)</f>
        <v>46360.499243192018</v>
      </c>
    </row>
    <row r="21" spans="5:50" x14ac:dyDescent="0.25">
      <c r="E21">
        <v>2021</v>
      </c>
      <c r="F21" s="15">
        <v>1.2999999999999999E-3</v>
      </c>
      <c r="G21" s="15">
        <v>1.6000000000000001E-3</v>
      </c>
      <c r="H21" s="5">
        <f t="shared" si="10"/>
        <v>5.16E-2</v>
      </c>
      <c r="I21" s="5">
        <f t="shared" si="11"/>
        <v>1.0516000000000001</v>
      </c>
      <c r="J21">
        <f t="shared" si="12"/>
        <v>0.95093191327500948</v>
      </c>
      <c r="K21">
        <f t="shared" si="20"/>
        <v>0.31808367611745975</v>
      </c>
      <c r="L21" s="2">
        <v>18</v>
      </c>
      <c r="M21" s="6">
        <v>2.7627288E-2</v>
      </c>
      <c r="Q21" s="4">
        <f t="shared" si="21"/>
        <v>25</v>
      </c>
      <c r="R21">
        <f t="shared" si="0"/>
        <v>1000000</v>
      </c>
      <c r="S21">
        <f t="shared" si="1"/>
        <v>42628.193571438162</v>
      </c>
      <c r="U21">
        <f t="shared" si="13"/>
        <v>2.7627288E-2</v>
      </c>
      <c r="V21">
        <f t="shared" si="14"/>
        <v>0.01</v>
      </c>
      <c r="W21">
        <f t="shared" si="15"/>
        <v>0.70805400167138521</v>
      </c>
      <c r="X21">
        <f t="shared" si="16"/>
        <v>1.9561611823727839E-2</v>
      </c>
      <c r="Y21">
        <f t="shared" si="17"/>
        <v>7.0805400167138523E-3</v>
      </c>
      <c r="Z21">
        <f t="shared" si="18"/>
        <v>0.68141184983094349</v>
      </c>
      <c r="AB21">
        <f t="shared" si="19"/>
        <v>32825.737008625336</v>
      </c>
      <c r="AC21">
        <f t="shared" si="2"/>
        <v>29047.35623646521</v>
      </c>
      <c r="AE21">
        <f t="shared" si="3"/>
        <v>0</v>
      </c>
      <c r="AF21">
        <f t="shared" si="4"/>
        <v>0</v>
      </c>
      <c r="AG21">
        <f t="shared" si="4"/>
        <v>-17.035296245773587</v>
      </c>
      <c r="AH21">
        <f t="shared" si="5"/>
        <v>-19561.611823727839</v>
      </c>
      <c r="AI21">
        <f t="shared" si="6"/>
        <v>-19578.647119973612</v>
      </c>
      <c r="AJ21">
        <f t="shared" si="7"/>
        <v>3778.3807721601261</v>
      </c>
      <c r="AK21">
        <f t="shared" si="22"/>
        <v>52.521179213800536</v>
      </c>
      <c r="AL21">
        <f t="shared" si="8"/>
        <v>-15747.745168599686</v>
      </c>
      <c r="AN21">
        <f t="shared" si="9"/>
        <v>0</v>
      </c>
      <c r="AO21">
        <f t="shared" si="9"/>
        <v>0</v>
      </c>
      <c r="AP21">
        <f t="shared" si="9"/>
        <v>-5.4186496536056232</v>
      </c>
      <c r="AQ21">
        <f t="shared" si="9"/>
        <v>-6222.2293996741173</v>
      </c>
      <c r="AR21">
        <f t="shared" si="9"/>
        <v>-6227.6480493277222</v>
      </c>
      <c r="AS21">
        <f t="shared" si="9"/>
        <v>1201.841245780219</v>
      </c>
      <c r="AT21">
        <f t="shared" si="9"/>
        <v>16.70612975834959</v>
      </c>
      <c r="AU21">
        <f t="shared" si="9"/>
        <v>-5009.1006737891539</v>
      </c>
      <c r="AW21">
        <v>18</v>
      </c>
      <c r="AX21">
        <f>IF(Z21&gt;0, (R21*SUMPRODUCT(K21:$K$98, X21:$X$98)-K21*$AZ$3)/Z21, 0)</f>
        <v>42628.193571438162</v>
      </c>
    </row>
    <row r="22" spans="5:50" x14ac:dyDescent="0.25">
      <c r="E22">
        <v>2022</v>
      </c>
      <c r="F22" s="15">
        <v>0.02</v>
      </c>
      <c r="G22" s="15">
        <v>2.1000000000000001E-2</v>
      </c>
      <c r="H22" s="5">
        <f t="shared" si="10"/>
        <v>7.1000000000000008E-2</v>
      </c>
      <c r="I22" s="5">
        <f t="shared" si="11"/>
        <v>1.071</v>
      </c>
      <c r="J22">
        <f t="shared" si="12"/>
        <v>0.93370681605975725</v>
      </c>
      <c r="K22">
        <f t="shared" si="20"/>
        <v>0.29699689646821636</v>
      </c>
      <c r="L22" s="2">
        <v>19</v>
      </c>
      <c r="M22" s="6">
        <v>3.0780427999999999E-2</v>
      </c>
      <c r="Q22" s="4">
        <f t="shared" si="21"/>
        <v>25</v>
      </c>
      <c r="R22">
        <f t="shared" si="0"/>
        <v>1000000</v>
      </c>
      <c r="S22">
        <f t="shared" si="1"/>
        <v>39436.697152563909</v>
      </c>
      <c r="U22">
        <f t="shared" si="13"/>
        <v>3.0780427999999999E-2</v>
      </c>
      <c r="V22">
        <f t="shared" si="14"/>
        <v>0.01</v>
      </c>
      <c r="W22">
        <f t="shared" si="15"/>
        <v>0.68141184983094349</v>
      </c>
      <c r="X22">
        <f t="shared" si="16"/>
        <v>2.0974148382068167E-2</v>
      </c>
      <c r="Y22">
        <f t="shared" si="17"/>
        <v>6.8141184983094355E-3</v>
      </c>
      <c r="Z22">
        <f t="shared" si="18"/>
        <v>0.65362358295056588</v>
      </c>
      <c r="AB22">
        <f t="shared" si="19"/>
        <v>29047.35623646521</v>
      </c>
      <c r="AC22">
        <f t="shared" si="2"/>
        <v>25776.7552925952</v>
      </c>
      <c r="AE22">
        <f t="shared" si="3"/>
        <v>0</v>
      </c>
      <c r="AF22">
        <f t="shared" si="4"/>
        <v>0</v>
      </c>
      <c r="AG22">
        <f t="shared" si="4"/>
        <v>-16.340589573764149</v>
      </c>
      <c r="AH22">
        <f t="shared" si="5"/>
        <v>-20974.148382068168</v>
      </c>
      <c r="AI22">
        <f t="shared" si="6"/>
        <v>-20990.488971641931</v>
      </c>
      <c r="AJ22">
        <f t="shared" si="7"/>
        <v>3270.6009438700094</v>
      </c>
      <c r="AK22">
        <f t="shared" si="22"/>
        <v>609.99448096576941</v>
      </c>
      <c r="AL22">
        <f t="shared" si="8"/>
        <v>-17109.893546806154</v>
      </c>
      <c r="AN22">
        <f t="shared" si="9"/>
        <v>0</v>
      </c>
      <c r="AO22">
        <f t="shared" si="9"/>
        <v>0</v>
      </c>
      <c r="AP22">
        <f t="shared" si="9"/>
        <v>-4.8531043898688466</v>
      </c>
      <c r="AQ22">
        <f t="shared" si="9"/>
        <v>-6229.2569755381073</v>
      </c>
      <c r="AR22">
        <f t="shared" si="9"/>
        <v>-6234.1100799279757</v>
      </c>
      <c r="AS22">
        <f t="shared" si="9"/>
        <v>971.3583299154119</v>
      </c>
      <c r="AT22">
        <f t="shared" si="9"/>
        <v>181.16646770957399</v>
      </c>
      <c r="AU22">
        <f t="shared" si="9"/>
        <v>-5081.5852823029909</v>
      </c>
      <c r="AW22">
        <v>19</v>
      </c>
      <c r="AX22">
        <f>IF(Z22&gt;0, (R22*SUMPRODUCT(K22:$K$98, X22:$X$98)-K22*$AZ$3)/Z22, 0)</f>
        <v>39436.697152563909</v>
      </c>
    </row>
    <row r="23" spans="5:50" x14ac:dyDescent="0.25">
      <c r="E23">
        <v>2023</v>
      </c>
      <c r="F23" s="15">
        <v>5.3900000000000003E-2</v>
      </c>
      <c r="G23" s="15"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0.26517580041805033</v>
      </c>
      <c r="L23" s="2">
        <v>20</v>
      </c>
      <c r="M23" s="6">
        <v>3.4133669999999998E-2</v>
      </c>
      <c r="Q23" s="4">
        <f t="shared" si="21"/>
        <v>25</v>
      </c>
      <c r="R23">
        <f t="shared" si="0"/>
        <v>1000000</v>
      </c>
      <c r="S23">
        <f t="shared" si="1"/>
        <v>38416.386380779113</v>
      </c>
      <c r="U23">
        <f t="shared" si="13"/>
        <v>3.4133669999999998E-2</v>
      </c>
      <c r="V23">
        <f t="shared" si="14"/>
        <v>0.01</v>
      </c>
      <c r="W23">
        <f t="shared" si="15"/>
        <v>0.65362358295056588</v>
      </c>
      <c r="X23">
        <f t="shared" si="16"/>
        <v>2.2310571684652242E-2</v>
      </c>
      <c r="Y23">
        <f t="shared" si="17"/>
        <v>6.5362358295056591E-3</v>
      </c>
      <c r="Z23">
        <f t="shared" si="18"/>
        <v>0.62477677543640797</v>
      </c>
      <c r="AB23">
        <f t="shared" si="19"/>
        <v>25776.7552925952</v>
      </c>
      <c r="AC23">
        <f t="shared" si="2"/>
        <v>24001.666006902313</v>
      </c>
      <c r="AE23">
        <f t="shared" si="3"/>
        <v>0</v>
      </c>
      <c r="AF23">
        <f t="shared" si="4"/>
        <v>0</v>
      </c>
      <c r="AG23">
        <f t="shared" si="4"/>
        <v>-15.619419385910199</v>
      </c>
      <c r="AH23">
        <f t="shared" si="5"/>
        <v>-22310.571684652241</v>
      </c>
      <c r="AI23">
        <f t="shared" si="6"/>
        <v>-22326.191104038153</v>
      </c>
      <c r="AJ23">
        <f t="shared" si="7"/>
        <v>1775.0892856928876</v>
      </c>
      <c r="AK23">
        <f t="shared" si="22"/>
        <v>1804.3728704816642</v>
      </c>
      <c r="AL23">
        <f t="shared" si="8"/>
        <v>-18746.728947863601</v>
      </c>
      <c r="AN23">
        <f t="shared" si="9"/>
        <v>0</v>
      </c>
      <c r="AO23">
        <f t="shared" si="9"/>
        <v>0</v>
      </c>
      <c r="AP23">
        <f t="shared" si="9"/>
        <v>-4.1418920377239488</v>
      </c>
      <c r="AQ23">
        <f t="shared" si="9"/>
        <v>-5916.2237042619472</v>
      </c>
      <c r="AR23">
        <f t="shared" si="9"/>
        <v>-5920.3655962996718</v>
      </c>
      <c r="AS23">
        <f t="shared" si="9"/>
        <v>470.71072214711671</v>
      </c>
      <c r="AT23">
        <f t="shared" si="9"/>
        <v>478.47602018259039</v>
      </c>
      <c r="AU23">
        <f t="shared" si="9"/>
        <v>-4971.1788539699646</v>
      </c>
      <c r="AW23">
        <v>20</v>
      </c>
      <c r="AX23">
        <f>IF(Z23&gt;0, (R23*SUMPRODUCT(K23:$K$98, X23:$X$98)-K23*$AZ$3)/Z23, 0)</f>
        <v>38416.386380779113</v>
      </c>
    </row>
    <row r="24" spans="5:50" x14ac:dyDescent="0.25">
      <c r="E24">
        <v>2024</v>
      </c>
      <c r="F24" s="5">
        <v>3.5571999999999999E-2</v>
      </c>
      <c r="G24" s="5"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0.23676410751611635</v>
      </c>
      <c r="L24" s="2">
        <v>21</v>
      </c>
      <c r="M24" s="6">
        <v>3.7867151000000002E-2</v>
      </c>
      <c r="Q24" s="4">
        <f t="shared" si="21"/>
        <v>25</v>
      </c>
      <c r="R24">
        <f t="shared" si="0"/>
        <v>1000000</v>
      </c>
      <c r="S24">
        <f t="shared" si="1"/>
        <v>37087.69903183818</v>
      </c>
      <c r="U24">
        <f t="shared" si="13"/>
        <v>3.7867151000000002E-2</v>
      </c>
      <c r="V24">
        <f t="shared" si="14"/>
        <v>0.01</v>
      </c>
      <c r="W24">
        <f t="shared" si="15"/>
        <v>0.62477677543640797</v>
      </c>
      <c r="X24">
        <f t="shared" si="16"/>
        <v>2.3658516496743554E-2</v>
      </c>
      <c r="Y24">
        <f t="shared" si="17"/>
        <v>6.2477677543640794E-3</v>
      </c>
      <c r="Z24">
        <f t="shared" si="18"/>
        <v>0.59487049118530033</v>
      </c>
      <c r="AB24">
        <f t="shared" si="19"/>
        <v>24001.666006902313</v>
      </c>
      <c r="AC24">
        <f t="shared" si="2"/>
        <v>22062.377740002165</v>
      </c>
      <c r="AE24">
        <f t="shared" si="3"/>
        <v>0</v>
      </c>
      <c r="AF24">
        <f t="shared" si="4"/>
        <v>0</v>
      </c>
      <c r="AG24">
        <f t="shared" si="4"/>
        <v>-14.871762279632508</v>
      </c>
      <c r="AH24">
        <f t="shared" si="5"/>
        <v>-23658.516496743552</v>
      </c>
      <c r="AI24">
        <f t="shared" si="6"/>
        <v>-23673.388259023184</v>
      </c>
      <c r="AJ24">
        <f t="shared" si="7"/>
        <v>1939.2882669001483</v>
      </c>
      <c r="AK24">
        <f t="shared" si="22"/>
        <v>1680.116620483162</v>
      </c>
      <c r="AL24">
        <f t="shared" si="8"/>
        <v>-20053.983371639875</v>
      </c>
      <c r="AN24">
        <f t="shared" si="9"/>
        <v>0</v>
      </c>
      <c r="AO24">
        <f t="shared" si="9"/>
        <v>0</v>
      </c>
      <c r="AP24">
        <f t="shared" si="9"/>
        <v>-3.5210995233290348</v>
      </c>
      <c r="AQ24">
        <f t="shared" si="9"/>
        <v>-5601.4875435068025</v>
      </c>
      <c r="AR24">
        <f t="shared" si="9"/>
        <v>-5605.0086430301317</v>
      </c>
      <c r="AS24">
        <f t="shared" si="9"/>
        <v>459.15385572908963</v>
      </c>
      <c r="AT24">
        <f t="shared" si="9"/>
        <v>397.79131217168941</v>
      </c>
      <c r="AU24">
        <f t="shared" si="9"/>
        <v>-4748.0634751293528</v>
      </c>
      <c r="AW24">
        <v>21</v>
      </c>
      <c r="AX24">
        <f>IF(Z24&gt;0, (R24*SUMPRODUCT(K24:$K$98, X24:$X$98)-K24*$AZ$3)/Z24, 0)</f>
        <v>37087.69903183818</v>
      </c>
    </row>
    <row r="25" spans="5:50" x14ac:dyDescent="0.25">
      <c r="E25">
        <v>2025</v>
      </c>
      <c r="F25" s="5">
        <v>3.5571999999999999E-2</v>
      </c>
      <c r="G25" s="5"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0.21139652456796101</v>
      </c>
      <c r="L25" s="2">
        <v>22</v>
      </c>
      <c r="M25" s="6">
        <v>4.2172894000000002E-2</v>
      </c>
      <c r="Q25" s="4">
        <f t="shared" si="21"/>
        <v>25</v>
      </c>
      <c r="R25">
        <f t="shared" si="0"/>
        <v>1000000</v>
      </c>
      <c r="S25">
        <f t="shared" si="1"/>
        <v>35492.205258340327</v>
      </c>
      <c r="U25">
        <f t="shared" si="13"/>
        <v>4.2172894000000002E-2</v>
      </c>
      <c r="V25">
        <f t="shared" si="14"/>
        <v>0.01</v>
      </c>
      <c r="W25">
        <f t="shared" si="15"/>
        <v>0.59487049118530033</v>
      </c>
      <c r="X25">
        <f t="shared" si="16"/>
        <v>2.5087410168485608E-2</v>
      </c>
      <c r="Y25">
        <f t="shared" si="17"/>
        <v>5.9487049118530037E-3</v>
      </c>
      <c r="Z25">
        <f t="shared" si="18"/>
        <v>0.56383437610496179</v>
      </c>
      <c r="AB25">
        <f t="shared" si="19"/>
        <v>22062.377740002165</v>
      </c>
      <c r="AC25">
        <f t="shared" si="2"/>
        <v>20011.725408425562</v>
      </c>
      <c r="AE25">
        <f t="shared" si="3"/>
        <v>0</v>
      </c>
      <c r="AF25">
        <f t="shared" si="4"/>
        <v>0</v>
      </c>
      <c r="AG25">
        <f t="shared" si="4"/>
        <v>-14.095859402624045</v>
      </c>
      <c r="AH25">
        <f t="shared" si="5"/>
        <v>-25087.410168485607</v>
      </c>
      <c r="AI25">
        <f t="shared" si="6"/>
        <v>-25101.50602788823</v>
      </c>
      <c r="AJ25">
        <f t="shared" si="7"/>
        <v>2050.6523315766026</v>
      </c>
      <c r="AK25">
        <f t="shared" si="22"/>
        <v>1544.3664418001517</v>
      </c>
      <c r="AL25">
        <f t="shared" si="8"/>
        <v>-21506.487254511478</v>
      </c>
      <c r="AN25">
        <f t="shared" si="9"/>
        <v>0</v>
      </c>
      <c r="AO25">
        <f t="shared" si="9"/>
        <v>0</v>
      </c>
      <c r="AP25">
        <f t="shared" si="9"/>
        <v>-2.9798156885133382</v>
      </c>
      <c r="AQ25">
        <f t="shared" si="9"/>
        <v>-5303.3913200287825</v>
      </c>
      <c r="AR25">
        <f t="shared" si="9"/>
        <v>-5306.3711357172961</v>
      </c>
      <c r="AS25">
        <f t="shared" si="9"/>
        <v>433.50077599247982</v>
      </c>
      <c r="AT25">
        <f t="shared" si="9"/>
        <v>326.47369845594034</v>
      </c>
      <c r="AU25">
        <f t="shared" si="9"/>
        <v>-4546.3966612688764</v>
      </c>
      <c r="AW25">
        <v>22</v>
      </c>
      <c r="AX25">
        <f>IF(Z25&gt;0, (R25*SUMPRODUCT(K25:$K$98, X25:$X$98)-K25*$AZ$3)/Z25, 0)</f>
        <v>35492.205258340327</v>
      </c>
    </row>
    <row r="26" spans="5:50" x14ac:dyDescent="0.25">
      <c r="E26">
        <v>2026</v>
      </c>
      <c r="F26" s="5">
        <v>3.5571999999999999E-2</v>
      </c>
      <c r="G26" s="5"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0.18874689693567948</v>
      </c>
      <c r="L26" s="2">
        <v>23</v>
      </c>
      <c r="M26" s="6">
        <v>4.6777600000000003E-2</v>
      </c>
      <c r="Q26" s="4">
        <f t="shared" si="21"/>
        <v>25</v>
      </c>
      <c r="R26">
        <f t="shared" si="0"/>
        <v>1000000</v>
      </c>
      <c r="S26">
        <f t="shared" si="1"/>
        <v>33617.919366346898</v>
      </c>
      <c r="U26">
        <f t="shared" si="13"/>
        <v>4.6777600000000003E-2</v>
      </c>
      <c r="V26">
        <f t="shared" si="14"/>
        <v>0.01</v>
      </c>
      <c r="W26">
        <f t="shared" si="15"/>
        <v>0.56383437610496179</v>
      </c>
      <c r="X26">
        <f t="shared" si="16"/>
        <v>2.6374818911687463E-2</v>
      </c>
      <c r="Y26">
        <f t="shared" si="17"/>
        <v>5.6383437610496179E-3</v>
      </c>
      <c r="Z26">
        <f t="shared" si="18"/>
        <v>0.53182121343222466</v>
      </c>
      <c r="AB26">
        <f t="shared" si="19"/>
        <v>20011.725408425562</v>
      </c>
      <c r="AC26">
        <f t="shared" si="2"/>
        <v>17878.722670477291</v>
      </c>
      <c r="AE26">
        <f t="shared" si="3"/>
        <v>0</v>
      </c>
      <c r="AF26">
        <f t="shared" si="4"/>
        <v>0</v>
      </c>
      <c r="AG26">
        <f t="shared" si="4"/>
        <v>-13.295530335805616</v>
      </c>
      <c r="AH26">
        <f t="shared" si="5"/>
        <v>-26374.818911687464</v>
      </c>
      <c r="AI26">
        <f t="shared" si="6"/>
        <v>-26388.11444202327</v>
      </c>
      <c r="AJ26">
        <f t="shared" si="7"/>
        <v>2133.0027379482708</v>
      </c>
      <c r="AK26">
        <f t="shared" si="22"/>
        <v>1400.8207785897894</v>
      </c>
      <c r="AL26">
        <f t="shared" si="8"/>
        <v>-22854.290925485209</v>
      </c>
      <c r="AN26">
        <f t="shared" si="9"/>
        <v>0</v>
      </c>
      <c r="AO26">
        <f t="shared" si="9"/>
        <v>0</v>
      </c>
      <c r="AP26">
        <f t="shared" si="9"/>
        <v>-2.5094900939975027</v>
      </c>
      <c r="AQ26">
        <f t="shared" si="9"/>
        <v>-4978.1652268214839</v>
      </c>
      <c r="AR26">
        <f t="shared" si="9"/>
        <v>-4980.6747169154814</v>
      </c>
      <c r="AS26">
        <f t="shared" si="9"/>
        <v>402.59764794304442</v>
      </c>
      <c r="AT26">
        <f t="shared" si="9"/>
        <v>264.40057512184524</v>
      </c>
      <c r="AU26">
        <f t="shared" si="9"/>
        <v>-4313.6764938505912</v>
      </c>
      <c r="AW26">
        <v>23</v>
      </c>
      <c r="AX26">
        <f>IF(Z26&gt;0, (R26*SUMPRODUCT(K26:$K$98, X26:$X$98)-K26*$AZ$3)/Z26, 0)</f>
        <v>33617.919366346898</v>
      </c>
    </row>
    <row r="27" spans="5:50" x14ac:dyDescent="0.25">
      <c r="E27">
        <v>2027</v>
      </c>
      <c r="F27" s="5">
        <v>3.5571999999999999E-2</v>
      </c>
      <c r="G27" s="5"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0.16852401512114237</v>
      </c>
      <c r="L27" s="2">
        <v>24</v>
      </c>
      <c r="M27" s="6">
        <v>5.1668436999999998E-2</v>
      </c>
      <c r="Q27" s="4">
        <f t="shared" si="21"/>
        <v>25</v>
      </c>
      <c r="R27">
        <f t="shared" si="0"/>
        <v>1000000</v>
      </c>
      <c r="S27">
        <f t="shared" si="1"/>
        <v>31524.018205356973</v>
      </c>
      <c r="U27">
        <f t="shared" si="13"/>
        <v>5.1668436999999998E-2</v>
      </c>
      <c r="V27">
        <f t="shared" si="14"/>
        <v>0.01</v>
      </c>
      <c r="W27">
        <f t="shared" si="15"/>
        <v>0.53182121343222466</v>
      </c>
      <c r="X27">
        <f t="shared" si="16"/>
        <v>2.7478370861486454E-2</v>
      </c>
      <c r="Y27">
        <f t="shared" si="17"/>
        <v>5.318212134322247E-3</v>
      </c>
      <c r="Z27">
        <f t="shared" si="18"/>
        <v>0.49902463043641598</v>
      </c>
      <c r="AB27">
        <f t="shared" si="19"/>
        <v>17878.722670477291</v>
      </c>
      <c r="AC27">
        <f t="shared" si="2"/>
        <v>15731.261534799112</v>
      </c>
      <c r="AE27">
        <f t="shared" si="3"/>
        <v>0</v>
      </c>
      <c r="AF27">
        <f t="shared" si="4"/>
        <v>0</v>
      </c>
      <c r="AG27">
        <f t="shared" si="4"/>
        <v>-12.475615760910399</v>
      </c>
      <c r="AH27">
        <f t="shared" si="5"/>
        <v>-27478.370861486455</v>
      </c>
      <c r="AI27">
        <f t="shared" si="6"/>
        <v>-27490.846477247367</v>
      </c>
      <c r="AJ27">
        <f t="shared" si="7"/>
        <v>2147.4611356781788</v>
      </c>
      <c r="AK27">
        <f t="shared" si="22"/>
        <v>1251.5105869334104</v>
      </c>
      <c r="AL27">
        <f t="shared" si="8"/>
        <v>-24091.874754635777</v>
      </c>
      <c r="AN27">
        <f t="shared" si="9"/>
        <v>0</v>
      </c>
      <c r="AO27">
        <f t="shared" si="9"/>
        <v>0</v>
      </c>
      <c r="AP27">
        <f t="shared" si="9"/>
        <v>-2.1024408591372263</v>
      </c>
      <c r="AQ27">
        <f t="shared" si="9"/>
        <v>-4630.7653865655011</v>
      </c>
      <c r="AR27">
        <f t="shared" si="9"/>
        <v>-4632.8678274246386</v>
      </c>
      <c r="AS27">
        <f t="shared" si="9"/>
        <v>361.89877290109496</v>
      </c>
      <c r="AT27">
        <f t="shared" si="9"/>
        <v>210.90958907663583</v>
      </c>
      <c r="AU27">
        <f t="shared" si="9"/>
        <v>-4060.0594654469078</v>
      </c>
      <c r="AW27">
        <v>24</v>
      </c>
      <c r="AX27">
        <f>IF(Z27&gt;0, (R27*SUMPRODUCT(K27:$K$98, X27:$X$98)-K27*$AZ$3)/Z27, 0)</f>
        <v>31524.018205356973</v>
      </c>
    </row>
    <row r="28" spans="5:50" x14ac:dyDescent="0.25">
      <c r="E28">
        <v>2028</v>
      </c>
      <c r="F28" s="5">
        <v>3.5571999999999999E-2</v>
      </c>
      <c r="G28" s="5"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0.15046787064387712</v>
      </c>
      <c r="L28" s="2">
        <v>25</v>
      </c>
      <c r="M28" s="6">
        <v>5.7177164000000003E-2</v>
      </c>
      <c r="Q28" s="4">
        <f t="shared" si="21"/>
        <v>25</v>
      </c>
      <c r="R28">
        <f t="shared" si="0"/>
        <v>1000000</v>
      </c>
      <c r="S28">
        <f t="shared" si="1"/>
        <v>29275.756225960427</v>
      </c>
      <c r="U28">
        <f t="shared" si="13"/>
        <v>5.7177164000000003E-2</v>
      </c>
      <c r="V28">
        <f t="shared" si="14"/>
        <v>0.01</v>
      </c>
      <c r="W28">
        <f t="shared" si="15"/>
        <v>0.49902463043641598</v>
      </c>
      <c r="X28">
        <f t="shared" si="16"/>
        <v>2.8532813134502351E-2</v>
      </c>
      <c r="Y28">
        <f t="shared" si="17"/>
        <v>4.99024630436416E-3</v>
      </c>
      <c r="Z28">
        <f t="shared" si="18"/>
        <v>0.46550157099754946</v>
      </c>
      <c r="AB28">
        <f t="shared" si="19"/>
        <v>15731.261534799112</v>
      </c>
      <c r="AC28">
        <f t="shared" si="2"/>
        <v>13627.910515325868</v>
      </c>
      <c r="AE28">
        <f t="shared" si="3"/>
        <v>0</v>
      </c>
      <c r="AF28">
        <f t="shared" si="4"/>
        <v>0</v>
      </c>
      <c r="AG28">
        <f t="shared" si="4"/>
        <v>-11.637539274938737</v>
      </c>
      <c r="AH28">
        <f t="shared" si="5"/>
        <v>-28532.81313450235</v>
      </c>
      <c r="AI28">
        <f t="shared" si="6"/>
        <v>-28544.45067377729</v>
      </c>
      <c r="AJ28">
        <f t="shared" si="7"/>
        <v>2103.3510194732444</v>
      </c>
      <c r="AK28">
        <f t="shared" si="22"/>
        <v>1101.188307435938</v>
      </c>
      <c r="AL28">
        <f t="shared" si="8"/>
        <v>-25339.911346868106</v>
      </c>
      <c r="AN28">
        <f t="shared" si="9"/>
        <v>0</v>
      </c>
      <c r="AO28">
        <f t="shared" si="9"/>
        <v>0</v>
      </c>
      <c r="AP28">
        <f t="shared" si="9"/>
        <v>-1.7510757542345214</v>
      </c>
      <c r="AQ28">
        <f t="shared" si="9"/>
        <v>-4293.2716358282178</v>
      </c>
      <c r="AR28">
        <f t="shared" si="9"/>
        <v>-4295.0227115824528</v>
      </c>
      <c r="AS28">
        <f t="shared" si="9"/>
        <v>316.48674911676721</v>
      </c>
      <c r="AT28">
        <f t="shared" si="9"/>
        <v>165.69345979782071</v>
      </c>
      <c r="AU28">
        <f t="shared" si="9"/>
        <v>-3812.8425026678642</v>
      </c>
      <c r="AW28">
        <v>25</v>
      </c>
      <c r="AX28">
        <f>IF(Z28&gt;0, (R28*SUMPRODUCT(K28:$K$98, X28:$X$98)-K28*$AZ$3)/Z28, 0)</f>
        <v>29275.756225960427</v>
      </c>
    </row>
    <row r="29" spans="5:50" x14ac:dyDescent="0.25">
      <c r="E29">
        <v>2029</v>
      </c>
      <c r="F29" s="5">
        <v>3.5571999999999999E-2</v>
      </c>
      <c r="G29" s="5"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0.13434631307489028</v>
      </c>
      <c r="L29" s="2">
        <v>26</v>
      </c>
      <c r="M29" s="6">
        <v>6.3388860000000005E-2</v>
      </c>
      <c r="Q29" s="4">
        <f t="shared" si="21"/>
        <v>25</v>
      </c>
      <c r="R29">
        <f t="shared" si="0"/>
        <v>1000000</v>
      </c>
      <c r="S29">
        <f t="shared" si="1"/>
        <v>26872.739134558924</v>
      </c>
      <c r="U29">
        <f t="shared" si="13"/>
        <v>6.3388860000000005E-2</v>
      </c>
      <c r="V29">
        <f t="shared" si="14"/>
        <v>0.01</v>
      </c>
      <c r="W29">
        <f t="shared" si="15"/>
        <v>0.46550157099754946</v>
      </c>
      <c r="X29">
        <f t="shared" si="16"/>
        <v>2.9507613913743725E-2</v>
      </c>
      <c r="Y29">
        <f t="shared" si="17"/>
        <v>4.6550157099754944E-3</v>
      </c>
      <c r="Z29">
        <f t="shared" si="18"/>
        <v>0.43133894137383022</v>
      </c>
      <c r="AB29">
        <f t="shared" si="19"/>
        <v>13627.910515325868</v>
      </c>
      <c r="AC29">
        <f t="shared" si="2"/>
        <v>11591.258850115744</v>
      </c>
      <c r="AE29">
        <f t="shared" si="3"/>
        <v>0</v>
      </c>
      <c r="AF29">
        <f t="shared" si="4"/>
        <v>0</v>
      </c>
      <c r="AG29">
        <f t="shared" si="4"/>
        <v>-10.783473534345756</v>
      </c>
      <c r="AH29">
        <f t="shared" si="5"/>
        <v>-29507.613913743724</v>
      </c>
      <c r="AI29">
        <f t="shared" si="6"/>
        <v>-29518.39738727807</v>
      </c>
      <c r="AJ29">
        <f t="shared" si="7"/>
        <v>2036.6516652101236</v>
      </c>
      <c r="AK29">
        <f t="shared" si="22"/>
        <v>953.9537360728109</v>
      </c>
      <c r="AL29">
        <f t="shared" si="8"/>
        <v>-26527.791985995136</v>
      </c>
      <c r="AN29">
        <f t="shared" si="9"/>
        <v>0</v>
      </c>
      <c r="AO29">
        <f t="shared" si="9"/>
        <v>0</v>
      </c>
      <c r="AP29">
        <f t="shared" si="9"/>
        <v>-1.4487199114800087</v>
      </c>
      <c r="AQ29">
        <f t="shared" si="9"/>
        <v>-3964.2391369488028</v>
      </c>
      <c r="AR29">
        <f t="shared" si="9"/>
        <v>-3965.6878568602829</v>
      </c>
      <c r="AS29">
        <f t="shared" si="9"/>
        <v>273.61664223881587</v>
      </c>
      <c r="AT29">
        <f t="shared" si="9"/>
        <v>128.1601672853991</v>
      </c>
      <c r="AU29">
        <f t="shared" si="9"/>
        <v>-3563.9110473360679</v>
      </c>
      <c r="AW29">
        <v>26</v>
      </c>
      <c r="AX29">
        <f>IF(Z29&gt;0, (R29*SUMPRODUCT(K29:$K$98, X29:$X$98)-K29*$AZ$3)/Z29, 0)</f>
        <v>26872.739134558924</v>
      </c>
    </row>
    <row r="30" spans="5:50" x14ac:dyDescent="0.25">
      <c r="E30">
        <v>2030</v>
      </c>
      <c r="F30" s="5">
        <v>3.5571999999999999E-2</v>
      </c>
      <c r="G30" s="5"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0.11995206524543775</v>
      </c>
      <c r="L30" s="2">
        <v>27</v>
      </c>
      <c r="M30" s="6">
        <v>7.0498397000000004E-2</v>
      </c>
      <c r="Q30" s="4">
        <f t="shared" si="21"/>
        <v>25</v>
      </c>
      <c r="R30">
        <f t="shared" si="0"/>
        <v>1000000</v>
      </c>
      <c r="S30">
        <f t="shared" si="1"/>
        <v>24310.260697570673</v>
      </c>
      <c r="U30">
        <f t="shared" si="13"/>
        <v>7.0498397000000004E-2</v>
      </c>
      <c r="V30">
        <f t="shared" si="14"/>
        <v>0.01</v>
      </c>
      <c r="W30">
        <f t="shared" si="15"/>
        <v>0.43133894137383022</v>
      </c>
      <c r="X30">
        <f t="shared" si="16"/>
        <v>3.0408703930532011E-2</v>
      </c>
      <c r="Y30">
        <f t="shared" si="17"/>
        <v>4.3133894137383022E-3</v>
      </c>
      <c r="Z30">
        <f t="shared" si="18"/>
        <v>0.39661684802955988</v>
      </c>
      <c r="AB30">
        <f t="shared" si="19"/>
        <v>11591.258850115744</v>
      </c>
      <c r="AC30">
        <f t="shared" si="2"/>
        <v>9641.8589726473692</v>
      </c>
      <c r="AE30">
        <f t="shared" si="3"/>
        <v>0</v>
      </c>
      <c r="AF30">
        <f t="shared" si="4"/>
        <v>0</v>
      </c>
      <c r="AG30">
        <f t="shared" si="4"/>
        <v>-9.9154212007389972</v>
      </c>
      <c r="AH30">
        <f t="shared" si="5"/>
        <v>-30408.70393053201</v>
      </c>
      <c r="AI30">
        <f t="shared" si="6"/>
        <v>-30418.619351732748</v>
      </c>
      <c r="AJ30">
        <f t="shared" si="7"/>
        <v>1949.3998774683751</v>
      </c>
      <c r="AK30">
        <f t="shared" si="22"/>
        <v>811.38811950810214</v>
      </c>
      <c r="AL30">
        <f t="shared" si="8"/>
        <v>-27657.831354756272</v>
      </c>
      <c r="AN30">
        <f t="shared" si="9"/>
        <v>0</v>
      </c>
      <c r="AO30">
        <f t="shared" si="9"/>
        <v>0</v>
      </c>
      <c r="AP30">
        <f t="shared" si="9"/>
        <v>-1.189375250807041</v>
      </c>
      <c r="AQ30">
        <f t="shared" si="9"/>
        <v>-3647.586837904375</v>
      </c>
      <c r="AR30">
        <f t="shared" si="9"/>
        <v>-3648.7762131551822</v>
      </c>
      <c r="AS30">
        <f t="shared" si="9"/>
        <v>233.83454129153489</v>
      </c>
      <c r="AT30">
        <f t="shared" si="9"/>
        <v>97.327680650608912</v>
      </c>
      <c r="AU30">
        <f t="shared" si="9"/>
        <v>-3317.6139912130384</v>
      </c>
      <c r="AW30">
        <v>27</v>
      </c>
      <c r="AX30">
        <f>IF(Z30&gt;0, (R30*SUMPRODUCT(K30:$K$98, X30:$X$98)-K30*$AZ$3)/Z30, 0)</f>
        <v>24310.260697570673</v>
      </c>
    </row>
    <row r="31" spans="5:50" x14ac:dyDescent="0.25">
      <c r="E31">
        <v>2031</v>
      </c>
      <c r="F31" s="5">
        <v>3.5571999999999999E-2</v>
      </c>
      <c r="G31" s="5"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0.10710005825485512</v>
      </c>
      <c r="L31" s="2">
        <v>28</v>
      </c>
      <c r="M31" s="6">
        <v>7.8701599999999997E-2</v>
      </c>
      <c r="Q31" s="4">
        <f t="shared" si="21"/>
        <v>25</v>
      </c>
      <c r="R31">
        <f t="shared" si="0"/>
        <v>1000000</v>
      </c>
      <c r="S31">
        <f t="shared" si="1"/>
        <v>21561.85137009859</v>
      </c>
      <c r="U31">
        <f t="shared" si="13"/>
        <v>7.8701599999999997E-2</v>
      </c>
      <c r="V31">
        <f t="shared" si="14"/>
        <v>0.01</v>
      </c>
      <c r="W31">
        <f t="shared" si="15"/>
        <v>0.39661684802955988</v>
      </c>
      <c r="X31">
        <f t="shared" si="16"/>
        <v>3.1214380526883207E-2</v>
      </c>
      <c r="Y31">
        <f t="shared" si="17"/>
        <v>3.9661684802955992E-3</v>
      </c>
      <c r="Z31">
        <f t="shared" si="18"/>
        <v>0.36143629902238111</v>
      </c>
      <c r="AB31">
        <f t="shared" si="19"/>
        <v>9641.8589726473692</v>
      </c>
      <c r="AC31">
        <f t="shared" si="2"/>
        <v>7793.2357592790913</v>
      </c>
      <c r="AE31">
        <f t="shared" si="3"/>
        <v>0</v>
      </c>
      <c r="AF31">
        <f t="shared" si="4"/>
        <v>0</v>
      </c>
      <c r="AG31">
        <f t="shared" si="4"/>
        <v>-9.0359074755595277</v>
      </c>
      <c r="AH31">
        <f t="shared" si="5"/>
        <v>-31214.380526883207</v>
      </c>
      <c r="AI31">
        <f t="shared" si="6"/>
        <v>-31223.416434358765</v>
      </c>
      <c r="AJ31">
        <f t="shared" si="7"/>
        <v>1848.6232133682779</v>
      </c>
      <c r="AK31">
        <f t="shared" si="22"/>
        <v>674.93012808531591</v>
      </c>
      <c r="AL31">
        <f t="shared" si="8"/>
        <v>-28699.863092905172</v>
      </c>
      <c r="AN31">
        <f t="shared" si="9"/>
        <v>0</v>
      </c>
      <c r="AO31">
        <f t="shared" si="9"/>
        <v>0</v>
      </c>
      <c r="AP31">
        <f t="shared" si="9"/>
        <v>-0.96774621701790631</v>
      </c>
      <c r="AQ31">
        <f t="shared" si="9"/>
        <v>-3343.061972818407</v>
      </c>
      <c r="AR31">
        <f t="shared" si="9"/>
        <v>-3344.0297190354245</v>
      </c>
      <c r="AS31">
        <f t="shared" si="9"/>
        <v>197.98765384302004</v>
      </c>
      <c r="AT31">
        <f t="shared" si="9"/>
        <v>72.285056035894158</v>
      </c>
      <c r="AU31">
        <f t="shared" si="9"/>
        <v>-3073.7570091565103</v>
      </c>
      <c r="AW31">
        <v>28</v>
      </c>
      <c r="AX31">
        <f>IF(Z31&gt;0, (R31*SUMPRODUCT(K31:$K$98, X31:$X$98)-K31*$AZ$3)/Z31, 0)</f>
        <v>21561.85137009859</v>
      </c>
    </row>
    <row r="32" spans="5:50" x14ac:dyDescent="0.25">
      <c r="E32">
        <v>2032</v>
      </c>
      <c r="F32" s="5">
        <v>3.5571999999999999E-2</v>
      </c>
      <c r="G32" s="5"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9.562505201326349E-2</v>
      </c>
      <c r="L32" s="2">
        <v>29</v>
      </c>
      <c r="M32" s="6">
        <v>8.8159118999999994E-2</v>
      </c>
      <c r="Q32" s="4">
        <f t="shared" si="21"/>
        <v>25</v>
      </c>
      <c r="R32">
        <f t="shared" si="0"/>
        <v>1000000</v>
      </c>
      <c r="S32">
        <f t="shared" si="1"/>
        <v>18580.279498345451</v>
      </c>
      <c r="U32">
        <f t="shared" si="13"/>
        <v>8.8159118999999994E-2</v>
      </c>
      <c r="V32">
        <f t="shared" si="14"/>
        <v>0.01</v>
      </c>
      <c r="W32">
        <f t="shared" si="15"/>
        <v>0.36143629902238111</v>
      </c>
      <c r="X32">
        <f t="shared" si="16"/>
        <v>3.1863905696433679E-2</v>
      </c>
      <c r="Y32">
        <f t="shared" si="17"/>
        <v>3.6143629902238112E-3</v>
      </c>
      <c r="Z32">
        <f t="shared" si="18"/>
        <v>0.32595803033572363</v>
      </c>
      <c r="AB32">
        <f t="shared" si="19"/>
        <v>7793.2357592790913</v>
      </c>
      <c r="AC32">
        <f t="shared" si="2"/>
        <v>6056.3913083679108</v>
      </c>
      <c r="AE32">
        <f t="shared" si="3"/>
        <v>0</v>
      </c>
      <c r="AF32">
        <f t="shared" si="4"/>
        <v>0</v>
      </c>
      <c r="AG32">
        <f t="shared" si="4"/>
        <v>-8.1489507583930898</v>
      </c>
      <c r="AH32">
        <f t="shared" si="5"/>
        <v>-31863.905696433678</v>
      </c>
      <c r="AI32">
        <f t="shared" si="6"/>
        <v>-31872.054647192072</v>
      </c>
      <c r="AJ32">
        <f t="shared" si="7"/>
        <v>1736.8444509111805</v>
      </c>
      <c r="AK32">
        <f t="shared" si="22"/>
        <v>545.52650314953644</v>
      </c>
      <c r="AL32">
        <f t="shared" si="8"/>
        <v>-29589.683693131356</v>
      </c>
      <c r="AN32">
        <f t="shared" si="9"/>
        <v>0</v>
      </c>
      <c r="AO32">
        <f t="shared" si="9"/>
        <v>0</v>
      </c>
      <c r="AP32">
        <f t="shared" si="9"/>
        <v>-0.77924384012486214</v>
      </c>
      <c r="AQ32">
        <f t="shared" si="9"/>
        <v>-3046.9876395671931</v>
      </c>
      <c r="AR32">
        <f t="shared" si="9"/>
        <v>-3047.7668834073183</v>
      </c>
      <c r="AS32">
        <f t="shared" si="9"/>
        <v>166.08584095732971</v>
      </c>
      <c r="AT32">
        <f t="shared" si="9"/>
        <v>52.16600023828817</v>
      </c>
      <c r="AU32">
        <f t="shared" si="9"/>
        <v>-2829.5150422117003</v>
      </c>
      <c r="AW32">
        <v>29</v>
      </c>
      <c r="AX32">
        <f>IF(Z32&gt;0, (R32*SUMPRODUCT(K32:$K$98, X32:$X$98)-K32*$AZ$3)/Z32, 0)</f>
        <v>18580.279498345451</v>
      </c>
    </row>
    <row r="33" spans="5:50" x14ac:dyDescent="0.25">
      <c r="E33">
        <v>2033</v>
      </c>
      <c r="F33" s="5">
        <v>3.5571999999999999E-2</v>
      </c>
      <c r="G33" s="5"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8.5379510726128108E-2</v>
      </c>
      <c r="L33" s="2">
        <v>30</v>
      </c>
      <c r="M33" s="6">
        <v>9.9426106E-2</v>
      </c>
      <c r="Q33" s="4">
        <f t="shared" si="21"/>
        <v>25</v>
      </c>
      <c r="R33">
        <f t="shared" si="0"/>
        <v>1000000</v>
      </c>
      <c r="S33">
        <f t="shared" si="1"/>
        <v>15307.212991270189</v>
      </c>
      <c r="U33">
        <f t="shared" si="13"/>
        <v>9.9426106E-2</v>
      </c>
      <c r="V33">
        <f t="shared" si="14"/>
        <v>0.01</v>
      </c>
      <c r="W33">
        <f t="shared" si="15"/>
        <v>0.32595803033572363</v>
      </c>
      <c r="X33">
        <f t="shared" si="16"/>
        <v>3.2408737675710876E-2</v>
      </c>
      <c r="Y33">
        <f t="shared" si="17"/>
        <v>3.2595803033572362E-3</v>
      </c>
      <c r="Z33">
        <f t="shared" si="18"/>
        <v>0.29028971235665552</v>
      </c>
      <c r="AB33">
        <f t="shared" si="19"/>
        <v>6056.3913083679108</v>
      </c>
      <c r="AC33">
        <f t="shared" si="2"/>
        <v>4443.5264562178836</v>
      </c>
      <c r="AE33">
        <f t="shared" si="3"/>
        <v>0</v>
      </c>
      <c r="AF33">
        <f t="shared" si="4"/>
        <v>0</v>
      </c>
      <c r="AG33">
        <f t="shared" si="4"/>
        <v>-7.2572428089163878</v>
      </c>
      <c r="AH33">
        <f t="shared" si="5"/>
        <v>-32408.737675710876</v>
      </c>
      <c r="AI33">
        <f t="shared" si="6"/>
        <v>-32415.994918519791</v>
      </c>
      <c r="AJ33">
        <f t="shared" si="7"/>
        <v>1612.8648521500272</v>
      </c>
      <c r="AK33">
        <f t="shared" si="22"/>
        <v>423.94739158575379</v>
      </c>
      <c r="AL33">
        <f t="shared" si="8"/>
        <v>-30379.18267478401</v>
      </c>
      <c r="AN33">
        <f t="shared" si="9"/>
        <v>0</v>
      </c>
      <c r="AO33">
        <f t="shared" si="9"/>
        <v>0</v>
      </c>
      <c r="AP33">
        <f t="shared" si="9"/>
        <v>-0.61961984024599281</v>
      </c>
      <c r="AQ33">
        <f t="shared" si="9"/>
        <v>-2767.0421660036291</v>
      </c>
      <c r="AR33">
        <f t="shared" si="9"/>
        <v>-2767.6617858438749</v>
      </c>
      <c r="AS33">
        <f t="shared" si="9"/>
        <v>137.70561194393827</v>
      </c>
      <c r="AT33">
        <f t="shared" si="9"/>
        <v>36.196420867209902</v>
      </c>
      <c r="AU33">
        <f t="shared" si="9"/>
        <v>-2593.7597530327266</v>
      </c>
      <c r="AW33">
        <v>30</v>
      </c>
      <c r="AX33">
        <f>IF(Z33&gt;0, (R33*SUMPRODUCT(K33:$K$98, X33:$X$98)-K33*$AZ$3)/Z33, 0)</f>
        <v>15307.212991270189</v>
      </c>
    </row>
    <row r="34" spans="5:50" x14ac:dyDescent="0.25">
      <c r="E34">
        <v>2034</v>
      </c>
      <c r="F34" s="5">
        <v>3.5571999999999999E-2</v>
      </c>
      <c r="G34" s="5"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7.6231706005471522E-2</v>
      </c>
      <c r="L34" s="2">
        <v>31</v>
      </c>
      <c r="M34" s="6">
        <v>0.112419382</v>
      </c>
      <c r="Q34" s="4">
        <f t="shared" si="21"/>
        <v>25</v>
      </c>
      <c r="R34">
        <f t="shared" si="0"/>
        <v>1000000</v>
      </c>
      <c r="S34">
        <f t="shared" si="1"/>
        <v>11607.146590667327</v>
      </c>
      <c r="U34">
        <f t="shared" si="13"/>
        <v>0.112419382</v>
      </c>
      <c r="V34">
        <f t="shared" si="14"/>
        <v>0.01</v>
      </c>
      <c r="W34">
        <f t="shared" si="15"/>
        <v>0.29028971235665552</v>
      </c>
      <c r="X34">
        <f t="shared" si="16"/>
        <v>3.2634190064092974E-2</v>
      </c>
      <c r="Y34">
        <f t="shared" si="17"/>
        <v>2.9028971235665552E-3</v>
      </c>
      <c r="Z34">
        <f t="shared" si="18"/>
        <v>0.25475262516899599</v>
      </c>
      <c r="AB34">
        <f t="shared" si="19"/>
        <v>4443.5264562178836</v>
      </c>
      <c r="AC34">
        <f t="shared" si="2"/>
        <v>2956.9510646938634</v>
      </c>
      <c r="AE34">
        <f t="shared" si="3"/>
        <v>0</v>
      </c>
      <c r="AF34">
        <f t="shared" si="4"/>
        <v>0</v>
      </c>
      <c r="AG34">
        <f t="shared" si="4"/>
        <v>-6.3688156292248994</v>
      </c>
      <c r="AH34">
        <f t="shared" si="5"/>
        <v>-32634.190064092974</v>
      </c>
      <c r="AI34">
        <f t="shared" si="6"/>
        <v>-32640.558879722201</v>
      </c>
      <c r="AJ34">
        <f t="shared" si="7"/>
        <v>1486.5753915240202</v>
      </c>
      <c r="AK34">
        <f t="shared" si="22"/>
        <v>311.04685193525188</v>
      </c>
      <c r="AL34">
        <f t="shared" si="8"/>
        <v>-30842.93663626293</v>
      </c>
      <c r="AN34">
        <f t="shared" si="9"/>
        <v>0</v>
      </c>
      <c r="AO34">
        <f t="shared" si="9"/>
        <v>0</v>
      </c>
      <c r="AP34">
        <f t="shared" si="9"/>
        <v>-0.48550568065012467</v>
      </c>
      <c r="AQ34">
        <f t="shared" si="9"/>
        <v>-2487.7599826926153</v>
      </c>
      <c r="AR34">
        <f t="shared" si="9"/>
        <v>-2488.2454883732657</v>
      </c>
      <c r="AS34">
        <f t="shared" si="9"/>
        <v>113.32417820162783</v>
      </c>
      <c r="AT34">
        <f t="shared" si="9"/>
        <v>23.711632170655552</v>
      </c>
      <c r="AU34">
        <f t="shared" ref="AU34:AU79" si="23">AL34*$K34</f>
        <v>-2351.2096780009824</v>
      </c>
      <c r="AW34">
        <v>31</v>
      </c>
      <c r="AX34">
        <f>IF(Z34&gt;0, (R34*SUMPRODUCT(K34:$K$98, X34:$X$98)-K34*$AZ$3)/Z34, 0)</f>
        <v>11607.146590667327</v>
      </c>
    </row>
    <row r="35" spans="5:50" x14ac:dyDescent="0.25">
      <c r="E35">
        <v>2035</v>
      </c>
      <c r="F35" s="5">
        <v>3.5571999999999999E-2</v>
      </c>
      <c r="G35" s="5"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6.8064023219171002E-2</v>
      </c>
      <c r="L35" s="2">
        <v>32</v>
      </c>
      <c r="M35" s="6">
        <v>0.12734142500000001</v>
      </c>
      <c r="Q35" s="4">
        <f t="shared" si="21"/>
        <v>25</v>
      </c>
      <c r="R35">
        <f t="shared" si="0"/>
        <v>1000000</v>
      </c>
      <c r="S35">
        <f t="shared" si="1"/>
        <v>7337.2392684038414</v>
      </c>
      <c r="U35">
        <f t="shared" si="13"/>
        <v>0.12734142500000001</v>
      </c>
      <c r="V35">
        <f t="shared" si="14"/>
        <v>0.01</v>
      </c>
      <c r="W35">
        <f t="shared" si="15"/>
        <v>0.25475262516899599</v>
      </c>
      <c r="X35">
        <f t="shared" si="16"/>
        <v>3.2440562311510816E-2</v>
      </c>
      <c r="Y35">
        <f t="shared" si="17"/>
        <v>2.5475262516899602E-3</v>
      </c>
      <c r="Z35">
        <f t="shared" si="18"/>
        <v>0.2197645366057952</v>
      </c>
      <c r="AB35">
        <f t="shared" si="19"/>
        <v>2956.9510646938634</v>
      </c>
      <c r="AC35">
        <f t="shared" si="2"/>
        <v>1612.4649877866141</v>
      </c>
      <c r="AE35">
        <f t="shared" si="3"/>
        <v>0</v>
      </c>
      <c r="AF35">
        <f t="shared" ref="AF35:AG66" si="24">-$Z35*P35</f>
        <v>0</v>
      </c>
      <c r="AG35">
        <f t="shared" si="24"/>
        <v>-5.4941134151448798</v>
      </c>
      <c r="AH35">
        <f t="shared" si="5"/>
        <v>-32440.562311510817</v>
      </c>
      <c r="AI35">
        <f t="shared" ref="AI35:AI66" si="25">SUM(AE35:AH35)</f>
        <v>-32446.056424925962</v>
      </c>
      <c r="AJ35">
        <f t="shared" si="7"/>
        <v>1344.4860769072493</v>
      </c>
      <c r="AK35">
        <f t="shared" si="22"/>
        <v>206.98657452857046</v>
      </c>
      <c r="AL35">
        <f t="shared" ref="AL35:AL79" si="26">SUM(AI35:AK35)</f>
        <v>-30894.583773490143</v>
      </c>
      <c r="AN35">
        <f t="shared" ref="AN35:AT66" si="27">AE35*$K35</f>
        <v>0</v>
      </c>
      <c r="AO35">
        <f t="shared" si="27"/>
        <v>0</v>
      </c>
      <c r="AP35">
        <f t="shared" si="27"/>
        <v>-0.37395146305717997</v>
      </c>
      <c r="AQ35">
        <f t="shared" si="27"/>
        <v>-2208.035186413636</v>
      </c>
      <c r="AR35">
        <f t="shared" si="27"/>
        <v>-2208.409137876693</v>
      </c>
      <c r="AS35">
        <f t="shared" si="27"/>
        <v>91.511131556467149</v>
      </c>
      <c r="AT35">
        <f t="shared" si="27"/>
        <v>14.088339014769289</v>
      </c>
      <c r="AU35">
        <f t="shared" si="23"/>
        <v>-2102.809667305457</v>
      </c>
      <c r="AW35">
        <v>32</v>
      </c>
      <c r="AX35">
        <f>IF(Z35&gt;0, (R35*SUMPRODUCT(K35:$K$98, X35:$X$98)-K35*$AZ$3)/Z35, 0)</f>
        <v>7337.2392684038414</v>
      </c>
    </row>
    <row r="36" spans="5:50" x14ac:dyDescent="0.25">
      <c r="E36">
        <v>2036</v>
      </c>
      <c r="F36" s="5">
        <v>3.5571999999999999E-2</v>
      </c>
      <c r="G36" s="5"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6.0771449302831244E-2</v>
      </c>
      <c r="L36" s="2">
        <v>33</v>
      </c>
      <c r="M36" s="6">
        <v>0.14457818</v>
      </c>
      <c r="Q36" s="4">
        <f t="shared" si="21"/>
        <v>25</v>
      </c>
      <c r="R36">
        <f t="shared" si="0"/>
        <v>1000000</v>
      </c>
      <c r="S36">
        <f t="shared" si="1"/>
        <v>2288.6136366221526</v>
      </c>
      <c r="U36">
        <f t="shared" si="13"/>
        <v>0.14457818</v>
      </c>
      <c r="V36">
        <f t="shared" si="14"/>
        <v>0.01</v>
      </c>
      <c r="W36">
        <f t="shared" si="15"/>
        <v>0.2197645366057952</v>
      </c>
      <c r="X36">
        <f t="shared" si="16"/>
        <v>3.177315673100925E-2</v>
      </c>
      <c r="Y36">
        <f t="shared" si="17"/>
        <v>2.197645366057952E-3</v>
      </c>
      <c r="Z36">
        <f t="shared" si="18"/>
        <v>0.18579373450872799</v>
      </c>
      <c r="AB36">
        <f t="shared" si="19"/>
        <v>1612.4649877866141</v>
      </c>
      <c r="AC36">
        <f t="shared" si="2"/>
        <v>425.21007439563073</v>
      </c>
      <c r="AE36">
        <f t="shared" si="3"/>
        <v>0</v>
      </c>
      <c r="AF36">
        <f t="shared" si="24"/>
        <v>0</v>
      </c>
      <c r="AG36">
        <f t="shared" si="24"/>
        <v>-4.6448433627182002</v>
      </c>
      <c r="AH36">
        <f t="shared" si="5"/>
        <v>-31773.156731009251</v>
      </c>
      <c r="AI36">
        <f t="shared" si="25"/>
        <v>-31777.80157437197</v>
      </c>
      <c r="AJ36">
        <f t="shared" si="7"/>
        <v>1187.2549133909833</v>
      </c>
      <c r="AK36">
        <f t="shared" si="22"/>
        <v>112.87254914506299</v>
      </c>
      <c r="AL36">
        <f t="shared" si="26"/>
        <v>-30477.674111835924</v>
      </c>
      <c r="AN36">
        <f t="shared" si="27"/>
        <v>0</v>
      </c>
      <c r="AO36">
        <f t="shared" si="27"/>
        <v>0</v>
      </c>
      <c r="AP36">
        <f t="shared" si="27"/>
        <v>-0.28227386293702128</v>
      </c>
      <c r="AQ36">
        <f t="shared" si="27"/>
        <v>-1930.9007834694401</v>
      </c>
      <c r="AR36">
        <f t="shared" si="27"/>
        <v>-1931.1830573323771</v>
      </c>
      <c r="AS36">
        <f t="shared" si="27"/>
        <v>72.151201778677446</v>
      </c>
      <c r="AT36">
        <f t="shared" si="27"/>
        <v>6.8594283980505235</v>
      </c>
      <c r="AU36">
        <f t="shared" si="23"/>
        <v>-1852.1724271556491</v>
      </c>
      <c r="AW36">
        <v>33</v>
      </c>
      <c r="AX36">
        <f>IF(Z36&gt;0, (R36*SUMPRODUCT(K36:$K$98, X36:$X$98)-K36*$AZ$3)/Z36, 0)</f>
        <v>2288.6136366221526</v>
      </c>
    </row>
    <row r="37" spans="5:50" x14ac:dyDescent="0.25">
      <c r="E37">
        <v>2037</v>
      </c>
      <c r="F37" s="5">
        <v>3.5571999999999999E-2</v>
      </c>
      <c r="G37" s="5"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5.4260222591813609E-2</v>
      </c>
      <c r="L37" s="2">
        <v>34</v>
      </c>
      <c r="M37" s="6">
        <v>0.16385111999999999</v>
      </c>
      <c r="Q37" s="4">
        <f t="shared" si="21"/>
        <v>25</v>
      </c>
      <c r="R37">
        <f t="shared" si="0"/>
        <v>1000000</v>
      </c>
      <c r="S37">
        <f t="shared" si="1"/>
        <v>-3871.6986766092805</v>
      </c>
      <c r="U37">
        <f t="shared" si="13"/>
        <v>0.16385111999999999</v>
      </c>
      <c r="V37">
        <f t="shared" si="14"/>
        <v>0.01</v>
      </c>
      <c r="W37">
        <f t="shared" si="15"/>
        <v>0.18579373450872799</v>
      </c>
      <c r="X37">
        <f t="shared" si="16"/>
        <v>3.044251148823773E-2</v>
      </c>
      <c r="Y37">
        <f t="shared" si="17"/>
        <v>1.85793734508728E-3</v>
      </c>
      <c r="Z37">
        <f t="shared" si="18"/>
        <v>0.15349328567540299</v>
      </c>
      <c r="AB37">
        <f t="shared" si="19"/>
        <v>425.21007439563073</v>
      </c>
      <c r="AC37">
        <f t="shared" si="2"/>
        <v>-594.27975101786797</v>
      </c>
      <c r="AE37">
        <f t="shared" si="3"/>
        <v>0</v>
      </c>
      <c r="AF37">
        <f t="shared" si="24"/>
        <v>0</v>
      </c>
      <c r="AG37">
        <f t="shared" si="24"/>
        <v>-3.8373321418850748</v>
      </c>
      <c r="AH37">
        <f t="shared" si="5"/>
        <v>-30442.511488237731</v>
      </c>
      <c r="AI37">
        <f t="shared" si="25"/>
        <v>-30446.348820379615</v>
      </c>
      <c r="AJ37">
        <f t="shared" si="7"/>
        <v>1019.4898254134987</v>
      </c>
      <c r="AK37">
        <f t="shared" si="22"/>
        <v>29.764705207694153</v>
      </c>
      <c r="AL37">
        <f t="shared" si="26"/>
        <v>-29397.094289758425</v>
      </c>
      <c r="AN37">
        <f t="shared" si="27"/>
        <v>0</v>
      </c>
      <c r="AO37">
        <f t="shared" si="27"/>
        <v>0</v>
      </c>
      <c r="AP37">
        <f t="shared" si="27"/>
        <v>-0.20821449617740503</v>
      </c>
      <c r="AQ37">
        <f t="shared" si="27"/>
        <v>-1651.8174496056222</v>
      </c>
      <c r="AR37">
        <f t="shared" si="27"/>
        <v>-1652.0256641017995</v>
      </c>
      <c r="AS37">
        <f t="shared" si="27"/>
        <v>55.31774485702563</v>
      </c>
      <c r="AT37">
        <f t="shared" si="27"/>
        <v>1.6150395299491984</v>
      </c>
      <c r="AU37">
        <f t="shared" si="23"/>
        <v>-1595.0928797148249</v>
      </c>
      <c r="AW37">
        <v>34</v>
      </c>
      <c r="AX37">
        <f>IF(Z37&gt;0, (R37*SUMPRODUCT(K37:$K$98, X37:$X$98)-K37*$AZ$3)/Z37, 0)</f>
        <v>-3871.6986766092805</v>
      </c>
    </row>
    <row r="38" spans="5:50" x14ac:dyDescent="0.25">
      <c r="E38">
        <v>2038</v>
      </c>
      <c r="F38" s="5">
        <v>3.5571999999999999E-2</v>
      </c>
      <c r="G38" s="5"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4.8446627314119292E-2</v>
      </c>
      <c r="L38" s="2">
        <v>35</v>
      </c>
      <c r="M38" s="6">
        <v>0.185300933</v>
      </c>
      <c r="Q38" s="4">
        <f t="shared" si="21"/>
        <v>25</v>
      </c>
      <c r="R38">
        <f t="shared" si="0"/>
        <v>1000000</v>
      </c>
      <c r="S38">
        <f t="shared" si="1"/>
        <v>-11596.380489337831</v>
      </c>
      <c r="U38">
        <f t="shared" si="13"/>
        <v>0.185300933</v>
      </c>
      <c r="V38">
        <f t="shared" si="14"/>
        <v>0.01</v>
      </c>
      <c r="W38">
        <f t="shared" si="15"/>
        <v>0.15349328567540299</v>
      </c>
      <c r="X38">
        <f t="shared" si="16"/>
        <v>2.844244904488771E-2</v>
      </c>
      <c r="Y38">
        <f t="shared" si="17"/>
        <v>1.5349328567540298E-3</v>
      </c>
      <c r="Z38">
        <f t="shared" si="18"/>
        <v>0.12351590377376125</v>
      </c>
      <c r="AB38">
        <f t="shared" si="19"/>
        <v>-594.27975101786797</v>
      </c>
      <c r="AC38">
        <f t="shared" si="2"/>
        <v>-1432.3374166449739</v>
      </c>
      <c r="AE38">
        <f t="shared" si="3"/>
        <v>0</v>
      </c>
      <c r="AF38">
        <f t="shared" si="24"/>
        <v>0</v>
      </c>
      <c r="AG38">
        <f t="shared" si="24"/>
        <v>-3.0878975943440312</v>
      </c>
      <c r="AH38">
        <f t="shared" si="5"/>
        <v>-28442.449044887711</v>
      </c>
      <c r="AI38">
        <f t="shared" si="25"/>
        <v>-28445.536942482056</v>
      </c>
      <c r="AJ38">
        <f t="shared" si="7"/>
        <v>838.05766562710596</v>
      </c>
      <c r="AK38">
        <f t="shared" si="22"/>
        <v>-41.599582571250764</v>
      </c>
      <c r="AL38">
        <f t="shared" si="26"/>
        <v>-27649.078859426205</v>
      </c>
      <c r="AN38">
        <f t="shared" si="27"/>
        <v>0</v>
      </c>
      <c r="AO38">
        <f t="shared" si="27"/>
        <v>0</v>
      </c>
      <c r="AP38">
        <f t="shared" si="27"/>
        <v>-0.14959822393735078</v>
      </c>
      <c r="AQ38">
        <f t="shared" si="27"/>
        <v>-1377.9407287785032</v>
      </c>
      <c r="AR38">
        <f t="shared" si="27"/>
        <v>-1378.0903270024405</v>
      </c>
      <c r="AS38">
        <f t="shared" si="27"/>
        <v>40.601067394377203</v>
      </c>
      <c r="AT38">
        <f t="shared" si="27"/>
        <v>-2.0153594732523179</v>
      </c>
      <c r="AU38">
        <f t="shared" si="23"/>
        <v>-1339.5046190813159</v>
      </c>
      <c r="AW38">
        <v>35</v>
      </c>
      <c r="AX38">
        <f>IF(Z38&gt;0, (R38*SUMPRODUCT(K38:$K$98, X38:$X$98)-K38*$AZ$3)/Z38, 0)</f>
        <v>-11596.380489337831</v>
      </c>
    </row>
    <row r="39" spans="5:50" x14ac:dyDescent="0.25">
      <c r="E39">
        <v>2039</v>
      </c>
      <c r="F39" s="5">
        <v>3.5571999999999999E-2</v>
      </c>
      <c r="G39" s="5"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4.3255917244749365E-2</v>
      </c>
      <c r="L39" s="2">
        <v>36</v>
      </c>
      <c r="M39" s="6">
        <v>0.20871278500000001</v>
      </c>
      <c r="Q39" s="4">
        <f t="shared" si="21"/>
        <v>25</v>
      </c>
      <c r="R39">
        <f t="shared" si="0"/>
        <v>1000000</v>
      </c>
      <c r="S39">
        <f t="shared" si="1"/>
        <v>-21592.505248644298</v>
      </c>
      <c r="U39">
        <f t="shared" si="13"/>
        <v>0.20871278500000001</v>
      </c>
      <c r="V39">
        <f t="shared" si="14"/>
        <v>0.01</v>
      </c>
      <c r="W39">
        <f t="shared" si="15"/>
        <v>0.12351590377376125</v>
      </c>
      <c r="X39">
        <f t="shared" si="16"/>
        <v>2.5779348268413722E-2</v>
      </c>
      <c r="Y39">
        <f t="shared" si="17"/>
        <v>1.2351590377376125E-3</v>
      </c>
      <c r="Z39">
        <f t="shared" si="18"/>
        <v>9.6501396467609898E-2</v>
      </c>
      <c r="AB39">
        <f t="shared" si="19"/>
        <v>-1432.3374166449739</v>
      </c>
      <c r="AC39">
        <f t="shared" si="2"/>
        <v>-2083.7069097283711</v>
      </c>
      <c r="AE39">
        <f t="shared" si="3"/>
        <v>0</v>
      </c>
      <c r="AF39">
        <f t="shared" si="24"/>
        <v>0</v>
      </c>
      <c r="AG39">
        <f t="shared" si="24"/>
        <v>-2.4125349116902473</v>
      </c>
      <c r="AH39">
        <f t="shared" si="5"/>
        <v>-25779.348268413723</v>
      </c>
      <c r="AI39">
        <f t="shared" si="25"/>
        <v>-25781.760803325415</v>
      </c>
      <c r="AJ39">
        <f t="shared" si="7"/>
        <v>651.36949308339717</v>
      </c>
      <c r="AK39">
        <f t="shared" si="22"/>
        <v>-100.26361916514819</v>
      </c>
      <c r="AL39">
        <f t="shared" si="26"/>
        <v>-25230.654929407166</v>
      </c>
      <c r="AN39">
        <f t="shared" si="27"/>
        <v>0</v>
      </c>
      <c r="AO39">
        <f t="shared" si="27"/>
        <v>0</v>
      </c>
      <c r="AP39">
        <f t="shared" si="27"/>
        <v>-0.10435641049014205</v>
      </c>
      <c r="AQ39">
        <f t="shared" si="27"/>
        <v>-1115.1093553220769</v>
      </c>
      <c r="AR39">
        <f t="shared" si="27"/>
        <v>-1115.2137117325669</v>
      </c>
      <c r="AS39">
        <f t="shared" si="27"/>
        <v>28.175584888569773</v>
      </c>
      <c r="AT39">
        <f t="shared" si="27"/>
        <v>-4.336994813266716</v>
      </c>
      <c r="AU39">
        <f t="shared" si="23"/>
        <v>-1091.3751216572641</v>
      </c>
      <c r="AW39">
        <v>36</v>
      </c>
      <c r="AX39">
        <f>IF(Z39&gt;0, (R39*SUMPRODUCT(K39:$K$98, X39:$X$98)-K39*$AZ$3)/Z39, 0)</f>
        <v>-21592.505248644298</v>
      </c>
    </row>
    <row r="40" spans="5:50" x14ac:dyDescent="0.25">
      <c r="E40">
        <v>2040</v>
      </c>
      <c r="F40" s="5">
        <v>3.5571999999999999E-2</v>
      </c>
      <c r="G40" s="5"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3.8621354682811929E-2</v>
      </c>
      <c r="L40" s="2">
        <v>37</v>
      </c>
      <c r="M40" s="6">
        <v>0.23444695300000001</v>
      </c>
      <c r="Q40" s="4">
        <f t="shared" si="21"/>
        <v>25</v>
      </c>
      <c r="R40">
        <f t="shared" si="0"/>
        <v>1000000</v>
      </c>
      <c r="S40">
        <f t="shared" si="1"/>
        <v>-34974.96434930234</v>
      </c>
      <c r="U40">
        <f t="shared" si="13"/>
        <v>0.23444695300000001</v>
      </c>
      <c r="V40">
        <f t="shared" si="14"/>
        <v>0.01</v>
      </c>
      <c r="W40">
        <f t="shared" si="15"/>
        <v>9.6501396467609898E-2</v>
      </c>
      <c r="X40">
        <f t="shared" si="16"/>
        <v>2.2624458362076105E-2</v>
      </c>
      <c r="Y40">
        <f t="shared" si="17"/>
        <v>9.6501396467609901E-4</v>
      </c>
      <c r="Z40">
        <f t="shared" si="18"/>
        <v>7.291192414085769E-2</v>
      </c>
      <c r="AB40">
        <f t="shared" si="19"/>
        <v>-2083.7069097283711</v>
      </c>
      <c r="AC40">
        <f t="shared" si="2"/>
        <v>-2550.0919474655343</v>
      </c>
      <c r="AE40">
        <f t="shared" si="3"/>
        <v>0</v>
      </c>
      <c r="AF40">
        <f t="shared" si="24"/>
        <v>0</v>
      </c>
      <c r="AG40">
        <f t="shared" si="24"/>
        <v>-1.8227981035214422</v>
      </c>
      <c r="AH40">
        <f t="shared" si="5"/>
        <v>-22624.458362076104</v>
      </c>
      <c r="AI40">
        <f t="shared" si="25"/>
        <v>-22626.281160179624</v>
      </c>
      <c r="AJ40">
        <f t="shared" si="7"/>
        <v>466.3850377371632</v>
      </c>
      <c r="AK40">
        <f t="shared" si="22"/>
        <v>-145.85948368098599</v>
      </c>
      <c r="AL40">
        <f t="shared" si="26"/>
        <v>-22305.755606123446</v>
      </c>
      <c r="AN40">
        <f t="shared" si="27"/>
        <v>0</v>
      </c>
      <c r="AO40">
        <f t="shared" si="27"/>
        <v>0</v>
      </c>
      <c r="AP40">
        <f t="shared" si="27"/>
        <v>-7.0398932071258552E-2</v>
      </c>
      <c r="AQ40">
        <f t="shared" si="27"/>
        <v>-873.78723090825144</v>
      </c>
      <c r="AR40">
        <f t="shared" si="27"/>
        <v>-873.8576298403226</v>
      </c>
      <c r="AS40">
        <f t="shared" si="27"/>
        <v>18.012421961203607</v>
      </c>
      <c r="AT40">
        <f t="shared" si="27"/>
        <v>-5.6332908530951782</v>
      </c>
      <c r="AU40">
        <f t="shared" si="23"/>
        <v>-861.47849873221423</v>
      </c>
      <c r="AW40">
        <v>37</v>
      </c>
      <c r="AX40">
        <f>IF(Z40&gt;0, (R40*SUMPRODUCT(K40:$K$98, X40:$X$98)-K40*$AZ$3)/Z40, 0)</f>
        <v>-34974.96434930234</v>
      </c>
    </row>
    <row r="41" spans="5:50" x14ac:dyDescent="0.25">
      <c r="E41">
        <v>2041</v>
      </c>
      <c r="F41" s="5">
        <v>3.5571999999999999E-2</v>
      </c>
      <c r="G41" s="5"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3.4483352395367789E-2</v>
      </c>
      <c r="L41" s="2">
        <v>38</v>
      </c>
      <c r="M41" s="6">
        <v>0.26339700100000002</v>
      </c>
      <c r="Q41" s="4">
        <f t="shared" si="21"/>
        <v>25</v>
      </c>
      <c r="R41">
        <f t="shared" si="0"/>
        <v>1000000</v>
      </c>
      <c r="S41">
        <f t="shared" si="1"/>
        <v>-53695.115263927139</v>
      </c>
      <c r="U41">
        <f t="shared" si="13"/>
        <v>0.26339700100000002</v>
      </c>
      <c r="V41">
        <f t="shared" si="14"/>
        <v>0.01</v>
      </c>
      <c r="W41">
        <f t="shared" si="15"/>
        <v>7.291192414085769E-2</v>
      </c>
      <c r="X41">
        <f t="shared" si="16"/>
        <v>1.920478215584142E-2</v>
      </c>
      <c r="Y41">
        <f t="shared" si="17"/>
        <v>7.2911924140857691E-4</v>
      </c>
      <c r="Z41">
        <f t="shared" si="18"/>
        <v>5.2978022743607696E-2</v>
      </c>
      <c r="AB41">
        <f t="shared" si="19"/>
        <v>-2550.0919474655343</v>
      </c>
      <c r="AC41">
        <f t="shared" si="2"/>
        <v>-2844.6610376729686</v>
      </c>
      <c r="AE41">
        <f t="shared" si="3"/>
        <v>0</v>
      </c>
      <c r="AF41">
        <f t="shared" si="24"/>
        <v>0</v>
      </c>
      <c r="AG41">
        <f t="shared" si="24"/>
        <v>-1.3244505685901924</v>
      </c>
      <c r="AH41">
        <f t="shared" si="5"/>
        <v>-19204.782155841418</v>
      </c>
      <c r="AI41">
        <f t="shared" si="25"/>
        <v>-19206.106606410009</v>
      </c>
      <c r="AJ41">
        <f t="shared" si="7"/>
        <v>294.56909020743433</v>
      </c>
      <c r="AK41">
        <f t="shared" si="22"/>
        <v>-178.5064363225874</v>
      </c>
      <c r="AL41">
        <f t="shared" si="26"/>
        <v>-19090.04395252516</v>
      </c>
      <c r="AN41">
        <f t="shared" si="27"/>
        <v>0</v>
      </c>
      <c r="AO41">
        <f t="shared" si="27"/>
        <v>0</v>
      </c>
      <c r="AP41">
        <f t="shared" si="27"/>
        <v>-4.5671495686940844E-2</v>
      </c>
      <c r="AQ41">
        <f t="shared" si="27"/>
        <v>-662.24527075615072</v>
      </c>
      <c r="AR41">
        <f t="shared" si="27"/>
        <v>-662.29094225183769</v>
      </c>
      <c r="AS41">
        <f t="shared" si="27"/>
        <v>10.157729742405841</v>
      </c>
      <c r="AT41">
        <f t="shared" si="27"/>
        <v>-6.1555003485530619</v>
      </c>
      <c r="AU41">
        <f t="shared" si="23"/>
        <v>-658.28871285798482</v>
      </c>
      <c r="AW41">
        <v>38</v>
      </c>
      <c r="AX41">
        <f>IF(Z41&gt;0, (R41*SUMPRODUCT(K41:$K$98, X41:$X$98)-K41*$AZ$3)/Z41, 0)</f>
        <v>-53695.115263927139</v>
      </c>
    </row>
    <row r="42" spans="5:50" x14ac:dyDescent="0.25">
      <c r="E42">
        <v>2042</v>
      </c>
      <c r="F42" s="5">
        <v>3.5571999999999999E-2</v>
      </c>
      <c r="G42" s="5"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3.0788707495864095E-2</v>
      </c>
      <c r="L42" s="2">
        <v>39</v>
      </c>
      <c r="M42" s="6">
        <v>0.29593128600000002</v>
      </c>
      <c r="Q42" s="4">
        <f t="shared" si="21"/>
        <v>25</v>
      </c>
      <c r="R42">
        <f t="shared" si="0"/>
        <v>1000000</v>
      </c>
      <c r="S42">
        <f t="shared" si="1"/>
        <v>-81308.558528313399</v>
      </c>
      <c r="U42">
        <f t="shared" si="13"/>
        <v>0.29593128600000002</v>
      </c>
      <c r="V42">
        <f t="shared" si="14"/>
        <v>0.01</v>
      </c>
      <c r="W42">
        <f t="shared" si="15"/>
        <v>5.2978022743607696E-2</v>
      </c>
      <c r="X42">
        <f t="shared" si="16"/>
        <v>1.5677854400253075E-2</v>
      </c>
      <c r="Y42">
        <f t="shared" si="17"/>
        <v>5.2978022743607701E-4</v>
      </c>
      <c r="Z42">
        <f t="shared" si="18"/>
        <v>3.677038811591854E-2</v>
      </c>
      <c r="AB42">
        <f t="shared" si="19"/>
        <v>-2844.6610376729686</v>
      </c>
      <c r="AC42">
        <f t="shared" si="2"/>
        <v>-2989.747254231962</v>
      </c>
      <c r="AE42">
        <f t="shared" si="3"/>
        <v>0</v>
      </c>
      <c r="AF42">
        <f t="shared" si="24"/>
        <v>0</v>
      </c>
      <c r="AG42">
        <f t="shared" si="24"/>
        <v>-0.91925970289796344</v>
      </c>
      <c r="AH42">
        <f t="shared" si="5"/>
        <v>-15677.854400253074</v>
      </c>
      <c r="AI42">
        <f t="shared" si="25"/>
        <v>-15678.773659955972</v>
      </c>
      <c r="AJ42">
        <f t="shared" si="7"/>
        <v>145.08621655899333</v>
      </c>
      <c r="AK42">
        <f t="shared" si="22"/>
        <v>-199.12627263710783</v>
      </c>
      <c r="AL42">
        <f t="shared" si="26"/>
        <v>-15732.813716034087</v>
      </c>
      <c r="AN42">
        <f t="shared" si="27"/>
        <v>0</v>
      </c>
      <c r="AO42">
        <f t="shared" si="27"/>
        <v>0</v>
      </c>
      <c r="AP42">
        <f t="shared" si="27"/>
        <v>-2.8302818105260329E-2</v>
      </c>
      <c r="AQ42">
        <f t="shared" si="27"/>
        <v>-482.70087329213771</v>
      </c>
      <c r="AR42">
        <f t="shared" si="27"/>
        <v>-482.72917611024297</v>
      </c>
      <c r="AS42">
        <f t="shared" si="27"/>
        <v>4.4670170833164393</v>
      </c>
      <c r="AT42">
        <f t="shared" si="27"/>
        <v>-6.1308405629655995</v>
      </c>
      <c r="AU42">
        <f t="shared" si="23"/>
        <v>-484.3929995898921</v>
      </c>
      <c r="AW42">
        <v>39</v>
      </c>
      <c r="AX42">
        <f>IF(Z42&gt;0, (R42*SUMPRODUCT(K42:$K$98, X42:$X$98)-K42*$AZ$3)/Z42, 0)</f>
        <v>-81308.558528313399</v>
      </c>
    </row>
    <row r="43" spans="5:50" x14ac:dyDescent="0.25">
      <c r="E43">
        <v>2043</v>
      </c>
      <c r="F43" s="5">
        <v>3.5571999999999999E-2</v>
      </c>
      <c r="G43" s="5"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2.7489917407021513E-2</v>
      </c>
      <c r="L43" s="2">
        <v>40</v>
      </c>
      <c r="M43" s="6">
        <v>0.33262349499999999</v>
      </c>
      <c r="Q43" s="4">
        <f t="shared" si="21"/>
        <v>25</v>
      </c>
      <c r="R43">
        <f t="shared" si="0"/>
        <v>1000000</v>
      </c>
      <c r="S43">
        <f t="shared" si="1"/>
        <v>-124553.21503333453</v>
      </c>
      <c r="U43">
        <f t="shared" si="13"/>
        <v>0.33262349499999999</v>
      </c>
      <c r="V43">
        <f t="shared" si="14"/>
        <v>0.01</v>
      </c>
      <c r="W43">
        <f t="shared" si="15"/>
        <v>3.677038811591854E-2</v>
      </c>
      <c r="X43">
        <f t="shared" si="16"/>
        <v>1.2230695007623289E-2</v>
      </c>
      <c r="Y43">
        <f t="shared" si="17"/>
        <v>3.6770388115918543E-4</v>
      </c>
      <c r="Z43">
        <f t="shared" si="18"/>
        <v>2.4171989227136065E-2</v>
      </c>
      <c r="AB43">
        <f t="shared" si="19"/>
        <v>-2989.747254231962</v>
      </c>
      <c r="AC43">
        <f t="shared" si="2"/>
        <v>-3010.6989719909243</v>
      </c>
      <c r="AE43">
        <f t="shared" si="3"/>
        <v>0</v>
      </c>
      <c r="AF43">
        <f t="shared" si="24"/>
        <v>0</v>
      </c>
      <c r="AG43">
        <f t="shared" si="24"/>
        <v>-0.60429973067840159</v>
      </c>
      <c r="AH43">
        <f t="shared" si="5"/>
        <v>-12230.69500762329</v>
      </c>
      <c r="AI43">
        <f t="shared" si="25"/>
        <v>-12231.299307353967</v>
      </c>
      <c r="AJ43">
        <f t="shared" si="7"/>
        <v>20.951717758962332</v>
      </c>
      <c r="AK43">
        <f t="shared" si="22"/>
        <v>-209.28230779623735</v>
      </c>
      <c r="AL43">
        <f t="shared" si="26"/>
        <v>-12419.629897391242</v>
      </c>
      <c r="AN43">
        <f t="shared" si="27"/>
        <v>0</v>
      </c>
      <c r="AO43">
        <f t="shared" si="27"/>
        <v>0</v>
      </c>
      <c r="AP43">
        <f t="shared" si="27"/>
        <v>-1.6612149685434605E-2</v>
      </c>
      <c r="AQ43">
        <f t="shared" si="27"/>
        <v>-336.22079559003458</v>
      </c>
      <c r="AR43">
        <f t="shared" si="27"/>
        <v>-336.23740773972003</v>
      </c>
      <c r="AS43">
        <f t="shared" si="27"/>
        <v>0.57596099072910034</v>
      </c>
      <c r="AT43">
        <f t="shared" si="27"/>
        <v>-5.7531533560694195</v>
      </c>
      <c r="AU43">
        <f t="shared" si="23"/>
        <v>-341.41460010506029</v>
      </c>
      <c r="AW43">
        <v>40</v>
      </c>
      <c r="AX43">
        <f>IF(Z43&gt;0, (R43*SUMPRODUCT(K43:$K$98, X43:$X$98)-K43*$AZ$3)/Z43, 0)</f>
        <v>-124553.21503333453</v>
      </c>
    </row>
    <row r="44" spans="5:50" x14ac:dyDescent="0.25">
      <c r="E44">
        <v>2044</v>
      </c>
      <c r="F44" s="5">
        <v>3.5571999999999999E-2</v>
      </c>
      <c r="G44" s="5"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2.4544569113412063E-2</v>
      </c>
      <c r="L44" s="2">
        <v>41</v>
      </c>
      <c r="M44" s="6">
        <v>0.37225971299999999</v>
      </c>
      <c r="Q44" s="4">
        <f t="shared" si="21"/>
        <v>25</v>
      </c>
      <c r="R44">
        <f t="shared" si="0"/>
        <v>1000000</v>
      </c>
      <c r="S44">
        <f t="shared" si="1"/>
        <v>-196533.71707926111</v>
      </c>
      <c r="U44">
        <f t="shared" si="13"/>
        <v>0.37225971299999999</v>
      </c>
      <c r="V44">
        <f t="shared" si="14"/>
        <v>0.01</v>
      </c>
      <c r="W44">
        <f t="shared" si="15"/>
        <v>2.4171989227136065E-2</v>
      </c>
      <c r="X44">
        <f t="shared" si="16"/>
        <v>8.9982577723327628E-3</v>
      </c>
      <c r="Y44">
        <f t="shared" si="17"/>
        <v>2.4171989227136066E-4</v>
      </c>
      <c r="Z44">
        <f t="shared" si="18"/>
        <v>1.4932011562531941E-2</v>
      </c>
      <c r="AB44">
        <f t="shared" si="19"/>
        <v>-3010.6989719909243</v>
      </c>
      <c r="AC44">
        <f t="shared" si="2"/>
        <v>-2934.6437358549083</v>
      </c>
      <c r="AE44">
        <f t="shared" si="3"/>
        <v>0</v>
      </c>
      <c r="AF44">
        <f t="shared" si="24"/>
        <v>0</v>
      </c>
      <c r="AG44">
        <f t="shared" si="24"/>
        <v>-0.37330028906329854</v>
      </c>
      <c r="AH44">
        <f t="shared" si="5"/>
        <v>-8998.2577723327631</v>
      </c>
      <c r="AI44">
        <f t="shared" si="25"/>
        <v>-8998.6310726218271</v>
      </c>
      <c r="AJ44">
        <f t="shared" si="7"/>
        <v>-76.055236136015992</v>
      </c>
      <c r="AK44">
        <f t="shared" si="22"/>
        <v>-210.74892803936473</v>
      </c>
      <c r="AL44">
        <f t="shared" si="26"/>
        <v>-9285.435236797206</v>
      </c>
      <c r="AN44">
        <f t="shared" si="27"/>
        <v>0</v>
      </c>
      <c r="AO44">
        <f t="shared" si="27"/>
        <v>0</v>
      </c>
      <c r="AP44">
        <f t="shared" si="27"/>
        <v>-9.1624947449708317E-3</v>
      </c>
      <c r="AQ44">
        <f t="shared" si="27"/>
        <v>-220.85835979331878</v>
      </c>
      <c r="AR44">
        <f t="shared" si="27"/>
        <v>-220.86752228806375</v>
      </c>
      <c r="AS44">
        <f t="shared" si="27"/>
        <v>-1.8667429997773191</v>
      </c>
      <c r="AT44">
        <f t="shared" si="27"/>
        <v>-5.1727416298396927</v>
      </c>
      <c r="AU44">
        <f t="shared" si="23"/>
        <v>-227.90700691768072</v>
      </c>
      <c r="AW44">
        <v>41</v>
      </c>
      <c r="AX44">
        <f>IF(Z44&gt;0, (R44*SUMPRODUCT(K44:$K$98, X44:$X$98)-K44*$AZ$3)/Z44, 0)</f>
        <v>-196533.71707926111</v>
      </c>
    </row>
    <row r="45" spans="5:50" x14ac:dyDescent="0.25">
      <c r="E45">
        <v>2045</v>
      </c>
      <c r="F45" s="5">
        <v>3.5571999999999999E-2</v>
      </c>
      <c r="G45" s="5"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2.1914793851260769E-2</v>
      </c>
      <c r="L45" s="2">
        <v>42</v>
      </c>
      <c r="M45" s="6">
        <v>0.41367450300000003</v>
      </c>
      <c r="Q45" s="4">
        <f t="shared" si="21"/>
        <v>25</v>
      </c>
      <c r="R45">
        <f t="shared" si="0"/>
        <v>1000000</v>
      </c>
      <c r="S45">
        <f t="shared" si="1"/>
        <v>-323901.46352503059</v>
      </c>
      <c r="U45">
        <f t="shared" si="13"/>
        <v>0.41367450300000003</v>
      </c>
      <c r="V45">
        <f t="shared" si="14"/>
        <v>0.01</v>
      </c>
      <c r="W45">
        <f t="shared" si="15"/>
        <v>1.4932011562531941E-2</v>
      </c>
      <c r="X45">
        <f t="shared" si="16"/>
        <v>6.1769924619206546E-3</v>
      </c>
      <c r="Y45">
        <f t="shared" si="17"/>
        <v>1.4932011562531942E-4</v>
      </c>
      <c r="Z45">
        <f t="shared" si="18"/>
        <v>8.6056989849859662E-3</v>
      </c>
      <c r="AB45">
        <f t="shared" si="19"/>
        <v>-2934.6437358549083</v>
      </c>
      <c r="AC45">
        <f t="shared" si="2"/>
        <v>-2787.3984958928245</v>
      </c>
      <c r="AE45">
        <f t="shared" si="3"/>
        <v>0</v>
      </c>
      <c r="AF45">
        <f t="shared" si="24"/>
        <v>0</v>
      </c>
      <c r="AG45">
        <f t="shared" si="24"/>
        <v>-0.21514247462464917</v>
      </c>
      <c r="AH45">
        <f t="shared" si="5"/>
        <v>-6176.9924619206549</v>
      </c>
      <c r="AI45">
        <f t="shared" si="25"/>
        <v>-6177.2076043952793</v>
      </c>
      <c r="AJ45">
        <f t="shared" si="7"/>
        <v>-147.24523996208382</v>
      </c>
      <c r="AK45">
        <f t="shared" si="22"/>
        <v>-205.4250615098436</v>
      </c>
      <c r="AL45">
        <f t="shared" si="26"/>
        <v>-6529.8779058672071</v>
      </c>
      <c r="AN45">
        <f t="shared" si="27"/>
        <v>0</v>
      </c>
      <c r="AO45">
        <f t="shared" si="27"/>
        <v>0</v>
      </c>
      <c r="AP45">
        <f t="shared" si="27"/>
        <v>-4.7148029800492871E-3</v>
      </c>
      <c r="AQ45">
        <f t="shared" si="27"/>
        <v>-135.36751642378289</v>
      </c>
      <c r="AR45">
        <f t="shared" si="27"/>
        <v>-135.37223122676292</v>
      </c>
      <c r="AS45">
        <f t="shared" si="27"/>
        <v>-3.226849079348491</v>
      </c>
      <c r="AT45">
        <f t="shared" si="27"/>
        <v>-4.5018478748707853</v>
      </c>
      <c r="AU45">
        <f t="shared" si="23"/>
        <v>-143.10092818098221</v>
      </c>
      <c r="AW45">
        <v>42</v>
      </c>
      <c r="AX45">
        <f>IF(Z45&gt;0, (R45*SUMPRODUCT(K45:$K$98, X45:$X$98)-K45*$AZ$3)/Z45, 0)</f>
        <v>-323901.46352503059</v>
      </c>
    </row>
    <row r="46" spans="5:50" x14ac:dyDescent="0.25">
      <c r="E46">
        <v>2046</v>
      </c>
      <c r="F46" s="5">
        <v>3.5571999999999999E-2</v>
      </c>
      <c r="G46" s="5"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1.9566780224339969E-2</v>
      </c>
      <c r="L46" s="2">
        <v>43</v>
      </c>
      <c r="M46" s="6">
        <v>0.42102545200000002</v>
      </c>
      <c r="Q46" s="4">
        <f t="shared" si="21"/>
        <v>25</v>
      </c>
      <c r="R46">
        <f t="shared" si="0"/>
        <v>1000000</v>
      </c>
      <c r="S46">
        <f t="shared" si="1"/>
        <v>-529795.26448092028</v>
      </c>
      <c r="U46">
        <f t="shared" si="13"/>
        <v>0.42102545200000002</v>
      </c>
      <c r="V46">
        <f t="shared" si="14"/>
        <v>0.01</v>
      </c>
      <c r="W46">
        <f t="shared" si="15"/>
        <v>8.6056989849859662E-3</v>
      </c>
      <c r="X46">
        <f t="shared" si="16"/>
        <v>3.623218304929658E-3</v>
      </c>
      <c r="Y46">
        <f t="shared" si="17"/>
        <v>8.6056989849859662E-5</v>
      </c>
      <c r="Z46">
        <f t="shared" si="18"/>
        <v>4.8964236902064489E-3</v>
      </c>
      <c r="AB46">
        <f t="shared" si="19"/>
        <v>-2787.3984958928245</v>
      </c>
      <c r="AC46">
        <f t="shared" si="2"/>
        <v>-2594.1020839635694</v>
      </c>
      <c r="AE46">
        <f t="shared" si="3"/>
        <v>0</v>
      </c>
      <c r="AF46">
        <f t="shared" si="24"/>
        <v>0</v>
      </c>
      <c r="AG46">
        <f t="shared" si="24"/>
        <v>-0.12241059225516122</v>
      </c>
      <c r="AH46">
        <f t="shared" si="5"/>
        <v>-3623.2183049296582</v>
      </c>
      <c r="AI46">
        <f t="shared" si="25"/>
        <v>-3623.3407155219134</v>
      </c>
      <c r="AJ46">
        <f t="shared" si="7"/>
        <v>-193.2964119292551</v>
      </c>
      <c r="AK46">
        <f t="shared" si="22"/>
        <v>-195.11789471249773</v>
      </c>
      <c r="AL46">
        <f t="shared" si="26"/>
        <v>-4011.7550221636661</v>
      </c>
      <c r="AN46">
        <f t="shared" si="27"/>
        <v>0</v>
      </c>
      <c r="AO46">
        <f t="shared" si="27"/>
        <v>0</v>
      </c>
      <c r="AP46">
        <f t="shared" si="27"/>
        <v>-2.3951811557880319E-3</v>
      </c>
      <c r="AQ46">
        <f t="shared" si="27"/>
        <v>-70.894716277364225</v>
      </c>
      <c r="AR46">
        <f t="shared" si="27"/>
        <v>-70.897111458520001</v>
      </c>
      <c r="AS46">
        <f t="shared" si="27"/>
        <v>-3.7821884103732213</v>
      </c>
      <c r="AT46">
        <f t="shared" si="27"/>
        <v>-3.8178289636753489</v>
      </c>
      <c r="AU46">
        <f t="shared" si="23"/>
        <v>-78.497128832568578</v>
      </c>
      <c r="AW46">
        <v>43</v>
      </c>
      <c r="AX46">
        <f>IF(Z46&gt;0, (R46*SUMPRODUCT(K46:$K$98, X46:$X$98)-K46*$AZ$3)/Z46, 0)</f>
        <v>-529795.26448092028</v>
      </c>
    </row>
    <row r="47" spans="5:50" x14ac:dyDescent="0.25">
      <c r="E47">
        <v>2047</v>
      </c>
      <c r="F47" s="5">
        <v>3.5571999999999999E-2</v>
      </c>
      <c r="G47" s="5"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1.7470339486017828E-2</v>
      </c>
      <c r="L47" s="2">
        <v>44</v>
      </c>
      <c r="M47" s="6">
        <v>0.42896583300000002</v>
      </c>
      <c r="Q47" s="4">
        <f t="shared" si="21"/>
        <v>25</v>
      </c>
      <c r="R47">
        <f t="shared" si="0"/>
        <v>1000000</v>
      </c>
      <c r="S47">
        <f t="shared" si="1"/>
        <v>-863303.31799205404</v>
      </c>
      <c r="U47">
        <f t="shared" si="13"/>
        <v>0.42896583300000002</v>
      </c>
      <c r="V47">
        <f t="shared" si="14"/>
        <v>0.01</v>
      </c>
      <c r="W47">
        <f t="shared" si="15"/>
        <v>4.8964236902064489E-3</v>
      </c>
      <c r="X47">
        <f t="shared" si="16"/>
        <v>2.1003984669903434E-3</v>
      </c>
      <c r="Y47">
        <f t="shared" si="17"/>
        <v>4.8964236902064488E-5</v>
      </c>
      <c r="Z47">
        <f t="shared" si="18"/>
        <v>2.7470609863140408E-3</v>
      </c>
      <c r="AB47">
        <f t="shared" si="19"/>
        <v>-2594.1020839635694</v>
      </c>
      <c r="AC47">
        <f t="shared" si="2"/>
        <v>-2371.5468642114361</v>
      </c>
      <c r="AE47">
        <f t="shared" si="3"/>
        <v>0</v>
      </c>
      <c r="AF47">
        <f t="shared" si="24"/>
        <v>0</v>
      </c>
      <c r="AG47">
        <f t="shared" si="24"/>
        <v>-6.8676524657851026E-2</v>
      </c>
      <c r="AH47">
        <f t="shared" si="5"/>
        <v>-2100.3984669903434</v>
      </c>
      <c r="AI47">
        <f t="shared" si="25"/>
        <v>-2100.4671435150012</v>
      </c>
      <c r="AJ47">
        <f t="shared" si="7"/>
        <v>-222.55521975213333</v>
      </c>
      <c r="AK47">
        <f t="shared" si="22"/>
        <v>-181.58714587744987</v>
      </c>
      <c r="AL47">
        <f t="shared" si="26"/>
        <v>-2504.6095091445845</v>
      </c>
      <c r="AN47">
        <f t="shared" si="27"/>
        <v>0</v>
      </c>
      <c r="AO47">
        <f t="shared" si="27"/>
        <v>0</v>
      </c>
      <c r="AP47">
        <f t="shared" si="27"/>
        <v>-1.1998022004925319E-3</v>
      </c>
      <c r="AQ47">
        <f t="shared" si="27"/>
        <v>-36.69467427423271</v>
      </c>
      <c r="AR47">
        <f t="shared" si="27"/>
        <v>-36.695874076433199</v>
      </c>
      <c r="AS47">
        <f t="shared" si="27"/>
        <v>-3.8881152434550699</v>
      </c>
      <c r="AT47">
        <f t="shared" si="27"/>
        <v>-3.1723890847760918</v>
      </c>
      <c r="AU47">
        <f t="shared" si="23"/>
        <v>-43.756378404664368</v>
      </c>
      <c r="AW47">
        <v>44</v>
      </c>
      <c r="AX47">
        <f>IF(Z47&gt;0, (R47*SUMPRODUCT(K47:$K$98, X47:$X$98)-K47*$AZ$3)/Z47, 0)</f>
        <v>-863303.31799205404</v>
      </c>
    </row>
    <row r="48" spans="5:50" x14ac:dyDescent="0.25">
      <c r="E48">
        <v>2048</v>
      </c>
      <c r="F48" s="5">
        <v>3.5571999999999999E-2</v>
      </c>
      <c r="G48" s="5"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1.5598517398230203E-2</v>
      </c>
      <c r="L48" s="2">
        <v>45</v>
      </c>
      <c r="M48" s="6">
        <v>0.43771532000000002</v>
      </c>
      <c r="Q48" s="4">
        <f t="shared" si="21"/>
        <v>25</v>
      </c>
      <c r="R48">
        <f t="shared" si="0"/>
        <v>1000000</v>
      </c>
      <c r="S48">
        <f t="shared" si="1"/>
        <v>-1414638.5974988269</v>
      </c>
      <c r="U48">
        <f t="shared" si="13"/>
        <v>0.43771532000000002</v>
      </c>
      <c r="V48">
        <f t="shared" si="14"/>
        <v>0.01</v>
      </c>
      <c r="W48">
        <f t="shared" si="15"/>
        <v>2.7470609863140408E-3</v>
      </c>
      <c r="X48">
        <f t="shared" si="16"/>
        <v>1.202430678683966E-3</v>
      </c>
      <c r="Y48">
        <f t="shared" si="17"/>
        <v>2.7470609863140409E-5</v>
      </c>
      <c r="Z48">
        <f t="shared" si="18"/>
        <v>1.5171596977669344E-3</v>
      </c>
      <c r="AB48">
        <f t="shared" si="19"/>
        <v>-2371.5468642114361</v>
      </c>
      <c r="AC48">
        <f t="shared" si="2"/>
        <v>-2146.2326670307602</v>
      </c>
      <c r="AE48">
        <f t="shared" si="3"/>
        <v>0</v>
      </c>
      <c r="AF48">
        <f t="shared" si="24"/>
        <v>0</v>
      </c>
      <c r="AG48">
        <f t="shared" si="24"/>
        <v>-3.7928992444173359E-2</v>
      </c>
      <c r="AH48">
        <f t="shared" si="5"/>
        <v>-1202.4306786839661</v>
      </c>
      <c r="AI48">
        <f t="shared" si="25"/>
        <v>-1202.4686076764103</v>
      </c>
      <c r="AJ48">
        <f t="shared" si="7"/>
        <v>-225.31419718067582</v>
      </c>
      <c r="AK48">
        <f t="shared" si="22"/>
        <v>-166.00828049480054</v>
      </c>
      <c r="AL48">
        <f t="shared" si="26"/>
        <v>-1593.7910853518867</v>
      </c>
      <c r="AN48">
        <f t="shared" si="27"/>
        <v>0</v>
      </c>
      <c r="AO48">
        <f t="shared" si="27"/>
        <v>0</v>
      </c>
      <c r="AP48">
        <f t="shared" si="27"/>
        <v>-5.9163604853778012E-4</v>
      </c>
      <c r="AQ48">
        <f t="shared" si="27"/>
        <v>-18.756135861617597</v>
      </c>
      <c r="AR48">
        <f t="shared" si="27"/>
        <v>-18.756727497666134</v>
      </c>
      <c r="AS48">
        <f t="shared" si="27"/>
        <v>-3.5145674247910423</v>
      </c>
      <c r="AT48">
        <f t="shared" si="27"/>
        <v>-2.589483051548426</v>
      </c>
      <c r="AU48">
        <f t="shared" si="23"/>
        <v>-24.860777974005604</v>
      </c>
      <c r="AW48">
        <v>45</v>
      </c>
      <c r="AX48">
        <f>IF(Z48&gt;0, (R48*SUMPRODUCT(K48:$K$98, X48:$X$98)-K48*$AZ$3)/Z48, 0)</f>
        <v>-1414638.5974988269</v>
      </c>
    </row>
    <row r="49" spans="5:50" x14ac:dyDescent="0.25">
      <c r="E49">
        <v>2049</v>
      </c>
      <c r="F49" s="5">
        <v>3.5571999999999999E-2</v>
      </c>
      <c r="G49" s="5"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1.3927247676991251E-2</v>
      </c>
      <c r="L49" s="2">
        <v>46</v>
      </c>
      <c r="M49" s="6">
        <v>0.44739131599999998</v>
      </c>
      <c r="Q49" s="4">
        <f t="shared" si="21"/>
        <v>25</v>
      </c>
      <c r="R49">
        <f t="shared" si="0"/>
        <v>1000000</v>
      </c>
      <c r="S49">
        <f t="shared" si="1"/>
        <v>-2345719.0839105705</v>
      </c>
      <c r="U49">
        <f t="shared" si="13"/>
        <v>0.44739131599999998</v>
      </c>
      <c r="V49">
        <f t="shared" si="14"/>
        <v>0.01</v>
      </c>
      <c r="W49">
        <f t="shared" si="15"/>
        <v>1.5171596977669344E-3</v>
      </c>
      <c r="X49">
        <f t="shared" si="16"/>
        <v>6.7876407376611105E-4</v>
      </c>
      <c r="Y49">
        <f t="shared" si="17"/>
        <v>1.5171596977669344E-5</v>
      </c>
      <c r="Z49">
        <f t="shared" si="18"/>
        <v>8.2322402702315401E-4</v>
      </c>
      <c r="AB49">
        <f t="shared" si="19"/>
        <v>-2146.2326670307602</v>
      </c>
      <c r="AC49">
        <f t="shared" si="2"/>
        <v>-1931.0523105219236</v>
      </c>
      <c r="AE49">
        <f t="shared" si="3"/>
        <v>0</v>
      </c>
      <c r="AF49">
        <f t="shared" si="24"/>
        <v>0</v>
      </c>
      <c r="AG49">
        <f t="shared" si="24"/>
        <v>-2.0580600675578851E-2</v>
      </c>
      <c r="AH49">
        <f t="shared" si="5"/>
        <v>-678.7640737661111</v>
      </c>
      <c r="AI49">
        <f t="shared" si="25"/>
        <v>-678.78465436678664</v>
      </c>
      <c r="AJ49">
        <f t="shared" si="7"/>
        <v>-215.18035650883667</v>
      </c>
      <c r="AK49">
        <f t="shared" si="22"/>
        <v>-150.23628669215324</v>
      </c>
      <c r="AL49">
        <f t="shared" si="26"/>
        <v>-1044.2012975677765</v>
      </c>
      <c r="AN49">
        <f t="shared" si="27"/>
        <v>0</v>
      </c>
      <c r="AO49">
        <f t="shared" si="27"/>
        <v>0</v>
      </c>
      <c r="AP49">
        <f t="shared" si="27"/>
        <v>-2.8663112295004015E-4</v>
      </c>
      <c r="AQ49">
        <f t="shared" si="27"/>
        <v>-9.4533153695841889</v>
      </c>
      <c r="AR49">
        <f t="shared" si="27"/>
        <v>-9.4536020007071393</v>
      </c>
      <c r="AS49">
        <f t="shared" si="27"/>
        <v>-2.9968701203218449</v>
      </c>
      <c r="AT49">
        <f t="shared" si="27"/>
        <v>-2.0923779748330831</v>
      </c>
      <c r="AU49">
        <f t="shared" si="23"/>
        <v>-14.542850095862065</v>
      </c>
      <c r="AW49">
        <v>46</v>
      </c>
      <c r="AX49">
        <f>IF(Z49&gt;0, (R49*SUMPRODUCT(K49:$K$98, X49:$X$98)-K49*$AZ$3)/Z49, 0)</f>
        <v>-2345719.0839105705</v>
      </c>
    </row>
    <row r="50" spans="5:50" x14ac:dyDescent="0.25">
      <c r="E50">
        <v>2050</v>
      </c>
      <c r="F50" s="5">
        <v>3.5571999999999999E-2</v>
      </c>
      <c r="G50" s="5"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1.2435042568742187E-2</v>
      </c>
      <c r="L50" s="2">
        <v>47</v>
      </c>
      <c r="M50" s="6">
        <v>0.457001349</v>
      </c>
      <c r="Q50" s="4">
        <f t="shared" si="21"/>
        <v>25</v>
      </c>
      <c r="R50">
        <f t="shared" si="0"/>
        <v>1000000</v>
      </c>
      <c r="S50">
        <f t="shared" si="1"/>
        <v>-3946498.0845325082</v>
      </c>
      <c r="U50">
        <f t="shared" si="13"/>
        <v>0.457001349</v>
      </c>
      <c r="V50">
        <f t="shared" si="14"/>
        <v>0.01</v>
      </c>
      <c r="W50">
        <f t="shared" si="15"/>
        <v>8.2322402702315401E-4</v>
      </c>
      <c r="X50">
        <f t="shared" si="16"/>
        <v>3.7621449087879382E-4</v>
      </c>
      <c r="Y50">
        <f t="shared" si="17"/>
        <v>8.2322402702315402E-6</v>
      </c>
      <c r="Z50">
        <f t="shared" si="18"/>
        <v>4.3877729587412864E-4</v>
      </c>
      <c r="AB50">
        <f t="shared" si="19"/>
        <v>-1931.0523105219236</v>
      </c>
      <c r="AC50">
        <f t="shared" si="2"/>
        <v>-1731.6337577036022</v>
      </c>
      <c r="AE50">
        <f t="shared" si="3"/>
        <v>0</v>
      </c>
      <c r="AF50">
        <f t="shared" si="24"/>
        <v>0</v>
      </c>
      <c r="AG50">
        <f t="shared" si="24"/>
        <v>-1.0969432396853216E-2</v>
      </c>
      <c r="AH50">
        <f t="shared" si="5"/>
        <v>-376.21449087879381</v>
      </c>
      <c r="AI50">
        <f t="shared" si="25"/>
        <v>-376.22546031119066</v>
      </c>
      <c r="AJ50">
        <f t="shared" si="7"/>
        <v>-199.41855281832136</v>
      </c>
      <c r="AK50">
        <f t="shared" si="22"/>
        <v>-135.17366173653465</v>
      </c>
      <c r="AL50">
        <f t="shared" si="26"/>
        <v>-710.81767486604667</v>
      </c>
      <c r="AN50">
        <f t="shared" si="27"/>
        <v>0</v>
      </c>
      <c r="AO50">
        <f t="shared" si="27"/>
        <v>0</v>
      </c>
      <c r="AP50">
        <f t="shared" si="27"/>
        <v>-1.364053588098094E-4</v>
      </c>
      <c r="AQ50">
        <f t="shared" si="27"/>
        <v>-4.67824320905547</v>
      </c>
      <c r="AR50">
        <f t="shared" si="27"/>
        <v>-4.67837961441428</v>
      </c>
      <c r="AS50">
        <f t="shared" si="27"/>
        <v>-2.4797781932927885</v>
      </c>
      <c r="AT50">
        <f t="shared" si="27"/>
        <v>-1.6808902378665653</v>
      </c>
      <c r="AU50">
        <f t="shared" si="23"/>
        <v>-8.8390480455736338</v>
      </c>
      <c r="AW50">
        <v>47</v>
      </c>
      <c r="AX50">
        <f>IF(Z50&gt;0, (R50*SUMPRODUCT(K50:$K$98, X50:$X$98)-K50*$AZ$3)/Z50, 0)</f>
        <v>-3946498.0845325082</v>
      </c>
    </row>
    <row r="51" spans="5:50" x14ac:dyDescent="0.25">
      <c r="E51">
        <v>2051</v>
      </c>
      <c r="F51" s="5">
        <v>3.5571999999999999E-2</v>
      </c>
      <c r="G51" s="5"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1.1102716579234095E-2</v>
      </c>
      <c r="L51" s="2">
        <v>48</v>
      </c>
      <c r="M51" s="6">
        <v>0.46737994300000002</v>
      </c>
      <c r="Q51" s="4">
        <f t="shared" si="21"/>
        <v>25</v>
      </c>
      <c r="R51">
        <f t="shared" si="0"/>
        <v>1000000</v>
      </c>
      <c r="S51">
        <f t="shared" si="1"/>
        <v>-6758508.0248682238</v>
      </c>
      <c r="U51">
        <f t="shared" si="13"/>
        <v>0.46737994300000002</v>
      </c>
      <c r="V51">
        <f t="shared" si="14"/>
        <v>0.01</v>
      </c>
      <c r="W51">
        <f t="shared" si="15"/>
        <v>4.3877729587412864E-4</v>
      </c>
      <c r="X51">
        <f t="shared" si="16"/>
        <v>2.050757075353444E-4</v>
      </c>
      <c r="Y51">
        <f t="shared" si="17"/>
        <v>4.3877729587412869E-6</v>
      </c>
      <c r="Z51">
        <f t="shared" si="18"/>
        <v>2.2931381538004295E-4</v>
      </c>
      <c r="AB51">
        <f t="shared" si="19"/>
        <v>-1731.6337577036022</v>
      </c>
      <c r="AC51">
        <f t="shared" si="2"/>
        <v>-1549.8192614591705</v>
      </c>
      <c r="AE51">
        <f t="shared" si="3"/>
        <v>0</v>
      </c>
      <c r="AF51">
        <f t="shared" si="24"/>
        <v>0</v>
      </c>
      <c r="AG51">
        <f t="shared" si="24"/>
        <v>-5.7328453845010736E-3</v>
      </c>
      <c r="AH51">
        <f t="shared" si="5"/>
        <v>-205.07570753534441</v>
      </c>
      <c r="AI51">
        <f t="shared" si="25"/>
        <v>-205.08144038072891</v>
      </c>
      <c r="AJ51">
        <f t="shared" si="7"/>
        <v>-181.81449624443167</v>
      </c>
      <c r="AK51">
        <f t="shared" si="22"/>
        <v>-121.21436303925216</v>
      </c>
      <c r="AL51">
        <f t="shared" si="26"/>
        <v>-508.11029966441276</v>
      </c>
      <c r="AN51">
        <f t="shared" si="27"/>
        <v>0</v>
      </c>
      <c r="AO51">
        <f t="shared" si="27"/>
        <v>0</v>
      </c>
      <c r="AP51">
        <f t="shared" si="27"/>
        <v>-6.3650157496685726E-5</v>
      </c>
      <c r="AQ51">
        <f t="shared" si="27"/>
        <v>-2.276897458050831</v>
      </c>
      <c r="AR51">
        <f t="shared" si="27"/>
        <v>-2.2769611082083276</v>
      </c>
      <c r="AS51">
        <f t="shared" si="27"/>
        <v>-2.0186348217981465</v>
      </c>
      <c r="AT51">
        <f t="shared" si="27"/>
        <v>-1.3458087181572056</v>
      </c>
      <c r="AU51">
        <f t="shared" si="23"/>
        <v>-5.6414046481636797</v>
      </c>
      <c r="AW51">
        <v>48</v>
      </c>
      <c r="AX51">
        <f>IF(Z51&gt;0, (R51*SUMPRODUCT(K51:$K$98, X51:$X$98)-K51*$AZ$3)/Z51, 0)</f>
        <v>-6758508.0248682238</v>
      </c>
    </row>
    <row r="52" spans="5:50" x14ac:dyDescent="0.25">
      <c r="E52">
        <v>2052</v>
      </c>
      <c r="F52" s="5">
        <v>3.5571999999999999E-2</v>
      </c>
      <c r="G52" s="5"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9.9131398028875842E-3</v>
      </c>
      <c r="L52" s="2">
        <v>49</v>
      </c>
      <c r="M52" s="6">
        <v>0.47825477199999999</v>
      </c>
      <c r="Q52" s="4">
        <f t="shared" si="21"/>
        <v>25</v>
      </c>
      <c r="R52">
        <f t="shared" si="0"/>
        <v>1000000</v>
      </c>
      <c r="S52">
        <f t="shared" si="1"/>
        <v>-11807258.831782335</v>
      </c>
      <c r="U52">
        <f t="shared" si="13"/>
        <v>0.47825477199999999</v>
      </c>
      <c r="V52">
        <f t="shared" si="14"/>
        <v>0.01</v>
      </c>
      <c r="W52">
        <f t="shared" si="15"/>
        <v>2.2931381538004295E-4</v>
      </c>
      <c r="X52">
        <f t="shared" si="16"/>
        <v>1.0967042649103254E-4</v>
      </c>
      <c r="Y52">
        <f t="shared" si="17"/>
        <v>2.2931381538004295E-6</v>
      </c>
      <c r="Z52">
        <f t="shared" si="18"/>
        <v>1.1735025073520999E-4</v>
      </c>
      <c r="AB52">
        <f t="shared" si="19"/>
        <v>-1549.8192614591705</v>
      </c>
      <c r="AC52">
        <f t="shared" si="2"/>
        <v>-1385.5847844051796</v>
      </c>
      <c r="AE52">
        <f t="shared" si="3"/>
        <v>0</v>
      </c>
      <c r="AF52">
        <f t="shared" si="24"/>
        <v>0</v>
      </c>
      <c r="AG52">
        <f t="shared" si="24"/>
        <v>-2.9337562683802495E-3</v>
      </c>
      <c r="AH52">
        <f t="shared" si="5"/>
        <v>-109.67042649103254</v>
      </c>
      <c r="AI52">
        <f t="shared" si="25"/>
        <v>-109.67336024730092</v>
      </c>
      <c r="AJ52">
        <f t="shared" si="7"/>
        <v>-164.23447705399099</v>
      </c>
      <c r="AK52">
        <f t="shared" si="22"/>
        <v>-108.48734830214195</v>
      </c>
      <c r="AL52">
        <f t="shared" si="26"/>
        <v>-382.3951856034339</v>
      </c>
      <c r="AN52">
        <f t="shared" si="27"/>
        <v>0</v>
      </c>
      <c r="AO52">
        <f t="shared" si="27"/>
        <v>0</v>
      </c>
      <c r="AP52">
        <f t="shared" si="27"/>
        <v>-2.90827360360512E-5</v>
      </c>
      <c r="AQ52">
        <f t="shared" si="27"/>
        <v>-1.0871782700479116</v>
      </c>
      <c r="AR52">
        <f t="shared" si="27"/>
        <v>-1.0872073527839476</v>
      </c>
      <c r="AS52">
        <f t="shared" si="27"/>
        <v>-1.6280793314903457</v>
      </c>
      <c r="AT52">
        <f t="shared" si="27"/>
        <v>-1.0754502505636923</v>
      </c>
      <c r="AU52">
        <f t="shared" si="23"/>
        <v>-3.790736934837986</v>
      </c>
      <c r="AW52">
        <v>49</v>
      </c>
      <c r="AX52">
        <f>IF(Z52&gt;0, (R52*SUMPRODUCT(K52:$K$98, X52:$X$98)-K52*$AZ$3)/Z52, 0)</f>
        <v>-11807258.831782335</v>
      </c>
    </row>
    <row r="53" spans="5:50" x14ac:dyDescent="0.25">
      <c r="E53">
        <v>2053</v>
      </c>
      <c r="F53" s="5">
        <v>3.5571999999999999E-2</v>
      </c>
      <c r="G53" s="5"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8.8510176811496272E-3</v>
      </c>
      <c r="L53" s="2">
        <v>50</v>
      </c>
      <c r="M53" s="6">
        <v>0.48949088600000001</v>
      </c>
      <c r="Q53" s="4">
        <f t="shared" si="21"/>
        <v>25</v>
      </c>
      <c r="R53">
        <f t="shared" si="0"/>
        <v>1000000</v>
      </c>
      <c r="S53">
        <f t="shared" si="1"/>
        <v>-21077787.217151832</v>
      </c>
      <c r="U53">
        <f t="shared" si="13"/>
        <v>0.48949088600000001</v>
      </c>
      <c r="V53">
        <f t="shared" si="14"/>
        <v>0.01</v>
      </c>
      <c r="W53">
        <f t="shared" si="15"/>
        <v>1.1735025073520999E-4</v>
      </c>
      <c r="X53">
        <f t="shared" si="16"/>
        <v>5.744187820470009E-5</v>
      </c>
      <c r="Y53">
        <f t="shared" si="17"/>
        <v>1.1735025073520999E-6</v>
      </c>
      <c r="Z53">
        <f t="shared" si="18"/>
        <v>5.8734870023157796E-5</v>
      </c>
      <c r="AB53">
        <f t="shared" si="19"/>
        <v>-1385.5847844051796</v>
      </c>
      <c r="AC53">
        <f t="shared" si="2"/>
        <v>-1238.0010925751897</v>
      </c>
      <c r="AE53">
        <f t="shared" si="3"/>
        <v>0</v>
      </c>
      <c r="AF53">
        <f t="shared" si="24"/>
        <v>0</v>
      </c>
      <c r="AG53">
        <f t="shared" si="24"/>
        <v>-1.4683717505789449E-3</v>
      </c>
      <c r="AH53">
        <f t="shared" si="5"/>
        <v>-57.441878204700089</v>
      </c>
      <c r="AI53">
        <f t="shared" si="25"/>
        <v>-57.443346576450665</v>
      </c>
      <c r="AJ53">
        <f t="shared" si="7"/>
        <v>-147.5836918299899</v>
      </c>
      <c r="AK53">
        <f t="shared" si="22"/>
        <v>-96.990934908362576</v>
      </c>
      <c r="AL53">
        <f t="shared" si="26"/>
        <v>-302.01797331480316</v>
      </c>
      <c r="AN53">
        <f t="shared" si="27"/>
        <v>0</v>
      </c>
      <c r="AO53">
        <f t="shared" si="27"/>
        <v>0</v>
      </c>
      <c r="AP53">
        <f t="shared" si="27"/>
        <v>-1.2996584326874871E-5</v>
      </c>
      <c r="AQ53">
        <f t="shared" si="27"/>
        <v>-0.50841907962824384</v>
      </c>
      <c r="AR53">
        <f t="shared" si="27"/>
        <v>-0.50843207621257069</v>
      </c>
      <c r="AS53">
        <f t="shared" si="27"/>
        <v>-1.3062658658365784</v>
      </c>
      <c r="AT53">
        <f t="shared" si="27"/>
        <v>-0.85846847978514973</v>
      </c>
      <c r="AU53">
        <f t="shared" si="23"/>
        <v>-2.6731664218342992</v>
      </c>
      <c r="AW53">
        <v>50</v>
      </c>
      <c r="AX53">
        <f>IF(Z53&gt;0, (R53*SUMPRODUCT(K53:$K$98, X53:$X$98)-K53*$AZ$3)/Z53, 0)</f>
        <v>-21077787.217151832</v>
      </c>
    </row>
    <row r="54" spans="5:50" x14ac:dyDescent="0.25">
      <c r="E54">
        <v>2054</v>
      </c>
      <c r="F54" s="5">
        <v>3.5571999999999999E-2</v>
      </c>
      <c r="G54" s="5"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7.9026943581693102E-3</v>
      </c>
      <c r="L54" s="2">
        <v>51</v>
      </c>
      <c r="M54" s="6">
        <v>0.50154699899999999</v>
      </c>
      <c r="Q54" s="4">
        <f t="shared" si="21"/>
        <v>25</v>
      </c>
      <c r="R54">
        <f t="shared" si="0"/>
        <v>1000000</v>
      </c>
      <c r="S54">
        <f t="shared" si="1"/>
        <v>-38542962.389451548</v>
      </c>
      <c r="U54">
        <f t="shared" si="13"/>
        <v>0.50154699899999999</v>
      </c>
      <c r="V54">
        <f t="shared" si="14"/>
        <v>0.01</v>
      </c>
      <c r="W54">
        <f t="shared" si="15"/>
        <v>5.8734870023157796E-5</v>
      </c>
      <c r="X54">
        <f t="shared" si="16"/>
        <v>2.9458297796769854E-5</v>
      </c>
      <c r="Y54">
        <f t="shared" si="17"/>
        <v>5.8734870023157798E-7</v>
      </c>
      <c r="Z54">
        <f t="shared" si="18"/>
        <v>2.8689223526156365E-5</v>
      </c>
      <c r="AB54">
        <f t="shared" si="19"/>
        <v>-1238.0010925751897</v>
      </c>
      <c r="AC54">
        <f t="shared" si="2"/>
        <v>-1105.7676633512133</v>
      </c>
      <c r="AE54">
        <f t="shared" si="3"/>
        <v>0</v>
      </c>
      <c r="AF54">
        <f t="shared" si="24"/>
        <v>0</v>
      </c>
      <c r="AG54">
        <f t="shared" si="24"/>
        <v>-7.1723058815390916E-4</v>
      </c>
      <c r="AH54">
        <f t="shared" si="5"/>
        <v>-29.458297796769852</v>
      </c>
      <c r="AI54">
        <f t="shared" si="25"/>
        <v>-29.459015027358006</v>
      </c>
      <c r="AJ54">
        <f t="shared" si="7"/>
        <v>-132.23342922397637</v>
      </c>
      <c r="AK54">
        <f t="shared" si="22"/>
        <v>-86.660076480263285</v>
      </c>
      <c r="AL54">
        <f t="shared" si="26"/>
        <v>-248.35252073159768</v>
      </c>
      <c r="AN54">
        <f t="shared" si="27"/>
        <v>0</v>
      </c>
      <c r="AO54">
        <f t="shared" si="27"/>
        <v>0</v>
      </c>
      <c r="AP54">
        <f t="shared" si="27"/>
        <v>-5.6680541225103537E-6</v>
      </c>
      <c r="AQ54">
        <f t="shared" si="27"/>
        <v>-0.23279992379980452</v>
      </c>
      <c r="AR54">
        <f t="shared" si="27"/>
        <v>-0.23280559185392705</v>
      </c>
      <c r="AS54">
        <f t="shared" si="27"/>
        <v>-1.0450003750896988</v>
      </c>
      <c r="AT54">
        <f t="shared" si="27"/>
        <v>-0.68484809747909758</v>
      </c>
      <c r="AU54">
        <f t="shared" si="23"/>
        <v>-1.9626540644227237</v>
      </c>
      <c r="AW54">
        <v>51</v>
      </c>
      <c r="AX54">
        <f>IF(Z54&gt;0, (R54*SUMPRODUCT(K54:$K$98, X54:$X$98)-K54*$AZ$3)/Z54, 0)</f>
        <v>-38542962.389451548</v>
      </c>
    </row>
    <row r="55" spans="5:50" x14ac:dyDescent="0.25">
      <c r="E55">
        <v>2055</v>
      </c>
      <c r="F55" s="5">
        <v>3.5571999999999999E-2</v>
      </c>
      <c r="G55" s="5"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7.0559771055083119E-3</v>
      </c>
      <c r="L55" s="2">
        <v>52</v>
      </c>
      <c r="M55" s="6">
        <v>0.51394563599999998</v>
      </c>
      <c r="Q55" s="4">
        <f t="shared" si="21"/>
        <v>25</v>
      </c>
      <c r="R55">
        <f t="shared" si="0"/>
        <v>1000000</v>
      </c>
      <c r="S55">
        <f t="shared" si="1"/>
        <v>-72302511.60460788</v>
      </c>
      <c r="U55">
        <f t="shared" si="13"/>
        <v>0.51394563599999998</v>
      </c>
      <c r="V55">
        <f t="shared" si="14"/>
        <v>0.01</v>
      </c>
      <c r="W55">
        <f t="shared" si="15"/>
        <v>2.8689223526156365E-5</v>
      </c>
      <c r="X55">
        <f t="shared" si="16"/>
        <v>1.4744701231496595E-5</v>
      </c>
      <c r="Y55">
        <f t="shared" si="17"/>
        <v>2.8689223526156367E-7</v>
      </c>
      <c r="Z55">
        <f t="shared" si="18"/>
        <v>1.3657630059398206E-5</v>
      </c>
      <c r="AB55">
        <f t="shared" si="19"/>
        <v>-1105.7676633512133</v>
      </c>
      <c r="AC55">
        <f t="shared" si="2"/>
        <v>-987.48095586108013</v>
      </c>
      <c r="AE55">
        <f t="shared" si="3"/>
        <v>0</v>
      </c>
      <c r="AF55">
        <f t="shared" si="24"/>
        <v>0</v>
      </c>
      <c r="AG55">
        <f t="shared" si="24"/>
        <v>-3.4144075148495514E-4</v>
      </c>
      <c r="AH55">
        <f t="shared" si="5"/>
        <v>-14.744701231496595</v>
      </c>
      <c r="AI55">
        <f t="shared" si="25"/>
        <v>-14.745042672248081</v>
      </c>
      <c r="AJ55">
        <f t="shared" si="7"/>
        <v>-118.28670749013315</v>
      </c>
      <c r="AK55">
        <f t="shared" si="22"/>
        <v>-77.403736434584943</v>
      </c>
      <c r="AL55">
        <f t="shared" si="26"/>
        <v>-210.43548659696617</v>
      </c>
      <c r="AN55">
        <f t="shared" si="27"/>
        <v>0</v>
      </c>
      <c r="AO55">
        <f t="shared" si="27"/>
        <v>0</v>
      </c>
      <c r="AP55">
        <f t="shared" si="27"/>
        <v>-2.4091981253653965E-6</v>
      </c>
      <c r="AQ55">
        <f t="shared" si="27"/>
        <v>-0.10403827431700019</v>
      </c>
      <c r="AR55">
        <f t="shared" si="27"/>
        <v>-0.10404068351512556</v>
      </c>
      <c r="AS55">
        <f t="shared" si="27"/>
        <v>-0.83462829993633814</v>
      </c>
      <c r="AT55">
        <f t="shared" si="27"/>
        <v>-0.54615899216323094</v>
      </c>
      <c r="AU55">
        <f t="shared" si="23"/>
        <v>-1.4848279756146945</v>
      </c>
      <c r="AW55">
        <v>52</v>
      </c>
      <c r="AX55">
        <f>IF(Z55&gt;0, (R55*SUMPRODUCT(K55:$K$98, X55:$X$98)-K55*$AZ$3)/Z55, 0)</f>
        <v>-72302511.60460788</v>
      </c>
    </row>
    <row r="56" spans="5:50" x14ac:dyDescent="0.25">
      <c r="E56">
        <v>2056</v>
      </c>
      <c r="F56" s="5">
        <v>3.5571999999999999E-2</v>
      </c>
      <c r="G56" s="5"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6.2999795584895634E-3</v>
      </c>
      <c r="L56" s="2">
        <v>53</v>
      </c>
      <c r="M56" s="6">
        <v>0.52707773400000002</v>
      </c>
      <c r="Q56" s="4">
        <f t="shared" si="21"/>
        <v>25</v>
      </c>
      <c r="R56">
        <f t="shared" si="0"/>
        <v>1000000</v>
      </c>
      <c r="S56">
        <f t="shared" si="1"/>
        <v>-139466194.62107676</v>
      </c>
      <c r="U56">
        <f t="shared" si="13"/>
        <v>0.52707773400000002</v>
      </c>
      <c r="V56">
        <f t="shared" si="14"/>
        <v>0.01</v>
      </c>
      <c r="W56">
        <f t="shared" si="15"/>
        <v>1.3657630059398206E-5</v>
      </c>
      <c r="X56">
        <f t="shared" si="16"/>
        <v>7.1986327035178918E-6</v>
      </c>
      <c r="Y56">
        <f t="shared" si="17"/>
        <v>1.3657630059398206E-7</v>
      </c>
      <c r="Z56">
        <f t="shared" si="18"/>
        <v>6.3224210552863315E-6</v>
      </c>
      <c r="AB56">
        <f t="shared" si="19"/>
        <v>-987.48095586108013</v>
      </c>
      <c r="AC56">
        <f t="shared" si="2"/>
        <v>-881.76400537295706</v>
      </c>
      <c r="AE56">
        <f t="shared" si="3"/>
        <v>0</v>
      </c>
      <c r="AF56">
        <f t="shared" si="24"/>
        <v>0</v>
      </c>
      <c r="AG56">
        <f t="shared" si="24"/>
        <v>-1.5806052638215828E-4</v>
      </c>
      <c r="AH56">
        <f t="shared" si="5"/>
        <v>-7.1986327035178919</v>
      </c>
      <c r="AI56">
        <f t="shared" si="25"/>
        <v>-7.1987907640442739</v>
      </c>
      <c r="AJ56">
        <f t="shared" si="7"/>
        <v>-105.71695048812308</v>
      </c>
      <c r="AK56">
        <f t="shared" si="22"/>
        <v>-69.123666910275617</v>
      </c>
      <c r="AL56">
        <f t="shared" si="26"/>
        <v>-182.03940816244295</v>
      </c>
      <c r="AN56">
        <f t="shared" si="27"/>
        <v>0</v>
      </c>
      <c r="AO56">
        <f t="shared" si="27"/>
        <v>0</v>
      </c>
      <c r="AP56">
        <f t="shared" si="27"/>
        <v>-9.9577808521169754E-7</v>
      </c>
      <c r="AQ56">
        <f t="shared" si="27"/>
        <v>-4.5351238881237182E-2</v>
      </c>
      <c r="AR56">
        <f t="shared" si="27"/>
        <v>-4.5352234659322394E-2</v>
      </c>
      <c r="AS56">
        <f t="shared" si="27"/>
        <v>-0.66601462706102865</v>
      </c>
      <c r="AT56">
        <f t="shared" si="27"/>
        <v>-0.43547768854257785</v>
      </c>
      <c r="AU56">
        <f t="shared" si="23"/>
        <v>-1.1468445502629288</v>
      </c>
      <c r="AW56">
        <v>53</v>
      </c>
      <c r="AX56">
        <f>IF(Z56&gt;0, (R56*SUMPRODUCT(K56:$K$98, X56:$X$98)-K56*$AZ$3)/Z56, 0)</f>
        <v>-139466194.62107676</v>
      </c>
    </row>
    <row r="57" spans="5:50" x14ac:dyDescent="0.25">
      <c r="E57">
        <v>2057</v>
      </c>
      <c r="F57" s="5">
        <v>3.5571999999999999E-2</v>
      </c>
      <c r="G57" s="5"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5.6249817486513955E-3</v>
      </c>
      <c r="L57" s="2">
        <v>54</v>
      </c>
      <c r="M57" s="6">
        <v>0.54097960300000003</v>
      </c>
      <c r="Q57" s="4">
        <f t="shared" si="21"/>
        <v>25</v>
      </c>
      <c r="R57">
        <f t="shared" si="0"/>
        <v>1000000</v>
      </c>
      <c r="S57">
        <f t="shared" si="1"/>
        <v>-277335389.36786938</v>
      </c>
      <c r="U57">
        <f t="shared" si="13"/>
        <v>0.54097960300000003</v>
      </c>
      <c r="V57">
        <f t="shared" si="14"/>
        <v>0.01</v>
      </c>
      <c r="W57">
        <f t="shared" si="15"/>
        <v>6.3224210552863315E-6</v>
      </c>
      <c r="X57">
        <f t="shared" si="16"/>
        <v>3.4203008324876408E-6</v>
      </c>
      <c r="Y57">
        <f t="shared" si="17"/>
        <v>6.322421055286332E-8</v>
      </c>
      <c r="Z57">
        <f t="shared" si="18"/>
        <v>2.8388960122458271E-6</v>
      </c>
      <c r="AB57">
        <f t="shared" si="19"/>
        <v>-881.76400537295706</v>
      </c>
      <c r="AC57">
        <f t="shared" si="2"/>
        <v>-787.32633093108814</v>
      </c>
      <c r="AE57">
        <f t="shared" si="3"/>
        <v>0</v>
      </c>
      <c r="AF57">
        <f t="shared" si="24"/>
        <v>0</v>
      </c>
      <c r="AG57">
        <f t="shared" si="24"/>
        <v>-7.0972400306145678E-5</v>
      </c>
      <c r="AH57">
        <f t="shared" si="5"/>
        <v>-3.4203008324876407</v>
      </c>
      <c r="AI57">
        <f t="shared" si="25"/>
        <v>-3.4203718048879468</v>
      </c>
      <c r="AJ57">
        <f t="shared" si="7"/>
        <v>-94.437674441868921</v>
      </c>
      <c r="AK57">
        <f t="shared" si="22"/>
        <v>-61.723480376106998</v>
      </c>
      <c r="AL57">
        <f t="shared" si="26"/>
        <v>-159.58152662286386</v>
      </c>
      <c r="AN57">
        <f t="shared" si="27"/>
        <v>0</v>
      </c>
      <c r="AO57">
        <f t="shared" si="27"/>
        <v>0</v>
      </c>
      <c r="AP57">
        <f t="shared" si="27"/>
        <v>-3.9921845638005014E-7</v>
      </c>
      <c r="AQ57">
        <f t="shared" si="27"/>
        <v>-1.9239129757640153E-2</v>
      </c>
      <c r="AR57">
        <f t="shared" si="27"/>
        <v>-1.9239528976096532E-2</v>
      </c>
      <c r="AS57">
        <f t="shared" si="27"/>
        <v>-0.53121019512059509</v>
      </c>
      <c r="AT57">
        <f t="shared" si="27"/>
        <v>-0.34719345057884443</v>
      </c>
      <c r="AU57">
        <f t="shared" si="23"/>
        <v>-0.897643174675536</v>
      </c>
      <c r="AW57">
        <v>54</v>
      </c>
      <c r="AX57">
        <f>IF(Z57&gt;0, (R57*SUMPRODUCT(K57:$K$98, X57:$X$98)-K57*$AZ$3)/Z57, 0)</f>
        <v>-277335389.36786938</v>
      </c>
    </row>
    <row r="58" spans="5:50" x14ac:dyDescent="0.25">
      <c r="E58">
        <v>2058</v>
      </c>
      <c r="F58" s="5">
        <v>3.5571999999999999E-2</v>
      </c>
      <c r="G58" s="5"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5.0223051327244602E-3</v>
      </c>
      <c r="L58" s="2">
        <v>55</v>
      </c>
      <c r="M58" s="6">
        <v>0.55513806300000001</v>
      </c>
      <c r="Q58" s="4">
        <f t="shared" si="21"/>
        <v>25</v>
      </c>
      <c r="R58">
        <f t="shared" si="0"/>
        <v>1000000</v>
      </c>
      <c r="S58">
        <f t="shared" si="1"/>
        <v>-569436925.5859288</v>
      </c>
      <c r="U58">
        <f t="shared" si="13"/>
        <v>0.55513806300000001</v>
      </c>
      <c r="V58">
        <f t="shared" si="14"/>
        <v>0.01</v>
      </c>
      <c r="W58">
        <f t="shared" si="15"/>
        <v>2.8388960122458271E-6</v>
      </c>
      <c r="X58">
        <f t="shared" si="16"/>
        <v>1.5759792332965729E-6</v>
      </c>
      <c r="Y58">
        <f t="shared" si="17"/>
        <v>2.838896012245827E-8</v>
      </c>
      <c r="Z58">
        <f t="shared" si="18"/>
        <v>1.234527818826796E-6</v>
      </c>
      <c r="AB58">
        <f t="shared" si="19"/>
        <v>-787.32633093108814</v>
      </c>
      <c r="AC58">
        <f t="shared" si="2"/>
        <v>-702.98572570303315</v>
      </c>
      <c r="AE58">
        <f t="shared" si="3"/>
        <v>0</v>
      </c>
      <c r="AF58">
        <f t="shared" si="24"/>
        <v>0</v>
      </c>
      <c r="AG58">
        <f t="shared" si="24"/>
        <v>-3.0863195470669896E-5</v>
      </c>
      <c r="AH58">
        <f t="shared" si="5"/>
        <v>-1.575979233296573</v>
      </c>
      <c r="AI58">
        <f t="shared" si="25"/>
        <v>-1.5760100964920436</v>
      </c>
      <c r="AJ58">
        <f t="shared" si="7"/>
        <v>-84.340605228054983</v>
      </c>
      <c r="AK58">
        <f t="shared" si="22"/>
        <v>-55.112843165176173</v>
      </c>
      <c r="AL58">
        <f t="shared" si="26"/>
        <v>-141.0294584897232</v>
      </c>
      <c r="AN58">
        <f t="shared" si="27"/>
        <v>0</v>
      </c>
      <c r="AO58">
        <f t="shared" si="27"/>
        <v>0</v>
      </c>
      <c r="AP58">
        <f t="shared" si="27"/>
        <v>-1.5500438502462372E-7</v>
      </c>
      <c r="AQ58">
        <f t="shared" si="27"/>
        <v>-7.9150485924525376E-3</v>
      </c>
      <c r="AR58">
        <f t="shared" si="27"/>
        <v>-7.9152035968375629E-3</v>
      </c>
      <c r="AS58">
        <f t="shared" si="27"/>
        <v>-0.42358425453394799</v>
      </c>
      <c r="AT58">
        <f t="shared" si="27"/>
        <v>-0.2767935151075025</v>
      </c>
      <c r="AU58">
        <f t="shared" si="23"/>
        <v>-0.70829297323828799</v>
      </c>
      <c r="AW58">
        <v>55</v>
      </c>
      <c r="AX58">
        <f>IF(Z58&gt;0, (R58*SUMPRODUCT(K58:$K$98, X58:$X$98)-K58*$AZ$3)/Z58, 0)</f>
        <v>-569436925.5859288</v>
      </c>
    </row>
    <row r="59" spans="5:50" x14ac:dyDescent="0.25">
      <c r="E59">
        <v>2059</v>
      </c>
      <c r="F59" s="5">
        <v>3.5571999999999999E-2</v>
      </c>
      <c r="G59" s="5"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4.4842010113611249E-3</v>
      </c>
      <c r="L59" s="2">
        <v>56</v>
      </c>
      <c r="M59" s="6">
        <v>0.569934367</v>
      </c>
      <c r="Q59" s="4">
        <f t="shared" si="21"/>
        <v>25</v>
      </c>
      <c r="R59">
        <f t="shared" si="0"/>
        <v>1000000</v>
      </c>
      <c r="S59">
        <f t="shared" si="1"/>
        <v>-1210361123.5784044</v>
      </c>
      <c r="U59">
        <f t="shared" si="13"/>
        <v>0.569934367</v>
      </c>
      <c r="V59">
        <f t="shared" si="14"/>
        <v>0.01</v>
      </c>
      <c r="W59">
        <f t="shared" si="15"/>
        <v>1.234527818826796E-6</v>
      </c>
      <c r="X59">
        <f t="shared" si="16"/>
        <v>7.0359983096694067E-7</v>
      </c>
      <c r="Y59">
        <f t="shared" si="17"/>
        <v>1.234527818826796E-8</v>
      </c>
      <c r="Z59">
        <f t="shared" si="18"/>
        <v>5.1858270967158729E-7</v>
      </c>
      <c r="AB59">
        <f t="shared" si="19"/>
        <v>-702.98572570303315</v>
      </c>
      <c r="AC59">
        <f t="shared" si="2"/>
        <v>-627.67235114643586</v>
      </c>
      <c r="AE59">
        <f t="shared" si="3"/>
        <v>0</v>
      </c>
      <c r="AF59">
        <f t="shared" si="24"/>
        <v>0</v>
      </c>
      <c r="AG59">
        <f t="shared" si="24"/>
        <v>-1.2964567741789682E-5</v>
      </c>
      <c r="AH59">
        <f t="shared" si="5"/>
        <v>-0.70359983096694068</v>
      </c>
      <c r="AI59">
        <f t="shared" si="25"/>
        <v>-0.70361279553468248</v>
      </c>
      <c r="AJ59">
        <f t="shared" si="7"/>
        <v>-75.313374556597296</v>
      </c>
      <c r="AK59">
        <f t="shared" si="22"/>
        <v>-49.209000799212326</v>
      </c>
      <c r="AL59">
        <f t="shared" si="26"/>
        <v>-125.2259881513443</v>
      </c>
      <c r="AN59">
        <f t="shared" si="27"/>
        <v>0</v>
      </c>
      <c r="AO59">
        <f t="shared" si="27"/>
        <v>0</v>
      </c>
      <c r="AP59">
        <f t="shared" si="27"/>
        <v>-5.8135727779593105E-8</v>
      </c>
      <c r="AQ59">
        <f t="shared" si="27"/>
        <v>-3.1550830736154717E-3</v>
      </c>
      <c r="AR59">
        <f t="shared" si="27"/>
        <v>-3.1551412093432517E-3</v>
      </c>
      <c r="AS59">
        <f t="shared" si="27"/>
        <v>-0.33772031035571282</v>
      </c>
      <c r="AT59">
        <f t="shared" si="27"/>
        <v>-0.22066305115189833</v>
      </c>
      <c r="AU59">
        <f t="shared" si="23"/>
        <v>-0.56153850271695438</v>
      </c>
      <c r="AW59">
        <v>56</v>
      </c>
      <c r="AX59">
        <f>IF(Z59&gt;0, (R59*SUMPRODUCT(K59:$K$98, X59:$X$98)-K59*$AZ$3)/Z59, 0)</f>
        <v>-1210361123.5784044</v>
      </c>
    </row>
    <row r="60" spans="5:50" x14ac:dyDescent="0.25">
      <c r="E60">
        <v>2060</v>
      </c>
      <c r="F60" s="5">
        <v>3.5571999999999999E-2</v>
      </c>
      <c r="G60" s="5"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4.0037509030010042E-3</v>
      </c>
      <c r="L60" s="2">
        <v>57</v>
      </c>
      <c r="M60" s="6">
        <v>0.58483052300000005</v>
      </c>
      <c r="Q60" s="4">
        <f t="shared" si="21"/>
        <v>25</v>
      </c>
      <c r="R60">
        <f t="shared" si="0"/>
        <v>1000000</v>
      </c>
      <c r="S60">
        <f t="shared" si="1"/>
        <v>-2667240930.3450341</v>
      </c>
      <c r="U60">
        <f t="shared" si="13"/>
        <v>0.58483052300000005</v>
      </c>
      <c r="V60">
        <f t="shared" si="14"/>
        <v>0.01</v>
      </c>
      <c r="W60">
        <f t="shared" si="15"/>
        <v>5.1858270967158729E-7</v>
      </c>
      <c r="X60">
        <f t="shared" si="16"/>
        <v>3.0328299731599159E-7</v>
      </c>
      <c r="Y60">
        <f t="shared" si="17"/>
        <v>5.1858270967158733E-9</v>
      </c>
      <c r="Z60">
        <f t="shared" si="18"/>
        <v>2.1011388525887982E-7</v>
      </c>
      <c r="AB60">
        <f t="shared" si="19"/>
        <v>-627.67235114643586</v>
      </c>
      <c r="AC60">
        <f t="shared" si="2"/>
        <v>-560.42435479630433</v>
      </c>
      <c r="AE60">
        <f t="shared" si="3"/>
        <v>0</v>
      </c>
      <c r="AF60">
        <f t="shared" si="24"/>
        <v>0</v>
      </c>
      <c r="AG60">
        <f t="shared" si="24"/>
        <v>-5.2528471314719954E-6</v>
      </c>
      <c r="AH60">
        <f t="shared" si="5"/>
        <v>-0.30328299731599156</v>
      </c>
      <c r="AI60">
        <f t="shared" si="25"/>
        <v>-0.30328825016312305</v>
      </c>
      <c r="AJ60">
        <f t="shared" si="7"/>
        <v>-67.24799635013153</v>
      </c>
      <c r="AK60">
        <f t="shared" si="22"/>
        <v>-43.937064580250514</v>
      </c>
      <c r="AL60">
        <f t="shared" si="26"/>
        <v>-111.48834918054516</v>
      </c>
      <c r="AN60">
        <f t="shared" si="27"/>
        <v>0</v>
      </c>
      <c r="AO60">
        <f t="shared" si="27"/>
        <v>0</v>
      </c>
      <c r="AP60">
        <f t="shared" si="27"/>
        <v>-2.1031091445957236E-8</v>
      </c>
      <c r="AQ60">
        <f t="shared" si="27"/>
        <v>-1.2142695743687525E-3</v>
      </c>
      <c r="AR60">
        <f t="shared" si="27"/>
        <v>-1.2142906054601983E-3</v>
      </c>
      <c r="AS60">
        <f t="shared" si="27"/>
        <v>-0.26924422611184734</v>
      </c>
      <c r="AT60">
        <f t="shared" si="27"/>
        <v>-0.17591306198839143</v>
      </c>
      <c r="AU60">
        <f t="shared" si="23"/>
        <v>-0.44637157870569893</v>
      </c>
      <c r="AW60">
        <v>57</v>
      </c>
      <c r="AX60">
        <f>IF(Z60&gt;0, (R60*SUMPRODUCT(K60:$K$98, X60:$X$98)-K60*$AZ$3)/Z60, 0)</f>
        <v>-2667240930.3450341</v>
      </c>
    </row>
    <row r="61" spans="5:50" x14ac:dyDescent="0.25">
      <c r="E61">
        <v>2061</v>
      </c>
      <c r="F61" s="5">
        <v>3.5571999999999999E-2</v>
      </c>
      <c r="G61" s="5"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3.5747775919651821E-3</v>
      </c>
      <c r="L61" s="2">
        <v>58</v>
      </c>
      <c r="M61" s="6">
        <v>0.59948279800000004</v>
      </c>
      <c r="Q61" s="4">
        <f t="shared" si="21"/>
        <v>25</v>
      </c>
      <c r="R61">
        <f t="shared" si="0"/>
        <v>1000000</v>
      </c>
      <c r="S61">
        <f t="shared" si="1"/>
        <v>-6098245892.314559</v>
      </c>
      <c r="U61">
        <f t="shared" si="13"/>
        <v>0.59948279800000004</v>
      </c>
      <c r="V61">
        <f t="shared" si="14"/>
        <v>0.01</v>
      </c>
      <c r="W61">
        <f t="shared" si="15"/>
        <v>2.1011388525887982E-7</v>
      </c>
      <c r="X61">
        <f t="shared" si="16"/>
        <v>1.2595965983364425E-7</v>
      </c>
      <c r="Y61">
        <f t="shared" si="17"/>
        <v>2.1011388525887983E-9</v>
      </c>
      <c r="Z61">
        <f t="shared" si="18"/>
        <v>8.2053086572646783E-8</v>
      </c>
      <c r="AB61">
        <f t="shared" si="19"/>
        <v>-560.42435479630433</v>
      </c>
      <c r="AC61">
        <f t="shared" si="2"/>
        <v>-500.37989814337413</v>
      </c>
      <c r="AE61">
        <f t="shared" si="3"/>
        <v>0</v>
      </c>
      <c r="AF61">
        <f t="shared" si="24"/>
        <v>0</v>
      </c>
      <c r="AG61">
        <f t="shared" si="24"/>
        <v>-2.0513271643161695E-6</v>
      </c>
      <c r="AH61">
        <f t="shared" si="5"/>
        <v>-0.12595965983364424</v>
      </c>
      <c r="AI61">
        <f t="shared" si="25"/>
        <v>-0.12596171116080856</v>
      </c>
      <c r="AJ61">
        <f t="shared" si="7"/>
        <v>-60.044456652930194</v>
      </c>
      <c r="AK61">
        <f t="shared" si="22"/>
        <v>-39.229704835741309</v>
      </c>
      <c r="AL61">
        <f t="shared" si="26"/>
        <v>-99.400123199832308</v>
      </c>
      <c r="AN61">
        <f t="shared" si="27"/>
        <v>0</v>
      </c>
      <c r="AO61">
        <f t="shared" si="27"/>
        <v>0</v>
      </c>
      <c r="AP61">
        <f t="shared" si="27"/>
        <v>-7.3330383807869213E-9</v>
      </c>
      <c r="AQ61">
        <f t="shared" si="27"/>
        <v>-4.5027776946486819E-4</v>
      </c>
      <c r="AR61">
        <f t="shared" si="27"/>
        <v>-4.5028510250324903E-4</v>
      </c>
      <c r="AS61">
        <f t="shared" si="27"/>
        <v>-0.21464557816461954</v>
      </c>
      <c r="AT61">
        <f t="shared" si="27"/>
        <v>-0.14023746978621618</v>
      </c>
      <c r="AU61">
        <f t="shared" si="23"/>
        <v>-0.35533333305333897</v>
      </c>
      <c r="AW61">
        <v>58</v>
      </c>
      <c r="AX61">
        <f>IF(Z61&gt;0, (R61*SUMPRODUCT(K61:$K$98, X61:$X$98)-K61*$AZ$3)/Z61, 0)</f>
        <v>-6098245892.314559</v>
      </c>
    </row>
    <row r="62" spans="5:50" x14ac:dyDescent="0.25">
      <c r="E62">
        <v>2062</v>
      </c>
      <c r="F62" s="5">
        <v>3.5571999999999999E-2</v>
      </c>
      <c r="G62" s="5"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3.1917657071117694E-3</v>
      </c>
      <c r="L62" s="2">
        <v>59</v>
      </c>
      <c r="M62" s="6">
        <v>0.61448546299999995</v>
      </c>
      <c r="Q62" s="4">
        <f t="shared" si="21"/>
        <v>25</v>
      </c>
      <c r="R62">
        <f t="shared" si="0"/>
        <v>1000000</v>
      </c>
      <c r="S62">
        <f t="shared" si="1"/>
        <v>-14499750210.069494</v>
      </c>
      <c r="U62">
        <f t="shared" si="13"/>
        <v>0.61448546299999995</v>
      </c>
      <c r="V62">
        <f t="shared" si="14"/>
        <v>0.01</v>
      </c>
      <c r="W62">
        <f t="shared" si="15"/>
        <v>8.2053086572646783E-8</v>
      </c>
      <c r="X62">
        <f t="shared" si="16"/>
        <v>5.0420428893171939E-8</v>
      </c>
      <c r="Y62">
        <f t="shared" si="17"/>
        <v>8.2053086572646784E-10</v>
      </c>
      <c r="Z62">
        <f t="shared" si="18"/>
        <v>3.0812126813748376E-8</v>
      </c>
      <c r="AB62">
        <f t="shared" si="19"/>
        <v>-500.37989814337413</v>
      </c>
      <c r="AC62">
        <f t="shared" si="2"/>
        <v>-446.76814224033592</v>
      </c>
      <c r="AE62">
        <f t="shared" si="3"/>
        <v>0</v>
      </c>
      <c r="AF62">
        <f t="shared" si="24"/>
        <v>0</v>
      </c>
      <c r="AG62">
        <f t="shared" si="24"/>
        <v>-7.7030317034370937E-7</v>
      </c>
      <c r="AH62">
        <f t="shared" si="5"/>
        <v>-5.0420428893171935E-2</v>
      </c>
      <c r="AI62">
        <f t="shared" si="25"/>
        <v>-5.0421199196342283E-2</v>
      </c>
      <c r="AJ62">
        <f t="shared" si="7"/>
        <v>-53.611755903038215</v>
      </c>
      <c r="AK62">
        <f t="shared" si="22"/>
        <v>-35.02659287003619</v>
      </c>
      <c r="AL62">
        <f t="shared" si="26"/>
        <v>-88.688769972270748</v>
      </c>
      <c r="AN62">
        <f t="shared" si="27"/>
        <v>0</v>
      </c>
      <c r="AO62">
        <f t="shared" si="27"/>
        <v>0</v>
      </c>
      <c r="AP62">
        <f t="shared" si="27"/>
        <v>-2.4586272431825273E-9</v>
      </c>
      <c r="AQ62">
        <f t="shared" si="27"/>
        <v>-1.6093019587909362E-4</v>
      </c>
      <c r="AR62">
        <f t="shared" si="27"/>
        <v>-1.6093265450633679E-4</v>
      </c>
      <c r="AS62">
        <f t="shared" si="27"/>
        <v>-0.17111616398936436</v>
      </c>
      <c r="AT62">
        <f t="shared" si="27"/>
        <v>-0.11179667795954712</v>
      </c>
      <c r="AU62">
        <f t="shared" si="23"/>
        <v>-0.28307377460341782</v>
      </c>
      <c r="AW62">
        <v>59</v>
      </c>
      <c r="AX62">
        <f>IF(Z62&gt;0, (R62*SUMPRODUCT(K62:$K$98, X62:$X$98)-K62*$AZ$3)/Z62, 0)</f>
        <v>-14499750210.069494</v>
      </c>
    </row>
    <row r="63" spans="5:50" x14ac:dyDescent="0.25">
      <c r="E63">
        <v>2063</v>
      </c>
      <c r="F63" s="5">
        <v>3.5571999999999999E-2</v>
      </c>
      <c r="G63" s="5"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2.8497908099212226E-3</v>
      </c>
      <c r="L63" s="2">
        <v>60</v>
      </c>
      <c r="M63" s="6">
        <v>0.62975077099999999</v>
      </c>
      <c r="Q63" s="4">
        <f t="shared" si="21"/>
        <v>25</v>
      </c>
      <c r="R63">
        <f t="shared" si="0"/>
        <v>1000000</v>
      </c>
      <c r="S63">
        <f t="shared" si="1"/>
        <v>-35936815076.6091</v>
      </c>
      <c r="U63">
        <f t="shared" si="13"/>
        <v>0.62975077099999999</v>
      </c>
      <c r="V63">
        <f t="shared" si="14"/>
        <v>0.01</v>
      </c>
      <c r="W63">
        <f t="shared" si="15"/>
        <v>3.0812126813748376E-8</v>
      </c>
      <c r="X63">
        <f t="shared" si="16"/>
        <v>1.9403960617107813E-8</v>
      </c>
      <c r="Y63">
        <f t="shared" si="17"/>
        <v>3.0812126813748378E-10</v>
      </c>
      <c r="Z63">
        <f t="shared" si="18"/>
        <v>1.110004492850308E-8</v>
      </c>
      <c r="AB63">
        <f t="shared" si="19"/>
        <v>-446.76814224033592</v>
      </c>
      <c r="AC63">
        <f t="shared" si="2"/>
        <v>-398.90026193766789</v>
      </c>
      <c r="AE63">
        <f t="shared" si="3"/>
        <v>0</v>
      </c>
      <c r="AF63">
        <f t="shared" si="24"/>
        <v>0</v>
      </c>
      <c r="AG63">
        <f t="shared" si="24"/>
        <v>-2.7750112321257699E-7</v>
      </c>
      <c r="AH63">
        <f t="shared" si="5"/>
        <v>-1.9403960617107814E-2</v>
      </c>
      <c r="AI63">
        <f t="shared" si="25"/>
        <v>-1.9404238118231026E-2</v>
      </c>
      <c r="AJ63">
        <f t="shared" si="7"/>
        <v>-47.867880302668027</v>
      </c>
      <c r="AK63">
        <f t="shared" si="22"/>
        <v>-31.273769956823518</v>
      </c>
      <c r="AL63">
        <f t="shared" si="26"/>
        <v>-79.161054497609783</v>
      </c>
      <c r="AN63">
        <f t="shared" si="27"/>
        <v>0</v>
      </c>
      <c r="AO63">
        <f t="shared" si="27"/>
        <v>0</v>
      </c>
      <c r="AP63">
        <f t="shared" si="27"/>
        <v>-7.9082015067401872E-10</v>
      </c>
      <c r="AQ63">
        <f t="shared" si="27"/>
        <v>-5.529722864270718E-5</v>
      </c>
      <c r="AR63">
        <f t="shared" si="27"/>
        <v>-5.5298019462857857E-5</v>
      </c>
      <c r="AS63">
        <f t="shared" si="27"/>
        <v>-0.13641344537695246</v>
      </c>
      <c r="AT63">
        <f t="shared" si="27"/>
        <v>-8.9123702214546088E-2</v>
      </c>
      <c r="AU63">
        <f t="shared" si="23"/>
        <v>-0.22559244561096142</v>
      </c>
      <c r="AW63">
        <v>60</v>
      </c>
      <c r="AX63">
        <f>IF(Z63&gt;0, (R63*SUMPRODUCT(K63:$K$98, X63:$X$98)-K63*$AZ$3)/Z63, 0)</f>
        <v>-35936815076.6091</v>
      </c>
    </row>
    <row r="64" spans="5:50" x14ac:dyDescent="0.25">
      <c r="E64">
        <v>2064</v>
      </c>
      <c r="F64" s="5">
        <v>3.5571999999999999E-2</v>
      </c>
      <c r="G64" s="5"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2.5444560802868059E-3</v>
      </c>
      <c r="L64" s="2">
        <v>61</v>
      </c>
      <c r="M64" s="6">
        <v>0.64518007799999999</v>
      </c>
      <c r="Q64" s="4">
        <f t="shared" si="21"/>
        <v>25</v>
      </c>
      <c r="R64">
        <f t="shared" si="0"/>
        <v>1000000</v>
      </c>
      <c r="S64">
        <f t="shared" si="1"/>
        <v>-93052762264.9543</v>
      </c>
      <c r="U64">
        <f t="shared" si="13"/>
        <v>0.64518007799999999</v>
      </c>
      <c r="V64">
        <f t="shared" si="14"/>
        <v>0.01</v>
      </c>
      <c r="W64">
        <f t="shared" si="15"/>
        <v>1.110004492850308E-8</v>
      </c>
      <c r="X64">
        <f t="shared" si="16"/>
        <v>7.1615278527751214E-9</v>
      </c>
      <c r="Y64">
        <f t="shared" si="17"/>
        <v>1.110004492850308E-10</v>
      </c>
      <c r="Z64">
        <f t="shared" si="18"/>
        <v>3.8275166264429279E-9</v>
      </c>
      <c r="AB64">
        <f t="shared" si="19"/>
        <v>-398.90026193766789</v>
      </c>
      <c r="AC64">
        <f t="shared" si="2"/>
        <v>-356.16099470555366</v>
      </c>
      <c r="AE64">
        <f t="shared" si="3"/>
        <v>0</v>
      </c>
      <c r="AF64">
        <f t="shared" si="24"/>
        <v>0</v>
      </c>
      <c r="AG64">
        <f t="shared" si="24"/>
        <v>-9.5687915661073202E-8</v>
      </c>
      <c r="AH64">
        <f t="shared" si="5"/>
        <v>-7.1615278527751213E-3</v>
      </c>
      <c r="AI64">
        <f t="shared" si="25"/>
        <v>-7.1616235406907827E-3</v>
      </c>
      <c r="AJ64">
        <f t="shared" si="7"/>
        <v>-42.73926723211423</v>
      </c>
      <c r="AK64">
        <f t="shared" si="22"/>
        <v>-27.923018335636755</v>
      </c>
      <c r="AL64">
        <f t="shared" si="26"/>
        <v>-70.669447191291681</v>
      </c>
      <c r="AN64">
        <f t="shared" si="27"/>
        <v>0</v>
      </c>
      <c r="AO64">
        <f t="shared" si="27"/>
        <v>0</v>
      </c>
      <c r="AP64">
        <f t="shared" si="27"/>
        <v>-2.4347369881378881E-10</v>
      </c>
      <c r="AQ64">
        <f t="shared" si="27"/>
        <v>-1.8222193089136971E-5</v>
      </c>
      <c r="AR64">
        <f t="shared" si="27"/>
        <v>-1.8222436562835784E-5</v>
      </c>
      <c r="AS64">
        <f t="shared" si="27"/>
        <v>-0.1087481883757557</v>
      </c>
      <c r="AT64">
        <f t="shared" si="27"/>
        <v>-7.1048893784070907E-2</v>
      </c>
      <c r="AU64">
        <f t="shared" si="23"/>
        <v>-0.17981530459638945</v>
      </c>
      <c r="AW64">
        <v>61</v>
      </c>
      <c r="AX64">
        <f>IF(Z64&gt;0, (R64*SUMPRODUCT(K64:$K$98, X64:$X$98)-K64*$AZ$3)/Z64, 0)</f>
        <v>-93052762264.9543</v>
      </c>
    </row>
    <row r="65" spans="5:50" x14ac:dyDescent="0.25">
      <c r="E65">
        <v>2065</v>
      </c>
      <c r="F65" s="5">
        <v>3.5571999999999999E-2</v>
      </c>
      <c r="G65" s="5"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2.2718357859703624E-3</v>
      </c>
      <c r="L65" s="2">
        <v>62</v>
      </c>
      <c r="M65" s="6">
        <v>0.66067595400000001</v>
      </c>
      <c r="Q65" s="4">
        <f t="shared" si="21"/>
        <v>25</v>
      </c>
      <c r="R65">
        <f t="shared" si="0"/>
        <v>1000000</v>
      </c>
      <c r="S65">
        <f t="shared" si="1"/>
        <v>-252282906403.55328</v>
      </c>
      <c r="U65">
        <f t="shared" si="13"/>
        <v>0.66067595400000001</v>
      </c>
      <c r="V65">
        <f t="shared" si="14"/>
        <v>0.01</v>
      </c>
      <c r="W65">
        <f t="shared" si="15"/>
        <v>3.8275166264429279E-9</v>
      </c>
      <c r="X65">
        <f t="shared" si="16"/>
        <v>2.5287481986260429E-9</v>
      </c>
      <c r="Y65">
        <f t="shared" si="17"/>
        <v>3.8275166264429276E-11</v>
      </c>
      <c r="Z65">
        <f t="shared" si="18"/>
        <v>1.2604932615524558E-9</v>
      </c>
      <c r="AB65">
        <f t="shared" si="19"/>
        <v>-356.16099470555366</v>
      </c>
      <c r="AC65">
        <f t="shared" si="2"/>
        <v>-318.0009035265478</v>
      </c>
      <c r="AE65">
        <f t="shared" si="3"/>
        <v>0</v>
      </c>
      <c r="AF65">
        <f t="shared" si="24"/>
        <v>0</v>
      </c>
      <c r="AG65">
        <f t="shared" si="24"/>
        <v>-3.1512331538811396E-8</v>
      </c>
      <c r="AH65">
        <f t="shared" si="5"/>
        <v>-2.5287481986260431E-3</v>
      </c>
      <c r="AI65">
        <f t="shared" si="25"/>
        <v>-2.528779710957582E-3</v>
      </c>
      <c r="AJ65">
        <f t="shared" si="7"/>
        <v>-38.16009117900586</v>
      </c>
      <c r="AK65">
        <f t="shared" si="22"/>
        <v>-24.931269629388758</v>
      </c>
      <c r="AL65">
        <f t="shared" si="26"/>
        <v>-63.093889588105576</v>
      </c>
      <c r="AN65">
        <f t="shared" si="27"/>
        <v>0</v>
      </c>
      <c r="AO65">
        <f t="shared" si="27"/>
        <v>0</v>
      </c>
      <c r="AP65">
        <f t="shared" si="27"/>
        <v>-7.1590842489234232E-11</v>
      </c>
      <c r="AQ65">
        <f t="shared" si="27"/>
        <v>-5.7449006513467344E-6</v>
      </c>
      <c r="AR65">
        <f t="shared" si="27"/>
        <v>-5.7449722421892237E-6</v>
      </c>
      <c r="AS65">
        <f t="shared" si="27"/>
        <v>-8.6693460736357475E-2</v>
      </c>
      <c r="AT65">
        <f t="shared" si="27"/>
        <v>-5.6639750533721438E-2</v>
      </c>
      <c r="AU65">
        <f t="shared" si="23"/>
        <v>-0.1433389562423211</v>
      </c>
      <c r="AW65">
        <v>62</v>
      </c>
      <c r="AX65">
        <f>IF(Z65&gt;0, (R65*SUMPRODUCT(K65:$K$98, X65:$X$98)-K65*$AZ$3)/Z65, 0)</f>
        <v>-252282906403.55328</v>
      </c>
    </row>
    <row r="66" spans="5:50" x14ac:dyDescent="0.25">
      <c r="E66">
        <v>2066</v>
      </c>
      <c r="F66" s="5">
        <v>3.5571999999999999E-2</v>
      </c>
      <c r="G66" s="5"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2.0284248089021089E-3</v>
      </c>
      <c r="L66" s="2">
        <v>63</v>
      </c>
      <c r="M66" s="6">
        <v>0.67625413199999995</v>
      </c>
      <c r="Q66" s="4">
        <f t="shared" si="21"/>
        <v>25</v>
      </c>
      <c r="R66">
        <f t="shared" si="0"/>
        <v>1000000</v>
      </c>
      <c r="S66">
        <f t="shared" si="1"/>
        <v>-717946025246.35583</v>
      </c>
      <c r="U66">
        <f t="shared" si="13"/>
        <v>0.67625413199999995</v>
      </c>
      <c r="V66">
        <f t="shared" si="14"/>
        <v>0.01</v>
      </c>
      <c r="W66">
        <f t="shared" si="15"/>
        <v>1.2604932615524558E-9</v>
      </c>
      <c r="X66">
        <f t="shared" si="16"/>
        <v>8.5241377648300489E-10</v>
      </c>
      <c r="Y66">
        <f t="shared" si="17"/>
        <v>1.2604932615524558E-11</v>
      </c>
      <c r="Z66">
        <f t="shared" si="18"/>
        <v>3.9547455245392634E-10</v>
      </c>
      <c r="AB66">
        <f t="shared" si="19"/>
        <v>-318.0009035265478</v>
      </c>
      <c r="AC66">
        <f t="shared" si="2"/>
        <v>-283.92938302037788</v>
      </c>
      <c r="AE66">
        <f t="shared" si="3"/>
        <v>0</v>
      </c>
      <c r="AF66">
        <f t="shared" si="24"/>
        <v>0</v>
      </c>
      <c r="AG66">
        <f t="shared" si="24"/>
        <v>-9.8868638113481594E-9</v>
      </c>
      <c r="AH66">
        <f t="shared" si="5"/>
        <v>-8.5241377648300485E-4</v>
      </c>
      <c r="AI66">
        <f t="shared" si="25"/>
        <v>-8.5242366334681622E-4</v>
      </c>
      <c r="AJ66">
        <f t="shared" si="7"/>
        <v>-34.071520506169918</v>
      </c>
      <c r="AK66">
        <f t="shared" si="22"/>
        <v>-22.260063246858348</v>
      </c>
      <c r="AL66">
        <f t="shared" si="26"/>
        <v>-56.332436176691616</v>
      </c>
      <c r="AN66">
        <f t="shared" si="27"/>
        <v>0</v>
      </c>
      <c r="AO66">
        <f t="shared" si="27"/>
        <v>0</v>
      </c>
      <c r="AP66">
        <f t="shared" si="27"/>
        <v>-2.0054759837175066E-11</v>
      </c>
      <c r="AQ66">
        <f t="shared" si="27"/>
        <v>-1.7290572516680641E-6</v>
      </c>
      <c r="AR66">
        <f t="shared" si="27"/>
        <v>-1.7290773064279013E-6</v>
      </c>
      <c r="AS66">
        <f t="shared" si="27"/>
        <v>-6.9111517471731998E-2</v>
      </c>
      <c r="AT66">
        <f t="shared" si="27"/>
        <v>-4.5152864537657503E-2</v>
      </c>
      <c r="AU66">
        <f t="shared" si="23"/>
        <v>-0.11426611108669595</v>
      </c>
      <c r="AW66">
        <v>63</v>
      </c>
      <c r="AX66">
        <f>IF(Z66&gt;0, (R66*SUMPRODUCT(K66:$K$98, X66:$X$98)-K66*$AZ$3)/Z66, 0)</f>
        <v>-717946025246.35583</v>
      </c>
    </row>
    <row r="67" spans="5:50" x14ac:dyDescent="0.25">
      <c r="E67">
        <v>2067</v>
      </c>
      <c r="F67" s="5">
        <v>3.5571999999999999E-2</v>
      </c>
      <c r="G67" s="5"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1.8110935793768828E-3</v>
      </c>
      <c r="L67" s="2">
        <v>64</v>
      </c>
      <c r="M67" s="6">
        <v>0.69194305599999995</v>
      </c>
      <c r="Q67" s="4">
        <f t="shared" si="21"/>
        <v>25</v>
      </c>
      <c r="R67">
        <f t="shared" ref="R67:R79" si="28">$C$6</f>
        <v>1000000</v>
      </c>
      <c r="S67">
        <f t="shared" ref="S67:S79" si="29">AX67</f>
        <v>-2150673733498.3411</v>
      </c>
      <c r="U67">
        <f t="shared" si="13"/>
        <v>0.69194305599999995</v>
      </c>
      <c r="V67">
        <f t="shared" si="14"/>
        <v>0.01</v>
      </c>
      <c r="W67">
        <f t="shared" si="15"/>
        <v>3.9547455245392634E-10</v>
      </c>
      <c r="X67">
        <f t="shared" si="16"/>
        <v>2.7364587039520207E-10</v>
      </c>
      <c r="Y67">
        <f t="shared" si="17"/>
        <v>3.9547455245392638E-12</v>
      </c>
      <c r="Z67">
        <f t="shared" si="18"/>
        <v>1.1787393653418502E-10</v>
      </c>
      <c r="AB67">
        <f t="shared" si="19"/>
        <v>-283.92938302037788</v>
      </c>
      <c r="AC67">
        <f t="shared" ref="AC67:AC79" si="30">S67*Z67</f>
        <v>-253.50837916812219</v>
      </c>
      <c r="AE67">
        <f t="shared" ref="AE67:AE79" si="31">$Z67*O67</f>
        <v>0</v>
      </c>
      <c r="AF67">
        <f t="shared" ref="AF67:AG79" si="32">-$Z67*P67</f>
        <v>0</v>
      </c>
      <c r="AG67">
        <f t="shared" si="32"/>
        <v>-2.9468484133546254E-9</v>
      </c>
      <c r="AH67">
        <f t="shared" ref="AH67:AH79" si="33">-X67*R67</f>
        <v>-2.7364587039520208E-4</v>
      </c>
      <c r="AI67">
        <f t="shared" ref="AI67:AI79" si="34">SUM(AE67:AH67)</f>
        <v>-2.7364881724361543E-4</v>
      </c>
      <c r="AJ67">
        <f t="shared" ref="AJ67:AJ79" si="35">AB67-AC67</f>
        <v>-30.421003852255694</v>
      </c>
      <c r="AK67">
        <f t="shared" si="22"/>
        <v>-19.875056811426454</v>
      </c>
      <c r="AL67">
        <f t="shared" si="26"/>
        <v>-50.296334312499397</v>
      </c>
      <c r="AN67">
        <f t="shared" ref="AN67:AT79" si="36">AE67*$K67</f>
        <v>0</v>
      </c>
      <c r="AO67">
        <f t="shared" si="36"/>
        <v>0</v>
      </c>
      <c r="AP67">
        <f t="shared" si="36"/>
        <v>-5.3370182408235164E-12</v>
      </c>
      <c r="AQ67">
        <f t="shared" si="36"/>
        <v>-4.9559827889574906E-7</v>
      </c>
      <c r="AR67">
        <f t="shared" si="36"/>
        <v>-4.956036159139899E-7</v>
      </c>
      <c r="AS67">
        <f t="shared" si="36"/>
        <v>-5.5095284755019708E-2</v>
      </c>
      <c r="AT67">
        <f t="shared" si="36"/>
        <v>-3.599558778092523E-2</v>
      </c>
      <c r="AU67">
        <f t="shared" si="23"/>
        <v>-9.1091368139560855E-2</v>
      </c>
      <c r="AW67">
        <v>64</v>
      </c>
      <c r="AX67">
        <f>IF(Z67&gt;0, (R67*SUMPRODUCT(K67:$K$98, X67:$X$98)-K67*$AZ$3)/Z67, 0)</f>
        <v>-2150673733498.3411</v>
      </c>
    </row>
    <row r="68" spans="5:50" x14ac:dyDescent="0.25">
      <c r="E68">
        <v>2068</v>
      </c>
      <c r="F68" s="5">
        <v>3.5571999999999999E-2</v>
      </c>
      <c r="G68" s="5">
        <v>7.0000000000000007E-2</v>
      </c>
      <c r="H68" s="5">
        <f t="shared" ref="H68:H79" si="37">G68+$C$9</f>
        <v>0.12000000000000001</v>
      </c>
      <c r="I68" s="5">
        <f t="shared" ref="I68:I79" si="38">1+H68</f>
        <v>1.1200000000000001</v>
      </c>
      <c r="J68">
        <f t="shared" ref="J68:J79" si="39">1/I68</f>
        <v>0.89285714285714279</v>
      </c>
      <c r="K68">
        <f t="shared" si="20"/>
        <v>1.6170478387293595E-3</v>
      </c>
      <c r="L68" s="2">
        <v>65</v>
      </c>
      <c r="M68" s="6">
        <v>0.70765376499999999</v>
      </c>
      <c r="Q68" s="4">
        <f t="shared" si="21"/>
        <v>25</v>
      </c>
      <c r="R68">
        <f t="shared" si="28"/>
        <v>1000000</v>
      </c>
      <c r="S68">
        <f t="shared" si="29"/>
        <v>-6801027144913.4561</v>
      </c>
      <c r="U68">
        <f t="shared" ref="U68:U79" si="40">M68</f>
        <v>0.70765376499999999</v>
      </c>
      <c r="V68">
        <f t="shared" ref="V68:V79" si="41">$C$10</f>
        <v>0.01</v>
      </c>
      <c r="W68">
        <f t="shared" ref="W68:W79" si="42">Z67</f>
        <v>1.1787393653418502E-10</v>
      </c>
      <c r="X68">
        <f t="shared" ref="X68:X79" si="43">U68*W68</f>
        <v>8.3413934983787082E-11</v>
      </c>
      <c r="Y68">
        <f t="shared" ref="Y68:Y79" si="44">V68*W68</f>
        <v>1.1787393653418502E-12</v>
      </c>
      <c r="Z68">
        <f t="shared" ref="Z68:Z79" si="45">MAX(0, W68-X68-Y68)</f>
        <v>3.3281262185056089E-11</v>
      </c>
      <c r="AB68">
        <f t="shared" ref="AB68:AB79" si="46">AC67</f>
        <v>-253.50837916812219</v>
      </c>
      <c r="AC68">
        <f t="shared" si="30"/>
        <v>-226.34676753754817</v>
      </c>
      <c r="AE68">
        <f t="shared" si="31"/>
        <v>0</v>
      </c>
      <c r="AF68">
        <f t="shared" si="32"/>
        <v>0</v>
      </c>
      <c r="AG68">
        <f t="shared" si="32"/>
        <v>-8.3203155462640219E-10</v>
      </c>
      <c r="AH68">
        <f t="shared" si="33"/>
        <v>-8.3413934983787085E-5</v>
      </c>
      <c r="AI68">
        <f t="shared" si="34"/>
        <v>-8.3414767015341714E-5</v>
      </c>
      <c r="AJ68">
        <f t="shared" si="35"/>
        <v>-27.161611630574015</v>
      </c>
      <c r="AK68">
        <f t="shared" si="22"/>
        <v>-17.745586541768557</v>
      </c>
      <c r="AL68">
        <f t="shared" si="26"/>
        <v>-44.907281587109587</v>
      </c>
      <c r="AN68">
        <f t="shared" si="36"/>
        <v>0</v>
      </c>
      <c r="AO68">
        <f t="shared" si="36"/>
        <v>0</v>
      </c>
      <c r="AP68">
        <f t="shared" si="36"/>
        <v>-1.3454348271632528E-12</v>
      </c>
      <c r="AQ68">
        <f t="shared" si="36"/>
        <v>-1.3488432328544421E-7</v>
      </c>
      <c r="AR68">
        <f t="shared" si="36"/>
        <v>-1.3488566872027139E-7</v>
      </c>
      <c r="AS68">
        <f t="shared" si="36"/>
        <v>-4.3921625383625949E-2</v>
      </c>
      <c r="AT68">
        <f t="shared" si="36"/>
        <v>-2.8695462364351654E-2</v>
      </c>
      <c r="AU68">
        <f t="shared" si="23"/>
        <v>-7.2617222633646325E-2</v>
      </c>
      <c r="AW68">
        <v>65</v>
      </c>
      <c r="AX68">
        <f>IF(Z68&gt;0, (R68*SUMPRODUCT(K68:$K$98, X68:$X$98)-K68*$AZ$3)/Z68, 0)</f>
        <v>-6801027144913.4561</v>
      </c>
    </row>
    <row r="69" spans="5:50" x14ac:dyDescent="0.25">
      <c r="E69">
        <v>2069</v>
      </c>
      <c r="F69" s="5">
        <v>3.5571999999999999E-2</v>
      </c>
      <c r="G69" s="5"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79" si="47">K68*J69</f>
        <v>1.4437927131512138E-3</v>
      </c>
      <c r="L69" s="2">
        <v>66</v>
      </c>
      <c r="M69" s="6">
        <v>0.72329488099999995</v>
      </c>
      <c r="Q69" s="4">
        <f t="shared" ref="Q69:Q79" si="48">$C$8</f>
        <v>25</v>
      </c>
      <c r="R69">
        <f t="shared" si="28"/>
        <v>1000000</v>
      </c>
      <c r="S69">
        <f t="shared" si="29"/>
        <v>-22768013195025.707</v>
      </c>
      <c r="U69">
        <f t="shared" si="40"/>
        <v>0.72329488099999995</v>
      </c>
      <c r="V69">
        <f t="shared" si="41"/>
        <v>0.01</v>
      </c>
      <c r="W69">
        <f t="shared" si="42"/>
        <v>3.3281262185056089E-11</v>
      </c>
      <c r="X69">
        <f t="shared" si="43"/>
        <v>2.4072166571669944E-11</v>
      </c>
      <c r="Y69">
        <f t="shared" si="44"/>
        <v>3.3281262185056088E-13</v>
      </c>
      <c r="Z69">
        <f t="shared" si="45"/>
        <v>8.8762829915355843E-12</v>
      </c>
      <c r="AB69">
        <f t="shared" si="46"/>
        <v>-226.34676753754817</v>
      </c>
      <c r="AC69">
        <f t="shared" si="30"/>
        <v>-202.09532827406443</v>
      </c>
      <c r="AE69">
        <f t="shared" si="31"/>
        <v>0</v>
      </c>
      <c r="AF69">
        <f t="shared" si="32"/>
        <v>0</v>
      </c>
      <c r="AG69">
        <f t="shared" si="32"/>
        <v>-2.2190707478838961E-10</v>
      </c>
      <c r="AH69">
        <f t="shared" si="33"/>
        <v>-2.4072166571669943E-5</v>
      </c>
      <c r="AI69">
        <f t="shared" si="34"/>
        <v>-2.407238847874473E-5</v>
      </c>
      <c r="AJ69">
        <f t="shared" si="35"/>
        <v>-24.251439263483746</v>
      </c>
      <c r="AK69">
        <f t="shared" si="22"/>
        <v>-15.844273727628373</v>
      </c>
      <c r="AL69">
        <f t="shared" si="26"/>
        <v>-40.095737063500593</v>
      </c>
      <c r="AN69">
        <f t="shared" si="36"/>
        <v>0</v>
      </c>
      <c r="AO69">
        <f t="shared" si="36"/>
        <v>0</v>
      </c>
      <c r="AP69">
        <f t="shared" si="36"/>
        <v>-3.2038781757617837E-13</v>
      </c>
      <c r="AQ69">
        <f t="shared" si="36"/>
        <v>-3.4755218685939297E-8</v>
      </c>
      <c r="AR69">
        <f t="shared" si="36"/>
        <v>-3.4755539073756875E-8</v>
      </c>
      <c r="AS69">
        <f t="shared" si="36"/>
        <v>-3.5014051292047071E-2</v>
      </c>
      <c r="AT69">
        <f t="shared" si="36"/>
        <v>-2.2875846953123065E-2</v>
      </c>
      <c r="AU69">
        <f t="shared" si="23"/>
        <v>-5.7889933000709201E-2</v>
      </c>
      <c r="AW69">
        <v>66</v>
      </c>
      <c r="AX69">
        <f>IF(Z69&gt;0, (R69*SUMPRODUCT(K69:$K$98, X69:$X$98)-K69*$AZ$3)/Z69, 0)</f>
        <v>-22768013195025.707</v>
      </c>
    </row>
    <row r="70" spans="5:50" x14ac:dyDescent="0.25">
      <c r="E70">
        <v>2070</v>
      </c>
      <c r="F70" s="5">
        <v>3.5571999999999999E-2</v>
      </c>
      <c r="G70" s="5"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1.2891006367421552E-3</v>
      </c>
      <c r="L70" s="2">
        <v>67</v>
      </c>
      <c r="M70" s="6">
        <v>0.74145409100000004</v>
      </c>
      <c r="Q70" s="4">
        <f t="shared" si="48"/>
        <v>25</v>
      </c>
      <c r="R70">
        <f t="shared" si="28"/>
        <v>1000000</v>
      </c>
      <c r="S70">
        <f t="shared" si="29"/>
        <v>-81790053576012.094</v>
      </c>
      <c r="U70">
        <f t="shared" si="40"/>
        <v>0.74145409100000004</v>
      </c>
      <c r="V70">
        <f t="shared" si="41"/>
        <v>0.01</v>
      </c>
      <c r="W70">
        <f t="shared" si="42"/>
        <v>8.8762829915355843E-12</v>
      </c>
      <c r="X70">
        <f t="shared" si="43"/>
        <v>6.5813563369477774E-12</v>
      </c>
      <c r="Y70">
        <f t="shared" si="44"/>
        <v>8.8762829915355844E-14</v>
      </c>
      <c r="Z70">
        <f t="shared" si="45"/>
        <v>2.2061638246724512E-12</v>
      </c>
      <c r="AB70">
        <f t="shared" si="46"/>
        <v>-202.09532827406443</v>
      </c>
      <c r="AC70">
        <f t="shared" si="30"/>
        <v>-180.44225741741954</v>
      </c>
      <c r="AE70">
        <f t="shared" si="31"/>
        <v>0</v>
      </c>
      <c r="AF70">
        <f t="shared" si="32"/>
        <v>0</v>
      </c>
      <c r="AG70">
        <f t="shared" si="32"/>
        <v>-5.515409561681128E-11</v>
      </c>
      <c r="AH70">
        <f t="shared" si="33"/>
        <v>-6.5813563369477776E-6</v>
      </c>
      <c r="AI70">
        <f t="shared" si="34"/>
        <v>-6.581411491043394E-6</v>
      </c>
      <c r="AJ70">
        <f t="shared" si="35"/>
        <v>-21.653070856644888</v>
      </c>
      <c r="AK70">
        <f t="shared" si="22"/>
        <v>-14.146672979184512</v>
      </c>
      <c r="AL70">
        <f t="shared" si="26"/>
        <v>-35.799750417240887</v>
      </c>
      <c r="AN70">
        <f t="shared" si="36"/>
        <v>0</v>
      </c>
      <c r="AO70">
        <f t="shared" si="36"/>
        <v>0</v>
      </c>
      <c r="AP70">
        <f t="shared" si="36"/>
        <v>-7.1099179778569133E-14</v>
      </c>
      <c r="AQ70">
        <f t="shared" si="36"/>
        <v>-8.4840306445863981E-9</v>
      </c>
      <c r="AR70">
        <f t="shared" si="36"/>
        <v>-8.4841017437661752E-9</v>
      </c>
      <c r="AS70">
        <f t="shared" si="36"/>
        <v>-2.7912987428723928E-2</v>
      </c>
      <c r="AT70">
        <f t="shared" si="36"/>
        <v>-1.8236485145249795E-2</v>
      </c>
      <c r="AU70">
        <f t="shared" si="23"/>
        <v>-4.614948105807546E-2</v>
      </c>
      <c r="AW70">
        <v>67</v>
      </c>
      <c r="AX70">
        <f>IF(Z70&gt;0, (R70*SUMPRODUCT(K70:$K$98, X70:$X$98)-K70*$AZ$3)/Z70, 0)</f>
        <v>-81790053576012.094</v>
      </c>
    </row>
    <row r="71" spans="5:50" x14ac:dyDescent="0.25">
      <c r="E71">
        <v>2071</v>
      </c>
      <c r="F71" s="5">
        <v>3.5571999999999999E-2</v>
      </c>
      <c r="G71" s="5"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1.1509827113769242E-3</v>
      </c>
      <c r="L71" s="2">
        <v>68</v>
      </c>
      <c r="M71" s="6">
        <v>0.75951466000000001</v>
      </c>
      <c r="Q71" s="4">
        <f t="shared" si="48"/>
        <v>25</v>
      </c>
      <c r="R71">
        <f t="shared" si="28"/>
        <v>1000000</v>
      </c>
      <c r="S71">
        <f t="shared" si="29"/>
        <v>-316839385764519.13</v>
      </c>
      <c r="U71">
        <f t="shared" si="40"/>
        <v>0.75951466000000001</v>
      </c>
      <c r="V71">
        <f t="shared" si="41"/>
        <v>0.01</v>
      </c>
      <c r="W71">
        <f t="shared" si="42"/>
        <v>2.2061638246724512E-12</v>
      </c>
      <c r="X71">
        <f t="shared" si="43"/>
        <v>1.6756137672003964E-12</v>
      </c>
      <c r="Y71">
        <f t="shared" si="44"/>
        <v>2.2061638246724513E-14</v>
      </c>
      <c r="Z71">
        <f t="shared" si="45"/>
        <v>5.0848841922533025E-13</v>
      </c>
      <c r="AB71">
        <f t="shared" si="46"/>
        <v>-180.44225741741954</v>
      </c>
      <c r="AC71">
        <f t="shared" si="30"/>
        <v>-161.10915841572495</v>
      </c>
      <c r="AE71">
        <f t="shared" si="31"/>
        <v>0</v>
      </c>
      <c r="AF71">
        <f t="shared" si="32"/>
        <v>0</v>
      </c>
      <c r="AG71">
        <f t="shared" si="32"/>
        <v>-1.2712210480633256E-11</v>
      </c>
      <c r="AH71">
        <f t="shared" si="33"/>
        <v>-1.6756137672003963E-6</v>
      </c>
      <c r="AI71">
        <f t="shared" si="34"/>
        <v>-1.675626479410877E-6</v>
      </c>
      <c r="AJ71">
        <f t="shared" si="35"/>
        <v>-19.333099001694592</v>
      </c>
      <c r="AK71">
        <f t="shared" si="22"/>
        <v>-12.630958019219369</v>
      </c>
      <c r="AL71">
        <f t="shared" si="26"/>
        <v>-31.964058696540441</v>
      </c>
      <c r="AN71">
        <f t="shared" si="36"/>
        <v>0</v>
      </c>
      <c r="AO71">
        <f t="shared" si="36"/>
        <v>0</v>
      </c>
      <c r="AP71">
        <f t="shared" si="36"/>
        <v>-1.4631534486593417E-14</v>
      </c>
      <c r="AQ71">
        <f t="shared" si="36"/>
        <v>-1.9286024769928143E-9</v>
      </c>
      <c r="AR71">
        <f t="shared" si="36"/>
        <v>-1.9286171085273009E-9</v>
      </c>
      <c r="AS71">
        <f t="shared" si="36"/>
        <v>-2.2252062708288948E-2</v>
      </c>
      <c r="AT71">
        <f t="shared" si="36"/>
        <v>-1.4538014308249213E-2</v>
      </c>
      <c r="AU71">
        <f t="shared" si="23"/>
        <v>-3.679007894515527E-2</v>
      </c>
      <c r="AW71">
        <v>68</v>
      </c>
      <c r="AX71">
        <f>IF(Z71&gt;0, (R71*SUMPRODUCT(K71:$K$98, X71:$X$98)-K71*$AZ$3)/Z71, 0)</f>
        <v>-316839385764519.13</v>
      </c>
    </row>
    <row r="72" spans="5:50" x14ac:dyDescent="0.25">
      <c r="E72">
        <v>2072</v>
      </c>
      <c r="F72" s="5">
        <v>3.5571999999999999E-2</v>
      </c>
      <c r="G72" s="5"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1.027663135157968E-3</v>
      </c>
      <c r="L72" s="2">
        <v>69</v>
      </c>
      <c r="M72" s="6">
        <v>0.77745419500000001</v>
      </c>
      <c r="Q72" s="4">
        <f t="shared" si="48"/>
        <v>25</v>
      </c>
      <c r="R72">
        <f t="shared" si="28"/>
        <v>1000000</v>
      </c>
      <c r="S72">
        <f t="shared" si="29"/>
        <v>-1330971028675919.5</v>
      </c>
      <c r="U72">
        <f t="shared" si="40"/>
        <v>0.77745419500000001</v>
      </c>
      <c r="V72">
        <f t="shared" si="41"/>
        <v>0.01</v>
      </c>
      <c r="W72">
        <f t="shared" si="42"/>
        <v>5.0848841922533025E-13</v>
      </c>
      <c r="X72">
        <f t="shared" si="43"/>
        <v>3.9532645463565168E-13</v>
      </c>
      <c r="Y72">
        <f t="shared" si="44"/>
        <v>5.084884192253303E-15</v>
      </c>
      <c r="Z72">
        <f t="shared" si="45"/>
        <v>1.0807708039742527E-13</v>
      </c>
      <c r="AB72">
        <f t="shared" si="46"/>
        <v>-161.10915841572495</v>
      </c>
      <c r="AC72">
        <f t="shared" si="30"/>
        <v>-143.84746287285117</v>
      </c>
      <c r="AE72">
        <f t="shared" si="31"/>
        <v>0</v>
      </c>
      <c r="AF72">
        <f t="shared" si="32"/>
        <v>0</v>
      </c>
      <c r="AG72">
        <f t="shared" si="32"/>
        <v>-2.7019270099356317E-12</v>
      </c>
      <c r="AH72">
        <f t="shared" si="33"/>
        <v>-3.9532645463565167E-7</v>
      </c>
      <c r="AI72">
        <f t="shared" si="34"/>
        <v>-3.9532915656266164E-7</v>
      </c>
      <c r="AJ72">
        <f t="shared" si="35"/>
        <v>-17.261695542873781</v>
      </c>
      <c r="AK72">
        <f t="shared" ref="AK72:AK79" si="49">G72*SUM(AB72:AB72, AE72:AF72)</f>
        <v>-11.277641089100747</v>
      </c>
      <c r="AL72">
        <f t="shared" si="26"/>
        <v>-28.539337027303684</v>
      </c>
      <c r="AN72">
        <f t="shared" si="36"/>
        <v>0</v>
      </c>
      <c r="AO72">
        <f t="shared" si="36"/>
        <v>0</v>
      </c>
      <c r="AP72">
        <f t="shared" si="36"/>
        <v>-2.7766707819984455E-15</v>
      </c>
      <c r="AQ72">
        <f t="shared" si="36"/>
        <v>-4.0626242378175802E-10</v>
      </c>
      <c r="AR72">
        <f t="shared" si="36"/>
        <v>-4.0626520045254002E-10</v>
      </c>
      <c r="AS72">
        <f t="shared" si="36"/>
        <v>-1.7739208159731991E-2</v>
      </c>
      <c r="AT72">
        <f t="shared" si="36"/>
        <v>-1.1589615998811595E-2</v>
      </c>
      <c r="AU72">
        <f t="shared" si="23"/>
        <v>-2.9328824564808786E-2</v>
      </c>
      <c r="AW72">
        <v>69</v>
      </c>
      <c r="AX72">
        <f>IF(Z72&gt;0, (R72*SUMPRODUCT(K72:$K$98, X72:$X$98)-K72*$AZ$3)/Z72, 0)</f>
        <v>-1330971028675919.5</v>
      </c>
    </row>
    <row r="73" spans="5:50" x14ac:dyDescent="0.25">
      <c r="E73">
        <v>2073</v>
      </c>
      <c r="F73" s="5">
        <v>3.5571999999999999E-2</v>
      </c>
      <c r="G73" s="5"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9.1755637067675712E-4</v>
      </c>
      <c r="L73" s="2">
        <v>70</v>
      </c>
      <c r="M73" s="6">
        <v>0.79525030600000002</v>
      </c>
      <c r="Q73" s="4">
        <f t="shared" si="48"/>
        <v>25</v>
      </c>
      <c r="R73">
        <f t="shared" si="28"/>
        <v>1000000</v>
      </c>
      <c r="S73">
        <f t="shared" si="29"/>
        <v>-6102022372843757</v>
      </c>
      <c r="U73">
        <f t="shared" si="40"/>
        <v>0.79525030600000002</v>
      </c>
      <c r="V73">
        <f t="shared" si="41"/>
        <v>0.01</v>
      </c>
      <c r="W73">
        <f t="shared" si="42"/>
        <v>1.0807708039742527E-13</v>
      </c>
      <c r="X73">
        <f t="shared" si="43"/>
        <v>8.594833125763905E-14</v>
      </c>
      <c r="Y73">
        <f t="shared" si="44"/>
        <v>1.0807708039742527E-15</v>
      </c>
      <c r="Z73">
        <f t="shared" si="45"/>
        <v>2.1047978335811969E-14</v>
      </c>
      <c r="AB73">
        <f t="shared" si="46"/>
        <v>-143.84746287285117</v>
      </c>
      <c r="AC73">
        <f t="shared" si="30"/>
        <v>-128.43523470825534</v>
      </c>
      <c r="AE73">
        <f t="shared" si="31"/>
        <v>0</v>
      </c>
      <c r="AF73">
        <f t="shared" si="32"/>
        <v>0</v>
      </c>
      <c r="AG73">
        <f t="shared" si="32"/>
        <v>-5.2619945839529919E-13</v>
      </c>
      <c r="AH73">
        <f t="shared" si="33"/>
        <v>-8.5948331257639053E-8</v>
      </c>
      <c r="AI73">
        <f t="shared" si="34"/>
        <v>-8.5948857457097447E-8</v>
      </c>
      <c r="AJ73">
        <f t="shared" si="35"/>
        <v>-15.412228164595831</v>
      </c>
      <c r="AK73">
        <f t="shared" si="49"/>
        <v>-10.069322401099583</v>
      </c>
      <c r="AL73">
        <f t="shared" si="26"/>
        <v>-25.48155065164427</v>
      </c>
      <c r="AN73">
        <f t="shared" si="36"/>
        <v>0</v>
      </c>
      <c r="AO73">
        <f t="shared" si="36"/>
        <v>0</v>
      </c>
      <c r="AP73">
        <f t="shared" si="36"/>
        <v>-4.8281766529726601E-16</v>
      </c>
      <c r="AQ73">
        <f t="shared" si="36"/>
        <v>-7.8862438894482972E-11</v>
      </c>
      <c r="AR73">
        <f t="shared" si="36"/>
        <v>-7.8862921712148262E-11</v>
      </c>
      <c r="AS73">
        <f t="shared" si="36"/>
        <v>-1.4141588138748648E-2</v>
      </c>
      <c r="AT73">
        <f t="shared" si="36"/>
        <v>-9.2391709175271026E-3</v>
      </c>
      <c r="AU73">
        <f t="shared" si="23"/>
        <v>-2.3380759135138672E-2</v>
      </c>
      <c r="AW73">
        <v>70</v>
      </c>
      <c r="AX73">
        <f>IF(Z73&gt;0, (R73*SUMPRODUCT(K73:$K$98, X73:$X$98)-K73*$AZ$3)/Z73, 0)</f>
        <v>-6102022372843757</v>
      </c>
    </row>
    <row r="74" spans="5:50" x14ac:dyDescent="0.25">
      <c r="E74">
        <v>2074</v>
      </c>
      <c r="F74" s="5">
        <v>3.5571999999999999E-2</v>
      </c>
      <c r="G74" s="5"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8.1924675953281884E-4</v>
      </c>
      <c r="L74" s="2">
        <v>71</v>
      </c>
      <c r="M74" s="6">
        <v>0.81288120699999999</v>
      </c>
      <c r="Q74" s="4">
        <f t="shared" si="48"/>
        <v>25</v>
      </c>
      <c r="R74">
        <f t="shared" si="28"/>
        <v>1000000</v>
      </c>
      <c r="S74">
        <f t="shared" si="29"/>
        <v>-3.076033982159588E+16</v>
      </c>
      <c r="U74">
        <f t="shared" si="40"/>
        <v>0.81288120699999999</v>
      </c>
      <c r="V74">
        <f t="shared" si="41"/>
        <v>0.01</v>
      </c>
      <c r="W74">
        <f t="shared" si="42"/>
        <v>2.1047978335811969E-14</v>
      </c>
      <c r="X74">
        <f t="shared" si="43"/>
        <v>1.7109506034524683E-14</v>
      </c>
      <c r="Y74">
        <f t="shared" si="44"/>
        <v>2.104797833581197E-16</v>
      </c>
      <c r="Z74">
        <f t="shared" si="45"/>
        <v>3.7279925179291664E-15</v>
      </c>
      <c r="AB74">
        <f t="shared" si="46"/>
        <v>-128.43523470825534</v>
      </c>
      <c r="AC74">
        <f t="shared" si="30"/>
        <v>-114.67431670386803</v>
      </c>
      <c r="AE74">
        <f t="shared" si="31"/>
        <v>0</v>
      </c>
      <c r="AF74">
        <f t="shared" si="32"/>
        <v>0</v>
      </c>
      <c r="AG74">
        <f t="shared" si="32"/>
        <v>-9.3199812948229165E-14</v>
      </c>
      <c r="AH74">
        <f t="shared" si="33"/>
        <v>-1.7109506034524683E-8</v>
      </c>
      <c r="AI74">
        <f t="shared" si="34"/>
        <v>-1.7109599234337631E-8</v>
      </c>
      <c r="AJ74">
        <f t="shared" si="35"/>
        <v>-13.760918004387307</v>
      </c>
      <c r="AK74">
        <f t="shared" si="49"/>
        <v>-8.9904664295778751</v>
      </c>
      <c r="AL74">
        <f t="shared" si="26"/>
        <v>-22.751384451074781</v>
      </c>
      <c r="AN74">
        <f t="shared" si="36"/>
        <v>0</v>
      </c>
      <c r="AO74">
        <f t="shared" si="36"/>
        <v>0</v>
      </c>
      <c r="AP74">
        <f t="shared" si="36"/>
        <v>-7.6353644746901591E-17</v>
      </c>
      <c r="AQ74">
        <f t="shared" si="36"/>
        <v>-1.4016907375991555E-11</v>
      </c>
      <c r="AR74">
        <f t="shared" si="36"/>
        <v>-1.4016983729636302E-11</v>
      </c>
      <c r="AS74">
        <f t="shared" si="36"/>
        <v>-1.1273587483291126E-2</v>
      </c>
      <c r="AT74">
        <f t="shared" si="36"/>
        <v>-7.3654104891202662E-3</v>
      </c>
      <c r="AU74">
        <f t="shared" si="23"/>
        <v>-1.8638997986428374E-2</v>
      </c>
      <c r="AW74">
        <v>71</v>
      </c>
      <c r="AX74">
        <f>IF(Z74&gt;0, (R74*SUMPRODUCT(K74:$K$98, X74:$X$98)-K74*$AZ$3)/Z74, 0)</f>
        <v>-3.076033982159588E+16</v>
      </c>
    </row>
    <row r="75" spans="5:50" x14ac:dyDescent="0.25">
      <c r="E75">
        <v>2075</v>
      </c>
      <c r="F75" s="5">
        <v>3.5571999999999999E-2</v>
      </c>
      <c r="G75" s="5"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7.3147032101144531E-4</v>
      </c>
      <c r="L75" s="2">
        <v>72</v>
      </c>
      <c r="M75" s="6">
        <v>0.83042254299999996</v>
      </c>
      <c r="Q75" s="4">
        <f t="shared" si="48"/>
        <v>25</v>
      </c>
      <c r="R75">
        <f t="shared" si="28"/>
        <v>1000000</v>
      </c>
      <c r="S75">
        <f t="shared" si="29"/>
        <v>-1.7210820151387776E+17</v>
      </c>
      <c r="U75">
        <f t="shared" si="40"/>
        <v>0.83042254299999996</v>
      </c>
      <c r="V75">
        <f t="shared" si="41"/>
        <v>0.01</v>
      </c>
      <c r="W75">
        <f t="shared" si="42"/>
        <v>3.7279925179291664E-15</v>
      </c>
      <c r="X75">
        <f t="shared" si="43"/>
        <v>3.0958090270237113E-15</v>
      </c>
      <c r="Y75">
        <f t="shared" si="44"/>
        <v>3.7279925179291666E-17</v>
      </c>
      <c r="Z75">
        <f t="shared" si="45"/>
        <v>5.9490356572616344E-16</v>
      </c>
      <c r="AB75">
        <f t="shared" si="46"/>
        <v>-114.67431670386803</v>
      </c>
      <c r="AC75">
        <f t="shared" si="30"/>
        <v>-102.38778277132296</v>
      </c>
      <c r="AE75">
        <f t="shared" si="31"/>
        <v>0</v>
      </c>
      <c r="AF75">
        <f t="shared" si="32"/>
        <v>0</v>
      </c>
      <c r="AG75">
        <f t="shared" si="32"/>
        <v>-1.4872589143154085E-14</v>
      </c>
      <c r="AH75">
        <f t="shared" si="33"/>
        <v>-3.0958090270237114E-9</v>
      </c>
      <c r="AI75">
        <f t="shared" si="34"/>
        <v>-3.0958238996128544E-9</v>
      </c>
      <c r="AJ75">
        <f t="shared" si="35"/>
        <v>-12.286533932545069</v>
      </c>
      <c r="AK75">
        <f t="shared" si="49"/>
        <v>-8.0272021692707636</v>
      </c>
      <c r="AL75">
        <f t="shared" si="26"/>
        <v>-20.313736104911655</v>
      </c>
      <c r="AN75">
        <f t="shared" si="36"/>
        <v>0</v>
      </c>
      <c r="AO75">
        <f t="shared" si="36"/>
        <v>0</v>
      </c>
      <c r="AP75">
        <f t="shared" si="36"/>
        <v>-1.0878857554814256E-17</v>
      </c>
      <c r="AQ75">
        <f t="shared" si="36"/>
        <v>-2.2644924227871642E-12</v>
      </c>
      <c r="AR75">
        <f t="shared" si="36"/>
        <v>-2.2645033016447192E-12</v>
      </c>
      <c r="AS75">
        <f t="shared" si="36"/>
        <v>-8.9872349197567571E-3</v>
      </c>
      <c r="AT75">
        <f t="shared" si="36"/>
        <v>-5.8716601475802552E-3</v>
      </c>
      <c r="AU75">
        <f t="shared" si="23"/>
        <v>-1.4858895069601514E-2</v>
      </c>
      <c r="AW75">
        <v>72</v>
      </c>
      <c r="AX75">
        <f>IF(Z75&gt;0, (R75*SUMPRODUCT(K75:$K$98, X75:$X$98)-K75*$AZ$3)/Z75, 0)</f>
        <v>-1.7210820151387776E+17</v>
      </c>
    </row>
    <row r="76" spans="5:50" x14ac:dyDescent="0.25">
      <c r="E76">
        <v>2076</v>
      </c>
      <c r="F76" s="5">
        <v>3.5571999999999999E-2</v>
      </c>
      <c r="G76" s="5"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6.5309850090307614E-4</v>
      </c>
      <c r="L76" s="2">
        <v>73</v>
      </c>
      <c r="M76" s="6">
        <v>0.84796327400000004</v>
      </c>
      <c r="Q76" s="4">
        <f t="shared" si="48"/>
        <v>25</v>
      </c>
      <c r="R76">
        <f t="shared" si="28"/>
        <v>1000000</v>
      </c>
      <c r="S76">
        <f t="shared" si="29"/>
        <v>-1.0818894619266689E+18</v>
      </c>
      <c r="U76">
        <f t="shared" si="40"/>
        <v>0.84796327400000004</v>
      </c>
      <c r="V76">
        <f t="shared" si="41"/>
        <v>0.01</v>
      </c>
      <c r="W76">
        <f t="shared" si="42"/>
        <v>5.9490356572616344E-16</v>
      </c>
      <c r="X76">
        <f t="shared" si="43"/>
        <v>5.0445637530743179E-16</v>
      </c>
      <c r="Y76">
        <f t="shared" si="44"/>
        <v>5.9490356572616348E-18</v>
      </c>
      <c r="Z76">
        <f t="shared" si="45"/>
        <v>8.4498154761470012E-17</v>
      </c>
      <c r="AB76">
        <f t="shared" si="46"/>
        <v>-102.38778277132296</v>
      </c>
      <c r="AC76">
        <f t="shared" si="30"/>
        <v>-91.417663188683193</v>
      </c>
      <c r="AE76">
        <f t="shared" si="31"/>
        <v>0</v>
      </c>
      <c r="AF76">
        <f t="shared" si="32"/>
        <v>0</v>
      </c>
      <c r="AG76">
        <f t="shared" si="32"/>
        <v>-2.1124538690367503E-15</v>
      </c>
      <c r="AH76">
        <f t="shared" si="33"/>
        <v>-5.0445637530743182E-10</v>
      </c>
      <c r="AI76">
        <f t="shared" si="34"/>
        <v>-5.0445848776130084E-10</v>
      </c>
      <c r="AJ76">
        <f t="shared" si="35"/>
        <v>-10.970119582639768</v>
      </c>
      <c r="AK76">
        <f t="shared" si="49"/>
        <v>-7.1671447939926081</v>
      </c>
      <c r="AL76">
        <f t="shared" si="26"/>
        <v>-18.137264377136834</v>
      </c>
      <c r="AN76">
        <f t="shared" si="36"/>
        <v>0</v>
      </c>
      <c r="AO76">
        <f t="shared" si="36"/>
        <v>0</v>
      </c>
      <c r="AP76">
        <f t="shared" si="36"/>
        <v>-1.3796404550948048E-18</v>
      </c>
      <c r="AQ76">
        <f t="shared" si="36"/>
        <v>-3.2945970248428326E-13</v>
      </c>
      <c r="AR76">
        <f t="shared" si="36"/>
        <v>-3.2946108212473836E-13</v>
      </c>
      <c r="AS76">
        <f t="shared" si="36"/>
        <v>-7.164568654149512E-3</v>
      </c>
      <c r="AT76">
        <f t="shared" si="36"/>
        <v>-4.6808515207118588E-3</v>
      </c>
      <c r="AU76">
        <f t="shared" si="23"/>
        <v>-1.1845420175190831E-2</v>
      </c>
      <c r="AW76">
        <v>73</v>
      </c>
      <c r="AX76">
        <f>IF(Z76&gt;0, (R76*SUMPRODUCT(K76:$K$98, X76:$X$98)-K76*$AZ$3)/Z76, 0)</f>
        <v>-1.0818894619266689E+18</v>
      </c>
    </row>
    <row r="77" spans="5:50" x14ac:dyDescent="0.25">
      <c r="E77">
        <v>2077</v>
      </c>
      <c r="F77" s="5">
        <v>3.5571999999999999E-2</v>
      </c>
      <c r="G77" s="5"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5.8312366152060366E-4</v>
      </c>
      <c r="L77" s="2">
        <v>74</v>
      </c>
      <c r="M77" s="6">
        <v>0.86550461000000001</v>
      </c>
      <c r="Q77" s="4">
        <f t="shared" si="48"/>
        <v>25</v>
      </c>
      <c r="R77">
        <f t="shared" si="28"/>
        <v>1000000</v>
      </c>
      <c r="S77">
        <f t="shared" si="29"/>
        <v>-7.7591044444545341E+18</v>
      </c>
      <c r="U77">
        <f t="shared" si="40"/>
        <v>0.86550461000000001</v>
      </c>
      <c r="V77">
        <f t="shared" si="41"/>
        <v>0.01</v>
      </c>
      <c r="W77">
        <f t="shared" si="42"/>
        <v>8.4498154761470012E-17</v>
      </c>
      <c r="X77">
        <f t="shared" si="43"/>
        <v>7.3133542482545745E-17</v>
      </c>
      <c r="Y77">
        <f t="shared" si="44"/>
        <v>8.4498154761470016E-19</v>
      </c>
      <c r="Z77">
        <f t="shared" si="45"/>
        <v>1.0519630731309567E-17</v>
      </c>
      <c r="AB77">
        <f t="shared" si="46"/>
        <v>-91.417663188683193</v>
      </c>
      <c r="AC77">
        <f t="shared" si="30"/>
        <v>-81.622913561324566</v>
      </c>
      <c r="AE77">
        <f t="shared" si="31"/>
        <v>0</v>
      </c>
      <c r="AF77">
        <f t="shared" si="32"/>
        <v>0</v>
      </c>
      <c r="AG77">
        <f t="shared" si="32"/>
        <v>-2.6299076828273917E-16</v>
      </c>
      <c r="AH77">
        <f t="shared" si="33"/>
        <v>-7.3133542482545749E-11</v>
      </c>
      <c r="AI77">
        <f t="shared" si="34"/>
        <v>-7.3133805473314029E-11</v>
      </c>
      <c r="AJ77">
        <f t="shared" si="35"/>
        <v>-9.7947496273586268</v>
      </c>
      <c r="AK77">
        <f t="shared" si="49"/>
        <v>-6.3992364232078245</v>
      </c>
      <c r="AL77">
        <f t="shared" si="26"/>
        <v>-16.193986050639587</v>
      </c>
      <c r="AN77">
        <f t="shared" si="36"/>
        <v>0</v>
      </c>
      <c r="AO77">
        <f t="shared" si="36"/>
        <v>0</v>
      </c>
      <c r="AP77">
        <f t="shared" si="36"/>
        <v>-1.533561397471475E-19</v>
      </c>
      <c r="AQ77">
        <f t="shared" si="36"/>
        <v>-4.2645899072394693E-14</v>
      </c>
      <c r="AR77">
        <f t="shared" si="36"/>
        <v>-4.2646052428534441E-14</v>
      </c>
      <c r="AS77">
        <f t="shared" si="36"/>
        <v>-5.7115502663829306E-3</v>
      </c>
      <c r="AT77">
        <f t="shared" si="36"/>
        <v>-3.7315461740369577E-3</v>
      </c>
      <c r="AU77">
        <f t="shared" si="23"/>
        <v>-9.443096440462536E-3</v>
      </c>
      <c r="AW77">
        <v>74</v>
      </c>
      <c r="AX77">
        <f>IF(Z77&gt;0, (R77*SUMPRODUCT(K77:$K$98, X77:$X$98)-K77*$AZ$3)/Z77, 0)</f>
        <v>-7.7591044444545341E+18</v>
      </c>
    </row>
    <row r="78" spans="5:50" x14ac:dyDescent="0.25">
      <c r="E78">
        <v>2078</v>
      </c>
      <c r="F78" s="5">
        <v>3.5571999999999999E-2</v>
      </c>
      <c r="G78" s="5"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5.2064612635768185E-4</v>
      </c>
      <c r="L78" s="2">
        <v>75</v>
      </c>
      <c r="M78" s="6">
        <v>0.88304594599999997</v>
      </c>
      <c r="Q78" s="4">
        <f t="shared" si="48"/>
        <v>25</v>
      </c>
      <c r="R78">
        <f t="shared" si="28"/>
        <v>1000000</v>
      </c>
      <c r="S78">
        <f t="shared" si="29"/>
        <v>-6.4773344873919709E+19</v>
      </c>
      <c r="U78">
        <f t="shared" si="40"/>
        <v>0.88304594599999997</v>
      </c>
      <c r="V78">
        <f t="shared" si="41"/>
        <v>0.01</v>
      </c>
      <c r="W78">
        <f t="shared" si="42"/>
        <v>1.0519630731309567E-17</v>
      </c>
      <c r="X78">
        <f t="shared" si="43"/>
        <v>9.2893172706999274E-18</v>
      </c>
      <c r="Y78">
        <f t="shared" si="44"/>
        <v>1.0519630731309568E-19</v>
      </c>
      <c r="Z78">
        <f t="shared" si="45"/>
        <v>1.1251171532965439E-18</v>
      </c>
      <c r="AB78">
        <f t="shared" si="46"/>
        <v>-81.622913561324566</v>
      </c>
      <c r="AC78">
        <f t="shared" si="30"/>
        <v>-72.877601394039829</v>
      </c>
      <c r="AE78">
        <f t="shared" si="31"/>
        <v>0</v>
      </c>
      <c r="AF78">
        <f t="shared" si="32"/>
        <v>0</v>
      </c>
      <c r="AG78">
        <f t="shared" si="32"/>
        <v>-2.8127928832413597E-17</v>
      </c>
      <c r="AH78">
        <f t="shared" si="33"/>
        <v>-9.2893172706999277E-12</v>
      </c>
      <c r="AI78">
        <f t="shared" si="34"/>
        <v>-9.2893453986287603E-12</v>
      </c>
      <c r="AJ78">
        <f t="shared" si="35"/>
        <v>-8.7453121672847374</v>
      </c>
      <c r="AK78">
        <f t="shared" si="49"/>
        <v>-5.71360394929272</v>
      </c>
      <c r="AL78">
        <f t="shared" si="26"/>
        <v>-14.458916116586746</v>
      </c>
      <c r="AN78">
        <f t="shared" si="36"/>
        <v>0</v>
      </c>
      <c r="AO78">
        <f t="shared" si="36"/>
        <v>0</v>
      </c>
      <c r="AP78">
        <f t="shared" si="36"/>
        <v>-1.4644697189060693E-20</v>
      </c>
      <c r="AQ78">
        <f t="shared" si="36"/>
        <v>-4.8364470534974311E-15</v>
      </c>
      <c r="AR78">
        <f t="shared" si="36"/>
        <v>-4.8364616981946202E-15</v>
      </c>
      <c r="AS78">
        <f t="shared" si="36"/>
        <v>-4.5532129036855015E-3</v>
      </c>
      <c r="AT78">
        <f t="shared" si="36"/>
        <v>-2.9747657637412073E-3</v>
      </c>
      <c r="AU78">
        <f t="shared" si="23"/>
        <v>-7.5279786674315452E-3</v>
      </c>
      <c r="AW78">
        <v>75</v>
      </c>
      <c r="AX78">
        <f>IF(Z78&gt;0, (R78*SUMPRODUCT(K78:$K$98, X78:$X$98)-K78*$AZ$3)/Z78, 0)</f>
        <v>-6.4773344873919709E+19</v>
      </c>
    </row>
    <row r="79" spans="5:50" x14ac:dyDescent="0.25">
      <c r="E79">
        <v>2079</v>
      </c>
      <c r="F79" s="5">
        <v>3.5571999999999999E-2</v>
      </c>
      <c r="G79" s="5"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4.6486261281935876E-4</v>
      </c>
      <c r="L79" s="2">
        <v>76</v>
      </c>
      <c r="M79" s="6">
        <v>1</v>
      </c>
      <c r="Q79" s="4">
        <f t="shared" si="48"/>
        <v>25</v>
      </c>
      <c r="R79">
        <f t="shared" si="28"/>
        <v>1000000</v>
      </c>
      <c r="S79">
        <f t="shared" si="29"/>
        <v>0</v>
      </c>
      <c r="U79">
        <f t="shared" si="40"/>
        <v>1</v>
      </c>
      <c r="V79">
        <f t="shared" si="41"/>
        <v>0.01</v>
      </c>
      <c r="W79">
        <f t="shared" si="42"/>
        <v>1.1251171532965439E-18</v>
      </c>
      <c r="X79">
        <f t="shared" si="43"/>
        <v>1.1251171532965439E-18</v>
      </c>
      <c r="Y79">
        <f t="shared" si="44"/>
        <v>1.1251171532965439E-20</v>
      </c>
      <c r="Z79">
        <f t="shared" si="45"/>
        <v>0</v>
      </c>
      <c r="AB79">
        <f t="shared" si="46"/>
        <v>-72.877601394039829</v>
      </c>
      <c r="AC79">
        <f t="shared" si="30"/>
        <v>0</v>
      </c>
      <c r="AE79">
        <f t="shared" si="31"/>
        <v>0</v>
      </c>
      <c r="AF79">
        <f t="shared" si="32"/>
        <v>0</v>
      </c>
      <c r="AG79">
        <f t="shared" si="32"/>
        <v>0</v>
      </c>
      <c r="AH79">
        <f t="shared" si="33"/>
        <v>-1.1251171532965439E-12</v>
      </c>
      <c r="AI79">
        <f t="shared" si="34"/>
        <v>-1.1251171532965439E-12</v>
      </c>
      <c r="AJ79">
        <f t="shared" si="35"/>
        <v>-72.877601394039829</v>
      </c>
      <c r="AK79">
        <f t="shared" si="49"/>
        <v>-5.1014320975827889</v>
      </c>
      <c r="AL79">
        <f t="shared" si="26"/>
        <v>-77.979033491623738</v>
      </c>
      <c r="AN79">
        <f t="shared" si="36"/>
        <v>0</v>
      </c>
      <c r="AO79">
        <f t="shared" si="36"/>
        <v>0</v>
      </c>
      <c r="AP79">
        <f t="shared" si="36"/>
        <v>0</v>
      </c>
      <c r="AQ79">
        <f t="shared" si="36"/>
        <v>-5.230248996093104E-16</v>
      </c>
      <c r="AR79">
        <f t="shared" si="36"/>
        <v>-5.230248996093104E-16</v>
      </c>
      <c r="AS79">
        <f t="shared" si="36"/>
        <v>-3.3878072200041097E-2</v>
      </c>
      <c r="AT79">
        <f t="shared" si="36"/>
        <v>-2.3714650540028774E-3</v>
      </c>
      <c r="AU79">
        <f t="shared" si="23"/>
        <v>-3.6249537254044492E-2</v>
      </c>
      <c r="AW79">
        <v>76</v>
      </c>
      <c r="AX79">
        <f>IF(Z79&gt;0, (R79*SUMPRODUCT(K79:$K$98, X79:$X$98)-K79*$AZ$3)/Z79, 0)</f>
        <v>0</v>
      </c>
    </row>
    <row r="80" spans="5:50" x14ac:dyDescent="0.25">
      <c r="F80" s="5"/>
      <c r="G80" s="5"/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/>
      <c r="G81" s="5"/>
      <c r="H81" s="5"/>
      <c r="I81" s="5"/>
      <c r="M81" s="6"/>
      <c r="Q81" s="4"/>
      <c r="AN81" s="8">
        <f t="shared" ref="AN81:AU81" si="50">SUM(AN3:AN79)</f>
        <v>341219.72818799538</v>
      </c>
      <c r="AO81" s="8">
        <f t="shared" si="50"/>
        <v>-34121.972818799542</v>
      </c>
      <c r="AP81" s="8">
        <f t="shared" si="50"/>
        <v>-423.76343326065995</v>
      </c>
      <c r="AQ81" s="8">
        <f t="shared" si="50"/>
        <v>-139975.30703603697</v>
      </c>
      <c r="AR81" s="8">
        <f t="shared" si="50"/>
        <v>166698.6848998983</v>
      </c>
      <c r="AS81" s="8">
        <f t="shared" si="50"/>
        <v>-24186.267928013014</v>
      </c>
      <c r="AT81" s="8">
        <f t="shared" si="50"/>
        <v>6547.7970438701477</v>
      </c>
      <c r="AU81" s="8">
        <f t="shared" si="50"/>
        <v>149060.21401575545</v>
      </c>
      <c r="AX81">
        <f>IF(Z81&gt;0, (R81*SUMPRODUCT(K81:$K$98, X81:$X$98)-K81*$AZ$3)/Z81, 0)</f>
        <v>0</v>
      </c>
    </row>
    <row r="82" spans="2:50" x14ac:dyDescent="0.25">
      <c r="F82" s="5"/>
      <c r="G82" s="5"/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/>
      <c r="G83" s="5"/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/>
      <c r="G84" s="5"/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/>
      <c r="G85" s="5"/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/>
      <c r="G86" s="5"/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/>
      <c r="G87" s="5"/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/>
      <c r="G88" s="5"/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/>
      <c r="G89" s="5"/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/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/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/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/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/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/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/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/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/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81:AU81">
    <cfRule type="cellIs" dxfId="5" priority="1" operator="lessThan">
      <formula>0</formula>
    </cfRule>
  </conditionalFormatting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F6C2CD-6324-4D38-ACD0-1E995EEAE7A1}">
  <dimension ref="A1:AZ164"/>
  <sheetViews>
    <sheetView workbookViewId="0">
      <selection activeCell="M33" sqref="M33"/>
    </sheetView>
  </sheetViews>
  <sheetFormatPr defaultRowHeight="15" x14ac:dyDescent="0.25"/>
  <cols>
    <col min="3" max="3" width="10.7109375" customWidth="1"/>
    <col min="4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5" width="9.140625" bestFit="1" customWidth="1"/>
    <col min="36" max="36" width="10.42578125" customWidth="1"/>
    <col min="37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44</v>
      </c>
      <c r="Q1" t="s">
        <v>1</v>
      </c>
      <c r="W1" t="s">
        <v>2</v>
      </c>
      <c r="AB1" t="s">
        <v>46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f>'S.55.04.E'!C3*(1+C12)</f>
        <v>607093.37635058118</v>
      </c>
      <c r="K3">
        <v>1</v>
      </c>
      <c r="L3" s="2">
        <v>0</v>
      </c>
      <c r="O3">
        <f>$C$3</f>
        <v>607093.37635058118</v>
      </c>
      <c r="P3" s="2">
        <f>O3*C5</f>
        <v>60709.337635058124</v>
      </c>
      <c r="Q3" s="4">
        <f>B8</f>
        <v>200</v>
      </c>
      <c r="R3">
        <f t="shared" ref="R3:R66" si="0">$C$6</f>
        <v>1000000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607093.37635058118</v>
      </c>
      <c r="AF3">
        <f t="shared" ref="AF3:AG34" si="4">-$Z3*P3</f>
        <v>-60709.337635058124</v>
      </c>
      <c r="AG3">
        <f t="shared" si="4"/>
        <v>-200</v>
      </c>
      <c r="AH3">
        <f t="shared" ref="AH3:AH66" si="5">-X3*R3</f>
        <v>0</v>
      </c>
      <c r="AI3">
        <f t="shared" ref="AI3:AI34" si="6">SUM(AE3:AH3)</f>
        <v>546184.03871552309</v>
      </c>
      <c r="AJ3">
        <f t="shared" ref="AJ3:AJ66" si="7">AB3-AC3</f>
        <v>0</v>
      </c>
      <c r="AL3">
        <f t="shared" ref="AL3:AL34" si="8">SUM(AI3:AK3)</f>
        <v>546184.03871552309</v>
      </c>
      <c r="AN3">
        <f t="shared" ref="AN3:AU34" si="9">AE3*$K3</f>
        <v>607093.37635058118</v>
      </c>
      <c r="AO3">
        <f t="shared" si="9"/>
        <v>-60709.337635058124</v>
      </c>
      <c r="AP3">
        <f t="shared" si="9"/>
        <v>-200</v>
      </c>
      <c r="AQ3">
        <f t="shared" si="9"/>
        <v>0</v>
      </c>
      <c r="AR3">
        <f t="shared" si="9"/>
        <v>546184.03871552309</v>
      </c>
      <c r="AS3">
        <f t="shared" si="9"/>
        <v>0</v>
      </c>
      <c r="AT3">
        <f t="shared" si="9"/>
        <v>0</v>
      </c>
      <c r="AU3">
        <f t="shared" si="9"/>
        <v>546184.03871552309</v>
      </c>
      <c r="AW3">
        <v>0</v>
      </c>
      <c r="AX3">
        <f>IF(Z3&gt;0, (R3*SUMPRODUCT(K3:$K$98, X3:$X$98)-K3*$AZ$3)/Z3, 0)</f>
        <v>0</v>
      </c>
      <c r="AZ3">
        <f>C6*ABS(SUMPRODUCT(X4:X69, K4:K69))/1</f>
        <v>288787.49270206544</v>
      </c>
    </row>
    <row r="4" spans="1:52" x14ac:dyDescent="0.25">
      <c r="A4" t="s">
        <v>14</v>
      </c>
      <c r="C4" t="s">
        <v>37</v>
      </c>
      <c r="E4">
        <v>2004</v>
      </c>
      <c r="F4" s="13">
        <f t="array" ref="F4:G69">EconomicRates!C44:D109</f>
        <v>1.5900000000000001E-2</v>
      </c>
      <c r="G4" s="13"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69">Mortalities!B31:B96</f>
        <v>1.1135328E-2</v>
      </c>
      <c r="R4">
        <f t="shared" si="0"/>
        <v>1000000</v>
      </c>
      <c r="S4">
        <f t="shared" si="1"/>
        <v>19789.296013585557</v>
      </c>
      <c r="U4">
        <f t="shared" ref="U4:U67" si="13">M4</f>
        <v>1.1135328E-2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1.1135328E-2</v>
      </c>
      <c r="Y4">
        <f t="shared" ref="Y4:Y67" si="17">V4*W4</f>
        <v>0.01</v>
      </c>
      <c r="Z4">
        <f t="shared" ref="Z4:Z67" si="18">MAX(0, W4-X4-Y4)</f>
        <v>0.97886467200000005</v>
      </c>
      <c r="AB4">
        <f t="shared" ref="AB4:AB67" si="19">AC3</f>
        <v>0</v>
      </c>
      <c r="AC4">
        <f t="shared" si="2"/>
        <v>19371.042751449335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-11135.328</v>
      </c>
      <c r="AI4">
        <f t="shared" si="6"/>
        <v>-11135.328</v>
      </c>
      <c r="AJ4">
        <f t="shared" si="7"/>
        <v>-19371.042751449335</v>
      </c>
      <c r="AK4">
        <f>G4*SUM(AB4, AE4:AF4)</f>
        <v>0</v>
      </c>
      <c r="AL4">
        <f t="shared" si="8"/>
        <v>-30506.370751449336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-10388.401903162609</v>
      </c>
      <c r="AR4">
        <f t="shared" si="9"/>
        <v>-10388.401903162609</v>
      </c>
      <c r="AS4">
        <f t="shared" si="9"/>
        <v>-18071.688358474985</v>
      </c>
      <c r="AT4">
        <f t="shared" si="9"/>
        <v>0</v>
      </c>
      <c r="AU4">
        <f t="shared" si="9"/>
        <v>-28460.090261637593</v>
      </c>
      <c r="AW4">
        <v>1</v>
      </c>
      <c r="AX4">
        <f>IF(Z4&gt;0, (R4*SUMPRODUCT(K4:$K$98, X4:$X$98)-K4*$AZ$3)/Z4, 0)</f>
        <v>19789.296013585557</v>
      </c>
    </row>
    <row r="5" spans="1:52" x14ac:dyDescent="0.25">
      <c r="C5" s="2">
        <f>'S.26.04.A'!C5</f>
        <v>0.1</v>
      </c>
      <c r="E5">
        <v>2005</v>
      </c>
      <c r="F5" s="13">
        <v>3.6400000000000002E-2</v>
      </c>
      <c r="G5" s="13"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1.2969985999999999E-2</v>
      </c>
      <c r="Q5" s="4">
        <f t="shared" ref="Q5:Q68" si="21">$C$8</f>
        <v>25</v>
      </c>
      <c r="R5">
        <f t="shared" si="0"/>
        <v>1000000</v>
      </c>
      <c r="S5">
        <f t="shared" si="1"/>
        <v>32889.212432139655</v>
      </c>
      <c r="U5">
        <f t="shared" si="13"/>
        <v>1.2969985999999999E-2</v>
      </c>
      <c r="V5">
        <f t="shared" si="14"/>
        <v>0.01</v>
      </c>
      <c r="W5">
        <f t="shared" si="15"/>
        <v>0.97886467200000005</v>
      </c>
      <c r="X5">
        <f t="shared" si="16"/>
        <v>1.2695861091734591E-2</v>
      </c>
      <c r="Y5">
        <f t="shared" si="17"/>
        <v>9.7886467200000004E-3</v>
      </c>
      <c r="Z5">
        <f t="shared" si="18"/>
        <v>0.95638016418826544</v>
      </c>
      <c r="AB5">
        <f t="shared" si="19"/>
        <v>19371.042751449335</v>
      </c>
      <c r="AC5">
        <f t="shared" si="2"/>
        <v>31454.590385872463</v>
      </c>
      <c r="AE5">
        <f t="shared" si="3"/>
        <v>0</v>
      </c>
      <c r="AF5">
        <f t="shared" si="4"/>
        <v>0</v>
      </c>
      <c r="AG5">
        <f t="shared" si="4"/>
        <v>-23.909504104706635</v>
      </c>
      <c r="AH5">
        <f t="shared" si="5"/>
        <v>-12695.861091734592</v>
      </c>
      <c r="AI5">
        <f t="shared" si="6"/>
        <v>-12719.770595839298</v>
      </c>
      <c r="AJ5">
        <f t="shared" si="7"/>
        <v>-12083.547634423128</v>
      </c>
      <c r="AK5">
        <f>G5*SUM(AB5, AE5:AF5)</f>
        <v>794.2127528094228</v>
      </c>
      <c r="AL5">
        <f t="shared" si="8"/>
        <v>-24009.105477453002</v>
      </c>
      <c r="AN5">
        <f t="shared" si="9"/>
        <v>0</v>
      </c>
      <c r="AO5">
        <f t="shared" si="9"/>
        <v>0</v>
      </c>
      <c r="AP5">
        <f t="shared" si="9"/>
        <v>-20.445208658504519</v>
      </c>
      <c r="AQ5">
        <f t="shared" si="9"/>
        <v>-10856.332610796639</v>
      </c>
      <c r="AR5">
        <f t="shared" si="9"/>
        <v>-10876.777819455143</v>
      </c>
      <c r="AS5">
        <f t="shared" si="9"/>
        <v>-10332.738464120932</v>
      </c>
      <c r="AT5">
        <f t="shared" si="9"/>
        <v>679.13769266496286</v>
      </c>
      <c r="AU5">
        <f t="shared" si="9"/>
        <v>-20530.37859091111</v>
      </c>
      <c r="AW5">
        <v>2</v>
      </c>
      <c r="AX5">
        <f>IF(Z5&gt;0, (R5*SUMPRODUCT(K5:$K$98, X5:$X$98)-K5*$AZ$3)/Z5, 0)</f>
        <v>32889.212432139655</v>
      </c>
    </row>
    <row r="6" spans="1:52" x14ac:dyDescent="0.25">
      <c r="A6" t="s">
        <v>16</v>
      </c>
      <c r="C6" s="2">
        <f>'S.26.04.E'!C6</f>
        <v>1000000</v>
      </c>
      <c r="E6">
        <v>2006</v>
      </c>
      <c r="F6" s="13">
        <v>5.8799999999999998E-2</v>
      </c>
      <c r="G6" s="13"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1.4883069000000001E-2</v>
      </c>
      <c r="Q6" s="4">
        <f t="shared" si="21"/>
        <v>25</v>
      </c>
      <c r="R6">
        <f t="shared" si="0"/>
        <v>1000000</v>
      </c>
      <c r="S6">
        <f t="shared" si="1"/>
        <v>48005.60849420361</v>
      </c>
      <c r="U6">
        <f t="shared" si="13"/>
        <v>1.4883069000000001E-2</v>
      </c>
      <c r="V6">
        <f t="shared" si="14"/>
        <v>0.01</v>
      </c>
      <c r="W6">
        <f t="shared" si="15"/>
        <v>0.95638016418826544</v>
      </c>
      <c r="X6">
        <f t="shared" si="16"/>
        <v>1.4233871973845284E-2</v>
      </c>
      <c r="Y6">
        <f t="shared" si="17"/>
        <v>9.5638016418826549E-3</v>
      </c>
      <c r="Z6">
        <f t="shared" si="18"/>
        <v>0.9325824905725375</v>
      </c>
      <c r="AB6">
        <f t="shared" si="19"/>
        <v>31454.590385872463</v>
      </c>
      <c r="AC6">
        <f t="shared" si="2"/>
        <v>44769.189930974564</v>
      </c>
      <c r="AE6">
        <f t="shared" si="3"/>
        <v>0</v>
      </c>
      <c r="AF6">
        <f t="shared" si="4"/>
        <v>0</v>
      </c>
      <c r="AG6">
        <f t="shared" si="4"/>
        <v>-23.314562264313437</v>
      </c>
      <c r="AH6">
        <f t="shared" si="5"/>
        <v>-14233.871973845284</v>
      </c>
      <c r="AI6">
        <f t="shared" si="6"/>
        <v>-14257.186536109597</v>
      </c>
      <c r="AJ6">
        <f t="shared" si="7"/>
        <v>-13314.599545102101</v>
      </c>
      <c r="AK6">
        <f>G6*SUM(AB6, AE6:AF6)</f>
        <v>1840.0935375735392</v>
      </c>
      <c r="AL6">
        <f t="shared" si="8"/>
        <v>-25731.692543638161</v>
      </c>
      <c r="AN6">
        <f t="shared" si="9"/>
        <v>0</v>
      </c>
      <c r="AO6">
        <f t="shared" si="9"/>
        <v>0</v>
      </c>
      <c r="AP6">
        <f t="shared" si="9"/>
        <v>-17.985087163496214</v>
      </c>
      <c r="AQ6">
        <f t="shared" si="9"/>
        <v>-10980.151598878492</v>
      </c>
      <c r="AR6">
        <f t="shared" si="9"/>
        <v>-10998.136686041989</v>
      </c>
      <c r="AS6">
        <f t="shared" si="9"/>
        <v>-10271.015627526733</v>
      </c>
      <c r="AT6">
        <f t="shared" si="9"/>
        <v>1419.4666100552136</v>
      </c>
      <c r="AU6">
        <f t="shared" si="9"/>
        <v>-19849.685703513507</v>
      </c>
      <c r="AW6">
        <v>3</v>
      </c>
      <c r="AX6">
        <f>IF(Z6&gt;0, (R6*SUMPRODUCT(K6:$K$98, X6:$X$98)-K6*$AZ$3)/Z6, 0)</f>
        <v>48005.60849420361</v>
      </c>
    </row>
    <row r="7" spans="1:52" x14ac:dyDescent="0.25">
      <c r="A7" t="s">
        <v>15</v>
      </c>
      <c r="B7" t="s">
        <v>37</v>
      </c>
      <c r="C7" t="s">
        <v>47</v>
      </c>
      <c r="E7">
        <v>2007</v>
      </c>
      <c r="F7" s="13">
        <v>5.4699999999999999E-2</v>
      </c>
      <c r="G7" s="13"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1.6930661E-2</v>
      </c>
      <c r="Q7" s="4">
        <f t="shared" si="21"/>
        <v>25</v>
      </c>
      <c r="R7">
        <f t="shared" si="0"/>
        <v>1000000</v>
      </c>
      <c r="S7">
        <f t="shared" si="1"/>
        <v>59368.903199193264</v>
      </c>
      <c r="U7">
        <f t="shared" si="13"/>
        <v>1.6930661E-2</v>
      </c>
      <c r="V7">
        <f t="shared" si="14"/>
        <v>0.01</v>
      </c>
      <c r="W7">
        <f t="shared" si="15"/>
        <v>0.9325824905725375</v>
      </c>
      <c r="X7">
        <f t="shared" si="16"/>
        <v>1.5789238002419329E-2</v>
      </c>
      <c r="Y7">
        <f t="shared" si="17"/>
        <v>9.3258249057253748E-3</v>
      </c>
      <c r="Z7">
        <f t="shared" si="18"/>
        <v>0.9074674276643927</v>
      </c>
      <c r="AB7">
        <f t="shared" si="19"/>
        <v>44769.189930974564</v>
      </c>
      <c r="AC7">
        <f t="shared" si="2"/>
        <v>53875.345869428245</v>
      </c>
      <c r="AE7">
        <f t="shared" si="3"/>
        <v>0</v>
      </c>
      <c r="AF7">
        <f t="shared" si="4"/>
        <v>0</v>
      </c>
      <c r="AG7">
        <f t="shared" si="4"/>
        <v>-22.686685691609817</v>
      </c>
      <c r="AH7">
        <f t="shared" si="5"/>
        <v>-15789.23800241933</v>
      </c>
      <c r="AI7">
        <f t="shared" si="6"/>
        <v>-15811.924688110939</v>
      </c>
      <c r="AJ7">
        <f t="shared" si="7"/>
        <v>-9106.1559384536813</v>
      </c>
      <c r="AK7">
        <f>G7*SUM(AB7, AE7:AF7)</f>
        <v>2198.1672256108509</v>
      </c>
      <c r="AL7">
        <f t="shared" si="8"/>
        <v>-22719.91340095377</v>
      </c>
      <c r="AN7">
        <f t="shared" si="9"/>
        <v>0</v>
      </c>
      <c r="AO7">
        <f t="shared" si="9"/>
        <v>0</v>
      </c>
      <c r="AP7">
        <f t="shared" si="9"/>
        <v>-15.922788534292282</v>
      </c>
      <c r="AQ7">
        <f t="shared" si="9"/>
        <v>-11081.772862182006</v>
      </c>
      <c r="AR7">
        <f t="shared" si="9"/>
        <v>-11097.695650716298</v>
      </c>
      <c r="AS7">
        <f t="shared" si="9"/>
        <v>-6391.2110098087742</v>
      </c>
      <c r="AT7">
        <f t="shared" si="9"/>
        <v>1542.7970560441045</v>
      </c>
      <c r="AU7">
        <f t="shared" si="9"/>
        <v>-15946.109604480967</v>
      </c>
      <c r="AW7">
        <v>4</v>
      </c>
      <c r="AX7">
        <f>IF(Z7&gt;0, (R7*SUMPRODUCT(K7:$K$98, X7:$X$98)-K7*$AZ$3)/Z7, 0)</f>
        <v>59368.903199193264</v>
      </c>
    </row>
    <row r="8" spans="1:52" x14ac:dyDescent="0.25">
      <c r="B8" s="2">
        <f>'S.26.04.A'!B8</f>
        <v>200</v>
      </c>
      <c r="C8" s="2">
        <f>'S.26.04.A'!C8</f>
        <v>25</v>
      </c>
      <c r="E8">
        <v>2008</v>
      </c>
      <c r="F8" s="13">
        <v>2.2499999999999999E-2</v>
      </c>
      <c r="G8" s="13"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1.9185959999999998E-2</v>
      </c>
      <c r="Q8" s="4">
        <f t="shared" si="21"/>
        <v>25</v>
      </c>
      <c r="R8">
        <f t="shared" si="0"/>
        <v>1000000</v>
      </c>
      <c r="S8">
        <f t="shared" si="1"/>
        <v>63887.055258183776</v>
      </c>
      <c r="U8">
        <f t="shared" si="13"/>
        <v>1.9185959999999998E-2</v>
      </c>
      <c r="V8">
        <f t="shared" si="14"/>
        <v>0.01</v>
      </c>
      <c r="W8">
        <f t="shared" si="15"/>
        <v>0.9074674276643927</v>
      </c>
      <c r="X8">
        <f t="shared" si="16"/>
        <v>1.741063376847193E-2</v>
      </c>
      <c r="Y8">
        <f t="shared" si="17"/>
        <v>9.0746742766439278E-3</v>
      </c>
      <c r="Z8">
        <f t="shared" si="18"/>
        <v>0.88098211961927686</v>
      </c>
      <c r="AB8">
        <f t="shared" si="19"/>
        <v>53875.345869428245</v>
      </c>
      <c r="AC8">
        <f t="shared" si="2"/>
        <v>56283.35335758861</v>
      </c>
      <c r="AE8">
        <f t="shared" si="3"/>
        <v>0</v>
      </c>
      <c r="AF8">
        <f t="shared" si="4"/>
        <v>0</v>
      </c>
      <c r="AG8">
        <f t="shared" si="4"/>
        <v>-22.024552990481922</v>
      </c>
      <c r="AH8">
        <f t="shared" si="5"/>
        <v>-17410.633768471929</v>
      </c>
      <c r="AI8">
        <f t="shared" si="6"/>
        <v>-17432.658321462412</v>
      </c>
      <c r="AJ8">
        <f t="shared" si="7"/>
        <v>-2408.007488160365</v>
      </c>
      <c r="AK8">
        <f t="shared" ref="AK8:AK69" si="22">G8*SUM(AB8:AB8, AE8:AF8)</f>
        <v>1147.5448670188216</v>
      </c>
      <c r="AL8">
        <f t="shared" si="8"/>
        <v>-18693.120942603957</v>
      </c>
      <c r="AN8">
        <f t="shared" si="9"/>
        <v>0</v>
      </c>
      <c r="AO8">
        <f t="shared" si="9"/>
        <v>0</v>
      </c>
      <c r="AP8">
        <f t="shared" si="9"/>
        <v>-14.429260398620341</v>
      </c>
      <c r="AQ8">
        <f t="shared" si="9"/>
        <v>-11406.477509843753</v>
      </c>
      <c r="AR8">
        <f t="shared" si="9"/>
        <v>-11420.906770242374</v>
      </c>
      <c r="AS8">
        <f t="shared" si="9"/>
        <v>-1577.592385348717</v>
      </c>
      <c r="AT8">
        <f t="shared" si="9"/>
        <v>751.80748106308852</v>
      </c>
      <c r="AU8">
        <f t="shared" si="9"/>
        <v>-12246.691674528003</v>
      </c>
      <c r="AW8">
        <v>5</v>
      </c>
      <c r="AX8">
        <f>IF(Z8&gt;0, (R8*SUMPRODUCT(K8:$K$98, X8:$X$98)-K8*$AZ$3)/Z8, 0)</f>
        <v>63887.055258183776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3">
        <v>2.2000000000000001E-3</v>
      </c>
      <c r="G9" s="13"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2.1884238E-2</v>
      </c>
      <c r="Q9" s="4">
        <f t="shared" si="21"/>
        <v>25</v>
      </c>
      <c r="R9">
        <f t="shared" si="0"/>
        <v>1000000</v>
      </c>
      <c r="S9">
        <f t="shared" si="1"/>
        <v>64361.096284328887</v>
      </c>
      <c r="U9">
        <f t="shared" si="13"/>
        <v>2.1884238E-2</v>
      </c>
      <c r="V9">
        <f t="shared" si="14"/>
        <v>0.01</v>
      </c>
      <c r="W9">
        <f t="shared" si="15"/>
        <v>0.88098211961927686</v>
      </c>
      <c r="X9">
        <f t="shared" si="16"/>
        <v>1.9279622379492725E-2</v>
      </c>
      <c r="Y9">
        <f t="shared" si="17"/>
        <v>8.8098211961927693E-3</v>
      </c>
      <c r="Z9">
        <f t="shared" si="18"/>
        <v>0.85289267604359131</v>
      </c>
      <c r="AB9">
        <f t="shared" si="19"/>
        <v>56283.35335758861</v>
      </c>
      <c r="AC9">
        <f t="shared" si="2"/>
        <v>54893.107643040508</v>
      </c>
      <c r="AE9">
        <f t="shared" si="3"/>
        <v>0</v>
      </c>
      <c r="AF9">
        <f t="shared" si="4"/>
        <v>0</v>
      </c>
      <c r="AG9">
        <f t="shared" si="4"/>
        <v>-21.322316901089781</v>
      </c>
      <c r="AH9">
        <f t="shared" si="5"/>
        <v>-19279.622379492725</v>
      </c>
      <c r="AI9">
        <f t="shared" si="6"/>
        <v>-19300.944696393814</v>
      </c>
      <c r="AJ9">
        <f t="shared" si="7"/>
        <v>1390.2457145481021</v>
      </c>
      <c r="AK9">
        <f t="shared" si="22"/>
        <v>332.07178480977279</v>
      </c>
      <c r="AL9">
        <f t="shared" si="8"/>
        <v>-17578.627197035938</v>
      </c>
      <c r="AN9">
        <f t="shared" si="9"/>
        <v>0</v>
      </c>
      <c r="AO9">
        <f t="shared" si="9"/>
        <v>0</v>
      </c>
      <c r="AP9">
        <f t="shared" si="9"/>
        <v>-13.229656620803818</v>
      </c>
      <c r="AQ9">
        <f t="shared" si="9"/>
        <v>-11962.245240169803</v>
      </c>
      <c r="AR9">
        <f t="shared" si="9"/>
        <v>-11975.474896790607</v>
      </c>
      <c r="AS9">
        <f t="shared" si="9"/>
        <v>862.59263040384678</v>
      </c>
      <c r="AT9">
        <f t="shared" si="9"/>
        <v>206.03744456430135</v>
      </c>
      <c r="AU9">
        <f t="shared" si="9"/>
        <v>-10906.844821822458</v>
      </c>
      <c r="AW9">
        <v>6</v>
      </c>
      <c r="AX9">
        <f>IF(Z9&gt;0, (R9*SUMPRODUCT(K9:$K$98, X9:$X$98)-K9*$AZ$3)/Z9, 0)</f>
        <v>64361.096284328887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3">
        <v>2.5000000000000001E-3</v>
      </c>
      <c r="G10" s="13"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2.4761703999999999E-2</v>
      </c>
      <c r="Q10" s="4">
        <f t="shared" si="21"/>
        <v>25</v>
      </c>
      <c r="R10">
        <f t="shared" si="0"/>
        <v>1000000</v>
      </c>
      <c r="S10">
        <f t="shared" si="1"/>
        <v>63319.029781793222</v>
      </c>
      <c r="U10">
        <f t="shared" si="13"/>
        <v>2.4761703999999999E-2</v>
      </c>
      <c r="V10">
        <f t="shared" si="14"/>
        <v>0.01</v>
      </c>
      <c r="W10">
        <f t="shared" si="15"/>
        <v>0.85289267604359131</v>
      </c>
      <c r="X10">
        <f t="shared" si="16"/>
        <v>2.1119075987959299E-2</v>
      </c>
      <c r="Y10">
        <f t="shared" si="17"/>
        <v>8.5289267604359131E-3</v>
      </c>
      <c r="Z10">
        <f t="shared" si="18"/>
        <v>0.82324467329519613</v>
      </c>
      <c r="AB10">
        <f t="shared" si="19"/>
        <v>54893.107643040508</v>
      </c>
      <c r="AC10">
        <f t="shared" si="2"/>
        <v>52127.053986081155</v>
      </c>
      <c r="AE10">
        <f t="shared" si="3"/>
        <v>0</v>
      </c>
      <c r="AF10">
        <f t="shared" si="4"/>
        <v>0</v>
      </c>
      <c r="AG10">
        <f t="shared" si="4"/>
        <v>-20.581116832379902</v>
      </c>
      <c r="AH10">
        <f t="shared" si="5"/>
        <v>-21119.075987959299</v>
      </c>
      <c r="AI10">
        <f t="shared" si="6"/>
        <v>-21139.65710479168</v>
      </c>
      <c r="AJ10">
        <f t="shared" si="7"/>
        <v>2766.0536569593532</v>
      </c>
      <c r="AK10">
        <f t="shared" si="22"/>
        <v>225.0617413364661</v>
      </c>
      <c r="AL10">
        <f t="shared" si="8"/>
        <v>-18148.54170649586</v>
      </c>
      <c r="AN10">
        <f t="shared" si="9"/>
        <v>0</v>
      </c>
      <c r="AO10">
        <f t="shared" si="9"/>
        <v>0</v>
      </c>
      <c r="AP10">
        <f t="shared" si="9"/>
        <v>-12.11438308825519</v>
      </c>
      <c r="AQ10">
        <f t="shared" si="9"/>
        <v>-12431.034674736151</v>
      </c>
      <c r="AR10">
        <f t="shared" si="9"/>
        <v>-12443.149057824407</v>
      </c>
      <c r="AS10">
        <f t="shared" si="9"/>
        <v>1628.1445713556054</v>
      </c>
      <c r="AT10">
        <f t="shared" si="9"/>
        <v>132.47503404529633</v>
      </c>
      <c r="AU10">
        <f t="shared" si="9"/>
        <v>-10682.529452423503</v>
      </c>
      <c r="AW10">
        <v>7</v>
      </c>
      <c r="AX10">
        <f>IF(Z10&gt;0, (R10*SUMPRODUCT(K10:$K$98, X10:$X$98)-K10*$AZ$3)/Z10, 0)</f>
        <v>63319.029781793222</v>
      </c>
    </row>
    <row r="11" spans="1:52" x14ac:dyDescent="0.25">
      <c r="A11" t="s">
        <v>33</v>
      </c>
      <c r="C11" s="12">
        <f>AU71</f>
        <v>244000.38198103919</v>
      </c>
      <c r="E11">
        <v>2011</v>
      </c>
      <c r="F11" s="13">
        <v>1.5E-3</v>
      </c>
      <c r="G11" s="13"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2.7627288E-2</v>
      </c>
      <c r="Q11" s="4">
        <f t="shared" si="21"/>
        <v>25</v>
      </c>
      <c r="R11">
        <f t="shared" si="0"/>
        <v>1000000</v>
      </c>
      <c r="S11">
        <f t="shared" si="1"/>
        <v>60787.163900609143</v>
      </c>
      <c r="U11">
        <f t="shared" si="13"/>
        <v>2.7627288E-2</v>
      </c>
      <c r="V11">
        <f t="shared" si="14"/>
        <v>0.01</v>
      </c>
      <c r="W11">
        <f t="shared" si="15"/>
        <v>0.82324467329519613</v>
      </c>
      <c r="X11">
        <f t="shared" si="16"/>
        <v>2.2744017683592292E-2</v>
      </c>
      <c r="Y11">
        <f t="shared" si="17"/>
        <v>8.2324467329519622E-3</v>
      </c>
      <c r="Z11">
        <f t="shared" si="18"/>
        <v>0.7922682088786519</v>
      </c>
      <c r="AB11">
        <f t="shared" si="19"/>
        <v>52127.053986081155</v>
      </c>
      <c r="AC11">
        <f t="shared" si="2"/>
        <v>48159.737466348655</v>
      </c>
      <c r="AE11">
        <f t="shared" si="3"/>
        <v>0</v>
      </c>
      <c r="AF11">
        <f t="shared" si="4"/>
        <v>0</v>
      </c>
      <c r="AG11">
        <f t="shared" si="4"/>
        <v>-19.806705221966297</v>
      </c>
      <c r="AH11">
        <f t="shared" si="5"/>
        <v>-22744.017683592294</v>
      </c>
      <c r="AI11">
        <f t="shared" si="6"/>
        <v>-22763.824388814261</v>
      </c>
      <c r="AJ11">
        <f t="shared" si="7"/>
        <v>3967.3165197324997</v>
      </c>
      <c r="AK11">
        <f t="shared" si="22"/>
        <v>125.10492956659476</v>
      </c>
      <c r="AL11">
        <f t="shared" si="8"/>
        <v>-18671.402939515167</v>
      </c>
      <c r="AN11">
        <f t="shared" si="9"/>
        <v>0</v>
      </c>
      <c r="AO11">
        <f t="shared" si="9"/>
        <v>0</v>
      </c>
      <c r="AP11">
        <f t="shared" si="9"/>
        <v>-11.078061294993429</v>
      </c>
      <c r="AQ11">
        <f t="shared" si="9"/>
        <v>-12720.925523434269</v>
      </c>
      <c r="AR11">
        <f t="shared" si="9"/>
        <v>-12732.003584729262</v>
      </c>
      <c r="AS11">
        <f t="shared" si="9"/>
        <v>2218.9543939642431</v>
      </c>
      <c r="AT11">
        <f t="shared" si="9"/>
        <v>69.97226759893114</v>
      </c>
      <c r="AU11">
        <f t="shared" si="9"/>
        <v>-10443.076923166089</v>
      </c>
      <c r="AW11">
        <v>8</v>
      </c>
      <c r="AX11">
        <f>IF(Z11&gt;0, (R11*SUMPRODUCT(K11:$K$98, X11:$X$98)-K11*$AZ$3)/Z11, 0)</f>
        <v>60787.163900609143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3">
        <v>1.9E-3</v>
      </c>
      <c r="G12" s="13"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3.0780427999999999E-2</v>
      </c>
      <c r="Q12" s="4">
        <f t="shared" si="21"/>
        <v>25</v>
      </c>
      <c r="R12">
        <f t="shared" si="0"/>
        <v>1000000</v>
      </c>
      <c r="S12">
        <f t="shared" si="1"/>
        <v>57195.87312319137</v>
      </c>
      <c r="U12">
        <f t="shared" si="13"/>
        <v>3.0780427999999999E-2</v>
      </c>
      <c r="V12">
        <f t="shared" si="14"/>
        <v>0.01</v>
      </c>
      <c r="W12">
        <f t="shared" si="15"/>
        <v>0.7922682088786519</v>
      </c>
      <c r="X12">
        <f t="shared" si="16"/>
        <v>2.4386354560078306E-2</v>
      </c>
      <c r="Y12">
        <f t="shared" si="17"/>
        <v>7.9226820887865184E-3</v>
      </c>
      <c r="Z12">
        <f t="shared" si="18"/>
        <v>0.75995917222978704</v>
      </c>
      <c r="AB12">
        <f t="shared" si="19"/>
        <v>48159.737466348655</v>
      </c>
      <c r="AC12">
        <f t="shared" si="2"/>
        <v>43466.528393660439</v>
      </c>
      <c r="AE12">
        <f t="shared" si="3"/>
        <v>0</v>
      </c>
      <c r="AF12">
        <f t="shared" si="4"/>
        <v>0</v>
      </c>
      <c r="AG12">
        <f t="shared" si="4"/>
        <v>-18.998979305744676</v>
      </c>
      <c r="AH12">
        <f t="shared" si="5"/>
        <v>-24386.354560078307</v>
      </c>
      <c r="AI12">
        <f t="shared" si="6"/>
        <v>-24405.35353938405</v>
      </c>
      <c r="AJ12">
        <f t="shared" si="7"/>
        <v>4693.2090726882161</v>
      </c>
      <c r="AK12">
        <f t="shared" si="22"/>
        <v>110.76739617260191</v>
      </c>
      <c r="AL12">
        <f t="shared" si="8"/>
        <v>-19601.377070523231</v>
      </c>
      <c r="AN12">
        <f t="shared" si="9"/>
        <v>0</v>
      </c>
      <c r="AO12">
        <f t="shared" si="9"/>
        <v>0</v>
      </c>
      <c r="AP12">
        <f t="shared" si="9"/>
        <v>-10.098159473508849</v>
      </c>
      <c r="AQ12">
        <f t="shared" si="9"/>
        <v>-12961.606692773239</v>
      </c>
      <c r="AR12">
        <f t="shared" si="9"/>
        <v>-12971.704852246747</v>
      </c>
      <c r="AS12">
        <f t="shared" si="9"/>
        <v>2494.4905142453704</v>
      </c>
      <c r="AT12">
        <f t="shared" si="9"/>
        <v>58.874048601024342</v>
      </c>
      <c r="AU12">
        <f t="shared" si="9"/>
        <v>-10418.340289400352</v>
      </c>
      <c r="AW12">
        <v>9</v>
      </c>
      <c r="AX12">
        <f>IF(Z12&gt;0, (R12*SUMPRODUCT(K12:$K$98, X12:$X$98)-K12*$AZ$3)/Z12, 0)</f>
        <v>57195.87312319137</v>
      </c>
    </row>
    <row r="13" spans="1:52" x14ac:dyDescent="0.25">
      <c r="E13">
        <v>2013</v>
      </c>
      <c r="F13" s="13">
        <v>1.6999999999999999E-3</v>
      </c>
      <c r="G13" s="13"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3.4133669999999998E-2</v>
      </c>
      <c r="Q13" s="4">
        <f t="shared" si="21"/>
        <v>25</v>
      </c>
      <c r="R13">
        <f t="shared" si="0"/>
        <v>1000000</v>
      </c>
      <c r="S13">
        <f t="shared" si="1"/>
        <v>52438.109059848968</v>
      </c>
      <c r="U13">
        <f t="shared" si="13"/>
        <v>3.4133669999999998E-2</v>
      </c>
      <c r="V13">
        <f t="shared" si="14"/>
        <v>0.01</v>
      </c>
      <c r="W13">
        <f t="shared" si="15"/>
        <v>0.75995917222978704</v>
      </c>
      <c r="X13">
        <f t="shared" si="16"/>
        <v>2.5940195598364715E-2</v>
      </c>
      <c r="Y13">
        <f t="shared" si="17"/>
        <v>7.599591722297871E-3</v>
      </c>
      <c r="Z13">
        <f t="shared" si="18"/>
        <v>0.7264193849091245</v>
      </c>
      <c r="AB13">
        <f t="shared" si="19"/>
        <v>43466.528393660439</v>
      </c>
      <c r="AC13">
        <f t="shared" si="2"/>
        <v>38092.058929053077</v>
      </c>
      <c r="AE13">
        <f t="shared" si="3"/>
        <v>0</v>
      </c>
      <c r="AF13">
        <f t="shared" si="4"/>
        <v>0</v>
      </c>
      <c r="AG13">
        <f t="shared" si="4"/>
        <v>-18.160484622728113</v>
      </c>
      <c r="AH13">
        <f t="shared" si="5"/>
        <v>-25940.195598364713</v>
      </c>
      <c r="AI13">
        <f t="shared" si="6"/>
        <v>-25958.35608298744</v>
      </c>
      <c r="AJ13">
        <f t="shared" si="7"/>
        <v>5374.4694646073622</v>
      </c>
      <c r="AK13">
        <f t="shared" si="22"/>
        <v>86.933056787320879</v>
      </c>
      <c r="AL13">
        <f t="shared" si="8"/>
        <v>-20496.953561592756</v>
      </c>
      <c r="AN13">
        <f t="shared" si="9"/>
        <v>0</v>
      </c>
      <c r="AO13">
        <f t="shared" si="9"/>
        <v>0</v>
      </c>
      <c r="AP13">
        <f t="shared" si="9"/>
        <v>-9.1753713267087793</v>
      </c>
      <c r="AQ13">
        <f t="shared" si="9"/>
        <v>-13105.978824187252</v>
      </c>
      <c r="AR13">
        <f t="shared" si="9"/>
        <v>-13115.15419551396</v>
      </c>
      <c r="AS13">
        <f t="shared" si="9"/>
        <v>2715.3875045886516</v>
      </c>
      <c r="AT13">
        <f t="shared" si="9"/>
        <v>43.921904792742588</v>
      </c>
      <c r="AU13">
        <f t="shared" si="9"/>
        <v>-10355.844786132566</v>
      </c>
      <c r="AW13">
        <v>10</v>
      </c>
      <c r="AX13">
        <f>IF(Z13&gt;0, (R13*SUMPRODUCT(K13:$K$98, X13:$X$98)-K13*$AZ$3)/Z13, 0)</f>
        <v>52438.109059848968</v>
      </c>
    </row>
    <row r="14" spans="1:52" x14ac:dyDescent="0.25">
      <c r="E14">
        <v>2014</v>
      </c>
      <c r="F14" s="13">
        <v>1.4E-3</v>
      </c>
      <c r="G14" s="13">
        <v>1.8E-3</v>
      </c>
      <c r="H14" s="5">
        <f t="shared" si="10"/>
        <v>5.1800000000000006E-2</v>
      </c>
      <c r="I14" s="5">
        <f t="shared" si="11"/>
        <v>1.0518000000000001</v>
      </c>
      <c r="J14">
        <f t="shared" si="12"/>
        <v>0.95075109336375729</v>
      </c>
      <c r="K14">
        <f t="shared" si="20"/>
        <v>0.48035581109819386</v>
      </c>
      <c r="L14" s="2">
        <v>11</v>
      </c>
      <c r="M14" s="6">
        <v>3.7867151000000002E-2</v>
      </c>
      <c r="Q14" s="4">
        <f t="shared" si="21"/>
        <v>25</v>
      </c>
      <c r="R14">
        <f t="shared" si="0"/>
        <v>1000000</v>
      </c>
      <c r="S14">
        <f t="shared" si="1"/>
        <v>46514.739003447889</v>
      </c>
      <c r="U14">
        <f t="shared" si="13"/>
        <v>3.7867151000000002E-2</v>
      </c>
      <c r="V14">
        <f t="shared" si="14"/>
        <v>0.01</v>
      </c>
      <c r="W14">
        <f t="shared" si="15"/>
        <v>0.7264193849091245</v>
      </c>
      <c r="X14">
        <f t="shared" si="16"/>
        <v>2.750743253768094E-2</v>
      </c>
      <c r="Y14">
        <f t="shared" si="17"/>
        <v>7.2641938490912447E-3</v>
      </c>
      <c r="Z14">
        <f t="shared" si="18"/>
        <v>0.69164775852235227</v>
      </c>
      <c r="AB14">
        <f t="shared" si="19"/>
        <v>38092.058929053077</v>
      </c>
      <c r="AC14">
        <f t="shared" si="2"/>
        <v>32171.814969986965</v>
      </c>
      <c r="AE14">
        <f t="shared" si="3"/>
        <v>0</v>
      </c>
      <c r="AF14">
        <f t="shared" si="4"/>
        <v>0</v>
      </c>
      <c r="AG14">
        <f t="shared" si="4"/>
        <v>-17.291193963058806</v>
      </c>
      <c r="AH14">
        <f t="shared" si="5"/>
        <v>-27507.432537680939</v>
      </c>
      <c r="AI14">
        <f t="shared" si="6"/>
        <v>-27524.723731643997</v>
      </c>
      <c r="AJ14">
        <f t="shared" si="7"/>
        <v>5920.2439590661124</v>
      </c>
      <c r="AK14">
        <f t="shared" si="22"/>
        <v>68.565706072295541</v>
      </c>
      <c r="AL14">
        <f t="shared" si="8"/>
        <v>-21535.914066505589</v>
      </c>
      <c r="AN14">
        <f t="shared" si="9"/>
        <v>0</v>
      </c>
      <c r="AO14">
        <f t="shared" si="9"/>
        <v>0</v>
      </c>
      <c r="AP14">
        <f t="shared" si="9"/>
        <v>-8.3059255009813064</v>
      </c>
      <c r="AQ14">
        <f t="shared" si="9"/>
        <v>-13213.355067866576</v>
      </c>
      <c r="AR14">
        <f t="shared" si="9"/>
        <v>-13221.660993367557</v>
      </c>
      <c r="AS14">
        <f t="shared" si="9"/>
        <v>2843.823588856385</v>
      </c>
      <c r="AT14">
        <f t="shared" si="9"/>
        <v>32.935935353877881</v>
      </c>
      <c r="AU14">
        <f t="shared" si="9"/>
        <v>-10344.901469157296</v>
      </c>
      <c r="AW14">
        <v>11</v>
      </c>
      <c r="AX14">
        <f>IF(Z14&gt;0, (R14*SUMPRODUCT(K14:$K$98, X14:$X$98)-K14*$AZ$3)/Z14, 0)</f>
        <v>46514.739003447889</v>
      </c>
    </row>
    <row r="15" spans="1:52" x14ac:dyDescent="0.25">
      <c r="E15">
        <v>2015</v>
      </c>
      <c r="F15" s="13">
        <v>1.9E-3</v>
      </c>
      <c r="G15" s="13">
        <v>4.1000000000000003E-3</v>
      </c>
      <c r="H15" s="5">
        <f t="shared" si="10"/>
        <v>5.4100000000000002E-2</v>
      </c>
      <c r="I15" s="5">
        <f t="shared" si="11"/>
        <v>1.0541</v>
      </c>
      <c r="J15">
        <f t="shared" si="12"/>
        <v>0.94867659614837296</v>
      </c>
      <c r="K15">
        <f t="shared" si="20"/>
        <v>0.45570231581272541</v>
      </c>
      <c r="L15" s="2">
        <v>12</v>
      </c>
      <c r="M15" s="6">
        <v>4.2172894000000002E-2</v>
      </c>
      <c r="Q15" s="4">
        <f t="shared" si="21"/>
        <v>25</v>
      </c>
      <c r="R15">
        <f t="shared" si="0"/>
        <v>1000000</v>
      </c>
      <c r="S15">
        <f t="shared" si="1"/>
        <v>39779.702556535623</v>
      </c>
      <c r="U15">
        <f t="shared" si="13"/>
        <v>4.2172894000000002E-2</v>
      </c>
      <c r="V15">
        <f t="shared" si="14"/>
        <v>0.01</v>
      </c>
      <c r="W15">
        <f t="shared" si="15"/>
        <v>0.69164775852235227</v>
      </c>
      <c r="X15">
        <f t="shared" si="16"/>
        <v>2.9168787605500762E-2</v>
      </c>
      <c r="Y15">
        <f t="shared" si="17"/>
        <v>6.9164775852235232E-3</v>
      </c>
      <c r="Z15">
        <f t="shared" si="18"/>
        <v>0.65556249333162797</v>
      </c>
      <c r="AB15">
        <f t="shared" si="19"/>
        <v>32171.814969986965</v>
      </c>
      <c r="AC15">
        <f t="shared" si="2"/>
        <v>26078.080991953029</v>
      </c>
      <c r="AE15">
        <f t="shared" si="3"/>
        <v>0</v>
      </c>
      <c r="AF15">
        <f t="shared" si="4"/>
        <v>0</v>
      </c>
      <c r="AG15">
        <f t="shared" si="4"/>
        <v>-16.389062333290699</v>
      </c>
      <c r="AH15">
        <f t="shared" si="5"/>
        <v>-29168.787605500762</v>
      </c>
      <c r="AI15">
        <f t="shared" si="6"/>
        <v>-29185.176667834054</v>
      </c>
      <c r="AJ15">
        <f t="shared" si="7"/>
        <v>6093.7339780339353</v>
      </c>
      <c r="AK15">
        <f t="shared" si="22"/>
        <v>131.90444137694658</v>
      </c>
      <c r="AL15">
        <f t="shared" si="8"/>
        <v>-22959.53824842317</v>
      </c>
      <c r="AN15">
        <f t="shared" si="9"/>
        <v>0</v>
      </c>
      <c r="AO15">
        <f t="shared" si="9"/>
        <v>0</v>
      </c>
      <c r="AP15">
        <f t="shared" si="9"/>
        <v>-7.4685336592796805</v>
      </c>
      <c r="AQ15">
        <f t="shared" si="9"/>
        <v>-13292.284061276219</v>
      </c>
      <c r="AR15">
        <f t="shared" si="9"/>
        <v>-13299.752594935499</v>
      </c>
      <c r="AS15">
        <f t="shared" si="9"/>
        <v>2776.9286857367561</v>
      </c>
      <c r="AT15">
        <f t="shared" si="9"/>
        <v>60.109159401458435</v>
      </c>
      <c r="AU15">
        <f t="shared" si="9"/>
        <v>-10462.714749797284</v>
      </c>
      <c r="AW15">
        <v>12</v>
      </c>
      <c r="AX15">
        <f>IF(Z15&gt;0, (R15*SUMPRODUCT(K15:$K$98, X15:$X$98)-K15*$AZ$3)/Z15, 0)</f>
        <v>39779.702556535623</v>
      </c>
    </row>
    <row r="16" spans="1:52" x14ac:dyDescent="0.25">
      <c r="E16">
        <v>2016</v>
      </c>
      <c r="F16" s="13">
        <v>4.7000000000000002E-3</v>
      </c>
      <c r="G16" s="13">
        <v>7.1000000000000004E-3</v>
      </c>
      <c r="H16" s="5">
        <f t="shared" si="10"/>
        <v>5.7100000000000005E-2</v>
      </c>
      <c r="I16" s="5">
        <f t="shared" si="11"/>
        <v>1.0570999999999999</v>
      </c>
      <c r="J16">
        <f t="shared" si="12"/>
        <v>0.94598429666067552</v>
      </c>
      <c r="K16">
        <f t="shared" si="20"/>
        <v>0.43108723471074206</v>
      </c>
      <c r="L16" s="2">
        <v>13</v>
      </c>
      <c r="M16" s="6">
        <v>4.6777600000000003E-2</v>
      </c>
      <c r="Q16" s="4">
        <f t="shared" si="21"/>
        <v>25</v>
      </c>
      <c r="R16">
        <f t="shared" si="0"/>
        <v>1000000</v>
      </c>
      <c r="S16">
        <f t="shared" si="1"/>
        <v>32173.698880054224</v>
      </c>
      <c r="U16">
        <f t="shared" si="13"/>
        <v>4.6777600000000003E-2</v>
      </c>
      <c r="V16">
        <f t="shared" si="14"/>
        <v>0.01</v>
      </c>
      <c r="W16">
        <f t="shared" si="15"/>
        <v>0.65556249333162797</v>
      </c>
      <c r="X16">
        <f t="shared" si="16"/>
        <v>3.0665640088069563E-2</v>
      </c>
      <c r="Y16">
        <f t="shared" si="17"/>
        <v>6.5556249333162796E-3</v>
      </c>
      <c r="Z16">
        <f t="shared" si="18"/>
        <v>0.61834122831024207</v>
      </c>
      <c r="AB16">
        <f t="shared" si="19"/>
        <v>26078.080991953029</v>
      </c>
      <c r="AC16">
        <f t="shared" si="2"/>
        <v>19894.324484776589</v>
      </c>
      <c r="AE16">
        <f t="shared" si="3"/>
        <v>0</v>
      </c>
      <c r="AF16">
        <f t="shared" si="4"/>
        <v>0</v>
      </c>
      <c r="AG16">
        <f t="shared" si="4"/>
        <v>-15.458530707756053</v>
      </c>
      <c r="AH16">
        <f t="shared" si="5"/>
        <v>-30665.640088069562</v>
      </c>
      <c r="AI16">
        <f t="shared" si="6"/>
        <v>-30681.09861877732</v>
      </c>
      <c r="AJ16">
        <f t="shared" si="7"/>
        <v>6183.7565071764402</v>
      </c>
      <c r="AK16">
        <f t="shared" si="22"/>
        <v>185.15437504286652</v>
      </c>
      <c r="AL16">
        <f t="shared" si="8"/>
        <v>-24312.187736558011</v>
      </c>
      <c r="AN16">
        <f t="shared" si="9"/>
        <v>0</v>
      </c>
      <c r="AO16">
        <f t="shared" si="9"/>
        <v>0</v>
      </c>
      <c r="AP16">
        <f t="shared" si="9"/>
        <v>-6.6639752554976468</v>
      </c>
      <c r="AQ16">
        <f t="shared" si="9"/>
        <v>-13219.565986200783</v>
      </c>
      <c r="AR16">
        <f t="shared" si="9"/>
        <v>-13226.229961456282</v>
      </c>
      <c r="AS16">
        <f t="shared" si="9"/>
        <v>2665.7384928032484</v>
      </c>
      <c r="AT16">
        <f t="shared" si="9"/>
        <v>79.817687531824959</v>
      </c>
      <c r="AU16">
        <f t="shared" si="9"/>
        <v>-10480.673781121208</v>
      </c>
      <c r="AW16">
        <v>13</v>
      </c>
      <c r="AX16">
        <f>IF(Z16&gt;0, (R16*SUMPRODUCT(K16:$K$98, X16:$X$98)-K16*$AZ$3)/Z16, 0)</f>
        <v>32173.698880054224</v>
      </c>
    </row>
    <row r="17" spans="5:50" x14ac:dyDescent="0.25">
      <c r="E17">
        <v>2017</v>
      </c>
      <c r="F17" s="13">
        <v>1.17E-2</v>
      </c>
      <c r="G17" s="13">
        <v>1.38E-2</v>
      </c>
      <c r="H17" s="5">
        <f t="shared" si="10"/>
        <v>6.3799999999999996E-2</v>
      </c>
      <c r="I17" s="5">
        <f t="shared" si="11"/>
        <v>1.0638000000000001</v>
      </c>
      <c r="J17">
        <f t="shared" si="12"/>
        <v>0.94002632073698056</v>
      </c>
      <c r="K17">
        <f t="shared" si="20"/>
        <v>0.40523334716181802</v>
      </c>
      <c r="L17" s="2">
        <v>14</v>
      </c>
      <c r="M17" s="6">
        <v>5.1668436999999998E-2</v>
      </c>
      <c r="Q17" s="4">
        <f t="shared" si="21"/>
        <v>25</v>
      </c>
      <c r="R17">
        <f t="shared" si="0"/>
        <v>1000000</v>
      </c>
      <c r="S17">
        <f t="shared" si="1"/>
        <v>24372.313488761542</v>
      </c>
      <c r="U17">
        <f t="shared" si="13"/>
        <v>5.1668436999999998E-2</v>
      </c>
      <c r="V17">
        <f t="shared" si="14"/>
        <v>0.01</v>
      </c>
      <c r="W17">
        <f t="shared" si="15"/>
        <v>0.61834122831024207</v>
      </c>
      <c r="X17">
        <f t="shared" si="16"/>
        <v>3.1948724799450358E-2</v>
      </c>
      <c r="Y17">
        <f t="shared" si="17"/>
        <v>6.183412283102421E-3</v>
      </c>
      <c r="Z17">
        <f t="shared" si="18"/>
        <v>0.58020909122768938</v>
      </c>
      <c r="AB17">
        <f t="shared" si="19"/>
        <v>19894.324484776589</v>
      </c>
      <c r="AC17">
        <f t="shared" si="2"/>
        <v>14141.03786043069</v>
      </c>
      <c r="AE17">
        <f t="shared" si="3"/>
        <v>0</v>
      </c>
      <c r="AF17">
        <f t="shared" si="4"/>
        <v>0</v>
      </c>
      <c r="AG17">
        <f t="shared" si="4"/>
        <v>-14.505227280692235</v>
      </c>
      <c r="AH17">
        <f t="shared" si="5"/>
        <v>-31948.72479945036</v>
      </c>
      <c r="AI17">
        <f t="shared" si="6"/>
        <v>-31963.230026731053</v>
      </c>
      <c r="AJ17">
        <f t="shared" si="7"/>
        <v>5753.2866243458993</v>
      </c>
      <c r="AK17">
        <f t="shared" si="22"/>
        <v>274.54167788991691</v>
      </c>
      <c r="AL17">
        <f t="shared" si="8"/>
        <v>-25935.401724495237</v>
      </c>
      <c r="AN17">
        <f t="shared" si="9"/>
        <v>0</v>
      </c>
      <c r="AO17">
        <f t="shared" si="9"/>
        <v>0</v>
      </c>
      <c r="AP17">
        <f t="shared" si="9"/>
        <v>-5.8780018022978302</v>
      </c>
      <c r="AQ17">
        <f t="shared" si="9"/>
        <v>-12946.688688033053</v>
      </c>
      <c r="AR17">
        <f t="shared" si="9"/>
        <v>-12952.56668983535</v>
      </c>
      <c r="AS17">
        <f t="shared" si="9"/>
        <v>2331.4235959650059</v>
      </c>
      <c r="AT17">
        <f t="shared" si="9"/>
        <v>111.25344306675272</v>
      </c>
      <c r="AU17">
        <f t="shared" si="9"/>
        <v>-10509.889650803592</v>
      </c>
      <c r="AW17">
        <v>14</v>
      </c>
      <c r="AX17">
        <f>IF(Z17&gt;0, (R17*SUMPRODUCT(K17:$K$98, X17:$X$98)-K17*$AZ$3)/Z17, 0)</f>
        <v>24372.313488761542</v>
      </c>
    </row>
    <row r="18" spans="5:50" x14ac:dyDescent="0.25">
      <c r="E18">
        <v>2018</v>
      </c>
      <c r="F18" s="13">
        <v>2.01E-2</v>
      </c>
      <c r="G18" s="13">
        <v>2.1600000000000001E-2</v>
      </c>
      <c r="H18" s="5">
        <f t="shared" si="10"/>
        <v>7.1599999999999997E-2</v>
      </c>
      <c r="I18" s="5">
        <f t="shared" si="11"/>
        <v>1.0716000000000001</v>
      </c>
      <c r="J18">
        <f t="shared" si="12"/>
        <v>0.93318402388951094</v>
      </c>
      <c r="K18">
        <f t="shared" si="20"/>
        <v>0.3781572855186805</v>
      </c>
      <c r="L18" s="2">
        <v>15</v>
      </c>
      <c r="M18" s="6">
        <v>5.7177164000000003E-2</v>
      </c>
      <c r="Q18" s="4">
        <f t="shared" si="21"/>
        <v>25</v>
      </c>
      <c r="R18">
        <f t="shared" si="0"/>
        <v>1000000</v>
      </c>
      <c r="S18">
        <f t="shared" si="1"/>
        <v>16653.805203243362</v>
      </c>
      <c r="U18">
        <f t="shared" si="13"/>
        <v>5.7177164000000003E-2</v>
      </c>
      <c r="V18">
        <f t="shared" si="14"/>
        <v>0.01</v>
      </c>
      <c r="W18">
        <f t="shared" si="15"/>
        <v>0.58020909122768938</v>
      </c>
      <c r="X18">
        <f t="shared" si="16"/>
        <v>3.3174710363416557E-2</v>
      </c>
      <c r="Y18">
        <f t="shared" si="17"/>
        <v>5.802090912276894E-3</v>
      </c>
      <c r="Z18">
        <f t="shared" si="18"/>
        <v>0.5412322899519959</v>
      </c>
      <c r="AB18">
        <f t="shared" si="19"/>
        <v>14141.03786043069</v>
      </c>
      <c r="AC18">
        <f t="shared" si="2"/>
        <v>9013.5771265658695</v>
      </c>
      <c r="AE18">
        <f t="shared" si="3"/>
        <v>0</v>
      </c>
      <c r="AF18">
        <f t="shared" si="4"/>
        <v>0</v>
      </c>
      <c r="AG18">
        <f t="shared" si="4"/>
        <v>-13.530807248799897</v>
      </c>
      <c r="AH18">
        <f t="shared" si="5"/>
        <v>-33174.710363416554</v>
      </c>
      <c r="AI18">
        <f t="shared" si="6"/>
        <v>-33188.241170665351</v>
      </c>
      <c r="AJ18">
        <f t="shared" si="7"/>
        <v>5127.4607338648202</v>
      </c>
      <c r="AK18">
        <f t="shared" si="22"/>
        <v>305.44641778530291</v>
      </c>
      <c r="AL18">
        <f t="shared" si="8"/>
        <v>-27755.334019015227</v>
      </c>
      <c r="AN18">
        <f t="shared" si="9"/>
        <v>0</v>
      </c>
      <c r="AO18">
        <f t="shared" si="9"/>
        <v>0</v>
      </c>
      <c r="AP18">
        <f t="shared" si="9"/>
        <v>-5.1167733400826547</v>
      </c>
      <c r="AQ18">
        <f t="shared" si="9"/>
        <v>-12545.258418898044</v>
      </c>
      <c r="AR18">
        <f t="shared" si="9"/>
        <v>-12550.375192238123</v>
      </c>
      <c r="AS18">
        <f t="shared" si="9"/>
        <v>1938.9866327219418</v>
      </c>
      <c r="AT18">
        <f t="shared" si="9"/>
        <v>115.50678822109496</v>
      </c>
      <c r="AU18">
        <f t="shared" si="9"/>
        <v>-10495.881771295088</v>
      </c>
      <c r="AW18">
        <v>15</v>
      </c>
      <c r="AX18">
        <f>IF(Z18&gt;0, (R18*SUMPRODUCT(K18:$K$98, X18:$X$98)-K18*$AZ$3)/Z18, 0)</f>
        <v>16653.805203243362</v>
      </c>
    </row>
    <row r="19" spans="5:50" x14ac:dyDescent="0.25">
      <c r="E19">
        <v>2019</v>
      </c>
      <c r="F19" s="13">
        <v>2.3400000000000001E-2</v>
      </c>
      <c r="G19" s="13">
        <v>2.23E-2</v>
      </c>
      <c r="H19" s="5">
        <f t="shared" si="10"/>
        <v>7.2300000000000003E-2</v>
      </c>
      <c r="I19" s="5">
        <f t="shared" si="11"/>
        <v>1.0723</v>
      </c>
      <c r="J19">
        <f t="shared" si="12"/>
        <v>0.93257483913084027</v>
      </c>
      <c r="K19">
        <f t="shared" si="20"/>
        <v>0.3526599697087387</v>
      </c>
      <c r="L19" s="2">
        <v>16</v>
      </c>
      <c r="M19" s="6">
        <v>6.3388860000000005E-2</v>
      </c>
      <c r="Q19" s="4">
        <f t="shared" si="21"/>
        <v>25</v>
      </c>
      <c r="R19">
        <f t="shared" si="0"/>
        <v>1000000</v>
      </c>
      <c r="S19">
        <f t="shared" si="1"/>
        <v>7640.1474150291697</v>
      </c>
      <c r="U19">
        <f t="shared" si="13"/>
        <v>6.3388860000000005E-2</v>
      </c>
      <c r="V19">
        <f t="shared" si="14"/>
        <v>0.01</v>
      </c>
      <c r="W19">
        <f t="shared" si="15"/>
        <v>0.5412322899519959</v>
      </c>
      <c r="X19">
        <f t="shared" si="16"/>
        <v>3.430809785524648E-2</v>
      </c>
      <c r="Y19">
        <f t="shared" si="17"/>
        <v>5.4123228995199592E-3</v>
      </c>
      <c r="Z19">
        <f t="shared" si="18"/>
        <v>0.50151186919722945</v>
      </c>
      <c r="AB19">
        <f t="shared" si="19"/>
        <v>9013.5771265658695</v>
      </c>
      <c r="AC19">
        <f t="shared" si="2"/>
        <v>3831.6246110536595</v>
      </c>
      <c r="AE19">
        <f t="shared" si="3"/>
        <v>0</v>
      </c>
      <c r="AF19">
        <f t="shared" si="4"/>
        <v>0</v>
      </c>
      <c r="AG19">
        <f t="shared" si="4"/>
        <v>-12.537796729930736</v>
      </c>
      <c r="AH19">
        <f t="shared" si="5"/>
        <v>-34308.09785524648</v>
      </c>
      <c r="AI19">
        <f t="shared" si="6"/>
        <v>-34320.635651976409</v>
      </c>
      <c r="AJ19">
        <f t="shared" si="7"/>
        <v>5181.9525155122101</v>
      </c>
      <c r="AK19">
        <f t="shared" si="22"/>
        <v>201.00276992241891</v>
      </c>
      <c r="AL19">
        <f t="shared" si="8"/>
        <v>-28937.680366541779</v>
      </c>
      <c r="AN19">
        <f t="shared" si="9"/>
        <v>0</v>
      </c>
      <c r="AO19">
        <f t="shared" si="9"/>
        <v>0</v>
      </c>
      <c r="AP19">
        <f t="shared" si="9"/>
        <v>-4.4215790149916963</v>
      </c>
      <c r="AQ19">
        <f t="shared" si="9"/>
        <v>-12099.092750395666</v>
      </c>
      <c r="AR19">
        <f t="shared" si="9"/>
        <v>-12103.514329410658</v>
      </c>
      <c r="AS19">
        <f t="shared" si="9"/>
        <v>1827.4672171526583</v>
      </c>
      <c r="AT19">
        <f t="shared" si="9"/>
        <v>70.885630752212819</v>
      </c>
      <c r="AU19">
        <f t="shared" si="9"/>
        <v>-10205.161481505786</v>
      </c>
      <c r="AW19">
        <v>16</v>
      </c>
      <c r="AX19">
        <f>IF(Z19&gt;0, (R19*SUMPRODUCT(K19:$K$98, X19:$X$98)-K19*$AZ$3)/Z19, 0)</f>
        <v>7640.1474150291697</v>
      </c>
    </row>
    <row r="20" spans="5:50" x14ac:dyDescent="0.25">
      <c r="E20">
        <v>2020</v>
      </c>
      <c r="F20" s="14">
        <v>4.3E-3</v>
      </c>
      <c r="G20" s="14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0.33449679380512065</v>
      </c>
      <c r="L20" s="2">
        <v>17</v>
      </c>
      <c r="M20" s="6">
        <v>7.0498397000000004E-2</v>
      </c>
      <c r="Q20" s="4">
        <f t="shared" si="21"/>
        <v>25</v>
      </c>
      <c r="R20">
        <f t="shared" si="0"/>
        <v>1000000</v>
      </c>
      <c r="S20">
        <f t="shared" si="1"/>
        <v>-6553.6795093878973</v>
      </c>
      <c r="U20">
        <f t="shared" si="13"/>
        <v>7.0498397000000004E-2</v>
      </c>
      <c r="V20">
        <f t="shared" si="14"/>
        <v>0.01</v>
      </c>
      <c r="W20">
        <f t="shared" si="15"/>
        <v>0.50151186919722945</v>
      </c>
      <c r="X20">
        <f t="shared" si="16"/>
        <v>3.5355782854878358E-2</v>
      </c>
      <c r="Y20">
        <f t="shared" si="17"/>
        <v>5.0151186919722944E-3</v>
      </c>
      <c r="Z20">
        <f t="shared" si="18"/>
        <v>0.46114096765037882</v>
      </c>
      <c r="AB20">
        <f t="shared" si="19"/>
        <v>3831.6246110536595</v>
      </c>
      <c r="AC20">
        <f t="shared" si="2"/>
        <v>-3022.170110629595</v>
      </c>
      <c r="AE20">
        <f t="shared" si="3"/>
        <v>0</v>
      </c>
      <c r="AF20">
        <f t="shared" si="4"/>
        <v>0</v>
      </c>
      <c r="AG20">
        <f t="shared" si="4"/>
        <v>-11.528524191259471</v>
      </c>
      <c r="AH20">
        <f t="shared" si="5"/>
        <v>-35355.782854878358</v>
      </c>
      <c r="AI20">
        <f t="shared" si="6"/>
        <v>-35367.311379069615</v>
      </c>
      <c r="AJ20">
        <f t="shared" si="7"/>
        <v>6853.7947216832545</v>
      </c>
      <c r="AK20">
        <f t="shared" si="22"/>
        <v>16.475985827530735</v>
      </c>
      <c r="AL20">
        <f t="shared" si="8"/>
        <v>-28497.040671558829</v>
      </c>
      <c r="AN20">
        <f t="shared" si="9"/>
        <v>0</v>
      </c>
      <c r="AO20">
        <f t="shared" si="9"/>
        <v>0</v>
      </c>
      <c r="AP20">
        <f t="shared" si="9"/>
        <v>-3.8562543792810646</v>
      </c>
      <c r="AQ20">
        <f t="shared" si="9"/>
        <v>-11826.396007426865</v>
      </c>
      <c r="AR20">
        <f t="shared" si="9"/>
        <v>-11830.252261806147</v>
      </c>
      <c r="AS20">
        <f t="shared" si="9"/>
        <v>2292.5723598015079</v>
      </c>
      <c r="AT20">
        <f t="shared" si="9"/>
        <v>5.5111644340876387</v>
      </c>
      <c r="AU20">
        <f t="shared" si="9"/>
        <v>-9532.1687375705496</v>
      </c>
      <c r="AW20">
        <v>17</v>
      </c>
      <c r="AX20">
        <f>IF(Z20&gt;0, (R20*SUMPRODUCT(K20:$K$98, X20:$X$98)-K20*$AZ$3)/Z20, 0)</f>
        <v>-6553.6795093878973</v>
      </c>
    </row>
    <row r="21" spans="5:50" x14ac:dyDescent="0.25">
      <c r="E21">
        <v>2021</v>
      </c>
      <c r="F21" s="15">
        <v>1.2999999999999999E-3</v>
      </c>
      <c r="G21" s="15">
        <v>1.6000000000000001E-3</v>
      </c>
      <c r="H21" s="5">
        <f t="shared" si="10"/>
        <v>5.16E-2</v>
      </c>
      <c r="I21" s="5">
        <f t="shared" si="11"/>
        <v>1.0516000000000001</v>
      </c>
      <c r="J21">
        <f t="shared" si="12"/>
        <v>0.95093191327500948</v>
      </c>
      <c r="K21">
        <f t="shared" si="20"/>
        <v>0.31808367611745975</v>
      </c>
      <c r="L21" s="2">
        <v>18</v>
      </c>
      <c r="M21" s="6">
        <v>7.8701599999999997E-2</v>
      </c>
      <c r="Q21" s="4">
        <f t="shared" si="21"/>
        <v>25</v>
      </c>
      <c r="R21">
        <f t="shared" si="0"/>
        <v>1000000</v>
      </c>
      <c r="S21">
        <f t="shared" si="1"/>
        <v>-24054.670075052913</v>
      </c>
      <c r="U21">
        <f t="shared" si="13"/>
        <v>7.8701599999999997E-2</v>
      </c>
      <c r="V21">
        <f t="shared" si="14"/>
        <v>0.01</v>
      </c>
      <c r="W21">
        <f t="shared" si="15"/>
        <v>0.46114096765037882</v>
      </c>
      <c r="X21">
        <f t="shared" si="16"/>
        <v>3.6292531979633051E-2</v>
      </c>
      <c r="Y21">
        <f t="shared" si="17"/>
        <v>4.6114096765037882E-3</v>
      </c>
      <c r="Z21">
        <f t="shared" si="18"/>
        <v>0.42023702599424195</v>
      </c>
      <c r="AB21">
        <f t="shared" si="19"/>
        <v>-3022.170110629595</v>
      </c>
      <c r="AC21">
        <f t="shared" si="2"/>
        <v>-10108.663013612924</v>
      </c>
      <c r="AE21">
        <f t="shared" si="3"/>
        <v>0</v>
      </c>
      <c r="AF21">
        <f t="shared" si="4"/>
        <v>0</v>
      </c>
      <c r="AG21">
        <f t="shared" si="4"/>
        <v>-10.505925649856049</v>
      </c>
      <c r="AH21">
        <f t="shared" si="5"/>
        <v>-36292.531979633051</v>
      </c>
      <c r="AI21">
        <f t="shared" si="6"/>
        <v>-36303.037905282908</v>
      </c>
      <c r="AJ21">
        <f t="shared" si="7"/>
        <v>7086.4929029833293</v>
      </c>
      <c r="AK21">
        <f t="shared" si="22"/>
        <v>-4.8354721770073521</v>
      </c>
      <c r="AL21">
        <f t="shared" si="8"/>
        <v>-29221.380474476588</v>
      </c>
      <c r="AN21">
        <f t="shared" si="9"/>
        <v>0</v>
      </c>
      <c r="AO21">
        <f t="shared" si="9"/>
        <v>0</v>
      </c>
      <c r="AP21">
        <f t="shared" si="9"/>
        <v>-3.3417634517229242</v>
      </c>
      <c r="AQ21">
        <f t="shared" si="9"/>
        <v>-11544.06198769215</v>
      </c>
      <c r="AR21">
        <f t="shared" si="9"/>
        <v>-11547.403751143873</v>
      </c>
      <c r="AS21">
        <f t="shared" si="9"/>
        <v>2254.0977133612264</v>
      </c>
      <c r="AT21">
        <f t="shared" si="9"/>
        <v>-1.5380847658261945</v>
      </c>
      <c r="AU21">
        <f t="shared" si="9"/>
        <v>-9294.844122548473</v>
      </c>
      <c r="AW21">
        <v>18</v>
      </c>
      <c r="AX21">
        <f>IF(Z21&gt;0, (R21*SUMPRODUCT(K21:$K$98, X21:$X$98)-K21*$AZ$3)/Z21, 0)</f>
        <v>-24054.670075052913</v>
      </c>
    </row>
    <row r="22" spans="5:50" x14ac:dyDescent="0.25">
      <c r="E22">
        <v>2022</v>
      </c>
      <c r="F22" s="15">
        <v>0.02</v>
      </c>
      <c r="G22" s="15">
        <v>2.1000000000000001E-2</v>
      </c>
      <c r="H22" s="5">
        <f t="shared" si="10"/>
        <v>7.1000000000000008E-2</v>
      </c>
      <c r="I22" s="5">
        <f t="shared" si="11"/>
        <v>1.071</v>
      </c>
      <c r="J22">
        <f t="shared" si="12"/>
        <v>0.93370681605975725</v>
      </c>
      <c r="K22">
        <f t="shared" si="20"/>
        <v>0.29699689646821636</v>
      </c>
      <c r="L22" s="2">
        <v>19</v>
      </c>
      <c r="M22" s="6">
        <v>8.8159118999999994E-2</v>
      </c>
      <c r="Q22" s="4">
        <f t="shared" si="21"/>
        <v>25</v>
      </c>
      <c r="R22">
        <f t="shared" si="0"/>
        <v>1000000</v>
      </c>
      <c r="S22">
        <f t="shared" si="1"/>
        <v>-41065.075218940052</v>
      </c>
      <c r="U22">
        <f t="shared" si="13"/>
        <v>8.8159118999999994E-2</v>
      </c>
      <c r="V22">
        <f t="shared" si="14"/>
        <v>0.01</v>
      </c>
      <c r="W22">
        <f t="shared" si="15"/>
        <v>0.42023702599424195</v>
      </c>
      <c r="X22">
        <f t="shared" si="16"/>
        <v>3.7047725982832465E-2</v>
      </c>
      <c r="Y22">
        <f t="shared" si="17"/>
        <v>4.2023702599424196E-3</v>
      </c>
      <c r="Z22">
        <f t="shared" si="18"/>
        <v>0.37898692975146708</v>
      </c>
      <c r="AB22">
        <f t="shared" si="19"/>
        <v>-10108.663013612924</v>
      </c>
      <c r="AC22">
        <f t="shared" si="2"/>
        <v>-15563.126777239146</v>
      </c>
      <c r="AE22">
        <f t="shared" si="3"/>
        <v>0</v>
      </c>
      <c r="AF22">
        <f t="shared" si="4"/>
        <v>0</v>
      </c>
      <c r="AG22">
        <f t="shared" si="4"/>
        <v>-9.4746732437866772</v>
      </c>
      <c r="AH22">
        <f t="shared" si="5"/>
        <v>-37047.725982832468</v>
      </c>
      <c r="AI22">
        <f t="shared" si="6"/>
        <v>-37057.200656076253</v>
      </c>
      <c r="AJ22">
        <f t="shared" si="7"/>
        <v>5454.4637636262214</v>
      </c>
      <c r="AK22">
        <f t="shared" si="22"/>
        <v>-212.28192328587141</v>
      </c>
      <c r="AL22">
        <f t="shared" si="8"/>
        <v>-31815.018815735904</v>
      </c>
      <c r="AN22">
        <f t="shared" si="9"/>
        <v>0</v>
      </c>
      <c r="AO22">
        <f t="shared" si="9"/>
        <v>0</v>
      </c>
      <c r="AP22">
        <f t="shared" si="9"/>
        <v>-2.8139485484550915</v>
      </c>
      <c r="AQ22">
        <f t="shared" si="9"/>
        <v>-11003.059638106144</v>
      </c>
      <c r="AR22">
        <f t="shared" si="9"/>
        <v>-11005.873586654598</v>
      </c>
      <c r="AS22">
        <f t="shared" si="9"/>
        <v>1619.9588096953346</v>
      </c>
      <c r="AT22">
        <f t="shared" si="9"/>
        <v>-63.047072392207802</v>
      </c>
      <c r="AU22">
        <f t="shared" si="9"/>
        <v>-9448.9618493514718</v>
      </c>
      <c r="AW22">
        <v>19</v>
      </c>
      <c r="AX22">
        <f>IF(Z22&gt;0, (R22*SUMPRODUCT(K22:$K$98, X22:$X$98)-K22*$AZ$3)/Z22, 0)</f>
        <v>-41065.075218940052</v>
      </c>
    </row>
    <row r="23" spans="5:50" x14ac:dyDescent="0.25">
      <c r="E23">
        <v>2023</v>
      </c>
      <c r="F23" s="15">
        <v>5.3900000000000003E-2</v>
      </c>
      <c r="G23" s="15"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0.26517580041805033</v>
      </c>
      <c r="L23" s="2">
        <v>20</v>
      </c>
      <c r="M23" s="6">
        <v>9.9426106E-2</v>
      </c>
      <c r="Q23" s="4">
        <f t="shared" si="21"/>
        <v>25</v>
      </c>
      <c r="R23">
        <f t="shared" si="0"/>
        <v>1000000</v>
      </c>
      <c r="S23">
        <f t="shared" si="1"/>
        <v>-51483.955667091323</v>
      </c>
      <c r="U23">
        <f t="shared" si="13"/>
        <v>9.9426106E-2</v>
      </c>
      <c r="V23">
        <f t="shared" si="14"/>
        <v>0.01</v>
      </c>
      <c r="W23">
        <f t="shared" si="15"/>
        <v>0.37898692975146708</v>
      </c>
      <c r="X23">
        <f t="shared" si="16"/>
        <v>3.7681194650083918E-2</v>
      </c>
      <c r="Y23">
        <f t="shared" si="17"/>
        <v>3.7898692975146708E-3</v>
      </c>
      <c r="Z23">
        <f t="shared" si="18"/>
        <v>0.3375158658038685</v>
      </c>
      <c r="AB23">
        <f t="shared" si="19"/>
        <v>-15563.126777239146</v>
      </c>
      <c r="AC23">
        <f t="shared" si="2"/>
        <v>-17376.651871986309</v>
      </c>
      <c r="AE23">
        <f t="shared" si="3"/>
        <v>0</v>
      </c>
      <c r="AF23">
        <f t="shared" si="4"/>
        <v>0</v>
      </c>
      <c r="AG23">
        <f t="shared" si="4"/>
        <v>-8.4378966450967123</v>
      </c>
      <c r="AH23">
        <f t="shared" si="5"/>
        <v>-37681.194650083919</v>
      </c>
      <c r="AI23">
        <f t="shared" si="6"/>
        <v>-37689.632546729015</v>
      </c>
      <c r="AJ23">
        <f t="shared" si="7"/>
        <v>1813.5250947471632</v>
      </c>
      <c r="AK23">
        <f t="shared" si="22"/>
        <v>-1089.4188744067403</v>
      </c>
      <c r="AL23">
        <f t="shared" si="8"/>
        <v>-36965.526326388594</v>
      </c>
      <c r="AN23">
        <f t="shared" si="9"/>
        <v>0</v>
      </c>
      <c r="AO23">
        <f t="shared" si="9"/>
        <v>0</v>
      </c>
      <c r="AP23">
        <f t="shared" si="9"/>
        <v>-2.2375259967083023</v>
      </c>
      <c r="AQ23">
        <f t="shared" si="9"/>
        <v>-9992.1409520443594</v>
      </c>
      <c r="AR23">
        <f t="shared" si="9"/>
        <v>-9994.3784780410679</v>
      </c>
      <c r="AS23">
        <f t="shared" si="9"/>
        <v>480.90296857779958</v>
      </c>
      <c r="AT23">
        <f t="shared" si="9"/>
        <v>-288.88752201133883</v>
      </c>
      <c r="AU23">
        <f t="shared" si="9"/>
        <v>-9802.3630314746079</v>
      </c>
      <c r="AW23">
        <v>20</v>
      </c>
      <c r="AX23">
        <f>IF(Z23&gt;0, (R23*SUMPRODUCT(K23:$K$98, X23:$X$98)-K23*$AZ$3)/Z23, 0)</f>
        <v>-51483.955667091323</v>
      </c>
    </row>
    <row r="24" spans="5:50" x14ac:dyDescent="0.25">
      <c r="E24">
        <v>2024</v>
      </c>
      <c r="F24" s="5">
        <v>3.5571999999999999E-2</v>
      </c>
      <c r="G24" s="5"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0.23676410751611635</v>
      </c>
      <c r="L24" s="2">
        <v>21</v>
      </c>
      <c r="M24" s="6">
        <v>0.112419382</v>
      </c>
      <c r="Q24" s="4">
        <f t="shared" si="21"/>
        <v>25</v>
      </c>
      <c r="R24">
        <f t="shared" si="0"/>
        <v>1000000</v>
      </c>
      <c r="S24">
        <f t="shared" si="1"/>
        <v>-64699.597045008843</v>
      </c>
      <c r="U24">
        <f t="shared" si="13"/>
        <v>0.112419382</v>
      </c>
      <c r="V24">
        <f t="shared" si="14"/>
        <v>0.01</v>
      </c>
      <c r="W24">
        <f t="shared" si="15"/>
        <v>0.3375158658038685</v>
      </c>
      <c r="X24">
        <f t="shared" si="16"/>
        <v>3.7943325048865828E-2</v>
      </c>
      <c r="Y24">
        <f t="shared" si="17"/>
        <v>3.3751586580386852E-3</v>
      </c>
      <c r="Z24">
        <f t="shared" si="18"/>
        <v>0.296197382096964</v>
      </c>
      <c r="AB24">
        <f t="shared" si="19"/>
        <v>-17376.651871986309</v>
      </c>
      <c r="AC24">
        <f t="shared" si="2"/>
        <v>-19163.851267460086</v>
      </c>
      <c r="AE24">
        <f t="shared" si="3"/>
        <v>0</v>
      </c>
      <c r="AF24">
        <f t="shared" si="4"/>
        <v>0</v>
      </c>
      <c r="AG24">
        <f t="shared" si="4"/>
        <v>-7.4049345524241001</v>
      </c>
      <c r="AH24">
        <f t="shared" si="5"/>
        <v>-37943.32504886583</v>
      </c>
      <c r="AI24">
        <f t="shared" si="6"/>
        <v>-37950.729983418256</v>
      </c>
      <c r="AJ24">
        <f t="shared" si="7"/>
        <v>1787.1993954737773</v>
      </c>
      <c r="AK24">
        <f t="shared" si="22"/>
        <v>-1216.3656310390418</v>
      </c>
      <c r="AL24">
        <f t="shared" si="8"/>
        <v>-37379.896218983522</v>
      </c>
      <c r="AN24">
        <f t="shared" si="9"/>
        <v>0</v>
      </c>
      <c r="AO24">
        <f t="shared" si="9"/>
        <v>0</v>
      </c>
      <c r="AP24">
        <f t="shared" si="9"/>
        <v>-1.7532227205199444</v>
      </c>
      <c r="AQ24">
        <f t="shared" si="9"/>
        <v>-8983.6174913886207</v>
      </c>
      <c r="AR24">
        <f t="shared" si="9"/>
        <v>-8985.37071410914</v>
      </c>
      <c r="AS24">
        <f t="shared" si="9"/>
        <v>423.14466982269153</v>
      </c>
      <c r="AT24">
        <f t="shared" si="9"/>
        <v>-287.99172304623642</v>
      </c>
      <c r="AU24">
        <f t="shared" si="9"/>
        <v>-8850.217767332686</v>
      </c>
      <c r="AW24">
        <v>21</v>
      </c>
      <c r="AX24">
        <f>IF(Z24&gt;0, (R24*SUMPRODUCT(K24:$K$98, X24:$X$98)-K24*$AZ$3)/Z24, 0)</f>
        <v>-64699.597045008843</v>
      </c>
    </row>
    <row r="25" spans="5:50" x14ac:dyDescent="0.25">
      <c r="E25">
        <v>2025</v>
      </c>
      <c r="F25" s="5">
        <v>3.5571999999999999E-2</v>
      </c>
      <c r="G25" s="5"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0.21139652456796101</v>
      </c>
      <c r="L25" s="2">
        <v>22</v>
      </c>
      <c r="M25" s="6">
        <v>0.12734142500000001</v>
      </c>
      <c r="Q25" s="4">
        <f t="shared" si="21"/>
        <v>25</v>
      </c>
      <c r="R25">
        <f t="shared" si="0"/>
        <v>1000000</v>
      </c>
      <c r="S25">
        <f t="shared" si="1"/>
        <v>-81488.162602981436</v>
      </c>
      <c r="U25">
        <f t="shared" si="13"/>
        <v>0.12734142500000001</v>
      </c>
      <c r="V25">
        <f t="shared" si="14"/>
        <v>0.01</v>
      </c>
      <c r="W25">
        <f t="shared" si="15"/>
        <v>0.296197382096964</v>
      </c>
      <c r="X25">
        <f t="shared" si="16"/>
        <v>3.7718196717496884E-2</v>
      </c>
      <c r="Y25">
        <f t="shared" si="17"/>
        <v>2.96197382096964E-3</v>
      </c>
      <c r="Z25">
        <f t="shared" si="18"/>
        <v>0.25551721155849749</v>
      </c>
      <c r="AB25">
        <f t="shared" si="19"/>
        <v>-19163.851267460086</v>
      </c>
      <c r="AC25">
        <f t="shared" si="2"/>
        <v>-20821.628083339252</v>
      </c>
      <c r="AE25">
        <f t="shared" si="3"/>
        <v>0</v>
      </c>
      <c r="AF25">
        <f t="shared" si="4"/>
        <v>0</v>
      </c>
      <c r="AG25">
        <f t="shared" si="4"/>
        <v>-6.387930288962437</v>
      </c>
      <c r="AH25">
        <f t="shared" si="5"/>
        <v>-37718.196717496881</v>
      </c>
      <c r="AI25">
        <f t="shared" si="6"/>
        <v>-37724.584647785843</v>
      </c>
      <c r="AJ25">
        <f t="shared" si="7"/>
        <v>1657.776815879166</v>
      </c>
      <c r="AK25">
        <f t="shared" si="22"/>
        <v>-1341.4695887222063</v>
      </c>
      <c r="AL25">
        <f t="shared" si="8"/>
        <v>-37408.277420628881</v>
      </c>
      <c r="AN25">
        <f t="shared" si="9"/>
        <v>0</v>
      </c>
      <c r="AO25">
        <f t="shared" si="9"/>
        <v>0</v>
      </c>
      <c r="AP25">
        <f t="shared" si="9"/>
        <v>-1.3503862622690701</v>
      </c>
      <c r="AQ25">
        <f t="shared" si="9"/>
        <v>-7973.4956990495157</v>
      </c>
      <c r="AR25">
        <f t="shared" si="9"/>
        <v>-7974.8460853117849</v>
      </c>
      <c r="AS25">
        <f t="shared" si="9"/>
        <v>350.4482573861963</v>
      </c>
      <c r="AT25">
        <f t="shared" si="9"/>
        <v>-283.58200886948646</v>
      </c>
      <c r="AU25">
        <f t="shared" si="9"/>
        <v>-7907.9798367950743</v>
      </c>
      <c r="AW25">
        <v>22</v>
      </c>
      <c r="AX25">
        <f>IF(Z25&gt;0, (R25*SUMPRODUCT(K25:$K$98, X25:$X$98)-K25*$AZ$3)/Z25, 0)</f>
        <v>-81488.162602981436</v>
      </c>
    </row>
    <row r="26" spans="5:50" x14ac:dyDescent="0.25">
      <c r="E26">
        <v>2026</v>
      </c>
      <c r="F26" s="5">
        <v>3.5571999999999999E-2</v>
      </c>
      <c r="G26" s="5"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0.18874689693567948</v>
      </c>
      <c r="L26" s="2">
        <v>23</v>
      </c>
      <c r="M26" s="6">
        <v>0.14457818</v>
      </c>
      <c r="Q26" s="4">
        <f t="shared" si="21"/>
        <v>25</v>
      </c>
      <c r="R26">
        <f t="shared" si="0"/>
        <v>1000000</v>
      </c>
      <c r="S26">
        <f t="shared" si="1"/>
        <v>-103019.22289301222</v>
      </c>
      <c r="U26">
        <f t="shared" si="13"/>
        <v>0.14457818</v>
      </c>
      <c r="V26">
        <f t="shared" si="14"/>
        <v>0.01</v>
      </c>
      <c r="W26">
        <f t="shared" si="15"/>
        <v>0.25551721155849749</v>
      </c>
      <c r="X26">
        <f t="shared" si="16"/>
        <v>3.6942213405802532E-2</v>
      </c>
      <c r="Y26">
        <f t="shared" si="17"/>
        <v>2.5551721155849748E-3</v>
      </c>
      <c r="Z26">
        <f t="shared" si="18"/>
        <v>0.21601982603710998</v>
      </c>
      <c r="AB26">
        <f t="shared" si="19"/>
        <v>-20821.628083339252</v>
      </c>
      <c r="AC26">
        <f t="shared" si="2"/>
        <v>-22254.194607826757</v>
      </c>
      <c r="AE26">
        <f t="shared" si="3"/>
        <v>0</v>
      </c>
      <c r="AF26">
        <f t="shared" si="4"/>
        <v>0</v>
      </c>
      <c r="AG26">
        <f t="shared" si="4"/>
        <v>-5.4004956509277493</v>
      </c>
      <c r="AH26">
        <f t="shared" si="5"/>
        <v>-36942.213405802533</v>
      </c>
      <c r="AI26">
        <f t="shared" si="6"/>
        <v>-36947.613901453464</v>
      </c>
      <c r="AJ26">
        <f t="shared" si="7"/>
        <v>1432.5665244875054</v>
      </c>
      <c r="AK26">
        <f t="shared" si="22"/>
        <v>-1457.5139658337478</v>
      </c>
      <c r="AL26">
        <f t="shared" si="8"/>
        <v>-36972.561342799709</v>
      </c>
      <c r="AN26">
        <f t="shared" si="9"/>
        <v>0</v>
      </c>
      <c r="AO26">
        <f t="shared" si="9"/>
        <v>0</v>
      </c>
      <c r="AP26">
        <f t="shared" si="9"/>
        <v>-1.0193267960272452</v>
      </c>
      <c r="AQ26">
        <f t="shared" si="9"/>
        <v>-6972.7281462808878</v>
      </c>
      <c r="AR26">
        <f t="shared" si="9"/>
        <v>-6973.7474730769154</v>
      </c>
      <c r="AS26">
        <f t="shared" si="9"/>
        <v>270.39248615094772</v>
      </c>
      <c r="AT26">
        <f t="shared" si="9"/>
        <v>-275.10123829153582</v>
      </c>
      <c r="AU26">
        <f t="shared" si="9"/>
        <v>-6978.4562252175037</v>
      </c>
      <c r="AW26">
        <v>23</v>
      </c>
      <c r="AX26">
        <f>IF(Z26&gt;0, (R26*SUMPRODUCT(K26:$K$98, X26:$X$98)-K26*$AZ$3)/Z26, 0)</f>
        <v>-103019.22289301222</v>
      </c>
    </row>
    <row r="27" spans="5:50" x14ac:dyDescent="0.25">
      <c r="E27">
        <v>2027</v>
      </c>
      <c r="F27" s="5">
        <v>3.5571999999999999E-2</v>
      </c>
      <c r="G27" s="5"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0.16852401512114237</v>
      </c>
      <c r="L27" s="2">
        <v>24</v>
      </c>
      <c r="M27" s="6">
        <v>0.16385111999999999</v>
      </c>
      <c r="Q27" s="4">
        <f t="shared" si="21"/>
        <v>25</v>
      </c>
      <c r="R27">
        <f t="shared" si="0"/>
        <v>1000000</v>
      </c>
      <c r="S27">
        <f t="shared" si="1"/>
        <v>-131044.56363416286</v>
      </c>
      <c r="U27">
        <f t="shared" si="13"/>
        <v>0.16385111999999999</v>
      </c>
      <c r="V27">
        <f t="shared" si="14"/>
        <v>0.01</v>
      </c>
      <c r="W27">
        <f t="shared" si="15"/>
        <v>0.21601982603710998</v>
      </c>
      <c r="X27">
        <f t="shared" si="16"/>
        <v>3.539509043838563E-2</v>
      </c>
      <c r="Y27">
        <f t="shared" si="17"/>
        <v>2.1601982603711E-3</v>
      </c>
      <c r="Z27">
        <f t="shared" si="18"/>
        <v>0.17846453733835327</v>
      </c>
      <c r="AB27">
        <f t="shared" si="19"/>
        <v>-22254.194607826757</v>
      </c>
      <c r="AC27">
        <f t="shared" si="2"/>
        <v>-23386.807419677269</v>
      </c>
      <c r="AE27">
        <f t="shared" si="3"/>
        <v>0</v>
      </c>
      <c r="AF27">
        <f t="shared" si="4"/>
        <v>0</v>
      </c>
      <c r="AG27">
        <f t="shared" si="4"/>
        <v>-4.4616134334588313</v>
      </c>
      <c r="AH27">
        <f t="shared" si="5"/>
        <v>-35395.090438385632</v>
      </c>
      <c r="AI27">
        <f t="shared" si="6"/>
        <v>-35399.55205181909</v>
      </c>
      <c r="AJ27">
        <f t="shared" si="7"/>
        <v>1132.6128118505112</v>
      </c>
      <c r="AK27">
        <f t="shared" si="22"/>
        <v>-1557.7936225478732</v>
      </c>
      <c r="AL27">
        <f t="shared" si="8"/>
        <v>-35824.732862516445</v>
      </c>
      <c r="AN27">
        <f t="shared" si="9"/>
        <v>0</v>
      </c>
      <c r="AO27">
        <f t="shared" si="9"/>
        <v>0</v>
      </c>
      <c r="AP27">
        <f t="shared" si="9"/>
        <v>-0.75188900972490802</v>
      </c>
      <c r="AQ27">
        <f t="shared" si="9"/>
        <v>-5964.9227562527021</v>
      </c>
      <c r="AR27">
        <f t="shared" si="9"/>
        <v>-5965.6746452624266</v>
      </c>
      <c r="AS27">
        <f t="shared" si="9"/>
        <v>190.87245863069512</v>
      </c>
      <c r="AT27">
        <f t="shared" si="9"/>
        <v>-262.52563600187693</v>
      </c>
      <c r="AU27">
        <f t="shared" si="9"/>
        <v>-6037.327822633607</v>
      </c>
      <c r="AW27">
        <v>24</v>
      </c>
      <c r="AX27">
        <f>IF(Z27&gt;0, (R27*SUMPRODUCT(K27:$K$98, X27:$X$98)-K27*$AZ$3)/Z27, 0)</f>
        <v>-131044.56363416286</v>
      </c>
    </row>
    <row r="28" spans="5:50" x14ac:dyDescent="0.25">
      <c r="E28">
        <v>2028</v>
      </c>
      <c r="F28" s="5">
        <v>3.5571999999999999E-2</v>
      </c>
      <c r="G28" s="5"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0.15046787064387712</v>
      </c>
      <c r="L28" s="2">
        <v>25</v>
      </c>
      <c r="M28" s="6">
        <v>0.185300933</v>
      </c>
      <c r="Q28" s="4">
        <f t="shared" si="21"/>
        <v>25</v>
      </c>
      <c r="R28">
        <f t="shared" si="0"/>
        <v>1000000</v>
      </c>
      <c r="S28">
        <f t="shared" si="1"/>
        <v>-168075.34309711299</v>
      </c>
      <c r="U28">
        <f t="shared" si="13"/>
        <v>0.185300933</v>
      </c>
      <c r="V28">
        <f t="shared" si="14"/>
        <v>0.01</v>
      </c>
      <c r="W28">
        <f t="shared" si="15"/>
        <v>0.17846453733835327</v>
      </c>
      <c r="X28">
        <f t="shared" si="16"/>
        <v>3.3069645276210195E-2</v>
      </c>
      <c r="Y28">
        <f t="shared" si="17"/>
        <v>1.7846453733835327E-3</v>
      </c>
      <c r="Z28">
        <f t="shared" si="18"/>
        <v>0.14361024668875955</v>
      </c>
      <c r="AB28">
        <f t="shared" si="19"/>
        <v>-23386.807419677269</v>
      </c>
      <c r="AC28">
        <f t="shared" si="2"/>
        <v>-24137.341484474295</v>
      </c>
      <c r="AE28">
        <f t="shared" si="3"/>
        <v>0</v>
      </c>
      <c r="AF28">
        <f t="shared" si="4"/>
        <v>0</v>
      </c>
      <c r="AG28">
        <f t="shared" si="4"/>
        <v>-3.5902561672189885</v>
      </c>
      <c r="AH28">
        <f t="shared" si="5"/>
        <v>-33069.645276210198</v>
      </c>
      <c r="AI28">
        <f t="shared" si="6"/>
        <v>-33073.235532377417</v>
      </c>
      <c r="AJ28">
        <f t="shared" si="7"/>
        <v>750.53406479702608</v>
      </c>
      <c r="AK28">
        <f t="shared" si="22"/>
        <v>-1637.0765193774089</v>
      </c>
      <c r="AL28">
        <f t="shared" si="8"/>
        <v>-33959.777986957801</v>
      </c>
      <c r="AN28">
        <f t="shared" si="9"/>
        <v>0</v>
      </c>
      <c r="AO28">
        <f t="shared" si="9"/>
        <v>0</v>
      </c>
      <c r="AP28">
        <f t="shared" si="9"/>
        <v>-0.54021820054748881</v>
      </c>
      <c r="AQ28">
        <f t="shared" si="9"/>
        <v>-4975.9191076596981</v>
      </c>
      <c r="AR28">
        <f t="shared" si="9"/>
        <v>-4976.4593258602454</v>
      </c>
      <c r="AS28">
        <f t="shared" si="9"/>
        <v>112.93126257570221</v>
      </c>
      <c r="AT28">
        <f t="shared" si="9"/>
        <v>-246.32741795180857</v>
      </c>
      <c r="AU28">
        <f t="shared" si="9"/>
        <v>-5109.8554812363518</v>
      </c>
      <c r="AW28">
        <v>25</v>
      </c>
      <c r="AX28">
        <f>IF(Z28&gt;0, (R28*SUMPRODUCT(K28:$K$98, X28:$X$98)-K28*$AZ$3)/Z28, 0)</f>
        <v>-168075.34309711299</v>
      </c>
    </row>
    <row r="29" spans="5:50" x14ac:dyDescent="0.25">
      <c r="E29">
        <v>2029</v>
      </c>
      <c r="F29" s="5">
        <v>3.5571999999999999E-2</v>
      </c>
      <c r="G29" s="5"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0.13434631307489028</v>
      </c>
      <c r="L29" s="2">
        <v>26</v>
      </c>
      <c r="M29" s="6">
        <v>0.20871278500000001</v>
      </c>
      <c r="Q29" s="4">
        <f t="shared" si="21"/>
        <v>25</v>
      </c>
      <c r="R29">
        <f t="shared" si="0"/>
        <v>1000000</v>
      </c>
      <c r="S29">
        <f t="shared" si="1"/>
        <v>-217980.13538120719</v>
      </c>
      <c r="U29">
        <f t="shared" si="13"/>
        <v>0.20871278500000001</v>
      </c>
      <c r="V29">
        <f t="shared" si="14"/>
        <v>0.01</v>
      </c>
      <c r="W29">
        <f t="shared" si="15"/>
        <v>0.14361024668875955</v>
      </c>
      <c r="X29">
        <f t="shared" si="16"/>
        <v>2.9973294540948034E-2</v>
      </c>
      <c r="Y29">
        <f t="shared" si="17"/>
        <v>1.4361024668875955E-3</v>
      </c>
      <c r="Z29">
        <f t="shared" si="18"/>
        <v>0.11220084968092392</v>
      </c>
      <c r="AB29">
        <f t="shared" si="19"/>
        <v>-24137.341484474295</v>
      </c>
      <c r="AC29">
        <f t="shared" si="2"/>
        <v>-24457.556403334274</v>
      </c>
      <c r="AE29">
        <f t="shared" si="3"/>
        <v>0</v>
      </c>
      <c r="AF29">
        <f t="shared" si="4"/>
        <v>0</v>
      </c>
      <c r="AG29">
        <f t="shared" si="4"/>
        <v>-2.805021242023098</v>
      </c>
      <c r="AH29">
        <f t="shared" si="5"/>
        <v>-29973.294540948034</v>
      </c>
      <c r="AI29">
        <f t="shared" si="6"/>
        <v>-29976.099562190058</v>
      </c>
      <c r="AJ29">
        <f t="shared" si="7"/>
        <v>320.21491885997966</v>
      </c>
      <c r="AK29">
        <f t="shared" si="22"/>
        <v>-1689.6139039132008</v>
      </c>
      <c r="AL29">
        <f t="shared" si="8"/>
        <v>-31345.498547243278</v>
      </c>
      <c r="AN29">
        <f t="shared" si="9"/>
        <v>0</v>
      </c>
      <c r="AO29">
        <f t="shared" si="9"/>
        <v>0</v>
      </c>
      <c r="AP29">
        <f t="shared" si="9"/>
        <v>-0.37684426196255272</v>
      </c>
      <c r="AQ29">
        <f t="shared" si="9"/>
        <v>-4026.8016122841045</v>
      </c>
      <c r="AR29">
        <f t="shared" si="9"/>
        <v>-4027.1784565460671</v>
      </c>
      <c r="AS29">
        <f t="shared" si="9"/>
        <v>43.019693740413416</v>
      </c>
      <c r="AT29">
        <f t="shared" si="9"/>
        <v>-226.99339851081047</v>
      </c>
      <c r="AU29">
        <f t="shared" si="9"/>
        <v>-4211.1521613164641</v>
      </c>
      <c r="AW29">
        <v>26</v>
      </c>
      <c r="AX29">
        <f>IF(Z29&gt;0, (R29*SUMPRODUCT(K29:$K$98, X29:$X$98)-K29*$AZ$3)/Z29, 0)</f>
        <v>-217980.13538120719</v>
      </c>
    </row>
    <row r="30" spans="5:50" x14ac:dyDescent="0.25">
      <c r="E30">
        <v>2030</v>
      </c>
      <c r="F30" s="5">
        <v>3.5571999999999999E-2</v>
      </c>
      <c r="G30" s="5"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0.11995206524543775</v>
      </c>
      <c r="L30" s="2">
        <v>27</v>
      </c>
      <c r="M30" s="6">
        <v>0.23444695300000001</v>
      </c>
      <c r="Q30" s="4">
        <f t="shared" si="21"/>
        <v>25</v>
      </c>
      <c r="R30">
        <f t="shared" si="0"/>
        <v>1000000</v>
      </c>
      <c r="S30">
        <f t="shared" si="1"/>
        <v>-286969.67384684447</v>
      </c>
      <c r="U30">
        <f t="shared" si="13"/>
        <v>0.23444695300000001</v>
      </c>
      <c r="V30">
        <f t="shared" si="14"/>
        <v>0.01</v>
      </c>
      <c r="W30">
        <f t="shared" si="15"/>
        <v>0.11220084968092392</v>
      </c>
      <c r="X30">
        <f t="shared" si="16"/>
        <v>2.6305147331703638E-2</v>
      </c>
      <c r="Y30">
        <f t="shared" si="17"/>
        <v>1.1220084968092392E-3</v>
      </c>
      <c r="Z30">
        <f t="shared" si="18"/>
        <v>8.4773693852411042E-2</v>
      </c>
      <c r="AB30">
        <f t="shared" si="19"/>
        <v>-24457.556403334274</v>
      </c>
      <c r="AC30">
        <f t="shared" si="2"/>
        <v>-24327.47927561864</v>
      </c>
      <c r="AE30">
        <f t="shared" si="3"/>
        <v>0</v>
      </c>
      <c r="AF30">
        <f t="shared" si="4"/>
        <v>0</v>
      </c>
      <c r="AG30">
        <f t="shared" si="4"/>
        <v>-2.1193423463102761</v>
      </c>
      <c r="AH30">
        <f t="shared" si="5"/>
        <v>-26305.147331703636</v>
      </c>
      <c r="AI30">
        <f t="shared" si="6"/>
        <v>-26307.266674049948</v>
      </c>
      <c r="AJ30">
        <f t="shared" si="7"/>
        <v>-130.07712771563456</v>
      </c>
      <c r="AK30">
        <f t="shared" si="22"/>
        <v>-1712.0289482333994</v>
      </c>
      <c r="AL30">
        <f t="shared" si="8"/>
        <v>-28149.372749998984</v>
      </c>
      <c r="AN30">
        <f t="shared" si="9"/>
        <v>0</v>
      </c>
      <c r="AO30">
        <f t="shared" si="9"/>
        <v>0</v>
      </c>
      <c r="AP30">
        <f t="shared" si="9"/>
        <v>-0.25421949140202937</v>
      </c>
      <c r="AQ30">
        <f t="shared" si="9"/>
        <v>-3155.3567490233672</v>
      </c>
      <c r="AR30">
        <f t="shared" si="9"/>
        <v>-3155.6109685147694</v>
      </c>
      <c r="AS30">
        <f t="shared" si="9"/>
        <v>-15.603020110684936</v>
      </c>
      <c r="AT30">
        <f t="shared" si="9"/>
        <v>-205.36140810057088</v>
      </c>
      <c r="AU30">
        <f t="shared" si="9"/>
        <v>-3376.5753967260257</v>
      </c>
      <c r="AW30">
        <v>27</v>
      </c>
      <c r="AX30">
        <f>IF(Z30&gt;0, (R30*SUMPRODUCT(K30:$K$98, X30:$X$98)-K30*$AZ$3)/Z30, 0)</f>
        <v>-286969.67384684447</v>
      </c>
    </row>
    <row r="31" spans="5:50" x14ac:dyDescent="0.25">
      <c r="E31">
        <v>2031</v>
      </c>
      <c r="F31" s="5">
        <v>3.5571999999999999E-2</v>
      </c>
      <c r="G31" s="5"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0.10710005825485512</v>
      </c>
      <c r="L31" s="2">
        <v>28</v>
      </c>
      <c r="M31" s="6">
        <v>0.26339700100000002</v>
      </c>
      <c r="Q31" s="4">
        <f t="shared" si="21"/>
        <v>25</v>
      </c>
      <c r="R31">
        <f t="shared" si="0"/>
        <v>1000000</v>
      </c>
      <c r="S31">
        <f t="shared" si="1"/>
        <v>-385918.25156757125</v>
      </c>
      <c r="U31">
        <f t="shared" si="13"/>
        <v>0.26339700100000002</v>
      </c>
      <c r="V31">
        <f t="shared" si="14"/>
        <v>0.01</v>
      </c>
      <c r="W31">
        <f t="shared" si="15"/>
        <v>8.4773693852411042E-2</v>
      </c>
      <c r="X31">
        <f t="shared" si="16"/>
        <v>2.2329136724417206E-2</v>
      </c>
      <c r="Y31">
        <f t="shared" si="17"/>
        <v>8.477369385241104E-4</v>
      </c>
      <c r="Z31">
        <f t="shared" si="18"/>
        <v>6.1596820189469728E-2</v>
      </c>
      <c r="AB31">
        <f t="shared" si="19"/>
        <v>-24327.47927561864</v>
      </c>
      <c r="AC31">
        <f t="shared" si="2"/>
        <v>-23771.33714964223</v>
      </c>
      <c r="AE31">
        <f t="shared" si="3"/>
        <v>0</v>
      </c>
      <c r="AF31">
        <f t="shared" si="4"/>
        <v>0</v>
      </c>
      <c r="AG31">
        <f t="shared" si="4"/>
        <v>-1.5399205047367432</v>
      </c>
      <c r="AH31">
        <f t="shared" si="5"/>
        <v>-22329.136724417207</v>
      </c>
      <c r="AI31">
        <f t="shared" si="6"/>
        <v>-22330.676644921943</v>
      </c>
      <c r="AJ31">
        <f t="shared" si="7"/>
        <v>-556.14212597641017</v>
      </c>
      <c r="AK31">
        <f t="shared" si="22"/>
        <v>-1702.9235492933049</v>
      </c>
      <c r="AL31">
        <f t="shared" si="8"/>
        <v>-24589.742320191657</v>
      </c>
      <c r="AN31">
        <f t="shared" si="9"/>
        <v>0</v>
      </c>
      <c r="AO31">
        <f t="shared" si="9"/>
        <v>0</v>
      </c>
      <c r="AP31">
        <f t="shared" si="9"/>
        <v>-0.1649255757651511</v>
      </c>
      <c r="AQ31">
        <f t="shared" si="9"/>
        <v>-2391.4518439657077</v>
      </c>
      <c r="AR31">
        <f t="shared" si="9"/>
        <v>-2391.6167695414729</v>
      </c>
      <c r="AS31">
        <f t="shared" si="9"/>
        <v>-59.562854090052504</v>
      </c>
      <c r="AT31">
        <f t="shared" si="9"/>
        <v>-182.38321133287761</v>
      </c>
      <c r="AU31">
        <f t="shared" si="9"/>
        <v>-2633.562834964403</v>
      </c>
      <c r="AW31">
        <v>28</v>
      </c>
      <c r="AX31">
        <f>IF(Z31&gt;0, (R31*SUMPRODUCT(K31:$K$98, X31:$X$98)-K31*$AZ$3)/Z31, 0)</f>
        <v>-385918.25156757125</v>
      </c>
    </row>
    <row r="32" spans="5:50" x14ac:dyDescent="0.25">
      <c r="E32">
        <v>2032</v>
      </c>
      <c r="F32" s="5">
        <v>3.5571999999999999E-2</v>
      </c>
      <c r="G32" s="5"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9.562505201326349E-2</v>
      </c>
      <c r="L32" s="2">
        <v>29</v>
      </c>
      <c r="M32" s="6">
        <v>0.29593128600000002</v>
      </c>
      <c r="Q32" s="4">
        <f t="shared" si="21"/>
        <v>25</v>
      </c>
      <c r="R32">
        <f t="shared" si="0"/>
        <v>1000000</v>
      </c>
      <c r="S32">
        <f t="shared" si="1"/>
        <v>-534448.05289875518</v>
      </c>
      <c r="U32">
        <f t="shared" si="13"/>
        <v>0.29593128600000002</v>
      </c>
      <c r="V32">
        <f t="shared" si="14"/>
        <v>0.01</v>
      </c>
      <c r="W32">
        <f t="shared" si="15"/>
        <v>6.1596820189469728E-2</v>
      </c>
      <c r="X32">
        <f t="shared" si="16"/>
        <v>1.8228426212180543E-2</v>
      </c>
      <c r="Y32">
        <f t="shared" si="17"/>
        <v>6.159682018946973E-4</v>
      </c>
      <c r="Z32">
        <f t="shared" si="18"/>
        <v>4.2752425775394488E-2</v>
      </c>
      <c r="AB32">
        <f t="shared" si="19"/>
        <v>-23771.33714964223</v>
      </c>
      <c r="AC32">
        <f t="shared" si="2"/>
        <v>-22848.950712358139</v>
      </c>
      <c r="AE32">
        <f t="shared" si="3"/>
        <v>0</v>
      </c>
      <c r="AF32">
        <f t="shared" si="4"/>
        <v>0</v>
      </c>
      <c r="AG32">
        <f t="shared" si="4"/>
        <v>-1.0688106443848622</v>
      </c>
      <c r="AH32">
        <f t="shared" si="5"/>
        <v>-18228.426212180544</v>
      </c>
      <c r="AI32">
        <f t="shared" si="6"/>
        <v>-18229.495022824929</v>
      </c>
      <c r="AJ32">
        <f t="shared" si="7"/>
        <v>-922.38643728409079</v>
      </c>
      <c r="AK32">
        <f t="shared" si="22"/>
        <v>-1663.9936004749563</v>
      </c>
      <c r="AL32">
        <f t="shared" si="8"/>
        <v>-20815.875060583978</v>
      </c>
      <c r="AN32">
        <f t="shared" si="9"/>
        <v>0</v>
      </c>
      <c r="AO32">
        <f t="shared" si="9"/>
        <v>0</v>
      </c>
      <c r="AP32">
        <f t="shared" si="9"/>
        <v>-0.10220507346163211</v>
      </c>
      <c r="AQ32">
        <f t="shared" si="9"/>
        <v>-1743.0942046597002</v>
      </c>
      <c r="AR32">
        <f t="shared" si="9"/>
        <v>-1743.1964097331618</v>
      </c>
      <c r="AS32">
        <f t="shared" si="9"/>
        <v>-88.203251041619978</v>
      </c>
      <c r="AT32">
        <f t="shared" si="9"/>
        <v>-159.11947459515528</v>
      </c>
      <c r="AU32">
        <f t="shared" si="9"/>
        <v>-1990.5191353699372</v>
      </c>
      <c r="AW32">
        <v>29</v>
      </c>
      <c r="AX32">
        <f>IF(Z32&gt;0, (R32*SUMPRODUCT(K32:$K$98, X32:$X$98)-K32*$AZ$3)/Z32, 0)</f>
        <v>-534448.05289875518</v>
      </c>
    </row>
    <row r="33" spans="5:50" x14ac:dyDescent="0.25">
      <c r="E33">
        <v>2033</v>
      </c>
      <c r="F33" s="5">
        <v>3.5571999999999999E-2</v>
      </c>
      <c r="G33" s="5"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8.5379510726128108E-2</v>
      </c>
      <c r="L33" s="2">
        <v>30</v>
      </c>
      <c r="M33" s="6">
        <v>0.33262349499999999</v>
      </c>
      <c r="Q33" s="4">
        <f t="shared" si="21"/>
        <v>25</v>
      </c>
      <c r="R33">
        <f t="shared" si="0"/>
        <v>1000000</v>
      </c>
      <c r="S33">
        <f t="shared" si="1"/>
        <v>-769745.29843986162</v>
      </c>
      <c r="U33">
        <f t="shared" si="13"/>
        <v>0.33262349499999999</v>
      </c>
      <c r="V33">
        <f t="shared" si="14"/>
        <v>0.01</v>
      </c>
      <c r="W33">
        <f t="shared" si="15"/>
        <v>4.2752425775394488E-2</v>
      </c>
      <c r="X33">
        <f t="shared" si="16"/>
        <v>1.4220461281139799E-2</v>
      </c>
      <c r="Y33">
        <f t="shared" si="17"/>
        <v>4.2752425775394491E-4</v>
      </c>
      <c r="Z33">
        <f t="shared" si="18"/>
        <v>2.8104440236500744E-2</v>
      </c>
      <c r="AB33">
        <f t="shared" si="19"/>
        <v>-22848.950712358139</v>
      </c>
      <c r="AC33">
        <f t="shared" si="2"/>
        <v>-21633.260737330522</v>
      </c>
      <c r="AE33">
        <f t="shared" si="3"/>
        <v>0</v>
      </c>
      <c r="AF33">
        <f t="shared" si="4"/>
        <v>0</v>
      </c>
      <c r="AG33">
        <f t="shared" si="4"/>
        <v>-0.70261100591251857</v>
      </c>
      <c r="AH33">
        <f t="shared" si="5"/>
        <v>-14220.461281139798</v>
      </c>
      <c r="AI33">
        <f t="shared" si="6"/>
        <v>-14221.163892145711</v>
      </c>
      <c r="AJ33">
        <f t="shared" si="7"/>
        <v>-1215.689975027617</v>
      </c>
      <c r="AK33">
        <f t="shared" si="22"/>
        <v>-1599.4265498650698</v>
      </c>
      <c r="AL33">
        <f t="shared" si="8"/>
        <v>-17036.280417038397</v>
      </c>
      <c r="AN33">
        <f t="shared" si="9"/>
        <v>0</v>
      </c>
      <c r="AO33">
        <f t="shared" si="9"/>
        <v>0</v>
      </c>
      <c r="AP33">
        <f t="shared" si="9"/>
        <v>-5.9988583915603536E-2</v>
      </c>
      <c r="AQ33">
        <f t="shared" si="9"/>
        <v>-1214.1360264835648</v>
      </c>
      <c r="AR33">
        <f t="shared" si="9"/>
        <v>-1214.1960150674804</v>
      </c>
      <c r="AS33">
        <f t="shared" si="9"/>
        <v>-103.79501526251684</v>
      </c>
      <c r="AT33">
        <f t="shared" si="9"/>
        <v>-136.55825626985879</v>
      </c>
      <c r="AU33">
        <f t="shared" si="9"/>
        <v>-1454.549286599856</v>
      </c>
      <c r="AW33">
        <v>30</v>
      </c>
      <c r="AX33">
        <f>IF(Z33&gt;0, (R33*SUMPRODUCT(K33:$K$98, X33:$X$98)-K33*$AZ$3)/Z33, 0)</f>
        <v>-769745.29843986162</v>
      </c>
    </row>
    <row r="34" spans="5:50" x14ac:dyDescent="0.25">
      <c r="E34">
        <v>2034</v>
      </c>
      <c r="F34" s="5">
        <v>3.5571999999999999E-2</v>
      </c>
      <c r="G34" s="5"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7.6231706005471522E-2</v>
      </c>
      <c r="L34" s="2">
        <v>31</v>
      </c>
      <c r="M34" s="6">
        <v>0.37225971299999999</v>
      </c>
      <c r="Q34" s="4">
        <f t="shared" si="21"/>
        <v>25</v>
      </c>
      <c r="R34">
        <f t="shared" si="0"/>
        <v>1000000</v>
      </c>
      <c r="S34">
        <f t="shared" si="1"/>
        <v>-1163835.0360700295</v>
      </c>
      <c r="U34">
        <f t="shared" si="13"/>
        <v>0.37225971299999999</v>
      </c>
      <c r="V34">
        <f t="shared" si="14"/>
        <v>0.01</v>
      </c>
      <c r="W34">
        <f t="shared" si="15"/>
        <v>2.8104440236500744E-2</v>
      </c>
      <c r="X34">
        <f t="shared" si="16"/>
        <v>1.0462150856465419E-2</v>
      </c>
      <c r="Y34">
        <f t="shared" si="17"/>
        <v>2.8104440236500746E-4</v>
      </c>
      <c r="Z34">
        <f t="shared" si="18"/>
        <v>1.7361244977670318E-2</v>
      </c>
      <c r="AB34">
        <f t="shared" si="19"/>
        <v>-21633.260737330522</v>
      </c>
      <c r="AC34">
        <f t="shared" si="2"/>
        <v>-20205.625174807552</v>
      </c>
      <c r="AE34">
        <f t="shared" si="3"/>
        <v>0</v>
      </c>
      <c r="AF34">
        <f t="shared" si="4"/>
        <v>0</v>
      </c>
      <c r="AG34">
        <f t="shared" si="4"/>
        <v>-0.43403112444175795</v>
      </c>
      <c r="AH34">
        <f t="shared" si="5"/>
        <v>-10462.15085646542</v>
      </c>
      <c r="AI34">
        <f t="shared" si="6"/>
        <v>-10462.584887589861</v>
      </c>
      <c r="AJ34">
        <f t="shared" si="7"/>
        <v>-1427.6355625229698</v>
      </c>
      <c r="AK34">
        <f t="shared" si="22"/>
        <v>-1514.3282516131367</v>
      </c>
      <c r="AL34">
        <f t="shared" si="8"/>
        <v>-13404.548701725967</v>
      </c>
      <c r="AN34">
        <f t="shared" si="9"/>
        <v>0</v>
      </c>
      <c r="AO34">
        <f t="shared" si="9"/>
        <v>0</v>
      </c>
      <c r="AP34">
        <f t="shared" si="9"/>
        <v>-3.3086933075668318E-2</v>
      </c>
      <c r="AQ34">
        <f t="shared" si="9"/>
        <v>-797.54760827496398</v>
      </c>
      <c r="AR34">
        <f t="shared" si="9"/>
        <v>-797.58069520803963</v>
      </c>
      <c r="AS34">
        <f t="shared" si="9"/>
        <v>-108.83109448520699</v>
      </c>
      <c r="AT34">
        <f t="shared" si="9"/>
        <v>-115.43982607275234</v>
      </c>
      <c r="AU34">
        <f t="shared" ref="AU34:AU69" si="23">AL34*$K34</f>
        <v>-1021.851615765999</v>
      </c>
      <c r="AW34">
        <v>31</v>
      </c>
      <c r="AX34">
        <f>IF(Z34&gt;0, (R34*SUMPRODUCT(K34:$K$98, X34:$X$98)-K34*$AZ$3)/Z34, 0)</f>
        <v>-1163835.0360700295</v>
      </c>
    </row>
    <row r="35" spans="5:50" x14ac:dyDescent="0.25">
      <c r="E35">
        <v>2035</v>
      </c>
      <c r="F35" s="5">
        <v>3.5571999999999999E-2</v>
      </c>
      <c r="G35" s="5"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6.8064023219171002E-2</v>
      </c>
      <c r="L35" s="2">
        <v>32</v>
      </c>
      <c r="M35" s="6">
        <v>0.41367450300000003</v>
      </c>
      <c r="Q35" s="4">
        <f t="shared" si="21"/>
        <v>25</v>
      </c>
      <c r="R35">
        <f t="shared" si="0"/>
        <v>1000000</v>
      </c>
      <c r="S35">
        <f t="shared" si="1"/>
        <v>-1863377.4462606995</v>
      </c>
      <c r="U35">
        <f t="shared" si="13"/>
        <v>0.41367450300000003</v>
      </c>
      <c r="V35">
        <f t="shared" si="14"/>
        <v>0.01</v>
      </c>
      <c r="W35">
        <f t="shared" si="15"/>
        <v>1.7361244977670318E-2</v>
      </c>
      <c r="X35">
        <f t="shared" si="16"/>
        <v>7.1819043875990156E-3</v>
      </c>
      <c r="Y35">
        <f t="shared" si="17"/>
        <v>1.7361244977670318E-4</v>
      </c>
      <c r="Z35">
        <f t="shared" si="18"/>
        <v>1.0005728140294599E-2</v>
      </c>
      <c r="AB35">
        <f t="shared" si="19"/>
        <v>-20205.625174807552</v>
      </c>
      <c r="AC35">
        <f t="shared" si="2"/>
        <v>-18644.448150040967</v>
      </c>
      <c r="AE35">
        <f t="shared" si="3"/>
        <v>0</v>
      </c>
      <c r="AF35">
        <f t="shared" ref="AF35:AG69" si="24">-$Z35*P35</f>
        <v>0</v>
      </c>
      <c r="AG35">
        <f t="shared" si="24"/>
        <v>-0.25014320350736496</v>
      </c>
      <c r="AH35">
        <f t="shared" si="5"/>
        <v>-7181.9043875990155</v>
      </c>
      <c r="AI35">
        <f t="shared" ref="AI35:AI66" si="25">SUM(AE35:AH35)</f>
        <v>-7182.1545308025225</v>
      </c>
      <c r="AJ35">
        <f t="shared" si="7"/>
        <v>-1561.1770247665845</v>
      </c>
      <c r="AK35">
        <f t="shared" si="22"/>
        <v>-1414.3937622365288</v>
      </c>
      <c r="AL35">
        <f t="shared" ref="AL35:AL69" si="26">SUM(AI35:AK35)</f>
        <v>-10157.725317805636</v>
      </c>
      <c r="AN35">
        <f t="shared" ref="AN35:AT69" si="27">AE35*$K35</f>
        <v>0</v>
      </c>
      <c r="AO35">
        <f t="shared" si="27"/>
        <v>0</v>
      </c>
      <c r="AP35">
        <f t="shared" si="27"/>
        <v>-1.7025752811643105E-2</v>
      </c>
      <c r="AQ35">
        <f t="shared" si="27"/>
        <v>-488.82930699540549</v>
      </c>
      <c r="AR35">
        <f t="shared" si="27"/>
        <v>-488.84633274821709</v>
      </c>
      <c r="AS35">
        <f t="shared" si="27"/>
        <v>-106.25998926294911</v>
      </c>
      <c r="AT35">
        <f t="shared" si="27"/>
        <v>-96.269329873917727</v>
      </c>
      <c r="AU35">
        <f t="shared" si="23"/>
        <v>-691.37565188508393</v>
      </c>
      <c r="AW35">
        <v>32</v>
      </c>
      <c r="AX35">
        <f>IF(Z35&gt;0, (R35*SUMPRODUCT(K35:$K$98, X35:$X$98)-K35*$AZ$3)/Z35, 0)</f>
        <v>-1863377.4462606995</v>
      </c>
    </row>
    <row r="36" spans="5:50" x14ac:dyDescent="0.25">
      <c r="E36">
        <v>2036</v>
      </c>
      <c r="F36" s="5">
        <v>3.5571999999999999E-2</v>
      </c>
      <c r="G36" s="5"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6.0771449302831244E-2</v>
      </c>
      <c r="L36" s="2">
        <v>33</v>
      </c>
      <c r="M36" s="6">
        <v>0.42102545200000002</v>
      </c>
      <c r="Q36" s="4">
        <f t="shared" si="21"/>
        <v>25</v>
      </c>
      <c r="R36">
        <f t="shared" si="0"/>
        <v>1000000</v>
      </c>
      <c r="S36">
        <f t="shared" si="1"/>
        <v>-2990911.5447940296</v>
      </c>
      <c r="U36">
        <f t="shared" si="13"/>
        <v>0.42102545200000002</v>
      </c>
      <c r="V36">
        <f t="shared" si="14"/>
        <v>0.01</v>
      </c>
      <c r="W36">
        <f t="shared" si="15"/>
        <v>1.0005728140294599E-2</v>
      </c>
      <c r="X36">
        <f t="shared" si="16"/>
        <v>4.2126662128566528E-3</v>
      </c>
      <c r="Y36">
        <f t="shared" si="17"/>
        <v>1.00057281402946E-4</v>
      </c>
      <c r="Z36">
        <f t="shared" si="18"/>
        <v>5.6930046460350004E-3</v>
      </c>
      <c r="AB36">
        <f t="shared" si="19"/>
        <v>-18644.448150040967</v>
      </c>
      <c r="AC36">
        <f t="shared" si="2"/>
        <v>-17027.273320392131</v>
      </c>
      <c r="AE36">
        <f t="shared" si="3"/>
        <v>0</v>
      </c>
      <c r="AF36">
        <f t="shared" si="24"/>
        <v>0</v>
      </c>
      <c r="AG36">
        <f t="shared" si="24"/>
        <v>-0.14232511615087501</v>
      </c>
      <c r="AH36">
        <f t="shared" si="5"/>
        <v>-4212.6662128566531</v>
      </c>
      <c r="AI36">
        <f t="shared" si="25"/>
        <v>-4212.8085379728036</v>
      </c>
      <c r="AJ36">
        <f t="shared" si="7"/>
        <v>-1617.1748296488367</v>
      </c>
      <c r="AK36">
        <f t="shared" si="22"/>
        <v>-1305.1113705028679</v>
      </c>
      <c r="AL36">
        <f t="shared" si="26"/>
        <v>-7135.0947381245078</v>
      </c>
      <c r="AN36">
        <f t="shared" si="27"/>
        <v>0</v>
      </c>
      <c r="AO36">
        <f t="shared" si="27"/>
        <v>0</v>
      </c>
      <c r="AP36">
        <f t="shared" si="27"/>
        <v>-8.6493035806824697E-3</v>
      </c>
      <c r="AQ36">
        <f t="shared" si="27"/>
        <v>-256.00983118436818</v>
      </c>
      <c r="AR36">
        <f t="shared" si="27"/>
        <v>-256.01848048794886</v>
      </c>
      <c r="AS36">
        <f t="shared" si="27"/>
        <v>-98.278058173819034</v>
      </c>
      <c r="AT36">
        <f t="shared" si="27"/>
        <v>-79.313509487063641</v>
      </c>
      <c r="AU36">
        <f t="shared" si="23"/>
        <v>-433.61004814883148</v>
      </c>
      <c r="AW36">
        <v>33</v>
      </c>
      <c r="AX36">
        <f>IF(Z36&gt;0, (R36*SUMPRODUCT(K36:$K$98, X36:$X$98)-K36*$AZ$3)/Z36, 0)</f>
        <v>-2990911.5447940296</v>
      </c>
    </row>
    <row r="37" spans="5:50" x14ac:dyDescent="0.25">
      <c r="E37">
        <v>2037</v>
      </c>
      <c r="F37" s="5">
        <v>3.5571999999999999E-2</v>
      </c>
      <c r="G37" s="5"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5.4260222591813609E-2</v>
      </c>
      <c r="L37" s="2">
        <v>34</v>
      </c>
      <c r="M37" s="6">
        <v>0.42896583300000002</v>
      </c>
      <c r="Q37" s="4">
        <f t="shared" si="21"/>
        <v>25</v>
      </c>
      <c r="R37">
        <f t="shared" si="0"/>
        <v>1000000</v>
      </c>
      <c r="S37">
        <f t="shared" si="1"/>
        <v>-4822500.4429874253</v>
      </c>
      <c r="U37">
        <f t="shared" si="13"/>
        <v>0.42896583300000002</v>
      </c>
      <c r="V37">
        <f t="shared" si="14"/>
        <v>0.01</v>
      </c>
      <c r="W37">
        <f t="shared" si="15"/>
        <v>5.6930046460350004E-3</v>
      </c>
      <c r="X37">
        <f t="shared" si="16"/>
        <v>2.4421044802592743E-3</v>
      </c>
      <c r="Y37">
        <f t="shared" si="17"/>
        <v>5.6930046460350004E-5</v>
      </c>
      <c r="Z37">
        <f t="shared" si="18"/>
        <v>3.1939701193153761E-3</v>
      </c>
      <c r="AB37">
        <f t="shared" si="19"/>
        <v>-17027.273320392131</v>
      </c>
      <c r="AC37">
        <f t="shared" si="2"/>
        <v>-15402.922315287</v>
      </c>
      <c r="AE37">
        <f t="shared" si="3"/>
        <v>0</v>
      </c>
      <c r="AF37">
        <f t="shared" si="24"/>
        <v>0</v>
      </c>
      <c r="AG37">
        <f t="shared" si="24"/>
        <v>-7.9849252982884408E-2</v>
      </c>
      <c r="AH37">
        <f t="shared" si="5"/>
        <v>-2442.1044802592742</v>
      </c>
      <c r="AI37">
        <f t="shared" si="25"/>
        <v>-2442.1843295122571</v>
      </c>
      <c r="AJ37">
        <f t="shared" si="7"/>
        <v>-1624.3510051051308</v>
      </c>
      <c r="AK37">
        <f t="shared" si="22"/>
        <v>-1191.9091324274493</v>
      </c>
      <c r="AL37">
        <f t="shared" si="26"/>
        <v>-5258.4444670448374</v>
      </c>
      <c r="AN37">
        <f t="shared" si="27"/>
        <v>0</v>
      </c>
      <c r="AO37">
        <f t="shared" si="27"/>
        <v>0</v>
      </c>
      <c r="AP37">
        <f t="shared" si="27"/>
        <v>-4.3326382406413452E-3</v>
      </c>
      <c r="AQ37">
        <f t="shared" si="27"/>
        <v>-132.50913269133349</v>
      </c>
      <c r="AR37">
        <f t="shared" si="27"/>
        <v>-132.51346532957413</v>
      </c>
      <c r="AS37">
        <f t="shared" si="27"/>
        <v>-88.137647104240557</v>
      </c>
      <c r="AT37">
        <f t="shared" si="27"/>
        <v>-64.673254834728837</v>
      </c>
      <c r="AU37">
        <f t="shared" si="23"/>
        <v>-285.32436726854354</v>
      </c>
      <c r="AW37">
        <v>34</v>
      </c>
      <c r="AX37">
        <f>IF(Z37&gt;0, (R37*SUMPRODUCT(K37:$K$98, X37:$X$98)-K37*$AZ$3)/Z37, 0)</f>
        <v>-4822500.4429874253</v>
      </c>
    </row>
    <row r="38" spans="5:50" x14ac:dyDescent="0.25">
      <c r="E38">
        <v>2038</v>
      </c>
      <c r="F38" s="5">
        <v>3.5571999999999999E-2</v>
      </c>
      <c r="G38" s="5"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4.8446627314119292E-2</v>
      </c>
      <c r="L38" s="2">
        <v>35</v>
      </c>
      <c r="M38" s="6">
        <v>0.43771532000000002</v>
      </c>
      <c r="Q38" s="4">
        <f t="shared" si="21"/>
        <v>25</v>
      </c>
      <c r="R38">
        <f t="shared" si="0"/>
        <v>1000000</v>
      </c>
      <c r="S38">
        <f t="shared" si="1"/>
        <v>-7855265.8378806571</v>
      </c>
      <c r="U38">
        <f t="shared" si="13"/>
        <v>0.43771532000000002</v>
      </c>
      <c r="V38">
        <f t="shared" si="14"/>
        <v>0.01</v>
      </c>
      <c r="W38">
        <f t="shared" si="15"/>
        <v>3.1939701193153761E-3</v>
      </c>
      <c r="X38">
        <f t="shared" si="16"/>
        <v>1.3980496528465682E-3</v>
      </c>
      <c r="Y38">
        <f t="shared" si="17"/>
        <v>3.1939701193153759E-5</v>
      </c>
      <c r="Z38">
        <f t="shared" si="18"/>
        <v>1.7639807652756541E-3</v>
      </c>
      <c r="AB38">
        <f t="shared" si="19"/>
        <v>-15402.922315287</v>
      </c>
      <c r="AC38">
        <f t="shared" si="2"/>
        <v>-13856.537844148424</v>
      </c>
      <c r="AE38">
        <f t="shared" si="3"/>
        <v>0</v>
      </c>
      <c r="AF38">
        <f t="shared" si="24"/>
        <v>0</v>
      </c>
      <c r="AG38">
        <f t="shared" si="24"/>
        <v>-4.4099519131891356E-2</v>
      </c>
      <c r="AH38">
        <f t="shared" si="5"/>
        <v>-1398.0496528465683</v>
      </c>
      <c r="AI38">
        <f t="shared" si="25"/>
        <v>-1398.0937523657001</v>
      </c>
      <c r="AJ38">
        <f t="shared" si="7"/>
        <v>-1546.3844711385755</v>
      </c>
      <c r="AK38">
        <f t="shared" si="22"/>
        <v>-1078.2045620700901</v>
      </c>
      <c r="AL38">
        <f t="shared" si="26"/>
        <v>-4022.6827855743659</v>
      </c>
      <c r="AN38">
        <f t="shared" si="27"/>
        <v>0</v>
      </c>
      <c r="AO38">
        <f t="shared" si="27"/>
        <v>0</v>
      </c>
      <c r="AP38">
        <f t="shared" si="27"/>
        <v>-2.136472968114614E-3</v>
      </c>
      <c r="AQ38">
        <f t="shared" si="27"/>
        <v>-67.730790498091551</v>
      </c>
      <c r="AR38">
        <f t="shared" si="27"/>
        <v>-67.732926971059655</v>
      </c>
      <c r="AS38">
        <f t="shared" si="27"/>
        <v>-74.91711215759203</v>
      </c>
      <c r="AT38">
        <f t="shared" si="27"/>
        <v>-52.235374586992855</v>
      </c>
      <c r="AU38">
        <f t="shared" si="23"/>
        <v>-194.88541371564455</v>
      </c>
      <c r="AW38">
        <v>35</v>
      </c>
      <c r="AX38">
        <f>IF(Z38&gt;0, (R38*SUMPRODUCT(K38:$K$98, X38:$X$98)-K38*$AZ$3)/Z38, 0)</f>
        <v>-7855265.8378806571</v>
      </c>
    </row>
    <row r="39" spans="5:50" x14ac:dyDescent="0.25">
      <c r="E39">
        <v>2039</v>
      </c>
      <c r="F39" s="5">
        <v>3.5571999999999999E-2</v>
      </c>
      <c r="G39" s="5"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4.3255917244749365E-2</v>
      </c>
      <c r="L39" s="2">
        <v>36</v>
      </c>
      <c r="M39" s="6">
        <v>0.44739131599999998</v>
      </c>
      <c r="Q39" s="4">
        <f t="shared" si="21"/>
        <v>25</v>
      </c>
      <c r="R39">
        <f t="shared" si="0"/>
        <v>1000000</v>
      </c>
      <c r="S39">
        <f t="shared" si="1"/>
        <v>-12981496.996987073</v>
      </c>
      <c r="U39">
        <f t="shared" si="13"/>
        <v>0.44739131599999998</v>
      </c>
      <c r="V39">
        <f t="shared" si="14"/>
        <v>0.01</v>
      </c>
      <c r="W39">
        <f t="shared" si="15"/>
        <v>1.7639807652756541E-3</v>
      </c>
      <c r="X39">
        <f t="shared" si="16"/>
        <v>7.8918967597536198E-4</v>
      </c>
      <c r="Y39">
        <f t="shared" si="17"/>
        <v>1.7639807652756541E-5</v>
      </c>
      <c r="Z39">
        <f t="shared" si="18"/>
        <v>9.5715128164753553E-4</v>
      </c>
      <c r="AB39">
        <f t="shared" si="19"/>
        <v>-13856.537844148424</v>
      </c>
      <c r="AC39">
        <f t="shared" si="2"/>
        <v>-12425.256488369811</v>
      </c>
      <c r="AE39">
        <f t="shared" si="3"/>
        <v>0</v>
      </c>
      <c r="AF39">
        <f t="shared" si="24"/>
        <v>0</v>
      </c>
      <c r="AG39">
        <f t="shared" si="24"/>
        <v>-2.3928782041188389E-2</v>
      </c>
      <c r="AH39">
        <f t="shared" si="5"/>
        <v>-789.18967597536198</v>
      </c>
      <c r="AI39">
        <f t="shared" si="25"/>
        <v>-789.21360475740312</v>
      </c>
      <c r="AJ39">
        <f t="shared" si="7"/>
        <v>-1431.2813557786139</v>
      </c>
      <c r="AK39">
        <f t="shared" si="22"/>
        <v>-969.95764909038985</v>
      </c>
      <c r="AL39">
        <f t="shared" si="26"/>
        <v>-3190.4526096264071</v>
      </c>
      <c r="AN39">
        <f t="shared" si="27"/>
        <v>0</v>
      </c>
      <c r="AO39">
        <f t="shared" si="27"/>
        <v>0</v>
      </c>
      <c r="AP39">
        <f t="shared" si="27"/>
        <v>-1.0350614157412898E-3</v>
      </c>
      <c r="AQ39">
        <f t="shared" si="27"/>
        <v>-34.137123314400824</v>
      </c>
      <c r="AR39">
        <f t="shared" si="27"/>
        <v>-34.138158375816566</v>
      </c>
      <c r="AS39">
        <f t="shared" si="27"/>
        <v>-61.911387879512397</v>
      </c>
      <c r="AT39">
        <f t="shared" si="27"/>
        <v>-41.956407799965547</v>
      </c>
      <c r="AU39">
        <f t="shared" si="23"/>
        <v>-138.00595405529452</v>
      </c>
      <c r="AW39">
        <v>36</v>
      </c>
      <c r="AX39">
        <f>IF(Z39&gt;0, (R39*SUMPRODUCT(K39:$K$98, X39:$X$98)-K39*$AZ$3)/Z39, 0)</f>
        <v>-12981496.996987073</v>
      </c>
    </row>
    <row r="40" spans="5:50" x14ac:dyDescent="0.25">
      <c r="E40">
        <v>2040</v>
      </c>
      <c r="F40" s="5">
        <v>3.5571999999999999E-2</v>
      </c>
      <c r="G40" s="5"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3.8621354682811929E-2</v>
      </c>
      <c r="L40" s="2">
        <v>37</v>
      </c>
      <c r="M40" s="6">
        <v>0.457001349</v>
      </c>
      <c r="Q40" s="4">
        <f t="shared" si="21"/>
        <v>25</v>
      </c>
      <c r="R40">
        <f t="shared" si="0"/>
        <v>1000000</v>
      </c>
      <c r="S40">
        <f t="shared" si="1"/>
        <v>-21799009.048359755</v>
      </c>
      <c r="U40">
        <f t="shared" si="13"/>
        <v>0.457001349</v>
      </c>
      <c r="V40">
        <f t="shared" si="14"/>
        <v>0.01</v>
      </c>
      <c r="W40">
        <f t="shared" si="15"/>
        <v>9.5715128164753553E-4</v>
      </c>
      <c r="X40">
        <f t="shared" si="16"/>
        <v>4.3741942691000266E-4</v>
      </c>
      <c r="Y40">
        <f t="shared" si="17"/>
        <v>9.5715128164753554E-6</v>
      </c>
      <c r="Z40">
        <f t="shared" si="18"/>
        <v>5.101603419210575E-4</v>
      </c>
      <c r="AB40">
        <f t="shared" si="19"/>
        <v>-12425.256488369811</v>
      </c>
      <c r="AC40">
        <f t="shared" si="2"/>
        <v>-11120.98990965144</v>
      </c>
      <c r="AE40">
        <f t="shared" si="3"/>
        <v>0</v>
      </c>
      <c r="AF40">
        <f t="shared" si="24"/>
        <v>0</v>
      </c>
      <c r="AG40">
        <f t="shared" si="24"/>
        <v>-1.2754008548026437E-2</v>
      </c>
      <c r="AH40">
        <f t="shared" si="5"/>
        <v>-437.41942691000264</v>
      </c>
      <c r="AI40">
        <f t="shared" si="25"/>
        <v>-437.43218091855067</v>
      </c>
      <c r="AJ40">
        <f t="shared" si="7"/>
        <v>-1304.2665787183705</v>
      </c>
      <c r="AK40">
        <f t="shared" si="22"/>
        <v>-869.76795418588677</v>
      </c>
      <c r="AL40">
        <f t="shared" si="26"/>
        <v>-2611.4667138228078</v>
      </c>
      <c r="AN40">
        <f t="shared" si="27"/>
        <v>0</v>
      </c>
      <c r="AO40">
        <f t="shared" si="27"/>
        <v>0</v>
      </c>
      <c r="AP40">
        <f t="shared" si="27"/>
        <v>-4.9257708776094425E-4</v>
      </c>
      <c r="AQ40">
        <f t="shared" si="27"/>
        <v>-16.893730831843541</v>
      </c>
      <c r="AR40">
        <f t="shared" si="27"/>
        <v>-16.894223408931303</v>
      </c>
      <c r="AS40">
        <f t="shared" si="27"/>
        <v>-50.372542137619831</v>
      </c>
      <c r="AT40">
        <f t="shared" si="27"/>
        <v>-33.591616650356848</v>
      </c>
      <c r="AU40">
        <f t="shared" si="23"/>
        <v>-100.85838219690798</v>
      </c>
      <c r="AW40">
        <v>37</v>
      </c>
      <c r="AX40">
        <f>IF(Z40&gt;0, (R40*SUMPRODUCT(K40:$K$98, X40:$X$98)-K40*$AZ$3)/Z40, 0)</f>
        <v>-21799009.048359755</v>
      </c>
    </row>
    <row r="41" spans="5:50" x14ac:dyDescent="0.25">
      <c r="E41">
        <v>2041</v>
      </c>
      <c r="F41" s="5">
        <v>3.5571999999999999E-2</v>
      </c>
      <c r="G41" s="5"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3.4483352395367789E-2</v>
      </c>
      <c r="L41" s="2">
        <v>38</v>
      </c>
      <c r="M41" s="6">
        <v>0.46737994300000002</v>
      </c>
      <c r="Q41" s="4">
        <f t="shared" si="21"/>
        <v>25</v>
      </c>
      <c r="R41">
        <f t="shared" si="0"/>
        <v>1000000</v>
      </c>
      <c r="S41">
        <f t="shared" si="1"/>
        <v>-37292323.641049534</v>
      </c>
      <c r="U41">
        <f t="shared" si="13"/>
        <v>0.46737994300000002</v>
      </c>
      <c r="V41">
        <f t="shared" si="14"/>
        <v>0.01</v>
      </c>
      <c r="W41">
        <f t="shared" si="15"/>
        <v>5.101603419210575E-4</v>
      </c>
      <c r="X41">
        <f t="shared" si="16"/>
        <v>2.3843871152792439E-4</v>
      </c>
      <c r="Y41">
        <f t="shared" si="17"/>
        <v>5.1016034192105752E-6</v>
      </c>
      <c r="Z41">
        <f t="shared" si="18"/>
        <v>2.6662002697392257E-4</v>
      </c>
      <c r="AB41">
        <f t="shared" si="19"/>
        <v>-11120.98990965144</v>
      </c>
      <c r="AC41">
        <f t="shared" si="2"/>
        <v>-9942.8803350968774</v>
      </c>
      <c r="AE41">
        <f t="shared" si="3"/>
        <v>0</v>
      </c>
      <c r="AF41">
        <f t="shared" si="24"/>
        <v>0</v>
      </c>
      <c r="AG41">
        <f t="shared" si="24"/>
        <v>-6.6655006743480639E-3</v>
      </c>
      <c r="AH41">
        <f t="shared" si="5"/>
        <v>-238.4387115279244</v>
      </c>
      <c r="AI41">
        <f t="shared" si="25"/>
        <v>-238.44537702859876</v>
      </c>
      <c r="AJ41">
        <f t="shared" si="7"/>
        <v>-1178.1095745545626</v>
      </c>
      <c r="AK41">
        <f t="shared" si="22"/>
        <v>-778.46929367560085</v>
      </c>
      <c r="AL41">
        <f t="shared" si="26"/>
        <v>-2195.0242452587622</v>
      </c>
      <c r="AN41">
        <f t="shared" si="27"/>
        <v>0</v>
      </c>
      <c r="AO41">
        <f t="shared" si="27"/>
        <v>0</v>
      </c>
      <c r="AP41">
        <f t="shared" si="27"/>
        <v>-2.2984880864510593E-4</v>
      </c>
      <c r="AQ41">
        <f t="shared" si="27"/>
        <v>-8.2221661143148612</v>
      </c>
      <c r="AR41">
        <f t="shared" si="27"/>
        <v>-8.2223959631235068</v>
      </c>
      <c r="AS41">
        <f t="shared" si="27"/>
        <v>-40.625167619721807</v>
      </c>
      <c r="AT41">
        <f t="shared" si="27"/>
        <v>-26.844230982788801</v>
      </c>
      <c r="AU41">
        <f t="shared" si="23"/>
        <v>-75.691794565634112</v>
      </c>
      <c r="AW41">
        <v>38</v>
      </c>
      <c r="AX41">
        <f>IF(Z41&gt;0, (R41*SUMPRODUCT(K41:$K$98, X41:$X$98)-K41*$AZ$3)/Z41, 0)</f>
        <v>-37292323.641049534</v>
      </c>
    </row>
    <row r="42" spans="5:50" x14ac:dyDescent="0.25">
      <c r="E42">
        <v>2042</v>
      </c>
      <c r="F42" s="5">
        <v>3.5571999999999999E-2</v>
      </c>
      <c r="G42" s="5"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3.0788707495864095E-2</v>
      </c>
      <c r="L42" s="2">
        <v>39</v>
      </c>
      <c r="M42" s="6">
        <v>0.47825477199999999</v>
      </c>
      <c r="Q42" s="4">
        <f t="shared" si="21"/>
        <v>25</v>
      </c>
      <c r="R42">
        <f t="shared" si="0"/>
        <v>1000000</v>
      </c>
      <c r="S42">
        <f t="shared" si="1"/>
        <v>-65113133.021902777</v>
      </c>
      <c r="U42">
        <f t="shared" si="13"/>
        <v>0.47825477199999999</v>
      </c>
      <c r="V42">
        <f t="shared" si="14"/>
        <v>0.01</v>
      </c>
      <c r="W42">
        <f t="shared" si="15"/>
        <v>2.6662002697392257E-4</v>
      </c>
      <c r="X42">
        <f t="shared" si="16"/>
        <v>1.2751230021104719E-4</v>
      </c>
      <c r="Y42">
        <f t="shared" si="17"/>
        <v>2.6662002697392256E-6</v>
      </c>
      <c r="Z42">
        <f t="shared" si="18"/>
        <v>1.3644152649313615E-4</v>
      </c>
      <c r="AB42">
        <f t="shared" si="19"/>
        <v>-9942.8803350968774</v>
      </c>
      <c r="AC42">
        <f t="shared" si="2"/>
        <v>-8884.1352642590464</v>
      </c>
      <c r="AE42">
        <f t="shared" si="3"/>
        <v>0</v>
      </c>
      <c r="AF42">
        <f t="shared" si="24"/>
        <v>0</v>
      </c>
      <c r="AG42">
        <f t="shared" si="24"/>
        <v>-3.4110381623284037E-3</v>
      </c>
      <c r="AH42">
        <f t="shared" si="5"/>
        <v>-127.51230021104719</v>
      </c>
      <c r="AI42">
        <f t="shared" si="25"/>
        <v>-127.51571124920952</v>
      </c>
      <c r="AJ42">
        <f t="shared" si="7"/>
        <v>-1058.745070837831</v>
      </c>
      <c r="AK42">
        <f t="shared" si="22"/>
        <v>-696.00162345678143</v>
      </c>
      <c r="AL42">
        <f t="shared" si="26"/>
        <v>-1882.2624055438218</v>
      </c>
      <c r="AN42">
        <f t="shared" si="27"/>
        <v>0</v>
      </c>
      <c r="AO42">
        <f t="shared" si="27"/>
        <v>0</v>
      </c>
      <c r="AP42">
        <f t="shared" si="27"/>
        <v>-1.0502145623715901E-4</v>
      </c>
      <c r="AQ42">
        <f t="shared" si="27"/>
        <v>-3.9259389133227414</v>
      </c>
      <c r="AR42">
        <f t="shared" si="27"/>
        <v>-3.9260439347789786</v>
      </c>
      <c r="AS42">
        <f t="shared" si="27"/>
        <v>-32.597392298713892</v>
      </c>
      <c r="AT42">
        <f t="shared" si="27"/>
        <v>-21.428990401257387</v>
      </c>
      <c r="AU42">
        <f t="shared" si="23"/>
        <v>-57.952426634750253</v>
      </c>
      <c r="AW42">
        <v>39</v>
      </c>
      <c r="AX42">
        <f>IF(Z42&gt;0, (R42*SUMPRODUCT(K42:$K$98, X42:$X$98)-K42*$AZ$3)/Z42, 0)</f>
        <v>-65113133.021902777</v>
      </c>
    </row>
    <row r="43" spans="5:50" x14ac:dyDescent="0.25">
      <c r="E43">
        <v>2043</v>
      </c>
      <c r="F43" s="5">
        <v>3.5571999999999999E-2</v>
      </c>
      <c r="G43" s="5"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2.7489917407021513E-2</v>
      </c>
      <c r="L43" s="2">
        <v>40</v>
      </c>
      <c r="M43" s="6">
        <v>0.48949088600000001</v>
      </c>
      <c r="Q43" s="4">
        <f t="shared" si="21"/>
        <v>25</v>
      </c>
      <c r="R43">
        <f t="shared" si="0"/>
        <v>1000000</v>
      </c>
      <c r="S43">
        <f t="shared" si="1"/>
        <v>-116201280.48427671</v>
      </c>
      <c r="U43">
        <f t="shared" si="13"/>
        <v>0.48949088600000001</v>
      </c>
      <c r="V43">
        <f t="shared" si="14"/>
        <v>0.01</v>
      </c>
      <c r="W43">
        <f t="shared" si="15"/>
        <v>1.3644152649313615E-4</v>
      </c>
      <c r="X43">
        <f t="shared" si="16"/>
        <v>6.6786883690317692E-5</v>
      </c>
      <c r="Y43">
        <f t="shared" si="17"/>
        <v>1.3644152649313615E-6</v>
      </c>
      <c r="Z43">
        <f t="shared" si="18"/>
        <v>6.829022753788709E-5</v>
      </c>
      <c r="AB43">
        <f t="shared" si="19"/>
        <v>-8884.1352642590464</v>
      </c>
      <c r="AC43">
        <f t="shared" si="2"/>
        <v>-7935.4118844650948</v>
      </c>
      <c r="AE43">
        <f t="shared" si="3"/>
        <v>0</v>
      </c>
      <c r="AF43">
        <f t="shared" si="24"/>
        <v>0</v>
      </c>
      <c r="AG43">
        <f t="shared" si="24"/>
        <v>-1.7072556884471773E-3</v>
      </c>
      <c r="AH43">
        <f t="shared" si="5"/>
        <v>-66.786883690317694</v>
      </c>
      <c r="AI43">
        <f t="shared" si="25"/>
        <v>-66.788590946006138</v>
      </c>
      <c r="AJ43">
        <f t="shared" si="7"/>
        <v>-948.72337979395161</v>
      </c>
      <c r="AK43">
        <f t="shared" si="22"/>
        <v>-621.88946849813328</v>
      </c>
      <c r="AL43">
        <f t="shared" si="26"/>
        <v>-1637.4014392380909</v>
      </c>
      <c r="AN43">
        <f t="shared" si="27"/>
        <v>0</v>
      </c>
      <c r="AO43">
        <f t="shared" si="27"/>
        <v>0</v>
      </c>
      <c r="AP43">
        <f t="shared" si="27"/>
        <v>-4.6932317868080555E-5</v>
      </c>
      <c r="AQ43">
        <f t="shared" si="27"/>
        <v>-1.8359659165191855</v>
      </c>
      <c r="AR43">
        <f t="shared" si="27"/>
        <v>-1.8360128488370535</v>
      </c>
      <c r="AS43">
        <f t="shared" si="27"/>
        <v>-26.080327352646034</v>
      </c>
      <c r="AT43">
        <f t="shared" si="27"/>
        <v>-17.095690125310192</v>
      </c>
      <c r="AU43">
        <f t="shared" si="23"/>
        <v>-45.012030326793273</v>
      </c>
      <c r="AW43">
        <v>40</v>
      </c>
      <c r="AX43">
        <f>IF(Z43&gt;0, (R43*SUMPRODUCT(K43:$K$98, X43:$X$98)-K43*$AZ$3)/Z43, 0)</f>
        <v>-116201280.48427671</v>
      </c>
    </row>
    <row r="44" spans="5:50" x14ac:dyDescent="0.25">
      <c r="E44">
        <v>2044</v>
      </c>
      <c r="F44" s="5">
        <v>3.5571999999999999E-2</v>
      </c>
      <c r="G44" s="5"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2.4544569113412063E-2</v>
      </c>
      <c r="L44" s="2">
        <v>41</v>
      </c>
      <c r="M44" s="6">
        <v>0.50154699899999999</v>
      </c>
      <c r="Q44" s="4">
        <f t="shared" si="21"/>
        <v>25</v>
      </c>
      <c r="R44">
        <f t="shared" si="0"/>
        <v>1000000</v>
      </c>
      <c r="S44">
        <f t="shared" si="1"/>
        <v>-212451964.58006975</v>
      </c>
      <c r="U44">
        <f t="shared" si="13"/>
        <v>0.50154699899999999</v>
      </c>
      <c r="V44">
        <f t="shared" si="14"/>
        <v>0.01</v>
      </c>
      <c r="W44">
        <f t="shared" si="15"/>
        <v>6.829022753788709E-5</v>
      </c>
      <c r="X44">
        <f t="shared" si="16"/>
        <v>3.4250758682654426E-5</v>
      </c>
      <c r="Y44">
        <f t="shared" si="17"/>
        <v>6.829022753788709E-7</v>
      </c>
      <c r="Z44">
        <f t="shared" si="18"/>
        <v>3.3356566579853791E-5</v>
      </c>
      <c r="AB44">
        <f t="shared" si="19"/>
        <v>-7935.4118844650948</v>
      </c>
      <c r="AC44">
        <f t="shared" si="2"/>
        <v>-7086.6681015358363</v>
      </c>
      <c r="AE44">
        <f t="shared" si="3"/>
        <v>0</v>
      </c>
      <c r="AF44">
        <f t="shared" si="24"/>
        <v>0</v>
      </c>
      <c r="AG44">
        <f t="shared" si="24"/>
        <v>-8.3391416449634477E-4</v>
      </c>
      <c r="AH44">
        <f t="shared" si="5"/>
        <v>-34.250758682654428</v>
      </c>
      <c r="AI44">
        <f t="shared" si="25"/>
        <v>-34.251592596818924</v>
      </c>
      <c r="AJ44">
        <f t="shared" si="7"/>
        <v>-848.74378292925849</v>
      </c>
      <c r="AK44">
        <f t="shared" si="22"/>
        <v>-555.47883191255664</v>
      </c>
      <c r="AL44">
        <f t="shared" si="26"/>
        <v>-1438.474207438634</v>
      </c>
      <c r="AN44">
        <f t="shared" si="27"/>
        <v>0</v>
      </c>
      <c r="AO44">
        <f t="shared" si="27"/>
        <v>0</v>
      </c>
      <c r="AP44">
        <f t="shared" si="27"/>
        <v>-2.0468063845133812E-5</v>
      </c>
      <c r="AQ44">
        <f t="shared" si="27"/>
        <v>-0.84067011367320987</v>
      </c>
      <c r="AR44">
        <f t="shared" si="27"/>
        <v>-0.84069058173705502</v>
      </c>
      <c r="AS44">
        <f t="shared" si="27"/>
        <v>-20.83205043968599</v>
      </c>
      <c r="AT44">
        <f t="shared" si="27"/>
        <v>-13.633988580915149</v>
      </c>
      <c r="AU44">
        <f t="shared" si="23"/>
        <v>-35.306729602338194</v>
      </c>
      <c r="AW44">
        <v>41</v>
      </c>
      <c r="AX44">
        <f>IF(Z44&gt;0, (R44*SUMPRODUCT(K44:$K$98, X44:$X$98)-K44*$AZ$3)/Z44, 0)</f>
        <v>-212451964.58006975</v>
      </c>
    </row>
    <row r="45" spans="5:50" x14ac:dyDescent="0.25">
      <c r="E45">
        <v>2045</v>
      </c>
      <c r="F45" s="5">
        <v>3.5571999999999999E-2</v>
      </c>
      <c r="G45" s="5"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2.1914793851260769E-2</v>
      </c>
      <c r="L45" s="2">
        <v>42</v>
      </c>
      <c r="M45" s="6">
        <v>0.51394563599999998</v>
      </c>
      <c r="Q45" s="4">
        <f t="shared" si="21"/>
        <v>25</v>
      </c>
      <c r="R45">
        <f t="shared" si="0"/>
        <v>1000000</v>
      </c>
      <c r="S45">
        <f t="shared" si="1"/>
        <v>-398504171.44331235</v>
      </c>
      <c r="U45">
        <f t="shared" si="13"/>
        <v>0.51394563599999998</v>
      </c>
      <c r="V45">
        <f t="shared" si="14"/>
        <v>0.01</v>
      </c>
      <c r="W45">
        <f t="shared" si="15"/>
        <v>3.3356566579853791E-5</v>
      </c>
      <c r="X45">
        <f t="shared" si="16"/>
        <v>1.71434618256593E-5</v>
      </c>
      <c r="Y45">
        <f t="shared" si="17"/>
        <v>3.3356566579853792E-7</v>
      </c>
      <c r="Z45">
        <f t="shared" si="18"/>
        <v>1.5879539088395951E-5</v>
      </c>
      <c r="AB45">
        <f t="shared" si="19"/>
        <v>-7086.6681015358363</v>
      </c>
      <c r="AC45">
        <f t="shared" si="2"/>
        <v>-6328.0625673229197</v>
      </c>
      <c r="AE45">
        <f t="shared" si="3"/>
        <v>0</v>
      </c>
      <c r="AF45">
        <f t="shared" si="24"/>
        <v>0</v>
      </c>
      <c r="AG45">
        <f t="shared" si="24"/>
        <v>-3.969884772098988E-4</v>
      </c>
      <c r="AH45">
        <f t="shared" si="5"/>
        <v>-17.143461825659301</v>
      </c>
      <c r="AI45">
        <f t="shared" si="25"/>
        <v>-17.143858814136511</v>
      </c>
      <c r="AJ45">
        <f t="shared" si="7"/>
        <v>-758.60553421291661</v>
      </c>
      <c r="AK45">
        <f t="shared" si="22"/>
        <v>-496.06676710750861</v>
      </c>
      <c r="AL45">
        <f t="shared" si="26"/>
        <v>-1271.8161601345616</v>
      </c>
      <c r="AN45">
        <f t="shared" si="27"/>
        <v>0</v>
      </c>
      <c r="AO45">
        <f t="shared" si="27"/>
        <v>0</v>
      </c>
      <c r="AP45">
        <f t="shared" si="27"/>
        <v>-8.6999206393808662E-6</v>
      </c>
      <c r="AQ45">
        <f t="shared" si="27"/>
        <v>-0.37569543180628218</v>
      </c>
      <c r="AR45">
        <f t="shared" si="27"/>
        <v>-0.37570413172692152</v>
      </c>
      <c r="AS45">
        <f t="shared" si="27"/>
        <v>-16.624683896701615</v>
      </c>
      <c r="AT45">
        <f t="shared" si="27"/>
        <v>-10.871200937622437</v>
      </c>
      <c r="AU45">
        <f t="shared" si="23"/>
        <v>-27.871588966050972</v>
      </c>
      <c r="AW45">
        <v>42</v>
      </c>
      <c r="AX45">
        <f>IF(Z45&gt;0, (R45*SUMPRODUCT(K45:$K$98, X45:$X$98)-K45*$AZ$3)/Z45, 0)</f>
        <v>-398504171.44331235</v>
      </c>
    </row>
    <row r="46" spans="5:50" x14ac:dyDescent="0.25">
      <c r="E46">
        <v>2046</v>
      </c>
      <c r="F46" s="5">
        <v>3.5571999999999999E-2</v>
      </c>
      <c r="G46" s="5"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1.9566780224339969E-2</v>
      </c>
      <c r="L46" s="2">
        <v>43</v>
      </c>
      <c r="M46" s="6">
        <v>0.52707773400000002</v>
      </c>
      <c r="Q46" s="4">
        <f t="shared" si="21"/>
        <v>25</v>
      </c>
      <c r="R46">
        <f t="shared" si="0"/>
        <v>1000000</v>
      </c>
      <c r="S46">
        <f t="shared" si="1"/>
        <v>-768652873.94760466</v>
      </c>
      <c r="U46">
        <f t="shared" si="13"/>
        <v>0.52707773400000002</v>
      </c>
      <c r="V46">
        <f t="shared" si="14"/>
        <v>0.01</v>
      </c>
      <c r="W46">
        <f t="shared" si="15"/>
        <v>1.5879539088395951E-5</v>
      </c>
      <c r="X46">
        <f t="shared" si="16"/>
        <v>8.3697514796761641E-6</v>
      </c>
      <c r="Y46">
        <f t="shared" si="17"/>
        <v>1.5879539088395951E-7</v>
      </c>
      <c r="Z46">
        <f t="shared" si="18"/>
        <v>7.3509922178358272E-6</v>
      </c>
      <c r="AB46">
        <f t="shared" si="19"/>
        <v>-6328.0625673229197</v>
      </c>
      <c r="AC46">
        <f t="shared" si="2"/>
        <v>-5650.3612946059848</v>
      </c>
      <c r="AE46">
        <f t="shared" si="3"/>
        <v>0</v>
      </c>
      <c r="AF46">
        <f t="shared" si="24"/>
        <v>0</v>
      </c>
      <c r="AG46">
        <f t="shared" si="24"/>
        <v>-1.8377480544589568E-4</v>
      </c>
      <c r="AH46">
        <f t="shared" si="5"/>
        <v>-8.3697514796761645</v>
      </c>
      <c r="AI46">
        <f t="shared" si="25"/>
        <v>-8.3699352544816108</v>
      </c>
      <c r="AJ46">
        <f t="shared" si="7"/>
        <v>-677.70127271693491</v>
      </c>
      <c r="AK46">
        <f t="shared" si="22"/>
        <v>-442.9643797126044</v>
      </c>
      <c r="AL46">
        <f t="shared" si="26"/>
        <v>-1129.0355876840208</v>
      </c>
      <c r="AN46">
        <f t="shared" si="27"/>
        <v>0</v>
      </c>
      <c r="AO46">
        <f t="shared" si="27"/>
        <v>0</v>
      </c>
      <c r="AP46">
        <f t="shared" si="27"/>
        <v>-3.5958812289306769E-6</v>
      </c>
      <c r="AQ46">
        <f t="shared" si="27"/>
        <v>-0.16376908773516777</v>
      </c>
      <c r="AR46">
        <f t="shared" si="27"/>
        <v>-0.16377268361639671</v>
      </c>
      <c r="AS46">
        <f t="shared" si="27"/>
        <v>-13.260431861007751</v>
      </c>
      <c r="AT46">
        <f t="shared" si="27"/>
        <v>-8.6673866650476086</v>
      </c>
      <c r="AU46">
        <f t="shared" si="23"/>
        <v>-22.091591209671755</v>
      </c>
      <c r="AW46">
        <v>43</v>
      </c>
      <c r="AX46">
        <f>IF(Z46&gt;0, (R46*SUMPRODUCT(K46:$K$98, X46:$X$98)-K46*$AZ$3)/Z46, 0)</f>
        <v>-768652873.94760466</v>
      </c>
    </row>
    <row r="47" spans="5:50" x14ac:dyDescent="0.25">
      <c r="E47">
        <v>2047</v>
      </c>
      <c r="F47" s="5">
        <v>3.5571999999999999E-2</v>
      </c>
      <c r="G47" s="5"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1.7470339486017828E-2</v>
      </c>
      <c r="L47" s="2">
        <v>44</v>
      </c>
      <c r="M47" s="6">
        <v>0.54097960300000003</v>
      </c>
      <c r="Q47" s="4">
        <f t="shared" si="21"/>
        <v>25</v>
      </c>
      <c r="R47">
        <f t="shared" si="0"/>
        <v>1000000</v>
      </c>
      <c r="S47">
        <f t="shared" si="1"/>
        <v>-1528472669.2424307</v>
      </c>
      <c r="U47">
        <f t="shared" si="13"/>
        <v>0.54097960300000003</v>
      </c>
      <c r="V47">
        <f t="shared" si="14"/>
        <v>0.01</v>
      </c>
      <c r="W47">
        <f t="shared" si="15"/>
        <v>7.3509922178358272E-6</v>
      </c>
      <c r="X47">
        <f t="shared" si="16"/>
        <v>3.9767368516609156E-6</v>
      </c>
      <c r="Y47">
        <f t="shared" si="17"/>
        <v>7.3509922178358268E-8</v>
      </c>
      <c r="Z47">
        <f t="shared" si="18"/>
        <v>3.3007454439965531E-6</v>
      </c>
      <c r="AB47">
        <f t="shared" si="19"/>
        <v>-5650.3612946059848</v>
      </c>
      <c r="AC47">
        <f t="shared" si="2"/>
        <v>-5045.0991992752033</v>
      </c>
      <c r="AE47">
        <f t="shared" si="3"/>
        <v>0</v>
      </c>
      <c r="AF47">
        <f t="shared" si="24"/>
        <v>0</v>
      </c>
      <c r="AG47">
        <f t="shared" si="24"/>
        <v>-8.2518636099913829E-5</v>
      </c>
      <c r="AH47">
        <f t="shared" si="5"/>
        <v>-3.9767368516609154</v>
      </c>
      <c r="AI47">
        <f t="shared" si="25"/>
        <v>-3.9768193702970152</v>
      </c>
      <c r="AJ47">
        <f t="shared" si="7"/>
        <v>-605.26209533078145</v>
      </c>
      <c r="AK47">
        <f t="shared" si="22"/>
        <v>-395.52529062241899</v>
      </c>
      <c r="AL47">
        <f t="shared" si="26"/>
        <v>-1004.7642053234974</v>
      </c>
      <c r="AN47">
        <f t="shared" si="27"/>
        <v>0</v>
      </c>
      <c r="AO47">
        <f t="shared" si="27"/>
        <v>0</v>
      </c>
      <c r="AP47">
        <f t="shared" si="27"/>
        <v>-1.4416285865886608E-6</v>
      </c>
      <c r="AQ47">
        <f t="shared" si="27"/>
        <v>-6.9474942845073911E-2</v>
      </c>
      <c r="AR47">
        <f t="shared" si="27"/>
        <v>-6.9476384473660502E-2</v>
      </c>
      <c r="AS47">
        <f t="shared" si="27"/>
        <v>-10.574134283447238</v>
      </c>
      <c r="AT47">
        <f t="shared" si="27"/>
        <v>-6.9099611024795236</v>
      </c>
      <c r="AU47">
        <f t="shared" si="23"/>
        <v>-17.553571770400421</v>
      </c>
      <c r="AW47">
        <v>44</v>
      </c>
      <c r="AX47">
        <f>IF(Z47&gt;0, (R47*SUMPRODUCT(K47:$K$98, X47:$X$98)-K47*$AZ$3)/Z47, 0)</f>
        <v>-1528472669.2424307</v>
      </c>
    </row>
    <row r="48" spans="5:50" x14ac:dyDescent="0.25">
      <c r="E48">
        <v>2048</v>
      </c>
      <c r="F48" s="5">
        <v>3.5571999999999999E-2</v>
      </c>
      <c r="G48" s="5"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1.5598517398230203E-2</v>
      </c>
      <c r="L48" s="2">
        <v>45</v>
      </c>
      <c r="M48" s="6">
        <v>0.55513806300000001</v>
      </c>
      <c r="Q48" s="4">
        <f t="shared" si="21"/>
        <v>25</v>
      </c>
      <c r="R48">
        <f t="shared" si="0"/>
        <v>1000000</v>
      </c>
      <c r="S48">
        <f t="shared" si="1"/>
        <v>-3138294930.405407</v>
      </c>
      <c r="U48">
        <f t="shared" si="13"/>
        <v>0.55513806300000001</v>
      </c>
      <c r="V48">
        <f t="shared" si="14"/>
        <v>0.01</v>
      </c>
      <c r="W48">
        <f t="shared" si="15"/>
        <v>3.3007454439965531E-6</v>
      </c>
      <c r="X48">
        <f t="shared" si="16"/>
        <v>1.8323694322363214E-6</v>
      </c>
      <c r="Y48">
        <f t="shared" si="17"/>
        <v>3.3007454439965534E-8</v>
      </c>
      <c r="Z48">
        <f t="shared" si="18"/>
        <v>1.4353685573202661E-6</v>
      </c>
      <c r="AB48">
        <f t="shared" si="19"/>
        <v>-5045.0991992752033</v>
      </c>
      <c r="AC48">
        <f t="shared" si="2"/>
        <v>-4504.609866701514</v>
      </c>
      <c r="AE48">
        <f t="shared" si="3"/>
        <v>0</v>
      </c>
      <c r="AF48">
        <f t="shared" si="24"/>
        <v>0</v>
      </c>
      <c r="AG48">
        <f t="shared" si="24"/>
        <v>-3.5884213933006656E-5</v>
      </c>
      <c r="AH48">
        <f t="shared" si="5"/>
        <v>-1.8323694322363215</v>
      </c>
      <c r="AI48">
        <f t="shared" si="25"/>
        <v>-1.8324053164502545</v>
      </c>
      <c r="AJ48">
        <f t="shared" si="7"/>
        <v>-540.48933257368935</v>
      </c>
      <c r="AK48">
        <f t="shared" si="22"/>
        <v>-353.15694394926425</v>
      </c>
      <c r="AL48">
        <f t="shared" si="26"/>
        <v>-895.47868183940386</v>
      </c>
      <c r="AN48">
        <f t="shared" si="27"/>
        <v>0</v>
      </c>
      <c r="AO48">
        <f t="shared" si="27"/>
        <v>0</v>
      </c>
      <c r="AP48">
        <f t="shared" si="27"/>
        <v>-5.5974053535581894E-7</v>
      </c>
      <c r="AQ48">
        <f t="shared" si="27"/>
        <v>-2.8582246468723461E-2</v>
      </c>
      <c r="AR48">
        <f t="shared" si="27"/>
        <v>-2.8582806209258817E-2</v>
      </c>
      <c r="AS48">
        <f t="shared" si="27"/>
        <v>-8.4308322577085235</v>
      </c>
      <c r="AT48">
        <f t="shared" si="27"/>
        <v>-5.5087247344984069</v>
      </c>
      <c r="AU48">
        <f t="shared" si="23"/>
        <v>-13.968139798416189</v>
      </c>
      <c r="AW48">
        <v>45</v>
      </c>
      <c r="AX48">
        <f>IF(Z48&gt;0, (R48*SUMPRODUCT(K48:$K$98, X48:$X$98)-K48*$AZ$3)/Z48, 0)</f>
        <v>-3138294930.405407</v>
      </c>
    </row>
    <row r="49" spans="5:50" x14ac:dyDescent="0.25">
      <c r="E49">
        <v>2049</v>
      </c>
      <c r="F49" s="5">
        <v>3.5571999999999999E-2</v>
      </c>
      <c r="G49" s="5"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1.3927247676991251E-2</v>
      </c>
      <c r="L49" s="2">
        <v>46</v>
      </c>
      <c r="M49" s="6">
        <v>0.569934367</v>
      </c>
      <c r="Q49" s="4">
        <f t="shared" si="21"/>
        <v>25</v>
      </c>
      <c r="R49">
        <f t="shared" si="0"/>
        <v>1000000</v>
      </c>
      <c r="S49">
        <f t="shared" si="1"/>
        <v>-6670542028.7995653</v>
      </c>
      <c r="U49">
        <f t="shared" si="13"/>
        <v>0.569934367</v>
      </c>
      <c r="V49">
        <f t="shared" si="14"/>
        <v>0.01</v>
      </c>
      <c r="W49">
        <f t="shared" si="15"/>
        <v>1.4353685573202661E-6</v>
      </c>
      <c r="X49">
        <f t="shared" si="16"/>
        <v>8.1806587012802905E-7</v>
      </c>
      <c r="Y49">
        <f t="shared" si="17"/>
        <v>1.4353685573202662E-8</v>
      </c>
      <c r="Z49">
        <f t="shared" si="18"/>
        <v>6.029490016190344E-7</v>
      </c>
      <c r="AB49">
        <f t="shared" si="19"/>
        <v>-4504.609866701514</v>
      </c>
      <c r="AC49">
        <f t="shared" si="2"/>
        <v>-4021.9966565225063</v>
      </c>
      <c r="AE49">
        <f t="shared" si="3"/>
        <v>0</v>
      </c>
      <c r="AF49">
        <f t="shared" si="24"/>
        <v>0</v>
      </c>
      <c r="AG49">
        <f t="shared" si="24"/>
        <v>-1.507372504047586E-5</v>
      </c>
      <c r="AH49">
        <f t="shared" si="5"/>
        <v>-0.818065870128029</v>
      </c>
      <c r="AI49">
        <f t="shared" si="25"/>
        <v>-0.81808094385306951</v>
      </c>
      <c r="AJ49">
        <f t="shared" si="7"/>
        <v>-482.61321017900764</v>
      </c>
      <c r="AK49">
        <f t="shared" si="22"/>
        <v>-315.32269066910601</v>
      </c>
      <c r="AL49">
        <f t="shared" si="26"/>
        <v>-798.75398179196668</v>
      </c>
      <c r="AN49">
        <f t="shared" si="27"/>
        <v>0</v>
      </c>
      <c r="AO49">
        <f t="shared" si="27"/>
        <v>0</v>
      </c>
      <c r="AP49">
        <f t="shared" si="27"/>
        <v>-2.0993550205357229E-7</v>
      </c>
      <c r="AQ49">
        <f t="shared" si="27"/>
        <v>-1.1393405989366419E-2</v>
      </c>
      <c r="AR49">
        <f t="shared" si="27"/>
        <v>-1.1393615924868473E-2</v>
      </c>
      <c r="AS49">
        <f t="shared" si="27"/>
        <v>-6.7214737103508746</v>
      </c>
      <c r="AT49">
        <f t="shared" si="27"/>
        <v>-4.3915772111239377</v>
      </c>
      <c r="AU49">
        <f t="shared" si="23"/>
        <v>-11.124444537399681</v>
      </c>
      <c r="AW49">
        <v>46</v>
      </c>
      <c r="AX49">
        <f>IF(Z49&gt;0, (R49*SUMPRODUCT(K49:$K$98, X49:$X$98)-K49*$AZ$3)/Z49, 0)</f>
        <v>-6670542028.7995653</v>
      </c>
    </row>
    <row r="50" spans="5:50" x14ac:dyDescent="0.25">
      <c r="E50">
        <v>2050</v>
      </c>
      <c r="F50" s="5">
        <v>3.5571999999999999E-2</v>
      </c>
      <c r="G50" s="5"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1.2435042568742187E-2</v>
      </c>
      <c r="L50" s="2">
        <v>47</v>
      </c>
      <c r="M50" s="6">
        <v>0.58483052300000005</v>
      </c>
      <c r="Q50" s="4">
        <f t="shared" si="21"/>
        <v>25</v>
      </c>
      <c r="R50">
        <f t="shared" si="0"/>
        <v>1000000</v>
      </c>
      <c r="S50">
        <f t="shared" si="1"/>
        <v>-14699667874.770195</v>
      </c>
      <c r="U50">
        <f t="shared" si="13"/>
        <v>0.58483052300000005</v>
      </c>
      <c r="V50">
        <f t="shared" si="14"/>
        <v>0.01</v>
      </c>
      <c r="W50">
        <f t="shared" si="15"/>
        <v>6.029490016190344E-7</v>
      </c>
      <c r="X50">
        <f t="shared" si="16"/>
        <v>3.5262297995918778E-7</v>
      </c>
      <c r="Y50">
        <f t="shared" si="17"/>
        <v>6.0294900161903445E-9</v>
      </c>
      <c r="Z50">
        <f t="shared" si="18"/>
        <v>2.4429653164365626E-7</v>
      </c>
      <c r="AB50">
        <f t="shared" si="19"/>
        <v>-4021.9966565225063</v>
      </c>
      <c r="AC50">
        <f t="shared" si="2"/>
        <v>-3591.0778781200343</v>
      </c>
      <c r="AE50">
        <f t="shared" si="3"/>
        <v>0</v>
      </c>
      <c r="AF50">
        <f t="shared" si="24"/>
        <v>0</v>
      </c>
      <c r="AG50">
        <f t="shared" si="24"/>
        <v>-6.1074132910914061E-6</v>
      </c>
      <c r="AH50">
        <f t="shared" si="5"/>
        <v>-0.35262297995918779</v>
      </c>
      <c r="AI50">
        <f t="shared" si="25"/>
        <v>-0.35262908737247889</v>
      </c>
      <c r="AJ50">
        <f t="shared" si="7"/>
        <v>-430.91877840247207</v>
      </c>
      <c r="AK50">
        <f t="shared" si="22"/>
        <v>-281.53976595657548</v>
      </c>
      <c r="AL50">
        <f t="shared" si="26"/>
        <v>-712.81117344642007</v>
      </c>
      <c r="AN50">
        <f t="shared" si="27"/>
        <v>0</v>
      </c>
      <c r="AO50">
        <f t="shared" si="27"/>
        <v>0</v>
      </c>
      <c r="AP50">
        <f t="shared" si="27"/>
        <v>-7.5945944259623453E-8</v>
      </c>
      <c r="AQ50">
        <f t="shared" si="27"/>
        <v>-4.3848817665092235E-3</v>
      </c>
      <c r="AR50">
        <f t="shared" si="27"/>
        <v>-4.3849577124534835E-3</v>
      </c>
      <c r="AS50">
        <f t="shared" si="27"/>
        <v>-5.3584933531051213</v>
      </c>
      <c r="AT50">
        <f t="shared" si="27"/>
        <v>-3.5009589744637286</v>
      </c>
      <c r="AU50">
        <f t="shared" si="23"/>
        <v>-8.8638372852813045</v>
      </c>
      <c r="AW50">
        <v>47</v>
      </c>
      <c r="AX50">
        <f>IF(Z50&gt;0, (R50*SUMPRODUCT(K50:$K$98, X50:$X$98)-K50*$AZ$3)/Z50, 0)</f>
        <v>-14699667874.770195</v>
      </c>
    </row>
    <row r="51" spans="5:50" x14ac:dyDescent="0.25">
      <c r="E51">
        <v>2051</v>
      </c>
      <c r="F51" s="5">
        <v>3.5571999999999999E-2</v>
      </c>
      <c r="G51" s="5"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1.1102716579234095E-2</v>
      </c>
      <c r="L51" s="2">
        <v>48</v>
      </c>
      <c r="M51" s="6">
        <v>0.59948279800000004</v>
      </c>
      <c r="Q51" s="4">
        <f t="shared" si="21"/>
        <v>25</v>
      </c>
      <c r="R51">
        <f t="shared" si="0"/>
        <v>1000000</v>
      </c>
      <c r="S51">
        <f t="shared" si="1"/>
        <v>-33608553787.014156</v>
      </c>
      <c r="U51">
        <f t="shared" si="13"/>
        <v>0.59948279800000004</v>
      </c>
      <c r="V51">
        <f t="shared" si="14"/>
        <v>0.01</v>
      </c>
      <c r="W51">
        <f t="shared" si="15"/>
        <v>2.4429653164365626E-7</v>
      </c>
      <c r="X51">
        <f t="shared" si="16"/>
        <v>1.4645156833143461E-7</v>
      </c>
      <c r="Y51">
        <f t="shared" si="17"/>
        <v>2.4429653164365627E-9</v>
      </c>
      <c r="Z51">
        <f t="shared" si="18"/>
        <v>9.5401997995785087E-8</v>
      </c>
      <c r="AB51">
        <f t="shared" si="19"/>
        <v>-3591.0778781200343</v>
      </c>
      <c r="AC51">
        <f t="shared" si="2"/>
        <v>-3206.3231810299599</v>
      </c>
      <c r="AE51">
        <f t="shared" si="3"/>
        <v>0</v>
      </c>
      <c r="AF51">
        <f t="shared" si="24"/>
        <v>0</v>
      </c>
      <c r="AG51">
        <f t="shared" si="24"/>
        <v>-2.3850499498946272E-6</v>
      </c>
      <c r="AH51">
        <f t="shared" si="5"/>
        <v>-0.14645156833143461</v>
      </c>
      <c r="AI51">
        <f t="shared" si="25"/>
        <v>-0.14645395338138451</v>
      </c>
      <c r="AJ51">
        <f t="shared" si="7"/>
        <v>-384.75469709007439</v>
      </c>
      <c r="AK51">
        <f t="shared" si="22"/>
        <v>-251.37545146840242</v>
      </c>
      <c r="AL51">
        <f t="shared" si="26"/>
        <v>-636.27660251185819</v>
      </c>
      <c r="AN51">
        <f t="shared" si="27"/>
        <v>0</v>
      </c>
      <c r="AO51">
        <f t="shared" si="27"/>
        <v>0</v>
      </c>
      <c r="AP51">
        <f t="shared" si="27"/>
        <v>-2.6480533620996525E-8</v>
      </c>
      <c r="AQ51">
        <f t="shared" si="27"/>
        <v>-1.626010255768254E-3</v>
      </c>
      <c r="AR51">
        <f t="shared" si="27"/>
        <v>-1.6260367363018749E-3</v>
      </c>
      <c r="AS51">
        <f t="shared" si="27"/>
        <v>-4.271822354320161</v>
      </c>
      <c r="AT51">
        <f t="shared" si="27"/>
        <v>-2.7909503926306871</v>
      </c>
      <c r="AU51">
        <f t="shared" si="23"/>
        <v>-7.0643987836871505</v>
      </c>
      <c r="AW51">
        <v>48</v>
      </c>
      <c r="AX51">
        <f>IF(Z51&gt;0, (R51*SUMPRODUCT(K51:$K$98, X51:$X$98)-K51*$AZ$3)/Z51, 0)</f>
        <v>-33608553787.014156</v>
      </c>
    </row>
    <row r="52" spans="5:50" x14ac:dyDescent="0.25">
      <c r="E52">
        <v>2052</v>
      </c>
      <c r="F52" s="5">
        <v>3.5571999999999999E-2</v>
      </c>
      <c r="G52" s="5"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9.9131398028875842E-3</v>
      </c>
      <c r="L52" s="2">
        <v>49</v>
      </c>
      <c r="M52" s="6">
        <v>0.61448546299999995</v>
      </c>
      <c r="Q52" s="4">
        <f t="shared" si="21"/>
        <v>25</v>
      </c>
      <c r="R52">
        <f t="shared" si="0"/>
        <v>1000000</v>
      </c>
      <c r="S52">
        <f t="shared" si="1"/>
        <v>-79910758670.891129</v>
      </c>
      <c r="U52">
        <f t="shared" si="13"/>
        <v>0.61448546299999995</v>
      </c>
      <c r="V52">
        <f t="shared" si="14"/>
        <v>0.01</v>
      </c>
      <c r="W52">
        <f t="shared" si="15"/>
        <v>9.5401997995785087E-8</v>
      </c>
      <c r="X52">
        <f t="shared" si="16"/>
        <v>5.8623140909565068E-8</v>
      </c>
      <c r="Y52">
        <f t="shared" si="17"/>
        <v>9.540199799578509E-10</v>
      </c>
      <c r="Z52">
        <f t="shared" si="18"/>
        <v>3.5824837106262165E-8</v>
      </c>
      <c r="AB52">
        <f t="shared" si="19"/>
        <v>-3206.3231810299599</v>
      </c>
      <c r="AC52">
        <f t="shared" si="2"/>
        <v>-2862.7899124225014</v>
      </c>
      <c r="AE52">
        <f t="shared" si="3"/>
        <v>0</v>
      </c>
      <c r="AF52">
        <f t="shared" si="24"/>
        <v>0</v>
      </c>
      <c r="AG52">
        <f t="shared" si="24"/>
        <v>-8.9562092765655413E-7</v>
      </c>
      <c r="AH52">
        <f t="shared" si="5"/>
        <v>-5.8623140909565066E-2</v>
      </c>
      <c r="AI52">
        <f t="shared" si="25"/>
        <v>-5.8624036530492724E-2</v>
      </c>
      <c r="AJ52">
        <f t="shared" si="7"/>
        <v>-343.53326860745847</v>
      </c>
      <c r="AK52">
        <f t="shared" si="22"/>
        <v>-224.4426226720972</v>
      </c>
      <c r="AL52">
        <f t="shared" si="26"/>
        <v>-568.03451531608619</v>
      </c>
      <c r="AN52">
        <f t="shared" si="27"/>
        <v>0</v>
      </c>
      <c r="AO52">
        <f t="shared" si="27"/>
        <v>0</v>
      </c>
      <c r="AP52">
        <f t="shared" si="27"/>
        <v>-8.8784154662512877E-9</v>
      </c>
      <c r="AQ52">
        <f t="shared" si="27"/>
        <v>-5.8113939152089691E-4</v>
      </c>
      <c r="AR52">
        <f t="shared" si="27"/>
        <v>-5.8114826993636317E-4</v>
      </c>
      <c r="AS52">
        <f t="shared" si="27"/>
        <v>-3.4054933186486682</v>
      </c>
      <c r="AT52">
        <f t="shared" si="27"/>
        <v>-2.2249310962752462</v>
      </c>
      <c r="AU52">
        <f t="shared" si="23"/>
        <v>-5.6310055631938507</v>
      </c>
      <c r="AW52">
        <v>49</v>
      </c>
      <c r="AX52">
        <f>IF(Z52&gt;0, (R52*SUMPRODUCT(K52:$K$98, X52:$X$98)-K52*$AZ$3)/Z52, 0)</f>
        <v>-79910758670.891129</v>
      </c>
    </row>
    <row r="53" spans="5:50" x14ac:dyDescent="0.25">
      <c r="E53">
        <v>2053</v>
      </c>
      <c r="F53" s="5">
        <v>3.5571999999999999E-2</v>
      </c>
      <c r="G53" s="5"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8.8510176811496272E-3</v>
      </c>
      <c r="L53" s="2">
        <v>50</v>
      </c>
      <c r="M53" s="6">
        <v>0.62975077099999999</v>
      </c>
      <c r="Q53" s="4">
        <f t="shared" si="21"/>
        <v>25</v>
      </c>
      <c r="R53">
        <f t="shared" si="0"/>
        <v>1000000</v>
      </c>
      <c r="S53">
        <f t="shared" si="1"/>
        <v>-198054289998.39191</v>
      </c>
      <c r="U53">
        <f t="shared" si="13"/>
        <v>0.62975077099999999</v>
      </c>
      <c r="V53">
        <f t="shared" si="14"/>
        <v>0.01</v>
      </c>
      <c r="W53">
        <f t="shared" si="15"/>
        <v>3.5824837106262165E-8</v>
      </c>
      <c r="X53">
        <f t="shared" si="16"/>
        <v>2.2560718788618007E-8</v>
      </c>
      <c r="Y53">
        <f t="shared" si="17"/>
        <v>3.5824837106262166E-10</v>
      </c>
      <c r="Z53">
        <f t="shared" si="18"/>
        <v>1.2905869946581536E-8</v>
      </c>
      <c r="AB53">
        <f t="shared" si="19"/>
        <v>-2862.7899124225014</v>
      </c>
      <c r="AC53">
        <f t="shared" si="2"/>
        <v>-2556.0629090817902</v>
      </c>
      <c r="AE53">
        <f t="shared" si="3"/>
        <v>0</v>
      </c>
      <c r="AF53">
        <f t="shared" si="24"/>
        <v>0</v>
      </c>
      <c r="AG53">
        <f t="shared" si="24"/>
        <v>-3.2264674866453838E-7</v>
      </c>
      <c r="AH53">
        <f t="shared" si="5"/>
        <v>-2.2560718788618008E-2</v>
      </c>
      <c r="AI53">
        <f t="shared" si="25"/>
        <v>-2.2561041435366674E-2</v>
      </c>
      <c r="AJ53">
        <f t="shared" si="7"/>
        <v>-306.72700334071124</v>
      </c>
      <c r="AK53">
        <f t="shared" si="22"/>
        <v>-200.39529386957511</v>
      </c>
      <c r="AL53">
        <f t="shared" si="26"/>
        <v>-507.14485825172176</v>
      </c>
      <c r="AN53">
        <f t="shared" si="27"/>
        <v>0</v>
      </c>
      <c r="AO53">
        <f t="shared" si="27"/>
        <v>0</v>
      </c>
      <c r="AP53">
        <f t="shared" si="27"/>
        <v>-2.8557520771952691E-9</v>
      </c>
      <c r="AQ53">
        <f t="shared" si="27"/>
        <v>-1.9968532089750259E-4</v>
      </c>
      <c r="AR53">
        <f t="shared" si="27"/>
        <v>-1.9968817664957979E-4</v>
      </c>
      <c r="AS53">
        <f t="shared" si="27"/>
        <v>-2.714846129854676</v>
      </c>
      <c r="AT53">
        <f t="shared" si="27"/>
        <v>-1.7737022892587848</v>
      </c>
      <c r="AU53">
        <f t="shared" si="23"/>
        <v>-4.4887481072901103</v>
      </c>
      <c r="AW53">
        <v>50</v>
      </c>
      <c r="AX53">
        <f>IF(Z53&gt;0, (R53*SUMPRODUCT(K53:$K$98, X53:$X$98)-K53*$AZ$3)/Z53, 0)</f>
        <v>-198054289998.39191</v>
      </c>
    </row>
    <row r="54" spans="5:50" x14ac:dyDescent="0.25">
      <c r="E54">
        <v>2054</v>
      </c>
      <c r="F54" s="5">
        <v>3.5571999999999999E-2</v>
      </c>
      <c r="G54" s="5"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7.9026943581693102E-3</v>
      </c>
      <c r="L54" s="2">
        <v>51</v>
      </c>
      <c r="M54" s="6">
        <v>0.64518007799999999</v>
      </c>
      <c r="Q54" s="4">
        <f t="shared" si="21"/>
        <v>25</v>
      </c>
      <c r="R54">
        <f t="shared" si="0"/>
        <v>1000000</v>
      </c>
      <c r="S54">
        <f t="shared" si="1"/>
        <v>-512830579790.64844</v>
      </c>
      <c r="U54">
        <f t="shared" si="13"/>
        <v>0.64518007799999999</v>
      </c>
      <c r="V54">
        <f t="shared" si="14"/>
        <v>0.01</v>
      </c>
      <c r="W54">
        <f t="shared" si="15"/>
        <v>1.2905869946581536E-8</v>
      </c>
      <c r="X54">
        <f t="shared" si="16"/>
        <v>8.3266101787933313E-9</v>
      </c>
      <c r="Y54">
        <f t="shared" si="17"/>
        <v>1.2905869946581536E-10</v>
      </c>
      <c r="Z54">
        <f t="shared" si="18"/>
        <v>4.4502010683223894E-9</v>
      </c>
      <c r="AB54">
        <f t="shared" si="19"/>
        <v>-2556.0629090817902</v>
      </c>
      <c r="AC54">
        <f t="shared" si="2"/>
        <v>-2282.1991940527341</v>
      </c>
      <c r="AE54">
        <f t="shared" si="3"/>
        <v>0</v>
      </c>
      <c r="AF54">
        <f t="shared" si="24"/>
        <v>0</v>
      </c>
      <c r="AG54">
        <f t="shared" si="24"/>
        <v>-1.1125502670805974E-7</v>
      </c>
      <c r="AH54">
        <f t="shared" si="5"/>
        <v>-8.3266101787933307E-3</v>
      </c>
      <c r="AI54">
        <f t="shared" si="25"/>
        <v>-8.3267214338200394E-3</v>
      </c>
      <c r="AJ54">
        <f t="shared" si="7"/>
        <v>-273.86371502905604</v>
      </c>
      <c r="AK54">
        <f t="shared" si="22"/>
        <v>-178.92440363572533</v>
      </c>
      <c r="AL54">
        <f t="shared" si="26"/>
        <v>-452.79644538621517</v>
      </c>
      <c r="AN54">
        <f t="shared" si="27"/>
        <v>0</v>
      </c>
      <c r="AO54">
        <f t="shared" si="27"/>
        <v>0</v>
      </c>
      <c r="AP54">
        <f t="shared" si="27"/>
        <v>-8.7921447188375957E-10</v>
      </c>
      <c r="AQ54">
        <f t="shared" si="27"/>
        <v>-6.5802655282625204E-5</v>
      </c>
      <c r="AR54">
        <f t="shared" si="27"/>
        <v>-6.5803534497097088E-5</v>
      </c>
      <c r="AS54">
        <f t="shared" si="27"/>
        <v>-2.1642612356674089</v>
      </c>
      <c r="AT54">
        <f t="shared" si="27"/>
        <v>-1.413984875150855</v>
      </c>
      <c r="AU54">
        <f t="shared" si="23"/>
        <v>-3.5783119143527609</v>
      </c>
      <c r="AW54">
        <v>51</v>
      </c>
      <c r="AX54">
        <f>IF(Z54&gt;0, (R54*SUMPRODUCT(K54:$K$98, X54:$X$98)-K54*$AZ$3)/Z54, 0)</f>
        <v>-512830579790.64844</v>
      </c>
    </row>
    <row r="55" spans="5:50" x14ac:dyDescent="0.25">
      <c r="E55">
        <v>2055</v>
      </c>
      <c r="F55" s="5">
        <v>3.5571999999999999E-2</v>
      </c>
      <c r="G55" s="5"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7.0559771055083119E-3</v>
      </c>
      <c r="L55" s="2">
        <v>52</v>
      </c>
      <c r="M55" s="6">
        <v>0.66067595400000001</v>
      </c>
      <c r="Q55" s="4">
        <f t="shared" si="21"/>
        <v>25</v>
      </c>
      <c r="R55">
        <f t="shared" si="0"/>
        <v>1000000</v>
      </c>
      <c r="S55">
        <f t="shared" si="1"/>
        <v>-1390376634493.469</v>
      </c>
      <c r="U55">
        <f t="shared" si="13"/>
        <v>0.66067595400000001</v>
      </c>
      <c r="V55">
        <f t="shared" si="14"/>
        <v>0.01</v>
      </c>
      <c r="W55">
        <f t="shared" si="15"/>
        <v>4.4502010683223894E-9</v>
      </c>
      <c r="X55">
        <f t="shared" si="16"/>
        <v>2.9401408363057139E-9</v>
      </c>
      <c r="Y55">
        <f t="shared" si="17"/>
        <v>4.4502010683223894E-11</v>
      </c>
      <c r="Z55">
        <f t="shared" si="18"/>
        <v>1.4655582213334515E-9</v>
      </c>
      <c r="AB55">
        <f t="shared" si="19"/>
        <v>-2282.1991940527341</v>
      </c>
      <c r="AC55">
        <f t="shared" si="2"/>
        <v>-2037.6779074318388</v>
      </c>
      <c r="AE55">
        <f t="shared" si="3"/>
        <v>0</v>
      </c>
      <c r="AF55">
        <f t="shared" si="24"/>
        <v>0</v>
      </c>
      <c r="AG55">
        <f t="shared" si="24"/>
        <v>-3.6638955533336291E-8</v>
      </c>
      <c r="AH55">
        <f t="shared" si="5"/>
        <v>-2.9401408363057139E-3</v>
      </c>
      <c r="AI55">
        <f t="shared" si="25"/>
        <v>-2.940177475261247E-3</v>
      </c>
      <c r="AJ55">
        <f t="shared" si="7"/>
        <v>-244.52128662089535</v>
      </c>
      <c r="AK55">
        <f t="shared" si="22"/>
        <v>-159.75394358369141</v>
      </c>
      <c r="AL55">
        <f t="shared" si="26"/>
        <v>-404.27817038206206</v>
      </c>
      <c r="AN55">
        <f t="shared" si="27"/>
        <v>0</v>
      </c>
      <c r="AO55">
        <f t="shared" si="27"/>
        <v>0</v>
      </c>
      <c r="AP55">
        <f t="shared" si="27"/>
        <v>-2.5852363141295796E-10</v>
      </c>
      <c r="AQ55">
        <f t="shared" si="27"/>
        <v>-2.0745566427943177E-5</v>
      </c>
      <c r="AR55">
        <f t="shared" si="27"/>
        <v>-2.074582495157459E-5</v>
      </c>
      <c r="AS55">
        <f t="shared" si="27"/>
        <v>-1.7253366002064734</v>
      </c>
      <c r="AT55">
        <f t="shared" si="27"/>
        <v>-1.1272201684411931</v>
      </c>
      <c r="AU55">
        <f t="shared" si="23"/>
        <v>-2.8525775144726184</v>
      </c>
      <c r="AW55">
        <v>52</v>
      </c>
      <c r="AX55">
        <f>IF(Z55&gt;0, (R55*SUMPRODUCT(K55:$K$98, X55:$X$98)-K55*$AZ$3)/Z55, 0)</f>
        <v>-1390376634493.469</v>
      </c>
    </row>
    <row r="56" spans="5:50" x14ac:dyDescent="0.25">
      <c r="E56">
        <v>2056</v>
      </c>
      <c r="F56" s="5">
        <v>3.5571999999999999E-2</v>
      </c>
      <c r="G56" s="5"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6.2999795584895634E-3</v>
      </c>
      <c r="L56" s="2">
        <v>53</v>
      </c>
      <c r="M56" s="6">
        <v>0.67625413199999995</v>
      </c>
      <c r="Q56" s="4">
        <f t="shared" si="21"/>
        <v>25</v>
      </c>
      <c r="R56">
        <f t="shared" si="0"/>
        <v>1000000</v>
      </c>
      <c r="S56">
        <f t="shared" si="1"/>
        <v>-3956730105439.8159</v>
      </c>
      <c r="U56">
        <f t="shared" si="13"/>
        <v>0.67625413199999995</v>
      </c>
      <c r="V56">
        <f t="shared" si="14"/>
        <v>0.01</v>
      </c>
      <c r="W56">
        <f t="shared" si="15"/>
        <v>1.4655582213334515E-9</v>
      </c>
      <c r="X56">
        <f t="shared" si="16"/>
        <v>9.9108980286331699E-10</v>
      </c>
      <c r="Y56">
        <f t="shared" si="17"/>
        <v>1.4655582213334517E-11</v>
      </c>
      <c r="Z56">
        <f t="shared" si="18"/>
        <v>4.5981283625680003E-10</v>
      </c>
      <c r="AB56">
        <f t="shared" si="19"/>
        <v>-2037.6779074318388</v>
      </c>
      <c r="AC56">
        <f t="shared" si="2"/>
        <v>-1819.3552920849493</v>
      </c>
      <c r="AE56">
        <f t="shared" si="3"/>
        <v>0</v>
      </c>
      <c r="AF56">
        <f t="shared" si="24"/>
        <v>0</v>
      </c>
      <c r="AG56">
        <f t="shared" si="24"/>
        <v>-1.1495320906420001E-8</v>
      </c>
      <c r="AH56">
        <f t="shared" si="5"/>
        <v>-9.9108980286331696E-4</v>
      </c>
      <c r="AI56">
        <f t="shared" si="25"/>
        <v>-9.9110129818422328E-4</v>
      </c>
      <c r="AJ56">
        <f t="shared" si="7"/>
        <v>-218.32261534688951</v>
      </c>
      <c r="AK56">
        <f t="shared" si="22"/>
        <v>-142.63745352022872</v>
      </c>
      <c r="AL56">
        <f t="shared" si="26"/>
        <v>-360.96105996841641</v>
      </c>
      <c r="AN56">
        <f t="shared" si="27"/>
        <v>0</v>
      </c>
      <c r="AO56">
        <f t="shared" si="27"/>
        <v>0</v>
      </c>
      <c r="AP56">
        <f t="shared" si="27"/>
        <v>-7.2420286728723725E-11</v>
      </c>
      <c r="AQ56">
        <f t="shared" si="27"/>
        <v>-6.243845498666348E-6</v>
      </c>
      <c r="AR56">
        <f t="shared" si="27"/>
        <v>-6.243917918953076E-6</v>
      </c>
      <c r="AS56">
        <f t="shared" si="27"/>
        <v>-1.3754280138413837</v>
      </c>
      <c r="AT56">
        <f t="shared" si="27"/>
        <v>-0.89861304145244614</v>
      </c>
      <c r="AU56">
        <f t="shared" si="23"/>
        <v>-2.2740472992117486</v>
      </c>
      <c r="AW56">
        <v>53</v>
      </c>
      <c r="AX56">
        <f>IF(Z56&gt;0, (R56*SUMPRODUCT(K56:$K$98, X56:$X$98)-K56*$AZ$3)/Z56, 0)</f>
        <v>-3956730105439.8159</v>
      </c>
    </row>
    <row r="57" spans="5:50" x14ac:dyDescent="0.25">
      <c r="E57">
        <v>2057</v>
      </c>
      <c r="F57" s="5">
        <v>3.5571999999999999E-2</v>
      </c>
      <c r="G57" s="5"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5.6249817486513955E-3</v>
      </c>
      <c r="L57" s="2">
        <v>54</v>
      </c>
      <c r="M57" s="6">
        <v>0.69194305599999995</v>
      </c>
      <c r="Q57" s="4">
        <f t="shared" si="21"/>
        <v>25</v>
      </c>
      <c r="R57">
        <f t="shared" si="0"/>
        <v>1000000</v>
      </c>
      <c r="S57">
        <f t="shared" si="1"/>
        <v>-11852751025170.172</v>
      </c>
      <c r="U57">
        <f t="shared" si="13"/>
        <v>0.69194305599999995</v>
      </c>
      <c r="V57">
        <f t="shared" si="14"/>
        <v>0.01</v>
      </c>
      <c r="W57">
        <f t="shared" si="15"/>
        <v>4.5981283625680003E-10</v>
      </c>
      <c r="X57">
        <f t="shared" si="16"/>
        <v>3.1816429910755777E-10</v>
      </c>
      <c r="Y57">
        <f t="shared" si="17"/>
        <v>4.5981283625680006E-12</v>
      </c>
      <c r="Z57">
        <f t="shared" si="18"/>
        <v>1.3705040878667426E-10</v>
      </c>
      <c r="AB57">
        <f t="shared" si="19"/>
        <v>-1819.3552920849493</v>
      </c>
      <c r="AC57">
        <f t="shared" si="2"/>
        <v>-1624.4243732462444</v>
      </c>
      <c r="AE57">
        <f t="shared" si="3"/>
        <v>0</v>
      </c>
      <c r="AF57">
        <f t="shared" si="24"/>
        <v>0</v>
      </c>
      <c r="AG57">
        <f t="shared" si="24"/>
        <v>-3.4262602196668566E-9</v>
      </c>
      <c r="AH57">
        <f t="shared" si="5"/>
        <v>-3.181642991075578E-4</v>
      </c>
      <c r="AI57">
        <f t="shared" si="25"/>
        <v>-3.1816772536777746E-4</v>
      </c>
      <c r="AJ57">
        <f t="shared" si="7"/>
        <v>-194.93091883870488</v>
      </c>
      <c r="AK57">
        <f t="shared" si="22"/>
        <v>-127.35487044594646</v>
      </c>
      <c r="AL57">
        <f t="shared" si="26"/>
        <v>-322.28610745237671</v>
      </c>
      <c r="AN57">
        <f t="shared" si="27"/>
        <v>0</v>
      </c>
      <c r="AO57">
        <f t="shared" si="27"/>
        <v>0</v>
      </c>
      <c r="AP57">
        <f t="shared" si="27"/>
        <v>-1.9272651201756389E-11</v>
      </c>
      <c r="AQ57">
        <f t="shared" si="27"/>
        <v>-1.7896683755524761E-6</v>
      </c>
      <c r="AR57">
        <f t="shared" si="27"/>
        <v>-1.7896876482036778E-6</v>
      </c>
      <c r="AS57">
        <f t="shared" si="27"/>
        <v>-1.0964828607155614</v>
      </c>
      <c r="AT57">
        <f t="shared" si="27"/>
        <v>-0.71636882186031181</v>
      </c>
      <c r="AU57">
        <f t="shared" si="23"/>
        <v>-1.8128534722635214</v>
      </c>
      <c r="AW57">
        <v>54</v>
      </c>
      <c r="AX57">
        <f>IF(Z57&gt;0, (R57*SUMPRODUCT(K57:$K$98, X57:$X$98)-K57*$AZ$3)/Z57, 0)</f>
        <v>-11852751025170.172</v>
      </c>
    </row>
    <row r="58" spans="5:50" x14ac:dyDescent="0.25">
      <c r="E58">
        <v>2058</v>
      </c>
      <c r="F58" s="5">
        <v>3.5571999999999999E-2</v>
      </c>
      <c r="G58" s="5"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5.0223051327244602E-3</v>
      </c>
      <c r="L58" s="2">
        <v>55</v>
      </c>
      <c r="M58" s="6">
        <v>0.70765376499999999</v>
      </c>
      <c r="Q58" s="4">
        <f t="shared" si="21"/>
        <v>25</v>
      </c>
      <c r="R58">
        <f t="shared" si="0"/>
        <v>1000000</v>
      </c>
      <c r="S58">
        <f t="shared" si="1"/>
        <v>-37481687781245.375</v>
      </c>
      <c r="U58">
        <f t="shared" si="13"/>
        <v>0.70765376499999999</v>
      </c>
      <c r="V58">
        <f t="shared" si="14"/>
        <v>0.01</v>
      </c>
      <c r="W58">
        <f t="shared" si="15"/>
        <v>1.3705040878667426E-10</v>
      </c>
      <c r="X58">
        <f t="shared" si="16"/>
        <v>9.6984237772679124E-11</v>
      </c>
      <c r="Y58">
        <f t="shared" si="17"/>
        <v>1.3705040878667427E-12</v>
      </c>
      <c r="Z58">
        <f t="shared" si="18"/>
        <v>3.8695666926128395E-11</v>
      </c>
      <c r="AB58">
        <f t="shared" si="19"/>
        <v>-1624.4243732462444</v>
      </c>
      <c r="AC58">
        <f t="shared" si="2"/>
        <v>-1450.3789062122075</v>
      </c>
      <c r="AE58">
        <f t="shared" si="3"/>
        <v>0</v>
      </c>
      <c r="AF58">
        <f t="shared" si="24"/>
        <v>0</v>
      </c>
      <c r="AG58">
        <f t="shared" si="24"/>
        <v>-9.6739167315320991E-10</v>
      </c>
      <c r="AH58">
        <f t="shared" si="5"/>
        <v>-9.6984237772679128E-5</v>
      </c>
      <c r="AI58">
        <f t="shared" si="25"/>
        <v>-9.6985205164352284E-5</v>
      </c>
      <c r="AJ58">
        <f t="shared" si="7"/>
        <v>-174.04546703403685</v>
      </c>
      <c r="AK58">
        <f t="shared" si="22"/>
        <v>-113.70970612723711</v>
      </c>
      <c r="AL58">
        <f t="shared" si="26"/>
        <v>-287.75527014647912</v>
      </c>
      <c r="AN58">
        <f t="shared" si="27"/>
        <v>0</v>
      </c>
      <c r="AO58">
        <f t="shared" si="27"/>
        <v>0</v>
      </c>
      <c r="AP58">
        <f t="shared" si="27"/>
        <v>-4.8585361654322699E-12</v>
      </c>
      <c r="AQ58">
        <f t="shared" si="27"/>
        <v>-4.8708443515909591E-7</v>
      </c>
      <c r="AR58">
        <f t="shared" si="27"/>
        <v>-4.8708929369526135E-7</v>
      </c>
      <c r="AS58">
        <f t="shared" si="27"/>
        <v>-0.87410944241246913</v>
      </c>
      <c r="AT58">
        <f t="shared" si="27"/>
        <v>-0.57108484072341292</v>
      </c>
      <c r="AU58">
        <f t="shared" si="23"/>
        <v>-1.4451947702251757</v>
      </c>
      <c r="AW58">
        <v>55</v>
      </c>
      <c r="AX58">
        <f>IF(Z58&gt;0, (R58*SUMPRODUCT(K58:$K$98, X58:$X$98)-K58*$AZ$3)/Z58, 0)</f>
        <v>-37481687781245.375</v>
      </c>
    </row>
    <row r="59" spans="5:50" x14ac:dyDescent="0.25">
      <c r="E59">
        <v>2059</v>
      </c>
      <c r="F59" s="5">
        <v>3.5571999999999999E-2</v>
      </c>
      <c r="G59" s="5"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4.4842010113611249E-3</v>
      </c>
      <c r="L59" s="2">
        <v>56</v>
      </c>
      <c r="M59" s="6">
        <v>0.72329488099999995</v>
      </c>
      <c r="Q59" s="4">
        <f t="shared" si="21"/>
        <v>25</v>
      </c>
      <c r="R59">
        <f t="shared" si="0"/>
        <v>1000000</v>
      </c>
      <c r="S59">
        <f t="shared" si="1"/>
        <v>-125478628974528.53</v>
      </c>
      <c r="U59">
        <f t="shared" si="13"/>
        <v>0.72329488099999995</v>
      </c>
      <c r="V59">
        <f t="shared" si="14"/>
        <v>0.01</v>
      </c>
      <c r="W59">
        <f t="shared" si="15"/>
        <v>3.8695666926128395E-11</v>
      </c>
      <c r="X59">
        <f t="shared" si="16"/>
        <v>2.798837780454967E-11</v>
      </c>
      <c r="Y59">
        <f t="shared" si="17"/>
        <v>3.8695666926128395E-13</v>
      </c>
      <c r="Z59">
        <f t="shared" si="18"/>
        <v>1.0320332452317441E-11</v>
      </c>
      <c r="AB59">
        <f t="shared" si="19"/>
        <v>-1450.3789062122075</v>
      </c>
      <c r="AC59">
        <f t="shared" si="2"/>
        <v>-1294.9811666781263</v>
      </c>
      <c r="AE59">
        <f t="shared" si="3"/>
        <v>0</v>
      </c>
      <c r="AF59">
        <f t="shared" si="24"/>
        <v>0</v>
      </c>
      <c r="AG59">
        <f t="shared" si="24"/>
        <v>-2.5800831130793601E-10</v>
      </c>
      <c r="AH59">
        <f t="shared" si="5"/>
        <v>-2.7988377804549669E-5</v>
      </c>
      <c r="AI59">
        <f t="shared" si="25"/>
        <v>-2.7988635812860976E-5</v>
      </c>
      <c r="AJ59">
        <f t="shared" si="7"/>
        <v>-155.39773953408121</v>
      </c>
      <c r="AK59">
        <f t="shared" si="22"/>
        <v>-101.52652343485454</v>
      </c>
      <c r="AL59">
        <f t="shared" si="26"/>
        <v>-256.92429095757154</v>
      </c>
      <c r="AN59">
        <f t="shared" si="27"/>
        <v>0</v>
      </c>
      <c r="AO59">
        <f t="shared" si="27"/>
        <v>0</v>
      </c>
      <c r="AP59">
        <f t="shared" si="27"/>
        <v>-1.1569611305066225E-12</v>
      </c>
      <c r="AQ59">
        <f t="shared" si="27"/>
        <v>-1.255055120575189E-7</v>
      </c>
      <c r="AR59">
        <f t="shared" si="27"/>
        <v>-1.2550666901864939E-7</v>
      </c>
      <c r="AS59">
        <f t="shared" si="27"/>
        <v>-0.69683470078195964</v>
      </c>
      <c r="AT59">
        <f t="shared" si="27"/>
        <v>-0.45526533906655364</v>
      </c>
      <c r="AU59">
        <f t="shared" si="23"/>
        <v>-1.1521001653551821</v>
      </c>
      <c r="AW59">
        <v>56</v>
      </c>
      <c r="AX59">
        <f>IF(Z59&gt;0, (R59*SUMPRODUCT(K59:$K$98, X59:$X$98)-K59*$AZ$3)/Z59, 0)</f>
        <v>-125478628974528.53</v>
      </c>
    </row>
    <row r="60" spans="5:50" x14ac:dyDescent="0.25">
      <c r="E60">
        <v>2060</v>
      </c>
      <c r="F60" s="5">
        <v>3.5571999999999999E-2</v>
      </c>
      <c r="G60" s="5"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4.0037509030010042E-3</v>
      </c>
      <c r="L60" s="2">
        <v>57</v>
      </c>
      <c r="M60" s="6">
        <v>0.74145409100000004</v>
      </c>
      <c r="Q60" s="4">
        <f t="shared" si="21"/>
        <v>25</v>
      </c>
      <c r="R60">
        <f t="shared" si="0"/>
        <v>1000000</v>
      </c>
      <c r="S60">
        <f t="shared" si="1"/>
        <v>-450759743409326.81</v>
      </c>
      <c r="U60">
        <f t="shared" si="13"/>
        <v>0.74145409100000004</v>
      </c>
      <c r="V60">
        <f t="shared" si="14"/>
        <v>0.01</v>
      </c>
      <c r="W60">
        <f t="shared" si="15"/>
        <v>1.0320332452317441E-11</v>
      </c>
      <c r="X60">
        <f t="shared" si="16"/>
        <v>7.6520527172508289E-12</v>
      </c>
      <c r="Y60">
        <f t="shared" si="17"/>
        <v>1.0320332452317441E-13</v>
      </c>
      <c r="Z60">
        <f t="shared" si="18"/>
        <v>2.5650764105434377E-12</v>
      </c>
      <c r="AB60">
        <f t="shared" si="19"/>
        <v>-1294.9811666781263</v>
      </c>
      <c r="AC60">
        <f t="shared" si="2"/>
        <v>-1156.233184641877</v>
      </c>
      <c r="AE60">
        <f t="shared" si="3"/>
        <v>0</v>
      </c>
      <c r="AF60">
        <f t="shared" si="24"/>
        <v>0</v>
      </c>
      <c r="AG60">
        <f t="shared" si="24"/>
        <v>-6.4126910263585938E-11</v>
      </c>
      <c r="AH60">
        <f t="shared" si="5"/>
        <v>-7.6520527172508296E-6</v>
      </c>
      <c r="AI60">
        <f t="shared" si="25"/>
        <v>-7.6521168441610935E-6</v>
      </c>
      <c r="AJ60">
        <f t="shared" si="7"/>
        <v>-138.74798203624937</v>
      </c>
      <c r="AK60">
        <f t="shared" si="22"/>
        <v>-90.64868166746885</v>
      </c>
      <c r="AL60">
        <f t="shared" si="26"/>
        <v>-229.39667135583505</v>
      </c>
      <c r="AN60">
        <f t="shared" si="27"/>
        <v>0</v>
      </c>
      <c r="AO60">
        <f t="shared" si="27"/>
        <v>0</v>
      </c>
      <c r="AP60">
        <f t="shared" si="27"/>
        <v>-2.5674817487449654E-13</v>
      </c>
      <c r="AQ60">
        <f t="shared" si="27"/>
        <v>-3.0636912976504299E-8</v>
      </c>
      <c r="AR60">
        <f t="shared" si="27"/>
        <v>-3.0637169724679173E-8</v>
      </c>
      <c r="AS60">
        <f t="shared" si="27"/>
        <v>-0.55551235836720048</v>
      </c>
      <c r="AT60">
        <f t="shared" si="27"/>
        <v>-0.36293474108197898</v>
      </c>
      <c r="AU60">
        <f t="shared" si="23"/>
        <v>-0.91844713008634915</v>
      </c>
      <c r="AW60">
        <v>57</v>
      </c>
      <c r="AX60">
        <f>IF(Z60&gt;0, (R60*SUMPRODUCT(K60:$K$98, X60:$X$98)-K60*$AZ$3)/Z60, 0)</f>
        <v>-450759743409326.81</v>
      </c>
    </row>
    <row r="61" spans="5:50" x14ac:dyDescent="0.25">
      <c r="E61">
        <v>2061</v>
      </c>
      <c r="F61" s="5">
        <v>3.5571999999999999E-2</v>
      </c>
      <c r="G61" s="5"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3.5747775919651821E-3</v>
      </c>
      <c r="L61" s="2">
        <v>58</v>
      </c>
      <c r="M61" s="6">
        <v>0.75951466000000001</v>
      </c>
      <c r="Q61" s="4">
        <f t="shared" si="21"/>
        <v>25</v>
      </c>
      <c r="R61">
        <f t="shared" si="0"/>
        <v>1000000</v>
      </c>
      <c r="S61">
        <f t="shared" si="1"/>
        <v>-1746159025236780</v>
      </c>
      <c r="U61">
        <f t="shared" si="13"/>
        <v>0.75951466000000001</v>
      </c>
      <c r="V61">
        <f t="shared" si="14"/>
        <v>0.01</v>
      </c>
      <c r="W61">
        <f t="shared" si="15"/>
        <v>2.5650764105434377E-12</v>
      </c>
      <c r="X61">
        <f t="shared" si="16"/>
        <v>1.9482131378279194E-12</v>
      </c>
      <c r="Y61">
        <f t="shared" si="17"/>
        <v>2.5650764105434379E-14</v>
      </c>
      <c r="Z61">
        <f t="shared" si="18"/>
        <v>5.9121250861008391E-13</v>
      </c>
      <c r="AB61">
        <f t="shared" si="19"/>
        <v>-1156.233184641877</v>
      </c>
      <c r="AC61">
        <f t="shared" si="2"/>
        <v>-1032.3510577423756</v>
      </c>
      <c r="AE61">
        <f t="shared" si="3"/>
        <v>0</v>
      </c>
      <c r="AF61">
        <f t="shared" si="24"/>
        <v>0</v>
      </c>
      <c r="AG61">
        <f t="shared" si="24"/>
        <v>-1.4780312715252098E-11</v>
      </c>
      <c r="AH61">
        <f t="shared" si="5"/>
        <v>-1.9482131378279196E-6</v>
      </c>
      <c r="AI61">
        <f t="shared" si="25"/>
        <v>-1.9482279181406347E-6</v>
      </c>
      <c r="AJ61">
        <f t="shared" si="7"/>
        <v>-123.88212689950137</v>
      </c>
      <c r="AK61">
        <f t="shared" si="22"/>
        <v>-80.936322924931389</v>
      </c>
      <c r="AL61">
        <f t="shared" si="26"/>
        <v>-204.81845177266069</v>
      </c>
      <c r="AN61">
        <f t="shared" si="27"/>
        <v>0</v>
      </c>
      <c r="AO61">
        <f t="shared" si="27"/>
        <v>0</v>
      </c>
      <c r="AP61">
        <f t="shared" si="27"/>
        <v>-5.2836330696721254E-14</v>
      </c>
      <c r="AQ61">
        <f t="shared" si="27"/>
        <v>-6.9644286694794215E-9</v>
      </c>
      <c r="AR61">
        <f t="shared" si="27"/>
        <v>-6.9644815058101183E-9</v>
      </c>
      <c r="AS61">
        <f t="shared" si="27"/>
        <v>-0.44285105128532465</v>
      </c>
      <c r="AT61">
        <f t="shared" si="27"/>
        <v>-0.28932935356810258</v>
      </c>
      <c r="AU61">
        <f t="shared" si="23"/>
        <v>-0.73218041181790883</v>
      </c>
      <c r="AW61">
        <v>58</v>
      </c>
      <c r="AX61">
        <f>IF(Z61&gt;0, (R61*SUMPRODUCT(K61:$K$98, X61:$X$98)-K61*$AZ$3)/Z61, 0)</f>
        <v>-1746159025236780</v>
      </c>
    </row>
    <row r="62" spans="5:50" x14ac:dyDescent="0.25">
      <c r="E62">
        <v>2062</v>
      </c>
      <c r="F62" s="5">
        <v>3.5571999999999999E-2</v>
      </c>
      <c r="G62" s="5"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3.1917657071117694E-3</v>
      </c>
      <c r="L62" s="2">
        <v>59</v>
      </c>
      <c r="M62" s="6">
        <v>0.77745419500000001</v>
      </c>
      <c r="Q62" s="4">
        <f t="shared" si="21"/>
        <v>25</v>
      </c>
      <c r="R62">
        <f t="shared" si="0"/>
        <v>1000000</v>
      </c>
      <c r="S62">
        <f t="shared" si="1"/>
        <v>-7335221498525054</v>
      </c>
      <c r="U62">
        <f t="shared" si="13"/>
        <v>0.77745419500000001</v>
      </c>
      <c r="V62">
        <f t="shared" si="14"/>
        <v>0.01</v>
      </c>
      <c r="W62">
        <f t="shared" si="15"/>
        <v>5.9121250861008391E-13</v>
      </c>
      <c r="X62">
        <f t="shared" si="16"/>
        <v>4.5964064495538332E-13</v>
      </c>
      <c r="Y62">
        <f t="shared" si="17"/>
        <v>5.912125086100839E-15</v>
      </c>
      <c r="Z62">
        <f t="shared" si="18"/>
        <v>1.2565973856859976E-13</v>
      </c>
      <c r="AB62">
        <f t="shared" si="19"/>
        <v>-1032.3510577423756</v>
      </c>
      <c r="AC62">
        <f t="shared" si="2"/>
        <v>-921.74201584743082</v>
      </c>
      <c r="AE62">
        <f t="shared" si="3"/>
        <v>0</v>
      </c>
      <c r="AF62">
        <f t="shared" si="24"/>
        <v>0</v>
      </c>
      <c r="AG62">
        <f t="shared" si="24"/>
        <v>-3.141493464214994E-12</v>
      </c>
      <c r="AH62">
        <f t="shared" si="5"/>
        <v>-4.596406449553833E-7</v>
      </c>
      <c r="AI62">
        <f t="shared" si="25"/>
        <v>-4.596437864488475E-7</v>
      </c>
      <c r="AJ62">
        <f t="shared" si="7"/>
        <v>-110.60904189494477</v>
      </c>
      <c r="AK62">
        <f t="shared" si="22"/>
        <v>-72.264574041966299</v>
      </c>
      <c r="AL62">
        <f t="shared" si="26"/>
        <v>-182.87361639655484</v>
      </c>
      <c r="AN62">
        <f t="shared" si="27"/>
        <v>0</v>
      </c>
      <c r="AO62">
        <f t="shared" si="27"/>
        <v>0</v>
      </c>
      <c r="AP62">
        <f t="shared" si="27"/>
        <v>-1.0026911108197172E-14</v>
      </c>
      <c r="AQ62">
        <f t="shared" si="27"/>
        <v>-1.4670652481633287E-9</v>
      </c>
      <c r="AR62">
        <f t="shared" si="27"/>
        <v>-1.4670752750744368E-9</v>
      </c>
      <c r="AS62">
        <f t="shared" si="27"/>
        <v>-0.3530381468167737</v>
      </c>
      <c r="AT62">
        <f t="shared" si="27"/>
        <v>-0.23065158926618737</v>
      </c>
      <c r="AU62">
        <f t="shared" si="23"/>
        <v>-0.58368973755003628</v>
      </c>
      <c r="AW62">
        <v>59</v>
      </c>
      <c r="AX62">
        <f>IF(Z62&gt;0, (R62*SUMPRODUCT(K62:$K$98, X62:$X$98)-K62*$AZ$3)/Z62, 0)</f>
        <v>-7335221498525054</v>
      </c>
    </row>
    <row r="63" spans="5:50" x14ac:dyDescent="0.25">
      <c r="E63">
        <v>2063</v>
      </c>
      <c r="F63" s="5">
        <v>3.5571999999999999E-2</v>
      </c>
      <c r="G63" s="5"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2.8497908099212226E-3</v>
      </c>
      <c r="L63" s="2">
        <v>60</v>
      </c>
      <c r="M63" s="6">
        <v>0.79525030600000002</v>
      </c>
      <c r="Q63" s="4">
        <f t="shared" si="21"/>
        <v>25</v>
      </c>
      <c r="R63">
        <f t="shared" si="0"/>
        <v>1000000</v>
      </c>
      <c r="S63">
        <f t="shared" si="1"/>
        <v>-3.3629346341399136E+16</v>
      </c>
      <c r="U63">
        <f t="shared" si="13"/>
        <v>0.79525030600000002</v>
      </c>
      <c r="V63">
        <f t="shared" si="14"/>
        <v>0.01</v>
      </c>
      <c r="W63">
        <f t="shared" si="15"/>
        <v>1.2565973856859976E-13</v>
      </c>
      <c r="X63">
        <f t="shared" si="16"/>
        <v>9.9930945548558964E-14</v>
      </c>
      <c r="Y63">
        <f t="shared" si="17"/>
        <v>1.2565973856859976E-15</v>
      </c>
      <c r="Z63">
        <f t="shared" si="18"/>
        <v>2.4472195634354796E-14</v>
      </c>
      <c r="AB63">
        <f t="shared" si="19"/>
        <v>-921.74201584743082</v>
      </c>
      <c r="AC63">
        <f t="shared" si="2"/>
        <v>-822.98394272219332</v>
      </c>
      <c r="AE63">
        <f t="shared" si="3"/>
        <v>0</v>
      </c>
      <c r="AF63">
        <f t="shared" si="24"/>
        <v>0</v>
      </c>
      <c r="AG63">
        <f t="shared" si="24"/>
        <v>-6.1180489085886994E-13</v>
      </c>
      <c r="AH63">
        <f t="shared" si="5"/>
        <v>-9.9930945548558967E-8</v>
      </c>
      <c r="AI63">
        <f t="shared" si="25"/>
        <v>-9.9931557353449821E-8</v>
      </c>
      <c r="AJ63">
        <f t="shared" si="7"/>
        <v>-98.758073125237502</v>
      </c>
      <c r="AK63">
        <f t="shared" si="22"/>
        <v>-64.521941109320167</v>
      </c>
      <c r="AL63">
        <f t="shared" si="26"/>
        <v>-163.28001433448924</v>
      </c>
      <c r="AN63">
        <f t="shared" si="27"/>
        <v>0</v>
      </c>
      <c r="AO63">
        <f t="shared" si="27"/>
        <v>0</v>
      </c>
      <c r="AP63">
        <f t="shared" si="27"/>
        <v>-1.7435159554344641E-15</v>
      </c>
      <c r="AQ63">
        <f t="shared" si="27"/>
        <v>-2.8478229025102144E-10</v>
      </c>
      <c r="AR63">
        <f t="shared" si="27"/>
        <v>-2.8478403376697688E-10</v>
      </c>
      <c r="AS63">
        <f t="shared" si="27"/>
        <v>-0.28143984919782988</v>
      </c>
      <c r="AT63">
        <f t="shared" si="27"/>
        <v>-0.18387403481161896</v>
      </c>
      <c r="AU63">
        <f t="shared" si="23"/>
        <v>-0.46531388429423293</v>
      </c>
      <c r="AW63">
        <v>60</v>
      </c>
      <c r="AX63">
        <f>IF(Z63&gt;0, (R63*SUMPRODUCT(K63:$K$98, X63:$X$98)-K63*$AZ$3)/Z63, 0)</f>
        <v>-3.3629346341399136E+16</v>
      </c>
    </row>
    <row r="64" spans="5:50" x14ac:dyDescent="0.25">
      <c r="E64">
        <v>2064</v>
      </c>
      <c r="F64" s="5">
        <v>3.5571999999999999E-2</v>
      </c>
      <c r="G64" s="5"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2.5444560802868059E-3</v>
      </c>
      <c r="L64" s="2">
        <v>61</v>
      </c>
      <c r="M64" s="6">
        <v>0.81288120699999999</v>
      </c>
      <c r="Q64" s="4">
        <f t="shared" si="21"/>
        <v>25</v>
      </c>
      <c r="R64">
        <f t="shared" si="0"/>
        <v>1000000</v>
      </c>
      <c r="S64">
        <f t="shared" si="1"/>
        <v>-1.6952578313101456E+17</v>
      </c>
      <c r="U64">
        <f t="shared" si="13"/>
        <v>0.81288120699999999</v>
      </c>
      <c r="V64">
        <f t="shared" si="14"/>
        <v>0.01</v>
      </c>
      <c r="W64">
        <f t="shared" si="15"/>
        <v>2.4472195634354796E-14</v>
      </c>
      <c r="X64">
        <f t="shared" si="16"/>
        <v>1.9892987925194456E-14</v>
      </c>
      <c r="Y64">
        <f t="shared" si="17"/>
        <v>2.4472195634354796E-16</v>
      </c>
      <c r="Z64">
        <f t="shared" si="18"/>
        <v>4.3344857528167919E-15</v>
      </c>
      <c r="AB64">
        <f t="shared" si="19"/>
        <v>-822.98394272219332</v>
      </c>
      <c r="AC64">
        <f t="shared" si="2"/>
        <v>-734.80709171649187</v>
      </c>
      <c r="AE64">
        <f t="shared" si="3"/>
        <v>0</v>
      </c>
      <c r="AF64">
        <f t="shared" si="24"/>
        <v>0</v>
      </c>
      <c r="AG64">
        <f t="shared" si="24"/>
        <v>-1.083621438204198E-13</v>
      </c>
      <c r="AH64">
        <f t="shared" si="5"/>
        <v>-1.9892987925194455E-8</v>
      </c>
      <c r="AI64">
        <f t="shared" si="25"/>
        <v>-1.9893096287338274E-8</v>
      </c>
      <c r="AJ64">
        <f t="shared" si="7"/>
        <v>-88.176851005701451</v>
      </c>
      <c r="AK64">
        <f t="shared" si="22"/>
        <v>-57.608875990553535</v>
      </c>
      <c r="AL64">
        <f t="shared" si="26"/>
        <v>-145.78572701614809</v>
      </c>
      <c r="AN64">
        <f t="shared" si="27"/>
        <v>0</v>
      </c>
      <c r="AO64">
        <f t="shared" si="27"/>
        <v>0</v>
      </c>
      <c r="AP64">
        <f t="shared" si="27"/>
        <v>-2.7572271571678049E-16</v>
      </c>
      <c r="AQ64">
        <f t="shared" si="27"/>
        <v>-5.0616834081333041E-11</v>
      </c>
      <c r="AR64">
        <f t="shared" si="27"/>
        <v>-5.0617109804048759E-11</v>
      </c>
      <c r="AS64">
        <f t="shared" si="27"/>
        <v>-0.22436212468200081</v>
      </c>
      <c r="AT64">
        <f t="shared" si="27"/>
        <v>-0.14658325479265252</v>
      </c>
      <c r="AU64">
        <f t="shared" si="23"/>
        <v>-0.37094537952527046</v>
      </c>
      <c r="AW64">
        <v>61</v>
      </c>
      <c r="AX64">
        <f>IF(Z64&gt;0, (R64*SUMPRODUCT(K64:$K$98, X64:$X$98)-K64*$AZ$3)/Z64, 0)</f>
        <v>-1.6952578313101456E+17</v>
      </c>
    </row>
    <row r="65" spans="5:50" x14ac:dyDescent="0.25">
      <c r="E65">
        <v>2065</v>
      </c>
      <c r="F65" s="5">
        <v>3.5571999999999999E-2</v>
      </c>
      <c r="G65" s="5"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2.2718357859703624E-3</v>
      </c>
      <c r="L65" s="2">
        <v>62</v>
      </c>
      <c r="M65" s="6">
        <v>0.83042254299999996</v>
      </c>
      <c r="Q65" s="4">
        <f t="shared" si="21"/>
        <v>25</v>
      </c>
      <c r="R65">
        <f t="shared" si="0"/>
        <v>1000000</v>
      </c>
      <c r="S65">
        <f t="shared" si="1"/>
        <v>-9.4851935362641728E+17</v>
      </c>
      <c r="U65">
        <f t="shared" si="13"/>
        <v>0.83042254299999996</v>
      </c>
      <c r="V65">
        <f t="shared" si="14"/>
        <v>0.01</v>
      </c>
      <c r="W65">
        <f t="shared" si="15"/>
        <v>4.3344857528167919E-15</v>
      </c>
      <c r="X65">
        <f t="shared" si="16"/>
        <v>3.5994546814513894E-15</v>
      </c>
      <c r="Y65">
        <f t="shared" si="17"/>
        <v>4.3344857528167918E-17</v>
      </c>
      <c r="Z65">
        <f t="shared" si="18"/>
        <v>6.916862138372346E-16</v>
      </c>
      <c r="AB65">
        <f t="shared" si="19"/>
        <v>-734.80709171649187</v>
      </c>
      <c r="AC65">
        <f t="shared" si="2"/>
        <v>-656.07776046119761</v>
      </c>
      <c r="AE65">
        <f t="shared" si="3"/>
        <v>0</v>
      </c>
      <c r="AF65">
        <f t="shared" si="24"/>
        <v>0</v>
      </c>
      <c r="AG65">
        <f t="shared" si="24"/>
        <v>-1.7292155345930866E-14</v>
      </c>
      <c r="AH65">
        <f t="shared" si="5"/>
        <v>-3.5994546814513895E-9</v>
      </c>
      <c r="AI65">
        <f t="shared" si="25"/>
        <v>-3.5994719736067354E-9</v>
      </c>
      <c r="AJ65">
        <f t="shared" si="7"/>
        <v>-78.729331255294255</v>
      </c>
      <c r="AK65">
        <f t="shared" si="22"/>
        <v>-51.436496420154434</v>
      </c>
      <c r="AL65">
        <f t="shared" si="26"/>
        <v>-130.16582767904816</v>
      </c>
      <c r="AN65">
        <f t="shared" si="27"/>
        <v>0</v>
      </c>
      <c r="AO65">
        <f t="shared" si="27"/>
        <v>0</v>
      </c>
      <c r="AP65">
        <f t="shared" si="27"/>
        <v>-3.9284937331444453E-17</v>
      </c>
      <c r="AQ65">
        <f t="shared" si="27"/>
        <v>-8.1773699552998172E-12</v>
      </c>
      <c r="AR65">
        <f t="shared" si="27"/>
        <v>-8.1774092402371491E-12</v>
      </c>
      <c r="AS65">
        <f t="shared" si="27"/>
        <v>-0.17886011215129244</v>
      </c>
      <c r="AT65">
        <f t="shared" si="27"/>
        <v>-0.11685527327224328</v>
      </c>
      <c r="AU65">
        <f t="shared" si="23"/>
        <v>-0.29571538543171316</v>
      </c>
      <c r="AW65">
        <v>62</v>
      </c>
      <c r="AX65">
        <f>IF(Z65&gt;0, (R65*SUMPRODUCT(K65:$K$98, X65:$X$98)-K65*$AZ$3)/Z65, 0)</f>
        <v>-9.4851935362641728E+17</v>
      </c>
    </row>
    <row r="66" spans="5:50" x14ac:dyDescent="0.25">
      <c r="E66">
        <v>2066</v>
      </c>
      <c r="F66" s="5">
        <v>3.5571999999999999E-2</v>
      </c>
      <c r="G66" s="5"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2.0284248089021089E-3</v>
      </c>
      <c r="L66" s="2">
        <v>63</v>
      </c>
      <c r="M66" s="6">
        <v>0.84796327400000004</v>
      </c>
      <c r="Q66" s="4">
        <f t="shared" si="21"/>
        <v>25</v>
      </c>
      <c r="R66">
        <f t="shared" si="0"/>
        <v>1000000</v>
      </c>
      <c r="S66">
        <f t="shared" si="1"/>
        <v>-5.9624880400551977E+18</v>
      </c>
      <c r="U66">
        <f t="shared" si="13"/>
        <v>0.84796327400000004</v>
      </c>
      <c r="V66">
        <f t="shared" si="14"/>
        <v>0.01</v>
      </c>
      <c r="W66">
        <f t="shared" si="15"/>
        <v>6.916862138372346E-16</v>
      </c>
      <c r="X66">
        <f t="shared" si="16"/>
        <v>5.8652450646608556E-16</v>
      </c>
      <c r="Y66">
        <f t="shared" si="17"/>
        <v>6.9168621383723463E-18</v>
      </c>
      <c r="Z66">
        <f t="shared" si="18"/>
        <v>9.8244845232776692E-17</v>
      </c>
      <c r="AB66">
        <f t="shared" si="19"/>
        <v>-656.07776046119761</v>
      </c>
      <c r="AC66">
        <f t="shared" si="2"/>
        <v>-585.78371469750493</v>
      </c>
      <c r="AE66">
        <f t="shared" si="3"/>
        <v>0</v>
      </c>
      <c r="AF66">
        <f t="shared" si="24"/>
        <v>0</v>
      </c>
      <c r="AG66">
        <f t="shared" si="24"/>
        <v>-2.4561211308194174E-15</v>
      </c>
      <c r="AH66">
        <f t="shared" si="5"/>
        <v>-5.8652450646608558E-10</v>
      </c>
      <c r="AI66">
        <f t="shared" si="25"/>
        <v>-5.8652696258721638E-10</v>
      </c>
      <c r="AJ66">
        <f t="shared" si="7"/>
        <v>-70.294045763692679</v>
      </c>
      <c r="AK66">
        <f t="shared" si="22"/>
        <v>-45.92544323228384</v>
      </c>
      <c r="AL66">
        <f t="shared" si="26"/>
        <v>-116.21948899656304</v>
      </c>
      <c r="AN66">
        <f t="shared" si="27"/>
        <v>0</v>
      </c>
      <c r="AO66">
        <f t="shared" si="27"/>
        <v>0</v>
      </c>
      <c r="AP66">
        <f t="shared" si="27"/>
        <v>-4.9820570354228083E-18</v>
      </c>
      <c r="AQ66">
        <f t="shared" si="27"/>
        <v>-1.1897208599448734E-12</v>
      </c>
      <c r="AR66">
        <f t="shared" si="27"/>
        <v>-1.1897258420019087E-12</v>
      </c>
      <c r="AS66">
        <f t="shared" si="27"/>
        <v>-0.14258618634517442</v>
      </c>
      <c r="AT66">
        <f t="shared" si="27"/>
        <v>-9.3156308412189998E-2</v>
      </c>
      <c r="AU66">
        <f t="shared" si="23"/>
        <v>-0.23574249475855413</v>
      </c>
      <c r="AW66">
        <v>63</v>
      </c>
      <c r="AX66">
        <f>IF(Z66&gt;0, (R66*SUMPRODUCT(K66:$K$98, X66:$X$98)-K66*$AZ$3)/Z66, 0)</f>
        <v>-5.9624880400551977E+18</v>
      </c>
    </row>
    <row r="67" spans="5:50" x14ac:dyDescent="0.25">
      <c r="E67">
        <v>2067</v>
      </c>
      <c r="F67" s="5">
        <v>3.5571999999999999E-2</v>
      </c>
      <c r="G67" s="5"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1.8110935793768828E-3</v>
      </c>
      <c r="L67" s="2">
        <v>64</v>
      </c>
      <c r="M67" s="6">
        <v>0.86550461000000001</v>
      </c>
      <c r="Q67" s="4">
        <f t="shared" si="21"/>
        <v>25</v>
      </c>
      <c r="R67">
        <f t="shared" ref="R67:R69" si="28">$C$6</f>
        <v>1000000</v>
      </c>
      <c r="S67">
        <f t="shared" ref="S67:S69" si="29">AX67</f>
        <v>-4.2761824640764428E+19</v>
      </c>
      <c r="U67">
        <f t="shared" si="13"/>
        <v>0.86550461000000001</v>
      </c>
      <c r="V67">
        <f t="shared" si="14"/>
        <v>0.01</v>
      </c>
      <c r="W67">
        <f t="shared" si="15"/>
        <v>9.8244845232776692E-17</v>
      </c>
      <c r="X67">
        <f t="shared" si="16"/>
        <v>8.5031366457704745E-17</v>
      </c>
      <c r="Y67">
        <f t="shared" si="17"/>
        <v>9.8244845232776701E-19</v>
      </c>
      <c r="Z67">
        <f t="shared" si="18"/>
        <v>1.2231030322744178E-17</v>
      </c>
      <c r="AB67">
        <f t="shared" si="19"/>
        <v>-585.78371469750493</v>
      </c>
      <c r="AC67">
        <f t="shared" ref="AC67:AC69" si="30">S67*Z67</f>
        <v>-523.02117383705888</v>
      </c>
      <c r="AE67">
        <f t="shared" ref="AE67:AE69" si="31">$Z67*O67</f>
        <v>0</v>
      </c>
      <c r="AF67">
        <f t="shared" si="24"/>
        <v>0</v>
      </c>
      <c r="AG67">
        <f t="shared" si="24"/>
        <v>-3.0577575806860447E-16</v>
      </c>
      <c r="AH67">
        <f t="shared" ref="AH67:AH69" si="32">-X67*R67</f>
        <v>-8.5031366457704743E-11</v>
      </c>
      <c r="AI67">
        <f t="shared" ref="AI67:AI69" si="33">SUM(AE67:AH67)</f>
        <v>-8.5031672233462808E-11</v>
      </c>
      <c r="AJ67">
        <f t="shared" ref="AJ67:AJ69" si="34">AB67-AC67</f>
        <v>-62.762540860446052</v>
      </c>
      <c r="AK67">
        <f t="shared" si="22"/>
        <v>-41.004860028825348</v>
      </c>
      <c r="AL67">
        <f t="shared" si="26"/>
        <v>-103.76740088935642</v>
      </c>
      <c r="AN67">
        <f t="shared" si="27"/>
        <v>0</v>
      </c>
      <c r="AO67">
        <f t="shared" si="27"/>
        <v>0</v>
      </c>
      <c r="AP67">
        <f t="shared" si="27"/>
        <v>-5.5378851216714863E-19</v>
      </c>
      <c r="AQ67">
        <f t="shared" si="27"/>
        <v>-1.5399976183719189E-13</v>
      </c>
      <c r="AR67">
        <f t="shared" si="27"/>
        <v>-1.5400031562570405E-13</v>
      </c>
      <c r="AS67">
        <f t="shared" si="27"/>
        <v>-0.1136688347777331</v>
      </c>
      <c r="AT67">
        <f t="shared" si="27"/>
        <v>-7.4263638721453362E-2</v>
      </c>
      <c r="AU67">
        <f t="shared" si="23"/>
        <v>-0.18793247349934045</v>
      </c>
      <c r="AW67">
        <v>64</v>
      </c>
      <c r="AX67">
        <f>IF(Z67&gt;0, (R67*SUMPRODUCT(K67:$K$98, X67:$X$98)-K67*$AZ$3)/Z67, 0)</f>
        <v>-4.2761824640764428E+19</v>
      </c>
    </row>
    <row r="68" spans="5:50" x14ac:dyDescent="0.25">
      <c r="E68">
        <v>2068</v>
      </c>
      <c r="F68" s="5">
        <v>3.5571999999999999E-2</v>
      </c>
      <c r="G68" s="5">
        <v>7.0000000000000007E-2</v>
      </c>
      <c r="H68" s="5">
        <f t="shared" ref="H68:H69" si="35">G68+$C$9</f>
        <v>0.12000000000000001</v>
      </c>
      <c r="I68" s="5">
        <f t="shared" ref="I68:I69" si="36">1+H68</f>
        <v>1.1200000000000001</v>
      </c>
      <c r="J68">
        <f t="shared" ref="J68:J69" si="37">1/I68</f>
        <v>0.89285714285714279</v>
      </c>
      <c r="K68">
        <f t="shared" si="20"/>
        <v>1.6170478387293595E-3</v>
      </c>
      <c r="L68" s="2">
        <v>65</v>
      </c>
      <c r="M68" s="6">
        <v>0.88304594599999997</v>
      </c>
      <c r="Q68" s="4">
        <f t="shared" si="21"/>
        <v>25</v>
      </c>
      <c r="R68">
        <f t="shared" si="28"/>
        <v>1000000</v>
      </c>
      <c r="S68">
        <f t="shared" si="29"/>
        <v>-3.5697759125718676E+20</v>
      </c>
      <c r="U68">
        <f t="shared" ref="U68:U69" si="38">M68</f>
        <v>0.88304594599999997</v>
      </c>
      <c r="V68">
        <f t="shared" ref="V68:V69" si="39">$C$10</f>
        <v>0.01</v>
      </c>
      <c r="W68">
        <f t="shared" ref="W68:W69" si="40">Z67</f>
        <v>1.2231030322744178E-17</v>
      </c>
      <c r="X68">
        <f t="shared" ref="X68:X69" si="41">U68*W68</f>
        <v>1.0800561741902317E-17</v>
      </c>
      <c r="Y68">
        <f t="shared" ref="Y68:Y69" si="42">V68*W68</f>
        <v>1.2231030322744178E-19</v>
      </c>
      <c r="Z68">
        <f t="shared" ref="Z68:Z69" si="43">MAX(0, W68-X68-Y68)</f>
        <v>1.3081582776144193E-18</v>
      </c>
      <c r="AB68">
        <f t="shared" ref="AB68:AB69" si="44">AC67</f>
        <v>-523.02117383705888</v>
      </c>
      <c r="AC68">
        <f t="shared" si="30"/>
        <v>-466.98319092594562</v>
      </c>
      <c r="AE68">
        <f t="shared" si="31"/>
        <v>0</v>
      </c>
      <c r="AF68">
        <f t="shared" si="24"/>
        <v>0</v>
      </c>
      <c r="AG68">
        <f t="shared" si="24"/>
        <v>-3.2703956940360481E-17</v>
      </c>
      <c r="AH68">
        <f t="shared" si="32"/>
        <v>-1.0800561741902317E-11</v>
      </c>
      <c r="AI68">
        <f t="shared" si="33"/>
        <v>-1.0800594445859258E-11</v>
      </c>
      <c r="AJ68">
        <f t="shared" si="34"/>
        <v>-56.037982911113261</v>
      </c>
      <c r="AK68">
        <f t="shared" si="22"/>
        <v>-36.611482168594122</v>
      </c>
      <c r="AL68">
        <f t="shared" si="26"/>
        <v>-92.649465079718183</v>
      </c>
      <c r="AN68">
        <f t="shared" si="27"/>
        <v>0</v>
      </c>
      <c r="AO68">
        <f t="shared" si="27"/>
        <v>0</v>
      </c>
      <c r="AP68">
        <f t="shared" si="27"/>
        <v>-5.2883862888307952E-20</v>
      </c>
      <c r="AQ68">
        <f t="shared" si="27"/>
        <v>-1.7465025021806151E-14</v>
      </c>
      <c r="AR68">
        <f t="shared" si="27"/>
        <v>-1.7465077905669038E-14</v>
      </c>
      <c r="AS68">
        <f t="shared" si="27"/>
        <v>-9.0616099153168483E-2</v>
      </c>
      <c r="AT68">
        <f t="shared" si="27"/>
        <v>-5.9202518113403609E-2</v>
      </c>
      <c r="AU68">
        <f t="shared" si="23"/>
        <v>-0.14981861726658957</v>
      </c>
      <c r="AW68">
        <v>65</v>
      </c>
      <c r="AX68">
        <f>IF(Z68&gt;0, (R68*SUMPRODUCT(K68:$K$98, X68:$X$98)-K68*$AZ$3)/Z68, 0)</f>
        <v>-3.5697759125718676E+20</v>
      </c>
    </row>
    <row r="69" spans="5:50" x14ac:dyDescent="0.25">
      <c r="E69">
        <v>2069</v>
      </c>
      <c r="F69" s="5">
        <v>3.5571999999999999E-2</v>
      </c>
      <c r="G69" s="5">
        <v>7.0000000000000007E-2</v>
      </c>
      <c r="H69" s="5">
        <f t="shared" si="35"/>
        <v>0.12000000000000001</v>
      </c>
      <c r="I69" s="5">
        <f t="shared" si="36"/>
        <v>1.1200000000000001</v>
      </c>
      <c r="J69">
        <f t="shared" si="37"/>
        <v>0.89285714285714279</v>
      </c>
      <c r="K69">
        <f t="shared" ref="K69" si="45">K68*J69</f>
        <v>1.4437927131512138E-3</v>
      </c>
      <c r="L69" s="2">
        <v>66</v>
      </c>
      <c r="M69" s="6">
        <v>1</v>
      </c>
      <c r="Q69" s="4">
        <f t="shared" ref="Q69" si="46">$C$8</f>
        <v>25</v>
      </c>
      <c r="R69">
        <f t="shared" si="28"/>
        <v>1000000</v>
      </c>
      <c r="S69">
        <f t="shared" si="29"/>
        <v>0</v>
      </c>
      <c r="U69">
        <f t="shared" si="38"/>
        <v>1</v>
      </c>
      <c r="V69">
        <f t="shared" si="39"/>
        <v>0.01</v>
      </c>
      <c r="W69">
        <f t="shared" si="40"/>
        <v>1.3081582776144193E-18</v>
      </c>
      <c r="X69">
        <f t="shared" si="41"/>
        <v>1.3081582776144193E-18</v>
      </c>
      <c r="Y69">
        <f t="shared" si="42"/>
        <v>1.3081582776144193E-20</v>
      </c>
      <c r="Z69">
        <f t="shared" si="43"/>
        <v>0</v>
      </c>
      <c r="AB69">
        <f t="shared" si="44"/>
        <v>-466.98319092594562</v>
      </c>
      <c r="AC69">
        <f t="shared" si="30"/>
        <v>0</v>
      </c>
      <c r="AE69">
        <f t="shared" si="31"/>
        <v>0</v>
      </c>
      <c r="AF69">
        <f t="shared" si="24"/>
        <v>0</v>
      </c>
      <c r="AG69">
        <f t="shared" si="24"/>
        <v>0</v>
      </c>
      <c r="AH69">
        <f t="shared" si="32"/>
        <v>-1.3081582776144192E-12</v>
      </c>
      <c r="AI69">
        <f t="shared" si="33"/>
        <v>-1.3081582776144192E-12</v>
      </c>
      <c r="AJ69">
        <f t="shared" si="34"/>
        <v>-466.98319092594562</v>
      </c>
      <c r="AK69">
        <f t="shared" si="22"/>
        <v>-32.688823364816194</v>
      </c>
      <c r="AL69">
        <f t="shared" si="26"/>
        <v>-499.67201429076312</v>
      </c>
      <c r="AN69">
        <f t="shared" si="27"/>
        <v>0</v>
      </c>
      <c r="AO69">
        <f t="shared" si="27"/>
        <v>0</v>
      </c>
      <c r="AP69">
        <f t="shared" si="27"/>
        <v>0</v>
      </c>
      <c r="AQ69">
        <f t="shared" si="27"/>
        <v>-1.8887093888681412E-15</v>
      </c>
      <c r="AR69">
        <f t="shared" si="27"/>
        <v>-1.8887093888681412E-15</v>
      </c>
      <c r="AS69">
        <f t="shared" si="27"/>
        <v>-0.67422692822298236</v>
      </c>
      <c r="AT69">
        <f t="shared" si="27"/>
        <v>-4.7195884975608761E-2</v>
      </c>
      <c r="AU69">
        <f t="shared" si="23"/>
        <v>-0.72142281319859292</v>
      </c>
      <c r="AW69">
        <v>66</v>
      </c>
      <c r="AX69">
        <f>IF(Z69&gt;0, (R69*SUMPRODUCT(K69:$K$98, X69:$X$98)-K69*$AZ$3)/Z69, 0)</f>
        <v>0</v>
      </c>
    </row>
    <row r="70" spans="5:50" x14ac:dyDescent="0.25">
      <c r="F70" s="5"/>
      <c r="G70" s="5"/>
      <c r="H70" s="5"/>
      <c r="I70" s="5"/>
      <c r="M70" s="6"/>
      <c r="Q70" s="4"/>
      <c r="AX70">
        <f>IF(Z70&gt;0, (R70*SUMPRODUCT(K70:$K$98, X70:$X$98)-K70*$AZ$3)/Z70, 0)</f>
        <v>0</v>
      </c>
    </row>
    <row r="71" spans="5:50" x14ac:dyDescent="0.25">
      <c r="F71" s="5"/>
      <c r="G71" s="5"/>
      <c r="H71" s="5"/>
      <c r="I71" s="5"/>
      <c r="M71" s="6"/>
      <c r="Q71" s="4"/>
      <c r="AN71" s="8">
        <f t="shared" ref="AN71:AU71" si="47">SUM(AN3:AN69)</f>
        <v>607093.37635058118</v>
      </c>
      <c r="AO71" s="8">
        <f t="shared" si="47"/>
        <v>-60709.337635058124</v>
      </c>
      <c r="AP71" s="8">
        <f t="shared" si="47"/>
        <v>-381.02265911640683</v>
      </c>
      <c r="AQ71" s="8">
        <f t="shared" si="47"/>
        <v>-288787.49270206527</v>
      </c>
      <c r="AR71" s="8">
        <f t="shared" si="47"/>
        <v>257215.52335434119</v>
      </c>
      <c r="AS71" s="8">
        <f t="shared" si="47"/>
        <v>-15360.326072870264</v>
      </c>
      <c r="AT71" s="8">
        <f t="shared" si="47"/>
        <v>2145.1846995682254</v>
      </c>
      <c r="AU71" s="8">
        <f t="shared" si="47"/>
        <v>244000.38198103919</v>
      </c>
      <c r="AX71">
        <f>IF(Z71&gt;0, (R71*SUMPRODUCT(K71:$K$98, X71:$X$98)-K71*$AZ$3)/Z71, 0)</f>
        <v>0</v>
      </c>
    </row>
    <row r="72" spans="5:50" x14ac:dyDescent="0.25">
      <c r="F72" s="5"/>
      <c r="G72" s="5"/>
      <c r="H72" s="5"/>
      <c r="I72" s="5"/>
      <c r="M72" s="6"/>
      <c r="Q72" s="4"/>
      <c r="AX72">
        <f>IF(Z72&gt;0, (R72*SUMPRODUCT(K72:$K$98, X72:$X$98)-K72*$AZ$3)/Z72, 0)</f>
        <v>0</v>
      </c>
    </row>
    <row r="73" spans="5:50" x14ac:dyDescent="0.25">
      <c r="F73" s="5"/>
      <c r="G73" s="5"/>
      <c r="H73" s="5"/>
      <c r="I73" s="5"/>
      <c r="M73" s="6"/>
      <c r="Q73" s="4"/>
      <c r="AX73">
        <f>IF(Z73&gt;0, (R73*SUMPRODUCT(K73:$K$98, X73:$X$98)-K73*$AZ$3)/Z73, 0)</f>
        <v>0</v>
      </c>
    </row>
    <row r="74" spans="5:50" x14ac:dyDescent="0.25">
      <c r="F74" s="5"/>
      <c r="G74" s="5"/>
      <c r="H74" s="5"/>
      <c r="I74" s="5"/>
      <c r="M74" s="6"/>
      <c r="Q74" s="4"/>
      <c r="AX74">
        <f>IF(Z74&gt;0, (R74*SUMPRODUCT(K74:$K$98, X74:$X$98)-K74*$AZ$3)/Z74, 0)</f>
        <v>0</v>
      </c>
    </row>
    <row r="75" spans="5:50" x14ac:dyDescent="0.25">
      <c r="F75" s="5"/>
      <c r="G75" s="5"/>
      <c r="H75" s="5"/>
      <c r="I75" s="5"/>
      <c r="M75" s="6"/>
      <c r="Q75" s="4"/>
      <c r="AX75">
        <f>IF(Z75&gt;0, (R75*SUMPRODUCT(K75:$K$98, X75:$X$98)-K75*$AZ$3)/Z75, 0)</f>
        <v>0</v>
      </c>
    </row>
    <row r="76" spans="5:50" x14ac:dyDescent="0.25">
      <c r="F76" s="5"/>
      <c r="G76" s="5"/>
      <c r="H76" s="5"/>
      <c r="I76" s="5"/>
      <c r="M76" s="6"/>
      <c r="Q76" s="4"/>
      <c r="AX76">
        <f>IF(Z76&gt;0, (R76*SUMPRODUCT(K76:$K$98, X76:$X$98)-K76*$AZ$3)/Z76, 0)</f>
        <v>0</v>
      </c>
    </row>
    <row r="77" spans="5:50" x14ac:dyDescent="0.25">
      <c r="F77" s="5"/>
      <c r="G77" s="5"/>
      <c r="H77" s="5"/>
      <c r="I77" s="5"/>
      <c r="M77" s="6"/>
      <c r="Q77" s="4"/>
      <c r="AX77">
        <f>IF(Z77&gt;0, (R77*SUMPRODUCT(K77:$K$98, X77:$X$98)-K77*$AZ$3)/Z77, 0)</f>
        <v>0</v>
      </c>
    </row>
    <row r="78" spans="5:50" x14ac:dyDescent="0.25">
      <c r="F78" s="5"/>
      <c r="G78" s="5"/>
      <c r="H78" s="5"/>
      <c r="I78" s="5"/>
      <c r="M78" s="6"/>
      <c r="Q78" s="4"/>
      <c r="AX78">
        <f>IF(Z78&gt;0, (R78*SUMPRODUCT(K78:$K$98, X78:$X$98)-K78*$AZ$3)/Z78, 0)</f>
        <v>0</v>
      </c>
    </row>
    <row r="79" spans="5:50" x14ac:dyDescent="0.25">
      <c r="F79" s="5"/>
      <c r="G79" s="5"/>
      <c r="H79" s="5"/>
      <c r="I79" s="5"/>
      <c r="M79" s="6"/>
      <c r="Q79" s="4"/>
      <c r="AX79">
        <f>IF(Z79&gt;0, (R79*SUMPRODUCT(K79:$K$98, X79:$X$98)-K79*$AZ$3)/Z79, 0)</f>
        <v>0</v>
      </c>
    </row>
    <row r="80" spans="5:50" x14ac:dyDescent="0.25">
      <c r="F80" s="5"/>
      <c r="G80" s="5"/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/>
      <c r="G81" s="5"/>
      <c r="H81" s="5"/>
      <c r="I81" s="5"/>
      <c r="M81" s="6"/>
      <c r="Q81" s="4"/>
      <c r="AX81">
        <f>IF(Z81&gt;0, (R81*SUMPRODUCT(K81:$K$98, X81:$X$98)-K81*$AZ$3)/Z81, 0)</f>
        <v>0</v>
      </c>
    </row>
    <row r="82" spans="2:50" x14ac:dyDescent="0.25">
      <c r="F82" s="5"/>
      <c r="G82" s="5"/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/>
      <c r="G83" s="5"/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/>
      <c r="G84" s="5"/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/>
      <c r="G85" s="5"/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/>
      <c r="G86" s="5"/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/>
      <c r="G87" s="5"/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/>
      <c r="G88" s="5"/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/>
      <c r="G89" s="5"/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/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/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/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/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/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/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/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/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/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71:AU71">
    <cfRule type="cellIs" dxfId="4" priority="1" operator="lessThan">
      <formula>0</formula>
    </cfRule>
  </conditionalFormatting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A2D269-8B8A-4CDE-BA1F-EA5EB664F27C}">
  <dimension ref="A1:AZ100"/>
  <sheetViews>
    <sheetView workbookViewId="0">
      <selection activeCell="M33" sqref="M33"/>
    </sheetView>
  </sheetViews>
  <sheetFormatPr defaultRowHeight="15" x14ac:dyDescent="0.25"/>
  <cols>
    <col min="3" max="3" width="9.28515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0</v>
      </c>
      <c r="Q1" t="s">
        <v>1</v>
      </c>
      <c r="W1" t="s">
        <v>2</v>
      </c>
      <c r="AB1" t="s">
        <v>46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f>'S.26.04.F'!C3*(1+C12)</f>
        <v>133598.52348020769</v>
      </c>
      <c r="K3">
        <v>1</v>
      </c>
      <c r="L3" s="2">
        <v>0</v>
      </c>
      <c r="O3">
        <f>$C$3</f>
        <v>133598.52348020769</v>
      </c>
      <c r="P3">
        <f>O3*C5</f>
        <v>13359.85234802077</v>
      </c>
      <c r="Q3" s="4">
        <f>B8</f>
        <v>200</v>
      </c>
      <c r="R3">
        <f t="shared" ref="R3:R66" si="0">$C$6</f>
        <v>2000000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133598.52348020769</v>
      </c>
      <c r="AF3">
        <f t="shared" ref="AF3:AG34" si="4">-$Z3*P3</f>
        <v>-13359.85234802077</v>
      </c>
      <c r="AG3">
        <f t="shared" si="4"/>
        <v>-200</v>
      </c>
      <c r="AH3">
        <f t="shared" ref="AH3:AH66" si="5">-X3*R3</f>
        <v>0</v>
      </c>
      <c r="AI3">
        <f t="shared" ref="AI3:AI34" si="6">SUM(AE3:AH3)</f>
        <v>120038.67113218692</v>
      </c>
      <c r="AJ3">
        <f t="shared" ref="AJ3:AJ66" si="7">AB3-AC3</f>
        <v>0</v>
      </c>
      <c r="AL3">
        <f t="shared" ref="AL3:AL34" si="8">SUM(AI3:AK3)</f>
        <v>120038.67113218692</v>
      </c>
      <c r="AN3">
        <f t="shared" ref="AN3:AU34" si="9">AE3*$K3</f>
        <v>133598.52348020769</v>
      </c>
      <c r="AO3">
        <f t="shared" si="9"/>
        <v>-13359.85234802077</v>
      </c>
      <c r="AP3">
        <f t="shared" si="9"/>
        <v>-200</v>
      </c>
      <c r="AQ3">
        <f t="shared" si="9"/>
        <v>0</v>
      </c>
      <c r="AR3">
        <f t="shared" si="9"/>
        <v>120038.67113218692</v>
      </c>
      <c r="AS3">
        <f t="shared" si="9"/>
        <v>0</v>
      </c>
      <c r="AT3">
        <f t="shared" si="9"/>
        <v>0</v>
      </c>
      <c r="AU3">
        <f t="shared" si="9"/>
        <v>120038.67113218692</v>
      </c>
      <c r="AW3">
        <v>0</v>
      </c>
      <c r="AX3">
        <f>IF(Z3&gt;0, (R3*SUMPRODUCT(K3:$K$98, X3:$X$98)-K3*$AZ$3)/Z3, 0)</f>
        <v>0</v>
      </c>
      <c r="AZ3">
        <f>C6*SUMPRODUCT(X4:X98, K4:K98)/1</f>
        <v>69786.734516798679</v>
      </c>
    </row>
    <row r="4" spans="1:52" x14ac:dyDescent="0.25">
      <c r="A4" t="s">
        <v>14</v>
      </c>
      <c r="C4" t="s">
        <v>37</v>
      </c>
      <c r="E4">
        <v>2004</v>
      </c>
      <c r="F4" s="5">
        <f t="array" ref="F4:F98">EconomicRates!C44:C138</f>
        <v>1.5900000000000001E-2</v>
      </c>
      <c r="G4" s="5">
        <f t="array" ref="G4:G98">EconomicRates!D44:D138</f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98">Mortalities!B2:B96</f>
        <v>1.784809E-3</v>
      </c>
      <c r="R4">
        <f t="shared" si="0"/>
        <v>2000000</v>
      </c>
      <c r="S4">
        <f t="shared" si="1"/>
        <v>4736.9191362455176</v>
      </c>
      <c r="U4">
        <f t="shared" ref="U4:U67" si="13">M4</f>
        <v>1.784809E-3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1.784809E-3</v>
      </c>
      <c r="Y4">
        <f t="shared" ref="Y4:Y67" si="17">V4*W4</f>
        <v>0.01</v>
      </c>
      <c r="Z4">
        <f t="shared" ref="Z4:Z67" si="18">MAX(0, W4-X4-Y4)</f>
        <v>0.98821519099999999</v>
      </c>
      <c r="AB4">
        <f t="shared" ref="AB4:AB67" si="19">AC3</f>
        <v>0</v>
      </c>
      <c r="AC4">
        <f t="shared" si="2"/>
        <v>4681.095448976419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-3569.6179999999999</v>
      </c>
      <c r="AI4">
        <f t="shared" si="6"/>
        <v>-3569.6179999999999</v>
      </c>
      <c r="AJ4">
        <f t="shared" si="7"/>
        <v>-4681.095448976419</v>
      </c>
      <c r="AK4">
        <f>G4*SUM(AB4, AE4:AF4)</f>
        <v>0</v>
      </c>
      <c r="AL4">
        <f t="shared" si="8"/>
        <v>-8250.7134489764194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-3330.1781882638306</v>
      </c>
      <c r="AR4">
        <f t="shared" si="9"/>
        <v>-3330.1781882638306</v>
      </c>
      <c r="AS4">
        <f t="shared" si="9"/>
        <v>-4367.100894651011</v>
      </c>
      <c r="AT4">
        <f t="shared" si="9"/>
        <v>0</v>
      </c>
      <c r="AU4">
        <f t="shared" si="9"/>
        <v>-7697.2790829148416</v>
      </c>
      <c r="AW4">
        <v>1</v>
      </c>
      <c r="AX4">
        <f>IF(Z4&gt;0, (R4*SUMPRODUCT(K4:$K$98, X4:$X$98)-K4*$AZ$3)/Z4, 0)</f>
        <v>4736.9191362455176</v>
      </c>
    </row>
    <row r="5" spans="1:52" x14ac:dyDescent="0.25">
      <c r="C5" s="2">
        <f>'S.26.04.A'!C5</f>
        <v>0.1</v>
      </c>
      <c r="E5">
        <v>2005</v>
      </c>
      <c r="F5" s="5">
        <v>3.6400000000000002E-2</v>
      </c>
      <c r="G5" s="5"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1.7924099999999999E-3</v>
      </c>
      <c r="Q5" s="4">
        <f t="shared" ref="Q5:Q68" si="21">$C$8</f>
        <v>25</v>
      </c>
      <c r="R5">
        <f t="shared" si="0"/>
        <v>2000000</v>
      </c>
      <c r="S5">
        <f t="shared" si="1"/>
        <v>6944.118075565435</v>
      </c>
      <c r="U5">
        <f t="shared" si="13"/>
        <v>1.7924099999999999E-3</v>
      </c>
      <c r="V5">
        <f t="shared" si="14"/>
        <v>0.01</v>
      </c>
      <c r="W5">
        <f t="shared" si="15"/>
        <v>0.98821519099999999</v>
      </c>
      <c r="X5">
        <f t="shared" si="16"/>
        <v>1.7712867905003099E-3</v>
      </c>
      <c r="Y5">
        <f t="shared" si="17"/>
        <v>9.8821519099999994E-3</v>
      </c>
      <c r="Z5">
        <f t="shared" si="18"/>
        <v>0.97656175229949971</v>
      </c>
      <c r="AB5">
        <f t="shared" si="19"/>
        <v>4681.095448976419</v>
      </c>
      <c r="AC5">
        <f t="shared" si="2"/>
        <v>6781.3601160488106</v>
      </c>
      <c r="AE5">
        <f t="shared" si="3"/>
        <v>0</v>
      </c>
      <c r="AF5">
        <f t="shared" si="4"/>
        <v>0</v>
      </c>
      <c r="AG5">
        <f t="shared" si="4"/>
        <v>-24.414043807487491</v>
      </c>
      <c r="AH5">
        <f t="shared" si="5"/>
        <v>-3542.5735810006199</v>
      </c>
      <c r="AI5">
        <f t="shared" si="6"/>
        <v>-3566.9876248081073</v>
      </c>
      <c r="AJ5">
        <f t="shared" si="7"/>
        <v>-2100.2646670723916</v>
      </c>
      <c r="AK5">
        <f>G5*SUM(AB5, AE5:AF5)</f>
        <v>191.92491340803318</v>
      </c>
      <c r="AL5">
        <f t="shared" si="8"/>
        <v>-5475.3273784724661</v>
      </c>
      <c r="AN5">
        <f t="shared" si="9"/>
        <v>0</v>
      </c>
      <c r="AO5">
        <f t="shared" si="9"/>
        <v>0</v>
      </c>
      <c r="AP5">
        <f t="shared" si="9"/>
        <v>-20.876644603586456</v>
      </c>
      <c r="AQ5">
        <f t="shared" si="9"/>
        <v>-3029.283072307866</v>
      </c>
      <c r="AR5">
        <f t="shared" si="9"/>
        <v>-3050.1597169114521</v>
      </c>
      <c r="AS5">
        <f t="shared" si="9"/>
        <v>-1795.9531560475434</v>
      </c>
      <c r="AT5">
        <f t="shared" si="9"/>
        <v>164.11653224628</v>
      </c>
      <c r="AU5">
        <f t="shared" si="9"/>
        <v>-4681.9963407127161</v>
      </c>
      <c r="AW5">
        <v>2</v>
      </c>
      <c r="AX5">
        <f>IF(Z5&gt;0, (R5*SUMPRODUCT(K5:$K$98, X5:$X$98)-K5*$AZ$3)/Z5, 0)</f>
        <v>6944.118075565435</v>
      </c>
    </row>
    <row r="6" spans="1:52" x14ac:dyDescent="0.25">
      <c r="A6" t="s">
        <v>16</v>
      </c>
      <c r="C6" s="2">
        <v>2000000</v>
      </c>
      <c r="E6">
        <v>2006</v>
      </c>
      <c r="F6" s="5">
        <v>5.8799999999999998E-2</v>
      </c>
      <c r="G6" s="5"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1.8014369999999999E-3</v>
      </c>
      <c r="Q6" s="4">
        <f t="shared" si="21"/>
        <v>25</v>
      </c>
      <c r="R6">
        <f t="shared" si="0"/>
        <v>2000000</v>
      </c>
      <c r="S6">
        <f t="shared" si="1"/>
        <v>9940.6417763680165</v>
      </c>
      <c r="U6">
        <f t="shared" si="13"/>
        <v>1.8014369999999999E-3</v>
      </c>
      <c r="V6">
        <f t="shared" si="14"/>
        <v>0.01</v>
      </c>
      <c r="W6">
        <f t="shared" si="15"/>
        <v>0.97656175229949971</v>
      </c>
      <c r="X6">
        <f t="shared" si="16"/>
        <v>1.7592144733771537E-3</v>
      </c>
      <c r="Y6">
        <f t="shared" si="17"/>
        <v>9.765617522994997E-3</v>
      </c>
      <c r="Z6">
        <f t="shared" si="18"/>
        <v>0.9650369203031276</v>
      </c>
      <c r="AB6">
        <f t="shared" si="19"/>
        <v>6781.3601160488106</v>
      </c>
      <c r="AC6">
        <f t="shared" si="2"/>
        <v>9593.0863257028032</v>
      </c>
      <c r="AE6">
        <f t="shared" si="3"/>
        <v>0</v>
      </c>
      <c r="AF6">
        <f t="shared" si="4"/>
        <v>0</v>
      </c>
      <c r="AG6">
        <f t="shared" si="4"/>
        <v>-24.125923007578191</v>
      </c>
      <c r="AH6">
        <f t="shared" si="5"/>
        <v>-3518.4289467543076</v>
      </c>
      <c r="AI6">
        <f t="shared" si="6"/>
        <v>-3542.5548697618856</v>
      </c>
      <c r="AJ6">
        <f t="shared" si="7"/>
        <v>-2811.7262096539926</v>
      </c>
      <c r="AK6">
        <f>G6*SUM(AB6, AE6:AF6)</f>
        <v>396.70956678885545</v>
      </c>
      <c r="AL6">
        <f t="shared" si="8"/>
        <v>-5957.5715126270225</v>
      </c>
      <c r="AN6">
        <f t="shared" si="9"/>
        <v>0</v>
      </c>
      <c r="AO6">
        <f t="shared" si="9"/>
        <v>0</v>
      </c>
      <c r="AP6">
        <f t="shared" si="9"/>
        <v>-18.61097897837243</v>
      </c>
      <c r="AQ6">
        <f t="shared" si="9"/>
        <v>-2714.1513775192402</v>
      </c>
      <c r="AR6">
        <f t="shared" si="9"/>
        <v>-2732.7623564976125</v>
      </c>
      <c r="AS6">
        <f t="shared" si="9"/>
        <v>-2168.9937982630636</v>
      </c>
      <c r="AT6">
        <f t="shared" si="9"/>
        <v>306.02573860935814</v>
      </c>
      <c r="AU6">
        <f t="shared" si="9"/>
        <v>-4595.7304161513175</v>
      </c>
      <c r="AW6">
        <v>3</v>
      </c>
      <c r="AX6">
        <f>IF(Z6&gt;0, (R6*SUMPRODUCT(K6:$K$98, X6:$X$98)-K6*$AZ$3)/Z6, 0)</f>
        <v>9940.6417763680165</v>
      </c>
    </row>
    <row r="7" spans="1:52" x14ac:dyDescent="0.25">
      <c r="A7" t="s">
        <v>15</v>
      </c>
      <c r="B7" t="s">
        <v>37</v>
      </c>
      <c r="C7" t="s">
        <v>47</v>
      </c>
      <c r="E7">
        <v>2007</v>
      </c>
      <c r="F7" s="5">
        <v>5.4699999999999999E-2</v>
      </c>
      <c r="G7" s="5"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1.8114139999999999E-3</v>
      </c>
      <c r="Q7" s="4">
        <f t="shared" si="21"/>
        <v>25</v>
      </c>
      <c r="R7">
        <f t="shared" si="0"/>
        <v>2000000</v>
      </c>
      <c r="S7">
        <f t="shared" si="1"/>
        <v>12303.275894228374</v>
      </c>
      <c r="U7">
        <f t="shared" si="13"/>
        <v>1.8114139999999999E-3</v>
      </c>
      <c r="V7">
        <f t="shared" si="14"/>
        <v>0.01</v>
      </c>
      <c r="W7">
        <f t="shared" si="15"/>
        <v>0.9650369203031276</v>
      </c>
      <c r="X7">
        <f t="shared" si="16"/>
        <v>1.7480813879539696E-3</v>
      </c>
      <c r="Y7">
        <f t="shared" si="17"/>
        <v>9.6503692030312765E-3</v>
      </c>
      <c r="Z7">
        <f t="shared" si="18"/>
        <v>0.95363846971214228</v>
      </c>
      <c r="AB7">
        <f t="shared" si="19"/>
        <v>9593.0863257028032</v>
      </c>
      <c r="AC7">
        <f t="shared" si="2"/>
        <v>11732.877196218236</v>
      </c>
      <c r="AE7">
        <f t="shared" si="3"/>
        <v>0</v>
      </c>
      <c r="AF7">
        <f t="shared" si="4"/>
        <v>0</v>
      </c>
      <c r="AG7">
        <f t="shared" si="4"/>
        <v>-23.840961742803557</v>
      </c>
      <c r="AH7">
        <f t="shared" si="5"/>
        <v>-3496.1627759079392</v>
      </c>
      <c r="AI7">
        <f t="shared" si="6"/>
        <v>-3520.003737650743</v>
      </c>
      <c r="AJ7">
        <f t="shared" si="7"/>
        <v>-2139.7908705154332</v>
      </c>
      <c r="AK7">
        <f>G7*SUM(AB7, AE7:AF7)</f>
        <v>471.0205385920076</v>
      </c>
      <c r="AL7">
        <f t="shared" si="8"/>
        <v>-5188.7740695741686</v>
      </c>
      <c r="AN7">
        <f t="shared" si="9"/>
        <v>0</v>
      </c>
      <c r="AO7">
        <f t="shared" si="9"/>
        <v>0</v>
      </c>
      <c r="AP7">
        <f t="shared" si="9"/>
        <v>-16.732924211367099</v>
      </c>
      <c r="AQ7">
        <f t="shared" si="9"/>
        <v>-2453.8031389412808</v>
      </c>
      <c r="AR7">
        <f t="shared" si="9"/>
        <v>-2470.5360631526482</v>
      </c>
      <c r="AS7">
        <f t="shared" si="9"/>
        <v>-1501.8252556576401</v>
      </c>
      <c r="AT7">
        <f t="shared" si="9"/>
        <v>330.58863393530828</v>
      </c>
      <c r="AU7">
        <f t="shared" si="9"/>
        <v>-3641.7726848749799</v>
      </c>
      <c r="AW7">
        <v>4</v>
      </c>
      <c r="AX7">
        <f>IF(Z7&gt;0, (R7*SUMPRODUCT(K7:$K$98, X7:$X$98)-K7*$AZ$3)/Z7, 0)</f>
        <v>12303.275894228374</v>
      </c>
    </row>
    <row r="8" spans="1:52" x14ac:dyDescent="0.25">
      <c r="B8" s="2">
        <f>'S.26.04.A'!B8</f>
        <v>200</v>
      </c>
      <c r="C8" s="2">
        <f>'S.26.04.A'!C8</f>
        <v>25</v>
      </c>
      <c r="E8">
        <v>2008</v>
      </c>
      <c r="F8" s="5">
        <v>2.2499999999999999E-2</v>
      </c>
      <c r="G8" s="5"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1.8237660000000001E-3</v>
      </c>
      <c r="Q8" s="4">
        <f t="shared" si="21"/>
        <v>25</v>
      </c>
      <c r="R8">
        <f t="shared" si="0"/>
        <v>2000000</v>
      </c>
      <c r="S8">
        <f t="shared" si="1"/>
        <v>13305.848134424032</v>
      </c>
      <c r="U8">
        <f t="shared" si="13"/>
        <v>1.8237660000000001E-3</v>
      </c>
      <c r="V8">
        <f t="shared" si="14"/>
        <v>0.01</v>
      </c>
      <c r="W8">
        <f t="shared" si="15"/>
        <v>0.95363846971214228</v>
      </c>
      <c r="X8">
        <f t="shared" si="16"/>
        <v>1.739213417353035E-3</v>
      </c>
      <c r="Y8">
        <f t="shared" si="17"/>
        <v>9.5363846971214233E-3</v>
      </c>
      <c r="Z8">
        <f t="shared" si="18"/>
        <v>0.94236287159766785</v>
      </c>
      <c r="AB8">
        <f t="shared" si="19"/>
        <v>11732.877196218236</v>
      </c>
      <c r="AC8">
        <f t="shared" si="2"/>
        <v>12538.937256998302</v>
      </c>
      <c r="AE8">
        <f t="shared" si="3"/>
        <v>0</v>
      </c>
      <c r="AF8">
        <f t="shared" si="4"/>
        <v>0</v>
      </c>
      <c r="AG8">
        <f t="shared" si="4"/>
        <v>-23.559071789941697</v>
      </c>
      <c r="AH8">
        <f t="shared" si="5"/>
        <v>-3478.4268347060702</v>
      </c>
      <c r="AI8">
        <f t="shared" si="6"/>
        <v>-3501.9859064960119</v>
      </c>
      <c r="AJ8">
        <f t="shared" si="7"/>
        <v>-806.06006078006612</v>
      </c>
      <c r="AK8">
        <f>G8*SUM(AB8, AE8:AF8)</f>
        <v>249.91028427944843</v>
      </c>
      <c r="AL8">
        <f t="shared" si="8"/>
        <v>-4058.1356829966298</v>
      </c>
      <c r="AN8">
        <f t="shared" si="9"/>
        <v>0</v>
      </c>
      <c r="AO8">
        <f t="shared" si="9"/>
        <v>0</v>
      </c>
      <c r="AP8">
        <f t="shared" si="9"/>
        <v>-15.434591646594008</v>
      </c>
      <c r="AQ8">
        <f t="shared" si="9"/>
        <v>-2278.8715211252224</v>
      </c>
      <c r="AR8">
        <f t="shared" si="9"/>
        <v>-2294.3061127718161</v>
      </c>
      <c r="AS8">
        <f t="shared" si="9"/>
        <v>-528.08565599264023</v>
      </c>
      <c r="AT8">
        <f t="shared" si="9"/>
        <v>163.72729878875481</v>
      </c>
      <c r="AU8">
        <f t="shared" si="9"/>
        <v>-2658.6644699757021</v>
      </c>
      <c r="AW8">
        <v>5</v>
      </c>
      <c r="AX8">
        <f>IF(Z8&gt;0, (R8*SUMPRODUCT(K8:$K$98, X8:$X$98)-K8*$AZ$3)/Z8, 0)</f>
        <v>13305.848134424032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1.843244E-3</v>
      </c>
      <c r="Q9" s="4">
        <f t="shared" si="21"/>
        <v>25</v>
      </c>
      <c r="R9">
        <f t="shared" si="0"/>
        <v>2000000</v>
      </c>
      <c r="S9">
        <f t="shared" si="1"/>
        <v>13617.376043465847</v>
      </c>
      <c r="U9">
        <f t="shared" si="13"/>
        <v>1.843244E-3</v>
      </c>
      <c r="V9">
        <f t="shared" si="14"/>
        <v>0.01</v>
      </c>
      <c r="W9">
        <f t="shared" si="15"/>
        <v>0.94236287159766785</v>
      </c>
      <c r="X9">
        <f t="shared" si="16"/>
        <v>1.7370047088951716E-3</v>
      </c>
      <c r="Y9">
        <f t="shared" si="17"/>
        <v>9.4236287159766789E-3</v>
      </c>
      <c r="Z9">
        <f t="shared" si="18"/>
        <v>0.93120223817279602</v>
      </c>
      <c r="AB9">
        <f t="shared" si="19"/>
        <v>12538.937256998302</v>
      </c>
      <c r="AC9">
        <f t="shared" si="2"/>
        <v>12680.53104971601</v>
      </c>
      <c r="AE9">
        <f t="shared" si="3"/>
        <v>0</v>
      </c>
      <c r="AF9">
        <f t="shared" si="4"/>
        <v>0</v>
      </c>
      <c r="AG9">
        <f t="shared" si="4"/>
        <v>-23.280055954319899</v>
      </c>
      <c r="AH9">
        <f t="shared" si="5"/>
        <v>-3474.0094177903434</v>
      </c>
      <c r="AI9">
        <f t="shared" si="6"/>
        <v>-3497.2894737446632</v>
      </c>
      <c r="AJ9">
        <f t="shared" si="7"/>
        <v>-141.5937927177074</v>
      </c>
      <c r="AK9">
        <f t="shared" ref="AK9:AK72" si="22">G9*SUM(AB9:AB9, AE9:AF9)</f>
        <v>73.979729816289989</v>
      </c>
      <c r="AL9">
        <f t="shared" si="8"/>
        <v>-3564.9035366460807</v>
      </c>
      <c r="AN9">
        <f t="shared" si="9"/>
        <v>0</v>
      </c>
      <c r="AO9">
        <f t="shared" si="9"/>
        <v>0</v>
      </c>
      <c r="AP9">
        <f t="shared" si="9"/>
        <v>-14.44435648421539</v>
      </c>
      <c r="AQ9">
        <f t="shared" si="9"/>
        <v>-2155.4858183566262</v>
      </c>
      <c r="AR9">
        <f t="shared" si="9"/>
        <v>-2169.9301748408416</v>
      </c>
      <c r="AS9">
        <f t="shared" si="9"/>
        <v>-87.853363496196806</v>
      </c>
      <c r="AT9">
        <f t="shared" si="9"/>
        <v>45.901504367911159</v>
      </c>
      <c r="AU9">
        <f t="shared" si="9"/>
        <v>-2211.8820339691274</v>
      </c>
      <c r="AW9">
        <v>6</v>
      </c>
      <c r="AX9">
        <f>IF(Z9&gt;0, (R9*SUMPRODUCT(K9:$K$98, X9:$X$98)-K9*$AZ$3)/Z9, 0)</f>
        <v>13617.376043465847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1.8660479999999999E-3</v>
      </c>
      <c r="Q10" s="4">
        <f t="shared" si="21"/>
        <v>25</v>
      </c>
      <c r="R10">
        <f t="shared" si="0"/>
        <v>2000000</v>
      </c>
      <c r="S10">
        <f t="shared" si="1"/>
        <v>13853.511950020975</v>
      </c>
      <c r="U10">
        <f t="shared" si="13"/>
        <v>1.8660479999999999E-3</v>
      </c>
      <c r="V10">
        <f t="shared" si="14"/>
        <v>0.01</v>
      </c>
      <c r="W10">
        <f t="shared" si="15"/>
        <v>0.93120223817279602</v>
      </c>
      <c r="X10">
        <f t="shared" si="16"/>
        <v>1.7376680741378696E-3</v>
      </c>
      <c r="Y10">
        <f t="shared" si="17"/>
        <v>9.3120223817279597E-3</v>
      </c>
      <c r="Z10">
        <f t="shared" si="18"/>
        <v>0.92015254771693011</v>
      </c>
      <c r="AB10">
        <f t="shared" si="19"/>
        <v>12680.53104971601</v>
      </c>
      <c r="AC10">
        <f t="shared" si="2"/>
        <v>12747.344315638737</v>
      </c>
      <c r="AE10">
        <f t="shared" si="3"/>
        <v>0</v>
      </c>
      <c r="AF10">
        <f t="shared" si="4"/>
        <v>0</v>
      </c>
      <c r="AG10">
        <f t="shared" si="4"/>
        <v>-23.003813692923252</v>
      </c>
      <c r="AH10">
        <f t="shared" si="5"/>
        <v>-3475.3361482757391</v>
      </c>
      <c r="AI10">
        <f t="shared" si="6"/>
        <v>-3498.3399619686625</v>
      </c>
      <c r="AJ10">
        <f t="shared" si="7"/>
        <v>-66.813265922726714</v>
      </c>
      <c r="AK10">
        <f t="shared" si="22"/>
        <v>51.990177303835644</v>
      </c>
      <c r="AL10">
        <f t="shared" si="8"/>
        <v>-3513.1630505875537</v>
      </c>
      <c r="AN10">
        <f t="shared" si="9"/>
        <v>0</v>
      </c>
      <c r="AO10">
        <f t="shared" si="9"/>
        <v>0</v>
      </c>
      <c r="AP10">
        <f t="shared" si="9"/>
        <v>-13.540422215012407</v>
      </c>
      <c r="AQ10">
        <f t="shared" si="9"/>
        <v>-2045.6398845390124</v>
      </c>
      <c r="AR10">
        <f t="shared" si="9"/>
        <v>-2059.180306754025</v>
      </c>
      <c r="AS10">
        <f t="shared" si="9"/>
        <v>-39.327384677781936</v>
      </c>
      <c r="AT10">
        <f t="shared" si="9"/>
        <v>30.602271480917732</v>
      </c>
      <c r="AU10">
        <f t="shared" si="9"/>
        <v>-2067.9054199508892</v>
      </c>
      <c r="AW10">
        <v>7</v>
      </c>
      <c r="AX10">
        <f>IF(Z10&gt;0, (R10*SUMPRODUCT(K10:$K$98, X10:$X$98)-K10*$AZ$3)/Z10, 0)</f>
        <v>13853.511950020975</v>
      </c>
    </row>
    <row r="11" spans="1:52" x14ac:dyDescent="0.25">
      <c r="A11" t="s">
        <v>33</v>
      </c>
      <c r="C11" s="12">
        <f>AU100</f>
        <v>42948.503301177174</v>
      </c>
      <c r="E11">
        <v>2011</v>
      </c>
      <c r="F11" s="5">
        <v>1.5E-3</v>
      </c>
      <c r="G11" s="5"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1.8888519999999999E-3</v>
      </c>
      <c r="Q11" s="4">
        <f t="shared" si="21"/>
        <v>25</v>
      </c>
      <c r="R11">
        <f t="shared" si="0"/>
        <v>2000000</v>
      </c>
      <c r="S11">
        <f t="shared" si="1"/>
        <v>14019.815280637282</v>
      </c>
      <c r="U11">
        <f t="shared" si="13"/>
        <v>1.8888519999999999E-3</v>
      </c>
      <c r="V11">
        <f t="shared" si="14"/>
        <v>0.01</v>
      </c>
      <c r="W11">
        <f t="shared" si="15"/>
        <v>0.92015254771693011</v>
      </c>
      <c r="X11">
        <f t="shared" si="16"/>
        <v>1.7380319800602189E-3</v>
      </c>
      <c r="Y11">
        <f t="shared" si="17"/>
        <v>9.2015254771693009E-3</v>
      </c>
      <c r="Z11">
        <f t="shared" si="18"/>
        <v>0.90921299025970059</v>
      </c>
      <c r="AB11">
        <f t="shared" si="19"/>
        <v>12747.344315638737</v>
      </c>
      <c r="AC11">
        <f t="shared" si="2"/>
        <v>12746.998174196866</v>
      </c>
      <c r="AE11">
        <f t="shared" si="3"/>
        <v>0</v>
      </c>
      <c r="AF11">
        <f t="shared" si="4"/>
        <v>0</v>
      </c>
      <c r="AG11">
        <f t="shared" si="4"/>
        <v>-22.730324756492514</v>
      </c>
      <c r="AH11">
        <f t="shared" si="5"/>
        <v>-3476.0639601204375</v>
      </c>
      <c r="AI11">
        <f t="shared" si="6"/>
        <v>-3498.7942848769299</v>
      </c>
      <c r="AJ11">
        <f t="shared" si="7"/>
        <v>0.34614144187071361</v>
      </c>
      <c r="AK11">
        <f t="shared" si="22"/>
        <v>30.593626357532965</v>
      </c>
      <c r="AL11">
        <f t="shared" si="8"/>
        <v>-3467.854517077526</v>
      </c>
      <c r="AN11">
        <f t="shared" si="9"/>
        <v>0</v>
      </c>
      <c r="AO11">
        <f t="shared" si="9"/>
        <v>0</v>
      </c>
      <c r="AP11">
        <f t="shared" si="9"/>
        <v>-12.713266951045814</v>
      </c>
      <c r="AQ11">
        <f t="shared" si="9"/>
        <v>-1944.1925945777739</v>
      </c>
      <c r="AR11">
        <f t="shared" si="9"/>
        <v>-1956.9058615288197</v>
      </c>
      <c r="AS11">
        <f t="shared" si="9"/>
        <v>0.19359989795417853</v>
      </c>
      <c r="AT11">
        <f t="shared" si="9"/>
        <v>17.111279449396019</v>
      </c>
      <c r="AU11">
        <f t="shared" si="9"/>
        <v>-1939.6009821814694</v>
      </c>
      <c r="AW11">
        <v>8</v>
      </c>
      <c r="AX11">
        <f>IF(Z11&gt;0, (R11*SUMPRODUCT(K11:$K$98, X11:$X$98)-K11*$AZ$3)/Z11, 0)</f>
        <v>14019.815280637282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1.917357E-3</v>
      </c>
      <c r="Q12" s="4">
        <f t="shared" si="21"/>
        <v>25</v>
      </c>
      <c r="R12">
        <f t="shared" si="0"/>
        <v>2000000</v>
      </c>
      <c r="S12">
        <f t="shared" si="1"/>
        <v>14184.167109271515</v>
      </c>
      <c r="U12">
        <f t="shared" si="13"/>
        <v>1.917357E-3</v>
      </c>
      <c r="V12">
        <f t="shared" si="14"/>
        <v>0.01</v>
      </c>
      <c r="W12">
        <f t="shared" si="15"/>
        <v>0.90921299025970059</v>
      </c>
      <c r="X12">
        <f t="shared" si="16"/>
        <v>1.7432858913653687E-3</v>
      </c>
      <c r="Y12">
        <f t="shared" si="17"/>
        <v>9.0921299025970067E-3</v>
      </c>
      <c r="Z12">
        <f t="shared" si="18"/>
        <v>0.89837757446573818</v>
      </c>
      <c r="AB12">
        <f t="shared" si="19"/>
        <v>12746.998174196866</v>
      </c>
      <c r="AC12">
        <f t="shared" si="2"/>
        <v>12742.737643444045</v>
      </c>
      <c r="AE12">
        <f t="shared" si="3"/>
        <v>0</v>
      </c>
      <c r="AF12">
        <f t="shared" si="4"/>
        <v>0</v>
      </c>
      <c r="AG12">
        <f t="shared" si="4"/>
        <v>-22.459439361643454</v>
      </c>
      <c r="AH12">
        <f t="shared" si="5"/>
        <v>-3486.5717827307376</v>
      </c>
      <c r="AI12">
        <f t="shared" si="6"/>
        <v>-3509.0312220923811</v>
      </c>
      <c r="AJ12">
        <f t="shared" si="7"/>
        <v>4.2605307528210687</v>
      </c>
      <c r="AK12">
        <f t="shared" si="22"/>
        <v>29.318095800652792</v>
      </c>
      <c r="AL12">
        <f t="shared" si="8"/>
        <v>-3475.4525955389072</v>
      </c>
      <c r="AN12">
        <f t="shared" si="9"/>
        <v>0</v>
      </c>
      <c r="AO12">
        <f t="shared" si="9"/>
        <v>0</v>
      </c>
      <c r="AP12">
        <f t="shared" si="9"/>
        <v>-11.937430780342011</v>
      </c>
      <c r="AQ12">
        <f t="shared" si="9"/>
        <v>-1853.1499672303598</v>
      </c>
      <c r="AR12">
        <f t="shared" si="9"/>
        <v>-1865.0873980107019</v>
      </c>
      <c r="AS12">
        <f t="shared" si="9"/>
        <v>2.2645173875612854</v>
      </c>
      <c r="AT12">
        <f t="shared" si="9"/>
        <v>15.582879590014786</v>
      </c>
      <c r="AU12">
        <f t="shared" si="9"/>
        <v>-1847.240001033126</v>
      </c>
      <c r="AW12">
        <v>9</v>
      </c>
      <c r="AX12">
        <f>IF(Z12&gt;0, (R12*SUMPRODUCT(K12:$K$98, X12:$X$98)-K12*$AZ$3)/Z12, 0)</f>
        <v>14184.167109271515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1.947287E-3</v>
      </c>
      <c r="Q13" s="4">
        <f t="shared" si="21"/>
        <v>25</v>
      </c>
      <c r="R13">
        <f t="shared" si="0"/>
        <v>2000000</v>
      </c>
      <c r="S13">
        <f t="shared" si="1"/>
        <v>14333.50099144681</v>
      </c>
      <c r="U13">
        <f t="shared" si="13"/>
        <v>1.947287E-3</v>
      </c>
      <c r="V13">
        <f t="shared" si="14"/>
        <v>0.01</v>
      </c>
      <c r="W13">
        <f t="shared" si="15"/>
        <v>0.89837757446573818</v>
      </c>
      <c r="X13">
        <f t="shared" si="16"/>
        <v>1.7493989718486639E-3</v>
      </c>
      <c r="Y13">
        <f t="shared" si="17"/>
        <v>8.983775744657382E-3</v>
      </c>
      <c r="Z13">
        <f t="shared" si="18"/>
        <v>0.88764439974923215</v>
      </c>
      <c r="AB13">
        <f t="shared" si="19"/>
        <v>12742.737643444045</v>
      </c>
      <c r="AC13">
        <f t="shared" si="2"/>
        <v>12723.051883857828</v>
      </c>
      <c r="AE13">
        <f t="shared" si="3"/>
        <v>0</v>
      </c>
      <c r="AF13">
        <f t="shared" si="4"/>
        <v>0</v>
      </c>
      <c r="AG13">
        <f t="shared" si="4"/>
        <v>-22.191109993730805</v>
      </c>
      <c r="AH13">
        <f t="shared" si="5"/>
        <v>-3498.7979436973278</v>
      </c>
      <c r="AI13">
        <f t="shared" si="6"/>
        <v>-3520.9890536910584</v>
      </c>
      <c r="AJ13">
        <f t="shared" si="7"/>
        <v>19.685759586216591</v>
      </c>
      <c r="AK13">
        <f t="shared" si="22"/>
        <v>25.485475286888089</v>
      </c>
      <c r="AL13">
        <f t="shared" si="8"/>
        <v>-3475.8178188179536</v>
      </c>
      <c r="AN13">
        <f t="shared" si="9"/>
        <v>0</v>
      </c>
      <c r="AO13">
        <f t="shared" si="9"/>
        <v>0</v>
      </c>
      <c r="AP13">
        <f t="shared" si="9"/>
        <v>-11.211797403770561</v>
      </c>
      <c r="AQ13">
        <f t="shared" si="9"/>
        <v>-1767.7265225824981</v>
      </c>
      <c r="AR13">
        <f t="shared" si="9"/>
        <v>-1778.9383199862687</v>
      </c>
      <c r="AS13">
        <f t="shared" si="9"/>
        <v>9.9459985680007907</v>
      </c>
      <c r="AT13">
        <f t="shared" si="9"/>
        <v>12.87623673336369</v>
      </c>
      <c r="AU13">
        <f t="shared" si="9"/>
        <v>-1756.1160846849041</v>
      </c>
      <c r="AW13">
        <v>10</v>
      </c>
      <c r="AX13">
        <f>IF(Z13&gt;0, (R13*SUMPRODUCT(K13:$K$98, X13:$X$98)-K13*$AZ$3)/Z13, 0)</f>
        <v>14333.50099144681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10"/>
        <v>5.1800000000000006E-2</v>
      </c>
      <c r="I14" s="5">
        <f t="shared" si="11"/>
        <v>1.0518000000000001</v>
      </c>
      <c r="J14">
        <f t="shared" si="12"/>
        <v>0.95075109336375729</v>
      </c>
      <c r="K14">
        <f t="shared" si="20"/>
        <v>0.48035581109819386</v>
      </c>
      <c r="L14" s="2">
        <v>11</v>
      </c>
      <c r="M14" s="6">
        <v>1.9819680000000002E-3</v>
      </c>
      <c r="Q14" s="4">
        <f t="shared" si="21"/>
        <v>25</v>
      </c>
      <c r="R14">
        <f t="shared" si="0"/>
        <v>2000000</v>
      </c>
      <c r="S14">
        <f t="shared" si="1"/>
        <v>14471.680109918012</v>
      </c>
      <c r="U14">
        <f t="shared" si="13"/>
        <v>1.9819680000000002E-3</v>
      </c>
      <c r="V14">
        <f t="shared" si="14"/>
        <v>0.01</v>
      </c>
      <c r="W14">
        <f t="shared" si="15"/>
        <v>0.88764439974923215</v>
      </c>
      <c r="X14">
        <f t="shared" si="16"/>
        <v>1.7592827956821864E-3</v>
      </c>
      <c r="Y14">
        <f t="shared" si="17"/>
        <v>8.8764439974923209E-3</v>
      </c>
      <c r="Z14">
        <f t="shared" si="18"/>
        <v>0.87700867295605767</v>
      </c>
      <c r="AB14">
        <f t="shared" si="19"/>
        <v>12723.051883857828</v>
      </c>
      <c r="AC14">
        <f t="shared" si="2"/>
        <v>12691.78896864377</v>
      </c>
      <c r="AE14">
        <f t="shared" si="3"/>
        <v>0</v>
      </c>
      <c r="AF14">
        <f t="shared" si="4"/>
        <v>0</v>
      </c>
      <c r="AG14">
        <f t="shared" si="4"/>
        <v>-21.92521682390144</v>
      </c>
      <c r="AH14">
        <f t="shared" si="5"/>
        <v>-3518.5655913643727</v>
      </c>
      <c r="AI14">
        <f t="shared" si="6"/>
        <v>-3540.4908081882741</v>
      </c>
      <c r="AJ14">
        <f t="shared" si="7"/>
        <v>31.262915214058012</v>
      </c>
      <c r="AK14">
        <f t="shared" si="22"/>
        <v>22.90149339094409</v>
      </c>
      <c r="AL14">
        <f t="shared" si="8"/>
        <v>-3486.3263995832722</v>
      </c>
      <c r="AN14">
        <f t="shared" si="9"/>
        <v>0</v>
      </c>
      <c r="AO14">
        <f t="shared" si="9"/>
        <v>0</v>
      </c>
      <c r="AP14">
        <f t="shared" si="9"/>
        <v>-10.531905310948943</v>
      </c>
      <c r="AQ14">
        <f t="shared" si="9"/>
        <v>-1690.1634285420294</v>
      </c>
      <c r="AR14">
        <f t="shared" si="9"/>
        <v>-1700.6953338529784</v>
      </c>
      <c r="AS14">
        <f t="shared" si="9"/>
        <v>15.017322994942901</v>
      </c>
      <c r="AT14">
        <f t="shared" si="9"/>
        <v>11.000865433166874</v>
      </c>
      <c r="AU14">
        <f t="shared" si="9"/>
        <v>-1674.6771454248687</v>
      </c>
      <c r="AW14">
        <v>11</v>
      </c>
      <c r="AX14">
        <f>IF(Z14&gt;0, (R14*SUMPRODUCT(K14:$K$98, X14:$X$98)-K14*$AZ$3)/Z14, 0)</f>
        <v>14471.680109918012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10"/>
        <v>5.4100000000000002E-2</v>
      </c>
      <c r="I15" s="5">
        <f t="shared" si="11"/>
        <v>1.0541</v>
      </c>
      <c r="J15">
        <f t="shared" si="12"/>
        <v>0.94867659614837296</v>
      </c>
      <c r="K15">
        <f t="shared" si="20"/>
        <v>0.45570231581272541</v>
      </c>
      <c r="L15" s="2">
        <v>12</v>
      </c>
      <c r="M15" s="6">
        <v>2.0299509999999999E-3</v>
      </c>
      <c r="Q15" s="4">
        <f t="shared" si="21"/>
        <v>25</v>
      </c>
      <c r="R15">
        <f t="shared" si="0"/>
        <v>2000000</v>
      </c>
      <c r="S15">
        <f t="shared" si="1"/>
        <v>14682.890621623663</v>
      </c>
      <c r="U15">
        <f t="shared" si="13"/>
        <v>2.0299509999999999E-3</v>
      </c>
      <c r="V15">
        <f t="shared" si="14"/>
        <v>0.01</v>
      </c>
      <c r="W15">
        <f t="shared" si="15"/>
        <v>0.87700867295605767</v>
      </c>
      <c r="X15">
        <f t="shared" si="16"/>
        <v>1.7802846326758221E-3</v>
      </c>
      <c r="Y15">
        <f t="shared" si="17"/>
        <v>8.7700867295605767E-3</v>
      </c>
      <c r="Z15">
        <f t="shared" si="18"/>
        <v>0.8664583015938212</v>
      </c>
      <c r="AB15">
        <f t="shared" si="19"/>
        <v>12691.78896864377</v>
      </c>
      <c r="AC15">
        <f t="shared" si="2"/>
        <v>12722.112470499884</v>
      </c>
      <c r="AE15">
        <f t="shared" si="3"/>
        <v>0</v>
      </c>
      <c r="AF15">
        <f t="shared" si="4"/>
        <v>0</v>
      </c>
      <c r="AG15">
        <f t="shared" si="4"/>
        <v>-21.661457539845529</v>
      </c>
      <c r="AH15">
        <f t="shared" si="5"/>
        <v>-3560.5692653516444</v>
      </c>
      <c r="AI15">
        <f t="shared" si="6"/>
        <v>-3582.2307228914901</v>
      </c>
      <c r="AJ15">
        <f t="shared" si="7"/>
        <v>-30.32350185611358</v>
      </c>
      <c r="AK15">
        <f t="shared" si="22"/>
        <v>52.036334771439464</v>
      </c>
      <c r="AL15">
        <f t="shared" si="8"/>
        <v>-3560.517889976164</v>
      </c>
      <c r="AN15">
        <f t="shared" si="9"/>
        <v>0</v>
      </c>
      <c r="AO15">
        <f t="shared" si="9"/>
        <v>0</v>
      </c>
      <c r="AP15">
        <f t="shared" si="9"/>
        <v>-9.8711763647866295</v>
      </c>
      <c r="AQ15">
        <f t="shared" si="9"/>
        <v>-1622.5596598323586</v>
      </c>
      <c r="AR15">
        <f t="shared" si="9"/>
        <v>-1632.4308361971455</v>
      </c>
      <c r="AS15">
        <f t="shared" si="9"/>
        <v>-13.818490019382436</v>
      </c>
      <c r="AT15">
        <f t="shared" si="9"/>
        <v>23.71307826175121</v>
      </c>
      <c r="AU15">
        <f t="shared" si="9"/>
        <v>-1622.5362479547766</v>
      </c>
      <c r="AW15">
        <v>12</v>
      </c>
      <c r="AX15">
        <f>IF(Z15&gt;0, (R15*SUMPRODUCT(K15:$K$98, X15:$X$98)-K15*$AZ$3)/Z15, 0)</f>
        <v>14682.890621623663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10"/>
        <v>5.7100000000000005E-2</v>
      </c>
      <c r="I16" s="5">
        <f t="shared" si="11"/>
        <v>1.0570999999999999</v>
      </c>
      <c r="J16">
        <f t="shared" si="12"/>
        <v>0.94598429666067552</v>
      </c>
      <c r="K16">
        <f t="shared" si="20"/>
        <v>0.43108723471074206</v>
      </c>
      <c r="L16" s="2">
        <v>13</v>
      </c>
      <c r="M16" s="6">
        <v>2.0855349999999999E-3</v>
      </c>
      <c r="Q16" s="4">
        <f t="shared" si="21"/>
        <v>25</v>
      </c>
      <c r="R16">
        <f t="shared" si="0"/>
        <v>2000000</v>
      </c>
      <c r="S16">
        <f t="shared" si="1"/>
        <v>14973.78300201025</v>
      </c>
      <c r="U16">
        <f t="shared" si="13"/>
        <v>2.0855349999999999E-3</v>
      </c>
      <c r="V16">
        <f t="shared" si="14"/>
        <v>0.01</v>
      </c>
      <c r="W16">
        <f t="shared" si="15"/>
        <v>0.8664583015938212</v>
      </c>
      <c r="X16">
        <f t="shared" si="16"/>
        <v>1.8070291140144699E-3</v>
      </c>
      <c r="Y16">
        <f t="shared" si="17"/>
        <v>8.6645830159382126E-3</v>
      </c>
      <c r="Z16">
        <f t="shared" si="18"/>
        <v>0.85598668946386858</v>
      </c>
      <c r="AB16">
        <f t="shared" si="19"/>
        <v>12722.112470499884</v>
      </c>
      <c r="AC16">
        <f t="shared" si="2"/>
        <v>12817.358940641101</v>
      </c>
      <c r="AE16">
        <f t="shared" si="3"/>
        <v>0</v>
      </c>
      <c r="AF16">
        <f t="shared" si="4"/>
        <v>0</v>
      </c>
      <c r="AG16">
        <f t="shared" si="4"/>
        <v>-21.399667236596713</v>
      </c>
      <c r="AH16">
        <f t="shared" si="5"/>
        <v>-3614.05822802894</v>
      </c>
      <c r="AI16">
        <f t="shared" si="6"/>
        <v>-3635.4578952655365</v>
      </c>
      <c r="AJ16">
        <f t="shared" si="7"/>
        <v>-95.246470141217287</v>
      </c>
      <c r="AK16">
        <f t="shared" si="22"/>
        <v>90.326998540549184</v>
      </c>
      <c r="AL16">
        <f t="shared" si="8"/>
        <v>-3640.3773668662047</v>
      </c>
      <c r="AN16">
        <f t="shared" si="9"/>
        <v>0</v>
      </c>
      <c r="AO16">
        <f t="shared" si="9"/>
        <v>0</v>
      </c>
      <c r="AP16">
        <f t="shared" si="9"/>
        <v>-9.2251233727545436</v>
      </c>
      <c r="AQ16">
        <f t="shared" si="9"/>
        <v>-1557.9743676046003</v>
      </c>
      <c r="AR16">
        <f t="shared" si="9"/>
        <v>-1567.1994909773546</v>
      </c>
      <c r="AS16">
        <f t="shared" si="9"/>
        <v>-41.059537429136626</v>
      </c>
      <c r="AT16">
        <f t="shared" si="9"/>
        <v>38.938816020566584</v>
      </c>
      <c r="AU16">
        <f t="shared" si="9"/>
        <v>-1569.3202123859248</v>
      </c>
      <c r="AW16">
        <v>13</v>
      </c>
      <c r="AX16">
        <f>IF(Z16&gt;0, (R16*SUMPRODUCT(K16:$K$98, X16:$X$98)-K16*$AZ$3)/Z16, 0)</f>
        <v>14973.78300201025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10"/>
        <v>6.3799999999999996E-2</v>
      </c>
      <c r="I17" s="5">
        <f t="shared" si="11"/>
        <v>1.0638000000000001</v>
      </c>
      <c r="J17">
        <f t="shared" si="12"/>
        <v>0.94002632073698056</v>
      </c>
      <c r="K17">
        <f t="shared" si="20"/>
        <v>0.40523334716181802</v>
      </c>
      <c r="L17" s="2">
        <v>14</v>
      </c>
      <c r="M17" s="6">
        <v>2.1420699999999998E-3</v>
      </c>
      <c r="Q17" s="4">
        <f t="shared" si="21"/>
        <v>25</v>
      </c>
      <c r="R17">
        <f t="shared" si="0"/>
        <v>2000000</v>
      </c>
      <c r="S17">
        <f t="shared" si="1"/>
        <v>15449.086339192019</v>
      </c>
      <c r="U17">
        <f t="shared" si="13"/>
        <v>2.1420699999999998E-3</v>
      </c>
      <c r="V17">
        <f t="shared" si="14"/>
        <v>0.01</v>
      </c>
      <c r="W17">
        <f t="shared" si="15"/>
        <v>0.85598668946386858</v>
      </c>
      <c r="X17">
        <f t="shared" si="16"/>
        <v>1.8335834078998688E-3</v>
      </c>
      <c r="Y17">
        <f t="shared" si="17"/>
        <v>8.5598668946386854E-3</v>
      </c>
      <c r="Z17">
        <f t="shared" si="18"/>
        <v>0.84559323916133</v>
      </c>
      <c r="AB17">
        <f t="shared" si="19"/>
        <v>12817.358940641101</v>
      </c>
      <c r="AC17">
        <f t="shared" si="2"/>
        <v>13063.642959640434</v>
      </c>
      <c r="AE17">
        <f t="shared" si="3"/>
        <v>0</v>
      </c>
      <c r="AF17">
        <f t="shared" si="4"/>
        <v>0</v>
      </c>
      <c r="AG17">
        <f t="shared" si="4"/>
        <v>-21.139830979033249</v>
      </c>
      <c r="AH17">
        <f t="shared" si="5"/>
        <v>-3667.1668157997374</v>
      </c>
      <c r="AI17">
        <f t="shared" si="6"/>
        <v>-3688.3066467787708</v>
      </c>
      <c r="AJ17">
        <f t="shared" si="7"/>
        <v>-246.28401899933306</v>
      </c>
      <c r="AK17">
        <f t="shared" si="22"/>
        <v>176.8795533808472</v>
      </c>
      <c r="AL17">
        <f t="shared" si="8"/>
        <v>-3757.7111123972568</v>
      </c>
      <c r="AN17">
        <f t="shared" si="9"/>
        <v>0</v>
      </c>
      <c r="AO17">
        <f t="shared" si="9"/>
        <v>0</v>
      </c>
      <c r="AP17">
        <f t="shared" si="9"/>
        <v>-8.5665644660687352</v>
      </c>
      <c r="AQ17">
        <f t="shared" si="9"/>
        <v>-1486.0582833672738</v>
      </c>
      <c r="AR17">
        <f t="shared" si="9"/>
        <v>-1494.6248478333425</v>
      </c>
      <c r="AS17">
        <f t="shared" si="9"/>
        <v>-99.802497371564513</v>
      </c>
      <c r="AT17">
        <f t="shared" si="9"/>
        <v>71.677493461008183</v>
      </c>
      <c r="AU17">
        <f t="shared" si="9"/>
        <v>-1522.7498517438989</v>
      </c>
      <c r="AW17">
        <v>14</v>
      </c>
      <c r="AX17">
        <f>IF(Z17&gt;0, (R17*SUMPRODUCT(K17:$K$98, X17:$X$98)-K17*$AZ$3)/Z17, 0)</f>
        <v>15449.086339192019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10"/>
        <v>7.1599999999999997E-2</v>
      </c>
      <c r="I18" s="5">
        <f t="shared" si="11"/>
        <v>1.0716000000000001</v>
      </c>
      <c r="J18">
        <f t="shared" si="12"/>
        <v>0.93318402388951094</v>
      </c>
      <c r="K18">
        <f t="shared" si="20"/>
        <v>0.3781572855186805</v>
      </c>
      <c r="L18" s="2">
        <v>15</v>
      </c>
      <c r="M18" s="6">
        <v>2.2014550000000002E-3</v>
      </c>
      <c r="Q18" s="4">
        <f t="shared" si="21"/>
        <v>25</v>
      </c>
      <c r="R18">
        <f t="shared" si="0"/>
        <v>2000000</v>
      </c>
      <c r="S18">
        <f t="shared" si="1"/>
        <v>16122.980055887827</v>
      </c>
      <c r="U18">
        <f t="shared" si="13"/>
        <v>2.2014550000000002E-3</v>
      </c>
      <c r="V18">
        <f t="shared" si="14"/>
        <v>0.01</v>
      </c>
      <c r="W18">
        <f t="shared" si="15"/>
        <v>0.84559323916133</v>
      </c>
      <c r="X18">
        <f t="shared" si="16"/>
        <v>1.8615354643179058E-3</v>
      </c>
      <c r="Y18">
        <f t="shared" si="17"/>
        <v>8.4559323916133002E-3</v>
      </c>
      <c r="Z18">
        <f t="shared" si="18"/>
        <v>0.83527577130539876</v>
      </c>
      <c r="AB18">
        <f t="shared" si="19"/>
        <v>13063.642959640434</v>
      </c>
      <c r="AC18">
        <f t="shared" si="2"/>
        <v>13467.134601923266</v>
      </c>
      <c r="AE18">
        <f t="shared" si="3"/>
        <v>0</v>
      </c>
      <c r="AF18">
        <f t="shared" si="4"/>
        <v>0</v>
      </c>
      <c r="AG18">
        <f t="shared" si="4"/>
        <v>-20.88189428263497</v>
      </c>
      <c r="AH18">
        <f t="shared" si="5"/>
        <v>-3723.0709286358115</v>
      </c>
      <c r="AI18">
        <f t="shared" si="6"/>
        <v>-3743.9528229184466</v>
      </c>
      <c r="AJ18">
        <f t="shared" si="7"/>
        <v>-403.49164228283189</v>
      </c>
      <c r="AK18">
        <f t="shared" si="22"/>
        <v>282.17468792823337</v>
      </c>
      <c r="AL18">
        <f t="shared" si="8"/>
        <v>-3865.2697772730457</v>
      </c>
      <c r="AN18">
        <f t="shared" si="9"/>
        <v>0</v>
      </c>
      <c r="AO18">
        <f t="shared" si="9"/>
        <v>0</v>
      </c>
      <c r="AP18">
        <f t="shared" si="9"/>
        <v>-7.8966404584092942</v>
      </c>
      <c r="AQ18">
        <f t="shared" si="9"/>
        <v>-1407.9063961664315</v>
      </c>
      <c r="AR18">
        <f t="shared" si="9"/>
        <v>-1415.8030366248408</v>
      </c>
      <c r="AS18">
        <f t="shared" si="9"/>
        <v>-152.58330417515015</v>
      </c>
      <c r="AT18">
        <f t="shared" si="9"/>
        <v>106.70641402902152</v>
      </c>
      <c r="AU18">
        <f t="shared" si="9"/>
        <v>-1461.6799267709698</v>
      </c>
      <c r="AW18">
        <v>15</v>
      </c>
      <c r="AX18">
        <f>IF(Z18&gt;0, (R18*SUMPRODUCT(K18:$K$98, X18:$X$98)-K18*$AZ$3)/Z18, 0)</f>
        <v>16122.980055887827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10"/>
        <v>7.2300000000000003E-2</v>
      </c>
      <c r="I19" s="5">
        <f t="shared" si="11"/>
        <v>1.0723</v>
      </c>
      <c r="J19">
        <f t="shared" si="12"/>
        <v>0.93257483913084027</v>
      </c>
      <c r="K19">
        <f t="shared" si="20"/>
        <v>0.3526599697087387</v>
      </c>
      <c r="L19" s="2">
        <v>16</v>
      </c>
      <c r="M19" s="6">
        <v>2.2708170000000001E-3</v>
      </c>
      <c r="Q19" s="4">
        <f t="shared" si="21"/>
        <v>25</v>
      </c>
      <c r="R19">
        <f t="shared" si="0"/>
        <v>2000000</v>
      </c>
      <c r="S19">
        <f t="shared" si="1"/>
        <v>16773.529967485676</v>
      </c>
      <c r="U19">
        <f t="shared" si="13"/>
        <v>2.2708170000000001E-3</v>
      </c>
      <c r="V19">
        <f t="shared" si="14"/>
        <v>0.01</v>
      </c>
      <c r="W19">
        <f t="shared" si="15"/>
        <v>0.83527577130539876</v>
      </c>
      <c r="X19">
        <f t="shared" si="16"/>
        <v>1.8967584211684117E-3</v>
      </c>
      <c r="Y19">
        <f t="shared" si="17"/>
        <v>8.352757713053988E-3</v>
      </c>
      <c r="Z19">
        <f t="shared" si="18"/>
        <v>0.82502625517117634</v>
      </c>
      <c r="AB19">
        <f t="shared" si="19"/>
        <v>13467.134601923266</v>
      </c>
      <c r="AC19">
        <f t="shared" si="2"/>
        <v>13838.60261507621</v>
      </c>
      <c r="AE19">
        <f t="shared" si="3"/>
        <v>0</v>
      </c>
      <c r="AF19">
        <f t="shared" si="4"/>
        <v>0</v>
      </c>
      <c r="AG19">
        <f t="shared" si="4"/>
        <v>-20.625656379279409</v>
      </c>
      <c r="AH19">
        <f t="shared" si="5"/>
        <v>-3793.5168423368232</v>
      </c>
      <c r="AI19">
        <f t="shared" si="6"/>
        <v>-3814.1424987161026</v>
      </c>
      <c r="AJ19">
        <f t="shared" si="7"/>
        <v>-371.46801315294397</v>
      </c>
      <c r="AK19">
        <f t="shared" si="22"/>
        <v>300.31710162288886</v>
      </c>
      <c r="AL19">
        <f t="shared" si="8"/>
        <v>-3885.2934102461577</v>
      </c>
      <c r="AN19">
        <f t="shared" si="9"/>
        <v>0</v>
      </c>
      <c r="AO19">
        <f t="shared" si="9"/>
        <v>0</v>
      </c>
      <c r="AP19">
        <f t="shared" si="9"/>
        <v>-7.2738433539395295</v>
      </c>
      <c r="AQ19">
        <f t="shared" si="9"/>
        <v>-1337.8215347080941</v>
      </c>
      <c r="AR19">
        <f t="shared" si="9"/>
        <v>-1345.0953780620337</v>
      </c>
      <c r="AS19">
        <f t="shared" si="9"/>
        <v>-131.00189826628258</v>
      </c>
      <c r="AT19">
        <f t="shared" si="9"/>
        <v>105.90981996134418</v>
      </c>
      <c r="AU19">
        <f t="shared" si="9"/>
        <v>-1370.1874563669721</v>
      </c>
      <c r="AW19">
        <v>16</v>
      </c>
      <c r="AX19">
        <f>IF(Z19&gt;0, (R19*SUMPRODUCT(K19:$K$98, X19:$X$98)-K19*$AZ$3)/Z19, 0)</f>
        <v>16773.529967485676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0.33449679380512065</v>
      </c>
      <c r="L20" s="2">
        <v>17</v>
      </c>
      <c r="M20" s="6">
        <v>2.3392280000000001E-3</v>
      </c>
      <c r="Q20" s="4">
        <f t="shared" si="21"/>
        <v>25</v>
      </c>
      <c r="R20">
        <f t="shared" si="0"/>
        <v>2000000</v>
      </c>
      <c r="S20">
        <f t="shared" si="1"/>
        <v>16896.847581525857</v>
      </c>
      <c r="U20">
        <f t="shared" si="13"/>
        <v>2.3392280000000001E-3</v>
      </c>
      <c r="V20">
        <f t="shared" si="14"/>
        <v>0.01</v>
      </c>
      <c r="W20">
        <f t="shared" si="15"/>
        <v>0.82502625517117634</v>
      </c>
      <c r="X20">
        <f t="shared" si="16"/>
        <v>1.9299245168315606E-3</v>
      </c>
      <c r="Y20">
        <f t="shared" si="17"/>
        <v>8.2502625517117643E-3</v>
      </c>
      <c r="Z20">
        <f t="shared" si="18"/>
        <v>0.81484606810263294</v>
      </c>
      <c r="AB20">
        <f t="shared" si="19"/>
        <v>13838.60261507621</v>
      </c>
      <c r="AC20">
        <f t="shared" si="2"/>
        <v>13768.329815135827</v>
      </c>
      <c r="AE20">
        <f t="shared" si="3"/>
        <v>0</v>
      </c>
      <c r="AF20">
        <f t="shared" si="4"/>
        <v>0</v>
      </c>
      <c r="AG20">
        <f t="shared" si="4"/>
        <v>-20.371151702565822</v>
      </c>
      <c r="AH20">
        <f t="shared" si="5"/>
        <v>-3859.8490336631212</v>
      </c>
      <c r="AI20">
        <f t="shared" si="6"/>
        <v>-3880.220185365687</v>
      </c>
      <c r="AJ20">
        <f t="shared" si="7"/>
        <v>70.272799940383265</v>
      </c>
      <c r="AK20">
        <f t="shared" si="22"/>
        <v>59.505991244827705</v>
      </c>
      <c r="AL20">
        <f t="shared" si="8"/>
        <v>-3750.441394180476</v>
      </c>
      <c r="AN20">
        <f t="shared" si="9"/>
        <v>0</v>
      </c>
      <c r="AO20">
        <f t="shared" si="9"/>
        <v>0</v>
      </c>
      <c r="AP20">
        <f t="shared" si="9"/>
        <v>-6.8140849306259925</v>
      </c>
      <c r="AQ20">
        <f t="shared" si="9"/>
        <v>-1291.1071263321073</v>
      </c>
      <c r="AR20">
        <f t="shared" si="9"/>
        <v>-1297.9212112627333</v>
      </c>
      <c r="AS20">
        <f t="shared" si="9"/>
        <v>23.506026271766874</v>
      </c>
      <c r="AT20">
        <f t="shared" si="9"/>
        <v>19.904563283590448</v>
      </c>
      <c r="AU20">
        <f t="shared" si="9"/>
        <v>-1254.510621707376</v>
      </c>
      <c r="AW20">
        <v>17</v>
      </c>
      <c r="AX20">
        <f>IF(Z20&gt;0, (R20*SUMPRODUCT(K20:$K$98, X20:$X$98)-K20*$AZ$3)/Z20, 0)</f>
        <v>16896.847581525857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10"/>
        <v>5.16E-2</v>
      </c>
      <c r="I21" s="5">
        <f t="shared" si="11"/>
        <v>1.0516000000000001</v>
      </c>
      <c r="J21">
        <f t="shared" si="12"/>
        <v>0.95093191327500948</v>
      </c>
      <c r="K21">
        <f t="shared" si="20"/>
        <v>0.31808367611745975</v>
      </c>
      <c r="L21" s="2">
        <v>18</v>
      </c>
      <c r="M21" s="6">
        <v>2.4176169999999999E-3</v>
      </c>
      <c r="Q21" s="4">
        <f t="shared" si="21"/>
        <v>25</v>
      </c>
      <c r="R21">
        <f t="shared" si="0"/>
        <v>2000000</v>
      </c>
      <c r="S21">
        <f t="shared" si="1"/>
        <v>16928.262691460593</v>
      </c>
      <c r="U21">
        <f t="shared" si="13"/>
        <v>2.4176169999999999E-3</v>
      </c>
      <c r="V21">
        <f t="shared" si="14"/>
        <v>0.01</v>
      </c>
      <c r="W21">
        <f t="shared" si="15"/>
        <v>0.81484606810263294</v>
      </c>
      <c r="X21">
        <f t="shared" si="16"/>
        <v>1.9699857066280829E-3</v>
      </c>
      <c r="Y21">
        <f t="shared" si="17"/>
        <v>8.1484606810263288E-3</v>
      </c>
      <c r="Z21">
        <f t="shared" si="18"/>
        <v>0.80472762171497847</v>
      </c>
      <c r="AB21">
        <f t="shared" si="19"/>
        <v>13768.329815135827</v>
      </c>
      <c r="AC21">
        <f t="shared" si="2"/>
        <v>13622.640575465484</v>
      </c>
      <c r="AE21">
        <f t="shared" si="3"/>
        <v>0</v>
      </c>
      <c r="AF21">
        <f t="shared" si="4"/>
        <v>0</v>
      </c>
      <c r="AG21">
        <f t="shared" si="4"/>
        <v>-20.118190542874462</v>
      </c>
      <c r="AH21">
        <f t="shared" si="5"/>
        <v>-3939.9714132561658</v>
      </c>
      <c r="AI21">
        <f t="shared" si="6"/>
        <v>-3960.0896037990401</v>
      </c>
      <c r="AJ21">
        <f t="shared" si="7"/>
        <v>145.68923967034243</v>
      </c>
      <c r="AK21">
        <f t="shared" si="22"/>
        <v>22.029327704217323</v>
      </c>
      <c r="AL21">
        <f t="shared" si="8"/>
        <v>-3792.3710364244803</v>
      </c>
      <c r="AN21">
        <f t="shared" si="9"/>
        <v>0</v>
      </c>
      <c r="AO21">
        <f t="shared" si="9"/>
        <v>0</v>
      </c>
      <c r="AP21">
        <f t="shared" si="9"/>
        <v>-6.3992680047090218</v>
      </c>
      <c r="AQ21">
        <f t="shared" si="9"/>
        <v>-1253.2405909262243</v>
      </c>
      <c r="AR21">
        <f t="shared" si="9"/>
        <v>-1259.6398589309333</v>
      </c>
      <c r="AS21">
        <f t="shared" si="9"/>
        <v>46.34136892510017</v>
      </c>
      <c r="AT21">
        <f t="shared" si="9"/>
        <v>7.0071695385536463</v>
      </c>
      <c r="AU21">
        <f t="shared" si="9"/>
        <v>-1206.2913204672795</v>
      </c>
      <c r="AW21">
        <v>18</v>
      </c>
      <c r="AX21">
        <f>IF(Z21&gt;0, (R21*SUMPRODUCT(K21:$K$98, X21:$X$98)-K21*$AZ$3)/Z21, 0)</f>
        <v>16928.262691460593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10"/>
        <v>7.1000000000000008E-2</v>
      </c>
      <c r="I22" s="5">
        <f t="shared" si="11"/>
        <v>1.071</v>
      </c>
      <c r="J22">
        <f t="shared" si="12"/>
        <v>0.93370681605975725</v>
      </c>
      <c r="K22">
        <f t="shared" si="20"/>
        <v>0.29699689646821636</v>
      </c>
      <c r="L22" s="2">
        <v>19</v>
      </c>
      <c r="M22" s="6">
        <v>2.502181E-3</v>
      </c>
      <c r="Q22" s="4">
        <f t="shared" si="21"/>
        <v>25</v>
      </c>
      <c r="R22">
        <f t="shared" si="0"/>
        <v>2000000</v>
      </c>
      <c r="S22">
        <f t="shared" si="1"/>
        <v>17417.33513599031</v>
      </c>
      <c r="U22">
        <f t="shared" si="13"/>
        <v>2.502181E-3</v>
      </c>
      <c r="V22">
        <f t="shared" si="14"/>
        <v>0.01</v>
      </c>
      <c r="W22">
        <f t="shared" si="15"/>
        <v>0.80472762171497847</v>
      </c>
      <c r="X22">
        <f t="shared" si="16"/>
        <v>2.0135741652304064E-3</v>
      </c>
      <c r="Y22">
        <f t="shared" si="17"/>
        <v>8.047276217149785E-3</v>
      </c>
      <c r="Z22">
        <f t="shared" si="18"/>
        <v>0.79466677133259833</v>
      </c>
      <c r="AB22">
        <f t="shared" si="19"/>
        <v>13622.640575465484</v>
      </c>
      <c r="AC22">
        <f t="shared" si="2"/>
        <v>13840.977477735241</v>
      </c>
      <c r="AE22">
        <f t="shared" si="3"/>
        <v>0</v>
      </c>
      <c r="AF22">
        <f t="shared" si="4"/>
        <v>0</v>
      </c>
      <c r="AG22">
        <f t="shared" si="4"/>
        <v>-19.866669283314959</v>
      </c>
      <c r="AH22">
        <f t="shared" si="5"/>
        <v>-4027.1483304608128</v>
      </c>
      <c r="AI22">
        <f t="shared" si="6"/>
        <v>-4047.0149997441276</v>
      </c>
      <c r="AJ22">
        <f t="shared" si="7"/>
        <v>-218.33690226975705</v>
      </c>
      <c r="AK22">
        <f t="shared" si="22"/>
        <v>286.07545208477518</v>
      </c>
      <c r="AL22">
        <f t="shared" si="8"/>
        <v>-3979.2764499291097</v>
      </c>
      <c r="AN22">
        <f t="shared" si="9"/>
        <v>0</v>
      </c>
      <c r="AO22">
        <f t="shared" si="9"/>
        <v>0</v>
      </c>
      <c r="AP22">
        <f t="shared" si="9"/>
        <v>-5.9003391203049871</v>
      </c>
      <c r="AQ22">
        <f t="shared" si="9"/>
        <v>-1196.0505557640204</v>
      </c>
      <c r="AR22">
        <f t="shared" si="9"/>
        <v>-1201.9508948843254</v>
      </c>
      <c r="AS22">
        <f t="shared" si="9"/>
        <v>-64.845382358602109</v>
      </c>
      <c r="AT22">
        <f t="shared" si="9"/>
        <v>84.96352142492016</v>
      </c>
      <c r="AU22">
        <f t="shared" si="9"/>
        <v>-1181.8327558180074</v>
      </c>
      <c r="AW22">
        <v>19</v>
      </c>
      <c r="AX22">
        <f>IF(Z22&gt;0, (R22*SUMPRODUCT(K22:$K$98, X22:$X$98)-K22*$AZ$3)/Z22, 0)</f>
        <v>17417.33513599031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0.26517580041805033</v>
      </c>
      <c r="L23" s="2">
        <v>20</v>
      </c>
      <c r="M23" s="6">
        <v>2.5943469999999999E-3</v>
      </c>
      <c r="Q23" s="4">
        <f t="shared" si="21"/>
        <v>25</v>
      </c>
      <c r="R23">
        <f t="shared" si="0"/>
        <v>2000000</v>
      </c>
      <c r="S23">
        <f t="shared" si="1"/>
        <v>18945.334841792537</v>
      </c>
      <c r="U23">
        <f t="shared" si="13"/>
        <v>2.5943469999999999E-3</v>
      </c>
      <c r="V23">
        <f t="shared" si="14"/>
        <v>0.01</v>
      </c>
      <c r="W23">
        <f t="shared" si="15"/>
        <v>0.79466677133259833</v>
      </c>
      <c r="X23">
        <f t="shared" si="16"/>
        <v>2.0616413542064124E-3</v>
      </c>
      <c r="Y23">
        <f t="shared" si="17"/>
        <v>7.9466677133259826E-3</v>
      </c>
      <c r="Z23">
        <f t="shared" si="18"/>
        <v>0.78465846226506597</v>
      </c>
      <c r="AB23">
        <f t="shared" si="19"/>
        <v>13840.977477735241</v>
      </c>
      <c r="AC23">
        <f t="shared" si="2"/>
        <v>14865.617304057709</v>
      </c>
      <c r="AE23">
        <f t="shared" si="3"/>
        <v>0</v>
      </c>
      <c r="AF23">
        <f t="shared" si="4"/>
        <v>0</v>
      </c>
      <c r="AG23">
        <f t="shared" si="4"/>
        <v>-19.61646155662665</v>
      </c>
      <c r="AH23">
        <f t="shared" si="5"/>
        <v>-4123.2827084128248</v>
      </c>
      <c r="AI23">
        <f t="shared" si="6"/>
        <v>-4142.8991699694516</v>
      </c>
      <c r="AJ23">
        <f t="shared" si="7"/>
        <v>-1024.6398263224673</v>
      </c>
      <c r="AK23">
        <f t="shared" si="22"/>
        <v>968.86842344146703</v>
      </c>
      <c r="AL23">
        <f t="shared" si="8"/>
        <v>-4198.6705728504521</v>
      </c>
      <c r="AN23">
        <f t="shared" si="9"/>
        <v>0</v>
      </c>
      <c r="AO23">
        <f t="shared" si="9"/>
        <v>0</v>
      </c>
      <c r="AP23">
        <f t="shared" si="9"/>
        <v>-5.2018108946483856</v>
      </c>
      <c r="AQ23">
        <f t="shared" si="9"/>
        <v>-1093.3947925532773</v>
      </c>
      <c r="AR23">
        <f t="shared" si="9"/>
        <v>-1098.5966034479256</v>
      </c>
      <c r="AS23">
        <f t="shared" si="9"/>
        <v>-271.70968608527238</v>
      </c>
      <c r="AT23">
        <f t="shared" si="9"/>
        <v>256.92045968586552</v>
      </c>
      <c r="AU23">
        <f t="shared" si="9"/>
        <v>-1113.3858298473326</v>
      </c>
      <c r="AW23">
        <v>20</v>
      </c>
      <c r="AX23">
        <f>IF(Z23&gt;0, (R23*SUMPRODUCT(K23:$K$98, X23:$X$98)-K23*$AZ$3)/Z23, 0)</f>
        <v>18945.334841792537</v>
      </c>
    </row>
    <row r="24" spans="5:50" x14ac:dyDescent="0.25">
      <c r="E24">
        <v>2024</v>
      </c>
      <c r="F24" s="5">
        <v>3.5571999999999999E-2</v>
      </c>
      <c r="G24"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0.23676410751611635</v>
      </c>
      <c r="L24" s="2">
        <v>21</v>
      </c>
      <c r="M24" s="6">
        <v>2.6922130000000002E-3</v>
      </c>
      <c r="Q24" s="4">
        <f t="shared" si="21"/>
        <v>25</v>
      </c>
      <c r="R24">
        <f t="shared" si="0"/>
        <v>2000000</v>
      </c>
      <c r="S24">
        <f t="shared" si="1"/>
        <v>20336.896581156925</v>
      </c>
      <c r="U24">
        <f t="shared" si="13"/>
        <v>2.6922130000000002E-3</v>
      </c>
      <c r="V24">
        <f t="shared" si="14"/>
        <v>0.01</v>
      </c>
      <c r="W24">
        <f t="shared" si="15"/>
        <v>0.78465846226506597</v>
      </c>
      <c r="X24">
        <f t="shared" si="16"/>
        <v>2.11246771267002E-3</v>
      </c>
      <c r="Y24">
        <f t="shared" si="17"/>
        <v>7.8465846226506604E-3</v>
      </c>
      <c r="Z24">
        <f t="shared" si="18"/>
        <v>0.77469940992974529</v>
      </c>
      <c r="AB24">
        <f t="shared" si="19"/>
        <v>14865.617304057709</v>
      </c>
      <c r="AC24">
        <f t="shared" si="2"/>
        <v>15754.981781224524</v>
      </c>
      <c r="AE24">
        <f t="shared" si="3"/>
        <v>0</v>
      </c>
      <c r="AF24">
        <f t="shared" si="4"/>
        <v>0</v>
      </c>
      <c r="AG24">
        <f t="shared" si="4"/>
        <v>-19.367485248243632</v>
      </c>
      <c r="AH24">
        <f t="shared" si="5"/>
        <v>-4224.9354253400397</v>
      </c>
      <c r="AI24">
        <f t="shared" si="6"/>
        <v>-4244.3029105882833</v>
      </c>
      <c r="AJ24">
        <f t="shared" si="7"/>
        <v>-889.36447716681505</v>
      </c>
      <c r="AK24">
        <f t="shared" si="22"/>
        <v>1040.5932112840396</v>
      </c>
      <c r="AL24">
        <f t="shared" si="8"/>
        <v>-4093.0741764710588</v>
      </c>
      <c r="AN24">
        <f t="shared" si="9"/>
        <v>0</v>
      </c>
      <c r="AO24">
        <f t="shared" si="9"/>
        <v>0</v>
      </c>
      <c r="AP24">
        <f t="shared" si="9"/>
        <v>-4.5855253596319523</v>
      </c>
      <c r="AQ24">
        <f t="shared" si="9"/>
        <v>-1000.3130652938579</v>
      </c>
      <c r="AR24">
        <f t="shared" si="9"/>
        <v>-1004.8985906534898</v>
      </c>
      <c r="AS24">
        <f t="shared" si="9"/>
        <v>-210.5695866929384</v>
      </c>
      <c r="AT24">
        <f t="shared" si="9"/>
        <v>246.37512295699514</v>
      </c>
      <c r="AU24">
        <f t="shared" si="9"/>
        <v>-969.09305438943318</v>
      </c>
      <c r="AW24">
        <v>21</v>
      </c>
      <c r="AX24">
        <f>IF(Z24&gt;0, (R24*SUMPRODUCT(K24:$K$98, X24:$X$98)-K24*$AZ$3)/Z24, 0)</f>
        <v>20336.896581156925</v>
      </c>
    </row>
    <row r="25" spans="5:50" x14ac:dyDescent="0.25">
      <c r="E25">
        <v>2025</v>
      </c>
      <c r="F25" s="5">
        <v>3.5571999999999999E-2</v>
      </c>
      <c r="G25"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0.21139652456796101</v>
      </c>
      <c r="L25" s="2">
        <v>22</v>
      </c>
      <c r="M25" s="6">
        <v>2.807183E-3</v>
      </c>
      <c r="Q25" s="4">
        <f t="shared" si="21"/>
        <v>25</v>
      </c>
      <c r="R25">
        <f t="shared" si="0"/>
        <v>2000000</v>
      </c>
      <c r="S25">
        <f t="shared" si="1"/>
        <v>21607.572563476067</v>
      </c>
      <c r="U25">
        <f t="shared" si="13"/>
        <v>2.807183E-3</v>
      </c>
      <c r="V25">
        <f t="shared" si="14"/>
        <v>0.01</v>
      </c>
      <c r="W25">
        <f t="shared" si="15"/>
        <v>0.77469940992974529</v>
      </c>
      <c r="X25">
        <f t="shared" si="16"/>
        <v>2.1747230136648123E-3</v>
      </c>
      <c r="Y25">
        <f t="shared" si="17"/>
        <v>7.7469940992974532E-3</v>
      </c>
      <c r="Z25">
        <f t="shared" si="18"/>
        <v>0.76477769281678298</v>
      </c>
      <c r="AB25">
        <f t="shared" si="19"/>
        <v>15754.981781224524</v>
      </c>
      <c r="AC25">
        <f t="shared" si="2"/>
        <v>16524.989492466448</v>
      </c>
      <c r="AE25">
        <f t="shared" si="3"/>
        <v>0</v>
      </c>
      <c r="AF25">
        <f t="shared" si="4"/>
        <v>0</v>
      </c>
      <c r="AG25">
        <f t="shared" si="4"/>
        <v>-19.119442320419573</v>
      </c>
      <c r="AH25">
        <f t="shared" si="5"/>
        <v>-4349.4460273296245</v>
      </c>
      <c r="AI25">
        <f t="shared" si="6"/>
        <v>-4368.5654696500442</v>
      </c>
      <c r="AJ25">
        <f t="shared" si="7"/>
        <v>-770.00771124192397</v>
      </c>
      <c r="AK25">
        <f t="shared" si="22"/>
        <v>1102.8487246857167</v>
      </c>
      <c r="AL25">
        <f t="shared" si="8"/>
        <v>-4035.7244562062515</v>
      </c>
      <c r="AN25">
        <f t="shared" si="9"/>
        <v>0</v>
      </c>
      <c r="AO25">
        <f t="shared" si="9"/>
        <v>0</v>
      </c>
      <c r="AP25">
        <f t="shared" si="9"/>
        <v>-4.0417836582142899</v>
      </c>
      <c r="AQ25">
        <f t="shared" si="9"/>
        <v>-919.45777397340737</v>
      </c>
      <c r="AR25">
        <f t="shared" si="9"/>
        <v>-923.49955763162166</v>
      </c>
      <c r="AS25">
        <f t="shared" si="9"/>
        <v>-162.77695404707282</v>
      </c>
      <c r="AT25">
        <f t="shared" si="9"/>
        <v>233.13838752276857</v>
      </c>
      <c r="AU25">
        <f t="shared" si="9"/>
        <v>-853.13812415592599</v>
      </c>
      <c r="AW25">
        <v>22</v>
      </c>
      <c r="AX25">
        <f>IF(Z25&gt;0, (R25*SUMPRODUCT(K25:$K$98, X25:$X$98)-K25*$AZ$3)/Z25, 0)</f>
        <v>21607.572563476067</v>
      </c>
    </row>
    <row r="26" spans="5:50" x14ac:dyDescent="0.25">
      <c r="E26">
        <v>2026</v>
      </c>
      <c r="F26" s="5">
        <v>3.5571999999999999E-2</v>
      </c>
      <c r="G26"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0.18874689693567948</v>
      </c>
      <c r="L26" s="2">
        <v>23</v>
      </c>
      <c r="M26" s="6">
        <v>2.939255E-3</v>
      </c>
      <c r="Q26" s="4">
        <f t="shared" si="21"/>
        <v>25</v>
      </c>
      <c r="R26">
        <f t="shared" si="0"/>
        <v>2000000</v>
      </c>
      <c r="S26">
        <f t="shared" si="1"/>
        <v>22766.703108311369</v>
      </c>
      <c r="U26">
        <f t="shared" si="13"/>
        <v>2.939255E-3</v>
      </c>
      <c r="V26">
        <f t="shared" si="14"/>
        <v>0.01</v>
      </c>
      <c r="W26">
        <f t="shared" si="15"/>
        <v>0.76477769281678298</v>
      </c>
      <c r="X26">
        <f t="shared" si="16"/>
        <v>2.2478766575001934E-3</v>
      </c>
      <c r="Y26">
        <f t="shared" si="17"/>
        <v>7.6477769281678301E-3</v>
      </c>
      <c r="Z26">
        <f t="shared" si="18"/>
        <v>0.75488203923111497</v>
      </c>
      <c r="AB26">
        <f t="shared" si="19"/>
        <v>16524.989492466448</v>
      </c>
      <c r="AC26">
        <f t="shared" si="2"/>
        <v>17186.175268971449</v>
      </c>
      <c r="AE26">
        <f t="shared" si="3"/>
        <v>0</v>
      </c>
      <c r="AF26">
        <f t="shared" si="4"/>
        <v>0</v>
      </c>
      <c r="AG26">
        <f t="shared" si="4"/>
        <v>-18.872050980777875</v>
      </c>
      <c r="AH26">
        <f t="shared" si="5"/>
        <v>-4495.7533150003865</v>
      </c>
      <c r="AI26">
        <f t="shared" si="6"/>
        <v>-4514.6253659811646</v>
      </c>
      <c r="AJ26">
        <f t="shared" si="7"/>
        <v>-661.18577650500083</v>
      </c>
      <c r="AK26">
        <f t="shared" si="22"/>
        <v>1156.7492644726515</v>
      </c>
      <c r="AL26">
        <f t="shared" si="8"/>
        <v>-4019.0618780135137</v>
      </c>
      <c r="AN26">
        <f t="shared" si="9"/>
        <v>0</v>
      </c>
      <c r="AO26">
        <f t="shared" si="9"/>
        <v>0</v>
      </c>
      <c r="AP26">
        <f t="shared" si="9"/>
        <v>-3.5620410614337703</v>
      </c>
      <c r="AQ26">
        <f t="shared" si="9"/>
        <v>-848.55948759461728</v>
      </c>
      <c r="AR26">
        <f t="shared" si="9"/>
        <v>-852.12152865605105</v>
      </c>
      <c r="AS26">
        <f t="shared" si="9"/>
        <v>-124.79676361332659</v>
      </c>
      <c r="AT26">
        <f t="shared" si="9"/>
        <v>218.33283420184259</v>
      </c>
      <c r="AU26">
        <f t="shared" si="9"/>
        <v>-758.58545806753511</v>
      </c>
      <c r="AW26">
        <v>23</v>
      </c>
      <c r="AX26">
        <f>IF(Z26&gt;0, (R26*SUMPRODUCT(K26:$K$98, X26:$X$98)-K26*$AZ$3)/Z26, 0)</f>
        <v>22766.703108311369</v>
      </c>
    </row>
    <row r="27" spans="5:50" x14ac:dyDescent="0.25">
      <c r="E27">
        <v>2027</v>
      </c>
      <c r="F27" s="5">
        <v>3.5571999999999999E-2</v>
      </c>
      <c r="G27"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0.16852401512114237</v>
      </c>
      <c r="L27" s="2">
        <v>24</v>
      </c>
      <c r="M27" s="6">
        <v>3.7729310000000002E-3</v>
      </c>
      <c r="Q27" s="4">
        <f t="shared" si="21"/>
        <v>25</v>
      </c>
      <c r="R27">
        <f t="shared" si="0"/>
        <v>2000000</v>
      </c>
      <c r="S27">
        <f t="shared" si="1"/>
        <v>23840.510229272808</v>
      </c>
      <c r="U27">
        <f t="shared" si="13"/>
        <v>3.7729310000000002E-3</v>
      </c>
      <c r="V27">
        <f t="shared" si="14"/>
        <v>0.01</v>
      </c>
      <c r="W27">
        <f t="shared" si="15"/>
        <v>0.75488203923111497</v>
      </c>
      <c r="X27">
        <f t="shared" si="16"/>
        <v>2.84811784715829E-3</v>
      </c>
      <c r="Y27">
        <f t="shared" si="17"/>
        <v>7.5488203923111501E-3</v>
      </c>
      <c r="Z27">
        <f t="shared" si="18"/>
        <v>0.74448510099164544</v>
      </c>
      <c r="AB27">
        <f t="shared" si="19"/>
        <v>17186.175268971449</v>
      </c>
      <c r="AC27">
        <f t="shared" si="2"/>
        <v>17748.904665732523</v>
      </c>
      <c r="AE27">
        <f t="shared" si="3"/>
        <v>0</v>
      </c>
      <c r="AF27">
        <f t="shared" si="4"/>
        <v>0</v>
      </c>
      <c r="AG27">
        <f t="shared" si="4"/>
        <v>-18.612127524791138</v>
      </c>
      <c r="AH27">
        <f t="shared" si="5"/>
        <v>-5696.2356943165796</v>
      </c>
      <c r="AI27">
        <f t="shared" si="6"/>
        <v>-5714.8478218413711</v>
      </c>
      <c r="AJ27">
        <f t="shared" si="7"/>
        <v>-562.7293967610749</v>
      </c>
      <c r="AK27">
        <f t="shared" si="22"/>
        <v>1203.0322688280014</v>
      </c>
      <c r="AL27">
        <f t="shared" si="8"/>
        <v>-5074.5449497744448</v>
      </c>
      <c r="AN27">
        <f t="shared" si="9"/>
        <v>0</v>
      </c>
      <c r="AO27">
        <f t="shared" si="9"/>
        <v>0</v>
      </c>
      <c r="AP27">
        <f t="shared" si="9"/>
        <v>-3.1365904604245318</v>
      </c>
      <c r="AQ27">
        <f t="shared" si="9"/>
        <v>-959.95251028259815</v>
      </c>
      <c r="AR27">
        <f t="shared" si="9"/>
        <v>-963.08910074302275</v>
      </c>
      <c r="AS27">
        <f t="shared" si="9"/>
        <v>-94.833417368874706</v>
      </c>
      <c r="AT27">
        <f t="shared" si="9"/>
        <v>202.73982826319232</v>
      </c>
      <c r="AU27">
        <f t="shared" si="9"/>
        <v>-855.18268984870519</v>
      </c>
      <c r="AW27">
        <v>24</v>
      </c>
      <c r="AX27">
        <f>IF(Z27&gt;0, (R27*SUMPRODUCT(K27:$K$98, X27:$X$98)-K27*$AZ$3)/Z27, 0)</f>
        <v>23840.510229272808</v>
      </c>
    </row>
    <row r="28" spans="5:50" x14ac:dyDescent="0.25">
      <c r="E28">
        <v>2028</v>
      </c>
      <c r="F28" s="5">
        <v>3.5571999999999999E-2</v>
      </c>
      <c r="G28"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0.15046787064387712</v>
      </c>
      <c r="L28" s="2">
        <v>25</v>
      </c>
      <c r="M28" s="6">
        <v>4.6883589999999996E-3</v>
      </c>
      <c r="Q28" s="4">
        <f t="shared" si="21"/>
        <v>25</v>
      </c>
      <c r="R28">
        <f t="shared" si="0"/>
        <v>2000000</v>
      </c>
      <c r="S28">
        <f t="shared" si="1"/>
        <v>24605.051513840164</v>
      </c>
      <c r="U28">
        <f t="shared" si="13"/>
        <v>4.6883589999999996E-3</v>
      </c>
      <c r="V28">
        <f t="shared" si="14"/>
        <v>0.01</v>
      </c>
      <c r="W28">
        <f t="shared" si="15"/>
        <v>0.74448510099164544</v>
      </c>
      <c r="X28">
        <f t="shared" si="16"/>
        <v>3.4904134236000894E-3</v>
      </c>
      <c r="Y28">
        <f t="shared" si="17"/>
        <v>7.4448510099164545E-3</v>
      </c>
      <c r="Z28">
        <f t="shared" si="18"/>
        <v>0.73354983655812889</v>
      </c>
      <c r="AB28">
        <f t="shared" si="19"/>
        <v>17748.904665732523</v>
      </c>
      <c r="AC28">
        <f t="shared" si="2"/>
        <v>18049.031516481795</v>
      </c>
      <c r="AE28">
        <f t="shared" si="3"/>
        <v>0</v>
      </c>
      <c r="AF28">
        <f t="shared" si="4"/>
        <v>0</v>
      </c>
      <c r="AG28">
        <f t="shared" si="4"/>
        <v>-18.338745913953222</v>
      </c>
      <c r="AH28">
        <f t="shared" si="5"/>
        <v>-6980.8268472001791</v>
      </c>
      <c r="AI28">
        <f t="shared" si="6"/>
        <v>-6999.1655931141322</v>
      </c>
      <c r="AJ28">
        <f t="shared" si="7"/>
        <v>-300.1268507492714</v>
      </c>
      <c r="AK28">
        <f t="shared" si="22"/>
        <v>1242.4233266012768</v>
      </c>
      <c r="AL28">
        <f t="shared" si="8"/>
        <v>-6056.8691172621266</v>
      </c>
      <c r="AN28">
        <f t="shared" si="9"/>
        <v>0</v>
      </c>
      <c r="AO28">
        <f t="shared" si="9"/>
        <v>0</v>
      </c>
      <c r="AP28">
        <f t="shared" si="9"/>
        <v>-2.7593920479516436</v>
      </c>
      <c r="AQ28">
        <f t="shared" si="9"/>
        <v>-1050.390151031821</v>
      </c>
      <c r="AR28">
        <f t="shared" si="9"/>
        <v>-1053.1495430797727</v>
      </c>
      <c r="AS28">
        <f t="shared" si="9"/>
        <v>-45.159448155295586</v>
      </c>
      <c r="AT28">
        <f t="shared" si="9"/>
        <v>186.94479239197642</v>
      </c>
      <c r="AU28">
        <f t="shared" si="9"/>
        <v>-911.36419884309191</v>
      </c>
      <c r="AW28">
        <v>25</v>
      </c>
      <c r="AX28">
        <f>IF(Z28&gt;0, (R28*SUMPRODUCT(K28:$K$98, X28:$X$98)-K28*$AZ$3)/Z28, 0)</f>
        <v>24605.051513840164</v>
      </c>
    </row>
    <row r="29" spans="5:50" x14ac:dyDescent="0.25">
      <c r="E29">
        <v>2029</v>
      </c>
      <c r="F29" s="5">
        <v>3.5571999999999999E-2</v>
      </c>
      <c r="G29"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0.13434631307489028</v>
      </c>
      <c r="L29" s="2">
        <v>26</v>
      </c>
      <c r="M29" s="6">
        <v>5.6712799999999999E-3</v>
      </c>
      <c r="Q29" s="4">
        <f t="shared" si="21"/>
        <v>25</v>
      </c>
      <c r="R29">
        <f t="shared" si="0"/>
        <v>2000000</v>
      </c>
      <c r="S29">
        <f t="shared" si="1"/>
        <v>25100.211223015922</v>
      </c>
      <c r="U29">
        <f t="shared" si="13"/>
        <v>5.6712799999999999E-3</v>
      </c>
      <c r="V29">
        <f t="shared" si="14"/>
        <v>0.01</v>
      </c>
      <c r="W29">
        <f t="shared" si="15"/>
        <v>0.73354983655812889</v>
      </c>
      <c r="X29">
        <f t="shared" si="16"/>
        <v>4.160166517075385E-3</v>
      </c>
      <c r="Y29">
        <f t="shared" si="17"/>
        <v>7.3354983655812894E-3</v>
      </c>
      <c r="Z29">
        <f t="shared" si="18"/>
        <v>0.72205417167547215</v>
      </c>
      <c r="AB29">
        <f t="shared" si="19"/>
        <v>18049.031516481795</v>
      </c>
      <c r="AC29">
        <f t="shared" si="2"/>
        <v>18123.712223514151</v>
      </c>
      <c r="AE29">
        <f t="shared" si="3"/>
        <v>0</v>
      </c>
      <c r="AF29">
        <f t="shared" si="4"/>
        <v>0</v>
      </c>
      <c r="AG29">
        <f t="shared" si="4"/>
        <v>-18.051354291886803</v>
      </c>
      <c r="AH29">
        <f t="shared" si="5"/>
        <v>-8320.3330341507699</v>
      </c>
      <c r="AI29">
        <f t="shared" si="6"/>
        <v>-8338.3843884426569</v>
      </c>
      <c r="AJ29">
        <f t="shared" si="7"/>
        <v>-74.680707032355713</v>
      </c>
      <c r="AK29">
        <f t="shared" si="22"/>
        <v>1263.4322061537257</v>
      </c>
      <c r="AL29">
        <f t="shared" si="8"/>
        <v>-7149.6328893212867</v>
      </c>
      <c r="AN29">
        <f t="shared" si="9"/>
        <v>0</v>
      </c>
      <c r="AO29">
        <f t="shared" si="9"/>
        <v>0</v>
      </c>
      <c r="AP29">
        <f t="shared" si="9"/>
        <v>-2.4251328951235886</v>
      </c>
      <c r="AQ29">
        <f t="shared" si="9"/>
        <v>-1117.8060666933711</v>
      </c>
      <c r="AR29">
        <f t="shared" si="9"/>
        <v>-1120.2311995884947</v>
      </c>
      <c r="AS29">
        <f t="shared" si="9"/>
        <v>-10.033077647623021</v>
      </c>
      <c r="AT29">
        <f t="shared" si="9"/>
        <v>169.73745871682775</v>
      </c>
      <c r="AU29">
        <f t="shared" si="9"/>
        <v>-960.52681851929003</v>
      </c>
      <c r="AW29">
        <v>26</v>
      </c>
      <c r="AX29">
        <f>IF(Z29&gt;0, (R29*SUMPRODUCT(K29:$K$98, X29:$X$98)-K29*$AZ$3)/Z29, 0)</f>
        <v>25100.211223015922</v>
      </c>
    </row>
    <row r="30" spans="5:50" x14ac:dyDescent="0.25">
      <c r="E30">
        <v>2030</v>
      </c>
      <c r="F30" s="5">
        <v>3.5571999999999999E-2</v>
      </c>
      <c r="G30"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0.11995206524543775</v>
      </c>
      <c r="L30" s="2">
        <v>27</v>
      </c>
      <c r="M30" s="6">
        <v>6.8024940000000001E-3</v>
      </c>
      <c r="Q30" s="4">
        <f t="shared" si="21"/>
        <v>25</v>
      </c>
      <c r="R30">
        <f t="shared" si="0"/>
        <v>2000000</v>
      </c>
      <c r="S30">
        <f t="shared" si="1"/>
        <v>25369.600097490951</v>
      </c>
      <c r="U30">
        <f t="shared" si="13"/>
        <v>6.8024940000000001E-3</v>
      </c>
      <c r="V30">
        <f t="shared" si="14"/>
        <v>0.01</v>
      </c>
      <c r="W30">
        <f t="shared" si="15"/>
        <v>0.72205417167547215</v>
      </c>
      <c r="X30">
        <f t="shared" si="16"/>
        <v>4.9117691704973696E-3</v>
      </c>
      <c r="Y30">
        <f t="shared" si="17"/>
        <v>7.220541716754722E-3</v>
      </c>
      <c r="Z30">
        <f t="shared" si="18"/>
        <v>0.70992186078822006</v>
      </c>
      <c r="AB30">
        <f t="shared" si="19"/>
        <v>18123.712223514151</v>
      </c>
      <c r="AC30">
        <f t="shared" si="2"/>
        <v>18010.433708663786</v>
      </c>
      <c r="AE30">
        <f t="shared" si="3"/>
        <v>0</v>
      </c>
      <c r="AF30">
        <f t="shared" si="4"/>
        <v>0</v>
      </c>
      <c r="AG30">
        <f t="shared" si="4"/>
        <v>-17.7480465197055</v>
      </c>
      <c r="AH30">
        <f t="shared" si="5"/>
        <v>-9823.538340994739</v>
      </c>
      <c r="AI30">
        <f t="shared" si="6"/>
        <v>-9841.2863875144449</v>
      </c>
      <c r="AJ30">
        <f t="shared" si="7"/>
        <v>113.27851485036445</v>
      </c>
      <c r="AK30">
        <f t="shared" si="22"/>
        <v>1268.6598556459905</v>
      </c>
      <c r="AL30">
        <f t="shared" si="8"/>
        <v>-8459.3480170180901</v>
      </c>
      <c r="AN30">
        <f t="shared" si="9"/>
        <v>0</v>
      </c>
      <c r="AO30">
        <f t="shared" si="9"/>
        <v>0</v>
      </c>
      <c r="AP30">
        <f t="shared" si="9"/>
        <v>-2.1289148341107786</v>
      </c>
      <c r="AQ30">
        <f t="shared" si="9"/>
        <v>-1178.3537120200601</v>
      </c>
      <c r="AR30">
        <f t="shared" si="9"/>
        <v>-1180.482626854171</v>
      </c>
      <c r="AS30">
        <f t="shared" si="9"/>
        <v>13.587991804237205</v>
      </c>
      <c r="AT30">
        <f t="shared" si="9"/>
        <v>152.17836977871551</v>
      </c>
      <c r="AU30">
        <f t="shared" si="9"/>
        <v>-1014.7162652712184</v>
      </c>
      <c r="AW30">
        <v>27</v>
      </c>
      <c r="AX30">
        <f>IF(Z30&gt;0, (R30*SUMPRODUCT(K30:$K$98, X30:$X$98)-K30*$AZ$3)/Z30, 0)</f>
        <v>25369.600097490951</v>
      </c>
    </row>
    <row r="31" spans="5:50" x14ac:dyDescent="0.25">
      <c r="E31">
        <v>2031</v>
      </c>
      <c r="F31" s="5">
        <v>3.5571999999999999E-2</v>
      </c>
      <c r="G31"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0.10710005825485512</v>
      </c>
      <c r="L31" s="2">
        <v>28</v>
      </c>
      <c r="M31" s="6">
        <v>8.090557E-3</v>
      </c>
      <c r="Q31" s="4">
        <f t="shared" si="21"/>
        <v>25</v>
      </c>
      <c r="R31">
        <f t="shared" si="0"/>
        <v>2000000</v>
      </c>
      <c r="S31">
        <f t="shared" si="1"/>
        <v>25433.243768845201</v>
      </c>
      <c r="U31">
        <f t="shared" si="13"/>
        <v>8.090557E-3</v>
      </c>
      <c r="V31">
        <f t="shared" si="14"/>
        <v>0.01</v>
      </c>
      <c r="W31">
        <f t="shared" si="15"/>
        <v>0.70992186078822006</v>
      </c>
      <c r="X31">
        <f t="shared" si="16"/>
        <v>5.7436632802531596E-3</v>
      </c>
      <c r="Y31">
        <f t="shared" si="17"/>
        <v>7.0992186078822003E-3</v>
      </c>
      <c r="Z31">
        <f t="shared" si="18"/>
        <v>0.69707897890008474</v>
      </c>
      <c r="AB31">
        <f t="shared" si="19"/>
        <v>18010.433708663786</v>
      </c>
      <c r="AC31">
        <f t="shared" si="2"/>
        <v>17728.979596503556</v>
      </c>
      <c r="AE31">
        <f t="shared" si="3"/>
        <v>0</v>
      </c>
      <c r="AF31">
        <f t="shared" si="4"/>
        <v>0</v>
      </c>
      <c r="AG31">
        <f t="shared" si="4"/>
        <v>-17.426974472502117</v>
      </c>
      <c r="AH31">
        <f t="shared" si="5"/>
        <v>-11487.326560506319</v>
      </c>
      <c r="AI31">
        <f t="shared" si="6"/>
        <v>-11504.753534978821</v>
      </c>
      <c r="AJ31">
        <f t="shared" si="7"/>
        <v>281.45411216023058</v>
      </c>
      <c r="AK31">
        <f t="shared" si="22"/>
        <v>1260.7303596064651</v>
      </c>
      <c r="AL31">
        <f t="shared" si="8"/>
        <v>-9962.5690632121259</v>
      </c>
      <c r="AN31">
        <f t="shared" si="9"/>
        <v>0</v>
      </c>
      <c r="AO31">
        <f t="shared" si="9"/>
        <v>0</v>
      </c>
      <c r="AP31">
        <f t="shared" si="9"/>
        <v>-1.8664299812108498</v>
      </c>
      <c r="AQ31">
        <f t="shared" si="9"/>
        <v>-1230.2933438227712</v>
      </c>
      <c r="AR31">
        <f t="shared" si="9"/>
        <v>-1232.1597738039823</v>
      </c>
      <c r="AS31">
        <f t="shared" si="9"/>
        <v>30.143751808429222</v>
      </c>
      <c r="AT31">
        <f t="shared" si="9"/>
        <v>135.02429495751684</v>
      </c>
      <c r="AU31">
        <f t="shared" si="9"/>
        <v>-1066.9917270380361</v>
      </c>
      <c r="AW31">
        <v>28</v>
      </c>
      <c r="AX31">
        <f>IF(Z31&gt;0, (R31*SUMPRODUCT(K31:$K$98, X31:$X$98)-K31*$AZ$3)/Z31, 0)</f>
        <v>25433.243768845201</v>
      </c>
    </row>
    <row r="32" spans="5:50" x14ac:dyDescent="0.25">
      <c r="E32">
        <v>2032</v>
      </c>
      <c r="F32" s="5">
        <v>3.5571999999999999E-2</v>
      </c>
      <c r="G32"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9.562505201326349E-2</v>
      </c>
      <c r="L32" s="2">
        <v>29</v>
      </c>
      <c r="M32" s="6">
        <v>9.5159809999999997E-3</v>
      </c>
      <c r="Q32" s="4">
        <f t="shared" si="21"/>
        <v>25</v>
      </c>
      <c r="R32">
        <f t="shared" si="0"/>
        <v>2000000</v>
      </c>
      <c r="S32">
        <f t="shared" si="1"/>
        <v>25311.086081604972</v>
      </c>
      <c r="U32">
        <f t="shared" si="13"/>
        <v>9.5159809999999997E-3</v>
      </c>
      <c r="V32">
        <f t="shared" si="14"/>
        <v>0.01</v>
      </c>
      <c r="W32">
        <f t="shared" si="15"/>
        <v>0.69707897890008474</v>
      </c>
      <c r="X32">
        <f t="shared" si="16"/>
        <v>6.6333903187126069E-3</v>
      </c>
      <c r="Y32">
        <f t="shared" si="17"/>
        <v>6.970789789000848E-3</v>
      </c>
      <c r="Z32">
        <f t="shared" si="18"/>
        <v>0.68347479879237127</v>
      </c>
      <c r="AB32">
        <f t="shared" si="19"/>
        <v>17728.979596503556</v>
      </c>
      <c r="AC32">
        <f t="shared" si="2"/>
        <v>17299.489466841347</v>
      </c>
      <c r="AE32">
        <f t="shared" si="3"/>
        <v>0</v>
      </c>
      <c r="AF32">
        <f t="shared" si="4"/>
        <v>0</v>
      </c>
      <c r="AG32">
        <f t="shared" si="4"/>
        <v>-17.086869969809282</v>
      </c>
      <c r="AH32">
        <f t="shared" si="5"/>
        <v>-13266.780637425214</v>
      </c>
      <c r="AI32">
        <f t="shared" si="6"/>
        <v>-13283.867507395023</v>
      </c>
      <c r="AJ32">
        <f t="shared" si="7"/>
        <v>429.49012966220835</v>
      </c>
      <c r="AK32">
        <f t="shared" si="22"/>
        <v>1241.028571755249</v>
      </c>
      <c r="AL32">
        <f t="shared" si="8"/>
        <v>-11613.348805977566</v>
      </c>
      <c r="AN32">
        <f t="shared" si="9"/>
        <v>0</v>
      </c>
      <c r="AO32">
        <f t="shared" si="9"/>
        <v>0</v>
      </c>
      <c r="AP32">
        <f t="shared" si="9"/>
        <v>-1.6339328296068825</v>
      </c>
      <c r="AQ32">
        <f t="shared" si="9"/>
        <v>-1268.6365885023431</v>
      </c>
      <c r="AR32">
        <f t="shared" si="9"/>
        <v>-1270.27052133195</v>
      </c>
      <c r="AS32">
        <f t="shared" si="9"/>
        <v>41.070015988131956</v>
      </c>
      <c r="AT32">
        <f t="shared" si="9"/>
        <v>118.67342172404179</v>
      </c>
      <c r="AU32">
        <f t="shared" si="9"/>
        <v>-1110.5270836197762</v>
      </c>
      <c r="AW32">
        <v>29</v>
      </c>
      <c r="AX32">
        <f>IF(Z32&gt;0, (R32*SUMPRODUCT(K32:$K$98, X32:$X$98)-K32*$AZ$3)/Z32, 0)</f>
        <v>25311.086081604972</v>
      </c>
    </row>
    <row r="33" spans="5:50" x14ac:dyDescent="0.25">
      <c r="E33">
        <v>2033</v>
      </c>
      <c r="F33" s="5">
        <v>3.5571999999999999E-2</v>
      </c>
      <c r="G33"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8.5379510726128108E-2</v>
      </c>
      <c r="L33" s="2">
        <v>30</v>
      </c>
      <c r="M33" s="6">
        <v>1.1135328E-2</v>
      </c>
      <c r="Q33" s="4">
        <f t="shared" si="21"/>
        <v>25</v>
      </c>
      <c r="R33">
        <f t="shared" si="0"/>
        <v>2000000</v>
      </c>
      <c r="S33">
        <f t="shared" si="1"/>
        <v>25030.0769765634</v>
      </c>
      <c r="U33">
        <f t="shared" si="13"/>
        <v>1.1135328E-2</v>
      </c>
      <c r="V33">
        <f t="shared" si="14"/>
        <v>0.01</v>
      </c>
      <c r="W33">
        <f t="shared" si="15"/>
        <v>0.68347479879237127</v>
      </c>
      <c r="X33">
        <f t="shared" si="16"/>
        <v>7.6107160642870583E-3</v>
      </c>
      <c r="Y33">
        <f t="shared" si="17"/>
        <v>6.8347479879237128E-3</v>
      </c>
      <c r="Z33">
        <f t="shared" si="18"/>
        <v>0.66902933474016046</v>
      </c>
      <c r="AB33">
        <f t="shared" si="19"/>
        <v>17299.489466841347</v>
      </c>
      <c r="AC33">
        <f t="shared" si="2"/>
        <v>16745.855748125217</v>
      </c>
      <c r="AE33">
        <f t="shared" si="3"/>
        <v>0</v>
      </c>
      <c r="AF33">
        <f t="shared" si="4"/>
        <v>0</v>
      </c>
      <c r="AG33">
        <f t="shared" si="4"/>
        <v>-16.725733368504013</v>
      </c>
      <c r="AH33">
        <f t="shared" si="5"/>
        <v>-15221.432128574117</v>
      </c>
      <c r="AI33">
        <f t="shared" si="6"/>
        <v>-15238.157861942622</v>
      </c>
      <c r="AJ33">
        <f t="shared" si="7"/>
        <v>553.63371871612981</v>
      </c>
      <c r="AK33">
        <f t="shared" si="22"/>
        <v>1210.9642626788943</v>
      </c>
      <c r="AL33">
        <f t="shared" si="8"/>
        <v>-13473.559880547598</v>
      </c>
      <c r="AN33">
        <f t="shared" si="9"/>
        <v>0</v>
      </c>
      <c r="AO33">
        <f t="shared" si="9"/>
        <v>0</v>
      </c>
      <c r="AP33">
        <f t="shared" si="9"/>
        <v>-1.4280349315385472</v>
      </c>
      <c r="AQ33">
        <f t="shared" si="9"/>
        <v>-1299.5984276886247</v>
      </c>
      <c r="AR33">
        <f t="shared" si="9"/>
        <v>-1301.0264626201633</v>
      </c>
      <c r="AS33">
        <f t="shared" si="9"/>
        <v>47.268976025469996</v>
      </c>
      <c r="AT33">
        <f t="shared" si="9"/>
        <v>103.39153625435047</v>
      </c>
      <c r="AU33">
        <f t="shared" si="9"/>
        <v>-1150.365950340343</v>
      </c>
      <c r="AW33">
        <v>30</v>
      </c>
      <c r="AX33">
        <f>IF(Z33&gt;0, (R33*SUMPRODUCT(K33:$K$98, X33:$X$98)-K33*$AZ$3)/Z33, 0)</f>
        <v>25030.0769765634</v>
      </c>
    </row>
    <row r="34" spans="5:50" x14ac:dyDescent="0.25">
      <c r="E34">
        <v>2034</v>
      </c>
      <c r="F34" s="5">
        <v>3.5571999999999999E-2</v>
      </c>
      <c r="G34"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7.6231706005471522E-2</v>
      </c>
      <c r="L34" s="2">
        <v>31</v>
      </c>
      <c r="M34" s="6">
        <v>1.2969985999999999E-2</v>
      </c>
      <c r="Q34" s="4">
        <f t="shared" si="21"/>
        <v>25</v>
      </c>
      <c r="R34">
        <f t="shared" si="0"/>
        <v>2000000</v>
      </c>
      <c r="S34">
        <f t="shared" si="1"/>
        <v>24606.997394113736</v>
      </c>
      <c r="U34">
        <f t="shared" si="13"/>
        <v>1.2969985999999999E-2</v>
      </c>
      <c r="V34">
        <f t="shared" si="14"/>
        <v>0.01</v>
      </c>
      <c r="W34">
        <f t="shared" si="15"/>
        <v>0.66902933474016046</v>
      </c>
      <c r="X34">
        <f t="shared" si="16"/>
        <v>8.6773011051691946E-3</v>
      </c>
      <c r="Y34">
        <f t="shared" si="17"/>
        <v>6.6902933474016048E-3</v>
      </c>
      <c r="Z34">
        <f t="shared" si="18"/>
        <v>0.65366174028758972</v>
      </c>
      <c r="AB34">
        <f t="shared" si="19"/>
        <v>16745.855748125217</v>
      </c>
      <c r="AC34">
        <f t="shared" si="2"/>
        <v>16084.65273988857</v>
      </c>
      <c r="AE34">
        <f t="shared" si="3"/>
        <v>0</v>
      </c>
      <c r="AF34">
        <f t="shared" si="4"/>
        <v>0</v>
      </c>
      <c r="AG34">
        <f t="shared" si="4"/>
        <v>-16.341543507189744</v>
      </c>
      <c r="AH34">
        <f t="shared" si="5"/>
        <v>-17354.602210338388</v>
      </c>
      <c r="AI34">
        <f t="shared" si="6"/>
        <v>-17370.943753845579</v>
      </c>
      <c r="AJ34">
        <f t="shared" si="7"/>
        <v>661.20300823664729</v>
      </c>
      <c r="AK34">
        <f t="shared" si="22"/>
        <v>1172.2099023687654</v>
      </c>
      <c r="AL34">
        <f t="shared" si="8"/>
        <v>-15537.530843240165</v>
      </c>
      <c r="AN34">
        <f t="shared" si="9"/>
        <v>0</v>
      </c>
      <c r="AO34">
        <f t="shared" si="9"/>
        <v>0</v>
      </c>
      <c r="AP34">
        <f t="shared" si="9"/>
        <v>-1.2457437403157106</v>
      </c>
      <c r="AQ34">
        <f t="shared" si="9"/>
        <v>-1322.9709335404223</v>
      </c>
      <c r="AR34">
        <f t="shared" si="9"/>
        <v>-1324.2166772807379</v>
      </c>
      <c r="AS34">
        <f t="shared" si="9"/>
        <v>50.404633333829459</v>
      </c>
      <c r="AT34">
        <f t="shared" si="9"/>
        <v>89.359560654078194</v>
      </c>
      <c r="AU34">
        <f t="shared" ref="AU34:AU97" si="23">AL34*$K34</f>
        <v>-1184.4524832928303</v>
      </c>
      <c r="AW34">
        <v>31</v>
      </c>
      <c r="AX34">
        <f>IF(Z34&gt;0, (R34*SUMPRODUCT(K34:$K$98, X34:$X$98)-K34*$AZ$3)/Z34, 0)</f>
        <v>24606.997394113736</v>
      </c>
    </row>
    <row r="35" spans="5:50" x14ac:dyDescent="0.25">
      <c r="E35">
        <v>2035</v>
      </c>
      <c r="F35" s="5">
        <v>3.5571999999999999E-2</v>
      </c>
      <c r="G35"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6.8064023219171002E-2</v>
      </c>
      <c r="L35" s="2">
        <v>32</v>
      </c>
      <c r="M35" s="6">
        <v>1.4883069000000001E-2</v>
      </c>
      <c r="Q35" s="4">
        <f t="shared" si="21"/>
        <v>25</v>
      </c>
      <c r="R35">
        <f t="shared" si="0"/>
        <v>2000000</v>
      </c>
      <c r="S35">
        <f t="shared" si="1"/>
        <v>24053.590798142774</v>
      </c>
      <c r="U35">
        <f t="shared" si="13"/>
        <v>1.4883069000000001E-2</v>
      </c>
      <c r="V35">
        <f t="shared" si="14"/>
        <v>0.01</v>
      </c>
      <c r="W35">
        <f t="shared" si="15"/>
        <v>0.65366174028758972</v>
      </c>
      <c r="X35">
        <f t="shared" si="16"/>
        <v>9.7284927833602777E-3</v>
      </c>
      <c r="Y35">
        <f t="shared" si="17"/>
        <v>6.5366174028758973E-3</v>
      </c>
      <c r="Z35">
        <f t="shared" si="18"/>
        <v>0.6373966301013535</v>
      </c>
      <c r="AB35">
        <f t="shared" si="19"/>
        <v>16084.65273988857</v>
      </c>
      <c r="AC35">
        <f t="shared" si="2"/>
        <v>15331.677716573129</v>
      </c>
      <c r="AE35">
        <f t="shared" si="3"/>
        <v>0</v>
      </c>
      <c r="AF35">
        <f t="shared" ref="AF35:AG66" si="24">-$Z35*P35</f>
        <v>0</v>
      </c>
      <c r="AG35">
        <f t="shared" si="24"/>
        <v>-15.934915752533838</v>
      </c>
      <c r="AH35">
        <f t="shared" si="5"/>
        <v>-19456.985566720556</v>
      </c>
      <c r="AI35">
        <f t="shared" ref="AI35:AI66" si="25">SUM(AE35:AH35)</f>
        <v>-19472.920482473088</v>
      </c>
      <c r="AJ35">
        <f t="shared" si="7"/>
        <v>752.97502331544092</v>
      </c>
      <c r="AK35">
        <f t="shared" si="22"/>
        <v>1125.9256917922</v>
      </c>
      <c r="AL35">
        <f t="shared" ref="AL35:AL98" si="26">SUM(AI35:AK35)</f>
        <v>-17594.019767365447</v>
      </c>
      <c r="AN35">
        <f t="shared" ref="AN35:AT66" si="27">AE35*$K35</f>
        <v>0</v>
      </c>
      <c r="AO35">
        <f t="shared" si="27"/>
        <v>0</v>
      </c>
      <c r="AP35">
        <f t="shared" si="27"/>
        <v>-1.0845944757759969</v>
      </c>
      <c r="AQ35">
        <f t="shared" si="27"/>
        <v>-1324.3207173883429</v>
      </c>
      <c r="AR35">
        <f t="shared" si="27"/>
        <v>-1325.4053118641189</v>
      </c>
      <c r="AS35">
        <f t="shared" si="27"/>
        <v>51.250509470398001</v>
      </c>
      <c r="AT35">
        <f t="shared" si="27"/>
        <v>76.635032429205481</v>
      </c>
      <c r="AU35">
        <f t="shared" si="23"/>
        <v>-1197.5197699645155</v>
      </c>
      <c r="AW35">
        <v>32</v>
      </c>
      <c r="AX35">
        <f>IF(Z35&gt;0, (R35*SUMPRODUCT(K35:$K$98, X35:$X$98)-K35*$AZ$3)/Z35, 0)</f>
        <v>24053.590798142774</v>
      </c>
    </row>
    <row r="36" spans="5:50" x14ac:dyDescent="0.25">
      <c r="E36">
        <v>2036</v>
      </c>
      <c r="F36" s="5">
        <v>3.5571999999999999E-2</v>
      </c>
      <c r="G36"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6.0771449302831244E-2</v>
      </c>
      <c r="L36" s="2">
        <v>33</v>
      </c>
      <c r="M36" s="6">
        <v>1.6930661E-2</v>
      </c>
      <c r="Q36" s="4">
        <f t="shared" si="21"/>
        <v>25</v>
      </c>
      <c r="R36">
        <f t="shared" si="0"/>
        <v>2000000</v>
      </c>
      <c r="S36">
        <f t="shared" si="1"/>
        <v>23404.633383689041</v>
      </c>
      <c r="U36">
        <f t="shared" si="13"/>
        <v>1.6930661E-2</v>
      </c>
      <c r="V36">
        <f t="shared" si="14"/>
        <v>0.01</v>
      </c>
      <c r="W36">
        <f t="shared" si="15"/>
        <v>0.6373966301013535</v>
      </c>
      <c r="X36">
        <f t="shared" si="16"/>
        <v>1.0791546266788412E-2</v>
      </c>
      <c r="Y36">
        <f t="shared" si="17"/>
        <v>6.3739663010135353E-3</v>
      </c>
      <c r="Z36">
        <f t="shared" si="18"/>
        <v>0.62023111753355153</v>
      </c>
      <c r="AB36">
        <f t="shared" si="19"/>
        <v>15331.677716573129</v>
      </c>
      <c r="AC36">
        <f t="shared" si="2"/>
        <v>14516.281919028521</v>
      </c>
      <c r="AE36">
        <f t="shared" si="3"/>
        <v>0</v>
      </c>
      <c r="AF36">
        <f t="shared" si="24"/>
        <v>0</v>
      </c>
      <c r="AG36">
        <f t="shared" si="24"/>
        <v>-15.505777938338788</v>
      </c>
      <c r="AH36">
        <f t="shared" si="5"/>
        <v>-21583.092533576822</v>
      </c>
      <c r="AI36">
        <f t="shared" si="25"/>
        <v>-21598.598311515161</v>
      </c>
      <c r="AJ36">
        <f t="shared" si="7"/>
        <v>815.39579754460829</v>
      </c>
      <c r="AK36">
        <f t="shared" si="22"/>
        <v>1073.2174401601192</v>
      </c>
      <c r="AL36">
        <f t="shared" si="26"/>
        <v>-19709.985073810432</v>
      </c>
      <c r="AN36">
        <f t="shared" si="27"/>
        <v>0</v>
      </c>
      <c r="AO36">
        <f t="shared" si="27"/>
        <v>0</v>
      </c>
      <c r="AP36">
        <f t="shared" si="27"/>
        <v>-0.94230859788071486</v>
      </c>
      <c r="AQ36">
        <f t="shared" si="27"/>
        <v>-1311.6358137025795</v>
      </c>
      <c r="AR36">
        <f t="shared" si="27"/>
        <v>-1312.5781223004601</v>
      </c>
      <c r="AS36">
        <f t="shared" si="27"/>
        <v>49.552784372223812</v>
      </c>
      <c r="AT36">
        <f t="shared" si="27"/>
        <v>65.220979255605002</v>
      </c>
      <c r="AU36">
        <f t="shared" si="23"/>
        <v>-1197.8043586726312</v>
      </c>
      <c r="AW36">
        <v>33</v>
      </c>
      <c r="AX36">
        <f>IF(Z36&gt;0, (R36*SUMPRODUCT(K36:$K$98, X36:$X$98)-K36*$AZ$3)/Z36, 0)</f>
        <v>23404.633383689041</v>
      </c>
    </row>
    <row r="37" spans="5:50" x14ac:dyDescent="0.25">
      <c r="E37">
        <v>2037</v>
      </c>
      <c r="F37" s="5">
        <v>3.5571999999999999E-2</v>
      </c>
      <c r="G37"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5.4260222591813609E-2</v>
      </c>
      <c r="L37" s="2">
        <v>34</v>
      </c>
      <c r="M37" s="6">
        <v>1.9185959999999998E-2</v>
      </c>
      <c r="Q37" s="4">
        <f t="shared" si="21"/>
        <v>25</v>
      </c>
      <c r="R37">
        <f t="shared" si="0"/>
        <v>2000000</v>
      </c>
      <c r="S37">
        <f t="shared" si="1"/>
        <v>22684.576909081741</v>
      </c>
      <c r="U37">
        <f t="shared" si="13"/>
        <v>1.9185959999999998E-2</v>
      </c>
      <c r="V37">
        <f t="shared" si="14"/>
        <v>0.01</v>
      </c>
      <c r="W37">
        <f t="shared" si="15"/>
        <v>0.62023111753355153</v>
      </c>
      <c r="X37">
        <f t="shared" si="16"/>
        <v>1.1899729411754018E-2</v>
      </c>
      <c r="Y37">
        <f t="shared" si="17"/>
        <v>6.2023111753355155E-3</v>
      </c>
      <c r="Z37">
        <f t="shared" si="18"/>
        <v>0.60212907694646201</v>
      </c>
      <c r="AB37">
        <f t="shared" si="19"/>
        <v>14516.281919028521</v>
      </c>
      <c r="AC37">
        <f t="shared" si="2"/>
        <v>13659.043355186415</v>
      </c>
      <c r="AE37">
        <f t="shared" si="3"/>
        <v>0</v>
      </c>
      <c r="AF37">
        <f t="shared" si="24"/>
        <v>0</v>
      </c>
      <c r="AG37">
        <f t="shared" si="24"/>
        <v>-15.053226923661549</v>
      </c>
      <c r="AH37">
        <f t="shared" si="5"/>
        <v>-23799.458823508034</v>
      </c>
      <c r="AI37">
        <f t="shared" si="25"/>
        <v>-23814.512050431695</v>
      </c>
      <c r="AJ37">
        <f t="shared" si="7"/>
        <v>857.23856384210558</v>
      </c>
      <c r="AK37">
        <f t="shared" si="22"/>
        <v>1016.1397343319966</v>
      </c>
      <c r="AL37">
        <f t="shared" si="26"/>
        <v>-21941.133752257596</v>
      </c>
      <c r="AN37">
        <f t="shared" si="27"/>
        <v>0</v>
      </c>
      <c r="AO37">
        <f t="shared" si="27"/>
        <v>0</v>
      </c>
      <c r="AP37">
        <f t="shared" si="27"/>
        <v>-0.8167914436029573</v>
      </c>
      <c r="AQ37">
        <f t="shared" si="27"/>
        <v>-1291.3639333282483</v>
      </c>
      <c r="AR37">
        <f t="shared" si="27"/>
        <v>-1292.1807247718514</v>
      </c>
      <c r="AS37">
        <f t="shared" si="27"/>
        <v>46.51395528835927</v>
      </c>
      <c r="AT37">
        <f t="shared" si="27"/>
        <v>55.135968169240478</v>
      </c>
      <c r="AU37">
        <f t="shared" si="23"/>
        <v>-1190.5308013142517</v>
      </c>
      <c r="AW37">
        <v>34</v>
      </c>
      <c r="AX37">
        <f>IF(Z37&gt;0, (R37*SUMPRODUCT(K37:$K$98, X37:$X$98)-K37*$AZ$3)/Z37, 0)</f>
        <v>22684.576909081741</v>
      </c>
    </row>
    <row r="38" spans="5:50" x14ac:dyDescent="0.25">
      <c r="E38">
        <v>2038</v>
      </c>
      <c r="F38" s="5">
        <v>3.5571999999999999E-2</v>
      </c>
      <c r="G38"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4.8446627314119292E-2</v>
      </c>
      <c r="L38" s="2">
        <v>35</v>
      </c>
      <c r="M38" s="6">
        <v>2.1884238E-2</v>
      </c>
      <c r="Q38" s="4">
        <f t="shared" si="21"/>
        <v>25</v>
      </c>
      <c r="R38">
        <f t="shared" si="0"/>
        <v>2000000</v>
      </c>
      <c r="S38">
        <f t="shared" si="1"/>
        <v>21912.368561844429</v>
      </c>
      <c r="U38">
        <f t="shared" si="13"/>
        <v>2.1884238E-2</v>
      </c>
      <c r="V38">
        <f t="shared" si="14"/>
        <v>0.01</v>
      </c>
      <c r="W38">
        <f t="shared" si="15"/>
        <v>0.60212907694646201</v>
      </c>
      <c r="X38">
        <f t="shared" si="16"/>
        <v>1.3177136026616689E-2</v>
      </c>
      <c r="Y38">
        <f t="shared" si="17"/>
        <v>6.0212907694646199E-3</v>
      </c>
      <c r="Z38">
        <f t="shared" si="18"/>
        <v>0.58293065015038059</v>
      </c>
      <c r="AB38">
        <f t="shared" si="19"/>
        <v>13659.043355186415</v>
      </c>
      <c r="AC38">
        <f t="shared" si="2"/>
        <v>12773.391252090732</v>
      </c>
      <c r="AE38">
        <f t="shared" si="3"/>
        <v>0</v>
      </c>
      <c r="AF38">
        <f t="shared" si="24"/>
        <v>0</v>
      </c>
      <c r="AG38">
        <f t="shared" si="24"/>
        <v>-14.573266253759515</v>
      </c>
      <c r="AH38">
        <f t="shared" si="5"/>
        <v>-26354.272053233377</v>
      </c>
      <c r="AI38">
        <f t="shared" si="25"/>
        <v>-26368.845319487136</v>
      </c>
      <c r="AJ38">
        <f t="shared" si="7"/>
        <v>885.65210309568283</v>
      </c>
      <c r="AK38">
        <f t="shared" si="22"/>
        <v>956.13303486304915</v>
      </c>
      <c r="AL38">
        <f t="shared" si="26"/>
        <v>-24527.060181528403</v>
      </c>
      <c r="AN38">
        <f t="shared" si="27"/>
        <v>0</v>
      </c>
      <c r="AO38">
        <f t="shared" si="27"/>
        <v>0</v>
      </c>
      <c r="AP38">
        <f t="shared" si="27"/>
        <v>-0.70602559894531869</v>
      </c>
      <c r="AQ38">
        <f t="shared" si="27"/>
        <v>-1276.7755962979068</v>
      </c>
      <c r="AR38">
        <f t="shared" si="27"/>
        <v>-1277.4816218968522</v>
      </c>
      <c r="AS38">
        <f t="shared" si="27"/>
        <v>42.906857368642505</v>
      </c>
      <c r="AT38">
        <f t="shared" si="27"/>
        <v>46.321420802727971</v>
      </c>
      <c r="AU38">
        <f t="shared" si="23"/>
        <v>-1188.2533437254815</v>
      </c>
      <c r="AW38">
        <v>35</v>
      </c>
      <c r="AX38">
        <f>IF(Z38&gt;0, (R38*SUMPRODUCT(K38:$K$98, X38:$X$98)-K38*$AZ$3)/Z38, 0)</f>
        <v>21912.368561844429</v>
      </c>
    </row>
    <row r="39" spans="5:50" x14ac:dyDescent="0.25">
      <c r="E39">
        <v>2039</v>
      </c>
      <c r="F39" s="5">
        <v>3.5571999999999999E-2</v>
      </c>
      <c r="G39"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4.3255917244749365E-2</v>
      </c>
      <c r="L39" s="2">
        <v>36</v>
      </c>
      <c r="M39" s="6">
        <v>2.4761703999999999E-2</v>
      </c>
      <c r="Q39" s="4">
        <f t="shared" si="21"/>
        <v>25</v>
      </c>
      <c r="R39">
        <f t="shared" si="0"/>
        <v>2000000</v>
      </c>
      <c r="S39">
        <f t="shared" si="1"/>
        <v>21076.158058195197</v>
      </c>
      <c r="U39">
        <f t="shared" si="13"/>
        <v>2.4761703999999999E-2</v>
      </c>
      <c r="V39">
        <f t="shared" si="14"/>
        <v>0.01</v>
      </c>
      <c r="W39">
        <f t="shared" si="15"/>
        <v>0.58293065015038059</v>
      </c>
      <c r="X39">
        <f t="shared" si="16"/>
        <v>1.4434356211551279E-2</v>
      </c>
      <c r="Y39">
        <f t="shared" si="17"/>
        <v>5.8293065015038057E-3</v>
      </c>
      <c r="Z39">
        <f t="shared" si="18"/>
        <v>0.56266698743732546</v>
      </c>
      <c r="AB39">
        <f t="shared" si="19"/>
        <v>12773.391252090732</v>
      </c>
      <c r="AC39">
        <f t="shared" si="2"/>
        <v>11858.858361357603</v>
      </c>
      <c r="AE39">
        <f t="shared" si="3"/>
        <v>0</v>
      </c>
      <c r="AF39">
        <f t="shared" si="24"/>
        <v>0</v>
      </c>
      <c r="AG39">
        <f t="shared" si="24"/>
        <v>-14.066674685933137</v>
      </c>
      <c r="AH39">
        <f t="shared" si="5"/>
        <v>-28868.712423102559</v>
      </c>
      <c r="AI39">
        <f t="shared" si="25"/>
        <v>-28882.779097788491</v>
      </c>
      <c r="AJ39">
        <f t="shared" si="7"/>
        <v>914.53289073312953</v>
      </c>
      <c r="AK39">
        <f t="shared" si="22"/>
        <v>894.13738764635139</v>
      </c>
      <c r="AL39">
        <f t="shared" si="26"/>
        <v>-27074.108819409008</v>
      </c>
      <c r="AN39">
        <f t="shared" si="27"/>
        <v>0</v>
      </c>
      <c r="AO39">
        <f t="shared" si="27"/>
        <v>0</v>
      </c>
      <c r="AP39">
        <f t="shared" si="27"/>
        <v>-0.60846691612353454</v>
      </c>
      <c r="AQ39">
        <f t="shared" si="27"/>
        <v>-1248.7426355361922</v>
      </c>
      <c r="AR39">
        <f t="shared" si="27"/>
        <v>-1249.3511024523157</v>
      </c>
      <c r="AS39">
        <f t="shared" si="27"/>
        <v>39.558959039153663</v>
      </c>
      <c r="AT39">
        <f t="shared" si="27"/>
        <v>38.676732845466958</v>
      </c>
      <c r="AU39">
        <f t="shared" si="23"/>
        <v>-1171.1154105676949</v>
      </c>
      <c r="AW39">
        <v>36</v>
      </c>
      <c r="AX39">
        <f>IF(Z39&gt;0, (R39*SUMPRODUCT(K39:$K$98, X39:$X$98)-K39*$AZ$3)/Z39, 0)</f>
        <v>21076.158058195197</v>
      </c>
    </row>
    <row r="40" spans="5:50" x14ac:dyDescent="0.25">
      <c r="E40">
        <v>2040</v>
      </c>
      <c r="F40" s="5">
        <v>3.5571999999999999E-2</v>
      </c>
      <c r="G40"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3.8621354682811929E-2</v>
      </c>
      <c r="L40" s="2">
        <v>37</v>
      </c>
      <c r="M40" s="6">
        <v>2.7627288E-2</v>
      </c>
      <c r="Q40" s="4">
        <f t="shared" si="21"/>
        <v>25</v>
      </c>
      <c r="R40">
        <f t="shared" si="0"/>
        <v>2000000</v>
      </c>
      <c r="S40">
        <f t="shared" si="1"/>
        <v>20191.395215090408</v>
      </c>
      <c r="U40">
        <f t="shared" si="13"/>
        <v>2.7627288E-2</v>
      </c>
      <c r="V40">
        <f t="shared" si="14"/>
        <v>0.01</v>
      </c>
      <c r="W40">
        <f t="shared" si="15"/>
        <v>0.56266698743732546</v>
      </c>
      <c r="X40">
        <f t="shared" si="16"/>
        <v>1.5544962910023372E-2</v>
      </c>
      <c r="Y40">
        <f t="shared" si="17"/>
        <v>5.6266698743732543E-3</v>
      </c>
      <c r="Z40">
        <f t="shared" si="18"/>
        <v>0.54149535465292886</v>
      </c>
      <c r="AB40">
        <f t="shared" si="19"/>
        <v>11858.858361357603</v>
      </c>
      <c r="AC40">
        <f t="shared" si="2"/>
        <v>10933.546712932832</v>
      </c>
      <c r="AE40">
        <f t="shared" si="3"/>
        <v>0</v>
      </c>
      <c r="AF40">
        <f t="shared" si="24"/>
        <v>0</v>
      </c>
      <c r="AG40">
        <f t="shared" si="24"/>
        <v>-13.537383866323221</v>
      </c>
      <c r="AH40">
        <f t="shared" si="5"/>
        <v>-31089.925820046745</v>
      </c>
      <c r="AI40">
        <f t="shared" si="25"/>
        <v>-31103.463203913067</v>
      </c>
      <c r="AJ40">
        <f t="shared" si="7"/>
        <v>925.31164842477119</v>
      </c>
      <c r="AK40">
        <f t="shared" si="22"/>
        <v>830.12008529503225</v>
      </c>
      <c r="AL40">
        <f t="shared" si="26"/>
        <v>-29348.031470193262</v>
      </c>
      <c r="AN40">
        <f t="shared" si="27"/>
        <v>0</v>
      </c>
      <c r="AO40">
        <f t="shared" si="27"/>
        <v>0</v>
      </c>
      <c r="AP40">
        <f t="shared" si="27"/>
        <v>-0.52283210377864497</v>
      </c>
      <c r="AQ40">
        <f t="shared" si="27"/>
        <v>-1200.7350521583378</v>
      </c>
      <c r="AR40">
        <f t="shared" si="27"/>
        <v>-1201.2578842621165</v>
      </c>
      <c r="AS40">
        <f t="shared" si="27"/>
        <v>35.736789365950465</v>
      </c>
      <c r="AT40">
        <f t="shared" si="27"/>
        <v>32.06036224350553</v>
      </c>
      <c r="AU40">
        <f t="shared" si="23"/>
        <v>-1133.4607326526605</v>
      </c>
      <c r="AW40">
        <v>37</v>
      </c>
      <c r="AX40">
        <f>IF(Z40&gt;0, (R40*SUMPRODUCT(K40:$K$98, X40:$X$98)-K40*$AZ$3)/Z40, 0)</f>
        <v>20191.395215090408</v>
      </c>
    </row>
    <row r="41" spans="5:50" x14ac:dyDescent="0.25">
      <c r="E41">
        <v>2041</v>
      </c>
      <c r="F41" s="5">
        <v>3.5571999999999999E-2</v>
      </c>
      <c r="G41"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3.4483352395367789E-2</v>
      </c>
      <c r="L41" s="2">
        <v>38</v>
      </c>
      <c r="M41" s="6">
        <v>3.0780427999999999E-2</v>
      </c>
      <c r="Q41" s="4">
        <f t="shared" si="21"/>
        <v>25</v>
      </c>
      <c r="R41">
        <f t="shared" si="0"/>
        <v>2000000</v>
      </c>
      <c r="S41">
        <f t="shared" si="1"/>
        <v>19294.069344671687</v>
      </c>
      <c r="U41">
        <f t="shared" si="13"/>
        <v>3.0780427999999999E-2</v>
      </c>
      <c r="V41">
        <f t="shared" si="14"/>
        <v>0.01</v>
      </c>
      <c r="W41">
        <f t="shared" si="15"/>
        <v>0.54149535465292886</v>
      </c>
      <c r="X41">
        <f t="shared" si="16"/>
        <v>1.6667458776228942E-2</v>
      </c>
      <c r="Y41">
        <f t="shared" si="17"/>
        <v>5.414953546529289E-3</v>
      </c>
      <c r="Z41">
        <f t="shared" si="18"/>
        <v>0.51941294233017055</v>
      </c>
      <c r="AB41">
        <f t="shared" si="19"/>
        <v>10933.546712932832</v>
      </c>
      <c r="AC41">
        <f t="shared" si="2"/>
        <v>10021.589327838266</v>
      </c>
      <c r="AE41">
        <f t="shared" si="3"/>
        <v>0</v>
      </c>
      <c r="AF41">
        <f t="shared" si="24"/>
        <v>0</v>
      </c>
      <c r="AG41">
        <f t="shared" si="24"/>
        <v>-12.985323558254263</v>
      </c>
      <c r="AH41">
        <f t="shared" si="5"/>
        <v>-33334.917552457882</v>
      </c>
      <c r="AI41">
        <f t="shared" si="25"/>
        <v>-33347.902876016138</v>
      </c>
      <c r="AJ41">
        <f t="shared" si="7"/>
        <v>911.95738509456532</v>
      </c>
      <c r="AK41">
        <f t="shared" si="22"/>
        <v>765.34826990529825</v>
      </c>
      <c r="AL41">
        <f t="shared" si="26"/>
        <v>-31670.597221016273</v>
      </c>
      <c r="AN41">
        <f t="shared" si="27"/>
        <v>0</v>
      </c>
      <c r="AO41">
        <f t="shared" si="27"/>
        <v>0</v>
      </c>
      <c r="AP41">
        <f t="shared" si="27"/>
        <v>-0.44777748822715291</v>
      </c>
      <c r="AQ41">
        <f t="shared" si="27"/>
        <v>-1149.4997090319362</v>
      </c>
      <c r="AR41">
        <f t="shared" si="27"/>
        <v>-1149.9474865201635</v>
      </c>
      <c r="AS41">
        <f t="shared" si="27"/>
        <v>31.447347879774025</v>
      </c>
      <c r="AT41">
        <f t="shared" si="27"/>
        <v>26.39177409632946</v>
      </c>
      <c r="AU41">
        <f t="shared" si="23"/>
        <v>-1092.1083645440599</v>
      </c>
      <c r="AW41">
        <v>38</v>
      </c>
      <c r="AX41">
        <f>IF(Z41&gt;0, (R41*SUMPRODUCT(K41:$K$98, X41:$X$98)-K41*$AZ$3)/Z41, 0)</f>
        <v>19294.069344671687</v>
      </c>
    </row>
    <row r="42" spans="5:50" x14ac:dyDescent="0.25">
      <c r="E42">
        <v>2042</v>
      </c>
      <c r="F42" s="5">
        <v>3.5571999999999999E-2</v>
      </c>
      <c r="G42"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3.0788707495864095E-2</v>
      </c>
      <c r="L42" s="2">
        <v>39</v>
      </c>
      <c r="M42" s="6">
        <v>3.4133669999999998E-2</v>
      </c>
      <c r="Q42" s="4">
        <f t="shared" si="21"/>
        <v>25</v>
      </c>
      <c r="R42">
        <f t="shared" si="0"/>
        <v>2000000</v>
      </c>
      <c r="S42">
        <f t="shared" si="1"/>
        <v>18388.968366339664</v>
      </c>
      <c r="U42">
        <f t="shared" si="13"/>
        <v>3.4133669999999998E-2</v>
      </c>
      <c r="V42">
        <f t="shared" si="14"/>
        <v>0.01</v>
      </c>
      <c r="W42">
        <f t="shared" si="15"/>
        <v>0.51941294233017055</v>
      </c>
      <c r="X42">
        <f t="shared" si="16"/>
        <v>1.772946996722707E-2</v>
      </c>
      <c r="Y42">
        <f t="shared" si="17"/>
        <v>5.1941294233017058E-3</v>
      </c>
      <c r="Z42">
        <f t="shared" si="18"/>
        <v>0.49648934293964181</v>
      </c>
      <c r="AB42">
        <f t="shared" si="19"/>
        <v>10021.589327838266</v>
      </c>
      <c r="AC42">
        <f t="shared" si="2"/>
        <v>9129.9268215418379</v>
      </c>
      <c r="AE42">
        <f t="shared" si="3"/>
        <v>0</v>
      </c>
      <c r="AF42">
        <f t="shared" si="24"/>
        <v>0</v>
      </c>
      <c r="AG42">
        <f t="shared" si="24"/>
        <v>-12.412233573491045</v>
      </c>
      <c r="AH42">
        <f t="shared" si="5"/>
        <v>-35458.939934454138</v>
      </c>
      <c r="AI42">
        <f t="shared" si="25"/>
        <v>-35471.352168027632</v>
      </c>
      <c r="AJ42">
        <f t="shared" si="7"/>
        <v>891.66250629642855</v>
      </c>
      <c r="AK42">
        <f t="shared" si="22"/>
        <v>701.5112529486787</v>
      </c>
      <c r="AL42">
        <f t="shared" si="26"/>
        <v>-33878.178408782522</v>
      </c>
      <c r="AN42">
        <f t="shared" si="27"/>
        <v>0</v>
      </c>
      <c r="AO42">
        <f t="shared" si="27"/>
        <v>0</v>
      </c>
      <c r="AP42">
        <f t="shared" si="27"/>
        <v>-0.38215662886455976</v>
      </c>
      <c r="AQ42">
        <f t="shared" si="27"/>
        <v>-1091.7349297553228</v>
      </c>
      <c r="AR42">
        <f t="shared" si="27"/>
        <v>-1092.1170863841874</v>
      </c>
      <c r="AS42">
        <f t="shared" si="27"/>
        <v>27.453136091389815</v>
      </c>
      <c r="AT42">
        <f t="shared" si="27"/>
        <v>21.598624772093999</v>
      </c>
      <c r="AU42">
        <f t="shared" si="23"/>
        <v>-1043.0653255207035</v>
      </c>
      <c r="AW42">
        <v>39</v>
      </c>
      <c r="AX42">
        <f>IF(Z42&gt;0, (R42*SUMPRODUCT(K42:$K$98, X42:$X$98)-K42*$AZ$3)/Z42, 0)</f>
        <v>18388.968366339664</v>
      </c>
    </row>
    <row r="43" spans="5:50" x14ac:dyDescent="0.25">
      <c r="E43">
        <v>2043</v>
      </c>
      <c r="F43" s="5">
        <v>3.5571999999999999E-2</v>
      </c>
      <c r="G43"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2.7489917407021513E-2</v>
      </c>
      <c r="L43" s="2">
        <v>40</v>
      </c>
      <c r="M43" s="6">
        <v>3.7867151000000002E-2</v>
      </c>
      <c r="Q43" s="4">
        <f t="shared" si="21"/>
        <v>25</v>
      </c>
      <c r="R43">
        <f t="shared" si="0"/>
        <v>2000000</v>
      </c>
      <c r="S43">
        <f t="shared" si="1"/>
        <v>17490.981963907321</v>
      </c>
      <c r="U43">
        <f t="shared" si="13"/>
        <v>3.7867151000000002E-2</v>
      </c>
      <c r="V43">
        <f t="shared" si="14"/>
        <v>0.01</v>
      </c>
      <c r="W43">
        <f t="shared" si="15"/>
        <v>0.49648934293964181</v>
      </c>
      <c r="X43">
        <f t="shared" si="16"/>
        <v>1.8800636918986202E-2</v>
      </c>
      <c r="Y43">
        <f t="shared" si="17"/>
        <v>4.9648934293964183E-3</v>
      </c>
      <c r="Z43">
        <f t="shared" si="18"/>
        <v>0.47272381259125917</v>
      </c>
      <c r="AB43">
        <f t="shared" si="19"/>
        <v>9129.9268215418379</v>
      </c>
      <c r="AC43">
        <f t="shared" si="2"/>
        <v>8268.4036799432197</v>
      </c>
      <c r="AE43">
        <f t="shared" si="3"/>
        <v>0</v>
      </c>
      <c r="AF43">
        <f t="shared" si="24"/>
        <v>0</v>
      </c>
      <c r="AG43">
        <f t="shared" si="24"/>
        <v>-11.818095314781479</v>
      </c>
      <c r="AH43">
        <f t="shared" si="5"/>
        <v>-37601.273837972403</v>
      </c>
      <c r="AI43">
        <f t="shared" si="25"/>
        <v>-37613.091933287185</v>
      </c>
      <c r="AJ43">
        <f t="shared" si="7"/>
        <v>861.52314159861817</v>
      </c>
      <c r="AK43">
        <f t="shared" si="22"/>
        <v>639.09487750792869</v>
      </c>
      <c r="AL43">
        <f t="shared" si="26"/>
        <v>-36112.473914180635</v>
      </c>
      <c r="AN43">
        <f t="shared" si="27"/>
        <v>0</v>
      </c>
      <c r="AO43">
        <f t="shared" si="27"/>
        <v>0</v>
      </c>
      <c r="AP43">
        <f t="shared" si="27"/>
        <v>-0.32487846411165078</v>
      </c>
      <c r="AQ43">
        <f t="shared" si="27"/>
        <v>-1033.6559122046601</v>
      </c>
      <c r="AR43">
        <f t="shared" si="27"/>
        <v>-1033.9807906687718</v>
      </c>
      <c r="AS43">
        <f t="shared" si="27"/>
        <v>23.683200006783714</v>
      </c>
      <c r="AT43">
        <f t="shared" si="27"/>
        <v>17.568665397943491</v>
      </c>
      <c r="AU43">
        <f t="shared" si="23"/>
        <v>-992.72892526404451</v>
      </c>
      <c r="AW43">
        <v>40</v>
      </c>
      <c r="AX43">
        <f>IF(Z43&gt;0, (R43*SUMPRODUCT(K43:$K$98, X43:$X$98)-K43*$AZ$3)/Z43, 0)</f>
        <v>17490.981963907321</v>
      </c>
    </row>
    <row r="44" spans="5:50" x14ac:dyDescent="0.25">
      <c r="E44">
        <v>2044</v>
      </c>
      <c r="F44" s="5">
        <v>3.5571999999999999E-2</v>
      </c>
      <c r="G44"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2.4544569113412063E-2</v>
      </c>
      <c r="L44" s="2">
        <v>41</v>
      </c>
      <c r="M44" s="6">
        <v>4.2172894000000002E-2</v>
      </c>
      <c r="Q44" s="4">
        <f t="shared" si="21"/>
        <v>25</v>
      </c>
      <c r="R44">
        <f t="shared" si="0"/>
        <v>2000000</v>
      </c>
      <c r="S44">
        <f t="shared" si="1"/>
        <v>16605.558735781964</v>
      </c>
      <c r="U44">
        <f t="shared" si="13"/>
        <v>4.2172894000000002E-2</v>
      </c>
      <c r="V44">
        <f t="shared" si="14"/>
        <v>0.01</v>
      </c>
      <c r="W44">
        <f t="shared" si="15"/>
        <v>0.47272381259125917</v>
      </c>
      <c r="X44">
        <f t="shared" si="16"/>
        <v>1.993613123968704E-2</v>
      </c>
      <c r="Y44">
        <f t="shared" si="17"/>
        <v>4.7272381259125919E-3</v>
      </c>
      <c r="Z44">
        <f t="shared" si="18"/>
        <v>0.44806044322565958</v>
      </c>
      <c r="AB44">
        <f t="shared" si="19"/>
        <v>8268.4036799432197</v>
      </c>
      <c r="AC44">
        <f t="shared" si="2"/>
        <v>7440.2940071641897</v>
      </c>
      <c r="AE44">
        <f t="shared" si="3"/>
        <v>0</v>
      </c>
      <c r="AF44">
        <f t="shared" si="24"/>
        <v>0</v>
      </c>
      <c r="AG44">
        <f t="shared" si="24"/>
        <v>-11.20151108064149</v>
      </c>
      <c r="AH44">
        <f t="shared" si="5"/>
        <v>-39872.262479374083</v>
      </c>
      <c r="AI44">
        <f t="shared" si="25"/>
        <v>-39883.463990454722</v>
      </c>
      <c r="AJ44">
        <f t="shared" si="7"/>
        <v>828.10967277903001</v>
      </c>
      <c r="AK44">
        <f t="shared" si="22"/>
        <v>578.78825759602546</v>
      </c>
      <c r="AL44">
        <f t="shared" si="26"/>
        <v>-38476.566060079669</v>
      </c>
      <c r="AN44">
        <f t="shared" si="27"/>
        <v>0</v>
      </c>
      <c r="AO44">
        <f t="shared" si="27"/>
        <v>0</v>
      </c>
      <c r="AP44">
        <f t="shared" si="27"/>
        <v>-0.27493626289345607</v>
      </c>
      <c r="AQ44">
        <f t="shared" si="27"/>
        <v>-978.64750213310379</v>
      </c>
      <c r="AR44">
        <f t="shared" si="27"/>
        <v>-978.92243839599723</v>
      </c>
      <c r="AS44">
        <f t="shared" si="27"/>
        <v>20.325595097009952</v>
      </c>
      <c r="AT44">
        <f t="shared" si="27"/>
        <v>14.206108390596992</v>
      </c>
      <c r="AU44">
        <f t="shared" si="23"/>
        <v>-944.3907349083903</v>
      </c>
      <c r="AW44">
        <v>41</v>
      </c>
      <c r="AX44">
        <f>IF(Z44&gt;0, (R44*SUMPRODUCT(K44:$K$98, X44:$X$98)-K44*$AZ$3)/Z44, 0)</f>
        <v>16605.558735781964</v>
      </c>
    </row>
    <row r="45" spans="5:50" x14ac:dyDescent="0.25">
      <c r="E45">
        <v>2045</v>
      </c>
      <c r="F45" s="5">
        <v>3.5571999999999999E-2</v>
      </c>
      <c r="G45"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2.1914793851260769E-2</v>
      </c>
      <c r="L45" s="2">
        <v>42</v>
      </c>
      <c r="M45" s="6">
        <v>4.6777600000000003E-2</v>
      </c>
      <c r="Q45" s="4">
        <f t="shared" si="21"/>
        <v>25</v>
      </c>
      <c r="R45">
        <f t="shared" si="0"/>
        <v>2000000</v>
      </c>
      <c r="S45">
        <f t="shared" si="1"/>
        <v>15723.722885953677</v>
      </c>
      <c r="U45">
        <f t="shared" si="13"/>
        <v>4.6777600000000003E-2</v>
      </c>
      <c r="V45">
        <f t="shared" si="14"/>
        <v>0.01</v>
      </c>
      <c r="W45">
        <f t="shared" si="15"/>
        <v>0.44806044322565958</v>
      </c>
      <c r="X45">
        <f t="shared" si="16"/>
        <v>2.0959192189032614E-2</v>
      </c>
      <c r="Y45">
        <f t="shared" si="17"/>
        <v>4.480604432256596E-3</v>
      </c>
      <c r="Z45">
        <f t="shared" si="18"/>
        <v>0.42262064660437032</v>
      </c>
      <c r="AB45">
        <f t="shared" si="19"/>
        <v>7440.2940071641897</v>
      </c>
      <c r="AC45">
        <f t="shared" si="2"/>
        <v>6645.169933089679</v>
      </c>
      <c r="AE45">
        <f t="shared" si="3"/>
        <v>0</v>
      </c>
      <c r="AF45">
        <f t="shared" si="24"/>
        <v>0</v>
      </c>
      <c r="AG45">
        <f t="shared" si="24"/>
        <v>-10.565516165109258</v>
      </c>
      <c r="AH45">
        <f t="shared" si="5"/>
        <v>-41918.384378065231</v>
      </c>
      <c r="AI45">
        <f t="shared" si="25"/>
        <v>-41928.94989423034</v>
      </c>
      <c r="AJ45">
        <f t="shared" si="7"/>
        <v>795.12407407451065</v>
      </c>
      <c r="AK45">
        <f t="shared" si="22"/>
        <v>520.82058050149328</v>
      </c>
      <c r="AL45">
        <f t="shared" si="26"/>
        <v>-40613.005239654332</v>
      </c>
      <c r="AN45">
        <f t="shared" si="27"/>
        <v>0</v>
      </c>
      <c r="AO45">
        <f t="shared" si="27"/>
        <v>0</v>
      </c>
      <c r="AP45">
        <f t="shared" si="27"/>
        <v>-0.23154110869053263</v>
      </c>
      <c r="AQ45">
        <f t="shared" si="27"/>
        <v>-918.63275222320942</v>
      </c>
      <c r="AR45">
        <f t="shared" si="27"/>
        <v>-918.86429333189994</v>
      </c>
      <c r="AS45">
        <f t="shared" si="27"/>
        <v>17.424980169517497</v>
      </c>
      <c r="AT45">
        <f t="shared" si="27"/>
        <v>11.413675655184189</v>
      </c>
      <c r="AU45">
        <f t="shared" si="23"/>
        <v>-890.0256375071981</v>
      </c>
      <c r="AW45">
        <v>42</v>
      </c>
      <c r="AX45">
        <f>IF(Z45&gt;0, (R45*SUMPRODUCT(K45:$K$98, X45:$X$98)-K45*$AZ$3)/Z45, 0)</f>
        <v>15723.722885953677</v>
      </c>
    </row>
    <row r="46" spans="5:50" x14ac:dyDescent="0.25">
      <c r="E46">
        <v>2046</v>
      </c>
      <c r="F46" s="5">
        <v>3.5571999999999999E-2</v>
      </c>
      <c r="G46"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1.9566780224339969E-2</v>
      </c>
      <c r="L46" s="2">
        <v>43</v>
      </c>
      <c r="M46" s="6">
        <v>5.1668436999999998E-2</v>
      </c>
      <c r="Q46" s="4">
        <f t="shared" si="21"/>
        <v>25</v>
      </c>
      <c r="R46">
        <f t="shared" si="0"/>
        <v>2000000</v>
      </c>
      <c r="S46">
        <f t="shared" si="1"/>
        <v>14853.799567525042</v>
      </c>
      <c r="U46">
        <f t="shared" si="13"/>
        <v>5.1668436999999998E-2</v>
      </c>
      <c r="V46">
        <f t="shared" si="14"/>
        <v>0.01</v>
      </c>
      <c r="W46">
        <f t="shared" si="15"/>
        <v>0.42262064660437032</v>
      </c>
      <c r="X46">
        <f t="shared" si="16"/>
        <v>2.1836148253977172E-2</v>
      </c>
      <c r="Y46">
        <f t="shared" si="17"/>
        <v>4.2262064660437033E-3</v>
      </c>
      <c r="Z46">
        <f t="shared" si="18"/>
        <v>0.39655829188434943</v>
      </c>
      <c r="AB46">
        <f t="shared" si="19"/>
        <v>6645.169933089679</v>
      </c>
      <c r="AC46">
        <f t="shared" si="2"/>
        <v>5890.3973844902193</v>
      </c>
      <c r="AE46">
        <f t="shared" si="3"/>
        <v>0</v>
      </c>
      <c r="AF46">
        <f t="shared" si="24"/>
        <v>0</v>
      </c>
      <c r="AG46">
        <f t="shared" si="24"/>
        <v>-9.9139572971087357</v>
      </c>
      <c r="AH46">
        <f t="shared" si="5"/>
        <v>-43672.296507954343</v>
      </c>
      <c r="AI46">
        <f t="shared" si="25"/>
        <v>-43682.210465251454</v>
      </c>
      <c r="AJ46">
        <f t="shared" si="7"/>
        <v>754.7725485994597</v>
      </c>
      <c r="AK46">
        <f t="shared" si="22"/>
        <v>465.16189531627759</v>
      </c>
      <c r="AL46">
        <f t="shared" si="26"/>
        <v>-42462.276021335718</v>
      </c>
      <c r="AN46">
        <f t="shared" si="27"/>
        <v>0</v>
      </c>
      <c r="AO46">
        <f t="shared" si="27"/>
        <v>0</v>
      </c>
      <c r="AP46">
        <f t="shared" si="27"/>
        <v>-0.19398422358601813</v>
      </c>
      <c r="AQ46">
        <f t="shared" si="27"/>
        <v>-854.52622766335253</v>
      </c>
      <c r="AR46">
        <f t="shared" si="27"/>
        <v>-854.72021188693861</v>
      </c>
      <c r="AS46">
        <f t="shared" si="27"/>
        <v>14.768468577810586</v>
      </c>
      <c r="AT46">
        <f t="shared" si="27"/>
        <v>9.1017205743910399</v>
      </c>
      <c r="AU46">
        <f t="shared" si="23"/>
        <v>-830.85002273473697</v>
      </c>
      <c r="AW46">
        <v>43</v>
      </c>
      <c r="AX46">
        <f>IF(Z46&gt;0, (R46*SUMPRODUCT(K46:$K$98, X46:$X$98)-K46*$AZ$3)/Z46, 0)</f>
        <v>14853.799567525042</v>
      </c>
    </row>
    <row r="47" spans="5:50" x14ac:dyDescent="0.25">
      <c r="E47">
        <v>2047</v>
      </c>
      <c r="F47" s="5">
        <v>3.5571999999999999E-2</v>
      </c>
      <c r="G47"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1.7470339486017828E-2</v>
      </c>
      <c r="L47" s="2">
        <v>44</v>
      </c>
      <c r="M47" s="6">
        <v>5.7177164000000003E-2</v>
      </c>
      <c r="Q47" s="4">
        <f t="shared" si="21"/>
        <v>25</v>
      </c>
      <c r="R47">
        <f t="shared" si="0"/>
        <v>2000000</v>
      </c>
      <c r="S47">
        <f t="shared" si="1"/>
        <v>14008.958952431931</v>
      </c>
      <c r="U47">
        <f t="shared" si="13"/>
        <v>5.7177164000000003E-2</v>
      </c>
      <c r="V47">
        <f t="shared" si="14"/>
        <v>0.01</v>
      </c>
      <c r="W47">
        <f t="shared" si="15"/>
        <v>0.39655829188434943</v>
      </c>
      <c r="X47">
        <f t="shared" si="16"/>
        <v>2.2674078490631317E-2</v>
      </c>
      <c r="Y47">
        <f t="shared" si="17"/>
        <v>3.9655829188434948E-3</v>
      </c>
      <c r="Z47">
        <f t="shared" si="18"/>
        <v>0.36991863047487467</v>
      </c>
      <c r="AB47">
        <f t="shared" si="19"/>
        <v>5890.3973844902193</v>
      </c>
      <c r="AC47">
        <f t="shared" si="2"/>
        <v>5182.1749100623547</v>
      </c>
      <c r="AE47">
        <f t="shared" si="3"/>
        <v>0</v>
      </c>
      <c r="AF47">
        <f t="shared" si="24"/>
        <v>0</v>
      </c>
      <c r="AG47">
        <f t="shared" si="24"/>
        <v>-9.2479657618718658</v>
      </c>
      <c r="AH47">
        <f t="shared" si="5"/>
        <v>-45348.156981262633</v>
      </c>
      <c r="AI47">
        <f t="shared" si="25"/>
        <v>-45357.404947024508</v>
      </c>
      <c r="AJ47">
        <f t="shared" si="7"/>
        <v>708.22247442786465</v>
      </c>
      <c r="AK47">
        <f t="shared" si="22"/>
        <v>412.32781691431541</v>
      </c>
      <c r="AL47">
        <f t="shared" si="26"/>
        <v>-44236.854655682328</v>
      </c>
      <c r="AN47">
        <f t="shared" si="27"/>
        <v>0</v>
      </c>
      <c r="AO47">
        <f t="shared" si="27"/>
        <v>0</v>
      </c>
      <c r="AP47">
        <f t="shared" si="27"/>
        <v>-0.16156510141497099</v>
      </c>
      <c r="AQ47">
        <f t="shared" si="27"/>
        <v>-792.24769752788757</v>
      </c>
      <c r="AR47">
        <f t="shared" si="27"/>
        <v>-792.40926262930259</v>
      </c>
      <c r="AS47">
        <f t="shared" si="27"/>
        <v>12.372887059882375</v>
      </c>
      <c r="AT47">
        <f t="shared" si="27"/>
        <v>7.2035069410216943</v>
      </c>
      <c r="AU47">
        <f t="shared" si="23"/>
        <v>-772.83286862839861</v>
      </c>
      <c r="AW47">
        <v>44</v>
      </c>
      <c r="AX47">
        <f>IF(Z47&gt;0, (R47*SUMPRODUCT(K47:$K$98, X47:$X$98)-K47*$AZ$3)/Z47, 0)</f>
        <v>14008.958952431931</v>
      </c>
    </row>
    <row r="48" spans="5:50" x14ac:dyDescent="0.25">
      <c r="E48">
        <v>2048</v>
      </c>
      <c r="F48" s="5">
        <v>3.5571999999999999E-2</v>
      </c>
      <c r="G48"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1.5598517398230203E-2</v>
      </c>
      <c r="L48" s="2">
        <v>45</v>
      </c>
      <c r="M48" s="6">
        <v>6.3388860000000005E-2</v>
      </c>
      <c r="Q48" s="4">
        <f t="shared" si="21"/>
        <v>25</v>
      </c>
      <c r="R48">
        <f t="shared" si="0"/>
        <v>2000000</v>
      </c>
      <c r="S48">
        <f t="shared" si="1"/>
        <v>13188.277902834223</v>
      </c>
      <c r="U48">
        <f t="shared" si="13"/>
        <v>6.3388860000000005E-2</v>
      </c>
      <c r="V48">
        <f t="shared" si="14"/>
        <v>0.01</v>
      </c>
      <c r="W48">
        <f t="shared" si="15"/>
        <v>0.36991863047487467</v>
      </c>
      <c r="X48">
        <f t="shared" si="16"/>
        <v>2.3448720278563567E-2</v>
      </c>
      <c r="Y48">
        <f t="shared" si="17"/>
        <v>3.6991863047487468E-3</v>
      </c>
      <c r="Z48">
        <f t="shared" si="18"/>
        <v>0.34277072389156238</v>
      </c>
      <c r="AB48">
        <f t="shared" si="19"/>
        <v>5182.1749100623547</v>
      </c>
      <c r="AC48">
        <f t="shared" si="2"/>
        <v>4520.555563637583</v>
      </c>
      <c r="AE48">
        <f t="shared" si="3"/>
        <v>0</v>
      </c>
      <c r="AF48">
        <f t="shared" si="24"/>
        <v>0</v>
      </c>
      <c r="AG48">
        <f t="shared" si="24"/>
        <v>-8.5692680972890596</v>
      </c>
      <c r="AH48">
        <f t="shared" si="5"/>
        <v>-46897.440557127135</v>
      </c>
      <c r="AI48">
        <f t="shared" si="25"/>
        <v>-46906.009825224421</v>
      </c>
      <c r="AJ48">
        <f t="shared" si="7"/>
        <v>661.61934642477172</v>
      </c>
      <c r="AK48">
        <f t="shared" si="22"/>
        <v>362.75224370436484</v>
      </c>
      <c r="AL48">
        <f t="shared" si="26"/>
        <v>-45881.638235095284</v>
      </c>
      <c r="AN48">
        <f t="shared" si="27"/>
        <v>0</v>
      </c>
      <c r="AO48">
        <f t="shared" si="27"/>
        <v>0</v>
      </c>
      <c r="AP48">
        <f t="shared" si="27"/>
        <v>-0.13366787750566242</v>
      </c>
      <c r="AQ48">
        <f t="shared" si="27"/>
        <v>-731.53054246281431</v>
      </c>
      <c r="AR48">
        <f t="shared" si="27"/>
        <v>-731.66421034031998</v>
      </c>
      <c r="AS48">
        <f t="shared" si="27"/>
        <v>10.320280886212498</v>
      </c>
      <c r="AT48">
        <f t="shared" si="27"/>
        <v>5.6583971846695773</v>
      </c>
      <c r="AU48">
        <f t="shared" si="23"/>
        <v>-715.68553226943789</v>
      </c>
      <c r="AW48">
        <v>45</v>
      </c>
      <c r="AX48">
        <f>IF(Z48&gt;0, (R48*SUMPRODUCT(K48:$K$98, X48:$X$98)-K48*$AZ$3)/Z48, 0)</f>
        <v>13188.277902834223</v>
      </c>
    </row>
    <row r="49" spans="5:50" x14ac:dyDescent="0.25">
      <c r="E49">
        <v>2049</v>
      </c>
      <c r="F49" s="5">
        <v>3.5571999999999999E-2</v>
      </c>
      <c r="G49"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1.3927247676991251E-2</v>
      </c>
      <c r="L49" s="2">
        <v>46</v>
      </c>
      <c r="M49" s="6">
        <v>7.0498397000000004E-2</v>
      </c>
      <c r="Q49" s="4">
        <f t="shared" si="21"/>
        <v>25</v>
      </c>
      <c r="R49">
        <f t="shared" si="0"/>
        <v>2000000</v>
      </c>
      <c r="S49">
        <f t="shared" si="1"/>
        <v>12391.901168200713</v>
      </c>
      <c r="U49">
        <f t="shared" si="13"/>
        <v>7.0498397000000004E-2</v>
      </c>
      <c r="V49">
        <f t="shared" si="14"/>
        <v>0.01</v>
      </c>
      <c r="W49">
        <f t="shared" si="15"/>
        <v>0.34277072389156238</v>
      </c>
      <c r="X49">
        <f t="shared" si="16"/>
        <v>2.4164786572884751E-2</v>
      </c>
      <c r="Y49">
        <f t="shared" si="17"/>
        <v>3.4277072389156237E-3</v>
      </c>
      <c r="Z49">
        <f t="shared" si="18"/>
        <v>0.31517823007976203</v>
      </c>
      <c r="AB49">
        <f t="shared" si="19"/>
        <v>4520.555563637583</v>
      </c>
      <c r="AC49">
        <f t="shared" si="2"/>
        <v>3905.6574775168365</v>
      </c>
      <c r="AE49">
        <f t="shared" si="3"/>
        <v>0</v>
      </c>
      <c r="AF49">
        <f t="shared" si="24"/>
        <v>0</v>
      </c>
      <c r="AG49">
        <f t="shared" si="24"/>
        <v>-7.8794557519940511</v>
      </c>
      <c r="AH49">
        <f t="shared" si="5"/>
        <v>-48329.5731457695</v>
      </c>
      <c r="AI49">
        <f t="shared" si="25"/>
        <v>-48337.452601521494</v>
      </c>
      <c r="AJ49">
        <f t="shared" si="7"/>
        <v>614.89808612074648</v>
      </c>
      <c r="AK49">
        <f t="shared" si="22"/>
        <v>316.43888945463084</v>
      </c>
      <c r="AL49">
        <f t="shared" si="26"/>
        <v>-47406.11562594612</v>
      </c>
      <c r="AN49">
        <f t="shared" si="27"/>
        <v>0</v>
      </c>
      <c r="AO49">
        <f t="shared" si="27"/>
        <v>0</v>
      </c>
      <c r="AP49">
        <f t="shared" si="27"/>
        <v>-0.1097391318179145</v>
      </c>
      <c r="AQ49">
        <f t="shared" si="27"/>
        <v>-673.09793532439699</v>
      </c>
      <c r="AR49">
        <f t="shared" si="27"/>
        <v>-673.20767445621493</v>
      </c>
      <c r="AS49">
        <f t="shared" si="27"/>
        <v>8.5638379415115331</v>
      </c>
      <c r="AT49">
        <f t="shared" si="27"/>
        <v>4.4071227880666992</v>
      </c>
      <c r="AU49">
        <f t="shared" si="23"/>
        <v>-660.23671372663682</v>
      </c>
      <c r="AW49">
        <v>46</v>
      </c>
      <c r="AX49">
        <f>IF(Z49&gt;0, (R49*SUMPRODUCT(K49:$K$98, X49:$X$98)-K49*$AZ$3)/Z49, 0)</f>
        <v>12391.901168200713</v>
      </c>
    </row>
    <row r="50" spans="5:50" x14ac:dyDescent="0.25">
      <c r="E50">
        <v>2050</v>
      </c>
      <c r="F50" s="5">
        <v>3.5571999999999999E-2</v>
      </c>
      <c r="G50"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1.2435042568742187E-2</v>
      </c>
      <c r="L50" s="2">
        <v>47</v>
      </c>
      <c r="M50" s="6">
        <v>7.8701599999999997E-2</v>
      </c>
      <c r="Q50" s="4">
        <f t="shared" si="21"/>
        <v>25</v>
      </c>
      <c r="R50">
        <f t="shared" si="0"/>
        <v>2000000</v>
      </c>
      <c r="S50">
        <f t="shared" si="1"/>
        <v>11617.154811287866</v>
      </c>
      <c r="U50">
        <f t="shared" si="13"/>
        <v>7.8701599999999997E-2</v>
      </c>
      <c r="V50">
        <f t="shared" si="14"/>
        <v>0.01</v>
      </c>
      <c r="W50">
        <f t="shared" si="15"/>
        <v>0.31517823007976203</v>
      </c>
      <c r="X50">
        <f t="shared" si="16"/>
        <v>2.4805030992445399E-2</v>
      </c>
      <c r="Y50">
        <f t="shared" si="17"/>
        <v>3.1517823007976204E-3</v>
      </c>
      <c r="Z50">
        <f t="shared" si="18"/>
        <v>0.28722141678651902</v>
      </c>
      <c r="AB50">
        <f t="shared" si="19"/>
        <v>3905.6574775168365</v>
      </c>
      <c r="AC50">
        <f t="shared" si="2"/>
        <v>3336.6956639264272</v>
      </c>
      <c r="AE50">
        <f t="shared" si="3"/>
        <v>0</v>
      </c>
      <c r="AF50">
        <f t="shared" si="24"/>
        <v>0</v>
      </c>
      <c r="AG50">
        <f t="shared" si="24"/>
        <v>-7.1805354196629754</v>
      </c>
      <c r="AH50">
        <f t="shared" si="5"/>
        <v>-49610.061984890795</v>
      </c>
      <c r="AI50">
        <f t="shared" si="25"/>
        <v>-49617.242520310458</v>
      </c>
      <c r="AJ50">
        <f t="shared" si="7"/>
        <v>568.96181359040929</v>
      </c>
      <c r="AK50">
        <f t="shared" si="22"/>
        <v>273.3960234261786</v>
      </c>
      <c r="AL50">
        <f t="shared" si="26"/>
        <v>-48774.884683293873</v>
      </c>
      <c r="AN50">
        <f t="shared" si="27"/>
        <v>0</v>
      </c>
      <c r="AO50">
        <f t="shared" si="27"/>
        <v>0</v>
      </c>
      <c r="AP50">
        <f t="shared" si="27"/>
        <v>-8.9290263609870149E-2</v>
      </c>
      <c r="AQ50">
        <f t="shared" si="27"/>
        <v>-616.90323262005552</v>
      </c>
      <c r="AR50">
        <f t="shared" si="27"/>
        <v>-616.9925228836654</v>
      </c>
      <c r="AS50">
        <f t="shared" si="27"/>
        <v>7.0750643719854969</v>
      </c>
      <c r="AT50">
        <f t="shared" si="27"/>
        <v>3.3996911894293671</v>
      </c>
      <c r="AU50">
        <f t="shared" si="23"/>
        <v>-606.51776732225062</v>
      </c>
      <c r="AW50">
        <v>47</v>
      </c>
      <c r="AX50">
        <f>IF(Z50&gt;0, (R50*SUMPRODUCT(K50:$K$98, X50:$X$98)-K50*$AZ$3)/Z50, 0)</f>
        <v>11617.154811287866</v>
      </c>
    </row>
    <row r="51" spans="5:50" x14ac:dyDescent="0.25">
      <c r="E51">
        <v>2051</v>
      </c>
      <c r="F51" s="5">
        <v>3.5571999999999999E-2</v>
      </c>
      <c r="G51"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1.1102716579234095E-2</v>
      </c>
      <c r="L51" s="2">
        <v>48</v>
      </c>
      <c r="M51" s="6">
        <v>8.8159118999999994E-2</v>
      </c>
      <c r="Q51" s="4">
        <f t="shared" si="21"/>
        <v>25</v>
      </c>
      <c r="R51">
        <f t="shared" si="0"/>
        <v>2000000</v>
      </c>
      <c r="S51">
        <f t="shared" si="1"/>
        <v>10858.945529036704</v>
      </c>
      <c r="U51">
        <f t="shared" si="13"/>
        <v>8.8159118999999994E-2</v>
      </c>
      <c r="V51">
        <f t="shared" si="14"/>
        <v>0.01</v>
      </c>
      <c r="W51">
        <f t="shared" si="15"/>
        <v>0.28722141678651902</v>
      </c>
      <c r="X51">
        <f t="shared" si="16"/>
        <v>2.5321187061831327E-2</v>
      </c>
      <c r="Y51">
        <f t="shared" si="17"/>
        <v>2.8722141678651902E-3</v>
      </c>
      <c r="Z51">
        <f t="shared" si="18"/>
        <v>0.25902801555682248</v>
      </c>
      <c r="AB51">
        <f t="shared" si="19"/>
        <v>3336.6956639264272</v>
      </c>
      <c r="AC51">
        <f t="shared" si="2"/>
        <v>2812.7711114260073</v>
      </c>
      <c r="AE51">
        <f t="shared" si="3"/>
        <v>0</v>
      </c>
      <c r="AF51">
        <f t="shared" si="24"/>
        <v>0</v>
      </c>
      <c r="AG51">
        <f t="shared" si="24"/>
        <v>-6.4757003889205622</v>
      </c>
      <c r="AH51">
        <f t="shared" si="5"/>
        <v>-50642.374123662652</v>
      </c>
      <c r="AI51">
        <f t="shared" si="25"/>
        <v>-50648.849824051569</v>
      </c>
      <c r="AJ51">
        <f t="shared" si="7"/>
        <v>523.92455250041985</v>
      </c>
      <c r="AK51">
        <f t="shared" si="22"/>
        <v>233.56869647484993</v>
      </c>
      <c r="AL51">
        <f t="shared" si="26"/>
        <v>-49891.356575076294</v>
      </c>
      <c r="AN51">
        <f t="shared" si="27"/>
        <v>0</v>
      </c>
      <c r="AO51">
        <f t="shared" si="27"/>
        <v>0</v>
      </c>
      <c r="AP51">
        <f t="shared" si="27"/>
        <v>-7.1897866070221E-2</v>
      </c>
      <c r="AQ51">
        <f t="shared" si="27"/>
        <v>-562.26792679456503</v>
      </c>
      <c r="AR51">
        <f t="shared" si="27"/>
        <v>-562.33982466063526</v>
      </c>
      <c r="AS51">
        <f t="shared" si="27"/>
        <v>5.8169858153142151</v>
      </c>
      <c r="AT51">
        <f t="shared" si="27"/>
        <v>2.5932470387414126</v>
      </c>
      <c r="AU51">
        <f t="shared" si="23"/>
        <v>-553.92959180657954</v>
      </c>
      <c r="AW51">
        <v>48</v>
      </c>
      <c r="AX51">
        <f>IF(Z51&gt;0, (R51*SUMPRODUCT(K51:$K$98, X51:$X$98)-K51*$AZ$3)/Z51, 0)</f>
        <v>10858.945529036704</v>
      </c>
    </row>
    <row r="52" spans="5:50" x14ac:dyDescent="0.25">
      <c r="E52">
        <v>2052</v>
      </c>
      <c r="F52" s="5">
        <v>3.5571999999999999E-2</v>
      </c>
      <c r="G52"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9.9131398028875842E-3</v>
      </c>
      <c r="L52" s="2">
        <v>49</v>
      </c>
      <c r="M52" s="6">
        <v>9.9426106E-2</v>
      </c>
      <c r="Q52" s="4">
        <f t="shared" si="21"/>
        <v>25</v>
      </c>
      <c r="R52">
        <f t="shared" si="0"/>
        <v>2000000</v>
      </c>
      <c r="S52">
        <f t="shared" si="1"/>
        <v>10115.673502356196</v>
      </c>
      <c r="U52">
        <f t="shared" si="13"/>
        <v>9.9426106E-2</v>
      </c>
      <c r="V52">
        <f t="shared" si="14"/>
        <v>0.01</v>
      </c>
      <c r="W52">
        <f t="shared" si="15"/>
        <v>0.25902801555682248</v>
      </c>
      <c r="X52">
        <f t="shared" si="16"/>
        <v>2.5754146931722281E-2</v>
      </c>
      <c r="Y52">
        <f t="shared" si="17"/>
        <v>2.5902801555682249E-3</v>
      </c>
      <c r="Z52">
        <f t="shared" si="18"/>
        <v>0.23068358846953196</v>
      </c>
      <c r="AB52">
        <f t="shared" si="19"/>
        <v>2812.7711114260073</v>
      </c>
      <c r="AC52">
        <f t="shared" si="2"/>
        <v>2333.5198633096857</v>
      </c>
      <c r="AE52">
        <f t="shared" si="3"/>
        <v>0</v>
      </c>
      <c r="AF52">
        <f t="shared" si="24"/>
        <v>0</v>
      </c>
      <c r="AG52">
        <f t="shared" si="24"/>
        <v>-5.7670897117382989</v>
      </c>
      <c r="AH52">
        <f t="shared" si="5"/>
        <v>-51508.29386344456</v>
      </c>
      <c r="AI52">
        <f t="shared" si="25"/>
        <v>-51514.060953156295</v>
      </c>
      <c r="AJ52">
        <f t="shared" si="7"/>
        <v>479.25124811632168</v>
      </c>
      <c r="AK52">
        <f t="shared" si="22"/>
        <v>196.89397779982053</v>
      </c>
      <c r="AL52">
        <f t="shared" si="26"/>
        <v>-50837.91572724015</v>
      </c>
      <c r="AN52">
        <f t="shared" si="27"/>
        <v>0</v>
      </c>
      <c r="AO52">
        <f t="shared" si="27"/>
        <v>0</v>
      </c>
      <c r="AP52">
        <f t="shared" si="27"/>
        <v>-5.7169966568256417E-2</v>
      </c>
      <c r="AQ52">
        <f t="shared" si="27"/>
        <v>-510.60891807654258</v>
      </c>
      <c r="AR52">
        <f t="shared" si="27"/>
        <v>-510.66608804311079</v>
      </c>
      <c r="AS52">
        <f t="shared" si="27"/>
        <v>4.7508846232854616</v>
      </c>
      <c r="AT52">
        <f t="shared" si="27"/>
        <v>1.9518375282762652</v>
      </c>
      <c r="AU52">
        <f t="shared" si="23"/>
        <v>-503.96336589154902</v>
      </c>
      <c r="AW52">
        <v>49</v>
      </c>
      <c r="AX52">
        <f>IF(Z52&gt;0, (R52*SUMPRODUCT(K52:$K$98, X52:$X$98)-K52*$AZ$3)/Z52, 0)</f>
        <v>10115.673502356196</v>
      </c>
    </row>
    <row r="53" spans="5:50" x14ac:dyDescent="0.25">
      <c r="E53">
        <v>2053</v>
      </c>
      <c r="F53" s="5">
        <v>3.5571999999999999E-2</v>
      </c>
      <c r="G53"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8.8510176811496272E-3</v>
      </c>
      <c r="L53" s="2">
        <v>50</v>
      </c>
      <c r="M53" s="6">
        <v>0.112419382</v>
      </c>
      <c r="Q53" s="4">
        <f t="shared" si="21"/>
        <v>25</v>
      </c>
      <c r="R53">
        <f t="shared" si="0"/>
        <v>2000000</v>
      </c>
      <c r="S53">
        <f t="shared" si="1"/>
        <v>9370.6811260986942</v>
      </c>
      <c r="U53">
        <f t="shared" si="13"/>
        <v>0.112419382</v>
      </c>
      <c r="V53">
        <f t="shared" si="14"/>
        <v>0.01</v>
      </c>
      <c r="W53">
        <f t="shared" si="15"/>
        <v>0.23068358846953196</v>
      </c>
      <c r="X53">
        <f t="shared" si="16"/>
        <v>2.5933306453287109E-2</v>
      </c>
      <c r="Y53">
        <f t="shared" si="17"/>
        <v>2.3068358846953197E-3</v>
      </c>
      <c r="Z53">
        <f t="shared" si="18"/>
        <v>0.20244344613154952</v>
      </c>
      <c r="AB53">
        <f t="shared" si="19"/>
        <v>2333.5198633096857</v>
      </c>
      <c r="AC53">
        <f t="shared" si="2"/>
        <v>1897.0329797672889</v>
      </c>
      <c r="AE53">
        <f t="shared" si="3"/>
        <v>0</v>
      </c>
      <c r="AF53">
        <f t="shared" si="24"/>
        <v>0</v>
      </c>
      <c r="AG53">
        <f t="shared" si="24"/>
        <v>-5.0610861532887377</v>
      </c>
      <c r="AH53">
        <f t="shared" si="5"/>
        <v>-51866.612906574221</v>
      </c>
      <c r="AI53">
        <f t="shared" si="25"/>
        <v>-51871.673992727512</v>
      </c>
      <c r="AJ53">
        <f t="shared" si="7"/>
        <v>436.48688354239675</v>
      </c>
      <c r="AK53">
        <f t="shared" si="22"/>
        <v>163.346390431678</v>
      </c>
      <c r="AL53">
        <f t="shared" si="26"/>
        <v>-51271.840718753432</v>
      </c>
      <c r="AN53">
        <f t="shared" si="27"/>
        <v>0</v>
      </c>
      <c r="AO53">
        <f t="shared" si="27"/>
        <v>0</v>
      </c>
      <c r="AP53">
        <f t="shared" si="27"/>
        <v>-4.4795763028580168E-2</v>
      </c>
      <c r="AQ53">
        <f t="shared" si="27"/>
        <v>-459.07230789743187</v>
      </c>
      <c r="AR53">
        <f t="shared" si="27"/>
        <v>-459.11710366046049</v>
      </c>
      <c r="AS53">
        <f t="shared" si="27"/>
        <v>3.8633531238236518</v>
      </c>
      <c r="AT53">
        <f t="shared" si="27"/>
        <v>1.4457817898627523</v>
      </c>
      <c r="AU53">
        <f t="shared" si="23"/>
        <v>-453.80796874677407</v>
      </c>
      <c r="AW53">
        <v>50</v>
      </c>
      <c r="AX53">
        <f>IF(Z53&gt;0, (R53*SUMPRODUCT(K53:$K$98, X53:$X$98)-K53*$AZ$3)/Z53, 0)</f>
        <v>9370.6811260986942</v>
      </c>
    </row>
    <row r="54" spans="5:50" x14ac:dyDescent="0.25">
      <c r="E54">
        <v>2054</v>
      </c>
      <c r="F54" s="5">
        <v>3.5571999999999999E-2</v>
      </c>
      <c r="G54"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7.9026943581693102E-3</v>
      </c>
      <c r="L54" s="2">
        <v>51</v>
      </c>
      <c r="M54" s="6">
        <v>0.12734142500000001</v>
      </c>
      <c r="Q54" s="4">
        <f t="shared" si="21"/>
        <v>25</v>
      </c>
      <c r="R54">
        <f t="shared" si="0"/>
        <v>2000000</v>
      </c>
      <c r="S54">
        <f t="shared" si="1"/>
        <v>8612.8305221291648</v>
      </c>
      <c r="U54">
        <f t="shared" si="13"/>
        <v>0.12734142500000001</v>
      </c>
      <c r="V54">
        <f t="shared" si="14"/>
        <v>0.01</v>
      </c>
      <c r="W54">
        <f t="shared" si="15"/>
        <v>0.20244344613154952</v>
      </c>
      <c r="X54">
        <f t="shared" si="16"/>
        <v>2.5779436912302254E-2</v>
      </c>
      <c r="Y54">
        <f t="shared" si="17"/>
        <v>2.0244344613154952E-3</v>
      </c>
      <c r="Z54">
        <f t="shared" si="18"/>
        <v>0.17463957475793176</v>
      </c>
      <c r="AB54">
        <f t="shared" si="19"/>
        <v>1897.0329797672889</v>
      </c>
      <c r="AC54">
        <f t="shared" si="2"/>
        <v>1504.1410598467728</v>
      </c>
      <c r="AE54">
        <f t="shared" si="3"/>
        <v>0</v>
      </c>
      <c r="AF54">
        <f t="shared" si="24"/>
        <v>0</v>
      </c>
      <c r="AG54">
        <f t="shared" si="24"/>
        <v>-4.365989368948294</v>
      </c>
      <c r="AH54">
        <f t="shared" si="5"/>
        <v>-51558.87382460451</v>
      </c>
      <c r="AI54">
        <f t="shared" si="25"/>
        <v>-51563.239813973458</v>
      </c>
      <c r="AJ54">
        <f t="shared" si="7"/>
        <v>392.8919199205161</v>
      </c>
      <c r="AK54">
        <f t="shared" si="22"/>
        <v>132.79230858371022</v>
      </c>
      <c r="AL54">
        <f t="shared" si="26"/>
        <v>-51037.555585469228</v>
      </c>
      <c r="AN54">
        <f t="shared" si="27"/>
        <v>0</v>
      </c>
      <c r="AO54">
        <f t="shared" si="27"/>
        <v>0</v>
      </c>
      <c r="AP54">
        <f t="shared" si="27"/>
        <v>-3.4503079553814868E-2</v>
      </c>
      <c r="AQ54">
        <f t="shared" si="27"/>
        <v>-407.45402128726539</v>
      </c>
      <c r="AR54">
        <f t="shared" si="27"/>
        <v>-407.48852436681921</v>
      </c>
      <c r="AS54">
        <f t="shared" si="27"/>
        <v>3.1049047589261711</v>
      </c>
      <c r="AT54">
        <f t="shared" si="27"/>
        <v>1.0494170278527648</v>
      </c>
      <c r="AU54">
        <f t="shared" si="23"/>
        <v>-403.33420258004026</v>
      </c>
      <c r="AW54">
        <v>51</v>
      </c>
      <c r="AX54">
        <f>IF(Z54&gt;0, (R54*SUMPRODUCT(K54:$K$98, X54:$X$98)-K54*$AZ$3)/Z54, 0)</f>
        <v>8612.8305221291648</v>
      </c>
    </row>
    <row r="55" spans="5:50" x14ac:dyDescent="0.25">
      <c r="E55">
        <v>2055</v>
      </c>
      <c r="F55" s="5">
        <v>3.5571999999999999E-2</v>
      </c>
      <c r="G55"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7.0559771055083119E-3</v>
      </c>
      <c r="L55" s="2">
        <v>52</v>
      </c>
      <c r="M55" s="6">
        <v>0.14457818</v>
      </c>
      <c r="Q55" s="4">
        <f t="shared" si="21"/>
        <v>25</v>
      </c>
      <c r="R55">
        <f t="shared" si="0"/>
        <v>2000000</v>
      </c>
      <c r="S55">
        <f t="shared" si="1"/>
        <v>7828.1259787638683</v>
      </c>
      <c r="U55">
        <f t="shared" si="13"/>
        <v>0.14457818</v>
      </c>
      <c r="V55">
        <f t="shared" si="14"/>
        <v>0.01</v>
      </c>
      <c r="W55">
        <f t="shared" si="15"/>
        <v>0.17463957475793176</v>
      </c>
      <c r="X55">
        <f t="shared" si="16"/>
        <v>2.5249071874475715E-2</v>
      </c>
      <c r="Y55">
        <f t="shared" si="17"/>
        <v>1.7463957475793177E-3</v>
      </c>
      <c r="Z55">
        <f t="shared" si="18"/>
        <v>0.14764410713587672</v>
      </c>
      <c r="AB55">
        <f t="shared" si="19"/>
        <v>1504.1410598467728</v>
      </c>
      <c r="AC55">
        <f t="shared" si="2"/>
        <v>1155.7766706817524</v>
      </c>
      <c r="AE55">
        <f t="shared" si="3"/>
        <v>0</v>
      </c>
      <c r="AF55">
        <f t="shared" si="24"/>
        <v>0</v>
      </c>
      <c r="AG55">
        <f t="shared" si="24"/>
        <v>-3.6911026783969181</v>
      </c>
      <c r="AH55">
        <f t="shared" si="5"/>
        <v>-50498.143748951428</v>
      </c>
      <c r="AI55">
        <f t="shared" si="25"/>
        <v>-50501.834851629828</v>
      </c>
      <c r="AJ55">
        <f t="shared" si="7"/>
        <v>348.36438916502038</v>
      </c>
      <c r="AK55">
        <f t="shared" si="22"/>
        <v>105.2898741892741</v>
      </c>
      <c r="AL55">
        <f t="shared" si="26"/>
        <v>-50048.180588275536</v>
      </c>
      <c r="AN55">
        <f t="shared" si="27"/>
        <v>0</v>
      </c>
      <c r="AO55">
        <f t="shared" si="27"/>
        <v>0</v>
      </c>
      <c r="AP55">
        <f t="shared" si="27"/>
        <v>-2.6044335992849065E-2</v>
      </c>
      <c r="AQ55">
        <f t="shared" si="27"/>
        <v>-356.31374616326895</v>
      </c>
      <c r="AR55">
        <f t="shared" si="27"/>
        <v>-356.33979049926182</v>
      </c>
      <c r="AS55">
        <f t="shared" si="27"/>
        <v>2.4580511543227717</v>
      </c>
      <c r="AT55">
        <f t="shared" si="27"/>
        <v>0.74292294172136863</v>
      </c>
      <c r="AU55">
        <f t="shared" si="23"/>
        <v>-353.13881640321767</v>
      </c>
      <c r="AW55">
        <v>52</v>
      </c>
      <c r="AX55">
        <f>IF(Z55&gt;0, (R55*SUMPRODUCT(K55:$K$98, X55:$X$98)-K55*$AZ$3)/Z55, 0)</f>
        <v>7828.1259787638683</v>
      </c>
    </row>
    <row r="56" spans="5:50" x14ac:dyDescent="0.25">
      <c r="E56">
        <v>2056</v>
      </c>
      <c r="F56" s="5">
        <v>3.5571999999999999E-2</v>
      </c>
      <c r="G56"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6.2999795584895634E-3</v>
      </c>
      <c r="L56" s="2">
        <v>53</v>
      </c>
      <c r="M56" s="6">
        <v>0.16385111999999999</v>
      </c>
      <c r="Q56" s="4">
        <f t="shared" si="21"/>
        <v>25</v>
      </c>
      <c r="R56">
        <f t="shared" si="0"/>
        <v>2000000</v>
      </c>
      <c r="S56">
        <f t="shared" si="1"/>
        <v>6986.7959973014404</v>
      </c>
      <c r="U56">
        <f t="shared" si="13"/>
        <v>0.16385111999999999</v>
      </c>
      <c r="V56">
        <f t="shared" si="14"/>
        <v>0.01</v>
      </c>
      <c r="W56">
        <f t="shared" si="15"/>
        <v>0.14764410713587672</v>
      </c>
      <c r="X56">
        <f t="shared" si="16"/>
        <v>2.4191652315613391E-2</v>
      </c>
      <c r="Y56">
        <f t="shared" si="17"/>
        <v>1.4764410713587672E-3</v>
      </c>
      <c r="Z56">
        <f t="shared" si="18"/>
        <v>0.12197601374890457</v>
      </c>
      <c r="AB56">
        <f t="shared" si="19"/>
        <v>1155.7766706817524</v>
      </c>
      <c r="AC56">
        <f t="shared" si="2"/>
        <v>852.22152462763188</v>
      </c>
      <c r="AE56">
        <f t="shared" si="3"/>
        <v>0</v>
      </c>
      <c r="AF56">
        <f t="shared" si="24"/>
        <v>0</v>
      </c>
      <c r="AG56">
        <f t="shared" si="24"/>
        <v>-3.0494003437226143</v>
      </c>
      <c r="AH56">
        <f t="shared" si="5"/>
        <v>-48383.304631226783</v>
      </c>
      <c r="AI56">
        <f t="shared" si="25"/>
        <v>-48386.354031570503</v>
      </c>
      <c r="AJ56">
        <f t="shared" si="7"/>
        <v>303.55514605412054</v>
      </c>
      <c r="AK56">
        <f t="shared" si="22"/>
        <v>80.904366947722679</v>
      </c>
      <c r="AL56">
        <f t="shared" si="26"/>
        <v>-48001.894518568661</v>
      </c>
      <c r="AN56">
        <f t="shared" si="27"/>
        <v>0</v>
      </c>
      <c r="AO56">
        <f t="shared" si="27"/>
        <v>0</v>
      </c>
      <c r="AP56">
        <f t="shared" si="27"/>
        <v>-1.9211159831103518E-2</v>
      </c>
      <c r="AQ56">
        <f t="shared" si="27"/>
        <v>-304.81383014890218</v>
      </c>
      <c r="AR56">
        <f t="shared" si="27"/>
        <v>-304.83304130873324</v>
      </c>
      <c r="AS56">
        <f t="shared" si="27"/>
        <v>1.9123912150152733</v>
      </c>
      <c r="AT56">
        <f t="shared" si="27"/>
        <v>0.5096958579631915</v>
      </c>
      <c r="AU56">
        <f t="shared" si="23"/>
        <v>-302.41095423575479</v>
      </c>
      <c r="AW56">
        <v>53</v>
      </c>
      <c r="AX56">
        <f>IF(Z56&gt;0, (R56*SUMPRODUCT(K56:$K$98, X56:$X$98)-K56*$AZ$3)/Z56, 0)</f>
        <v>6986.7959973014404</v>
      </c>
    </row>
    <row r="57" spans="5:50" x14ac:dyDescent="0.25">
      <c r="E57">
        <v>2057</v>
      </c>
      <c r="F57" s="5">
        <v>3.5571999999999999E-2</v>
      </c>
      <c r="G57"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5.6249817486513955E-3</v>
      </c>
      <c r="L57" s="2">
        <v>54</v>
      </c>
      <c r="M57" s="6">
        <v>0.185300933</v>
      </c>
      <c r="Q57" s="4">
        <f t="shared" si="21"/>
        <v>25</v>
      </c>
      <c r="R57">
        <f t="shared" si="0"/>
        <v>2000000</v>
      </c>
      <c r="S57">
        <f t="shared" si="1"/>
        <v>6056.9480770784348</v>
      </c>
      <c r="U57">
        <f t="shared" si="13"/>
        <v>0.185300933</v>
      </c>
      <c r="V57">
        <f t="shared" si="14"/>
        <v>0.01</v>
      </c>
      <c r="W57">
        <f t="shared" si="15"/>
        <v>0.12197601374890457</v>
      </c>
      <c r="X57">
        <f t="shared" si="16"/>
        <v>2.2602269151292844E-2</v>
      </c>
      <c r="Y57">
        <f t="shared" si="17"/>
        <v>1.2197601374890458E-3</v>
      </c>
      <c r="Z57">
        <f t="shared" si="18"/>
        <v>9.8153984460122676E-2</v>
      </c>
      <c r="AB57">
        <f t="shared" si="19"/>
        <v>852.22152462763188</v>
      </c>
      <c r="AC57">
        <f t="shared" si="2"/>
        <v>594.51358743332662</v>
      </c>
      <c r="AE57">
        <f t="shared" si="3"/>
        <v>0</v>
      </c>
      <c r="AF57">
        <f t="shared" si="24"/>
        <v>0</v>
      </c>
      <c r="AG57">
        <f t="shared" si="24"/>
        <v>-2.4538496115030668</v>
      </c>
      <c r="AH57">
        <f t="shared" si="5"/>
        <v>-45204.538302585686</v>
      </c>
      <c r="AI57">
        <f t="shared" si="25"/>
        <v>-45206.992152197192</v>
      </c>
      <c r="AJ57">
        <f t="shared" si="7"/>
        <v>257.70793719430526</v>
      </c>
      <c r="AK57">
        <f t="shared" si="22"/>
        <v>59.655506723934238</v>
      </c>
      <c r="AL57">
        <f t="shared" si="26"/>
        <v>-44889.628708278957</v>
      </c>
      <c r="AN57">
        <f t="shared" si="27"/>
        <v>0</v>
      </c>
      <c r="AO57">
        <f t="shared" si="27"/>
        <v>0</v>
      </c>
      <c r="AP57">
        <f t="shared" si="27"/>
        <v>-1.3802859278640068E-2</v>
      </c>
      <c r="AQ57">
        <f t="shared" si="27"/>
        <v>-254.27470290825741</v>
      </c>
      <c r="AR57">
        <f t="shared" si="27"/>
        <v>-254.28850576753607</v>
      </c>
      <c r="AS57">
        <f t="shared" si="27"/>
        <v>1.4496024432005672</v>
      </c>
      <c r="AT57">
        <f t="shared" si="27"/>
        <v>0.33556113652868069</v>
      </c>
      <c r="AU57">
        <f t="shared" si="23"/>
        <v>-252.50334218780685</v>
      </c>
      <c r="AW57">
        <v>54</v>
      </c>
      <c r="AX57">
        <f>IF(Z57&gt;0, (R57*SUMPRODUCT(K57:$K$98, X57:$X$98)-K57*$AZ$3)/Z57, 0)</f>
        <v>6056.9480770784348</v>
      </c>
    </row>
    <row r="58" spans="5:50" x14ac:dyDescent="0.25">
      <c r="E58">
        <v>2058</v>
      </c>
      <c r="F58" s="5">
        <v>3.5571999999999999E-2</v>
      </c>
      <c r="G58"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5.0223051327244602E-3</v>
      </c>
      <c r="L58" s="2">
        <v>55</v>
      </c>
      <c r="M58" s="6">
        <v>0.20871278500000001</v>
      </c>
      <c r="Q58" s="4">
        <f t="shared" si="21"/>
        <v>25</v>
      </c>
      <c r="R58">
        <f t="shared" si="0"/>
        <v>2000000</v>
      </c>
      <c r="S58">
        <f t="shared" si="1"/>
        <v>4985.2053624464779</v>
      </c>
      <c r="U58">
        <f t="shared" si="13"/>
        <v>0.20871278500000001</v>
      </c>
      <c r="V58">
        <f t="shared" si="14"/>
        <v>0.01</v>
      </c>
      <c r="W58">
        <f t="shared" si="15"/>
        <v>9.8153984460122676E-2</v>
      </c>
      <c r="X58">
        <f t="shared" si="16"/>
        <v>2.0485991455518927E-2</v>
      </c>
      <c r="Y58">
        <f t="shared" si="17"/>
        <v>9.8153984460122687E-4</v>
      </c>
      <c r="Z58">
        <f t="shared" si="18"/>
        <v>7.6686453160002527E-2</v>
      </c>
      <c r="AB58">
        <f t="shared" si="19"/>
        <v>594.51358743332662</v>
      </c>
      <c r="AC58">
        <f t="shared" si="2"/>
        <v>382.29771752024527</v>
      </c>
      <c r="AE58">
        <f t="shared" si="3"/>
        <v>0</v>
      </c>
      <c r="AF58">
        <f t="shared" si="24"/>
        <v>0</v>
      </c>
      <c r="AG58">
        <f t="shared" si="24"/>
        <v>-1.9171613290000631</v>
      </c>
      <c r="AH58">
        <f t="shared" si="5"/>
        <v>-40971.982911037856</v>
      </c>
      <c r="AI58">
        <f t="shared" si="25"/>
        <v>-40973.900072366858</v>
      </c>
      <c r="AJ58">
        <f t="shared" si="7"/>
        <v>212.21586991308135</v>
      </c>
      <c r="AK58">
        <f t="shared" si="22"/>
        <v>41.615951120332866</v>
      </c>
      <c r="AL58">
        <f t="shared" si="26"/>
        <v>-40720.068251333447</v>
      </c>
      <c r="AN58">
        <f t="shared" si="27"/>
        <v>0</v>
      </c>
      <c r="AO58">
        <f t="shared" si="27"/>
        <v>0</v>
      </c>
      <c r="AP58">
        <f t="shared" si="27"/>
        <v>-9.6285691828978653E-3</v>
      </c>
      <c r="AQ58">
        <f t="shared" si="27"/>
        <v>-205.77380007200429</v>
      </c>
      <c r="AR58">
        <f t="shared" si="27"/>
        <v>-205.78342864118721</v>
      </c>
      <c r="AS58">
        <f t="shared" si="27"/>
        <v>1.0658128527100548</v>
      </c>
      <c r="AT58">
        <f t="shared" si="27"/>
        <v>0.20900800491485799</v>
      </c>
      <c r="AU58">
        <f t="shared" si="23"/>
        <v>-204.5086077835623</v>
      </c>
      <c r="AW58">
        <v>55</v>
      </c>
      <c r="AX58">
        <f>IF(Z58&gt;0, (R58*SUMPRODUCT(K58:$K$98, X58:$X$98)-K58*$AZ$3)/Z58, 0)</f>
        <v>4985.2053624464779</v>
      </c>
    </row>
    <row r="59" spans="5:50" x14ac:dyDescent="0.25">
      <c r="E59">
        <v>2059</v>
      </c>
      <c r="F59" s="5">
        <v>3.5571999999999999E-2</v>
      </c>
      <c r="G59"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4.4842010113611249E-3</v>
      </c>
      <c r="L59" s="2">
        <v>56</v>
      </c>
      <c r="M59" s="6">
        <v>0.23444695300000001</v>
      </c>
      <c r="Q59" s="4">
        <f t="shared" si="21"/>
        <v>25</v>
      </c>
      <c r="R59">
        <f t="shared" si="0"/>
        <v>2000000</v>
      </c>
      <c r="S59">
        <f t="shared" si="1"/>
        <v>3694.7518485413289</v>
      </c>
      <c r="U59">
        <f t="shared" si="13"/>
        <v>0.23444695300000001</v>
      </c>
      <c r="V59">
        <f t="shared" si="14"/>
        <v>0.01</v>
      </c>
      <c r="W59">
        <f t="shared" si="15"/>
        <v>7.6686453160002527E-2</v>
      </c>
      <c r="X59">
        <f t="shared" si="16"/>
        <v>1.7978905279739815E-2</v>
      </c>
      <c r="Y59">
        <f t="shared" si="17"/>
        <v>7.6686453160002531E-4</v>
      </c>
      <c r="Z59">
        <f t="shared" si="18"/>
        <v>5.7940683348662682E-2</v>
      </c>
      <c r="AB59">
        <f t="shared" si="19"/>
        <v>382.29771752024527</v>
      </c>
      <c r="AC59">
        <f t="shared" si="2"/>
        <v>214.07644690821922</v>
      </c>
      <c r="AE59">
        <f t="shared" si="3"/>
        <v>0</v>
      </c>
      <c r="AF59">
        <f t="shared" si="24"/>
        <v>0</v>
      </c>
      <c r="AG59">
        <f t="shared" si="24"/>
        <v>-1.4485170837165671</v>
      </c>
      <c r="AH59">
        <f t="shared" si="5"/>
        <v>-35957.810559479629</v>
      </c>
      <c r="AI59">
        <f t="shared" si="25"/>
        <v>-35959.259076563343</v>
      </c>
      <c r="AJ59">
        <f t="shared" si="7"/>
        <v>168.22127061202605</v>
      </c>
      <c r="AK59">
        <f t="shared" si="22"/>
        <v>26.760840226417173</v>
      </c>
      <c r="AL59">
        <f t="shared" si="26"/>
        <v>-35764.276965724901</v>
      </c>
      <c r="AN59">
        <f t="shared" si="27"/>
        <v>0</v>
      </c>
      <c r="AO59">
        <f t="shared" si="27"/>
        <v>0</v>
      </c>
      <c r="AP59">
        <f t="shared" si="27"/>
        <v>-6.4954417717756974E-3</v>
      </c>
      <c r="AQ59">
        <f t="shared" si="27"/>
        <v>-161.24205047715029</v>
      </c>
      <c r="AR59">
        <f t="shared" si="27"/>
        <v>-161.24854591892205</v>
      </c>
      <c r="AS59">
        <f t="shared" si="27"/>
        <v>0.75433799181090067</v>
      </c>
      <c r="AT59">
        <f t="shared" si="27"/>
        <v>0.12000098680817337</v>
      </c>
      <c r="AU59">
        <f t="shared" si="23"/>
        <v>-160.374206940303</v>
      </c>
      <c r="AW59">
        <v>56</v>
      </c>
      <c r="AX59">
        <f>IF(Z59&gt;0, (R59*SUMPRODUCT(K59:$K$98, X59:$X$98)-K59*$AZ$3)/Z59, 0)</f>
        <v>3694.7518485413289</v>
      </c>
    </row>
    <row r="60" spans="5:50" x14ac:dyDescent="0.25">
      <c r="E60">
        <v>2060</v>
      </c>
      <c r="F60" s="5">
        <v>3.5571999999999999E-2</v>
      </c>
      <c r="G60"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4.0037509030010042E-3</v>
      </c>
      <c r="L60" s="2">
        <v>57</v>
      </c>
      <c r="M60" s="6">
        <v>0.26339700100000002</v>
      </c>
      <c r="Q60" s="4">
        <f t="shared" si="21"/>
        <v>25</v>
      </c>
      <c r="R60">
        <f t="shared" si="0"/>
        <v>2000000</v>
      </c>
      <c r="S60">
        <f t="shared" si="1"/>
        <v>2051.3942632371813</v>
      </c>
      <c r="U60">
        <f t="shared" si="13"/>
        <v>0.26339700100000002</v>
      </c>
      <c r="V60">
        <f t="shared" si="14"/>
        <v>0.01</v>
      </c>
      <c r="W60">
        <f t="shared" si="15"/>
        <v>5.7940683348662682E-2</v>
      </c>
      <c r="X60">
        <f t="shared" si="16"/>
        <v>1.5261402229928389E-2</v>
      </c>
      <c r="Y60">
        <f t="shared" si="17"/>
        <v>5.7940683348662681E-4</v>
      </c>
      <c r="Z60">
        <f t="shared" si="18"/>
        <v>4.2099874285247668E-2</v>
      </c>
      <c r="AB60">
        <f t="shared" si="19"/>
        <v>214.07644690821922</v>
      </c>
      <c r="AC60">
        <f t="shared" si="2"/>
        <v>86.363440591763592</v>
      </c>
      <c r="AE60">
        <f t="shared" si="3"/>
        <v>0</v>
      </c>
      <c r="AF60">
        <f t="shared" si="24"/>
        <v>0</v>
      </c>
      <c r="AG60">
        <f t="shared" si="24"/>
        <v>-1.0524968571311917</v>
      </c>
      <c r="AH60">
        <f t="shared" si="5"/>
        <v>-30522.804459856779</v>
      </c>
      <c r="AI60">
        <f t="shared" si="25"/>
        <v>-30523.856956713909</v>
      </c>
      <c r="AJ60">
        <f t="shared" si="7"/>
        <v>127.71300631645563</v>
      </c>
      <c r="AK60">
        <f t="shared" si="22"/>
        <v>14.985351283575348</v>
      </c>
      <c r="AL60">
        <f t="shared" si="26"/>
        <v>-30381.158599113878</v>
      </c>
      <c r="AN60">
        <f t="shared" si="27"/>
        <v>0</v>
      </c>
      <c r="AO60">
        <f t="shared" si="27"/>
        <v>0</v>
      </c>
      <c r="AP60">
        <f t="shared" si="27"/>
        <v>-4.2139352421447273E-3</v>
      </c>
      <c r="AQ60">
        <f t="shared" si="27"/>
        <v>-122.20570591827466</v>
      </c>
      <c r="AR60">
        <f t="shared" si="27"/>
        <v>-122.20991985351679</v>
      </c>
      <c r="AS60">
        <f t="shared" si="27"/>
        <v>0.51133106436448217</v>
      </c>
      <c r="AT60">
        <f t="shared" si="27"/>
        <v>5.9997613733402053E-2</v>
      </c>
      <c r="AU60">
        <f t="shared" si="23"/>
        <v>-121.63859117541891</v>
      </c>
      <c r="AW60">
        <v>57</v>
      </c>
      <c r="AX60">
        <f>IF(Z60&gt;0, (R60*SUMPRODUCT(K60:$K$98, X60:$X$98)-K60*$AZ$3)/Z60, 0)</f>
        <v>2051.3942632371813</v>
      </c>
    </row>
    <row r="61" spans="5:50" x14ac:dyDescent="0.25">
      <c r="E61">
        <v>2061</v>
      </c>
      <c r="F61" s="5">
        <v>3.5571999999999999E-2</v>
      </c>
      <c r="G61"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3.5747775919651821E-3</v>
      </c>
      <c r="L61" s="2">
        <v>58</v>
      </c>
      <c r="M61" s="6">
        <v>0.29593128600000002</v>
      </c>
      <c r="Q61" s="4">
        <f t="shared" si="21"/>
        <v>25</v>
      </c>
      <c r="R61">
        <f t="shared" si="0"/>
        <v>2000000</v>
      </c>
      <c r="S61">
        <f t="shared" si="1"/>
        <v>-202.10736482659635</v>
      </c>
      <c r="U61">
        <f t="shared" si="13"/>
        <v>0.29593128600000002</v>
      </c>
      <c r="V61">
        <f t="shared" si="14"/>
        <v>0.01</v>
      </c>
      <c r="W61">
        <f t="shared" si="15"/>
        <v>4.2099874285247668E-2</v>
      </c>
      <c r="X61">
        <f t="shared" si="16"/>
        <v>1.2458669937671673E-2</v>
      </c>
      <c r="Y61">
        <f t="shared" si="17"/>
        <v>4.209987428524767E-4</v>
      </c>
      <c r="Z61">
        <f t="shared" si="18"/>
        <v>2.9220205604723517E-2</v>
      </c>
      <c r="AB61">
        <f t="shared" si="19"/>
        <v>86.363440591763592</v>
      </c>
      <c r="AC61">
        <f t="shared" si="2"/>
        <v>-5.9056187544620116</v>
      </c>
      <c r="AE61">
        <f t="shared" si="3"/>
        <v>0</v>
      </c>
      <c r="AF61">
        <f t="shared" si="24"/>
        <v>0</v>
      </c>
      <c r="AG61">
        <f t="shared" si="24"/>
        <v>-0.73050514011808787</v>
      </c>
      <c r="AH61">
        <f t="shared" si="5"/>
        <v>-24917.339875343347</v>
      </c>
      <c r="AI61">
        <f t="shared" si="25"/>
        <v>-24918.070380483463</v>
      </c>
      <c r="AJ61">
        <f t="shared" si="7"/>
        <v>92.269059346225603</v>
      </c>
      <c r="AK61">
        <f t="shared" si="22"/>
        <v>6.0454408414234519</v>
      </c>
      <c r="AL61">
        <f t="shared" si="26"/>
        <v>-24819.755880295816</v>
      </c>
      <c r="AN61">
        <f t="shared" si="27"/>
        <v>0</v>
      </c>
      <c r="AO61">
        <f t="shared" si="27"/>
        <v>0</v>
      </c>
      <c r="AP61">
        <f t="shared" si="27"/>
        <v>-2.6113934057095259E-3</v>
      </c>
      <c r="AQ61">
        <f t="shared" si="27"/>
        <v>-89.073948237757904</v>
      </c>
      <c r="AR61">
        <f t="shared" si="27"/>
        <v>-89.076559631163605</v>
      </c>
      <c r="AS61">
        <f t="shared" si="27"/>
        <v>0.32984136578259282</v>
      </c>
      <c r="AT61">
        <f t="shared" si="27"/>
        <v>2.1611106453471692E-2</v>
      </c>
      <c r="AU61">
        <f t="shared" si="23"/>
        <v>-88.725107158927543</v>
      </c>
      <c r="AW61">
        <v>58</v>
      </c>
      <c r="AX61">
        <f>IF(Z61&gt;0, (R61*SUMPRODUCT(K61:$K$98, X61:$X$98)-K61*$AZ$3)/Z61, 0)</f>
        <v>-202.10736482659635</v>
      </c>
    </row>
    <row r="62" spans="5:50" x14ac:dyDescent="0.25">
      <c r="E62">
        <v>2062</v>
      </c>
      <c r="F62" s="5">
        <v>3.5571999999999999E-2</v>
      </c>
      <c r="G62"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3.1917657071117694E-3</v>
      </c>
      <c r="L62" s="2">
        <v>59</v>
      </c>
      <c r="M62" s="6">
        <v>0.33262349499999999</v>
      </c>
      <c r="Q62" s="4">
        <f t="shared" si="21"/>
        <v>25</v>
      </c>
      <c r="R62">
        <f t="shared" si="0"/>
        <v>2000000</v>
      </c>
      <c r="S62">
        <f t="shared" si="1"/>
        <v>-3553.103608393475</v>
      </c>
      <c r="U62">
        <f t="shared" si="13"/>
        <v>0.33262349499999999</v>
      </c>
      <c r="V62">
        <f t="shared" si="14"/>
        <v>0.01</v>
      </c>
      <c r="W62">
        <f t="shared" si="15"/>
        <v>2.9220205604723517E-2</v>
      </c>
      <c r="X62">
        <f t="shared" si="16"/>
        <v>9.7193269128617241E-3</v>
      </c>
      <c r="Y62">
        <f t="shared" si="17"/>
        <v>2.9220205604723519E-4</v>
      </c>
      <c r="Z62">
        <f t="shared" si="18"/>
        <v>1.9208676635814558E-2</v>
      </c>
      <c r="AB62">
        <f t="shared" si="19"/>
        <v>-5.9056187544620116</v>
      </c>
      <c r="AC62">
        <f t="shared" si="2"/>
        <v>-68.250418267176144</v>
      </c>
      <c r="AE62">
        <f t="shared" si="3"/>
        <v>0</v>
      </c>
      <c r="AF62">
        <f t="shared" si="24"/>
        <v>0</v>
      </c>
      <c r="AG62">
        <f t="shared" si="24"/>
        <v>-0.48021691589536397</v>
      </c>
      <c r="AH62">
        <f t="shared" si="5"/>
        <v>-19438.65382572345</v>
      </c>
      <c r="AI62">
        <f t="shared" si="25"/>
        <v>-19439.134042639344</v>
      </c>
      <c r="AJ62">
        <f t="shared" si="7"/>
        <v>62.344799512714133</v>
      </c>
      <c r="AK62">
        <f t="shared" si="22"/>
        <v>-0.41339331281234087</v>
      </c>
      <c r="AL62">
        <f t="shared" si="26"/>
        <v>-19377.202636439444</v>
      </c>
      <c r="AN62">
        <f t="shared" si="27"/>
        <v>0</v>
      </c>
      <c r="AO62">
        <f t="shared" si="27"/>
        <v>0</v>
      </c>
      <c r="AP62">
        <f t="shared" si="27"/>
        <v>-1.5327398841297995E-3</v>
      </c>
      <c r="AQ62">
        <f t="shared" si="27"/>
        <v>-62.043628673361106</v>
      </c>
      <c r="AR62">
        <f t="shared" si="27"/>
        <v>-62.045161413245232</v>
      </c>
      <c r="AS62">
        <f t="shared" si="27"/>
        <v>0.19898999310143953</v>
      </c>
      <c r="AT62">
        <f t="shared" si="27"/>
        <v>-1.319454599383758E-3</v>
      </c>
      <c r="AU62">
        <f t="shared" si="23"/>
        <v>-61.847490874743187</v>
      </c>
      <c r="AW62">
        <v>59</v>
      </c>
      <c r="AX62">
        <f>IF(Z62&gt;0, (R62*SUMPRODUCT(K62:$K$98, X62:$X$98)-K62*$AZ$3)/Z62, 0)</f>
        <v>-3553.103608393475</v>
      </c>
    </row>
    <row r="63" spans="5:50" x14ac:dyDescent="0.25">
      <c r="E63">
        <v>2063</v>
      </c>
      <c r="F63" s="5">
        <v>3.5571999999999999E-2</v>
      </c>
      <c r="G63"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2.8497908099212226E-3</v>
      </c>
      <c r="L63" s="2">
        <v>60</v>
      </c>
      <c r="M63" s="6">
        <v>0.37225971299999999</v>
      </c>
      <c r="Q63" s="4">
        <f t="shared" si="21"/>
        <v>25</v>
      </c>
      <c r="R63">
        <f t="shared" si="0"/>
        <v>2000000</v>
      </c>
      <c r="S63">
        <f t="shared" si="1"/>
        <v>-8969.2376538074022</v>
      </c>
      <c r="U63">
        <f t="shared" si="13"/>
        <v>0.37225971299999999</v>
      </c>
      <c r="V63">
        <f t="shared" si="14"/>
        <v>0.01</v>
      </c>
      <c r="W63">
        <f t="shared" si="15"/>
        <v>1.9208676635814558E-2</v>
      </c>
      <c r="X63">
        <f t="shared" si="16"/>
        <v>7.1506164515581332E-3</v>
      </c>
      <c r="Y63">
        <f t="shared" si="17"/>
        <v>1.9208676635814559E-4</v>
      </c>
      <c r="Z63">
        <f t="shared" si="18"/>
        <v>1.1865973417898279E-2</v>
      </c>
      <c r="AB63">
        <f t="shared" si="19"/>
        <v>-68.250418267176144</v>
      </c>
      <c r="AC63">
        <f t="shared" si="2"/>
        <v>-106.42873557889097</v>
      </c>
      <c r="AE63">
        <f t="shared" si="3"/>
        <v>0</v>
      </c>
      <c r="AF63">
        <f t="shared" si="24"/>
        <v>0</v>
      </c>
      <c r="AG63">
        <f t="shared" si="24"/>
        <v>-0.29664933544745697</v>
      </c>
      <c r="AH63">
        <f t="shared" si="5"/>
        <v>-14301.232903116266</v>
      </c>
      <c r="AI63">
        <f t="shared" si="25"/>
        <v>-14301.529552451713</v>
      </c>
      <c r="AJ63">
        <f t="shared" si="7"/>
        <v>38.178317311714821</v>
      </c>
      <c r="AK63">
        <f t="shared" si="22"/>
        <v>-4.7775292787023309</v>
      </c>
      <c r="AL63">
        <f t="shared" si="26"/>
        <v>-14268.128764418701</v>
      </c>
      <c r="AN63">
        <f t="shared" si="27"/>
        <v>0</v>
      </c>
      <c r="AO63">
        <f t="shared" si="27"/>
        <v>0</v>
      </c>
      <c r="AP63">
        <f t="shared" si="27"/>
        <v>-8.453885499274009E-4</v>
      </c>
      <c r="AQ63">
        <f t="shared" si="27"/>
        <v>-40.755522097843745</v>
      </c>
      <c r="AR63">
        <f t="shared" si="27"/>
        <v>-40.756367486393671</v>
      </c>
      <c r="AS63">
        <f t="shared" si="27"/>
        <v>0.10880021781318121</v>
      </c>
      <c r="AT63">
        <f t="shared" si="27"/>
        <v>-1.3614959032575469E-2</v>
      </c>
      <c r="AU63">
        <f t="shared" si="23"/>
        <v>-40.661182227613061</v>
      </c>
      <c r="AW63">
        <v>60</v>
      </c>
      <c r="AX63">
        <f>IF(Z63&gt;0, (R63*SUMPRODUCT(K63:$K$98, X63:$X$98)-K63*$AZ$3)/Z63, 0)</f>
        <v>-8969.2376538074022</v>
      </c>
    </row>
    <row r="64" spans="5:50" x14ac:dyDescent="0.25">
      <c r="E64">
        <v>2064</v>
      </c>
      <c r="F64" s="5">
        <v>3.5571999999999999E-2</v>
      </c>
      <c r="G64"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2.5444560802868059E-3</v>
      </c>
      <c r="L64" s="2">
        <v>61</v>
      </c>
      <c r="M64" s="6">
        <v>0.41367450300000003</v>
      </c>
      <c r="Q64" s="4">
        <f t="shared" si="21"/>
        <v>25</v>
      </c>
      <c r="R64">
        <f t="shared" si="0"/>
        <v>2000000</v>
      </c>
      <c r="S64">
        <f t="shared" si="1"/>
        <v>-18406.513591261111</v>
      </c>
      <c r="U64">
        <f t="shared" si="13"/>
        <v>0.41367450300000003</v>
      </c>
      <c r="V64">
        <f t="shared" si="14"/>
        <v>0.01</v>
      </c>
      <c r="W64">
        <f t="shared" si="15"/>
        <v>1.1865973417898279E-2</v>
      </c>
      <c r="X64">
        <f t="shared" si="16"/>
        <v>4.9086506562602819E-3</v>
      </c>
      <c r="Y64">
        <f t="shared" si="17"/>
        <v>1.1865973417898279E-4</v>
      </c>
      <c r="Z64">
        <f t="shared" si="18"/>
        <v>6.8386630274590143E-3</v>
      </c>
      <c r="AB64">
        <f t="shared" si="19"/>
        <v>-106.42873557889097</v>
      </c>
      <c r="AC64">
        <f t="shared" si="2"/>
        <v>-125.8759439609792</v>
      </c>
      <c r="AE64">
        <f t="shared" si="3"/>
        <v>0</v>
      </c>
      <c r="AF64">
        <f t="shared" si="24"/>
        <v>0</v>
      </c>
      <c r="AG64">
        <f t="shared" si="24"/>
        <v>-0.17096657568647536</v>
      </c>
      <c r="AH64">
        <f t="shared" si="5"/>
        <v>-9817.3013125205634</v>
      </c>
      <c r="AI64">
        <f t="shared" si="25"/>
        <v>-9817.4722790962496</v>
      </c>
      <c r="AJ64">
        <f t="shared" si="7"/>
        <v>19.447208382088235</v>
      </c>
      <c r="AK64">
        <f t="shared" si="22"/>
        <v>-7.4500114905223684</v>
      </c>
      <c r="AL64">
        <f t="shared" si="26"/>
        <v>-9805.4750822046844</v>
      </c>
      <c r="AN64">
        <f t="shared" si="27"/>
        <v>0</v>
      </c>
      <c r="AO64">
        <f t="shared" si="27"/>
        <v>0</v>
      </c>
      <c r="AP64">
        <f t="shared" si="27"/>
        <v>-4.3501694303126661E-4</v>
      </c>
      <c r="AQ64">
        <f t="shared" si="27"/>
        <v>-24.979692016650588</v>
      </c>
      <c r="AR64">
        <f t="shared" si="27"/>
        <v>-24.980127033593618</v>
      </c>
      <c r="AS64">
        <f t="shared" si="27"/>
        <v>4.9482567612408948E-2</v>
      </c>
      <c r="AT64">
        <f t="shared" si="27"/>
        <v>-1.8956227035266209E-2</v>
      </c>
      <c r="AU64">
        <f t="shared" si="23"/>
        <v>-24.949600693016478</v>
      </c>
      <c r="AW64">
        <v>61</v>
      </c>
      <c r="AX64">
        <f>IF(Z64&gt;0, (R64*SUMPRODUCT(K64:$K$98, X64:$X$98)-K64*$AZ$3)/Z64, 0)</f>
        <v>-18406.513591261111</v>
      </c>
    </row>
    <row r="65" spans="5:50" x14ac:dyDescent="0.25">
      <c r="E65">
        <v>2065</v>
      </c>
      <c r="F65" s="5">
        <v>3.5571999999999999E-2</v>
      </c>
      <c r="G65"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2.2718357859703624E-3</v>
      </c>
      <c r="L65" s="2">
        <v>62</v>
      </c>
      <c r="M65" s="6">
        <v>0.42102545200000002</v>
      </c>
      <c r="Q65" s="4">
        <f t="shared" si="21"/>
        <v>25</v>
      </c>
      <c r="R65">
        <f t="shared" si="0"/>
        <v>2000000</v>
      </c>
      <c r="S65">
        <f t="shared" si="1"/>
        <v>-33880.622440017854</v>
      </c>
      <c r="U65">
        <f t="shared" si="13"/>
        <v>0.42102545200000002</v>
      </c>
      <c r="V65">
        <f t="shared" si="14"/>
        <v>0.01</v>
      </c>
      <c r="W65">
        <f t="shared" si="15"/>
        <v>6.8386630274590143E-3</v>
      </c>
      <c r="X65">
        <f t="shared" si="16"/>
        <v>2.8792511922116201E-3</v>
      </c>
      <c r="Y65">
        <f t="shared" si="17"/>
        <v>6.8386630274590147E-5</v>
      </c>
      <c r="Z65">
        <f t="shared" si="18"/>
        <v>3.8910252049728041E-3</v>
      </c>
      <c r="AB65">
        <f t="shared" si="19"/>
        <v>-125.8759439609792</v>
      </c>
      <c r="AC65">
        <f t="shared" si="2"/>
        <v>-131.83035587427665</v>
      </c>
      <c r="AE65">
        <f t="shared" si="3"/>
        <v>0</v>
      </c>
      <c r="AF65">
        <f t="shared" si="24"/>
        <v>0</v>
      </c>
      <c r="AG65">
        <f t="shared" si="24"/>
        <v>-9.7275630124320098E-2</v>
      </c>
      <c r="AH65">
        <f t="shared" si="5"/>
        <v>-5758.5023844232401</v>
      </c>
      <c r="AI65">
        <f t="shared" si="25"/>
        <v>-5758.5996600533645</v>
      </c>
      <c r="AJ65">
        <f t="shared" si="7"/>
        <v>5.9544119132974487</v>
      </c>
      <c r="AK65">
        <f t="shared" si="22"/>
        <v>-8.811316077268545</v>
      </c>
      <c r="AL65">
        <f t="shared" si="26"/>
        <v>-5761.4565642173357</v>
      </c>
      <c r="AN65">
        <f t="shared" si="27"/>
        <v>0</v>
      </c>
      <c r="AO65">
        <f t="shared" si="27"/>
        <v>0</v>
      </c>
      <c r="AP65">
        <f t="shared" si="27"/>
        <v>-2.20994257619247E-4</v>
      </c>
      <c r="AQ65">
        <f t="shared" si="27"/>
        <v>-13.082371790528377</v>
      </c>
      <c r="AR65">
        <f t="shared" si="27"/>
        <v>-13.082592784785996</v>
      </c>
      <c r="AS65">
        <f t="shared" si="27"/>
        <v>1.3527446069037399E-2</v>
      </c>
      <c r="AT65">
        <f t="shared" si="27"/>
        <v>-2.0017863185834674E-2</v>
      </c>
      <c r="AU65">
        <f t="shared" si="23"/>
        <v>-13.089083201902794</v>
      </c>
      <c r="AW65">
        <v>62</v>
      </c>
      <c r="AX65">
        <f>IF(Z65&gt;0, (R65*SUMPRODUCT(K65:$K$98, X65:$X$98)-K65*$AZ$3)/Z65, 0)</f>
        <v>-33880.622440017854</v>
      </c>
    </row>
    <row r="66" spans="5:50" x14ac:dyDescent="0.25">
      <c r="E66">
        <v>2066</v>
      </c>
      <c r="F66" s="5">
        <v>3.5571999999999999E-2</v>
      </c>
      <c r="G66"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2.0284248089021089E-3</v>
      </c>
      <c r="L66" s="2">
        <v>63</v>
      </c>
      <c r="M66" s="6">
        <v>0.42896583300000002</v>
      </c>
      <c r="Q66" s="4">
        <f t="shared" si="21"/>
        <v>25</v>
      </c>
      <c r="R66">
        <f t="shared" si="0"/>
        <v>2000000</v>
      </c>
      <c r="S66">
        <f t="shared" si="1"/>
        <v>-58600.9998493885</v>
      </c>
      <c r="U66">
        <f t="shared" si="13"/>
        <v>0.42896583300000002</v>
      </c>
      <c r="V66">
        <f t="shared" si="14"/>
        <v>0.01</v>
      </c>
      <c r="W66">
        <f t="shared" si="15"/>
        <v>3.8910252049728041E-3</v>
      </c>
      <c r="X66">
        <f t="shared" si="16"/>
        <v>1.6691168682751547E-3</v>
      </c>
      <c r="Y66">
        <f t="shared" si="17"/>
        <v>3.8910252049728045E-5</v>
      </c>
      <c r="Z66">
        <f t="shared" si="18"/>
        <v>2.1829980846479217E-3</v>
      </c>
      <c r="AB66">
        <f t="shared" si="19"/>
        <v>-131.83035587427665</v>
      </c>
      <c r="AC66">
        <f t="shared" si="2"/>
        <v>-127.92587042966824</v>
      </c>
      <c r="AE66">
        <f t="shared" si="3"/>
        <v>0</v>
      </c>
      <c r="AF66">
        <f t="shared" si="24"/>
        <v>0</v>
      </c>
      <c r="AG66">
        <f t="shared" si="24"/>
        <v>-5.457495211619804E-2</v>
      </c>
      <c r="AH66">
        <f t="shared" si="5"/>
        <v>-3338.2337365503095</v>
      </c>
      <c r="AI66">
        <f t="shared" si="25"/>
        <v>-3338.2883115024256</v>
      </c>
      <c r="AJ66">
        <f t="shared" si="7"/>
        <v>-3.9044854446084116</v>
      </c>
      <c r="AK66">
        <f t="shared" si="22"/>
        <v>-9.228124911199366</v>
      </c>
      <c r="AL66">
        <f t="shared" si="26"/>
        <v>-3351.4209218582332</v>
      </c>
      <c r="AN66">
        <f t="shared" si="27"/>
        <v>0</v>
      </c>
      <c r="AO66">
        <f t="shared" si="27"/>
        <v>0</v>
      </c>
      <c r="AP66">
        <f t="shared" si="27"/>
        <v>-1.1070118681714076E-4</v>
      </c>
      <c r="AQ66">
        <f t="shared" si="27"/>
        <v>-6.7713561291326343</v>
      </c>
      <c r="AR66">
        <f t="shared" si="27"/>
        <v>-6.7714668303194516</v>
      </c>
      <c r="AS66">
        <f t="shared" si="27"/>
        <v>-7.9199551418408839E-3</v>
      </c>
      <c r="AT66">
        <f t="shared" si="27"/>
        <v>-1.8718557509524364E-2</v>
      </c>
      <c r="AU66">
        <f t="shared" si="23"/>
        <v>-6.7981053429708167</v>
      </c>
      <c r="AW66">
        <v>63</v>
      </c>
      <c r="AX66">
        <f>IF(Z66&gt;0, (R66*SUMPRODUCT(K66:$K$98, X66:$X$98)-K66*$AZ$3)/Z66, 0)</f>
        <v>-58600.9998493885</v>
      </c>
    </row>
    <row r="67" spans="5:50" x14ac:dyDescent="0.25">
      <c r="E67">
        <v>2067</v>
      </c>
      <c r="F67" s="5">
        <v>3.5571999999999999E-2</v>
      </c>
      <c r="G67"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1.8110935793768828E-3</v>
      </c>
      <c r="L67" s="2">
        <v>64</v>
      </c>
      <c r="M67" s="6">
        <v>0.43771532000000002</v>
      </c>
      <c r="Q67" s="4">
        <f t="shared" si="21"/>
        <v>25</v>
      </c>
      <c r="R67">
        <f t="shared" ref="R67:R98" si="28">$C$6</f>
        <v>2000000</v>
      </c>
      <c r="S67">
        <f t="shared" ref="S67:S98" si="29">AX67</f>
        <v>-99142.983637930214</v>
      </c>
      <c r="U67">
        <f t="shared" si="13"/>
        <v>0.43771532000000002</v>
      </c>
      <c r="V67">
        <f t="shared" si="14"/>
        <v>0.01</v>
      </c>
      <c r="W67">
        <f t="shared" si="15"/>
        <v>2.1829980846479217E-3</v>
      </c>
      <c r="X67">
        <f t="shared" si="16"/>
        <v>9.5553170518105214E-4</v>
      </c>
      <c r="Y67">
        <f t="shared" si="17"/>
        <v>2.1829980846479216E-5</v>
      </c>
      <c r="Z67">
        <f t="shared" si="18"/>
        <v>1.2056363986203903E-3</v>
      </c>
      <c r="AB67">
        <f t="shared" si="19"/>
        <v>-127.92587042966824</v>
      </c>
      <c r="AC67">
        <f t="shared" ref="AC67:AC98" si="30">S67*Z67</f>
        <v>-119.53038974171447</v>
      </c>
      <c r="AE67">
        <f t="shared" ref="AE67:AE98" si="31">$Z67*O67</f>
        <v>0</v>
      </c>
      <c r="AF67">
        <f t="shared" ref="AF67:AG98" si="32">-$Z67*P67</f>
        <v>0</v>
      </c>
      <c r="AG67">
        <f t="shared" si="32"/>
        <v>-3.0140909965509759E-2</v>
      </c>
      <c r="AH67">
        <f t="shared" ref="AH67:AH98" si="33">-X67*R67</f>
        <v>-1911.0634103621044</v>
      </c>
      <c r="AI67">
        <f t="shared" ref="AI67:AI98" si="34">SUM(AE67:AH67)</f>
        <v>-1911.0935512720698</v>
      </c>
      <c r="AJ67">
        <f t="shared" ref="AJ67:AJ98" si="35">AB67-AC67</f>
        <v>-8.3954806879537642</v>
      </c>
      <c r="AK67">
        <f t="shared" si="22"/>
        <v>-8.9548109300767766</v>
      </c>
      <c r="AL67">
        <f t="shared" si="26"/>
        <v>-1928.4438428901003</v>
      </c>
      <c r="AN67">
        <f t="shared" ref="AN67:AU98" si="36">AE67*$K67</f>
        <v>0</v>
      </c>
      <c r="AO67">
        <f t="shared" si="36"/>
        <v>0</v>
      </c>
      <c r="AP67">
        <f t="shared" si="36"/>
        <v>-5.4588008515111427E-5</v>
      </c>
      <c r="AQ67">
        <f t="shared" si="36"/>
        <v>-3.4611146722888964</v>
      </c>
      <c r="AR67">
        <f t="shared" si="36"/>
        <v>-3.4611692602974111</v>
      </c>
      <c r="AS67">
        <f t="shared" si="36"/>
        <v>-1.5205001169735678E-2</v>
      </c>
      <c r="AT67">
        <f t="shared" si="36"/>
        <v>-1.6218000579995982E-2</v>
      </c>
      <c r="AU67">
        <f t="shared" si="23"/>
        <v>-3.4925922620471428</v>
      </c>
      <c r="AW67">
        <v>64</v>
      </c>
      <c r="AX67">
        <f>IF(Z67&gt;0, (R67*SUMPRODUCT(K67:$K$98, X67:$X$98)-K67*$AZ$3)/Z67, 0)</f>
        <v>-99142.983637930214</v>
      </c>
    </row>
    <row r="68" spans="5:50" x14ac:dyDescent="0.25">
      <c r="E68">
        <v>2068</v>
      </c>
      <c r="F68" s="5">
        <v>3.5571999999999999E-2</v>
      </c>
      <c r="G68">
        <v>7.0000000000000007E-2</v>
      </c>
      <c r="H68" s="5">
        <f t="shared" ref="H68:H98" si="37">G68+$C$9</f>
        <v>0.12000000000000001</v>
      </c>
      <c r="I68" s="5">
        <f t="shared" ref="I68:I98" si="38">1+H68</f>
        <v>1.1200000000000001</v>
      </c>
      <c r="J68">
        <f t="shared" ref="J68:J98" si="39">1/I68</f>
        <v>0.89285714285714279</v>
      </c>
      <c r="K68">
        <f t="shared" si="20"/>
        <v>1.6170478387293595E-3</v>
      </c>
      <c r="L68" s="2">
        <v>65</v>
      </c>
      <c r="M68" s="6">
        <v>0.44739131599999998</v>
      </c>
      <c r="Q68" s="4">
        <f t="shared" si="21"/>
        <v>25</v>
      </c>
      <c r="R68">
        <f t="shared" si="28"/>
        <v>2000000</v>
      </c>
      <c r="S68">
        <f t="shared" si="29"/>
        <v>-167305.96615842142</v>
      </c>
      <c r="U68">
        <f t="shared" ref="U68:U98" si="40">M68</f>
        <v>0.44739131599999998</v>
      </c>
      <c r="V68">
        <f t="shared" ref="V68:V98" si="41">$C$10</f>
        <v>0.01</v>
      </c>
      <c r="W68">
        <f t="shared" ref="W68:W98" si="42">Z67</f>
        <v>1.2056363986203903E-3</v>
      </c>
      <c r="X68">
        <f t="shared" ref="X68:X98" si="43">U68*W68</f>
        <v>5.3939125499627698E-4</v>
      </c>
      <c r="Y68">
        <f t="shared" ref="Y68:Y98" si="44">V68*W68</f>
        <v>1.2056363986203904E-5</v>
      </c>
      <c r="Z68">
        <f t="shared" ref="Z68:Z98" si="45">MAX(0, W68-X68-Y68)</f>
        <v>6.5418877963790945E-4</v>
      </c>
      <c r="AB68">
        <f t="shared" ref="AB68:AB98" si="46">AC67</f>
        <v>-119.53038974171447</v>
      </c>
      <c r="AC68">
        <f t="shared" si="30"/>
        <v>-109.44968582731909</v>
      </c>
      <c r="AE68">
        <f t="shared" si="31"/>
        <v>0</v>
      </c>
      <c r="AF68">
        <f t="shared" si="32"/>
        <v>0</v>
      </c>
      <c r="AG68">
        <f t="shared" si="32"/>
        <v>-1.6354719490947738E-2</v>
      </c>
      <c r="AH68">
        <f t="shared" si="33"/>
        <v>-1078.782509992554</v>
      </c>
      <c r="AI68">
        <f t="shared" si="34"/>
        <v>-1078.7988647120449</v>
      </c>
      <c r="AJ68">
        <f t="shared" si="35"/>
        <v>-10.080703914395386</v>
      </c>
      <c r="AK68">
        <f t="shared" si="22"/>
        <v>-8.3671272819200144</v>
      </c>
      <c r="AL68">
        <f t="shared" si="26"/>
        <v>-1097.2466959083602</v>
      </c>
      <c r="AN68">
        <f t="shared" si="36"/>
        <v>0</v>
      </c>
      <c r="AO68">
        <f t="shared" si="36"/>
        <v>0</v>
      </c>
      <c r="AP68">
        <f t="shared" si="36"/>
        <v>-2.6446363805861969E-5</v>
      </c>
      <c r="AQ68">
        <f t="shared" si="36"/>
        <v>-1.7444429262424932</v>
      </c>
      <c r="AR68">
        <f t="shared" si="36"/>
        <v>-1.744469372606299</v>
      </c>
      <c r="AS68">
        <f t="shared" si="36"/>
        <v>-1.6300980477643653E-2</v>
      </c>
      <c r="AT68">
        <f t="shared" si="36"/>
        <v>-1.353004508760222E-2</v>
      </c>
      <c r="AU68">
        <f t="shared" si="23"/>
        <v>-1.7743003981715446</v>
      </c>
      <c r="AW68">
        <v>65</v>
      </c>
      <c r="AX68">
        <f>IF(Z68&gt;0, (R68*SUMPRODUCT(K68:$K$98, X68:$X$98)-K68*$AZ$3)/Z68, 0)</f>
        <v>-167305.96615842142</v>
      </c>
    </row>
    <row r="69" spans="5:50" x14ac:dyDescent="0.25">
      <c r="E69">
        <v>2069</v>
      </c>
      <c r="F69" s="5">
        <v>3.5571999999999999E-2</v>
      </c>
      <c r="G69"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98" si="47">K68*J69</f>
        <v>1.4437927131512138E-3</v>
      </c>
      <c r="L69" s="2">
        <v>66</v>
      </c>
      <c r="M69" s="6">
        <v>0.457001349</v>
      </c>
      <c r="Q69" s="4">
        <f t="shared" ref="Q69:Q98" si="48">$C$8</f>
        <v>25</v>
      </c>
      <c r="R69">
        <f t="shared" si="28"/>
        <v>2000000</v>
      </c>
      <c r="S69">
        <f t="shared" si="29"/>
        <v>-284222.56967245019</v>
      </c>
      <c r="U69">
        <f t="shared" si="40"/>
        <v>0.457001349</v>
      </c>
      <c r="V69">
        <f t="shared" si="41"/>
        <v>0.01</v>
      </c>
      <c r="W69">
        <f t="shared" si="42"/>
        <v>6.5418877963790945E-4</v>
      </c>
      <c r="X69">
        <f t="shared" si="43"/>
        <v>2.9896515479518833E-4</v>
      </c>
      <c r="Y69">
        <f t="shared" si="44"/>
        <v>6.5418877963790949E-6</v>
      </c>
      <c r="Z69">
        <f t="shared" si="45"/>
        <v>3.4868173704634203E-4</v>
      </c>
      <c r="AB69">
        <f t="shared" si="46"/>
        <v>-109.44968582731909</v>
      </c>
      <c r="AC69">
        <f t="shared" si="30"/>
        <v>-99.103219301164899</v>
      </c>
      <c r="AE69">
        <f t="shared" si="31"/>
        <v>0</v>
      </c>
      <c r="AF69">
        <f t="shared" si="32"/>
        <v>0</v>
      </c>
      <c r="AG69">
        <f t="shared" si="32"/>
        <v>-8.7170434261585501E-3</v>
      </c>
      <c r="AH69">
        <f t="shared" si="33"/>
        <v>-597.93030959037662</v>
      </c>
      <c r="AI69">
        <f t="shared" si="34"/>
        <v>-597.93902663380277</v>
      </c>
      <c r="AJ69">
        <f t="shared" si="35"/>
        <v>-10.346466526154188</v>
      </c>
      <c r="AK69">
        <f t="shared" si="22"/>
        <v>-7.6614780079123372</v>
      </c>
      <c r="AL69">
        <f t="shared" si="26"/>
        <v>-615.94697116786938</v>
      </c>
      <c r="AN69">
        <f t="shared" si="36"/>
        <v>0</v>
      </c>
      <c r="AO69">
        <f t="shared" si="36"/>
        <v>0</v>
      </c>
      <c r="AP69">
        <f t="shared" si="36"/>
        <v>-1.2585603778910406E-5</v>
      </c>
      <c r="AQ69">
        <f t="shared" si="36"/>
        <v>-0.86328742395883507</v>
      </c>
      <c r="AR69">
        <f t="shared" si="36"/>
        <v>-0.86330000956261399</v>
      </c>
      <c r="AS69">
        <f t="shared" si="36"/>
        <v>-1.4938152977324369E-2</v>
      </c>
      <c r="AT69">
        <f t="shared" si="36"/>
        <v>-1.106158611979211E-2</v>
      </c>
      <c r="AU69">
        <f t="shared" si="23"/>
        <v>-0.8892997486597306</v>
      </c>
      <c r="AW69">
        <v>66</v>
      </c>
      <c r="AX69">
        <f>IF(Z69&gt;0, (R69*SUMPRODUCT(K69:$K$98, X69:$X$98)-K69*$AZ$3)/Z69, 0)</f>
        <v>-284222.56967245019</v>
      </c>
    </row>
    <row r="70" spans="5:50" x14ac:dyDescent="0.25">
      <c r="E70">
        <v>2070</v>
      </c>
      <c r="F70" s="5">
        <v>3.5571999999999999E-2</v>
      </c>
      <c r="G70"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1.2891006367421552E-3</v>
      </c>
      <c r="L70" s="2">
        <v>67</v>
      </c>
      <c r="M70" s="6">
        <v>0.46737994300000002</v>
      </c>
      <c r="Q70" s="4">
        <f t="shared" si="48"/>
        <v>25</v>
      </c>
      <c r="R70">
        <f t="shared" si="28"/>
        <v>2000000</v>
      </c>
      <c r="S70">
        <f t="shared" si="29"/>
        <v>-489337.63170697691</v>
      </c>
      <c r="U70">
        <f t="shared" si="40"/>
        <v>0.46737994300000002</v>
      </c>
      <c r="V70">
        <f t="shared" si="41"/>
        <v>0.01</v>
      </c>
      <c r="W70">
        <f t="shared" si="42"/>
        <v>3.4868173704634203E-4</v>
      </c>
      <c r="X70">
        <f t="shared" si="43"/>
        <v>1.6296685038586032E-4</v>
      </c>
      <c r="Y70">
        <f t="shared" si="44"/>
        <v>3.4868173704634205E-6</v>
      </c>
      <c r="Z70">
        <f t="shared" si="45"/>
        <v>1.8222806929001829E-4</v>
      </c>
      <c r="AB70">
        <f t="shared" si="46"/>
        <v>-99.103219301164899</v>
      </c>
      <c r="AC70">
        <f t="shared" si="30"/>
        <v>-89.171051856912442</v>
      </c>
      <c r="AE70">
        <f t="shared" si="31"/>
        <v>0</v>
      </c>
      <c r="AF70">
        <f t="shared" si="32"/>
        <v>0</v>
      </c>
      <c r="AG70">
        <f t="shared" si="32"/>
        <v>-4.555701732250457E-3</v>
      </c>
      <c r="AH70">
        <f t="shared" si="33"/>
        <v>-325.93370077172062</v>
      </c>
      <c r="AI70">
        <f t="shared" si="34"/>
        <v>-325.9382564734529</v>
      </c>
      <c r="AJ70">
        <f t="shared" si="35"/>
        <v>-9.9321674442524568</v>
      </c>
      <c r="AK70">
        <f t="shared" si="22"/>
        <v>-6.9372253510815431</v>
      </c>
      <c r="AL70">
        <f t="shared" si="26"/>
        <v>-342.80764926878692</v>
      </c>
      <c r="AN70">
        <f t="shared" si="36"/>
        <v>0</v>
      </c>
      <c r="AO70">
        <f t="shared" si="36"/>
        <v>0</v>
      </c>
      <c r="AP70">
        <f t="shared" si="36"/>
        <v>-5.8727580038514029E-6</v>
      </c>
      <c r="AQ70">
        <f t="shared" si="36"/>
        <v>-0.4201613412005521</v>
      </c>
      <c r="AR70">
        <f t="shared" si="36"/>
        <v>-0.420167213958556</v>
      </c>
      <c r="AS70">
        <f t="shared" si="36"/>
        <v>-1.2803563376615546E-2</v>
      </c>
      <c r="AT70">
        <f t="shared" si="36"/>
        <v>-8.9427816173030389E-3</v>
      </c>
      <c r="AU70">
        <f t="shared" si="23"/>
        <v>-0.44191355895247464</v>
      </c>
      <c r="AW70">
        <v>67</v>
      </c>
      <c r="AX70">
        <f>IF(Z70&gt;0, (R70*SUMPRODUCT(K70:$K$98, X70:$X$98)-K70*$AZ$3)/Z70, 0)</f>
        <v>-489337.63170697691</v>
      </c>
    </row>
    <row r="71" spans="5:50" x14ac:dyDescent="0.25">
      <c r="E71">
        <v>2071</v>
      </c>
      <c r="F71" s="5">
        <v>3.5571999999999999E-2</v>
      </c>
      <c r="G71"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1.1509827113769242E-3</v>
      </c>
      <c r="L71" s="2">
        <v>68</v>
      </c>
      <c r="M71" s="6">
        <v>0.47825477199999999</v>
      </c>
      <c r="Q71" s="4">
        <f t="shared" si="48"/>
        <v>25</v>
      </c>
      <c r="R71">
        <f t="shared" si="28"/>
        <v>2000000</v>
      </c>
      <c r="S71">
        <f t="shared" si="29"/>
        <v>-857358.59624365426</v>
      </c>
      <c r="U71">
        <f t="shared" si="40"/>
        <v>0.47825477199999999</v>
      </c>
      <c r="V71">
        <f t="shared" si="41"/>
        <v>0.01</v>
      </c>
      <c r="W71">
        <f t="shared" si="42"/>
        <v>1.8222806929001829E-4</v>
      </c>
      <c r="X71">
        <f t="shared" si="43"/>
        <v>8.71514437302979E-5</v>
      </c>
      <c r="Y71">
        <f t="shared" si="44"/>
        <v>1.8222806929001829E-6</v>
      </c>
      <c r="Z71">
        <f t="shared" si="45"/>
        <v>9.3254344866820212E-5</v>
      </c>
      <c r="AB71">
        <f t="shared" si="46"/>
        <v>-89.171051856912442</v>
      </c>
      <c r="AC71">
        <f t="shared" si="30"/>
        <v>-79.952414208638601</v>
      </c>
      <c r="AE71">
        <f t="shared" si="31"/>
        <v>0</v>
      </c>
      <c r="AF71">
        <f t="shared" si="32"/>
        <v>0</v>
      </c>
      <c r="AG71">
        <f t="shared" si="32"/>
        <v>-2.3313586216705054E-3</v>
      </c>
      <c r="AH71">
        <f t="shared" si="33"/>
        <v>-174.3028874605958</v>
      </c>
      <c r="AI71">
        <f t="shared" si="34"/>
        <v>-174.30521881921746</v>
      </c>
      <c r="AJ71">
        <f t="shared" si="35"/>
        <v>-9.218637648273841</v>
      </c>
      <c r="AK71">
        <f t="shared" si="22"/>
        <v>-6.241973629983872</v>
      </c>
      <c r="AL71">
        <f t="shared" si="26"/>
        <v>-189.76583009747517</v>
      </c>
      <c r="AN71">
        <f t="shared" si="36"/>
        <v>0</v>
      </c>
      <c r="AO71">
        <f t="shared" si="36"/>
        <v>0</v>
      </c>
      <c r="AP71">
        <f t="shared" si="36"/>
        <v>-2.683353467562287E-6</v>
      </c>
      <c r="AQ71">
        <f t="shared" si="36"/>
        <v>-0.20061961001022344</v>
      </c>
      <c r="AR71">
        <f t="shared" si="36"/>
        <v>-0.20062229336369097</v>
      </c>
      <c r="AS71">
        <f t="shared" si="36"/>
        <v>-1.0610492555611618E-2</v>
      </c>
      <c r="AT71">
        <f t="shared" si="36"/>
        <v>-7.1844037329820984E-3</v>
      </c>
      <c r="AU71">
        <f t="shared" si="23"/>
        <v>-0.21841718965228471</v>
      </c>
      <c r="AW71">
        <v>68</v>
      </c>
      <c r="AX71">
        <f>IF(Z71&gt;0, (R71*SUMPRODUCT(K71:$K$98, X71:$X$98)-K71*$AZ$3)/Z71, 0)</f>
        <v>-857358.59624365426</v>
      </c>
    </row>
    <row r="72" spans="5:50" x14ac:dyDescent="0.25">
      <c r="E72">
        <v>2072</v>
      </c>
      <c r="F72" s="5">
        <v>3.5571999999999999E-2</v>
      </c>
      <c r="G72"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1.027663135157968E-3</v>
      </c>
      <c r="L72" s="2">
        <v>69</v>
      </c>
      <c r="M72" s="6">
        <v>0.48949088600000001</v>
      </c>
      <c r="Q72" s="4">
        <f t="shared" si="48"/>
        <v>25</v>
      </c>
      <c r="R72">
        <f t="shared" si="28"/>
        <v>2000000</v>
      </c>
      <c r="S72">
        <f t="shared" si="29"/>
        <v>-1532886.9958105478</v>
      </c>
      <c r="U72">
        <f t="shared" si="40"/>
        <v>0.48949088600000001</v>
      </c>
      <c r="V72">
        <f t="shared" si="41"/>
        <v>0.01</v>
      </c>
      <c r="W72">
        <f t="shared" si="42"/>
        <v>9.3254344866820212E-5</v>
      </c>
      <c r="X72">
        <f t="shared" si="43"/>
        <v>4.564715189220938E-5</v>
      </c>
      <c r="Y72">
        <f t="shared" si="44"/>
        <v>9.3254344866820219E-7</v>
      </c>
      <c r="Z72">
        <f t="shared" si="45"/>
        <v>4.6674649525942628E-5</v>
      </c>
      <c r="AB72">
        <f t="shared" si="46"/>
        <v>-79.952414208638601</v>
      </c>
      <c r="AC72">
        <f t="shared" si="30"/>
        <v>-71.546963292332407</v>
      </c>
      <c r="AE72">
        <f t="shared" si="31"/>
        <v>0</v>
      </c>
      <c r="AF72">
        <f t="shared" si="32"/>
        <v>0</v>
      </c>
      <c r="AG72">
        <f t="shared" si="32"/>
        <v>-1.1668662381485657E-3</v>
      </c>
      <c r="AH72">
        <f t="shared" si="33"/>
        <v>-91.294303784418759</v>
      </c>
      <c r="AI72">
        <f t="shared" si="34"/>
        <v>-91.29547065065691</v>
      </c>
      <c r="AJ72">
        <f t="shared" si="35"/>
        <v>-8.4054509163061937</v>
      </c>
      <c r="AK72">
        <f t="shared" si="22"/>
        <v>-5.5966689946047028</v>
      </c>
      <c r="AL72">
        <f t="shared" si="26"/>
        <v>-105.2975905615678</v>
      </c>
      <c r="AN72">
        <f t="shared" si="36"/>
        <v>0</v>
      </c>
      <c r="AO72">
        <f t="shared" si="36"/>
        <v>0</v>
      </c>
      <c r="AP72">
        <f t="shared" si="36"/>
        <v>-1.1991454166057392E-6</v>
      </c>
      <c r="AQ72">
        <f t="shared" si="36"/>
        <v>-9.3819790449159723E-2</v>
      </c>
      <c r="AR72">
        <f t="shared" si="36"/>
        <v>-9.3820989594576326E-2</v>
      </c>
      <c r="AS72">
        <f t="shared" si="36"/>
        <v>-8.6379720410676378E-3</v>
      </c>
      <c r="AT72">
        <f t="shared" si="36"/>
        <v>-5.7514904054368618E-3</v>
      </c>
      <c r="AU72">
        <f t="shared" si="23"/>
        <v>-0.10821045204108083</v>
      </c>
      <c r="AW72">
        <v>69</v>
      </c>
      <c r="AX72">
        <f>IF(Z72&gt;0, (R72*SUMPRODUCT(K72:$K$98, X72:$X$98)-K72*$AZ$3)/Z72, 0)</f>
        <v>-1532886.9958105478</v>
      </c>
    </row>
    <row r="73" spans="5:50" x14ac:dyDescent="0.25">
      <c r="E73">
        <v>2073</v>
      </c>
      <c r="F73" s="5">
        <v>3.5571999999999999E-2</v>
      </c>
      <c r="G73"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9.1755637067675712E-4</v>
      </c>
      <c r="L73" s="2">
        <v>70</v>
      </c>
      <c r="M73" s="6">
        <v>0.50154699899999999</v>
      </c>
      <c r="Q73" s="4">
        <f t="shared" si="48"/>
        <v>25</v>
      </c>
      <c r="R73">
        <f t="shared" si="28"/>
        <v>2000000</v>
      </c>
      <c r="S73">
        <f t="shared" si="29"/>
        <v>-2805322.6682006181</v>
      </c>
      <c r="U73">
        <f t="shared" si="40"/>
        <v>0.50154699899999999</v>
      </c>
      <c r="V73">
        <f t="shared" si="41"/>
        <v>0.01</v>
      </c>
      <c r="W73">
        <f t="shared" si="42"/>
        <v>4.6674649525942628E-5</v>
      </c>
      <c r="X73">
        <f t="shared" si="43"/>
        <v>2.3409530399113297E-5</v>
      </c>
      <c r="Y73">
        <f t="shared" si="44"/>
        <v>4.667464952594263E-7</v>
      </c>
      <c r="Z73">
        <f t="shared" si="45"/>
        <v>2.2798372631569905E-5</v>
      </c>
      <c r="AB73">
        <f t="shared" si="46"/>
        <v>-71.546963292332407</v>
      </c>
      <c r="AC73">
        <f t="shared" si="30"/>
        <v>-63.956791541427634</v>
      </c>
      <c r="AE73">
        <f t="shared" si="31"/>
        <v>0</v>
      </c>
      <c r="AF73">
        <f t="shared" si="32"/>
        <v>0</v>
      </c>
      <c r="AG73">
        <f t="shared" si="32"/>
        <v>-5.699593157892476E-4</v>
      </c>
      <c r="AH73">
        <f t="shared" si="33"/>
        <v>-46.819060798226594</v>
      </c>
      <c r="AI73">
        <f t="shared" si="34"/>
        <v>-46.819630757542384</v>
      </c>
      <c r="AJ73">
        <f t="shared" si="35"/>
        <v>-7.5901717509047728</v>
      </c>
      <c r="AK73">
        <f t="shared" ref="AK73:AK98" si="49">G73*SUM(AB73:AB73, AE73:AF73)</f>
        <v>-5.0082874304632687</v>
      </c>
      <c r="AL73">
        <f t="shared" si="26"/>
        <v>-59.418089938910427</v>
      </c>
      <c r="AN73">
        <f t="shared" si="36"/>
        <v>0</v>
      </c>
      <c r="AO73">
        <f t="shared" si="36"/>
        <v>0</v>
      </c>
      <c r="AP73">
        <f t="shared" si="36"/>
        <v>-5.2296980122898969E-7</v>
      </c>
      <c r="AQ73">
        <f t="shared" si="36"/>
        <v>-4.2959127504515228E-2</v>
      </c>
      <c r="AR73">
        <f t="shared" si="36"/>
        <v>-4.2959650474316456E-2</v>
      </c>
      <c r="AS73">
        <f t="shared" si="36"/>
        <v>-6.96441044457343E-3</v>
      </c>
      <c r="AT73">
        <f t="shared" si="36"/>
        <v>-4.5953860380018984E-3</v>
      </c>
      <c r="AU73">
        <f t="shared" si="23"/>
        <v>-5.4519446956891787E-2</v>
      </c>
      <c r="AW73">
        <v>70</v>
      </c>
      <c r="AX73">
        <f>IF(Z73&gt;0, (R73*SUMPRODUCT(K73:$K$98, X73:$X$98)-K73*$AZ$3)/Z73, 0)</f>
        <v>-2805322.6682006181</v>
      </c>
    </row>
    <row r="74" spans="5:50" x14ac:dyDescent="0.25">
      <c r="E74">
        <v>2074</v>
      </c>
      <c r="F74" s="5">
        <v>3.5571999999999999E-2</v>
      </c>
      <c r="G74"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8.1924675953281884E-4</v>
      </c>
      <c r="L74" s="2">
        <v>71</v>
      </c>
      <c r="M74" s="6">
        <v>0.51394563599999998</v>
      </c>
      <c r="Q74" s="4">
        <f t="shared" si="48"/>
        <v>25</v>
      </c>
      <c r="R74">
        <f t="shared" si="28"/>
        <v>2000000</v>
      </c>
      <c r="S74">
        <f t="shared" si="29"/>
        <v>-5264687.1771893464</v>
      </c>
      <c r="U74">
        <f t="shared" si="40"/>
        <v>0.51394563599999998</v>
      </c>
      <c r="V74">
        <f t="shared" si="41"/>
        <v>0.01</v>
      </c>
      <c r="W74">
        <f t="shared" si="42"/>
        <v>2.2798372631569905E-5</v>
      </c>
      <c r="X74">
        <f t="shared" si="43"/>
        <v>1.1717124121897188E-5</v>
      </c>
      <c r="Y74">
        <f t="shared" si="44"/>
        <v>2.2798372631569905E-7</v>
      </c>
      <c r="Z74">
        <f t="shared" si="45"/>
        <v>1.0853264783357018E-5</v>
      </c>
      <c r="AB74">
        <f t="shared" si="46"/>
        <v>-63.956791541427634</v>
      </c>
      <c r="AC74">
        <f t="shared" si="30"/>
        <v>-57.139043935580403</v>
      </c>
      <c r="AE74">
        <f t="shared" si="31"/>
        <v>0</v>
      </c>
      <c r="AF74">
        <f t="shared" si="32"/>
        <v>0</v>
      </c>
      <c r="AG74">
        <f t="shared" si="32"/>
        <v>-2.7133161958392543E-4</v>
      </c>
      <c r="AH74">
        <f t="shared" si="33"/>
        <v>-23.434248243794375</v>
      </c>
      <c r="AI74">
        <f t="shared" si="34"/>
        <v>-23.434519575413958</v>
      </c>
      <c r="AJ74">
        <f t="shared" si="35"/>
        <v>-6.8177476058472308</v>
      </c>
      <c r="AK74">
        <f t="shared" si="49"/>
        <v>-4.4769754078999346</v>
      </c>
      <c r="AL74">
        <f t="shared" si="26"/>
        <v>-34.729242589161124</v>
      </c>
      <c r="AN74">
        <f t="shared" si="36"/>
        <v>0</v>
      </c>
      <c r="AO74">
        <f t="shared" si="36"/>
        <v>0</v>
      </c>
      <c r="AP74">
        <f t="shared" si="36"/>
        <v>-2.2228755010292244E-7</v>
      </c>
      <c r="AQ74">
        <f t="shared" si="36"/>
        <v>-1.9198431935816194E-2</v>
      </c>
      <c r="AR74">
        <f t="shared" si="36"/>
        <v>-1.9198654223366293E-2</v>
      </c>
      <c r="AS74">
        <f t="shared" si="36"/>
        <v>-5.5854176334029773E-3</v>
      </c>
      <c r="AT74">
        <f t="shared" si="36"/>
        <v>-3.6677475954301412E-3</v>
      </c>
      <c r="AU74">
        <f t="shared" si="23"/>
        <v>-2.8451819452199413E-2</v>
      </c>
      <c r="AW74">
        <v>71</v>
      </c>
      <c r="AX74">
        <f>IF(Z74&gt;0, (R74*SUMPRODUCT(K74:$K$98, X74:$X$98)-K74*$AZ$3)/Z74, 0)</f>
        <v>-5264687.1771893464</v>
      </c>
    </row>
    <row r="75" spans="5:50" x14ac:dyDescent="0.25">
      <c r="E75">
        <v>2075</v>
      </c>
      <c r="F75" s="5">
        <v>3.5571999999999999E-2</v>
      </c>
      <c r="G75"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7.3147032101144531E-4</v>
      </c>
      <c r="L75" s="2">
        <v>72</v>
      </c>
      <c r="M75" s="6">
        <v>0.52707773400000002</v>
      </c>
      <c r="Q75" s="4">
        <f t="shared" si="48"/>
        <v>25</v>
      </c>
      <c r="R75">
        <f t="shared" si="28"/>
        <v>2000000</v>
      </c>
      <c r="S75">
        <f t="shared" si="29"/>
        <v>-10157324.402918404</v>
      </c>
      <c r="U75">
        <f t="shared" si="40"/>
        <v>0.52707773400000002</v>
      </c>
      <c r="V75">
        <f t="shared" si="41"/>
        <v>0.01</v>
      </c>
      <c r="W75">
        <f t="shared" si="42"/>
        <v>1.0853264783357018E-5</v>
      </c>
      <c r="X75">
        <f t="shared" si="43"/>
        <v>5.7205142085138182E-6</v>
      </c>
      <c r="Y75">
        <f t="shared" si="44"/>
        <v>1.0853264783357018E-7</v>
      </c>
      <c r="Z75">
        <f t="shared" si="45"/>
        <v>5.0242179270096295E-6</v>
      </c>
      <c r="AB75">
        <f t="shared" si="46"/>
        <v>-57.139043935580403</v>
      </c>
      <c r="AC75">
        <f t="shared" si="30"/>
        <v>-51.032611355595023</v>
      </c>
      <c r="AE75">
        <f t="shared" si="31"/>
        <v>0</v>
      </c>
      <c r="AF75">
        <f t="shared" si="32"/>
        <v>0</v>
      </c>
      <c r="AG75">
        <f t="shared" si="32"/>
        <v>-1.2560544817524075E-4</v>
      </c>
      <c r="AH75">
        <f t="shared" si="33"/>
        <v>-11.441028417027637</v>
      </c>
      <c r="AI75">
        <f t="shared" si="34"/>
        <v>-11.441154022475812</v>
      </c>
      <c r="AJ75">
        <f t="shared" si="35"/>
        <v>-6.1064325799853805</v>
      </c>
      <c r="AK75">
        <f t="shared" si="49"/>
        <v>-3.9997330754906284</v>
      </c>
      <c r="AL75">
        <f t="shared" si="26"/>
        <v>-21.547319677951823</v>
      </c>
      <c r="AN75">
        <f t="shared" si="36"/>
        <v>0</v>
      </c>
      <c r="AO75">
        <f t="shared" si="36"/>
        <v>0</v>
      </c>
      <c r="AP75">
        <f t="shared" si="36"/>
        <v>-9.1876657497529811E-8</v>
      </c>
      <c r="AQ75">
        <f t="shared" si="36"/>
        <v>-8.3687727289042738E-3</v>
      </c>
      <c r="AR75">
        <f t="shared" si="36"/>
        <v>-8.368864605561771E-3</v>
      </c>
      <c r="AS75">
        <f t="shared" si="36"/>
        <v>-4.4666741995166544E-3</v>
      </c>
      <c r="AT75">
        <f t="shared" si="36"/>
        <v>-2.9256860366892253E-3</v>
      </c>
      <c r="AU75">
        <f t="shared" si="23"/>
        <v>-1.5761224841767653E-2</v>
      </c>
      <c r="AW75">
        <v>72</v>
      </c>
      <c r="AX75">
        <f>IF(Z75&gt;0, (R75*SUMPRODUCT(K75:$K$98, X75:$X$98)-K75*$AZ$3)/Z75, 0)</f>
        <v>-10157324.402918404</v>
      </c>
    </row>
    <row r="76" spans="5:50" x14ac:dyDescent="0.25">
      <c r="E76">
        <v>2076</v>
      </c>
      <c r="F76" s="5">
        <v>3.5571999999999999E-2</v>
      </c>
      <c r="G76"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6.5309850090307614E-4</v>
      </c>
      <c r="L76" s="2">
        <v>73</v>
      </c>
      <c r="M76" s="6">
        <v>0.54097960300000003</v>
      </c>
      <c r="Q76" s="4">
        <f t="shared" si="48"/>
        <v>25</v>
      </c>
      <c r="R76">
        <f t="shared" si="28"/>
        <v>2000000</v>
      </c>
      <c r="S76">
        <f t="shared" si="29"/>
        <v>-20200418.840908639</v>
      </c>
      <c r="U76">
        <f t="shared" si="40"/>
        <v>0.54097960300000003</v>
      </c>
      <c r="V76">
        <f t="shared" si="41"/>
        <v>0.01</v>
      </c>
      <c r="W76">
        <f t="shared" si="42"/>
        <v>5.0242179270096295E-6</v>
      </c>
      <c r="X76">
        <f t="shared" si="43"/>
        <v>2.7179994195391523E-6</v>
      </c>
      <c r="Y76">
        <f t="shared" si="44"/>
        <v>5.0242179270096296E-8</v>
      </c>
      <c r="Z76">
        <f t="shared" si="45"/>
        <v>2.2559763282003811E-6</v>
      </c>
      <c r="AB76">
        <f t="shared" si="46"/>
        <v>-51.032611355595023</v>
      </c>
      <c r="AC76">
        <f t="shared" si="30"/>
        <v>-45.571666724822869</v>
      </c>
      <c r="AE76">
        <f t="shared" si="31"/>
        <v>0</v>
      </c>
      <c r="AF76">
        <f t="shared" si="32"/>
        <v>0</v>
      </c>
      <c r="AG76">
        <f t="shared" si="32"/>
        <v>-5.6399408205009528E-5</v>
      </c>
      <c r="AH76">
        <f t="shared" si="33"/>
        <v>-5.4359988390783043</v>
      </c>
      <c r="AI76">
        <f t="shared" si="34"/>
        <v>-5.4360552384865093</v>
      </c>
      <c r="AJ76">
        <f t="shared" si="35"/>
        <v>-5.4609446307721541</v>
      </c>
      <c r="AK76">
        <f t="shared" si="49"/>
        <v>-3.572282794891652</v>
      </c>
      <c r="AL76">
        <f t="shared" si="26"/>
        <v>-14.469282664150317</v>
      </c>
      <c r="AN76">
        <f t="shared" si="36"/>
        <v>0</v>
      </c>
      <c r="AO76">
        <f t="shared" si="36"/>
        <v>0</v>
      </c>
      <c r="AP76">
        <f t="shared" si="36"/>
        <v>-3.6834368950512377E-8</v>
      </c>
      <c r="AQ76">
        <f t="shared" si="36"/>
        <v>-3.5502426927129026E-3</v>
      </c>
      <c r="AR76">
        <f t="shared" si="36"/>
        <v>-3.5502795270818534E-3</v>
      </c>
      <c r="AS76">
        <f t="shared" si="36"/>
        <v>-3.5665347518719966E-3</v>
      </c>
      <c r="AT76">
        <f t="shared" si="36"/>
        <v>-2.3330525381455888E-3</v>
      </c>
      <c r="AU76">
        <f t="shared" si="23"/>
        <v>-9.4498668170994397E-3</v>
      </c>
      <c r="AW76">
        <v>73</v>
      </c>
      <c r="AX76">
        <f>IF(Z76&gt;0, (R76*SUMPRODUCT(K76:$K$98, X76:$X$98)-K76*$AZ$3)/Z76, 0)</f>
        <v>-20200418.840908639</v>
      </c>
    </row>
    <row r="77" spans="5:50" x14ac:dyDescent="0.25">
      <c r="E77">
        <v>2077</v>
      </c>
      <c r="F77" s="5">
        <v>3.5571999999999999E-2</v>
      </c>
      <c r="G77"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5.8312366152060366E-4</v>
      </c>
      <c r="L77" s="2">
        <v>74</v>
      </c>
      <c r="M77" s="6">
        <v>0.55513806300000001</v>
      </c>
      <c r="Q77" s="4">
        <f t="shared" si="48"/>
        <v>25</v>
      </c>
      <c r="R77">
        <f t="shared" si="28"/>
        <v>2000000</v>
      </c>
      <c r="S77">
        <f t="shared" si="29"/>
        <v>-41478405.16230163</v>
      </c>
      <c r="U77">
        <f t="shared" si="40"/>
        <v>0.55513806300000001</v>
      </c>
      <c r="V77">
        <f t="shared" si="41"/>
        <v>0.01</v>
      </c>
      <c r="W77">
        <f t="shared" si="42"/>
        <v>2.2559763282003811E-6</v>
      </c>
      <c r="X77">
        <f t="shared" si="43"/>
        <v>1.2523783290110118E-6</v>
      </c>
      <c r="Y77">
        <f t="shared" si="44"/>
        <v>2.2559763282003813E-8</v>
      </c>
      <c r="Z77">
        <f t="shared" si="45"/>
        <v>9.8103823590736552E-7</v>
      </c>
      <c r="AB77">
        <f t="shared" si="46"/>
        <v>-45.571666724822869</v>
      </c>
      <c r="AC77">
        <f t="shared" si="30"/>
        <v>-40.691901428675351</v>
      </c>
      <c r="AE77">
        <f t="shared" si="31"/>
        <v>0</v>
      </c>
      <c r="AF77">
        <f t="shared" si="32"/>
        <v>0</v>
      </c>
      <c r="AG77">
        <f t="shared" si="32"/>
        <v>-2.4525955897684137E-5</v>
      </c>
      <c r="AH77">
        <f t="shared" si="33"/>
        <v>-2.5047566580220235</v>
      </c>
      <c r="AI77">
        <f t="shared" si="34"/>
        <v>-2.5047811839779213</v>
      </c>
      <c r="AJ77">
        <f t="shared" si="35"/>
        <v>-4.879765296147518</v>
      </c>
      <c r="AK77">
        <f t="shared" si="49"/>
        <v>-3.190016670737601</v>
      </c>
      <c r="AL77">
        <f t="shared" si="26"/>
        <v>-10.574563150863041</v>
      </c>
      <c r="AN77">
        <f t="shared" si="36"/>
        <v>0</v>
      </c>
      <c r="AO77">
        <f t="shared" si="36"/>
        <v>0</v>
      </c>
      <c r="AP77">
        <f t="shared" si="36"/>
        <v>-1.4301665205350418E-8</v>
      </c>
      <c r="AQ77">
        <f t="shared" si="36"/>
        <v>-1.4605828736439128E-3</v>
      </c>
      <c r="AR77">
        <f t="shared" si="36"/>
        <v>-1.4605971753091182E-3</v>
      </c>
      <c r="AS77">
        <f t="shared" si="36"/>
        <v>-2.8455066068507136E-3</v>
      </c>
      <c r="AT77">
        <f t="shared" si="36"/>
        <v>-1.8601742013522758E-3</v>
      </c>
      <c r="AU77">
        <f t="shared" si="23"/>
        <v>-6.1662779835121081E-3</v>
      </c>
      <c r="AW77">
        <v>74</v>
      </c>
      <c r="AX77">
        <f>IF(Z77&gt;0, (R77*SUMPRODUCT(K77:$K$98, X77:$X$98)-K77*$AZ$3)/Z77, 0)</f>
        <v>-41478405.16230163</v>
      </c>
    </row>
    <row r="78" spans="5:50" x14ac:dyDescent="0.25">
      <c r="E78">
        <v>2078</v>
      </c>
      <c r="F78" s="5">
        <v>3.5571999999999999E-2</v>
      </c>
      <c r="G78"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5.2064612635768185E-4</v>
      </c>
      <c r="L78" s="2">
        <v>75</v>
      </c>
      <c r="M78" s="6">
        <v>0.569934367</v>
      </c>
      <c r="Q78" s="4">
        <f t="shared" si="48"/>
        <v>25</v>
      </c>
      <c r="R78">
        <f t="shared" si="28"/>
        <v>2000000</v>
      </c>
      <c r="S78">
        <f t="shared" si="29"/>
        <v>-88166026.187729716</v>
      </c>
      <c r="U78">
        <f t="shared" si="40"/>
        <v>0.569934367</v>
      </c>
      <c r="V78">
        <f t="shared" si="41"/>
        <v>0.01</v>
      </c>
      <c r="W78">
        <f t="shared" si="42"/>
        <v>9.8103823590736552E-7</v>
      </c>
      <c r="X78">
        <f t="shared" si="43"/>
        <v>5.5912740598466105E-7</v>
      </c>
      <c r="Y78">
        <f t="shared" si="44"/>
        <v>9.8103823590736553E-9</v>
      </c>
      <c r="Z78">
        <f t="shared" si="45"/>
        <v>4.1210044756363084E-7</v>
      </c>
      <c r="AB78">
        <f t="shared" si="46"/>
        <v>-40.691901428675351</v>
      </c>
      <c r="AC78">
        <f t="shared" si="30"/>
        <v>-36.333258851870212</v>
      </c>
      <c r="AE78">
        <f t="shared" si="31"/>
        <v>0</v>
      </c>
      <c r="AF78">
        <f t="shared" si="32"/>
        <v>0</v>
      </c>
      <c r="AG78">
        <f t="shared" si="32"/>
        <v>-1.0302511189090771E-5</v>
      </c>
      <c r="AH78">
        <f t="shared" si="33"/>
        <v>-1.1182548119693221</v>
      </c>
      <c r="AI78">
        <f t="shared" si="34"/>
        <v>-1.1182651144805111</v>
      </c>
      <c r="AJ78">
        <f t="shared" si="35"/>
        <v>-4.3586425768051384</v>
      </c>
      <c r="AK78">
        <f t="shared" si="49"/>
        <v>-2.8484331000072749</v>
      </c>
      <c r="AL78">
        <f t="shared" si="26"/>
        <v>-8.3253407912929251</v>
      </c>
      <c r="AN78">
        <f t="shared" si="36"/>
        <v>0</v>
      </c>
      <c r="AO78">
        <f t="shared" si="36"/>
        <v>0</v>
      </c>
      <c r="AP78">
        <f t="shared" si="36"/>
        <v>-5.3639625423567847E-9</v>
      </c>
      <c r="AQ78">
        <f t="shared" si="36"/>
        <v>-5.822150361326654E-4</v>
      </c>
      <c r="AR78">
        <f t="shared" si="36"/>
        <v>-5.8222040009520777E-4</v>
      </c>
      <c r="AS78">
        <f t="shared" si="36"/>
        <v>-2.2693103737912602E-3</v>
      </c>
      <c r="AT78">
        <f t="shared" si="36"/>
        <v>-1.483025659707791E-3</v>
      </c>
      <c r="AU78">
        <f t="shared" si="23"/>
        <v>-4.3345564335942593E-3</v>
      </c>
      <c r="AW78">
        <v>75</v>
      </c>
      <c r="AX78">
        <f>IF(Z78&gt;0, (R78*SUMPRODUCT(K78:$K$98, X78:$X$98)-K78*$AZ$3)/Z78, 0)</f>
        <v>-88166026.187729716</v>
      </c>
    </row>
    <row r="79" spans="5:50" x14ac:dyDescent="0.25">
      <c r="E79">
        <v>2079</v>
      </c>
      <c r="F79" s="5">
        <v>3.5571999999999999E-2</v>
      </c>
      <c r="G79"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4.6486261281935876E-4</v>
      </c>
      <c r="L79" s="2">
        <v>76</v>
      </c>
      <c r="M79" s="6">
        <v>0.58483052300000005</v>
      </c>
      <c r="Q79" s="4">
        <f t="shared" si="48"/>
        <v>25</v>
      </c>
      <c r="R79">
        <f t="shared" si="28"/>
        <v>2000000</v>
      </c>
      <c r="S79">
        <f t="shared" si="29"/>
        <v>-194291131.57864827</v>
      </c>
      <c r="U79">
        <f t="shared" si="40"/>
        <v>0.58483052300000005</v>
      </c>
      <c r="V79">
        <f t="shared" si="41"/>
        <v>0.01</v>
      </c>
      <c r="W79">
        <f t="shared" si="42"/>
        <v>4.1210044756363084E-7</v>
      </c>
      <c r="X79">
        <f t="shared" si="43"/>
        <v>2.4100892027717233E-7</v>
      </c>
      <c r="Y79">
        <f t="shared" si="44"/>
        <v>4.1210044756363082E-9</v>
      </c>
      <c r="Z79">
        <f t="shared" si="45"/>
        <v>1.6697052281082219E-7</v>
      </c>
      <c r="AB79">
        <f t="shared" si="46"/>
        <v>-36.333258851870212</v>
      </c>
      <c r="AC79">
        <f t="shared" si="30"/>
        <v>-32.440891817193148</v>
      </c>
      <c r="AE79">
        <f t="shared" si="31"/>
        <v>0</v>
      </c>
      <c r="AF79">
        <f t="shared" si="32"/>
        <v>0</v>
      </c>
      <c r="AG79">
        <f t="shared" si="32"/>
        <v>-4.1742630702705551E-6</v>
      </c>
      <c r="AH79">
        <f t="shared" si="33"/>
        <v>-0.48201784055434466</v>
      </c>
      <c r="AI79">
        <f t="shared" si="34"/>
        <v>-0.48202201481741491</v>
      </c>
      <c r="AJ79">
        <f t="shared" si="35"/>
        <v>-3.8923670346770649</v>
      </c>
      <c r="AK79">
        <f t="shared" si="49"/>
        <v>-2.5433281196309152</v>
      </c>
      <c r="AL79">
        <f t="shared" si="26"/>
        <v>-6.9177171691253942</v>
      </c>
      <c r="AN79">
        <f t="shared" si="36"/>
        <v>0</v>
      </c>
      <c r="AO79">
        <f t="shared" si="36"/>
        <v>0</v>
      </c>
      <c r="AP79">
        <f t="shared" si="36"/>
        <v>-1.9404588374413289E-9</v>
      </c>
      <c r="AQ79">
        <f t="shared" si="36"/>
        <v>-2.2407207278563772E-4</v>
      </c>
      <c r="AR79">
        <f t="shared" si="36"/>
        <v>-2.2407401324447515E-4</v>
      </c>
      <c r="AS79">
        <f t="shared" si="36"/>
        <v>-1.80941590979192E-3</v>
      </c>
      <c r="AT79">
        <f t="shared" si="36"/>
        <v>-1.182298154948574E-3</v>
      </c>
      <c r="AU79">
        <f t="shared" si="23"/>
        <v>-3.2157880779849685E-3</v>
      </c>
      <c r="AW79">
        <v>76</v>
      </c>
      <c r="AX79">
        <f>IF(Z79&gt;0, (R79*SUMPRODUCT(K79:$K$98, X79:$X$98)-K79*$AZ$3)/Z79, 0)</f>
        <v>-194291131.57864827</v>
      </c>
    </row>
    <row r="80" spans="5:50" x14ac:dyDescent="0.25">
      <c r="E80">
        <v>2080</v>
      </c>
      <c r="F80" s="5">
        <v>3.5571999999999999E-2</v>
      </c>
      <c r="G80">
        <v>7.0000000000000007E-2</v>
      </c>
      <c r="H80" s="5">
        <f t="shared" si="37"/>
        <v>0.12000000000000001</v>
      </c>
      <c r="I80" s="5">
        <f t="shared" si="38"/>
        <v>1.1200000000000001</v>
      </c>
      <c r="J80">
        <f t="shared" si="39"/>
        <v>0.89285714285714279</v>
      </c>
      <c r="K80">
        <f t="shared" si="47"/>
        <v>4.1505590430299886E-4</v>
      </c>
      <c r="L80" s="2">
        <v>77</v>
      </c>
      <c r="M80" s="6">
        <v>0.59948279800000004</v>
      </c>
      <c r="Q80" s="4">
        <f t="shared" si="48"/>
        <v>25</v>
      </c>
      <c r="R80">
        <f t="shared" si="28"/>
        <v>2000000</v>
      </c>
      <c r="S80">
        <f t="shared" si="29"/>
        <v>-444219460.47933996</v>
      </c>
      <c r="U80">
        <f t="shared" si="40"/>
        <v>0.59948279800000004</v>
      </c>
      <c r="V80">
        <f t="shared" si="41"/>
        <v>0.01</v>
      </c>
      <c r="W80">
        <f t="shared" si="42"/>
        <v>1.6697052281082219E-7</v>
      </c>
      <c r="X80">
        <f t="shared" si="43"/>
        <v>1.0009595619815451E-7</v>
      </c>
      <c r="Y80">
        <f t="shared" si="44"/>
        <v>1.6697052281082219E-9</v>
      </c>
      <c r="Z80">
        <f t="shared" si="45"/>
        <v>6.5204861384559449E-8</v>
      </c>
      <c r="AB80">
        <f t="shared" si="46"/>
        <v>-32.440891817193148</v>
      </c>
      <c r="AC80">
        <f t="shared" si="30"/>
        <v>-28.965268344879146</v>
      </c>
      <c r="AE80">
        <f t="shared" si="31"/>
        <v>0</v>
      </c>
      <c r="AF80">
        <f t="shared" si="32"/>
        <v>0</v>
      </c>
      <c r="AG80">
        <f t="shared" si="32"/>
        <v>-1.6301215346139863E-6</v>
      </c>
      <c r="AH80">
        <f t="shared" si="33"/>
        <v>-0.20019191239630904</v>
      </c>
      <c r="AI80">
        <f t="shared" si="34"/>
        <v>-0.20019354251784366</v>
      </c>
      <c r="AJ80">
        <f t="shared" si="35"/>
        <v>-3.4756234723140018</v>
      </c>
      <c r="AK80">
        <f t="shared" si="49"/>
        <v>-2.2708624272035207</v>
      </c>
      <c r="AL80">
        <f t="shared" si="26"/>
        <v>-5.9466794420353661</v>
      </c>
      <c r="AN80">
        <f t="shared" si="36"/>
        <v>0</v>
      </c>
      <c r="AO80">
        <f t="shared" si="36"/>
        <v>0</v>
      </c>
      <c r="AP80">
        <f t="shared" si="36"/>
        <v>-6.7659156767300032E-10</v>
      </c>
      <c r="AQ80">
        <f t="shared" si="36"/>
        <v>-8.3090835233796777E-5</v>
      </c>
      <c r="AR80">
        <f t="shared" si="36"/>
        <v>-8.3091511825364448E-5</v>
      </c>
      <c r="AS80">
        <f t="shared" si="36"/>
        <v>-1.4425780433180168E-3</v>
      </c>
      <c r="AT80">
        <f t="shared" si="36"/>
        <v>-9.4253485827066024E-4</v>
      </c>
      <c r="AU80">
        <f t="shared" si="23"/>
        <v>-2.4682044134140416E-3</v>
      </c>
      <c r="AW80">
        <v>77</v>
      </c>
      <c r="AX80">
        <f>IF(Z80&gt;0, (R80*SUMPRODUCT(K80:$K$98, X80:$X$98)-K80*$AZ$3)/Z80, 0)</f>
        <v>-444219460.47933996</v>
      </c>
    </row>
    <row r="81" spans="5:50" x14ac:dyDescent="0.25">
      <c r="E81">
        <v>2081</v>
      </c>
      <c r="F81" s="5">
        <v>3.5571999999999999E-2</v>
      </c>
      <c r="G81">
        <v>7.0000000000000007E-2</v>
      </c>
      <c r="H81" s="5">
        <f t="shared" si="37"/>
        <v>0.12000000000000001</v>
      </c>
      <c r="I81" s="5">
        <f t="shared" si="38"/>
        <v>1.1200000000000001</v>
      </c>
      <c r="J81">
        <f t="shared" si="39"/>
        <v>0.89285714285714279</v>
      </c>
      <c r="K81">
        <f t="shared" si="47"/>
        <v>3.7058562884196325E-4</v>
      </c>
      <c r="L81" s="2">
        <v>78</v>
      </c>
      <c r="M81" s="6">
        <v>0.61448546299999995</v>
      </c>
      <c r="Q81" s="4">
        <f t="shared" si="48"/>
        <v>25</v>
      </c>
      <c r="R81">
        <f t="shared" si="28"/>
        <v>2000000</v>
      </c>
      <c r="S81">
        <f t="shared" si="29"/>
        <v>-1056218983.330775</v>
      </c>
      <c r="U81">
        <f t="shared" si="40"/>
        <v>0.61448546299999995</v>
      </c>
      <c r="V81">
        <f t="shared" si="41"/>
        <v>0.01</v>
      </c>
      <c r="W81">
        <f t="shared" si="42"/>
        <v>6.5204861384559449E-8</v>
      </c>
      <c r="X81">
        <f t="shared" si="43"/>
        <v>4.0067439437741831E-8</v>
      </c>
      <c r="Y81">
        <f t="shared" si="44"/>
        <v>6.5204861384559446E-10</v>
      </c>
      <c r="Z81">
        <f t="shared" si="45"/>
        <v>2.4485373332972023E-8</v>
      </c>
      <c r="AB81">
        <f t="shared" si="46"/>
        <v>-28.965268344879146</v>
      </c>
      <c r="AC81">
        <f t="shared" si="30"/>
        <v>-25.861916128226181</v>
      </c>
      <c r="AE81">
        <f t="shared" si="31"/>
        <v>0</v>
      </c>
      <c r="AF81">
        <f t="shared" si="32"/>
        <v>0</v>
      </c>
      <c r="AG81">
        <f t="shared" si="32"/>
        <v>-6.121343333243006E-7</v>
      </c>
      <c r="AH81">
        <f t="shared" si="33"/>
        <v>-8.0134878875483664E-2</v>
      </c>
      <c r="AI81">
        <f t="shared" si="34"/>
        <v>-8.0135491009816984E-2</v>
      </c>
      <c r="AJ81">
        <f t="shared" si="35"/>
        <v>-3.103352216652965</v>
      </c>
      <c r="AK81">
        <f t="shared" si="49"/>
        <v>-2.0275687841415402</v>
      </c>
      <c r="AL81">
        <f t="shared" si="26"/>
        <v>-5.2110564918043227</v>
      </c>
      <c r="AN81">
        <f t="shared" si="36"/>
        <v>0</v>
      </c>
      <c r="AO81">
        <f t="shared" si="36"/>
        <v>0</v>
      </c>
      <c r="AP81">
        <f t="shared" si="36"/>
        <v>-2.2684818685074187E-10</v>
      </c>
      <c r="AQ81">
        <f t="shared" si="36"/>
        <v>-2.9696834480245671E-5</v>
      </c>
      <c r="AR81">
        <f t="shared" si="36"/>
        <v>-2.969706132843252E-5</v>
      </c>
      <c r="AS81">
        <f t="shared" si="36"/>
        <v>-1.1500577327264395E-3</v>
      </c>
      <c r="AT81">
        <f t="shared" si="36"/>
        <v>-7.5138785289142747E-4</v>
      </c>
      <c r="AU81">
        <f t="shared" si="23"/>
        <v>-1.9311426469462998E-3</v>
      </c>
      <c r="AW81">
        <v>78</v>
      </c>
      <c r="AX81">
        <f>IF(Z81&gt;0, (R81*SUMPRODUCT(K81:$K$98, X81:$X$98)-K81*$AZ$3)/Z81, 0)</f>
        <v>-1056218983.330775</v>
      </c>
    </row>
    <row r="82" spans="5:50" x14ac:dyDescent="0.25">
      <c r="E82">
        <v>2082</v>
      </c>
      <c r="F82" s="5">
        <v>3.5571999999999999E-2</v>
      </c>
      <c r="G82">
        <v>7.0000000000000007E-2</v>
      </c>
      <c r="H82" s="5">
        <f t="shared" si="37"/>
        <v>0.12000000000000001</v>
      </c>
      <c r="I82" s="5">
        <f t="shared" si="38"/>
        <v>1.1200000000000001</v>
      </c>
      <c r="J82">
        <f t="shared" si="39"/>
        <v>0.89285714285714279</v>
      </c>
      <c r="K82">
        <f t="shared" si="47"/>
        <v>3.3088002575175287E-4</v>
      </c>
      <c r="L82" s="2">
        <v>79</v>
      </c>
      <c r="M82" s="6">
        <v>0.62975077099999999</v>
      </c>
      <c r="Q82" s="4">
        <f t="shared" si="48"/>
        <v>25</v>
      </c>
      <c r="R82">
        <f t="shared" si="28"/>
        <v>2000000</v>
      </c>
      <c r="S82">
        <f t="shared" si="29"/>
        <v>-2617781260.0807304</v>
      </c>
      <c r="U82">
        <f t="shared" si="40"/>
        <v>0.62975077099999999</v>
      </c>
      <c r="V82">
        <f t="shared" si="41"/>
        <v>0.01</v>
      </c>
      <c r="W82">
        <f t="shared" si="42"/>
        <v>2.4485373332972023E-8</v>
      </c>
      <c r="X82">
        <f t="shared" si="43"/>
        <v>1.5419682734661973E-8</v>
      </c>
      <c r="Y82">
        <f t="shared" si="44"/>
        <v>2.4485373332972023E-10</v>
      </c>
      <c r="Z82">
        <f t="shared" si="45"/>
        <v>8.8208368649803304E-9</v>
      </c>
      <c r="AB82">
        <f t="shared" si="46"/>
        <v>-25.861916128226181</v>
      </c>
      <c r="AC82">
        <f t="shared" si="30"/>
        <v>-23.091021443374768</v>
      </c>
      <c r="AE82">
        <f t="shared" si="31"/>
        <v>0</v>
      </c>
      <c r="AF82">
        <f t="shared" si="32"/>
        <v>0</v>
      </c>
      <c r="AG82">
        <f t="shared" si="32"/>
        <v>-2.2052092162450826E-7</v>
      </c>
      <c r="AH82">
        <f t="shared" si="33"/>
        <v>-3.0839365469323945E-2</v>
      </c>
      <c r="AI82">
        <f t="shared" si="34"/>
        <v>-3.0839585990245569E-2</v>
      </c>
      <c r="AJ82">
        <f t="shared" si="35"/>
        <v>-2.7708946848514131</v>
      </c>
      <c r="AK82">
        <f t="shared" si="49"/>
        <v>-1.8103341289758328</v>
      </c>
      <c r="AL82">
        <f t="shared" si="26"/>
        <v>-4.6120683998174918</v>
      </c>
      <c r="AN82">
        <f t="shared" si="36"/>
        <v>0</v>
      </c>
      <c r="AO82">
        <f t="shared" si="36"/>
        <v>0</v>
      </c>
      <c r="AP82">
        <f t="shared" si="36"/>
        <v>-7.2965968225917572E-11</v>
      </c>
      <c r="AQ82">
        <f t="shared" si="36"/>
        <v>-1.0204130040657625E-5</v>
      </c>
      <c r="AR82">
        <f t="shared" si="36"/>
        <v>-1.020420300662585E-5</v>
      </c>
      <c r="AS82">
        <f t="shared" si="36"/>
        <v>-9.1683370467903066E-4</v>
      </c>
      <c r="AT82">
        <f t="shared" si="36"/>
        <v>-5.990034032148006E-4</v>
      </c>
      <c r="AU82">
        <f t="shared" si="23"/>
        <v>-1.5260413109004574E-3</v>
      </c>
      <c r="AW82">
        <v>79</v>
      </c>
      <c r="AX82">
        <f>IF(Z82&gt;0, (R82*SUMPRODUCT(K82:$K$98, X82:$X$98)-K82*$AZ$3)/Z82, 0)</f>
        <v>-2617781260.0807304</v>
      </c>
    </row>
    <row r="83" spans="5:50" x14ac:dyDescent="0.25">
      <c r="E83">
        <v>2083</v>
      </c>
      <c r="F83" s="5">
        <v>3.5571999999999999E-2</v>
      </c>
      <c r="G83">
        <v>7.0000000000000007E-2</v>
      </c>
      <c r="H83" s="5">
        <f t="shared" si="37"/>
        <v>0.12000000000000001</v>
      </c>
      <c r="I83" s="5">
        <f t="shared" si="38"/>
        <v>1.1200000000000001</v>
      </c>
      <c r="J83">
        <f t="shared" si="39"/>
        <v>0.89285714285714279</v>
      </c>
      <c r="K83">
        <f t="shared" si="47"/>
        <v>2.9542859442120787E-4</v>
      </c>
      <c r="L83" s="2">
        <v>80</v>
      </c>
      <c r="M83" s="6">
        <v>0.64518007799999999</v>
      </c>
      <c r="Q83" s="4">
        <f t="shared" si="48"/>
        <v>25</v>
      </c>
      <c r="R83">
        <f t="shared" si="28"/>
        <v>2000000</v>
      </c>
      <c r="S83">
        <f t="shared" si="29"/>
        <v>-6778337100.4440603</v>
      </c>
      <c r="U83">
        <f t="shared" si="40"/>
        <v>0.64518007799999999</v>
      </c>
      <c r="V83">
        <f t="shared" si="41"/>
        <v>0.01</v>
      </c>
      <c r="W83">
        <f t="shared" si="42"/>
        <v>8.8208368649803304E-9</v>
      </c>
      <c r="X83">
        <f t="shared" si="43"/>
        <v>5.6910282165732851E-9</v>
      </c>
      <c r="Y83">
        <f t="shared" si="44"/>
        <v>8.820836864980331E-11</v>
      </c>
      <c r="Z83">
        <f t="shared" si="45"/>
        <v>3.0416002797572419E-9</v>
      </c>
      <c r="AB83">
        <f t="shared" si="46"/>
        <v>-23.091021443374768</v>
      </c>
      <c r="AC83">
        <f t="shared" si="30"/>
        <v>-20.616992020999547</v>
      </c>
      <c r="AE83">
        <f t="shared" si="31"/>
        <v>0</v>
      </c>
      <c r="AF83">
        <f t="shared" si="32"/>
        <v>0</v>
      </c>
      <c r="AG83">
        <f t="shared" si="32"/>
        <v>-7.6040006993931046E-8</v>
      </c>
      <c r="AH83">
        <f t="shared" si="33"/>
        <v>-1.138205643314657E-2</v>
      </c>
      <c r="AI83">
        <f t="shared" si="34"/>
        <v>-1.1382132473153565E-2</v>
      </c>
      <c r="AJ83">
        <f t="shared" si="35"/>
        <v>-2.4740294223752208</v>
      </c>
      <c r="AK83">
        <f t="shared" si="49"/>
        <v>-1.6163715010362338</v>
      </c>
      <c r="AL83">
        <f t="shared" si="26"/>
        <v>-4.1017830558846082</v>
      </c>
      <c r="AN83">
        <f t="shared" si="36"/>
        <v>0</v>
      </c>
      <c r="AO83">
        <f t="shared" si="36"/>
        <v>0</v>
      </c>
      <c r="AP83">
        <f t="shared" si="36"/>
        <v>-2.2464392385995866E-11</v>
      </c>
      <c r="AQ83">
        <f t="shared" si="36"/>
        <v>-3.3625849336673579E-6</v>
      </c>
      <c r="AR83">
        <f t="shared" si="36"/>
        <v>-3.3626073980597439E-6</v>
      </c>
      <c r="AS83">
        <f t="shared" si="36"/>
        <v>-7.3089903480902428E-4</v>
      </c>
      <c r="AT83">
        <f t="shared" si="36"/>
        <v>-4.7752236061363251E-4</v>
      </c>
      <c r="AU83">
        <f t="shared" si="23"/>
        <v>-1.2117840028207166E-3</v>
      </c>
      <c r="AW83">
        <v>80</v>
      </c>
      <c r="AX83">
        <f>IF(Z83&gt;0, (R83*SUMPRODUCT(K83:$K$98, X83:$X$98)-K83*$AZ$3)/Z83, 0)</f>
        <v>-6778337100.4440603</v>
      </c>
    </row>
    <row r="84" spans="5:50" x14ac:dyDescent="0.25">
      <c r="E84">
        <v>2084</v>
      </c>
      <c r="F84" s="5">
        <v>3.5571999999999999E-2</v>
      </c>
      <c r="G84">
        <v>7.0000000000000007E-2</v>
      </c>
      <c r="H84" s="5">
        <f t="shared" si="37"/>
        <v>0.12000000000000001</v>
      </c>
      <c r="I84" s="5">
        <f t="shared" si="38"/>
        <v>1.1200000000000001</v>
      </c>
      <c r="J84">
        <f t="shared" si="39"/>
        <v>0.89285714285714279</v>
      </c>
      <c r="K84">
        <f t="shared" si="47"/>
        <v>2.6377553073322132E-4</v>
      </c>
      <c r="L84" s="2">
        <v>81</v>
      </c>
      <c r="M84" s="6">
        <v>0.66067595400000001</v>
      </c>
      <c r="Q84" s="4">
        <f t="shared" si="48"/>
        <v>25</v>
      </c>
      <c r="R84">
        <f t="shared" si="28"/>
        <v>2000000</v>
      </c>
      <c r="S84">
        <f t="shared" si="29"/>
        <v>-18377302551.811108</v>
      </c>
      <c r="U84">
        <f t="shared" si="40"/>
        <v>0.66067595400000001</v>
      </c>
      <c r="V84">
        <f t="shared" si="41"/>
        <v>0.01</v>
      </c>
      <c r="W84">
        <f t="shared" si="42"/>
        <v>3.0416002797572419E-9</v>
      </c>
      <c r="X84">
        <f t="shared" si="43"/>
        <v>2.0095121665152829E-9</v>
      </c>
      <c r="Y84">
        <f t="shared" si="44"/>
        <v>3.0416002797572422E-11</v>
      </c>
      <c r="Z84">
        <f t="shared" si="45"/>
        <v>1.0016721104443867E-9</v>
      </c>
      <c r="AB84">
        <f t="shared" si="46"/>
        <v>-20.616992020999547</v>
      </c>
      <c r="AC84">
        <f t="shared" si="30"/>
        <v>-18.408031431347645</v>
      </c>
      <c r="AE84">
        <f t="shared" si="31"/>
        <v>0</v>
      </c>
      <c r="AF84">
        <f t="shared" si="32"/>
        <v>0</v>
      </c>
      <c r="AG84">
        <f t="shared" si="32"/>
        <v>-2.5041802761109667E-8</v>
      </c>
      <c r="AH84">
        <f t="shared" si="33"/>
        <v>-4.0190243330305653E-3</v>
      </c>
      <c r="AI84">
        <f t="shared" si="34"/>
        <v>-4.0190493748333261E-3</v>
      </c>
      <c r="AJ84">
        <f t="shared" si="35"/>
        <v>-2.2089605896519018</v>
      </c>
      <c r="AK84">
        <f t="shared" si="49"/>
        <v>-1.4431894414699684</v>
      </c>
      <c r="AL84">
        <f t="shared" si="26"/>
        <v>-3.6561690804967033</v>
      </c>
      <c r="AN84">
        <f t="shared" si="36"/>
        <v>0</v>
      </c>
      <c r="AO84">
        <f t="shared" si="36"/>
        <v>0</v>
      </c>
      <c r="AP84">
        <f t="shared" si="36"/>
        <v>-6.6054148138283496E-12</v>
      </c>
      <c r="AQ84">
        <f t="shared" si="36"/>
        <v>-1.0601202764748682E-6</v>
      </c>
      <c r="AR84">
        <f t="shared" si="36"/>
        <v>-1.0601268818896819E-6</v>
      </c>
      <c r="AS84">
        <f t="shared" si="36"/>
        <v>-5.8266975190419989E-4</v>
      </c>
      <c r="AT84">
        <f t="shared" si="36"/>
        <v>-3.8067806087232217E-4</v>
      </c>
      <c r="AU84">
        <f t="shared" si="23"/>
        <v>-9.6440793965841165E-4</v>
      </c>
      <c r="AW84">
        <v>81</v>
      </c>
      <c r="AX84">
        <f>IF(Z84&gt;0, (R84*SUMPRODUCT(K84:$K$98, X84:$X$98)-K84*$AZ$3)/Z84, 0)</f>
        <v>-18377302551.811108</v>
      </c>
    </row>
    <row r="85" spans="5:50" x14ac:dyDescent="0.25">
      <c r="E85">
        <v>2085</v>
      </c>
      <c r="F85" s="5">
        <v>3.5571999999999999E-2</v>
      </c>
      <c r="G85">
        <v>7.0000000000000007E-2</v>
      </c>
      <c r="H85" s="5">
        <f t="shared" si="37"/>
        <v>0.12000000000000001</v>
      </c>
      <c r="I85" s="5">
        <f t="shared" si="38"/>
        <v>1.1200000000000001</v>
      </c>
      <c r="J85">
        <f t="shared" si="39"/>
        <v>0.89285714285714279</v>
      </c>
      <c r="K85">
        <f t="shared" si="47"/>
        <v>2.3551386672609044E-4</v>
      </c>
      <c r="L85" s="2">
        <v>82</v>
      </c>
      <c r="M85" s="6">
        <v>0.67625413199999995</v>
      </c>
      <c r="Q85" s="4">
        <f t="shared" si="48"/>
        <v>25</v>
      </c>
      <c r="R85">
        <f t="shared" si="28"/>
        <v>2000000</v>
      </c>
      <c r="S85">
        <f t="shared" si="29"/>
        <v>-52298080774.445221</v>
      </c>
      <c r="U85">
        <f t="shared" si="40"/>
        <v>0.67625413199999995</v>
      </c>
      <c r="V85">
        <f t="shared" si="41"/>
        <v>0.01</v>
      </c>
      <c r="W85">
        <f t="shared" si="42"/>
        <v>1.0016721104443867E-9</v>
      </c>
      <c r="X85">
        <f t="shared" si="43"/>
        <v>6.7738490359717677E-10</v>
      </c>
      <c r="Y85">
        <f t="shared" si="44"/>
        <v>1.0016721104443867E-11</v>
      </c>
      <c r="Z85">
        <f t="shared" si="45"/>
        <v>3.1427048574276604E-10</v>
      </c>
      <c r="AB85">
        <f t="shared" si="46"/>
        <v>-18.408031431347645</v>
      </c>
      <c r="AC85">
        <f t="shared" si="30"/>
        <v>-16.435743248399312</v>
      </c>
      <c r="AE85">
        <f t="shared" si="31"/>
        <v>0</v>
      </c>
      <c r="AF85">
        <f t="shared" si="32"/>
        <v>0</v>
      </c>
      <c r="AG85">
        <f t="shared" si="32"/>
        <v>-7.8567621435691504E-9</v>
      </c>
      <c r="AH85">
        <f t="shared" si="33"/>
        <v>-1.3547698071943535E-3</v>
      </c>
      <c r="AI85">
        <f t="shared" si="34"/>
        <v>-1.3547776639564971E-3</v>
      </c>
      <c r="AJ85">
        <f t="shared" si="35"/>
        <v>-1.9722881829483327</v>
      </c>
      <c r="AK85">
        <f t="shared" si="49"/>
        <v>-1.2885622001943353</v>
      </c>
      <c r="AL85">
        <f t="shared" si="26"/>
        <v>-3.2622051608066247</v>
      </c>
      <c r="AN85">
        <f t="shared" si="36"/>
        <v>0</v>
      </c>
      <c r="AO85">
        <f t="shared" si="36"/>
        <v>0</v>
      </c>
      <c r="AP85">
        <f t="shared" si="36"/>
        <v>-1.8503764323791377E-12</v>
      </c>
      <c r="AQ85">
        <f t="shared" si="36"/>
        <v>-3.190670758161022E-7</v>
      </c>
      <c r="AR85">
        <f t="shared" si="36"/>
        <v>-3.1906892619253459E-7</v>
      </c>
      <c r="AS85">
        <f t="shared" si="36"/>
        <v>-4.6450121626433671E-4</v>
      </c>
      <c r="AT85">
        <f t="shared" si="36"/>
        <v>-3.0347426628484658E-4</v>
      </c>
      <c r="AU85">
        <f t="shared" si="23"/>
        <v>-7.6829455147537588E-4</v>
      </c>
      <c r="AW85">
        <v>82</v>
      </c>
      <c r="AX85">
        <f>IF(Z85&gt;0, (R85*SUMPRODUCT(K85:$K$98, X85:$X$98)-K85*$AZ$3)/Z85, 0)</f>
        <v>-52298080774.445221</v>
      </c>
    </row>
    <row r="86" spans="5:50" x14ac:dyDescent="0.25">
      <c r="E86">
        <v>2086</v>
      </c>
      <c r="F86" s="5">
        <v>3.5571999999999999E-2</v>
      </c>
      <c r="G86">
        <v>7.0000000000000007E-2</v>
      </c>
      <c r="H86" s="5">
        <f t="shared" si="37"/>
        <v>0.12000000000000001</v>
      </c>
      <c r="I86" s="5">
        <f t="shared" si="38"/>
        <v>1.1200000000000001</v>
      </c>
      <c r="J86">
        <f t="shared" si="39"/>
        <v>0.89285714285714279</v>
      </c>
      <c r="K86">
        <f t="shared" si="47"/>
        <v>2.1028023814829503E-4</v>
      </c>
      <c r="L86" s="2">
        <v>83</v>
      </c>
      <c r="M86" s="6">
        <v>0.69194305599999995</v>
      </c>
      <c r="Q86" s="4">
        <f t="shared" si="48"/>
        <v>25</v>
      </c>
      <c r="R86">
        <f t="shared" si="28"/>
        <v>2000000</v>
      </c>
      <c r="S86">
        <f t="shared" si="29"/>
        <v>-156663740876.07141</v>
      </c>
      <c r="U86">
        <f t="shared" si="40"/>
        <v>0.69194305599999995</v>
      </c>
      <c r="V86">
        <f t="shared" si="41"/>
        <v>0.01</v>
      </c>
      <c r="W86">
        <f t="shared" si="42"/>
        <v>3.1427048574276604E-10</v>
      </c>
      <c r="X86">
        <f t="shared" si="43"/>
        <v>2.1745728031545393E-10</v>
      </c>
      <c r="Y86">
        <f t="shared" si="44"/>
        <v>3.1427048574276605E-12</v>
      </c>
      <c r="Z86">
        <f t="shared" si="45"/>
        <v>9.3670500569884444E-11</v>
      </c>
      <c r="AB86">
        <f t="shared" si="46"/>
        <v>-16.435743248399312</v>
      </c>
      <c r="AC86">
        <f t="shared" si="30"/>
        <v>-14.674771029012277</v>
      </c>
      <c r="AE86">
        <f t="shared" si="31"/>
        <v>0</v>
      </c>
      <c r="AF86">
        <f t="shared" si="32"/>
        <v>0</v>
      </c>
      <c r="AG86">
        <f t="shared" si="32"/>
        <v>-2.3417625142471111E-9</v>
      </c>
      <c r="AH86">
        <f t="shared" si="33"/>
        <v>-4.3491456063090786E-4</v>
      </c>
      <c r="AI86">
        <f t="shared" si="34"/>
        <v>-4.3491690239342212E-4</v>
      </c>
      <c r="AJ86">
        <f t="shared" si="35"/>
        <v>-1.7609722193870354</v>
      </c>
      <c r="AK86">
        <f t="shared" si="49"/>
        <v>-1.150502027387952</v>
      </c>
      <c r="AL86">
        <f t="shared" si="26"/>
        <v>-2.9119091636773806</v>
      </c>
      <c r="AN86">
        <f t="shared" si="36"/>
        <v>0</v>
      </c>
      <c r="AO86">
        <f t="shared" si="36"/>
        <v>0</v>
      </c>
      <c r="AP86">
        <f t="shared" si="36"/>
        <v>-4.9242637918263269E-13</v>
      </c>
      <c r="AQ86">
        <f t="shared" si="36"/>
        <v>-9.1453937383628398E-8</v>
      </c>
      <c r="AR86">
        <f t="shared" si="36"/>
        <v>-9.1454429810007589E-8</v>
      </c>
      <c r="AS86">
        <f t="shared" si="36"/>
        <v>-3.7029765766523744E-4</v>
      </c>
      <c r="AT86">
        <f t="shared" si="36"/>
        <v>-2.4192784030923481E-4</v>
      </c>
      <c r="AU86">
        <f t="shared" si="23"/>
        <v>-6.1231695240428219E-4</v>
      </c>
      <c r="AW86">
        <v>83</v>
      </c>
      <c r="AX86">
        <f>IF(Z86&gt;0, (R86*SUMPRODUCT(K86:$K$98, X86:$X$98)-K86*$AZ$3)/Z86, 0)</f>
        <v>-156663740876.07141</v>
      </c>
    </row>
    <row r="87" spans="5:50" x14ac:dyDescent="0.25">
      <c r="E87">
        <v>2087</v>
      </c>
      <c r="F87" s="5">
        <v>3.5571999999999999E-2</v>
      </c>
      <c r="G87">
        <v>7.0000000000000007E-2</v>
      </c>
      <c r="H87" s="5">
        <f t="shared" si="37"/>
        <v>0.12000000000000001</v>
      </c>
      <c r="I87" s="5">
        <f t="shared" si="38"/>
        <v>1.1200000000000001</v>
      </c>
      <c r="J87">
        <f t="shared" si="39"/>
        <v>0.89285714285714279</v>
      </c>
      <c r="K87">
        <f t="shared" si="47"/>
        <v>1.8775021263240627E-4</v>
      </c>
      <c r="L87" s="2">
        <v>84</v>
      </c>
      <c r="M87" s="6">
        <v>0.70765376499999999</v>
      </c>
      <c r="Q87" s="4">
        <f t="shared" si="48"/>
        <v>25</v>
      </c>
      <c r="R87">
        <f t="shared" si="28"/>
        <v>2000000</v>
      </c>
      <c r="S87">
        <f t="shared" si="29"/>
        <v>-495414223963.49609</v>
      </c>
      <c r="U87">
        <f t="shared" si="40"/>
        <v>0.70765376499999999</v>
      </c>
      <c r="V87">
        <f t="shared" si="41"/>
        <v>0.01</v>
      </c>
      <c r="W87">
        <f t="shared" si="42"/>
        <v>9.3670500569884444E-11</v>
      </c>
      <c r="X87">
        <f t="shared" si="43"/>
        <v>6.6286282397713373E-11</v>
      </c>
      <c r="Y87">
        <f t="shared" si="44"/>
        <v>9.3670500569884437E-13</v>
      </c>
      <c r="Z87">
        <f t="shared" si="45"/>
        <v>2.6447513166472226E-11</v>
      </c>
      <c r="AB87">
        <f t="shared" si="46"/>
        <v>-14.674771029012277</v>
      </c>
      <c r="AC87">
        <f t="shared" si="30"/>
        <v>-13.102474211132183</v>
      </c>
      <c r="AE87">
        <f t="shared" si="31"/>
        <v>0</v>
      </c>
      <c r="AF87">
        <f t="shared" si="32"/>
        <v>0</v>
      </c>
      <c r="AG87">
        <f t="shared" si="32"/>
        <v>-6.611878291618057E-10</v>
      </c>
      <c r="AH87">
        <f t="shared" si="33"/>
        <v>-1.3257256479542675E-4</v>
      </c>
      <c r="AI87">
        <f t="shared" si="34"/>
        <v>-1.325732259832559E-4</v>
      </c>
      <c r="AJ87">
        <f t="shared" si="35"/>
        <v>-1.572296817880094</v>
      </c>
      <c r="AK87">
        <f t="shared" si="49"/>
        <v>-1.0272339720308594</v>
      </c>
      <c r="AL87">
        <f t="shared" si="26"/>
        <v>-2.5996633631369366</v>
      </c>
      <c r="AN87">
        <f t="shared" si="36"/>
        <v>0</v>
      </c>
      <c r="AO87">
        <f t="shared" si="36"/>
        <v>0</v>
      </c>
      <c r="AP87">
        <f t="shared" si="36"/>
        <v>-1.2413815551508813E-13</v>
      </c>
      <c r="AQ87">
        <f t="shared" si="36"/>
        <v>-2.4890527229564831E-8</v>
      </c>
      <c r="AR87">
        <f t="shared" si="36"/>
        <v>-2.4890651367720344E-8</v>
      </c>
      <c r="AS87">
        <f t="shared" si="36"/>
        <v>-2.9519906187824342E-4</v>
      </c>
      <c r="AT87">
        <f t="shared" si="36"/>
        <v>-1.9286339667202513E-4</v>
      </c>
      <c r="AU87">
        <f t="shared" si="23"/>
        <v>-4.8808734920163625E-4</v>
      </c>
      <c r="AW87">
        <v>84</v>
      </c>
      <c r="AX87">
        <f>IF(Z87&gt;0, (R87*SUMPRODUCT(K87:$K$98, X87:$X$98)-K87*$AZ$3)/Z87, 0)</f>
        <v>-495414223963.49609</v>
      </c>
    </row>
    <row r="88" spans="5:50" x14ac:dyDescent="0.25">
      <c r="E88">
        <v>2088</v>
      </c>
      <c r="F88" s="5">
        <v>3.5571999999999999E-2</v>
      </c>
      <c r="G88">
        <v>7.0000000000000007E-2</v>
      </c>
      <c r="H88" s="5">
        <f t="shared" si="37"/>
        <v>0.12000000000000001</v>
      </c>
      <c r="I88" s="5">
        <f t="shared" si="38"/>
        <v>1.1200000000000001</v>
      </c>
      <c r="J88">
        <f t="shared" si="39"/>
        <v>0.89285714285714279</v>
      </c>
      <c r="K88">
        <f t="shared" si="47"/>
        <v>1.6763411842179131E-4</v>
      </c>
      <c r="L88" s="2">
        <v>85</v>
      </c>
      <c r="M88" s="6">
        <v>0.72329488099999995</v>
      </c>
      <c r="Q88" s="4">
        <f t="shared" si="48"/>
        <v>25</v>
      </c>
      <c r="R88">
        <f t="shared" si="28"/>
        <v>2000000</v>
      </c>
      <c r="S88">
        <f t="shared" si="29"/>
        <v>-1658513833568.3333</v>
      </c>
      <c r="U88">
        <f t="shared" si="40"/>
        <v>0.72329488099999995</v>
      </c>
      <c r="V88">
        <f t="shared" si="41"/>
        <v>0.01</v>
      </c>
      <c r="W88">
        <f t="shared" si="42"/>
        <v>2.6447513166472226E-11</v>
      </c>
      <c r="X88">
        <f t="shared" si="43"/>
        <v>1.9129350888489461E-11</v>
      </c>
      <c r="Y88">
        <f t="shared" si="44"/>
        <v>2.6447513166472229E-13</v>
      </c>
      <c r="Z88">
        <f t="shared" si="45"/>
        <v>7.053687146318043E-12</v>
      </c>
      <c r="AB88">
        <f t="shared" si="46"/>
        <v>-13.102474211132183</v>
      </c>
      <c r="AC88">
        <f t="shared" si="30"/>
        <v>-11.698637709831614</v>
      </c>
      <c r="AE88">
        <f t="shared" si="31"/>
        <v>0</v>
      </c>
      <c r="AF88">
        <f t="shared" si="32"/>
        <v>0</v>
      </c>
      <c r="AG88">
        <f t="shared" si="32"/>
        <v>-1.7634217865795108E-10</v>
      </c>
      <c r="AH88">
        <f t="shared" si="33"/>
        <v>-3.8258701776978921E-5</v>
      </c>
      <c r="AI88">
        <f t="shared" si="34"/>
        <v>-3.825887811915758E-5</v>
      </c>
      <c r="AJ88">
        <f t="shared" si="35"/>
        <v>-1.4038365013005691</v>
      </c>
      <c r="AK88">
        <f t="shared" si="49"/>
        <v>-0.91717319477925285</v>
      </c>
      <c r="AL88">
        <f t="shared" si="26"/>
        <v>-2.3210479549579413</v>
      </c>
      <c r="AN88">
        <f t="shared" si="36"/>
        <v>0</v>
      </c>
      <c r="AO88">
        <f t="shared" si="36"/>
        <v>0</v>
      </c>
      <c r="AP88">
        <f t="shared" si="36"/>
        <v>-2.9560965659903654E-14</v>
      </c>
      <c r="AQ88">
        <f t="shared" si="36"/>
        <v>-6.4134637443460822E-9</v>
      </c>
      <c r="AR88">
        <f t="shared" si="36"/>
        <v>-6.4134933053117421E-9</v>
      </c>
      <c r="AS88">
        <f t="shared" si="36"/>
        <v>-2.353308943038528E-4</v>
      </c>
      <c r="AT88">
        <f t="shared" si="36"/>
        <v>-1.5374951994691794E-4</v>
      </c>
      <c r="AU88">
        <f t="shared" si="23"/>
        <v>-3.8908682774407605E-4</v>
      </c>
      <c r="AW88">
        <v>85</v>
      </c>
      <c r="AX88">
        <f>IF(Z88&gt;0, (R88*SUMPRODUCT(K88:$K$98, X88:$X$98)-K88*$AZ$3)/Z88, 0)</f>
        <v>-1658513833568.3333</v>
      </c>
    </row>
    <row r="89" spans="5:50" x14ac:dyDescent="0.25">
      <c r="E89">
        <v>2089</v>
      </c>
      <c r="F89" s="5">
        <v>3.5571999999999999E-2</v>
      </c>
      <c r="G89">
        <v>7.0000000000000007E-2</v>
      </c>
      <c r="H89" s="5">
        <f t="shared" si="37"/>
        <v>0.12000000000000001</v>
      </c>
      <c r="I89" s="5">
        <f t="shared" si="38"/>
        <v>1.1200000000000001</v>
      </c>
      <c r="J89">
        <f t="shared" si="39"/>
        <v>0.89285714285714279</v>
      </c>
      <c r="K89">
        <f t="shared" si="47"/>
        <v>1.4967332001945651E-4</v>
      </c>
      <c r="L89" s="2">
        <v>86</v>
      </c>
      <c r="M89" s="6">
        <v>0.74145409100000004</v>
      </c>
      <c r="Q89" s="4">
        <f t="shared" si="48"/>
        <v>25</v>
      </c>
      <c r="R89">
        <f t="shared" si="28"/>
        <v>2000000</v>
      </c>
      <c r="S89">
        <f t="shared" si="29"/>
        <v>-5957917109028.3105</v>
      </c>
      <c r="U89">
        <f t="shared" si="40"/>
        <v>0.74145409100000004</v>
      </c>
      <c r="V89">
        <f t="shared" si="41"/>
        <v>0.01</v>
      </c>
      <c r="W89">
        <f t="shared" si="42"/>
        <v>7.053687146318043E-12</v>
      </c>
      <c r="X89">
        <f t="shared" si="43"/>
        <v>5.2299851912716286E-12</v>
      </c>
      <c r="Y89">
        <f t="shared" si="44"/>
        <v>7.0536871463180435E-14</v>
      </c>
      <c r="Z89">
        <f t="shared" si="45"/>
        <v>1.7531650835832338E-12</v>
      </c>
      <c r="AB89">
        <f t="shared" si="46"/>
        <v>-11.698637709831614</v>
      </c>
      <c r="AC89">
        <f t="shared" si="30"/>
        <v>-10.445212246431597</v>
      </c>
      <c r="AE89">
        <f t="shared" si="31"/>
        <v>0</v>
      </c>
      <c r="AF89">
        <f t="shared" si="32"/>
        <v>0</v>
      </c>
      <c r="AG89">
        <f t="shared" si="32"/>
        <v>-4.3829127089580848E-11</v>
      </c>
      <c r="AH89">
        <f t="shared" si="33"/>
        <v>-1.0459970382543257E-5</v>
      </c>
      <c r="AI89">
        <f t="shared" si="34"/>
        <v>-1.0460014211670347E-5</v>
      </c>
      <c r="AJ89">
        <f t="shared" si="35"/>
        <v>-1.253425463400017</v>
      </c>
      <c r="AK89">
        <f t="shared" si="49"/>
        <v>-0.81890463968821303</v>
      </c>
      <c r="AL89">
        <f t="shared" si="26"/>
        <v>-2.0723405631024416</v>
      </c>
      <c r="AN89">
        <f t="shared" si="36"/>
        <v>0</v>
      </c>
      <c r="AO89">
        <f t="shared" si="36"/>
        <v>0</v>
      </c>
      <c r="AP89">
        <f t="shared" si="36"/>
        <v>-6.5600509650522648E-15</v>
      </c>
      <c r="AQ89">
        <f t="shared" si="36"/>
        <v>-1.5655784944604337E-9</v>
      </c>
      <c r="AR89">
        <f t="shared" si="36"/>
        <v>-1.5655850545113989E-9</v>
      </c>
      <c r="AS89">
        <f t="shared" si="36"/>
        <v>-1.8760435050400631E-4</v>
      </c>
      <c r="AT89">
        <f t="shared" si="36"/>
        <v>-1.2256817620147164E-4</v>
      </c>
      <c r="AU89">
        <f t="shared" si="23"/>
        <v>-3.1017409229053245E-4</v>
      </c>
      <c r="AW89">
        <v>86</v>
      </c>
      <c r="AX89">
        <f>IF(Z89&gt;0, (R89*SUMPRODUCT(K89:$K$98, X89:$X$98)-K89*$AZ$3)/Z89, 0)</f>
        <v>-5957917109028.3105</v>
      </c>
    </row>
    <row r="90" spans="5:50" x14ac:dyDescent="0.25">
      <c r="E90">
        <v>2090</v>
      </c>
      <c r="F90" s="5">
        <v>3.5571999999999999E-2</v>
      </c>
      <c r="G90">
        <v>7.0000000000000007E-2</v>
      </c>
      <c r="H90" s="5">
        <f t="shared" si="37"/>
        <v>0.12000000000000001</v>
      </c>
      <c r="I90" s="5">
        <f t="shared" si="38"/>
        <v>1.1200000000000001</v>
      </c>
      <c r="J90">
        <f t="shared" si="39"/>
        <v>0.89285714285714279</v>
      </c>
      <c r="K90">
        <f t="shared" si="47"/>
        <v>1.3363689287451474E-4</v>
      </c>
      <c r="L90" s="2">
        <v>87</v>
      </c>
      <c r="M90">
        <v>0.75951466000000001</v>
      </c>
      <c r="Q90" s="4">
        <f t="shared" si="48"/>
        <v>25</v>
      </c>
      <c r="R90">
        <f t="shared" si="28"/>
        <v>2000000</v>
      </c>
      <c r="S90">
        <f t="shared" si="29"/>
        <v>-23079857695576.734</v>
      </c>
      <c r="U90">
        <f t="shared" si="40"/>
        <v>0.75951466000000001</v>
      </c>
      <c r="V90">
        <f t="shared" si="41"/>
        <v>0.01</v>
      </c>
      <c r="W90">
        <f t="shared" si="42"/>
        <v>1.7531650835832338E-12</v>
      </c>
      <c r="X90">
        <f t="shared" si="43"/>
        <v>1.3315545823815915E-12</v>
      </c>
      <c r="Y90">
        <f t="shared" si="44"/>
        <v>1.7531650835832339E-14</v>
      </c>
      <c r="Z90">
        <f t="shared" si="45"/>
        <v>4.0407885036581E-13</v>
      </c>
      <c r="AB90">
        <f t="shared" si="46"/>
        <v>-10.445212246431597</v>
      </c>
      <c r="AC90">
        <f t="shared" si="30"/>
        <v>-9.3260823642351394</v>
      </c>
      <c r="AE90">
        <f t="shared" si="31"/>
        <v>0</v>
      </c>
      <c r="AF90">
        <f t="shared" si="32"/>
        <v>0</v>
      </c>
      <c r="AG90">
        <f t="shared" si="32"/>
        <v>-1.0101971259145251E-11</v>
      </c>
      <c r="AH90">
        <f t="shared" si="33"/>
        <v>-2.6631091647631828E-6</v>
      </c>
      <c r="AI90">
        <f t="shared" si="34"/>
        <v>-2.6631192667344421E-6</v>
      </c>
      <c r="AJ90">
        <f t="shared" si="35"/>
        <v>-1.1191298821964573</v>
      </c>
      <c r="AK90">
        <f t="shared" si="49"/>
        <v>-0.73116485725021185</v>
      </c>
      <c r="AL90">
        <f t="shared" si="26"/>
        <v>-1.8502974025659358</v>
      </c>
      <c r="AN90">
        <f t="shared" si="36"/>
        <v>0</v>
      </c>
      <c r="AO90">
        <f t="shared" si="36"/>
        <v>0</v>
      </c>
      <c r="AP90">
        <f t="shared" si="36"/>
        <v>-1.3499960509798206E-15</v>
      </c>
      <c r="AQ90">
        <f t="shared" si="36"/>
        <v>-3.5588963416459589E-10</v>
      </c>
      <c r="AR90">
        <f t="shared" si="36"/>
        <v>-3.558909841606469E-10</v>
      </c>
      <c r="AS90">
        <f t="shared" si="36"/>
        <v>-1.4955704017975626E-4</v>
      </c>
      <c r="AT90">
        <f t="shared" si="36"/>
        <v>-9.7710599701956427E-5</v>
      </c>
      <c r="AU90">
        <f t="shared" si="23"/>
        <v>-2.4726799577269685E-4</v>
      </c>
      <c r="AW90">
        <v>87</v>
      </c>
      <c r="AX90">
        <f>IF(Z90&gt;0, (R90*SUMPRODUCT(K90:$K$98, X90:$X$98)-K90*$AZ$3)/Z90, 0)</f>
        <v>-23079857695576.734</v>
      </c>
    </row>
    <row r="91" spans="5:50" x14ac:dyDescent="0.25">
      <c r="E91">
        <v>2091</v>
      </c>
      <c r="F91" s="5">
        <v>3.5571999999999999E-2</v>
      </c>
      <c r="G91">
        <v>7.0000000000000007E-2</v>
      </c>
      <c r="H91" s="5">
        <f t="shared" si="37"/>
        <v>0.12000000000000001</v>
      </c>
      <c r="I91" s="5">
        <f t="shared" si="38"/>
        <v>1.1200000000000001</v>
      </c>
      <c r="J91">
        <f t="shared" si="39"/>
        <v>0.89285714285714279</v>
      </c>
      <c r="K91">
        <f t="shared" si="47"/>
        <v>1.1931865435224529E-4</v>
      </c>
      <c r="L91" s="2">
        <v>88</v>
      </c>
      <c r="M91">
        <v>0.77745419500000001</v>
      </c>
      <c r="Q91" s="4">
        <f t="shared" si="48"/>
        <v>25</v>
      </c>
      <c r="R91">
        <f t="shared" si="28"/>
        <v>2000000</v>
      </c>
      <c r="S91">
        <f t="shared" si="29"/>
        <v>-96953293434250.141</v>
      </c>
      <c r="U91">
        <f t="shared" si="40"/>
        <v>0.77745419500000001</v>
      </c>
      <c r="V91">
        <f t="shared" si="41"/>
        <v>0.01</v>
      </c>
      <c r="W91">
        <f t="shared" si="42"/>
        <v>4.0407885036581E-13</v>
      </c>
      <c r="X91">
        <f t="shared" si="43"/>
        <v>3.1415279732767628E-13</v>
      </c>
      <c r="Y91">
        <f t="shared" si="44"/>
        <v>4.0407885036580997E-15</v>
      </c>
      <c r="Z91">
        <f t="shared" si="45"/>
        <v>8.5885264534475611E-14</v>
      </c>
      <c r="AB91">
        <f t="shared" si="46"/>
        <v>-9.3260823642351394</v>
      </c>
      <c r="AC91">
        <f t="shared" si="30"/>
        <v>-8.3268592540892108</v>
      </c>
      <c r="AE91">
        <f t="shared" si="31"/>
        <v>0</v>
      </c>
      <c r="AF91">
        <f t="shared" si="32"/>
        <v>0</v>
      </c>
      <c r="AG91">
        <f t="shared" si="32"/>
        <v>-2.1471316133618904E-12</v>
      </c>
      <c r="AH91">
        <f t="shared" si="33"/>
        <v>-6.2830559465535262E-7</v>
      </c>
      <c r="AI91">
        <f t="shared" si="34"/>
        <v>-6.2830774178696603E-7</v>
      </c>
      <c r="AJ91">
        <f t="shared" si="35"/>
        <v>-0.99922311014592857</v>
      </c>
      <c r="AK91">
        <f t="shared" si="49"/>
        <v>-0.65282576549645976</v>
      </c>
      <c r="AL91">
        <f t="shared" si="26"/>
        <v>-1.6520495039501302</v>
      </c>
      <c r="AN91">
        <f t="shared" si="36"/>
        <v>0</v>
      </c>
      <c r="AO91">
        <f t="shared" si="36"/>
        <v>0</v>
      </c>
      <c r="AP91">
        <f t="shared" si="36"/>
        <v>-2.5619285482350618E-16</v>
      </c>
      <c r="AQ91">
        <f t="shared" si="36"/>
        <v>-7.4968578076263953E-11</v>
      </c>
      <c r="AR91">
        <f t="shared" si="36"/>
        <v>-7.4968834269118792E-11</v>
      </c>
      <c r="AS91">
        <f t="shared" si="36"/>
        <v>-1.1922595690027757E-4</v>
      </c>
      <c r="AT91">
        <f t="shared" si="36"/>
        <v>-7.7894291865512021E-5</v>
      </c>
      <c r="AU91">
        <f t="shared" si="23"/>
        <v>-1.9712032373462389E-4</v>
      </c>
      <c r="AW91">
        <v>88</v>
      </c>
      <c r="AX91">
        <f>IF(Z91&gt;0, (R91*SUMPRODUCT(K91:$K$98, X91:$X$98)-K91*$AZ$3)/Z91, 0)</f>
        <v>-96953293434250.141</v>
      </c>
    </row>
    <row r="92" spans="5:50" x14ac:dyDescent="0.25">
      <c r="E92">
        <v>2092</v>
      </c>
      <c r="F92" s="5">
        <v>3.5571999999999999E-2</v>
      </c>
      <c r="G92">
        <v>7.0000000000000007E-2</v>
      </c>
      <c r="H92" s="5">
        <f t="shared" si="37"/>
        <v>0.12000000000000001</v>
      </c>
      <c r="I92" s="5">
        <f t="shared" si="38"/>
        <v>1.1200000000000001</v>
      </c>
      <c r="J92">
        <f t="shared" si="39"/>
        <v>0.89285714285714279</v>
      </c>
      <c r="K92">
        <f t="shared" si="47"/>
        <v>1.0653451281450472E-4</v>
      </c>
      <c r="L92" s="2">
        <v>89</v>
      </c>
      <c r="M92">
        <v>0.79525030600000002</v>
      </c>
      <c r="Q92" s="4">
        <f t="shared" si="48"/>
        <v>25</v>
      </c>
      <c r="R92">
        <f t="shared" si="28"/>
        <v>2000000</v>
      </c>
      <c r="S92">
        <f t="shared" si="29"/>
        <v>-444495900296778.69</v>
      </c>
      <c r="U92">
        <f t="shared" si="40"/>
        <v>0.79525030600000002</v>
      </c>
      <c r="V92">
        <f t="shared" si="41"/>
        <v>0.01</v>
      </c>
      <c r="W92">
        <f t="shared" si="42"/>
        <v>8.5885264534475611E-14</v>
      </c>
      <c r="X92">
        <f t="shared" si="43"/>
        <v>6.8300282901932677E-14</v>
      </c>
      <c r="Y92">
        <f t="shared" si="44"/>
        <v>8.5885264534475614E-16</v>
      </c>
      <c r="Z92">
        <f t="shared" si="45"/>
        <v>1.6726128987198177E-14</v>
      </c>
      <c r="AB92">
        <f t="shared" si="46"/>
        <v>-8.3268592540892108</v>
      </c>
      <c r="AC92">
        <f t="shared" si="30"/>
        <v>-7.4346957626447008</v>
      </c>
      <c r="AE92">
        <f t="shared" si="31"/>
        <v>0</v>
      </c>
      <c r="AF92">
        <f t="shared" si="32"/>
        <v>0</v>
      </c>
      <c r="AG92">
        <f t="shared" si="32"/>
        <v>-4.1815322467995444E-13</v>
      </c>
      <c r="AH92">
        <f t="shared" si="33"/>
        <v>-1.3660056580386535E-7</v>
      </c>
      <c r="AI92">
        <f t="shared" si="34"/>
        <v>-1.3660098395709001E-7</v>
      </c>
      <c r="AJ92">
        <f t="shared" si="35"/>
        <v>-0.89216349144451002</v>
      </c>
      <c r="AK92">
        <f t="shared" si="49"/>
        <v>-0.58288014778624486</v>
      </c>
      <c r="AL92">
        <f t="shared" si="26"/>
        <v>-1.4750437758317387</v>
      </c>
      <c r="AN92">
        <f t="shared" si="36"/>
        <v>0</v>
      </c>
      <c r="AO92">
        <f t="shared" si="36"/>
        <v>0</v>
      </c>
      <c r="AP92">
        <f t="shared" si="36"/>
        <v>-4.4547750073093081E-17</v>
      </c>
      <c r="AQ92">
        <f t="shared" si="36"/>
        <v>-1.4552674728100489E-11</v>
      </c>
      <c r="AR92">
        <f t="shared" si="36"/>
        <v>-1.4552719275850559E-11</v>
      </c>
      <c r="AS92">
        <f t="shared" si="36"/>
        <v>-9.5046202911928428E-5</v>
      </c>
      <c r="AT92">
        <f t="shared" si="36"/>
        <v>-6.2096852573654114E-5</v>
      </c>
      <c r="AU92">
        <f t="shared" si="23"/>
        <v>-1.5714307003830179E-4</v>
      </c>
      <c r="AW92">
        <v>89</v>
      </c>
      <c r="AX92">
        <f>IF(Z92&gt;0, (R92*SUMPRODUCT(K92:$K$98, X92:$X$98)-K92*$AZ$3)/Z92, 0)</f>
        <v>-444495900296778.69</v>
      </c>
    </row>
    <row r="93" spans="5:50" x14ac:dyDescent="0.25">
      <c r="E93">
        <v>2093</v>
      </c>
      <c r="F93" s="5">
        <v>3.5571999999999999E-2</v>
      </c>
      <c r="G93">
        <v>7.0000000000000007E-2</v>
      </c>
      <c r="H93" s="5">
        <f t="shared" si="37"/>
        <v>0.12000000000000001</v>
      </c>
      <c r="I93" s="5">
        <f t="shared" si="38"/>
        <v>1.1200000000000001</v>
      </c>
      <c r="J93">
        <f t="shared" si="39"/>
        <v>0.89285714285714279</v>
      </c>
      <c r="K93">
        <f t="shared" si="47"/>
        <v>9.512010072723635E-5</v>
      </c>
      <c r="L93" s="2">
        <v>90</v>
      </c>
      <c r="M93">
        <v>0.81288120699999999</v>
      </c>
      <c r="Q93" s="4">
        <f t="shared" si="48"/>
        <v>25</v>
      </c>
      <c r="R93">
        <f t="shared" si="28"/>
        <v>2000000</v>
      </c>
      <c r="S93">
        <f t="shared" si="29"/>
        <v>-2240707114300696</v>
      </c>
      <c r="U93">
        <f t="shared" si="40"/>
        <v>0.81288120699999999</v>
      </c>
      <c r="V93">
        <f t="shared" si="41"/>
        <v>0.01</v>
      </c>
      <c r="W93">
        <f t="shared" si="42"/>
        <v>1.6726128987198177E-14</v>
      </c>
      <c r="X93">
        <f t="shared" si="43"/>
        <v>1.3596355919551342E-14</v>
      </c>
      <c r="Y93">
        <f t="shared" si="44"/>
        <v>1.6726128987198177E-16</v>
      </c>
      <c r="Z93">
        <f t="shared" si="45"/>
        <v>2.9625117777748539E-15</v>
      </c>
      <c r="AB93">
        <f t="shared" si="46"/>
        <v>-7.4346957626447008</v>
      </c>
      <c r="AC93">
        <f t="shared" si="30"/>
        <v>-6.6381212166597177</v>
      </c>
      <c r="AE93">
        <f t="shared" si="31"/>
        <v>0</v>
      </c>
      <c r="AF93">
        <f t="shared" si="32"/>
        <v>0</v>
      </c>
      <c r="AG93">
        <f t="shared" si="32"/>
        <v>-7.4062794444371347E-14</v>
      </c>
      <c r="AH93">
        <f t="shared" si="33"/>
        <v>-2.7192711839102682E-8</v>
      </c>
      <c r="AI93">
        <f t="shared" si="34"/>
        <v>-2.7192785901897126E-8</v>
      </c>
      <c r="AJ93">
        <f t="shared" si="35"/>
        <v>-0.79657454598498312</v>
      </c>
      <c r="AK93">
        <f t="shared" si="49"/>
        <v>-0.52042870338512914</v>
      </c>
      <c r="AL93">
        <f t="shared" si="26"/>
        <v>-1.3170032765628981</v>
      </c>
      <c r="AN93">
        <f t="shared" si="36"/>
        <v>0</v>
      </c>
      <c r="AO93">
        <f t="shared" si="36"/>
        <v>0</v>
      </c>
      <c r="AP93">
        <f t="shared" si="36"/>
        <v>-7.0448604676892035E-18</v>
      </c>
      <c r="AQ93">
        <f t="shared" si="36"/>
        <v>-2.5865734891821594E-12</v>
      </c>
      <c r="AR93">
        <f t="shared" si="36"/>
        <v>-2.5865805340426274E-12</v>
      </c>
      <c r="AS93">
        <f t="shared" si="36"/>
        <v>-7.5770251050844164E-5</v>
      </c>
      <c r="AT93">
        <f t="shared" si="36"/>
        <v>-4.9503230687338491E-5</v>
      </c>
      <c r="AU93">
        <f t="shared" si="23"/>
        <v>-1.2527348432476317E-4</v>
      </c>
      <c r="AW93">
        <v>90</v>
      </c>
      <c r="AX93">
        <f>IF(Z93&gt;0, (R93*SUMPRODUCT(K93:$K$98, X93:$X$98)-K93*$AZ$3)/Z93, 0)</f>
        <v>-2240707114300696</v>
      </c>
    </row>
    <row r="94" spans="5:50" x14ac:dyDescent="0.25">
      <c r="E94">
        <v>2094</v>
      </c>
      <c r="F94" s="5">
        <v>3.5571999999999999E-2</v>
      </c>
      <c r="G94">
        <v>7.0000000000000007E-2</v>
      </c>
      <c r="H94" s="5">
        <f t="shared" si="37"/>
        <v>0.12000000000000001</v>
      </c>
      <c r="I94" s="5">
        <f t="shared" si="38"/>
        <v>1.1200000000000001</v>
      </c>
      <c r="J94">
        <f t="shared" si="39"/>
        <v>0.89285714285714279</v>
      </c>
      <c r="K94">
        <f t="shared" si="47"/>
        <v>8.4928661363603881E-5</v>
      </c>
      <c r="L94" s="2">
        <v>91</v>
      </c>
      <c r="M94">
        <v>0.83042254299999996</v>
      </c>
      <c r="Q94" s="4">
        <f t="shared" si="48"/>
        <v>25</v>
      </c>
      <c r="R94">
        <f t="shared" si="28"/>
        <v>2000000</v>
      </c>
      <c r="S94">
        <f t="shared" si="29"/>
        <v>-1.2537054980484832E+16</v>
      </c>
      <c r="U94">
        <f t="shared" si="40"/>
        <v>0.83042254299999996</v>
      </c>
      <c r="V94">
        <f t="shared" si="41"/>
        <v>0.01</v>
      </c>
      <c r="W94">
        <f t="shared" si="42"/>
        <v>2.9625117777748539E-15</v>
      </c>
      <c r="X94">
        <f t="shared" si="43"/>
        <v>2.4601365641672449E-15</v>
      </c>
      <c r="Y94">
        <f t="shared" si="44"/>
        <v>2.9625117777748537E-17</v>
      </c>
      <c r="Z94">
        <f t="shared" si="45"/>
        <v>4.7275009582986049E-16</v>
      </c>
      <c r="AB94">
        <f t="shared" si="46"/>
        <v>-6.6381212166597177</v>
      </c>
      <c r="AC94">
        <f t="shared" si="30"/>
        <v>-5.9268939434484338</v>
      </c>
      <c r="AE94">
        <f t="shared" si="31"/>
        <v>0</v>
      </c>
      <c r="AF94">
        <f t="shared" si="32"/>
        <v>0</v>
      </c>
      <c r="AG94">
        <f t="shared" si="32"/>
        <v>-1.1818752395746512E-14</v>
      </c>
      <c r="AH94">
        <f t="shared" si="33"/>
        <v>-4.9202731283344901E-9</v>
      </c>
      <c r="AI94">
        <f t="shared" si="34"/>
        <v>-4.920284947086886E-9</v>
      </c>
      <c r="AJ94">
        <f t="shared" si="35"/>
        <v>-0.71122727321128387</v>
      </c>
      <c r="AK94">
        <f t="shared" si="49"/>
        <v>-0.46466848516618026</v>
      </c>
      <c r="AL94">
        <f t="shared" si="26"/>
        <v>-1.1758957632977491</v>
      </c>
      <c r="AN94">
        <f t="shared" si="36"/>
        <v>0</v>
      </c>
      <c r="AO94">
        <f t="shared" si="36"/>
        <v>0</v>
      </c>
      <c r="AP94">
        <f t="shared" si="36"/>
        <v>-1.0037508199586375E-18</v>
      </c>
      <c r="AQ94">
        <f t="shared" si="36"/>
        <v>-4.1787221033275982E-13</v>
      </c>
      <c r="AR94">
        <f t="shared" si="36"/>
        <v>-4.1787321408357978E-13</v>
      </c>
      <c r="AS94">
        <f t="shared" si="36"/>
        <v>-6.0403580239120509E-5</v>
      </c>
      <c r="AT94">
        <f t="shared" si="36"/>
        <v>-3.9463672423017317E-5</v>
      </c>
      <c r="AU94">
        <f t="shared" si="23"/>
        <v>-9.9867253080011047E-5</v>
      </c>
      <c r="AW94">
        <v>91</v>
      </c>
      <c r="AX94">
        <f>IF(Z94&gt;0, (R94*SUMPRODUCT(K94:$K$98, X94:$X$98)-K94*$AZ$3)/Z94, 0)</f>
        <v>-1.2537054980484832E+16</v>
      </c>
    </row>
    <row r="95" spans="5:50" x14ac:dyDescent="0.25">
      <c r="E95">
        <v>2095</v>
      </c>
      <c r="F95" s="5">
        <v>3.5571999999999999E-2</v>
      </c>
      <c r="G95">
        <v>7.0000000000000007E-2</v>
      </c>
      <c r="H95" s="5">
        <f t="shared" si="37"/>
        <v>0.12000000000000001</v>
      </c>
      <c r="I95" s="5">
        <f t="shared" si="38"/>
        <v>1.1200000000000001</v>
      </c>
      <c r="J95">
        <f t="shared" si="39"/>
        <v>0.89285714285714279</v>
      </c>
      <c r="K95">
        <f t="shared" si="47"/>
        <v>7.5829161931789167E-5</v>
      </c>
      <c r="L95" s="2">
        <v>92</v>
      </c>
      <c r="M95">
        <v>0.84796327400000004</v>
      </c>
      <c r="Q95" s="4">
        <f t="shared" si="48"/>
        <v>25</v>
      </c>
      <c r="R95">
        <f t="shared" si="28"/>
        <v>2000000</v>
      </c>
      <c r="S95">
        <f t="shared" si="29"/>
        <v>-7.8809188334285968E+16</v>
      </c>
      <c r="U95">
        <f t="shared" si="40"/>
        <v>0.84796327400000004</v>
      </c>
      <c r="V95">
        <f t="shared" si="41"/>
        <v>0.01</v>
      </c>
      <c r="W95">
        <f t="shared" si="42"/>
        <v>4.7275009582986049E-16</v>
      </c>
      <c r="X95">
        <f t="shared" si="43"/>
        <v>4.0087471904370227E-16</v>
      </c>
      <c r="Y95">
        <f t="shared" si="44"/>
        <v>4.7275009582986054E-18</v>
      </c>
      <c r="Z95">
        <f t="shared" si="45"/>
        <v>6.7147875827859629E-17</v>
      </c>
      <c r="AB95">
        <f t="shared" si="46"/>
        <v>-5.9268939434484338</v>
      </c>
      <c r="AC95">
        <f t="shared" si="30"/>
        <v>-5.2918695923650381</v>
      </c>
      <c r="AE95">
        <f t="shared" si="31"/>
        <v>0</v>
      </c>
      <c r="AF95">
        <f t="shared" si="32"/>
        <v>0</v>
      </c>
      <c r="AG95">
        <f t="shared" si="32"/>
        <v>-1.6786968956964908E-15</v>
      </c>
      <c r="AH95">
        <f t="shared" si="33"/>
        <v>-8.017494380874045E-10</v>
      </c>
      <c r="AI95">
        <f t="shared" si="34"/>
        <v>-8.0175111678430019E-10</v>
      </c>
      <c r="AJ95">
        <f t="shared" si="35"/>
        <v>-0.63502435108339572</v>
      </c>
      <c r="AK95">
        <f t="shared" si="49"/>
        <v>-0.41488257604139039</v>
      </c>
      <c r="AL95">
        <f t="shared" si="26"/>
        <v>-1.0499069279265372</v>
      </c>
      <c r="AN95">
        <f t="shared" si="36"/>
        <v>0</v>
      </c>
      <c r="AO95">
        <f t="shared" si="36"/>
        <v>0</v>
      </c>
      <c r="AP95">
        <f t="shared" si="36"/>
        <v>-1.2729417873816098E-19</v>
      </c>
      <c r="AQ95">
        <f t="shared" si="36"/>
        <v>-6.0795987969450768E-14</v>
      </c>
      <c r="AR95">
        <f t="shared" si="36"/>
        <v>-6.0796115263629504E-14</v>
      </c>
      <c r="AS95">
        <f t="shared" si="36"/>
        <v>-4.8153364348932147E-5</v>
      </c>
      <c r="AT95">
        <f t="shared" si="36"/>
        <v>-3.1460198041320424E-5</v>
      </c>
      <c r="AU95">
        <f t="shared" si="23"/>
        <v>-7.9613562451048679E-5</v>
      </c>
      <c r="AW95">
        <v>92</v>
      </c>
      <c r="AX95">
        <f>IF(Z95&gt;0, (R95*SUMPRODUCT(K95:$K$98, X95:$X$98)-K95*$AZ$3)/Z95, 0)</f>
        <v>-7.8809188334285968E+16</v>
      </c>
    </row>
    <row r="96" spans="5:50" x14ac:dyDescent="0.25">
      <c r="E96">
        <v>2096</v>
      </c>
      <c r="F96" s="5">
        <v>3.5571999999999999E-2</v>
      </c>
      <c r="G96">
        <v>7.0000000000000007E-2</v>
      </c>
      <c r="H96" s="5">
        <f t="shared" si="37"/>
        <v>0.12000000000000001</v>
      </c>
      <c r="I96" s="5">
        <f t="shared" si="38"/>
        <v>1.1200000000000001</v>
      </c>
      <c r="J96">
        <f t="shared" si="39"/>
        <v>0.89285714285714279</v>
      </c>
      <c r="K96">
        <f t="shared" si="47"/>
        <v>6.770460886766889E-5</v>
      </c>
      <c r="L96" s="2">
        <v>93</v>
      </c>
      <c r="M96">
        <v>0.86550461000000001</v>
      </c>
      <c r="Q96" s="4">
        <f t="shared" si="48"/>
        <v>25</v>
      </c>
      <c r="R96">
        <f t="shared" si="28"/>
        <v>2000000</v>
      </c>
      <c r="S96">
        <f t="shared" si="29"/>
        <v>-5.6520443630115046E+17</v>
      </c>
      <c r="U96">
        <f t="shared" si="40"/>
        <v>0.86550461000000001</v>
      </c>
      <c r="V96">
        <f t="shared" si="41"/>
        <v>0.01</v>
      </c>
      <c r="W96">
        <f t="shared" si="42"/>
        <v>6.7147875827859629E-17</v>
      </c>
      <c r="X96">
        <f t="shared" si="43"/>
        <v>5.8116796080720082E-17</v>
      </c>
      <c r="Y96">
        <f t="shared" si="44"/>
        <v>6.7147875827859631E-19</v>
      </c>
      <c r="Z96">
        <f t="shared" si="45"/>
        <v>8.3596009888609505E-18</v>
      </c>
      <c r="AB96">
        <f t="shared" si="46"/>
        <v>-5.2918695923650381</v>
      </c>
      <c r="AC96">
        <f t="shared" si="30"/>
        <v>-4.7248835646116936</v>
      </c>
      <c r="AE96">
        <f t="shared" si="31"/>
        <v>0</v>
      </c>
      <c r="AF96">
        <f t="shared" si="32"/>
        <v>0</v>
      </c>
      <c r="AG96">
        <f t="shared" si="32"/>
        <v>-2.0899002472152376E-16</v>
      </c>
      <c r="AH96">
        <f t="shared" si="33"/>
        <v>-1.1623359216144017E-10</v>
      </c>
      <c r="AI96">
        <f t="shared" si="34"/>
        <v>-1.1623380115146489E-10</v>
      </c>
      <c r="AJ96">
        <f t="shared" si="35"/>
        <v>-0.5669860277533445</v>
      </c>
      <c r="AK96">
        <f t="shared" si="49"/>
        <v>-0.3704308714655527</v>
      </c>
      <c r="AL96">
        <f t="shared" si="26"/>
        <v>-0.93741689933513106</v>
      </c>
      <c r="AN96">
        <f t="shared" si="36"/>
        <v>0</v>
      </c>
      <c r="AO96">
        <f t="shared" si="36"/>
        <v>0</v>
      </c>
      <c r="AP96">
        <f t="shared" si="36"/>
        <v>-1.4149587881015217E-20</v>
      </c>
      <c r="AQ96">
        <f t="shared" si="36"/>
        <v>-7.8695498945744508E-15</v>
      </c>
      <c r="AR96">
        <f t="shared" si="36"/>
        <v>-7.8695640441623316E-15</v>
      </c>
      <c r="AS96">
        <f t="shared" si="36"/>
        <v>-3.8387567242473448E-5</v>
      </c>
      <c r="AT96">
        <f t="shared" si="36"/>
        <v>-2.5079877265084975E-5</v>
      </c>
      <c r="AU96">
        <f t="shared" si="23"/>
        <v>-6.3467444515427987E-5</v>
      </c>
      <c r="AW96">
        <v>93</v>
      </c>
      <c r="AX96">
        <f>IF(Z96&gt;0, (R96*SUMPRODUCT(K96:$K$98, X96:$X$98)-K96*$AZ$3)/Z96, 0)</f>
        <v>-5.6520443630115046E+17</v>
      </c>
    </row>
    <row r="97" spans="5:50" x14ac:dyDescent="0.25">
      <c r="E97">
        <v>2097</v>
      </c>
      <c r="F97" s="5">
        <v>3.5571999999999999E-2</v>
      </c>
      <c r="G97">
        <v>7.0000000000000007E-2</v>
      </c>
      <c r="H97" s="5">
        <f t="shared" si="37"/>
        <v>0.12000000000000001</v>
      </c>
      <c r="I97" s="5">
        <f t="shared" si="38"/>
        <v>1.1200000000000001</v>
      </c>
      <c r="J97">
        <f t="shared" si="39"/>
        <v>0.89285714285714279</v>
      </c>
      <c r="K97">
        <f t="shared" si="47"/>
        <v>6.045054363184722E-5</v>
      </c>
      <c r="L97" s="2">
        <v>94</v>
      </c>
      <c r="M97">
        <v>0.88304594599999997</v>
      </c>
      <c r="Q97" s="4">
        <f t="shared" si="48"/>
        <v>25</v>
      </c>
      <c r="R97">
        <f t="shared" si="28"/>
        <v>2000000</v>
      </c>
      <c r="S97">
        <f t="shared" si="29"/>
        <v>-4.7183514719884124E+18</v>
      </c>
      <c r="U97">
        <f t="shared" si="40"/>
        <v>0.88304594599999997</v>
      </c>
      <c r="V97">
        <f t="shared" si="41"/>
        <v>0.01</v>
      </c>
      <c r="W97">
        <f t="shared" si="42"/>
        <v>8.3596009888609505E-18</v>
      </c>
      <c r="X97">
        <f t="shared" si="43"/>
        <v>7.3819117633912536E-18</v>
      </c>
      <c r="Y97">
        <f t="shared" si="44"/>
        <v>8.3596009888609501E-20</v>
      </c>
      <c r="Z97">
        <f t="shared" si="45"/>
        <v>8.940932155810873E-19</v>
      </c>
      <c r="AB97">
        <f t="shared" si="46"/>
        <v>-4.7248835646116936</v>
      </c>
      <c r="AC97">
        <f t="shared" si="30"/>
        <v>-4.2186460398318761</v>
      </c>
      <c r="AE97">
        <f t="shared" si="31"/>
        <v>0</v>
      </c>
      <c r="AF97">
        <f t="shared" si="32"/>
        <v>0</v>
      </c>
      <c r="AG97">
        <f t="shared" si="32"/>
        <v>-2.2352330389527181E-17</v>
      </c>
      <c r="AH97">
        <f t="shared" si="33"/>
        <v>-1.4763823526782508E-11</v>
      </c>
      <c r="AI97">
        <f t="shared" si="34"/>
        <v>-1.4763845879112897E-11</v>
      </c>
      <c r="AJ97">
        <f t="shared" si="35"/>
        <v>-0.50623752477981743</v>
      </c>
      <c r="AK97">
        <f t="shared" si="49"/>
        <v>-0.3307418495228186</v>
      </c>
      <c r="AL97">
        <f t="shared" si="26"/>
        <v>-0.83697937431739988</v>
      </c>
      <c r="AN97">
        <f t="shared" si="36"/>
        <v>0</v>
      </c>
      <c r="AO97">
        <f t="shared" si="36"/>
        <v>0</v>
      </c>
      <c r="AP97">
        <f t="shared" si="36"/>
        <v>-1.3512105234855774E-21</v>
      </c>
      <c r="AQ97">
        <f t="shared" si="36"/>
        <v>-8.9248115827865861E-16</v>
      </c>
      <c r="AR97">
        <f t="shared" si="36"/>
        <v>-8.92482509489182E-16</v>
      </c>
      <c r="AS97">
        <f t="shared" si="36"/>
        <v>-3.060233357978069E-5</v>
      </c>
      <c r="AT97">
        <f t="shared" si="36"/>
        <v>-1.9993524605456992E-5</v>
      </c>
      <c r="AU97">
        <f t="shared" si="23"/>
        <v>-5.059585818613017E-5</v>
      </c>
      <c r="AW97">
        <v>94</v>
      </c>
      <c r="AX97">
        <f>IF(Z97&gt;0, (R97*SUMPRODUCT(K97:$K$98, X97:$X$98)-K97*$AZ$3)/Z97, 0)</f>
        <v>-4.7183514719884124E+18</v>
      </c>
    </row>
    <row r="98" spans="5:50" x14ac:dyDescent="0.25">
      <c r="E98">
        <v>2098</v>
      </c>
      <c r="F98" s="5">
        <v>3.5571999999999999E-2</v>
      </c>
      <c r="G98">
        <v>7.0000000000000007E-2</v>
      </c>
      <c r="H98" s="5">
        <f t="shared" si="37"/>
        <v>0.12000000000000001</v>
      </c>
      <c r="I98" s="5">
        <f t="shared" si="38"/>
        <v>1.1200000000000001</v>
      </c>
      <c r="J98">
        <f t="shared" si="39"/>
        <v>0.89285714285714279</v>
      </c>
      <c r="K98">
        <f t="shared" si="47"/>
        <v>5.3973699671292156E-5</v>
      </c>
      <c r="L98" s="2">
        <v>95</v>
      </c>
      <c r="M98">
        <v>1</v>
      </c>
      <c r="Q98" s="4">
        <f t="shared" si="48"/>
        <v>25</v>
      </c>
      <c r="R98">
        <f t="shared" si="28"/>
        <v>2000000</v>
      </c>
      <c r="S98">
        <f t="shared" si="29"/>
        <v>0</v>
      </c>
      <c r="U98">
        <f t="shared" si="40"/>
        <v>1</v>
      </c>
      <c r="V98">
        <f t="shared" si="41"/>
        <v>0.01</v>
      </c>
      <c r="W98">
        <f t="shared" si="42"/>
        <v>8.940932155810873E-19</v>
      </c>
      <c r="X98">
        <f t="shared" si="43"/>
        <v>8.940932155810873E-19</v>
      </c>
      <c r="Y98">
        <f t="shared" si="44"/>
        <v>8.9409321558108731E-21</v>
      </c>
      <c r="Z98">
        <f t="shared" si="45"/>
        <v>0</v>
      </c>
      <c r="AB98">
        <f t="shared" si="46"/>
        <v>-4.2186460398318761</v>
      </c>
      <c r="AC98">
        <f t="shared" si="30"/>
        <v>0</v>
      </c>
      <c r="AE98">
        <f t="shared" si="31"/>
        <v>0</v>
      </c>
      <c r="AF98">
        <f t="shared" si="32"/>
        <v>0</v>
      </c>
      <c r="AG98">
        <f t="shared" si="32"/>
        <v>0</v>
      </c>
      <c r="AH98">
        <f t="shared" si="33"/>
        <v>-1.7881864311621747E-12</v>
      </c>
      <c r="AI98">
        <f t="shared" si="34"/>
        <v>-1.7881864311621747E-12</v>
      </c>
      <c r="AJ98">
        <f t="shared" si="35"/>
        <v>-4.2186460398318761</v>
      </c>
      <c r="AK98">
        <f t="shared" si="49"/>
        <v>-0.29530522278823135</v>
      </c>
      <c r="AL98">
        <f t="shared" si="26"/>
        <v>-4.5139512626218954</v>
      </c>
      <c r="AN98">
        <f t="shared" si="36"/>
        <v>0</v>
      </c>
      <c r="AO98">
        <f t="shared" si="36"/>
        <v>0</v>
      </c>
      <c r="AP98">
        <f t="shared" si="36"/>
        <v>0</v>
      </c>
      <c r="AQ98">
        <f t="shared" si="36"/>
        <v>-9.6515037391826962E-17</v>
      </c>
      <c r="AR98">
        <f t="shared" si="36"/>
        <v>-9.6515037391826962E-17</v>
      </c>
      <c r="AS98">
        <f t="shared" si="36"/>
        <v>-2.2769593437337168E-4</v>
      </c>
      <c r="AT98">
        <f t="shared" si="36"/>
        <v>-1.593871540613602E-5</v>
      </c>
      <c r="AU98">
        <f t="shared" si="36"/>
        <v>-2.4363464977960421E-4</v>
      </c>
      <c r="AW98">
        <v>95</v>
      </c>
    </row>
    <row r="100" spans="5:50" x14ac:dyDescent="0.25">
      <c r="AN100" s="8">
        <f t="shared" ref="AN100:AU100" si="50">SUM(AN3:AN98)</f>
        <v>133598.52348020769</v>
      </c>
      <c r="AO100" s="8">
        <f t="shared" si="50"/>
        <v>-13359.85234802077</v>
      </c>
      <c r="AP100" s="8">
        <f t="shared" si="50"/>
        <v>-449.32087052045648</v>
      </c>
      <c r="AQ100" s="8">
        <f t="shared" si="50"/>
        <v>-69786.73451679862</v>
      </c>
      <c r="AR100" s="8">
        <f t="shared" si="50"/>
        <v>50002.615744867842</v>
      </c>
      <c r="AS100" s="8">
        <f t="shared" si="50"/>
        <v>-11167.163543592553</v>
      </c>
      <c r="AT100" s="8">
        <f t="shared" si="50"/>
        <v>4113.0510999019025</v>
      </c>
      <c r="AU100" s="8">
        <f t="shared" si="50"/>
        <v>42948.503301177174</v>
      </c>
    </row>
  </sheetData>
  <conditionalFormatting sqref="AN100:AU100">
    <cfRule type="cellIs" dxfId="3" priority="1" operator="lessThan">
      <formula>0</formula>
    </cfRule>
  </conditionalFormatting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1A484C-2311-4135-B9E2-B9CA4BB102BC}">
  <dimension ref="A1:AZ164"/>
  <sheetViews>
    <sheetView workbookViewId="0">
      <selection activeCell="D12" sqref="D12"/>
    </sheetView>
  </sheetViews>
  <sheetFormatPr defaultRowHeight="15" x14ac:dyDescent="0.25"/>
  <cols>
    <col min="3" max="3" width="9.28515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41</v>
      </c>
      <c r="Q1" t="s">
        <v>1</v>
      </c>
      <c r="W1" t="s">
        <v>2</v>
      </c>
      <c r="AB1" t="s">
        <v>46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48</v>
      </c>
    </row>
    <row r="3" spans="1:52" x14ac:dyDescent="0.25">
      <c r="A3" t="s">
        <v>36</v>
      </c>
      <c r="C3" s="2">
        <f>'S.35.04.F'!C3*(1+C12)</f>
        <v>295448.85769246746</v>
      </c>
      <c r="K3">
        <v>1</v>
      </c>
      <c r="L3" s="2">
        <v>0</v>
      </c>
      <c r="O3">
        <f>$C$3</f>
        <v>295448.85769246746</v>
      </c>
      <c r="P3">
        <f>O3*C5</f>
        <v>29544.885769246746</v>
      </c>
      <c r="Q3" s="4">
        <f>B8</f>
        <v>200</v>
      </c>
      <c r="R3">
        <f t="shared" ref="R3:R66" si="0">$C$6</f>
        <v>2000000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295448.85769246746</v>
      </c>
      <c r="AF3">
        <f t="shared" ref="AF3:AG34" si="4">-$Z3*P3</f>
        <v>-29544.885769246746</v>
      </c>
      <c r="AG3">
        <f t="shared" si="4"/>
        <v>-200</v>
      </c>
      <c r="AH3">
        <f t="shared" ref="AH3:AH66" si="5">-X3*R3</f>
        <v>0</v>
      </c>
      <c r="AI3">
        <f t="shared" ref="AI3:AI34" si="6">SUM(AE3:AH3)</f>
        <v>265703.97192322073</v>
      </c>
      <c r="AJ3">
        <f t="shared" ref="AJ3:AJ66" si="7">AB3-AC3</f>
        <v>0</v>
      </c>
      <c r="AL3">
        <f t="shared" ref="AL3:AL34" si="8">SUM(AI3:AK3)</f>
        <v>265703.97192322073</v>
      </c>
      <c r="AN3">
        <f t="shared" ref="AN3:AU34" si="9">AE3*$K3</f>
        <v>295448.85769246746</v>
      </c>
      <c r="AO3">
        <f t="shared" si="9"/>
        <v>-29544.885769246746</v>
      </c>
      <c r="AP3">
        <f t="shared" si="9"/>
        <v>-200</v>
      </c>
      <c r="AQ3">
        <f t="shared" si="9"/>
        <v>0</v>
      </c>
      <c r="AR3">
        <f t="shared" si="9"/>
        <v>265703.97192322073</v>
      </c>
      <c r="AS3">
        <f t="shared" si="9"/>
        <v>0</v>
      </c>
      <c r="AT3">
        <f t="shared" si="9"/>
        <v>0</v>
      </c>
      <c r="AU3">
        <f t="shared" si="9"/>
        <v>265703.97192322073</v>
      </c>
      <c r="AW3">
        <v>0</v>
      </c>
      <c r="AX3">
        <f>IF(Z3&gt;0, (R3*SUMPRODUCT(K3:$K$98, X3:$X$98)-K3*$AZ$3)/Z3, 0)</f>
        <v>0</v>
      </c>
      <c r="AZ3">
        <f>C6*SUMPRODUCT(X4:X89, K4:K89)/1</f>
        <v>125566.39124902616</v>
      </c>
    </row>
    <row r="4" spans="1:52" x14ac:dyDescent="0.25">
      <c r="A4" t="s">
        <v>14</v>
      </c>
      <c r="C4" t="s">
        <v>37</v>
      </c>
      <c r="E4">
        <v>2004</v>
      </c>
      <c r="F4" s="13">
        <f t="array" ref="F4:G89">EconomicRates!C44:D129</f>
        <v>1.5900000000000001E-2</v>
      </c>
      <c r="G4" s="13"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89">Mortalities!B11:B96</f>
        <v>1.947287E-3</v>
      </c>
      <c r="R4">
        <f t="shared" si="0"/>
        <v>2000000</v>
      </c>
      <c r="S4">
        <f t="shared" si="1"/>
        <v>8524.480416303124</v>
      </c>
      <c r="U4">
        <f t="shared" ref="U4:U67" si="13">M4</f>
        <v>1.947287E-3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1.947287E-3</v>
      </c>
      <c r="Y4">
        <f t="shared" ref="Y4:Y67" si="17">V4*W4</f>
        <v>0.01</v>
      </c>
      <c r="Z4">
        <f t="shared" ref="Z4:Z67" si="18">MAX(0, W4-X4-Y4)</f>
        <v>0.98805271299999997</v>
      </c>
      <c r="AB4">
        <f t="shared" ref="AB4:AB67" si="19">AC3</f>
        <v>0</v>
      </c>
      <c r="AC4">
        <f t="shared" si="2"/>
        <v>8422.6360022436711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-3894.5740000000001</v>
      </c>
      <c r="AI4">
        <f t="shared" si="6"/>
        <v>-3894.5740000000001</v>
      </c>
      <c r="AJ4">
        <f t="shared" si="7"/>
        <v>-8422.6360022436711</v>
      </c>
      <c r="AK4">
        <f>G4*SUM(AB4, AE4:AF4)</f>
        <v>0</v>
      </c>
      <c r="AL4">
        <f t="shared" si="8"/>
        <v>-12317.210002243672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-3633.3370650247225</v>
      </c>
      <c r="AR4">
        <f t="shared" si="9"/>
        <v>-3633.3370650247225</v>
      </c>
      <c r="AS4">
        <f t="shared" si="9"/>
        <v>-7857.6695608206646</v>
      </c>
      <c r="AT4">
        <f t="shared" si="9"/>
        <v>0</v>
      </c>
      <c r="AU4">
        <f t="shared" si="9"/>
        <v>-11491.006625845388</v>
      </c>
      <c r="AW4">
        <v>1</v>
      </c>
      <c r="AX4">
        <f>IF(Z4&gt;0, (R4*SUMPRODUCT(K4:$K$98, X4:$X$98)-K4*$AZ$3)/Z4, 0)</f>
        <v>8524.480416303124</v>
      </c>
    </row>
    <row r="5" spans="1:52" x14ac:dyDescent="0.25">
      <c r="C5" s="2">
        <f>'S.26.04.A'!C5</f>
        <v>0.1</v>
      </c>
      <c r="E5">
        <v>2005</v>
      </c>
      <c r="F5" s="13">
        <v>3.6400000000000002E-2</v>
      </c>
      <c r="G5" s="13"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1.9819680000000002E-3</v>
      </c>
      <c r="Q5" s="4">
        <f t="shared" ref="Q5:Q68" si="21">$C$8</f>
        <v>25</v>
      </c>
      <c r="R5">
        <f t="shared" si="0"/>
        <v>2000000</v>
      </c>
      <c r="S5">
        <f t="shared" si="1"/>
        <v>14914.995905471731</v>
      </c>
      <c r="U5">
        <f t="shared" si="13"/>
        <v>1.9819680000000002E-3</v>
      </c>
      <c r="V5">
        <f t="shared" si="14"/>
        <v>0.01</v>
      </c>
      <c r="W5">
        <f t="shared" si="15"/>
        <v>0.98805271299999997</v>
      </c>
      <c r="X5">
        <f t="shared" si="16"/>
        <v>1.9582888594791843E-3</v>
      </c>
      <c r="Y5">
        <f t="shared" si="17"/>
        <v>9.8805271300000004E-3</v>
      </c>
      <c r="Z5">
        <f t="shared" si="18"/>
        <v>0.97621389701052086</v>
      </c>
      <c r="AB5">
        <f t="shared" si="19"/>
        <v>8422.6360022436711</v>
      </c>
      <c r="AC5">
        <f t="shared" si="2"/>
        <v>14560.226276776521</v>
      </c>
      <c r="AE5">
        <f t="shared" si="3"/>
        <v>0</v>
      </c>
      <c r="AF5">
        <f t="shared" si="4"/>
        <v>0</v>
      </c>
      <c r="AG5">
        <f t="shared" si="4"/>
        <v>-24.40534742526302</v>
      </c>
      <c r="AH5">
        <f t="shared" si="5"/>
        <v>-3916.5777189583687</v>
      </c>
      <c r="AI5">
        <f t="shared" si="6"/>
        <v>-3940.9830663836319</v>
      </c>
      <c r="AJ5">
        <f t="shared" si="7"/>
        <v>-6137.5902745328494</v>
      </c>
      <c r="AK5">
        <f>G5*SUM(AB5, AE5:AF5)</f>
        <v>345.32807609199051</v>
      </c>
      <c r="AL5">
        <f t="shared" si="8"/>
        <v>-9733.2452648244926</v>
      </c>
      <c r="AN5">
        <f t="shared" si="9"/>
        <v>0</v>
      </c>
      <c r="AO5">
        <f t="shared" si="9"/>
        <v>0</v>
      </c>
      <c r="AP5">
        <f t="shared" si="9"/>
        <v>-20.869208257421565</v>
      </c>
      <c r="AQ5">
        <f t="shared" si="9"/>
        <v>-3349.0970093181709</v>
      </c>
      <c r="AR5">
        <f t="shared" si="9"/>
        <v>-3369.966217575593</v>
      </c>
      <c r="AS5">
        <f t="shared" si="9"/>
        <v>-5248.3026529408571</v>
      </c>
      <c r="AT5">
        <f t="shared" si="9"/>
        <v>295.29280659362723</v>
      </c>
      <c r="AU5">
        <f t="shared" si="9"/>
        <v>-8322.9760639228243</v>
      </c>
      <c r="AW5">
        <v>2</v>
      </c>
      <c r="AX5">
        <f>IF(Z5&gt;0, (R5*SUMPRODUCT(K5:$K$98, X5:$X$98)-K5*$AZ$3)/Z5, 0)</f>
        <v>14914.995905471731</v>
      </c>
    </row>
    <row r="6" spans="1:52" x14ac:dyDescent="0.25">
      <c r="A6" t="s">
        <v>16</v>
      </c>
      <c r="C6" s="2">
        <f>'S.26.04.F'!C6</f>
        <v>2000000</v>
      </c>
      <c r="E6">
        <v>2006</v>
      </c>
      <c r="F6" s="13">
        <v>5.8799999999999998E-2</v>
      </c>
      <c r="G6" s="13"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2.0299509999999999E-3</v>
      </c>
      <c r="Q6" s="4">
        <f t="shared" si="21"/>
        <v>25</v>
      </c>
      <c r="R6">
        <f t="shared" si="0"/>
        <v>2000000</v>
      </c>
      <c r="S6">
        <f t="shared" si="1"/>
        <v>22520.95092218665</v>
      </c>
      <c r="U6">
        <f t="shared" si="13"/>
        <v>2.0299509999999999E-3</v>
      </c>
      <c r="V6">
        <f t="shared" si="14"/>
        <v>0.01</v>
      </c>
      <c r="W6">
        <f t="shared" si="15"/>
        <v>0.97621389701052086</v>
      </c>
      <c r="X6">
        <f t="shared" si="16"/>
        <v>1.9816663764504038E-3</v>
      </c>
      <c r="Y6">
        <f t="shared" si="17"/>
        <v>9.762138970105208E-3</v>
      </c>
      <c r="Z6">
        <f t="shared" si="18"/>
        <v>0.96447009166396525</v>
      </c>
      <c r="AB6">
        <f t="shared" si="19"/>
        <v>14560.226276776521</v>
      </c>
      <c r="AC6">
        <f t="shared" si="2"/>
        <v>21720.783600281022</v>
      </c>
      <c r="AE6">
        <f t="shared" si="3"/>
        <v>0</v>
      </c>
      <c r="AF6">
        <f t="shared" si="4"/>
        <v>0</v>
      </c>
      <c r="AG6">
        <f t="shared" si="4"/>
        <v>-24.111752291599132</v>
      </c>
      <c r="AH6">
        <f t="shared" si="5"/>
        <v>-3963.3327529008075</v>
      </c>
      <c r="AI6">
        <f t="shared" si="6"/>
        <v>-3987.4445051924067</v>
      </c>
      <c r="AJ6">
        <f t="shared" si="7"/>
        <v>-7160.5573235045013</v>
      </c>
      <c r="AK6">
        <f>G6*SUM(AB6, AE6:AF6)</f>
        <v>851.77323719142646</v>
      </c>
      <c r="AL6">
        <f t="shared" si="8"/>
        <v>-10296.228591505482</v>
      </c>
      <c r="AN6">
        <f t="shared" si="9"/>
        <v>0</v>
      </c>
      <c r="AO6">
        <f t="shared" si="9"/>
        <v>0</v>
      </c>
      <c r="AP6">
        <f t="shared" si="9"/>
        <v>-18.600047545941351</v>
      </c>
      <c r="AQ6">
        <f t="shared" si="9"/>
        <v>-3057.3546357319738</v>
      </c>
      <c r="AR6">
        <f t="shared" si="9"/>
        <v>-3075.9546832779151</v>
      </c>
      <c r="AS6">
        <f t="shared" si="9"/>
        <v>-5523.7257359775704</v>
      </c>
      <c r="AT6">
        <f t="shared" si="9"/>
        <v>657.06641800732336</v>
      </c>
      <c r="AU6">
        <f t="shared" si="9"/>
        <v>-7942.6140012481619</v>
      </c>
      <c r="AW6">
        <v>3</v>
      </c>
      <c r="AX6">
        <f>IF(Z6&gt;0, (R6*SUMPRODUCT(K6:$K$98, X6:$X$98)-K6*$AZ$3)/Z6, 0)</f>
        <v>22520.95092218665</v>
      </c>
    </row>
    <row r="7" spans="1:52" x14ac:dyDescent="0.25">
      <c r="A7" t="s">
        <v>15</v>
      </c>
      <c r="B7" t="s">
        <v>37</v>
      </c>
      <c r="C7" t="s">
        <v>47</v>
      </c>
      <c r="E7">
        <v>2007</v>
      </c>
      <c r="F7" s="13">
        <v>5.4699999999999999E-2</v>
      </c>
      <c r="G7" s="13"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2.0855349999999999E-3</v>
      </c>
      <c r="Q7" s="4">
        <f t="shared" si="21"/>
        <v>25</v>
      </c>
      <c r="R7">
        <f t="shared" si="0"/>
        <v>2000000</v>
      </c>
      <c r="S7">
        <f t="shared" si="1"/>
        <v>28753.846330296012</v>
      </c>
      <c r="U7">
        <f t="shared" si="13"/>
        <v>2.0855349999999999E-3</v>
      </c>
      <c r="V7">
        <f t="shared" si="14"/>
        <v>0.01</v>
      </c>
      <c r="W7">
        <f t="shared" si="15"/>
        <v>0.96447009166396525</v>
      </c>
      <c r="X7">
        <f t="shared" si="16"/>
        <v>2.0114361326184077E-3</v>
      </c>
      <c r="Y7">
        <f t="shared" si="17"/>
        <v>9.6447009166396522E-3</v>
      </c>
      <c r="Z7">
        <f t="shared" si="18"/>
        <v>0.95281395461470719</v>
      </c>
      <c r="AB7">
        <f t="shared" si="19"/>
        <v>21720.783600281022</v>
      </c>
      <c r="AC7">
        <f t="shared" si="2"/>
        <v>27397.06603235293</v>
      </c>
      <c r="AE7">
        <f t="shared" si="3"/>
        <v>0</v>
      </c>
      <c r="AF7">
        <f t="shared" si="4"/>
        <v>0</v>
      </c>
      <c r="AG7">
        <f t="shared" si="4"/>
        <v>-23.820348865367681</v>
      </c>
      <c r="AH7">
        <f t="shared" si="5"/>
        <v>-4022.8722652368156</v>
      </c>
      <c r="AI7">
        <f t="shared" si="6"/>
        <v>-4046.6926141021831</v>
      </c>
      <c r="AJ7">
        <f t="shared" si="7"/>
        <v>-5676.2824320719083</v>
      </c>
      <c r="AK7">
        <f>G7*SUM(AB7, AE7:AF7)</f>
        <v>1066.490474773798</v>
      </c>
      <c r="AL7">
        <f t="shared" si="8"/>
        <v>-8656.4845714002931</v>
      </c>
      <c r="AN7">
        <f t="shared" si="9"/>
        <v>0</v>
      </c>
      <c r="AO7">
        <f t="shared" si="9"/>
        <v>0</v>
      </c>
      <c r="AP7">
        <f t="shared" si="9"/>
        <v>-16.718456937788385</v>
      </c>
      <c r="AQ7">
        <f t="shared" si="9"/>
        <v>-2823.4774021453773</v>
      </c>
      <c r="AR7">
        <f t="shared" si="9"/>
        <v>-2840.1958590831655</v>
      </c>
      <c r="AS7">
        <f t="shared" si="9"/>
        <v>-3983.9333984437058</v>
      </c>
      <c r="AT7">
        <f t="shared" si="9"/>
        <v>748.52283557401279</v>
      </c>
      <c r="AU7">
        <f t="shared" si="9"/>
        <v>-6075.606421952858</v>
      </c>
      <c r="AW7">
        <v>4</v>
      </c>
      <c r="AX7">
        <f>IF(Z7&gt;0, (R7*SUMPRODUCT(K7:$K$98, X7:$X$98)-K7*$AZ$3)/Z7, 0)</f>
        <v>28753.846330296012</v>
      </c>
    </row>
    <row r="8" spans="1:52" x14ac:dyDescent="0.25">
      <c r="B8" s="2">
        <f>'S.26.04.A'!B8</f>
        <v>200</v>
      </c>
      <c r="C8" s="2">
        <f>'S.26.04.A'!C8</f>
        <v>25</v>
      </c>
      <c r="E8">
        <v>2008</v>
      </c>
      <c r="F8" s="13">
        <v>2.2499999999999999E-2</v>
      </c>
      <c r="G8" s="13"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2.1420699999999998E-3</v>
      </c>
      <c r="Q8" s="4">
        <f t="shared" si="21"/>
        <v>25</v>
      </c>
      <c r="R8">
        <f t="shared" si="0"/>
        <v>2000000</v>
      </c>
      <c r="S8">
        <f t="shared" si="1"/>
        <v>32339.109545170908</v>
      </c>
      <c r="U8">
        <f t="shared" si="13"/>
        <v>2.1420699999999998E-3</v>
      </c>
      <c r="V8">
        <f t="shared" si="14"/>
        <v>0.01</v>
      </c>
      <c r="W8">
        <f t="shared" si="15"/>
        <v>0.95281395461470719</v>
      </c>
      <c r="X8">
        <f t="shared" si="16"/>
        <v>2.0409941877615255E-3</v>
      </c>
      <c r="Y8">
        <f t="shared" si="17"/>
        <v>9.5281395461470717E-3</v>
      </c>
      <c r="Z8">
        <f t="shared" si="18"/>
        <v>0.94124482088079864</v>
      </c>
      <c r="AB8">
        <f t="shared" si="19"/>
        <v>27397.06603235293</v>
      </c>
      <c r="AC8">
        <f t="shared" si="2"/>
        <v>30439.019371288916</v>
      </c>
      <c r="AE8">
        <f t="shared" si="3"/>
        <v>0</v>
      </c>
      <c r="AF8">
        <f t="shared" si="4"/>
        <v>0</v>
      </c>
      <c r="AG8">
        <f t="shared" si="4"/>
        <v>-23.531120522019965</v>
      </c>
      <c r="AH8">
        <f t="shared" si="5"/>
        <v>-4081.9883755230508</v>
      </c>
      <c r="AI8">
        <f t="shared" si="6"/>
        <v>-4105.5194960450708</v>
      </c>
      <c r="AJ8">
        <f t="shared" si="7"/>
        <v>-3041.9533389359858</v>
      </c>
      <c r="AK8">
        <f t="shared" ref="AK8:AK71" si="22">G8*SUM(AB8:AB8, AE8:AF8)</f>
        <v>583.55750648911737</v>
      </c>
      <c r="AL8">
        <f t="shared" si="8"/>
        <v>-6563.9153284919394</v>
      </c>
      <c r="AN8">
        <f t="shared" si="9"/>
        <v>0</v>
      </c>
      <c r="AO8">
        <f t="shared" si="9"/>
        <v>0</v>
      </c>
      <c r="AP8">
        <f t="shared" si="9"/>
        <v>-15.416279532677844</v>
      </c>
      <c r="AQ8">
        <f t="shared" si="9"/>
        <v>-2674.2914255747869</v>
      </c>
      <c r="AR8">
        <f t="shared" si="9"/>
        <v>-2689.7077051074648</v>
      </c>
      <c r="AS8">
        <f t="shared" si="9"/>
        <v>-1992.9183973417619</v>
      </c>
      <c r="AT8">
        <f t="shared" si="9"/>
        <v>382.31437534010121</v>
      </c>
      <c r="AU8">
        <f t="shared" si="9"/>
        <v>-4300.3117271091251</v>
      </c>
      <c r="AW8">
        <v>5</v>
      </c>
      <c r="AX8">
        <f>IF(Z8&gt;0, (R8*SUMPRODUCT(K8:$K$98, X8:$X$98)-K8*$AZ$3)/Z8, 0)</f>
        <v>32339.109545170908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3">
        <v>2.2000000000000001E-3</v>
      </c>
      <c r="G9" s="13"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2.2014550000000002E-3</v>
      </c>
      <c r="Q9" s="4">
        <f t="shared" si="21"/>
        <v>25</v>
      </c>
      <c r="R9">
        <f t="shared" si="0"/>
        <v>2000000</v>
      </c>
      <c r="S9">
        <f t="shared" si="1"/>
        <v>34546.368437030149</v>
      </c>
      <c r="U9">
        <f t="shared" si="13"/>
        <v>2.2014550000000002E-3</v>
      </c>
      <c r="V9">
        <f t="shared" si="14"/>
        <v>0.01</v>
      </c>
      <c r="W9">
        <f t="shared" si="15"/>
        <v>0.94124482088079864</v>
      </c>
      <c r="X9">
        <f t="shared" si="16"/>
        <v>2.0721081171521387E-3</v>
      </c>
      <c r="Y9">
        <f t="shared" si="17"/>
        <v>9.4124482088079869E-3</v>
      </c>
      <c r="Z9">
        <f t="shared" si="18"/>
        <v>0.92976026455483851</v>
      </c>
      <c r="AB9">
        <f t="shared" si="19"/>
        <v>30439.019371288916</v>
      </c>
      <c r="AC9">
        <f t="shared" si="2"/>
        <v>32119.840657422075</v>
      </c>
      <c r="AE9">
        <f t="shared" si="3"/>
        <v>0</v>
      </c>
      <c r="AF9">
        <f t="shared" si="4"/>
        <v>0</v>
      </c>
      <c r="AG9">
        <f t="shared" si="4"/>
        <v>-23.244006613870962</v>
      </c>
      <c r="AH9">
        <f t="shared" si="5"/>
        <v>-4144.2162343042774</v>
      </c>
      <c r="AI9">
        <f t="shared" si="6"/>
        <v>-4167.460240918148</v>
      </c>
      <c r="AJ9">
        <f t="shared" si="7"/>
        <v>-1680.8212861331594</v>
      </c>
      <c r="AK9">
        <f t="shared" si="22"/>
        <v>179.59021429060459</v>
      </c>
      <c r="AL9">
        <f t="shared" si="8"/>
        <v>-5668.6913127607031</v>
      </c>
      <c r="AN9">
        <f t="shared" si="9"/>
        <v>0</v>
      </c>
      <c r="AO9">
        <f t="shared" si="9"/>
        <v>0</v>
      </c>
      <c r="AP9">
        <f t="shared" si="9"/>
        <v>-14.421989290361259</v>
      </c>
      <c r="AQ9">
        <f t="shared" si="9"/>
        <v>-2571.3227130304995</v>
      </c>
      <c r="AR9">
        <f t="shared" si="9"/>
        <v>-2585.7447023208606</v>
      </c>
      <c r="AS9">
        <f t="shared" si="9"/>
        <v>-1042.8833113976946</v>
      </c>
      <c r="AT9">
        <f t="shared" si="9"/>
        <v>111.42864438900824</v>
      </c>
      <c r="AU9">
        <f t="shared" si="9"/>
        <v>-3517.1993693295472</v>
      </c>
      <c r="AW9">
        <v>6</v>
      </c>
      <c r="AX9">
        <f>IF(Z9&gt;0, (R9*SUMPRODUCT(K9:$K$98, X9:$X$98)-K9*$AZ$3)/Z9, 0)</f>
        <v>34546.368437030149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3">
        <v>2.5000000000000001E-3</v>
      </c>
      <c r="G10" s="13"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2.2708170000000001E-3</v>
      </c>
      <c r="Q10" s="4">
        <f t="shared" si="21"/>
        <v>25</v>
      </c>
      <c r="R10">
        <f t="shared" si="0"/>
        <v>2000000</v>
      </c>
      <c r="S10">
        <f t="shared" si="1"/>
        <v>36529.671118375758</v>
      </c>
      <c r="U10">
        <f t="shared" si="13"/>
        <v>2.2708170000000001E-3</v>
      </c>
      <c r="V10">
        <f t="shared" si="14"/>
        <v>0.01</v>
      </c>
      <c r="W10">
        <f t="shared" si="15"/>
        <v>0.92976026455483851</v>
      </c>
      <c r="X10">
        <f t="shared" si="16"/>
        <v>2.1113154146756249E-3</v>
      </c>
      <c r="Y10">
        <f t="shared" si="17"/>
        <v>9.2976026455483859E-3</v>
      </c>
      <c r="Z10">
        <f t="shared" si="18"/>
        <v>0.91835134649461458</v>
      </c>
      <c r="AB10">
        <f t="shared" si="19"/>
        <v>32119.840657422075</v>
      </c>
      <c r="AC10">
        <f t="shared" si="2"/>
        <v>33547.072658565812</v>
      </c>
      <c r="AE10">
        <f t="shared" si="3"/>
        <v>0</v>
      </c>
      <c r="AF10">
        <f t="shared" si="4"/>
        <v>0</v>
      </c>
      <c r="AG10">
        <f t="shared" si="4"/>
        <v>-22.958783662365363</v>
      </c>
      <c r="AH10">
        <f t="shared" si="5"/>
        <v>-4222.6308293512502</v>
      </c>
      <c r="AI10">
        <f t="shared" si="6"/>
        <v>-4245.5896130136152</v>
      </c>
      <c r="AJ10">
        <f t="shared" si="7"/>
        <v>-1427.2320011437369</v>
      </c>
      <c r="AK10">
        <f t="shared" si="22"/>
        <v>131.69134669543052</v>
      </c>
      <c r="AL10">
        <f t="shared" si="8"/>
        <v>-5541.1302674619219</v>
      </c>
      <c r="AN10">
        <f t="shared" si="9"/>
        <v>0</v>
      </c>
      <c r="AO10">
        <f t="shared" si="9"/>
        <v>0</v>
      </c>
      <c r="AP10">
        <f t="shared" si="9"/>
        <v>-13.513916800116951</v>
      </c>
      <c r="AQ10">
        <f t="shared" si="9"/>
        <v>-2485.509796366211</v>
      </c>
      <c r="AR10">
        <f t="shared" si="9"/>
        <v>-2499.023713166328</v>
      </c>
      <c r="AS10">
        <f t="shared" si="9"/>
        <v>-840.09217568165184</v>
      </c>
      <c r="AT10">
        <f t="shared" si="9"/>
        <v>77.515687621321121</v>
      </c>
      <c r="AU10">
        <f t="shared" si="9"/>
        <v>-3261.600201226659</v>
      </c>
      <c r="AW10">
        <v>7</v>
      </c>
      <c r="AX10">
        <f>IF(Z10&gt;0, (R10*SUMPRODUCT(K10:$K$98, X10:$X$98)-K10*$AZ$3)/Z10, 0)</f>
        <v>36529.671118375758</v>
      </c>
    </row>
    <row r="11" spans="1:52" x14ac:dyDescent="0.25">
      <c r="A11" t="s">
        <v>33</v>
      </c>
      <c r="C11" s="12">
        <f>AU91</f>
        <v>122082.07443101858</v>
      </c>
      <c r="E11">
        <v>2011</v>
      </c>
      <c r="F11" s="13">
        <v>1.5E-3</v>
      </c>
      <c r="G11" s="13"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2.3392280000000001E-3</v>
      </c>
      <c r="Q11" s="4">
        <f t="shared" si="21"/>
        <v>25</v>
      </c>
      <c r="R11">
        <f t="shared" si="0"/>
        <v>2000000</v>
      </c>
      <c r="S11">
        <f t="shared" si="1"/>
        <v>38303.068758726971</v>
      </c>
      <c r="U11">
        <f t="shared" si="13"/>
        <v>2.3392280000000001E-3</v>
      </c>
      <c r="V11">
        <f t="shared" si="14"/>
        <v>0.01</v>
      </c>
      <c r="W11">
        <f t="shared" si="15"/>
        <v>0.91835134649461458</v>
      </c>
      <c r="X11">
        <f t="shared" si="16"/>
        <v>2.1482331835579044E-3</v>
      </c>
      <c r="Y11">
        <f t="shared" si="17"/>
        <v>9.1835134649461466E-3</v>
      </c>
      <c r="Z11">
        <f t="shared" si="18"/>
        <v>0.90701959984611047</v>
      </c>
      <c r="AB11">
        <f t="shared" si="19"/>
        <v>33547.072658565812</v>
      </c>
      <c r="AC11">
        <f t="shared" si="2"/>
        <v>34741.634098418595</v>
      </c>
      <c r="AE11">
        <f t="shared" si="3"/>
        <v>0</v>
      </c>
      <c r="AF11">
        <f t="shared" si="4"/>
        <v>0</v>
      </c>
      <c r="AG11">
        <f t="shared" si="4"/>
        <v>-22.675489996152763</v>
      </c>
      <c r="AH11">
        <f t="shared" si="5"/>
        <v>-4296.4663671158087</v>
      </c>
      <c r="AI11">
        <f t="shared" si="6"/>
        <v>-4319.1418571119611</v>
      </c>
      <c r="AJ11">
        <f t="shared" si="7"/>
        <v>-1194.5614398527832</v>
      </c>
      <c r="AK11">
        <f t="shared" si="22"/>
        <v>80.512974380557935</v>
      </c>
      <c r="AL11">
        <f t="shared" si="8"/>
        <v>-5433.1903225841861</v>
      </c>
      <c r="AN11">
        <f t="shared" si="9"/>
        <v>0</v>
      </c>
      <c r="AO11">
        <f t="shared" si="9"/>
        <v>0</v>
      </c>
      <c r="AP11">
        <f t="shared" si="9"/>
        <v>-12.682597395997034</v>
      </c>
      <c r="AQ11">
        <f t="shared" si="9"/>
        <v>-2403.0507463705039</v>
      </c>
      <c r="AR11">
        <f t="shared" si="9"/>
        <v>-2415.7333437665006</v>
      </c>
      <c r="AS11">
        <f t="shared" si="9"/>
        <v>-668.12853036498109</v>
      </c>
      <c r="AT11">
        <f t="shared" si="9"/>
        <v>45.031601936544135</v>
      </c>
      <c r="AU11">
        <f t="shared" si="9"/>
        <v>-3038.8302721949376</v>
      </c>
      <c r="AW11">
        <v>8</v>
      </c>
      <c r="AX11">
        <f>IF(Z11&gt;0, (R11*SUMPRODUCT(K11:$K$98, X11:$X$98)-K11*$AZ$3)/Z11, 0)</f>
        <v>38303.068758726971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3">
        <v>1.9E-3</v>
      </c>
      <c r="G12" s="13"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2.4176169999999999E-3</v>
      </c>
      <c r="Q12" s="4">
        <f t="shared" si="21"/>
        <v>25</v>
      </c>
      <c r="R12">
        <f t="shared" si="0"/>
        <v>2000000</v>
      </c>
      <c r="S12">
        <f t="shared" si="1"/>
        <v>39998.677691932142</v>
      </c>
      <c r="U12">
        <f t="shared" si="13"/>
        <v>2.4176169999999999E-3</v>
      </c>
      <c r="V12">
        <f t="shared" si="14"/>
        <v>0.01</v>
      </c>
      <c r="W12">
        <f t="shared" si="15"/>
        <v>0.90701959984611047</v>
      </c>
      <c r="X12">
        <f t="shared" si="16"/>
        <v>2.1928260039211539E-3</v>
      </c>
      <c r="Y12">
        <f t="shared" si="17"/>
        <v>9.0701959984611051E-3</v>
      </c>
      <c r="Z12">
        <f t="shared" si="18"/>
        <v>0.8957565778437282</v>
      </c>
      <c r="AB12">
        <f t="shared" si="19"/>
        <v>34741.634098418595</v>
      </c>
      <c r="AC12">
        <f t="shared" si="2"/>
        <v>35829.07864759941</v>
      </c>
      <c r="AE12">
        <f t="shared" si="3"/>
        <v>0</v>
      </c>
      <c r="AF12">
        <f t="shared" si="4"/>
        <v>0</v>
      </c>
      <c r="AG12">
        <f t="shared" si="4"/>
        <v>-22.393914446093206</v>
      </c>
      <c r="AH12">
        <f t="shared" si="5"/>
        <v>-4385.6520078423082</v>
      </c>
      <c r="AI12">
        <f t="shared" si="6"/>
        <v>-4408.045922288401</v>
      </c>
      <c r="AJ12">
        <f t="shared" si="7"/>
        <v>-1087.4445491808146</v>
      </c>
      <c r="AK12">
        <f t="shared" si="22"/>
        <v>79.905758426362766</v>
      </c>
      <c r="AL12">
        <f t="shared" si="8"/>
        <v>-5415.5847130428529</v>
      </c>
      <c r="AN12">
        <f t="shared" si="9"/>
        <v>0</v>
      </c>
      <c r="AO12">
        <f t="shared" si="9"/>
        <v>0</v>
      </c>
      <c r="AP12">
        <f t="shared" si="9"/>
        <v>-11.90260359115114</v>
      </c>
      <c r="AQ12">
        <f t="shared" si="9"/>
        <v>-2331.0206647319706</v>
      </c>
      <c r="AR12">
        <f t="shared" si="9"/>
        <v>-2342.9232683231216</v>
      </c>
      <c r="AS12">
        <f t="shared" si="9"/>
        <v>-577.98833818959145</v>
      </c>
      <c r="AT12">
        <f t="shared" si="9"/>
        <v>42.470760057994482</v>
      </c>
      <c r="AU12">
        <f t="shared" si="9"/>
        <v>-2878.4408464547182</v>
      </c>
      <c r="AW12">
        <v>9</v>
      </c>
      <c r="AX12">
        <f>IF(Z12&gt;0, (R12*SUMPRODUCT(K12:$K$98, X12:$X$98)-K12*$AZ$3)/Z12, 0)</f>
        <v>39998.677691932142</v>
      </c>
    </row>
    <row r="13" spans="1:52" x14ac:dyDescent="0.25">
      <c r="E13">
        <v>2013</v>
      </c>
      <c r="F13" s="13">
        <v>1.6999999999999999E-3</v>
      </c>
      <c r="G13" s="13"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2.502181E-3</v>
      </c>
      <c r="Q13" s="4">
        <f t="shared" si="21"/>
        <v>25</v>
      </c>
      <c r="R13">
        <f t="shared" si="0"/>
        <v>2000000</v>
      </c>
      <c r="S13">
        <f t="shared" si="1"/>
        <v>41599.308198191728</v>
      </c>
      <c r="U13">
        <f t="shared" si="13"/>
        <v>2.502181E-3</v>
      </c>
      <c r="V13">
        <f t="shared" si="14"/>
        <v>0.01</v>
      </c>
      <c r="W13">
        <f t="shared" si="15"/>
        <v>0.8957565778437282</v>
      </c>
      <c r="X13">
        <f t="shared" si="16"/>
        <v>2.2413450897055976E-3</v>
      </c>
      <c r="Y13">
        <f t="shared" si="17"/>
        <v>8.9575657784372823E-3</v>
      </c>
      <c r="Z13">
        <f t="shared" si="18"/>
        <v>0.88455766697558524</v>
      </c>
      <c r="AB13">
        <f t="shared" si="19"/>
        <v>35829.07864759941</v>
      </c>
      <c r="AC13">
        <f t="shared" si="2"/>
        <v>36796.987007590811</v>
      </c>
      <c r="AE13">
        <f t="shared" si="3"/>
        <v>0</v>
      </c>
      <c r="AF13">
        <f t="shared" si="4"/>
        <v>0</v>
      </c>
      <c r="AG13">
        <f t="shared" si="4"/>
        <v>-22.113941674389633</v>
      </c>
      <c r="AH13">
        <f t="shared" si="5"/>
        <v>-4482.6901794111955</v>
      </c>
      <c r="AI13">
        <f t="shared" si="6"/>
        <v>-4504.8041210855854</v>
      </c>
      <c r="AJ13">
        <f t="shared" si="7"/>
        <v>-967.90835999140108</v>
      </c>
      <c r="AK13">
        <f t="shared" si="22"/>
        <v>71.658157295198819</v>
      </c>
      <c r="AL13">
        <f t="shared" si="8"/>
        <v>-5401.0543237817874</v>
      </c>
      <c r="AN13">
        <f t="shared" si="9"/>
        <v>0</v>
      </c>
      <c r="AO13">
        <f t="shared" si="9"/>
        <v>0</v>
      </c>
      <c r="AP13">
        <f t="shared" si="9"/>
        <v>-11.172809017759807</v>
      </c>
      <c r="AQ13">
        <f t="shared" si="9"/>
        <v>-2264.8265061832813</v>
      </c>
      <c r="AR13">
        <f t="shared" si="9"/>
        <v>-2275.9993152010411</v>
      </c>
      <c r="AS13">
        <f t="shared" si="9"/>
        <v>-489.02431832861004</v>
      </c>
      <c r="AT13">
        <f t="shared" si="9"/>
        <v>36.204441424888856</v>
      </c>
      <c r="AU13">
        <f t="shared" si="9"/>
        <v>-2728.8191921047619</v>
      </c>
      <c r="AW13">
        <v>10</v>
      </c>
      <c r="AX13">
        <f>IF(Z13&gt;0, (R13*SUMPRODUCT(K13:$K$98, X13:$X$98)-K13*$AZ$3)/Z13, 0)</f>
        <v>41599.308198191728</v>
      </c>
    </row>
    <row r="14" spans="1:52" x14ac:dyDescent="0.25">
      <c r="E14">
        <v>2014</v>
      </c>
      <c r="F14" s="13">
        <v>1.4E-3</v>
      </c>
      <c r="G14" s="13">
        <v>1.8E-3</v>
      </c>
      <c r="H14" s="5">
        <f t="shared" si="10"/>
        <v>5.1800000000000006E-2</v>
      </c>
      <c r="I14" s="5">
        <f t="shared" si="11"/>
        <v>1.0518000000000001</v>
      </c>
      <c r="J14">
        <f t="shared" si="12"/>
        <v>0.95075109336375729</v>
      </c>
      <c r="K14">
        <f t="shared" si="20"/>
        <v>0.48035581109819386</v>
      </c>
      <c r="L14" s="2">
        <v>11</v>
      </c>
      <c r="M14" s="6">
        <v>2.5943469999999999E-3</v>
      </c>
      <c r="Q14" s="4">
        <f t="shared" si="21"/>
        <v>25</v>
      </c>
      <c r="R14">
        <f t="shared" si="0"/>
        <v>2000000</v>
      </c>
      <c r="S14">
        <f t="shared" si="1"/>
        <v>43114.053411614819</v>
      </c>
      <c r="U14">
        <f t="shared" si="13"/>
        <v>2.5943469999999999E-3</v>
      </c>
      <c r="V14">
        <f t="shared" si="14"/>
        <v>0.01</v>
      </c>
      <c r="W14">
        <f t="shared" si="15"/>
        <v>0.88455766697558524</v>
      </c>
      <c r="X14">
        <f t="shared" si="16"/>
        <v>2.2948495296451084E-3</v>
      </c>
      <c r="Y14">
        <f t="shared" si="17"/>
        <v>8.8455766697558523E-3</v>
      </c>
      <c r="Z14">
        <f t="shared" si="18"/>
        <v>0.87341724077618432</v>
      </c>
      <c r="AB14">
        <f t="shared" si="19"/>
        <v>36796.987007590811</v>
      </c>
      <c r="AC14">
        <f t="shared" si="2"/>
        <v>37656.557569449651</v>
      </c>
      <c r="AE14">
        <f t="shared" si="3"/>
        <v>0</v>
      </c>
      <c r="AF14">
        <f t="shared" si="4"/>
        <v>0</v>
      </c>
      <c r="AG14">
        <f t="shared" si="4"/>
        <v>-21.835431019404609</v>
      </c>
      <c r="AH14">
        <f t="shared" si="5"/>
        <v>-4589.6990592902166</v>
      </c>
      <c r="AI14">
        <f t="shared" si="6"/>
        <v>-4611.5344903096211</v>
      </c>
      <c r="AJ14">
        <f t="shared" si="7"/>
        <v>-859.57056185883994</v>
      </c>
      <c r="AK14">
        <f t="shared" si="22"/>
        <v>66.234576613663464</v>
      </c>
      <c r="AL14">
        <f t="shared" si="8"/>
        <v>-5404.8704755547978</v>
      </c>
      <c r="AN14">
        <f t="shared" si="9"/>
        <v>0</v>
      </c>
      <c r="AO14">
        <f t="shared" si="9"/>
        <v>0</v>
      </c>
      <c r="AP14">
        <f t="shared" si="9"/>
        <v>-10.488776178004763</v>
      </c>
      <c r="AQ14">
        <f t="shared" si="9"/>
        <v>-2204.6886143219695</v>
      </c>
      <c r="AR14">
        <f t="shared" si="9"/>
        <v>-2215.1773904999741</v>
      </c>
      <c r="AS14">
        <f t="shared" si="9"/>
        <v>-412.89971443783327</v>
      </c>
      <c r="AT14">
        <f t="shared" si="9"/>
        <v>31.816163772001776</v>
      </c>
      <c r="AU14">
        <f t="shared" si="9"/>
        <v>-2596.2609411658059</v>
      </c>
      <c r="AW14">
        <v>11</v>
      </c>
      <c r="AX14">
        <f>IF(Z14&gt;0, (R14*SUMPRODUCT(K14:$K$98, X14:$X$98)-K14*$AZ$3)/Z14, 0)</f>
        <v>43114.053411614819</v>
      </c>
    </row>
    <row r="15" spans="1:52" x14ac:dyDescent="0.25">
      <c r="E15">
        <v>2015</v>
      </c>
      <c r="F15" s="13">
        <v>1.9E-3</v>
      </c>
      <c r="G15" s="13">
        <v>4.1000000000000003E-3</v>
      </c>
      <c r="H15" s="5">
        <f t="shared" si="10"/>
        <v>5.4100000000000002E-2</v>
      </c>
      <c r="I15" s="5">
        <f t="shared" si="11"/>
        <v>1.0541</v>
      </c>
      <c r="J15">
        <f t="shared" si="12"/>
        <v>0.94867659614837296</v>
      </c>
      <c r="K15">
        <f t="shared" si="20"/>
        <v>0.45570231581272541</v>
      </c>
      <c r="L15" s="2">
        <v>12</v>
      </c>
      <c r="M15" s="6">
        <v>2.6922130000000002E-3</v>
      </c>
      <c r="Q15" s="4">
        <f t="shared" si="21"/>
        <v>25</v>
      </c>
      <c r="R15">
        <f t="shared" si="0"/>
        <v>2000000</v>
      </c>
      <c r="S15">
        <f t="shared" si="1"/>
        <v>44701.501675622763</v>
      </c>
      <c r="U15">
        <f t="shared" si="13"/>
        <v>2.6922130000000002E-3</v>
      </c>
      <c r="V15">
        <f t="shared" si="14"/>
        <v>0.01</v>
      </c>
      <c r="W15">
        <f t="shared" si="15"/>
        <v>0.87341724077618432</v>
      </c>
      <c r="X15">
        <f t="shared" si="16"/>
        <v>2.3514252500417736E-3</v>
      </c>
      <c r="Y15">
        <f t="shared" si="17"/>
        <v>8.7341724077618435E-3</v>
      </c>
      <c r="Z15">
        <f t="shared" si="18"/>
        <v>0.86233164311838073</v>
      </c>
      <c r="AB15">
        <f t="shared" si="19"/>
        <v>37656.557569449651</v>
      </c>
      <c r="AC15">
        <f t="shared" si="2"/>
        <v>38547.519389798828</v>
      </c>
      <c r="AE15">
        <f t="shared" si="3"/>
        <v>0</v>
      </c>
      <c r="AF15">
        <f t="shared" si="4"/>
        <v>0</v>
      </c>
      <c r="AG15">
        <f t="shared" si="4"/>
        <v>-21.558291077959517</v>
      </c>
      <c r="AH15">
        <f t="shared" si="5"/>
        <v>-4702.8505000835476</v>
      </c>
      <c r="AI15">
        <f t="shared" si="6"/>
        <v>-4724.408791161507</v>
      </c>
      <c r="AJ15">
        <f t="shared" si="7"/>
        <v>-890.96182034917729</v>
      </c>
      <c r="AK15">
        <f t="shared" si="22"/>
        <v>154.39188603474358</v>
      </c>
      <c r="AL15">
        <f t="shared" si="8"/>
        <v>-5460.9787254759403</v>
      </c>
      <c r="AN15">
        <f t="shared" si="9"/>
        <v>0</v>
      </c>
      <c r="AO15">
        <f t="shared" si="9"/>
        <v>0</v>
      </c>
      <c r="AP15">
        <f t="shared" si="9"/>
        <v>-9.8241631691909674</v>
      </c>
      <c r="AQ15">
        <f t="shared" si="9"/>
        <v>-2143.0998638091064</v>
      </c>
      <c r="AR15">
        <f t="shared" si="9"/>
        <v>-2152.9240269782972</v>
      </c>
      <c r="AS15">
        <f t="shared" si="9"/>
        <v>-406.01336483384154</v>
      </c>
      <c r="AT15">
        <f t="shared" si="9"/>
        <v>70.35674000872703</v>
      </c>
      <c r="AU15">
        <f t="shared" si="9"/>
        <v>-2488.5806518034115</v>
      </c>
      <c r="AW15">
        <v>12</v>
      </c>
      <c r="AX15">
        <f>IF(Z15&gt;0, (R15*SUMPRODUCT(K15:$K$98, X15:$X$98)-K15*$AZ$3)/Z15, 0)</f>
        <v>44701.501675622763</v>
      </c>
    </row>
    <row r="16" spans="1:52" x14ac:dyDescent="0.25">
      <c r="E16">
        <v>2016</v>
      </c>
      <c r="F16" s="13">
        <v>4.7000000000000002E-3</v>
      </c>
      <c r="G16" s="13">
        <v>7.1000000000000004E-3</v>
      </c>
      <c r="H16" s="5">
        <f t="shared" si="10"/>
        <v>5.7100000000000005E-2</v>
      </c>
      <c r="I16" s="5">
        <f t="shared" si="11"/>
        <v>1.0570999999999999</v>
      </c>
      <c r="J16">
        <f t="shared" si="12"/>
        <v>0.94598429666067552</v>
      </c>
      <c r="K16">
        <f t="shared" si="20"/>
        <v>0.43108723471074206</v>
      </c>
      <c r="L16" s="2">
        <v>13</v>
      </c>
      <c r="M16" s="6">
        <v>2.807183E-3</v>
      </c>
      <c r="Q16" s="4">
        <f t="shared" si="21"/>
        <v>25</v>
      </c>
      <c r="R16">
        <f t="shared" si="0"/>
        <v>2000000</v>
      </c>
      <c r="S16">
        <f t="shared" si="1"/>
        <v>46394.715777165002</v>
      </c>
      <c r="U16">
        <f t="shared" si="13"/>
        <v>2.807183E-3</v>
      </c>
      <c r="V16">
        <f t="shared" si="14"/>
        <v>0.01</v>
      </c>
      <c r="W16">
        <f t="shared" si="15"/>
        <v>0.86233164311838073</v>
      </c>
      <c r="X16">
        <f t="shared" si="16"/>
        <v>2.4207227289239856E-3</v>
      </c>
      <c r="Y16">
        <f t="shared" si="17"/>
        <v>8.6233164311838081E-3</v>
      </c>
      <c r="Z16">
        <f t="shared" si="18"/>
        <v>0.85128760395827285</v>
      </c>
      <c r="AB16">
        <f t="shared" si="19"/>
        <v>38547.519389798828</v>
      </c>
      <c r="AC16">
        <f t="shared" si="2"/>
        <v>39495.246430267871</v>
      </c>
      <c r="AE16">
        <f t="shared" si="3"/>
        <v>0</v>
      </c>
      <c r="AF16">
        <f t="shared" si="4"/>
        <v>0</v>
      </c>
      <c r="AG16">
        <f t="shared" si="4"/>
        <v>-21.282190098956821</v>
      </c>
      <c r="AH16">
        <f t="shared" si="5"/>
        <v>-4841.4454578479708</v>
      </c>
      <c r="AI16">
        <f t="shared" si="6"/>
        <v>-4862.7276479469274</v>
      </c>
      <c r="AJ16">
        <f t="shared" si="7"/>
        <v>-947.72704046904255</v>
      </c>
      <c r="AK16">
        <f t="shared" si="22"/>
        <v>273.68738766757167</v>
      </c>
      <c r="AL16">
        <f t="shared" si="8"/>
        <v>-5536.7673007483982</v>
      </c>
      <c r="AN16">
        <f t="shared" si="9"/>
        <v>0</v>
      </c>
      <c r="AO16">
        <f t="shared" si="9"/>
        <v>0</v>
      </c>
      <c r="AP16">
        <f t="shared" si="9"/>
        <v>-9.1744804783476308</v>
      </c>
      <c r="AQ16">
        <f t="shared" si="9"/>
        <v>-2087.0853344265643</v>
      </c>
      <c r="AR16">
        <f t="shared" si="9"/>
        <v>-2096.2598149049118</v>
      </c>
      <c r="AS16">
        <f t="shared" si="9"/>
        <v>-408.55302913639508</v>
      </c>
      <c r="AT16">
        <f t="shared" si="9"/>
        <v>117.98313912482033</v>
      </c>
      <c r="AU16">
        <f t="shared" si="9"/>
        <v>-2386.8297049164867</v>
      </c>
      <c r="AW16">
        <v>13</v>
      </c>
      <c r="AX16">
        <f>IF(Z16&gt;0, (R16*SUMPRODUCT(K16:$K$98, X16:$X$98)-K16*$AZ$3)/Z16, 0)</f>
        <v>46394.715777165002</v>
      </c>
    </row>
    <row r="17" spans="5:50" x14ac:dyDescent="0.25">
      <c r="E17">
        <v>2017</v>
      </c>
      <c r="F17" s="13">
        <v>1.17E-2</v>
      </c>
      <c r="G17" s="13">
        <v>1.38E-2</v>
      </c>
      <c r="H17" s="5">
        <f t="shared" si="10"/>
        <v>6.3799999999999996E-2</v>
      </c>
      <c r="I17" s="5">
        <f t="shared" si="11"/>
        <v>1.0638000000000001</v>
      </c>
      <c r="J17">
        <f t="shared" si="12"/>
        <v>0.94002632073698056</v>
      </c>
      <c r="K17">
        <f t="shared" si="20"/>
        <v>0.40523334716181802</v>
      </c>
      <c r="L17" s="2">
        <v>14</v>
      </c>
      <c r="M17" s="6">
        <v>2.939255E-3</v>
      </c>
      <c r="Q17" s="4">
        <f t="shared" si="21"/>
        <v>25</v>
      </c>
      <c r="R17">
        <f t="shared" si="0"/>
        <v>2000000</v>
      </c>
      <c r="S17">
        <f t="shared" si="1"/>
        <v>48382.562502465444</v>
      </c>
      <c r="U17">
        <f t="shared" si="13"/>
        <v>2.939255E-3</v>
      </c>
      <c r="V17">
        <f t="shared" si="14"/>
        <v>0.01</v>
      </c>
      <c r="W17">
        <f t="shared" si="15"/>
        <v>0.85128760395827285</v>
      </c>
      <c r="X17">
        <f t="shared" si="16"/>
        <v>2.5021513463723733E-3</v>
      </c>
      <c r="Y17">
        <f t="shared" si="17"/>
        <v>8.5128760395827285E-3</v>
      </c>
      <c r="Z17">
        <f t="shared" si="18"/>
        <v>0.8402725765723178</v>
      </c>
      <c r="AB17">
        <f t="shared" si="19"/>
        <v>39495.246430267871</v>
      </c>
      <c r="AC17">
        <f t="shared" si="2"/>
        <v>40654.540455117844</v>
      </c>
      <c r="AE17">
        <f t="shared" si="3"/>
        <v>0</v>
      </c>
      <c r="AF17">
        <f t="shared" si="4"/>
        <v>0</v>
      </c>
      <c r="AG17">
        <f t="shared" si="4"/>
        <v>-21.006814414307946</v>
      </c>
      <c r="AH17">
        <f t="shared" si="5"/>
        <v>-5004.3026927447463</v>
      </c>
      <c r="AI17">
        <f t="shared" si="6"/>
        <v>-5025.3095071590542</v>
      </c>
      <c r="AJ17">
        <f t="shared" si="7"/>
        <v>-1159.2940248499726</v>
      </c>
      <c r="AK17">
        <f t="shared" si="22"/>
        <v>545.03440073769661</v>
      </c>
      <c r="AL17">
        <f t="shared" si="8"/>
        <v>-5639.5691312713298</v>
      </c>
      <c r="AN17">
        <f t="shared" si="9"/>
        <v>0</v>
      </c>
      <c r="AO17">
        <f t="shared" si="9"/>
        <v>0</v>
      </c>
      <c r="AP17">
        <f t="shared" si="9"/>
        <v>-8.5126617183171351</v>
      </c>
      <c r="AQ17">
        <f t="shared" si="9"/>
        <v>-2027.9103303918525</v>
      </c>
      <c r="AR17">
        <f t="shared" si="9"/>
        <v>-2036.4229921101696</v>
      </c>
      <c r="AS17">
        <f t="shared" si="9"/>
        <v>-469.78459803465023</v>
      </c>
      <c r="AT17">
        <f t="shared" si="9"/>
        <v>220.86611452927247</v>
      </c>
      <c r="AU17">
        <f t="shared" si="9"/>
        <v>-2285.3414756155471</v>
      </c>
      <c r="AW17">
        <v>14</v>
      </c>
      <c r="AX17">
        <f>IF(Z17&gt;0, (R17*SUMPRODUCT(K17:$K$98, X17:$X$98)-K17*$AZ$3)/Z17, 0)</f>
        <v>48382.562502465444</v>
      </c>
    </row>
    <row r="18" spans="5:50" x14ac:dyDescent="0.25">
      <c r="E18">
        <v>2018</v>
      </c>
      <c r="F18" s="13">
        <v>2.01E-2</v>
      </c>
      <c r="G18" s="13">
        <v>2.1600000000000001E-2</v>
      </c>
      <c r="H18" s="5">
        <f t="shared" si="10"/>
        <v>7.1599999999999997E-2</v>
      </c>
      <c r="I18" s="5">
        <f t="shared" si="11"/>
        <v>1.0716000000000001</v>
      </c>
      <c r="J18">
        <f t="shared" si="12"/>
        <v>0.93318402388951094</v>
      </c>
      <c r="K18">
        <f t="shared" si="20"/>
        <v>0.3781572855186805</v>
      </c>
      <c r="L18" s="2">
        <v>15</v>
      </c>
      <c r="M18" s="6">
        <v>3.7729310000000002E-3</v>
      </c>
      <c r="Q18" s="4">
        <f t="shared" si="21"/>
        <v>25</v>
      </c>
      <c r="R18">
        <f t="shared" si="0"/>
        <v>2000000</v>
      </c>
      <c r="S18">
        <f t="shared" si="1"/>
        <v>50713.763449492501</v>
      </c>
      <c r="U18">
        <f t="shared" si="13"/>
        <v>3.7729310000000002E-3</v>
      </c>
      <c r="V18">
        <f t="shared" si="14"/>
        <v>0.01</v>
      </c>
      <c r="W18">
        <f t="shared" si="15"/>
        <v>0.8402725765723178</v>
      </c>
      <c r="X18">
        <f t="shared" si="16"/>
        <v>3.1702904525995716E-3</v>
      </c>
      <c r="Y18">
        <f t="shared" si="17"/>
        <v>8.4027257657231774E-3</v>
      </c>
      <c r="Z18">
        <f t="shared" si="18"/>
        <v>0.82869956035399506</v>
      </c>
      <c r="AB18">
        <f t="shared" si="19"/>
        <v>40654.540455117844</v>
      </c>
      <c r="AC18">
        <f t="shared" si="2"/>
        <v>42026.473474490936</v>
      </c>
      <c r="AE18">
        <f t="shared" si="3"/>
        <v>0</v>
      </c>
      <c r="AF18">
        <f t="shared" si="4"/>
        <v>0</v>
      </c>
      <c r="AG18">
        <f t="shared" si="4"/>
        <v>-20.717489008849878</v>
      </c>
      <c r="AH18">
        <f t="shared" si="5"/>
        <v>-6340.5809051991437</v>
      </c>
      <c r="AI18">
        <f t="shared" si="6"/>
        <v>-6361.2983942079936</v>
      </c>
      <c r="AJ18">
        <f t="shared" si="7"/>
        <v>-1371.933019373093</v>
      </c>
      <c r="AK18">
        <f t="shared" si="22"/>
        <v>878.13807383054552</v>
      </c>
      <c r="AL18">
        <f t="shared" si="8"/>
        <v>-6855.0933397505414</v>
      </c>
      <c r="AN18">
        <f t="shared" si="9"/>
        <v>0</v>
      </c>
      <c r="AO18">
        <f t="shared" si="9"/>
        <v>0</v>
      </c>
      <c r="AP18">
        <f t="shared" si="9"/>
        <v>-7.8344694063497684</v>
      </c>
      <c r="AQ18">
        <f t="shared" si="9"/>
        <v>-2397.7368637216864</v>
      </c>
      <c r="AR18">
        <f t="shared" si="9"/>
        <v>-2405.5713331280358</v>
      </c>
      <c r="AS18">
        <f t="shared" si="9"/>
        <v>-518.80646651957613</v>
      </c>
      <c r="AT18">
        <f t="shared" si="9"/>
        <v>332.07431031036174</v>
      </c>
      <c r="AU18">
        <f t="shared" si="9"/>
        <v>-2592.3034893372505</v>
      </c>
      <c r="AW18">
        <v>15</v>
      </c>
      <c r="AX18">
        <f>IF(Z18&gt;0, (R18*SUMPRODUCT(K18:$K$98, X18:$X$98)-K18*$AZ$3)/Z18, 0)</f>
        <v>50713.763449492501</v>
      </c>
    </row>
    <row r="19" spans="5:50" x14ac:dyDescent="0.25">
      <c r="E19">
        <v>2019</v>
      </c>
      <c r="F19" s="13">
        <v>2.3400000000000001E-2</v>
      </c>
      <c r="G19" s="13">
        <v>2.23E-2</v>
      </c>
      <c r="H19" s="5">
        <f t="shared" si="10"/>
        <v>7.2300000000000003E-2</v>
      </c>
      <c r="I19" s="5">
        <f t="shared" si="11"/>
        <v>1.0723</v>
      </c>
      <c r="J19">
        <f t="shared" si="12"/>
        <v>0.93257483913084027</v>
      </c>
      <c r="K19">
        <f t="shared" si="20"/>
        <v>0.3526599697087387</v>
      </c>
      <c r="L19" s="2">
        <v>16</v>
      </c>
      <c r="M19" s="6">
        <v>4.6883589999999996E-3</v>
      </c>
      <c r="Q19" s="4">
        <f t="shared" si="21"/>
        <v>25</v>
      </c>
      <c r="R19">
        <f t="shared" si="0"/>
        <v>2000000</v>
      </c>
      <c r="S19">
        <f t="shared" si="1"/>
        <v>52454.267358795005</v>
      </c>
      <c r="U19">
        <f t="shared" si="13"/>
        <v>4.6883589999999996E-3</v>
      </c>
      <c r="V19">
        <f t="shared" si="14"/>
        <v>0.01</v>
      </c>
      <c r="W19">
        <f t="shared" si="15"/>
        <v>0.82869956035399506</v>
      </c>
      <c r="X19">
        <f t="shared" si="16"/>
        <v>3.8852410420816955E-3</v>
      </c>
      <c r="Y19">
        <f t="shared" si="17"/>
        <v>8.2869956035399508E-3</v>
      </c>
      <c r="Z19">
        <f t="shared" si="18"/>
        <v>0.81652732370837344</v>
      </c>
      <c r="AB19">
        <f t="shared" si="19"/>
        <v>42026.473474490936</v>
      </c>
      <c r="AC19">
        <f t="shared" si="2"/>
        <v>42830.342543560379</v>
      </c>
      <c r="AE19">
        <f t="shared" si="3"/>
        <v>0</v>
      </c>
      <c r="AF19">
        <f t="shared" si="4"/>
        <v>0</v>
      </c>
      <c r="AG19">
        <f t="shared" si="4"/>
        <v>-20.413183092709335</v>
      </c>
      <c r="AH19">
        <f t="shared" si="5"/>
        <v>-7770.4820841633909</v>
      </c>
      <c r="AI19">
        <f t="shared" si="6"/>
        <v>-7790.8952672560999</v>
      </c>
      <c r="AJ19">
        <f t="shared" si="7"/>
        <v>-803.86906906944205</v>
      </c>
      <c r="AK19">
        <f t="shared" si="22"/>
        <v>937.19035848114788</v>
      </c>
      <c r="AL19">
        <f t="shared" si="8"/>
        <v>-7657.5739778443931</v>
      </c>
      <c r="AN19">
        <f t="shared" si="9"/>
        <v>0</v>
      </c>
      <c r="AO19">
        <f t="shared" si="9"/>
        <v>0</v>
      </c>
      <c r="AP19">
        <f t="shared" si="9"/>
        <v>-7.1989125311338107</v>
      </c>
      <c r="AQ19">
        <f t="shared" si="9"/>
        <v>-2740.3379764233582</v>
      </c>
      <c r="AR19">
        <f t="shared" si="9"/>
        <v>-2747.536888954492</v>
      </c>
      <c r="AS19">
        <f t="shared" si="9"/>
        <v>-283.49244154782139</v>
      </c>
      <c r="AT19">
        <f t="shared" si="9"/>
        <v>330.50952343328356</v>
      </c>
      <c r="AU19">
        <f t="shared" si="9"/>
        <v>-2700.5198070690294</v>
      </c>
      <c r="AW19">
        <v>16</v>
      </c>
      <c r="AX19">
        <f>IF(Z19&gt;0, (R19*SUMPRODUCT(K19:$K$98, X19:$X$98)-K19*$AZ$3)/Z19, 0)</f>
        <v>52454.267358795005</v>
      </c>
    </row>
    <row r="20" spans="5:50" x14ac:dyDescent="0.25">
      <c r="E20">
        <v>2020</v>
      </c>
      <c r="F20" s="14">
        <v>4.3E-3</v>
      </c>
      <c r="G20" s="14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0.33449679380512065</v>
      </c>
      <c r="L20" s="2">
        <v>17</v>
      </c>
      <c r="M20" s="6">
        <v>5.6712799999999999E-3</v>
      </c>
      <c r="Q20" s="4">
        <f t="shared" si="21"/>
        <v>25</v>
      </c>
      <c r="R20">
        <f t="shared" si="0"/>
        <v>2000000</v>
      </c>
      <c r="S20">
        <f t="shared" si="1"/>
        <v>52717.480657971544</v>
      </c>
      <c r="U20">
        <f t="shared" si="13"/>
        <v>5.6712799999999999E-3</v>
      </c>
      <c r="V20">
        <f t="shared" si="14"/>
        <v>0.01</v>
      </c>
      <c r="W20">
        <f t="shared" si="15"/>
        <v>0.81652732370837344</v>
      </c>
      <c r="X20">
        <f t="shared" si="16"/>
        <v>4.6307550804008243E-3</v>
      </c>
      <c r="Y20">
        <f t="shared" si="17"/>
        <v>8.1652732370837353E-3</v>
      </c>
      <c r="Z20">
        <f t="shared" si="18"/>
        <v>0.80373129539088894</v>
      </c>
      <c r="AB20">
        <f t="shared" si="19"/>
        <v>42830.342543560379</v>
      </c>
      <c r="AC20">
        <f t="shared" si="2"/>
        <v>42370.689018975601</v>
      </c>
      <c r="AE20">
        <f t="shared" si="3"/>
        <v>0</v>
      </c>
      <c r="AF20">
        <f t="shared" si="4"/>
        <v>0</v>
      </c>
      <c r="AG20">
        <f t="shared" si="4"/>
        <v>-20.093282384772223</v>
      </c>
      <c r="AH20">
        <f t="shared" si="5"/>
        <v>-9261.5101608016485</v>
      </c>
      <c r="AI20">
        <f t="shared" si="6"/>
        <v>-9281.6034431864209</v>
      </c>
      <c r="AJ20">
        <f t="shared" si="7"/>
        <v>459.65352458477719</v>
      </c>
      <c r="AK20">
        <f t="shared" si="22"/>
        <v>184.17047293730963</v>
      </c>
      <c r="AL20">
        <f t="shared" si="8"/>
        <v>-8637.7794456643333</v>
      </c>
      <c r="AN20">
        <f t="shared" si="9"/>
        <v>0</v>
      </c>
      <c r="AO20">
        <f t="shared" si="9"/>
        <v>0</v>
      </c>
      <c r="AP20">
        <f t="shared" si="9"/>
        <v>-6.721138534727217</v>
      </c>
      <c r="AQ20">
        <f t="shared" si="9"/>
        <v>-3097.9454545816989</v>
      </c>
      <c r="AR20">
        <f t="shared" si="9"/>
        <v>-3104.6665931164262</v>
      </c>
      <c r="AS20">
        <f t="shared" si="9"/>
        <v>153.75263023483117</v>
      </c>
      <c r="AT20">
        <f t="shared" si="9"/>
        <v>61.60443271110281</v>
      </c>
      <c r="AU20">
        <f t="shared" si="9"/>
        <v>-2889.3095301704921</v>
      </c>
      <c r="AW20">
        <v>17</v>
      </c>
      <c r="AX20">
        <f>IF(Z20&gt;0, (R20*SUMPRODUCT(K20:$K$98, X20:$X$98)-K20*$AZ$3)/Z20, 0)</f>
        <v>52717.480657971544</v>
      </c>
    </row>
    <row r="21" spans="5:50" x14ac:dyDescent="0.25">
      <c r="E21">
        <v>2021</v>
      </c>
      <c r="F21" s="15">
        <v>1.2999999999999999E-3</v>
      </c>
      <c r="G21" s="15">
        <v>1.6000000000000001E-3</v>
      </c>
      <c r="H21" s="5">
        <f t="shared" si="10"/>
        <v>5.16E-2</v>
      </c>
      <c r="I21" s="5">
        <f t="shared" si="11"/>
        <v>1.0516000000000001</v>
      </c>
      <c r="J21">
        <f t="shared" si="12"/>
        <v>0.95093191327500948</v>
      </c>
      <c r="K21">
        <f t="shared" si="20"/>
        <v>0.31808367611745975</v>
      </c>
      <c r="L21" s="2">
        <v>18</v>
      </c>
      <c r="M21" s="6">
        <v>6.8024940000000001E-3</v>
      </c>
      <c r="Q21" s="4">
        <f t="shared" si="21"/>
        <v>25</v>
      </c>
      <c r="R21">
        <f t="shared" si="0"/>
        <v>2000000</v>
      </c>
      <c r="S21">
        <f t="shared" si="1"/>
        <v>52306.109733135396</v>
      </c>
      <c r="U21">
        <f t="shared" si="13"/>
        <v>6.8024940000000001E-3</v>
      </c>
      <c r="V21">
        <f t="shared" si="14"/>
        <v>0.01</v>
      </c>
      <c r="W21">
        <f t="shared" si="15"/>
        <v>0.80373129539088894</v>
      </c>
      <c r="X21">
        <f t="shared" si="16"/>
        <v>5.4673773145087496E-3</v>
      </c>
      <c r="Y21">
        <f t="shared" si="17"/>
        <v>8.037312953908889E-3</v>
      </c>
      <c r="Z21">
        <f t="shared" si="18"/>
        <v>0.79022660512247134</v>
      </c>
      <c r="AB21">
        <f t="shared" si="19"/>
        <v>42370.689018975601</v>
      </c>
      <c r="AC21">
        <f t="shared" si="2"/>
        <v>41333.679521579041</v>
      </c>
      <c r="AE21">
        <f t="shared" si="3"/>
        <v>0</v>
      </c>
      <c r="AF21">
        <f t="shared" si="4"/>
        <v>0</v>
      </c>
      <c r="AG21">
        <f t="shared" si="4"/>
        <v>-19.755665128061782</v>
      </c>
      <c r="AH21">
        <f t="shared" si="5"/>
        <v>-10934.7546290175</v>
      </c>
      <c r="AI21">
        <f t="shared" si="6"/>
        <v>-10954.510294145561</v>
      </c>
      <c r="AJ21">
        <f t="shared" si="7"/>
        <v>1037.0094973965606</v>
      </c>
      <c r="AK21">
        <f t="shared" si="22"/>
        <v>67.79310243036096</v>
      </c>
      <c r="AL21">
        <f t="shared" si="8"/>
        <v>-9849.7076943186385</v>
      </c>
      <c r="AN21">
        <f t="shared" si="9"/>
        <v>0</v>
      </c>
      <c r="AO21">
        <f t="shared" si="9"/>
        <v>0</v>
      </c>
      <c r="AP21">
        <f t="shared" si="9"/>
        <v>-6.2839545880793981</v>
      </c>
      <c r="AQ21">
        <f t="shared" si="9"/>
        <v>-3478.1669498402962</v>
      </c>
      <c r="AR21">
        <f t="shared" si="9"/>
        <v>-3484.450904428375</v>
      </c>
      <c r="AS21">
        <f t="shared" si="9"/>
        <v>329.85579310061729</v>
      </c>
      <c r="AT21">
        <f t="shared" si="9"/>
        <v>21.56387923645671</v>
      </c>
      <c r="AU21">
        <f t="shared" si="9"/>
        <v>-3133.0312320913008</v>
      </c>
      <c r="AW21">
        <v>18</v>
      </c>
      <c r="AX21">
        <f>IF(Z21&gt;0, (R21*SUMPRODUCT(K21:$K$98, X21:$X$98)-K21*$AZ$3)/Z21, 0)</f>
        <v>52306.109733135396</v>
      </c>
    </row>
    <row r="22" spans="5:50" x14ac:dyDescent="0.25">
      <c r="E22">
        <v>2022</v>
      </c>
      <c r="F22" s="15">
        <v>0.02</v>
      </c>
      <c r="G22" s="15">
        <v>2.1000000000000001E-2</v>
      </c>
      <c r="H22" s="5">
        <f t="shared" si="10"/>
        <v>7.1000000000000008E-2</v>
      </c>
      <c r="I22" s="5">
        <f t="shared" si="11"/>
        <v>1.071</v>
      </c>
      <c r="J22">
        <f t="shared" si="12"/>
        <v>0.93370681605975725</v>
      </c>
      <c r="K22">
        <f t="shared" si="20"/>
        <v>0.29699689646821636</v>
      </c>
      <c r="L22" s="2">
        <v>19</v>
      </c>
      <c r="M22" s="6">
        <v>8.090557E-3</v>
      </c>
      <c r="Q22" s="4">
        <f t="shared" si="21"/>
        <v>25</v>
      </c>
      <c r="R22">
        <f t="shared" si="0"/>
        <v>2000000</v>
      </c>
      <c r="S22">
        <f t="shared" si="1"/>
        <v>52199.622372182901</v>
      </c>
      <c r="U22">
        <f t="shared" si="13"/>
        <v>8.090557E-3</v>
      </c>
      <c r="V22">
        <f t="shared" si="14"/>
        <v>0.01</v>
      </c>
      <c r="W22">
        <f t="shared" si="15"/>
        <v>0.79022660512247134</v>
      </c>
      <c r="X22">
        <f t="shared" si="16"/>
        <v>6.393373391659846E-3</v>
      </c>
      <c r="Y22">
        <f t="shared" si="17"/>
        <v>7.9022660512247135E-3</v>
      </c>
      <c r="Z22">
        <f t="shared" si="18"/>
        <v>0.77593096567958686</v>
      </c>
      <c r="AB22">
        <f t="shared" si="19"/>
        <v>41333.679521579041</v>
      </c>
      <c r="AC22">
        <f t="shared" si="2"/>
        <v>40503.303395357645</v>
      </c>
      <c r="AE22">
        <f t="shared" si="3"/>
        <v>0</v>
      </c>
      <c r="AF22">
        <f t="shared" si="4"/>
        <v>0</v>
      </c>
      <c r="AG22">
        <f t="shared" si="4"/>
        <v>-19.39827414198967</v>
      </c>
      <c r="AH22">
        <f t="shared" si="5"/>
        <v>-12786.746783319692</v>
      </c>
      <c r="AI22">
        <f t="shared" si="6"/>
        <v>-12806.145057461681</v>
      </c>
      <c r="AJ22">
        <f t="shared" si="7"/>
        <v>830.37612622139568</v>
      </c>
      <c r="AK22">
        <f t="shared" si="22"/>
        <v>868.00726995315995</v>
      </c>
      <c r="AL22">
        <f t="shared" si="8"/>
        <v>-11107.761661287126</v>
      </c>
      <c r="AN22">
        <f t="shared" si="9"/>
        <v>0</v>
      </c>
      <c r="AO22">
        <f t="shared" si="9"/>
        <v>0</v>
      </c>
      <c r="AP22">
        <f t="shared" si="9"/>
        <v>-5.7612272170105845</v>
      </c>
      <c r="AQ22">
        <f t="shared" si="9"/>
        <v>-3797.6241105708968</v>
      </c>
      <c r="AR22">
        <f t="shared" si="9"/>
        <v>-3803.3853377879077</v>
      </c>
      <c r="AS22">
        <f t="shared" si="9"/>
        <v>246.61913238905441</v>
      </c>
      <c r="AT22">
        <f t="shared" si="9"/>
        <v>257.79546528793776</v>
      </c>
      <c r="AU22">
        <f t="shared" si="9"/>
        <v>-3298.9707401109158</v>
      </c>
      <c r="AW22">
        <v>19</v>
      </c>
      <c r="AX22">
        <f>IF(Z22&gt;0, (R22*SUMPRODUCT(K22:$K$98, X22:$X$98)-K22*$AZ$3)/Z22, 0)</f>
        <v>52199.622372182901</v>
      </c>
    </row>
    <row r="23" spans="5:50" x14ac:dyDescent="0.25">
      <c r="E23">
        <v>2023</v>
      </c>
      <c r="F23" s="15">
        <v>5.3900000000000003E-2</v>
      </c>
      <c r="G23" s="15"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0.26517580041805033</v>
      </c>
      <c r="L23" s="2">
        <v>20</v>
      </c>
      <c r="M23" s="6">
        <v>9.5159809999999997E-3</v>
      </c>
      <c r="Q23" s="4">
        <f t="shared" si="21"/>
        <v>25</v>
      </c>
      <c r="R23">
        <f t="shared" si="0"/>
        <v>2000000</v>
      </c>
      <c r="S23">
        <f t="shared" si="1"/>
        <v>53498.930326924696</v>
      </c>
      <c r="U23">
        <f t="shared" si="13"/>
        <v>9.5159809999999997E-3</v>
      </c>
      <c r="V23">
        <f t="shared" si="14"/>
        <v>0.01</v>
      </c>
      <c r="W23">
        <f t="shared" si="15"/>
        <v>0.77593096567958686</v>
      </c>
      <c r="X23">
        <f t="shared" si="16"/>
        <v>7.3837443267186003E-3</v>
      </c>
      <c r="Y23">
        <f t="shared" si="17"/>
        <v>7.7593096567958684E-3</v>
      </c>
      <c r="Z23">
        <f t="shared" si="18"/>
        <v>0.76078791169607241</v>
      </c>
      <c r="AB23">
        <f t="shared" si="19"/>
        <v>40503.303395357645</v>
      </c>
      <c r="AC23">
        <f t="shared" si="2"/>
        <v>40701.339481394716</v>
      </c>
      <c r="AE23">
        <f t="shared" si="3"/>
        <v>0</v>
      </c>
      <c r="AF23">
        <f t="shared" si="4"/>
        <v>0</v>
      </c>
      <c r="AG23">
        <f t="shared" si="4"/>
        <v>-19.019697792401811</v>
      </c>
      <c r="AH23">
        <f t="shared" si="5"/>
        <v>-14767.4886534372</v>
      </c>
      <c r="AI23">
        <f t="shared" si="6"/>
        <v>-14786.508351229602</v>
      </c>
      <c r="AJ23">
        <f t="shared" si="7"/>
        <v>-198.03608603707107</v>
      </c>
      <c r="AK23">
        <f t="shared" si="22"/>
        <v>2835.2312376750356</v>
      </c>
      <c r="AL23">
        <f t="shared" si="8"/>
        <v>-12149.313199591637</v>
      </c>
      <c r="AN23">
        <f t="shared" si="9"/>
        <v>0</v>
      </c>
      <c r="AO23">
        <f t="shared" si="9"/>
        <v>0</v>
      </c>
      <c r="AP23">
        <f t="shared" si="9"/>
        <v>-5.0435635858095749</v>
      </c>
      <c r="AQ23">
        <f t="shared" si="9"/>
        <v>-3915.9806238396859</v>
      </c>
      <c r="AR23">
        <f t="shared" si="9"/>
        <v>-3921.0241874254957</v>
      </c>
      <c r="AS23">
        <f t="shared" si="9"/>
        <v>-52.514377626538206</v>
      </c>
      <c r="AT23">
        <f t="shared" si="9"/>
        <v>751.83471282073708</v>
      </c>
      <c r="AU23">
        <f t="shared" si="9"/>
        <v>-3221.7038522312964</v>
      </c>
      <c r="AW23">
        <v>20</v>
      </c>
      <c r="AX23">
        <f>IF(Z23&gt;0, (R23*SUMPRODUCT(K23:$K$98, X23:$X$98)-K23*$AZ$3)/Z23, 0)</f>
        <v>53498.930326924696</v>
      </c>
    </row>
    <row r="24" spans="5:50" x14ac:dyDescent="0.25">
      <c r="E24">
        <v>2024</v>
      </c>
      <c r="F24" s="5">
        <v>3.5571999999999999E-2</v>
      </c>
      <c r="G24" s="5"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0.23676410751611635</v>
      </c>
      <c r="L24" s="2">
        <v>21</v>
      </c>
      <c r="M24" s="6">
        <v>1.1135328E-2</v>
      </c>
      <c r="Q24" s="4">
        <f t="shared" si="21"/>
        <v>25</v>
      </c>
      <c r="R24">
        <f t="shared" si="0"/>
        <v>2000000</v>
      </c>
      <c r="S24">
        <f t="shared" si="1"/>
        <v>54186.191644888153</v>
      </c>
      <c r="U24">
        <f t="shared" si="13"/>
        <v>1.1135328E-2</v>
      </c>
      <c r="V24">
        <f t="shared" si="14"/>
        <v>0.01</v>
      </c>
      <c r="W24">
        <f t="shared" si="15"/>
        <v>0.76078791169607241</v>
      </c>
      <c r="X24">
        <f t="shared" si="16"/>
        <v>8.4716229351708017E-3</v>
      </c>
      <c r="Y24">
        <f t="shared" si="17"/>
        <v>7.6078791169607246E-3</v>
      </c>
      <c r="Z24">
        <f t="shared" si="18"/>
        <v>0.74470840964394092</v>
      </c>
      <c r="AB24">
        <f t="shared" si="19"/>
        <v>40701.339481394716</v>
      </c>
      <c r="AC24">
        <f t="shared" si="2"/>
        <v>40352.912604526457</v>
      </c>
      <c r="AE24">
        <f t="shared" si="3"/>
        <v>0</v>
      </c>
      <c r="AF24">
        <f t="shared" si="4"/>
        <v>0</v>
      </c>
      <c r="AG24">
        <f t="shared" si="4"/>
        <v>-18.617710241098521</v>
      </c>
      <c r="AH24">
        <f t="shared" si="5"/>
        <v>-16943.245870341605</v>
      </c>
      <c r="AI24">
        <f t="shared" si="6"/>
        <v>-16961.863580582703</v>
      </c>
      <c r="AJ24">
        <f t="shared" si="7"/>
        <v>348.42687686825957</v>
      </c>
      <c r="AK24">
        <f t="shared" si="22"/>
        <v>2849.0937636976305</v>
      </c>
      <c r="AL24">
        <f t="shared" si="8"/>
        <v>-13764.342940016813</v>
      </c>
      <c r="AN24">
        <f t="shared" si="9"/>
        <v>0</v>
      </c>
      <c r="AO24">
        <f t="shared" si="9"/>
        <v>0</v>
      </c>
      <c r="AP24">
        <f t="shared" si="9"/>
        <v>-4.4080055492273509</v>
      </c>
      <c r="AQ24">
        <f t="shared" si="9"/>
        <v>-4011.5524869175542</v>
      </c>
      <c r="AR24">
        <f t="shared" si="9"/>
        <v>-4015.9604924667815</v>
      </c>
      <c r="AS24">
        <f t="shared" si="9"/>
        <v>82.494978536341236</v>
      </c>
      <c r="AT24">
        <f t="shared" si="9"/>
        <v>674.56314219160231</v>
      </c>
      <c r="AU24">
        <f t="shared" si="9"/>
        <v>-3258.9023717388377</v>
      </c>
      <c r="AW24">
        <v>21</v>
      </c>
      <c r="AX24">
        <f>IF(Z24&gt;0, (R24*SUMPRODUCT(K24:$K$98, X24:$X$98)-K24*$AZ$3)/Z24, 0)</f>
        <v>54186.191644888153</v>
      </c>
    </row>
    <row r="25" spans="5:50" x14ac:dyDescent="0.25">
      <c r="E25">
        <v>2025</v>
      </c>
      <c r="F25" s="5">
        <v>3.5571999999999999E-2</v>
      </c>
      <c r="G25" s="5"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0.21139652456796101</v>
      </c>
      <c r="L25" s="2">
        <v>22</v>
      </c>
      <c r="M25" s="6">
        <v>1.2969985999999999E-2</v>
      </c>
      <c r="Q25" s="4">
        <f t="shared" si="21"/>
        <v>25</v>
      </c>
      <c r="R25">
        <f t="shared" si="0"/>
        <v>2000000</v>
      </c>
      <c r="S25">
        <f t="shared" si="1"/>
        <v>54324.549059299294</v>
      </c>
      <c r="U25">
        <f t="shared" si="13"/>
        <v>1.2969985999999999E-2</v>
      </c>
      <c r="V25">
        <f t="shared" si="14"/>
        <v>0.01</v>
      </c>
      <c r="W25">
        <f t="shared" si="15"/>
        <v>0.74470840964394092</v>
      </c>
      <c r="X25">
        <f t="shared" si="16"/>
        <v>9.658857647164178E-3</v>
      </c>
      <c r="Y25">
        <f t="shared" si="17"/>
        <v>7.4470840964394091E-3</v>
      </c>
      <c r="Z25">
        <f t="shared" si="18"/>
        <v>0.72760246790033722</v>
      </c>
      <c r="AB25">
        <f t="shared" si="19"/>
        <v>40352.912604526457</v>
      </c>
      <c r="AC25">
        <f t="shared" si="2"/>
        <v>39526.675963119109</v>
      </c>
      <c r="AE25">
        <f t="shared" si="3"/>
        <v>0</v>
      </c>
      <c r="AF25">
        <f t="shared" si="4"/>
        <v>0</v>
      </c>
      <c r="AG25">
        <f t="shared" si="4"/>
        <v>-18.19006169750843</v>
      </c>
      <c r="AH25">
        <f t="shared" si="5"/>
        <v>-19317.715294328355</v>
      </c>
      <c r="AI25">
        <f t="shared" si="6"/>
        <v>-19335.905356025862</v>
      </c>
      <c r="AJ25">
        <f t="shared" si="7"/>
        <v>826.23664140734763</v>
      </c>
      <c r="AK25">
        <f t="shared" si="22"/>
        <v>2824.7038823168523</v>
      </c>
      <c r="AL25">
        <f t="shared" si="8"/>
        <v>-15684.964832301663</v>
      </c>
      <c r="AN25">
        <f t="shared" si="9"/>
        <v>0</v>
      </c>
      <c r="AO25">
        <f t="shared" si="9"/>
        <v>0</v>
      </c>
      <c r="AP25">
        <f t="shared" si="9"/>
        <v>-3.8453158245300676</v>
      </c>
      <c r="AQ25">
        <f t="shared" si="9"/>
        <v>-4083.69787581436</v>
      </c>
      <c r="AR25">
        <f t="shared" si="9"/>
        <v>-4087.5431916388902</v>
      </c>
      <c r="AS25">
        <f t="shared" si="9"/>
        <v>174.66355446421795</v>
      </c>
      <c r="AT25">
        <f t="shared" si="9"/>
        <v>597.13258365540935</v>
      </c>
      <c r="AU25">
        <f t="shared" si="9"/>
        <v>-3315.7470535192629</v>
      </c>
      <c r="AW25">
        <v>22</v>
      </c>
      <c r="AX25">
        <f>IF(Z25&gt;0, (R25*SUMPRODUCT(K25:$K$98, X25:$X$98)-K25*$AZ$3)/Z25, 0)</f>
        <v>54324.549059299294</v>
      </c>
    </row>
    <row r="26" spans="5:50" x14ac:dyDescent="0.25">
      <c r="E26">
        <v>2026</v>
      </c>
      <c r="F26" s="5">
        <v>3.5571999999999999E-2</v>
      </c>
      <c r="G26" s="5"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0.18874689693567948</v>
      </c>
      <c r="L26" s="2">
        <v>23</v>
      </c>
      <c r="M26" s="6">
        <v>1.4883069000000001E-2</v>
      </c>
      <c r="Q26" s="4">
        <f t="shared" si="21"/>
        <v>25</v>
      </c>
      <c r="R26">
        <f t="shared" si="0"/>
        <v>2000000</v>
      </c>
      <c r="S26">
        <f t="shared" si="1"/>
        <v>53963.559949679206</v>
      </c>
      <c r="U26">
        <f t="shared" si="13"/>
        <v>1.4883069000000001E-2</v>
      </c>
      <c r="V26">
        <f t="shared" si="14"/>
        <v>0.01</v>
      </c>
      <c r="W26">
        <f t="shared" si="15"/>
        <v>0.72760246790033722</v>
      </c>
      <c r="X26">
        <f t="shared" si="16"/>
        <v>1.0828957734331004E-2</v>
      </c>
      <c r="Y26">
        <f t="shared" si="17"/>
        <v>7.2760246790033725E-3</v>
      </c>
      <c r="Z26">
        <f t="shared" si="18"/>
        <v>0.70949748548700287</v>
      </c>
      <c r="AB26">
        <f t="shared" si="19"/>
        <v>39526.675963119109</v>
      </c>
      <c r="AC26">
        <f t="shared" si="2"/>
        <v>38287.010092224533</v>
      </c>
      <c r="AE26">
        <f t="shared" si="3"/>
        <v>0</v>
      </c>
      <c r="AF26">
        <f t="shared" si="4"/>
        <v>0</v>
      </c>
      <c r="AG26">
        <f t="shared" si="4"/>
        <v>-17.737437137175071</v>
      </c>
      <c r="AH26">
        <f t="shared" si="5"/>
        <v>-21657.91546866201</v>
      </c>
      <c r="AI26">
        <f t="shared" si="6"/>
        <v>-21675.652905799183</v>
      </c>
      <c r="AJ26">
        <f t="shared" si="7"/>
        <v>1239.6658708945761</v>
      </c>
      <c r="AK26">
        <f t="shared" si="22"/>
        <v>2766.8673174183377</v>
      </c>
      <c r="AL26">
        <f t="shared" si="8"/>
        <v>-17669.119717486268</v>
      </c>
      <c r="AN26">
        <f t="shared" si="9"/>
        <v>0</v>
      </c>
      <c r="AO26">
        <f t="shared" si="9"/>
        <v>0</v>
      </c>
      <c r="AP26">
        <f t="shared" si="9"/>
        <v>-3.3478862192334766</v>
      </c>
      <c r="AQ26">
        <f t="shared" si="9"/>
        <v>-4087.8643388052064</v>
      </c>
      <c r="AR26">
        <f t="shared" si="9"/>
        <v>-4091.2122250244397</v>
      </c>
      <c r="AS26">
        <f t="shared" si="9"/>
        <v>233.9830863684179</v>
      </c>
      <c r="AT26">
        <f t="shared" si="9"/>
        <v>522.23762039545898</v>
      </c>
      <c r="AU26">
        <f t="shared" si="9"/>
        <v>-3334.9915182605628</v>
      </c>
      <c r="AW26">
        <v>23</v>
      </c>
      <c r="AX26">
        <f>IF(Z26&gt;0, (R26*SUMPRODUCT(K26:$K$98, X26:$X$98)-K26*$AZ$3)/Z26, 0)</f>
        <v>53963.559949679206</v>
      </c>
    </row>
    <row r="27" spans="5:50" x14ac:dyDescent="0.25">
      <c r="E27">
        <v>2027</v>
      </c>
      <c r="F27" s="5">
        <v>3.5571999999999999E-2</v>
      </c>
      <c r="G27" s="5"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0.16852401512114237</v>
      </c>
      <c r="L27" s="2">
        <v>24</v>
      </c>
      <c r="M27" s="6">
        <v>1.6930661E-2</v>
      </c>
      <c r="Q27" s="4">
        <f t="shared" si="21"/>
        <v>25</v>
      </c>
      <c r="R27">
        <f t="shared" si="0"/>
        <v>2000000</v>
      </c>
      <c r="S27">
        <f t="shared" si="1"/>
        <v>53214.048264394231</v>
      </c>
      <c r="U27">
        <f t="shared" si="13"/>
        <v>1.6930661E-2</v>
      </c>
      <c r="V27">
        <f t="shared" si="14"/>
        <v>0.01</v>
      </c>
      <c r="W27">
        <f t="shared" si="15"/>
        <v>0.70949748548700287</v>
      </c>
      <c r="X27">
        <f t="shared" si="16"/>
        <v>1.2012261407132865E-2</v>
      </c>
      <c r="Y27">
        <f t="shared" si="17"/>
        <v>7.0949748548700285E-3</v>
      </c>
      <c r="Z27">
        <f t="shared" si="18"/>
        <v>0.69039024922500003</v>
      </c>
      <c r="AB27">
        <f t="shared" si="19"/>
        <v>38287.010092224533</v>
      </c>
      <c r="AC27">
        <f t="shared" si="2"/>
        <v>36738.460043526313</v>
      </c>
      <c r="AE27">
        <f t="shared" si="3"/>
        <v>0</v>
      </c>
      <c r="AF27">
        <f t="shared" si="4"/>
        <v>0</v>
      </c>
      <c r="AG27">
        <f t="shared" si="4"/>
        <v>-17.259756230625001</v>
      </c>
      <c r="AH27">
        <f t="shared" si="5"/>
        <v>-24024.522814265732</v>
      </c>
      <c r="AI27">
        <f t="shared" si="6"/>
        <v>-24041.782570496358</v>
      </c>
      <c r="AJ27">
        <f t="shared" si="7"/>
        <v>1548.5500486982201</v>
      </c>
      <c r="AK27">
        <f t="shared" si="22"/>
        <v>2680.0907064557177</v>
      </c>
      <c r="AL27">
        <f t="shared" si="8"/>
        <v>-19813.14181534242</v>
      </c>
      <c r="AN27">
        <f t="shared" si="9"/>
        <v>0</v>
      </c>
      <c r="AO27">
        <f t="shared" si="9"/>
        <v>0</v>
      </c>
      <c r="AP27">
        <f t="shared" si="9"/>
        <v>-2.9086834199970788</v>
      </c>
      <c r="AQ27">
        <f t="shared" si="9"/>
        <v>-4048.7090460295481</v>
      </c>
      <c r="AR27">
        <f t="shared" si="9"/>
        <v>-4051.6177294495455</v>
      </c>
      <c r="AS27">
        <f t="shared" si="9"/>
        <v>260.96787182266462</v>
      </c>
      <c r="AT27">
        <f t="shared" si="9"/>
        <v>451.65964674077651</v>
      </c>
      <c r="AU27">
        <f t="shared" si="9"/>
        <v>-3338.9902108861043</v>
      </c>
      <c r="AW27">
        <v>24</v>
      </c>
      <c r="AX27">
        <f>IF(Z27&gt;0, (R27*SUMPRODUCT(K27:$K$98, X27:$X$98)-K27*$AZ$3)/Z27, 0)</f>
        <v>53214.048264394231</v>
      </c>
    </row>
    <row r="28" spans="5:50" x14ac:dyDescent="0.25">
      <c r="E28">
        <v>2028</v>
      </c>
      <c r="F28" s="5">
        <v>3.5571999999999999E-2</v>
      </c>
      <c r="G28" s="5"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0.15046787064387712</v>
      </c>
      <c r="L28" s="2">
        <v>25</v>
      </c>
      <c r="M28" s="6">
        <v>1.9185959999999998E-2</v>
      </c>
      <c r="Q28" s="4">
        <f t="shared" si="21"/>
        <v>25</v>
      </c>
      <c r="R28">
        <f t="shared" si="0"/>
        <v>2000000</v>
      </c>
      <c r="S28">
        <f t="shared" si="1"/>
        <v>52155.895453433237</v>
      </c>
      <c r="U28">
        <f t="shared" si="13"/>
        <v>1.9185959999999998E-2</v>
      </c>
      <c r="V28">
        <f t="shared" si="14"/>
        <v>0.01</v>
      </c>
      <c r="W28">
        <f t="shared" si="15"/>
        <v>0.69039024922500003</v>
      </c>
      <c r="X28">
        <f t="shared" si="16"/>
        <v>1.324579970602088E-2</v>
      </c>
      <c r="Y28">
        <f t="shared" si="17"/>
        <v>6.9039024922500003E-3</v>
      </c>
      <c r="Z28">
        <f t="shared" si="18"/>
        <v>0.67024054702672908</v>
      </c>
      <c r="AB28">
        <f t="shared" si="19"/>
        <v>36738.460043526313</v>
      </c>
      <c r="AC28">
        <f t="shared" si="2"/>
        <v>34956.995899377987</v>
      </c>
      <c r="AE28">
        <f t="shared" si="3"/>
        <v>0</v>
      </c>
      <c r="AF28">
        <f t="shared" si="4"/>
        <v>0</v>
      </c>
      <c r="AG28">
        <f t="shared" si="4"/>
        <v>-16.756013675668228</v>
      </c>
      <c r="AH28">
        <f t="shared" si="5"/>
        <v>-26491.59941204176</v>
      </c>
      <c r="AI28">
        <f t="shared" si="6"/>
        <v>-26508.355425717429</v>
      </c>
      <c r="AJ28">
        <f t="shared" si="7"/>
        <v>1781.4641441483254</v>
      </c>
      <c r="AK28">
        <f t="shared" si="22"/>
        <v>2571.6922030468422</v>
      </c>
      <c r="AL28">
        <f t="shared" si="8"/>
        <v>-22155.199078522262</v>
      </c>
      <c r="AN28">
        <f t="shared" si="9"/>
        <v>0</v>
      </c>
      <c r="AO28">
        <f t="shared" si="9"/>
        <v>0</v>
      </c>
      <c r="AP28">
        <f t="shared" si="9"/>
        <v>-2.5212416982574828</v>
      </c>
      <c r="AQ28">
        <f t="shared" si="9"/>
        <v>-3986.1345534805109</v>
      </c>
      <c r="AR28">
        <f t="shared" si="9"/>
        <v>-3988.6557951787686</v>
      </c>
      <c r="AS28">
        <f t="shared" si="9"/>
        <v>268.05311639841551</v>
      </c>
      <c r="AT28">
        <f t="shared" si="9"/>
        <v>386.95704974391964</v>
      </c>
      <c r="AU28">
        <f t="shared" si="9"/>
        <v>-3333.6456290364335</v>
      </c>
      <c r="AW28">
        <v>25</v>
      </c>
      <c r="AX28">
        <f>IF(Z28&gt;0, (R28*SUMPRODUCT(K28:$K$98, X28:$X$98)-K28*$AZ$3)/Z28, 0)</f>
        <v>52155.895453433237</v>
      </c>
    </row>
    <row r="29" spans="5:50" x14ac:dyDescent="0.25">
      <c r="E29">
        <v>2029</v>
      </c>
      <c r="F29" s="5">
        <v>3.5571999999999999E-2</v>
      </c>
      <c r="G29" s="5"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0.13434631307489028</v>
      </c>
      <c r="L29" s="2">
        <v>26</v>
      </c>
      <c r="M29" s="6">
        <v>2.1884238E-2</v>
      </c>
      <c r="Q29" s="4">
        <f t="shared" si="21"/>
        <v>25</v>
      </c>
      <c r="R29">
        <f t="shared" si="0"/>
        <v>2000000</v>
      </c>
      <c r="S29">
        <f t="shared" si="1"/>
        <v>50850.193233526217</v>
      </c>
      <c r="U29">
        <f t="shared" si="13"/>
        <v>2.1884238E-2</v>
      </c>
      <c r="V29">
        <f t="shared" si="14"/>
        <v>0.01</v>
      </c>
      <c r="W29">
        <f t="shared" si="15"/>
        <v>0.67024054702672908</v>
      </c>
      <c r="X29">
        <f t="shared" si="16"/>
        <v>1.4667703648383133E-2</v>
      </c>
      <c r="Y29">
        <f t="shared" si="17"/>
        <v>6.7024054702672911E-3</v>
      </c>
      <c r="Z29">
        <f t="shared" si="18"/>
        <v>0.64887043790807875</v>
      </c>
      <c r="AB29">
        <f t="shared" si="19"/>
        <v>34956.995899377987</v>
      </c>
      <c r="AC29">
        <f t="shared" si="2"/>
        <v>32995.187151148581</v>
      </c>
      <c r="AE29">
        <f t="shared" si="3"/>
        <v>0</v>
      </c>
      <c r="AF29">
        <f t="shared" si="4"/>
        <v>0</v>
      </c>
      <c r="AG29">
        <f t="shared" si="4"/>
        <v>-16.22176094770197</v>
      </c>
      <c r="AH29">
        <f t="shared" si="5"/>
        <v>-29335.407296766265</v>
      </c>
      <c r="AI29">
        <f t="shared" si="6"/>
        <v>-29351.629057713966</v>
      </c>
      <c r="AJ29">
        <f t="shared" si="7"/>
        <v>1961.8087482294068</v>
      </c>
      <c r="AK29">
        <f t="shared" si="22"/>
        <v>2446.9897129564592</v>
      </c>
      <c r="AL29">
        <f t="shared" si="8"/>
        <v>-24942.8305965281</v>
      </c>
      <c r="AN29">
        <f t="shared" si="9"/>
        <v>0</v>
      </c>
      <c r="AO29">
        <f t="shared" si="9"/>
        <v>0</v>
      </c>
      <c r="AP29">
        <f t="shared" si="9"/>
        <v>-2.1793337749059978</v>
      </c>
      <c r="AQ29">
        <f t="shared" si="9"/>
        <v>-3941.1038128707814</v>
      </c>
      <c r="AR29">
        <f t="shared" si="9"/>
        <v>-3943.2831466456873</v>
      </c>
      <c r="AS29">
        <f t="shared" si="9"/>
        <v>263.56177228268649</v>
      </c>
      <c r="AT29">
        <f t="shared" si="9"/>
        <v>328.74404606788437</v>
      </c>
      <c r="AU29">
        <f t="shared" si="9"/>
        <v>-3350.9773282951164</v>
      </c>
      <c r="AW29">
        <v>26</v>
      </c>
      <c r="AX29">
        <f>IF(Z29&gt;0, (R29*SUMPRODUCT(K29:$K$98, X29:$X$98)-K29*$AZ$3)/Z29, 0)</f>
        <v>50850.193233526217</v>
      </c>
    </row>
    <row r="30" spans="5:50" x14ac:dyDescent="0.25">
      <c r="E30">
        <v>2030</v>
      </c>
      <c r="F30" s="5">
        <v>3.5571999999999999E-2</v>
      </c>
      <c r="G30" s="5"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0.11995206524543775</v>
      </c>
      <c r="L30" s="2">
        <v>27</v>
      </c>
      <c r="M30" s="6">
        <v>2.4761703999999999E-2</v>
      </c>
      <c r="Q30" s="4">
        <f t="shared" si="21"/>
        <v>25</v>
      </c>
      <c r="R30">
        <f t="shared" si="0"/>
        <v>2000000</v>
      </c>
      <c r="S30">
        <f t="shared" si="1"/>
        <v>49274.78506707347</v>
      </c>
      <c r="U30">
        <f t="shared" si="13"/>
        <v>2.4761703999999999E-2</v>
      </c>
      <c r="V30">
        <f t="shared" si="14"/>
        <v>0.01</v>
      </c>
      <c r="W30">
        <f t="shared" si="15"/>
        <v>0.64887043790807875</v>
      </c>
      <c r="X30">
        <f t="shared" si="16"/>
        <v>1.6067137717830225E-2</v>
      </c>
      <c r="Y30">
        <f t="shared" si="17"/>
        <v>6.4887043790807872E-3</v>
      </c>
      <c r="Z30">
        <f t="shared" si="18"/>
        <v>0.62631459581116777</v>
      </c>
      <c r="AB30">
        <f t="shared" si="19"/>
        <v>32995.187151148581</v>
      </c>
      <c r="AC30">
        <f t="shared" si="2"/>
        <v>30861.517092966285</v>
      </c>
      <c r="AE30">
        <f t="shared" si="3"/>
        <v>0</v>
      </c>
      <c r="AF30">
        <f t="shared" si="4"/>
        <v>0</v>
      </c>
      <c r="AG30">
        <f t="shared" si="4"/>
        <v>-15.657864895279195</v>
      </c>
      <c r="AH30">
        <f t="shared" si="5"/>
        <v>-32134.275435660449</v>
      </c>
      <c r="AI30">
        <f t="shared" si="6"/>
        <v>-32149.933300555727</v>
      </c>
      <c r="AJ30">
        <f t="shared" si="7"/>
        <v>2133.6700581822952</v>
      </c>
      <c r="AK30">
        <f t="shared" si="22"/>
        <v>2309.6631005804011</v>
      </c>
      <c r="AL30">
        <f t="shared" si="8"/>
        <v>-27706.600141793031</v>
      </c>
      <c r="AN30">
        <f t="shared" si="9"/>
        <v>0</v>
      </c>
      <c r="AO30">
        <f t="shared" si="9"/>
        <v>0</v>
      </c>
      <c r="AP30">
        <f t="shared" si="9"/>
        <v>-1.8781932315227794</v>
      </c>
      <c r="AQ30">
        <f t="shared" si="9"/>
        <v>-3854.5727036732096</v>
      </c>
      <c r="AR30">
        <f t="shared" si="9"/>
        <v>-3856.4508969047324</v>
      </c>
      <c r="AS30">
        <f t="shared" si="9"/>
        <v>255.93813003131964</v>
      </c>
      <c r="AT30">
        <f t="shared" si="9"/>
        <v>277.0488589358003</v>
      </c>
      <c r="AU30">
        <f t="shared" si="9"/>
        <v>-3323.4639079376125</v>
      </c>
      <c r="AW30">
        <v>27</v>
      </c>
      <c r="AX30">
        <f>IF(Z30&gt;0, (R30*SUMPRODUCT(K30:$K$98, X30:$X$98)-K30*$AZ$3)/Z30, 0)</f>
        <v>49274.78506707347</v>
      </c>
    </row>
    <row r="31" spans="5:50" x14ac:dyDescent="0.25">
      <c r="E31">
        <v>2031</v>
      </c>
      <c r="F31" s="5">
        <v>3.5571999999999999E-2</v>
      </c>
      <c r="G31" s="5"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0.10710005825485512</v>
      </c>
      <c r="L31" s="2">
        <v>28</v>
      </c>
      <c r="M31" s="6">
        <v>2.7627288E-2</v>
      </c>
      <c r="Q31" s="4">
        <f t="shared" si="21"/>
        <v>25</v>
      </c>
      <c r="R31">
        <f t="shared" si="0"/>
        <v>2000000</v>
      </c>
      <c r="S31">
        <f t="shared" si="1"/>
        <v>47483.726054981344</v>
      </c>
      <c r="U31">
        <f t="shared" si="13"/>
        <v>2.7627288E-2</v>
      </c>
      <c r="V31">
        <f t="shared" si="14"/>
        <v>0.01</v>
      </c>
      <c r="W31">
        <f t="shared" si="15"/>
        <v>0.62631459581116777</v>
      </c>
      <c r="X31">
        <f t="shared" si="16"/>
        <v>1.7303373717078727E-2</v>
      </c>
      <c r="Y31">
        <f t="shared" si="17"/>
        <v>6.263145958111678E-3</v>
      </c>
      <c r="Z31">
        <f t="shared" si="18"/>
        <v>0.60274807613597736</v>
      </c>
      <c r="AB31">
        <f t="shared" si="19"/>
        <v>30861.517092966285</v>
      </c>
      <c r="AC31">
        <f t="shared" si="2"/>
        <v>28620.724527407787</v>
      </c>
      <c r="AE31">
        <f t="shared" si="3"/>
        <v>0</v>
      </c>
      <c r="AF31">
        <f t="shared" si="4"/>
        <v>0</v>
      </c>
      <c r="AG31">
        <f t="shared" si="4"/>
        <v>-15.068701903399434</v>
      </c>
      <c r="AH31">
        <f t="shared" si="5"/>
        <v>-34606.747434157456</v>
      </c>
      <c r="AI31">
        <f t="shared" si="6"/>
        <v>-34621.816136060857</v>
      </c>
      <c r="AJ31">
        <f t="shared" si="7"/>
        <v>2240.7925655584986</v>
      </c>
      <c r="AK31">
        <f t="shared" si="22"/>
        <v>2160.3061965076404</v>
      </c>
      <c r="AL31">
        <f t="shared" si="8"/>
        <v>-30220.717373994717</v>
      </c>
      <c r="AN31">
        <f t="shared" si="9"/>
        <v>0</v>
      </c>
      <c r="AO31">
        <f t="shared" si="9"/>
        <v>0</v>
      </c>
      <c r="AP31">
        <f t="shared" si="9"/>
        <v>-1.6138588516791257</v>
      </c>
      <c r="AQ31">
        <f t="shared" si="9"/>
        <v>-3706.3846662093215</v>
      </c>
      <c r="AR31">
        <f t="shared" si="9"/>
        <v>-3707.9985250610007</v>
      </c>
      <c r="AS31">
        <f t="shared" si="9"/>
        <v>239.98901430836148</v>
      </c>
      <c r="AT31">
        <f t="shared" si="9"/>
        <v>231.36891949429278</v>
      </c>
      <c r="AU31">
        <f t="shared" si="9"/>
        <v>-3236.6405912583464</v>
      </c>
      <c r="AW31">
        <v>28</v>
      </c>
      <c r="AX31">
        <f>IF(Z31&gt;0, (R31*SUMPRODUCT(K31:$K$98, X31:$X$98)-K31*$AZ$3)/Z31, 0)</f>
        <v>47483.726054981344</v>
      </c>
    </row>
    <row r="32" spans="5:50" x14ac:dyDescent="0.25">
      <c r="E32">
        <v>2032</v>
      </c>
      <c r="F32" s="5">
        <v>3.5571999999999999E-2</v>
      </c>
      <c r="G32" s="5"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9.562505201326349E-2</v>
      </c>
      <c r="L32" s="2">
        <v>29</v>
      </c>
      <c r="M32" s="6">
        <v>3.0780427999999999E-2</v>
      </c>
      <c r="Q32" s="4">
        <f t="shared" si="21"/>
        <v>25</v>
      </c>
      <c r="R32">
        <f t="shared" si="0"/>
        <v>2000000</v>
      </c>
      <c r="S32">
        <f t="shared" si="1"/>
        <v>45584.028010725408</v>
      </c>
      <c r="U32">
        <f t="shared" si="13"/>
        <v>3.0780427999999999E-2</v>
      </c>
      <c r="V32">
        <f t="shared" si="14"/>
        <v>0.01</v>
      </c>
      <c r="W32">
        <f t="shared" si="15"/>
        <v>0.60274807613597736</v>
      </c>
      <c r="X32">
        <f t="shared" si="16"/>
        <v>1.8552843759641967E-2</v>
      </c>
      <c r="Y32">
        <f t="shared" si="17"/>
        <v>6.0274807613597738E-3</v>
      </c>
      <c r="Z32">
        <f t="shared" si="18"/>
        <v>0.57816775161497569</v>
      </c>
      <c r="AB32">
        <f t="shared" si="19"/>
        <v>28620.724527407787</v>
      </c>
      <c r="AC32">
        <f t="shared" si="2"/>
        <v>26355.214984515183</v>
      </c>
      <c r="AE32">
        <f t="shared" si="3"/>
        <v>0</v>
      </c>
      <c r="AF32">
        <f t="shared" si="4"/>
        <v>0</v>
      </c>
      <c r="AG32">
        <f t="shared" si="4"/>
        <v>-14.454193790374392</v>
      </c>
      <c r="AH32">
        <f t="shared" si="5"/>
        <v>-37105.687519283936</v>
      </c>
      <c r="AI32">
        <f t="shared" si="6"/>
        <v>-37120.141713074314</v>
      </c>
      <c r="AJ32">
        <f t="shared" si="7"/>
        <v>2265.5095428926033</v>
      </c>
      <c r="AK32">
        <f t="shared" si="22"/>
        <v>2003.4507169185454</v>
      </c>
      <c r="AL32">
        <f t="shared" si="8"/>
        <v>-32851.181453263162</v>
      </c>
      <c r="AN32">
        <f t="shared" si="9"/>
        <v>0</v>
      </c>
      <c r="AO32">
        <f t="shared" si="9"/>
        <v>0</v>
      </c>
      <c r="AP32">
        <f t="shared" si="9"/>
        <v>-1.3821830330143414</v>
      </c>
      <c r="AQ32">
        <f t="shared" si="9"/>
        <v>-3548.2332990194282</v>
      </c>
      <c r="AR32">
        <f t="shared" si="9"/>
        <v>-3549.615482052443</v>
      </c>
      <c r="AS32">
        <f t="shared" si="9"/>
        <v>216.63946787564998</v>
      </c>
      <c r="AT32">
        <f t="shared" si="9"/>
        <v>191.58007901134593</v>
      </c>
      <c r="AU32">
        <f t="shared" si="9"/>
        <v>-3141.3959351654466</v>
      </c>
      <c r="AW32">
        <v>29</v>
      </c>
      <c r="AX32">
        <f>IF(Z32&gt;0, (R32*SUMPRODUCT(K32:$K$98, X32:$X$98)-K32*$AZ$3)/Z32, 0)</f>
        <v>45584.028010725408</v>
      </c>
    </row>
    <row r="33" spans="5:50" x14ac:dyDescent="0.25">
      <c r="E33">
        <v>2033</v>
      </c>
      <c r="F33" s="5">
        <v>3.5571999999999999E-2</v>
      </c>
      <c r="G33" s="5"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8.5379510726128108E-2</v>
      </c>
      <c r="L33" s="2">
        <v>30</v>
      </c>
      <c r="M33" s="6">
        <v>3.4133669999999998E-2</v>
      </c>
      <c r="Q33" s="4">
        <f t="shared" si="21"/>
        <v>25</v>
      </c>
      <c r="R33">
        <f t="shared" si="0"/>
        <v>2000000</v>
      </c>
      <c r="S33">
        <f t="shared" si="1"/>
        <v>43596.181938557122</v>
      </c>
      <c r="U33">
        <f t="shared" si="13"/>
        <v>3.4133669999999998E-2</v>
      </c>
      <c r="V33">
        <f t="shared" si="14"/>
        <v>0.01</v>
      </c>
      <c r="W33">
        <f t="shared" si="15"/>
        <v>0.57816775161497569</v>
      </c>
      <c r="X33">
        <f t="shared" si="16"/>
        <v>1.9734987238267547E-2</v>
      </c>
      <c r="Y33">
        <f t="shared" si="17"/>
        <v>5.7816775161497573E-3</v>
      </c>
      <c r="Z33">
        <f t="shared" si="18"/>
        <v>0.55265108686055842</v>
      </c>
      <c r="AB33">
        <f t="shared" si="19"/>
        <v>26355.214984515183</v>
      </c>
      <c r="AC33">
        <f t="shared" si="2"/>
        <v>24093.47733131424</v>
      </c>
      <c r="AE33">
        <f t="shared" si="3"/>
        <v>0</v>
      </c>
      <c r="AF33">
        <f t="shared" si="4"/>
        <v>0</v>
      </c>
      <c r="AG33">
        <f t="shared" si="4"/>
        <v>-13.81627717151396</v>
      </c>
      <c r="AH33">
        <f t="shared" si="5"/>
        <v>-39469.974476535092</v>
      </c>
      <c r="AI33">
        <f t="shared" si="6"/>
        <v>-39483.790753706606</v>
      </c>
      <c r="AJ33">
        <f t="shared" si="7"/>
        <v>2261.7376532009439</v>
      </c>
      <c r="AK33">
        <f t="shared" si="22"/>
        <v>1844.865048916063</v>
      </c>
      <c r="AL33">
        <f t="shared" si="8"/>
        <v>-35377.188051589597</v>
      </c>
      <c r="AN33">
        <f t="shared" si="9"/>
        <v>0</v>
      </c>
      <c r="AO33">
        <f t="shared" si="9"/>
        <v>0</v>
      </c>
      <c r="AP33">
        <f t="shared" si="9"/>
        <v>-1.1796269849604351</v>
      </c>
      <c r="AQ33">
        <f t="shared" si="9"/>
        <v>-3369.9271091793303</v>
      </c>
      <c r="AR33">
        <f t="shared" si="9"/>
        <v>-3371.1067361642909</v>
      </c>
      <c r="AS33">
        <f t="shared" si="9"/>
        <v>193.10605422115779</v>
      </c>
      <c r="AT33">
        <f t="shared" si="9"/>
        <v>157.51367523218786</v>
      </c>
      <c r="AU33">
        <f t="shared" si="9"/>
        <v>-3020.487006710945</v>
      </c>
      <c r="AW33">
        <v>30</v>
      </c>
      <c r="AX33">
        <f>IF(Z33&gt;0, (R33*SUMPRODUCT(K33:$K$98, X33:$X$98)-K33*$AZ$3)/Z33, 0)</f>
        <v>43596.181938557122</v>
      </c>
    </row>
    <row r="34" spans="5:50" x14ac:dyDescent="0.25">
      <c r="E34">
        <v>2034</v>
      </c>
      <c r="F34" s="5">
        <v>3.5571999999999999E-2</v>
      </c>
      <c r="G34" s="5"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7.6231706005471522E-2</v>
      </c>
      <c r="L34" s="2">
        <v>31</v>
      </c>
      <c r="M34" s="6">
        <v>3.7867151000000002E-2</v>
      </c>
      <c r="Q34" s="4">
        <f t="shared" si="21"/>
        <v>25</v>
      </c>
      <c r="R34">
        <f t="shared" si="0"/>
        <v>2000000</v>
      </c>
      <c r="S34">
        <f t="shared" si="1"/>
        <v>41566.554917059053</v>
      </c>
      <c r="U34">
        <f t="shared" si="13"/>
        <v>3.7867151000000002E-2</v>
      </c>
      <c r="V34">
        <f t="shared" si="14"/>
        <v>0.01</v>
      </c>
      <c r="W34">
        <f t="shared" si="15"/>
        <v>0.55265108686055842</v>
      </c>
      <c r="X34">
        <f t="shared" si="16"/>
        <v>2.0927322156462883E-2</v>
      </c>
      <c r="Y34">
        <f t="shared" si="17"/>
        <v>5.5265108686055843E-3</v>
      </c>
      <c r="Z34">
        <f t="shared" si="18"/>
        <v>0.52619725383548999</v>
      </c>
      <c r="AB34">
        <f t="shared" si="19"/>
        <v>24093.47733131424</v>
      </c>
      <c r="AC34">
        <f t="shared" si="2"/>
        <v>21872.207048758555</v>
      </c>
      <c r="AE34">
        <f t="shared" si="3"/>
        <v>0</v>
      </c>
      <c r="AF34">
        <f t="shared" si="4"/>
        <v>0</v>
      </c>
      <c r="AG34">
        <f t="shared" si="4"/>
        <v>-13.154931345887249</v>
      </c>
      <c r="AH34">
        <f t="shared" si="5"/>
        <v>-41854.644312925768</v>
      </c>
      <c r="AI34">
        <f t="shared" si="6"/>
        <v>-41867.799244271657</v>
      </c>
      <c r="AJ34">
        <f t="shared" si="7"/>
        <v>2221.2702825556844</v>
      </c>
      <c r="AK34">
        <f t="shared" si="22"/>
        <v>1686.5434131919969</v>
      </c>
      <c r="AL34">
        <f t="shared" si="8"/>
        <v>-37959.985548523975</v>
      </c>
      <c r="AN34">
        <f t="shared" si="9"/>
        <v>0</v>
      </c>
      <c r="AO34">
        <f t="shared" si="9"/>
        <v>0</v>
      </c>
      <c r="AP34">
        <f t="shared" si="9"/>
        <v>-1.0028228588818386</v>
      </c>
      <c r="AQ34">
        <f t="shared" si="9"/>
        <v>-3190.6509402265378</v>
      </c>
      <c r="AR34">
        <f t="shared" si="9"/>
        <v>-3191.6537630854195</v>
      </c>
      <c r="AS34">
        <f t="shared" si="9"/>
        <v>169.33122313847559</v>
      </c>
      <c r="AT34">
        <f t="shared" si="9"/>
        <v>128.56808163991678</v>
      </c>
      <c r="AU34">
        <f t="shared" ref="AU34:AU89" si="23">AL34*$K34</f>
        <v>-2893.7544583070271</v>
      </c>
      <c r="AW34">
        <v>31</v>
      </c>
      <c r="AX34">
        <f>IF(Z34&gt;0, (R34*SUMPRODUCT(K34:$K$98, X34:$X$98)-K34*$AZ$3)/Z34, 0)</f>
        <v>41566.554917059053</v>
      </c>
    </row>
    <row r="35" spans="5:50" x14ac:dyDescent="0.25">
      <c r="E35">
        <v>2035</v>
      </c>
      <c r="F35" s="5">
        <v>3.5571999999999999E-2</v>
      </c>
      <c r="G35" s="5"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6.8064023219171002E-2</v>
      </c>
      <c r="L35" s="2">
        <v>32</v>
      </c>
      <c r="M35" s="6">
        <v>4.2172894000000002E-2</v>
      </c>
      <c r="Q35" s="4">
        <f t="shared" si="21"/>
        <v>25</v>
      </c>
      <c r="R35">
        <f t="shared" si="0"/>
        <v>2000000</v>
      </c>
      <c r="S35">
        <f t="shared" si="1"/>
        <v>39513.541534779899</v>
      </c>
      <c r="U35">
        <f t="shared" si="13"/>
        <v>4.2172894000000002E-2</v>
      </c>
      <c r="V35">
        <f t="shared" si="14"/>
        <v>0.01</v>
      </c>
      <c r="W35">
        <f t="shared" si="15"/>
        <v>0.52619725383548999</v>
      </c>
      <c r="X35">
        <f t="shared" si="16"/>
        <v>2.2191261009095214E-2</v>
      </c>
      <c r="Y35">
        <f t="shared" si="17"/>
        <v>5.2619725383548999E-3</v>
      </c>
      <c r="Z35">
        <f t="shared" si="18"/>
        <v>0.49874402028803988</v>
      </c>
      <c r="AB35">
        <f t="shared" si="19"/>
        <v>21872.207048758555</v>
      </c>
      <c r="AC35">
        <f t="shared" si="2"/>
        <v>19707.142560874574</v>
      </c>
      <c r="AE35">
        <f t="shared" si="3"/>
        <v>0</v>
      </c>
      <c r="AF35">
        <f t="shared" ref="AF35:AG66" si="24">-$Z35*P35</f>
        <v>0</v>
      </c>
      <c r="AG35">
        <f t="shared" si="24"/>
        <v>-12.468600507200996</v>
      </c>
      <c r="AH35">
        <f t="shared" si="5"/>
        <v>-44382.52201819043</v>
      </c>
      <c r="AI35">
        <f t="shared" ref="AI35:AI66" si="25">SUM(AE35:AH35)</f>
        <v>-44394.99061869763</v>
      </c>
      <c r="AJ35">
        <f t="shared" si="7"/>
        <v>2165.0644878839812</v>
      </c>
      <c r="AK35">
        <f t="shared" si="22"/>
        <v>1531.054493413099</v>
      </c>
      <c r="AL35">
        <f t="shared" ref="AL35:AL89" si="26">SUM(AI35:AK35)</f>
        <v>-40698.871637400553</v>
      </c>
      <c r="AN35">
        <f t="shared" ref="AN35:AT66" si="27">AE35*$K35</f>
        <v>0</v>
      </c>
      <c r="AO35">
        <f t="shared" si="27"/>
        <v>0</v>
      </c>
      <c r="AP35">
        <f t="shared" si="27"/>
        <v>-0.84866311443269593</v>
      </c>
      <c r="AQ35">
        <f t="shared" si="27"/>
        <v>-3020.8530091714815</v>
      </c>
      <c r="AR35">
        <f t="shared" si="27"/>
        <v>-3021.7016722859144</v>
      </c>
      <c r="AS35">
        <f t="shared" si="27"/>
        <v>147.36299957433786</v>
      </c>
      <c r="AT35">
        <f t="shared" si="27"/>
        <v>104.20972858948527</v>
      </c>
      <c r="AU35">
        <f t="shared" si="23"/>
        <v>-2770.1289441220915</v>
      </c>
      <c r="AW35">
        <v>32</v>
      </c>
      <c r="AX35">
        <f>IF(Z35&gt;0, (R35*SUMPRODUCT(K35:$K$98, X35:$X$98)-K35*$AZ$3)/Z35, 0)</f>
        <v>39513.541534779899</v>
      </c>
    </row>
    <row r="36" spans="5:50" x14ac:dyDescent="0.25">
      <c r="E36">
        <v>2036</v>
      </c>
      <c r="F36" s="5">
        <v>3.5571999999999999E-2</v>
      </c>
      <c r="G36" s="5"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6.0771449302831244E-2</v>
      </c>
      <c r="L36" s="2">
        <v>33</v>
      </c>
      <c r="M36" s="6">
        <v>4.6777600000000003E-2</v>
      </c>
      <c r="Q36" s="4">
        <f t="shared" si="21"/>
        <v>25</v>
      </c>
      <c r="R36">
        <f t="shared" si="0"/>
        <v>2000000</v>
      </c>
      <c r="S36">
        <f t="shared" si="1"/>
        <v>37417.089707672341</v>
      </c>
      <c r="U36">
        <f t="shared" si="13"/>
        <v>4.6777600000000003E-2</v>
      </c>
      <c r="V36">
        <f t="shared" si="14"/>
        <v>0.01</v>
      </c>
      <c r="W36">
        <f t="shared" si="15"/>
        <v>0.49874402028803988</v>
      </c>
      <c r="X36">
        <f t="shared" si="16"/>
        <v>2.3330048283425817E-2</v>
      </c>
      <c r="Y36">
        <f t="shared" si="17"/>
        <v>4.9874402028803992E-3</v>
      </c>
      <c r="Z36">
        <f t="shared" si="18"/>
        <v>0.47042653180173366</v>
      </c>
      <c r="AB36">
        <f t="shared" si="19"/>
        <v>19707.142560874574</v>
      </c>
      <c r="AC36">
        <f t="shared" si="2"/>
        <v>17601.991741294645</v>
      </c>
      <c r="AE36">
        <f t="shared" si="3"/>
        <v>0</v>
      </c>
      <c r="AF36">
        <f t="shared" si="24"/>
        <v>0</v>
      </c>
      <c r="AG36">
        <f t="shared" si="24"/>
        <v>-11.760663295043342</v>
      </c>
      <c r="AH36">
        <f t="shared" si="5"/>
        <v>-46660.096566851636</v>
      </c>
      <c r="AI36">
        <f t="shared" si="25"/>
        <v>-46671.857230146677</v>
      </c>
      <c r="AJ36">
        <f t="shared" si="7"/>
        <v>2105.1508195799288</v>
      </c>
      <c r="AK36">
        <f t="shared" si="22"/>
        <v>1379.4999792612202</v>
      </c>
      <c r="AL36">
        <f t="shared" si="26"/>
        <v>-43187.206431305531</v>
      </c>
      <c r="AN36">
        <f t="shared" si="27"/>
        <v>0</v>
      </c>
      <c r="AO36">
        <f t="shared" si="27"/>
        <v>0</v>
      </c>
      <c r="AP36">
        <f t="shared" si="27"/>
        <v>-0.71471255320239468</v>
      </c>
      <c r="AQ36">
        <f t="shared" si="27"/>
        <v>-2835.6016929776342</v>
      </c>
      <c r="AR36">
        <f t="shared" si="27"/>
        <v>-2836.3164055308366</v>
      </c>
      <c r="AS36">
        <f t="shared" si="27"/>
        <v>127.93306630691529</v>
      </c>
      <c r="AT36">
        <f t="shared" si="27"/>
        <v>83.834213052929996</v>
      </c>
      <c r="AU36">
        <f t="shared" si="23"/>
        <v>-2624.5491261709917</v>
      </c>
      <c r="AW36">
        <v>33</v>
      </c>
      <c r="AX36">
        <f>IF(Z36&gt;0, (R36*SUMPRODUCT(K36:$K$98, X36:$X$98)-K36*$AZ$3)/Z36, 0)</f>
        <v>37417.089707672341</v>
      </c>
    </row>
    <row r="37" spans="5:50" x14ac:dyDescent="0.25">
      <c r="E37">
        <v>2037</v>
      </c>
      <c r="F37" s="5">
        <v>3.5571999999999999E-2</v>
      </c>
      <c r="G37" s="5"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5.4260222591813609E-2</v>
      </c>
      <c r="L37" s="2">
        <v>34</v>
      </c>
      <c r="M37" s="6">
        <v>5.1668436999999998E-2</v>
      </c>
      <c r="Q37" s="4">
        <f t="shared" si="21"/>
        <v>25</v>
      </c>
      <c r="R37">
        <f t="shared" si="0"/>
        <v>2000000</v>
      </c>
      <c r="S37">
        <f t="shared" si="1"/>
        <v>35304.517891749412</v>
      </c>
      <c r="U37">
        <f t="shared" si="13"/>
        <v>5.1668436999999998E-2</v>
      </c>
      <c r="V37">
        <f t="shared" si="14"/>
        <v>0.01</v>
      </c>
      <c r="W37">
        <f t="shared" si="15"/>
        <v>0.47042653180173366</v>
      </c>
      <c r="X37">
        <f t="shared" si="16"/>
        <v>2.430620362152637E-2</v>
      </c>
      <c r="Y37">
        <f t="shared" si="17"/>
        <v>4.7042653180173364E-3</v>
      </c>
      <c r="Z37">
        <f t="shared" si="18"/>
        <v>0.44141606286218998</v>
      </c>
      <c r="AB37">
        <f t="shared" si="19"/>
        <v>17601.991741294645</v>
      </c>
      <c r="AC37">
        <f t="shared" si="2"/>
        <v>15583.98128902377</v>
      </c>
      <c r="AE37">
        <f t="shared" si="3"/>
        <v>0</v>
      </c>
      <c r="AF37">
        <f t="shared" si="24"/>
        <v>0</v>
      </c>
      <c r="AG37">
        <f t="shared" si="24"/>
        <v>-11.03540157155475</v>
      </c>
      <c r="AH37">
        <f t="shared" si="5"/>
        <v>-48612.407243052738</v>
      </c>
      <c r="AI37">
        <f t="shared" si="25"/>
        <v>-48623.442644624294</v>
      </c>
      <c r="AJ37">
        <f t="shared" si="7"/>
        <v>2018.0104522708752</v>
      </c>
      <c r="AK37">
        <f t="shared" si="22"/>
        <v>1232.1394218906253</v>
      </c>
      <c r="AL37">
        <f t="shared" si="26"/>
        <v>-45373.292770462787</v>
      </c>
      <c r="AN37">
        <f t="shared" si="27"/>
        <v>0</v>
      </c>
      <c r="AO37">
        <f t="shared" si="27"/>
        <v>0</v>
      </c>
      <c r="AP37">
        <f t="shared" si="27"/>
        <v>-0.59878334566261049</v>
      </c>
      <c r="AQ37">
        <f t="shared" si="27"/>
        <v>-2637.7200377319336</v>
      </c>
      <c r="AR37">
        <f t="shared" si="27"/>
        <v>-2638.3188210775966</v>
      </c>
      <c r="AS37">
        <f t="shared" si="27"/>
        <v>109.49769633282415</v>
      </c>
      <c r="AT37">
        <f t="shared" si="27"/>
        <v>66.856159295933864</v>
      </c>
      <c r="AU37">
        <f t="shared" si="23"/>
        <v>-2461.964965448838</v>
      </c>
      <c r="AW37">
        <v>34</v>
      </c>
      <c r="AX37">
        <f>IF(Z37&gt;0, (R37*SUMPRODUCT(K37:$K$98, X37:$X$98)-K37*$AZ$3)/Z37, 0)</f>
        <v>35304.517891749412</v>
      </c>
    </row>
    <row r="38" spans="5:50" x14ac:dyDescent="0.25">
      <c r="E38">
        <v>2038</v>
      </c>
      <c r="F38" s="5">
        <v>3.5571999999999999E-2</v>
      </c>
      <c r="G38" s="5"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4.8446627314119292E-2</v>
      </c>
      <c r="L38" s="2">
        <v>35</v>
      </c>
      <c r="M38" s="6">
        <v>5.7177164000000003E-2</v>
      </c>
      <c r="Q38" s="4">
        <f t="shared" si="21"/>
        <v>25</v>
      </c>
      <c r="R38">
        <f t="shared" si="0"/>
        <v>2000000</v>
      </c>
      <c r="S38">
        <f t="shared" si="1"/>
        <v>33213.897253278999</v>
      </c>
      <c r="U38">
        <f t="shared" si="13"/>
        <v>5.7177164000000003E-2</v>
      </c>
      <c r="V38">
        <f t="shared" si="14"/>
        <v>0.01</v>
      </c>
      <c r="W38">
        <f t="shared" si="15"/>
        <v>0.44141606286218998</v>
      </c>
      <c r="X38">
        <f t="shared" si="16"/>
        <v>2.5238918618505746E-2</v>
      </c>
      <c r="Y38">
        <f t="shared" si="17"/>
        <v>4.4141606286218996E-3</v>
      </c>
      <c r="Z38">
        <f t="shared" si="18"/>
        <v>0.41176298361506236</v>
      </c>
      <c r="AB38">
        <f t="shared" si="19"/>
        <v>15583.98128902377</v>
      </c>
      <c r="AC38">
        <f t="shared" si="2"/>
        <v>13676.253430494286</v>
      </c>
      <c r="AE38">
        <f t="shared" si="3"/>
        <v>0</v>
      </c>
      <c r="AF38">
        <f t="shared" si="24"/>
        <v>0</v>
      </c>
      <c r="AG38">
        <f t="shared" si="24"/>
        <v>-10.294074590376558</v>
      </c>
      <c r="AH38">
        <f t="shared" si="5"/>
        <v>-50477.837237011488</v>
      </c>
      <c r="AI38">
        <f t="shared" si="25"/>
        <v>-50488.131311601865</v>
      </c>
      <c r="AJ38">
        <f t="shared" si="7"/>
        <v>1907.7278585294844</v>
      </c>
      <c r="AK38">
        <f t="shared" si="22"/>
        <v>1090.878690231664</v>
      </c>
      <c r="AL38">
        <f t="shared" si="26"/>
        <v>-47489.524762840716</v>
      </c>
      <c r="AN38">
        <f t="shared" si="27"/>
        <v>0</v>
      </c>
      <c r="AO38">
        <f t="shared" si="27"/>
        <v>0</v>
      </c>
      <c r="AP38">
        <f t="shared" si="27"/>
        <v>-0.49871319522371832</v>
      </c>
      <c r="AQ38">
        <f t="shared" si="27"/>
        <v>-2445.4809682442688</v>
      </c>
      <c r="AR38">
        <f t="shared" si="27"/>
        <v>-2445.9796814394922</v>
      </c>
      <c r="AS38">
        <f t="shared" si="27"/>
        <v>92.422980578940823</v>
      </c>
      <c r="AT38">
        <f t="shared" si="27"/>
        <v>52.849393350568015</v>
      </c>
      <c r="AU38">
        <f t="shared" si="23"/>
        <v>-2300.7073075099834</v>
      </c>
      <c r="AW38">
        <v>35</v>
      </c>
      <c r="AX38">
        <f>IF(Z38&gt;0, (R38*SUMPRODUCT(K38:$K$98, X38:$X$98)-K38*$AZ$3)/Z38, 0)</f>
        <v>33213.897253278999</v>
      </c>
    </row>
    <row r="39" spans="5:50" x14ac:dyDescent="0.25">
      <c r="E39">
        <v>2039</v>
      </c>
      <c r="F39" s="5">
        <v>3.5571999999999999E-2</v>
      </c>
      <c r="G39" s="5"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4.3255917244749365E-2</v>
      </c>
      <c r="L39" s="2">
        <v>36</v>
      </c>
      <c r="M39" s="6">
        <v>6.3388860000000005E-2</v>
      </c>
      <c r="Q39" s="4">
        <f t="shared" si="21"/>
        <v>25</v>
      </c>
      <c r="R39">
        <f t="shared" si="0"/>
        <v>2000000</v>
      </c>
      <c r="S39">
        <f t="shared" si="1"/>
        <v>31143.317604980155</v>
      </c>
      <c r="U39">
        <f t="shared" si="13"/>
        <v>6.3388860000000005E-2</v>
      </c>
      <c r="V39">
        <f t="shared" si="14"/>
        <v>0.01</v>
      </c>
      <c r="W39">
        <f t="shared" si="15"/>
        <v>0.41176298361506236</v>
      </c>
      <c r="X39">
        <f t="shared" si="16"/>
        <v>2.6101186121557485E-2</v>
      </c>
      <c r="Y39">
        <f t="shared" si="17"/>
        <v>4.1176298361506238E-3</v>
      </c>
      <c r="Z39">
        <f t="shared" si="18"/>
        <v>0.38154416765735427</v>
      </c>
      <c r="AB39">
        <f t="shared" si="19"/>
        <v>13676.253430494286</v>
      </c>
      <c r="AC39">
        <f t="shared" si="2"/>
        <v>11882.551193680782</v>
      </c>
      <c r="AE39">
        <f t="shared" si="3"/>
        <v>0</v>
      </c>
      <c r="AF39">
        <f t="shared" si="24"/>
        <v>0</v>
      </c>
      <c r="AG39">
        <f t="shared" si="24"/>
        <v>-9.5386041914338566</v>
      </c>
      <c r="AH39">
        <f t="shared" si="5"/>
        <v>-52202.372243114973</v>
      </c>
      <c r="AI39">
        <f t="shared" si="25"/>
        <v>-52211.910847306404</v>
      </c>
      <c r="AJ39">
        <f t="shared" si="7"/>
        <v>1793.702236813504</v>
      </c>
      <c r="AK39">
        <f t="shared" si="22"/>
        <v>957.33774013460004</v>
      </c>
      <c r="AL39">
        <f t="shared" si="26"/>
        <v>-49460.870870358303</v>
      </c>
      <c r="AN39">
        <f t="shared" si="27"/>
        <v>0</v>
      </c>
      <c r="AO39">
        <f t="shared" si="27"/>
        <v>0</v>
      </c>
      <c r="AP39">
        <f t="shared" si="27"/>
        <v>-0.41260107353508235</v>
      </c>
      <c r="AQ39">
        <f t="shared" si="27"/>
        <v>-2258.0614937277824</v>
      </c>
      <c r="AR39">
        <f t="shared" si="27"/>
        <v>-2258.4740948013173</v>
      </c>
      <c r="AS39">
        <f t="shared" si="27"/>
        <v>77.588235517326751</v>
      </c>
      <c r="AT39">
        <f t="shared" si="27"/>
        <v>41.41052206253763</v>
      </c>
      <c r="AU39">
        <f t="shared" si="23"/>
        <v>-2139.4753372214532</v>
      </c>
      <c r="AW39">
        <v>36</v>
      </c>
      <c r="AX39">
        <f>IF(Z39&gt;0, (R39*SUMPRODUCT(K39:$K$98, X39:$X$98)-K39*$AZ$3)/Z39, 0)</f>
        <v>31143.317604980155</v>
      </c>
    </row>
    <row r="40" spans="5:50" x14ac:dyDescent="0.25">
      <c r="E40">
        <v>2040</v>
      </c>
      <c r="F40" s="5">
        <v>3.5571999999999999E-2</v>
      </c>
      <c r="G40" s="5"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3.8621354682811929E-2</v>
      </c>
      <c r="L40" s="2">
        <v>37</v>
      </c>
      <c r="M40" s="6">
        <v>7.0498397000000004E-2</v>
      </c>
      <c r="Q40" s="4">
        <f t="shared" si="21"/>
        <v>25</v>
      </c>
      <c r="R40">
        <f t="shared" si="0"/>
        <v>2000000</v>
      </c>
      <c r="S40">
        <f t="shared" si="1"/>
        <v>29092.213358817458</v>
      </c>
      <c r="U40">
        <f t="shared" si="13"/>
        <v>7.0498397000000004E-2</v>
      </c>
      <c r="V40">
        <f t="shared" si="14"/>
        <v>0.01</v>
      </c>
      <c r="W40">
        <f t="shared" si="15"/>
        <v>0.38154416765735427</v>
      </c>
      <c r="X40">
        <f t="shared" si="16"/>
        <v>2.6898252204542724E-2</v>
      </c>
      <c r="Y40">
        <f t="shared" si="17"/>
        <v>3.815441676573543E-3</v>
      </c>
      <c r="Z40">
        <f t="shared" si="18"/>
        <v>0.35083047377623799</v>
      </c>
      <c r="AB40">
        <f t="shared" si="19"/>
        <v>11882.551193680782</v>
      </c>
      <c r="AC40">
        <f t="shared" si="2"/>
        <v>10206.434995873329</v>
      </c>
      <c r="AE40">
        <f t="shared" si="3"/>
        <v>0</v>
      </c>
      <c r="AF40">
        <f t="shared" si="24"/>
        <v>0</v>
      </c>
      <c r="AG40">
        <f t="shared" si="24"/>
        <v>-8.7707618444059499</v>
      </c>
      <c r="AH40">
        <f t="shared" si="5"/>
        <v>-53796.50440908545</v>
      </c>
      <c r="AI40">
        <f t="shared" si="25"/>
        <v>-53805.275170929854</v>
      </c>
      <c r="AJ40">
        <f t="shared" si="7"/>
        <v>1676.1161978074524</v>
      </c>
      <c r="AK40">
        <f t="shared" si="22"/>
        <v>831.77858355765477</v>
      </c>
      <c r="AL40">
        <f t="shared" si="26"/>
        <v>-51297.380389564743</v>
      </c>
      <c r="AN40">
        <f t="shared" si="27"/>
        <v>0</v>
      </c>
      <c r="AO40">
        <f t="shared" si="27"/>
        <v>0</v>
      </c>
      <c r="AP40">
        <f t="shared" si="27"/>
        <v>-0.33873870403127593</v>
      </c>
      <c r="AQ40">
        <f t="shared" si="27"/>
        <v>-2077.693877478745</v>
      </c>
      <c r="AR40">
        <f t="shared" si="27"/>
        <v>-2078.0326161827761</v>
      </c>
      <c r="AS40">
        <f t="shared" si="27"/>
        <v>64.733878165127777</v>
      </c>
      <c r="AT40">
        <f t="shared" si="27"/>
        <v>32.1244156931471</v>
      </c>
      <c r="AU40">
        <f t="shared" si="23"/>
        <v>-1981.1743223245012</v>
      </c>
      <c r="AW40">
        <v>37</v>
      </c>
      <c r="AX40">
        <f>IF(Z40&gt;0, (R40*SUMPRODUCT(K40:$K$98, X40:$X$98)-K40*$AZ$3)/Z40, 0)</f>
        <v>29092.213358817458</v>
      </c>
    </row>
    <row r="41" spans="5:50" x14ac:dyDescent="0.25">
      <c r="E41">
        <v>2041</v>
      </c>
      <c r="F41" s="5">
        <v>3.5571999999999999E-2</v>
      </c>
      <c r="G41" s="5"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3.4483352395367789E-2</v>
      </c>
      <c r="L41" s="2">
        <v>38</v>
      </c>
      <c r="M41" s="6">
        <v>7.8701599999999997E-2</v>
      </c>
      <c r="Q41" s="4">
        <f t="shared" si="21"/>
        <v>25</v>
      </c>
      <c r="R41">
        <f t="shared" si="0"/>
        <v>2000000</v>
      </c>
      <c r="S41">
        <f t="shared" si="1"/>
        <v>27050.456148174326</v>
      </c>
      <c r="U41">
        <f t="shared" si="13"/>
        <v>7.8701599999999997E-2</v>
      </c>
      <c r="V41">
        <f t="shared" si="14"/>
        <v>0.01</v>
      </c>
      <c r="W41">
        <f t="shared" si="15"/>
        <v>0.35083047377623799</v>
      </c>
      <c r="X41">
        <f t="shared" si="16"/>
        <v>2.7610919614947972E-2</v>
      </c>
      <c r="Y41">
        <f t="shared" si="17"/>
        <v>3.5083047377623801E-3</v>
      </c>
      <c r="Z41">
        <f t="shared" si="18"/>
        <v>0.31971124942352763</v>
      </c>
      <c r="AB41">
        <f t="shared" si="19"/>
        <v>10206.434995873329</v>
      </c>
      <c r="AC41">
        <f t="shared" si="2"/>
        <v>8648.3351326091579</v>
      </c>
      <c r="AE41">
        <f t="shared" si="3"/>
        <v>0</v>
      </c>
      <c r="AF41">
        <f t="shared" si="24"/>
        <v>0</v>
      </c>
      <c r="AG41">
        <f t="shared" si="24"/>
        <v>-7.9927812355881906</v>
      </c>
      <c r="AH41">
        <f t="shared" si="5"/>
        <v>-55221.839229895944</v>
      </c>
      <c r="AI41">
        <f t="shared" si="25"/>
        <v>-55229.832011131533</v>
      </c>
      <c r="AJ41">
        <f t="shared" si="7"/>
        <v>1558.0998632641713</v>
      </c>
      <c r="AK41">
        <f t="shared" si="22"/>
        <v>714.45044971113316</v>
      </c>
      <c r="AL41">
        <f t="shared" si="26"/>
        <v>-52957.281698156228</v>
      </c>
      <c r="AN41">
        <f t="shared" si="27"/>
        <v>0</v>
      </c>
      <c r="AO41">
        <f t="shared" si="27"/>
        <v>0</v>
      </c>
      <c r="AP41">
        <f t="shared" si="27"/>
        <v>-0.27561789196587078</v>
      </c>
      <c r="AQ41">
        <f t="shared" si="27"/>
        <v>-1904.2341420848472</v>
      </c>
      <c r="AR41">
        <f t="shared" si="27"/>
        <v>-1904.5097599768133</v>
      </c>
      <c r="AS41">
        <f t="shared" si="27"/>
        <v>53.728506652112785</v>
      </c>
      <c r="AT41">
        <f t="shared" si="27"/>
        <v>24.636646626417999</v>
      </c>
      <c r="AU41">
        <f t="shared" si="23"/>
        <v>-1826.1446066982824</v>
      </c>
      <c r="AW41">
        <v>38</v>
      </c>
      <c r="AX41">
        <f>IF(Z41&gt;0, (R41*SUMPRODUCT(K41:$K$98, X41:$X$98)-K41*$AZ$3)/Z41, 0)</f>
        <v>27050.456148174326</v>
      </c>
    </row>
    <row r="42" spans="5:50" x14ac:dyDescent="0.25">
      <c r="E42">
        <v>2042</v>
      </c>
      <c r="F42" s="5">
        <v>3.5571999999999999E-2</v>
      </c>
      <c r="G42" s="5"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3.0788707495864095E-2</v>
      </c>
      <c r="L42" s="2">
        <v>39</v>
      </c>
      <c r="M42" s="6">
        <v>8.8159118999999994E-2</v>
      </c>
      <c r="Q42" s="4">
        <f t="shared" si="21"/>
        <v>25</v>
      </c>
      <c r="R42">
        <f t="shared" si="0"/>
        <v>2000000</v>
      </c>
      <c r="S42">
        <f t="shared" si="1"/>
        <v>24999.331826286056</v>
      </c>
      <c r="U42">
        <f t="shared" si="13"/>
        <v>8.8159118999999994E-2</v>
      </c>
      <c r="V42">
        <f t="shared" si="14"/>
        <v>0.01</v>
      </c>
      <c r="W42">
        <f t="shared" si="15"/>
        <v>0.31971124942352763</v>
      </c>
      <c r="X42">
        <f t="shared" si="16"/>
        <v>2.8185462083567453E-2</v>
      </c>
      <c r="Y42">
        <f t="shared" si="17"/>
        <v>3.1971124942352762E-3</v>
      </c>
      <c r="Z42">
        <f t="shared" si="18"/>
        <v>0.28832867484572489</v>
      </c>
      <c r="AB42">
        <f t="shared" si="19"/>
        <v>8648.3351326091579</v>
      </c>
      <c r="AC42">
        <f t="shared" si="2"/>
        <v>7208.0242175016137</v>
      </c>
      <c r="AE42">
        <f t="shared" si="3"/>
        <v>0</v>
      </c>
      <c r="AF42">
        <f t="shared" si="24"/>
        <v>0</v>
      </c>
      <c r="AG42">
        <f t="shared" si="24"/>
        <v>-7.2082168711431223</v>
      </c>
      <c r="AH42">
        <f t="shared" si="5"/>
        <v>-56370.924167134908</v>
      </c>
      <c r="AI42">
        <f t="shared" si="25"/>
        <v>-56378.13238400605</v>
      </c>
      <c r="AJ42">
        <f t="shared" si="7"/>
        <v>1440.3109151075441</v>
      </c>
      <c r="AK42">
        <f t="shared" si="22"/>
        <v>605.38345928264107</v>
      </c>
      <c r="AL42">
        <f t="shared" si="26"/>
        <v>-54332.438009615864</v>
      </c>
      <c r="AN42">
        <f t="shared" si="27"/>
        <v>0</v>
      </c>
      <c r="AO42">
        <f t="shared" si="27"/>
        <v>0</v>
      </c>
      <c r="AP42">
        <f t="shared" si="27"/>
        <v>-0.22193168081237827</v>
      </c>
      <c r="AQ42">
        <f t="shared" si="27"/>
        <v>-1735.587895453453</v>
      </c>
      <c r="AR42">
        <f t="shared" si="27"/>
        <v>-1735.8098271342653</v>
      </c>
      <c r="AS42">
        <f t="shared" si="27"/>
        <v>44.345311468346516</v>
      </c>
      <c r="AT42">
        <f t="shared" si="27"/>
        <v>18.638974250687586</v>
      </c>
      <c r="AU42">
        <f t="shared" si="23"/>
        <v>-1672.8255414152311</v>
      </c>
      <c r="AW42">
        <v>39</v>
      </c>
      <c r="AX42">
        <f>IF(Z42&gt;0, (R42*SUMPRODUCT(K42:$K$98, X42:$X$98)-K42*$AZ$3)/Z42, 0)</f>
        <v>24999.331826286056</v>
      </c>
    </row>
    <row r="43" spans="5:50" x14ac:dyDescent="0.25">
      <c r="E43">
        <v>2043</v>
      </c>
      <c r="F43" s="5">
        <v>3.5571999999999999E-2</v>
      </c>
      <c r="G43" s="5"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2.7489917407021513E-2</v>
      </c>
      <c r="L43" s="2">
        <v>40</v>
      </c>
      <c r="M43" s="6">
        <v>9.9426106E-2</v>
      </c>
      <c r="Q43" s="4">
        <f t="shared" si="21"/>
        <v>25</v>
      </c>
      <c r="R43">
        <f t="shared" si="0"/>
        <v>2000000</v>
      </c>
      <c r="S43">
        <f t="shared" si="1"/>
        <v>22925.070301910717</v>
      </c>
      <c r="U43">
        <f t="shared" si="13"/>
        <v>9.9426106E-2</v>
      </c>
      <c r="V43">
        <f t="shared" si="14"/>
        <v>0.01</v>
      </c>
      <c r="W43">
        <f t="shared" si="15"/>
        <v>0.28832867484572489</v>
      </c>
      <c r="X43">
        <f t="shared" si="16"/>
        <v>2.8667397388050575E-2</v>
      </c>
      <c r="Y43">
        <f t="shared" si="17"/>
        <v>2.883286748457249E-3</v>
      </c>
      <c r="Z43">
        <f t="shared" si="18"/>
        <v>0.25677799070921709</v>
      </c>
      <c r="AB43">
        <f t="shared" si="19"/>
        <v>7208.0242175016137</v>
      </c>
      <c r="AC43">
        <f t="shared" si="2"/>
        <v>5886.6534889921786</v>
      </c>
      <c r="AE43">
        <f t="shared" si="3"/>
        <v>0</v>
      </c>
      <c r="AF43">
        <f t="shared" si="24"/>
        <v>0</v>
      </c>
      <c r="AG43">
        <f t="shared" si="24"/>
        <v>-6.419449767730427</v>
      </c>
      <c r="AH43">
        <f t="shared" si="5"/>
        <v>-57334.794776101153</v>
      </c>
      <c r="AI43">
        <f t="shared" si="25"/>
        <v>-57341.214225868884</v>
      </c>
      <c r="AJ43">
        <f t="shared" si="7"/>
        <v>1321.3707285094351</v>
      </c>
      <c r="AK43">
        <f t="shared" si="22"/>
        <v>504.561695225113</v>
      </c>
      <c r="AL43">
        <f t="shared" si="26"/>
        <v>-55515.281802134334</v>
      </c>
      <c r="AN43">
        <f t="shared" si="27"/>
        <v>0</v>
      </c>
      <c r="AO43">
        <f t="shared" si="27"/>
        <v>0</v>
      </c>
      <c r="AP43">
        <f t="shared" si="27"/>
        <v>-0.17647014391343288</v>
      </c>
      <c r="AQ43">
        <f t="shared" si="27"/>
        <v>-1576.1287729435492</v>
      </c>
      <c r="AR43">
        <f t="shared" si="27"/>
        <v>-1576.3052430874627</v>
      </c>
      <c r="AS43">
        <f t="shared" si="27"/>
        <v>36.324372190780217</v>
      </c>
      <c r="AT43">
        <f t="shared" si="27"/>
        <v>13.870359328485117</v>
      </c>
      <c r="AU43">
        <f t="shared" si="23"/>
        <v>-1526.1105115681974</v>
      </c>
      <c r="AW43">
        <v>40</v>
      </c>
      <c r="AX43">
        <f>IF(Z43&gt;0, (R43*SUMPRODUCT(K43:$K$98, X43:$X$98)-K43*$AZ$3)/Z43, 0)</f>
        <v>22925.070301910717</v>
      </c>
    </row>
    <row r="44" spans="5:50" x14ac:dyDescent="0.25">
      <c r="E44">
        <v>2044</v>
      </c>
      <c r="F44" s="5">
        <v>3.5571999999999999E-2</v>
      </c>
      <c r="G44" s="5"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2.4544569113412063E-2</v>
      </c>
      <c r="L44" s="2">
        <v>41</v>
      </c>
      <c r="M44" s="6">
        <v>0.112419382</v>
      </c>
      <c r="Q44" s="4">
        <f t="shared" si="21"/>
        <v>25</v>
      </c>
      <c r="R44">
        <f t="shared" si="0"/>
        <v>2000000</v>
      </c>
      <c r="S44">
        <f t="shared" si="1"/>
        <v>20769.908176377055</v>
      </c>
      <c r="U44">
        <f t="shared" si="13"/>
        <v>0.112419382</v>
      </c>
      <c r="V44">
        <f t="shared" si="14"/>
        <v>0.01</v>
      </c>
      <c r="W44">
        <f t="shared" si="15"/>
        <v>0.25677799070921709</v>
      </c>
      <c r="X44">
        <f t="shared" si="16"/>
        <v>2.8866823026731925E-2</v>
      </c>
      <c r="Y44">
        <f t="shared" si="17"/>
        <v>2.567779907092171E-3</v>
      </c>
      <c r="Z44">
        <f t="shared" si="18"/>
        <v>0.22534338777539298</v>
      </c>
      <c r="AB44">
        <f t="shared" si="19"/>
        <v>5886.6534889921786</v>
      </c>
      <c r="AC44">
        <f t="shared" si="2"/>
        <v>4680.36147224864</v>
      </c>
      <c r="AE44">
        <f t="shared" si="3"/>
        <v>0</v>
      </c>
      <c r="AF44">
        <f t="shared" si="24"/>
        <v>0</v>
      </c>
      <c r="AG44">
        <f t="shared" si="24"/>
        <v>-5.6335846943848242</v>
      </c>
      <c r="AH44">
        <f t="shared" si="5"/>
        <v>-57733.646053463854</v>
      </c>
      <c r="AI44">
        <f t="shared" si="25"/>
        <v>-57739.279638158238</v>
      </c>
      <c r="AJ44">
        <f t="shared" si="7"/>
        <v>1206.2920167435386</v>
      </c>
      <c r="AK44">
        <f t="shared" si="22"/>
        <v>412.06574422945255</v>
      </c>
      <c r="AL44">
        <f t="shared" si="26"/>
        <v>-56120.921877185247</v>
      </c>
      <c r="AN44">
        <f t="shared" si="27"/>
        <v>0</v>
      </c>
      <c r="AO44">
        <f t="shared" si="27"/>
        <v>0</v>
      </c>
      <c r="AP44">
        <f t="shared" si="27"/>
        <v>-0.1382739088875887</v>
      </c>
      <c r="AQ44">
        <f t="shared" si="27"/>
        <v>-1417.0474657285131</v>
      </c>
      <c r="AR44">
        <f t="shared" si="27"/>
        <v>-1417.1857396374007</v>
      </c>
      <c r="AS44">
        <f t="shared" si="27"/>
        <v>29.607917775919006</v>
      </c>
      <c r="AT44">
        <f t="shared" si="27"/>
        <v>10.113976138509376</v>
      </c>
      <c r="AU44">
        <f t="shared" si="23"/>
        <v>-1377.4638457229723</v>
      </c>
      <c r="AW44">
        <v>41</v>
      </c>
      <c r="AX44">
        <f>IF(Z44&gt;0, (R44*SUMPRODUCT(K44:$K$98, X44:$X$98)-K44*$AZ$3)/Z44, 0)</f>
        <v>20769.908176377055</v>
      </c>
    </row>
    <row r="45" spans="5:50" x14ac:dyDescent="0.25">
      <c r="E45">
        <v>2045</v>
      </c>
      <c r="F45" s="5">
        <v>3.5571999999999999E-2</v>
      </c>
      <c r="G45" s="5"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2.1914793851260769E-2</v>
      </c>
      <c r="L45" s="2">
        <v>42</v>
      </c>
      <c r="M45" s="6">
        <v>0.12734142500000001</v>
      </c>
      <c r="Q45" s="4">
        <f t="shared" si="21"/>
        <v>25</v>
      </c>
      <c r="R45">
        <f t="shared" si="0"/>
        <v>2000000</v>
      </c>
      <c r="S45">
        <f t="shared" si="1"/>
        <v>18485.744903469491</v>
      </c>
      <c r="U45">
        <f t="shared" si="13"/>
        <v>0.12734142500000001</v>
      </c>
      <c r="V45">
        <f t="shared" si="14"/>
        <v>0.01</v>
      </c>
      <c r="W45">
        <f t="shared" si="15"/>
        <v>0.22534338777539298</v>
      </c>
      <c r="X45">
        <f t="shared" si="16"/>
        <v>2.8695548113646125E-2</v>
      </c>
      <c r="Y45">
        <f t="shared" si="17"/>
        <v>2.2534338777539299E-3</v>
      </c>
      <c r="Z45">
        <f t="shared" si="18"/>
        <v>0.19439440578399292</v>
      </c>
      <c r="AB45">
        <f t="shared" si="19"/>
        <v>4680.36147224864</v>
      </c>
      <c r="AC45">
        <f t="shared" si="2"/>
        <v>3593.5253959844272</v>
      </c>
      <c r="AE45">
        <f t="shared" si="3"/>
        <v>0</v>
      </c>
      <c r="AF45">
        <f t="shared" si="24"/>
        <v>0</v>
      </c>
      <c r="AG45">
        <f t="shared" si="24"/>
        <v>-4.8598601445998231</v>
      </c>
      <c r="AH45">
        <f t="shared" si="5"/>
        <v>-57391.096227292248</v>
      </c>
      <c r="AI45">
        <f t="shared" si="25"/>
        <v>-57395.956087436847</v>
      </c>
      <c r="AJ45">
        <f t="shared" si="7"/>
        <v>1086.8360762642128</v>
      </c>
      <c r="AK45">
        <f t="shared" si="22"/>
        <v>327.62530305740484</v>
      </c>
      <c r="AL45">
        <f t="shared" si="26"/>
        <v>-55981.494708115228</v>
      </c>
      <c r="AN45">
        <f t="shared" si="27"/>
        <v>0</v>
      </c>
      <c r="AO45">
        <f t="shared" si="27"/>
        <v>0</v>
      </c>
      <c r="AP45">
        <f t="shared" si="27"/>
        <v>-0.10650283321486348</v>
      </c>
      <c r="AQ45">
        <f t="shared" si="27"/>
        <v>-1257.7140427189793</v>
      </c>
      <c r="AR45">
        <f t="shared" si="27"/>
        <v>-1257.8205455521941</v>
      </c>
      <c r="AS45">
        <f t="shared" si="27"/>
        <v>23.817788561443351</v>
      </c>
      <c r="AT45">
        <f t="shared" si="27"/>
        <v>7.179840976959861</v>
      </c>
      <c r="AU45">
        <f t="shared" si="23"/>
        <v>-1226.8229160137907</v>
      </c>
      <c r="AW45">
        <v>42</v>
      </c>
      <c r="AX45">
        <f>IF(Z45&gt;0, (R45*SUMPRODUCT(K45:$K$98, X45:$X$98)-K45*$AZ$3)/Z45, 0)</f>
        <v>18485.744903469491</v>
      </c>
    </row>
    <row r="46" spans="5:50" x14ac:dyDescent="0.25">
      <c r="E46">
        <v>2046</v>
      </c>
      <c r="F46" s="5">
        <v>3.5571999999999999E-2</v>
      </c>
      <c r="G46" s="5"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1.9566780224339969E-2</v>
      </c>
      <c r="L46" s="2">
        <v>43</v>
      </c>
      <c r="M46" s="6">
        <v>0.14457818</v>
      </c>
      <c r="Q46" s="4">
        <f t="shared" si="21"/>
        <v>25</v>
      </c>
      <c r="R46">
        <f t="shared" si="0"/>
        <v>2000000</v>
      </c>
      <c r="S46">
        <f t="shared" si="1"/>
        <v>16006.806363298338</v>
      </c>
      <c r="U46">
        <f t="shared" si="13"/>
        <v>0.14457818</v>
      </c>
      <c r="V46">
        <f t="shared" si="14"/>
        <v>0.01</v>
      </c>
      <c r="W46">
        <f t="shared" si="15"/>
        <v>0.19439440578399292</v>
      </c>
      <c r="X46">
        <f t="shared" si="16"/>
        <v>2.8105189390431169E-2</v>
      </c>
      <c r="Y46">
        <f t="shared" si="17"/>
        <v>1.9439440578399292E-3</v>
      </c>
      <c r="Z46">
        <f t="shared" si="18"/>
        <v>0.16434527233572183</v>
      </c>
      <c r="AB46">
        <f t="shared" si="19"/>
        <v>3593.5253959844272</v>
      </c>
      <c r="AC46">
        <f t="shared" si="2"/>
        <v>2630.6429510014304</v>
      </c>
      <c r="AE46">
        <f t="shared" si="3"/>
        <v>0</v>
      </c>
      <c r="AF46">
        <f t="shared" si="24"/>
        <v>0</v>
      </c>
      <c r="AG46">
        <f t="shared" si="24"/>
        <v>-4.1086318083930458</v>
      </c>
      <c r="AH46">
        <f t="shared" si="5"/>
        <v>-56210.378780862338</v>
      </c>
      <c r="AI46">
        <f t="shared" si="25"/>
        <v>-56214.487412670729</v>
      </c>
      <c r="AJ46">
        <f t="shared" si="7"/>
        <v>962.88244498299673</v>
      </c>
      <c r="AK46">
        <f t="shared" si="22"/>
        <v>251.54677771890994</v>
      </c>
      <c r="AL46">
        <f t="shared" si="26"/>
        <v>-55000.058189968819</v>
      </c>
      <c r="AN46">
        <f t="shared" si="27"/>
        <v>0</v>
      </c>
      <c r="AO46">
        <f t="shared" si="27"/>
        <v>0</v>
      </c>
      <c r="AP46">
        <f t="shared" si="27"/>
        <v>-8.0392695617559212E-2</v>
      </c>
      <c r="AQ46">
        <f t="shared" si="27"/>
        <v>-1099.8561279320363</v>
      </c>
      <c r="AR46">
        <f t="shared" si="27"/>
        <v>-1099.9365206276536</v>
      </c>
      <c r="AS46">
        <f t="shared" si="27"/>
        <v>18.840509182857417</v>
      </c>
      <c r="AT46">
        <f t="shared" si="27"/>
        <v>4.9219605157668092</v>
      </c>
      <c r="AU46">
        <f t="shared" si="23"/>
        <v>-1076.1740509290294</v>
      </c>
      <c r="AW46">
        <v>43</v>
      </c>
      <c r="AX46">
        <f>IF(Z46&gt;0, (R46*SUMPRODUCT(K46:$K$98, X46:$X$98)-K46*$AZ$3)/Z46, 0)</f>
        <v>16006.806363298338</v>
      </c>
    </row>
    <row r="47" spans="5:50" x14ac:dyDescent="0.25">
      <c r="E47">
        <v>2047</v>
      </c>
      <c r="F47" s="5">
        <v>3.5571999999999999E-2</v>
      </c>
      <c r="G47" s="5"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1.7470339486017828E-2</v>
      </c>
      <c r="L47" s="2">
        <v>44</v>
      </c>
      <c r="M47" s="6">
        <v>0.16385111999999999</v>
      </c>
      <c r="Q47" s="4">
        <f t="shared" si="21"/>
        <v>25</v>
      </c>
      <c r="R47">
        <f t="shared" si="0"/>
        <v>2000000</v>
      </c>
      <c r="S47">
        <f t="shared" si="1"/>
        <v>13213.38237271214</v>
      </c>
      <c r="U47">
        <f t="shared" si="13"/>
        <v>0.16385111999999999</v>
      </c>
      <c r="V47">
        <f t="shared" si="14"/>
        <v>0.01</v>
      </c>
      <c r="W47">
        <f t="shared" si="15"/>
        <v>0.16434527233572183</v>
      </c>
      <c r="X47">
        <f t="shared" si="16"/>
        <v>2.6928156938913036E-2</v>
      </c>
      <c r="Y47">
        <f t="shared" si="17"/>
        <v>1.6434527233572182E-3</v>
      </c>
      <c r="Z47">
        <f t="shared" si="18"/>
        <v>0.13577366267345156</v>
      </c>
      <c r="AB47">
        <f t="shared" si="19"/>
        <v>2630.6429510014304</v>
      </c>
      <c r="AC47">
        <f t="shared" si="2"/>
        <v>1794.029321047949</v>
      </c>
      <c r="AE47">
        <f t="shared" si="3"/>
        <v>0</v>
      </c>
      <c r="AF47">
        <f t="shared" si="24"/>
        <v>0</v>
      </c>
      <c r="AG47">
        <f t="shared" si="24"/>
        <v>-3.3943415668362888</v>
      </c>
      <c r="AH47">
        <f t="shared" si="5"/>
        <v>-53856.313877826069</v>
      </c>
      <c r="AI47">
        <f t="shared" si="25"/>
        <v>-53859.708219392902</v>
      </c>
      <c r="AJ47">
        <f t="shared" si="7"/>
        <v>836.61362995348145</v>
      </c>
      <c r="AK47">
        <f t="shared" si="22"/>
        <v>184.14500657010015</v>
      </c>
      <c r="AL47">
        <f t="shared" si="26"/>
        <v>-52838.949582869318</v>
      </c>
      <c r="AN47">
        <f t="shared" si="27"/>
        <v>0</v>
      </c>
      <c r="AO47">
        <f t="shared" si="27"/>
        <v>0</v>
      </c>
      <c r="AP47">
        <f t="shared" si="27"/>
        <v>-5.930029950413164E-2</v>
      </c>
      <c r="AQ47">
        <f t="shared" si="27"/>
        <v>-940.88808691115469</v>
      </c>
      <c r="AR47">
        <f t="shared" si="27"/>
        <v>-940.9473872106588</v>
      </c>
      <c r="AS47">
        <f t="shared" si="27"/>
        <v>14.615924133917014</v>
      </c>
      <c r="AT47">
        <f t="shared" si="27"/>
        <v>3.2170757794346332</v>
      </c>
      <c r="AU47">
        <f t="shared" si="23"/>
        <v>-923.11438729730708</v>
      </c>
      <c r="AW47">
        <v>44</v>
      </c>
      <c r="AX47">
        <f>IF(Z47&gt;0, (R47*SUMPRODUCT(K47:$K$98, X47:$X$98)-K47*$AZ$3)/Z47, 0)</f>
        <v>13213.38237271214</v>
      </c>
    </row>
    <row r="48" spans="5:50" x14ac:dyDescent="0.25">
      <c r="E48">
        <v>2048</v>
      </c>
      <c r="F48" s="5">
        <v>3.5571999999999999E-2</v>
      </c>
      <c r="G48" s="5"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1.5598517398230203E-2</v>
      </c>
      <c r="L48" s="2">
        <v>45</v>
      </c>
      <c r="M48" s="6">
        <v>0.185300933</v>
      </c>
      <c r="Q48" s="4">
        <f t="shared" si="21"/>
        <v>25</v>
      </c>
      <c r="R48">
        <f t="shared" si="0"/>
        <v>2000000</v>
      </c>
      <c r="S48">
        <f t="shared" si="1"/>
        <v>9959.8174906098975</v>
      </c>
      <c r="U48">
        <f t="shared" si="13"/>
        <v>0.185300933</v>
      </c>
      <c r="V48">
        <f t="shared" si="14"/>
        <v>0.01</v>
      </c>
      <c r="W48">
        <f t="shared" si="15"/>
        <v>0.13577366267345156</v>
      </c>
      <c r="X48">
        <f t="shared" si="16"/>
        <v>2.5158986370217847E-2</v>
      </c>
      <c r="Y48">
        <f t="shared" si="17"/>
        <v>1.3577366267345156E-3</v>
      </c>
      <c r="Z48">
        <f t="shared" si="18"/>
        <v>0.1092569396764992</v>
      </c>
      <c r="AB48">
        <f t="shared" si="19"/>
        <v>1794.029321047949</v>
      </c>
      <c r="AC48">
        <f t="shared" si="2"/>
        <v>1088.1791787605073</v>
      </c>
      <c r="AE48">
        <f t="shared" si="3"/>
        <v>0</v>
      </c>
      <c r="AF48">
        <f t="shared" si="24"/>
        <v>0</v>
      </c>
      <c r="AG48">
        <f t="shared" si="24"/>
        <v>-2.73142349191248</v>
      </c>
      <c r="AH48">
        <f t="shared" si="5"/>
        <v>-50317.972740435696</v>
      </c>
      <c r="AI48">
        <f t="shared" si="25"/>
        <v>-50320.704163927607</v>
      </c>
      <c r="AJ48">
        <f t="shared" si="7"/>
        <v>705.85014228744171</v>
      </c>
      <c r="AK48">
        <f t="shared" si="22"/>
        <v>125.58205247335644</v>
      </c>
      <c r="AL48">
        <f t="shared" si="26"/>
        <v>-49489.27196916681</v>
      </c>
      <c r="AN48">
        <f t="shared" si="27"/>
        <v>0</v>
      </c>
      <c r="AO48">
        <f t="shared" si="27"/>
        <v>0</v>
      </c>
      <c r="AP48">
        <f t="shared" si="27"/>
        <v>-4.2606156860531513E-2</v>
      </c>
      <c r="AQ48">
        <f t="shared" si="27"/>
        <v>-784.88577323535935</v>
      </c>
      <c r="AR48">
        <f t="shared" si="27"/>
        <v>-784.92837939221977</v>
      </c>
      <c r="AS48">
        <f t="shared" si="27"/>
        <v>11.010215725013923</v>
      </c>
      <c r="AT48">
        <f t="shared" si="27"/>
        <v>1.9588938304111088</v>
      </c>
      <c r="AU48">
        <f t="shared" si="23"/>
        <v>-771.95926983679476</v>
      </c>
      <c r="AW48">
        <v>45</v>
      </c>
      <c r="AX48">
        <f>IF(Z48&gt;0, (R48*SUMPRODUCT(K48:$K$98, X48:$X$98)-K48*$AZ$3)/Z48, 0)</f>
        <v>9959.8174906098975</v>
      </c>
    </row>
    <row r="49" spans="5:50" x14ac:dyDescent="0.25">
      <c r="E49">
        <v>2049</v>
      </c>
      <c r="F49" s="5">
        <v>3.5571999999999999E-2</v>
      </c>
      <c r="G49" s="5"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1.3927247676991251E-2</v>
      </c>
      <c r="L49" s="2">
        <v>46</v>
      </c>
      <c r="M49" s="6">
        <v>0.20871278500000001</v>
      </c>
      <c r="Q49" s="4">
        <f t="shared" si="21"/>
        <v>25</v>
      </c>
      <c r="R49">
        <f t="shared" si="0"/>
        <v>2000000</v>
      </c>
      <c r="S49">
        <f t="shared" si="1"/>
        <v>6011.5089084291503</v>
      </c>
      <c r="U49">
        <f t="shared" si="13"/>
        <v>0.20871278500000001</v>
      </c>
      <c r="V49">
        <f t="shared" si="14"/>
        <v>0.01</v>
      </c>
      <c r="W49">
        <f t="shared" si="15"/>
        <v>0.1092569396764992</v>
      </c>
      <c r="X49">
        <f t="shared" si="16"/>
        <v>2.2803320160459148E-2</v>
      </c>
      <c r="Y49">
        <f t="shared" si="17"/>
        <v>1.092569396764992E-3</v>
      </c>
      <c r="Z49">
        <f t="shared" si="18"/>
        <v>8.5361050119275056E-2</v>
      </c>
      <c r="AB49">
        <f t="shared" si="19"/>
        <v>1088.1791787605073</v>
      </c>
      <c r="AC49">
        <f t="shared" si="2"/>
        <v>513.14871322488921</v>
      </c>
      <c r="AE49">
        <f t="shared" si="3"/>
        <v>0</v>
      </c>
      <c r="AF49">
        <f t="shared" si="24"/>
        <v>0</v>
      </c>
      <c r="AG49">
        <f t="shared" si="24"/>
        <v>-2.1340262529818763</v>
      </c>
      <c r="AH49">
        <f t="shared" si="5"/>
        <v>-45606.640320918297</v>
      </c>
      <c r="AI49">
        <f t="shared" si="25"/>
        <v>-45608.774347171282</v>
      </c>
      <c r="AJ49">
        <f t="shared" si="7"/>
        <v>575.03046553561808</v>
      </c>
      <c r="AK49">
        <f t="shared" si="22"/>
        <v>76.172542513235513</v>
      </c>
      <c r="AL49">
        <f t="shared" si="26"/>
        <v>-44957.571339122427</v>
      </c>
      <c r="AN49">
        <f t="shared" si="27"/>
        <v>0</v>
      </c>
      <c r="AO49">
        <f t="shared" si="27"/>
        <v>0</v>
      </c>
      <c r="AP49">
        <f t="shared" si="27"/>
        <v>-2.9721112174480181E-2</v>
      </c>
      <c r="AQ49">
        <f t="shared" si="27"/>
        <v>-635.17497546488494</v>
      </c>
      <c r="AR49">
        <f t="shared" si="27"/>
        <v>-635.20469657705939</v>
      </c>
      <c r="AS49">
        <f t="shared" si="27"/>
        <v>8.0085917153301356</v>
      </c>
      <c r="AT49">
        <f t="shared" si="27"/>
        <v>1.0608738657679766</v>
      </c>
      <c r="AU49">
        <f t="shared" si="23"/>
        <v>-626.13523099596125</v>
      </c>
      <c r="AW49">
        <v>46</v>
      </c>
      <c r="AX49">
        <f>IF(Z49&gt;0, (R49*SUMPRODUCT(K49:$K$98, X49:$X$98)-K49*$AZ$3)/Z49, 0)</f>
        <v>6011.5089084291503</v>
      </c>
    </row>
    <row r="50" spans="5:50" x14ac:dyDescent="0.25">
      <c r="E50">
        <v>2050</v>
      </c>
      <c r="F50" s="5">
        <v>3.5571999999999999E-2</v>
      </c>
      <c r="G50" s="5"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1.2435042568742187E-2</v>
      </c>
      <c r="L50" s="2">
        <v>47</v>
      </c>
      <c r="M50" s="6">
        <v>0.23444695300000001</v>
      </c>
      <c r="Q50" s="4">
        <f t="shared" si="21"/>
        <v>25</v>
      </c>
      <c r="R50">
        <f t="shared" si="0"/>
        <v>2000000</v>
      </c>
      <c r="S50">
        <f t="shared" si="1"/>
        <v>1013.1754292366508</v>
      </c>
      <c r="U50">
        <f t="shared" si="13"/>
        <v>0.23444695300000001</v>
      </c>
      <c r="V50">
        <f t="shared" si="14"/>
        <v>0.01</v>
      </c>
      <c r="W50">
        <f t="shared" si="15"/>
        <v>8.5361050119275056E-2</v>
      </c>
      <c r="X50">
        <f t="shared" si="16"/>
        <v>2.0012638105344326E-2</v>
      </c>
      <c r="Y50">
        <f t="shared" si="17"/>
        <v>8.5361050119275059E-4</v>
      </c>
      <c r="Z50">
        <f t="shared" si="18"/>
        <v>6.4494801512737981E-2</v>
      </c>
      <c r="AB50">
        <f t="shared" si="19"/>
        <v>513.14871322488921</v>
      </c>
      <c r="AC50">
        <f t="shared" si="2"/>
        <v>65.344548206200898</v>
      </c>
      <c r="AE50">
        <f t="shared" si="3"/>
        <v>0</v>
      </c>
      <c r="AF50">
        <f t="shared" si="24"/>
        <v>0</v>
      </c>
      <c r="AG50">
        <f t="shared" si="24"/>
        <v>-1.6123700378184496</v>
      </c>
      <c r="AH50">
        <f t="shared" si="5"/>
        <v>-40025.276210688651</v>
      </c>
      <c r="AI50">
        <f t="shared" si="25"/>
        <v>-40026.888580726467</v>
      </c>
      <c r="AJ50">
        <f t="shared" si="7"/>
        <v>447.80416501868831</v>
      </c>
      <c r="AK50">
        <f t="shared" si="22"/>
        <v>35.920409925742248</v>
      </c>
      <c r="AL50">
        <f t="shared" si="26"/>
        <v>-39543.16400578204</v>
      </c>
      <c r="AN50">
        <f t="shared" si="27"/>
        <v>0</v>
      </c>
      <c r="AO50">
        <f t="shared" si="27"/>
        <v>0</v>
      </c>
      <c r="AP50">
        <f t="shared" si="27"/>
        <v>-2.0049890056836869E-2</v>
      </c>
      <c r="AQ50">
        <f t="shared" si="27"/>
        <v>-497.71601350557739</v>
      </c>
      <c r="AR50">
        <f t="shared" si="27"/>
        <v>-497.73606339563418</v>
      </c>
      <c r="AS50">
        <f t="shared" si="27"/>
        <v>5.5684638544674403</v>
      </c>
      <c r="AT50">
        <f t="shared" si="27"/>
        <v>0.44667182651327425</v>
      </c>
      <c r="AU50">
        <f t="shared" si="23"/>
        <v>-491.7209277146535</v>
      </c>
      <c r="AW50">
        <v>47</v>
      </c>
      <c r="AX50">
        <f>IF(Z50&gt;0, (R50*SUMPRODUCT(K50:$K$98, X50:$X$98)-K50*$AZ$3)/Z50, 0)</f>
        <v>1013.1754292366508</v>
      </c>
    </row>
    <row r="51" spans="5:50" x14ac:dyDescent="0.25">
      <c r="E51">
        <v>2051</v>
      </c>
      <c r="F51" s="5">
        <v>3.5571999999999999E-2</v>
      </c>
      <c r="G51" s="5"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1.1102716579234095E-2</v>
      </c>
      <c r="L51" s="2">
        <v>48</v>
      </c>
      <c r="M51" s="6">
        <v>0.26339700100000002</v>
      </c>
      <c r="Q51" s="4">
        <f t="shared" si="21"/>
        <v>25</v>
      </c>
      <c r="R51">
        <f t="shared" si="0"/>
        <v>2000000</v>
      </c>
      <c r="S51">
        <f t="shared" si="1"/>
        <v>-5656.5114922156581</v>
      </c>
      <c r="U51">
        <f t="shared" si="13"/>
        <v>0.26339700100000002</v>
      </c>
      <c r="V51">
        <f t="shared" si="14"/>
        <v>0.01</v>
      </c>
      <c r="W51">
        <f t="shared" si="15"/>
        <v>6.4494801512737981E-2</v>
      </c>
      <c r="X51">
        <f t="shared" si="16"/>
        <v>1.6987737298545448E-2</v>
      </c>
      <c r="Y51">
        <f t="shared" si="17"/>
        <v>6.4494801512737982E-4</v>
      </c>
      <c r="Z51">
        <f t="shared" si="18"/>
        <v>4.6862116199065156E-2</v>
      </c>
      <c r="AB51">
        <f t="shared" si="19"/>
        <v>65.344548206200898</v>
      </c>
      <c r="AC51">
        <f t="shared" si="2"/>
        <v>-265.07609882955762</v>
      </c>
      <c r="AE51">
        <f t="shared" si="3"/>
        <v>0</v>
      </c>
      <c r="AF51">
        <f t="shared" si="24"/>
        <v>0</v>
      </c>
      <c r="AG51">
        <f t="shared" si="24"/>
        <v>-1.1715529049766289</v>
      </c>
      <c r="AH51">
        <f t="shared" si="5"/>
        <v>-33975.474597090899</v>
      </c>
      <c r="AI51">
        <f t="shared" si="25"/>
        <v>-33976.646149995875</v>
      </c>
      <c r="AJ51">
        <f t="shared" si="7"/>
        <v>330.42064703575852</v>
      </c>
      <c r="AK51">
        <f t="shared" si="22"/>
        <v>4.5741183744340637</v>
      </c>
      <c r="AL51">
        <f t="shared" si="26"/>
        <v>-33641.651384585683</v>
      </c>
      <c r="AN51">
        <f t="shared" si="27"/>
        <v>0</v>
      </c>
      <c r="AO51">
        <f t="shared" si="27"/>
        <v>0</v>
      </c>
      <c r="AP51">
        <f t="shared" si="27"/>
        <v>-1.3007419861533883E-2</v>
      </c>
      <c r="AQ51">
        <f t="shared" si="27"/>
        <v>-377.22006509646798</v>
      </c>
      <c r="AR51">
        <f t="shared" si="27"/>
        <v>-377.23307251632951</v>
      </c>
      <c r="AS51">
        <f t="shared" si="27"/>
        <v>3.6685667959651731</v>
      </c>
      <c r="AT51">
        <f t="shared" si="27"/>
        <v>5.0785139911208386E-2</v>
      </c>
      <c r="AU51">
        <f t="shared" si="23"/>
        <v>-373.51372058045308</v>
      </c>
      <c r="AW51">
        <v>48</v>
      </c>
      <c r="AX51">
        <f>IF(Z51&gt;0, (R51*SUMPRODUCT(K51:$K$98, X51:$X$98)-K51*$AZ$3)/Z51, 0)</f>
        <v>-5656.5114922156581</v>
      </c>
    </row>
    <row r="52" spans="5:50" x14ac:dyDescent="0.25">
      <c r="E52">
        <v>2052</v>
      </c>
      <c r="F52" s="5">
        <v>3.5571999999999999E-2</v>
      </c>
      <c r="G52" s="5"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9.9131398028875842E-3</v>
      </c>
      <c r="L52" s="2">
        <v>49</v>
      </c>
      <c r="M52" s="6">
        <v>0.29593128600000002</v>
      </c>
      <c r="Q52" s="4">
        <f t="shared" si="21"/>
        <v>25</v>
      </c>
      <c r="R52">
        <f t="shared" si="0"/>
        <v>2000000</v>
      </c>
      <c r="S52">
        <f t="shared" si="1"/>
        <v>-15155.028075485779</v>
      </c>
      <c r="U52">
        <f t="shared" si="13"/>
        <v>0.29593128600000002</v>
      </c>
      <c r="V52">
        <f t="shared" si="14"/>
        <v>0.01</v>
      </c>
      <c r="W52">
        <f t="shared" si="15"/>
        <v>4.6862116199065156E-2</v>
      </c>
      <c r="X52">
        <f t="shared" si="16"/>
        <v>1.3867966311470784E-2</v>
      </c>
      <c r="Y52">
        <f t="shared" si="17"/>
        <v>4.6862116199065159E-4</v>
      </c>
      <c r="Z52">
        <f t="shared" si="18"/>
        <v>3.2525528725603721E-2</v>
      </c>
      <c r="AB52">
        <f t="shared" si="19"/>
        <v>-265.07609882955762</v>
      </c>
      <c r="AC52">
        <f t="shared" si="2"/>
        <v>-492.92530100654358</v>
      </c>
      <c r="AE52">
        <f t="shared" si="3"/>
        <v>0</v>
      </c>
      <c r="AF52">
        <f t="shared" si="24"/>
        <v>0</v>
      </c>
      <c r="AG52">
        <f t="shared" si="24"/>
        <v>-0.81313821814009302</v>
      </c>
      <c r="AH52">
        <f t="shared" si="5"/>
        <v>-27735.932622941567</v>
      </c>
      <c r="AI52">
        <f t="shared" si="25"/>
        <v>-27736.745761159709</v>
      </c>
      <c r="AJ52">
        <f t="shared" si="7"/>
        <v>227.84920217698595</v>
      </c>
      <c r="AK52">
        <f t="shared" si="22"/>
        <v>-18.555326918069035</v>
      </c>
      <c r="AL52">
        <f t="shared" si="26"/>
        <v>-27527.451885900791</v>
      </c>
      <c r="AN52">
        <f t="shared" si="27"/>
        <v>0</v>
      </c>
      <c r="AO52">
        <f t="shared" si="27"/>
        <v>0</v>
      </c>
      <c r="AP52">
        <f t="shared" si="27"/>
        <v>-8.0607528354936439E-3</v>
      </c>
      <c r="AQ52">
        <f t="shared" si="27"/>
        <v>-274.95017765469026</v>
      </c>
      <c r="AR52">
        <f t="shared" si="27"/>
        <v>-274.95823840752581</v>
      </c>
      <c r="AS52">
        <f t="shared" si="27"/>
        <v>2.2587009951568597</v>
      </c>
      <c r="AT52">
        <f t="shared" si="27"/>
        <v>-0.18394154982710156</v>
      </c>
      <c r="AU52">
        <f t="shared" si="23"/>
        <v>-272.88347896219602</v>
      </c>
      <c r="AW52">
        <v>49</v>
      </c>
      <c r="AX52">
        <f>IF(Z52&gt;0, (R52*SUMPRODUCT(K52:$K$98, X52:$X$98)-K52*$AZ$3)/Z52, 0)</f>
        <v>-15155.028075485779</v>
      </c>
    </row>
    <row r="53" spans="5:50" x14ac:dyDescent="0.25">
      <c r="E53">
        <v>2053</v>
      </c>
      <c r="F53" s="5">
        <v>3.5571999999999999E-2</v>
      </c>
      <c r="G53" s="5"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8.8510176811496272E-3</v>
      </c>
      <c r="L53" s="2">
        <v>50</v>
      </c>
      <c r="M53" s="6">
        <v>0.33262349499999999</v>
      </c>
      <c r="Q53" s="4">
        <f t="shared" si="21"/>
        <v>25</v>
      </c>
      <c r="R53">
        <f t="shared" si="0"/>
        <v>2000000</v>
      </c>
      <c r="S53">
        <f t="shared" si="1"/>
        <v>-29675.564896289321</v>
      </c>
      <c r="U53">
        <f t="shared" si="13"/>
        <v>0.33262349499999999</v>
      </c>
      <c r="V53">
        <f t="shared" si="14"/>
        <v>0.01</v>
      </c>
      <c r="W53">
        <f t="shared" si="15"/>
        <v>3.2525528725603721E-2</v>
      </c>
      <c r="X53">
        <f t="shared" si="16"/>
        <v>1.0818755041433205E-2</v>
      </c>
      <c r="Y53">
        <f t="shared" si="17"/>
        <v>3.252552872560372E-4</v>
      </c>
      <c r="Z53">
        <f t="shared" si="18"/>
        <v>2.1381518396914479E-2</v>
      </c>
      <c r="AB53">
        <f t="shared" si="19"/>
        <v>-492.92530100654358</v>
      </c>
      <c r="AC53">
        <f t="shared" si="2"/>
        <v>-634.50863676883966</v>
      </c>
      <c r="AE53">
        <f t="shared" si="3"/>
        <v>0</v>
      </c>
      <c r="AF53">
        <f t="shared" si="24"/>
        <v>0</v>
      </c>
      <c r="AG53">
        <f t="shared" si="24"/>
        <v>-0.53453795992286202</v>
      </c>
      <c r="AH53">
        <f t="shared" si="5"/>
        <v>-21637.510082866411</v>
      </c>
      <c r="AI53">
        <f t="shared" si="25"/>
        <v>-21638.044620826335</v>
      </c>
      <c r="AJ53">
        <f t="shared" si="7"/>
        <v>141.58333576229609</v>
      </c>
      <c r="AK53">
        <f t="shared" si="22"/>
        <v>-34.504771070458055</v>
      </c>
      <c r="AL53">
        <f t="shared" si="26"/>
        <v>-21530.966056134494</v>
      </c>
      <c r="AN53">
        <f t="shared" si="27"/>
        <v>0</v>
      </c>
      <c r="AO53">
        <f t="shared" si="27"/>
        <v>0</v>
      </c>
      <c r="AP53">
        <f t="shared" si="27"/>
        <v>-4.7312049345229028E-3</v>
      </c>
      <c r="AQ53">
        <f t="shared" si="27"/>
        <v>-191.51398431950395</v>
      </c>
      <c r="AR53">
        <f t="shared" si="27"/>
        <v>-191.51871552443848</v>
      </c>
      <c r="AS53">
        <f t="shared" si="27"/>
        <v>1.2531566081882271</v>
      </c>
      <c r="AT53">
        <f t="shared" si="27"/>
        <v>-0.30540233882864437</v>
      </c>
      <c r="AU53">
        <f t="shared" si="23"/>
        <v>-190.57096125507886</v>
      </c>
      <c r="AW53">
        <v>50</v>
      </c>
      <c r="AX53">
        <f>IF(Z53&gt;0, (R53*SUMPRODUCT(K53:$K$98, X53:$X$98)-K53*$AZ$3)/Z53, 0)</f>
        <v>-29675.564896289321</v>
      </c>
    </row>
    <row r="54" spans="5:50" x14ac:dyDescent="0.25">
      <c r="E54">
        <v>2054</v>
      </c>
      <c r="F54" s="5">
        <v>3.5571999999999999E-2</v>
      </c>
      <c r="G54" s="5"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7.9026943581693102E-3</v>
      </c>
      <c r="L54" s="2">
        <v>51</v>
      </c>
      <c r="M54" s="6">
        <v>0.37225971299999999</v>
      </c>
      <c r="Q54" s="4">
        <f t="shared" si="21"/>
        <v>25</v>
      </c>
      <c r="R54">
        <f t="shared" si="0"/>
        <v>2000000</v>
      </c>
      <c r="S54">
        <f t="shared" si="1"/>
        <v>-53523.093908411734</v>
      </c>
      <c r="U54">
        <f t="shared" si="13"/>
        <v>0.37225971299999999</v>
      </c>
      <c r="V54">
        <f t="shared" si="14"/>
        <v>0.01</v>
      </c>
      <c r="W54">
        <f t="shared" si="15"/>
        <v>2.1381518396914479E-2</v>
      </c>
      <c r="X54">
        <f t="shared" si="16"/>
        <v>7.9594779019396041E-3</v>
      </c>
      <c r="Y54">
        <f t="shared" si="17"/>
        <v>2.1381518396914481E-4</v>
      </c>
      <c r="Z54">
        <f t="shared" si="18"/>
        <v>1.320822531100573E-2</v>
      </c>
      <c r="AB54">
        <f t="shared" si="19"/>
        <v>-634.50863676883966</v>
      </c>
      <c r="AC54">
        <f t="shared" si="2"/>
        <v>-706.94508368442052</v>
      </c>
      <c r="AE54">
        <f t="shared" si="3"/>
        <v>0</v>
      </c>
      <c r="AF54">
        <f t="shared" si="24"/>
        <v>0</v>
      </c>
      <c r="AG54">
        <f t="shared" si="24"/>
        <v>-0.33020563277514325</v>
      </c>
      <c r="AH54">
        <f t="shared" si="5"/>
        <v>-15918.955803879207</v>
      </c>
      <c r="AI54">
        <f t="shared" si="25"/>
        <v>-15919.286009511983</v>
      </c>
      <c r="AJ54">
        <f t="shared" si="7"/>
        <v>72.436446915580859</v>
      </c>
      <c r="AK54">
        <f t="shared" si="22"/>
        <v>-44.415604573818783</v>
      </c>
      <c r="AL54">
        <f t="shared" si="26"/>
        <v>-15891.265167170221</v>
      </c>
      <c r="AN54">
        <f t="shared" si="27"/>
        <v>0</v>
      </c>
      <c r="AO54">
        <f t="shared" si="27"/>
        <v>0</v>
      </c>
      <c r="AP54">
        <f t="shared" si="27"/>
        <v>-2.6095141911678518E-3</v>
      </c>
      <c r="AQ54">
        <f t="shared" si="27"/>
        <v>-125.80264221926281</v>
      </c>
      <c r="AR54">
        <f t="shared" si="27"/>
        <v>-125.80525173345399</v>
      </c>
      <c r="AS54">
        <f t="shared" si="27"/>
        <v>0.57244310036559154</v>
      </c>
      <c r="AT54">
        <f t="shared" si="27"/>
        <v>-0.35100294768019669</v>
      </c>
      <c r="AU54">
        <f t="shared" si="23"/>
        <v>-125.58381158076858</v>
      </c>
      <c r="AW54">
        <v>51</v>
      </c>
      <c r="AX54">
        <f>IF(Z54&gt;0, (R54*SUMPRODUCT(K54:$K$98, X54:$X$98)-K54*$AZ$3)/Z54, 0)</f>
        <v>-53523.093908411734</v>
      </c>
    </row>
    <row r="55" spans="5:50" x14ac:dyDescent="0.25">
      <c r="E55">
        <v>2055</v>
      </c>
      <c r="F55" s="5">
        <v>3.5571999999999999E-2</v>
      </c>
      <c r="G55" s="5"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7.0559771055083119E-3</v>
      </c>
      <c r="L55" s="2">
        <v>52</v>
      </c>
      <c r="M55" s="6">
        <v>0.41367450300000003</v>
      </c>
      <c r="Q55" s="4">
        <f t="shared" si="21"/>
        <v>25</v>
      </c>
      <c r="R55">
        <f t="shared" si="0"/>
        <v>2000000</v>
      </c>
      <c r="S55">
        <f t="shared" si="1"/>
        <v>-95429.043324643251</v>
      </c>
      <c r="U55">
        <f t="shared" si="13"/>
        <v>0.41367450300000003</v>
      </c>
      <c r="V55">
        <f t="shared" si="14"/>
        <v>0.01</v>
      </c>
      <c r="W55">
        <f t="shared" si="15"/>
        <v>1.320822531100573E-2</v>
      </c>
      <c r="X55">
        <f t="shared" si="16"/>
        <v>5.4639060410423164E-3</v>
      </c>
      <c r="Y55">
        <f t="shared" si="17"/>
        <v>1.320822531100573E-4</v>
      </c>
      <c r="Z55">
        <f t="shared" si="18"/>
        <v>7.6122370168533564E-3</v>
      </c>
      <c r="AB55">
        <f t="shared" si="19"/>
        <v>-706.94508368442052</v>
      </c>
      <c r="AC55">
        <f t="shared" si="2"/>
        <v>-726.428496078752</v>
      </c>
      <c r="AE55">
        <f t="shared" si="3"/>
        <v>0</v>
      </c>
      <c r="AF55">
        <f t="shared" si="24"/>
        <v>0</v>
      </c>
      <c r="AG55">
        <f t="shared" si="24"/>
        <v>-0.1903059254213339</v>
      </c>
      <c r="AH55">
        <f t="shared" si="5"/>
        <v>-10927.812082084632</v>
      </c>
      <c r="AI55">
        <f t="shared" si="25"/>
        <v>-10928.002388010054</v>
      </c>
      <c r="AJ55">
        <f t="shared" si="7"/>
        <v>19.483412394331481</v>
      </c>
      <c r="AK55">
        <f t="shared" si="22"/>
        <v>-49.486155857909445</v>
      </c>
      <c r="AL55">
        <f t="shared" si="26"/>
        <v>-10958.005131473632</v>
      </c>
      <c r="AN55">
        <f t="shared" si="27"/>
        <v>0</v>
      </c>
      <c r="AO55">
        <f t="shared" si="27"/>
        <v>0</v>
      </c>
      <c r="AP55">
        <f t="shared" si="27"/>
        <v>-1.3427942528155042E-3</v>
      </c>
      <c r="AQ55">
        <f t="shared" si="27"/>
        <v>-77.106391864486284</v>
      </c>
      <c r="AR55">
        <f t="shared" si="27"/>
        <v>-77.107734658739105</v>
      </c>
      <c r="AS55">
        <f t="shared" si="27"/>
        <v>0.13747451179157982</v>
      </c>
      <c r="AT55">
        <f t="shared" si="27"/>
        <v>-0.34917318277302506</v>
      </c>
      <c r="AU55">
        <f t="shared" si="23"/>
        <v>-77.319433329720553</v>
      </c>
      <c r="AW55">
        <v>52</v>
      </c>
      <c r="AX55">
        <f>IF(Z55&gt;0, (R55*SUMPRODUCT(K55:$K$98, X55:$X$98)-K55*$AZ$3)/Z55, 0)</f>
        <v>-95429.043324643251</v>
      </c>
    </row>
    <row r="56" spans="5:50" x14ac:dyDescent="0.25">
      <c r="E56">
        <v>2056</v>
      </c>
      <c r="F56" s="5">
        <v>3.5571999999999999E-2</v>
      </c>
      <c r="G56" s="5"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6.2999795584895634E-3</v>
      </c>
      <c r="L56" s="2">
        <v>53</v>
      </c>
      <c r="M56" s="6">
        <v>0.42102545200000002</v>
      </c>
      <c r="Q56" s="4">
        <f t="shared" si="21"/>
        <v>25</v>
      </c>
      <c r="R56">
        <f t="shared" si="0"/>
        <v>2000000</v>
      </c>
      <c r="S56">
        <f t="shared" si="1"/>
        <v>-163606.4039993812</v>
      </c>
      <c r="U56">
        <f t="shared" si="13"/>
        <v>0.42102545200000002</v>
      </c>
      <c r="V56">
        <f t="shared" si="14"/>
        <v>0.01</v>
      </c>
      <c r="W56">
        <f t="shared" si="15"/>
        <v>7.6122370168533564E-3</v>
      </c>
      <c r="X56">
        <f t="shared" si="16"/>
        <v>3.204945530751816E-3</v>
      </c>
      <c r="Y56">
        <f t="shared" si="17"/>
        <v>7.6122370168533562E-5</v>
      </c>
      <c r="Z56">
        <f t="shared" si="18"/>
        <v>4.3311691159330064E-3</v>
      </c>
      <c r="AB56">
        <f t="shared" si="19"/>
        <v>-726.428496078752</v>
      </c>
      <c r="AC56">
        <f t="shared" si="2"/>
        <v>-708.60700417097814</v>
      </c>
      <c r="AE56">
        <f t="shared" si="3"/>
        <v>0</v>
      </c>
      <c r="AF56">
        <f t="shared" si="24"/>
        <v>0</v>
      </c>
      <c r="AG56">
        <f t="shared" si="24"/>
        <v>-0.10827922789832516</v>
      </c>
      <c r="AH56">
        <f t="shared" si="5"/>
        <v>-6409.891061503632</v>
      </c>
      <c r="AI56">
        <f t="shared" si="25"/>
        <v>-6409.9993407315305</v>
      </c>
      <c r="AJ56">
        <f t="shared" si="7"/>
        <v>-17.821491907773861</v>
      </c>
      <c r="AK56">
        <f t="shared" si="22"/>
        <v>-50.849994725512644</v>
      </c>
      <c r="AL56">
        <f t="shared" si="26"/>
        <v>-6478.6708273648164</v>
      </c>
      <c r="AN56">
        <f t="shared" si="27"/>
        <v>0</v>
      </c>
      <c r="AO56">
        <f t="shared" si="27"/>
        <v>0</v>
      </c>
      <c r="AP56">
        <f t="shared" si="27"/>
        <v>-6.8215692236848135E-4</v>
      </c>
      <c r="AQ56">
        <f t="shared" si="27"/>
        <v>-40.382182659617854</v>
      </c>
      <c r="AR56">
        <f t="shared" si="27"/>
        <v>-40.38286481654022</v>
      </c>
      <c r="AS56">
        <f t="shared" si="27"/>
        <v>-0.1122750347207625</v>
      </c>
      <c r="AT56">
        <f t="shared" si="27"/>
        <v>-0.32035392732003176</v>
      </c>
      <c r="AU56">
        <f t="shared" si="23"/>
        <v>-40.815493778581008</v>
      </c>
      <c r="AW56">
        <v>53</v>
      </c>
      <c r="AX56">
        <f>IF(Z56&gt;0, (R56*SUMPRODUCT(K56:$K$98, X56:$X$98)-K56*$AZ$3)/Z56, 0)</f>
        <v>-163606.4039993812</v>
      </c>
    </row>
    <row r="57" spans="5:50" x14ac:dyDescent="0.25">
      <c r="E57">
        <v>2057</v>
      </c>
      <c r="F57" s="5">
        <v>3.5571999999999999E-2</v>
      </c>
      <c r="G57" s="5"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5.6249817486513955E-3</v>
      </c>
      <c r="L57" s="2">
        <v>54</v>
      </c>
      <c r="M57" s="6">
        <v>0.42896583300000002</v>
      </c>
      <c r="Q57" s="4">
        <f t="shared" si="21"/>
        <v>25</v>
      </c>
      <c r="R57">
        <f t="shared" si="0"/>
        <v>2000000</v>
      </c>
      <c r="S57">
        <f t="shared" si="1"/>
        <v>-273354.0033648063</v>
      </c>
      <c r="U57">
        <f t="shared" si="13"/>
        <v>0.42896583300000002</v>
      </c>
      <c r="V57">
        <f t="shared" si="14"/>
        <v>0.01</v>
      </c>
      <c r="W57">
        <f t="shared" si="15"/>
        <v>4.3311691159330064E-3</v>
      </c>
      <c r="X57">
        <f t="shared" si="16"/>
        <v>1.8579235676800757E-3</v>
      </c>
      <c r="Y57">
        <f t="shared" si="17"/>
        <v>4.3311691159330065E-5</v>
      </c>
      <c r="Z57">
        <f t="shared" si="18"/>
        <v>2.4299338570936005E-3</v>
      </c>
      <c r="AB57">
        <f t="shared" si="19"/>
        <v>-708.60700417097814</v>
      </c>
      <c r="AC57">
        <f t="shared" si="2"/>
        <v>-664.23214774822077</v>
      </c>
      <c r="AE57">
        <f t="shared" si="3"/>
        <v>0</v>
      </c>
      <c r="AF57">
        <f t="shared" si="24"/>
        <v>0</v>
      </c>
      <c r="AG57">
        <f t="shared" si="24"/>
        <v>-6.0748346427340012E-2</v>
      </c>
      <c r="AH57">
        <f t="shared" si="5"/>
        <v>-3715.8471353601512</v>
      </c>
      <c r="AI57">
        <f t="shared" si="25"/>
        <v>-3715.9078837065786</v>
      </c>
      <c r="AJ57">
        <f t="shared" si="7"/>
        <v>-44.374856422757375</v>
      </c>
      <c r="AK57">
        <f t="shared" si="22"/>
        <v>-49.602490291968472</v>
      </c>
      <c r="AL57">
        <f t="shared" si="26"/>
        <v>-3809.8852304213046</v>
      </c>
      <c r="AN57">
        <f t="shared" si="27"/>
        <v>0</v>
      </c>
      <c r="AO57">
        <f t="shared" si="27"/>
        <v>0</v>
      </c>
      <c r="AP57">
        <f t="shared" si="27"/>
        <v>-3.417083399145398E-4</v>
      </c>
      <c r="AQ57">
        <f t="shared" si="27"/>
        <v>-20.901572317179422</v>
      </c>
      <c r="AR57">
        <f t="shared" si="27"/>
        <v>-20.901914025519336</v>
      </c>
      <c r="AS57">
        <f t="shared" si="27"/>
        <v>-0.2496077574770364</v>
      </c>
      <c r="AT57">
        <f t="shared" si="27"/>
        <v>-0.27901310257998069</v>
      </c>
      <c r="AU57">
        <f t="shared" si="23"/>
        <v>-21.430534885576353</v>
      </c>
      <c r="AW57">
        <v>54</v>
      </c>
      <c r="AX57">
        <f>IF(Z57&gt;0, (R57*SUMPRODUCT(K57:$K$98, X57:$X$98)-K57*$AZ$3)/Z57, 0)</f>
        <v>-273354.0033648063</v>
      </c>
    </row>
    <row r="58" spans="5:50" x14ac:dyDescent="0.25">
      <c r="E58">
        <v>2058</v>
      </c>
      <c r="F58" s="5">
        <v>3.5571999999999999E-2</v>
      </c>
      <c r="G58" s="5"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5.0223051327244602E-3</v>
      </c>
      <c r="L58" s="2">
        <v>55</v>
      </c>
      <c r="M58" s="6">
        <v>0.43771532000000002</v>
      </c>
      <c r="Q58" s="4">
        <f t="shared" si="21"/>
        <v>25</v>
      </c>
      <c r="R58">
        <f t="shared" si="0"/>
        <v>2000000</v>
      </c>
      <c r="S58">
        <f t="shared" si="1"/>
        <v>-454136.26680828299</v>
      </c>
      <c r="U58">
        <f t="shared" si="13"/>
        <v>0.43771532000000002</v>
      </c>
      <c r="V58">
        <f t="shared" si="14"/>
        <v>0.01</v>
      </c>
      <c r="W58">
        <f t="shared" si="15"/>
        <v>2.4299338570936005E-3</v>
      </c>
      <c r="X58">
        <f t="shared" si="16"/>
        <v>1.0636192758365596E-3</v>
      </c>
      <c r="Y58">
        <f t="shared" si="17"/>
        <v>2.4299338570936006E-5</v>
      </c>
      <c r="Z58">
        <f t="shared" si="18"/>
        <v>1.3420152426861049E-3</v>
      </c>
      <c r="AB58">
        <f t="shared" si="19"/>
        <v>-664.23214774822077</v>
      </c>
      <c r="AC58">
        <f t="shared" si="2"/>
        <v>-609.45779231327958</v>
      </c>
      <c r="AE58">
        <f t="shared" si="3"/>
        <v>0</v>
      </c>
      <c r="AF58">
        <f t="shared" si="24"/>
        <v>0</v>
      </c>
      <c r="AG58">
        <f t="shared" si="24"/>
        <v>-3.3550381067152621E-2</v>
      </c>
      <c r="AH58">
        <f t="shared" si="5"/>
        <v>-2127.2385516731192</v>
      </c>
      <c r="AI58">
        <f t="shared" si="25"/>
        <v>-2127.2721020541862</v>
      </c>
      <c r="AJ58">
        <f t="shared" si="7"/>
        <v>-54.774355434941185</v>
      </c>
      <c r="AK58">
        <f t="shared" si="22"/>
        <v>-46.496250342375461</v>
      </c>
      <c r="AL58">
        <f t="shared" si="26"/>
        <v>-2228.5427078315029</v>
      </c>
      <c r="AN58">
        <f t="shared" si="27"/>
        <v>0</v>
      </c>
      <c r="AO58">
        <f t="shared" si="27"/>
        <v>0</v>
      </c>
      <c r="AP58">
        <f t="shared" si="27"/>
        <v>-1.6850025103842215E-4</v>
      </c>
      <c r="AQ58">
        <f t="shared" si="27"/>
        <v>-10.683641096597254</v>
      </c>
      <c r="AR58">
        <f t="shared" si="27"/>
        <v>-10.683809596848292</v>
      </c>
      <c r="AS58">
        <f t="shared" si="27"/>
        <v>-0.27509352644257906</v>
      </c>
      <c r="AT58">
        <f t="shared" si="27"/>
        <v>-0.23351835674695373</v>
      </c>
      <c r="AU58">
        <f t="shared" si="23"/>
        <v>-11.192421480037824</v>
      </c>
      <c r="AW58">
        <v>55</v>
      </c>
      <c r="AX58">
        <f>IF(Z58&gt;0, (R58*SUMPRODUCT(K58:$K$98, X58:$X$98)-K58*$AZ$3)/Z58, 0)</f>
        <v>-454136.26680828299</v>
      </c>
    </row>
    <row r="59" spans="5:50" x14ac:dyDescent="0.25">
      <c r="E59">
        <v>2059</v>
      </c>
      <c r="F59" s="5">
        <v>3.5571999999999999E-2</v>
      </c>
      <c r="G59" s="5"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4.4842010113611249E-3</v>
      </c>
      <c r="L59" s="2">
        <v>56</v>
      </c>
      <c r="M59" s="6">
        <v>0.44739131599999998</v>
      </c>
      <c r="Q59" s="4">
        <f t="shared" si="21"/>
        <v>25</v>
      </c>
      <c r="R59">
        <f t="shared" si="0"/>
        <v>2000000</v>
      </c>
      <c r="S59">
        <f t="shared" si="1"/>
        <v>-758832.59169786284</v>
      </c>
      <c r="U59">
        <f t="shared" si="13"/>
        <v>0.44739131599999998</v>
      </c>
      <c r="V59">
        <f t="shared" si="14"/>
        <v>0.01</v>
      </c>
      <c r="W59">
        <f t="shared" si="15"/>
        <v>1.3420152426861049E-3</v>
      </c>
      <c r="X59">
        <f t="shared" si="16"/>
        <v>6.0040596551739589E-4</v>
      </c>
      <c r="Y59">
        <f t="shared" si="17"/>
        <v>1.342015242686105E-5</v>
      </c>
      <c r="Z59">
        <f t="shared" si="18"/>
        <v>7.28189124741848E-4</v>
      </c>
      <c r="AB59">
        <f t="shared" si="19"/>
        <v>-609.45779231327958</v>
      </c>
      <c r="AC59">
        <f t="shared" si="2"/>
        <v>-552.57364077405487</v>
      </c>
      <c r="AE59">
        <f t="shared" si="3"/>
        <v>0</v>
      </c>
      <c r="AF59">
        <f t="shared" si="24"/>
        <v>0</v>
      </c>
      <c r="AG59">
        <f t="shared" si="24"/>
        <v>-1.8204728118546201E-2</v>
      </c>
      <c r="AH59">
        <f t="shared" si="5"/>
        <v>-1200.8119310347918</v>
      </c>
      <c r="AI59">
        <f t="shared" si="25"/>
        <v>-1200.8301357629102</v>
      </c>
      <c r="AJ59">
        <f t="shared" si="7"/>
        <v>-56.884151539224717</v>
      </c>
      <c r="AK59">
        <f t="shared" si="22"/>
        <v>-42.662045461929573</v>
      </c>
      <c r="AL59">
        <f t="shared" si="26"/>
        <v>-1300.3763327640645</v>
      </c>
      <c r="AN59">
        <f t="shared" si="27"/>
        <v>0</v>
      </c>
      <c r="AO59">
        <f t="shared" si="27"/>
        <v>0</v>
      </c>
      <c r="AP59">
        <f t="shared" si="27"/>
        <v>-8.1633660240739179E-5</v>
      </c>
      <c r="AQ59">
        <f t="shared" si="27"/>
        <v>-5.3846820756007183</v>
      </c>
      <c r="AR59">
        <f t="shared" si="27"/>
        <v>-5.3847637092609588</v>
      </c>
      <c r="AS59">
        <f t="shared" si="27"/>
        <v>-0.25507996986261094</v>
      </c>
      <c r="AT59">
        <f t="shared" si="27"/>
        <v>-0.19130518740711888</v>
      </c>
      <c r="AU59">
        <f t="shared" si="23"/>
        <v>-5.8311488665306888</v>
      </c>
      <c r="AW59">
        <v>56</v>
      </c>
      <c r="AX59">
        <f>IF(Z59&gt;0, (R59*SUMPRODUCT(K59:$K$98, X59:$X$98)-K59*$AZ$3)/Z59, 0)</f>
        <v>-758832.59169786284</v>
      </c>
    </row>
    <row r="60" spans="5:50" x14ac:dyDescent="0.25">
      <c r="E60">
        <v>2060</v>
      </c>
      <c r="F60" s="5">
        <v>3.5571999999999999E-2</v>
      </c>
      <c r="G60" s="5"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4.0037509030010042E-3</v>
      </c>
      <c r="L60" s="2">
        <v>57</v>
      </c>
      <c r="M60" s="6">
        <v>0.457001349</v>
      </c>
      <c r="Q60" s="4">
        <f t="shared" si="21"/>
        <v>25</v>
      </c>
      <c r="R60">
        <f t="shared" si="0"/>
        <v>2000000</v>
      </c>
      <c r="S60">
        <f t="shared" si="1"/>
        <v>-1282142.2170894668</v>
      </c>
      <c r="U60">
        <f t="shared" si="13"/>
        <v>0.457001349</v>
      </c>
      <c r="V60">
        <f t="shared" si="14"/>
        <v>0.01</v>
      </c>
      <c r="W60">
        <f t="shared" si="15"/>
        <v>7.28189124741848E-4</v>
      </c>
      <c r="X60">
        <f t="shared" si="16"/>
        <v>3.3278341233415382E-4</v>
      </c>
      <c r="Y60">
        <f t="shared" si="17"/>
        <v>7.2818912474184798E-6</v>
      </c>
      <c r="Z60">
        <f t="shared" si="18"/>
        <v>3.8812382116027572E-4</v>
      </c>
      <c r="AB60">
        <f t="shared" si="19"/>
        <v>-552.57364077405487</v>
      </c>
      <c r="AC60">
        <f t="shared" si="2"/>
        <v>-497.62993656767162</v>
      </c>
      <c r="AE60">
        <f t="shared" si="3"/>
        <v>0</v>
      </c>
      <c r="AF60">
        <f t="shared" si="24"/>
        <v>0</v>
      </c>
      <c r="AG60">
        <f t="shared" si="24"/>
        <v>-9.7030955290068922E-3</v>
      </c>
      <c r="AH60">
        <f t="shared" si="5"/>
        <v>-665.56682466830762</v>
      </c>
      <c r="AI60">
        <f t="shared" si="25"/>
        <v>-665.57652776383668</v>
      </c>
      <c r="AJ60">
        <f t="shared" si="7"/>
        <v>-54.943704206383245</v>
      </c>
      <c r="AK60">
        <f t="shared" si="22"/>
        <v>-38.680154854183847</v>
      </c>
      <c r="AL60">
        <f t="shared" si="26"/>
        <v>-759.20038682440372</v>
      </c>
      <c r="AN60">
        <f t="shared" si="27"/>
        <v>0</v>
      </c>
      <c r="AO60">
        <f t="shared" si="27"/>
        <v>0</v>
      </c>
      <c r="AP60">
        <f t="shared" si="27"/>
        <v>-3.8848777486166354E-5</v>
      </c>
      <c r="AQ60">
        <f t="shared" si="27"/>
        <v>-2.6647637752732476</v>
      </c>
      <c r="AR60">
        <f t="shared" si="27"/>
        <v>-2.6648026240507341</v>
      </c>
      <c r="AS60">
        <f t="shared" si="27"/>
        <v>-0.219980905330527</v>
      </c>
      <c r="AT60">
        <f t="shared" si="27"/>
        <v>-0.15486570492565727</v>
      </c>
      <c r="AU60">
        <f t="shared" si="23"/>
        <v>-3.0396492343069181</v>
      </c>
      <c r="AW60">
        <v>57</v>
      </c>
      <c r="AX60">
        <f>IF(Z60&gt;0, (R60*SUMPRODUCT(K60:$K$98, X60:$X$98)-K60*$AZ$3)/Z60, 0)</f>
        <v>-1282142.2170894668</v>
      </c>
    </row>
    <row r="61" spans="5:50" x14ac:dyDescent="0.25">
      <c r="E61">
        <v>2061</v>
      </c>
      <c r="F61" s="5">
        <v>3.5571999999999999E-2</v>
      </c>
      <c r="G61" s="5"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3.5747775919651821E-3</v>
      </c>
      <c r="L61" s="2">
        <v>58</v>
      </c>
      <c r="M61" s="6">
        <v>0.46737994300000002</v>
      </c>
      <c r="Q61" s="4">
        <f t="shared" si="21"/>
        <v>25</v>
      </c>
      <c r="R61">
        <f t="shared" si="0"/>
        <v>2000000</v>
      </c>
      <c r="S61">
        <f t="shared" si="1"/>
        <v>-2200883.5673824311</v>
      </c>
      <c r="U61">
        <f t="shared" si="13"/>
        <v>0.46737994300000002</v>
      </c>
      <c r="V61">
        <f t="shared" si="14"/>
        <v>0.01</v>
      </c>
      <c r="W61">
        <f t="shared" si="15"/>
        <v>3.8812382116027572E-4</v>
      </c>
      <c r="X61">
        <f t="shared" si="16"/>
        <v>1.8140128941083187E-4</v>
      </c>
      <c r="Y61">
        <f t="shared" si="17"/>
        <v>3.8812382116027571E-6</v>
      </c>
      <c r="Z61">
        <f t="shared" si="18"/>
        <v>2.0284129353784111E-4</v>
      </c>
      <c r="AB61">
        <f t="shared" si="19"/>
        <v>-497.62993656767162</v>
      </c>
      <c r="AC61">
        <f t="shared" si="2"/>
        <v>-446.43006973403061</v>
      </c>
      <c r="AE61">
        <f t="shared" si="3"/>
        <v>0</v>
      </c>
      <c r="AF61">
        <f t="shared" si="24"/>
        <v>0</v>
      </c>
      <c r="AG61">
        <f t="shared" si="24"/>
        <v>-5.0710323384460278E-3</v>
      </c>
      <c r="AH61">
        <f t="shared" si="5"/>
        <v>-362.80257882166376</v>
      </c>
      <c r="AI61">
        <f t="shared" si="25"/>
        <v>-362.80764985400219</v>
      </c>
      <c r="AJ61">
        <f t="shared" si="7"/>
        <v>-51.199866833641011</v>
      </c>
      <c r="AK61">
        <f t="shared" si="22"/>
        <v>-34.834095559737015</v>
      </c>
      <c r="AL61">
        <f t="shared" si="26"/>
        <v>-448.84161224738023</v>
      </c>
      <c r="AN61">
        <f t="shared" si="27"/>
        <v>0</v>
      </c>
      <c r="AO61">
        <f t="shared" si="27"/>
        <v>0</v>
      </c>
      <c r="AP61">
        <f t="shared" si="27"/>
        <v>-1.8127812771607657E-5</v>
      </c>
      <c r="AQ61">
        <f t="shared" si="27"/>
        <v>-1.2969385290788653</v>
      </c>
      <c r="AR61">
        <f t="shared" si="27"/>
        <v>-1.2969566568916369</v>
      </c>
      <c r="AS61">
        <f t="shared" si="27"/>
        <v>-0.18302813666850121</v>
      </c>
      <c r="AT61">
        <f t="shared" si="27"/>
        <v>-0.12452414424332173</v>
      </c>
      <c r="AU61">
        <f t="shared" si="23"/>
        <v>-1.6045089378034598</v>
      </c>
      <c r="AW61">
        <v>58</v>
      </c>
      <c r="AX61">
        <f>IF(Z61&gt;0, (R61*SUMPRODUCT(K61:$K$98, X61:$X$98)-K61*$AZ$3)/Z61, 0)</f>
        <v>-2200883.5673824311</v>
      </c>
    </row>
    <row r="62" spans="5:50" x14ac:dyDescent="0.25">
      <c r="E62">
        <v>2062</v>
      </c>
      <c r="F62" s="5">
        <v>3.5571999999999999E-2</v>
      </c>
      <c r="G62" s="5"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3.1917657071117694E-3</v>
      </c>
      <c r="L62" s="2">
        <v>59</v>
      </c>
      <c r="M62" s="6">
        <v>0.47825477199999999</v>
      </c>
      <c r="Q62" s="4">
        <f t="shared" si="21"/>
        <v>25</v>
      </c>
      <c r="R62">
        <f t="shared" si="0"/>
        <v>2000000</v>
      </c>
      <c r="S62">
        <f t="shared" si="1"/>
        <v>-3849920.9237275547</v>
      </c>
      <c r="U62">
        <f t="shared" si="13"/>
        <v>0.47825477199999999</v>
      </c>
      <c r="V62">
        <f t="shared" si="14"/>
        <v>0.01</v>
      </c>
      <c r="W62">
        <f t="shared" si="15"/>
        <v>2.0284129353784111E-4</v>
      </c>
      <c r="X62">
        <f t="shared" si="16"/>
        <v>9.7009816593125265E-5</v>
      </c>
      <c r="Y62">
        <f t="shared" si="17"/>
        <v>2.0284129353784111E-6</v>
      </c>
      <c r="Z62">
        <f t="shared" si="18"/>
        <v>1.0380306400933743E-4</v>
      </c>
      <c r="AB62">
        <f t="shared" si="19"/>
        <v>-446.43006973403061</v>
      </c>
      <c r="AC62">
        <f t="shared" si="2"/>
        <v>-399.63358807657886</v>
      </c>
      <c r="AE62">
        <f t="shared" si="3"/>
        <v>0</v>
      </c>
      <c r="AF62">
        <f t="shared" si="24"/>
        <v>0</v>
      </c>
      <c r="AG62">
        <f t="shared" si="24"/>
        <v>-2.5950766002334359E-3</v>
      </c>
      <c r="AH62">
        <f t="shared" si="5"/>
        <v>-194.01963318625053</v>
      </c>
      <c r="AI62">
        <f t="shared" si="25"/>
        <v>-194.02222826285077</v>
      </c>
      <c r="AJ62">
        <f t="shared" si="7"/>
        <v>-46.79648165745175</v>
      </c>
      <c r="AK62">
        <f t="shared" si="22"/>
        <v>-31.250104881382146</v>
      </c>
      <c r="AL62">
        <f t="shared" si="26"/>
        <v>-272.06881480168465</v>
      </c>
      <c r="AN62">
        <f t="shared" si="27"/>
        <v>0</v>
      </c>
      <c r="AO62">
        <f t="shared" si="27"/>
        <v>0</v>
      </c>
      <c r="AP62">
        <f t="shared" si="27"/>
        <v>-8.2828764999532783E-6</v>
      </c>
      <c r="AQ62">
        <f t="shared" si="27"/>
        <v>-0.61926521171027904</v>
      </c>
      <c r="AR62">
        <f t="shared" si="27"/>
        <v>-0.61927349458677905</v>
      </c>
      <c r="AS62">
        <f t="shared" si="27"/>
        <v>-0.14936340536773943</v>
      </c>
      <c r="AT62">
        <f t="shared" si="27"/>
        <v>-9.9743013104041642E-2</v>
      </c>
      <c r="AU62">
        <f t="shared" si="23"/>
        <v>-0.86837991305855999</v>
      </c>
      <c r="AW62">
        <v>59</v>
      </c>
      <c r="AX62">
        <f>IF(Z62&gt;0, (R62*SUMPRODUCT(K62:$K$98, X62:$X$98)-K62*$AZ$3)/Z62, 0)</f>
        <v>-3849920.9237275547</v>
      </c>
    </row>
    <row r="63" spans="5:50" x14ac:dyDescent="0.25">
      <c r="E63">
        <v>2063</v>
      </c>
      <c r="F63" s="5">
        <v>3.5571999999999999E-2</v>
      </c>
      <c r="G63" s="5"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2.8497908099212226E-3</v>
      </c>
      <c r="L63" s="2">
        <v>60</v>
      </c>
      <c r="M63" s="6">
        <v>0.48949088600000001</v>
      </c>
      <c r="Q63" s="4">
        <f t="shared" si="21"/>
        <v>25</v>
      </c>
      <c r="R63">
        <f t="shared" si="0"/>
        <v>2000000</v>
      </c>
      <c r="S63">
        <f t="shared" si="1"/>
        <v>-6877424.0461809747</v>
      </c>
      <c r="U63">
        <f t="shared" si="13"/>
        <v>0.48949088600000001</v>
      </c>
      <c r="V63">
        <f t="shared" si="14"/>
        <v>0.01</v>
      </c>
      <c r="W63">
        <f t="shared" si="15"/>
        <v>1.0380306400933743E-4</v>
      </c>
      <c r="X63">
        <f t="shared" si="16"/>
        <v>5.0810653771445295E-5</v>
      </c>
      <c r="Y63">
        <f t="shared" si="17"/>
        <v>1.0380306400933744E-6</v>
      </c>
      <c r="Z63">
        <f t="shared" si="18"/>
        <v>5.1954379597798762E-5</v>
      </c>
      <c r="AB63">
        <f t="shared" si="19"/>
        <v>-399.63358807657886</v>
      </c>
      <c r="AC63">
        <f t="shared" si="2"/>
        <v>-357.31229955031546</v>
      </c>
      <c r="AE63">
        <f t="shared" si="3"/>
        <v>0</v>
      </c>
      <c r="AF63">
        <f t="shared" si="24"/>
        <v>0</v>
      </c>
      <c r="AG63">
        <f t="shared" si="24"/>
        <v>-1.298859489944969E-3</v>
      </c>
      <c r="AH63">
        <f t="shared" si="5"/>
        <v>-101.62130754289059</v>
      </c>
      <c r="AI63">
        <f t="shared" si="25"/>
        <v>-101.62260640238054</v>
      </c>
      <c r="AJ63">
        <f t="shared" si="7"/>
        <v>-42.321288526263402</v>
      </c>
      <c r="AK63">
        <f t="shared" si="22"/>
        <v>-27.974351165360524</v>
      </c>
      <c r="AL63">
        <f t="shared" si="26"/>
        <v>-171.91824609400447</v>
      </c>
      <c r="AN63">
        <f t="shared" si="27"/>
        <v>0</v>
      </c>
      <c r="AO63">
        <f t="shared" si="27"/>
        <v>0</v>
      </c>
      <c r="AP63">
        <f t="shared" si="27"/>
        <v>-3.7014778378241394E-6</v>
      </c>
      <c r="AQ63">
        <f t="shared" si="27"/>
        <v>-0.28959946832790784</v>
      </c>
      <c r="AR63">
        <f t="shared" si="27"/>
        <v>-0.28960316980574569</v>
      </c>
      <c r="AS63">
        <f t="shared" si="27"/>
        <v>-0.12060681910616992</v>
      </c>
      <c r="AT63">
        <f t="shared" si="27"/>
        <v>-7.9721048864553459E-2</v>
      </c>
      <c r="AU63">
        <f t="shared" si="23"/>
        <v>-0.48993103777646907</v>
      </c>
      <c r="AW63">
        <v>60</v>
      </c>
      <c r="AX63">
        <f>IF(Z63&gt;0, (R63*SUMPRODUCT(K63:$K$98, X63:$X$98)-K63*$AZ$3)/Z63, 0)</f>
        <v>-6877424.0461809747</v>
      </c>
    </row>
    <row r="64" spans="5:50" x14ac:dyDescent="0.25">
      <c r="E64">
        <v>2064</v>
      </c>
      <c r="F64" s="5">
        <v>3.5571999999999999E-2</v>
      </c>
      <c r="G64" s="5"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2.5444560802868059E-3</v>
      </c>
      <c r="L64" s="2">
        <v>61</v>
      </c>
      <c r="M64" s="6">
        <v>0.50154699899999999</v>
      </c>
      <c r="Q64" s="4">
        <f t="shared" si="21"/>
        <v>25</v>
      </c>
      <c r="R64">
        <f t="shared" si="0"/>
        <v>2000000</v>
      </c>
      <c r="S64">
        <f t="shared" si="1"/>
        <v>-12580631.63661599</v>
      </c>
      <c r="U64">
        <f t="shared" si="13"/>
        <v>0.50154699899999999</v>
      </c>
      <c r="V64">
        <f t="shared" si="14"/>
        <v>0.01</v>
      </c>
      <c r="W64">
        <f t="shared" si="15"/>
        <v>5.1954379597798762E-5</v>
      </c>
      <c r="X64">
        <f t="shared" si="16"/>
        <v>2.6057563172182796E-5</v>
      </c>
      <c r="Y64">
        <f t="shared" si="17"/>
        <v>5.1954379597798764E-7</v>
      </c>
      <c r="Z64">
        <f t="shared" si="18"/>
        <v>2.5377272629637979E-5</v>
      </c>
      <c r="AB64">
        <f t="shared" si="19"/>
        <v>-357.31229955031546</v>
      </c>
      <c r="AC64">
        <f t="shared" si="2"/>
        <v>-319.2621188954526</v>
      </c>
      <c r="AE64">
        <f t="shared" si="3"/>
        <v>0</v>
      </c>
      <c r="AF64">
        <f t="shared" si="24"/>
        <v>0</v>
      </c>
      <c r="AG64">
        <f t="shared" si="24"/>
        <v>-6.3443181574094948E-4</v>
      </c>
      <c r="AH64">
        <f t="shared" si="5"/>
        <v>-52.115126344365592</v>
      </c>
      <c r="AI64">
        <f t="shared" si="25"/>
        <v>-52.115760776181332</v>
      </c>
      <c r="AJ64">
        <f t="shared" si="7"/>
        <v>-38.050180654862856</v>
      </c>
      <c r="AK64">
        <f t="shared" si="22"/>
        <v>-25.011860968522086</v>
      </c>
      <c r="AL64">
        <f t="shared" si="26"/>
        <v>-115.17780239956627</v>
      </c>
      <c r="AN64">
        <f t="shared" si="27"/>
        <v>0</v>
      </c>
      <c r="AO64">
        <f t="shared" si="27"/>
        <v>0</v>
      </c>
      <c r="AP64">
        <f t="shared" si="27"/>
        <v>-1.6142838910894573E-6</v>
      </c>
      <c r="AQ64">
        <f t="shared" si="27"/>
        <v>-0.13260465010183614</v>
      </c>
      <c r="AR64">
        <f t="shared" si="27"/>
        <v>-0.13260626438572723</v>
      </c>
      <c r="AS64">
        <f t="shared" si="27"/>
        <v>-9.6817013523277193E-2</v>
      </c>
      <c r="AT64">
        <f t="shared" si="27"/>
        <v>-6.3641581720644255E-2</v>
      </c>
      <c r="AU64">
        <f t="shared" si="23"/>
        <v>-0.29306485962964868</v>
      </c>
      <c r="AW64">
        <v>61</v>
      </c>
      <c r="AX64">
        <f>IF(Z64&gt;0, (R64*SUMPRODUCT(K64:$K$98, X64:$X$98)-K64*$AZ$3)/Z64, 0)</f>
        <v>-12580631.63661599</v>
      </c>
    </row>
    <row r="65" spans="5:50" x14ac:dyDescent="0.25">
      <c r="E65">
        <v>2065</v>
      </c>
      <c r="F65" s="5">
        <v>3.5571999999999999E-2</v>
      </c>
      <c r="G65" s="5"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2.2718357859703624E-3</v>
      </c>
      <c r="L65" s="2">
        <v>62</v>
      </c>
      <c r="M65" s="6">
        <v>0.51394563599999998</v>
      </c>
      <c r="Q65" s="4">
        <f t="shared" si="21"/>
        <v>25</v>
      </c>
      <c r="R65">
        <f t="shared" si="0"/>
        <v>2000000</v>
      </c>
      <c r="S65">
        <f t="shared" si="1"/>
        <v>-23604311.610300045</v>
      </c>
      <c r="U65">
        <f t="shared" si="13"/>
        <v>0.51394563599999998</v>
      </c>
      <c r="V65">
        <f t="shared" si="14"/>
        <v>0.01</v>
      </c>
      <c r="W65">
        <f t="shared" si="15"/>
        <v>2.5377272629637979E-5</v>
      </c>
      <c r="X65">
        <f t="shared" si="16"/>
        <v>1.3042538521584683E-5</v>
      </c>
      <c r="Y65">
        <f t="shared" si="17"/>
        <v>2.5377272629637981E-7</v>
      </c>
      <c r="Z65">
        <f t="shared" si="18"/>
        <v>1.2080961381756916E-5</v>
      </c>
      <c r="AB65">
        <f t="shared" si="19"/>
        <v>-319.2621188954526</v>
      </c>
      <c r="AC65">
        <f t="shared" si="2"/>
        <v>-285.16277700699123</v>
      </c>
      <c r="AE65">
        <f t="shared" si="3"/>
        <v>0</v>
      </c>
      <c r="AF65">
        <f t="shared" si="24"/>
        <v>0</v>
      </c>
      <c r="AG65">
        <f t="shared" si="24"/>
        <v>-3.0202403454392292E-4</v>
      </c>
      <c r="AH65">
        <f t="shared" si="5"/>
        <v>-26.085077043169367</v>
      </c>
      <c r="AI65">
        <f t="shared" si="25"/>
        <v>-26.08537906720391</v>
      </c>
      <c r="AJ65">
        <f t="shared" si="7"/>
        <v>-34.099341888461367</v>
      </c>
      <c r="AK65">
        <f t="shared" si="22"/>
        <v>-22.348348322681684</v>
      </c>
      <c r="AL65">
        <f t="shared" si="26"/>
        <v>-82.533069278346957</v>
      </c>
      <c r="AN65">
        <f t="shared" si="27"/>
        <v>0</v>
      </c>
      <c r="AO65">
        <f t="shared" si="27"/>
        <v>0</v>
      </c>
      <c r="AP65">
        <f t="shared" si="27"/>
        <v>-6.8614900990003306E-7</v>
      </c>
      <c r="AQ65">
        <f t="shared" si="27"/>
        <v>-5.9261011506466135E-2</v>
      </c>
      <c r="AR65">
        <f t="shared" si="27"/>
        <v>-5.926169765547603E-2</v>
      </c>
      <c r="AS65">
        <f t="shared" si="27"/>
        <v>-7.7468105180244731E-2</v>
      </c>
      <c r="AT65">
        <f t="shared" si="27"/>
        <v>-5.0771777476798972E-2</v>
      </c>
      <c r="AU65">
        <f t="shared" si="23"/>
        <v>-0.18750158031251973</v>
      </c>
      <c r="AW65">
        <v>62</v>
      </c>
      <c r="AX65">
        <f>IF(Z65&gt;0, (R65*SUMPRODUCT(K65:$K$98, X65:$X$98)-K65*$AZ$3)/Z65, 0)</f>
        <v>-23604311.610300045</v>
      </c>
    </row>
    <row r="66" spans="5:50" x14ac:dyDescent="0.25">
      <c r="E66">
        <v>2066</v>
      </c>
      <c r="F66" s="5">
        <v>3.5571999999999999E-2</v>
      </c>
      <c r="G66" s="5"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2.0284248089021089E-3</v>
      </c>
      <c r="L66" s="2">
        <v>63</v>
      </c>
      <c r="M66" s="6">
        <v>0.52707773400000002</v>
      </c>
      <c r="Q66" s="4">
        <f t="shared" si="21"/>
        <v>25</v>
      </c>
      <c r="R66">
        <f t="shared" si="0"/>
        <v>2000000</v>
      </c>
      <c r="S66">
        <f t="shared" si="1"/>
        <v>-45535217.62794251</v>
      </c>
      <c r="U66">
        <f t="shared" si="13"/>
        <v>0.52707773400000002</v>
      </c>
      <c r="V66">
        <f t="shared" si="14"/>
        <v>0.01</v>
      </c>
      <c r="W66">
        <f t="shared" si="15"/>
        <v>1.2080961381756916E-5</v>
      </c>
      <c r="X66">
        <f t="shared" si="16"/>
        <v>6.3676057496379448E-6</v>
      </c>
      <c r="Y66">
        <f t="shared" si="17"/>
        <v>1.2080961381756915E-7</v>
      </c>
      <c r="Z66">
        <f t="shared" si="18"/>
        <v>5.5925460183014015E-6</v>
      </c>
      <c r="AB66">
        <f t="shared" si="19"/>
        <v>-285.16277700699123</v>
      </c>
      <c r="AC66">
        <f t="shared" si="2"/>
        <v>-254.65780003763768</v>
      </c>
      <c r="AE66">
        <f t="shared" si="3"/>
        <v>0</v>
      </c>
      <c r="AF66">
        <f t="shared" si="24"/>
        <v>0</v>
      </c>
      <c r="AG66">
        <f t="shared" si="24"/>
        <v>-1.3981365045753503E-4</v>
      </c>
      <c r="AH66">
        <f t="shared" si="5"/>
        <v>-12.73521149927589</v>
      </c>
      <c r="AI66">
        <f t="shared" si="25"/>
        <v>-12.735351312926348</v>
      </c>
      <c r="AJ66">
        <f t="shared" si="7"/>
        <v>-30.50497696935355</v>
      </c>
      <c r="AK66">
        <f t="shared" si="22"/>
        <v>-19.961394390489389</v>
      </c>
      <c r="AL66">
        <f t="shared" si="26"/>
        <v>-63.201722672769286</v>
      </c>
      <c r="AN66">
        <f t="shared" si="27"/>
        <v>0</v>
      </c>
      <c r="AO66">
        <f t="shared" si="27"/>
        <v>0</v>
      </c>
      <c r="AP66">
        <f t="shared" si="27"/>
        <v>-2.8360147721123174E-7</v>
      </c>
      <c r="AQ66">
        <f t="shared" si="27"/>
        <v>-2.5832418951746636E-2</v>
      </c>
      <c r="AR66">
        <f t="shared" si="27"/>
        <v>-2.5832702553223848E-2</v>
      </c>
      <c r="AS66">
        <f t="shared" si="27"/>
        <v>-6.1877052079624205E-2</v>
      </c>
      <c r="AT66">
        <f t="shared" si="27"/>
        <v>-4.0490187601948065E-2</v>
      </c>
      <c r="AU66">
        <f t="shared" si="23"/>
        <v>-0.12819994223479614</v>
      </c>
      <c r="AW66">
        <v>63</v>
      </c>
      <c r="AX66">
        <f>IF(Z66&gt;0, (R66*SUMPRODUCT(K66:$K$98, X66:$X$98)-K66*$AZ$3)/Z66, 0)</f>
        <v>-45535217.62794251</v>
      </c>
    </row>
    <row r="67" spans="5:50" x14ac:dyDescent="0.25">
      <c r="E67">
        <v>2067</v>
      </c>
      <c r="F67" s="5">
        <v>3.5571999999999999E-2</v>
      </c>
      <c r="G67" s="5"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1.8110935793768828E-3</v>
      </c>
      <c r="L67" s="2">
        <v>64</v>
      </c>
      <c r="M67" s="6">
        <v>0.54097960300000003</v>
      </c>
      <c r="Q67" s="4">
        <f t="shared" si="21"/>
        <v>25</v>
      </c>
      <c r="R67">
        <f t="shared" ref="R67:R89" si="28">$C$6</f>
        <v>2000000</v>
      </c>
      <c r="S67">
        <f t="shared" ref="S67:S89" si="29">AX67</f>
        <v>-90553162.384753779</v>
      </c>
      <c r="U67">
        <f t="shared" si="13"/>
        <v>0.54097960300000003</v>
      </c>
      <c r="V67">
        <f t="shared" si="14"/>
        <v>0.01</v>
      </c>
      <c r="W67">
        <f t="shared" si="15"/>
        <v>5.5925460183014015E-6</v>
      </c>
      <c r="X67">
        <f t="shared" si="16"/>
        <v>3.0254533247399233E-6</v>
      </c>
      <c r="Y67">
        <f t="shared" si="17"/>
        <v>5.5925460183014015E-8</v>
      </c>
      <c r="Z67">
        <f t="shared" si="18"/>
        <v>2.5111672333784643E-6</v>
      </c>
      <c r="AB67">
        <f t="shared" si="19"/>
        <v>-254.65780003763768</v>
      </c>
      <c r="AC67">
        <f t="shared" ref="AC67:AC89" si="30">S67*Z67</f>
        <v>-227.39413425939296</v>
      </c>
      <c r="AE67">
        <f t="shared" ref="AE67:AE89" si="31">$Z67*O67</f>
        <v>0</v>
      </c>
      <c r="AF67">
        <f t="shared" ref="AF67:AG89" si="32">-$Z67*P67</f>
        <v>0</v>
      </c>
      <c r="AG67">
        <f t="shared" si="32"/>
        <v>-6.2779180834461612E-5</v>
      </c>
      <c r="AH67">
        <f t="shared" ref="AH67:AH89" si="33">-X67*R67</f>
        <v>-6.0509066494798462</v>
      </c>
      <c r="AI67">
        <f t="shared" ref="AI67:AI89" si="34">SUM(AE67:AH67)</f>
        <v>-6.0509694286606805</v>
      </c>
      <c r="AJ67">
        <f t="shared" ref="AJ67:AJ89" si="35">AB67-AC67</f>
        <v>-27.263665778244729</v>
      </c>
      <c r="AK67">
        <f t="shared" si="22"/>
        <v>-17.826046002634641</v>
      </c>
      <c r="AL67">
        <f t="shared" si="26"/>
        <v>-51.140681209540048</v>
      </c>
      <c r="AN67">
        <f t="shared" ref="AN67:AT89" si="36">AE67*$K67</f>
        <v>0</v>
      </c>
      <c r="AO67">
        <f t="shared" si="36"/>
        <v>0</v>
      </c>
      <c r="AP67">
        <f t="shared" si="36"/>
        <v>-1.1369897132783368E-7</v>
      </c>
      <c r="AQ67">
        <f t="shared" si="36"/>
        <v>-1.0958758182281836E-2</v>
      </c>
      <c r="AR67">
        <f t="shared" si="36"/>
        <v>-1.0958871881253163E-2</v>
      </c>
      <c r="AS67">
        <f t="shared" si="36"/>
        <v>-4.9377050041256275E-2</v>
      </c>
      <c r="AT67">
        <f t="shared" si="36"/>
        <v>-3.2284637461048545E-2</v>
      </c>
      <c r="AU67">
        <f t="shared" si="23"/>
        <v>-9.2620559383557982E-2</v>
      </c>
      <c r="AW67">
        <v>64</v>
      </c>
      <c r="AX67">
        <f>IF(Z67&gt;0, (R67*SUMPRODUCT(K67:$K$98, X67:$X$98)-K67*$AZ$3)/Z67, 0)</f>
        <v>-90553162.384753779</v>
      </c>
    </row>
    <row r="68" spans="5:50" x14ac:dyDescent="0.25">
      <c r="E68">
        <v>2068</v>
      </c>
      <c r="F68" s="5">
        <v>3.5571999999999999E-2</v>
      </c>
      <c r="G68" s="5">
        <v>7.0000000000000007E-2</v>
      </c>
      <c r="H68" s="5">
        <f t="shared" ref="H68:H89" si="37">G68+$C$9</f>
        <v>0.12000000000000001</v>
      </c>
      <c r="I68" s="5">
        <f t="shared" ref="I68:I89" si="38">1+H68</f>
        <v>1.1200000000000001</v>
      </c>
      <c r="J68">
        <f t="shared" ref="J68:J89" si="39">1/I68</f>
        <v>0.89285714285714279</v>
      </c>
      <c r="K68">
        <f t="shared" si="20"/>
        <v>1.6170478387293595E-3</v>
      </c>
      <c r="L68" s="2">
        <v>65</v>
      </c>
      <c r="M68" s="6">
        <v>0.55513806300000001</v>
      </c>
      <c r="Q68" s="4">
        <f t="shared" si="21"/>
        <v>25</v>
      </c>
      <c r="R68">
        <f t="shared" si="28"/>
        <v>2000000</v>
      </c>
      <c r="S68">
        <f t="shared" si="29"/>
        <v>-185931699.26328593</v>
      </c>
      <c r="U68">
        <f t="shared" ref="U68:U89" si="40">M68</f>
        <v>0.55513806300000001</v>
      </c>
      <c r="V68">
        <f t="shared" ref="V68:V89" si="41">$C$10</f>
        <v>0.01</v>
      </c>
      <c r="W68">
        <f t="shared" ref="W68:W89" si="42">Z67</f>
        <v>2.5111672333784643E-6</v>
      </c>
      <c r="X68">
        <f t="shared" ref="X68:X89" si="43">U68*W68</f>
        <v>1.3940445138067897E-6</v>
      </c>
      <c r="Y68">
        <f t="shared" ref="Y68:Y89" si="44">V68*W68</f>
        <v>2.5111672333784644E-8</v>
      </c>
      <c r="Z68">
        <f t="shared" ref="Z68:Z89" si="45">MAX(0, W68-X68-Y68)</f>
        <v>1.0920110472378899E-6</v>
      </c>
      <c r="AB68">
        <f t="shared" ref="AB68:AB89" si="46">AC67</f>
        <v>-227.39413425939296</v>
      </c>
      <c r="AC68">
        <f t="shared" si="30"/>
        <v>-203.03946962722128</v>
      </c>
      <c r="AE68">
        <f t="shared" si="31"/>
        <v>0</v>
      </c>
      <c r="AF68">
        <f t="shared" si="32"/>
        <v>0</v>
      </c>
      <c r="AG68">
        <f t="shared" si="32"/>
        <v>-2.7300276180947245E-5</v>
      </c>
      <c r="AH68">
        <f t="shared" si="33"/>
        <v>-2.7880890276135792</v>
      </c>
      <c r="AI68">
        <f t="shared" si="34"/>
        <v>-2.7881163278897603</v>
      </c>
      <c r="AJ68">
        <f t="shared" si="35"/>
        <v>-24.354664632171676</v>
      </c>
      <c r="AK68">
        <f t="shared" si="22"/>
        <v>-15.917589398157508</v>
      </c>
      <c r="AL68">
        <f t="shared" si="26"/>
        <v>-43.060370358218947</v>
      </c>
      <c r="AN68">
        <f t="shared" si="36"/>
        <v>0</v>
      </c>
      <c r="AO68">
        <f t="shared" si="36"/>
        <v>0</v>
      </c>
      <c r="AP68">
        <f t="shared" si="36"/>
        <v>-4.4145852595115359E-8</v>
      </c>
      <c r="AQ68">
        <f t="shared" si="36"/>
        <v>-4.5084733362875801E-3</v>
      </c>
      <c r="AR68">
        <f t="shared" si="36"/>
        <v>-4.5085174821401751E-3</v>
      </c>
      <c r="AS68">
        <f t="shared" si="36"/>
        <v>-3.9382657806431583E-2</v>
      </c>
      <c r="AT68">
        <f t="shared" si="36"/>
        <v>-2.5739503534071964E-2</v>
      </c>
      <c r="AU68">
        <f t="shared" si="23"/>
        <v>-6.9630678822643732E-2</v>
      </c>
      <c r="AW68">
        <v>65</v>
      </c>
      <c r="AX68">
        <f>IF(Z68&gt;0, (R68*SUMPRODUCT(K68:$K$98, X68:$X$98)-K68*$AZ$3)/Z68, 0)</f>
        <v>-185931699.26328593</v>
      </c>
    </row>
    <row r="69" spans="5:50" x14ac:dyDescent="0.25">
      <c r="E69">
        <v>2069</v>
      </c>
      <c r="F69" s="5">
        <v>3.5571999999999999E-2</v>
      </c>
      <c r="G69" s="5"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89" si="47">K68*J69</f>
        <v>1.4437927131512138E-3</v>
      </c>
      <c r="L69" s="2">
        <v>66</v>
      </c>
      <c r="M69" s="6">
        <v>0.569934367</v>
      </c>
      <c r="Q69" s="4">
        <f t="shared" ref="Q69:Q89" si="48">$C$8</f>
        <v>25</v>
      </c>
      <c r="R69">
        <f t="shared" si="28"/>
        <v>2000000</v>
      </c>
      <c r="S69">
        <f t="shared" si="29"/>
        <v>-395209310.31327415</v>
      </c>
      <c r="U69">
        <f t="shared" si="40"/>
        <v>0.569934367</v>
      </c>
      <c r="V69">
        <f t="shared" si="41"/>
        <v>0.01</v>
      </c>
      <c r="W69">
        <f t="shared" si="42"/>
        <v>1.0920110472378899E-6</v>
      </c>
      <c r="X69">
        <f t="shared" si="43"/>
        <v>6.2237462496453391E-7</v>
      </c>
      <c r="Y69">
        <f t="shared" si="44"/>
        <v>1.0920110472378899E-8</v>
      </c>
      <c r="Z69">
        <f t="shared" si="45"/>
        <v>4.5871631180097705E-7</v>
      </c>
      <c r="AB69">
        <f t="shared" si="46"/>
        <v>-203.03946962722128</v>
      </c>
      <c r="AC69">
        <f t="shared" si="30"/>
        <v>-181.28895721631295</v>
      </c>
      <c r="AE69">
        <f t="shared" si="31"/>
        <v>0</v>
      </c>
      <c r="AF69">
        <f t="shared" si="32"/>
        <v>0</v>
      </c>
      <c r="AG69">
        <f t="shared" si="32"/>
        <v>-1.1467907795024426E-5</v>
      </c>
      <c r="AH69">
        <f t="shared" si="33"/>
        <v>-1.2447492499290678</v>
      </c>
      <c r="AI69">
        <f t="shared" si="34"/>
        <v>-1.2447607178368627</v>
      </c>
      <c r="AJ69">
        <f t="shared" si="35"/>
        <v>-21.750512410908328</v>
      </c>
      <c r="AK69">
        <f t="shared" si="22"/>
        <v>-14.212762873905492</v>
      </c>
      <c r="AL69">
        <f t="shared" si="26"/>
        <v>-37.20803600265068</v>
      </c>
      <c r="AN69">
        <f t="shared" si="36"/>
        <v>0</v>
      </c>
      <c r="AO69">
        <f t="shared" si="36"/>
        <v>0</v>
      </c>
      <c r="AP69">
        <f t="shared" si="36"/>
        <v>-1.6557281709546269E-8</v>
      </c>
      <c r="AQ69">
        <f t="shared" si="36"/>
        <v>-1.7971598967480272E-3</v>
      </c>
      <c r="AR69">
        <f t="shared" si="36"/>
        <v>-1.7971764540297365E-3</v>
      </c>
      <c r="AS69">
        <f t="shared" si="36"/>
        <v>-3.1403231326174487E-2</v>
      </c>
      <c r="AT69">
        <f t="shared" si="36"/>
        <v>-2.0520283471090854E-2</v>
      </c>
      <c r="AU69">
        <f t="shared" si="23"/>
        <v>-5.3720691251295069E-2</v>
      </c>
      <c r="AW69">
        <v>66</v>
      </c>
      <c r="AX69">
        <f>IF(Z69&gt;0, (R69*SUMPRODUCT(K69:$K$98, X69:$X$98)-K69*$AZ$3)/Z69, 0)</f>
        <v>-395209310.31327415</v>
      </c>
    </row>
    <row r="70" spans="5:50" x14ac:dyDescent="0.25">
      <c r="E70">
        <v>2070</v>
      </c>
      <c r="F70" s="5">
        <v>3.5571999999999999E-2</v>
      </c>
      <c r="G70" s="5"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1.2891006367421552E-3</v>
      </c>
      <c r="L70" s="2">
        <v>67</v>
      </c>
      <c r="M70" s="6">
        <v>0.58483052300000005</v>
      </c>
      <c r="Q70" s="4">
        <f t="shared" si="48"/>
        <v>25</v>
      </c>
      <c r="R70">
        <f t="shared" si="28"/>
        <v>2000000</v>
      </c>
      <c r="S70">
        <f t="shared" si="29"/>
        <v>-870916295.45551026</v>
      </c>
      <c r="U70">
        <f t="shared" si="40"/>
        <v>0.58483052300000005</v>
      </c>
      <c r="V70">
        <f t="shared" si="41"/>
        <v>0.01</v>
      </c>
      <c r="W70">
        <f t="shared" si="42"/>
        <v>4.5871631180097705E-7</v>
      </c>
      <c r="X70">
        <f t="shared" si="43"/>
        <v>2.6827130053919651E-7</v>
      </c>
      <c r="Y70">
        <f t="shared" si="44"/>
        <v>4.5871631180097707E-9</v>
      </c>
      <c r="Z70">
        <f t="shared" si="45"/>
        <v>1.8585784814377077E-7</v>
      </c>
      <c r="AB70">
        <f t="shared" si="46"/>
        <v>-181.28895721631295</v>
      </c>
      <c r="AC70">
        <f t="shared" si="30"/>
        <v>-161.86662858670562</v>
      </c>
      <c r="AE70">
        <f t="shared" si="31"/>
        <v>0</v>
      </c>
      <c r="AF70">
        <f t="shared" si="32"/>
        <v>0</v>
      </c>
      <c r="AG70">
        <f t="shared" si="32"/>
        <v>-4.6464462035942691E-6</v>
      </c>
      <c r="AH70">
        <f t="shared" si="33"/>
        <v>-0.53654260107839302</v>
      </c>
      <c r="AI70">
        <f t="shared" si="34"/>
        <v>-0.53654724752459659</v>
      </c>
      <c r="AJ70">
        <f t="shared" si="35"/>
        <v>-19.422328629607335</v>
      </c>
      <c r="AK70">
        <f t="shared" si="22"/>
        <v>-12.690227005141908</v>
      </c>
      <c r="AL70">
        <f t="shared" si="26"/>
        <v>-32.649102882273837</v>
      </c>
      <c r="AN70">
        <f t="shared" si="36"/>
        <v>0</v>
      </c>
      <c r="AO70">
        <f t="shared" si="36"/>
        <v>0</v>
      </c>
      <c r="AP70">
        <f t="shared" si="36"/>
        <v>-5.9897367596415418E-9</v>
      </c>
      <c r="AQ70">
        <f t="shared" si="36"/>
        <v>-6.9165740868944864E-4</v>
      </c>
      <c r="AR70">
        <f t="shared" si="36"/>
        <v>-6.9166339842620817E-4</v>
      </c>
      <c r="AS70">
        <f t="shared" si="36"/>
        <v>-2.5037336203442204E-2</v>
      </c>
      <c r="AT70">
        <f t="shared" si="36"/>
        <v>-1.6358979712730926E-2</v>
      </c>
      <c r="AU70">
        <f t="shared" si="23"/>
        <v>-4.2087979314599337E-2</v>
      </c>
      <c r="AW70">
        <v>67</v>
      </c>
      <c r="AX70">
        <f>IF(Z70&gt;0, (R70*SUMPRODUCT(K70:$K$98, X70:$X$98)-K70*$AZ$3)/Z70, 0)</f>
        <v>-870916295.45551026</v>
      </c>
    </row>
    <row r="71" spans="5:50" x14ac:dyDescent="0.25">
      <c r="E71">
        <v>2071</v>
      </c>
      <c r="F71" s="5">
        <v>3.5571999999999999E-2</v>
      </c>
      <c r="G71" s="5"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1.1509827113769242E-3</v>
      </c>
      <c r="L71" s="2">
        <v>68</v>
      </c>
      <c r="M71" s="6">
        <v>0.59948279800000004</v>
      </c>
      <c r="Q71" s="4">
        <f t="shared" si="48"/>
        <v>25</v>
      </c>
      <c r="R71">
        <f t="shared" si="28"/>
        <v>2000000</v>
      </c>
      <c r="S71">
        <f t="shared" si="29"/>
        <v>-1991223245.5720303</v>
      </c>
      <c r="U71">
        <f t="shared" si="40"/>
        <v>0.59948279800000004</v>
      </c>
      <c r="V71">
        <f t="shared" si="41"/>
        <v>0.01</v>
      </c>
      <c r="W71">
        <f t="shared" si="42"/>
        <v>1.8585784814377077E-7</v>
      </c>
      <c r="X71">
        <f t="shared" si="43"/>
        <v>1.1141858283548681E-7</v>
      </c>
      <c r="Y71">
        <f t="shared" si="44"/>
        <v>1.8585784814377078E-9</v>
      </c>
      <c r="Z71">
        <f t="shared" si="45"/>
        <v>7.2580686826846252E-8</v>
      </c>
      <c r="AB71">
        <f t="shared" si="46"/>
        <v>-161.86662858670562</v>
      </c>
      <c r="AC71">
        <f t="shared" si="30"/>
        <v>-144.5243507891999</v>
      </c>
      <c r="AE71">
        <f t="shared" si="31"/>
        <v>0</v>
      </c>
      <c r="AF71">
        <f t="shared" si="32"/>
        <v>0</v>
      </c>
      <c r="AG71">
        <f t="shared" si="32"/>
        <v>-1.8145171706711563E-6</v>
      </c>
      <c r="AH71">
        <f t="shared" si="33"/>
        <v>-0.22283716567097361</v>
      </c>
      <c r="AI71">
        <f t="shared" si="34"/>
        <v>-0.2228389801881443</v>
      </c>
      <c r="AJ71">
        <f t="shared" si="35"/>
        <v>-17.342277797505716</v>
      </c>
      <c r="AK71">
        <f t="shared" si="22"/>
        <v>-11.330664001069394</v>
      </c>
      <c r="AL71">
        <f t="shared" si="26"/>
        <v>-28.895780778763253</v>
      </c>
      <c r="AN71">
        <f t="shared" si="36"/>
        <v>0</v>
      </c>
      <c r="AO71">
        <f t="shared" si="36"/>
        <v>0</v>
      </c>
      <c r="AP71">
        <f t="shared" si="36"/>
        <v>-2.0884778929390725E-9</v>
      </c>
      <c r="AQ71">
        <f t="shared" si="36"/>
        <v>-2.5648172513952609E-4</v>
      </c>
      <c r="AR71">
        <f t="shared" si="36"/>
        <v>-2.5648381361741905E-4</v>
      </c>
      <c r="AS71">
        <f t="shared" si="36"/>
        <v>-1.9960661920824962E-2</v>
      </c>
      <c r="AT71">
        <f t="shared" si="36"/>
        <v>-1.304139837365176E-2</v>
      </c>
      <c r="AU71">
        <f t="shared" si="23"/>
        <v>-3.3258544108094139E-2</v>
      </c>
      <c r="AW71">
        <v>68</v>
      </c>
      <c r="AX71">
        <f>IF(Z71&gt;0, (R71*SUMPRODUCT(K71:$K$98, X71:$X$98)-K71*$AZ$3)/Z71, 0)</f>
        <v>-1991223245.5720303</v>
      </c>
    </row>
    <row r="72" spans="5:50" x14ac:dyDescent="0.25">
      <c r="E72">
        <v>2072</v>
      </c>
      <c r="F72" s="5">
        <v>3.5571999999999999E-2</v>
      </c>
      <c r="G72" s="5"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1.027663135157968E-3</v>
      </c>
      <c r="L72" s="2">
        <v>69</v>
      </c>
      <c r="M72" s="6">
        <v>0.61448546299999995</v>
      </c>
      <c r="Q72" s="4">
        <f t="shared" si="48"/>
        <v>25</v>
      </c>
      <c r="R72">
        <f t="shared" si="28"/>
        <v>2000000</v>
      </c>
      <c r="S72">
        <f t="shared" si="29"/>
        <v>-4734519369.5468721</v>
      </c>
      <c r="U72">
        <f t="shared" si="40"/>
        <v>0.61448546299999995</v>
      </c>
      <c r="V72">
        <f t="shared" si="41"/>
        <v>0.01</v>
      </c>
      <c r="W72">
        <f t="shared" si="42"/>
        <v>7.2580686826846252E-8</v>
      </c>
      <c r="X72">
        <f t="shared" si="43"/>
        <v>4.4599776949652614E-8</v>
      </c>
      <c r="Y72">
        <f t="shared" si="44"/>
        <v>7.2580686826846253E-10</v>
      </c>
      <c r="Z72">
        <f t="shared" si="45"/>
        <v>2.7255103008925174E-8</v>
      </c>
      <c r="AB72">
        <f t="shared" si="46"/>
        <v>-144.5243507891999</v>
      </c>
      <c r="AC72">
        <f t="shared" si="30"/>
        <v>-129.03981311475147</v>
      </c>
      <c r="AE72">
        <f t="shared" si="31"/>
        <v>0</v>
      </c>
      <c r="AF72">
        <f t="shared" si="32"/>
        <v>0</v>
      </c>
      <c r="AG72">
        <f t="shared" si="32"/>
        <v>-6.8137757522312936E-7</v>
      </c>
      <c r="AH72">
        <f t="shared" si="33"/>
        <v>-8.9199553899305228E-2</v>
      </c>
      <c r="AI72">
        <f t="shared" si="34"/>
        <v>-8.9200235276880452E-2</v>
      </c>
      <c r="AJ72">
        <f t="shared" si="35"/>
        <v>-15.484537674448433</v>
      </c>
      <c r="AK72">
        <f t="shared" ref="AK72:AK89" si="49">G72*SUM(AB72:AB72, AE72:AF72)</f>
        <v>-10.116704555243993</v>
      </c>
      <c r="AL72">
        <f t="shared" si="26"/>
        <v>-25.690442464969308</v>
      </c>
      <c r="AN72">
        <f t="shared" si="36"/>
        <v>0</v>
      </c>
      <c r="AO72">
        <f t="shared" si="36"/>
        <v>0</v>
      </c>
      <c r="AP72">
        <f t="shared" si="36"/>
        <v>-7.0022661518013532E-10</v>
      </c>
      <c r="AQ72">
        <f t="shared" si="36"/>
        <v>-9.1667093214852166E-5</v>
      </c>
      <c r="AR72">
        <f t="shared" si="36"/>
        <v>-9.1667793441467342E-5</v>
      </c>
      <c r="AS72">
        <f t="shared" si="36"/>
        <v>-1.5912888532995346E-2</v>
      </c>
      <c r="AT72">
        <f t="shared" si="36"/>
        <v>-1.0396564320708939E-2</v>
      </c>
      <c r="AU72">
        <f t="shared" si="23"/>
        <v>-2.6401120647145754E-2</v>
      </c>
      <c r="AW72">
        <v>69</v>
      </c>
      <c r="AX72">
        <f>IF(Z72&gt;0, (R72*SUMPRODUCT(K72:$K$98, X72:$X$98)-K72*$AZ$3)/Z72, 0)</f>
        <v>-4734519369.5468721</v>
      </c>
    </row>
    <row r="73" spans="5:50" x14ac:dyDescent="0.25">
      <c r="E73">
        <v>2073</v>
      </c>
      <c r="F73" s="5">
        <v>3.5571999999999999E-2</v>
      </c>
      <c r="G73" s="5"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9.1755637067675712E-4</v>
      </c>
      <c r="L73" s="2">
        <v>70</v>
      </c>
      <c r="M73" s="6">
        <v>0.62975077099999999</v>
      </c>
      <c r="Q73" s="4">
        <f t="shared" si="48"/>
        <v>25</v>
      </c>
      <c r="R73">
        <f t="shared" si="28"/>
        <v>2000000</v>
      </c>
      <c r="S73">
        <f t="shared" si="29"/>
        <v>-11734243731.492535</v>
      </c>
      <c r="U73">
        <f t="shared" si="40"/>
        <v>0.62975077099999999</v>
      </c>
      <c r="V73">
        <f t="shared" si="41"/>
        <v>0.01</v>
      </c>
      <c r="W73">
        <f t="shared" si="42"/>
        <v>2.7255103008925174E-8</v>
      </c>
      <c r="X73">
        <f t="shared" si="43"/>
        <v>1.7163922133555049E-8</v>
      </c>
      <c r="Y73">
        <f t="shared" si="44"/>
        <v>2.7255103008925175E-10</v>
      </c>
      <c r="Z73">
        <f t="shared" si="45"/>
        <v>9.8186298452808738E-9</v>
      </c>
      <c r="AB73">
        <f t="shared" si="46"/>
        <v>-129.03981311475147</v>
      </c>
      <c r="AC73">
        <f t="shared" si="30"/>
        <v>-115.21419571383261</v>
      </c>
      <c r="AE73">
        <f t="shared" si="31"/>
        <v>0</v>
      </c>
      <c r="AF73">
        <f t="shared" si="32"/>
        <v>0</v>
      </c>
      <c r="AG73">
        <f t="shared" si="32"/>
        <v>-2.4546574613202185E-7</v>
      </c>
      <c r="AH73">
        <f t="shared" si="33"/>
        <v>-3.4327844267110094E-2</v>
      </c>
      <c r="AI73">
        <f t="shared" si="34"/>
        <v>-3.4328089732856226E-2</v>
      </c>
      <c r="AJ73">
        <f t="shared" si="35"/>
        <v>-13.825617400918858</v>
      </c>
      <c r="AK73">
        <f t="shared" si="49"/>
        <v>-9.0327869180326044</v>
      </c>
      <c r="AL73">
        <f t="shared" si="26"/>
        <v>-22.892732408684317</v>
      </c>
      <c r="AN73">
        <f t="shared" si="36"/>
        <v>0</v>
      </c>
      <c r="AO73">
        <f t="shared" si="36"/>
        <v>0</v>
      </c>
      <c r="AP73">
        <f t="shared" si="36"/>
        <v>-2.2522865914636022E-10</v>
      </c>
      <c r="AQ73">
        <f t="shared" si="36"/>
        <v>-3.1497732198886462E-5</v>
      </c>
      <c r="AR73">
        <f t="shared" si="36"/>
        <v>-3.1497957427545611E-5</v>
      </c>
      <c r="AS73">
        <f t="shared" si="36"/>
        <v>-1.2685783324752528E-2</v>
      </c>
      <c r="AT73">
        <f t="shared" si="36"/>
        <v>-8.2880911816064877E-3</v>
      </c>
      <c r="AU73">
        <f t="shared" si="23"/>
        <v>-2.1005372463786559E-2</v>
      </c>
      <c r="AW73">
        <v>70</v>
      </c>
      <c r="AX73">
        <f>IF(Z73&gt;0, (R73*SUMPRODUCT(K73:$K$98, X73:$X$98)-K73*$AZ$3)/Z73, 0)</f>
        <v>-11734243731.492535</v>
      </c>
    </row>
    <row r="74" spans="5:50" x14ac:dyDescent="0.25">
      <c r="E74">
        <v>2074</v>
      </c>
      <c r="F74" s="5">
        <v>3.5571999999999999E-2</v>
      </c>
      <c r="G74" s="5"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8.1924675953281884E-4</v>
      </c>
      <c r="L74" s="2">
        <v>71</v>
      </c>
      <c r="M74" s="6">
        <v>0.64518007799999999</v>
      </c>
      <c r="Q74" s="4">
        <f t="shared" si="48"/>
        <v>25</v>
      </c>
      <c r="R74">
        <f t="shared" si="28"/>
        <v>2000000</v>
      </c>
      <c r="S74">
        <f t="shared" si="29"/>
        <v>-30383992813.543156</v>
      </c>
      <c r="U74">
        <f t="shared" si="40"/>
        <v>0.64518007799999999</v>
      </c>
      <c r="V74">
        <f t="shared" si="41"/>
        <v>0.01</v>
      </c>
      <c r="W74">
        <f t="shared" si="42"/>
        <v>9.8186298452808738E-9</v>
      </c>
      <c r="X74">
        <f t="shared" si="43"/>
        <v>6.3347843694314421E-9</v>
      </c>
      <c r="Y74">
        <f t="shared" si="44"/>
        <v>9.8186298452808743E-11</v>
      </c>
      <c r="Z74">
        <f t="shared" si="45"/>
        <v>3.3856591773966229E-9</v>
      </c>
      <c r="AB74">
        <f t="shared" si="46"/>
        <v>-115.21419571383261</v>
      </c>
      <c r="AC74">
        <f t="shared" si="30"/>
        <v>-102.86984411512542</v>
      </c>
      <c r="AE74">
        <f t="shared" si="31"/>
        <v>0</v>
      </c>
      <c r="AF74">
        <f t="shared" si="32"/>
        <v>0</v>
      </c>
      <c r="AG74">
        <f t="shared" si="32"/>
        <v>-8.4641479434915566E-8</v>
      </c>
      <c r="AH74">
        <f t="shared" si="33"/>
        <v>-1.2669568738862885E-2</v>
      </c>
      <c r="AI74">
        <f t="shared" si="34"/>
        <v>-1.266965338034232E-2</v>
      </c>
      <c r="AJ74">
        <f t="shared" si="35"/>
        <v>-12.344351598707192</v>
      </c>
      <c r="AK74">
        <f t="shared" si="49"/>
        <v>-8.0649936999682836</v>
      </c>
      <c r="AL74">
        <f t="shared" si="26"/>
        <v>-20.422014952055818</v>
      </c>
      <c r="AN74">
        <f t="shared" si="36"/>
        <v>0</v>
      </c>
      <c r="AO74">
        <f t="shared" si="36"/>
        <v>0</v>
      </c>
      <c r="AP74">
        <f t="shared" si="36"/>
        <v>-6.9342257749118306E-11</v>
      </c>
      <c r="AQ74">
        <f t="shared" si="36"/>
        <v>-1.0379503133991721E-5</v>
      </c>
      <c r="AR74">
        <f t="shared" si="36"/>
        <v>-1.037957247624947E-5</v>
      </c>
      <c r="AS74">
        <f t="shared" si="36"/>
        <v>-1.0113070045774639E-2</v>
      </c>
      <c r="AT74">
        <f t="shared" si="36"/>
        <v>-6.6072199543516152E-3</v>
      </c>
      <c r="AU74">
        <f t="shared" si="23"/>
        <v>-1.6730669572602504E-2</v>
      </c>
      <c r="AW74">
        <v>71</v>
      </c>
      <c r="AX74">
        <f>IF(Z74&gt;0, (R74*SUMPRODUCT(K74:$K$98, X74:$X$98)-K74*$AZ$3)/Z74, 0)</f>
        <v>-30383992813.543156</v>
      </c>
    </row>
    <row r="75" spans="5:50" x14ac:dyDescent="0.25">
      <c r="E75">
        <v>2075</v>
      </c>
      <c r="F75" s="5">
        <v>3.5571999999999999E-2</v>
      </c>
      <c r="G75" s="5"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7.3147032101144531E-4</v>
      </c>
      <c r="L75" s="2">
        <v>72</v>
      </c>
      <c r="M75" s="6">
        <v>0.66067595400000001</v>
      </c>
      <c r="Q75" s="4">
        <f t="shared" si="48"/>
        <v>25</v>
      </c>
      <c r="R75">
        <f t="shared" si="28"/>
        <v>2000000</v>
      </c>
      <c r="S75">
        <f t="shared" si="29"/>
        <v>-82376516175.908646</v>
      </c>
      <c r="U75">
        <f t="shared" si="40"/>
        <v>0.66067595400000001</v>
      </c>
      <c r="V75">
        <f t="shared" si="41"/>
        <v>0.01</v>
      </c>
      <c r="W75">
        <f t="shared" si="42"/>
        <v>3.3856591773966229E-9</v>
      </c>
      <c r="X75">
        <f t="shared" si="43"/>
        <v>2.2368236069453691E-9</v>
      </c>
      <c r="Y75">
        <f t="shared" si="44"/>
        <v>3.3856591773966232E-11</v>
      </c>
      <c r="Z75">
        <f t="shared" si="45"/>
        <v>1.1149789786772876E-9</v>
      </c>
      <c r="AB75">
        <f t="shared" si="46"/>
        <v>-102.86984411512542</v>
      </c>
      <c r="AC75">
        <f t="shared" si="30"/>
        <v>-91.848083872807678</v>
      </c>
      <c r="AE75">
        <f t="shared" si="31"/>
        <v>0</v>
      </c>
      <c r="AF75">
        <f t="shared" si="32"/>
        <v>0</v>
      </c>
      <c r="AG75">
        <f t="shared" si="32"/>
        <v>-2.7874474466932187E-8</v>
      </c>
      <c r="AH75">
        <f t="shared" si="33"/>
        <v>-4.4736472138907383E-3</v>
      </c>
      <c r="AI75">
        <f t="shared" si="34"/>
        <v>-4.4736750883652057E-3</v>
      </c>
      <c r="AJ75">
        <f t="shared" si="35"/>
        <v>-11.02176024231774</v>
      </c>
      <c r="AK75">
        <f t="shared" si="49"/>
        <v>-7.2008890880587799</v>
      </c>
      <c r="AL75">
        <f t="shared" si="26"/>
        <v>-18.227123005464883</v>
      </c>
      <c r="AN75">
        <f t="shared" si="36"/>
        <v>0</v>
      </c>
      <c r="AO75">
        <f t="shared" si="36"/>
        <v>0</v>
      </c>
      <c r="AP75">
        <f t="shared" si="36"/>
        <v>-2.0389350786352221E-11</v>
      </c>
      <c r="AQ75">
        <f t="shared" si="36"/>
        <v>-3.2723401636366161E-6</v>
      </c>
      <c r="AR75">
        <f t="shared" si="36"/>
        <v>-3.2723605529874031E-6</v>
      </c>
      <c r="AS75">
        <f t="shared" si="36"/>
        <v>-8.0620905025593423E-3</v>
      </c>
      <c r="AT75">
        <f t="shared" si="36"/>
        <v>-5.2672366528101694E-3</v>
      </c>
      <c r="AU75">
        <f t="shared" si="23"/>
        <v>-1.3332599515922498E-2</v>
      </c>
      <c r="AW75">
        <v>72</v>
      </c>
      <c r="AX75">
        <f>IF(Z75&gt;0, (R75*SUMPRODUCT(K75:$K$98, X75:$X$98)-K75*$AZ$3)/Z75, 0)</f>
        <v>-82376516175.908646</v>
      </c>
    </row>
    <row r="76" spans="5:50" x14ac:dyDescent="0.25">
      <c r="E76">
        <v>2076</v>
      </c>
      <c r="F76" s="5">
        <v>3.5571999999999999E-2</v>
      </c>
      <c r="G76" s="5"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6.5309850090307614E-4</v>
      </c>
      <c r="L76" s="2">
        <v>73</v>
      </c>
      <c r="M76" s="6">
        <v>0.67625413199999995</v>
      </c>
      <c r="Q76" s="4">
        <f t="shared" si="48"/>
        <v>25</v>
      </c>
      <c r="R76">
        <f t="shared" si="28"/>
        <v>2000000</v>
      </c>
      <c r="S76">
        <f t="shared" si="29"/>
        <v>-234426874938.5816</v>
      </c>
      <c r="U76">
        <f t="shared" si="40"/>
        <v>0.67625413199999995</v>
      </c>
      <c r="V76">
        <f t="shared" si="41"/>
        <v>0.01</v>
      </c>
      <c r="W76">
        <f t="shared" si="42"/>
        <v>1.1149789786772876E-9</v>
      </c>
      <c r="X76">
        <f t="shared" si="43"/>
        <v>7.5400914142365555E-10</v>
      </c>
      <c r="Y76">
        <f t="shared" si="44"/>
        <v>1.1149789786772876E-11</v>
      </c>
      <c r="Z76">
        <f t="shared" si="45"/>
        <v>3.498200474668591E-10</v>
      </c>
      <c r="AB76">
        <f t="shared" si="46"/>
        <v>-91.848083872807678</v>
      </c>
      <c r="AC76">
        <f t="shared" si="30"/>
        <v>-82.007220518522061</v>
      </c>
      <c r="AE76">
        <f t="shared" si="31"/>
        <v>0</v>
      </c>
      <c r="AF76">
        <f t="shared" si="32"/>
        <v>0</v>
      </c>
      <c r="AG76">
        <f t="shared" si="32"/>
        <v>-8.7455011866714775E-9</v>
      </c>
      <c r="AH76">
        <f t="shared" si="33"/>
        <v>-1.5080182828473112E-3</v>
      </c>
      <c r="AI76">
        <f t="shared" si="34"/>
        <v>-1.5080270283484979E-3</v>
      </c>
      <c r="AJ76">
        <f t="shared" si="35"/>
        <v>-9.8408633542856165</v>
      </c>
      <c r="AK76">
        <f t="shared" si="49"/>
        <v>-6.4293658710965378</v>
      </c>
      <c r="AL76">
        <f t="shared" si="26"/>
        <v>-16.271737252410503</v>
      </c>
      <c r="AN76">
        <f t="shared" si="36"/>
        <v>0</v>
      </c>
      <c r="AO76">
        <f t="shared" si="36"/>
        <v>0</v>
      </c>
      <c r="AP76">
        <f t="shared" si="36"/>
        <v>-5.7116737146612155E-12</v>
      </c>
      <c r="AQ76">
        <f t="shared" si="36"/>
        <v>-9.8488447986200998E-7</v>
      </c>
      <c r="AR76">
        <f t="shared" si="36"/>
        <v>-9.848901915357246E-7</v>
      </c>
      <c r="AS76">
        <f t="shared" si="36"/>
        <v>-6.4270531042759536E-3</v>
      </c>
      <c r="AT76">
        <f t="shared" si="36"/>
        <v>-4.1990092121705494E-3</v>
      </c>
      <c r="AU76">
        <f t="shared" si="23"/>
        <v>-1.0627047206638039E-2</v>
      </c>
      <c r="AW76">
        <v>73</v>
      </c>
      <c r="AX76">
        <f>IF(Z76&gt;0, (R76*SUMPRODUCT(K76:$K$98, X76:$X$98)-K76*$AZ$3)/Z76, 0)</f>
        <v>-234426874938.5816</v>
      </c>
    </row>
    <row r="77" spans="5:50" x14ac:dyDescent="0.25">
      <c r="E77">
        <v>2077</v>
      </c>
      <c r="F77" s="5">
        <v>3.5571999999999999E-2</v>
      </c>
      <c r="G77" s="5"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5.8312366152060366E-4</v>
      </c>
      <c r="L77" s="2">
        <v>74</v>
      </c>
      <c r="M77" s="6">
        <v>0.69194305599999995</v>
      </c>
      <c r="Q77" s="4">
        <f t="shared" si="48"/>
        <v>25</v>
      </c>
      <c r="R77">
        <f t="shared" si="28"/>
        <v>2000000</v>
      </c>
      <c r="S77">
        <f t="shared" si="29"/>
        <v>-702247393915.38</v>
      </c>
      <c r="U77">
        <f t="shared" si="40"/>
        <v>0.69194305599999995</v>
      </c>
      <c r="V77">
        <f t="shared" si="41"/>
        <v>0.01</v>
      </c>
      <c r="W77">
        <f t="shared" si="42"/>
        <v>3.498200474668591E-10</v>
      </c>
      <c r="X77">
        <f t="shared" si="43"/>
        <v>2.4205555269428351E-10</v>
      </c>
      <c r="Y77">
        <f t="shared" si="44"/>
        <v>3.498200474668591E-12</v>
      </c>
      <c r="Z77">
        <f t="shared" si="45"/>
        <v>1.04266294297907E-10</v>
      </c>
      <c r="AB77">
        <f t="shared" si="46"/>
        <v>-82.007220518522061</v>
      </c>
      <c r="AC77">
        <f t="shared" si="30"/>
        <v>-73.220733443919244</v>
      </c>
      <c r="AE77">
        <f t="shared" si="31"/>
        <v>0</v>
      </c>
      <c r="AF77">
        <f t="shared" si="32"/>
        <v>0</v>
      </c>
      <c r="AG77">
        <f t="shared" si="32"/>
        <v>-2.6066573574476751E-9</v>
      </c>
      <c r="AH77">
        <f t="shared" si="33"/>
        <v>-4.8411110538856703E-4</v>
      </c>
      <c r="AI77">
        <f t="shared" si="34"/>
        <v>-4.8411371204592449E-4</v>
      </c>
      <c r="AJ77">
        <f t="shared" si="35"/>
        <v>-8.7864870746028174</v>
      </c>
      <c r="AK77">
        <f t="shared" si="49"/>
        <v>-5.7405054362965444</v>
      </c>
      <c r="AL77">
        <f t="shared" si="26"/>
        <v>-14.527476624611408</v>
      </c>
      <c r="AN77">
        <f t="shared" si="36"/>
        <v>0</v>
      </c>
      <c r="AO77">
        <f t="shared" si="36"/>
        <v>0</v>
      </c>
      <c r="AP77">
        <f t="shared" si="36"/>
        <v>-1.5200035826045093E-12</v>
      </c>
      <c r="AQ77">
        <f t="shared" si="36"/>
        <v>-2.8229664035696803E-7</v>
      </c>
      <c r="AR77">
        <f t="shared" si="36"/>
        <v>-2.8229816036055067E-7</v>
      </c>
      <c r="AS77">
        <f t="shared" si="36"/>
        <v>-5.1236085148458526E-3</v>
      </c>
      <c r="AT77">
        <f t="shared" si="36"/>
        <v>-3.3474245489921715E-3</v>
      </c>
      <c r="AU77">
        <f t="shared" si="23"/>
        <v>-8.4713153619983845E-3</v>
      </c>
      <c r="AW77">
        <v>74</v>
      </c>
      <c r="AX77">
        <f>IF(Z77&gt;0, (R77*SUMPRODUCT(K77:$K$98, X77:$X$98)-K77*$AZ$3)/Z77, 0)</f>
        <v>-702247393915.38</v>
      </c>
    </row>
    <row r="78" spans="5:50" x14ac:dyDescent="0.25">
      <c r="E78">
        <v>2078</v>
      </c>
      <c r="F78" s="5">
        <v>3.5571999999999999E-2</v>
      </c>
      <c r="G78" s="5"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5.2064612635768185E-4</v>
      </c>
      <c r="L78" s="2">
        <v>75</v>
      </c>
      <c r="M78" s="6">
        <v>0.70765376499999999</v>
      </c>
      <c r="Q78" s="4">
        <f t="shared" si="48"/>
        <v>25</v>
      </c>
      <c r="R78">
        <f t="shared" si="28"/>
        <v>2000000</v>
      </c>
      <c r="S78">
        <f t="shared" si="29"/>
        <v>-2220701133209.2026</v>
      </c>
      <c r="U78">
        <f t="shared" si="40"/>
        <v>0.70765376499999999</v>
      </c>
      <c r="V78">
        <f t="shared" si="41"/>
        <v>0.01</v>
      </c>
      <c r="W78">
        <f t="shared" si="42"/>
        <v>1.04266294297907E-10</v>
      </c>
      <c r="X78">
        <f t="shared" si="43"/>
        <v>7.3784435722511915E-11</v>
      </c>
      <c r="Y78">
        <f t="shared" si="44"/>
        <v>1.0426629429790701E-12</v>
      </c>
      <c r="Z78">
        <f t="shared" si="45"/>
        <v>2.9439195632416017E-11</v>
      </c>
      <c r="AB78">
        <f t="shared" si="46"/>
        <v>-73.220733443919244</v>
      </c>
      <c r="AC78">
        <f t="shared" si="30"/>
        <v>-65.375655101673658</v>
      </c>
      <c r="AE78">
        <f t="shared" si="31"/>
        <v>0</v>
      </c>
      <c r="AF78">
        <f t="shared" si="32"/>
        <v>0</v>
      </c>
      <c r="AG78">
        <f t="shared" si="32"/>
        <v>-7.3597989081040043E-10</v>
      </c>
      <c r="AH78">
        <f t="shared" si="33"/>
        <v>-1.4756887144502383E-4</v>
      </c>
      <c r="AI78">
        <f t="shared" si="34"/>
        <v>-1.4756960742491463E-4</v>
      </c>
      <c r="AJ78">
        <f t="shared" si="35"/>
        <v>-7.8450783422455856</v>
      </c>
      <c r="AK78">
        <f t="shared" si="49"/>
        <v>-5.1254513410743474</v>
      </c>
      <c r="AL78">
        <f t="shared" si="26"/>
        <v>-12.970677252927359</v>
      </c>
      <c r="AN78">
        <f t="shared" si="36"/>
        <v>0</v>
      </c>
      <c r="AO78">
        <f t="shared" si="36"/>
        <v>0</v>
      </c>
      <c r="AP78">
        <f t="shared" si="36"/>
        <v>-3.8318507922758464E-13</v>
      </c>
      <c r="AQ78">
        <f t="shared" si="36"/>
        <v>-7.6831161288826386E-8</v>
      </c>
      <c r="AR78">
        <f t="shared" si="36"/>
        <v>-7.6831544473905613E-8</v>
      </c>
      <c r="AS78">
        <f t="shared" si="36"/>
        <v>-4.0845096498627088E-3</v>
      </c>
      <c r="AT78">
        <f t="shared" si="36"/>
        <v>-2.6685463865651444E-3</v>
      </c>
      <c r="AU78">
        <f t="shared" si="23"/>
        <v>-6.7531328679723279E-3</v>
      </c>
      <c r="AW78">
        <v>75</v>
      </c>
      <c r="AX78">
        <f>IF(Z78&gt;0, (R78*SUMPRODUCT(K78:$K$98, X78:$X$98)-K78*$AZ$3)/Z78, 0)</f>
        <v>-2220701133209.2026</v>
      </c>
    </row>
    <row r="79" spans="5:50" x14ac:dyDescent="0.25">
      <c r="E79">
        <v>2079</v>
      </c>
      <c r="F79" s="5">
        <v>3.5571999999999999E-2</v>
      </c>
      <c r="G79" s="5"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4.6486261281935876E-4</v>
      </c>
      <c r="L79" s="2">
        <v>76</v>
      </c>
      <c r="M79" s="6">
        <v>0.72329488099999995</v>
      </c>
      <c r="Q79" s="4">
        <f t="shared" si="48"/>
        <v>25</v>
      </c>
      <c r="R79">
        <f t="shared" si="28"/>
        <v>2000000</v>
      </c>
      <c r="S79">
        <f t="shared" si="29"/>
        <v>-7434311267090.123</v>
      </c>
      <c r="U79">
        <f t="shared" si="40"/>
        <v>0.72329488099999995</v>
      </c>
      <c r="V79">
        <f t="shared" si="41"/>
        <v>0.01</v>
      </c>
      <c r="W79">
        <f t="shared" si="42"/>
        <v>2.9439195632416017E-11</v>
      </c>
      <c r="X79">
        <f t="shared" si="43"/>
        <v>2.1293219501684061E-11</v>
      </c>
      <c r="Y79">
        <f t="shared" si="44"/>
        <v>2.9439195632416018E-13</v>
      </c>
      <c r="Z79">
        <f t="shared" si="45"/>
        <v>7.8515841744077968E-12</v>
      </c>
      <c r="AB79">
        <f t="shared" si="46"/>
        <v>-65.375655101673658</v>
      </c>
      <c r="AC79">
        <f t="shared" si="30"/>
        <v>-58.371120692306384</v>
      </c>
      <c r="AE79">
        <f t="shared" si="31"/>
        <v>0</v>
      </c>
      <c r="AF79">
        <f t="shared" si="32"/>
        <v>0</v>
      </c>
      <c r="AG79">
        <f t="shared" si="32"/>
        <v>-1.9628960436019492E-10</v>
      </c>
      <c r="AH79">
        <f t="shared" si="33"/>
        <v>-4.2586439003368124E-5</v>
      </c>
      <c r="AI79">
        <f t="shared" si="34"/>
        <v>-4.2586635292972487E-5</v>
      </c>
      <c r="AJ79">
        <f t="shared" si="35"/>
        <v>-7.0045344093672739</v>
      </c>
      <c r="AK79">
        <f t="shared" si="49"/>
        <v>-4.5762958571171568</v>
      </c>
      <c r="AL79">
        <f t="shared" si="26"/>
        <v>-11.580872853119724</v>
      </c>
      <c r="AN79">
        <f t="shared" si="36"/>
        <v>0</v>
      </c>
      <c r="AO79">
        <f t="shared" si="36"/>
        <v>0</v>
      </c>
      <c r="AP79">
        <f t="shared" si="36"/>
        <v>-9.1247698352158414E-14</v>
      </c>
      <c r="AQ79">
        <f t="shared" si="36"/>
        <v>-1.9796843305777956E-8</v>
      </c>
      <c r="AR79">
        <f t="shared" si="36"/>
        <v>-1.9796934553476309E-8</v>
      </c>
      <c r="AS79">
        <f t="shared" si="36"/>
        <v>-3.256146167121575E-3</v>
      </c>
      <c r="AT79">
        <f t="shared" si="36"/>
        <v>-2.1273488491738886E-3</v>
      </c>
      <c r="AU79">
        <f t="shared" si="23"/>
        <v>-5.383514813230017E-3</v>
      </c>
      <c r="AW79">
        <v>76</v>
      </c>
      <c r="AX79">
        <f>IF(Z79&gt;0, (R79*SUMPRODUCT(K79:$K$98, X79:$X$98)-K79*$AZ$3)/Z79, 0)</f>
        <v>-7434311267090.123</v>
      </c>
    </row>
    <row r="80" spans="5:50" x14ac:dyDescent="0.25">
      <c r="E80">
        <v>2080</v>
      </c>
      <c r="F80" s="5">
        <v>3.5571999999999999E-2</v>
      </c>
      <c r="G80" s="5">
        <v>7.0000000000000007E-2</v>
      </c>
      <c r="H80" s="5">
        <f t="shared" si="37"/>
        <v>0.12000000000000001</v>
      </c>
      <c r="I80" s="5">
        <f t="shared" si="38"/>
        <v>1.1200000000000001</v>
      </c>
      <c r="J80">
        <f t="shared" si="39"/>
        <v>0.89285714285714279</v>
      </c>
      <c r="K80">
        <f t="shared" si="47"/>
        <v>4.1505590430299886E-4</v>
      </c>
      <c r="L80" s="2">
        <v>77</v>
      </c>
      <c r="M80" s="6">
        <v>0.74145409100000004</v>
      </c>
      <c r="Q80" s="4">
        <f t="shared" si="48"/>
        <v>25</v>
      </c>
      <c r="R80">
        <f t="shared" si="28"/>
        <v>2000000</v>
      </c>
      <c r="S80">
        <f t="shared" si="29"/>
        <v>-26706446088441.352</v>
      </c>
      <c r="U80">
        <f t="shared" si="40"/>
        <v>0.74145409100000004</v>
      </c>
      <c r="V80">
        <f t="shared" si="41"/>
        <v>0.01</v>
      </c>
      <c r="W80">
        <f t="shared" si="42"/>
        <v>7.8515841744077968E-12</v>
      </c>
      <c r="X80">
        <f t="shared" si="43"/>
        <v>5.8215892069455185E-12</v>
      </c>
      <c r="Y80">
        <f t="shared" si="44"/>
        <v>7.8515841744077966E-14</v>
      </c>
      <c r="Z80">
        <f t="shared" si="45"/>
        <v>1.9514791257182004E-12</v>
      </c>
      <c r="AB80">
        <f t="shared" si="46"/>
        <v>-58.371120692306384</v>
      </c>
      <c r="AC80">
        <f t="shared" si="30"/>
        <v>-52.117072063711781</v>
      </c>
      <c r="AE80">
        <f t="shared" si="31"/>
        <v>0</v>
      </c>
      <c r="AF80">
        <f t="shared" si="32"/>
        <v>0</v>
      </c>
      <c r="AG80">
        <f t="shared" si="32"/>
        <v>-4.8786978142955008E-11</v>
      </c>
      <c r="AH80">
        <f t="shared" si="33"/>
        <v>-1.1643178413891037E-5</v>
      </c>
      <c r="AI80">
        <f t="shared" si="34"/>
        <v>-1.164322720086918E-5</v>
      </c>
      <c r="AJ80">
        <f t="shared" si="35"/>
        <v>-6.2540486285946031</v>
      </c>
      <c r="AK80">
        <f t="shared" si="49"/>
        <v>-4.0859784484614474</v>
      </c>
      <c r="AL80">
        <f t="shared" si="26"/>
        <v>-10.340038720283252</v>
      </c>
      <c r="AN80">
        <f t="shared" si="36"/>
        <v>0</v>
      </c>
      <c r="AO80">
        <f t="shared" si="36"/>
        <v>0</v>
      </c>
      <c r="AP80">
        <f t="shared" si="36"/>
        <v>-2.0249323331334831E-14</v>
      </c>
      <c r="AQ80">
        <f t="shared" si="36"/>
        <v>-4.8325699455387002E-9</v>
      </c>
      <c r="AR80">
        <f t="shared" si="36"/>
        <v>-4.8325901948620315E-9</v>
      </c>
      <c r="AS80">
        <f t="shared" si="36"/>
        <v>-2.595779809096263E-3</v>
      </c>
      <c r="AT80">
        <f t="shared" si="36"/>
        <v>-1.6959094798887303E-3</v>
      </c>
      <c r="AU80">
        <f t="shared" si="23"/>
        <v>-4.2916941215751878E-3</v>
      </c>
      <c r="AW80">
        <v>77</v>
      </c>
      <c r="AX80">
        <f>IF(Z80&gt;0, (R80*SUMPRODUCT(K80:$K$98, X80:$X$98)-K80*$AZ$3)/Z80, 0)</f>
        <v>-26706446088441.352</v>
      </c>
    </row>
    <row r="81" spans="2:50" x14ac:dyDescent="0.25">
      <c r="E81">
        <v>2081</v>
      </c>
      <c r="F81" s="5">
        <v>3.5571999999999999E-2</v>
      </c>
      <c r="G81" s="5">
        <v>7.0000000000000007E-2</v>
      </c>
      <c r="H81" s="5">
        <f t="shared" si="37"/>
        <v>0.12000000000000001</v>
      </c>
      <c r="I81" s="5">
        <f t="shared" si="38"/>
        <v>1.1200000000000001</v>
      </c>
      <c r="J81">
        <f t="shared" si="39"/>
        <v>0.89285714285714279</v>
      </c>
      <c r="K81">
        <f t="shared" si="47"/>
        <v>3.7058562884196325E-4</v>
      </c>
      <c r="L81" s="2">
        <v>78</v>
      </c>
      <c r="M81" s="6">
        <v>0.75951466000000001</v>
      </c>
      <c r="Q81" s="4">
        <f t="shared" si="48"/>
        <v>25</v>
      </c>
      <c r="R81">
        <f t="shared" si="28"/>
        <v>2000000</v>
      </c>
      <c r="S81">
        <f t="shared" si="29"/>
        <v>-103455782274608.41</v>
      </c>
      <c r="U81">
        <f t="shared" si="40"/>
        <v>0.75951466000000001</v>
      </c>
      <c r="V81">
        <f t="shared" si="41"/>
        <v>0.01</v>
      </c>
      <c r="W81">
        <f t="shared" si="42"/>
        <v>1.9514791257182004E-12</v>
      </c>
      <c r="X81">
        <f t="shared" si="43"/>
        <v>1.4821770046669562E-12</v>
      </c>
      <c r="Y81">
        <f t="shared" si="44"/>
        <v>1.9514791257182005E-14</v>
      </c>
      <c r="Z81">
        <f t="shared" si="45"/>
        <v>4.4978732979406218E-13</v>
      </c>
      <c r="AB81">
        <f t="shared" si="46"/>
        <v>-52.117072063711781</v>
      </c>
      <c r="AC81">
        <f t="shared" si="30"/>
        <v>-46.533100061051982</v>
      </c>
      <c r="AE81">
        <f t="shared" si="31"/>
        <v>0</v>
      </c>
      <c r="AF81">
        <f t="shared" si="32"/>
        <v>0</v>
      </c>
      <c r="AG81">
        <f t="shared" si="32"/>
        <v>-1.1244683244851554E-11</v>
      </c>
      <c r="AH81">
        <f t="shared" si="33"/>
        <v>-2.9643540093339125E-6</v>
      </c>
      <c r="AI81">
        <f t="shared" si="34"/>
        <v>-2.9643652540171574E-6</v>
      </c>
      <c r="AJ81">
        <f t="shared" si="35"/>
        <v>-5.5839720026597988</v>
      </c>
      <c r="AK81">
        <f t="shared" si="49"/>
        <v>-3.648195044459825</v>
      </c>
      <c r="AL81">
        <f t="shared" si="26"/>
        <v>-9.232170011484877</v>
      </c>
      <c r="AN81">
        <f t="shared" si="36"/>
        <v>0</v>
      </c>
      <c r="AO81">
        <f t="shared" si="36"/>
        <v>0</v>
      </c>
      <c r="AP81">
        <f t="shared" si="36"/>
        <v>-4.1671180114220008E-15</v>
      </c>
      <c r="AQ81">
        <f t="shared" si="36"/>
        <v>-1.0985469946592029E-9</v>
      </c>
      <c r="AR81">
        <f t="shared" si="36"/>
        <v>-1.0985511617772144E-9</v>
      </c>
      <c r="AS81">
        <f t="shared" si="36"/>
        <v>-2.0693397760415985E-3</v>
      </c>
      <c r="AT81">
        <f t="shared" si="36"/>
        <v>-1.3519686546892783E-3</v>
      </c>
      <c r="AU81">
        <f t="shared" si="23"/>
        <v>-3.4213095292820383E-3</v>
      </c>
      <c r="AW81">
        <v>78</v>
      </c>
      <c r="AX81">
        <f>IF(Z81&gt;0, (R81*SUMPRODUCT(K81:$K$98, X81:$X$98)-K81*$AZ$3)/Z81, 0)</f>
        <v>-103455782274608.41</v>
      </c>
    </row>
    <row r="82" spans="2:50" x14ac:dyDescent="0.25">
      <c r="E82">
        <v>2082</v>
      </c>
      <c r="F82" s="5">
        <v>3.5571999999999999E-2</v>
      </c>
      <c r="G82" s="5">
        <v>7.0000000000000007E-2</v>
      </c>
      <c r="H82" s="5">
        <f t="shared" si="37"/>
        <v>0.12000000000000001</v>
      </c>
      <c r="I82" s="5">
        <f t="shared" si="38"/>
        <v>1.1200000000000001</v>
      </c>
      <c r="J82">
        <f t="shared" si="39"/>
        <v>0.89285714285714279</v>
      </c>
      <c r="K82">
        <f t="shared" si="47"/>
        <v>3.3088002575175287E-4</v>
      </c>
      <c r="L82" s="2">
        <v>79</v>
      </c>
      <c r="M82" s="6">
        <v>0.77745419500000001</v>
      </c>
      <c r="Q82" s="4">
        <f t="shared" si="48"/>
        <v>25</v>
      </c>
      <c r="R82">
        <f t="shared" si="28"/>
        <v>2000000</v>
      </c>
      <c r="S82">
        <f t="shared" si="29"/>
        <v>-434594482708657.13</v>
      </c>
      <c r="U82">
        <f t="shared" si="40"/>
        <v>0.77745419500000001</v>
      </c>
      <c r="V82">
        <f t="shared" si="41"/>
        <v>0.01</v>
      </c>
      <c r="W82">
        <f t="shared" si="42"/>
        <v>4.4978732979406218E-13</v>
      </c>
      <c r="X82">
        <f t="shared" si="43"/>
        <v>3.4968904640624214E-13</v>
      </c>
      <c r="Y82">
        <f t="shared" si="44"/>
        <v>4.4978732979406219E-15</v>
      </c>
      <c r="Z82">
        <f t="shared" si="45"/>
        <v>9.560041008987941E-14</v>
      </c>
      <c r="AB82">
        <f t="shared" si="46"/>
        <v>-46.533100061051982</v>
      </c>
      <c r="AC82">
        <f t="shared" si="30"/>
        <v>-41.547410769746627</v>
      </c>
      <c r="AE82">
        <f t="shared" si="31"/>
        <v>0</v>
      </c>
      <c r="AF82">
        <f t="shared" si="32"/>
        <v>0</v>
      </c>
      <c r="AG82">
        <f t="shared" si="32"/>
        <v>-2.3900102522469852E-12</v>
      </c>
      <c r="AH82">
        <f t="shared" si="33"/>
        <v>-6.9937809281248424E-7</v>
      </c>
      <c r="AI82">
        <f t="shared" si="34"/>
        <v>-6.993804828227365E-7</v>
      </c>
      <c r="AJ82">
        <f t="shared" si="35"/>
        <v>-4.9856892913053557</v>
      </c>
      <c r="AK82">
        <f t="shared" si="49"/>
        <v>-3.2573170042736392</v>
      </c>
      <c r="AL82">
        <f t="shared" si="26"/>
        <v>-8.2430069949594778</v>
      </c>
      <c r="AN82">
        <f t="shared" si="36"/>
        <v>0</v>
      </c>
      <c r="AO82">
        <f t="shared" si="36"/>
        <v>0</v>
      </c>
      <c r="AP82">
        <f t="shared" si="36"/>
        <v>-7.9080665381043585E-16</v>
      </c>
      <c r="AQ82">
        <f t="shared" si="36"/>
        <v>-2.3141024136000659E-10</v>
      </c>
      <c r="AR82">
        <f t="shared" si="36"/>
        <v>-2.3141103216666041E-10</v>
      </c>
      <c r="AS82">
        <f t="shared" si="36"/>
        <v>-1.6496650010973547E-3</v>
      </c>
      <c r="AT82">
        <f t="shared" si="36"/>
        <v>-1.0777811342556844E-3</v>
      </c>
      <c r="AU82">
        <f t="shared" si="23"/>
        <v>-2.7274463667640711E-3</v>
      </c>
      <c r="AW82">
        <v>79</v>
      </c>
      <c r="AX82">
        <f>IF(Z82&gt;0, (R82*SUMPRODUCT(K82:$K$98, X82:$X$98)-K82*$AZ$3)/Z82, 0)</f>
        <v>-434594482708657.13</v>
      </c>
    </row>
    <row r="83" spans="2:50" x14ac:dyDescent="0.25">
      <c r="E83">
        <v>2083</v>
      </c>
      <c r="F83" s="5">
        <v>3.5571999999999999E-2</v>
      </c>
      <c r="G83" s="5">
        <v>7.0000000000000007E-2</v>
      </c>
      <c r="H83" s="5">
        <f t="shared" si="37"/>
        <v>0.12000000000000001</v>
      </c>
      <c r="I83" s="5">
        <f t="shared" si="38"/>
        <v>1.1200000000000001</v>
      </c>
      <c r="J83">
        <f t="shared" si="39"/>
        <v>0.89285714285714279</v>
      </c>
      <c r="K83">
        <f t="shared" si="47"/>
        <v>2.9542859442120787E-4</v>
      </c>
      <c r="L83" s="2">
        <v>80</v>
      </c>
      <c r="M83" s="6">
        <v>0.79525030600000002</v>
      </c>
      <c r="Q83" s="4">
        <f t="shared" si="48"/>
        <v>25</v>
      </c>
      <c r="R83">
        <f t="shared" si="28"/>
        <v>2000000</v>
      </c>
      <c r="S83">
        <f t="shared" si="29"/>
        <v>-1992459038907808.8</v>
      </c>
      <c r="U83">
        <f t="shared" si="40"/>
        <v>0.79525030600000002</v>
      </c>
      <c r="V83">
        <f t="shared" si="41"/>
        <v>0.01</v>
      </c>
      <c r="W83">
        <f t="shared" si="42"/>
        <v>9.560041008987941E-14</v>
      </c>
      <c r="X83">
        <f t="shared" si="43"/>
        <v>7.6026255377702087E-14</v>
      </c>
      <c r="Y83">
        <f t="shared" si="44"/>
        <v>9.560041008987942E-16</v>
      </c>
      <c r="Z83">
        <f t="shared" si="45"/>
        <v>1.8618150611278529E-14</v>
      </c>
      <c r="AB83">
        <f t="shared" si="46"/>
        <v>-41.547410769746627</v>
      </c>
      <c r="AC83">
        <f t="shared" si="30"/>
        <v>-37.09590247318885</v>
      </c>
      <c r="AE83">
        <f t="shared" si="31"/>
        <v>0</v>
      </c>
      <c r="AF83">
        <f t="shared" si="32"/>
        <v>0</v>
      </c>
      <c r="AG83">
        <f t="shared" si="32"/>
        <v>-4.6545376528196325E-13</v>
      </c>
      <c r="AH83">
        <f t="shared" si="33"/>
        <v>-1.5205251075540417E-7</v>
      </c>
      <c r="AI83">
        <f t="shared" si="34"/>
        <v>-1.5205297620916945E-7</v>
      </c>
      <c r="AJ83">
        <f t="shared" si="35"/>
        <v>-4.4515082965577761</v>
      </c>
      <c r="AK83">
        <f t="shared" si="49"/>
        <v>-2.9083187538822641</v>
      </c>
      <c r="AL83">
        <f t="shared" si="26"/>
        <v>-7.3598272024930171</v>
      </c>
      <c r="AN83">
        <f t="shared" si="36"/>
        <v>0</v>
      </c>
      <c r="AO83">
        <f t="shared" si="36"/>
        <v>0</v>
      </c>
      <c r="AP83">
        <f t="shared" si="36"/>
        <v>-1.3750835164530921E-16</v>
      </c>
      <c r="AQ83">
        <f t="shared" si="36"/>
        <v>-4.4920659530684647E-11</v>
      </c>
      <c r="AR83">
        <f t="shared" si="36"/>
        <v>-4.4920797039036288E-11</v>
      </c>
      <c r="AS83">
        <f t="shared" si="36"/>
        <v>-1.3151028391064092E-3</v>
      </c>
      <c r="AT83">
        <f t="shared" si="36"/>
        <v>-8.5920052158827611E-4</v>
      </c>
      <c r="AU83">
        <f t="shared" si="23"/>
        <v>-2.1743034056154824E-3</v>
      </c>
      <c r="AW83">
        <v>80</v>
      </c>
      <c r="AX83">
        <f>IF(Z83&gt;0, (R83*SUMPRODUCT(K83:$K$98, X83:$X$98)-K83*$AZ$3)/Z83, 0)</f>
        <v>-1992459038907808.8</v>
      </c>
    </row>
    <row r="84" spans="2:50" x14ac:dyDescent="0.25">
      <c r="E84">
        <v>2084</v>
      </c>
      <c r="F84" s="5">
        <v>3.5571999999999999E-2</v>
      </c>
      <c r="G84" s="5">
        <v>7.0000000000000007E-2</v>
      </c>
      <c r="H84" s="5">
        <f t="shared" si="37"/>
        <v>0.12000000000000001</v>
      </c>
      <c r="I84" s="5">
        <f t="shared" si="38"/>
        <v>1.1200000000000001</v>
      </c>
      <c r="J84">
        <f t="shared" si="39"/>
        <v>0.89285714285714279</v>
      </c>
      <c r="K84">
        <f t="shared" si="47"/>
        <v>2.6377553073322132E-4</v>
      </c>
      <c r="L84" s="2">
        <v>81</v>
      </c>
      <c r="M84" s="6">
        <v>0.81288120699999999</v>
      </c>
      <c r="Q84" s="4">
        <f t="shared" si="48"/>
        <v>25</v>
      </c>
      <c r="R84">
        <f t="shared" si="28"/>
        <v>2000000</v>
      </c>
      <c r="S84">
        <f t="shared" si="29"/>
        <v>-1.004400072182749E+16</v>
      </c>
      <c r="U84">
        <f t="shared" si="40"/>
        <v>0.81288120699999999</v>
      </c>
      <c r="V84">
        <f t="shared" si="41"/>
        <v>0.01</v>
      </c>
      <c r="W84">
        <f t="shared" si="42"/>
        <v>1.8618150611278529E-14</v>
      </c>
      <c r="X84">
        <f t="shared" si="43"/>
        <v>1.5134344741003877E-14</v>
      </c>
      <c r="Y84">
        <f t="shared" si="44"/>
        <v>1.8618150611278529E-16</v>
      </c>
      <c r="Z84">
        <f t="shared" si="45"/>
        <v>3.297624364161867E-15</v>
      </c>
      <c r="AB84">
        <f t="shared" si="46"/>
        <v>-37.09590247318885</v>
      </c>
      <c r="AC84">
        <f t="shared" si="30"/>
        <v>-33.121341493957708</v>
      </c>
      <c r="AE84">
        <f t="shared" si="31"/>
        <v>0</v>
      </c>
      <c r="AF84">
        <f t="shared" si="32"/>
        <v>0</v>
      </c>
      <c r="AG84">
        <f t="shared" si="32"/>
        <v>-8.2440609104046674E-14</v>
      </c>
      <c r="AH84">
        <f t="shared" si="33"/>
        <v>-3.0268689482007753E-8</v>
      </c>
      <c r="AI84">
        <f t="shared" si="34"/>
        <v>-3.0268771922616855E-8</v>
      </c>
      <c r="AJ84">
        <f t="shared" si="35"/>
        <v>-3.9745609792311427</v>
      </c>
      <c r="AK84">
        <f t="shared" si="49"/>
        <v>-2.5967131731232196</v>
      </c>
      <c r="AL84">
        <f t="shared" si="26"/>
        <v>-6.5712741826231342</v>
      </c>
      <c r="AN84">
        <f t="shared" si="36"/>
        <v>0</v>
      </c>
      <c r="AO84">
        <f t="shared" si="36"/>
        <v>0</v>
      </c>
      <c r="AP84">
        <f t="shared" si="36"/>
        <v>-2.1745815420389949E-17</v>
      </c>
      <c r="AQ84">
        <f t="shared" si="36"/>
        <v>-7.9841396327156683E-12</v>
      </c>
      <c r="AR84">
        <f t="shared" si="36"/>
        <v>-7.9841613785310888E-12</v>
      </c>
      <c r="AS84">
        <f t="shared" si="36"/>
        <v>-1.0483919317282465E-3</v>
      </c>
      <c r="AT84">
        <f t="shared" si="36"/>
        <v>-6.8494939540252443E-4</v>
      </c>
      <c r="AU84">
        <f t="shared" si="23"/>
        <v>-1.7333413351149323E-3</v>
      </c>
      <c r="AW84">
        <v>81</v>
      </c>
      <c r="AX84">
        <f>IF(Z84&gt;0, (R84*SUMPRODUCT(K84:$K$98, X84:$X$98)-K84*$AZ$3)/Z84, 0)</f>
        <v>-1.004400072182749E+16</v>
      </c>
    </row>
    <row r="85" spans="2:50" x14ac:dyDescent="0.25">
      <c r="E85">
        <v>2085</v>
      </c>
      <c r="F85" s="5">
        <v>3.5571999999999999E-2</v>
      </c>
      <c r="G85" s="5">
        <v>7.0000000000000007E-2</v>
      </c>
      <c r="H85" s="5">
        <f t="shared" si="37"/>
        <v>0.12000000000000001</v>
      </c>
      <c r="I85" s="5">
        <f t="shared" si="38"/>
        <v>1.1200000000000001</v>
      </c>
      <c r="J85">
        <f t="shared" si="39"/>
        <v>0.89285714285714279</v>
      </c>
      <c r="K85">
        <f t="shared" si="47"/>
        <v>2.3551386672609044E-4</v>
      </c>
      <c r="L85" s="2">
        <v>82</v>
      </c>
      <c r="M85" s="6">
        <v>0.83042254299999996</v>
      </c>
      <c r="Q85" s="4">
        <f t="shared" si="48"/>
        <v>25</v>
      </c>
      <c r="R85">
        <f t="shared" si="28"/>
        <v>2000000</v>
      </c>
      <c r="S85">
        <f t="shared" si="29"/>
        <v>-5.6197522857806184E+16</v>
      </c>
      <c r="U85">
        <f t="shared" si="40"/>
        <v>0.83042254299999996</v>
      </c>
      <c r="V85">
        <f t="shared" si="41"/>
        <v>0.01</v>
      </c>
      <c r="W85">
        <f t="shared" si="42"/>
        <v>3.297624364161867E-15</v>
      </c>
      <c r="X85">
        <f t="shared" si="43"/>
        <v>2.7384216103460557E-15</v>
      </c>
      <c r="Y85">
        <f t="shared" si="44"/>
        <v>3.2976243641618671E-17</v>
      </c>
      <c r="Z85">
        <f t="shared" si="45"/>
        <v>5.2622651017419263E-16</v>
      </c>
      <c r="AB85">
        <f t="shared" si="46"/>
        <v>-33.121341493957708</v>
      </c>
      <c r="AC85">
        <f t="shared" si="30"/>
        <v>-29.57262633389777</v>
      </c>
      <c r="AE85">
        <f t="shared" si="31"/>
        <v>0</v>
      </c>
      <c r="AF85">
        <f t="shared" si="32"/>
        <v>0</v>
      </c>
      <c r="AG85">
        <f t="shared" si="32"/>
        <v>-1.3155662754354816E-14</v>
      </c>
      <c r="AH85">
        <f t="shared" si="33"/>
        <v>-5.4768432206921113E-9</v>
      </c>
      <c r="AI85">
        <f t="shared" si="34"/>
        <v>-5.4768563763548657E-9</v>
      </c>
      <c r="AJ85">
        <f t="shared" si="35"/>
        <v>-3.5487151600599383</v>
      </c>
      <c r="AK85">
        <f t="shared" si="49"/>
        <v>-2.3184939045770396</v>
      </c>
      <c r="AL85">
        <f t="shared" si="26"/>
        <v>-5.8672090701138337</v>
      </c>
      <c r="AN85">
        <f t="shared" si="36"/>
        <v>0</v>
      </c>
      <c r="AO85">
        <f t="shared" si="36"/>
        <v>0</v>
      </c>
      <c r="AP85">
        <f t="shared" si="36"/>
        <v>-3.0983410046225118E-18</v>
      </c>
      <c r="AQ85">
        <f t="shared" si="36"/>
        <v>-1.2898725243577739E-12</v>
      </c>
      <c r="AR85">
        <f t="shared" si="36"/>
        <v>-1.2898756226987785E-12</v>
      </c>
      <c r="AS85">
        <f t="shared" si="36"/>
        <v>-8.3577162925521306E-4</v>
      </c>
      <c r="AT85">
        <f t="shared" si="36"/>
        <v>-5.4603746444780994E-4</v>
      </c>
      <c r="AU85">
        <f t="shared" si="23"/>
        <v>-1.3818090949928984E-3</v>
      </c>
      <c r="AW85">
        <v>82</v>
      </c>
      <c r="AX85">
        <f>IF(Z85&gt;0, (R85*SUMPRODUCT(K85:$K$98, X85:$X$98)-K85*$AZ$3)/Z85, 0)</f>
        <v>-5.6197522857806184E+16</v>
      </c>
    </row>
    <row r="86" spans="2:50" x14ac:dyDescent="0.25">
      <c r="E86">
        <v>2086</v>
      </c>
      <c r="F86" s="5">
        <v>3.5571999999999999E-2</v>
      </c>
      <c r="G86" s="5">
        <v>7.0000000000000007E-2</v>
      </c>
      <c r="H86" s="5">
        <f t="shared" si="37"/>
        <v>0.12000000000000001</v>
      </c>
      <c r="I86" s="5">
        <f t="shared" si="38"/>
        <v>1.1200000000000001</v>
      </c>
      <c r="J86">
        <f t="shared" si="39"/>
        <v>0.89285714285714279</v>
      </c>
      <c r="K86">
        <f t="shared" si="47"/>
        <v>2.1028023814829503E-4</v>
      </c>
      <c r="L86" s="2">
        <v>83</v>
      </c>
      <c r="M86" s="6">
        <v>0.84796327400000004</v>
      </c>
      <c r="Q86" s="4">
        <f t="shared" si="48"/>
        <v>25</v>
      </c>
      <c r="R86">
        <f t="shared" si="28"/>
        <v>2000000</v>
      </c>
      <c r="S86">
        <f t="shared" si="29"/>
        <v>-3.5326327991023942E+17</v>
      </c>
      <c r="U86">
        <f t="shared" si="40"/>
        <v>0.84796327400000004</v>
      </c>
      <c r="V86">
        <f t="shared" si="41"/>
        <v>0.01</v>
      </c>
      <c r="W86">
        <f t="shared" si="42"/>
        <v>5.2622651017419263E-16</v>
      </c>
      <c r="X86">
        <f t="shared" si="43"/>
        <v>4.4622075443290273E-16</v>
      </c>
      <c r="Y86">
        <f t="shared" si="44"/>
        <v>5.2622651017419265E-18</v>
      </c>
      <c r="Z86">
        <f t="shared" si="45"/>
        <v>7.4743490639547971E-17</v>
      </c>
      <c r="AB86">
        <f t="shared" si="46"/>
        <v>-29.57262633389777</v>
      </c>
      <c r="AC86">
        <f t="shared" si="30"/>
        <v>-26.404130655266997</v>
      </c>
      <c r="AE86">
        <f t="shared" si="31"/>
        <v>0</v>
      </c>
      <c r="AF86">
        <f t="shared" si="32"/>
        <v>0</v>
      </c>
      <c r="AG86">
        <f t="shared" si="32"/>
        <v>-1.8685872659886994E-15</v>
      </c>
      <c r="AH86">
        <f t="shared" si="33"/>
        <v>-8.9244150886580549E-10</v>
      </c>
      <c r="AI86">
        <f t="shared" si="34"/>
        <v>-8.9244337745307143E-10</v>
      </c>
      <c r="AJ86">
        <f t="shared" si="35"/>
        <v>-3.168495678630773</v>
      </c>
      <c r="AK86">
        <f t="shared" si="49"/>
        <v>-2.0700838433728439</v>
      </c>
      <c r="AL86">
        <f t="shared" si="26"/>
        <v>-5.2385795228960603</v>
      </c>
      <c r="AN86">
        <f t="shared" si="36"/>
        <v>0</v>
      </c>
      <c r="AO86">
        <f t="shared" si="36"/>
        <v>0</v>
      </c>
      <c r="AP86">
        <f t="shared" si="36"/>
        <v>-3.9292697529297521E-19</v>
      </c>
      <c r="AQ86">
        <f t="shared" si="36"/>
        <v>-1.8766281301772534E-13</v>
      </c>
      <c r="AR86">
        <f t="shared" si="36"/>
        <v>-1.8766320594470062E-13</v>
      </c>
      <c r="AS86">
        <f t="shared" si="36"/>
        <v>-6.6627202587432263E-4</v>
      </c>
      <c r="AT86">
        <f t="shared" si="36"/>
        <v>-4.3529772357137948E-4</v>
      </c>
      <c r="AU86">
        <f t="shared" si="23"/>
        <v>-1.1015697496333653E-3</v>
      </c>
      <c r="AW86">
        <v>83</v>
      </c>
      <c r="AX86">
        <f>IF(Z86&gt;0, (R86*SUMPRODUCT(K86:$K$98, X86:$X$98)-K86*$AZ$3)/Z86, 0)</f>
        <v>-3.5326327991023942E+17</v>
      </c>
    </row>
    <row r="87" spans="2:50" x14ac:dyDescent="0.25">
      <c r="E87">
        <v>2087</v>
      </c>
      <c r="F87" s="5">
        <v>3.5571999999999999E-2</v>
      </c>
      <c r="G87" s="5">
        <v>7.0000000000000007E-2</v>
      </c>
      <c r="H87" s="5">
        <f t="shared" si="37"/>
        <v>0.12000000000000001</v>
      </c>
      <c r="I87" s="5">
        <f t="shared" si="38"/>
        <v>1.1200000000000001</v>
      </c>
      <c r="J87">
        <f t="shared" si="39"/>
        <v>0.89285714285714279</v>
      </c>
      <c r="K87">
        <f t="shared" si="47"/>
        <v>1.8775021263240627E-4</v>
      </c>
      <c r="L87" s="2">
        <v>84</v>
      </c>
      <c r="M87" s="6">
        <v>0.86550461000000001</v>
      </c>
      <c r="Q87" s="4">
        <f t="shared" si="48"/>
        <v>25</v>
      </c>
      <c r="R87">
        <f t="shared" si="28"/>
        <v>2000000</v>
      </c>
      <c r="S87">
        <f t="shared" si="29"/>
        <v>-2.5335367259542825E+18</v>
      </c>
      <c r="U87">
        <f t="shared" si="40"/>
        <v>0.86550461000000001</v>
      </c>
      <c r="V87">
        <f t="shared" si="41"/>
        <v>0.01</v>
      </c>
      <c r="W87">
        <f t="shared" si="42"/>
        <v>7.4743490639547971E-17</v>
      </c>
      <c r="X87">
        <f t="shared" si="43"/>
        <v>6.4690835716020615E-17</v>
      </c>
      <c r="Y87">
        <f t="shared" si="44"/>
        <v>7.4743490639547976E-19</v>
      </c>
      <c r="Z87">
        <f t="shared" si="45"/>
        <v>9.305220017131877E-18</v>
      </c>
      <c r="AB87">
        <f t="shared" si="46"/>
        <v>-26.404130655266997</v>
      </c>
      <c r="AC87">
        <f t="shared" si="30"/>
        <v>-23.575116656488547</v>
      </c>
      <c r="AE87">
        <f t="shared" si="31"/>
        <v>0</v>
      </c>
      <c r="AF87">
        <f t="shared" si="32"/>
        <v>0</v>
      </c>
      <c r="AG87">
        <f t="shared" si="32"/>
        <v>-2.3263050042829695E-16</v>
      </c>
      <c r="AH87">
        <f t="shared" si="33"/>
        <v>-1.2938167143204123E-10</v>
      </c>
      <c r="AI87">
        <f t="shared" si="34"/>
        <v>-1.2938190406254166E-10</v>
      </c>
      <c r="AJ87">
        <f t="shared" si="35"/>
        <v>-2.8290139987784499</v>
      </c>
      <c r="AK87">
        <f t="shared" si="49"/>
        <v>-1.8482891458686899</v>
      </c>
      <c r="AL87">
        <f t="shared" si="26"/>
        <v>-4.6773031447765216</v>
      </c>
      <c r="AN87">
        <f t="shared" si="36"/>
        <v>0</v>
      </c>
      <c r="AO87">
        <f t="shared" si="36"/>
        <v>0</v>
      </c>
      <c r="AP87">
        <f t="shared" si="36"/>
        <v>-4.3676425920195826E-20</v>
      </c>
      <c r="AQ87">
        <f t="shared" si="36"/>
        <v>-2.4291436322101863E-14</v>
      </c>
      <c r="AR87">
        <f t="shared" si="36"/>
        <v>-2.4291479998527785E-14</v>
      </c>
      <c r="AS87">
        <f t="shared" si="36"/>
        <v>-5.3114797981070787E-4</v>
      </c>
      <c r="AT87">
        <f t="shared" si="36"/>
        <v>-3.4701668014301511E-4</v>
      </c>
      <c r="AU87">
        <f t="shared" si="23"/>
        <v>-8.7816465997801448E-4</v>
      </c>
      <c r="AW87">
        <v>84</v>
      </c>
      <c r="AX87">
        <f>IF(Z87&gt;0, (R87*SUMPRODUCT(K87:$K$98, X87:$X$98)-K87*$AZ$3)/Z87, 0)</f>
        <v>-2.5335367259542825E+18</v>
      </c>
    </row>
    <row r="88" spans="2:50" x14ac:dyDescent="0.25">
      <c r="B88" s="6"/>
      <c r="E88">
        <v>2088</v>
      </c>
      <c r="F88" s="5">
        <v>3.5571999999999999E-2</v>
      </c>
      <c r="G88" s="5">
        <v>7.0000000000000007E-2</v>
      </c>
      <c r="H88" s="5">
        <f t="shared" si="37"/>
        <v>0.12000000000000001</v>
      </c>
      <c r="I88" s="5">
        <f t="shared" si="38"/>
        <v>1.1200000000000001</v>
      </c>
      <c r="J88">
        <f t="shared" si="39"/>
        <v>0.89285714285714279</v>
      </c>
      <c r="K88">
        <f t="shared" si="47"/>
        <v>1.6763411842179131E-4</v>
      </c>
      <c r="L88" s="2">
        <v>85</v>
      </c>
      <c r="M88" s="6">
        <v>0.88304594599999997</v>
      </c>
      <c r="Q88" s="4">
        <f t="shared" si="48"/>
        <v>25</v>
      </c>
      <c r="R88">
        <f t="shared" si="28"/>
        <v>2000000</v>
      </c>
      <c r="S88">
        <f t="shared" si="29"/>
        <v>-2.1150075923809137E+19</v>
      </c>
      <c r="U88">
        <f t="shared" si="40"/>
        <v>0.88304594599999997</v>
      </c>
      <c r="V88">
        <f t="shared" si="41"/>
        <v>0.01</v>
      </c>
      <c r="W88">
        <f t="shared" si="42"/>
        <v>9.305220017131877E-18</v>
      </c>
      <c r="X88">
        <f t="shared" si="43"/>
        <v>8.2169368127663542E-18</v>
      </c>
      <c r="Y88">
        <f t="shared" si="44"/>
        <v>9.3052200171318777E-20</v>
      </c>
      <c r="Z88">
        <f t="shared" si="45"/>
        <v>9.9523100419420414E-19</v>
      </c>
      <c r="AB88">
        <f t="shared" si="46"/>
        <v>-23.575116656488547</v>
      </c>
      <c r="AC88">
        <f t="shared" si="30"/>
        <v>-21.049211300436227</v>
      </c>
      <c r="AE88">
        <f t="shared" si="31"/>
        <v>0</v>
      </c>
      <c r="AF88">
        <f t="shared" si="32"/>
        <v>0</v>
      </c>
      <c r="AG88">
        <f t="shared" si="32"/>
        <v>-2.4880775104855104E-17</v>
      </c>
      <c r="AH88">
        <f t="shared" si="33"/>
        <v>-1.6433873625532709E-11</v>
      </c>
      <c r="AI88">
        <f t="shared" si="34"/>
        <v>-1.6433898506307814E-11</v>
      </c>
      <c r="AJ88">
        <f t="shared" si="35"/>
        <v>-2.5259053560523199</v>
      </c>
      <c r="AK88">
        <f t="shared" si="49"/>
        <v>-1.6502581659541984</v>
      </c>
      <c r="AL88">
        <f t="shared" si="26"/>
        <v>-4.1761635220229518</v>
      </c>
      <c r="AN88">
        <f t="shared" si="36"/>
        <v>0</v>
      </c>
      <c r="AO88">
        <f t="shared" si="36"/>
        <v>0</v>
      </c>
      <c r="AP88">
        <f t="shared" si="36"/>
        <v>-4.1708668003532377E-21</v>
      </c>
      <c r="AQ88">
        <f t="shared" si="36"/>
        <v>-2.7548779174713031E-15</v>
      </c>
      <c r="AR88">
        <f t="shared" si="36"/>
        <v>-2.7548820883381035E-15</v>
      </c>
      <c r="AS88">
        <f t="shared" si="36"/>
        <v>-4.2342791757871156E-4</v>
      </c>
      <c r="AT88">
        <f t="shared" si="36"/>
        <v>-2.7663957281809425E-4</v>
      </c>
      <c r="AU88">
        <f t="shared" si="23"/>
        <v>-7.0006749039956055E-4</v>
      </c>
      <c r="AW88">
        <v>85</v>
      </c>
      <c r="AX88">
        <f>IF(Z88&gt;0, (R88*SUMPRODUCT(K88:$K$98, X88:$X$98)-K88*$AZ$3)/Z88, 0)</f>
        <v>-2.1150075923809137E+19</v>
      </c>
    </row>
    <row r="89" spans="2:50" x14ac:dyDescent="0.25">
      <c r="B89" s="6"/>
      <c r="E89">
        <v>2089</v>
      </c>
      <c r="F89" s="5">
        <v>3.5571999999999999E-2</v>
      </c>
      <c r="G89" s="5">
        <v>7.0000000000000007E-2</v>
      </c>
      <c r="H89" s="5">
        <f t="shared" si="37"/>
        <v>0.12000000000000001</v>
      </c>
      <c r="I89" s="5">
        <f t="shared" si="38"/>
        <v>1.1200000000000001</v>
      </c>
      <c r="J89">
        <f t="shared" si="39"/>
        <v>0.89285714285714279</v>
      </c>
      <c r="K89">
        <f t="shared" si="47"/>
        <v>1.4967332001945651E-4</v>
      </c>
      <c r="L89" s="2">
        <v>86</v>
      </c>
      <c r="M89" s="6">
        <v>1</v>
      </c>
      <c r="Q89" s="4">
        <f t="shared" si="48"/>
        <v>25</v>
      </c>
      <c r="R89">
        <f t="shared" si="28"/>
        <v>2000000</v>
      </c>
      <c r="S89">
        <f t="shared" si="29"/>
        <v>0</v>
      </c>
      <c r="U89">
        <f t="shared" si="40"/>
        <v>1</v>
      </c>
      <c r="V89">
        <f t="shared" si="41"/>
        <v>0.01</v>
      </c>
      <c r="W89">
        <f t="shared" si="42"/>
        <v>9.9523100419420414E-19</v>
      </c>
      <c r="X89">
        <f t="shared" si="43"/>
        <v>9.9523100419420414E-19</v>
      </c>
      <c r="Y89">
        <f t="shared" si="44"/>
        <v>9.9523100419420416E-21</v>
      </c>
      <c r="Z89">
        <f t="shared" si="45"/>
        <v>0</v>
      </c>
      <c r="AB89">
        <f t="shared" si="46"/>
        <v>-21.049211300436227</v>
      </c>
      <c r="AC89">
        <f t="shared" si="30"/>
        <v>0</v>
      </c>
      <c r="AE89">
        <f t="shared" si="31"/>
        <v>0</v>
      </c>
      <c r="AF89">
        <f t="shared" si="32"/>
        <v>0</v>
      </c>
      <c r="AG89">
        <f t="shared" si="32"/>
        <v>0</v>
      </c>
      <c r="AH89">
        <f t="shared" si="33"/>
        <v>-1.9904620083884082E-12</v>
      </c>
      <c r="AI89">
        <f t="shared" si="34"/>
        <v>-1.9904620083884082E-12</v>
      </c>
      <c r="AJ89">
        <f t="shared" si="35"/>
        <v>-21.049211300436227</v>
      </c>
      <c r="AK89">
        <f t="shared" si="49"/>
        <v>-1.4734447910305359</v>
      </c>
      <c r="AL89">
        <f t="shared" si="26"/>
        <v>-22.522656091468754</v>
      </c>
      <c r="AN89">
        <f t="shared" si="36"/>
        <v>0</v>
      </c>
      <c r="AO89">
        <f t="shared" si="36"/>
        <v>0</v>
      </c>
      <c r="AP89">
        <f t="shared" si="36"/>
        <v>0</v>
      </c>
      <c r="AQ89">
        <f t="shared" si="36"/>
        <v>-2.9791905716808834E-16</v>
      </c>
      <c r="AR89">
        <f t="shared" si="36"/>
        <v>-2.9791905716808834E-16</v>
      </c>
      <c r="AS89">
        <f t="shared" si="36"/>
        <v>-3.1505053391273517E-3</v>
      </c>
      <c r="AT89">
        <f t="shared" si="36"/>
        <v>-2.2053537373891463E-4</v>
      </c>
      <c r="AU89">
        <f t="shared" si="23"/>
        <v>-3.3710407128665645E-3</v>
      </c>
      <c r="AW89">
        <v>86</v>
      </c>
      <c r="AX89">
        <f>IF(Z89&gt;0, (R89*SUMPRODUCT(K89:$K$98, X89:$X$98)-K89*$AZ$3)/Z89, 0)</f>
        <v>0</v>
      </c>
    </row>
    <row r="90" spans="2:50" x14ac:dyDescent="0.25">
      <c r="B90" s="6"/>
      <c r="F90" s="5"/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/>
      <c r="H91" s="5"/>
      <c r="I91" s="5"/>
      <c r="Q91" s="4"/>
      <c r="AN91" s="8">
        <f t="shared" ref="AN91:AU91" si="50">SUM(AN3:AN89)</f>
        <v>295448.85769246746</v>
      </c>
      <c r="AO91" s="8">
        <f t="shared" si="50"/>
        <v>-29544.885769246746</v>
      </c>
      <c r="AP91" s="8">
        <f t="shared" si="50"/>
        <v>-443.0025832352228</v>
      </c>
      <c r="AQ91" s="8">
        <f t="shared" si="50"/>
        <v>-125566.39124902629</v>
      </c>
      <c r="AR91" s="8">
        <f t="shared" si="50"/>
        <v>139894.57809095929</v>
      </c>
      <c r="AS91" s="8">
        <f t="shared" si="50"/>
        <v>-26816.524095921548</v>
      </c>
      <c r="AT91" s="8">
        <f t="shared" si="50"/>
        <v>9004.0204359808267</v>
      </c>
      <c r="AU91" s="8">
        <f t="shared" si="50"/>
        <v>122082.07443101858</v>
      </c>
      <c r="AX91">
        <f>IF(Z91&gt;0, (R91*SUMPRODUCT(K91:$K$98, X91:$X$98)-K91*$AZ$3)/Z91, 0)</f>
        <v>0</v>
      </c>
    </row>
    <row r="92" spans="2:50" x14ac:dyDescent="0.25">
      <c r="B92" s="6"/>
      <c r="F92" s="5"/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/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/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/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/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/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/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91:AU91">
    <cfRule type="cellIs" dxfId="2" priority="1" operator="lessThan">
      <formula>0</formula>
    </cfRule>
  </conditionalFormatting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1E68C2-0EB0-494F-BE27-F8DFB9CFFC24}">
  <dimension ref="A1:AZ164"/>
  <sheetViews>
    <sheetView workbookViewId="0">
      <selection activeCell="M33" sqref="M33"/>
    </sheetView>
  </sheetViews>
  <sheetFormatPr defaultRowHeight="15" x14ac:dyDescent="0.25"/>
  <cols>
    <col min="3" max="3" width="9.28515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t="s">
        <v>1</v>
      </c>
      <c r="W1" t="s">
        <v>2</v>
      </c>
      <c r="AB1" t="s">
        <v>46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48</v>
      </c>
    </row>
    <row r="3" spans="1:52" x14ac:dyDescent="0.25">
      <c r="A3" t="s">
        <v>36</v>
      </c>
      <c r="C3" s="11">
        <f>'S.45.04.F'!C3*(1+C12)</f>
        <v>681802.32077774242</v>
      </c>
      <c r="K3">
        <v>1</v>
      </c>
      <c r="L3" s="2">
        <v>0</v>
      </c>
      <c r="O3">
        <f>$C$3</f>
        <v>681802.32077774242</v>
      </c>
      <c r="P3">
        <f>O3*C5</f>
        <v>68180.232077774242</v>
      </c>
      <c r="Q3" s="4">
        <f>B8</f>
        <v>200</v>
      </c>
      <c r="R3">
        <f t="shared" ref="R3:R66" si="0">$C$6</f>
        <v>2000000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681802.32077774242</v>
      </c>
      <c r="AF3">
        <f t="shared" ref="AF3:AG34" si="4">-$Z3*P3</f>
        <v>-68180.232077774242</v>
      </c>
      <c r="AG3">
        <f t="shared" si="4"/>
        <v>-200</v>
      </c>
      <c r="AH3">
        <f t="shared" ref="AH3:AH66" si="5">-X3*R3</f>
        <v>0</v>
      </c>
      <c r="AI3">
        <f t="shared" ref="AI3:AI34" si="6">SUM(AE3:AH3)</f>
        <v>613422.08869996818</v>
      </c>
      <c r="AJ3">
        <f t="shared" ref="AJ3:AJ66" si="7">AB3-AC3</f>
        <v>0</v>
      </c>
      <c r="AL3">
        <f t="shared" ref="AL3:AL34" si="8">SUM(AI3:AK3)</f>
        <v>613422.08869996818</v>
      </c>
      <c r="AN3">
        <f t="shared" ref="AN3:AU34" si="9">AE3*$K3</f>
        <v>681802.32077774242</v>
      </c>
      <c r="AO3">
        <f t="shared" si="9"/>
        <v>-68180.232077774242</v>
      </c>
      <c r="AP3">
        <f t="shared" si="9"/>
        <v>-200</v>
      </c>
      <c r="AQ3">
        <f t="shared" si="9"/>
        <v>0</v>
      </c>
      <c r="AR3">
        <f t="shared" si="9"/>
        <v>613422.08869996818</v>
      </c>
      <c r="AS3">
        <f t="shared" si="9"/>
        <v>0</v>
      </c>
      <c r="AT3">
        <f t="shared" si="9"/>
        <v>0</v>
      </c>
      <c r="AU3">
        <f t="shared" si="9"/>
        <v>613422.08869996818</v>
      </c>
      <c r="AW3">
        <v>0</v>
      </c>
      <c r="AX3">
        <f>IF(Z3&gt;0, (R3*SUMPRODUCT(K3:$K$98, X3:$X$98)-K3*$AZ$3)/Z3, 0)</f>
        <v>0</v>
      </c>
      <c r="AZ3">
        <f>C6*ABS(SUMPRODUCT(X4:X79, K4:K79))/1</f>
        <v>279950.61407207401</v>
      </c>
    </row>
    <row r="4" spans="1:52" x14ac:dyDescent="0.25">
      <c r="A4" t="s">
        <v>14</v>
      </c>
      <c r="C4" t="s">
        <v>37</v>
      </c>
      <c r="E4">
        <v>2004</v>
      </c>
      <c r="F4" s="13">
        <f t="array" ref="F4:G79">EconomicRates!C44:D119</f>
        <v>1.5900000000000001E-2</v>
      </c>
      <c r="G4" s="13"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79">Mortalities!B21:B96</f>
        <v>2.5943469999999999E-3</v>
      </c>
      <c r="R4">
        <f t="shared" si="0"/>
        <v>2000000</v>
      </c>
      <c r="S4">
        <f t="shared" si="1"/>
        <v>19017.806953979372</v>
      </c>
      <c r="U4">
        <f t="shared" ref="U4:U67" si="13">M4</f>
        <v>2.5943469999999999E-3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2.5943469999999999E-3</v>
      </c>
      <c r="Y4">
        <f t="shared" ref="Y4:Y67" si="17">V4*W4</f>
        <v>0.01</v>
      </c>
      <c r="Z4">
        <f t="shared" ref="Z4:Z67" si="18">MAX(0, W4-X4-Y4)</f>
        <v>0.98740565299999994</v>
      </c>
      <c r="AB4">
        <f t="shared" ref="AB4:AB67" si="19">AC3</f>
        <v>0</v>
      </c>
      <c r="AC4">
        <f t="shared" si="2"/>
        <v>18778.290094021941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-5188.6939999999995</v>
      </c>
      <c r="AI4">
        <f t="shared" si="6"/>
        <v>-5188.6939999999995</v>
      </c>
      <c r="AJ4">
        <f t="shared" si="7"/>
        <v>-18778.290094021941</v>
      </c>
      <c r="AK4">
        <f>G4*SUM(AB4, AE4:AF4)</f>
        <v>0</v>
      </c>
      <c r="AL4">
        <f t="shared" si="8"/>
        <v>-23966.98409402194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-4840.6511801474016</v>
      </c>
      <c r="AR4">
        <f t="shared" si="9"/>
        <v>-4840.6511801474016</v>
      </c>
      <c r="AS4">
        <f t="shared" si="9"/>
        <v>-17518.695861574717</v>
      </c>
      <c r="AT4">
        <f t="shared" si="9"/>
        <v>0</v>
      </c>
      <c r="AU4">
        <f t="shared" si="9"/>
        <v>-22359.347041722118</v>
      </c>
      <c r="AW4">
        <v>1</v>
      </c>
      <c r="AX4">
        <f>IF(Z4&gt;0, (R4*SUMPRODUCT(K4:$K$98, X4:$X$98)-K4*$AZ$3)/Z4, 0)</f>
        <v>19017.806953979372</v>
      </c>
    </row>
    <row r="5" spans="1:52" x14ac:dyDescent="0.25">
      <c r="C5" s="2">
        <f>'S.26.04.A'!C5</f>
        <v>0.1</v>
      </c>
      <c r="E5">
        <v>2005</v>
      </c>
      <c r="F5" s="13">
        <v>3.6400000000000002E-2</v>
      </c>
      <c r="G5" s="13"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2.6922130000000002E-3</v>
      </c>
      <c r="Q5" s="4">
        <f t="shared" ref="Q5:Q68" si="21">$C$8</f>
        <v>25</v>
      </c>
      <c r="R5">
        <f t="shared" si="0"/>
        <v>2000000</v>
      </c>
      <c r="S5">
        <f t="shared" si="1"/>
        <v>36642.657674683855</v>
      </c>
      <c r="U5">
        <f t="shared" si="13"/>
        <v>2.6922130000000002E-3</v>
      </c>
      <c r="V5">
        <f t="shared" si="14"/>
        <v>0.01</v>
      </c>
      <c r="W5">
        <f t="shared" si="15"/>
        <v>0.98740565299999994</v>
      </c>
      <c r="X5">
        <f t="shared" si="16"/>
        <v>2.6583063352800889E-3</v>
      </c>
      <c r="Y5">
        <f t="shared" si="17"/>
        <v>9.8740565299999996E-3</v>
      </c>
      <c r="Z5">
        <f t="shared" si="18"/>
        <v>0.97487329013471991</v>
      </c>
      <c r="AB5">
        <f t="shared" si="19"/>
        <v>18778.290094021941</v>
      </c>
      <c r="AC5">
        <f t="shared" si="2"/>
        <v>35721.948246599291</v>
      </c>
      <c r="AE5">
        <f t="shared" si="3"/>
        <v>0</v>
      </c>
      <c r="AF5">
        <f t="shared" si="4"/>
        <v>0</v>
      </c>
      <c r="AG5">
        <f t="shared" si="4"/>
        <v>-24.371832253367998</v>
      </c>
      <c r="AH5">
        <f t="shared" si="5"/>
        <v>-5316.6126705601773</v>
      </c>
      <c r="AI5">
        <f t="shared" si="6"/>
        <v>-5340.9845028135451</v>
      </c>
      <c r="AJ5">
        <f t="shared" si="7"/>
        <v>-16943.658152577351</v>
      </c>
      <c r="AK5">
        <f>G5*SUM(AB5, AE5:AF5)</f>
        <v>769.90989385489956</v>
      </c>
      <c r="AL5">
        <f t="shared" si="8"/>
        <v>-21514.732761535997</v>
      </c>
      <c r="AN5">
        <f t="shared" si="9"/>
        <v>0</v>
      </c>
      <c r="AO5">
        <f t="shared" si="9"/>
        <v>0</v>
      </c>
      <c r="AP5">
        <f t="shared" si="9"/>
        <v>-20.840549165220466</v>
      </c>
      <c r="AQ5">
        <f t="shared" si="9"/>
        <v>-4546.2781214543929</v>
      </c>
      <c r="AR5">
        <f t="shared" si="9"/>
        <v>-4567.1186706196131</v>
      </c>
      <c r="AS5">
        <f t="shared" si="9"/>
        <v>-14488.657934968311</v>
      </c>
      <c r="AT5">
        <f t="shared" si="9"/>
        <v>658.35612312058981</v>
      </c>
      <c r="AU5">
        <f t="shared" si="9"/>
        <v>-18397.420482467336</v>
      </c>
      <c r="AW5">
        <v>2</v>
      </c>
      <c r="AX5">
        <f>IF(Z5&gt;0, (R5*SUMPRODUCT(K5:$K$98, X5:$X$98)-K5*$AZ$3)/Z5, 0)</f>
        <v>36642.657674683855</v>
      </c>
    </row>
    <row r="6" spans="1:52" x14ac:dyDescent="0.25">
      <c r="A6" t="s">
        <v>16</v>
      </c>
      <c r="C6" s="2">
        <f>'S.26.04.F'!C6</f>
        <v>2000000</v>
      </c>
      <c r="E6">
        <v>2006</v>
      </c>
      <c r="F6" s="13">
        <v>5.8799999999999998E-2</v>
      </c>
      <c r="G6" s="13"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2.807183E-3</v>
      </c>
      <c r="Q6" s="4">
        <f t="shared" si="21"/>
        <v>25</v>
      </c>
      <c r="R6">
        <f t="shared" si="0"/>
        <v>2000000</v>
      </c>
      <c r="S6">
        <f t="shared" si="1"/>
        <v>56741.125671232927</v>
      </c>
      <c r="U6">
        <f t="shared" si="13"/>
        <v>2.807183E-3</v>
      </c>
      <c r="V6">
        <f t="shared" si="14"/>
        <v>0.01</v>
      </c>
      <c r="W6">
        <f t="shared" si="15"/>
        <v>0.97487329013471991</v>
      </c>
      <c r="X6">
        <f t="shared" si="16"/>
        <v>2.7366477272202532E-3</v>
      </c>
      <c r="Y6">
        <f t="shared" si="17"/>
        <v>9.7487329013471995E-3</v>
      </c>
      <c r="Z6">
        <f t="shared" si="18"/>
        <v>0.96238790950615249</v>
      </c>
      <c r="AB6">
        <f t="shared" si="19"/>
        <v>35721.948246599291</v>
      </c>
      <c r="AC6">
        <f t="shared" si="2"/>
        <v>54606.973317763739</v>
      </c>
      <c r="AE6">
        <f t="shared" si="3"/>
        <v>0</v>
      </c>
      <c r="AF6">
        <f t="shared" si="4"/>
        <v>0</v>
      </c>
      <c r="AG6">
        <f t="shared" si="4"/>
        <v>-24.059697737653813</v>
      </c>
      <c r="AH6">
        <f t="shared" si="5"/>
        <v>-5473.2954544405065</v>
      </c>
      <c r="AI6">
        <f t="shared" si="6"/>
        <v>-5497.3551521781601</v>
      </c>
      <c r="AJ6">
        <f t="shared" si="7"/>
        <v>-18885.025071164448</v>
      </c>
      <c r="AK6">
        <f>G6*SUM(AB6, AE6:AF6)</f>
        <v>2089.7339724260587</v>
      </c>
      <c r="AL6">
        <f t="shared" si="8"/>
        <v>-22292.646250916547</v>
      </c>
      <c r="AN6">
        <f t="shared" si="9"/>
        <v>0</v>
      </c>
      <c r="AO6">
        <f t="shared" si="9"/>
        <v>0</v>
      </c>
      <c r="AP6">
        <f t="shared" si="9"/>
        <v>-18.559892140948119</v>
      </c>
      <c r="AQ6">
        <f t="shared" si="9"/>
        <v>-4222.1550078319224</v>
      </c>
      <c r="AR6">
        <f t="shared" si="9"/>
        <v>-4240.7148999728706</v>
      </c>
      <c r="AS6">
        <f t="shared" si="9"/>
        <v>-14568.097746771306</v>
      </c>
      <c r="AT6">
        <f t="shared" si="9"/>
        <v>1612.0417452627919</v>
      </c>
      <c r="AU6">
        <f t="shared" si="9"/>
        <v>-17196.770901481384</v>
      </c>
      <c r="AW6">
        <v>3</v>
      </c>
      <c r="AX6">
        <f>IF(Z6&gt;0, (R6*SUMPRODUCT(K6:$K$98, X6:$X$98)-K6*$AZ$3)/Z6, 0)</f>
        <v>56741.125671232927</v>
      </c>
    </row>
    <row r="7" spans="1:52" x14ac:dyDescent="0.25">
      <c r="A7" t="s">
        <v>15</v>
      </c>
      <c r="B7" t="s">
        <v>37</v>
      </c>
      <c r="C7" t="s">
        <v>47</v>
      </c>
      <c r="E7">
        <v>2007</v>
      </c>
      <c r="F7" s="13">
        <v>5.4699999999999999E-2</v>
      </c>
      <c r="G7" s="13"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2.939255E-3</v>
      </c>
      <c r="Q7" s="4">
        <f t="shared" si="21"/>
        <v>25</v>
      </c>
      <c r="R7">
        <f t="shared" si="0"/>
        <v>2000000</v>
      </c>
      <c r="S7">
        <f t="shared" si="1"/>
        <v>73538.149548436399</v>
      </c>
      <c r="U7">
        <f t="shared" si="13"/>
        <v>2.939255E-3</v>
      </c>
      <c r="V7">
        <f t="shared" si="14"/>
        <v>0.01</v>
      </c>
      <c r="W7">
        <f t="shared" si="15"/>
        <v>0.96238790950615249</v>
      </c>
      <c r="X7">
        <f t="shared" si="16"/>
        <v>2.828703474955506E-3</v>
      </c>
      <c r="Y7">
        <f t="shared" si="17"/>
        <v>9.6238790950615247E-3</v>
      </c>
      <c r="Z7">
        <f t="shared" si="18"/>
        <v>0.94993532693613547</v>
      </c>
      <c r="AB7">
        <f t="shared" si="19"/>
        <v>54606.973317763739</v>
      </c>
      <c r="AC7">
        <f t="shared" si="2"/>
        <v>69856.486133572354</v>
      </c>
      <c r="AE7">
        <f t="shared" si="3"/>
        <v>0</v>
      </c>
      <c r="AF7">
        <f t="shared" si="4"/>
        <v>0</v>
      </c>
      <c r="AG7">
        <f t="shared" si="4"/>
        <v>-23.748383173403386</v>
      </c>
      <c r="AH7">
        <f t="shared" si="5"/>
        <v>-5657.4069499110119</v>
      </c>
      <c r="AI7">
        <f t="shared" si="6"/>
        <v>-5681.1553330844154</v>
      </c>
      <c r="AJ7">
        <f t="shared" si="7"/>
        <v>-15249.512815808615</v>
      </c>
      <c r="AK7">
        <f>G7*SUM(AB7, AE7:AF7)</f>
        <v>2681.2023899021997</v>
      </c>
      <c r="AL7">
        <f t="shared" si="8"/>
        <v>-18249.465758990831</v>
      </c>
      <c r="AN7">
        <f t="shared" si="9"/>
        <v>0</v>
      </c>
      <c r="AO7">
        <f t="shared" si="9"/>
        <v>0</v>
      </c>
      <c r="AP7">
        <f t="shared" si="9"/>
        <v>-16.667947378549627</v>
      </c>
      <c r="AQ7">
        <f t="shared" si="9"/>
        <v>-3970.6855263209868</v>
      </c>
      <c r="AR7">
        <f t="shared" si="9"/>
        <v>-3987.3534736995366</v>
      </c>
      <c r="AS7">
        <f t="shared" si="9"/>
        <v>-10702.963452563741</v>
      </c>
      <c r="AT7">
        <f t="shared" si="9"/>
        <v>1881.8182282060093</v>
      </c>
      <c r="AU7">
        <f t="shared" si="9"/>
        <v>-12808.498698057268</v>
      </c>
      <c r="AW7">
        <v>4</v>
      </c>
      <c r="AX7">
        <f>IF(Z7&gt;0, (R7*SUMPRODUCT(K7:$K$98, X7:$X$98)-K7*$AZ$3)/Z7, 0)</f>
        <v>73538.149548436399</v>
      </c>
    </row>
    <row r="8" spans="1:52" x14ac:dyDescent="0.25">
      <c r="B8" s="2">
        <f>'S.26.04.A'!B8</f>
        <v>200</v>
      </c>
      <c r="C8" s="2">
        <f>'S.26.04.A'!C8</f>
        <v>25</v>
      </c>
      <c r="E8">
        <v>2008</v>
      </c>
      <c r="F8" s="13">
        <v>2.2499999999999999E-2</v>
      </c>
      <c r="G8" s="13"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3.7729310000000002E-3</v>
      </c>
      <c r="Q8" s="4">
        <f t="shared" si="21"/>
        <v>25</v>
      </c>
      <c r="R8">
        <f t="shared" si="0"/>
        <v>2000000</v>
      </c>
      <c r="S8">
        <f t="shared" si="1"/>
        <v>84285.244817904444</v>
      </c>
      <c r="U8">
        <f t="shared" si="13"/>
        <v>3.7729310000000002E-3</v>
      </c>
      <c r="V8">
        <f t="shared" si="14"/>
        <v>0.01</v>
      </c>
      <c r="W8">
        <f t="shared" si="15"/>
        <v>0.94993532693613547</v>
      </c>
      <c r="X8">
        <f t="shared" si="16"/>
        <v>3.5840404429924805E-3</v>
      </c>
      <c r="Y8">
        <f t="shared" si="17"/>
        <v>9.4993532693613547E-3</v>
      </c>
      <c r="Z8">
        <f t="shared" si="18"/>
        <v>0.93685193322378169</v>
      </c>
      <c r="AB8">
        <f t="shared" si="19"/>
        <v>69856.486133572354</v>
      </c>
      <c r="AC8">
        <f t="shared" si="2"/>
        <v>78962.794549893501</v>
      </c>
      <c r="AE8">
        <f t="shared" si="3"/>
        <v>0</v>
      </c>
      <c r="AF8">
        <f t="shared" si="4"/>
        <v>0</v>
      </c>
      <c r="AG8">
        <f t="shared" si="4"/>
        <v>-23.421298330594542</v>
      </c>
      <c r="AH8">
        <f t="shared" si="5"/>
        <v>-7168.0808859849612</v>
      </c>
      <c r="AI8">
        <f t="shared" si="6"/>
        <v>-7191.5021843155555</v>
      </c>
      <c r="AJ8">
        <f t="shared" si="7"/>
        <v>-9106.3084163211461</v>
      </c>
      <c r="AK8">
        <f t="shared" ref="AK8:AK71" si="22">G8*SUM(AB8:AB8, AE8:AF8)</f>
        <v>1487.9431546450912</v>
      </c>
      <c r="AL8">
        <f t="shared" si="8"/>
        <v>-14809.867445991611</v>
      </c>
      <c r="AN8">
        <f t="shared" si="9"/>
        <v>0</v>
      </c>
      <c r="AO8">
        <f t="shared" si="9"/>
        <v>0</v>
      </c>
      <c r="AP8">
        <f t="shared" si="9"/>
        <v>-15.344330149718319</v>
      </c>
      <c r="AQ8">
        <f t="shared" si="9"/>
        <v>-4696.1273496423883</v>
      </c>
      <c r="AR8">
        <f t="shared" si="9"/>
        <v>-4711.4716797921064</v>
      </c>
      <c r="AS8">
        <f t="shared" si="9"/>
        <v>-5965.9460723688771</v>
      </c>
      <c r="AT8">
        <f t="shared" si="9"/>
        <v>974.81747965541115</v>
      </c>
      <c r="AU8">
        <f t="shared" si="9"/>
        <v>-9702.6002725055732</v>
      </c>
      <c r="AW8">
        <v>5</v>
      </c>
      <c r="AX8">
        <f>IF(Z8&gt;0, (R8*SUMPRODUCT(K8:$K$98, X8:$X$98)-K8*$AZ$3)/Z8, 0)</f>
        <v>84285.244817904444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3">
        <v>2.2000000000000001E-3</v>
      </c>
      <c r="G9" s="13"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4.6883589999999996E-3</v>
      </c>
      <c r="Q9" s="4">
        <f t="shared" si="21"/>
        <v>25</v>
      </c>
      <c r="R9">
        <f t="shared" si="0"/>
        <v>2000000</v>
      </c>
      <c r="S9">
        <f t="shared" si="1"/>
        <v>90973.037787045221</v>
      </c>
      <c r="U9">
        <f t="shared" si="13"/>
        <v>4.6883589999999996E-3</v>
      </c>
      <c r="V9">
        <f t="shared" si="14"/>
        <v>0.01</v>
      </c>
      <c r="W9">
        <f t="shared" si="15"/>
        <v>0.93685193322378169</v>
      </c>
      <c r="X9">
        <f t="shared" si="16"/>
        <v>4.3922981927971153E-3</v>
      </c>
      <c r="Y9">
        <f t="shared" si="17"/>
        <v>9.3685193322378176E-3</v>
      </c>
      <c r="Z9">
        <f t="shared" si="18"/>
        <v>0.9230911156987468</v>
      </c>
      <c r="AB9">
        <f t="shared" si="19"/>
        <v>78962.794549893501</v>
      </c>
      <c r="AC9">
        <f t="shared" si="2"/>
        <v>83976.40294934783</v>
      </c>
      <c r="AE9">
        <f t="shared" si="3"/>
        <v>0</v>
      </c>
      <c r="AF9">
        <f t="shared" si="4"/>
        <v>0</v>
      </c>
      <c r="AG9">
        <f t="shared" si="4"/>
        <v>-23.077277892468668</v>
      </c>
      <c r="AH9">
        <f t="shared" si="5"/>
        <v>-8784.59638559423</v>
      </c>
      <c r="AI9">
        <f t="shared" si="6"/>
        <v>-8807.6736634866993</v>
      </c>
      <c r="AJ9">
        <f t="shared" si="7"/>
        <v>-5013.6083994543296</v>
      </c>
      <c r="AK9">
        <f t="shared" si="22"/>
        <v>465.88048784437166</v>
      </c>
      <c r="AL9">
        <f t="shared" si="8"/>
        <v>-13355.401575096657</v>
      </c>
      <c r="AN9">
        <f t="shared" si="9"/>
        <v>0</v>
      </c>
      <c r="AO9">
        <f t="shared" si="9"/>
        <v>0</v>
      </c>
      <c r="AP9">
        <f t="shared" si="9"/>
        <v>-14.318540695013478</v>
      </c>
      <c r="AQ9">
        <f t="shared" si="9"/>
        <v>-5450.4955663531173</v>
      </c>
      <c r="AR9">
        <f t="shared" si="9"/>
        <v>-5464.8141070481315</v>
      </c>
      <c r="AS9">
        <f t="shared" si="9"/>
        <v>-3110.7462600637255</v>
      </c>
      <c r="AT9">
        <f t="shared" si="9"/>
        <v>289.06046697948625</v>
      </c>
      <c r="AU9">
        <f t="shared" si="9"/>
        <v>-8286.4999001323704</v>
      </c>
      <c r="AW9">
        <v>6</v>
      </c>
      <c r="AX9">
        <f>IF(Z9&gt;0, (R9*SUMPRODUCT(K9:$K$98, X9:$X$98)-K9*$AZ$3)/Z9, 0)</f>
        <v>90973.037787045221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3">
        <v>2.5000000000000001E-3</v>
      </c>
      <c r="G10" s="13"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5.6712799999999999E-3</v>
      </c>
      <c r="Q10" s="4">
        <f t="shared" si="21"/>
        <v>25</v>
      </c>
      <c r="R10">
        <f t="shared" si="0"/>
        <v>2000000</v>
      </c>
      <c r="S10">
        <f t="shared" si="1"/>
        <v>96234.07547064648</v>
      </c>
      <c r="U10">
        <f t="shared" si="13"/>
        <v>5.6712799999999999E-3</v>
      </c>
      <c r="V10">
        <f t="shared" si="14"/>
        <v>0.01</v>
      </c>
      <c r="W10">
        <f t="shared" si="15"/>
        <v>0.9230911156987468</v>
      </c>
      <c r="X10">
        <f t="shared" si="16"/>
        <v>5.2351081826399887E-3</v>
      </c>
      <c r="Y10">
        <f t="shared" si="17"/>
        <v>9.2309111569874678E-3</v>
      </c>
      <c r="Z10">
        <f t="shared" si="18"/>
        <v>0.90862509635911937</v>
      </c>
      <c r="AB10">
        <f t="shared" si="19"/>
        <v>83976.40294934783</v>
      </c>
      <c r="AC10">
        <f t="shared" si="2"/>
        <v>87440.696097546926</v>
      </c>
      <c r="AE10">
        <f t="shared" si="3"/>
        <v>0</v>
      </c>
      <c r="AF10">
        <f t="shared" si="4"/>
        <v>0</v>
      </c>
      <c r="AG10">
        <f t="shared" si="4"/>
        <v>-22.715627408977983</v>
      </c>
      <c r="AH10">
        <f t="shared" si="5"/>
        <v>-10470.216365279977</v>
      </c>
      <c r="AI10">
        <f t="shared" si="6"/>
        <v>-10492.931992688955</v>
      </c>
      <c r="AJ10">
        <f t="shared" si="7"/>
        <v>-3464.2931481990963</v>
      </c>
      <c r="AK10">
        <f t="shared" si="22"/>
        <v>344.30325209232615</v>
      </c>
      <c r="AL10">
        <f t="shared" si="8"/>
        <v>-13612.921888795725</v>
      </c>
      <c r="AN10">
        <f t="shared" si="9"/>
        <v>0</v>
      </c>
      <c r="AO10">
        <f t="shared" si="9"/>
        <v>0</v>
      </c>
      <c r="AP10">
        <f t="shared" si="9"/>
        <v>-13.370791039361093</v>
      </c>
      <c r="AQ10">
        <f t="shared" si="9"/>
        <v>-6162.9411610144034</v>
      </c>
      <c r="AR10">
        <f t="shared" si="9"/>
        <v>-6176.3119520537648</v>
      </c>
      <c r="AS10">
        <f t="shared" si="9"/>
        <v>-2039.1397934865379</v>
      </c>
      <c r="AT10">
        <f t="shared" si="9"/>
        <v>202.66254394010076</v>
      </c>
      <c r="AU10">
        <f t="shared" si="9"/>
        <v>-8012.7892016002015</v>
      </c>
      <c r="AW10">
        <v>7</v>
      </c>
      <c r="AX10">
        <f>IF(Z10&gt;0, (R10*SUMPRODUCT(K10:$K$98, X10:$X$98)-K10*$AZ$3)/Z10, 0)</f>
        <v>96234.07547064648</v>
      </c>
    </row>
    <row r="11" spans="1:52" x14ac:dyDescent="0.25">
      <c r="A11" t="s">
        <v>33</v>
      </c>
      <c r="C11" s="12">
        <f>AU81</f>
        <v>297970.76942634798</v>
      </c>
      <c r="E11">
        <v>2011</v>
      </c>
      <c r="F11" s="13">
        <v>1.5E-3</v>
      </c>
      <c r="G11" s="13"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6.8024940000000001E-3</v>
      </c>
      <c r="Q11" s="4">
        <f t="shared" si="21"/>
        <v>25</v>
      </c>
      <c r="R11">
        <f t="shared" si="0"/>
        <v>2000000</v>
      </c>
      <c r="S11">
        <f t="shared" si="1"/>
        <v>100164.20182197454</v>
      </c>
      <c r="U11">
        <f t="shared" si="13"/>
        <v>6.8024940000000001E-3</v>
      </c>
      <c r="V11">
        <f t="shared" si="14"/>
        <v>0.01</v>
      </c>
      <c r="W11">
        <f t="shared" si="15"/>
        <v>0.90862509635911937</v>
      </c>
      <c r="X11">
        <f t="shared" si="16"/>
        <v>6.1809167662323318E-3</v>
      </c>
      <c r="Y11">
        <f t="shared" si="17"/>
        <v>9.0862509635911935E-3</v>
      </c>
      <c r="Z11">
        <f t="shared" si="18"/>
        <v>0.89335792862929586</v>
      </c>
      <c r="AB11">
        <f t="shared" si="19"/>
        <v>87440.696097546926</v>
      </c>
      <c r="AC11">
        <f t="shared" si="2"/>
        <v>89482.483862485911</v>
      </c>
      <c r="AE11">
        <f t="shared" si="3"/>
        <v>0</v>
      </c>
      <c r="AF11">
        <f t="shared" si="4"/>
        <v>0</v>
      </c>
      <c r="AG11">
        <f t="shared" si="4"/>
        <v>-22.333948215732395</v>
      </c>
      <c r="AH11">
        <f t="shared" si="5"/>
        <v>-12361.833532464663</v>
      </c>
      <c r="AI11">
        <f t="shared" si="6"/>
        <v>-12384.167480680395</v>
      </c>
      <c r="AJ11">
        <f t="shared" si="7"/>
        <v>-2041.7877649389848</v>
      </c>
      <c r="AK11">
        <f t="shared" si="22"/>
        <v>209.85767063411259</v>
      </c>
      <c r="AL11">
        <f t="shared" si="8"/>
        <v>-14216.097574985268</v>
      </c>
      <c r="AN11">
        <f t="shared" si="9"/>
        <v>0</v>
      </c>
      <c r="AO11">
        <f t="shared" si="9"/>
        <v>0</v>
      </c>
      <c r="AP11">
        <f t="shared" si="9"/>
        <v>-12.491570128417878</v>
      </c>
      <c r="AQ11">
        <f t="shared" si="9"/>
        <v>-6914.0802600157813</v>
      </c>
      <c r="AR11">
        <f t="shared" si="9"/>
        <v>-6926.5718301441993</v>
      </c>
      <c r="AS11">
        <f t="shared" si="9"/>
        <v>-1141.9895312157435</v>
      </c>
      <c r="AT11">
        <f t="shared" si="9"/>
        <v>117.37520766103708</v>
      </c>
      <c r="AU11">
        <f t="shared" si="9"/>
        <v>-7951.1861536989054</v>
      </c>
      <c r="AW11">
        <v>8</v>
      </c>
      <c r="AX11">
        <f>IF(Z11&gt;0, (R11*SUMPRODUCT(K11:$K$98, X11:$X$98)-K11*$AZ$3)/Z11, 0)</f>
        <v>100164.20182197454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3">
        <v>1.9E-3</v>
      </c>
      <c r="G12" s="13"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8.090557E-3</v>
      </c>
      <c r="Q12" s="4">
        <f t="shared" si="21"/>
        <v>25</v>
      </c>
      <c r="R12">
        <f t="shared" si="0"/>
        <v>2000000</v>
      </c>
      <c r="S12">
        <f t="shared" si="1"/>
        <v>102999.11545467607</v>
      </c>
      <c r="U12">
        <f t="shared" si="13"/>
        <v>8.090557E-3</v>
      </c>
      <c r="V12">
        <f t="shared" si="14"/>
        <v>0.01</v>
      </c>
      <c r="W12">
        <f t="shared" si="15"/>
        <v>0.89335792862929586</v>
      </c>
      <c r="X12">
        <f t="shared" si="16"/>
        <v>7.2277632429772502E-3</v>
      </c>
      <c r="Y12">
        <f t="shared" si="17"/>
        <v>8.9335792862929586E-3</v>
      </c>
      <c r="Z12">
        <f t="shared" si="18"/>
        <v>0.87719658610002571</v>
      </c>
      <c r="AB12">
        <f t="shared" si="19"/>
        <v>89482.483862485911</v>
      </c>
      <c r="AC12">
        <f t="shared" si="2"/>
        <v>90350.472448164248</v>
      </c>
      <c r="AE12">
        <f t="shared" si="3"/>
        <v>0</v>
      </c>
      <c r="AF12">
        <f t="shared" si="4"/>
        <v>0</v>
      </c>
      <c r="AG12">
        <f t="shared" si="4"/>
        <v>-21.929914652500642</v>
      </c>
      <c r="AH12">
        <f t="shared" si="5"/>
        <v>-14455.5264859545</v>
      </c>
      <c r="AI12">
        <f t="shared" si="6"/>
        <v>-14477.456400607001</v>
      </c>
      <c r="AJ12">
        <f t="shared" si="7"/>
        <v>-867.98858567833668</v>
      </c>
      <c r="AK12">
        <f t="shared" si="22"/>
        <v>205.80971288371759</v>
      </c>
      <c r="AL12">
        <f t="shared" si="8"/>
        <v>-15139.63527340162</v>
      </c>
      <c r="AN12">
        <f t="shared" si="9"/>
        <v>0</v>
      </c>
      <c r="AO12">
        <f t="shared" si="9"/>
        <v>0</v>
      </c>
      <c r="AP12">
        <f t="shared" si="9"/>
        <v>-11.655982768212713</v>
      </c>
      <c r="AQ12">
        <f t="shared" si="9"/>
        <v>-7683.2659996930279</v>
      </c>
      <c r="AR12">
        <f t="shared" si="9"/>
        <v>-7694.921982461241</v>
      </c>
      <c r="AS12">
        <f t="shared" si="9"/>
        <v>-461.34516061686344</v>
      </c>
      <c r="AT12">
        <f t="shared" si="9"/>
        <v>109.39005029961997</v>
      </c>
      <c r="AU12">
        <f t="shared" si="9"/>
        <v>-8046.8770927784835</v>
      </c>
      <c r="AW12">
        <v>9</v>
      </c>
      <c r="AX12">
        <f>IF(Z12&gt;0, (R12*SUMPRODUCT(K12:$K$98, X12:$X$98)-K12*$AZ$3)/Z12, 0)</f>
        <v>102999.11545467607</v>
      </c>
    </row>
    <row r="13" spans="1:52" x14ac:dyDescent="0.25">
      <c r="E13">
        <v>2013</v>
      </c>
      <c r="F13" s="13">
        <v>1.6999999999999999E-3</v>
      </c>
      <c r="G13" s="13"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9.5159809999999997E-3</v>
      </c>
      <c r="Q13" s="4">
        <f t="shared" si="21"/>
        <v>25</v>
      </c>
      <c r="R13">
        <f t="shared" si="0"/>
        <v>2000000</v>
      </c>
      <c r="S13">
        <f t="shared" si="1"/>
        <v>104667.55099252734</v>
      </c>
      <c r="U13">
        <f t="shared" si="13"/>
        <v>9.5159809999999997E-3</v>
      </c>
      <c r="V13">
        <f t="shared" si="14"/>
        <v>0.01</v>
      </c>
      <c r="W13">
        <f t="shared" si="15"/>
        <v>0.87719658610002571</v>
      </c>
      <c r="X13">
        <f t="shared" si="16"/>
        <v>8.3473860465927089E-3</v>
      </c>
      <c r="Y13">
        <f t="shared" si="17"/>
        <v>8.7719658610002568E-3</v>
      </c>
      <c r="Z13">
        <f t="shared" si="18"/>
        <v>0.86007723419243276</v>
      </c>
      <c r="AB13">
        <f t="shared" si="19"/>
        <v>90350.472448164248</v>
      </c>
      <c r="AC13">
        <f t="shared" si="2"/>
        <v>90022.17776734833</v>
      </c>
      <c r="AE13">
        <f t="shared" si="3"/>
        <v>0</v>
      </c>
      <c r="AF13">
        <f t="shared" si="4"/>
        <v>0</v>
      </c>
      <c r="AG13">
        <f t="shared" si="4"/>
        <v>-21.501930854810819</v>
      </c>
      <c r="AH13">
        <f t="shared" si="5"/>
        <v>-16694.772093185416</v>
      </c>
      <c r="AI13">
        <f t="shared" si="6"/>
        <v>-16716.274024040227</v>
      </c>
      <c r="AJ13">
        <f t="shared" si="7"/>
        <v>328.29468081591767</v>
      </c>
      <c r="AK13">
        <f t="shared" si="22"/>
        <v>180.70094489632851</v>
      </c>
      <c r="AL13">
        <f t="shared" si="8"/>
        <v>-16207.278398327981</v>
      </c>
      <c r="AN13">
        <f t="shared" si="9"/>
        <v>0</v>
      </c>
      <c r="AO13">
        <f t="shared" si="9"/>
        <v>0</v>
      </c>
      <c r="AP13">
        <f t="shared" si="9"/>
        <v>-10.86359774712162</v>
      </c>
      <c r="AQ13">
        <f t="shared" si="9"/>
        <v>-8434.8373048395097</v>
      </c>
      <c r="AR13">
        <f t="shared" si="9"/>
        <v>-8445.7009025866319</v>
      </c>
      <c r="AS13">
        <f t="shared" si="9"/>
        <v>165.86702743050904</v>
      </c>
      <c r="AT13">
        <f t="shared" si="9"/>
        <v>91.297027747593603</v>
      </c>
      <c r="AU13">
        <f t="shared" si="9"/>
        <v>-8188.536847408529</v>
      </c>
      <c r="AW13">
        <v>10</v>
      </c>
      <c r="AX13">
        <f>IF(Z13&gt;0, (R13*SUMPRODUCT(K13:$K$98, X13:$X$98)-K13*$AZ$3)/Z13, 0)</f>
        <v>104667.55099252734</v>
      </c>
    </row>
    <row r="14" spans="1:52" x14ac:dyDescent="0.25">
      <c r="E14">
        <v>2014</v>
      </c>
      <c r="F14" s="13">
        <v>1.4E-3</v>
      </c>
      <c r="G14" s="13">
        <v>1.8E-3</v>
      </c>
      <c r="H14" s="5">
        <f t="shared" si="10"/>
        <v>5.1800000000000006E-2</v>
      </c>
      <c r="I14" s="5">
        <f t="shared" si="11"/>
        <v>1.0518000000000001</v>
      </c>
      <c r="J14">
        <f t="shared" si="12"/>
        <v>0.95075109336375729</v>
      </c>
      <c r="K14">
        <f t="shared" si="20"/>
        <v>0.48035581109819386</v>
      </c>
      <c r="L14" s="2">
        <v>11</v>
      </c>
      <c r="M14" s="6">
        <v>1.1135328E-2</v>
      </c>
      <c r="Q14" s="4">
        <f t="shared" si="21"/>
        <v>25</v>
      </c>
      <c r="R14">
        <f t="shared" si="0"/>
        <v>2000000</v>
      </c>
      <c r="S14">
        <f t="shared" si="1"/>
        <v>105182.65159079593</v>
      </c>
      <c r="U14">
        <f t="shared" si="13"/>
        <v>1.1135328E-2</v>
      </c>
      <c r="V14">
        <f t="shared" si="14"/>
        <v>0.01</v>
      </c>
      <c r="W14">
        <f t="shared" si="15"/>
        <v>0.86007723419243276</v>
      </c>
      <c r="X14">
        <f t="shared" si="16"/>
        <v>9.5772421080655545E-3</v>
      </c>
      <c r="Y14">
        <f t="shared" si="17"/>
        <v>8.600772341924327E-3</v>
      </c>
      <c r="Z14">
        <f t="shared" si="18"/>
        <v>0.84189921974244286</v>
      </c>
      <c r="AB14">
        <f t="shared" si="19"/>
        <v>90022.17776734833</v>
      </c>
      <c r="AC14">
        <f t="shared" si="2"/>
        <v>88553.192304732307</v>
      </c>
      <c r="AE14">
        <f t="shared" si="3"/>
        <v>0</v>
      </c>
      <c r="AF14">
        <f t="shared" si="4"/>
        <v>0</v>
      </c>
      <c r="AG14">
        <f t="shared" si="4"/>
        <v>-21.047480493561071</v>
      </c>
      <c r="AH14">
        <f t="shared" si="5"/>
        <v>-19154.48421613111</v>
      </c>
      <c r="AI14">
        <f t="shared" si="6"/>
        <v>-19175.531696624672</v>
      </c>
      <c r="AJ14">
        <f t="shared" si="7"/>
        <v>1468.9854626160231</v>
      </c>
      <c r="AK14">
        <f t="shared" si="22"/>
        <v>162.039919981227</v>
      </c>
      <c r="AL14">
        <f t="shared" si="8"/>
        <v>-17544.506314027421</v>
      </c>
      <c r="AN14">
        <f t="shared" si="9"/>
        <v>0</v>
      </c>
      <c r="AO14">
        <f t="shared" si="9"/>
        <v>0</v>
      </c>
      <c r="AP14">
        <f t="shared" si="9"/>
        <v>-10.110279564057942</v>
      </c>
      <c r="AQ14">
        <f t="shared" si="9"/>
        <v>-9200.9678018072118</v>
      </c>
      <c r="AR14">
        <f t="shared" si="9"/>
        <v>-9211.0780813712699</v>
      </c>
      <c r="AS14">
        <f t="shared" si="9"/>
        <v>705.63570338637533</v>
      </c>
      <c r="AT14">
        <f t="shared" si="9"/>
        <v>77.836817192868722</v>
      </c>
      <c r="AU14">
        <f t="shared" si="9"/>
        <v>-8427.6055607920262</v>
      </c>
      <c r="AW14">
        <v>11</v>
      </c>
      <c r="AX14">
        <f>IF(Z14&gt;0, (R14*SUMPRODUCT(K14:$K$98, X14:$X$98)-K14*$AZ$3)/Z14, 0)</f>
        <v>105182.65159079593</v>
      </c>
    </row>
    <row r="15" spans="1:52" x14ac:dyDescent="0.25">
      <c r="E15">
        <v>2015</v>
      </c>
      <c r="F15" s="13">
        <v>1.9E-3</v>
      </c>
      <c r="G15" s="13">
        <v>4.1000000000000003E-3</v>
      </c>
      <c r="H15" s="5">
        <f t="shared" si="10"/>
        <v>5.4100000000000002E-2</v>
      </c>
      <c r="I15" s="5">
        <f t="shared" si="11"/>
        <v>1.0541</v>
      </c>
      <c r="J15">
        <f t="shared" si="12"/>
        <v>0.94867659614837296</v>
      </c>
      <c r="K15">
        <f t="shared" si="20"/>
        <v>0.45570231581272541</v>
      </c>
      <c r="L15" s="2">
        <v>12</v>
      </c>
      <c r="M15" s="6">
        <v>1.2969985999999999E-2</v>
      </c>
      <c r="Q15" s="4">
        <f t="shared" si="21"/>
        <v>25</v>
      </c>
      <c r="R15">
        <f t="shared" si="0"/>
        <v>2000000</v>
      </c>
      <c r="S15">
        <f t="shared" si="1"/>
        <v>104860.31545705021</v>
      </c>
      <c r="U15">
        <f t="shared" si="13"/>
        <v>1.2969985999999999E-2</v>
      </c>
      <c r="V15">
        <f t="shared" si="14"/>
        <v>0.01</v>
      </c>
      <c r="W15">
        <f t="shared" si="15"/>
        <v>0.84189921974244286</v>
      </c>
      <c r="X15">
        <f t="shared" si="16"/>
        <v>1.0919421093470407E-2</v>
      </c>
      <c r="Y15">
        <f t="shared" si="17"/>
        <v>8.4189921974244294E-3</v>
      </c>
      <c r="Z15">
        <f t="shared" si="18"/>
        <v>0.82256080645154794</v>
      </c>
      <c r="AB15">
        <f t="shared" si="19"/>
        <v>88553.192304732307</v>
      </c>
      <c r="AC15">
        <f t="shared" si="2"/>
        <v>86253.98564711494</v>
      </c>
      <c r="AE15">
        <f t="shared" si="3"/>
        <v>0</v>
      </c>
      <c r="AF15">
        <f t="shared" si="4"/>
        <v>0</v>
      </c>
      <c r="AG15">
        <f t="shared" si="4"/>
        <v>-20.564020161288699</v>
      </c>
      <c r="AH15">
        <f t="shared" si="5"/>
        <v>-21838.842186940816</v>
      </c>
      <c r="AI15">
        <f t="shared" si="6"/>
        <v>-21859.406207102104</v>
      </c>
      <c r="AJ15">
        <f t="shared" si="7"/>
        <v>2299.2066576173675</v>
      </c>
      <c r="AK15">
        <f t="shared" si="22"/>
        <v>363.06808844940247</v>
      </c>
      <c r="AL15">
        <f t="shared" si="8"/>
        <v>-19197.131461035333</v>
      </c>
      <c r="AN15">
        <f t="shared" si="9"/>
        <v>0</v>
      </c>
      <c r="AO15">
        <f t="shared" si="9"/>
        <v>0</v>
      </c>
      <c r="AP15">
        <f t="shared" si="9"/>
        <v>-9.371071609918836</v>
      </c>
      <c r="AQ15">
        <f t="shared" si="9"/>
        <v>-9952.0109592575736</v>
      </c>
      <c r="AR15">
        <f t="shared" si="9"/>
        <v>-9961.3820308674931</v>
      </c>
      <c r="AS15">
        <f t="shared" si="9"/>
        <v>1047.7537984082703</v>
      </c>
      <c r="AT15">
        <f t="shared" si="9"/>
        <v>165.45096870409213</v>
      </c>
      <c r="AU15">
        <f t="shared" si="9"/>
        <v>-8748.1772637551294</v>
      </c>
      <c r="AW15">
        <v>12</v>
      </c>
      <c r="AX15">
        <f>IF(Z15&gt;0, (R15*SUMPRODUCT(K15:$K$98, X15:$X$98)-K15*$AZ$3)/Z15, 0)</f>
        <v>104860.31545705021</v>
      </c>
    </row>
    <row r="16" spans="1:52" x14ac:dyDescent="0.25">
      <c r="E16">
        <v>2016</v>
      </c>
      <c r="F16" s="13">
        <v>4.7000000000000002E-3</v>
      </c>
      <c r="G16" s="13">
        <v>7.1000000000000004E-3</v>
      </c>
      <c r="H16" s="5">
        <f t="shared" si="10"/>
        <v>5.7100000000000005E-2</v>
      </c>
      <c r="I16" s="5">
        <f t="shared" si="11"/>
        <v>1.0570999999999999</v>
      </c>
      <c r="J16">
        <f t="shared" si="12"/>
        <v>0.94598429666067552</v>
      </c>
      <c r="K16">
        <f t="shared" si="20"/>
        <v>0.43108723471074206</v>
      </c>
      <c r="L16" s="2">
        <v>13</v>
      </c>
      <c r="M16" s="6">
        <v>1.4883069000000001E-2</v>
      </c>
      <c r="Q16" s="4">
        <f t="shared" si="21"/>
        <v>25</v>
      </c>
      <c r="R16">
        <f t="shared" si="0"/>
        <v>2000000</v>
      </c>
      <c r="S16">
        <f t="shared" si="1"/>
        <v>103719.87407665393</v>
      </c>
      <c r="U16">
        <f t="shared" si="13"/>
        <v>1.4883069000000001E-2</v>
      </c>
      <c r="V16">
        <f t="shared" si="14"/>
        <v>0.01</v>
      </c>
      <c r="W16">
        <f t="shared" si="15"/>
        <v>0.82256080645154794</v>
      </c>
      <c r="X16">
        <f t="shared" si="16"/>
        <v>1.2242229239114034E-2</v>
      </c>
      <c r="Y16">
        <f t="shared" si="17"/>
        <v>8.2256080645154803E-3</v>
      </c>
      <c r="Z16">
        <f t="shared" si="18"/>
        <v>0.8020929691479185</v>
      </c>
      <c r="AB16">
        <f t="shared" si="19"/>
        <v>86253.98564711494</v>
      </c>
      <c r="AC16">
        <f t="shared" si="2"/>
        <v>83192.981757791567</v>
      </c>
      <c r="AE16">
        <f t="shared" si="3"/>
        <v>0</v>
      </c>
      <c r="AF16">
        <f t="shared" si="4"/>
        <v>0</v>
      </c>
      <c r="AG16">
        <f t="shared" si="4"/>
        <v>-20.052324228697962</v>
      </c>
      <c r="AH16">
        <f t="shared" si="5"/>
        <v>-24484.458478228069</v>
      </c>
      <c r="AI16">
        <f t="shared" si="6"/>
        <v>-24504.510802456767</v>
      </c>
      <c r="AJ16">
        <f t="shared" si="7"/>
        <v>3061.0038893233723</v>
      </c>
      <c r="AK16">
        <f t="shared" si="22"/>
        <v>612.40329809451612</v>
      </c>
      <c r="AL16">
        <f t="shared" si="8"/>
        <v>-20831.103615038879</v>
      </c>
      <c r="AN16">
        <f t="shared" si="9"/>
        <v>0</v>
      </c>
      <c r="AO16">
        <f t="shared" si="9"/>
        <v>0</v>
      </c>
      <c r="AP16">
        <f t="shared" si="9"/>
        <v>-8.644301001272618</v>
      </c>
      <c r="AQ16">
        <f t="shared" si="9"/>
        <v>-10554.937498769323</v>
      </c>
      <c r="AR16">
        <f t="shared" si="9"/>
        <v>-10563.581799770594</v>
      </c>
      <c r="AS16">
        <f t="shared" si="9"/>
        <v>1319.559702087239</v>
      </c>
      <c r="AT16">
        <f t="shared" si="9"/>
        <v>263.99924430330321</v>
      </c>
      <c r="AU16">
        <f t="shared" si="9"/>
        <v>-8980.0228533800528</v>
      </c>
      <c r="AW16">
        <v>13</v>
      </c>
      <c r="AX16">
        <f>IF(Z16&gt;0, (R16*SUMPRODUCT(K16:$K$98, X16:$X$98)-K16*$AZ$3)/Z16, 0)</f>
        <v>103719.87407665393</v>
      </c>
    </row>
    <row r="17" spans="5:50" x14ac:dyDescent="0.25">
      <c r="E17">
        <v>2017</v>
      </c>
      <c r="F17" s="13">
        <v>1.17E-2</v>
      </c>
      <c r="G17" s="13">
        <v>1.38E-2</v>
      </c>
      <c r="H17" s="5">
        <f t="shared" si="10"/>
        <v>6.3799999999999996E-2</v>
      </c>
      <c r="I17" s="5">
        <f t="shared" si="11"/>
        <v>1.0638000000000001</v>
      </c>
      <c r="J17">
        <f t="shared" si="12"/>
        <v>0.94002632073698056</v>
      </c>
      <c r="K17">
        <f t="shared" si="20"/>
        <v>0.40523334716181802</v>
      </c>
      <c r="L17" s="2">
        <v>14</v>
      </c>
      <c r="M17" s="6">
        <v>1.6930661E-2</v>
      </c>
      <c r="Q17" s="4">
        <f t="shared" si="21"/>
        <v>25</v>
      </c>
      <c r="R17">
        <f t="shared" si="0"/>
        <v>2000000</v>
      </c>
      <c r="S17">
        <f t="shared" si="1"/>
        <v>102340.38048784554</v>
      </c>
      <c r="U17">
        <f t="shared" si="13"/>
        <v>1.6930661E-2</v>
      </c>
      <c r="V17">
        <f t="shared" si="14"/>
        <v>0.01</v>
      </c>
      <c r="W17">
        <f t="shared" si="15"/>
        <v>0.8020929691479185</v>
      </c>
      <c r="X17">
        <f t="shared" si="16"/>
        <v>1.3579964151126866E-2</v>
      </c>
      <c r="Y17">
        <f t="shared" si="17"/>
        <v>8.020929691479186E-3</v>
      </c>
      <c r="Z17">
        <f t="shared" si="18"/>
        <v>0.7804920753053125</v>
      </c>
      <c r="AB17">
        <f t="shared" si="19"/>
        <v>83192.981757791567</v>
      </c>
      <c r="AC17">
        <f t="shared" si="2"/>
        <v>79875.855954493876</v>
      </c>
      <c r="AE17">
        <f t="shared" si="3"/>
        <v>0</v>
      </c>
      <c r="AF17">
        <f t="shared" si="4"/>
        <v>0</v>
      </c>
      <c r="AG17">
        <f t="shared" si="4"/>
        <v>-19.512301882632812</v>
      </c>
      <c r="AH17">
        <f t="shared" si="5"/>
        <v>-27159.928302253731</v>
      </c>
      <c r="AI17">
        <f t="shared" si="6"/>
        <v>-27179.440604136365</v>
      </c>
      <c r="AJ17">
        <f t="shared" si="7"/>
        <v>3317.1258032976912</v>
      </c>
      <c r="AK17">
        <f t="shared" si="22"/>
        <v>1148.0631482575236</v>
      </c>
      <c r="AL17">
        <f t="shared" si="8"/>
        <v>-22714.251652581152</v>
      </c>
      <c r="AN17">
        <f t="shared" si="9"/>
        <v>0</v>
      </c>
      <c r="AO17">
        <f t="shared" si="9"/>
        <v>0</v>
      </c>
      <c r="AP17">
        <f t="shared" si="9"/>
        <v>-7.9070354027311378</v>
      </c>
      <c r="AQ17">
        <f t="shared" si="9"/>
        <v>-11006.108654597274</v>
      </c>
      <c r="AR17">
        <f t="shared" si="9"/>
        <v>-11014.015690000006</v>
      </c>
      <c r="AS17">
        <f t="shared" si="9"/>
        <v>1344.2099922271577</v>
      </c>
      <c r="AT17">
        <f t="shared" si="9"/>
        <v>465.23347232153083</v>
      </c>
      <c r="AU17">
        <f t="shared" si="9"/>
        <v>-9204.5722254513166</v>
      </c>
      <c r="AW17">
        <v>14</v>
      </c>
      <c r="AX17">
        <f>IF(Z17&gt;0, (R17*SUMPRODUCT(K17:$K$98, X17:$X$98)-K17*$AZ$3)/Z17, 0)</f>
        <v>102340.38048784554</v>
      </c>
    </row>
    <row r="18" spans="5:50" x14ac:dyDescent="0.25">
      <c r="E18">
        <v>2018</v>
      </c>
      <c r="F18" s="13">
        <v>2.01E-2</v>
      </c>
      <c r="G18" s="13">
        <v>2.1600000000000001E-2</v>
      </c>
      <c r="H18" s="5">
        <f t="shared" si="10"/>
        <v>7.1599999999999997E-2</v>
      </c>
      <c r="I18" s="5">
        <f t="shared" si="11"/>
        <v>1.0716000000000001</v>
      </c>
      <c r="J18">
        <f t="shared" si="12"/>
        <v>0.93318402388951094</v>
      </c>
      <c r="K18">
        <f t="shared" si="20"/>
        <v>0.3781572855186805</v>
      </c>
      <c r="L18" s="2">
        <v>15</v>
      </c>
      <c r="M18" s="6">
        <v>1.9185959999999998E-2</v>
      </c>
      <c r="Q18" s="4">
        <f t="shared" si="21"/>
        <v>25</v>
      </c>
      <c r="R18">
        <f t="shared" si="0"/>
        <v>2000000</v>
      </c>
      <c r="S18">
        <f t="shared" si="1"/>
        <v>100895.38017976556</v>
      </c>
      <c r="U18">
        <f t="shared" si="13"/>
        <v>1.9185959999999998E-2</v>
      </c>
      <c r="V18">
        <f t="shared" si="14"/>
        <v>0.01</v>
      </c>
      <c r="W18">
        <f t="shared" si="15"/>
        <v>0.7804920753053125</v>
      </c>
      <c r="X18">
        <f t="shared" si="16"/>
        <v>1.4974489737124713E-2</v>
      </c>
      <c r="Y18">
        <f t="shared" si="17"/>
        <v>7.804920753053125E-3</v>
      </c>
      <c r="Z18">
        <f t="shared" si="18"/>
        <v>0.75771266481513466</v>
      </c>
      <c r="AB18">
        <f t="shared" si="19"/>
        <v>79875.855954493876</v>
      </c>
      <c r="AC18">
        <f t="shared" si="2"/>
        <v>76449.70738354628</v>
      </c>
      <c r="AE18">
        <f t="shared" si="3"/>
        <v>0</v>
      </c>
      <c r="AF18">
        <f t="shared" si="4"/>
        <v>0</v>
      </c>
      <c r="AG18">
        <f t="shared" si="4"/>
        <v>-18.942816620378366</v>
      </c>
      <c r="AH18">
        <f t="shared" si="5"/>
        <v>-29948.979474249423</v>
      </c>
      <c r="AI18">
        <f t="shared" si="6"/>
        <v>-29967.922290869803</v>
      </c>
      <c r="AJ18">
        <f t="shared" si="7"/>
        <v>3426.1485709475965</v>
      </c>
      <c r="AK18">
        <f t="shared" si="22"/>
        <v>1725.3184886170677</v>
      </c>
      <c r="AL18">
        <f t="shared" si="8"/>
        <v>-24816.455231305139</v>
      </c>
      <c r="AN18">
        <f t="shared" si="9"/>
        <v>0</v>
      </c>
      <c r="AO18">
        <f t="shared" si="9"/>
        <v>0</v>
      </c>
      <c r="AP18">
        <f t="shared" si="9"/>
        <v>-7.1633641132404282</v>
      </c>
      <c r="AQ18">
        <f t="shared" si="9"/>
        <v>-11325.42478203684</v>
      </c>
      <c r="AR18">
        <f t="shared" si="9"/>
        <v>-11332.588146150081</v>
      </c>
      <c r="AS18">
        <f t="shared" si="9"/>
        <v>1295.6230433732494</v>
      </c>
      <c r="AT18">
        <f t="shared" si="9"/>
        <v>652.44175631062274</v>
      </c>
      <c r="AU18">
        <f t="shared" si="9"/>
        <v>-9384.5233464662106</v>
      </c>
      <c r="AW18">
        <v>15</v>
      </c>
      <c r="AX18">
        <f>IF(Z18&gt;0, (R18*SUMPRODUCT(K18:$K$98, X18:$X$98)-K18*$AZ$3)/Z18, 0)</f>
        <v>100895.38017976556</v>
      </c>
    </row>
    <row r="19" spans="5:50" x14ac:dyDescent="0.25">
      <c r="E19">
        <v>2019</v>
      </c>
      <c r="F19" s="13">
        <v>2.3400000000000001E-2</v>
      </c>
      <c r="G19" s="13">
        <v>2.23E-2</v>
      </c>
      <c r="H19" s="5">
        <f t="shared" si="10"/>
        <v>7.2300000000000003E-2</v>
      </c>
      <c r="I19" s="5">
        <f t="shared" si="11"/>
        <v>1.0723</v>
      </c>
      <c r="J19">
        <f t="shared" si="12"/>
        <v>0.93257483913084027</v>
      </c>
      <c r="K19">
        <f t="shared" si="20"/>
        <v>0.3526599697087387</v>
      </c>
      <c r="L19" s="2">
        <v>16</v>
      </c>
      <c r="M19" s="6">
        <v>2.1884238E-2</v>
      </c>
      <c r="Q19" s="4">
        <f t="shared" si="21"/>
        <v>25</v>
      </c>
      <c r="R19">
        <f t="shared" si="0"/>
        <v>2000000</v>
      </c>
      <c r="S19">
        <f t="shared" si="1"/>
        <v>98509.876297119408</v>
      </c>
      <c r="U19">
        <f t="shared" si="13"/>
        <v>2.1884238E-2</v>
      </c>
      <c r="V19">
        <f t="shared" si="14"/>
        <v>0.01</v>
      </c>
      <c r="W19">
        <f t="shared" si="15"/>
        <v>0.75771266481513466</v>
      </c>
      <c r="X19">
        <f t="shared" si="16"/>
        <v>1.6581964292428635E-2</v>
      </c>
      <c r="Y19">
        <f t="shared" si="17"/>
        <v>7.5771266481513468E-3</v>
      </c>
      <c r="Z19">
        <f t="shared" si="18"/>
        <v>0.73355357387455467</v>
      </c>
      <c r="AB19">
        <f t="shared" si="19"/>
        <v>76449.70738354628</v>
      </c>
      <c r="AC19">
        <f t="shared" si="2"/>
        <v>72262.271819692221</v>
      </c>
      <c r="AE19">
        <f t="shared" si="3"/>
        <v>0</v>
      </c>
      <c r="AF19">
        <f t="shared" si="4"/>
        <v>0</v>
      </c>
      <c r="AG19">
        <f t="shared" si="4"/>
        <v>-18.338839346863868</v>
      </c>
      <c r="AH19">
        <f t="shared" si="5"/>
        <v>-33163.928584857269</v>
      </c>
      <c r="AI19">
        <f t="shared" si="6"/>
        <v>-33182.267424204132</v>
      </c>
      <c r="AJ19">
        <f t="shared" si="7"/>
        <v>4187.4355638540583</v>
      </c>
      <c r="AK19">
        <f t="shared" si="22"/>
        <v>1704.8284746530821</v>
      </c>
      <c r="AL19">
        <f t="shared" si="8"/>
        <v>-27290.003385696993</v>
      </c>
      <c r="AN19">
        <f t="shared" si="9"/>
        <v>0</v>
      </c>
      <c r="AO19">
        <f t="shared" si="9"/>
        <v>0</v>
      </c>
      <c r="AP19">
        <f t="shared" si="9"/>
        <v>-6.4673745285584365</v>
      </c>
      <c r="AQ19">
        <f t="shared" si="9"/>
        <v>-11695.590050158538</v>
      </c>
      <c r="AR19">
        <f t="shared" si="9"/>
        <v>-11702.057424687096</v>
      </c>
      <c r="AS19">
        <f t="shared" si="9"/>
        <v>1476.7408991060674</v>
      </c>
      <c r="AT19">
        <f t="shared" si="9"/>
        <v>601.22475822975116</v>
      </c>
      <c r="AU19">
        <f t="shared" si="9"/>
        <v>-9624.0917673512777</v>
      </c>
      <c r="AW19">
        <v>16</v>
      </c>
      <c r="AX19">
        <f>IF(Z19&gt;0, (R19*SUMPRODUCT(K19:$K$98, X19:$X$98)-K19*$AZ$3)/Z19, 0)</f>
        <v>98509.876297119408</v>
      </c>
    </row>
    <row r="20" spans="5:50" x14ac:dyDescent="0.25">
      <c r="E20">
        <v>2020</v>
      </c>
      <c r="F20" s="14">
        <v>4.3E-3</v>
      </c>
      <c r="G20" s="14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0.33449679380512065</v>
      </c>
      <c r="L20" s="2">
        <v>17</v>
      </c>
      <c r="M20" s="6">
        <v>2.4761703999999999E-2</v>
      </c>
      <c r="Q20" s="4">
        <f t="shared" si="21"/>
        <v>25</v>
      </c>
      <c r="R20">
        <f t="shared" si="0"/>
        <v>2000000</v>
      </c>
      <c r="S20">
        <f t="shared" si="1"/>
        <v>92720.998486384036</v>
      </c>
      <c r="U20">
        <f t="shared" si="13"/>
        <v>2.4761703999999999E-2</v>
      </c>
      <c r="V20">
        <f t="shared" si="14"/>
        <v>0.01</v>
      </c>
      <c r="W20">
        <f t="shared" si="15"/>
        <v>0.73355357387455467</v>
      </c>
      <c r="X20">
        <f t="shared" si="16"/>
        <v>1.8164036464423855E-2</v>
      </c>
      <c r="Y20">
        <f t="shared" si="17"/>
        <v>7.3355357387455472E-3</v>
      </c>
      <c r="Z20">
        <f t="shared" si="18"/>
        <v>0.70805400167138521</v>
      </c>
      <c r="AB20">
        <f t="shared" si="19"/>
        <v>72262.271819692221</v>
      </c>
      <c r="AC20">
        <f t="shared" si="2"/>
        <v>65651.474017250672</v>
      </c>
      <c r="AE20">
        <f t="shared" si="3"/>
        <v>0</v>
      </c>
      <c r="AF20">
        <f t="shared" si="4"/>
        <v>0</v>
      </c>
      <c r="AG20">
        <f t="shared" si="4"/>
        <v>-17.701350041784629</v>
      </c>
      <c r="AH20">
        <f t="shared" si="5"/>
        <v>-36328.072928847709</v>
      </c>
      <c r="AI20">
        <f t="shared" si="6"/>
        <v>-36345.77427888949</v>
      </c>
      <c r="AJ20">
        <f t="shared" si="7"/>
        <v>6610.7978024415497</v>
      </c>
      <c r="AK20">
        <f t="shared" si="22"/>
        <v>310.72776882467656</v>
      </c>
      <c r="AL20">
        <f t="shared" si="8"/>
        <v>-29424.248707623265</v>
      </c>
      <c r="AN20">
        <f t="shared" si="9"/>
        <v>0</v>
      </c>
      <c r="AO20">
        <f t="shared" si="9"/>
        <v>0</v>
      </c>
      <c r="AP20">
        <f t="shared" si="9"/>
        <v>-5.9210448349990967</v>
      </c>
      <c r="AQ20">
        <f t="shared" si="9"/>
        <v>-12151.623919818157</v>
      </c>
      <c r="AR20">
        <f t="shared" si="9"/>
        <v>-12157.544964653156</v>
      </c>
      <c r="AS20">
        <f t="shared" si="9"/>
        <v>2211.2906694106359</v>
      </c>
      <c r="AT20">
        <f t="shared" si="9"/>
        <v>103.93744241807303</v>
      </c>
      <c r="AU20">
        <f t="shared" si="9"/>
        <v>-9842.3168528244478</v>
      </c>
      <c r="AW20">
        <v>17</v>
      </c>
      <c r="AX20">
        <f>IF(Z20&gt;0, (R20*SUMPRODUCT(K20:$K$98, X20:$X$98)-K20*$AZ$3)/Z20, 0)</f>
        <v>92720.998486384036</v>
      </c>
    </row>
    <row r="21" spans="5:50" x14ac:dyDescent="0.25">
      <c r="E21">
        <v>2021</v>
      </c>
      <c r="F21" s="15">
        <v>1.2999999999999999E-3</v>
      </c>
      <c r="G21" s="15">
        <v>1.6000000000000001E-3</v>
      </c>
      <c r="H21" s="5">
        <f t="shared" si="10"/>
        <v>5.16E-2</v>
      </c>
      <c r="I21" s="5">
        <f t="shared" si="11"/>
        <v>1.0516000000000001</v>
      </c>
      <c r="J21">
        <f t="shared" si="12"/>
        <v>0.95093191327500948</v>
      </c>
      <c r="K21">
        <f t="shared" si="20"/>
        <v>0.31808367611745975</v>
      </c>
      <c r="L21" s="2">
        <v>18</v>
      </c>
      <c r="M21" s="6">
        <v>2.7627288E-2</v>
      </c>
      <c r="Q21" s="4">
        <f t="shared" si="21"/>
        <v>25</v>
      </c>
      <c r="R21">
        <f t="shared" si="0"/>
        <v>2000000</v>
      </c>
      <c r="S21">
        <f t="shared" si="1"/>
        <v>85256.387142876323</v>
      </c>
      <c r="U21">
        <f t="shared" si="13"/>
        <v>2.7627288E-2</v>
      </c>
      <c r="V21">
        <f t="shared" si="14"/>
        <v>0.01</v>
      </c>
      <c r="W21">
        <f t="shared" si="15"/>
        <v>0.70805400167138521</v>
      </c>
      <c r="X21">
        <f t="shared" si="16"/>
        <v>1.9561611823727839E-2</v>
      </c>
      <c r="Y21">
        <f t="shared" si="17"/>
        <v>7.0805400167138523E-3</v>
      </c>
      <c r="Z21">
        <f t="shared" si="18"/>
        <v>0.68141184983094349</v>
      </c>
      <c r="AB21">
        <f t="shared" si="19"/>
        <v>65651.474017250672</v>
      </c>
      <c r="AC21">
        <f t="shared" si="2"/>
        <v>58094.71247293042</v>
      </c>
      <c r="AE21">
        <f t="shared" si="3"/>
        <v>0</v>
      </c>
      <c r="AF21">
        <f t="shared" si="4"/>
        <v>0</v>
      </c>
      <c r="AG21">
        <f t="shared" si="4"/>
        <v>-17.035296245773587</v>
      </c>
      <c r="AH21">
        <f t="shared" si="5"/>
        <v>-39123.223647455678</v>
      </c>
      <c r="AI21">
        <f t="shared" si="6"/>
        <v>-39140.258943701454</v>
      </c>
      <c r="AJ21">
        <f t="shared" si="7"/>
        <v>7556.7615443202521</v>
      </c>
      <c r="AK21">
        <f t="shared" si="22"/>
        <v>105.04235842760107</v>
      </c>
      <c r="AL21">
        <f t="shared" si="8"/>
        <v>-31478.455040953602</v>
      </c>
      <c r="AN21">
        <f t="shared" si="9"/>
        <v>0</v>
      </c>
      <c r="AO21">
        <f t="shared" si="9"/>
        <v>0</v>
      </c>
      <c r="AP21">
        <f t="shared" si="9"/>
        <v>-5.4186496536056232</v>
      </c>
      <c r="AQ21">
        <f t="shared" si="9"/>
        <v>-12444.458799348235</v>
      </c>
      <c r="AR21">
        <f t="shared" si="9"/>
        <v>-12449.87744900184</v>
      </c>
      <c r="AS21">
        <f t="shared" si="9"/>
        <v>2403.6824915604379</v>
      </c>
      <c r="AT21">
        <f t="shared" si="9"/>
        <v>33.41225951669918</v>
      </c>
      <c r="AU21">
        <f t="shared" si="9"/>
        <v>-10012.782697924704</v>
      </c>
      <c r="AW21">
        <v>18</v>
      </c>
      <c r="AX21">
        <f>IF(Z21&gt;0, (R21*SUMPRODUCT(K21:$K$98, X21:$X$98)-K21*$AZ$3)/Z21, 0)</f>
        <v>85256.387142876323</v>
      </c>
    </row>
    <row r="22" spans="5:50" x14ac:dyDescent="0.25">
      <c r="E22">
        <v>2022</v>
      </c>
      <c r="F22" s="15">
        <v>0.02</v>
      </c>
      <c r="G22" s="15">
        <v>2.1000000000000001E-2</v>
      </c>
      <c r="H22" s="5">
        <f t="shared" si="10"/>
        <v>7.1000000000000008E-2</v>
      </c>
      <c r="I22" s="5">
        <f t="shared" si="11"/>
        <v>1.071</v>
      </c>
      <c r="J22">
        <f t="shared" si="12"/>
        <v>0.93370681605975725</v>
      </c>
      <c r="K22">
        <f t="shared" si="20"/>
        <v>0.29699689646821636</v>
      </c>
      <c r="L22" s="2">
        <v>19</v>
      </c>
      <c r="M22" s="6">
        <v>3.0780427999999999E-2</v>
      </c>
      <c r="Q22" s="4">
        <f t="shared" si="21"/>
        <v>25</v>
      </c>
      <c r="R22">
        <f t="shared" si="0"/>
        <v>2000000</v>
      </c>
      <c r="S22">
        <f t="shared" si="1"/>
        <v>78873.394305127818</v>
      </c>
      <c r="U22">
        <f t="shared" si="13"/>
        <v>3.0780427999999999E-2</v>
      </c>
      <c r="V22">
        <f t="shared" si="14"/>
        <v>0.01</v>
      </c>
      <c r="W22">
        <f t="shared" si="15"/>
        <v>0.68141184983094349</v>
      </c>
      <c r="X22">
        <f t="shared" si="16"/>
        <v>2.0974148382068167E-2</v>
      </c>
      <c r="Y22">
        <f t="shared" si="17"/>
        <v>6.8141184983094355E-3</v>
      </c>
      <c r="Z22">
        <f t="shared" si="18"/>
        <v>0.65362358295056588</v>
      </c>
      <c r="AB22">
        <f t="shared" si="19"/>
        <v>58094.71247293042</v>
      </c>
      <c r="AC22">
        <f t="shared" si="2"/>
        <v>51553.510585190401</v>
      </c>
      <c r="AE22">
        <f t="shared" si="3"/>
        <v>0</v>
      </c>
      <c r="AF22">
        <f t="shared" si="4"/>
        <v>0</v>
      </c>
      <c r="AG22">
        <f t="shared" si="4"/>
        <v>-16.340589573764149</v>
      </c>
      <c r="AH22">
        <f t="shared" si="5"/>
        <v>-41948.296764136336</v>
      </c>
      <c r="AI22">
        <f t="shared" si="6"/>
        <v>-41964.637353710103</v>
      </c>
      <c r="AJ22">
        <f t="shared" si="7"/>
        <v>6541.2018877400187</v>
      </c>
      <c r="AK22">
        <f t="shared" si="22"/>
        <v>1219.9889619315388</v>
      </c>
      <c r="AL22">
        <f t="shared" si="8"/>
        <v>-34203.446504038548</v>
      </c>
      <c r="AN22">
        <f t="shared" si="9"/>
        <v>0</v>
      </c>
      <c r="AO22">
        <f t="shared" si="9"/>
        <v>0</v>
      </c>
      <c r="AP22">
        <f t="shared" si="9"/>
        <v>-4.8531043898688466</v>
      </c>
      <c r="AQ22">
        <f t="shared" si="9"/>
        <v>-12458.513951076215</v>
      </c>
      <c r="AR22">
        <f t="shared" si="9"/>
        <v>-12463.367055466084</v>
      </c>
      <c r="AS22">
        <f t="shared" si="9"/>
        <v>1942.7166598308238</v>
      </c>
      <c r="AT22">
        <f t="shared" si="9"/>
        <v>362.33293541914799</v>
      </c>
      <c r="AU22">
        <f t="shared" si="9"/>
        <v>-10158.317460216114</v>
      </c>
      <c r="AW22">
        <v>19</v>
      </c>
      <c r="AX22">
        <f>IF(Z22&gt;0, (R22*SUMPRODUCT(K22:$K$98, X22:$X$98)-K22*$AZ$3)/Z22, 0)</f>
        <v>78873.394305127818</v>
      </c>
    </row>
    <row r="23" spans="5:50" x14ac:dyDescent="0.25">
      <c r="E23">
        <v>2023</v>
      </c>
      <c r="F23" s="15">
        <v>5.3900000000000003E-2</v>
      </c>
      <c r="G23" s="15"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0.26517580041805033</v>
      </c>
      <c r="L23" s="2">
        <v>20</v>
      </c>
      <c r="M23" s="6">
        <v>3.4133669999999998E-2</v>
      </c>
      <c r="Q23" s="4">
        <f t="shared" si="21"/>
        <v>25</v>
      </c>
      <c r="R23">
        <f t="shared" si="0"/>
        <v>2000000</v>
      </c>
      <c r="S23">
        <f t="shared" si="1"/>
        <v>76832.772761558226</v>
      </c>
      <c r="U23">
        <f t="shared" si="13"/>
        <v>3.4133669999999998E-2</v>
      </c>
      <c r="V23">
        <f t="shared" si="14"/>
        <v>0.01</v>
      </c>
      <c r="W23">
        <f t="shared" si="15"/>
        <v>0.65362358295056588</v>
      </c>
      <c r="X23">
        <f t="shared" si="16"/>
        <v>2.2310571684652242E-2</v>
      </c>
      <c r="Y23">
        <f t="shared" si="17"/>
        <v>6.5362358295056591E-3</v>
      </c>
      <c r="Z23">
        <f t="shared" si="18"/>
        <v>0.62477677543640797</v>
      </c>
      <c r="AB23">
        <f t="shared" si="19"/>
        <v>51553.510585190401</v>
      </c>
      <c r="AC23">
        <f t="shared" si="2"/>
        <v>48003.332013804626</v>
      </c>
      <c r="AE23">
        <f t="shared" si="3"/>
        <v>0</v>
      </c>
      <c r="AF23">
        <f t="shared" si="4"/>
        <v>0</v>
      </c>
      <c r="AG23">
        <f t="shared" si="4"/>
        <v>-15.619419385910199</v>
      </c>
      <c r="AH23">
        <f t="shared" si="5"/>
        <v>-44621.143369304482</v>
      </c>
      <c r="AI23">
        <f t="shared" si="6"/>
        <v>-44636.762788690394</v>
      </c>
      <c r="AJ23">
        <f t="shared" si="7"/>
        <v>3550.1785713857753</v>
      </c>
      <c r="AK23">
        <f t="shared" si="22"/>
        <v>3608.7457409633284</v>
      </c>
      <c r="AL23">
        <f t="shared" si="8"/>
        <v>-37477.838476341291</v>
      </c>
      <c r="AN23">
        <f t="shared" si="9"/>
        <v>0</v>
      </c>
      <c r="AO23">
        <f t="shared" si="9"/>
        <v>0</v>
      </c>
      <c r="AP23">
        <f t="shared" si="9"/>
        <v>-4.1418920377239488</v>
      </c>
      <c r="AQ23">
        <f t="shared" si="9"/>
        <v>-11832.447408523894</v>
      </c>
      <c r="AR23">
        <f t="shared" si="9"/>
        <v>-11836.58930056162</v>
      </c>
      <c r="AS23">
        <f t="shared" si="9"/>
        <v>941.42144429423342</v>
      </c>
      <c r="AT23">
        <f t="shared" si="9"/>
        <v>956.95204036518078</v>
      </c>
      <c r="AU23">
        <f t="shared" si="9"/>
        <v>-9938.2158159022056</v>
      </c>
      <c r="AW23">
        <v>20</v>
      </c>
      <c r="AX23">
        <f>IF(Z23&gt;0, (R23*SUMPRODUCT(K23:$K$98, X23:$X$98)-K23*$AZ$3)/Z23, 0)</f>
        <v>76832.772761558226</v>
      </c>
    </row>
    <row r="24" spans="5:50" x14ac:dyDescent="0.25">
      <c r="E24">
        <v>2024</v>
      </c>
      <c r="F24" s="5">
        <v>3.5571999999999999E-2</v>
      </c>
      <c r="G24" s="5"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0.23676410751611635</v>
      </c>
      <c r="L24" s="2">
        <v>21</v>
      </c>
      <c r="M24" s="6">
        <v>3.7867151000000002E-2</v>
      </c>
      <c r="Q24" s="4">
        <f t="shared" si="21"/>
        <v>25</v>
      </c>
      <c r="R24">
        <f t="shared" si="0"/>
        <v>2000000</v>
      </c>
      <c r="S24">
        <f t="shared" si="1"/>
        <v>74175.398063676359</v>
      </c>
      <c r="U24">
        <f t="shared" si="13"/>
        <v>3.7867151000000002E-2</v>
      </c>
      <c r="V24">
        <f t="shared" si="14"/>
        <v>0.01</v>
      </c>
      <c r="W24">
        <f t="shared" si="15"/>
        <v>0.62477677543640797</v>
      </c>
      <c r="X24">
        <f t="shared" si="16"/>
        <v>2.3658516496743554E-2</v>
      </c>
      <c r="Y24">
        <f t="shared" si="17"/>
        <v>6.2477677543640794E-3</v>
      </c>
      <c r="Z24">
        <f t="shared" si="18"/>
        <v>0.59487049118530033</v>
      </c>
      <c r="AB24">
        <f t="shared" si="19"/>
        <v>48003.332013804626</v>
      </c>
      <c r="AC24">
        <f t="shared" si="2"/>
        <v>44124.755480004329</v>
      </c>
      <c r="AE24">
        <f t="shared" si="3"/>
        <v>0</v>
      </c>
      <c r="AF24">
        <f t="shared" si="4"/>
        <v>0</v>
      </c>
      <c r="AG24">
        <f t="shared" si="4"/>
        <v>-14.871762279632508</v>
      </c>
      <c r="AH24">
        <f t="shared" si="5"/>
        <v>-47317.032993487104</v>
      </c>
      <c r="AI24">
        <f t="shared" si="6"/>
        <v>-47331.904755766736</v>
      </c>
      <c r="AJ24">
        <f t="shared" si="7"/>
        <v>3878.5765338002966</v>
      </c>
      <c r="AK24">
        <f t="shared" si="22"/>
        <v>3360.233240966324</v>
      </c>
      <c r="AL24">
        <f t="shared" si="8"/>
        <v>-40093.094981000118</v>
      </c>
      <c r="AN24">
        <f t="shared" si="9"/>
        <v>0</v>
      </c>
      <c r="AO24">
        <f t="shared" si="9"/>
        <v>0</v>
      </c>
      <c r="AP24">
        <f t="shared" si="9"/>
        <v>-3.5210995233290348</v>
      </c>
      <c r="AQ24">
        <f t="shared" si="9"/>
        <v>-11202.975087013605</v>
      </c>
      <c r="AR24">
        <f t="shared" si="9"/>
        <v>-11206.496186536933</v>
      </c>
      <c r="AS24">
        <f t="shared" si="9"/>
        <v>918.30771145817926</v>
      </c>
      <c r="AT24">
        <f t="shared" si="9"/>
        <v>795.58262434337882</v>
      </c>
      <c r="AU24">
        <f t="shared" si="9"/>
        <v>-9492.6058507353773</v>
      </c>
      <c r="AW24">
        <v>21</v>
      </c>
      <c r="AX24">
        <f>IF(Z24&gt;0, (R24*SUMPRODUCT(K24:$K$98, X24:$X$98)-K24*$AZ$3)/Z24, 0)</f>
        <v>74175.398063676359</v>
      </c>
    </row>
    <row r="25" spans="5:50" x14ac:dyDescent="0.25">
      <c r="E25">
        <v>2025</v>
      </c>
      <c r="F25" s="5">
        <v>3.5571999999999999E-2</v>
      </c>
      <c r="G25" s="5"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0.21139652456796101</v>
      </c>
      <c r="L25" s="2">
        <v>22</v>
      </c>
      <c r="M25" s="6">
        <v>4.2172894000000002E-2</v>
      </c>
      <c r="Q25" s="4">
        <f t="shared" si="21"/>
        <v>25</v>
      </c>
      <c r="R25">
        <f t="shared" si="0"/>
        <v>2000000</v>
      </c>
      <c r="S25">
        <f t="shared" si="1"/>
        <v>70984.410516680655</v>
      </c>
      <c r="U25">
        <f t="shared" si="13"/>
        <v>4.2172894000000002E-2</v>
      </c>
      <c r="V25">
        <f t="shared" si="14"/>
        <v>0.01</v>
      </c>
      <c r="W25">
        <f t="shared" si="15"/>
        <v>0.59487049118530033</v>
      </c>
      <c r="X25">
        <f t="shared" si="16"/>
        <v>2.5087410168485608E-2</v>
      </c>
      <c r="Y25">
        <f t="shared" si="17"/>
        <v>5.9487049118530037E-3</v>
      </c>
      <c r="Z25">
        <f t="shared" si="18"/>
        <v>0.56383437610496179</v>
      </c>
      <c r="AB25">
        <f t="shared" si="19"/>
        <v>44124.755480004329</v>
      </c>
      <c r="AC25">
        <f t="shared" si="2"/>
        <v>40023.450816851124</v>
      </c>
      <c r="AE25">
        <f t="shared" si="3"/>
        <v>0</v>
      </c>
      <c r="AF25">
        <f t="shared" si="4"/>
        <v>0</v>
      </c>
      <c r="AG25">
        <f t="shared" si="4"/>
        <v>-14.095859402624045</v>
      </c>
      <c r="AH25">
        <f t="shared" si="5"/>
        <v>-50174.820336971214</v>
      </c>
      <c r="AI25">
        <f t="shared" si="6"/>
        <v>-50188.916196373837</v>
      </c>
      <c r="AJ25">
        <f t="shared" si="7"/>
        <v>4101.3046631532052</v>
      </c>
      <c r="AK25">
        <f t="shared" si="22"/>
        <v>3088.7328836003035</v>
      </c>
      <c r="AL25">
        <f t="shared" si="8"/>
        <v>-42998.878649620325</v>
      </c>
      <c r="AN25">
        <f t="shared" si="9"/>
        <v>0</v>
      </c>
      <c r="AO25">
        <f t="shared" si="9"/>
        <v>0</v>
      </c>
      <c r="AP25">
        <f t="shared" si="9"/>
        <v>-2.9798156885133382</v>
      </c>
      <c r="AQ25">
        <f t="shared" si="9"/>
        <v>-10606.782640057565</v>
      </c>
      <c r="AR25">
        <f t="shared" si="9"/>
        <v>-10609.762455746079</v>
      </c>
      <c r="AS25">
        <f t="shared" si="9"/>
        <v>867.00155198495963</v>
      </c>
      <c r="AT25">
        <f t="shared" si="9"/>
        <v>652.94739691188067</v>
      </c>
      <c r="AU25">
        <f t="shared" si="9"/>
        <v>-9089.8135068492375</v>
      </c>
      <c r="AW25">
        <v>22</v>
      </c>
      <c r="AX25">
        <f>IF(Z25&gt;0, (R25*SUMPRODUCT(K25:$K$98, X25:$X$98)-K25*$AZ$3)/Z25, 0)</f>
        <v>70984.410516680655</v>
      </c>
    </row>
    <row r="26" spans="5:50" x14ac:dyDescent="0.25">
      <c r="E26">
        <v>2026</v>
      </c>
      <c r="F26" s="5">
        <v>3.5571999999999999E-2</v>
      </c>
      <c r="G26" s="5"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0.18874689693567948</v>
      </c>
      <c r="L26" s="2">
        <v>23</v>
      </c>
      <c r="M26" s="6">
        <v>4.6777600000000003E-2</v>
      </c>
      <c r="Q26" s="4">
        <f t="shared" si="21"/>
        <v>25</v>
      </c>
      <c r="R26">
        <f t="shared" si="0"/>
        <v>2000000</v>
      </c>
      <c r="S26">
        <f t="shared" si="1"/>
        <v>67235.838732693795</v>
      </c>
      <c r="U26">
        <f t="shared" si="13"/>
        <v>4.6777600000000003E-2</v>
      </c>
      <c r="V26">
        <f t="shared" si="14"/>
        <v>0.01</v>
      </c>
      <c r="W26">
        <f t="shared" si="15"/>
        <v>0.56383437610496179</v>
      </c>
      <c r="X26">
        <f t="shared" si="16"/>
        <v>2.6374818911687463E-2</v>
      </c>
      <c r="Y26">
        <f t="shared" si="17"/>
        <v>5.6383437610496179E-3</v>
      </c>
      <c r="Z26">
        <f t="shared" si="18"/>
        <v>0.53182121343222466</v>
      </c>
      <c r="AB26">
        <f t="shared" si="19"/>
        <v>40023.450816851124</v>
      </c>
      <c r="AC26">
        <f t="shared" si="2"/>
        <v>35757.445340954582</v>
      </c>
      <c r="AE26">
        <f t="shared" si="3"/>
        <v>0</v>
      </c>
      <c r="AF26">
        <f t="shared" si="4"/>
        <v>0</v>
      </c>
      <c r="AG26">
        <f t="shared" si="4"/>
        <v>-13.295530335805616</v>
      </c>
      <c r="AH26">
        <f t="shared" si="5"/>
        <v>-52749.637823374927</v>
      </c>
      <c r="AI26">
        <f t="shared" si="6"/>
        <v>-52762.93335371073</v>
      </c>
      <c r="AJ26">
        <f t="shared" si="7"/>
        <v>4266.0054758965416</v>
      </c>
      <c r="AK26">
        <f t="shared" si="22"/>
        <v>2801.6415571795787</v>
      </c>
      <c r="AL26">
        <f t="shared" si="8"/>
        <v>-45695.286320634608</v>
      </c>
      <c r="AN26">
        <f t="shared" si="9"/>
        <v>0</v>
      </c>
      <c r="AO26">
        <f t="shared" si="9"/>
        <v>0</v>
      </c>
      <c r="AP26">
        <f t="shared" si="9"/>
        <v>-2.5094900939975027</v>
      </c>
      <c r="AQ26">
        <f t="shared" si="9"/>
        <v>-9956.3304536429678</v>
      </c>
      <c r="AR26">
        <f t="shared" si="9"/>
        <v>-9958.8399437369644</v>
      </c>
      <c r="AS26">
        <f t="shared" si="9"/>
        <v>805.19529588608884</v>
      </c>
      <c r="AT26">
        <f t="shared" si="9"/>
        <v>528.80115024369047</v>
      </c>
      <c r="AU26">
        <f t="shared" si="9"/>
        <v>-8624.843497607184</v>
      </c>
      <c r="AW26">
        <v>23</v>
      </c>
      <c r="AX26">
        <f>IF(Z26&gt;0, (R26*SUMPRODUCT(K26:$K$98, X26:$X$98)-K26*$AZ$3)/Z26, 0)</f>
        <v>67235.838732693795</v>
      </c>
    </row>
    <row r="27" spans="5:50" x14ac:dyDescent="0.25">
      <c r="E27">
        <v>2027</v>
      </c>
      <c r="F27" s="5">
        <v>3.5571999999999999E-2</v>
      </c>
      <c r="G27" s="5"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0.16852401512114237</v>
      </c>
      <c r="L27" s="2">
        <v>24</v>
      </c>
      <c r="M27" s="6">
        <v>5.1668436999999998E-2</v>
      </c>
      <c r="Q27" s="4">
        <f t="shared" si="21"/>
        <v>25</v>
      </c>
      <c r="R27">
        <f t="shared" si="0"/>
        <v>2000000</v>
      </c>
      <c r="S27">
        <f t="shared" si="1"/>
        <v>63048.036410713947</v>
      </c>
      <c r="U27">
        <f t="shared" si="13"/>
        <v>5.1668436999999998E-2</v>
      </c>
      <c r="V27">
        <f t="shared" si="14"/>
        <v>0.01</v>
      </c>
      <c r="W27">
        <f t="shared" si="15"/>
        <v>0.53182121343222466</v>
      </c>
      <c r="X27">
        <f t="shared" si="16"/>
        <v>2.7478370861486454E-2</v>
      </c>
      <c r="Y27">
        <f t="shared" si="17"/>
        <v>5.318212134322247E-3</v>
      </c>
      <c r="Z27">
        <f t="shared" si="18"/>
        <v>0.49902463043641598</v>
      </c>
      <c r="AB27">
        <f t="shared" si="19"/>
        <v>35757.445340954582</v>
      </c>
      <c r="AC27">
        <f t="shared" si="2"/>
        <v>31462.523069598225</v>
      </c>
      <c r="AE27">
        <f t="shared" si="3"/>
        <v>0</v>
      </c>
      <c r="AF27">
        <f t="shared" si="4"/>
        <v>0</v>
      </c>
      <c r="AG27">
        <f t="shared" si="4"/>
        <v>-12.475615760910399</v>
      </c>
      <c r="AH27">
        <f t="shared" si="5"/>
        <v>-54956.741722972911</v>
      </c>
      <c r="AI27">
        <f t="shared" si="6"/>
        <v>-54969.217338733819</v>
      </c>
      <c r="AJ27">
        <f t="shared" si="7"/>
        <v>4294.9222713563577</v>
      </c>
      <c r="AK27">
        <f t="shared" si="22"/>
        <v>2503.0211738668208</v>
      </c>
      <c r="AL27">
        <f t="shared" si="8"/>
        <v>-48171.273893510639</v>
      </c>
      <c r="AN27">
        <f t="shared" si="9"/>
        <v>0</v>
      </c>
      <c r="AO27">
        <f t="shared" si="9"/>
        <v>0</v>
      </c>
      <c r="AP27">
        <f t="shared" si="9"/>
        <v>-2.1024408591372263</v>
      </c>
      <c r="AQ27">
        <f t="shared" si="9"/>
        <v>-9261.5307731310022</v>
      </c>
      <c r="AR27">
        <f t="shared" si="9"/>
        <v>-9263.6332139901388</v>
      </c>
      <c r="AS27">
        <f t="shared" si="9"/>
        <v>723.79754580218992</v>
      </c>
      <c r="AT27">
        <f t="shared" si="9"/>
        <v>421.81917815327165</v>
      </c>
      <c r="AU27">
        <f t="shared" si="9"/>
        <v>-8118.0164900346781</v>
      </c>
      <c r="AW27">
        <v>24</v>
      </c>
      <c r="AX27">
        <f>IF(Z27&gt;0, (R27*SUMPRODUCT(K27:$K$98, X27:$X$98)-K27*$AZ$3)/Z27, 0)</f>
        <v>63048.036410713947</v>
      </c>
    </row>
    <row r="28" spans="5:50" x14ac:dyDescent="0.25">
      <c r="E28">
        <v>2028</v>
      </c>
      <c r="F28" s="5">
        <v>3.5571999999999999E-2</v>
      </c>
      <c r="G28" s="5"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0.15046787064387712</v>
      </c>
      <c r="L28" s="2">
        <v>25</v>
      </c>
      <c r="M28" s="6">
        <v>5.7177164000000003E-2</v>
      </c>
      <c r="Q28" s="4">
        <f t="shared" si="21"/>
        <v>25</v>
      </c>
      <c r="R28">
        <f t="shared" si="0"/>
        <v>2000000</v>
      </c>
      <c r="S28">
        <f t="shared" si="1"/>
        <v>58551.512451920855</v>
      </c>
      <c r="U28">
        <f t="shared" si="13"/>
        <v>5.7177164000000003E-2</v>
      </c>
      <c r="V28">
        <f t="shared" si="14"/>
        <v>0.01</v>
      </c>
      <c r="W28">
        <f t="shared" si="15"/>
        <v>0.49902463043641598</v>
      </c>
      <c r="X28">
        <f t="shared" si="16"/>
        <v>2.8532813134502351E-2</v>
      </c>
      <c r="Y28">
        <f t="shared" si="17"/>
        <v>4.99024630436416E-3</v>
      </c>
      <c r="Z28">
        <f t="shared" si="18"/>
        <v>0.46550157099754946</v>
      </c>
      <c r="AB28">
        <f t="shared" si="19"/>
        <v>31462.523069598225</v>
      </c>
      <c r="AC28">
        <f t="shared" si="2"/>
        <v>27255.821030651736</v>
      </c>
      <c r="AE28">
        <f t="shared" si="3"/>
        <v>0</v>
      </c>
      <c r="AF28">
        <f t="shared" si="4"/>
        <v>0</v>
      </c>
      <c r="AG28">
        <f t="shared" si="4"/>
        <v>-11.637539274938737</v>
      </c>
      <c r="AH28">
        <f t="shared" si="5"/>
        <v>-57065.626269004701</v>
      </c>
      <c r="AI28">
        <f t="shared" si="6"/>
        <v>-57077.26380827964</v>
      </c>
      <c r="AJ28">
        <f t="shared" si="7"/>
        <v>4206.7020389464888</v>
      </c>
      <c r="AK28">
        <f t="shared" si="22"/>
        <v>2202.376614871876</v>
      </c>
      <c r="AL28">
        <f t="shared" si="8"/>
        <v>-50668.185154461273</v>
      </c>
      <c r="AN28">
        <f t="shared" si="9"/>
        <v>0</v>
      </c>
      <c r="AO28">
        <f t="shared" si="9"/>
        <v>0</v>
      </c>
      <c r="AP28">
        <f t="shared" si="9"/>
        <v>-1.7510757542345214</v>
      </c>
      <c r="AQ28">
        <f t="shared" si="9"/>
        <v>-8586.5432716564355</v>
      </c>
      <c r="AR28">
        <f t="shared" si="9"/>
        <v>-8588.2943474106705</v>
      </c>
      <c r="AS28">
        <f t="shared" si="9"/>
        <v>632.97349823353443</v>
      </c>
      <c r="AT28">
        <f t="shared" si="9"/>
        <v>331.38691959564142</v>
      </c>
      <c r="AU28">
        <f t="shared" si="9"/>
        <v>-7623.9339295814943</v>
      </c>
      <c r="AW28">
        <v>25</v>
      </c>
      <c r="AX28">
        <f>IF(Z28&gt;0, (R28*SUMPRODUCT(K28:$K$98, X28:$X$98)-K28*$AZ$3)/Z28, 0)</f>
        <v>58551.512451920855</v>
      </c>
    </row>
    <row r="29" spans="5:50" x14ac:dyDescent="0.25">
      <c r="E29">
        <v>2029</v>
      </c>
      <c r="F29" s="5">
        <v>3.5571999999999999E-2</v>
      </c>
      <c r="G29" s="5"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0.13434631307489028</v>
      </c>
      <c r="L29" s="2">
        <v>26</v>
      </c>
      <c r="M29" s="6">
        <v>6.3388860000000005E-2</v>
      </c>
      <c r="Q29" s="4">
        <f t="shared" si="21"/>
        <v>25</v>
      </c>
      <c r="R29">
        <f t="shared" si="0"/>
        <v>2000000</v>
      </c>
      <c r="S29">
        <f t="shared" si="1"/>
        <v>53745.478269117848</v>
      </c>
      <c r="U29">
        <f t="shared" si="13"/>
        <v>6.3388860000000005E-2</v>
      </c>
      <c r="V29">
        <f t="shared" si="14"/>
        <v>0.01</v>
      </c>
      <c r="W29">
        <f t="shared" si="15"/>
        <v>0.46550157099754946</v>
      </c>
      <c r="X29">
        <f t="shared" si="16"/>
        <v>2.9507613913743725E-2</v>
      </c>
      <c r="Y29">
        <f t="shared" si="17"/>
        <v>4.6550157099754944E-3</v>
      </c>
      <c r="Z29">
        <f t="shared" si="18"/>
        <v>0.43133894137383022</v>
      </c>
      <c r="AB29">
        <f t="shared" si="19"/>
        <v>27255.821030651736</v>
      </c>
      <c r="AC29">
        <f t="shared" si="2"/>
        <v>23182.517700231489</v>
      </c>
      <c r="AE29">
        <f t="shared" si="3"/>
        <v>0</v>
      </c>
      <c r="AF29">
        <f t="shared" si="4"/>
        <v>0</v>
      </c>
      <c r="AG29">
        <f t="shared" si="4"/>
        <v>-10.783473534345756</v>
      </c>
      <c r="AH29">
        <f t="shared" si="5"/>
        <v>-59015.227827487448</v>
      </c>
      <c r="AI29">
        <f t="shared" si="6"/>
        <v>-59026.01130102179</v>
      </c>
      <c r="AJ29">
        <f t="shared" si="7"/>
        <v>4073.3033304202472</v>
      </c>
      <c r="AK29">
        <f t="shared" si="22"/>
        <v>1907.9074721456218</v>
      </c>
      <c r="AL29">
        <f t="shared" si="8"/>
        <v>-53044.800498455923</v>
      </c>
      <c r="AN29">
        <f t="shared" si="9"/>
        <v>0</v>
      </c>
      <c r="AO29">
        <f t="shared" si="9"/>
        <v>0</v>
      </c>
      <c r="AP29">
        <f t="shared" si="9"/>
        <v>-1.4487199114800087</v>
      </c>
      <c r="AQ29">
        <f t="shared" si="9"/>
        <v>-7928.4782738976055</v>
      </c>
      <c r="AR29">
        <f t="shared" si="9"/>
        <v>-7929.9269938090856</v>
      </c>
      <c r="AS29">
        <f t="shared" si="9"/>
        <v>547.23328447763174</v>
      </c>
      <c r="AT29">
        <f t="shared" si="9"/>
        <v>256.3203345707982</v>
      </c>
      <c r="AU29">
        <f t="shared" si="9"/>
        <v>-7126.3733747606557</v>
      </c>
      <c r="AW29">
        <v>26</v>
      </c>
      <c r="AX29">
        <f>IF(Z29&gt;0, (R29*SUMPRODUCT(K29:$K$98, X29:$X$98)-K29*$AZ$3)/Z29, 0)</f>
        <v>53745.478269117848</v>
      </c>
    </row>
    <row r="30" spans="5:50" x14ac:dyDescent="0.25">
      <c r="E30">
        <v>2030</v>
      </c>
      <c r="F30" s="5">
        <v>3.5571999999999999E-2</v>
      </c>
      <c r="G30" s="5"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0.11995206524543775</v>
      </c>
      <c r="L30" s="2">
        <v>27</v>
      </c>
      <c r="M30" s="6">
        <v>7.0498397000000004E-2</v>
      </c>
      <c r="Q30" s="4">
        <f t="shared" si="21"/>
        <v>25</v>
      </c>
      <c r="R30">
        <f t="shared" si="0"/>
        <v>2000000</v>
      </c>
      <c r="S30">
        <f t="shared" si="1"/>
        <v>48620.521395141346</v>
      </c>
      <c r="U30">
        <f t="shared" si="13"/>
        <v>7.0498397000000004E-2</v>
      </c>
      <c r="V30">
        <f t="shared" si="14"/>
        <v>0.01</v>
      </c>
      <c r="W30">
        <f t="shared" si="15"/>
        <v>0.43133894137383022</v>
      </c>
      <c r="X30">
        <f t="shared" si="16"/>
        <v>3.0408703930532011E-2</v>
      </c>
      <c r="Y30">
        <f t="shared" si="17"/>
        <v>4.3133894137383022E-3</v>
      </c>
      <c r="Z30">
        <f t="shared" si="18"/>
        <v>0.39661684802955988</v>
      </c>
      <c r="AB30">
        <f t="shared" si="19"/>
        <v>23182.517700231489</v>
      </c>
      <c r="AC30">
        <f t="shared" si="2"/>
        <v>19283.717945294738</v>
      </c>
      <c r="AE30">
        <f t="shared" si="3"/>
        <v>0</v>
      </c>
      <c r="AF30">
        <f t="shared" si="4"/>
        <v>0</v>
      </c>
      <c r="AG30">
        <f t="shared" si="4"/>
        <v>-9.9154212007389972</v>
      </c>
      <c r="AH30">
        <f t="shared" si="5"/>
        <v>-60817.407861064021</v>
      </c>
      <c r="AI30">
        <f t="shared" si="6"/>
        <v>-60827.323282264762</v>
      </c>
      <c r="AJ30">
        <f t="shared" si="7"/>
        <v>3898.7997549367501</v>
      </c>
      <c r="AK30">
        <f t="shared" si="22"/>
        <v>1622.7762390162043</v>
      </c>
      <c r="AL30">
        <f t="shared" si="8"/>
        <v>-55305.74728831181</v>
      </c>
      <c r="AN30">
        <f t="shared" si="9"/>
        <v>0</v>
      </c>
      <c r="AO30">
        <f t="shared" si="9"/>
        <v>0</v>
      </c>
      <c r="AP30">
        <f t="shared" si="9"/>
        <v>-1.189375250807041</v>
      </c>
      <c r="AQ30">
        <f t="shared" si="9"/>
        <v>-7295.17367580875</v>
      </c>
      <c r="AR30">
        <f t="shared" si="9"/>
        <v>-7296.3630510595576</v>
      </c>
      <c r="AS30">
        <f t="shared" si="9"/>
        <v>467.66908258306978</v>
      </c>
      <c r="AT30">
        <f t="shared" si="9"/>
        <v>194.65536130121782</v>
      </c>
      <c r="AU30">
        <f t="shared" si="9"/>
        <v>-6634.03860717527</v>
      </c>
      <c r="AW30">
        <v>27</v>
      </c>
      <c r="AX30">
        <f>IF(Z30&gt;0, (R30*SUMPRODUCT(K30:$K$98, X30:$X$98)-K30*$AZ$3)/Z30, 0)</f>
        <v>48620.521395141346</v>
      </c>
    </row>
    <row r="31" spans="5:50" x14ac:dyDescent="0.25">
      <c r="E31">
        <v>2031</v>
      </c>
      <c r="F31" s="5">
        <v>3.5571999999999999E-2</v>
      </c>
      <c r="G31" s="5"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0.10710005825485512</v>
      </c>
      <c r="L31" s="2">
        <v>28</v>
      </c>
      <c r="M31" s="6">
        <v>7.8701599999999997E-2</v>
      </c>
      <c r="Q31" s="4">
        <f t="shared" si="21"/>
        <v>25</v>
      </c>
      <c r="R31">
        <f t="shared" si="0"/>
        <v>2000000</v>
      </c>
      <c r="S31">
        <f t="shared" si="1"/>
        <v>43123.702740197179</v>
      </c>
      <c r="U31">
        <f t="shared" si="13"/>
        <v>7.8701599999999997E-2</v>
      </c>
      <c r="V31">
        <f t="shared" si="14"/>
        <v>0.01</v>
      </c>
      <c r="W31">
        <f t="shared" si="15"/>
        <v>0.39661684802955988</v>
      </c>
      <c r="X31">
        <f t="shared" si="16"/>
        <v>3.1214380526883207E-2</v>
      </c>
      <c r="Y31">
        <f t="shared" si="17"/>
        <v>3.9661684802955992E-3</v>
      </c>
      <c r="Z31">
        <f t="shared" si="18"/>
        <v>0.36143629902238111</v>
      </c>
      <c r="AB31">
        <f t="shared" si="19"/>
        <v>19283.717945294738</v>
      </c>
      <c r="AC31">
        <f t="shared" si="2"/>
        <v>15586.471518558183</v>
      </c>
      <c r="AE31">
        <f t="shared" si="3"/>
        <v>0</v>
      </c>
      <c r="AF31">
        <f t="shared" si="4"/>
        <v>0</v>
      </c>
      <c r="AG31">
        <f t="shared" si="4"/>
        <v>-9.0359074755595277</v>
      </c>
      <c r="AH31">
        <f t="shared" si="5"/>
        <v>-62428.761053766415</v>
      </c>
      <c r="AI31">
        <f t="shared" si="6"/>
        <v>-62437.796961241977</v>
      </c>
      <c r="AJ31">
        <f t="shared" si="7"/>
        <v>3697.2464267365558</v>
      </c>
      <c r="AK31">
        <f t="shared" si="22"/>
        <v>1349.8602561706318</v>
      </c>
      <c r="AL31">
        <f t="shared" si="8"/>
        <v>-57390.69027833479</v>
      </c>
      <c r="AN31">
        <f t="shared" si="9"/>
        <v>0</v>
      </c>
      <c r="AO31">
        <f t="shared" si="9"/>
        <v>0</v>
      </c>
      <c r="AP31">
        <f t="shared" si="9"/>
        <v>-0.96774621701790631</v>
      </c>
      <c r="AQ31">
        <f t="shared" si="9"/>
        <v>-6686.1239456368139</v>
      </c>
      <c r="AR31">
        <f t="shared" si="9"/>
        <v>-6687.0916918538314</v>
      </c>
      <c r="AS31">
        <f t="shared" si="9"/>
        <v>395.97530768604008</v>
      </c>
      <c r="AT31">
        <f t="shared" si="9"/>
        <v>144.57011207178832</v>
      </c>
      <c r="AU31">
        <f t="shared" si="9"/>
        <v>-6146.5462720960031</v>
      </c>
      <c r="AW31">
        <v>28</v>
      </c>
      <c r="AX31">
        <f>IF(Z31&gt;0, (R31*SUMPRODUCT(K31:$K$98, X31:$X$98)-K31*$AZ$3)/Z31, 0)</f>
        <v>43123.702740197179</v>
      </c>
    </row>
    <row r="32" spans="5:50" x14ac:dyDescent="0.25">
      <c r="E32">
        <v>2032</v>
      </c>
      <c r="F32" s="5">
        <v>3.5571999999999999E-2</v>
      </c>
      <c r="G32" s="5"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9.562505201326349E-2</v>
      </c>
      <c r="L32" s="2">
        <v>29</v>
      </c>
      <c r="M32" s="6">
        <v>8.8159118999999994E-2</v>
      </c>
      <c r="Q32" s="4">
        <f t="shared" si="21"/>
        <v>25</v>
      </c>
      <c r="R32">
        <f t="shared" si="0"/>
        <v>2000000</v>
      </c>
      <c r="S32">
        <f t="shared" si="1"/>
        <v>37160.558996690903</v>
      </c>
      <c r="U32">
        <f t="shared" si="13"/>
        <v>8.8159118999999994E-2</v>
      </c>
      <c r="V32">
        <f t="shared" si="14"/>
        <v>0.01</v>
      </c>
      <c r="W32">
        <f t="shared" si="15"/>
        <v>0.36143629902238111</v>
      </c>
      <c r="X32">
        <f t="shared" si="16"/>
        <v>3.1863905696433679E-2</v>
      </c>
      <c r="Y32">
        <f t="shared" si="17"/>
        <v>3.6143629902238112E-3</v>
      </c>
      <c r="Z32">
        <f t="shared" si="18"/>
        <v>0.32595803033572363</v>
      </c>
      <c r="AB32">
        <f t="shared" si="19"/>
        <v>15586.471518558183</v>
      </c>
      <c r="AC32">
        <f t="shared" si="2"/>
        <v>12112.782616735822</v>
      </c>
      <c r="AE32">
        <f t="shared" si="3"/>
        <v>0</v>
      </c>
      <c r="AF32">
        <f t="shared" si="4"/>
        <v>0</v>
      </c>
      <c r="AG32">
        <f t="shared" si="4"/>
        <v>-8.1489507583930898</v>
      </c>
      <c r="AH32">
        <f t="shared" si="5"/>
        <v>-63727.811392867356</v>
      </c>
      <c r="AI32">
        <f t="shared" si="6"/>
        <v>-63735.960343625746</v>
      </c>
      <c r="AJ32">
        <f t="shared" si="7"/>
        <v>3473.688901822361</v>
      </c>
      <c r="AK32">
        <f t="shared" si="22"/>
        <v>1091.0530062990729</v>
      </c>
      <c r="AL32">
        <f t="shared" si="8"/>
        <v>-59171.218435504314</v>
      </c>
      <c r="AN32">
        <f t="shared" si="9"/>
        <v>0</v>
      </c>
      <c r="AO32">
        <f t="shared" si="9"/>
        <v>0</v>
      </c>
      <c r="AP32">
        <f t="shared" si="9"/>
        <v>-0.77924384012486214</v>
      </c>
      <c r="AQ32">
        <f t="shared" si="9"/>
        <v>-6093.9752791343863</v>
      </c>
      <c r="AR32">
        <f t="shared" si="9"/>
        <v>-6094.754522974511</v>
      </c>
      <c r="AS32">
        <f t="shared" si="9"/>
        <v>332.17168191465942</v>
      </c>
      <c r="AT32">
        <f t="shared" si="9"/>
        <v>104.33200047657634</v>
      </c>
      <c r="AU32">
        <f t="shared" si="9"/>
        <v>-5658.2508405832759</v>
      </c>
      <c r="AW32">
        <v>29</v>
      </c>
      <c r="AX32">
        <f>IF(Z32&gt;0, (R32*SUMPRODUCT(K32:$K$98, X32:$X$98)-K32*$AZ$3)/Z32, 0)</f>
        <v>37160.558996690903</v>
      </c>
    </row>
    <row r="33" spans="5:50" x14ac:dyDescent="0.25">
      <c r="E33">
        <v>2033</v>
      </c>
      <c r="F33" s="5">
        <v>3.5571999999999999E-2</v>
      </c>
      <c r="G33" s="5"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8.5379510726128108E-2</v>
      </c>
      <c r="L33" s="2">
        <v>30</v>
      </c>
      <c r="M33" s="6">
        <v>9.9426106E-2</v>
      </c>
      <c r="Q33" s="4">
        <f t="shared" si="21"/>
        <v>25</v>
      </c>
      <c r="R33">
        <f t="shared" si="0"/>
        <v>2000000</v>
      </c>
      <c r="S33">
        <f t="shared" si="1"/>
        <v>30614.425982540379</v>
      </c>
      <c r="U33">
        <f t="shared" si="13"/>
        <v>9.9426106E-2</v>
      </c>
      <c r="V33">
        <f t="shared" si="14"/>
        <v>0.01</v>
      </c>
      <c r="W33">
        <f t="shared" si="15"/>
        <v>0.32595803033572363</v>
      </c>
      <c r="X33">
        <f t="shared" si="16"/>
        <v>3.2408737675710876E-2</v>
      </c>
      <c r="Y33">
        <f t="shared" si="17"/>
        <v>3.2595803033572362E-3</v>
      </c>
      <c r="Z33">
        <f t="shared" si="18"/>
        <v>0.29028971235665552</v>
      </c>
      <c r="AB33">
        <f t="shared" si="19"/>
        <v>12112.782616735822</v>
      </c>
      <c r="AC33">
        <f t="shared" si="2"/>
        <v>8887.0529124357672</v>
      </c>
      <c r="AE33">
        <f t="shared" si="3"/>
        <v>0</v>
      </c>
      <c r="AF33">
        <f t="shared" si="4"/>
        <v>0</v>
      </c>
      <c r="AG33">
        <f t="shared" si="4"/>
        <v>-7.2572428089163878</v>
      </c>
      <c r="AH33">
        <f t="shared" si="5"/>
        <v>-64817.475351421752</v>
      </c>
      <c r="AI33">
        <f t="shared" si="6"/>
        <v>-64824.732594230671</v>
      </c>
      <c r="AJ33">
        <f t="shared" si="7"/>
        <v>3225.7297043000544</v>
      </c>
      <c r="AK33">
        <f t="shared" si="22"/>
        <v>847.89478317150758</v>
      </c>
      <c r="AL33">
        <f t="shared" si="8"/>
        <v>-60751.108106759115</v>
      </c>
      <c r="AN33">
        <f t="shared" si="9"/>
        <v>0</v>
      </c>
      <c r="AO33">
        <f t="shared" si="9"/>
        <v>0</v>
      </c>
      <c r="AP33">
        <f t="shared" si="9"/>
        <v>-0.61961984024599281</v>
      </c>
      <c r="AQ33">
        <f t="shared" si="9"/>
        <v>-5534.0843320072581</v>
      </c>
      <c r="AR33">
        <f t="shared" si="9"/>
        <v>-5534.703951847504</v>
      </c>
      <c r="AS33">
        <f t="shared" si="9"/>
        <v>275.41122388787653</v>
      </c>
      <c r="AT33">
        <f t="shared" si="9"/>
        <v>72.392841734419804</v>
      </c>
      <c r="AU33">
        <f t="shared" si="9"/>
        <v>-5186.8998862252083</v>
      </c>
      <c r="AW33">
        <v>30</v>
      </c>
      <c r="AX33">
        <f>IF(Z33&gt;0, (R33*SUMPRODUCT(K33:$K$98, X33:$X$98)-K33*$AZ$3)/Z33, 0)</f>
        <v>30614.425982540379</v>
      </c>
    </row>
    <row r="34" spans="5:50" x14ac:dyDescent="0.25">
      <c r="E34">
        <v>2034</v>
      </c>
      <c r="F34" s="5">
        <v>3.5571999999999999E-2</v>
      </c>
      <c r="G34" s="5"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7.6231706005471522E-2</v>
      </c>
      <c r="L34" s="2">
        <v>31</v>
      </c>
      <c r="M34" s="6">
        <v>0.112419382</v>
      </c>
      <c r="Q34" s="4">
        <f t="shared" si="21"/>
        <v>25</v>
      </c>
      <c r="R34">
        <f t="shared" si="0"/>
        <v>2000000</v>
      </c>
      <c r="S34">
        <f t="shared" si="1"/>
        <v>23214.293181334655</v>
      </c>
      <c r="U34">
        <f t="shared" si="13"/>
        <v>0.112419382</v>
      </c>
      <c r="V34">
        <f t="shared" si="14"/>
        <v>0.01</v>
      </c>
      <c r="W34">
        <f t="shared" si="15"/>
        <v>0.29028971235665552</v>
      </c>
      <c r="X34">
        <f t="shared" si="16"/>
        <v>3.2634190064092974E-2</v>
      </c>
      <c r="Y34">
        <f t="shared" si="17"/>
        <v>2.9028971235665552E-3</v>
      </c>
      <c r="Z34">
        <f t="shared" si="18"/>
        <v>0.25475262516899599</v>
      </c>
      <c r="AB34">
        <f t="shared" si="19"/>
        <v>8887.0529124357672</v>
      </c>
      <c r="AC34">
        <f t="shared" si="2"/>
        <v>5913.9021293877267</v>
      </c>
      <c r="AE34">
        <f t="shared" si="3"/>
        <v>0</v>
      </c>
      <c r="AF34">
        <f t="shared" si="4"/>
        <v>0</v>
      </c>
      <c r="AG34">
        <f t="shared" si="4"/>
        <v>-6.3688156292248994</v>
      </c>
      <c r="AH34">
        <f t="shared" si="5"/>
        <v>-65268.380128185949</v>
      </c>
      <c r="AI34">
        <f t="shared" si="6"/>
        <v>-65274.748943815175</v>
      </c>
      <c r="AJ34">
        <f t="shared" si="7"/>
        <v>2973.1507830480405</v>
      </c>
      <c r="AK34">
        <f t="shared" si="22"/>
        <v>622.09370387050376</v>
      </c>
      <c r="AL34">
        <f t="shared" si="8"/>
        <v>-61679.504456896633</v>
      </c>
      <c r="AN34">
        <f t="shared" si="9"/>
        <v>0</v>
      </c>
      <c r="AO34">
        <f t="shared" si="9"/>
        <v>0</v>
      </c>
      <c r="AP34">
        <f t="shared" si="9"/>
        <v>-0.48550568065012467</v>
      </c>
      <c r="AQ34">
        <f t="shared" si="9"/>
        <v>-4975.5199653852305</v>
      </c>
      <c r="AR34">
        <f t="shared" si="9"/>
        <v>-4976.0054710658815</v>
      </c>
      <c r="AS34">
        <f t="shared" si="9"/>
        <v>226.64835640325566</v>
      </c>
      <c r="AT34">
        <f t="shared" si="9"/>
        <v>47.423264341311103</v>
      </c>
      <c r="AU34">
        <f t="shared" ref="AU34:AU79" si="23">AL34*$K34</f>
        <v>-4701.9338503213148</v>
      </c>
      <c r="AW34">
        <v>31</v>
      </c>
      <c r="AX34">
        <f>IF(Z34&gt;0, (R34*SUMPRODUCT(K34:$K$98, X34:$X$98)-K34*$AZ$3)/Z34, 0)</f>
        <v>23214.293181334655</v>
      </c>
    </row>
    <row r="35" spans="5:50" x14ac:dyDescent="0.25">
      <c r="E35">
        <v>2035</v>
      </c>
      <c r="F35" s="5">
        <v>3.5571999999999999E-2</v>
      </c>
      <c r="G35" s="5"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6.8064023219171002E-2</v>
      </c>
      <c r="L35" s="2">
        <v>32</v>
      </c>
      <c r="M35" s="6">
        <v>0.12734142500000001</v>
      </c>
      <c r="Q35" s="4">
        <f t="shared" si="21"/>
        <v>25</v>
      </c>
      <c r="R35">
        <f t="shared" si="0"/>
        <v>2000000</v>
      </c>
      <c r="S35">
        <f t="shared" si="1"/>
        <v>14674.478536807683</v>
      </c>
      <c r="U35">
        <f t="shared" si="13"/>
        <v>0.12734142500000001</v>
      </c>
      <c r="V35">
        <f t="shared" si="14"/>
        <v>0.01</v>
      </c>
      <c r="W35">
        <f t="shared" si="15"/>
        <v>0.25475262516899599</v>
      </c>
      <c r="X35">
        <f t="shared" si="16"/>
        <v>3.2440562311510816E-2</v>
      </c>
      <c r="Y35">
        <f t="shared" si="17"/>
        <v>2.5475262516899602E-3</v>
      </c>
      <c r="Z35">
        <f t="shared" si="18"/>
        <v>0.2197645366057952</v>
      </c>
      <c r="AB35">
        <f t="shared" si="19"/>
        <v>5913.9021293877267</v>
      </c>
      <c r="AC35">
        <f t="shared" si="2"/>
        <v>3224.9299755732281</v>
      </c>
      <c r="AE35">
        <f t="shared" si="3"/>
        <v>0</v>
      </c>
      <c r="AF35">
        <f t="shared" ref="AF35:AG66" si="24">-$Z35*P35</f>
        <v>0</v>
      </c>
      <c r="AG35">
        <f t="shared" si="24"/>
        <v>-5.4941134151448798</v>
      </c>
      <c r="AH35">
        <f t="shared" si="5"/>
        <v>-64881.124623021635</v>
      </c>
      <c r="AI35">
        <f t="shared" ref="AI35:AI66" si="25">SUM(AE35:AH35)</f>
        <v>-64886.61873643678</v>
      </c>
      <c r="AJ35">
        <f t="shared" si="7"/>
        <v>2688.9721538144986</v>
      </c>
      <c r="AK35">
        <f t="shared" si="22"/>
        <v>413.97314905714092</v>
      </c>
      <c r="AL35">
        <f t="shared" ref="AL35:AL79" si="26">SUM(AI35:AK35)</f>
        <v>-61783.673433565142</v>
      </c>
      <c r="AN35">
        <f t="shared" ref="AN35:AT66" si="27">AE35*$K35</f>
        <v>0</v>
      </c>
      <c r="AO35">
        <f t="shared" si="27"/>
        <v>0</v>
      </c>
      <c r="AP35">
        <f t="shared" si="27"/>
        <v>-0.37395146305717997</v>
      </c>
      <c r="AQ35">
        <f t="shared" si="27"/>
        <v>-4416.070372827272</v>
      </c>
      <c r="AR35">
        <f t="shared" si="27"/>
        <v>-4416.444324290329</v>
      </c>
      <c r="AS35">
        <f t="shared" si="27"/>
        <v>183.0222631129343</v>
      </c>
      <c r="AT35">
        <f t="shared" si="27"/>
        <v>28.176678029538579</v>
      </c>
      <c r="AU35">
        <f t="shared" si="23"/>
        <v>-4205.245383147856</v>
      </c>
      <c r="AW35">
        <v>32</v>
      </c>
      <c r="AX35">
        <f>IF(Z35&gt;0, (R35*SUMPRODUCT(K35:$K$98, X35:$X$98)-K35*$AZ$3)/Z35, 0)</f>
        <v>14674.478536807683</v>
      </c>
    </row>
    <row r="36" spans="5:50" x14ac:dyDescent="0.25">
      <c r="E36">
        <v>2036</v>
      </c>
      <c r="F36" s="5">
        <v>3.5571999999999999E-2</v>
      </c>
      <c r="G36" s="5"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6.0771449302831244E-2</v>
      </c>
      <c r="L36" s="2">
        <v>33</v>
      </c>
      <c r="M36" s="6">
        <v>0.14457818</v>
      </c>
      <c r="Q36" s="4">
        <f t="shared" si="21"/>
        <v>25</v>
      </c>
      <c r="R36">
        <f t="shared" si="0"/>
        <v>2000000</v>
      </c>
      <c r="S36">
        <f t="shared" si="1"/>
        <v>4577.2272732443053</v>
      </c>
      <c r="U36">
        <f t="shared" si="13"/>
        <v>0.14457818</v>
      </c>
      <c r="V36">
        <f t="shared" si="14"/>
        <v>0.01</v>
      </c>
      <c r="W36">
        <f t="shared" si="15"/>
        <v>0.2197645366057952</v>
      </c>
      <c r="X36">
        <f t="shared" si="16"/>
        <v>3.177315673100925E-2</v>
      </c>
      <c r="Y36">
        <f t="shared" si="17"/>
        <v>2.197645366057952E-3</v>
      </c>
      <c r="Z36">
        <f t="shared" si="18"/>
        <v>0.18579373450872799</v>
      </c>
      <c r="AB36">
        <f t="shared" si="19"/>
        <v>3224.9299755732281</v>
      </c>
      <c r="AC36">
        <f t="shared" si="2"/>
        <v>850.42014879126145</v>
      </c>
      <c r="AE36">
        <f t="shared" si="3"/>
        <v>0</v>
      </c>
      <c r="AF36">
        <f t="shared" si="24"/>
        <v>0</v>
      </c>
      <c r="AG36">
        <f t="shared" si="24"/>
        <v>-4.6448433627182002</v>
      </c>
      <c r="AH36">
        <f t="shared" si="5"/>
        <v>-63546.313462018501</v>
      </c>
      <c r="AI36">
        <f t="shared" si="25"/>
        <v>-63550.958305381217</v>
      </c>
      <c r="AJ36">
        <f t="shared" si="7"/>
        <v>2374.5098267819667</v>
      </c>
      <c r="AK36">
        <f t="shared" si="22"/>
        <v>225.74509829012598</v>
      </c>
      <c r="AL36">
        <f t="shared" si="26"/>
        <v>-60950.703380309125</v>
      </c>
      <c r="AN36">
        <f t="shared" si="27"/>
        <v>0</v>
      </c>
      <c r="AO36">
        <f t="shared" si="27"/>
        <v>0</v>
      </c>
      <c r="AP36">
        <f t="shared" si="27"/>
        <v>-0.28227386293702128</v>
      </c>
      <c r="AQ36">
        <f t="shared" si="27"/>
        <v>-3861.8015669388801</v>
      </c>
      <c r="AR36">
        <f t="shared" si="27"/>
        <v>-3862.0838408018167</v>
      </c>
      <c r="AS36">
        <f t="shared" si="27"/>
        <v>144.30240355735489</v>
      </c>
      <c r="AT36">
        <f t="shared" si="27"/>
        <v>13.718856796101047</v>
      </c>
      <c r="AU36">
        <f t="shared" si="23"/>
        <v>-3704.0625804483611</v>
      </c>
      <c r="AW36">
        <v>33</v>
      </c>
      <c r="AX36">
        <f>IF(Z36&gt;0, (R36*SUMPRODUCT(K36:$K$98, X36:$X$98)-K36*$AZ$3)/Z36, 0)</f>
        <v>4577.2272732443053</v>
      </c>
    </row>
    <row r="37" spans="5:50" x14ac:dyDescent="0.25">
      <c r="E37">
        <v>2037</v>
      </c>
      <c r="F37" s="5">
        <v>3.5571999999999999E-2</v>
      </c>
      <c r="G37" s="5"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5.4260222591813609E-2</v>
      </c>
      <c r="L37" s="2">
        <v>34</v>
      </c>
      <c r="M37" s="6">
        <v>0.16385111999999999</v>
      </c>
      <c r="Q37" s="4">
        <f t="shared" si="21"/>
        <v>25</v>
      </c>
      <c r="R37">
        <f t="shared" si="0"/>
        <v>2000000</v>
      </c>
      <c r="S37">
        <f t="shared" si="1"/>
        <v>-7743.397353218561</v>
      </c>
      <c r="U37">
        <f t="shared" si="13"/>
        <v>0.16385111999999999</v>
      </c>
      <c r="V37">
        <f t="shared" si="14"/>
        <v>0.01</v>
      </c>
      <c r="W37">
        <f t="shared" si="15"/>
        <v>0.18579373450872799</v>
      </c>
      <c r="X37">
        <f t="shared" si="16"/>
        <v>3.044251148823773E-2</v>
      </c>
      <c r="Y37">
        <f t="shared" si="17"/>
        <v>1.85793734508728E-3</v>
      </c>
      <c r="Z37">
        <f t="shared" si="18"/>
        <v>0.15349328567540299</v>
      </c>
      <c r="AB37">
        <f t="shared" si="19"/>
        <v>850.42014879126145</v>
      </c>
      <c r="AC37">
        <f t="shared" si="2"/>
        <v>-1188.5595020357359</v>
      </c>
      <c r="AE37">
        <f t="shared" si="3"/>
        <v>0</v>
      </c>
      <c r="AF37">
        <f t="shared" si="24"/>
        <v>0</v>
      </c>
      <c r="AG37">
        <f t="shared" si="24"/>
        <v>-3.8373321418850748</v>
      </c>
      <c r="AH37">
        <f t="shared" si="5"/>
        <v>-60885.022976475462</v>
      </c>
      <c r="AI37">
        <f t="shared" si="25"/>
        <v>-60888.860308617346</v>
      </c>
      <c r="AJ37">
        <f t="shared" si="7"/>
        <v>2038.9796508269974</v>
      </c>
      <c r="AK37">
        <f t="shared" si="22"/>
        <v>59.529410415388305</v>
      </c>
      <c r="AL37">
        <f t="shared" si="26"/>
        <v>-58790.351247374958</v>
      </c>
      <c r="AN37">
        <f t="shared" si="27"/>
        <v>0</v>
      </c>
      <c r="AO37">
        <f t="shared" si="27"/>
        <v>0</v>
      </c>
      <c r="AP37">
        <f t="shared" si="27"/>
        <v>-0.20821449617740503</v>
      </c>
      <c r="AQ37">
        <f t="shared" si="27"/>
        <v>-3303.6348992112444</v>
      </c>
      <c r="AR37">
        <f t="shared" si="27"/>
        <v>-3303.8431137074217</v>
      </c>
      <c r="AS37">
        <f t="shared" si="27"/>
        <v>110.63548971405126</v>
      </c>
      <c r="AT37">
        <f t="shared" si="27"/>
        <v>3.2300790598983968</v>
      </c>
      <c r="AU37">
        <f t="shared" si="23"/>
        <v>-3189.977544933472</v>
      </c>
      <c r="AW37">
        <v>34</v>
      </c>
      <c r="AX37">
        <f>IF(Z37&gt;0, (R37*SUMPRODUCT(K37:$K$98, X37:$X$98)-K37*$AZ$3)/Z37, 0)</f>
        <v>-7743.397353218561</v>
      </c>
    </row>
    <row r="38" spans="5:50" x14ac:dyDescent="0.25">
      <c r="E38">
        <v>2038</v>
      </c>
      <c r="F38" s="5">
        <v>3.5571999999999999E-2</v>
      </c>
      <c r="G38" s="5"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4.8446627314119292E-2</v>
      </c>
      <c r="L38" s="2">
        <v>35</v>
      </c>
      <c r="M38" s="6">
        <v>0.185300933</v>
      </c>
      <c r="Q38" s="4">
        <f t="shared" si="21"/>
        <v>25</v>
      </c>
      <c r="R38">
        <f t="shared" si="0"/>
        <v>2000000</v>
      </c>
      <c r="S38">
        <f t="shared" si="1"/>
        <v>-23192.760978675662</v>
      </c>
      <c r="U38">
        <f t="shared" si="13"/>
        <v>0.185300933</v>
      </c>
      <c r="V38">
        <f t="shared" si="14"/>
        <v>0.01</v>
      </c>
      <c r="W38">
        <f t="shared" si="15"/>
        <v>0.15349328567540299</v>
      </c>
      <c r="X38">
        <f t="shared" si="16"/>
        <v>2.844244904488771E-2</v>
      </c>
      <c r="Y38">
        <f t="shared" si="17"/>
        <v>1.5349328567540298E-3</v>
      </c>
      <c r="Z38">
        <f t="shared" si="18"/>
        <v>0.12351590377376125</v>
      </c>
      <c r="AB38">
        <f t="shared" si="19"/>
        <v>-1188.5595020357359</v>
      </c>
      <c r="AC38">
        <f t="shared" si="2"/>
        <v>-2864.6748332899479</v>
      </c>
      <c r="AE38">
        <f t="shared" si="3"/>
        <v>0</v>
      </c>
      <c r="AF38">
        <f t="shared" si="24"/>
        <v>0</v>
      </c>
      <c r="AG38">
        <f t="shared" si="24"/>
        <v>-3.0878975943440312</v>
      </c>
      <c r="AH38">
        <f t="shared" si="5"/>
        <v>-56884.898089775423</v>
      </c>
      <c r="AI38">
        <f t="shared" si="25"/>
        <v>-56887.985987369764</v>
      </c>
      <c r="AJ38">
        <f t="shared" si="7"/>
        <v>1676.1153312542119</v>
      </c>
      <c r="AK38">
        <f t="shared" si="22"/>
        <v>-83.199165142501528</v>
      </c>
      <c r="AL38">
        <f t="shared" si="26"/>
        <v>-55295.069821258061</v>
      </c>
      <c r="AN38">
        <f t="shared" si="27"/>
        <v>0</v>
      </c>
      <c r="AO38">
        <f t="shared" si="27"/>
        <v>0</v>
      </c>
      <c r="AP38">
        <f t="shared" si="27"/>
        <v>-0.14959822393735078</v>
      </c>
      <c r="AQ38">
        <f t="shared" si="27"/>
        <v>-2755.8814575570063</v>
      </c>
      <c r="AR38">
        <f t="shared" si="27"/>
        <v>-2756.0310557809435</v>
      </c>
      <c r="AS38">
        <f t="shared" si="27"/>
        <v>81.202134788754407</v>
      </c>
      <c r="AT38">
        <f t="shared" si="27"/>
        <v>-4.0307189465046358</v>
      </c>
      <c r="AU38">
        <f t="shared" si="23"/>
        <v>-2678.8596399386943</v>
      </c>
      <c r="AW38">
        <v>35</v>
      </c>
      <c r="AX38">
        <f>IF(Z38&gt;0, (R38*SUMPRODUCT(K38:$K$98, X38:$X$98)-K38*$AZ$3)/Z38, 0)</f>
        <v>-23192.760978675662</v>
      </c>
    </row>
    <row r="39" spans="5:50" x14ac:dyDescent="0.25">
      <c r="E39">
        <v>2039</v>
      </c>
      <c r="F39" s="5">
        <v>3.5571999999999999E-2</v>
      </c>
      <c r="G39" s="5"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4.3255917244749365E-2</v>
      </c>
      <c r="L39" s="2">
        <v>36</v>
      </c>
      <c r="M39" s="6">
        <v>0.20871278500000001</v>
      </c>
      <c r="Q39" s="4">
        <f t="shared" si="21"/>
        <v>25</v>
      </c>
      <c r="R39">
        <f t="shared" si="0"/>
        <v>2000000</v>
      </c>
      <c r="S39">
        <f t="shared" si="1"/>
        <v>-43185.010497288597</v>
      </c>
      <c r="U39">
        <f t="shared" si="13"/>
        <v>0.20871278500000001</v>
      </c>
      <c r="V39">
        <f t="shared" si="14"/>
        <v>0.01</v>
      </c>
      <c r="W39">
        <f t="shared" si="15"/>
        <v>0.12351590377376125</v>
      </c>
      <c r="X39">
        <f t="shared" si="16"/>
        <v>2.5779348268413722E-2</v>
      </c>
      <c r="Y39">
        <f t="shared" si="17"/>
        <v>1.2351590377376125E-3</v>
      </c>
      <c r="Z39">
        <f t="shared" si="18"/>
        <v>9.6501396467609898E-2</v>
      </c>
      <c r="AB39">
        <f t="shared" si="19"/>
        <v>-2864.6748332899479</v>
      </c>
      <c r="AC39">
        <f t="shared" si="2"/>
        <v>-4167.4138194567422</v>
      </c>
      <c r="AE39">
        <f t="shared" si="3"/>
        <v>0</v>
      </c>
      <c r="AF39">
        <f t="shared" si="24"/>
        <v>0</v>
      </c>
      <c r="AG39">
        <f t="shared" si="24"/>
        <v>-2.4125349116902473</v>
      </c>
      <c r="AH39">
        <f t="shared" si="5"/>
        <v>-51558.696536827447</v>
      </c>
      <c r="AI39">
        <f t="shared" si="25"/>
        <v>-51561.109071739134</v>
      </c>
      <c r="AJ39">
        <f t="shared" si="7"/>
        <v>1302.7389861667943</v>
      </c>
      <c r="AK39">
        <f t="shared" si="22"/>
        <v>-200.52723833029637</v>
      </c>
      <c r="AL39">
        <f t="shared" si="26"/>
        <v>-50458.897323902638</v>
      </c>
      <c r="AN39">
        <f t="shared" si="27"/>
        <v>0</v>
      </c>
      <c r="AO39">
        <f t="shared" si="27"/>
        <v>0</v>
      </c>
      <c r="AP39">
        <f t="shared" si="27"/>
        <v>-0.10435641049014205</v>
      </c>
      <c r="AQ39">
        <f t="shared" si="27"/>
        <v>-2230.2187106441538</v>
      </c>
      <c r="AR39">
        <f t="shared" si="27"/>
        <v>-2230.3230670546436</v>
      </c>
      <c r="AS39">
        <f t="shared" si="27"/>
        <v>56.351169777139546</v>
      </c>
      <c r="AT39">
        <f t="shared" si="27"/>
        <v>-8.673989626533432</v>
      </c>
      <c r="AU39">
        <f t="shared" si="23"/>
        <v>-2182.6458869040375</v>
      </c>
      <c r="AW39">
        <v>36</v>
      </c>
      <c r="AX39">
        <f>IF(Z39&gt;0, (R39*SUMPRODUCT(K39:$K$98, X39:$X$98)-K39*$AZ$3)/Z39, 0)</f>
        <v>-43185.010497288597</v>
      </c>
    </row>
    <row r="40" spans="5:50" x14ac:dyDescent="0.25">
      <c r="E40">
        <v>2040</v>
      </c>
      <c r="F40" s="5">
        <v>3.5571999999999999E-2</v>
      </c>
      <c r="G40" s="5"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3.8621354682811929E-2</v>
      </c>
      <c r="L40" s="2">
        <v>37</v>
      </c>
      <c r="M40" s="6">
        <v>0.23444695300000001</v>
      </c>
      <c r="Q40" s="4">
        <f t="shared" si="21"/>
        <v>25</v>
      </c>
      <c r="R40">
        <f t="shared" si="0"/>
        <v>2000000</v>
      </c>
      <c r="S40">
        <f t="shared" si="1"/>
        <v>-69949.928698604679</v>
      </c>
      <c r="U40">
        <f t="shared" si="13"/>
        <v>0.23444695300000001</v>
      </c>
      <c r="V40">
        <f t="shared" si="14"/>
        <v>0.01</v>
      </c>
      <c r="W40">
        <f t="shared" si="15"/>
        <v>9.6501396467609898E-2</v>
      </c>
      <c r="X40">
        <f t="shared" si="16"/>
        <v>2.2624458362076105E-2</v>
      </c>
      <c r="Y40">
        <f t="shared" si="17"/>
        <v>9.6501396467609901E-4</v>
      </c>
      <c r="Z40">
        <f t="shared" si="18"/>
        <v>7.291192414085769E-2</v>
      </c>
      <c r="AB40">
        <f t="shared" si="19"/>
        <v>-4167.4138194567422</v>
      </c>
      <c r="AC40">
        <f t="shared" si="2"/>
        <v>-5100.1838949310686</v>
      </c>
      <c r="AE40">
        <f t="shared" si="3"/>
        <v>0</v>
      </c>
      <c r="AF40">
        <f t="shared" si="24"/>
        <v>0</v>
      </c>
      <c r="AG40">
        <f t="shared" si="24"/>
        <v>-1.8227981035214422</v>
      </c>
      <c r="AH40">
        <f t="shared" si="5"/>
        <v>-45248.916724152208</v>
      </c>
      <c r="AI40">
        <f t="shared" si="25"/>
        <v>-45250.739522255732</v>
      </c>
      <c r="AJ40">
        <f t="shared" si="7"/>
        <v>932.7700754743264</v>
      </c>
      <c r="AK40">
        <f t="shared" si="22"/>
        <v>-291.71896736197198</v>
      </c>
      <c r="AL40">
        <f t="shared" si="26"/>
        <v>-44609.688414143377</v>
      </c>
      <c r="AN40">
        <f t="shared" si="27"/>
        <v>0</v>
      </c>
      <c r="AO40">
        <f t="shared" si="27"/>
        <v>0</v>
      </c>
      <c r="AP40">
        <f t="shared" si="27"/>
        <v>-7.0398932071258552E-2</v>
      </c>
      <c r="AQ40">
        <f t="shared" si="27"/>
        <v>-1747.5744618165029</v>
      </c>
      <c r="AR40">
        <f t="shared" si="27"/>
        <v>-1747.6448607485743</v>
      </c>
      <c r="AS40">
        <f t="shared" si="27"/>
        <v>36.024843922407214</v>
      </c>
      <c r="AT40">
        <f t="shared" si="27"/>
        <v>-11.266581706190356</v>
      </c>
      <c r="AU40">
        <f t="shared" si="23"/>
        <v>-1722.8865985323573</v>
      </c>
      <c r="AW40">
        <v>37</v>
      </c>
      <c r="AX40">
        <f>IF(Z40&gt;0, (R40*SUMPRODUCT(K40:$K$98, X40:$X$98)-K40*$AZ$3)/Z40, 0)</f>
        <v>-69949.928698604679</v>
      </c>
    </row>
    <row r="41" spans="5:50" x14ac:dyDescent="0.25">
      <c r="E41">
        <v>2041</v>
      </c>
      <c r="F41" s="5">
        <v>3.5571999999999999E-2</v>
      </c>
      <c r="G41" s="5"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3.4483352395367789E-2</v>
      </c>
      <c r="L41" s="2">
        <v>38</v>
      </c>
      <c r="M41" s="6">
        <v>0.26339700100000002</v>
      </c>
      <c r="Q41" s="4">
        <f t="shared" si="21"/>
        <v>25</v>
      </c>
      <c r="R41">
        <f t="shared" si="0"/>
        <v>2000000</v>
      </c>
      <c r="S41">
        <f t="shared" si="1"/>
        <v>-107390.23052785428</v>
      </c>
      <c r="U41">
        <f t="shared" si="13"/>
        <v>0.26339700100000002</v>
      </c>
      <c r="V41">
        <f t="shared" si="14"/>
        <v>0.01</v>
      </c>
      <c r="W41">
        <f t="shared" si="15"/>
        <v>7.291192414085769E-2</v>
      </c>
      <c r="X41">
        <f t="shared" si="16"/>
        <v>1.920478215584142E-2</v>
      </c>
      <c r="Y41">
        <f t="shared" si="17"/>
        <v>7.2911924140857691E-4</v>
      </c>
      <c r="Z41">
        <f t="shared" si="18"/>
        <v>5.2978022743607696E-2</v>
      </c>
      <c r="AB41">
        <f t="shared" si="19"/>
        <v>-5100.1838949310686</v>
      </c>
      <c r="AC41">
        <f t="shared" si="2"/>
        <v>-5689.3220753459373</v>
      </c>
      <c r="AE41">
        <f t="shared" si="3"/>
        <v>0</v>
      </c>
      <c r="AF41">
        <f t="shared" si="24"/>
        <v>0</v>
      </c>
      <c r="AG41">
        <f t="shared" si="24"/>
        <v>-1.3244505685901924</v>
      </c>
      <c r="AH41">
        <f t="shared" si="5"/>
        <v>-38409.564311682836</v>
      </c>
      <c r="AI41">
        <f t="shared" si="25"/>
        <v>-38410.888762251423</v>
      </c>
      <c r="AJ41">
        <f t="shared" si="7"/>
        <v>589.13818041486866</v>
      </c>
      <c r="AK41">
        <f t="shared" si="22"/>
        <v>-357.01287264517481</v>
      </c>
      <c r="AL41">
        <f t="shared" si="26"/>
        <v>-38178.763454481727</v>
      </c>
      <c r="AN41">
        <f t="shared" si="27"/>
        <v>0</v>
      </c>
      <c r="AO41">
        <f t="shared" si="27"/>
        <v>0</v>
      </c>
      <c r="AP41">
        <f t="shared" si="27"/>
        <v>-4.5671495686940844E-2</v>
      </c>
      <c r="AQ41">
        <f t="shared" si="27"/>
        <v>-1324.4905415123014</v>
      </c>
      <c r="AR41">
        <f t="shared" si="27"/>
        <v>-1324.5362130079884</v>
      </c>
      <c r="AS41">
        <f t="shared" si="27"/>
        <v>20.315459484811683</v>
      </c>
      <c r="AT41">
        <f t="shared" si="27"/>
        <v>-12.311000697106124</v>
      </c>
      <c r="AU41">
        <f t="shared" si="23"/>
        <v>-1316.5317542202827</v>
      </c>
      <c r="AW41">
        <v>38</v>
      </c>
      <c r="AX41">
        <f>IF(Z41&gt;0, (R41*SUMPRODUCT(K41:$K$98, X41:$X$98)-K41*$AZ$3)/Z41, 0)</f>
        <v>-107390.23052785428</v>
      </c>
    </row>
    <row r="42" spans="5:50" x14ac:dyDescent="0.25">
      <c r="E42">
        <v>2042</v>
      </c>
      <c r="F42" s="5">
        <v>3.5571999999999999E-2</v>
      </c>
      <c r="G42" s="5"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3.0788707495864095E-2</v>
      </c>
      <c r="L42" s="2">
        <v>39</v>
      </c>
      <c r="M42" s="6">
        <v>0.29593128600000002</v>
      </c>
      <c r="Q42" s="4">
        <f t="shared" si="21"/>
        <v>25</v>
      </c>
      <c r="R42">
        <f t="shared" si="0"/>
        <v>2000000</v>
      </c>
      <c r="S42">
        <f t="shared" si="1"/>
        <v>-162617.1170566268</v>
      </c>
      <c r="U42">
        <f t="shared" si="13"/>
        <v>0.29593128600000002</v>
      </c>
      <c r="V42">
        <f t="shared" si="14"/>
        <v>0.01</v>
      </c>
      <c r="W42">
        <f t="shared" si="15"/>
        <v>5.2978022743607696E-2</v>
      </c>
      <c r="X42">
        <f t="shared" si="16"/>
        <v>1.5677854400253075E-2</v>
      </c>
      <c r="Y42">
        <f t="shared" si="17"/>
        <v>5.2978022743607701E-4</v>
      </c>
      <c r="Z42">
        <f t="shared" si="18"/>
        <v>3.677038811591854E-2</v>
      </c>
      <c r="AB42">
        <f t="shared" si="19"/>
        <v>-5689.3220753459373</v>
      </c>
      <c r="AC42">
        <f t="shared" si="2"/>
        <v>-5979.4945084639239</v>
      </c>
      <c r="AE42">
        <f t="shared" si="3"/>
        <v>0</v>
      </c>
      <c r="AF42">
        <f t="shared" si="24"/>
        <v>0</v>
      </c>
      <c r="AG42">
        <f t="shared" si="24"/>
        <v>-0.91925970289796344</v>
      </c>
      <c r="AH42">
        <f t="shared" si="5"/>
        <v>-31355.708800506149</v>
      </c>
      <c r="AI42">
        <f t="shared" si="25"/>
        <v>-31356.628060209048</v>
      </c>
      <c r="AJ42">
        <f t="shared" si="7"/>
        <v>290.17243311798666</v>
      </c>
      <c r="AK42">
        <f t="shared" si="22"/>
        <v>-398.25254527421566</v>
      </c>
      <c r="AL42">
        <f t="shared" si="26"/>
        <v>-31464.708172365277</v>
      </c>
      <c r="AN42">
        <f t="shared" si="27"/>
        <v>0</v>
      </c>
      <c r="AO42">
        <f t="shared" si="27"/>
        <v>0</v>
      </c>
      <c r="AP42">
        <f t="shared" si="27"/>
        <v>-2.8302818105260329E-2</v>
      </c>
      <c r="AQ42">
        <f t="shared" si="27"/>
        <v>-965.40174658427543</v>
      </c>
      <c r="AR42">
        <f t="shared" si="27"/>
        <v>-965.43004940238075</v>
      </c>
      <c r="AS42">
        <f t="shared" si="27"/>
        <v>8.9340341666328786</v>
      </c>
      <c r="AT42">
        <f t="shared" si="27"/>
        <v>-12.261681125931199</v>
      </c>
      <c r="AU42">
        <f t="shared" si="23"/>
        <v>-968.75769636167911</v>
      </c>
      <c r="AW42">
        <v>39</v>
      </c>
      <c r="AX42">
        <f>IF(Z42&gt;0, (R42*SUMPRODUCT(K42:$K$98, X42:$X$98)-K42*$AZ$3)/Z42, 0)</f>
        <v>-162617.1170566268</v>
      </c>
    </row>
    <row r="43" spans="5:50" x14ac:dyDescent="0.25">
      <c r="E43">
        <v>2043</v>
      </c>
      <c r="F43" s="5">
        <v>3.5571999999999999E-2</v>
      </c>
      <c r="G43" s="5"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2.7489917407021513E-2</v>
      </c>
      <c r="L43" s="2">
        <v>40</v>
      </c>
      <c r="M43" s="6">
        <v>0.33262349499999999</v>
      </c>
      <c r="Q43" s="4">
        <f t="shared" si="21"/>
        <v>25</v>
      </c>
      <c r="R43">
        <f t="shared" si="0"/>
        <v>2000000</v>
      </c>
      <c r="S43">
        <f t="shared" si="1"/>
        <v>-249106.43006666907</v>
      </c>
      <c r="U43">
        <f t="shared" si="13"/>
        <v>0.33262349499999999</v>
      </c>
      <c r="V43">
        <f t="shared" si="14"/>
        <v>0.01</v>
      </c>
      <c r="W43">
        <f t="shared" si="15"/>
        <v>3.677038811591854E-2</v>
      </c>
      <c r="X43">
        <f t="shared" si="16"/>
        <v>1.2230695007623289E-2</v>
      </c>
      <c r="Y43">
        <f t="shared" si="17"/>
        <v>3.6770388115918543E-4</v>
      </c>
      <c r="Z43">
        <f t="shared" si="18"/>
        <v>2.4171989227136065E-2</v>
      </c>
      <c r="AB43">
        <f t="shared" si="19"/>
        <v>-5979.4945084639239</v>
      </c>
      <c r="AC43">
        <f t="shared" si="2"/>
        <v>-6021.3979439818486</v>
      </c>
      <c r="AE43">
        <f t="shared" si="3"/>
        <v>0</v>
      </c>
      <c r="AF43">
        <f t="shared" si="24"/>
        <v>0</v>
      </c>
      <c r="AG43">
        <f t="shared" si="24"/>
        <v>-0.60429973067840159</v>
      </c>
      <c r="AH43">
        <f t="shared" si="5"/>
        <v>-24461.390015246579</v>
      </c>
      <c r="AI43">
        <f t="shared" si="25"/>
        <v>-24461.994314977259</v>
      </c>
      <c r="AJ43">
        <f t="shared" si="7"/>
        <v>41.903435517924663</v>
      </c>
      <c r="AK43">
        <f t="shared" si="22"/>
        <v>-418.56461559247469</v>
      </c>
      <c r="AL43">
        <f t="shared" si="26"/>
        <v>-24838.655495051808</v>
      </c>
      <c r="AN43">
        <f t="shared" si="27"/>
        <v>0</v>
      </c>
      <c r="AO43">
        <f t="shared" si="27"/>
        <v>0</v>
      </c>
      <c r="AP43">
        <f t="shared" si="27"/>
        <v>-1.6612149685434605E-2</v>
      </c>
      <c r="AQ43">
        <f t="shared" si="27"/>
        <v>-672.44159118006917</v>
      </c>
      <c r="AR43">
        <f t="shared" si="27"/>
        <v>-672.45820332975461</v>
      </c>
      <c r="AS43">
        <f t="shared" si="27"/>
        <v>1.1519219814582007</v>
      </c>
      <c r="AT43">
        <f t="shared" si="27"/>
        <v>-11.506306712138839</v>
      </c>
      <c r="AU43">
        <f t="shared" si="23"/>
        <v>-682.81258806043525</v>
      </c>
      <c r="AW43">
        <v>40</v>
      </c>
      <c r="AX43">
        <f>IF(Z43&gt;0, (R43*SUMPRODUCT(K43:$K$98, X43:$X$98)-K43*$AZ$3)/Z43, 0)</f>
        <v>-249106.43006666907</v>
      </c>
    </row>
    <row r="44" spans="5:50" x14ac:dyDescent="0.25">
      <c r="E44">
        <v>2044</v>
      </c>
      <c r="F44" s="5">
        <v>3.5571999999999999E-2</v>
      </c>
      <c r="G44" s="5"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2.4544569113412063E-2</v>
      </c>
      <c r="L44" s="2">
        <v>41</v>
      </c>
      <c r="M44" s="6">
        <v>0.37225971299999999</v>
      </c>
      <c r="Q44" s="4">
        <f t="shared" si="21"/>
        <v>25</v>
      </c>
      <c r="R44">
        <f t="shared" si="0"/>
        <v>2000000</v>
      </c>
      <c r="S44">
        <f t="shared" si="1"/>
        <v>-393067.43415852223</v>
      </c>
      <c r="U44">
        <f t="shared" si="13"/>
        <v>0.37225971299999999</v>
      </c>
      <c r="V44">
        <f t="shared" si="14"/>
        <v>0.01</v>
      </c>
      <c r="W44">
        <f t="shared" si="15"/>
        <v>2.4171989227136065E-2</v>
      </c>
      <c r="X44">
        <f t="shared" si="16"/>
        <v>8.9982577723327628E-3</v>
      </c>
      <c r="Y44">
        <f t="shared" si="17"/>
        <v>2.4171989227136066E-4</v>
      </c>
      <c r="Z44">
        <f t="shared" si="18"/>
        <v>1.4932011562531941E-2</v>
      </c>
      <c r="AB44">
        <f t="shared" si="19"/>
        <v>-6021.3979439818486</v>
      </c>
      <c r="AC44">
        <f t="shared" si="2"/>
        <v>-5869.2874717098166</v>
      </c>
      <c r="AE44">
        <f t="shared" si="3"/>
        <v>0</v>
      </c>
      <c r="AF44">
        <f t="shared" si="24"/>
        <v>0</v>
      </c>
      <c r="AG44">
        <f t="shared" si="24"/>
        <v>-0.37330028906329854</v>
      </c>
      <c r="AH44">
        <f t="shared" si="5"/>
        <v>-17996.515544665526</v>
      </c>
      <c r="AI44">
        <f t="shared" si="25"/>
        <v>-17996.888844954588</v>
      </c>
      <c r="AJ44">
        <f t="shared" si="7"/>
        <v>-152.11047227203198</v>
      </c>
      <c r="AK44">
        <f t="shared" si="22"/>
        <v>-421.49785607872946</v>
      </c>
      <c r="AL44">
        <f t="shared" si="26"/>
        <v>-18570.497173305346</v>
      </c>
      <c r="AN44">
        <f t="shared" si="27"/>
        <v>0</v>
      </c>
      <c r="AO44">
        <f t="shared" si="27"/>
        <v>0</v>
      </c>
      <c r="AP44">
        <f t="shared" si="27"/>
        <v>-9.1624947449708317E-3</v>
      </c>
      <c r="AQ44">
        <f t="shared" si="27"/>
        <v>-441.71671958663757</v>
      </c>
      <c r="AR44">
        <f t="shared" si="27"/>
        <v>-441.72588208138251</v>
      </c>
      <c r="AS44">
        <f t="shared" si="27"/>
        <v>-3.7334859995546381</v>
      </c>
      <c r="AT44">
        <f t="shared" si="27"/>
        <v>-10.345483259679385</v>
      </c>
      <c r="AU44">
        <f t="shared" si="23"/>
        <v>-455.80485134061644</v>
      </c>
      <c r="AW44">
        <v>41</v>
      </c>
      <c r="AX44">
        <f>IF(Z44&gt;0, (R44*SUMPRODUCT(K44:$K$98, X44:$X$98)-K44*$AZ$3)/Z44, 0)</f>
        <v>-393067.43415852223</v>
      </c>
    </row>
    <row r="45" spans="5:50" x14ac:dyDescent="0.25">
      <c r="E45">
        <v>2045</v>
      </c>
      <c r="F45" s="5">
        <v>3.5571999999999999E-2</v>
      </c>
      <c r="G45" s="5"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2.1914793851260769E-2</v>
      </c>
      <c r="L45" s="2">
        <v>42</v>
      </c>
      <c r="M45" s="6">
        <v>0.41367450300000003</v>
      </c>
      <c r="Q45" s="4">
        <f t="shared" si="21"/>
        <v>25</v>
      </c>
      <c r="R45">
        <f t="shared" si="0"/>
        <v>2000000</v>
      </c>
      <c r="S45">
        <f t="shared" si="1"/>
        <v>-647802.92705006117</v>
      </c>
      <c r="U45">
        <f t="shared" si="13"/>
        <v>0.41367450300000003</v>
      </c>
      <c r="V45">
        <f t="shared" si="14"/>
        <v>0.01</v>
      </c>
      <c r="W45">
        <f t="shared" si="15"/>
        <v>1.4932011562531941E-2</v>
      </c>
      <c r="X45">
        <f t="shared" si="16"/>
        <v>6.1769924619206546E-3</v>
      </c>
      <c r="Y45">
        <f t="shared" si="17"/>
        <v>1.4932011562531942E-4</v>
      </c>
      <c r="Z45">
        <f t="shared" si="18"/>
        <v>8.6056989849859662E-3</v>
      </c>
      <c r="AB45">
        <f t="shared" si="19"/>
        <v>-5869.2874717098166</v>
      </c>
      <c r="AC45">
        <f t="shared" si="2"/>
        <v>-5574.796991785649</v>
      </c>
      <c r="AE45">
        <f t="shared" si="3"/>
        <v>0</v>
      </c>
      <c r="AF45">
        <f t="shared" si="24"/>
        <v>0</v>
      </c>
      <c r="AG45">
        <f t="shared" si="24"/>
        <v>-0.21514247462464917</v>
      </c>
      <c r="AH45">
        <f t="shared" si="5"/>
        <v>-12353.98492384131</v>
      </c>
      <c r="AI45">
        <f t="shared" si="25"/>
        <v>-12354.200066315934</v>
      </c>
      <c r="AJ45">
        <f t="shared" si="7"/>
        <v>-294.49047992416763</v>
      </c>
      <c r="AK45">
        <f t="shared" si="22"/>
        <v>-410.8501230196872</v>
      </c>
      <c r="AL45">
        <f t="shared" si="26"/>
        <v>-13059.540669259788</v>
      </c>
      <c r="AN45">
        <f t="shared" si="27"/>
        <v>0</v>
      </c>
      <c r="AO45">
        <f t="shared" si="27"/>
        <v>0</v>
      </c>
      <c r="AP45">
        <f t="shared" si="27"/>
        <v>-4.7148029800492871E-3</v>
      </c>
      <c r="AQ45">
        <f t="shared" si="27"/>
        <v>-270.73503284756578</v>
      </c>
      <c r="AR45">
        <f t="shared" si="27"/>
        <v>-270.73974765054584</v>
      </c>
      <c r="AS45">
        <f t="shared" si="27"/>
        <v>-6.4536981586969819</v>
      </c>
      <c r="AT45">
        <f t="shared" si="27"/>
        <v>-9.0036957497415706</v>
      </c>
      <c r="AU45">
        <f t="shared" si="23"/>
        <v>-286.19714155898436</v>
      </c>
      <c r="AW45">
        <v>42</v>
      </c>
      <c r="AX45">
        <f>IF(Z45&gt;0, (R45*SUMPRODUCT(K45:$K$98, X45:$X$98)-K45*$AZ$3)/Z45, 0)</f>
        <v>-647802.92705006117</v>
      </c>
    </row>
    <row r="46" spans="5:50" x14ac:dyDescent="0.25">
      <c r="E46">
        <v>2046</v>
      </c>
      <c r="F46" s="5">
        <v>3.5571999999999999E-2</v>
      </c>
      <c r="G46" s="5"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1.9566780224339969E-2</v>
      </c>
      <c r="L46" s="2">
        <v>43</v>
      </c>
      <c r="M46" s="6">
        <v>0.42102545200000002</v>
      </c>
      <c r="Q46" s="4">
        <f t="shared" si="21"/>
        <v>25</v>
      </c>
      <c r="R46">
        <f t="shared" si="0"/>
        <v>2000000</v>
      </c>
      <c r="S46">
        <f t="shared" si="1"/>
        <v>-1059590.5289618406</v>
      </c>
      <c r="U46">
        <f t="shared" si="13"/>
        <v>0.42102545200000002</v>
      </c>
      <c r="V46">
        <f t="shared" si="14"/>
        <v>0.01</v>
      </c>
      <c r="W46">
        <f t="shared" si="15"/>
        <v>8.6056989849859662E-3</v>
      </c>
      <c r="X46">
        <f t="shared" si="16"/>
        <v>3.623218304929658E-3</v>
      </c>
      <c r="Y46">
        <f t="shared" si="17"/>
        <v>8.6056989849859662E-5</v>
      </c>
      <c r="Z46">
        <f t="shared" si="18"/>
        <v>4.8964236902064489E-3</v>
      </c>
      <c r="AB46">
        <f t="shared" si="19"/>
        <v>-5574.796991785649</v>
      </c>
      <c r="AC46">
        <f t="shared" si="2"/>
        <v>-5188.2041679271388</v>
      </c>
      <c r="AE46">
        <f t="shared" si="3"/>
        <v>0</v>
      </c>
      <c r="AF46">
        <f t="shared" si="24"/>
        <v>0</v>
      </c>
      <c r="AG46">
        <f t="shared" si="24"/>
        <v>-0.12241059225516122</v>
      </c>
      <c r="AH46">
        <f t="shared" si="5"/>
        <v>-7246.4366098593164</v>
      </c>
      <c r="AI46">
        <f t="shared" si="25"/>
        <v>-7246.5590204515711</v>
      </c>
      <c r="AJ46">
        <f t="shared" si="7"/>
        <v>-386.5928238585102</v>
      </c>
      <c r="AK46">
        <f t="shared" si="22"/>
        <v>-390.23578942499546</v>
      </c>
      <c r="AL46">
        <f t="shared" si="26"/>
        <v>-8023.3876337350766</v>
      </c>
      <c r="AN46">
        <f t="shared" si="27"/>
        <v>0</v>
      </c>
      <c r="AO46">
        <f t="shared" si="27"/>
        <v>0</v>
      </c>
      <c r="AP46">
        <f t="shared" si="27"/>
        <v>-2.3951811557880319E-3</v>
      </c>
      <c r="AQ46">
        <f t="shared" si="27"/>
        <v>-141.78943255472845</v>
      </c>
      <c r="AR46">
        <f t="shared" si="27"/>
        <v>-141.79182773588423</v>
      </c>
      <c r="AS46">
        <f t="shared" si="27"/>
        <v>-7.5643768207464426</v>
      </c>
      <c r="AT46">
        <f t="shared" si="27"/>
        <v>-7.6356579273506977</v>
      </c>
      <c r="AU46">
        <f t="shared" si="23"/>
        <v>-156.99186248398135</v>
      </c>
      <c r="AW46">
        <v>43</v>
      </c>
      <c r="AX46">
        <f>IF(Z46&gt;0, (R46*SUMPRODUCT(K46:$K$98, X46:$X$98)-K46*$AZ$3)/Z46, 0)</f>
        <v>-1059590.5289618406</v>
      </c>
    </row>
    <row r="47" spans="5:50" x14ac:dyDescent="0.25">
      <c r="E47">
        <v>2047</v>
      </c>
      <c r="F47" s="5">
        <v>3.5571999999999999E-2</v>
      </c>
      <c r="G47" s="5"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1.7470339486017828E-2</v>
      </c>
      <c r="L47" s="2">
        <v>44</v>
      </c>
      <c r="M47" s="6">
        <v>0.42896583300000002</v>
      </c>
      <c r="Q47" s="4">
        <f t="shared" si="21"/>
        <v>25</v>
      </c>
      <c r="R47">
        <f t="shared" si="0"/>
        <v>2000000</v>
      </c>
      <c r="S47">
        <f t="shared" si="1"/>
        <v>-1726606.6359841081</v>
      </c>
      <c r="U47">
        <f t="shared" si="13"/>
        <v>0.42896583300000002</v>
      </c>
      <c r="V47">
        <f t="shared" si="14"/>
        <v>0.01</v>
      </c>
      <c r="W47">
        <f t="shared" si="15"/>
        <v>4.8964236902064489E-3</v>
      </c>
      <c r="X47">
        <f t="shared" si="16"/>
        <v>2.1003984669903434E-3</v>
      </c>
      <c r="Y47">
        <f t="shared" si="17"/>
        <v>4.8964236902064488E-5</v>
      </c>
      <c r="Z47">
        <f t="shared" si="18"/>
        <v>2.7470609863140408E-3</v>
      </c>
      <c r="AB47">
        <f t="shared" si="19"/>
        <v>-5188.2041679271388</v>
      </c>
      <c r="AC47">
        <f t="shared" si="2"/>
        <v>-4743.0937284228721</v>
      </c>
      <c r="AE47">
        <f t="shared" si="3"/>
        <v>0</v>
      </c>
      <c r="AF47">
        <f t="shared" si="24"/>
        <v>0</v>
      </c>
      <c r="AG47">
        <f t="shared" si="24"/>
        <v>-6.8676524657851026E-2</v>
      </c>
      <c r="AH47">
        <f t="shared" si="5"/>
        <v>-4200.7969339806868</v>
      </c>
      <c r="AI47">
        <f t="shared" si="25"/>
        <v>-4200.8656105053451</v>
      </c>
      <c r="AJ47">
        <f t="shared" si="7"/>
        <v>-445.11043950426665</v>
      </c>
      <c r="AK47">
        <f t="shared" si="22"/>
        <v>-363.17429175489974</v>
      </c>
      <c r="AL47">
        <f t="shared" si="26"/>
        <v>-5009.1503417645117</v>
      </c>
      <c r="AN47">
        <f t="shared" si="27"/>
        <v>0</v>
      </c>
      <c r="AO47">
        <f t="shared" si="27"/>
        <v>0</v>
      </c>
      <c r="AP47">
        <f t="shared" si="27"/>
        <v>-1.1998022004925319E-3</v>
      </c>
      <c r="AQ47">
        <f t="shared" si="27"/>
        <v>-73.389348548465421</v>
      </c>
      <c r="AR47">
        <f t="shared" si="27"/>
        <v>-73.390548350665924</v>
      </c>
      <c r="AS47">
        <f t="shared" si="27"/>
        <v>-7.7762304869101397</v>
      </c>
      <c r="AT47">
        <f t="shared" si="27"/>
        <v>-6.3447781695521837</v>
      </c>
      <c r="AU47">
        <f t="shared" si="23"/>
        <v>-87.511557007128246</v>
      </c>
      <c r="AW47">
        <v>44</v>
      </c>
      <c r="AX47">
        <f>IF(Z47&gt;0, (R47*SUMPRODUCT(K47:$K$98, X47:$X$98)-K47*$AZ$3)/Z47, 0)</f>
        <v>-1726606.6359841081</v>
      </c>
    </row>
    <row r="48" spans="5:50" x14ac:dyDescent="0.25">
      <c r="E48">
        <v>2048</v>
      </c>
      <c r="F48" s="5">
        <v>3.5571999999999999E-2</v>
      </c>
      <c r="G48" s="5"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1.5598517398230203E-2</v>
      </c>
      <c r="L48" s="2">
        <v>45</v>
      </c>
      <c r="M48" s="6">
        <v>0.43771532000000002</v>
      </c>
      <c r="Q48" s="4">
        <f t="shared" si="21"/>
        <v>25</v>
      </c>
      <c r="R48">
        <f t="shared" si="0"/>
        <v>2000000</v>
      </c>
      <c r="S48">
        <f t="shared" si="1"/>
        <v>-2829277.1949976538</v>
      </c>
      <c r="U48">
        <f t="shared" si="13"/>
        <v>0.43771532000000002</v>
      </c>
      <c r="V48">
        <f t="shared" si="14"/>
        <v>0.01</v>
      </c>
      <c r="W48">
        <f t="shared" si="15"/>
        <v>2.7470609863140408E-3</v>
      </c>
      <c r="X48">
        <f t="shared" si="16"/>
        <v>1.202430678683966E-3</v>
      </c>
      <c r="Y48">
        <f t="shared" si="17"/>
        <v>2.7470609863140409E-5</v>
      </c>
      <c r="Z48">
        <f t="shared" si="18"/>
        <v>1.5171596977669344E-3</v>
      </c>
      <c r="AB48">
        <f t="shared" si="19"/>
        <v>-4743.0937284228721</v>
      </c>
      <c r="AC48">
        <f t="shared" si="2"/>
        <v>-4292.4653340615205</v>
      </c>
      <c r="AE48">
        <f t="shared" si="3"/>
        <v>0</v>
      </c>
      <c r="AF48">
        <f t="shared" si="24"/>
        <v>0</v>
      </c>
      <c r="AG48">
        <f t="shared" si="24"/>
        <v>-3.7928992444173359E-2</v>
      </c>
      <c r="AH48">
        <f t="shared" si="5"/>
        <v>-2404.8613573679322</v>
      </c>
      <c r="AI48">
        <f t="shared" si="25"/>
        <v>-2404.8992863603762</v>
      </c>
      <c r="AJ48">
        <f t="shared" si="7"/>
        <v>-450.62839436135164</v>
      </c>
      <c r="AK48">
        <f t="shared" si="22"/>
        <v>-332.01656098960109</v>
      </c>
      <c r="AL48">
        <f t="shared" si="26"/>
        <v>-3187.5442417113291</v>
      </c>
      <c r="AN48">
        <f t="shared" si="27"/>
        <v>0</v>
      </c>
      <c r="AO48">
        <f t="shared" si="27"/>
        <v>0</v>
      </c>
      <c r="AP48">
        <f t="shared" si="27"/>
        <v>-5.9163604853778012E-4</v>
      </c>
      <c r="AQ48">
        <f t="shared" si="27"/>
        <v>-37.512271723235195</v>
      </c>
      <c r="AR48">
        <f t="shared" si="27"/>
        <v>-37.512863359283728</v>
      </c>
      <c r="AS48">
        <f t="shared" si="27"/>
        <v>-7.0291348495820847</v>
      </c>
      <c r="AT48">
        <f t="shared" si="27"/>
        <v>-5.1789661030968519</v>
      </c>
      <c r="AU48">
        <f t="shared" si="23"/>
        <v>-49.720964311962668</v>
      </c>
      <c r="AW48">
        <v>45</v>
      </c>
      <c r="AX48">
        <f>IF(Z48&gt;0, (R48*SUMPRODUCT(K48:$K$98, X48:$X$98)-K48*$AZ$3)/Z48, 0)</f>
        <v>-2829277.1949976538</v>
      </c>
    </row>
    <row r="49" spans="5:50" x14ac:dyDescent="0.25">
      <c r="E49">
        <v>2049</v>
      </c>
      <c r="F49" s="5">
        <v>3.5571999999999999E-2</v>
      </c>
      <c r="G49" s="5"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1.3927247676991251E-2</v>
      </c>
      <c r="L49" s="2">
        <v>46</v>
      </c>
      <c r="M49" s="6">
        <v>0.44739131599999998</v>
      </c>
      <c r="Q49" s="4">
        <f t="shared" si="21"/>
        <v>25</v>
      </c>
      <c r="R49">
        <f t="shared" si="0"/>
        <v>2000000</v>
      </c>
      <c r="S49">
        <f t="shared" si="1"/>
        <v>-4691438.167821141</v>
      </c>
      <c r="U49">
        <f t="shared" si="13"/>
        <v>0.44739131599999998</v>
      </c>
      <c r="V49">
        <f t="shared" si="14"/>
        <v>0.01</v>
      </c>
      <c r="W49">
        <f t="shared" si="15"/>
        <v>1.5171596977669344E-3</v>
      </c>
      <c r="X49">
        <f t="shared" si="16"/>
        <v>6.7876407376611105E-4</v>
      </c>
      <c r="Y49">
        <f t="shared" si="17"/>
        <v>1.5171596977669344E-5</v>
      </c>
      <c r="Z49">
        <f t="shared" si="18"/>
        <v>8.2322402702315401E-4</v>
      </c>
      <c r="AB49">
        <f t="shared" si="19"/>
        <v>-4292.4653340615205</v>
      </c>
      <c r="AC49">
        <f t="shared" si="2"/>
        <v>-3862.1046210438471</v>
      </c>
      <c r="AE49">
        <f t="shared" si="3"/>
        <v>0</v>
      </c>
      <c r="AF49">
        <f t="shared" si="24"/>
        <v>0</v>
      </c>
      <c r="AG49">
        <f t="shared" si="24"/>
        <v>-2.0580600675578851E-2</v>
      </c>
      <c r="AH49">
        <f t="shared" si="5"/>
        <v>-1357.5281475322222</v>
      </c>
      <c r="AI49">
        <f t="shared" si="25"/>
        <v>-1357.5487281328978</v>
      </c>
      <c r="AJ49">
        <f t="shared" si="7"/>
        <v>-430.36071301767333</v>
      </c>
      <c r="AK49">
        <f t="shared" si="22"/>
        <v>-300.47257338430649</v>
      </c>
      <c r="AL49">
        <f t="shared" si="26"/>
        <v>-2088.3820145348777</v>
      </c>
      <c r="AN49">
        <f t="shared" si="27"/>
        <v>0</v>
      </c>
      <c r="AO49">
        <f t="shared" si="27"/>
        <v>0</v>
      </c>
      <c r="AP49">
        <f t="shared" si="27"/>
        <v>-2.8663112295004015E-4</v>
      </c>
      <c r="AQ49">
        <f t="shared" si="27"/>
        <v>-18.906630739168378</v>
      </c>
      <c r="AR49">
        <f t="shared" si="27"/>
        <v>-18.906917370291328</v>
      </c>
      <c r="AS49">
        <f t="shared" si="27"/>
        <v>-5.9937402406436897</v>
      </c>
      <c r="AT49">
        <f t="shared" si="27"/>
        <v>-4.1847559496661662</v>
      </c>
      <c r="AU49">
        <f t="shared" si="23"/>
        <v>-29.085413560601186</v>
      </c>
      <c r="AW49">
        <v>46</v>
      </c>
      <c r="AX49">
        <f>IF(Z49&gt;0, (R49*SUMPRODUCT(K49:$K$98, X49:$X$98)-K49*$AZ$3)/Z49, 0)</f>
        <v>-4691438.167821141</v>
      </c>
    </row>
    <row r="50" spans="5:50" x14ac:dyDescent="0.25">
      <c r="E50">
        <v>2050</v>
      </c>
      <c r="F50" s="5">
        <v>3.5571999999999999E-2</v>
      </c>
      <c r="G50" s="5"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1.2435042568742187E-2</v>
      </c>
      <c r="L50" s="2">
        <v>47</v>
      </c>
      <c r="M50" s="6">
        <v>0.457001349</v>
      </c>
      <c r="Q50" s="4">
        <f t="shared" si="21"/>
        <v>25</v>
      </c>
      <c r="R50">
        <f t="shared" si="0"/>
        <v>2000000</v>
      </c>
      <c r="S50">
        <f t="shared" si="1"/>
        <v>-7892996.1690650163</v>
      </c>
      <c r="U50">
        <f t="shared" si="13"/>
        <v>0.457001349</v>
      </c>
      <c r="V50">
        <f t="shared" si="14"/>
        <v>0.01</v>
      </c>
      <c r="W50">
        <f t="shared" si="15"/>
        <v>8.2322402702315401E-4</v>
      </c>
      <c r="X50">
        <f t="shared" si="16"/>
        <v>3.7621449087879382E-4</v>
      </c>
      <c r="Y50">
        <f t="shared" si="17"/>
        <v>8.2322402702315402E-6</v>
      </c>
      <c r="Z50">
        <f t="shared" si="18"/>
        <v>4.3877729587412864E-4</v>
      </c>
      <c r="AB50">
        <f t="shared" si="19"/>
        <v>-3862.1046210438471</v>
      </c>
      <c r="AC50">
        <f t="shared" si="2"/>
        <v>-3463.2675154072044</v>
      </c>
      <c r="AE50">
        <f t="shared" si="3"/>
        <v>0</v>
      </c>
      <c r="AF50">
        <f t="shared" si="24"/>
        <v>0</v>
      </c>
      <c r="AG50">
        <f t="shared" si="24"/>
        <v>-1.0969432396853216E-2</v>
      </c>
      <c r="AH50">
        <f t="shared" si="5"/>
        <v>-752.42898175758762</v>
      </c>
      <c r="AI50">
        <f t="shared" si="25"/>
        <v>-752.43995118998453</v>
      </c>
      <c r="AJ50">
        <f t="shared" si="7"/>
        <v>-398.83710563664272</v>
      </c>
      <c r="AK50">
        <f t="shared" si="22"/>
        <v>-270.34732347306931</v>
      </c>
      <c r="AL50">
        <f t="shared" si="26"/>
        <v>-1421.6243802996967</v>
      </c>
      <c r="AN50">
        <f t="shared" si="27"/>
        <v>0</v>
      </c>
      <c r="AO50">
        <f t="shared" si="27"/>
        <v>0</v>
      </c>
      <c r="AP50">
        <f t="shared" si="27"/>
        <v>-1.364053588098094E-4</v>
      </c>
      <c r="AQ50">
        <f t="shared" si="27"/>
        <v>-9.35648641811094</v>
      </c>
      <c r="AR50">
        <f t="shared" si="27"/>
        <v>-9.3566228234697508</v>
      </c>
      <c r="AS50">
        <f t="shared" si="27"/>
        <v>-4.959556386585577</v>
      </c>
      <c r="AT50">
        <f t="shared" si="27"/>
        <v>-3.3617804757331307</v>
      </c>
      <c r="AU50">
        <f t="shared" si="23"/>
        <v>-17.677959685788462</v>
      </c>
      <c r="AW50">
        <v>47</v>
      </c>
      <c r="AX50">
        <f>IF(Z50&gt;0, (R50*SUMPRODUCT(K50:$K$98, X50:$X$98)-K50*$AZ$3)/Z50, 0)</f>
        <v>-7892996.1690650163</v>
      </c>
    </row>
    <row r="51" spans="5:50" x14ac:dyDescent="0.25">
      <c r="E51">
        <v>2051</v>
      </c>
      <c r="F51" s="5">
        <v>3.5571999999999999E-2</v>
      </c>
      <c r="G51" s="5"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1.1102716579234095E-2</v>
      </c>
      <c r="L51" s="2">
        <v>48</v>
      </c>
      <c r="M51" s="6">
        <v>0.46737994300000002</v>
      </c>
      <c r="Q51" s="4">
        <f t="shared" si="21"/>
        <v>25</v>
      </c>
      <c r="R51">
        <f t="shared" si="0"/>
        <v>2000000</v>
      </c>
      <c r="S51">
        <f t="shared" si="1"/>
        <v>-13517016.049736448</v>
      </c>
      <c r="U51">
        <f t="shared" si="13"/>
        <v>0.46737994300000002</v>
      </c>
      <c r="V51">
        <f t="shared" si="14"/>
        <v>0.01</v>
      </c>
      <c r="W51">
        <f t="shared" si="15"/>
        <v>4.3877729587412864E-4</v>
      </c>
      <c r="X51">
        <f t="shared" si="16"/>
        <v>2.050757075353444E-4</v>
      </c>
      <c r="Y51">
        <f t="shared" si="17"/>
        <v>4.3877729587412869E-6</v>
      </c>
      <c r="Z51">
        <f t="shared" si="18"/>
        <v>2.2931381538004295E-4</v>
      </c>
      <c r="AB51">
        <f t="shared" si="19"/>
        <v>-3463.2675154072044</v>
      </c>
      <c r="AC51">
        <f t="shared" si="2"/>
        <v>-3099.6385229183411</v>
      </c>
      <c r="AE51">
        <f t="shared" si="3"/>
        <v>0</v>
      </c>
      <c r="AF51">
        <f t="shared" si="24"/>
        <v>0</v>
      </c>
      <c r="AG51">
        <f t="shared" si="24"/>
        <v>-5.7328453845010736E-3</v>
      </c>
      <c r="AH51">
        <f t="shared" si="5"/>
        <v>-410.15141507068881</v>
      </c>
      <c r="AI51">
        <f t="shared" si="25"/>
        <v>-410.15714791607331</v>
      </c>
      <c r="AJ51">
        <f t="shared" si="7"/>
        <v>-363.62899248886333</v>
      </c>
      <c r="AK51">
        <f t="shared" si="22"/>
        <v>-242.42872607850433</v>
      </c>
      <c r="AL51">
        <f t="shared" si="26"/>
        <v>-1016.214866483441</v>
      </c>
      <c r="AN51">
        <f t="shared" si="27"/>
        <v>0</v>
      </c>
      <c r="AO51">
        <f t="shared" si="27"/>
        <v>0</v>
      </c>
      <c r="AP51">
        <f t="shared" si="27"/>
        <v>-6.3650157496685726E-5</v>
      </c>
      <c r="AQ51">
        <f t="shared" si="27"/>
        <v>-4.553794916101662</v>
      </c>
      <c r="AR51">
        <f t="shared" si="27"/>
        <v>-4.5538585662591586</v>
      </c>
      <c r="AS51">
        <f t="shared" si="27"/>
        <v>-4.0372696435962929</v>
      </c>
      <c r="AT51">
        <f t="shared" si="27"/>
        <v>-2.6916174363144112</v>
      </c>
      <c r="AU51">
        <f t="shared" si="23"/>
        <v>-11.282745646169863</v>
      </c>
      <c r="AW51">
        <v>48</v>
      </c>
      <c r="AX51">
        <f>IF(Z51&gt;0, (R51*SUMPRODUCT(K51:$K$98, X51:$X$98)-K51*$AZ$3)/Z51, 0)</f>
        <v>-13517016.049736448</v>
      </c>
    </row>
    <row r="52" spans="5:50" x14ac:dyDescent="0.25">
      <c r="E52">
        <v>2052</v>
      </c>
      <c r="F52" s="5">
        <v>3.5571999999999999E-2</v>
      </c>
      <c r="G52" s="5"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9.9131398028875842E-3</v>
      </c>
      <c r="L52" s="2">
        <v>49</v>
      </c>
      <c r="M52" s="6">
        <v>0.47825477199999999</v>
      </c>
      <c r="Q52" s="4">
        <f t="shared" si="21"/>
        <v>25</v>
      </c>
      <c r="R52">
        <f t="shared" si="0"/>
        <v>2000000</v>
      </c>
      <c r="S52">
        <f t="shared" si="1"/>
        <v>-23614517.663564671</v>
      </c>
      <c r="U52">
        <f t="shared" si="13"/>
        <v>0.47825477199999999</v>
      </c>
      <c r="V52">
        <f t="shared" si="14"/>
        <v>0.01</v>
      </c>
      <c r="W52">
        <f t="shared" si="15"/>
        <v>2.2931381538004295E-4</v>
      </c>
      <c r="X52">
        <f t="shared" si="16"/>
        <v>1.0967042649103254E-4</v>
      </c>
      <c r="Y52">
        <f t="shared" si="17"/>
        <v>2.2931381538004295E-6</v>
      </c>
      <c r="Z52">
        <f t="shared" si="18"/>
        <v>1.1735025073520999E-4</v>
      </c>
      <c r="AB52">
        <f t="shared" si="19"/>
        <v>-3099.6385229183411</v>
      </c>
      <c r="AC52">
        <f t="shared" si="2"/>
        <v>-2771.1695688103591</v>
      </c>
      <c r="AE52">
        <f t="shared" si="3"/>
        <v>0</v>
      </c>
      <c r="AF52">
        <f t="shared" si="24"/>
        <v>0</v>
      </c>
      <c r="AG52">
        <f t="shared" si="24"/>
        <v>-2.9337562683802495E-3</v>
      </c>
      <c r="AH52">
        <f t="shared" si="5"/>
        <v>-219.34085298206509</v>
      </c>
      <c r="AI52">
        <f t="shared" si="25"/>
        <v>-219.34378673833348</v>
      </c>
      <c r="AJ52">
        <f t="shared" si="7"/>
        <v>-328.46895410798197</v>
      </c>
      <c r="AK52">
        <f t="shared" si="22"/>
        <v>-216.97469660428391</v>
      </c>
      <c r="AL52">
        <f t="shared" si="26"/>
        <v>-764.78743745059933</v>
      </c>
      <c r="AN52">
        <f t="shared" si="27"/>
        <v>0</v>
      </c>
      <c r="AO52">
        <f t="shared" si="27"/>
        <v>0</v>
      </c>
      <c r="AP52">
        <f t="shared" si="27"/>
        <v>-2.90827360360512E-5</v>
      </c>
      <c r="AQ52">
        <f t="shared" si="27"/>
        <v>-2.1743565400958231</v>
      </c>
      <c r="AR52">
        <f t="shared" si="27"/>
        <v>-2.1743856228318594</v>
      </c>
      <c r="AS52">
        <f t="shared" si="27"/>
        <v>-3.2561586629806913</v>
      </c>
      <c r="AT52">
        <f t="shared" si="27"/>
        <v>-2.1509005011273845</v>
      </c>
      <c r="AU52">
        <f t="shared" si="23"/>
        <v>-7.5814447869399348</v>
      </c>
      <c r="AW52">
        <v>49</v>
      </c>
      <c r="AX52">
        <f>IF(Z52&gt;0, (R52*SUMPRODUCT(K52:$K$98, X52:$X$98)-K52*$AZ$3)/Z52, 0)</f>
        <v>-23614517.663564671</v>
      </c>
    </row>
    <row r="53" spans="5:50" x14ac:dyDescent="0.25">
      <c r="E53">
        <v>2053</v>
      </c>
      <c r="F53" s="5">
        <v>3.5571999999999999E-2</v>
      </c>
      <c r="G53" s="5"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8.8510176811496272E-3</v>
      </c>
      <c r="L53" s="2">
        <v>50</v>
      </c>
      <c r="M53" s="6">
        <v>0.48949088600000001</v>
      </c>
      <c r="Q53" s="4">
        <f t="shared" si="21"/>
        <v>25</v>
      </c>
      <c r="R53">
        <f t="shared" si="0"/>
        <v>2000000</v>
      </c>
      <c r="S53">
        <f t="shared" si="1"/>
        <v>-42155574.434303664</v>
      </c>
      <c r="U53">
        <f t="shared" si="13"/>
        <v>0.48949088600000001</v>
      </c>
      <c r="V53">
        <f t="shared" si="14"/>
        <v>0.01</v>
      </c>
      <c r="W53">
        <f t="shared" si="15"/>
        <v>1.1735025073520999E-4</v>
      </c>
      <c r="X53">
        <f t="shared" si="16"/>
        <v>5.744187820470009E-5</v>
      </c>
      <c r="Y53">
        <f t="shared" si="17"/>
        <v>1.1735025073520999E-6</v>
      </c>
      <c r="Z53">
        <f t="shared" si="18"/>
        <v>5.8734870023157796E-5</v>
      </c>
      <c r="AB53">
        <f t="shared" si="19"/>
        <v>-2771.1695688103591</v>
      </c>
      <c r="AC53">
        <f t="shared" si="2"/>
        <v>-2476.0021851503793</v>
      </c>
      <c r="AE53">
        <f t="shared" si="3"/>
        <v>0</v>
      </c>
      <c r="AF53">
        <f t="shared" si="24"/>
        <v>0</v>
      </c>
      <c r="AG53">
        <f t="shared" si="24"/>
        <v>-1.4683717505789449E-3</v>
      </c>
      <c r="AH53">
        <f t="shared" si="5"/>
        <v>-114.88375640940018</v>
      </c>
      <c r="AI53">
        <f t="shared" si="25"/>
        <v>-114.88522478115075</v>
      </c>
      <c r="AJ53">
        <f t="shared" si="7"/>
        <v>-295.16738365997981</v>
      </c>
      <c r="AK53">
        <f t="shared" si="22"/>
        <v>-193.98186981672515</v>
      </c>
      <c r="AL53">
        <f t="shared" si="26"/>
        <v>-604.03447825785577</v>
      </c>
      <c r="AN53">
        <f t="shared" si="27"/>
        <v>0</v>
      </c>
      <c r="AO53">
        <f t="shared" si="27"/>
        <v>0</v>
      </c>
      <c r="AP53">
        <f t="shared" si="27"/>
        <v>-1.2996584326874871E-5</v>
      </c>
      <c r="AQ53">
        <f t="shared" si="27"/>
        <v>-1.0168381592564877</v>
      </c>
      <c r="AR53">
        <f t="shared" si="27"/>
        <v>-1.0168511558408146</v>
      </c>
      <c r="AS53">
        <f t="shared" si="27"/>
        <v>-2.6125317316731569</v>
      </c>
      <c r="AT53">
        <f t="shared" si="27"/>
        <v>-1.7169369595702995</v>
      </c>
      <c r="AU53">
        <f t="shared" si="23"/>
        <v>-5.3463198470842714</v>
      </c>
      <c r="AW53">
        <v>50</v>
      </c>
      <c r="AX53">
        <f>IF(Z53&gt;0, (R53*SUMPRODUCT(K53:$K$98, X53:$X$98)-K53*$AZ$3)/Z53, 0)</f>
        <v>-42155574.434303664</v>
      </c>
    </row>
    <row r="54" spans="5:50" x14ac:dyDescent="0.25">
      <c r="E54">
        <v>2054</v>
      </c>
      <c r="F54" s="5">
        <v>3.5571999999999999E-2</v>
      </c>
      <c r="G54" s="5"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7.9026943581693102E-3</v>
      </c>
      <c r="L54" s="2">
        <v>51</v>
      </c>
      <c r="M54" s="6">
        <v>0.50154699899999999</v>
      </c>
      <c r="Q54" s="4">
        <f t="shared" si="21"/>
        <v>25</v>
      </c>
      <c r="R54">
        <f t="shared" si="0"/>
        <v>2000000</v>
      </c>
      <c r="S54">
        <f t="shared" si="1"/>
        <v>-77085924.778903097</v>
      </c>
      <c r="U54">
        <f t="shared" si="13"/>
        <v>0.50154699899999999</v>
      </c>
      <c r="V54">
        <f t="shared" si="14"/>
        <v>0.01</v>
      </c>
      <c r="W54">
        <f t="shared" si="15"/>
        <v>5.8734870023157796E-5</v>
      </c>
      <c r="X54">
        <f t="shared" si="16"/>
        <v>2.9458297796769854E-5</v>
      </c>
      <c r="Y54">
        <f t="shared" si="17"/>
        <v>5.8734870023157798E-7</v>
      </c>
      <c r="Z54">
        <f t="shared" si="18"/>
        <v>2.8689223526156365E-5</v>
      </c>
      <c r="AB54">
        <f t="shared" si="19"/>
        <v>-2476.0021851503793</v>
      </c>
      <c r="AC54">
        <f t="shared" si="2"/>
        <v>-2211.5353267024266</v>
      </c>
      <c r="AE54">
        <f t="shared" si="3"/>
        <v>0</v>
      </c>
      <c r="AF54">
        <f t="shared" si="24"/>
        <v>0</v>
      </c>
      <c r="AG54">
        <f t="shared" si="24"/>
        <v>-7.1723058815390916E-4</v>
      </c>
      <c r="AH54">
        <f t="shared" si="5"/>
        <v>-58.916595593539704</v>
      </c>
      <c r="AI54">
        <f t="shared" si="25"/>
        <v>-58.917312824127855</v>
      </c>
      <c r="AJ54">
        <f t="shared" si="7"/>
        <v>-264.46685844795275</v>
      </c>
      <c r="AK54">
        <f t="shared" si="22"/>
        <v>-173.32015296052657</v>
      </c>
      <c r="AL54">
        <f t="shared" si="26"/>
        <v>-496.70432423260718</v>
      </c>
      <c r="AN54">
        <f t="shared" si="27"/>
        <v>0</v>
      </c>
      <c r="AO54">
        <f t="shared" si="27"/>
        <v>0</v>
      </c>
      <c r="AP54">
        <f t="shared" si="27"/>
        <v>-5.6680541225103537E-6</v>
      </c>
      <c r="AQ54">
        <f t="shared" si="27"/>
        <v>-0.46559984759960904</v>
      </c>
      <c r="AR54">
        <f t="shared" si="27"/>
        <v>-0.46560551565373154</v>
      </c>
      <c r="AS54">
        <f t="shared" si="27"/>
        <v>-2.0900007501793976</v>
      </c>
      <c r="AT54">
        <f t="shared" si="27"/>
        <v>-1.3696961949581952</v>
      </c>
      <c r="AU54">
        <f t="shared" si="23"/>
        <v>-3.9253024607913245</v>
      </c>
      <c r="AW54">
        <v>51</v>
      </c>
      <c r="AX54">
        <f>IF(Z54&gt;0, (R54*SUMPRODUCT(K54:$K$98, X54:$X$98)-K54*$AZ$3)/Z54, 0)</f>
        <v>-77085924.778903097</v>
      </c>
    </row>
    <row r="55" spans="5:50" x14ac:dyDescent="0.25">
      <c r="E55">
        <v>2055</v>
      </c>
      <c r="F55" s="5">
        <v>3.5571999999999999E-2</v>
      </c>
      <c r="G55" s="5"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7.0559771055083119E-3</v>
      </c>
      <c r="L55" s="2">
        <v>52</v>
      </c>
      <c r="M55" s="6">
        <v>0.51394563599999998</v>
      </c>
      <c r="Q55" s="4">
        <f t="shared" si="21"/>
        <v>25</v>
      </c>
      <c r="R55">
        <f t="shared" si="0"/>
        <v>2000000</v>
      </c>
      <c r="S55">
        <f t="shared" si="1"/>
        <v>-144605023.20921576</v>
      </c>
      <c r="U55">
        <f t="shared" si="13"/>
        <v>0.51394563599999998</v>
      </c>
      <c r="V55">
        <f t="shared" si="14"/>
        <v>0.01</v>
      </c>
      <c r="W55">
        <f t="shared" si="15"/>
        <v>2.8689223526156365E-5</v>
      </c>
      <c r="X55">
        <f t="shared" si="16"/>
        <v>1.4744701231496595E-5</v>
      </c>
      <c r="Y55">
        <f t="shared" si="17"/>
        <v>2.8689223526156367E-7</v>
      </c>
      <c r="Z55">
        <f t="shared" si="18"/>
        <v>1.3657630059398206E-5</v>
      </c>
      <c r="AB55">
        <f t="shared" si="19"/>
        <v>-2211.5353267024266</v>
      </c>
      <c r="AC55">
        <f t="shared" si="2"/>
        <v>-1974.9619117221603</v>
      </c>
      <c r="AE55">
        <f t="shared" si="3"/>
        <v>0</v>
      </c>
      <c r="AF55">
        <f t="shared" si="24"/>
        <v>0</v>
      </c>
      <c r="AG55">
        <f t="shared" si="24"/>
        <v>-3.4144075148495514E-4</v>
      </c>
      <c r="AH55">
        <f t="shared" si="5"/>
        <v>-29.489402462993191</v>
      </c>
      <c r="AI55">
        <f t="shared" si="25"/>
        <v>-29.489743903744674</v>
      </c>
      <c r="AJ55">
        <f t="shared" si="7"/>
        <v>-236.57341498026631</v>
      </c>
      <c r="AK55">
        <f t="shared" si="22"/>
        <v>-154.80747286916989</v>
      </c>
      <c r="AL55">
        <f t="shared" si="26"/>
        <v>-420.87063175318087</v>
      </c>
      <c r="AN55">
        <f t="shared" si="27"/>
        <v>0</v>
      </c>
      <c r="AO55">
        <f t="shared" si="27"/>
        <v>0</v>
      </c>
      <c r="AP55">
        <f t="shared" si="27"/>
        <v>-2.4091981253653965E-6</v>
      </c>
      <c r="AQ55">
        <f t="shared" si="27"/>
        <v>-0.20807654863400038</v>
      </c>
      <c r="AR55">
        <f t="shared" si="27"/>
        <v>-0.20807895783212574</v>
      </c>
      <c r="AS55">
        <f t="shared" si="27"/>
        <v>-1.6692565998726763</v>
      </c>
      <c r="AT55">
        <f t="shared" si="27"/>
        <v>-1.0923179843264619</v>
      </c>
      <c r="AU55">
        <f t="shared" si="23"/>
        <v>-2.969653542031264</v>
      </c>
      <c r="AW55">
        <v>52</v>
      </c>
      <c r="AX55">
        <f>IF(Z55&gt;0, (R55*SUMPRODUCT(K55:$K$98, X55:$X$98)-K55*$AZ$3)/Z55, 0)</f>
        <v>-144605023.20921576</v>
      </c>
    </row>
    <row r="56" spans="5:50" x14ac:dyDescent="0.25">
      <c r="E56">
        <v>2056</v>
      </c>
      <c r="F56" s="5">
        <v>3.5571999999999999E-2</v>
      </c>
      <c r="G56" s="5"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6.2999795584895634E-3</v>
      </c>
      <c r="L56" s="2">
        <v>53</v>
      </c>
      <c r="M56" s="6">
        <v>0.52707773400000002</v>
      </c>
      <c r="Q56" s="4">
        <f t="shared" si="21"/>
        <v>25</v>
      </c>
      <c r="R56">
        <f t="shared" si="0"/>
        <v>2000000</v>
      </c>
      <c r="S56">
        <f t="shared" si="1"/>
        <v>-278932389.24215353</v>
      </c>
      <c r="U56">
        <f t="shared" si="13"/>
        <v>0.52707773400000002</v>
      </c>
      <c r="V56">
        <f t="shared" si="14"/>
        <v>0.01</v>
      </c>
      <c r="W56">
        <f t="shared" si="15"/>
        <v>1.3657630059398206E-5</v>
      </c>
      <c r="X56">
        <f t="shared" si="16"/>
        <v>7.1986327035178918E-6</v>
      </c>
      <c r="Y56">
        <f t="shared" si="17"/>
        <v>1.3657630059398206E-7</v>
      </c>
      <c r="Z56">
        <f t="shared" si="18"/>
        <v>6.3224210552863315E-6</v>
      </c>
      <c r="AB56">
        <f t="shared" si="19"/>
        <v>-1974.9619117221603</v>
      </c>
      <c r="AC56">
        <f t="shared" si="2"/>
        <v>-1763.5280107459141</v>
      </c>
      <c r="AE56">
        <f t="shared" si="3"/>
        <v>0</v>
      </c>
      <c r="AF56">
        <f t="shared" si="24"/>
        <v>0</v>
      </c>
      <c r="AG56">
        <f t="shared" si="24"/>
        <v>-1.5806052638215828E-4</v>
      </c>
      <c r="AH56">
        <f t="shared" si="5"/>
        <v>-14.397265407035784</v>
      </c>
      <c r="AI56">
        <f t="shared" si="25"/>
        <v>-14.397423467562167</v>
      </c>
      <c r="AJ56">
        <f t="shared" si="7"/>
        <v>-211.43390097624615</v>
      </c>
      <c r="AK56">
        <f t="shared" si="22"/>
        <v>-138.24733382055123</v>
      </c>
      <c r="AL56">
        <f t="shared" si="26"/>
        <v>-364.07865826435955</v>
      </c>
      <c r="AN56">
        <f t="shared" si="27"/>
        <v>0</v>
      </c>
      <c r="AO56">
        <f t="shared" si="27"/>
        <v>0</v>
      </c>
      <c r="AP56">
        <f t="shared" si="27"/>
        <v>-9.9577808521169754E-7</v>
      </c>
      <c r="AQ56">
        <f t="shared" si="27"/>
        <v>-9.0702477762474365E-2</v>
      </c>
      <c r="AR56">
        <f t="shared" si="27"/>
        <v>-9.0703473540559576E-2</v>
      </c>
      <c r="AS56">
        <f t="shared" si="27"/>
        <v>-1.3320292541220573</v>
      </c>
      <c r="AT56">
        <f t="shared" si="27"/>
        <v>-0.87095537708515569</v>
      </c>
      <c r="AU56">
        <f t="shared" si="23"/>
        <v>-2.2936881047477726</v>
      </c>
      <c r="AW56">
        <v>53</v>
      </c>
      <c r="AX56">
        <f>IF(Z56&gt;0, (R56*SUMPRODUCT(K56:$K$98, X56:$X$98)-K56*$AZ$3)/Z56, 0)</f>
        <v>-278932389.24215353</v>
      </c>
    </row>
    <row r="57" spans="5:50" x14ac:dyDescent="0.25">
      <c r="E57">
        <v>2057</v>
      </c>
      <c r="F57" s="5">
        <v>3.5571999999999999E-2</v>
      </c>
      <c r="G57" s="5"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5.6249817486513955E-3</v>
      </c>
      <c r="L57" s="2">
        <v>54</v>
      </c>
      <c r="M57" s="6">
        <v>0.54097960300000003</v>
      </c>
      <c r="Q57" s="4">
        <f t="shared" si="21"/>
        <v>25</v>
      </c>
      <c r="R57">
        <f t="shared" si="0"/>
        <v>2000000</v>
      </c>
      <c r="S57">
        <f t="shared" si="1"/>
        <v>-554670778.73573875</v>
      </c>
      <c r="U57">
        <f t="shared" si="13"/>
        <v>0.54097960300000003</v>
      </c>
      <c r="V57">
        <f t="shared" si="14"/>
        <v>0.01</v>
      </c>
      <c r="W57">
        <f t="shared" si="15"/>
        <v>6.3224210552863315E-6</v>
      </c>
      <c r="X57">
        <f t="shared" si="16"/>
        <v>3.4203008324876408E-6</v>
      </c>
      <c r="Y57">
        <f t="shared" si="17"/>
        <v>6.322421055286332E-8</v>
      </c>
      <c r="Z57">
        <f t="shared" si="18"/>
        <v>2.8388960122458271E-6</v>
      </c>
      <c r="AB57">
        <f t="shared" si="19"/>
        <v>-1763.5280107459141</v>
      </c>
      <c r="AC57">
        <f t="shared" si="2"/>
        <v>-1574.6526618621763</v>
      </c>
      <c r="AE57">
        <f t="shared" si="3"/>
        <v>0</v>
      </c>
      <c r="AF57">
        <f t="shared" si="24"/>
        <v>0</v>
      </c>
      <c r="AG57">
        <f t="shared" si="24"/>
        <v>-7.0972400306145678E-5</v>
      </c>
      <c r="AH57">
        <f t="shared" si="5"/>
        <v>-6.8406016649752814</v>
      </c>
      <c r="AI57">
        <f t="shared" si="25"/>
        <v>-6.8406726373755875</v>
      </c>
      <c r="AJ57">
        <f t="shared" si="7"/>
        <v>-188.87534888373784</v>
      </c>
      <c r="AK57">
        <f t="shared" si="22"/>
        <v>-123.446960752214</v>
      </c>
      <c r="AL57">
        <f t="shared" si="26"/>
        <v>-319.16298227332743</v>
      </c>
      <c r="AN57">
        <f t="shared" si="27"/>
        <v>0</v>
      </c>
      <c r="AO57">
        <f t="shared" si="27"/>
        <v>0</v>
      </c>
      <c r="AP57">
        <f t="shared" si="27"/>
        <v>-3.9921845638005014E-7</v>
      </c>
      <c r="AQ57">
        <f t="shared" si="27"/>
        <v>-3.8478259515280305E-2</v>
      </c>
      <c r="AR57">
        <f t="shared" si="27"/>
        <v>-3.8478658733736688E-2</v>
      </c>
      <c r="AS57">
        <f t="shared" si="27"/>
        <v>-1.0624203902411902</v>
      </c>
      <c r="AT57">
        <f t="shared" si="27"/>
        <v>-0.69438690115768886</v>
      </c>
      <c r="AU57">
        <f t="shared" si="23"/>
        <v>-1.7952859501326157</v>
      </c>
      <c r="AW57">
        <v>54</v>
      </c>
      <c r="AX57">
        <f>IF(Z57&gt;0, (R57*SUMPRODUCT(K57:$K$98, X57:$X$98)-K57*$AZ$3)/Z57, 0)</f>
        <v>-554670778.73573875</v>
      </c>
    </row>
    <row r="58" spans="5:50" x14ac:dyDescent="0.25">
      <c r="E58">
        <v>2058</v>
      </c>
      <c r="F58" s="5">
        <v>3.5571999999999999E-2</v>
      </c>
      <c r="G58" s="5"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5.0223051327244602E-3</v>
      </c>
      <c r="L58" s="2">
        <v>55</v>
      </c>
      <c r="M58" s="6">
        <v>0.55513806300000001</v>
      </c>
      <c r="Q58" s="4">
        <f t="shared" si="21"/>
        <v>25</v>
      </c>
      <c r="R58">
        <f t="shared" si="0"/>
        <v>2000000</v>
      </c>
      <c r="S58">
        <f t="shared" si="1"/>
        <v>-1138873851.1718576</v>
      </c>
      <c r="U58">
        <f t="shared" si="13"/>
        <v>0.55513806300000001</v>
      </c>
      <c r="V58">
        <f t="shared" si="14"/>
        <v>0.01</v>
      </c>
      <c r="W58">
        <f t="shared" si="15"/>
        <v>2.8388960122458271E-6</v>
      </c>
      <c r="X58">
        <f t="shared" si="16"/>
        <v>1.5759792332965729E-6</v>
      </c>
      <c r="Y58">
        <f t="shared" si="17"/>
        <v>2.838896012245827E-8</v>
      </c>
      <c r="Z58">
        <f t="shared" si="18"/>
        <v>1.234527818826796E-6</v>
      </c>
      <c r="AB58">
        <f t="shared" si="19"/>
        <v>-1574.6526618621763</v>
      </c>
      <c r="AC58">
        <f t="shared" si="2"/>
        <v>-1405.9714514060663</v>
      </c>
      <c r="AE58">
        <f t="shared" si="3"/>
        <v>0</v>
      </c>
      <c r="AF58">
        <f t="shared" si="24"/>
        <v>0</v>
      </c>
      <c r="AG58">
        <f t="shared" si="24"/>
        <v>-3.0863195470669896E-5</v>
      </c>
      <c r="AH58">
        <f t="shared" si="5"/>
        <v>-3.1519584665931459</v>
      </c>
      <c r="AI58">
        <f t="shared" si="25"/>
        <v>-3.1519893297886168</v>
      </c>
      <c r="AJ58">
        <f t="shared" si="7"/>
        <v>-168.68121045610997</v>
      </c>
      <c r="AK58">
        <f t="shared" si="22"/>
        <v>-110.22568633035235</v>
      </c>
      <c r="AL58">
        <f t="shared" si="26"/>
        <v>-282.05888611625096</v>
      </c>
      <c r="AN58">
        <f t="shared" si="27"/>
        <v>0</v>
      </c>
      <c r="AO58">
        <f t="shared" si="27"/>
        <v>0</v>
      </c>
      <c r="AP58">
        <f t="shared" si="27"/>
        <v>-1.5500438502462372E-7</v>
      </c>
      <c r="AQ58">
        <f t="shared" si="27"/>
        <v>-1.5830097184905075E-2</v>
      </c>
      <c r="AR58">
        <f t="shared" si="27"/>
        <v>-1.58302521892901E-2</v>
      </c>
      <c r="AS58">
        <f t="shared" si="27"/>
        <v>-0.84716850906789598</v>
      </c>
      <c r="AT58">
        <f t="shared" si="27"/>
        <v>-0.55358703021500499</v>
      </c>
      <c r="AU58">
        <f t="shared" si="23"/>
        <v>-1.4165857914721911</v>
      </c>
      <c r="AW58">
        <v>55</v>
      </c>
      <c r="AX58">
        <f>IF(Z58&gt;0, (R58*SUMPRODUCT(K58:$K$98, X58:$X$98)-K58*$AZ$3)/Z58, 0)</f>
        <v>-1138873851.1718576</v>
      </c>
    </row>
    <row r="59" spans="5:50" x14ac:dyDescent="0.25">
      <c r="E59">
        <v>2059</v>
      </c>
      <c r="F59" s="5">
        <v>3.5571999999999999E-2</v>
      </c>
      <c r="G59" s="5"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4.4842010113611249E-3</v>
      </c>
      <c r="L59" s="2">
        <v>56</v>
      </c>
      <c r="M59" s="6">
        <v>0.569934367</v>
      </c>
      <c r="Q59" s="4">
        <f t="shared" si="21"/>
        <v>25</v>
      </c>
      <c r="R59">
        <f t="shared" si="0"/>
        <v>2000000</v>
      </c>
      <c r="S59">
        <f t="shared" si="1"/>
        <v>-2420722247.1568089</v>
      </c>
      <c r="U59">
        <f t="shared" si="13"/>
        <v>0.569934367</v>
      </c>
      <c r="V59">
        <f t="shared" si="14"/>
        <v>0.01</v>
      </c>
      <c r="W59">
        <f t="shared" si="15"/>
        <v>1.234527818826796E-6</v>
      </c>
      <c r="X59">
        <f t="shared" si="16"/>
        <v>7.0359983096694067E-7</v>
      </c>
      <c r="Y59">
        <f t="shared" si="17"/>
        <v>1.234527818826796E-8</v>
      </c>
      <c r="Z59">
        <f t="shared" si="18"/>
        <v>5.1858270967158729E-7</v>
      </c>
      <c r="AB59">
        <f t="shared" si="19"/>
        <v>-1405.9714514060663</v>
      </c>
      <c r="AC59">
        <f t="shared" si="2"/>
        <v>-1255.3447022928717</v>
      </c>
      <c r="AE59">
        <f t="shared" si="3"/>
        <v>0</v>
      </c>
      <c r="AF59">
        <f t="shared" si="24"/>
        <v>0</v>
      </c>
      <c r="AG59">
        <f t="shared" si="24"/>
        <v>-1.2964567741789682E-5</v>
      </c>
      <c r="AH59">
        <f t="shared" si="5"/>
        <v>-1.4071996619338814</v>
      </c>
      <c r="AI59">
        <f t="shared" si="25"/>
        <v>-1.4072126265016232</v>
      </c>
      <c r="AJ59">
        <f t="shared" si="7"/>
        <v>-150.62674911319459</v>
      </c>
      <c r="AK59">
        <f t="shared" si="22"/>
        <v>-98.418001598424652</v>
      </c>
      <c r="AL59">
        <f t="shared" si="26"/>
        <v>-250.45196333812089</v>
      </c>
      <c r="AN59">
        <f t="shared" si="27"/>
        <v>0</v>
      </c>
      <c r="AO59">
        <f t="shared" si="27"/>
        <v>0</v>
      </c>
      <c r="AP59">
        <f t="shared" si="27"/>
        <v>-5.8135727779593105E-8</v>
      </c>
      <c r="AQ59">
        <f t="shared" si="27"/>
        <v>-6.3101661472309434E-3</v>
      </c>
      <c r="AR59">
        <f t="shared" si="27"/>
        <v>-6.3102242829587239E-3</v>
      </c>
      <c r="AS59">
        <f t="shared" si="27"/>
        <v>-0.67544062071142563</v>
      </c>
      <c r="AT59">
        <f t="shared" si="27"/>
        <v>-0.44132610230379665</v>
      </c>
      <c r="AU59">
        <f t="shared" si="23"/>
        <v>-1.123076947298181</v>
      </c>
      <c r="AW59">
        <v>56</v>
      </c>
      <c r="AX59">
        <f>IF(Z59&gt;0, (R59*SUMPRODUCT(K59:$K$98, X59:$X$98)-K59*$AZ$3)/Z59, 0)</f>
        <v>-2420722247.1568089</v>
      </c>
    </row>
    <row r="60" spans="5:50" x14ac:dyDescent="0.25">
      <c r="E60">
        <v>2060</v>
      </c>
      <c r="F60" s="5">
        <v>3.5571999999999999E-2</v>
      </c>
      <c r="G60" s="5"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4.0037509030010042E-3</v>
      </c>
      <c r="L60" s="2">
        <v>57</v>
      </c>
      <c r="M60" s="6">
        <v>0.58483052300000005</v>
      </c>
      <c r="Q60" s="4">
        <f t="shared" si="21"/>
        <v>25</v>
      </c>
      <c r="R60">
        <f t="shared" si="0"/>
        <v>2000000</v>
      </c>
      <c r="S60">
        <f t="shared" si="1"/>
        <v>-5334481860.6900682</v>
      </c>
      <c r="U60">
        <f t="shared" si="13"/>
        <v>0.58483052300000005</v>
      </c>
      <c r="V60">
        <f t="shared" si="14"/>
        <v>0.01</v>
      </c>
      <c r="W60">
        <f t="shared" si="15"/>
        <v>5.1858270967158729E-7</v>
      </c>
      <c r="X60">
        <f t="shared" si="16"/>
        <v>3.0328299731599159E-7</v>
      </c>
      <c r="Y60">
        <f t="shared" si="17"/>
        <v>5.1858270967158733E-9</v>
      </c>
      <c r="Z60">
        <f t="shared" si="18"/>
        <v>2.1011388525887982E-7</v>
      </c>
      <c r="AB60">
        <f t="shared" si="19"/>
        <v>-1255.3447022928717</v>
      </c>
      <c r="AC60">
        <f t="shared" si="2"/>
        <v>-1120.8487095926087</v>
      </c>
      <c r="AE60">
        <f t="shared" si="3"/>
        <v>0</v>
      </c>
      <c r="AF60">
        <f t="shared" si="24"/>
        <v>0</v>
      </c>
      <c r="AG60">
        <f t="shared" si="24"/>
        <v>-5.2528471314719954E-6</v>
      </c>
      <c r="AH60">
        <f t="shared" si="5"/>
        <v>-0.60656599463198313</v>
      </c>
      <c r="AI60">
        <f t="shared" si="25"/>
        <v>-0.60657124747911462</v>
      </c>
      <c r="AJ60">
        <f t="shared" si="7"/>
        <v>-134.49599270026306</v>
      </c>
      <c r="AK60">
        <f t="shared" si="22"/>
        <v>-87.874129160501028</v>
      </c>
      <c r="AL60">
        <f t="shared" si="26"/>
        <v>-222.97669310824318</v>
      </c>
      <c r="AN60">
        <f t="shared" si="27"/>
        <v>0</v>
      </c>
      <c r="AO60">
        <f t="shared" si="27"/>
        <v>0</v>
      </c>
      <c r="AP60">
        <f t="shared" si="27"/>
        <v>-2.1031091445957236E-8</v>
      </c>
      <c r="AQ60">
        <f t="shared" si="27"/>
        <v>-2.4285391487375049E-3</v>
      </c>
      <c r="AR60">
        <f t="shared" si="27"/>
        <v>-2.4285601798289505E-3</v>
      </c>
      <c r="AS60">
        <f t="shared" si="27"/>
        <v>-0.53848845222369468</v>
      </c>
      <c r="AT60">
        <f t="shared" si="27"/>
        <v>-0.35182612397678287</v>
      </c>
      <c r="AU60">
        <f t="shared" si="23"/>
        <v>-0.89274313638030645</v>
      </c>
      <c r="AW60">
        <v>57</v>
      </c>
      <c r="AX60">
        <f>IF(Z60&gt;0, (R60*SUMPRODUCT(K60:$K$98, X60:$X$98)-K60*$AZ$3)/Z60, 0)</f>
        <v>-5334481860.6900682</v>
      </c>
    </row>
    <row r="61" spans="5:50" x14ac:dyDescent="0.25">
      <c r="E61">
        <v>2061</v>
      </c>
      <c r="F61" s="5">
        <v>3.5571999999999999E-2</v>
      </c>
      <c r="G61" s="5"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3.5747775919651821E-3</v>
      </c>
      <c r="L61" s="2">
        <v>58</v>
      </c>
      <c r="M61" s="6">
        <v>0.59948279800000004</v>
      </c>
      <c r="Q61" s="4">
        <f t="shared" si="21"/>
        <v>25</v>
      </c>
      <c r="R61">
        <f t="shared" si="0"/>
        <v>2000000</v>
      </c>
      <c r="S61">
        <f t="shared" si="1"/>
        <v>-12196491784.629118</v>
      </c>
      <c r="U61">
        <f t="shared" si="13"/>
        <v>0.59948279800000004</v>
      </c>
      <c r="V61">
        <f t="shared" si="14"/>
        <v>0.01</v>
      </c>
      <c r="W61">
        <f t="shared" si="15"/>
        <v>2.1011388525887982E-7</v>
      </c>
      <c r="X61">
        <f t="shared" si="16"/>
        <v>1.2595965983364425E-7</v>
      </c>
      <c r="Y61">
        <f t="shared" si="17"/>
        <v>2.1011388525887983E-9</v>
      </c>
      <c r="Z61">
        <f t="shared" si="18"/>
        <v>8.2053086572646783E-8</v>
      </c>
      <c r="AB61">
        <f t="shared" si="19"/>
        <v>-1120.8487095926087</v>
      </c>
      <c r="AC61">
        <f t="shared" si="2"/>
        <v>-1000.7597962867483</v>
      </c>
      <c r="AE61">
        <f t="shared" si="3"/>
        <v>0</v>
      </c>
      <c r="AF61">
        <f t="shared" si="24"/>
        <v>0</v>
      </c>
      <c r="AG61">
        <f t="shared" si="24"/>
        <v>-2.0513271643161695E-6</v>
      </c>
      <c r="AH61">
        <f t="shared" si="5"/>
        <v>-0.25191931966728848</v>
      </c>
      <c r="AI61">
        <f t="shared" si="25"/>
        <v>-0.25192137099445278</v>
      </c>
      <c r="AJ61">
        <f t="shared" si="7"/>
        <v>-120.08891330586039</v>
      </c>
      <c r="AK61">
        <f t="shared" si="22"/>
        <v>-78.459409671482618</v>
      </c>
      <c r="AL61">
        <f t="shared" si="26"/>
        <v>-198.80024434833746</v>
      </c>
      <c r="AN61">
        <f t="shared" si="27"/>
        <v>0</v>
      </c>
      <c r="AO61">
        <f t="shared" si="27"/>
        <v>0</v>
      </c>
      <c r="AP61">
        <f t="shared" si="27"/>
        <v>-7.3330383807869213E-9</v>
      </c>
      <c r="AQ61">
        <f t="shared" si="27"/>
        <v>-9.0055553892973638E-4</v>
      </c>
      <c r="AR61">
        <f t="shared" si="27"/>
        <v>-9.0056287196811711E-4</v>
      </c>
      <c r="AS61">
        <f t="shared" si="27"/>
        <v>-0.42929115632923909</v>
      </c>
      <c r="AT61">
        <f t="shared" si="27"/>
        <v>-0.28047493957243236</v>
      </c>
      <c r="AU61">
        <f t="shared" si="23"/>
        <v>-0.71066665877363955</v>
      </c>
      <c r="AW61">
        <v>58</v>
      </c>
      <c r="AX61">
        <f>IF(Z61&gt;0, (R61*SUMPRODUCT(K61:$K$98, X61:$X$98)-K61*$AZ$3)/Z61, 0)</f>
        <v>-12196491784.629118</v>
      </c>
    </row>
    <row r="62" spans="5:50" x14ac:dyDescent="0.25">
      <c r="E62">
        <v>2062</v>
      </c>
      <c r="F62" s="5">
        <v>3.5571999999999999E-2</v>
      </c>
      <c r="G62" s="5"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3.1917657071117694E-3</v>
      </c>
      <c r="L62" s="2">
        <v>59</v>
      </c>
      <c r="M62" s="6">
        <v>0.61448546299999995</v>
      </c>
      <c r="Q62" s="4">
        <f t="shared" si="21"/>
        <v>25</v>
      </c>
      <c r="R62">
        <f t="shared" si="0"/>
        <v>2000000</v>
      </c>
      <c r="S62">
        <f t="shared" si="1"/>
        <v>-28999500420.138988</v>
      </c>
      <c r="U62">
        <f t="shared" si="13"/>
        <v>0.61448546299999995</v>
      </c>
      <c r="V62">
        <f t="shared" si="14"/>
        <v>0.01</v>
      </c>
      <c r="W62">
        <f t="shared" si="15"/>
        <v>8.2053086572646783E-8</v>
      </c>
      <c r="X62">
        <f t="shared" si="16"/>
        <v>5.0420428893171939E-8</v>
      </c>
      <c r="Y62">
        <f t="shared" si="17"/>
        <v>8.2053086572646784E-10</v>
      </c>
      <c r="Z62">
        <f t="shared" si="18"/>
        <v>3.0812126813748376E-8</v>
      </c>
      <c r="AB62">
        <f t="shared" si="19"/>
        <v>-1000.7597962867483</v>
      </c>
      <c r="AC62">
        <f t="shared" si="2"/>
        <v>-893.53628448067184</v>
      </c>
      <c r="AE62">
        <f t="shared" si="3"/>
        <v>0</v>
      </c>
      <c r="AF62">
        <f t="shared" si="24"/>
        <v>0</v>
      </c>
      <c r="AG62">
        <f t="shared" si="24"/>
        <v>-7.7030317034370937E-7</v>
      </c>
      <c r="AH62">
        <f t="shared" si="5"/>
        <v>-0.10084085778634387</v>
      </c>
      <c r="AI62">
        <f t="shared" si="25"/>
        <v>-0.10084162808951422</v>
      </c>
      <c r="AJ62">
        <f t="shared" si="7"/>
        <v>-107.22351180607643</v>
      </c>
      <c r="AK62">
        <f t="shared" si="22"/>
        <v>-70.053185740072379</v>
      </c>
      <c r="AL62">
        <f t="shared" si="26"/>
        <v>-177.37753917423834</v>
      </c>
      <c r="AN62">
        <f t="shared" si="27"/>
        <v>0</v>
      </c>
      <c r="AO62">
        <f t="shared" si="27"/>
        <v>0</v>
      </c>
      <c r="AP62">
        <f t="shared" si="27"/>
        <v>-2.4586272431825273E-9</v>
      </c>
      <c r="AQ62">
        <f t="shared" si="27"/>
        <v>-3.2186039175818724E-4</v>
      </c>
      <c r="AR62">
        <f t="shared" si="27"/>
        <v>-3.2186285038543044E-4</v>
      </c>
      <c r="AS62">
        <f t="shared" si="27"/>
        <v>-0.34223232797872871</v>
      </c>
      <c r="AT62">
        <f t="shared" si="27"/>
        <v>-0.22359335591909424</v>
      </c>
      <c r="AU62">
        <f t="shared" si="23"/>
        <v>-0.56614754674820844</v>
      </c>
      <c r="AW62">
        <v>59</v>
      </c>
      <c r="AX62">
        <f>IF(Z62&gt;0, (R62*SUMPRODUCT(K62:$K$98, X62:$X$98)-K62*$AZ$3)/Z62, 0)</f>
        <v>-28999500420.138988</v>
      </c>
    </row>
    <row r="63" spans="5:50" x14ac:dyDescent="0.25">
      <c r="E63">
        <v>2063</v>
      </c>
      <c r="F63" s="5">
        <v>3.5571999999999999E-2</v>
      </c>
      <c r="G63" s="5"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2.8497908099212226E-3</v>
      </c>
      <c r="L63" s="2">
        <v>60</v>
      </c>
      <c r="M63" s="6">
        <v>0.62975077099999999</v>
      </c>
      <c r="Q63" s="4">
        <f t="shared" si="21"/>
        <v>25</v>
      </c>
      <c r="R63">
        <f t="shared" si="0"/>
        <v>2000000</v>
      </c>
      <c r="S63">
        <f t="shared" si="1"/>
        <v>-71873630153.218201</v>
      </c>
      <c r="U63">
        <f t="shared" si="13"/>
        <v>0.62975077099999999</v>
      </c>
      <c r="V63">
        <f t="shared" si="14"/>
        <v>0.01</v>
      </c>
      <c r="W63">
        <f t="shared" si="15"/>
        <v>3.0812126813748376E-8</v>
      </c>
      <c r="X63">
        <f t="shared" si="16"/>
        <v>1.9403960617107813E-8</v>
      </c>
      <c r="Y63">
        <f t="shared" si="17"/>
        <v>3.0812126813748378E-10</v>
      </c>
      <c r="Z63">
        <f t="shared" si="18"/>
        <v>1.110004492850308E-8</v>
      </c>
      <c r="AB63">
        <f t="shared" si="19"/>
        <v>-893.53628448067184</v>
      </c>
      <c r="AC63">
        <f t="shared" si="2"/>
        <v>-797.80052387533578</v>
      </c>
      <c r="AE63">
        <f t="shared" si="3"/>
        <v>0</v>
      </c>
      <c r="AF63">
        <f t="shared" si="24"/>
        <v>0</v>
      </c>
      <c r="AG63">
        <f t="shared" si="24"/>
        <v>-2.7750112321257699E-7</v>
      </c>
      <c r="AH63">
        <f t="shared" si="5"/>
        <v>-3.8807921234215628E-2</v>
      </c>
      <c r="AI63">
        <f t="shared" si="25"/>
        <v>-3.8808198735338841E-2</v>
      </c>
      <c r="AJ63">
        <f t="shared" si="7"/>
        <v>-95.735760605336054</v>
      </c>
      <c r="AK63">
        <f t="shared" si="22"/>
        <v>-62.547539913647036</v>
      </c>
      <c r="AL63">
        <f t="shared" si="26"/>
        <v>-158.32210871771844</v>
      </c>
      <c r="AN63">
        <f t="shared" si="27"/>
        <v>0</v>
      </c>
      <c r="AO63">
        <f t="shared" si="27"/>
        <v>0</v>
      </c>
      <c r="AP63">
        <f t="shared" si="27"/>
        <v>-7.9082015067401872E-10</v>
      </c>
      <c r="AQ63">
        <f t="shared" si="27"/>
        <v>-1.1059445728541436E-4</v>
      </c>
      <c r="AR63">
        <f t="shared" si="27"/>
        <v>-1.1059524810556504E-4</v>
      </c>
      <c r="AS63">
        <f t="shared" si="27"/>
        <v>-0.27282689075390493</v>
      </c>
      <c r="AT63">
        <f t="shared" si="27"/>
        <v>-0.17824740442909218</v>
      </c>
      <c r="AU63">
        <f t="shared" si="23"/>
        <v>-0.45118489043110266</v>
      </c>
      <c r="AW63">
        <v>60</v>
      </c>
      <c r="AX63">
        <f>IF(Z63&gt;0, (R63*SUMPRODUCT(K63:$K$98, X63:$X$98)-K63*$AZ$3)/Z63, 0)</f>
        <v>-71873630153.218201</v>
      </c>
    </row>
    <row r="64" spans="5:50" x14ac:dyDescent="0.25">
      <c r="E64">
        <v>2064</v>
      </c>
      <c r="F64" s="5">
        <v>3.5571999999999999E-2</v>
      </c>
      <c r="G64" s="5"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2.5444560802868059E-3</v>
      </c>
      <c r="L64" s="2">
        <v>61</v>
      </c>
      <c r="M64" s="6">
        <v>0.64518007799999999</v>
      </c>
      <c r="Q64" s="4">
        <f t="shared" si="21"/>
        <v>25</v>
      </c>
      <c r="R64">
        <f t="shared" si="0"/>
        <v>2000000</v>
      </c>
      <c r="S64">
        <f t="shared" si="1"/>
        <v>-186105524529.9086</v>
      </c>
      <c r="U64">
        <f t="shared" si="13"/>
        <v>0.64518007799999999</v>
      </c>
      <c r="V64">
        <f t="shared" si="14"/>
        <v>0.01</v>
      </c>
      <c r="W64">
        <f t="shared" si="15"/>
        <v>1.110004492850308E-8</v>
      </c>
      <c r="X64">
        <f t="shared" si="16"/>
        <v>7.1615278527751214E-9</v>
      </c>
      <c r="Y64">
        <f t="shared" si="17"/>
        <v>1.110004492850308E-10</v>
      </c>
      <c r="Z64">
        <f t="shared" si="18"/>
        <v>3.8275166264429279E-9</v>
      </c>
      <c r="AB64">
        <f t="shared" si="19"/>
        <v>-797.80052387533578</v>
      </c>
      <c r="AC64">
        <f t="shared" si="2"/>
        <v>-712.32198941110732</v>
      </c>
      <c r="AE64">
        <f t="shared" si="3"/>
        <v>0</v>
      </c>
      <c r="AF64">
        <f t="shared" si="24"/>
        <v>0</v>
      </c>
      <c r="AG64">
        <f t="shared" si="24"/>
        <v>-9.5687915661073202E-8</v>
      </c>
      <c r="AH64">
        <f t="shared" si="5"/>
        <v>-1.4323055705550243E-2</v>
      </c>
      <c r="AI64">
        <f t="shared" si="25"/>
        <v>-1.4323151393465903E-2</v>
      </c>
      <c r="AJ64">
        <f t="shared" si="7"/>
        <v>-85.47853446422846</v>
      </c>
      <c r="AK64">
        <f t="shared" si="22"/>
        <v>-55.846036671273509</v>
      </c>
      <c r="AL64">
        <f t="shared" si="26"/>
        <v>-141.33889428689542</v>
      </c>
      <c r="AN64">
        <f t="shared" si="27"/>
        <v>0</v>
      </c>
      <c r="AO64">
        <f t="shared" si="27"/>
        <v>0</v>
      </c>
      <c r="AP64">
        <f t="shared" si="27"/>
        <v>-2.4347369881378881E-10</v>
      </c>
      <c r="AQ64">
        <f t="shared" si="27"/>
        <v>-3.6444386178273942E-5</v>
      </c>
      <c r="AR64">
        <f t="shared" si="27"/>
        <v>-3.6444629651972751E-5</v>
      </c>
      <c r="AS64">
        <f t="shared" si="27"/>
        <v>-0.2174963767515114</v>
      </c>
      <c r="AT64">
        <f t="shared" si="27"/>
        <v>-0.14209778756814181</v>
      </c>
      <c r="AU64">
        <f t="shared" si="23"/>
        <v>-0.35963060894930515</v>
      </c>
      <c r="AW64">
        <v>61</v>
      </c>
      <c r="AX64">
        <f>IF(Z64&gt;0, (R64*SUMPRODUCT(K64:$K$98, X64:$X$98)-K64*$AZ$3)/Z64, 0)</f>
        <v>-186105524529.9086</v>
      </c>
    </row>
    <row r="65" spans="5:50" x14ac:dyDescent="0.25">
      <c r="E65">
        <v>2065</v>
      </c>
      <c r="F65" s="5">
        <v>3.5571999999999999E-2</v>
      </c>
      <c r="G65" s="5"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2.2718357859703624E-3</v>
      </c>
      <c r="L65" s="2">
        <v>62</v>
      </c>
      <c r="M65" s="6">
        <v>0.66067595400000001</v>
      </c>
      <c r="Q65" s="4">
        <f t="shared" si="21"/>
        <v>25</v>
      </c>
      <c r="R65">
        <f t="shared" si="0"/>
        <v>2000000</v>
      </c>
      <c r="S65">
        <f t="shared" si="1"/>
        <v>-504565812807.10657</v>
      </c>
      <c r="U65">
        <f t="shared" si="13"/>
        <v>0.66067595400000001</v>
      </c>
      <c r="V65">
        <f t="shared" si="14"/>
        <v>0.01</v>
      </c>
      <c r="W65">
        <f t="shared" si="15"/>
        <v>3.8275166264429279E-9</v>
      </c>
      <c r="X65">
        <f t="shared" si="16"/>
        <v>2.5287481986260429E-9</v>
      </c>
      <c r="Y65">
        <f t="shared" si="17"/>
        <v>3.8275166264429276E-11</v>
      </c>
      <c r="Z65">
        <f t="shared" si="18"/>
        <v>1.2604932615524558E-9</v>
      </c>
      <c r="AB65">
        <f t="shared" si="19"/>
        <v>-712.32198941110732</v>
      </c>
      <c r="AC65">
        <f t="shared" si="2"/>
        <v>-636.0018070530956</v>
      </c>
      <c r="AE65">
        <f t="shared" si="3"/>
        <v>0</v>
      </c>
      <c r="AF65">
        <f t="shared" si="24"/>
        <v>0</v>
      </c>
      <c r="AG65">
        <f t="shared" si="24"/>
        <v>-3.1512331538811396E-8</v>
      </c>
      <c r="AH65">
        <f t="shared" si="5"/>
        <v>-5.0574963972520861E-3</v>
      </c>
      <c r="AI65">
        <f t="shared" si="25"/>
        <v>-5.0575279095836246E-3</v>
      </c>
      <c r="AJ65">
        <f t="shared" si="7"/>
        <v>-76.320182358011721</v>
      </c>
      <c r="AK65">
        <f t="shared" si="22"/>
        <v>-49.862539258777517</v>
      </c>
      <c r="AL65">
        <f t="shared" si="26"/>
        <v>-126.18777914469882</v>
      </c>
      <c r="AN65">
        <f t="shared" si="27"/>
        <v>0</v>
      </c>
      <c r="AO65">
        <f t="shared" si="27"/>
        <v>0</v>
      </c>
      <c r="AP65">
        <f t="shared" si="27"/>
        <v>-7.1590842489234232E-11</v>
      </c>
      <c r="AQ65">
        <f t="shared" si="27"/>
        <v>-1.1489801302693469E-5</v>
      </c>
      <c r="AR65">
        <f t="shared" si="27"/>
        <v>-1.1489872893535957E-5</v>
      </c>
      <c r="AS65">
        <f t="shared" si="27"/>
        <v>-0.17338692147271495</v>
      </c>
      <c r="AT65">
        <f t="shared" si="27"/>
        <v>-0.11327950106744288</v>
      </c>
      <c r="AU65">
        <f t="shared" si="23"/>
        <v>-0.28667791241305135</v>
      </c>
      <c r="AW65">
        <v>62</v>
      </c>
      <c r="AX65">
        <f>IF(Z65&gt;0, (R65*SUMPRODUCT(K65:$K$98, X65:$X$98)-K65*$AZ$3)/Z65, 0)</f>
        <v>-504565812807.10657</v>
      </c>
    </row>
    <row r="66" spans="5:50" x14ac:dyDescent="0.25">
      <c r="E66">
        <v>2066</v>
      </c>
      <c r="F66" s="5">
        <v>3.5571999999999999E-2</v>
      </c>
      <c r="G66" s="5"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2.0284248089021089E-3</v>
      </c>
      <c r="L66" s="2">
        <v>63</v>
      </c>
      <c r="M66" s="6">
        <v>0.67625413199999995</v>
      </c>
      <c r="Q66" s="4">
        <f t="shared" si="21"/>
        <v>25</v>
      </c>
      <c r="R66">
        <f t="shared" si="0"/>
        <v>2000000</v>
      </c>
      <c r="S66">
        <f t="shared" si="1"/>
        <v>-1435892050492.7117</v>
      </c>
      <c r="U66">
        <f t="shared" si="13"/>
        <v>0.67625413199999995</v>
      </c>
      <c r="V66">
        <f t="shared" si="14"/>
        <v>0.01</v>
      </c>
      <c r="W66">
        <f t="shared" si="15"/>
        <v>1.2604932615524558E-9</v>
      </c>
      <c r="X66">
        <f t="shared" si="16"/>
        <v>8.5241377648300489E-10</v>
      </c>
      <c r="Y66">
        <f t="shared" si="17"/>
        <v>1.2604932615524558E-11</v>
      </c>
      <c r="Z66">
        <f t="shared" si="18"/>
        <v>3.9547455245392634E-10</v>
      </c>
      <c r="AB66">
        <f t="shared" si="19"/>
        <v>-636.0018070530956</v>
      </c>
      <c r="AC66">
        <f t="shared" si="2"/>
        <v>-567.85876604075577</v>
      </c>
      <c r="AE66">
        <f t="shared" si="3"/>
        <v>0</v>
      </c>
      <c r="AF66">
        <f t="shared" si="24"/>
        <v>0</v>
      </c>
      <c r="AG66">
        <f t="shared" si="24"/>
        <v>-9.8868638113481594E-9</v>
      </c>
      <c r="AH66">
        <f t="shared" si="5"/>
        <v>-1.7048275529660097E-3</v>
      </c>
      <c r="AI66">
        <f t="shared" si="25"/>
        <v>-1.7048374398298211E-3</v>
      </c>
      <c r="AJ66">
        <f t="shared" si="7"/>
        <v>-68.143041012339836</v>
      </c>
      <c r="AK66">
        <f t="shared" si="22"/>
        <v>-44.520126493716695</v>
      </c>
      <c r="AL66">
        <f t="shared" si="26"/>
        <v>-112.66487234349637</v>
      </c>
      <c r="AN66">
        <f t="shared" si="27"/>
        <v>0</v>
      </c>
      <c r="AO66">
        <f t="shared" si="27"/>
        <v>0</v>
      </c>
      <c r="AP66">
        <f t="shared" si="27"/>
        <v>-2.0054759837175066E-11</v>
      </c>
      <c r="AQ66">
        <f t="shared" si="27"/>
        <v>-3.4581145033361283E-6</v>
      </c>
      <c r="AR66">
        <f t="shared" si="27"/>
        <v>-3.4581345580959656E-6</v>
      </c>
      <c r="AS66">
        <f t="shared" si="27"/>
        <v>-0.138223034943464</v>
      </c>
      <c r="AT66">
        <f t="shared" si="27"/>
        <v>-9.0305729075315005E-2</v>
      </c>
      <c r="AU66">
        <f t="shared" si="23"/>
        <v>-0.22853222215333713</v>
      </c>
      <c r="AW66">
        <v>63</v>
      </c>
      <c r="AX66">
        <f>IF(Z66&gt;0, (R66*SUMPRODUCT(K66:$K$98, X66:$X$98)-K66*$AZ$3)/Z66, 0)</f>
        <v>-1435892050492.7117</v>
      </c>
    </row>
    <row r="67" spans="5:50" x14ac:dyDescent="0.25">
      <c r="E67">
        <v>2067</v>
      </c>
      <c r="F67" s="5">
        <v>3.5571999999999999E-2</v>
      </c>
      <c r="G67" s="5"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1.8110935793768828E-3</v>
      </c>
      <c r="L67" s="2">
        <v>64</v>
      </c>
      <c r="M67" s="6">
        <v>0.69194305599999995</v>
      </c>
      <c r="Q67" s="4">
        <f t="shared" si="21"/>
        <v>25</v>
      </c>
      <c r="R67">
        <f t="shared" ref="R67:R79" si="28">$C$6</f>
        <v>2000000</v>
      </c>
      <c r="S67">
        <f t="shared" ref="S67:S79" si="29">AX67</f>
        <v>-4301347466996.6821</v>
      </c>
      <c r="U67">
        <f t="shared" si="13"/>
        <v>0.69194305599999995</v>
      </c>
      <c r="V67">
        <f t="shared" si="14"/>
        <v>0.01</v>
      </c>
      <c r="W67">
        <f t="shared" si="15"/>
        <v>3.9547455245392634E-10</v>
      </c>
      <c r="X67">
        <f t="shared" si="16"/>
        <v>2.7364587039520207E-10</v>
      </c>
      <c r="Y67">
        <f t="shared" si="17"/>
        <v>3.9547455245392638E-12</v>
      </c>
      <c r="Z67">
        <f t="shared" si="18"/>
        <v>1.1787393653418502E-10</v>
      </c>
      <c r="AB67">
        <f t="shared" si="19"/>
        <v>-567.85876604075577</v>
      </c>
      <c r="AC67">
        <f t="shared" ref="AC67:AC79" si="30">S67*Z67</f>
        <v>-507.01675833624438</v>
      </c>
      <c r="AE67">
        <f t="shared" ref="AE67:AE79" si="31">$Z67*O67</f>
        <v>0</v>
      </c>
      <c r="AF67">
        <f t="shared" ref="AF67:AG79" si="32">-$Z67*P67</f>
        <v>0</v>
      </c>
      <c r="AG67">
        <f t="shared" si="32"/>
        <v>-2.9468484133546254E-9</v>
      </c>
      <c r="AH67">
        <f t="shared" ref="AH67:AH79" si="33">-X67*R67</f>
        <v>-5.4729174079040416E-4</v>
      </c>
      <c r="AI67">
        <f t="shared" ref="AI67:AI79" si="34">SUM(AE67:AH67)</f>
        <v>-5.4729468763881756E-4</v>
      </c>
      <c r="AJ67">
        <f t="shared" ref="AJ67:AJ79" si="35">AB67-AC67</f>
        <v>-60.842007704511389</v>
      </c>
      <c r="AK67">
        <f t="shared" si="22"/>
        <v>-39.750113622852908</v>
      </c>
      <c r="AL67">
        <f t="shared" si="26"/>
        <v>-100.59266862205195</v>
      </c>
      <c r="AN67">
        <f t="shared" ref="AN67:AT79" si="36">AE67*$K67</f>
        <v>0</v>
      </c>
      <c r="AO67">
        <f t="shared" si="36"/>
        <v>0</v>
      </c>
      <c r="AP67">
        <f t="shared" si="36"/>
        <v>-5.3370182408235164E-12</v>
      </c>
      <c r="AQ67">
        <f t="shared" si="36"/>
        <v>-9.9119655779149812E-7</v>
      </c>
      <c r="AR67">
        <f t="shared" si="36"/>
        <v>-9.9120189480973917E-7</v>
      </c>
      <c r="AS67">
        <f t="shared" si="36"/>
        <v>-0.11019056951003942</v>
      </c>
      <c r="AT67">
        <f t="shared" si="36"/>
        <v>-7.199117556185046E-2</v>
      </c>
      <c r="AU67">
        <f t="shared" si="23"/>
        <v>-0.1821827362737847</v>
      </c>
      <c r="AW67">
        <v>64</v>
      </c>
      <c r="AX67">
        <f>IF(Z67&gt;0, (R67*SUMPRODUCT(K67:$K$98, X67:$X$98)-K67*$AZ$3)/Z67, 0)</f>
        <v>-4301347466996.6821</v>
      </c>
    </row>
    <row r="68" spans="5:50" x14ac:dyDescent="0.25">
      <c r="E68">
        <v>2068</v>
      </c>
      <c r="F68" s="5">
        <v>3.5571999999999999E-2</v>
      </c>
      <c r="G68" s="5">
        <v>7.0000000000000007E-2</v>
      </c>
      <c r="H68" s="5">
        <f t="shared" ref="H68:H79" si="37">G68+$C$9</f>
        <v>0.12000000000000001</v>
      </c>
      <c r="I68" s="5">
        <f t="shared" ref="I68:I79" si="38">1+H68</f>
        <v>1.1200000000000001</v>
      </c>
      <c r="J68">
        <f t="shared" ref="J68:J79" si="39">1/I68</f>
        <v>0.89285714285714279</v>
      </c>
      <c r="K68">
        <f t="shared" si="20"/>
        <v>1.6170478387293595E-3</v>
      </c>
      <c r="L68" s="2">
        <v>65</v>
      </c>
      <c r="M68" s="6">
        <v>0.70765376499999999</v>
      </c>
      <c r="Q68" s="4">
        <f t="shared" si="21"/>
        <v>25</v>
      </c>
      <c r="R68">
        <f t="shared" si="28"/>
        <v>2000000</v>
      </c>
      <c r="S68">
        <f t="shared" si="29"/>
        <v>-13602054289826.912</v>
      </c>
      <c r="U68">
        <f t="shared" ref="U68:U79" si="40">M68</f>
        <v>0.70765376499999999</v>
      </c>
      <c r="V68">
        <f t="shared" ref="V68:V79" si="41">$C$10</f>
        <v>0.01</v>
      </c>
      <c r="W68">
        <f t="shared" ref="W68:W79" si="42">Z67</f>
        <v>1.1787393653418502E-10</v>
      </c>
      <c r="X68">
        <f t="shared" ref="X68:X79" si="43">U68*W68</f>
        <v>8.3413934983787082E-11</v>
      </c>
      <c r="Y68">
        <f t="shared" ref="Y68:Y79" si="44">V68*W68</f>
        <v>1.1787393653418502E-12</v>
      </c>
      <c r="Z68">
        <f t="shared" ref="Z68:Z79" si="45">MAX(0, W68-X68-Y68)</f>
        <v>3.3281262185056089E-11</v>
      </c>
      <c r="AB68">
        <f t="shared" ref="AB68:AB79" si="46">AC67</f>
        <v>-507.01675833624438</v>
      </c>
      <c r="AC68">
        <f t="shared" si="30"/>
        <v>-452.69353507509635</v>
      </c>
      <c r="AE68">
        <f t="shared" si="31"/>
        <v>0</v>
      </c>
      <c r="AF68">
        <f t="shared" si="32"/>
        <v>0</v>
      </c>
      <c r="AG68">
        <f t="shared" si="32"/>
        <v>-8.3203155462640219E-10</v>
      </c>
      <c r="AH68">
        <f t="shared" si="33"/>
        <v>-1.6682786996757417E-4</v>
      </c>
      <c r="AI68">
        <f t="shared" si="34"/>
        <v>-1.668287019991288E-4</v>
      </c>
      <c r="AJ68">
        <f t="shared" si="35"/>
        <v>-54.32322326114803</v>
      </c>
      <c r="AK68">
        <f t="shared" si="22"/>
        <v>-35.491173083537113</v>
      </c>
      <c r="AL68">
        <f t="shared" si="26"/>
        <v>-89.814563173387143</v>
      </c>
      <c r="AN68">
        <f t="shared" si="36"/>
        <v>0</v>
      </c>
      <c r="AO68">
        <f t="shared" si="36"/>
        <v>0</v>
      </c>
      <c r="AP68">
        <f t="shared" si="36"/>
        <v>-1.3454348271632528E-12</v>
      </c>
      <c r="AQ68">
        <f t="shared" si="36"/>
        <v>-2.6976864657088843E-7</v>
      </c>
      <c r="AR68">
        <f t="shared" si="36"/>
        <v>-2.697699920057156E-7</v>
      </c>
      <c r="AS68">
        <f t="shared" si="36"/>
        <v>-8.7843250767251899E-2</v>
      </c>
      <c r="AT68">
        <f t="shared" si="36"/>
        <v>-5.7390924728703309E-2</v>
      </c>
      <c r="AU68">
        <f t="shared" si="23"/>
        <v>-0.1452344452659472</v>
      </c>
      <c r="AW68">
        <v>65</v>
      </c>
      <c r="AX68">
        <f>IF(Z68&gt;0, (R68*SUMPRODUCT(K68:$K$98, X68:$X$98)-K68*$AZ$3)/Z68, 0)</f>
        <v>-13602054289826.912</v>
      </c>
    </row>
    <row r="69" spans="5:50" x14ac:dyDescent="0.25">
      <c r="E69">
        <v>2069</v>
      </c>
      <c r="F69" s="5">
        <v>3.5571999999999999E-2</v>
      </c>
      <c r="G69" s="5"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79" si="47">K68*J69</f>
        <v>1.4437927131512138E-3</v>
      </c>
      <c r="L69" s="2">
        <v>66</v>
      </c>
      <c r="M69" s="6">
        <v>0.72329488099999995</v>
      </c>
      <c r="Q69" s="4">
        <f t="shared" ref="Q69:Q79" si="48">$C$8</f>
        <v>25</v>
      </c>
      <c r="R69">
        <f t="shared" si="28"/>
        <v>2000000</v>
      </c>
      <c r="S69">
        <f t="shared" si="29"/>
        <v>-45536026390051.414</v>
      </c>
      <c r="U69">
        <f t="shared" si="40"/>
        <v>0.72329488099999995</v>
      </c>
      <c r="V69">
        <f t="shared" si="41"/>
        <v>0.01</v>
      </c>
      <c r="W69">
        <f t="shared" si="42"/>
        <v>3.3281262185056089E-11</v>
      </c>
      <c r="X69">
        <f t="shared" si="43"/>
        <v>2.4072166571669944E-11</v>
      </c>
      <c r="Y69">
        <f t="shared" si="44"/>
        <v>3.3281262185056088E-13</v>
      </c>
      <c r="Z69">
        <f t="shared" si="45"/>
        <v>8.8762829915355843E-12</v>
      </c>
      <c r="AB69">
        <f t="shared" si="46"/>
        <v>-452.69353507509635</v>
      </c>
      <c r="AC69">
        <f t="shared" si="30"/>
        <v>-404.19065654812886</v>
      </c>
      <c r="AE69">
        <f t="shared" si="31"/>
        <v>0</v>
      </c>
      <c r="AF69">
        <f t="shared" si="32"/>
        <v>0</v>
      </c>
      <c r="AG69">
        <f t="shared" si="32"/>
        <v>-2.2190707478838961E-10</v>
      </c>
      <c r="AH69">
        <f t="shared" si="33"/>
        <v>-4.8144333143339885E-5</v>
      </c>
      <c r="AI69">
        <f t="shared" si="34"/>
        <v>-4.8144555050414673E-5</v>
      </c>
      <c r="AJ69">
        <f t="shared" si="35"/>
        <v>-48.502878526967493</v>
      </c>
      <c r="AK69">
        <f t="shared" si="22"/>
        <v>-31.688547455256746</v>
      </c>
      <c r="AL69">
        <f t="shared" si="26"/>
        <v>-80.191474126779298</v>
      </c>
      <c r="AN69">
        <f t="shared" si="36"/>
        <v>0</v>
      </c>
      <c r="AO69">
        <f t="shared" si="36"/>
        <v>0</v>
      </c>
      <c r="AP69">
        <f t="shared" si="36"/>
        <v>-3.2038781757617837E-13</v>
      </c>
      <c r="AQ69">
        <f t="shared" si="36"/>
        <v>-6.9510437371878594E-8</v>
      </c>
      <c r="AR69">
        <f t="shared" si="36"/>
        <v>-6.9510757759696172E-8</v>
      </c>
      <c r="AS69">
        <f t="shared" si="36"/>
        <v>-7.0028102584094143E-2</v>
      </c>
      <c r="AT69">
        <f t="shared" si="36"/>
        <v>-4.575169390624613E-2</v>
      </c>
      <c r="AU69">
        <f t="shared" si="23"/>
        <v>-0.11577986600109805</v>
      </c>
      <c r="AW69">
        <v>66</v>
      </c>
      <c r="AX69">
        <f>IF(Z69&gt;0, (R69*SUMPRODUCT(K69:$K$98, X69:$X$98)-K69*$AZ$3)/Z69, 0)</f>
        <v>-45536026390051.414</v>
      </c>
    </row>
    <row r="70" spans="5:50" x14ac:dyDescent="0.25">
      <c r="E70">
        <v>2070</v>
      </c>
      <c r="F70" s="5">
        <v>3.5571999999999999E-2</v>
      </c>
      <c r="G70" s="5"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1.2891006367421552E-3</v>
      </c>
      <c r="L70" s="2">
        <v>67</v>
      </c>
      <c r="M70" s="6">
        <v>0.74145409100000004</v>
      </c>
      <c r="Q70" s="4">
        <f t="shared" si="48"/>
        <v>25</v>
      </c>
      <c r="R70">
        <f t="shared" si="28"/>
        <v>2000000</v>
      </c>
      <c r="S70">
        <f t="shared" si="29"/>
        <v>-163580107152024.19</v>
      </c>
      <c r="U70">
        <f t="shared" si="40"/>
        <v>0.74145409100000004</v>
      </c>
      <c r="V70">
        <f t="shared" si="41"/>
        <v>0.01</v>
      </c>
      <c r="W70">
        <f t="shared" si="42"/>
        <v>8.8762829915355843E-12</v>
      </c>
      <c r="X70">
        <f t="shared" si="43"/>
        <v>6.5813563369477774E-12</v>
      </c>
      <c r="Y70">
        <f t="shared" si="44"/>
        <v>8.8762829915355844E-14</v>
      </c>
      <c r="Z70">
        <f t="shared" si="45"/>
        <v>2.2061638246724512E-12</v>
      </c>
      <c r="AB70">
        <f t="shared" si="46"/>
        <v>-404.19065654812886</v>
      </c>
      <c r="AC70">
        <f t="shared" si="30"/>
        <v>-360.88451483483908</v>
      </c>
      <c r="AE70">
        <f t="shared" si="31"/>
        <v>0</v>
      </c>
      <c r="AF70">
        <f t="shared" si="32"/>
        <v>0</v>
      </c>
      <c r="AG70">
        <f t="shared" si="32"/>
        <v>-5.515409561681128E-11</v>
      </c>
      <c r="AH70">
        <f t="shared" si="33"/>
        <v>-1.3162712673895555E-5</v>
      </c>
      <c r="AI70">
        <f t="shared" si="34"/>
        <v>-1.3162767827991172E-5</v>
      </c>
      <c r="AJ70">
        <f t="shared" si="35"/>
        <v>-43.306141713289776</v>
      </c>
      <c r="AK70">
        <f t="shared" si="22"/>
        <v>-28.293345958369024</v>
      </c>
      <c r="AL70">
        <f t="shared" si="26"/>
        <v>-71.599500834426635</v>
      </c>
      <c r="AN70">
        <f t="shared" si="36"/>
        <v>0</v>
      </c>
      <c r="AO70">
        <f t="shared" si="36"/>
        <v>0</v>
      </c>
      <c r="AP70">
        <f t="shared" si="36"/>
        <v>-7.1099179778569133E-14</v>
      </c>
      <c r="AQ70">
        <f t="shared" si="36"/>
        <v>-1.6968061289172796E-8</v>
      </c>
      <c r="AR70">
        <f t="shared" si="36"/>
        <v>-1.6968132388352575E-8</v>
      </c>
      <c r="AS70">
        <f t="shared" si="36"/>
        <v>-5.5825974857447856E-2</v>
      </c>
      <c r="AT70">
        <f t="shared" si="36"/>
        <v>-3.647297029049959E-2</v>
      </c>
      <c r="AU70">
        <f t="shared" si="23"/>
        <v>-9.2298962116079838E-2</v>
      </c>
      <c r="AW70">
        <v>67</v>
      </c>
      <c r="AX70">
        <f>IF(Z70&gt;0, (R70*SUMPRODUCT(K70:$K$98, X70:$X$98)-K70*$AZ$3)/Z70, 0)</f>
        <v>-163580107152024.19</v>
      </c>
    </row>
    <row r="71" spans="5:50" x14ac:dyDescent="0.25">
      <c r="E71">
        <v>2071</v>
      </c>
      <c r="F71" s="5">
        <v>3.5571999999999999E-2</v>
      </c>
      <c r="G71" s="5"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1.1509827113769242E-3</v>
      </c>
      <c r="L71" s="2">
        <v>68</v>
      </c>
      <c r="M71" s="6">
        <v>0.75951466000000001</v>
      </c>
      <c r="Q71" s="4">
        <f t="shared" si="48"/>
        <v>25</v>
      </c>
      <c r="R71">
        <f t="shared" si="28"/>
        <v>2000000</v>
      </c>
      <c r="S71">
        <f t="shared" si="29"/>
        <v>-633678771529038.25</v>
      </c>
      <c r="U71">
        <f t="shared" si="40"/>
        <v>0.75951466000000001</v>
      </c>
      <c r="V71">
        <f t="shared" si="41"/>
        <v>0.01</v>
      </c>
      <c r="W71">
        <f t="shared" si="42"/>
        <v>2.2061638246724512E-12</v>
      </c>
      <c r="X71">
        <f t="shared" si="43"/>
        <v>1.6756137672003964E-12</v>
      </c>
      <c r="Y71">
        <f t="shared" si="44"/>
        <v>2.2061638246724513E-14</v>
      </c>
      <c r="Z71">
        <f t="shared" si="45"/>
        <v>5.0848841922533025E-13</v>
      </c>
      <c r="AB71">
        <f t="shared" si="46"/>
        <v>-360.88451483483908</v>
      </c>
      <c r="AC71">
        <f t="shared" si="30"/>
        <v>-322.2183168314499</v>
      </c>
      <c r="AE71">
        <f t="shared" si="31"/>
        <v>0</v>
      </c>
      <c r="AF71">
        <f t="shared" si="32"/>
        <v>0</v>
      </c>
      <c r="AG71">
        <f t="shared" si="32"/>
        <v>-1.2712210480633256E-11</v>
      </c>
      <c r="AH71">
        <f t="shared" si="33"/>
        <v>-3.3512275344007926E-6</v>
      </c>
      <c r="AI71">
        <f t="shared" si="34"/>
        <v>-3.3512402466112731E-6</v>
      </c>
      <c r="AJ71">
        <f t="shared" si="35"/>
        <v>-38.666198003389184</v>
      </c>
      <c r="AK71">
        <f t="shared" si="22"/>
        <v>-25.261916038438738</v>
      </c>
      <c r="AL71">
        <f t="shared" si="26"/>
        <v>-63.928117393068163</v>
      </c>
      <c r="AN71">
        <f t="shared" si="36"/>
        <v>0</v>
      </c>
      <c r="AO71">
        <f t="shared" si="36"/>
        <v>0</v>
      </c>
      <c r="AP71">
        <f t="shared" si="36"/>
        <v>-1.4631534486593417E-14</v>
      </c>
      <c r="AQ71">
        <f t="shared" si="36"/>
        <v>-3.8572049539856285E-9</v>
      </c>
      <c r="AR71">
        <f t="shared" si="36"/>
        <v>-3.8572195855201156E-9</v>
      </c>
      <c r="AS71">
        <f t="shared" si="36"/>
        <v>-4.4504125416577896E-2</v>
      </c>
      <c r="AT71">
        <f t="shared" si="36"/>
        <v>-2.9076028616498426E-2</v>
      </c>
      <c r="AU71">
        <f t="shared" si="23"/>
        <v>-7.35801578902959E-2</v>
      </c>
      <c r="AW71">
        <v>68</v>
      </c>
      <c r="AX71">
        <f>IF(Z71&gt;0, (R71*SUMPRODUCT(K71:$K$98, X71:$X$98)-K71*$AZ$3)/Z71, 0)</f>
        <v>-633678771529038.25</v>
      </c>
    </row>
    <row r="72" spans="5:50" x14ac:dyDescent="0.25">
      <c r="E72">
        <v>2072</v>
      </c>
      <c r="F72" s="5">
        <v>3.5571999999999999E-2</v>
      </c>
      <c r="G72" s="5"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1.027663135157968E-3</v>
      </c>
      <c r="L72" s="2">
        <v>69</v>
      </c>
      <c r="M72" s="6">
        <v>0.77745419500000001</v>
      </c>
      <c r="Q72" s="4">
        <f t="shared" si="48"/>
        <v>25</v>
      </c>
      <c r="R72">
        <f t="shared" si="28"/>
        <v>2000000</v>
      </c>
      <c r="S72">
        <f t="shared" si="29"/>
        <v>-2661942057351839</v>
      </c>
      <c r="U72">
        <f t="shared" si="40"/>
        <v>0.77745419500000001</v>
      </c>
      <c r="V72">
        <f t="shared" si="41"/>
        <v>0.01</v>
      </c>
      <c r="W72">
        <f t="shared" si="42"/>
        <v>5.0848841922533025E-13</v>
      </c>
      <c r="X72">
        <f t="shared" si="43"/>
        <v>3.9532645463565168E-13</v>
      </c>
      <c r="Y72">
        <f t="shared" si="44"/>
        <v>5.084884192253303E-15</v>
      </c>
      <c r="Z72">
        <f t="shared" si="45"/>
        <v>1.0807708039742527E-13</v>
      </c>
      <c r="AB72">
        <f t="shared" si="46"/>
        <v>-322.2183168314499</v>
      </c>
      <c r="AC72">
        <f t="shared" si="30"/>
        <v>-287.69492574570234</v>
      </c>
      <c r="AE72">
        <f t="shared" si="31"/>
        <v>0</v>
      </c>
      <c r="AF72">
        <f t="shared" si="32"/>
        <v>0</v>
      </c>
      <c r="AG72">
        <f t="shared" si="32"/>
        <v>-2.7019270099356317E-12</v>
      </c>
      <c r="AH72">
        <f t="shared" si="33"/>
        <v>-7.9065290927130335E-7</v>
      </c>
      <c r="AI72">
        <f t="shared" si="34"/>
        <v>-7.9065561119831331E-7</v>
      </c>
      <c r="AJ72">
        <f t="shared" si="35"/>
        <v>-34.523391085747562</v>
      </c>
      <c r="AK72">
        <f t="shared" ref="AK72:AK79" si="49">G72*SUM(AB72:AB72, AE72:AF72)</f>
        <v>-22.555282178201495</v>
      </c>
      <c r="AL72">
        <f t="shared" si="26"/>
        <v>-57.078674054604669</v>
      </c>
      <c r="AN72">
        <f t="shared" si="36"/>
        <v>0</v>
      </c>
      <c r="AO72">
        <f t="shared" si="36"/>
        <v>0</v>
      </c>
      <c r="AP72">
        <f t="shared" si="36"/>
        <v>-2.7766707819984455E-15</v>
      </c>
      <c r="AQ72">
        <f t="shared" si="36"/>
        <v>-8.1252484756351603E-10</v>
      </c>
      <c r="AR72">
        <f t="shared" si="36"/>
        <v>-8.1252762423429809E-10</v>
      </c>
      <c r="AS72">
        <f t="shared" si="36"/>
        <v>-3.5478416319463982E-2</v>
      </c>
      <c r="AT72">
        <f t="shared" si="36"/>
        <v>-2.317923199762319E-2</v>
      </c>
      <c r="AU72">
        <f t="shared" si="23"/>
        <v>-5.8657649129614797E-2</v>
      </c>
      <c r="AW72">
        <v>69</v>
      </c>
      <c r="AX72">
        <f>IF(Z72&gt;0, (R72*SUMPRODUCT(K72:$K$98, X72:$X$98)-K72*$AZ$3)/Z72, 0)</f>
        <v>-2661942057351839</v>
      </c>
    </row>
    <row r="73" spans="5:50" x14ac:dyDescent="0.25">
      <c r="E73">
        <v>2073</v>
      </c>
      <c r="F73" s="5">
        <v>3.5571999999999999E-2</v>
      </c>
      <c r="G73" s="5"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9.1755637067675712E-4</v>
      </c>
      <c r="L73" s="2">
        <v>70</v>
      </c>
      <c r="M73" s="6">
        <v>0.79525030600000002</v>
      </c>
      <c r="Q73" s="4">
        <f t="shared" si="48"/>
        <v>25</v>
      </c>
      <c r="R73">
        <f t="shared" si="28"/>
        <v>2000000</v>
      </c>
      <c r="S73">
        <f t="shared" si="29"/>
        <v>-1.2204044745687514E+16</v>
      </c>
      <c r="U73">
        <f t="shared" si="40"/>
        <v>0.79525030600000002</v>
      </c>
      <c r="V73">
        <f t="shared" si="41"/>
        <v>0.01</v>
      </c>
      <c r="W73">
        <f t="shared" si="42"/>
        <v>1.0807708039742527E-13</v>
      </c>
      <c r="X73">
        <f t="shared" si="43"/>
        <v>8.594833125763905E-14</v>
      </c>
      <c r="Y73">
        <f t="shared" si="44"/>
        <v>1.0807708039742527E-15</v>
      </c>
      <c r="Z73">
        <f t="shared" si="45"/>
        <v>2.1047978335811969E-14</v>
      </c>
      <c r="AB73">
        <f t="shared" si="46"/>
        <v>-287.69492574570234</v>
      </c>
      <c r="AC73">
        <f t="shared" si="30"/>
        <v>-256.87046941651067</v>
      </c>
      <c r="AE73">
        <f t="shared" si="31"/>
        <v>0</v>
      </c>
      <c r="AF73">
        <f t="shared" si="32"/>
        <v>0</v>
      </c>
      <c r="AG73">
        <f t="shared" si="32"/>
        <v>-5.2619945839529919E-13</v>
      </c>
      <c r="AH73">
        <f t="shared" si="33"/>
        <v>-1.7189666251527811E-7</v>
      </c>
      <c r="AI73">
        <f t="shared" si="34"/>
        <v>-1.718971887147365E-7</v>
      </c>
      <c r="AJ73">
        <f t="shared" si="35"/>
        <v>-30.824456329191662</v>
      </c>
      <c r="AK73">
        <f t="shared" si="49"/>
        <v>-20.138644802199167</v>
      </c>
      <c r="AL73">
        <f t="shared" si="26"/>
        <v>-50.963101303288013</v>
      </c>
      <c r="AN73">
        <f t="shared" si="36"/>
        <v>0</v>
      </c>
      <c r="AO73">
        <f t="shared" si="36"/>
        <v>0</v>
      </c>
      <c r="AP73">
        <f t="shared" si="36"/>
        <v>-4.8281766529726601E-16</v>
      </c>
      <c r="AQ73">
        <f t="shared" si="36"/>
        <v>-1.5772487778896594E-10</v>
      </c>
      <c r="AR73">
        <f t="shared" si="36"/>
        <v>-1.5772536060663125E-10</v>
      </c>
      <c r="AS73">
        <f t="shared" si="36"/>
        <v>-2.8283176277497296E-2</v>
      </c>
      <c r="AT73">
        <f t="shared" si="36"/>
        <v>-1.8478341835054205E-2</v>
      </c>
      <c r="AU73">
        <f t="shared" si="23"/>
        <v>-4.6761518270276858E-2</v>
      </c>
      <c r="AW73">
        <v>70</v>
      </c>
      <c r="AX73">
        <f>IF(Z73&gt;0, (R73*SUMPRODUCT(K73:$K$98, X73:$X$98)-K73*$AZ$3)/Z73, 0)</f>
        <v>-1.2204044745687514E+16</v>
      </c>
    </row>
    <row r="74" spans="5:50" x14ac:dyDescent="0.25">
      <c r="E74">
        <v>2074</v>
      </c>
      <c r="F74" s="5">
        <v>3.5571999999999999E-2</v>
      </c>
      <c r="G74" s="5"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8.1924675953281884E-4</v>
      </c>
      <c r="L74" s="2">
        <v>71</v>
      </c>
      <c r="M74" s="6">
        <v>0.81288120699999999</v>
      </c>
      <c r="Q74" s="4">
        <f t="shared" si="48"/>
        <v>25</v>
      </c>
      <c r="R74">
        <f t="shared" si="28"/>
        <v>2000000</v>
      </c>
      <c r="S74">
        <f t="shared" si="29"/>
        <v>-6.152067964319176E+16</v>
      </c>
      <c r="U74">
        <f t="shared" si="40"/>
        <v>0.81288120699999999</v>
      </c>
      <c r="V74">
        <f t="shared" si="41"/>
        <v>0.01</v>
      </c>
      <c r="W74">
        <f t="shared" si="42"/>
        <v>2.1047978335811969E-14</v>
      </c>
      <c r="X74">
        <f t="shared" si="43"/>
        <v>1.7109506034524683E-14</v>
      </c>
      <c r="Y74">
        <f t="shared" si="44"/>
        <v>2.104797833581197E-16</v>
      </c>
      <c r="Z74">
        <f t="shared" si="45"/>
        <v>3.7279925179291664E-15</v>
      </c>
      <c r="AB74">
        <f t="shared" si="46"/>
        <v>-256.87046941651067</v>
      </c>
      <c r="AC74">
        <f t="shared" si="30"/>
        <v>-229.34863340773606</v>
      </c>
      <c r="AE74">
        <f t="shared" si="31"/>
        <v>0</v>
      </c>
      <c r="AF74">
        <f t="shared" si="32"/>
        <v>0</v>
      </c>
      <c r="AG74">
        <f t="shared" si="32"/>
        <v>-9.3199812948229165E-14</v>
      </c>
      <c r="AH74">
        <f t="shared" si="33"/>
        <v>-3.4219012069049366E-8</v>
      </c>
      <c r="AI74">
        <f t="shared" si="34"/>
        <v>-3.4219105268862314E-8</v>
      </c>
      <c r="AJ74">
        <f t="shared" si="35"/>
        <v>-27.521836008774613</v>
      </c>
      <c r="AK74">
        <f t="shared" si="49"/>
        <v>-17.98093285915575</v>
      </c>
      <c r="AL74">
        <f t="shared" si="26"/>
        <v>-45.502768902149469</v>
      </c>
      <c r="AN74">
        <f t="shared" si="36"/>
        <v>0</v>
      </c>
      <c r="AO74">
        <f t="shared" si="36"/>
        <v>0</v>
      </c>
      <c r="AP74">
        <f t="shared" si="36"/>
        <v>-7.6353644746901591E-17</v>
      </c>
      <c r="AQ74">
        <f t="shared" si="36"/>
        <v>-2.803381475198311E-11</v>
      </c>
      <c r="AR74">
        <f t="shared" si="36"/>
        <v>-2.8033891105627859E-11</v>
      </c>
      <c r="AS74">
        <f t="shared" si="36"/>
        <v>-2.2547174966582251E-2</v>
      </c>
      <c r="AT74">
        <f t="shared" si="36"/>
        <v>-1.4730820978240532E-2</v>
      </c>
      <c r="AU74">
        <f t="shared" si="23"/>
        <v>-3.7277995972856671E-2</v>
      </c>
      <c r="AW74">
        <v>71</v>
      </c>
      <c r="AX74">
        <f>IF(Z74&gt;0, (R74*SUMPRODUCT(K74:$K$98, X74:$X$98)-K74*$AZ$3)/Z74, 0)</f>
        <v>-6.152067964319176E+16</v>
      </c>
    </row>
    <row r="75" spans="5:50" x14ac:dyDescent="0.25">
      <c r="E75">
        <v>2075</v>
      </c>
      <c r="F75" s="5">
        <v>3.5571999999999999E-2</v>
      </c>
      <c r="G75" s="5"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7.3147032101144531E-4</v>
      </c>
      <c r="L75" s="2">
        <v>72</v>
      </c>
      <c r="M75" s="6">
        <v>0.83042254299999996</v>
      </c>
      <c r="Q75" s="4">
        <f t="shared" si="48"/>
        <v>25</v>
      </c>
      <c r="R75">
        <f t="shared" si="28"/>
        <v>2000000</v>
      </c>
      <c r="S75">
        <f t="shared" si="29"/>
        <v>-3.4421640302775552E+17</v>
      </c>
      <c r="U75">
        <f t="shared" si="40"/>
        <v>0.83042254299999996</v>
      </c>
      <c r="V75">
        <f t="shared" si="41"/>
        <v>0.01</v>
      </c>
      <c r="W75">
        <f t="shared" si="42"/>
        <v>3.7279925179291664E-15</v>
      </c>
      <c r="X75">
        <f t="shared" si="43"/>
        <v>3.0958090270237113E-15</v>
      </c>
      <c r="Y75">
        <f t="shared" si="44"/>
        <v>3.7279925179291666E-17</v>
      </c>
      <c r="Z75">
        <f t="shared" si="45"/>
        <v>5.9490356572616344E-16</v>
      </c>
      <c r="AB75">
        <f t="shared" si="46"/>
        <v>-229.34863340773606</v>
      </c>
      <c r="AC75">
        <f t="shared" si="30"/>
        <v>-204.77556554264592</v>
      </c>
      <c r="AE75">
        <f t="shared" si="31"/>
        <v>0</v>
      </c>
      <c r="AF75">
        <f t="shared" si="32"/>
        <v>0</v>
      </c>
      <c r="AG75">
        <f t="shared" si="32"/>
        <v>-1.4872589143154085E-14</v>
      </c>
      <c r="AH75">
        <f t="shared" si="33"/>
        <v>-6.1916180540474228E-9</v>
      </c>
      <c r="AI75">
        <f t="shared" si="34"/>
        <v>-6.1916329266365662E-9</v>
      </c>
      <c r="AJ75">
        <f t="shared" si="35"/>
        <v>-24.573067865090138</v>
      </c>
      <c r="AK75">
        <f t="shared" si="49"/>
        <v>-16.054404338541527</v>
      </c>
      <c r="AL75">
        <f t="shared" si="26"/>
        <v>-40.627472209823296</v>
      </c>
      <c r="AN75">
        <f t="shared" si="36"/>
        <v>0</v>
      </c>
      <c r="AO75">
        <f t="shared" si="36"/>
        <v>0</v>
      </c>
      <c r="AP75">
        <f t="shared" si="36"/>
        <v>-1.0878857554814256E-17</v>
      </c>
      <c r="AQ75">
        <f t="shared" si="36"/>
        <v>-4.5289848455743284E-12</v>
      </c>
      <c r="AR75">
        <f t="shared" si="36"/>
        <v>-4.5289957244318834E-12</v>
      </c>
      <c r="AS75">
        <f t="shared" si="36"/>
        <v>-1.7974469839513514E-2</v>
      </c>
      <c r="AT75">
        <f t="shared" si="36"/>
        <v>-1.174332029516051E-2</v>
      </c>
      <c r="AU75">
        <f t="shared" si="23"/>
        <v>-2.9717790139203018E-2</v>
      </c>
      <c r="AW75">
        <v>72</v>
      </c>
      <c r="AX75">
        <f>IF(Z75&gt;0, (R75*SUMPRODUCT(K75:$K$98, X75:$X$98)-K75*$AZ$3)/Z75, 0)</f>
        <v>-3.4421640302775552E+17</v>
      </c>
    </row>
    <row r="76" spans="5:50" x14ac:dyDescent="0.25">
      <c r="E76">
        <v>2076</v>
      </c>
      <c r="F76" s="5">
        <v>3.5571999999999999E-2</v>
      </c>
      <c r="G76" s="5"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6.5309850090307614E-4</v>
      </c>
      <c r="L76" s="2">
        <v>73</v>
      </c>
      <c r="M76" s="6">
        <v>0.84796327400000004</v>
      </c>
      <c r="Q76" s="4">
        <f t="shared" si="48"/>
        <v>25</v>
      </c>
      <c r="R76">
        <f t="shared" si="28"/>
        <v>2000000</v>
      </c>
      <c r="S76">
        <f t="shared" si="29"/>
        <v>-2.1637789238533379E+18</v>
      </c>
      <c r="U76">
        <f t="shared" si="40"/>
        <v>0.84796327400000004</v>
      </c>
      <c r="V76">
        <f t="shared" si="41"/>
        <v>0.01</v>
      </c>
      <c r="W76">
        <f t="shared" si="42"/>
        <v>5.9490356572616344E-16</v>
      </c>
      <c r="X76">
        <f t="shared" si="43"/>
        <v>5.0445637530743179E-16</v>
      </c>
      <c r="Y76">
        <f t="shared" si="44"/>
        <v>5.9490356572616348E-18</v>
      </c>
      <c r="Z76">
        <f t="shared" si="45"/>
        <v>8.4498154761470012E-17</v>
      </c>
      <c r="AB76">
        <f t="shared" si="46"/>
        <v>-204.77556554264592</v>
      </c>
      <c r="AC76">
        <f t="shared" si="30"/>
        <v>-182.83532637736639</v>
      </c>
      <c r="AE76">
        <f t="shared" si="31"/>
        <v>0</v>
      </c>
      <c r="AF76">
        <f t="shared" si="32"/>
        <v>0</v>
      </c>
      <c r="AG76">
        <f t="shared" si="32"/>
        <v>-2.1124538690367503E-15</v>
      </c>
      <c r="AH76">
        <f t="shared" si="33"/>
        <v>-1.0089127506148636E-9</v>
      </c>
      <c r="AI76">
        <f t="shared" si="34"/>
        <v>-1.0089148630687327E-9</v>
      </c>
      <c r="AJ76">
        <f t="shared" si="35"/>
        <v>-21.940239165279536</v>
      </c>
      <c r="AK76">
        <f t="shared" si="49"/>
        <v>-14.334289587985216</v>
      </c>
      <c r="AL76">
        <f t="shared" si="26"/>
        <v>-36.274528754273668</v>
      </c>
      <c r="AN76">
        <f t="shared" si="36"/>
        <v>0</v>
      </c>
      <c r="AO76">
        <f t="shared" si="36"/>
        <v>0</v>
      </c>
      <c r="AP76">
        <f t="shared" si="36"/>
        <v>-1.3796404550948048E-18</v>
      </c>
      <c r="AQ76">
        <f t="shared" si="36"/>
        <v>-6.5891940496856651E-13</v>
      </c>
      <c r="AR76">
        <f t="shared" si="36"/>
        <v>-6.5892078460902167E-13</v>
      </c>
      <c r="AS76">
        <f t="shared" si="36"/>
        <v>-1.4329137308299024E-2</v>
      </c>
      <c r="AT76">
        <f t="shared" si="36"/>
        <v>-9.3617030414237176E-3</v>
      </c>
      <c r="AU76">
        <f t="shared" si="23"/>
        <v>-2.3690840350381662E-2</v>
      </c>
      <c r="AW76">
        <v>73</v>
      </c>
      <c r="AX76">
        <f>IF(Z76&gt;0, (R76*SUMPRODUCT(K76:$K$98, X76:$X$98)-K76*$AZ$3)/Z76, 0)</f>
        <v>-2.1637789238533379E+18</v>
      </c>
    </row>
    <row r="77" spans="5:50" x14ac:dyDescent="0.25">
      <c r="E77">
        <v>2077</v>
      </c>
      <c r="F77" s="5">
        <v>3.5571999999999999E-2</v>
      </c>
      <c r="G77" s="5"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5.8312366152060366E-4</v>
      </c>
      <c r="L77" s="2">
        <v>74</v>
      </c>
      <c r="M77" s="6">
        <v>0.86550461000000001</v>
      </c>
      <c r="Q77" s="4">
        <f t="shared" si="48"/>
        <v>25</v>
      </c>
      <c r="R77">
        <f t="shared" si="28"/>
        <v>2000000</v>
      </c>
      <c r="S77">
        <f t="shared" si="29"/>
        <v>-1.5518208888909068E+19</v>
      </c>
      <c r="U77">
        <f t="shared" si="40"/>
        <v>0.86550461000000001</v>
      </c>
      <c r="V77">
        <f t="shared" si="41"/>
        <v>0.01</v>
      </c>
      <c r="W77">
        <f t="shared" si="42"/>
        <v>8.4498154761470012E-17</v>
      </c>
      <c r="X77">
        <f t="shared" si="43"/>
        <v>7.3133542482545745E-17</v>
      </c>
      <c r="Y77">
        <f t="shared" si="44"/>
        <v>8.4498154761470016E-19</v>
      </c>
      <c r="Z77">
        <f t="shared" si="45"/>
        <v>1.0519630731309567E-17</v>
      </c>
      <c r="AB77">
        <f t="shared" si="46"/>
        <v>-182.83532637736639</v>
      </c>
      <c r="AC77">
        <f t="shared" si="30"/>
        <v>-163.24582712264913</v>
      </c>
      <c r="AE77">
        <f t="shared" si="31"/>
        <v>0</v>
      </c>
      <c r="AF77">
        <f t="shared" si="32"/>
        <v>0</v>
      </c>
      <c r="AG77">
        <f t="shared" si="32"/>
        <v>-2.6299076828273917E-16</v>
      </c>
      <c r="AH77">
        <f t="shared" si="33"/>
        <v>-1.462670849650915E-10</v>
      </c>
      <c r="AI77">
        <f t="shared" si="34"/>
        <v>-1.4626734795585978E-10</v>
      </c>
      <c r="AJ77">
        <f t="shared" si="35"/>
        <v>-19.589499254717254</v>
      </c>
      <c r="AK77">
        <f t="shared" si="49"/>
        <v>-12.798472846415649</v>
      </c>
      <c r="AL77">
        <f t="shared" si="26"/>
        <v>-32.387972101279175</v>
      </c>
      <c r="AN77">
        <f t="shared" si="36"/>
        <v>0</v>
      </c>
      <c r="AO77">
        <f t="shared" si="36"/>
        <v>0</v>
      </c>
      <c r="AP77">
        <f t="shared" si="36"/>
        <v>-1.533561397471475E-19</v>
      </c>
      <c r="AQ77">
        <f t="shared" si="36"/>
        <v>-8.5291798144789386E-14</v>
      </c>
      <c r="AR77">
        <f t="shared" si="36"/>
        <v>-8.529195150092914E-14</v>
      </c>
      <c r="AS77">
        <f t="shared" si="36"/>
        <v>-1.1423100532765861E-2</v>
      </c>
      <c r="AT77">
        <f t="shared" si="36"/>
        <v>-7.4630923480739153E-3</v>
      </c>
      <c r="AU77">
        <f t="shared" si="23"/>
        <v>-1.8886192880925072E-2</v>
      </c>
      <c r="AW77">
        <v>74</v>
      </c>
      <c r="AX77">
        <f>IF(Z77&gt;0, (R77*SUMPRODUCT(K77:$K$98, X77:$X$98)-K77*$AZ$3)/Z77, 0)</f>
        <v>-1.5518208888909068E+19</v>
      </c>
    </row>
    <row r="78" spans="5:50" x14ac:dyDescent="0.25">
      <c r="E78">
        <v>2078</v>
      </c>
      <c r="F78" s="5">
        <v>3.5571999999999999E-2</v>
      </c>
      <c r="G78" s="5"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5.2064612635768185E-4</v>
      </c>
      <c r="L78" s="2">
        <v>75</v>
      </c>
      <c r="M78" s="6">
        <v>0.88304594599999997</v>
      </c>
      <c r="Q78" s="4">
        <f t="shared" si="48"/>
        <v>25</v>
      </c>
      <c r="R78">
        <f t="shared" si="28"/>
        <v>2000000</v>
      </c>
      <c r="S78">
        <f t="shared" si="29"/>
        <v>-1.2954668974783942E+20</v>
      </c>
      <c r="U78">
        <f t="shared" si="40"/>
        <v>0.88304594599999997</v>
      </c>
      <c r="V78">
        <f t="shared" si="41"/>
        <v>0.01</v>
      </c>
      <c r="W78">
        <f t="shared" si="42"/>
        <v>1.0519630731309567E-17</v>
      </c>
      <c r="X78">
        <f t="shared" si="43"/>
        <v>9.2893172706999274E-18</v>
      </c>
      <c r="Y78">
        <f t="shared" si="44"/>
        <v>1.0519630731309568E-19</v>
      </c>
      <c r="Z78">
        <f t="shared" si="45"/>
        <v>1.1251171532965439E-18</v>
      </c>
      <c r="AB78">
        <f t="shared" si="46"/>
        <v>-163.24582712264913</v>
      </c>
      <c r="AC78">
        <f t="shared" si="30"/>
        <v>-145.75520278807966</v>
      </c>
      <c r="AE78">
        <f t="shared" si="31"/>
        <v>0</v>
      </c>
      <c r="AF78">
        <f t="shared" si="32"/>
        <v>0</v>
      </c>
      <c r="AG78">
        <f t="shared" si="32"/>
        <v>-2.8127928832413597E-17</v>
      </c>
      <c r="AH78">
        <f t="shared" si="33"/>
        <v>-1.8578634541399855E-11</v>
      </c>
      <c r="AI78">
        <f t="shared" si="34"/>
        <v>-1.8578662669328688E-11</v>
      </c>
      <c r="AJ78">
        <f t="shared" si="35"/>
        <v>-17.490624334569475</v>
      </c>
      <c r="AK78">
        <f t="shared" si="49"/>
        <v>-11.42720789858544</v>
      </c>
      <c r="AL78">
        <f t="shared" si="26"/>
        <v>-28.917832233173492</v>
      </c>
      <c r="AN78">
        <f t="shared" si="36"/>
        <v>0</v>
      </c>
      <c r="AO78">
        <f t="shared" si="36"/>
        <v>0</v>
      </c>
      <c r="AP78">
        <f t="shared" si="36"/>
        <v>-1.4644697189060693E-20</v>
      </c>
      <c r="AQ78">
        <f t="shared" si="36"/>
        <v>-9.6728941069948621E-15</v>
      </c>
      <c r="AR78">
        <f t="shared" si="36"/>
        <v>-9.6729087516920513E-15</v>
      </c>
      <c r="AS78">
        <f t="shared" si="36"/>
        <v>-9.106425807371003E-3</v>
      </c>
      <c r="AT78">
        <f t="shared" si="36"/>
        <v>-5.9495315274824146E-3</v>
      </c>
      <c r="AU78">
        <f t="shared" si="23"/>
        <v>-1.505595733486309E-2</v>
      </c>
      <c r="AW78">
        <v>75</v>
      </c>
      <c r="AX78">
        <f>IF(Z78&gt;0, (R78*SUMPRODUCT(K78:$K$98, X78:$X$98)-K78*$AZ$3)/Z78, 0)</f>
        <v>-1.2954668974783942E+20</v>
      </c>
    </row>
    <row r="79" spans="5:50" x14ac:dyDescent="0.25">
      <c r="E79">
        <v>2079</v>
      </c>
      <c r="F79" s="5">
        <v>3.5571999999999999E-2</v>
      </c>
      <c r="G79" s="5"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4.6486261281935876E-4</v>
      </c>
      <c r="L79" s="2">
        <v>76</v>
      </c>
      <c r="M79" s="6">
        <v>1</v>
      </c>
      <c r="Q79" s="4">
        <f t="shared" si="48"/>
        <v>25</v>
      </c>
      <c r="R79">
        <f t="shared" si="28"/>
        <v>2000000</v>
      </c>
      <c r="S79">
        <f t="shared" si="29"/>
        <v>0</v>
      </c>
      <c r="U79">
        <f t="shared" si="40"/>
        <v>1</v>
      </c>
      <c r="V79">
        <f t="shared" si="41"/>
        <v>0.01</v>
      </c>
      <c r="W79">
        <f t="shared" si="42"/>
        <v>1.1251171532965439E-18</v>
      </c>
      <c r="X79">
        <f t="shared" si="43"/>
        <v>1.1251171532965439E-18</v>
      </c>
      <c r="Y79">
        <f t="shared" si="44"/>
        <v>1.1251171532965439E-20</v>
      </c>
      <c r="Z79">
        <f t="shared" si="45"/>
        <v>0</v>
      </c>
      <c r="AB79">
        <f t="shared" si="46"/>
        <v>-145.75520278807966</v>
      </c>
      <c r="AC79">
        <f t="shared" si="30"/>
        <v>0</v>
      </c>
      <c r="AE79">
        <f t="shared" si="31"/>
        <v>0</v>
      </c>
      <c r="AF79">
        <f t="shared" si="32"/>
        <v>0</v>
      </c>
      <c r="AG79">
        <f t="shared" si="32"/>
        <v>0</v>
      </c>
      <c r="AH79">
        <f t="shared" si="33"/>
        <v>-2.2502343065930878E-12</v>
      </c>
      <c r="AI79">
        <f t="shared" si="34"/>
        <v>-2.2502343065930878E-12</v>
      </c>
      <c r="AJ79">
        <f t="shared" si="35"/>
        <v>-145.75520278807966</v>
      </c>
      <c r="AK79">
        <f t="shared" si="49"/>
        <v>-10.202864195165578</v>
      </c>
      <c r="AL79">
        <f t="shared" si="26"/>
        <v>-155.95806698324748</v>
      </c>
      <c r="AN79">
        <f t="shared" si="36"/>
        <v>0</v>
      </c>
      <c r="AO79">
        <f t="shared" si="36"/>
        <v>0</v>
      </c>
      <c r="AP79">
        <f t="shared" si="36"/>
        <v>0</v>
      </c>
      <c r="AQ79">
        <f t="shared" si="36"/>
        <v>-1.0460497992186208E-15</v>
      </c>
      <c r="AR79">
        <f t="shared" si="36"/>
        <v>-1.0460497992186208E-15</v>
      </c>
      <c r="AS79">
        <f t="shared" si="36"/>
        <v>-6.7756144400082194E-2</v>
      </c>
      <c r="AT79">
        <f t="shared" si="36"/>
        <v>-4.7429301080057547E-3</v>
      </c>
      <c r="AU79">
        <f t="shared" si="23"/>
        <v>-7.2499074508088984E-2</v>
      </c>
      <c r="AW79">
        <v>76</v>
      </c>
      <c r="AX79">
        <f>IF(Z79&gt;0, (R79*SUMPRODUCT(K79:$K$98, X79:$X$98)-K79*$AZ$3)/Z79, 0)</f>
        <v>0</v>
      </c>
    </row>
    <row r="80" spans="5:50" x14ac:dyDescent="0.25">
      <c r="F80" s="5"/>
      <c r="G80" s="5"/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/>
      <c r="G81" s="5"/>
      <c r="H81" s="5"/>
      <c r="I81" s="5"/>
      <c r="M81" s="6"/>
      <c r="Q81" s="4"/>
      <c r="AN81" s="8">
        <f t="shared" ref="AN81:AU81" si="50">SUM(AN3:AN79)</f>
        <v>681802.32077774242</v>
      </c>
      <c r="AO81" s="8">
        <f t="shared" si="50"/>
        <v>-68180.232077774242</v>
      </c>
      <c r="AP81" s="8">
        <f t="shared" si="50"/>
        <v>-423.76343326065995</v>
      </c>
      <c r="AQ81" s="8">
        <f t="shared" si="50"/>
        <v>-279950.61407207395</v>
      </c>
      <c r="AR81" s="8">
        <f t="shared" si="50"/>
        <v>333247.71119463374</v>
      </c>
      <c r="AS81" s="8">
        <f t="shared" si="50"/>
        <v>-48372.535856026028</v>
      </c>
      <c r="AT81" s="8">
        <f t="shared" si="50"/>
        <v>13095.594087740295</v>
      </c>
      <c r="AU81" s="8">
        <f t="shared" si="50"/>
        <v>297970.76942634798</v>
      </c>
      <c r="AX81">
        <f>IF(Z81&gt;0, (R81*SUMPRODUCT(K81:$K$98, X81:$X$98)-K81*$AZ$3)/Z81, 0)</f>
        <v>0</v>
      </c>
    </row>
    <row r="82" spans="2:50" x14ac:dyDescent="0.25">
      <c r="F82" s="5"/>
      <c r="G82" s="5"/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/>
      <c r="G83" s="5"/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/>
      <c r="G84" s="5"/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/>
      <c r="G85" s="5"/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/>
      <c r="G86" s="5"/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/>
      <c r="G87" s="5"/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/>
      <c r="G88" s="5"/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/>
      <c r="G89" s="5"/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/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/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/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/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/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/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/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/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/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81:AU81">
    <cfRule type="cellIs" dxfId="1" priority="1" operator="lessThan">
      <formula>0</formula>
    </cfRule>
  </conditionalFormatting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217EED-BC57-428D-8448-EA872BC3EBF3}">
  <dimension ref="A1:AZ164"/>
  <sheetViews>
    <sheetView workbookViewId="0">
      <selection activeCell="M33" sqref="M33"/>
    </sheetView>
  </sheetViews>
  <sheetFormatPr defaultRowHeight="15" x14ac:dyDescent="0.25"/>
  <cols>
    <col min="3" max="3" width="10.7109375" customWidth="1"/>
    <col min="4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5" width="9.140625" bestFit="1" customWidth="1"/>
    <col min="36" max="36" width="10.42578125" customWidth="1"/>
    <col min="37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44</v>
      </c>
      <c r="Q1" t="s">
        <v>1</v>
      </c>
      <c r="W1" t="s">
        <v>2</v>
      </c>
      <c r="AB1" t="s">
        <v>46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f>'S.55.04.F'!C3*(1+C12)</f>
        <v>1213642.9851697616</v>
      </c>
      <c r="K3">
        <v>1</v>
      </c>
      <c r="L3" s="2">
        <v>0</v>
      </c>
      <c r="O3">
        <f>$C$3</f>
        <v>1213642.9851697616</v>
      </c>
      <c r="P3" s="2">
        <f>O3*C5</f>
        <v>121364.29851697617</v>
      </c>
      <c r="Q3" s="4">
        <f>B8</f>
        <v>200</v>
      </c>
      <c r="R3">
        <f t="shared" ref="R3:R66" si="0">$C$6</f>
        <v>2000000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1213642.9851697616</v>
      </c>
      <c r="AF3">
        <f t="shared" ref="AF3:AG34" si="4">-$Z3*P3</f>
        <v>-121364.29851697617</v>
      </c>
      <c r="AG3">
        <f t="shared" si="4"/>
        <v>-200</v>
      </c>
      <c r="AH3">
        <f t="shared" ref="AH3:AH66" si="5">-X3*R3</f>
        <v>0</v>
      </c>
      <c r="AI3">
        <f t="shared" ref="AI3:AI34" si="6">SUM(AE3:AH3)</f>
        <v>1092078.6866527854</v>
      </c>
      <c r="AJ3">
        <f t="shared" ref="AJ3:AJ66" si="7">AB3-AC3</f>
        <v>0</v>
      </c>
      <c r="AL3">
        <f t="shared" ref="AL3:AL34" si="8">SUM(AI3:AK3)</f>
        <v>1092078.6866527854</v>
      </c>
      <c r="AN3">
        <f t="shared" ref="AN3:AU34" si="9">AE3*$K3</f>
        <v>1213642.9851697616</v>
      </c>
      <c r="AO3">
        <f t="shared" si="9"/>
        <v>-121364.29851697617</v>
      </c>
      <c r="AP3">
        <f t="shared" si="9"/>
        <v>-200</v>
      </c>
      <c r="AQ3">
        <f t="shared" si="9"/>
        <v>0</v>
      </c>
      <c r="AR3">
        <f t="shared" si="9"/>
        <v>1092078.6866527854</v>
      </c>
      <c r="AS3">
        <f t="shared" si="9"/>
        <v>0</v>
      </c>
      <c r="AT3">
        <f t="shared" si="9"/>
        <v>0</v>
      </c>
      <c r="AU3">
        <f t="shared" si="9"/>
        <v>1092078.6866527854</v>
      </c>
      <c r="AW3">
        <v>0</v>
      </c>
      <c r="AX3">
        <f>IF(Z3&gt;0, (R3*SUMPRODUCT(K3:$K$98, X3:$X$98)-K3*$AZ$3)/Z3, 0)</f>
        <v>0</v>
      </c>
      <c r="AZ3">
        <f>C6*ABS(SUMPRODUCT(X4:X69, K4:K69))/1</f>
        <v>577574.98540413089</v>
      </c>
    </row>
    <row r="4" spans="1:52" x14ac:dyDescent="0.25">
      <c r="A4" t="s">
        <v>14</v>
      </c>
      <c r="C4" t="s">
        <v>37</v>
      </c>
      <c r="E4">
        <v>2004</v>
      </c>
      <c r="F4" s="13">
        <f t="array" ref="F4:G69">EconomicRates!C44:D109</f>
        <v>1.5900000000000001E-2</v>
      </c>
      <c r="G4" s="13"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69">Mortalities!B31:B96</f>
        <v>1.1135328E-2</v>
      </c>
      <c r="R4">
        <f t="shared" si="0"/>
        <v>2000000</v>
      </c>
      <c r="S4">
        <f t="shared" si="1"/>
        <v>39578.592027171115</v>
      </c>
      <c r="U4">
        <f t="shared" ref="U4:U67" si="13">M4</f>
        <v>1.1135328E-2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1.1135328E-2</v>
      </c>
      <c r="Y4">
        <f t="shared" ref="Y4:Y67" si="17">V4*W4</f>
        <v>0.01</v>
      </c>
      <c r="Z4">
        <f t="shared" ref="Z4:Z67" si="18">MAX(0, W4-X4-Y4)</f>
        <v>0.97886467200000005</v>
      </c>
      <c r="AB4">
        <f t="shared" ref="AB4:AB67" si="19">AC3</f>
        <v>0</v>
      </c>
      <c r="AC4">
        <f t="shared" si="2"/>
        <v>38742.08550289867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-22270.655999999999</v>
      </c>
      <c r="AI4">
        <f t="shared" si="6"/>
        <v>-22270.655999999999</v>
      </c>
      <c r="AJ4">
        <f t="shared" si="7"/>
        <v>-38742.08550289867</v>
      </c>
      <c r="AK4">
        <f>G4*SUM(AB4, AE4:AF4)</f>
        <v>0</v>
      </c>
      <c r="AL4">
        <f t="shared" si="8"/>
        <v>-61012.741502898672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-20776.803806325217</v>
      </c>
      <c r="AR4">
        <f t="shared" si="9"/>
        <v>-20776.803806325217</v>
      </c>
      <c r="AS4">
        <f t="shared" si="9"/>
        <v>-36143.37671694997</v>
      </c>
      <c r="AT4">
        <f t="shared" si="9"/>
        <v>0</v>
      </c>
      <c r="AU4">
        <f t="shared" si="9"/>
        <v>-56920.180523275187</v>
      </c>
      <c r="AW4">
        <v>1</v>
      </c>
      <c r="AX4">
        <f>IF(Z4&gt;0, (R4*SUMPRODUCT(K4:$K$98, X4:$X$98)-K4*$AZ$3)/Z4, 0)</f>
        <v>39578.592027171115</v>
      </c>
    </row>
    <row r="5" spans="1:52" x14ac:dyDescent="0.25">
      <c r="C5" s="2">
        <f>'S.26.04.A'!C5</f>
        <v>0.1</v>
      </c>
      <c r="E5">
        <v>2005</v>
      </c>
      <c r="F5" s="13">
        <v>3.6400000000000002E-2</v>
      </c>
      <c r="G5" s="13"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1.2969985999999999E-2</v>
      </c>
      <c r="Q5" s="4">
        <f t="shared" ref="Q5:Q68" si="21">$C$8</f>
        <v>25</v>
      </c>
      <c r="R5">
        <f t="shared" si="0"/>
        <v>2000000</v>
      </c>
      <c r="S5">
        <f t="shared" si="1"/>
        <v>65778.42486427931</v>
      </c>
      <c r="U5">
        <f t="shared" si="13"/>
        <v>1.2969985999999999E-2</v>
      </c>
      <c r="V5">
        <f t="shared" si="14"/>
        <v>0.01</v>
      </c>
      <c r="W5">
        <f t="shared" si="15"/>
        <v>0.97886467200000005</v>
      </c>
      <c r="X5">
        <f t="shared" si="16"/>
        <v>1.2695861091734591E-2</v>
      </c>
      <c r="Y5">
        <f t="shared" si="17"/>
        <v>9.7886467200000004E-3</v>
      </c>
      <c r="Z5">
        <f t="shared" si="18"/>
        <v>0.95638016418826544</v>
      </c>
      <c r="AB5">
        <f t="shared" si="19"/>
        <v>38742.08550289867</v>
      </c>
      <c r="AC5">
        <f t="shared" si="2"/>
        <v>62909.180771744926</v>
      </c>
      <c r="AE5">
        <f t="shared" si="3"/>
        <v>0</v>
      </c>
      <c r="AF5">
        <f t="shared" si="4"/>
        <v>0</v>
      </c>
      <c r="AG5">
        <f t="shared" si="4"/>
        <v>-23.909504104706635</v>
      </c>
      <c r="AH5">
        <f t="shared" si="5"/>
        <v>-25391.722183469185</v>
      </c>
      <c r="AI5">
        <f t="shared" si="6"/>
        <v>-25415.631687573892</v>
      </c>
      <c r="AJ5">
        <f t="shared" si="7"/>
        <v>-24167.095268846257</v>
      </c>
      <c r="AK5">
        <f>G5*SUM(AB5, AE5:AF5)</f>
        <v>1588.4255056188456</v>
      </c>
      <c r="AL5">
        <f t="shared" si="8"/>
        <v>-47994.3014508013</v>
      </c>
      <c r="AN5">
        <f t="shared" si="9"/>
        <v>0</v>
      </c>
      <c r="AO5">
        <f t="shared" si="9"/>
        <v>0</v>
      </c>
      <c r="AP5">
        <f t="shared" si="9"/>
        <v>-20.445208658504519</v>
      </c>
      <c r="AQ5">
        <f t="shared" si="9"/>
        <v>-21712.665221593277</v>
      </c>
      <c r="AR5">
        <f t="shared" si="9"/>
        <v>-21733.110430251785</v>
      </c>
      <c r="AS5">
        <f t="shared" si="9"/>
        <v>-20665.476928241864</v>
      </c>
      <c r="AT5">
        <f t="shared" si="9"/>
        <v>1358.2753853299257</v>
      </c>
      <c r="AU5">
        <f t="shared" si="9"/>
        <v>-41040.31197316372</v>
      </c>
      <c r="AW5">
        <v>2</v>
      </c>
      <c r="AX5">
        <f>IF(Z5&gt;0, (R5*SUMPRODUCT(K5:$K$98, X5:$X$98)-K5*$AZ$3)/Z5, 0)</f>
        <v>65778.42486427931</v>
      </c>
    </row>
    <row r="6" spans="1:52" x14ac:dyDescent="0.25">
      <c r="A6" t="s">
        <v>16</v>
      </c>
      <c r="C6" s="2">
        <f>'S.26.04.F'!C6</f>
        <v>2000000</v>
      </c>
      <c r="E6">
        <v>2006</v>
      </c>
      <c r="F6" s="13">
        <v>5.8799999999999998E-2</v>
      </c>
      <c r="G6" s="13"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1.4883069000000001E-2</v>
      </c>
      <c r="Q6" s="4">
        <f t="shared" si="21"/>
        <v>25</v>
      </c>
      <c r="R6">
        <f t="shared" si="0"/>
        <v>2000000</v>
      </c>
      <c r="S6">
        <f t="shared" si="1"/>
        <v>96011.216988407221</v>
      </c>
      <c r="U6">
        <f t="shared" si="13"/>
        <v>1.4883069000000001E-2</v>
      </c>
      <c r="V6">
        <f t="shared" si="14"/>
        <v>0.01</v>
      </c>
      <c r="W6">
        <f t="shared" si="15"/>
        <v>0.95638016418826544</v>
      </c>
      <c r="X6">
        <f t="shared" si="16"/>
        <v>1.4233871973845284E-2</v>
      </c>
      <c r="Y6">
        <f t="shared" si="17"/>
        <v>9.5638016418826549E-3</v>
      </c>
      <c r="Z6">
        <f t="shared" si="18"/>
        <v>0.9325824905725375</v>
      </c>
      <c r="AB6">
        <f t="shared" si="19"/>
        <v>62909.180771744926</v>
      </c>
      <c r="AC6">
        <f t="shared" si="2"/>
        <v>89538.379861949128</v>
      </c>
      <c r="AE6">
        <f t="shared" si="3"/>
        <v>0</v>
      </c>
      <c r="AF6">
        <f t="shared" si="4"/>
        <v>0</v>
      </c>
      <c r="AG6">
        <f t="shared" si="4"/>
        <v>-23.314562264313437</v>
      </c>
      <c r="AH6">
        <f t="shared" si="5"/>
        <v>-28467.743947690567</v>
      </c>
      <c r="AI6">
        <f t="shared" si="6"/>
        <v>-28491.058509954881</v>
      </c>
      <c r="AJ6">
        <f t="shared" si="7"/>
        <v>-26629.199090204202</v>
      </c>
      <c r="AK6">
        <f>G6*SUM(AB6, AE6:AF6)</f>
        <v>3680.1870751470783</v>
      </c>
      <c r="AL6">
        <f t="shared" si="8"/>
        <v>-51440.070525012001</v>
      </c>
      <c r="AN6">
        <f t="shared" si="9"/>
        <v>0</v>
      </c>
      <c r="AO6">
        <f t="shared" si="9"/>
        <v>0</v>
      </c>
      <c r="AP6">
        <f t="shared" si="9"/>
        <v>-17.985087163496214</v>
      </c>
      <c r="AQ6">
        <f t="shared" si="9"/>
        <v>-21960.303197756984</v>
      </c>
      <c r="AR6">
        <f t="shared" si="9"/>
        <v>-21978.28828492048</v>
      </c>
      <c r="AS6">
        <f t="shared" si="9"/>
        <v>-20542.031255053465</v>
      </c>
      <c r="AT6">
        <f t="shared" si="9"/>
        <v>2838.9332201104271</v>
      </c>
      <c r="AU6">
        <f t="shared" si="9"/>
        <v>-39681.386319863515</v>
      </c>
      <c r="AW6">
        <v>3</v>
      </c>
      <c r="AX6">
        <f>IF(Z6&gt;0, (R6*SUMPRODUCT(K6:$K$98, X6:$X$98)-K6*$AZ$3)/Z6, 0)</f>
        <v>96011.216988407221</v>
      </c>
    </row>
    <row r="7" spans="1:52" x14ac:dyDescent="0.25">
      <c r="A7" t="s">
        <v>15</v>
      </c>
      <c r="B7" t="s">
        <v>37</v>
      </c>
      <c r="C7" t="s">
        <v>47</v>
      </c>
      <c r="E7">
        <v>2007</v>
      </c>
      <c r="F7" s="13">
        <v>5.4699999999999999E-2</v>
      </c>
      <c r="G7" s="13"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1.6930661E-2</v>
      </c>
      <c r="Q7" s="4">
        <f t="shared" si="21"/>
        <v>25</v>
      </c>
      <c r="R7">
        <f t="shared" si="0"/>
        <v>2000000</v>
      </c>
      <c r="S7">
        <f t="shared" si="1"/>
        <v>118737.80639838653</v>
      </c>
      <c r="U7">
        <f t="shared" si="13"/>
        <v>1.6930661E-2</v>
      </c>
      <c r="V7">
        <f t="shared" si="14"/>
        <v>0.01</v>
      </c>
      <c r="W7">
        <f t="shared" si="15"/>
        <v>0.9325824905725375</v>
      </c>
      <c r="X7">
        <f t="shared" si="16"/>
        <v>1.5789238002419329E-2</v>
      </c>
      <c r="Y7">
        <f t="shared" si="17"/>
        <v>9.3258249057253748E-3</v>
      </c>
      <c r="Z7">
        <f t="shared" si="18"/>
        <v>0.9074674276643927</v>
      </c>
      <c r="AB7">
        <f t="shared" si="19"/>
        <v>89538.379861949128</v>
      </c>
      <c r="AC7">
        <f t="shared" si="2"/>
        <v>107750.69173885649</v>
      </c>
      <c r="AE7">
        <f t="shared" si="3"/>
        <v>0</v>
      </c>
      <c r="AF7">
        <f t="shared" si="4"/>
        <v>0</v>
      </c>
      <c r="AG7">
        <f t="shared" si="4"/>
        <v>-22.686685691609817</v>
      </c>
      <c r="AH7">
        <f t="shared" si="5"/>
        <v>-31578.47600483866</v>
      </c>
      <c r="AI7">
        <f t="shared" si="6"/>
        <v>-31601.162690530269</v>
      </c>
      <c r="AJ7">
        <f t="shared" si="7"/>
        <v>-18212.311876907363</v>
      </c>
      <c r="AK7">
        <f>G7*SUM(AB7, AE7:AF7)</f>
        <v>4396.3344512217018</v>
      </c>
      <c r="AL7">
        <f t="shared" si="8"/>
        <v>-45417.140116215931</v>
      </c>
      <c r="AN7">
        <f t="shared" si="9"/>
        <v>0</v>
      </c>
      <c r="AO7">
        <f t="shared" si="9"/>
        <v>0</v>
      </c>
      <c r="AP7">
        <f t="shared" si="9"/>
        <v>-15.922788534292282</v>
      </c>
      <c r="AQ7">
        <f t="shared" si="9"/>
        <v>-22163.545724364012</v>
      </c>
      <c r="AR7">
        <f t="shared" si="9"/>
        <v>-22179.468512898304</v>
      </c>
      <c r="AS7">
        <f t="shared" si="9"/>
        <v>-12782.422019617548</v>
      </c>
      <c r="AT7">
        <f t="shared" si="9"/>
        <v>3085.5941120882089</v>
      </c>
      <c r="AU7">
        <f t="shared" si="9"/>
        <v>-31876.296420427643</v>
      </c>
      <c r="AW7">
        <v>4</v>
      </c>
      <c r="AX7">
        <f>IF(Z7&gt;0, (R7*SUMPRODUCT(K7:$K$98, X7:$X$98)-K7*$AZ$3)/Z7, 0)</f>
        <v>118737.80639838653</v>
      </c>
    </row>
    <row r="8" spans="1:52" x14ac:dyDescent="0.25">
      <c r="B8" s="2">
        <f>'S.26.04.A'!B8</f>
        <v>200</v>
      </c>
      <c r="C8" s="2">
        <f>'S.26.04.A'!C8</f>
        <v>25</v>
      </c>
      <c r="E8">
        <v>2008</v>
      </c>
      <c r="F8" s="13">
        <v>2.2499999999999999E-2</v>
      </c>
      <c r="G8" s="13"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1.9185959999999998E-2</v>
      </c>
      <c r="Q8" s="4">
        <f t="shared" si="21"/>
        <v>25</v>
      </c>
      <c r="R8">
        <f t="shared" si="0"/>
        <v>2000000</v>
      </c>
      <c r="S8">
        <f t="shared" si="1"/>
        <v>127774.11051636755</v>
      </c>
      <c r="U8">
        <f t="shared" si="13"/>
        <v>1.9185959999999998E-2</v>
      </c>
      <c r="V8">
        <f t="shared" si="14"/>
        <v>0.01</v>
      </c>
      <c r="W8">
        <f t="shared" si="15"/>
        <v>0.9074674276643927</v>
      </c>
      <c r="X8">
        <f t="shared" si="16"/>
        <v>1.741063376847193E-2</v>
      </c>
      <c r="Y8">
        <f t="shared" si="17"/>
        <v>9.0746742766439278E-3</v>
      </c>
      <c r="Z8">
        <f t="shared" si="18"/>
        <v>0.88098211961927686</v>
      </c>
      <c r="AB8">
        <f t="shared" si="19"/>
        <v>107750.69173885649</v>
      </c>
      <c r="AC8">
        <f t="shared" si="2"/>
        <v>112566.70671517722</v>
      </c>
      <c r="AE8">
        <f t="shared" si="3"/>
        <v>0</v>
      </c>
      <c r="AF8">
        <f t="shared" si="4"/>
        <v>0</v>
      </c>
      <c r="AG8">
        <f t="shared" si="4"/>
        <v>-22.024552990481922</v>
      </c>
      <c r="AH8">
        <f t="shared" si="5"/>
        <v>-34821.267536943858</v>
      </c>
      <c r="AI8">
        <f t="shared" si="6"/>
        <v>-34843.292089934337</v>
      </c>
      <c r="AJ8">
        <f t="shared" si="7"/>
        <v>-4816.0149763207301</v>
      </c>
      <c r="AK8">
        <f t="shared" ref="AK8:AK69" si="22">G8*SUM(AB8:AB8, AE8:AF8)</f>
        <v>2295.0897340376432</v>
      </c>
      <c r="AL8">
        <f t="shared" si="8"/>
        <v>-37364.21733221742</v>
      </c>
      <c r="AN8">
        <f t="shared" si="9"/>
        <v>0</v>
      </c>
      <c r="AO8">
        <f t="shared" si="9"/>
        <v>0</v>
      </c>
      <c r="AP8">
        <f t="shared" si="9"/>
        <v>-14.429260398620341</v>
      </c>
      <c r="AQ8">
        <f t="shared" si="9"/>
        <v>-22812.955019687506</v>
      </c>
      <c r="AR8">
        <f t="shared" si="9"/>
        <v>-22827.384280086124</v>
      </c>
      <c r="AS8">
        <f t="shared" si="9"/>
        <v>-3155.184770697434</v>
      </c>
      <c r="AT8">
        <f t="shared" si="9"/>
        <v>1503.614962126177</v>
      </c>
      <c r="AU8">
        <f t="shared" si="9"/>
        <v>-24478.954088657381</v>
      </c>
      <c r="AW8">
        <v>5</v>
      </c>
      <c r="AX8">
        <f>IF(Z8&gt;0, (R8*SUMPRODUCT(K8:$K$98, X8:$X$98)-K8*$AZ$3)/Z8, 0)</f>
        <v>127774.11051636755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3">
        <v>2.2000000000000001E-3</v>
      </c>
      <c r="G9" s="13"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2.1884238E-2</v>
      </c>
      <c r="Q9" s="4">
        <f t="shared" si="21"/>
        <v>25</v>
      </c>
      <c r="R9">
        <f t="shared" si="0"/>
        <v>2000000</v>
      </c>
      <c r="S9">
        <f t="shared" si="1"/>
        <v>128722.19256865777</v>
      </c>
      <c r="U9">
        <f t="shared" si="13"/>
        <v>2.1884238E-2</v>
      </c>
      <c r="V9">
        <f t="shared" si="14"/>
        <v>0.01</v>
      </c>
      <c r="W9">
        <f t="shared" si="15"/>
        <v>0.88098211961927686</v>
      </c>
      <c r="X9">
        <f t="shared" si="16"/>
        <v>1.9279622379492725E-2</v>
      </c>
      <c r="Y9">
        <f t="shared" si="17"/>
        <v>8.8098211961927693E-3</v>
      </c>
      <c r="Z9">
        <f t="shared" si="18"/>
        <v>0.85289267604359131</v>
      </c>
      <c r="AB9">
        <f t="shared" si="19"/>
        <v>112566.70671517722</v>
      </c>
      <c r="AC9">
        <f t="shared" si="2"/>
        <v>109786.21528608102</v>
      </c>
      <c r="AE9">
        <f t="shared" si="3"/>
        <v>0</v>
      </c>
      <c r="AF9">
        <f t="shared" si="4"/>
        <v>0</v>
      </c>
      <c r="AG9">
        <f t="shared" si="4"/>
        <v>-21.322316901089781</v>
      </c>
      <c r="AH9">
        <f t="shared" si="5"/>
        <v>-38559.244758985449</v>
      </c>
      <c r="AI9">
        <f t="shared" si="6"/>
        <v>-38580.567075886538</v>
      </c>
      <c r="AJ9">
        <f t="shared" si="7"/>
        <v>2780.4914290962042</v>
      </c>
      <c r="AK9">
        <f t="shared" si="22"/>
        <v>664.14356961954559</v>
      </c>
      <c r="AL9">
        <f t="shared" si="8"/>
        <v>-35135.932077170786</v>
      </c>
      <c r="AN9">
        <f t="shared" si="9"/>
        <v>0</v>
      </c>
      <c r="AO9">
        <f t="shared" si="9"/>
        <v>0</v>
      </c>
      <c r="AP9">
        <f t="shared" si="9"/>
        <v>-13.229656620803818</v>
      </c>
      <c r="AQ9">
        <f t="shared" si="9"/>
        <v>-23924.490480339606</v>
      </c>
      <c r="AR9">
        <f t="shared" si="9"/>
        <v>-23937.720136960408</v>
      </c>
      <c r="AS9">
        <f t="shared" si="9"/>
        <v>1725.1852608076936</v>
      </c>
      <c r="AT9">
        <f t="shared" si="9"/>
        <v>412.07488912860271</v>
      </c>
      <c r="AU9">
        <f t="shared" si="9"/>
        <v>-21800.459987024111</v>
      </c>
      <c r="AW9">
        <v>6</v>
      </c>
      <c r="AX9">
        <f>IF(Z9&gt;0, (R9*SUMPRODUCT(K9:$K$98, X9:$X$98)-K9*$AZ$3)/Z9, 0)</f>
        <v>128722.19256865777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3">
        <v>2.5000000000000001E-3</v>
      </c>
      <c r="G10" s="13"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2.4761703999999999E-2</v>
      </c>
      <c r="Q10" s="4">
        <f t="shared" si="21"/>
        <v>25</v>
      </c>
      <c r="R10">
        <f t="shared" si="0"/>
        <v>2000000</v>
      </c>
      <c r="S10">
        <f t="shared" si="1"/>
        <v>126638.05956358644</v>
      </c>
      <c r="U10">
        <f t="shared" si="13"/>
        <v>2.4761703999999999E-2</v>
      </c>
      <c r="V10">
        <f t="shared" si="14"/>
        <v>0.01</v>
      </c>
      <c r="W10">
        <f t="shared" si="15"/>
        <v>0.85289267604359131</v>
      </c>
      <c r="X10">
        <f t="shared" si="16"/>
        <v>2.1119075987959299E-2</v>
      </c>
      <c r="Y10">
        <f t="shared" si="17"/>
        <v>8.5289267604359131E-3</v>
      </c>
      <c r="Z10">
        <f t="shared" si="18"/>
        <v>0.82324467329519613</v>
      </c>
      <c r="AB10">
        <f t="shared" si="19"/>
        <v>109786.21528608102</v>
      </c>
      <c r="AC10">
        <f t="shared" si="2"/>
        <v>104254.10797216231</v>
      </c>
      <c r="AE10">
        <f t="shared" si="3"/>
        <v>0</v>
      </c>
      <c r="AF10">
        <f t="shared" si="4"/>
        <v>0</v>
      </c>
      <c r="AG10">
        <f t="shared" si="4"/>
        <v>-20.581116832379902</v>
      </c>
      <c r="AH10">
        <f t="shared" si="5"/>
        <v>-42238.151975918598</v>
      </c>
      <c r="AI10">
        <f t="shared" si="6"/>
        <v>-42258.733092750976</v>
      </c>
      <c r="AJ10">
        <f t="shared" si="7"/>
        <v>5532.1073139187065</v>
      </c>
      <c r="AK10">
        <f t="shared" si="22"/>
        <v>450.1234826729322</v>
      </c>
      <c r="AL10">
        <f t="shared" si="8"/>
        <v>-36276.502296159335</v>
      </c>
      <c r="AN10">
        <f t="shared" si="9"/>
        <v>0</v>
      </c>
      <c r="AO10">
        <f t="shared" si="9"/>
        <v>0</v>
      </c>
      <c r="AP10">
        <f t="shared" si="9"/>
        <v>-12.11438308825519</v>
      </c>
      <c r="AQ10">
        <f t="shared" si="9"/>
        <v>-24862.069349472302</v>
      </c>
      <c r="AR10">
        <f t="shared" si="9"/>
        <v>-24874.183732560556</v>
      </c>
      <c r="AS10">
        <f t="shared" si="9"/>
        <v>3256.2891427112108</v>
      </c>
      <c r="AT10">
        <f t="shared" si="9"/>
        <v>264.95006809059265</v>
      </c>
      <c r="AU10">
        <f t="shared" si="9"/>
        <v>-21352.944521758749</v>
      </c>
      <c r="AW10">
        <v>7</v>
      </c>
      <c r="AX10">
        <f>IF(Z10&gt;0, (R10*SUMPRODUCT(K10:$K$98, X10:$X$98)-K10*$AZ$3)/Z10, 0)</f>
        <v>126638.05956358644</v>
      </c>
    </row>
    <row r="11" spans="1:52" x14ac:dyDescent="0.25">
      <c r="A11" t="s">
        <v>33</v>
      </c>
      <c r="C11" s="12">
        <f>AU71</f>
        <v>487892.39584293414</v>
      </c>
      <c r="E11">
        <v>2011</v>
      </c>
      <c r="F11" s="13">
        <v>1.5E-3</v>
      </c>
      <c r="G11" s="13"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2.7627288E-2</v>
      </c>
      <c r="Q11" s="4">
        <f t="shared" si="21"/>
        <v>25</v>
      </c>
      <c r="R11">
        <f t="shared" si="0"/>
        <v>2000000</v>
      </c>
      <c r="S11">
        <f t="shared" si="1"/>
        <v>121574.32780121829</v>
      </c>
      <c r="U11">
        <f t="shared" si="13"/>
        <v>2.7627288E-2</v>
      </c>
      <c r="V11">
        <f t="shared" si="14"/>
        <v>0.01</v>
      </c>
      <c r="W11">
        <f t="shared" si="15"/>
        <v>0.82324467329519613</v>
      </c>
      <c r="X11">
        <f t="shared" si="16"/>
        <v>2.2744017683592292E-2</v>
      </c>
      <c r="Y11">
        <f t="shared" si="17"/>
        <v>8.2324467329519622E-3</v>
      </c>
      <c r="Z11">
        <f t="shared" si="18"/>
        <v>0.7922682088786519</v>
      </c>
      <c r="AB11">
        <f t="shared" si="19"/>
        <v>104254.10797216231</v>
      </c>
      <c r="AC11">
        <f t="shared" si="2"/>
        <v>96319.474932697311</v>
      </c>
      <c r="AE11">
        <f t="shared" si="3"/>
        <v>0</v>
      </c>
      <c r="AF11">
        <f t="shared" si="4"/>
        <v>0</v>
      </c>
      <c r="AG11">
        <f t="shared" si="4"/>
        <v>-19.806705221966297</v>
      </c>
      <c r="AH11">
        <f t="shared" si="5"/>
        <v>-45488.035367184588</v>
      </c>
      <c r="AI11">
        <f t="shared" si="6"/>
        <v>-45507.842072406551</v>
      </c>
      <c r="AJ11">
        <f t="shared" si="7"/>
        <v>7934.6330394649995</v>
      </c>
      <c r="AK11">
        <f t="shared" si="22"/>
        <v>250.20985913318952</v>
      </c>
      <c r="AL11">
        <f t="shared" si="8"/>
        <v>-37322.999173808363</v>
      </c>
      <c r="AN11">
        <f t="shared" si="9"/>
        <v>0</v>
      </c>
      <c r="AO11">
        <f t="shared" si="9"/>
        <v>0</v>
      </c>
      <c r="AP11">
        <f t="shared" si="9"/>
        <v>-11.078061294993429</v>
      </c>
      <c r="AQ11">
        <f t="shared" si="9"/>
        <v>-25441.851046868538</v>
      </c>
      <c r="AR11">
        <f t="shared" si="9"/>
        <v>-25452.929108163531</v>
      </c>
      <c r="AS11">
        <f t="shared" si="9"/>
        <v>4437.9087879284862</v>
      </c>
      <c r="AT11">
        <f t="shared" si="9"/>
        <v>139.94453519786228</v>
      </c>
      <c r="AU11">
        <f t="shared" si="9"/>
        <v>-20875.075785037181</v>
      </c>
      <c r="AW11">
        <v>8</v>
      </c>
      <c r="AX11">
        <f>IF(Z11&gt;0, (R11*SUMPRODUCT(K11:$K$98, X11:$X$98)-K11*$AZ$3)/Z11, 0)</f>
        <v>121574.32780121829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3">
        <v>1.9E-3</v>
      </c>
      <c r="G12" s="13"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3.0780427999999999E-2</v>
      </c>
      <c r="Q12" s="4">
        <f t="shared" si="21"/>
        <v>25</v>
      </c>
      <c r="R12">
        <f t="shared" si="0"/>
        <v>2000000</v>
      </c>
      <c r="S12">
        <f t="shared" si="1"/>
        <v>114391.74624638274</v>
      </c>
      <c r="U12">
        <f t="shared" si="13"/>
        <v>3.0780427999999999E-2</v>
      </c>
      <c r="V12">
        <f t="shared" si="14"/>
        <v>0.01</v>
      </c>
      <c r="W12">
        <f t="shared" si="15"/>
        <v>0.7922682088786519</v>
      </c>
      <c r="X12">
        <f t="shared" si="16"/>
        <v>2.4386354560078306E-2</v>
      </c>
      <c r="Y12">
        <f t="shared" si="17"/>
        <v>7.9226820887865184E-3</v>
      </c>
      <c r="Z12">
        <f t="shared" si="18"/>
        <v>0.75995917222978704</v>
      </c>
      <c r="AB12">
        <f t="shared" si="19"/>
        <v>96319.474932697311</v>
      </c>
      <c r="AC12">
        <f t="shared" si="2"/>
        <v>86933.056787320878</v>
      </c>
      <c r="AE12">
        <f t="shared" si="3"/>
        <v>0</v>
      </c>
      <c r="AF12">
        <f t="shared" si="4"/>
        <v>0</v>
      </c>
      <c r="AG12">
        <f t="shared" si="4"/>
        <v>-18.998979305744676</v>
      </c>
      <c r="AH12">
        <f t="shared" si="5"/>
        <v>-48772.709120156615</v>
      </c>
      <c r="AI12">
        <f t="shared" si="6"/>
        <v>-48791.708099462361</v>
      </c>
      <c r="AJ12">
        <f t="shared" si="7"/>
        <v>9386.4181453764322</v>
      </c>
      <c r="AK12">
        <f t="shared" si="22"/>
        <v>221.53479234520381</v>
      </c>
      <c r="AL12">
        <f t="shared" si="8"/>
        <v>-39183.755161740723</v>
      </c>
      <c r="AN12">
        <f t="shared" si="9"/>
        <v>0</v>
      </c>
      <c r="AO12">
        <f t="shared" si="9"/>
        <v>0</v>
      </c>
      <c r="AP12">
        <f t="shared" si="9"/>
        <v>-10.098159473508849</v>
      </c>
      <c r="AQ12">
        <f t="shared" si="9"/>
        <v>-25923.213385546478</v>
      </c>
      <c r="AR12">
        <f t="shared" si="9"/>
        <v>-25933.311545019988</v>
      </c>
      <c r="AS12">
        <f t="shared" si="9"/>
        <v>4988.9810284907408</v>
      </c>
      <c r="AT12">
        <f t="shared" si="9"/>
        <v>117.74809720204868</v>
      </c>
      <c r="AU12">
        <f t="shared" si="9"/>
        <v>-20826.582419327198</v>
      </c>
      <c r="AW12">
        <v>9</v>
      </c>
      <c r="AX12">
        <f>IF(Z12&gt;0, (R12*SUMPRODUCT(K12:$K$98, X12:$X$98)-K12*$AZ$3)/Z12, 0)</f>
        <v>114391.74624638274</v>
      </c>
    </row>
    <row r="13" spans="1:52" x14ac:dyDescent="0.25">
      <c r="E13">
        <v>2013</v>
      </c>
      <c r="F13" s="13">
        <v>1.6999999999999999E-3</v>
      </c>
      <c r="G13" s="13"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3.4133669999999998E-2</v>
      </c>
      <c r="Q13" s="4">
        <f t="shared" si="21"/>
        <v>25</v>
      </c>
      <c r="R13">
        <f t="shared" si="0"/>
        <v>2000000</v>
      </c>
      <c r="S13">
        <f t="shared" si="1"/>
        <v>104876.21811969794</v>
      </c>
      <c r="U13">
        <f t="shared" si="13"/>
        <v>3.4133669999999998E-2</v>
      </c>
      <c r="V13">
        <f t="shared" si="14"/>
        <v>0.01</v>
      </c>
      <c r="W13">
        <f t="shared" si="15"/>
        <v>0.75995917222978704</v>
      </c>
      <c r="X13">
        <f t="shared" si="16"/>
        <v>2.5940195598364715E-2</v>
      </c>
      <c r="Y13">
        <f t="shared" si="17"/>
        <v>7.599591722297871E-3</v>
      </c>
      <c r="Z13">
        <f t="shared" si="18"/>
        <v>0.7264193849091245</v>
      </c>
      <c r="AB13">
        <f t="shared" si="19"/>
        <v>86933.056787320878</v>
      </c>
      <c r="AC13">
        <f t="shared" si="2"/>
        <v>76184.117858106154</v>
      </c>
      <c r="AE13">
        <f t="shared" si="3"/>
        <v>0</v>
      </c>
      <c r="AF13">
        <f t="shared" si="4"/>
        <v>0</v>
      </c>
      <c r="AG13">
        <f t="shared" si="4"/>
        <v>-18.160484622728113</v>
      </c>
      <c r="AH13">
        <f t="shared" si="5"/>
        <v>-51880.391196729426</v>
      </c>
      <c r="AI13">
        <f t="shared" si="6"/>
        <v>-51898.551681352154</v>
      </c>
      <c r="AJ13">
        <f t="shared" si="7"/>
        <v>10748.938929214724</v>
      </c>
      <c r="AK13">
        <f t="shared" si="22"/>
        <v>173.86611357464176</v>
      </c>
      <c r="AL13">
        <f t="shared" si="8"/>
        <v>-40975.746638562785</v>
      </c>
      <c r="AN13">
        <f t="shared" si="9"/>
        <v>0</v>
      </c>
      <c r="AO13">
        <f t="shared" si="9"/>
        <v>0</v>
      </c>
      <c r="AP13">
        <f t="shared" si="9"/>
        <v>-9.1753713267087793</v>
      </c>
      <c r="AQ13">
        <f t="shared" si="9"/>
        <v>-26211.957648374504</v>
      </c>
      <c r="AR13">
        <f t="shared" si="9"/>
        <v>-26221.13301970121</v>
      </c>
      <c r="AS13">
        <f t="shared" si="9"/>
        <v>5430.7750091773032</v>
      </c>
      <c r="AT13">
        <f t="shared" si="9"/>
        <v>87.843809585485175</v>
      </c>
      <c r="AU13">
        <f t="shared" si="9"/>
        <v>-20702.514200938422</v>
      </c>
      <c r="AW13">
        <v>10</v>
      </c>
      <c r="AX13">
        <f>IF(Z13&gt;0, (R13*SUMPRODUCT(K13:$K$98, X13:$X$98)-K13*$AZ$3)/Z13, 0)</f>
        <v>104876.21811969794</v>
      </c>
    </row>
    <row r="14" spans="1:52" x14ac:dyDescent="0.25">
      <c r="E14">
        <v>2014</v>
      </c>
      <c r="F14" s="13">
        <v>1.4E-3</v>
      </c>
      <c r="G14" s="13">
        <v>1.8E-3</v>
      </c>
      <c r="H14" s="5">
        <f t="shared" si="10"/>
        <v>5.1800000000000006E-2</v>
      </c>
      <c r="I14" s="5">
        <f t="shared" si="11"/>
        <v>1.0518000000000001</v>
      </c>
      <c r="J14">
        <f t="shared" si="12"/>
        <v>0.95075109336375729</v>
      </c>
      <c r="K14">
        <f t="shared" si="20"/>
        <v>0.48035581109819386</v>
      </c>
      <c r="L14" s="2">
        <v>11</v>
      </c>
      <c r="M14" s="6">
        <v>3.7867151000000002E-2</v>
      </c>
      <c r="Q14" s="4">
        <f t="shared" si="21"/>
        <v>25</v>
      </c>
      <c r="R14">
        <f t="shared" si="0"/>
        <v>2000000</v>
      </c>
      <c r="S14">
        <f t="shared" si="1"/>
        <v>93029.478006895777</v>
      </c>
      <c r="U14">
        <f t="shared" si="13"/>
        <v>3.7867151000000002E-2</v>
      </c>
      <c r="V14">
        <f t="shared" si="14"/>
        <v>0.01</v>
      </c>
      <c r="W14">
        <f t="shared" si="15"/>
        <v>0.7264193849091245</v>
      </c>
      <c r="X14">
        <f t="shared" si="16"/>
        <v>2.750743253768094E-2</v>
      </c>
      <c r="Y14">
        <f t="shared" si="17"/>
        <v>7.2641938490912447E-3</v>
      </c>
      <c r="Z14">
        <f t="shared" si="18"/>
        <v>0.69164775852235227</v>
      </c>
      <c r="AB14">
        <f t="shared" si="19"/>
        <v>76184.117858106154</v>
      </c>
      <c r="AC14">
        <f t="shared" si="2"/>
        <v>64343.629939973929</v>
      </c>
      <c r="AE14">
        <f t="shared" si="3"/>
        <v>0</v>
      </c>
      <c r="AF14">
        <f t="shared" si="4"/>
        <v>0</v>
      </c>
      <c r="AG14">
        <f t="shared" si="4"/>
        <v>-17.291193963058806</v>
      </c>
      <c r="AH14">
        <f t="shared" si="5"/>
        <v>-55014.865075361879</v>
      </c>
      <c r="AI14">
        <f t="shared" si="6"/>
        <v>-55032.156269324936</v>
      </c>
      <c r="AJ14">
        <f t="shared" si="7"/>
        <v>11840.487918132225</v>
      </c>
      <c r="AK14">
        <f t="shared" si="22"/>
        <v>137.13141214459108</v>
      </c>
      <c r="AL14">
        <f t="shared" si="8"/>
        <v>-43054.536939048121</v>
      </c>
      <c r="AN14">
        <f t="shared" si="9"/>
        <v>0</v>
      </c>
      <c r="AO14">
        <f t="shared" si="9"/>
        <v>0</v>
      </c>
      <c r="AP14">
        <f t="shared" si="9"/>
        <v>-8.3059255009813064</v>
      </c>
      <c r="AQ14">
        <f t="shared" si="9"/>
        <v>-26426.710135733152</v>
      </c>
      <c r="AR14">
        <f t="shared" si="9"/>
        <v>-26435.016061234135</v>
      </c>
      <c r="AS14">
        <f t="shared" si="9"/>
        <v>5687.6471777127699</v>
      </c>
      <c r="AT14">
        <f t="shared" si="9"/>
        <v>65.871870707755761</v>
      </c>
      <c r="AU14">
        <f t="shared" si="9"/>
        <v>-20681.497012813608</v>
      </c>
      <c r="AW14">
        <v>11</v>
      </c>
      <c r="AX14">
        <f>IF(Z14&gt;0, (R14*SUMPRODUCT(K14:$K$98, X14:$X$98)-K14*$AZ$3)/Z14, 0)</f>
        <v>93029.478006895777</v>
      </c>
    </row>
    <row r="15" spans="1:52" x14ac:dyDescent="0.25">
      <c r="E15">
        <v>2015</v>
      </c>
      <c r="F15" s="13">
        <v>1.9E-3</v>
      </c>
      <c r="G15" s="13">
        <v>4.1000000000000003E-3</v>
      </c>
      <c r="H15" s="5">
        <f t="shared" si="10"/>
        <v>5.4100000000000002E-2</v>
      </c>
      <c r="I15" s="5">
        <f t="shared" si="11"/>
        <v>1.0541</v>
      </c>
      <c r="J15">
        <f t="shared" si="12"/>
        <v>0.94867659614837296</v>
      </c>
      <c r="K15">
        <f t="shared" si="20"/>
        <v>0.45570231581272541</v>
      </c>
      <c r="L15" s="2">
        <v>12</v>
      </c>
      <c r="M15" s="6">
        <v>4.2172894000000002E-2</v>
      </c>
      <c r="Q15" s="4">
        <f t="shared" si="21"/>
        <v>25</v>
      </c>
      <c r="R15">
        <f t="shared" si="0"/>
        <v>2000000</v>
      </c>
      <c r="S15">
        <f t="shared" si="1"/>
        <v>79559.405113071247</v>
      </c>
      <c r="U15">
        <f t="shared" si="13"/>
        <v>4.2172894000000002E-2</v>
      </c>
      <c r="V15">
        <f t="shared" si="14"/>
        <v>0.01</v>
      </c>
      <c r="W15">
        <f t="shared" si="15"/>
        <v>0.69164775852235227</v>
      </c>
      <c r="X15">
        <f t="shared" si="16"/>
        <v>2.9168787605500762E-2</v>
      </c>
      <c r="Y15">
        <f t="shared" si="17"/>
        <v>6.9164775852235232E-3</v>
      </c>
      <c r="Z15">
        <f t="shared" si="18"/>
        <v>0.65556249333162797</v>
      </c>
      <c r="AB15">
        <f t="shared" si="19"/>
        <v>64343.629939973929</v>
      </c>
      <c r="AC15">
        <f t="shared" si="2"/>
        <v>52156.161983906059</v>
      </c>
      <c r="AE15">
        <f t="shared" si="3"/>
        <v>0</v>
      </c>
      <c r="AF15">
        <f t="shared" si="4"/>
        <v>0</v>
      </c>
      <c r="AG15">
        <f t="shared" si="4"/>
        <v>-16.389062333290699</v>
      </c>
      <c r="AH15">
        <f t="shared" si="5"/>
        <v>-58337.575211001524</v>
      </c>
      <c r="AI15">
        <f t="shared" si="6"/>
        <v>-58353.964273334816</v>
      </c>
      <c r="AJ15">
        <f t="shared" si="7"/>
        <v>12187.467956067871</v>
      </c>
      <c r="AK15">
        <f t="shared" si="22"/>
        <v>263.80888275389316</v>
      </c>
      <c r="AL15">
        <f t="shared" si="8"/>
        <v>-45902.687434513049</v>
      </c>
      <c r="AN15">
        <f t="shared" si="9"/>
        <v>0</v>
      </c>
      <c r="AO15">
        <f t="shared" si="9"/>
        <v>0</v>
      </c>
      <c r="AP15">
        <f t="shared" si="9"/>
        <v>-7.4685336592796805</v>
      </c>
      <c r="AQ15">
        <f t="shared" si="9"/>
        <v>-26584.568122552439</v>
      </c>
      <c r="AR15">
        <f t="shared" si="9"/>
        <v>-26592.036656211716</v>
      </c>
      <c r="AS15">
        <f t="shared" si="9"/>
        <v>5553.8573714735121</v>
      </c>
      <c r="AT15">
        <f t="shared" si="9"/>
        <v>120.21831880291687</v>
      </c>
      <c r="AU15">
        <f t="shared" si="9"/>
        <v>-20917.960965935286</v>
      </c>
      <c r="AW15">
        <v>12</v>
      </c>
      <c r="AX15">
        <f>IF(Z15&gt;0, (R15*SUMPRODUCT(K15:$K$98, X15:$X$98)-K15*$AZ$3)/Z15, 0)</f>
        <v>79559.405113071247</v>
      </c>
    </row>
    <row r="16" spans="1:52" x14ac:dyDescent="0.25">
      <c r="E16">
        <v>2016</v>
      </c>
      <c r="F16" s="13">
        <v>4.7000000000000002E-3</v>
      </c>
      <c r="G16" s="13">
        <v>7.1000000000000004E-3</v>
      </c>
      <c r="H16" s="5">
        <f t="shared" si="10"/>
        <v>5.7100000000000005E-2</v>
      </c>
      <c r="I16" s="5">
        <f t="shared" si="11"/>
        <v>1.0570999999999999</v>
      </c>
      <c r="J16">
        <f t="shared" si="12"/>
        <v>0.94598429666067552</v>
      </c>
      <c r="K16">
        <f t="shared" si="20"/>
        <v>0.43108723471074206</v>
      </c>
      <c r="L16" s="2">
        <v>13</v>
      </c>
      <c r="M16" s="6">
        <v>4.6777600000000003E-2</v>
      </c>
      <c r="Q16" s="4">
        <f t="shared" si="21"/>
        <v>25</v>
      </c>
      <c r="R16">
        <f t="shared" si="0"/>
        <v>2000000</v>
      </c>
      <c r="S16">
        <f t="shared" si="1"/>
        <v>64347.397760108448</v>
      </c>
      <c r="U16">
        <f t="shared" si="13"/>
        <v>4.6777600000000003E-2</v>
      </c>
      <c r="V16">
        <f t="shared" si="14"/>
        <v>0.01</v>
      </c>
      <c r="W16">
        <f t="shared" si="15"/>
        <v>0.65556249333162797</v>
      </c>
      <c r="X16">
        <f t="shared" si="16"/>
        <v>3.0665640088069563E-2</v>
      </c>
      <c r="Y16">
        <f t="shared" si="17"/>
        <v>6.5556249333162796E-3</v>
      </c>
      <c r="Z16">
        <f t="shared" si="18"/>
        <v>0.61834122831024207</v>
      </c>
      <c r="AB16">
        <f t="shared" si="19"/>
        <v>52156.161983906059</v>
      </c>
      <c r="AC16">
        <f t="shared" si="2"/>
        <v>39788.648969553178</v>
      </c>
      <c r="AE16">
        <f t="shared" si="3"/>
        <v>0</v>
      </c>
      <c r="AF16">
        <f t="shared" si="4"/>
        <v>0</v>
      </c>
      <c r="AG16">
        <f t="shared" si="4"/>
        <v>-15.458530707756053</v>
      </c>
      <c r="AH16">
        <f t="shared" si="5"/>
        <v>-61331.280176139124</v>
      </c>
      <c r="AI16">
        <f t="shared" si="6"/>
        <v>-61346.738706846882</v>
      </c>
      <c r="AJ16">
        <f t="shared" si="7"/>
        <v>12367.51301435288</v>
      </c>
      <c r="AK16">
        <f t="shared" si="22"/>
        <v>370.30875008573304</v>
      </c>
      <c r="AL16">
        <f t="shared" si="8"/>
        <v>-48608.916942408265</v>
      </c>
      <c r="AN16">
        <f t="shared" si="9"/>
        <v>0</v>
      </c>
      <c r="AO16">
        <f t="shared" si="9"/>
        <v>0</v>
      </c>
      <c r="AP16">
        <f t="shared" si="9"/>
        <v>-6.6639752554976468</v>
      </c>
      <c r="AQ16">
        <f t="shared" si="9"/>
        <v>-26439.131972401567</v>
      </c>
      <c r="AR16">
        <f t="shared" si="9"/>
        <v>-26445.795947657065</v>
      </c>
      <c r="AS16">
        <f t="shared" si="9"/>
        <v>5331.4769856064968</v>
      </c>
      <c r="AT16">
        <f t="shared" si="9"/>
        <v>159.63537506364992</v>
      </c>
      <c r="AU16">
        <f t="shared" si="9"/>
        <v>-20954.683586986917</v>
      </c>
      <c r="AW16">
        <v>13</v>
      </c>
      <c r="AX16">
        <f>IF(Z16&gt;0, (R16*SUMPRODUCT(K16:$K$98, X16:$X$98)-K16*$AZ$3)/Z16, 0)</f>
        <v>64347.397760108448</v>
      </c>
    </row>
    <row r="17" spans="5:50" x14ac:dyDescent="0.25">
      <c r="E17">
        <v>2017</v>
      </c>
      <c r="F17" s="13">
        <v>1.17E-2</v>
      </c>
      <c r="G17" s="13">
        <v>1.38E-2</v>
      </c>
      <c r="H17" s="5">
        <f t="shared" si="10"/>
        <v>6.3799999999999996E-2</v>
      </c>
      <c r="I17" s="5">
        <f t="shared" si="11"/>
        <v>1.0638000000000001</v>
      </c>
      <c r="J17">
        <f t="shared" si="12"/>
        <v>0.94002632073698056</v>
      </c>
      <c r="K17">
        <f t="shared" si="20"/>
        <v>0.40523334716181802</v>
      </c>
      <c r="L17" s="2">
        <v>14</v>
      </c>
      <c r="M17" s="6">
        <v>5.1668436999999998E-2</v>
      </c>
      <c r="Q17" s="4">
        <f t="shared" si="21"/>
        <v>25</v>
      </c>
      <c r="R17">
        <f t="shared" si="0"/>
        <v>2000000</v>
      </c>
      <c r="S17">
        <f t="shared" si="1"/>
        <v>48744.626977523083</v>
      </c>
      <c r="U17">
        <f t="shared" si="13"/>
        <v>5.1668436999999998E-2</v>
      </c>
      <c r="V17">
        <f t="shared" si="14"/>
        <v>0.01</v>
      </c>
      <c r="W17">
        <f t="shared" si="15"/>
        <v>0.61834122831024207</v>
      </c>
      <c r="X17">
        <f t="shared" si="16"/>
        <v>3.1948724799450358E-2</v>
      </c>
      <c r="Y17">
        <f t="shared" si="17"/>
        <v>6.183412283102421E-3</v>
      </c>
      <c r="Z17">
        <f t="shared" si="18"/>
        <v>0.58020909122768938</v>
      </c>
      <c r="AB17">
        <f t="shared" si="19"/>
        <v>39788.648969553178</v>
      </c>
      <c r="AC17">
        <f t="shared" si="2"/>
        <v>28282.07572086138</v>
      </c>
      <c r="AE17">
        <f t="shared" si="3"/>
        <v>0</v>
      </c>
      <c r="AF17">
        <f t="shared" si="4"/>
        <v>0</v>
      </c>
      <c r="AG17">
        <f t="shared" si="4"/>
        <v>-14.505227280692235</v>
      </c>
      <c r="AH17">
        <f t="shared" si="5"/>
        <v>-63897.449598900719</v>
      </c>
      <c r="AI17">
        <f t="shared" si="6"/>
        <v>-63911.954826181412</v>
      </c>
      <c r="AJ17">
        <f t="shared" si="7"/>
        <v>11506.573248691799</v>
      </c>
      <c r="AK17">
        <f t="shared" si="22"/>
        <v>549.08335577983382</v>
      </c>
      <c r="AL17">
        <f t="shared" si="8"/>
        <v>-51856.298221709782</v>
      </c>
      <c r="AN17">
        <f t="shared" si="9"/>
        <v>0</v>
      </c>
      <c r="AO17">
        <f t="shared" si="9"/>
        <v>0</v>
      </c>
      <c r="AP17">
        <f t="shared" si="9"/>
        <v>-5.8780018022978302</v>
      </c>
      <c r="AQ17">
        <f t="shared" si="9"/>
        <v>-25893.377376066106</v>
      </c>
      <c r="AR17">
        <f t="shared" si="9"/>
        <v>-25899.255377868405</v>
      </c>
      <c r="AS17">
        <f t="shared" si="9"/>
        <v>4662.8471919300118</v>
      </c>
      <c r="AT17">
        <f t="shared" si="9"/>
        <v>222.50688613350545</v>
      </c>
      <c r="AU17">
        <f t="shared" si="9"/>
        <v>-21013.901299804886</v>
      </c>
      <c r="AW17">
        <v>14</v>
      </c>
      <c r="AX17">
        <f>IF(Z17&gt;0, (R17*SUMPRODUCT(K17:$K$98, X17:$X$98)-K17*$AZ$3)/Z17, 0)</f>
        <v>48744.626977523083</v>
      </c>
    </row>
    <row r="18" spans="5:50" x14ac:dyDescent="0.25">
      <c r="E18">
        <v>2018</v>
      </c>
      <c r="F18" s="13">
        <v>2.01E-2</v>
      </c>
      <c r="G18" s="13">
        <v>2.1600000000000001E-2</v>
      </c>
      <c r="H18" s="5">
        <f t="shared" si="10"/>
        <v>7.1599999999999997E-2</v>
      </c>
      <c r="I18" s="5">
        <f t="shared" si="11"/>
        <v>1.0716000000000001</v>
      </c>
      <c r="J18">
        <f t="shared" si="12"/>
        <v>0.93318402388951094</v>
      </c>
      <c r="K18">
        <f t="shared" si="20"/>
        <v>0.3781572855186805</v>
      </c>
      <c r="L18" s="2">
        <v>15</v>
      </c>
      <c r="M18" s="6">
        <v>5.7177164000000003E-2</v>
      </c>
      <c r="Q18" s="4">
        <f t="shared" si="21"/>
        <v>25</v>
      </c>
      <c r="R18">
        <f t="shared" si="0"/>
        <v>2000000</v>
      </c>
      <c r="S18">
        <f t="shared" si="1"/>
        <v>33307.610406486725</v>
      </c>
      <c r="U18">
        <f t="shared" si="13"/>
        <v>5.7177164000000003E-2</v>
      </c>
      <c r="V18">
        <f t="shared" si="14"/>
        <v>0.01</v>
      </c>
      <c r="W18">
        <f t="shared" si="15"/>
        <v>0.58020909122768938</v>
      </c>
      <c r="X18">
        <f t="shared" si="16"/>
        <v>3.3174710363416557E-2</v>
      </c>
      <c r="Y18">
        <f t="shared" si="17"/>
        <v>5.802090912276894E-3</v>
      </c>
      <c r="Z18">
        <f t="shared" si="18"/>
        <v>0.5412322899519959</v>
      </c>
      <c r="AB18">
        <f t="shared" si="19"/>
        <v>28282.07572086138</v>
      </c>
      <c r="AC18">
        <f t="shared" si="2"/>
        <v>18027.154253131739</v>
      </c>
      <c r="AE18">
        <f t="shared" si="3"/>
        <v>0</v>
      </c>
      <c r="AF18">
        <f t="shared" si="4"/>
        <v>0</v>
      </c>
      <c r="AG18">
        <f t="shared" si="4"/>
        <v>-13.530807248799897</v>
      </c>
      <c r="AH18">
        <f t="shared" si="5"/>
        <v>-66349.420726833108</v>
      </c>
      <c r="AI18">
        <f t="shared" si="6"/>
        <v>-66362.951534081905</v>
      </c>
      <c r="AJ18">
        <f t="shared" si="7"/>
        <v>10254.92146772964</v>
      </c>
      <c r="AK18">
        <f t="shared" si="22"/>
        <v>610.89283557060583</v>
      </c>
      <c r="AL18">
        <f t="shared" si="8"/>
        <v>-55497.137230781656</v>
      </c>
      <c r="AN18">
        <f t="shared" si="9"/>
        <v>0</v>
      </c>
      <c r="AO18">
        <f t="shared" si="9"/>
        <v>0</v>
      </c>
      <c r="AP18">
        <f t="shared" si="9"/>
        <v>-5.1167733400826547</v>
      </c>
      <c r="AQ18">
        <f t="shared" si="9"/>
        <v>-25090.516837796087</v>
      </c>
      <c r="AR18">
        <f t="shared" si="9"/>
        <v>-25095.633611136167</v>
      </c>
      <c r="AS18">
        <f t="shared" si="9"/>
        <v>3877.9732654438835</v>
      </c>
      <c r="AT18">
        <f t="shared" si="9"/>
        <v>231.01357644218993</v>
      </c>
      <c r="AU18">
        <f t="shared" si="9"/>
        <v>-20986.646769250092</v>
      </c>
      <c r="AW18">
        <v>15</v>
      </c>
      <c r="AX18">
        <f>IF(Z18&gt;0, (R18*SUMPRODUCT(K18:$K$98, X18:$X$98)-K18*$AZ$3)/Z18, 0)</f>
        <v>33307.610406486725</v>
      </c>
    </row>
    <row r="19" spans="5:50" x14ac:dyDescent="0.25">
      <c r="E19">
        <v>2019</v>
      </c>
      <c r="F19" s="13">
        <v>2.3400000000000001E-2</v>
      </c>
      <c r="G19" s="13">
        <v>2.23E-2</v>
      </c>
      <c r="H19" s="5">
        <f t="shared" si="10"/>
        <v>7.2300000000000003E-2</v>
      </c>
      <c r="I19" s="5">
        <f t="shared" si="11"/>
        <v>1.0723</v>
      </c>
      <c r="J19">
        <f t="shared" si="12"/>
        <v>0.93257483913084027</v>
      </c>
      <c r="K19">
        <f t="shared" si="20"/>
        <v>0.3526599697087387</v>
      </c>
      <c r="L19" s="2">
        <v>16</v>
      </c>
      <c r="M19" s="6">
        <v>6.3388860000000005E-2</v>
      </c>
      <c r="Q19" s="4">
        <f t="shared" si="21"/>
        <v>25</v>
      </c>
      <c r="R19">
        <f t="shared" si="0"/>
        <v>2000000</v>
      </c>
      <c r="S19">
        <f t="shared" si="1"/>
        <v>15280.294830058339</v>
      </c>
      <c r="U19">
        <f t="shared" si="13"/>
        <v>6.3388860000000005E-2</v>
      </c>
      <c r="V19">
        <f t="shared" si="14"/>
        <v>0.01</v>
      </c>
      <c r="W19">
        <f t="shared" si="15"/>
        <v>0.5412322899519959</v>
      </c>
      <c r="X19">
        <f t="shared" si="16"/>
        <v>3.430809785524648E-2</v>
      </c>
      <c r="Y19">
        <f t="shared" si="17"/>
        <v>5.4123228995199592E-3</v>
      </c>
      <c r="Z19">
        <f t="shared" si="18"/>
        <v>0.50151186919722945</v>
      </c>
      <c r="AB19">
        <f t="shared" si="19"/>
        <v>18027.154253131739</v>
      </c>
      <c r="AC19">
        <f t="shared" si="2"/>
        <v>7663.2492221073189</v>
      </c>
      <c r="AE19">
        <f t="shared" si="3"/>
        <v>0</v>
      </c>
      <c r="AF19">
        <f t="shared" si="4"/>
        <v>0</v>
      </c>
      <c r="AG19">
        <f t="shared" si="4"/>
        <v>-12.537796729930736</v>
      </c>
      <c r="AH19">
        <f t="shared" si="5"/>
        <v>-68616.195710492961</v>
      </c>
      <c r="AI19">
        <f t="shared" si="6"/>
        <v>-68628.733507222889</v>
      </c>
      <c r="AJ19">
        <f t="shared" si="7"/>
        <v>10363.90503102442</v>
      </c>
      <c r="AK19">
        <f t="shared" si="22"/>
        <v>402.00553984483781</v>
      </c>
      <c r="AL19">
        <f t="shared" si="8"/>
        <v>-57862.82293635363</v>
      </c>
      <c r="AN19">
        <f t="shared" si="9"/>
        <v>0</v>
      </c>
      <c r="AO19">
        <f t="shared" si="9"/>
        <v>0</v>
      </c>
      <c r="AP19">
        <f t="shared" si="9"/>
        <v>-4.4215790149916963</v>
      </c>
      <c r="AQ19">
        <f t="shared" si="9"/>
        <v>-24198.185500791333</v>
      </c>
      <c r="AR19">
        <f t="shared" si="9"/>
        <v>-24202.607079806323</v>
      </c>
      <c r="AS19">
        <f t="shared" si="9"/>
        <v>3654.9344343053167</v>
      </c>
      <c r="AT19">
        <f t="shared" si="9"/>
        <v>141.77126150442564</v>
      </c>
      <c r="AU19">
        <f t="shared" si="9"/>
        <v>-20405.901383996581</v>
      </c>
      <c r="AW19">
        <v>16</v>
      </c>
      <c r="AX19">
        <f>IF(Z19&gt;0, (R19*SUMPRODUCT(K19:$K$98, X19:$X$98)-K19*$AZ$3)/Z19, 0)</f>
        <v>15280.294830058339</v>
      </c>
    </row>
    <row r="20" spans="5:50" x14ac:dyDescent="0.25">
      <c r="E20">
        <v>2020</v>
      </c>
      <c r="F20" s="14">
        <v>4.3E-3</v>
      </c>
      <c r="G20" s="14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0.33449679380512065</v>
      </c>
      <c r="L20" s="2">
        <v>17</v>
      </c>
      <c r="M20" s="6">
        <v>7.0498397000000004E-2</v>
      </c>
      <c r="Q20" s="4">
        <f t="shared" si="21"/>
        <v>25</v>
      </c>
      <c r="R20">
        <f t="shared" si="0"/>
        <v>2000000</v>
      </c>
      <c r="S20">
        <f t="shared" si="1"/>
        <v>-13107.359018775795</v>
      </c>
      <c r="U20">
        <f t="shared" si="13"/>
        <v>7.0498397000000004E-2</v>
      </c>
      <c r="V20">
        <f t="shared" si="14"/>
        <v>0.01</v>
      </c>
      <c r="W20">
        <f t="shared" si="15"/>
        <v>0.50151186919722945</v>
      </c>
      <c r="X20">
        <f t="shared" si="16"/>
        <v>3.5355782854878358E-2</v>
      </c>
      <c r="Y20">
        <f t="shared" si="17"/>
        <v>5.0151186919722944E-3</v>
      </c>
      <c r="Z20">
        <f t="shared" si="18"/>
        <v>0.46114096765037882</v>
      </c>
      <c r="AB20">
        <f t="shared" si="19"/>
        <v>7663.2492221073189</v>
      </c>
      <c r="AC20">
        <f t="shared" si="2"/>
        <v>-6044.34022125919</v>
      </c>
      <c r="AE20">
        <f t="shared" si="3"/>
        <v>0</v>
      </c>
      <c r="AF20">
        <f t="shared" si="4"/>
        <v>0</v>
      </c>
      <c r="AG20">
        <f t="shared" si="4"/>
        <v>-11.528524191259471</v>
      </c>
      <c r="AH20">
        <f t="shared" si="5"/>
        <v>-70711.565709756716</v>
      </c>
      <c r="AI20">
        <f t="shared" si="6"/>
        <v>-70723.094233947981</v>
      </c>
      <c r="AJ20">
        <f t="shared" si="7"/>
        <v>13707.589443366509</v>
      </c>
      <c r="AK20">
        <f t="shared" si="22"/>
        <v>32.95197165506147</v>
      </c>
      <c r="AL20">
        <f t="shared" si="8"/>
        <v>-56982.552818926408</v>
      </c>
      <c r="AN20">
        <f t="shared" si="9"/>
        <v>0</v>
      </c>
      <c r="AO20">
        <f t="shared" si="9"/>
        <v>0</v>
      </c>
      <c r="AP20">
        <f t="shared" si="9"/>
        <v>-3.8562543792810646</v>
      </c>
      <c r="AQ20">
        <f t="shared" si="9"/>
        <v>-23652.792014853731</v>
      </c>
      <c r="AR20">
        <f t="shared" si="9"/>
        <v>-23656.648269233014</v>
      </c>
      <c r="AS20">
        <f t="shared" si="9"/>
        <v>4585.1447196030158</v>
      </c>
      <c r="AT20">
        <f t="shared" si="9"/>
        <v>11.022328868175277</v>
      </c>
      <c r="AU20">
        <f t="shared" si="9"/>
        <v>-19060.481220761823</v>
      </c>
      <c r="AW20">
        <v>17</v>
      </c>
      <c r="AX20">
        <f>IF(Z20&gt;0, (R20*SUMPRODUCT(K20:$K$98, X20:$X$98)-K20*$AZ$3)/Z20, 0)</f>
        <v>-13107.359018775795</v>
      </c>
    </row>
    <row r="21" spans="5:50" x14ac:dyDescent="0.25">
      <c r="E21">
        <v>2021</v>
      </c>
      <c r="F21" s="15">
        <v>1.2999999999999999E-3</v>
      </c>
      <c r="G21" s="15">
        <v>1.6000000000000001E-3</v>
      </c>
      <c r="H21" s="5">
        <f t="shared" si="10"/>
        <v>5.16E-2</v>
      </c>
      <c r="I21" s="5">
        <f t="shared" si="11"/>
        <v>1.0516000000000001</v>
      </c>
      <c r="J21">
        <f t="shared" si="12"/>
        <v>0.95093191327500948</v>
      </c>
      <c r="K21">
        <f t="shared" si="20"/>
        <v>0.31808367611745975</v>
      </c>
      <c r="L21" s="2">
        <v>18</v>
      </c>
      <c r="M21" s="6">
        <v>7.8701599999999997E-2</v>
      </c>
      <c r="Q21" s="4">
        <f t="shared" si="21"/>
        <v>25</v>
      </c>
      <c r="R21">
        <f t="shared" si="0"/>
        <v>2000000</v>
      </c>
      <c r="S21">
        <f t="shared" si="1"/>
        <v>-48109.340150105825</v>
      </c>
      <c r="U21">
        <f t="shared" si="13"/>
        <v>7.8701599999999997E-2</v>
      </c>
      <c r="V21">
        <f t="shared" si="14"/>
        <v>0.01</v>
      </c>
      <c r="W21">
        <f t="shared" si="15"/>
        <v>0.46114096765037882</v>
      </c>
      <c r="X21">
        <f t="shared" si="16"/>
        <v>3.6292531979633051E-2</v>
      </c>
      <c r="Y21">
        <f t="shared" si="17"/>
        <v>4.6114096765037882E-3</v>
      </c>
      <c r="Z21">
        <f t="shared" si="18"/>
        <v>0.42023702599424195</v>
      </c>
      <c r="AB21">
        <f t="shared" si="19"/>
        <v>-6044.34022125919</v>
      </c>
      <c r="AC21">
        <f t="shared" si="2"/>
        <v>-20217.326027225849</v>
      </c>
      <c r="AE21">
        <f t="shared" si="3"/>
        <v>0</v>
      </c>
      <c r="AF21">
        <f t="shared" si="4"/>
        <v>0</v>
      </c>
      <c r="AG21">
        <f t="shared" si="4"/>
        <v>-10.505925649856049</v>
      </c>
      <c r="AH21">
        <f t="shared" si="5"/>
        <v>-72585.063959266103</v>
      </c>
      <c r="AI21">
        <f t="shared" si="6"/>
        <v>-72595.569884915953</v>
      </c>
      <c r="AJ21">
        <f t="shared" si="7"/>
        <v>14172.985805966659</v>
      </c>
      <c r="AK21">
        <f t="shared" si="22"/>
        <v>-9.6709443540147042</v>
      </c>
      <c r="AL21">
        <f t="shared" si="8"/>
        <v>-58432.255023303311</v>
      </c>
      <c r="AN21">
        <f t="shared" si="9"/>
        <v>0</v>
      </c>
      <c r="AO21">
        <f t="shared" si="9"/>
        <v>0</v>
      </c>
      <c r="AP21">
        <f t="shared" si="9"/>
        <v>-3.3417634517229242</v>
      </c>
      <c r="AQ21">
        <f t="shared" si="9"/>
        <v>-23088.1239753843</v>
      </c>
      <c r="AR21">
        <f t="shared" si="9"/>
        <v>-23091.465738836021</v>
      </c>
      <c r="AS21">
        <f t="shared" si="9"/>
        <v>4508.1954267224528</v>
      </c>
      <c r="AT21">
        <f t="shared" si="9"/>
        <v>-3.0761695316523889</v>
      </c>
      <c r="AU21">
        <f t="shared" si="9"/>
        <v>-18586.346481645222</v>
      </c>
      <c r="AW21">
        <v>18</v>
      </c>
      <c r="AX21">
        <f>IF(Z21&gt;0, (R21*SUMPRODUCT(K21:$K$98, X21:$X$98)-K21*$AZ$3)/Z21, 0)</f>
        <v>-48109.340150105825</v>
      </c>
    </row>
    <row r="22" spans="5:50" x14ac:dyDescent="0.25">
      <c r="E22">
        <v>2022</v>
      </c>
      <c r="F22" s="15">
        <v>0.02</v>
      </c>
      <c r="G22" s="15">
        <v>2.1000000000000001E-2</v>
      </c>
      <c r="H22" s="5">
        <f t="shared" si="10"/>
        <v>7.1000000000000008E-2</v>
      </c>
      <c r="I22" s="5">
        <f t="shared" si="11"/>
        <v>1.071</v>
      </c>
      <c r="J22">
        <f t="shared" si="12"/>
        <v>0.93370681605975725</v>
      </c>
      <c r="K22">
        <f t="shared" si="20"/>
        <v>0.29699689646821636</v>
      </c>
      <c r="L22" s="2">
        <v>19</v>
      </c>
      <c r="M22" s="6">
        <v>8.8159118999999994E-2</v>
      </c>
      <c r="Q22" s="4">
        <f t="shared" si="21"/>
        <v>25</v>
      </c>
      <c r="R22">
        <f t="shared" si="0"/>
        <v>2000000</v>
      </c>
      <c r="S22">
        <f t="shared" si="1"/>
        <v>-82130.150437880104</v>
      </c>
      <c r="U22">
        <f t="shared" si="13"/>
        <v>8.8159118999999994E-2</v>
      </c>
      <c r="V22">
        <f t="shared" si="14"/>
        <v>0.01</v>
      </c>
      <c r="W22">
        <f t="shared" si="15"/>
        <v>0.42023702599424195</v>
      </c>
      <c r="X22">
        <f t="shared" si="16"/>
        <v>3.7047725982832465E-2</v>
      </c>
      <c r="Y22">
        <f t="shared" si="17"/>
        <v>4.2023702599424196E-3</v>
      </c>
      <c r="Z22">
        <f t="shared" si="18"/>
        <v>0.37898692975146708</v>
      </c>
      <c r="AB22">
        <f t="shared" si="19"/>
        <v>-20217.326027225849</v>
      </c>
      <c r="AC22">
        <f t="shared" si="2"/>
        <v>-31126.253554478291</v>
      </c>
      <c r="AE22">
        <f t="shared" si="3"/>
        <v>0</v>
      </c>
      <c r="AF22">
        <f t="shared" si="4"/>
        <v>0</v>
      </c>
      <c r="AG22">
        <f t="shared" si="4"/>
        <v>-9.4746732437866772</v>
      </c>
      <c r="AH22">
        <f t="shared" si="5"/>
        <v>-74095.451965664935</v>
      </c>
      <c r="AI22">
        <f t="shared" si="6"/>
        <v>-74104.926638908728</v>
      </c>
      <c r="AJ22">
        <f t="shared" si="7"/>
        <v>10908.927527252443</v>
      </c>
      <c r="AK22">
        <f t="shared" si="22"/>
        <v>-424.56384657174283</v>
      </c>
      <c r="AL22">
        <f t="shared" si="8"/>
        <v>-63620.562958228031</v>
      </c>
      <c r="AN22">
        <f t="shared" si="9"/>
        <v>0</v>
      </c>
      <c r="AO22">
        <f t="shared" si="9"/>
        <v>0</v>
      </c>
      <c r="AP22">
        <f t="shared" si="9"/>
        <v>-2.8139485484550915</v>
      </c>
      <c r="AQ22">
        <f t="shared" si="9"/>
        <v>-22006.119276212288</v>
      </c>
      <c r="AR22">
        <f t="shared" si="9"/>
        <v>-22008.933224760745</v>
      </c>
      <c r="AS22">
        <f t="shared" si="9"/>
        <v>3239.9176193906692</v>
      </c>
      <c r="AT22">
        <f t="shared" si="9"/>
        <v>-126.0941447844156</v>
      </c>
      <c r="AU22">
        <f t="shared" si="9"/>
        <v>-18895.10975015449</v>
      </c>
      <c r="AW22">
        <v>19</v>
      </c>
      <c r="AX22">
        <f>IF(Z22&gt;0, (R22*SUMPRODUCT(K22:$K$98, X22:$X$98)-K22*$AZ$3)/Z22, 0)</f>
        <v>-82130.150437880104</v>
      </c>
    </row>
    <row r="23" spans="5:50" x14ac:dyDescent="0.25">
      <c r="E23">
        <v>2023</v>
      </c>
      <c r="F23" s="15">
        <v>5.3900000000000003E-2</v>
      </c>
      <c r="G23" s="15"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0.26517580041805033</v>
      </c>
      <c r="L23" s="2">
        <v>20</v>
      </c>
      <c r="M23" s="6">
        <v>9.9426106E-2</v>
      </c>
      <c r="Q23" s="4">
        <f t="shared" si="21"/>
        <v>25</v>
      </c>
      <c r="R23">
        <f t="shared" si="0"/>
        <v>2000000</v>
      </c>
      <c r="S23">
        <f t="shared" si="1"/>
        <v>-102967.91133418265</v>
      </c>
      <c r="U23">
        <f t="shared" si="13"/>
        <v>9.9426106E-2</v>
      </c>
      <c r="V23">
        <f t="shared" si="14"/>
        <v>0.01</v>
      </c>
      <c r="W23">
        <f t="shared" si="15"/>
        <v>0.37898692975146708</v>
      </c>
      <c r="X23">
        <f t="shared" si="16"/>
        <v>3.7681194650083918E-2</v>
      </c>
      <c r="Y23">
        <f t="shared" si="17"/>
        <v>3.7898692975146708E-3</v>
      </c>
      <c r="Z23">
        <f t="shared" si="18"/>
        <v>0.3375158658038685</v>
      </c>
      <c r="AB23">
        <f t="shared" si="19"/>
        <v>-31126.253554478291</v>
      </c>
      <c r="AC23">
        <f t="shared" si="2"/>
        <v>-34753.303743972618</v>
      </c>
      <c r="AE23">
        <f t="shared" si="3"/>
        <v>0</v>
      </c>
      <c r="AF23">
        <f t="shared" si="4"/>
        <v>0</v>
      </c>
      <c r="AG23">
        <f t="shared" si="4"/>
        <v>-8.4378966450967123</v>
      </c>
      <c r="AH23">
        <f t="shared" si="5"/>
        <v>-75362.389300167837</v>
      </c>
      <c r="AI23">
        <f t="shared" si="6"/>
        <v>-75370.827196812927</v>
      </c>
      <c r="AJ23">
        <f t="shared" si="7"/>
        <v>3627.0501894943263</v>
      </c>
      <c r="AK23">
        <f t="shared" si="22"/>
        <v>-2178.8377488134806</v>
      </c>
      <c r="AL23">
        <f t="shared" si="8"/>
        <v>-73922.614756132083</v>
      </c>
      <c r="AN23">
        <f t="shared" si="9"/>
        <v>0</v>
      </c>
      <c r="AO23">
        <f t="shared" si="9"/>
        <v>0</v>
      </c>
      <c r="AP23">
        <f t="shared" si="9"/>
        <v>-2.2375259967083023</v>
      </c>
      <c r="AQ23">
        <f t="shared" si="9"/>
        <v>-19984.281904088719</v>
      </c>
      <c r="AR23">
        <f t="shared" si="9"/>
        <v>-19986.519430085424</v>
      </c>
      <c r="AS23">
        <f t="shared" si="9"/>
        <v>961.80593715559917</v>
      </c>
      <c r="AT23">
        <f t="shared" si="9"/>
        <v>-577.77504402267766</v>
      </c>
      <c r="AU23">
        <f t="shared" si="9"/>
        <v>-19602.488536952504</v>
      </c>
      <c r="AW23">
        <v>20</v>
      </c>
      <c r="AX23">
        <f>IF(Z23&gt;0, (R23*SUMPRODUCT(K23:$K$98, X23:$X$98)-K23*$AZ$3)/Z23, 0)</f>
        <v>-102967.91133418265</v>
      </c>
    </row>
    <row r="24" spans="5:50" x14ac:dyDescent="0.25">
      <c r="E24">
        <v>2024</v>
      </c>
      <c r="F24" s="5">
        <v>3.5571999999999999E-2</v>
      </c>
      <c r="G24" s="5"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0.23676410751611635</v>
      </c>
      <c r="L24" s="2">
        <v>21</v>
      </c>
      <c r="M24" s="6">
        <v>0.112419382</v>
      </c>
      <c r="Q24" s="4">
        <f t="shared" si="21"/>
        <v>25</v>
      </c>
      <c r="R24">
        <f t="shared" si="0"/>
        <v>2000000</v>
      </c>
      <c r="S24">
        <f t="shared" si="1"/>
        <v>-129399.19409001769</v>
      </c>
      <c r="U24">
        <f t="shared" si="13"/>
        <v>0.112419382</v>
      </c>
      <c r="V24">
        <f t="shared" si="14"/>
        <v>0.01</v>
      </c>
      <c r="W24">
        <f t="shared" si="15"/>
        <v>0.3375158658038685</v>
      </c>
      <c r="X24">
        <f t="shared" si="16"/>
        <v>3.7943325048865828E-2</v>
      </c>
      <c r="Y24">
        <f t="shared" si="17"/>
        <v>3.3751586580386852E-3</v>
      </c>
      <c r="Z24">
        <f t="shared" si="18"/>
        <v>0.296197382096964</v>
      </c>
      <c r="AB24">
        <f t="shared" si="19"/>
        <v>-34753.303743972618</v>
      </c>
      <c r="AC24">
        <f t="shared" si="2"/>
        <v>-38327.702534920172</v>
      </c>
      <c r="AE24">
        <f t="shared" si="3"/>
        <v>0</v>
      </c>
      <c r="AF24">
        <f t="shared" si="4"/>
        <v>0</v>
      </c>
      <c r="AG24">
        <f t="shared" si="4"/>
        <v>-7.4049345524241001</v>
      </c>
      <c r="AH24">
        <f t="shared" si="5"/>
        <v>-75886.650097731661</v>
      </c>
      <c r="AI24">
        <f t="shared" si="6"/>
        <v>-75894.055032284086</v>
      </c>
      <c r="AJ24">
        <f t="shared" si="7"/>
        <v>3574.3987909475545</v>
      </c>
      <c r="AK24">
        <f t="shared" si="22"/>
        <v>-2432.7312620780835</v>
      </c>
      <c r="AL24">
        <f t="shared" si="8"/>
        <v>-74752.387503414619</v>
      </c>
      <c r="AN24">
        <f t="shared" si="9"/>
        <v>0</v>
      </c>
      <c r="AO24">
        <f t="shared" si="9"/>
        <v>0</v>
      </c>
      <c r="AP24">
        <f t="shared" si="9"/>
        <v>-1.7532227205199444</v>
      </c>
      <c r="AQ24">
        <f t="shared" si="9"/>
        <v>-17967.234982777241</v>
      </c>
      <c r="AR24">
        <f t="shared" si="9"/>
        <v>-17968.988205497761</v>
      </c>
      <c r="AS24">
        <f t="shared" si="9"/>
        <v>846.28933964538305</v>
      </c>
      <c r="AT24">
        <f t="shared" si="9"/>
        <v>-575.98344609247283</v>
      </c>
      <c r="AU24">
        <f t="shared" si="9"/>
        <v>-17698.682311944849</v>
      </c>
      <c r="AW24">
        <v>21</v>
      </c>
      <c r="AX24">
        <f>IF(Z24&gt;0, (R24*SUMPRODUCT(K24:$K$98, X24:$X$98)-K24*$AZ$3)/Z24, 0)</f>
        <v>-129399.19409001769</v>
      </c>
    </row>
    <row r="25" spans="5:50" x14ac:dyDescent="0.25">
      <c r="E25">
        <v>2025</v>
      </c>
      <c r="F25" s="5">
        <v>3.5571999999999999E-2</v>
      </c>
      <c r="G25" s="5"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0.21139652456796101</v>
      </c>
      <c r="L25" s="2">
        <v>22</v>
      </c>
      <c r="M25" s="6">
        <v>0.12734142500000001</v>
      </c>
      <c r="Q25" s="4">
        <f t="shared" si="21"/>
        <v>25</v>
      </c>
      <c r="R25">
        <f t="shared" si="0"/>
        <v>2000000</v>
      </c>
      <c r="S25">
        <f t="shared" si="1"/>
        <v>-162976.32520596287</v>
      </c>
      <c r="U25">
        <f t="shared" si="13"/>
        <v>0.12734142500000001</v>
      </c>
      <c r="V25">
        <f t="shared" si="14"/>
        <v>0.01</v>
      </c>
      <c r="W25">
        <f t="shared" si="15"/>
        <v>0.296197382096964</v>
      </c>
      <c r="X25">
        <f t="shared" si="16"/>
        <v>3.7718196717496884E-2</v>
      </c>
      <c r="Y25">
        <f t="shared" si="17"/>
        <v>2.96197382096964E-3</v>
      </c>
      <c r="Z25">
        <f t="shared" si="18"/>
        <v>0.25551721155849749</v>
      </c>
      <c r="AB25">
        <f t="shared" si="19"/>
        <v>-38327.702534920172</v>
      </c>
      <c r="AC25">
        <f t="shared" si="2"/>
        <v>-41643.256166678504</v>
      </c>
      <c r="AE25">
        <f t="shared" si="3"/>
        <v>0</v>
      </c>
      <c r="AF25">
        <f t="shared" si="4"/>
        <v>0</v>
      </c>
      <c r="AG25">
        <f t="shared" si="4"/>
        <v>-6.387930288962437</v>
      </c>
      <c r="AH25">
        <f t="shared" si="5"/>
        <v>-75436.393434993763</v>
      </c>
      <c r="AI25">
        <f t="shared" si="6"/>
        <v>-75442.781365282732</v>
      </c>
      <c r="AJ25">
        <f t="shared" si="7"/>
        <v>3315.5536317583319</v>
      </c>
      <c r="AK25">
        <f t="shared" si="22"/>
        <v>-2682.9391774444125</v>
      </c>
      <c r="AL25">
        <f t="shared" si="8"/>
        <v>-74810.166910968808</v>
      </c>
      <c r="AN25">
        <f t="shared" si="9"/>
        <v>0</v>
      </c>
      <c r="AO25">
        <f t="shared" si="9"/>
        <v>0</v>
      </c>
      <c r="AP25">
        <f t="shared" si="9"/>
        <v>-1.3503862622690701</v>
      </c>
      <c r="AQ25">
        <f t="shared" si="9"/>
        <v>-15946.991398099031</v>
      </c>
      <c r="AR25">
        <f t="shared" si="9"/>
        <v>-15948.341784361302</v>
      </c>
      <c r="AS25">
        <f t="shared" si="9"/>
        <v>700.89651477239261</v>
      </c>
      <c r="AT25">
        <f t="shared" si="9"/>
        <v>-567.16401773897292</v>
      </c>
      <c r="AU25">
        <f t="shared" si="9"/>
        <v>-15814.609287327881</v>
      </c>
      <c r="AW25">
        <v>22</v>
      </c>
      <c r="AX25">
        <f>IF(Z25&gt;0, (R25*SUMPRODUCT(K25:$K$98, X25:$X$98)-K25*$AZ$3)/Z25, 0)</f>
        <v>-162976.32520596287</v>
      </c>
    </row>
    <row r="26" spans="5:50" x14ac:dyDescent="0.25">
      <c r="E26">
        <v>2026</v>
      </c>
      <c r="F26" s="5">
        <v>3.5571999999999999E-2</v>
      </c>
      <c r="G26" s="5"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0.18874689693567948</v>
      </c>
      <c r="L26" s="2">
        <v>23</v>
      </c>
      <c r="M26" s="6">
        <v>0.14457818</v>
      </c>
      <c r="Q26" s="4">
        <f t="shared" si="21"/>
        <v>25</v>
      </c>
      <c r="R26">
        <f t="shared" si="0"/>
        <v>2000000</v>
      </c>
      <c r="S26">
        <f t="shared" si="1"/>
        <v>-206038.44578602444</v>
      </c>
      <c r="U26">
        <f t="shared" si="13"/>
        <v>0.14457818</v>
      </c>
      <c r="V26">
        <f t="shared" si="14"/>
        <v>0.01</v>
      </c>
      <c r="W26">
        <f t="shared" si="15"/>
        <v>0.25551721155849749</v>
      </c>
      <c r="X26">
        <f t="shared" si="16"/>
        <v>3.6942213405802532E-2</v>
      </c>
      <c r="Y26">
        <f t="shared" si="17"/>
        <v>2.5551721155849748E-3</v>
      </c>
      <c r="Z26">
        <f t="shared" si="18"/>
        <v>0.21601982603710998</v>
      </c>
      <c r="AB26">
        <f t="shared" si="19"/>
        <v>-41643.256166678504</v>
      </c>
      <c r="AC26">
        <f t="shared" si="2"/>
        <v>-44508.389215653515</v>
      </c>
      <c r="AE26">
        <f t="shared" si="3"/>
        <v>0</v>
      </c>
      <c r="AF26">
        <f t="shared" si="4"/>
        <v>0</v>
      </c>
      <c r="AG26">
        <f t="shared" si="4"/>
        <v>-5.4004956509277493</v>
      </c>
      <c r="AH26">
        <f t="shared" si="5"/>
        <v>-73884.426811605066</v>
      </c>
      <c r="AI26">
        <f t="shared" si="6"/>
        <v>-73889.827307255997</v>
      </c>
      <c r="AJ26">
        <f t="shared" si="7"/>
        <v>2865.1330489750108</v>
      </c>
      <c r="AK26">
        <f t="shared" si="22"/>
        <v>-2915.0279316674955</v>
      </c>
      <c r="AL26">
        <f t="shared" si="8"/>
        <v>-73939.722189948487</v>
      </c>
      <c r="AN26">
        <f t="shared" si="9"/>
        <v>0</v>
      </c>
      <c r="AO26">
        <f t="shared" si="9"/>
        <v>0</v>
      </c>
      <c r="AP26">
        <f t="shared" si="9"/>
        <v>-1.0193267960272452</v>
      </c>
      <c r="AQ26">
        <f t="shared" si="9"/>
        <v>-13945.456292561776</v>
      </c>
      <c r="AR26">
        <f t="shared" si="9"/>
        <v>-13946.475619357803</v>
      </c>
      <c r="AS26">
        <f t="shared" si="9"/>
        <v>540.78497230189544</v>
      </c>
      <c r="AT26">
        <f t="shared" si="9"/>
        <v>-550.20247658307164</v>
      </c>
      <c r="AU26">
        <f t="shared" si="9"/>
        <v>-13955.89312363898</v>
      </c>
      <c r="AW26">
        <v>23</v>
      </c>
      <c r="AX26">
        <f>IF(Z26&gt;0, (R26*SUMPRODUCT(K26:$K$98, X26:$X$98)-K26*$AZ$3)/Z26, 0)</f>
        <v>-206038.44578602444</v>
      </c>
    </row>
    <row r="27" spans="5:50" x14ac:dyDescent="0.25">
      <c r="E27">
        <v>2027</v>
      </c>
      <c r="F27" s="5">
        <v>3.5571999999999999E-2</v>
      </c>
      <c r="G27" s="5"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0.16852401512114237</v>
      </c>
      <c r="L27" s="2">
        <v>24</v>
      </c>
      <c r="M27" s="6">
        <v>0.16385111999999999</v>
      </c>
      <c r="Q27" s="4">
        <f t="shared" si="21"/>
        <v>25</v>
      </c>
      <c r="R27">
        <f t="shared" si="0"/>
        <v>2000000</v>
      </c>
      <c r="S27">
        <f t="shared" si="1"/>
        <v>-262089.12726832571</v>
      </c>
      <c r="U27">
        <f t="shared" si="13"/>
        <v>0.16385111999999999</v>
      </c>
      <c r="V27">
        <f t="shared" si="14"/>
        <v>0.01</v>
      </c>
      <c r="W27">
        <f t="shared" si="15"/>
        <v>0.21601982603710998</v>
      </c>
      <c r="X27">
        <f t="shared" si="16"/>
        <v>3.539509043838563E-2</v>
      </c>
      <c r="Y27">
        <f t="shared" si="17"/>
        <v>2.1601982603711E-3</v>
      </c>
      <c r="Z27">
        <f t="shared" si="18"/>
        <v>0.17846453733835327</v>
      </c>
      <c r="AB27">
        <f t="shared" si="19"/>
        <v>-44508.389215653515</v>
      </c>
      <c r="AC27">
        <f t="shared" si="2"/>
        <v>-46773.614839354537</v>
      </c>
      <c r="AE27">
        <f t="shared" si="3"/>
        <v>0</v>
      </c>
      <c r="AF27">
        <f t="shared" si="4"/>
        <v>0</v>
      </c>
      <c r="AG27">
        <f t="shared" si="4"/>
        <v>-4.4616134334588313</v>
      </c>
      <c r="AH27">
        <f t="shared" si="5"/>
        <v>-70790.180876771265</v>
      </c>
      <c r="AI27">
        <f t="shared" si="6"/>
        <v>-70794.642490204729</v>
      </c>
      <c r="AJ27">
        <f t="shared" si="7"/>
        <v>2265.2256237010224</v>
      </c>
      <c r="AK27">
        <f t="shared" si="22"/>
        <v>-3115.5872450957463</v>
      </c>
      <c r="AL27">
        <f t="shared" si="8"/>
        <v>-71645.004111599454</v>
      </c>
      <c r="AN27">
        <f t="shared" si="9"/>
        <v>0</v>
      </c>
      <c r="AO27">
        <f t="shared" si="9"/>
        <v>0</v>
      </c>
      <c r="AP27">
        <f t="shared" si="9"/>
        <v>-0.75188900972490802</v>
      </c>
      <c r="AQ27">
        <f t="shared" si="9"/>
        <v>-11929.845512505404</v>
      </c>
      <c r="AR27">
        <f t="shared" si="9"/>
        <v>-11930.59740151513</v>
      </c>
      <c r="AS27">
        <f t="shared" si="9"/>
        <v>381.74491726139024</v>
      </c>
      <c r="AT27">
        <f t="shared" si="9"/>
        <v>-525.05127200375387</v>
      </c>
      <c r="AU27">
        <f t="shared" si="9"/>
        <v>-12073.903756257494</v>
      </c>
      <c r="AW27">
        <v>24</v>
      </c>
      <c r="AX27">
        <f>IF(Z27&gt;0, (R27*SUMPRODUCT(K27:$K$98, X27:$X$98)-K27*$AZ$3)/Z27, 0)</f>
        <v>-262089.12726832571</v>
      </c>
    </row>
    <row r="28" spans="5:50" x14ac:dyDescent="0.25">
      <c r="E28">
        <v>2028</v>
      </c>
      <c r="F28" s="5">
        <v>3.5571999999999999E-2</v>
      </c>
      <c r="G28" s="5"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0.15046787064387712</v>
      </c>
      <c r="L28" s="2">
        <v>25</v>
      </c>
      <c r="M28" s="6">
        <v>0.185300933</v>
      </c>
      <c r="Q28" s="4">
        <f t="shared" si="21"/>
        <v>25</v>
      </c>
      <c r="R28">
        <f t="shared" si="0"/>
        <v>2000000</v>
      </c>
      <c r="S28">
        <f t="shared" si="1"/>
        <v>-336150.68619422597</v>
      </c>
      <c r="U28">
        <f t="shared" si="13"/>
        <v>0.185300933</v>
      </c>
      <c r="V28">
        <f t="shared" si="14"/>
        <v>0.01</v>
      </c>
      <c r="W28">
        <f t="shared" si="15"/>
        <v>0.17846453733835327</v>
      </c>
      <c r="X28">
        <f t="shared" si="16"/>
        <v>3.3069645276210195E-2</v>
      </c>
      <c r="Y28">
        <f t="shared" si="17"/>
        <v>1.7846453733835327E-3</v>
      </c>
      <c r="Z28">
        <f t="shared" si="18"/>
        <v>0.14361024668875955</v>
      </c>
      <c r="AB28">
        <f t="shared" si="19"/>
        <v>-46773.614839354537</v>
      </c>
      <c r="AC28">
        <f t="shared" si="2"/>
        <v>-48274.682968948589</v>
      </c>
      <c r="AE28">
        <f t="shared" si="3"/>
        <v>0</v>
      </c>
      <c r="AF28">
        <f t="shared" si="4"/>
        <v>0</v>
      </c>
      <c r="AG28">
        <f t="shared" si="4"/>
        <v>-3.5902561672189885</v>
      </c>
      <c r="AH28">
        <f t="shared" si="5"/>
        <v>-66139.290552420396</v>
      </c>
      <c r="AI28">
        <f t="shared" si="6"/>
        <v>-66142.880808587608</v>
      </c>
      <c r="AJ28">
        <f t="shared" si="7"/>
        <v>1501.0681295940522</v>
      </c>
      <c r="AK28">
        <f t="shared" si="22"/>
        <v>-3274.1530387548178</v>
      </c>
      <c r="AL28">
        <f t="shared" si="8"/>
        <v>-67915.965717748375</v>
      </c>
      <c r="AN28">
        <f t="shared" si="9"/>
        <v>0</v>
      </c>
      <c r="AO28">
        <f t="shared" si="9"/>
        <v>0</v>
      </c>
      <c r="AP28">
        <f t="shared" si="9"/>
        <v>-0.54021820054748881</v>
      </c>
      <c r="AQ28">
        <f t="shared" si="9"/>
        <v>-9951.8382153193961</v>
      </c>
      <c r="AR28">
        <f t="shared" si="9"/>
        <v>-9952.3784335199434</v>
      </c>
      <c r="AS28">
        <f t="shared" si="9"/>
        <v>225.86252515140441</v>
      </c>
      <c r="AT28">
        <f t="shared" si="9"/>
        <v>-492.65483590361714</v>
      </c>
      <c r="AU28">
        <f t="shared" si="9"/>
        <v>-10219.170744272156</v>
      </c>
      <c r="AW28">
        <v>25</v>
      </c>
      <c r="AX28">
        <f>IF(Z28&gt;0, (R28*SUMPRODUCT(K28:$K$98, X28:$X$98)-K28*$AZ$3)/Z28, 0)</f>
        <v>-336150.68619422597</v>
      </c>
    </row>
    <row r="29" spans="5:50" x14ac:dyDescent="0.25">
      <c r="E29">
        <v>2029</v>
      </c>
      <c r="F29" s="5">
        <v>3.5571999999999999E-2</v>
      </c>
      <c r="G29" s="5"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0.13434631307489028</v>
      </c>
      <c r="L29" s="2">
        <v>26</v>
      </c>
      <c r="M29" s="6">
        <v>0.20871278500000001</v>
      </c>
      <c r="Q29" s="4">
        <f t="shared" si="21"/>
        <v>25</v>
      </c>
      <c r="R29">
        <f t="shared" si="0"/>
        <v>2000000</v>
      </c>
      <c r="S29">
        <f t="shared" si="1"/>
        <v>-435960.27076241438</v>
      </c>
      <c r="U29">
        <f t="shared" si="13"/>
        <v>0.20871278500000001</v>
      </c>
      <c r="V29">
        <f t="shared" si="14"/>
        <v>0.01</v>
      </c>
      <c r="W29">
        <f t="shared" si="15"/>
        <v>0.14361024668875955</v>
      </c>
      <c r="X29">
        <f t="shared" si="16"/>
        <v>2.9973294540948034E-2</v>
      </c>
      <c r="Y29">
        <f t="shared" si="17"/>
        <v>1.4361024668875955E-3</v>
      </c>
      <c r="Z29">
        <f t="shared" si="18"/>
        <v>0.11220084968092392</v>
      </c>
      <c r="AB29">
        <f t="shared" si="19"/>
        <v>-48274.682968948589</v>
      </c>
      <c r="AC29">
        <f t="shared" si="2"/>
        <v>-48915.112806668549</v>
      </c>
      <c r="AE29">
        <f t="shared" si="3"/>
        <v>0</v>
      </c>
      <c r="AF29">
        <f t="shared" si="4"/>
        <v>0</v>
      </c>
      <c r="AG29">
        <f t="shared" si="4"/>
        <v>-2.805021242023098</v>
      </c>
      <c r="AH29">
        <f t="shared" si="5"/>
        <v>-59946.589081896069</v>
      </c>
      <c r="AI29">
        <f t="shared" si="6"/>
        <v>-59949.394103138089</v>
      </c>
      <c r="AJ29">
        <f t="shared" si="7"/>
        <v>640.42983771995932</v>
      </c>
      <c r="AK29">
        <f t="shared" si="22"/>
        <v>-3379.2278078264017</v>
      </c>
      <c r="AL29">
        <f t="shared" si="8"/>
        <v>-62688.192073244529</v>
      </c>
      <c r="AN29">
        <f t="shared" si="9"/>
        <v>0</v>
      </c>
      <c r="AO29">
        <f t="shared" si="9"/>
        <v>0</v>
      </c>
      <c r="AP29">
        <f t="shared" si="9"/>
        <v>-0.37684426196255272</v>
      </c>
      <c r="AQ29">
        <f t="shared" si="9"/>
        <v>-8053.603224568209</v>
      </c>
      <c r="AR29">
        <f t="shared" si="9"/>
        <v>-8053.9800688301711</v>
      </c>
      <c r="AS29">
        <f t="shared" si="9"/>
        <v>86.039387480826832</v>
      </c>
      <c r="AT29">
        <f t="shared" si="9"/>
        <v>-453.98679702162093</v>
      </c>
      <c r="AU29">
        <f t="shared" si="9"/>
        <v>-8421.9274783709643</v>
      </c>
      <c r="AW29">
        <v>26</v>
      </c>
      <c r="AX29">
        <f>IF(Z29&gt;0, (R29*SUMPRODUCT(K29:$K$98, X29:$X$98)-K29*$AZ$3)/Z29, 0)</f>
        <v>-435960.27076241438</v>
      </c>
    </row>
    <row r="30" spans="5:50" x14ac:dyDescent="0.25">
      <c r="E30">
        <v>2030</v>
      </c>
      <c r="F30" s="5">
        <v>3.5571999999999999E-2</v>
      </c>
      <c r="G30" s="5"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0.11995206524543775</v>
      </c>
      <c r="L30" s="2">
        <v>27</v>
      </c>
      <c r="M30" s="6">
        <v>0.23444695300000001</v>
      </c>
      <c r="Q30" s="4">
        <f t="shared" si="21"/>
        <v>25</v>
      </c>
      <c r="R30">
        <f t="shared" si="0"/>
        <v>2000000</v>
      </c>
      <c r="S30">
        <f t="shared" si="1"/>
        <v>-573939.34769368893</v>
      </c>
      <c r="U30">
        <f t="shared" si="13"/>
        <v>0.23444695300000001</v>
      </c>
      <c r="V30">
        <f t="shared" si="14"/>
        <v>0.01</v>
      </c>
      <c r="W30">
        <f t="shared" si="15"/>
        <v>0.11220084968092392</v>
      </c>
      <c r="X30">
        <f t="shared" si="16"/>
        <v>2.6305147331703638E-2</v>
      </c>
      <c r="Y30">
        <f t="shared" si="17"/>
        <v>1.1220084968092392E-3</v>
      </c>
      <c r="Z30">
        <f t="shared" si="18"/>
        <v>8.4773693852411042E-2</v>
      </c>
      <c r="AB30">
        <f t="shared" si="19"/>
        <v>-48915.112806668549</v>
      </c>
      <c r="AC30">
        <f t="shared" si="2"/>
        <v>-48654.95855123728</v>
      </c>
      <c r="AE30">
        <f t="shared" si="3"/>
        <v>0</v>
      </c>
      <c r="AF30">
        <f t="shared" si="4"/>
        <v>0</v>
      </c>
      <c r="AG30">
        <f t="shared" si="4"/>
        <v>-2.1193423463102761</v>
      </c>
      <c r="AH30">
        <f t="shared" si="5"/>
        <v>-52610.294663407272</v>
      </c>
      <c r="AI30">
        <f t="shared" si="6"/>
        <v>-52612.414005753584</v>
      </c>
      <c r="AJ30">
        <f t="shared" si="7"/>
        <v>-260.15425543126912</v>
      </c>
      <c r="AK30">
        <f t="shared" si="22"/>
        <v>-3424.0578964667989</v>
      </c>
      <c r="AL30">
        <f t="shared" si="8"/>
        <v>-56296.626157651655</v>
      </c>
      <c r="AN30">
        <f t="shared" si="9"/>
        <v>0</v>
      </c>
      <c r="AO30">
        <f t="shared" si="9"/>
        <v>0</v>
      </c>
      <c r="AP30">
        <f t="shared" si="9"/>
        <v>-0.25421949140202937</v>
      </c>
      <c r="AQ30">
        <f t="shared" si="9"/>
        <v>-6310.7134980467345</v>
      </c>
      <c r="AR30">
        <f t="shared" si="9"/>
        <v>-6310.9677175381366</v>
      </c>
      <c r="AS30">
        <f t="shared" si="9"/>
        <v>-31.206040221369872</v>
      </c>
      <c r="AT30">
        <f t="shared" si="9"/>
        <v>-410.72281620114177</v>
      </c>
      <c r="AU30">
        <f t="shared" si="9"/>
        <v>-6752.8965739606492</v>
      </c>
      <c r="AW30">
        <v>27</v>
      </c>
      <c r="AX30">
        <f>IF(Z30&gt;0, (R30*SUMPRODUCT(K30:$K$98, X30:$X$98)-K30*$AZ$3)/Z30, 0)</f>
        <v>-573939.34769368893</v>
      </c>
    </row>
    <row r="31" spans="5:50" x14ac:dyDescent="0.25">
      <c r="E31">
        <v>2031</v>
      </c>
      <c r="F31" s="5">
        <v>3.5571999999999999E-2</v>
      </c>
      <c r="G31" s="5"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0.10710005825485512</v>
      </c>
      <c r="L31" s="2">
        <v>28</v>
      </c>
      <c r="M31" s="6">
        <v>0.26339700100000002</v>
      </c>
      <c r="Q31" s="4">
        <f t="shared" si="21"/>
        <v>25</v>
      </c>
      <c r="R31">
        <f t="shared" si="0"/>
        <v>2000000</v>
      </c>
      <c r="S31">
        <f t="shared" si="1"/>
        <v>-771836.5031351425</v>
      </c>
      <c r="U31">
        <f t="shared" si="13"/>
        <v>0.26339700100000002</v>
      </c>
      <c r="V31">
        <f t="shared" si="14"/>
        <v>0.01</v>
      </c>
      <c r="W31">
        <f t="shared" si="15"/>
        <v>8.4773693852411042E-2</v>
      </c>
      <c r="X31">
        <f t="shared" si="16"/>
        <v>2.2329136724417206E-2</v>
      </c>
      <c r="Y31">
        <f t="shared" si="17"/>
        <v>8.477369385241104E-4</v>
      </c>
      <c r="Z31">
        <f t="shared" si="18"/>
        <v>6.1596820189469728E-2</v>
      </c>
      <c r="AB31">
        <f t="shared" si="19"/>
        <v>-48654.95855123728</v>
      </c>
      <c r="AC31">
        <f t="shared" si="2"/>
        <v>-47542.674299284459</v>
      </c>
      <c r="AE31">
        <f t="shared" si="3"/>
        <v>0</v>
      </c>
      <c r="AF31">
        <f t="shared" si="4"/>
        <v>0</v>
      </c>
      <c r="AG31">
        <f t="shared" si="4"/>
        <v>-1.5399205047367432</v>
      </c>
      <c r="AH31">
        <f t="shared" si="5"/>
        <v>-44658.273448834414</v>
      </c>
      <c r="AI31">
        <f t="shared" si="6"/>
        <v>-44659.81336933915</v>
      </c>
      <c r="AJ31">
        <f t="shared" si="7"/>
        <v>-1112.2842519528203</v>
      </c>
      <c r="AK31">
        <f t="shared" si="22"/>
        <v>-3405.8470985866097</v>
      </c>
      <c r="AL31">
        <f t="shared" si="8"/>
        <v>-49177.944719878578</v>
      </c>
      <c r="AN31">
        <f t="shared" si="9"/>
        <v>0</v>
      </c>
      <c r="AO31">
        <f t="shared" si="9"/>
        <v>0</v>
      </c>
      <c r="AP31">
        <f t="shared" si="9"/>
        <v>-0.1649255757651511</v>
      </c>
      <c r="AQ31">
        <f t="shared" si="9"/>
        <v>-4782.9036879314153</v>
      </c>
      <c r="AR31">
        <f t="shared" si="9"/>
        <v>-4783.0686135071801</v>
      </c>
      <c r="AS31">
        <f t="shared" si="9"/>
        <v>-119.12570818010501</v>
      </c>
      <c r="AT31">
        <f t="shared" si="9"/>
        <v>-364.76642266575521</v>
      </c>
      <c r="AU31">
        <f t="shared" si="9"/>
        <v>-5266.9607443530404</v>
      </c>
      <c r="AW31">
        <v>28</v>
      </c>
      <c r="AX31">
        <f>IF(Z31&gt;0, (R31*SUMPRODUCT(K31:$K$98, X31:$X$98)-K31*$AZ$3)/Z31, 0)</f>
        <v>-771836.5031351425</v>
      </c>
    </row>
    <row r="32" spans="5:50" x14ac:dyDescent="0.25">
      <c r="E32">
        <v>2032</v>
      </c>
      <c r="F32" s="5">
        <v>3.5571999999999999E-2</v>
      </c>
      <c r="G32" s="5"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9.562505201326349E-2</v>
      </c>
      <c r="L32" s="2">
        <v>29</v>
      </c>
      <c r="M32" s="6">
        <v>0.29593128600000002</v>
      </c>
      <c r="Q32" s="4">
        <f t="shared" si="21"/>
        <v>25</v>
      </c>
      <c r="R32">
        <f t="shared" si="0"/>
        <v>2000000</v>
      </c>
      <c r="S32">
        <f t="shared" si="1"/>
        <v>-1068896.1057975104</v>
      </c>
      <c r="U32">
        <f t="shared" si="13"/>
        <v>0.29593128600000002</v>
      </c>
      <c r="V32">
        <f t="shared" si="14"/>
        <v>0.01</v>
      </c>
      <c r="W32">
        <f t="shared" si="15"/>
        <v>6.1596820189469728E-2</v>
      </c>
      <c r="X32">
        <f t="shared" si="16"/>
        <v>1.8228426212180543E-2</v>
      </c>
      <c r="Y32">
        <f t="shared" si="17"/>
        <v>6.159682018946973E-4</v>
      </c>
      <c r="Z32">
        <f t="shared" si="18"/>
        <v>4.2752425775394488E-2</v>
      </c>
      <c r="AB32">
        <f t="shared" si="19"/>
        <v>-47542.674299284459</v>
      </c>
      <c r="AC32">
        <f t="shared" si="2"/>
        <v>-45697.901424716278</v>
      </c>
      <c r="AE32">
        <f t="shared" si="3"/>
        <v>0</v>
      </c>
      <c r="AF32">
        <f t="shared" si="4"/>
        <v>0</v>
      </c>
      <c r="AG32">
        <f t="shared" si="4"/>
        <v>-1.0688106443848622</v>
      </c>
      <c r="AH32">
        <f t="shared" si="5"/>
        <v>-36456.852424361088</v>
      </c>
      <c r="AI32">
        <f t="shared" si="6"/>
        <v>-36457.921235005473</v>
      </c>
      <c r="AJ32">
        <f t="shared" si="7"/>
        <v>-1844.7728745681816</v>
      </c>
      <c r="AK32">
        <f t="shared" si="22"/>
        <v>-3327.9872009499127</v>
      </c>
      <c r="AL32">
        <f t="shared" si="8"/>
        <v>-41630.681310523571</v>
      </c>
      <c r="AN32">
        <f t="shared" si="9"/>
        <v>0</v>
      </c>
      <c r="AO32">
        <f t="shared" si="9"/>
        <v>0</v>
      </c>
      <c r="AP32">
        <f t="shared" si="9"/>
        <v>-0.10220507346163211</v>
      </c>
      <c r="AQ32">
        <f t="shared" si="9"/>
        <v>-3486.1884093194003</v>
      </c>
      <c r="AR32">
        <f t="shared" si="9"/>
        <v>-3486.2906143928617</v>
      </c>
      <c r="AS32">
        <f t="shared" si="9"/>
        <v>-176.40650208323996</v>
      </c>
      <c r="AT32">
        <f t="shared" si="9"/>
        <v>-318.23894919031056</v>
      </c>
      <c r="AU32">
        <f t="shared" si="9"/>
        <v>-3980.9360656664126</v>
      </c>
      <c r="AW32">
        <v>29</v>
      </c>
      <c r="AX32">
        <f>IF(Z32&gt;0, (R32*SUMPRODUCT(K32:$K$98, X32:$X$98)-K32*$AZ$3)/Z32, 0)</f>
        <v>-1068896.1057975104</v>
      </c>
    </row>
    <row r="33" spans="5:50" x14ac:dyDescent="0.25">
      <c r="E33">
        <v>2033</v>
      </c>
      <c r="F33" s="5">
        <v>3.5571999999999999E-2</v>
      </c>
      <c r="G33" s="5"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8.5379510726128108E-2</v>
      </c>
      <c r="L33" s="2">
        <v>30</v>
      </c>
      <c r="M33" s="6">
        <v>0.33262349499999999</v>
      </c>
      <c r="Q33" s="4">
        <f t="shared" si="21"/>
        <v>25</v>
      </c>
      <c r="R33">
        <f t="shared" si="0"/>
        <v>2000000</v>
      </c>
      <c r="S33">
        <f t="shared" si="1"/>
        <v>-1539490.5968797232</v>
      </c>
      <c r="U33">
        <f t="shared" si="13"/>
        <v>0.33262349499999999</v>
      </c>
      <c r="V33">
        <f t="shared" si="14"/>
        <v>0.01</v>
      </c>
      <c r="W33">
        <f t="shared" si="15"/>
        <v>4.2752425775394488E-2</v>
      </c>
      <c r="X33">
        <f t="shared" si="16"/>
        <v>1.4220461281139799E-2</v>
      </c>
      <c r="Y33">
        <f t="shared" si="17"/>
        <v>4.2752425775394491E-4</v>
      </c>
      <c r="Z33">
        <f t="shared" si="18"/>
        <v>2.8104440236500744E-2</v>
      </c>
      <c r="AB33">
        <f t="shared" si="19"/>
        <v>-45697.901424716278</v>
      </c>
      <c r="AC33">
        <f t="shared" si="2"/>
        <v>-43266.521474661044</v>
      </c>
      <c r="AE33">
        <f t="shared" si="3"/>
        <v>0</v>
      </c>
      <c r="AF33">
        <f t="shared" si="4"/>
        <v>0</v>
      </c>
      <c r="AG33">
        <f t="shared" si="4"/>
        <v>-0.70261100591251857</v>
      </c>
      <c r="AH33">
        <f t="shared" si="5"/>
        <v>-28440.922562279597</v>
      </c>
      <c r="AI33">
        <f t="shared" si="6"/>
        <v>-28441.625173285509</v>
      </c>
      <c r="AJ33">
        <f t="shared" si="7"/>
        <v>-2431.3799500552341</v>
      </c>
      <c r="AK33">
        <f t="shared" si="22"/>
        <v>-3198.8530997301395</v>
      </c>
      <c r="AL33">
        <f t="shared" si="8"/>
        <v>-34071.858223070885</v>
      </c>
      <c r="AN33">
        <f t="shared" si="9"/>
        <v>0</v>
      </c>
      <c r="AO33">
        <f t="shared" si="9"/>
        <v>0</v>
      </c>
      <c r="AP33">
        <f t="shared" si="9"/>
        <v>-5.9988583915603536E-2</v>
      </c>
      <c r="AQ33">
        <f t="shared" si="9"/>
        <v>-2428.2720529671296</v>
      </c>
      <c r="AR33">
        <f t="shared" si="9"/>
        <v>-2428.3320415510452</v>
      </c>
      <c r="AS33">
        <f t="shared" si="9"/>
        <v>-207.59003052503368</v>
      </c>
      <c r="AT33">
        <f t="shared" si="9"/>
        <v>-273.11651253971758</v>
      </c>
      <c r="AU33">
        <f t="shared" si="9"/>
        <v>-2909.0385846157969</v>
      </c>
      <c r="AW33">
        <v>30</v>
      </c>
      <c r="AX33">
        <f>IF(Z33&gt;0, (R33*SUMPRODUCT(K33:$K$98, X33:$X$98)-K33*$AZ$3)/Z33, 0)</f>
        <v>-1539490.5968797232</v>
      </c>
    </row>
    <row r="34" spans="5:50" x14ac:dyDescent="0.25">
      <c r="E34">
        <v>2034</v>
      </c>
      <c r="F34" s="5">
        <v>3.5571999999999999E-2</v>
      </c>
      <c r="G34" s="5"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7.6231706005471522E-2</v>
      </c>
      <c r="L34" s="2">
        <v>31</v>
      </c>
      <c r="M34" s="6">
        <v>0.37225971299999999</v>
      </c>
      <c r="Q34" s="4">
        <f t="shared" si="21"/>
        <v>25</v>
      </c>
      <c r="R34">
        <f t="shared" si="0"/>
        <v>2000000</v>
      </c>
      <c r="S34">
        <f t="shared" si="1"/>
        <v>-2327670.072140059</v>
      </c>
      <c r="U34">
        <f t="shared" si="13"/>
        <v>0.37225971299999999</v>
      </c>
      <c r="V34">
        <f t="shared" si="14"/>
        <v>0.01</v>
      </c>
      <c r="W34">
        <f t="shared" si="15"/>
        <v>2.8104440236500744E-2</v>
      </c>
      <c r="X34">
        <f t="shared" si="16"/>
        <v>1.0462150856465419E-2</v>
      </c>
      <c r="Y34">
        <f t="shared" si="17"/>
        <v>2.8104440236500746E-4</v>
      </c>
      <c r="Z34">
        <f t="shared" si="18"/>
        <v>1.7361244977670318E-2</v>
      </c>
      <c r="AB34">
        <f t="shared" si="19"/>
        <v>-43266.521474661044</v>
      </c>
      <c r="AC34">
        <f t="shared" si="2"/>
        <v>-40411.250349615104</v>
      </c>
      <c r="AE34">
        <f t="shared" si="3"/>
        <v>0</v>
      </c>
      <c r="AF34">
        <f t="shared" si="4"/>
        <v>0</v>
      </c>
      <c r="AG34">
        <f t="shared" si="4"/>
        <v>-0.43403112444175795</v>
      </c>
      <c r="AH34">
        <f t="shared" si="5"/>
        <v>-20924.301712930839</v>
      </c>
      <c r="AI34">
        <f t="shared" si="6"/>
        <v>-20924.735744055281</v>
      </c>
      <c r="AJ34">
        <f t="shared" si="7"/>
        <v>-2855.2711250459397</v>
      </c>
      <c r="AK34">
        <f t="shared" si="22"/>
        <v>-3028.6565032262733</v>
      </c>
      <c r="AL34">
        <f t="shared" si="8"/>
        <v>-26808.663372327494</v>
      </c>
      <c r="AN34">
        <f t="shared" si="9"/>
        <v>0</v>
      </c>
      <c r="AO34">
        <f t="shared" si="9"/>
        <v>0</v>
      </c>
      <c r="AP34">
        <f t="shared" si="9"/>
        <v>-3.3086933075668318E-2</v>
      </c>
      <c r="AQ34">
        <f t="shared" si="9"/>
        <v>-1595.095216549928</v>
      </c>
      <c r="AR34">
        <f t="shared" si="9"/>
        <v>-1595.1283034830035</v>
      </c>
      <c r="AS34">
        <f t="shared" si="9"/>
        <v>-217.66218897041398</v>
      </c>
      <c r="AT34">
        <f t="shared" si="9"/>
        <v>-230.87965214550468</v>
      </c>
      <c r="AU34">
        <f t="shared" ref="AU34:AU69" si="23">AL34*$K34</f>
        <v>-2043.6701445989222</v>
      </c>
      <c r="AW34">
        <v>31</v>
      </c>
      <c r="AX34">
        <f>IF(Z34&gt;0, (R34*SUMPRODUCT(K34:$K$98, X34:$X$98)-K34*$AZ$3)/Z34, 0)</f>
        <v>-2327670.072140059</v>
      </c>
    </row>
    <row r="35" spans="5:50" x14ac:dyDescent="0.25">
      <c r="E35">
        <v>2035</v>
      </c>
      <c r="F35" s="5">
        <v>3.5571999999999999E-2</v>
      </c>
      <c r="G35" s="5"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6.8064023219171002E-2</v>
      </c>
      <c r="L35" s="2">
        <v>32</v>
      </c>
      <c r="M35" s="6">
        <v>0.41367450300000003</v>
      </c>
      <c r="Q35" s="4">
        <f t="shared" si="21"/>
        <v>25</v>
      </c>
      <c r="R35">
        <f t="shared" si="0"/>
        <v>2000000</v>
      </c>
      <c r="S35">
        <f t="shared" si="1"/>
        <v>-3726754.8925213991</v>
      </c>
      <c r="U35">
        <f t="shared" si="13"/>
        <v>0.41367450300000003</v>
      </c>
      <c r="V35">
        <f t="shared" si="14"/>
        <v>0.01</v>
      </c>
      <c r="W35">
        <f t="shared" si="15"/>
        <v>1.7361244977670318E-2</v>
      </c>
      <c r="X35">
        <f t="shared" si="16"/>
        <v>7.1819043875990156E-3</v>
      </c>
      <c r="Y35">
        <f t="shared" si="17"/>
        <v>1.7361244977670318E-4</v>
      </c>
      <c r="Z35">
        <f t="shared" si="18"/>
        <v>1.0005728140294599E-2</v>
      </c>
      <c r="AB35">
        <f t="shared" si="19"/>
        <v>-40411.250349615104</v>
      </c>
      <c r="AC35">
        <f t="shared" si="2"/>
        <v>-37288.896300081935</v>
      </c>
      <c r="AE35">
        <f t="shared" si="3"/>
        <v>0</v>
      </c>
      <c r="AF35">
        <f t="shared" ref="AF35:AG69" si="24">-$Z35*P35</f>
        <v>0</v>
      </c>
      <c r="AG35">
        <f t="shared" si="24"/>
        <v>-0.25014320350736496</v>
      </c>
      <c r="AH35">
        <f t="shared" si="5"/>
        <v>-14363.808775198031</v>
      </c>
      <c r="AI35">
        <f t="shared" ref="AI35:AI66" si="25">SUM(AE35:AH35)</f>
        <v>-14364.058918401539</v>
      </c>
      <c r="AJ35">
        <f t="shared" si="7"/>
        <v>-3122.354049533169</v>
      </c>
      <c r="AK35">
        <f t="shared" si="22"/>
        <v>-2828.7875244730576</v>
      </c>
      <c r="AL35">
        <f t="shared" ref="AL35:AL69" si="26">SUM(AI35:AK35)</f>
        <v>-20315.200492407766</v>
      </c>
      <c r="AN35">
        <f t="shared" ref="AN35:AT69" si="27">AE35*$K35</f>
        <v>0</v>
      </c>
      <c r="AO35">
        <f t="shared" si="27"/>
        <v>0</v>
      </c>
      <c r="AP35">
        <f t="shared" si="27"/>
        <v>-1.7025752811643105E-2</v>
      </c>
      <c r="AQ35">
        <f t="shared" si="27"/>
        <v>-977.65861399081098</v>
      </c>
      <c r="AR35">
        <f t="shared" si="27"/>
        <v>-977.6756397436227</v>
      </c>
      <c r="AS35">
        <f t="shared" si="27"/>
        <v>-212.51997852589821</v>
      </c>
      <c r="AT35">
        <f t="shared" si="27"/>
        <v>-192.53865974783545</v>
      </c>
      <c r="AU35">
        <f t="shared" si="23"/>
        <v>-1382.7342780173565</v>
      </c>
      <c r="AW35">
        <v>32</v>
      </c>
      <c r="AX35">
        <f>IF(Z35&gt;0, (R35*SUMPRODUCT(K35:$K$98, X35:$X$98)-K35*$AZ$3)/Z35, 0)</f>
        <v>-3726754.8925213991</v>
      </c>
    </row>
    <row r="36" spans="5:50" x14ac:dyDescent="0.25">
      <c r="E36">
        <v>2036</v>
      </c>
      <c r="F36" s="5">
        <v>3.5571999999999999E-2</v>
      </c>
      <c r="G36" s="5"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6.0771449302831244E-2</v>
      </c>
      <c r="L36" s="2">
        <v>33</v>
      </c>
      <c r="M36" s="6">
        <v>0.42102545200000002</v>
      </c>
      <c r="Q36" s="4">
        <f t="shared" si="21"/>
        <v>25</v>
      </c>
      <c r="R36">
        <f t="shared" si="0"/>
        <v>2000000</v>
      </c>
      <c r="S36">
        <f t="shared" si="1"/>
        <v>-5981823.0895880591</v>
      </c>
      <c r="U36">
        <f t="shared" si="13"/>
        <v>0.42102545200000002</v>
      </c>
      <c r="V36">
        <f t="shared" si="14"/>
        <v>0.01</v>
      </c>
      <c r="W36">
        <f t="shared" si="15"/>
        <v>1.0005728140294599E-2</v>
      </c>
      <c r="X36">
        <f t="shared" si="16"/>
        <v>4.2126662128566528E-3</v>
      </c>
      <c r="Y36">
        <f t="shared" si="17"/>
        <v>1.00057281402946E-4</v>
      </c>
      <c r="Z36">
        <f t="shared" si="18"/>
        <v>5.6930046460350004E-3</v>
      </c>
      <c r="AB36">
        <f t="shared" si="19"/>
        <v>-37288.896300081935</v>
      </c>
      <c r="AC36">
        <f t="shared" si="2"/>
        <v>-34054.546640784261</v>
      </c>
      <c r="AE36">
        <f t="shared" si="3"/>
        <v>0</v>
      </c>
      <c r="AF36">
        <f t="shared" si="24"/>
        <v>0</v>
      </c>
      <c r="AG36">
        <f t="shared" si="24"/>
        <v>-0.14232511615087501</v>
      </c>
      <c r="AH36">
        <f t="shared" si="5"/>
        <v>-8425.3324257133063</v>
      </c>
      <c r="AI36">
        <f t="shared" si="25"/>
        <v>-8425.4747508294568</v>
      </c>
      <c r="AJ36">
        <f t="shared" si="7"/>
        <v>-3234.3496592976735</v>
      </c>
      <c r="AK36">
        <f t="shared" si="22"/>
        <v>-2610.2227410057358</v>
      </c>
      <c r="AL36">
        <f t="shared" si="26"/>
        <v>-14270.047151132865</v>
      </c>
      <c r="AN36">
        <f t="shared" si="27"/>
        <v>0</v>
      </c>
      <c r="AO36">
        <f t="shared" si="27"/>
        <v>0</v>
      </c>
      <c r="AP36">
        <f t="shared" si="27"/>
        <v>-8.6493035806824697E-3</v>
      </c>
      <c r="AQ36">
        <f t="shared" si="27"/>
        <v>-512.01966236873636</v>
      </c>
      <c r="AR36">
        <f t="shared" si="27"/>
        <v>-512.02831167231705</v>
      </c>
      <c r="AS36">
        <f t="shared" si="27"/>
        <v>-196.55611634763807</v>
      </c>
      <c r="AT36">
        <f t="shared" si="27"/>
        <v>-158.62701897412728</v>
      </c>
      <c r="AU36">
        <f t="shared" si="23"/>
        <v>-867.21144699408239</v>
      </c>
      <c r="AW36">
        <v>33</v>
      </c>
      <c r="AX36">
        <f>IF(Z36&gt;0, (R36*SUMPRODUCT(K36:$K$98, X36:$X$98)-K36*$AZ$3)/Z36, 0)</f>
        <v>-5981823.0895880591</v>
      </c>
    </row>
    <row r="37" spans="5:50" x14ac:dyDescent="0.25">
      <c r="E37">
        <v>2037</v>
      </c>
      <c r="F37" s="5">
        <v>3.5571999999999999E-2</v>
      </c>
      <c r="G37" s="5"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5.4260222591813609E-2</v>
      </c>
      <c r="L37" s="2">
        <v>34</v>
      </c>
      <c r="M37" s="6">
        <v>0.42896583300000002</v>
      </c>
      <c r="Q37" s="4">
        <f t="shared" si="21"/>
        <v>25</v>
      </c>
      <c r="R37">
        <f t="shared" si="0"/>
        <v>2000000</v>
      </c>
      <c r="S37">
        <f t="shared" si="1"/>
        <v>-9645000.8859748505</v>
      </c>
      <c r="U37">
        <f t="shared" si="13"/>
        <v>0.42896583300000002</v>
      </c>
      <c r="V37">
        <f t="shared" si="14"/>
        <v>0.01</v>
      </c>
      <c r="W37">
        <f t="shared" si="15"/>
        <v>5.6930046460350004E-3</v>
      </c>
      <c r="X37">
        <f t="shared" si="16"/>
        <v>2.4421044802592743E-3</v>
      </c>
      <c r="Y37">
        <f t="shared" si="17"/>
        <v>5.6930046460350004E-5</v>
      </c>
      <c r="Z37">
        <f t="shared" si="18"/>
        <v>3.1939701193153761E-3</v>
      </c>
      <c r="AB37">
        <f t="shared" si="19"/>
        <v>-34054.546640784261</v>
      </c>
      <c r="AC37">
        <f t="shared" si="2"/>
        <v>-30805.844630574</v>
      </c>
      <c r="AE37">
        <f t="shared" si="3"/>
        <v>0</v>
      </c>
      <c r="AF37">
        <f t="shared" si="24"/>
        <v>0</v>
      </c>
      <c r="AG37">
        <f t="shared" si="24"/>
        <v>-7.9849252982884408E-2</v>
      </c>
      <c r="AH37">
        <f t="shared" si="5"/>
        <v>-4884.2089605185483</v>
      </c>
      <c r="AI37">
        <f t="shared" si="25"/>
        <v>-4884.2888097715313</v>
      </c>
      <c r="AJ37">
        <f t="shared" si="7"/>
        <v>-3248.7020102102615</v>
      </c>
      <c r="AK37">
        <f t="shared" si="22"/>
        <v>-2383.8182648548986</v>
      </c>
      <c r="AL37">
        <f t="shared" si="26"/>
        <v>-10516.809084836692</v>
      </c>
      <c r="AN37">
        <f t="shared" si="27"/>
        <v>0</v>
      </c>
      <c r="AO37">
        <f t="shared" si="27"/>
        <v>0</v>
      </c>
      <c r="AP37">
        <f t="shared" si="27"/>
        <v>-4.3326382406413452E-3</v>
      </c>
      <c r="AQ37">
        <f t="shared" si="27"/>
        <v>-265.01826538266698</v>
      </c>
      <c r="AR37">
        <f t="shared" si="27"/>
        <v>-265.02259802090765</v>
      </c>
      <c r="AS37">
        <f t="shared" si="27"/>
        <v>-176.27529420848111</v>
      </c>
      <c r="AT37">
        <f t="shared" si="27"/>
        <v>-129.34650966945767</v>
      </c>
      <c r="AU37">
        <f t="shared" si="23"/>
        <v>-570.64440189884647</v>
      </c>
      <c r="AW37">
        <v>34</v>
      </c>
      <c r="AX37">
        <f>IF(Z37&gt;0, (R37*SUMPRODUCT(K37:$K$98, X37:$X$98)-K37*$AZ$3)/Z37, 0)</f>
        <v>-9645000.8859748505</v>
      </c>
    </row>
    <row r="38" spans="5:50" x14ac:dyDescent="0.25">
      <c r="E38">
        <v>2038</v>
      </c>
      <c r="F38" s="5">
        <v>3.5571999999999999E-2</v>
      </c>
      <c r="G38" s="5"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4.8446627314119292E-2</v>
      </c>
      <c r="L38" s="2">
        <v>35</v>
      </c>
      <c r="M38" s="6">
        <v>0.43771532000000002</v>
      </c>
      <c r="Q38" s="4">
        <f t="shared" si="21"/>
        <v>25</v>
      </c>
      <c r="R38">
        <f t="shared" si="0"/>
        <v>2000000</v>
      </c>
      <c r="S38">
        <f t="shared" si="1"/>
        <v>-15710531.675761314</v>
      </c>
      <c r="U38">
        <f t="shared" si="13"/>
        <v>0.43771532000000002</v>
      </c>
      <c r="V38">
        <f t="shared" si="14"/>
        <v>0.01</v>
      </c>
      <c r="W38">
        <f t="shared" si="15"/>
        <v>3.1939701193153761E-3</v>
      </c>
      <c r="X38">
        <f t="shared" si="16"/>
        <v>1.3980496528465682E-3</v>
      </c>
      <c r="Y38">
        <f t="shared" si="17"/>
        <v>3.1939701193153759E-5</v>
      </c>
      <c r="Z38">
        <f t="shared" si="18"/>
        <v>1.7639807652756541E-3</v>
      </c>
      <c r="AB38">
        <f t="shared" si="19"/>
        <v>-30805.844630574</v>
      </c>
      <c r="AC38">
        <f t="shared" si="2"/>
        <v>-27713.075688296849</v>
      </c>
      <c r="AE38">
        <f t="shared" si="3"/>
        <v>0</v>
      </c>
      <c r="AF38">
        <f t="shared" si="24"/>
        <v>0</v>
      </c>
      <c r="AG38">
        <f t="shared" si="24"/>
        <v>-4.4099519131891356E-2</v>
      </c>
      <c r="AH38">
        <f t="shared" si="5"/>
        <v>-2796.0993056931366</v>
      </c>
      <c r="AI38">
        <f t="shared" si="25"/>
        <v>-2796.1434052122686</v>
      </c>
      <c r="AJ38">
        <f t="shared" si="7"/>
        <v>-3092.7689422771509</v>
      </c>
      <c r="AK38">
        <f t="shared" si="22"/>
        <v>-2156.4091241401802</v>
      </c>
      <c r="AL38">
        <f t="shared" si="26"/>
        <v>-8045.3214716295997</v>
      </c>
      <c r="AN38">
        <f t="shared" si="27"/>
        <v>0</v>
      </c>
      <c r="AO38">
        <f t="shared" si="27"/>
        <v>0</v>
      </c>
      <c r="AP38">
        <f t="shared" si="27"/>
        <v>-2.136472968114614E-3</v>
      </c>
      <c r="AQ38">
        <f t="shared" si="27"/>
        <v>-135.4615809961831</v>
      </c>
      <c r="AR38">
        <f t="shared" si="27"/>
        <v>-135.46371746915122</v>
      </c>
      <c r="AS38">
        <f t="shared" si="27"/>
        <v>-149.83422431518406</v>
      </c>
      <c r="AT38">
        <f t="shared" si="27"/>
        <v>-104.47074917398571</v>
      </c>
      <c r="AU38">
        <f t="shared" si="23"/>
        <v>-389.76869095832097</v>
      </c>
      <c r="AW38">
        <v>35</v>
      </c>
      <c r="AX38">
        <f>IF(Z38&gt;0, (R38*SUMPRODUCT(K38:$K$98, X38:$X$98)-K38*$AZ$3)/Z38, 0)</f>
        <v>-15710531.675761314</v>
      </c>
    </row>
    <row r="39" spans="5:50" x14ac:dyDescent="0.25">
      <c r="E39">
        <v>2039</v>
      </c>
      <c r="F39" s="5">
        <v>3.5571999999999999E-2</v>
      </c>
      <c r="G39" s="5"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4.3255917244749365E-2</v>
      </c>
      <c r="L39" s="2">
        <v>36</v>
      </c>
      <c r="M39" s="6">
        <v>0.44739131599999998</v>
      </c>
      <c r="Q39" s="4">
        <f t="shared" si="21"/>
        <v>25</v>
      </c>
      <c r="R39">
        <f t="shared" si="0"/>
        <v>2000000</v>
      </c>
      <c r="S39">
        <f t="shared" si="1"/>
        <v>-25962993.993974146</v>
      </c>
      <c r="U39">
        <f t="shared" si="13"/>
        <v>0.44739131599999998</v>
      </c>
      <c r="V39">
        <f t="shared" si="14"/>
        <v>0.01</v>
      </c>
      <c r="W39">
        <f t="shared" si="15"/>
        <v>1.7639807652756541E-3</v>
      </c>
      <c r="X39">
        <f t="shared" si="16"/>
        <v>7.8918967597536198E-4</v>
      </c>
      <c r="Y39">
        <f t="shared" si="17"/>
        <v>1.7639807652756541E-5</v>
      </c>
      <c r="Z39">
        <f t="shared" si="18"/>
        <v>9.5715128164753553E-4</v>
      </c>
      <c r="AB39">
        <f t="shared" si="19"/>
        <v>-27713.075688296849</v>
      </c>
      <c r="AC39">
        <f t="shared" si="2"/>
        <v>-24850.512976739621</v>
      </c>
      <c r="AE39">
        <f t="shared" si="3"/>
        <v>0</v>
      </c>
      <c r="AF39">
        <f t="shared" si="24"/>
        <v>0</v>
      </c>
      <c r="AG39">
        <f t="shared" si="24"/>
        <v>-2.3928782041188389E-2</v>
      </c>
      <c r="AH39">
        <f t="shared" si="5"/>
        <v>-1578.379351950724</v>
      </c>
      <c r="AI39">
        <f t="shared" si="25"/>
        <v>-1578.4032807327651</v>
      </c>
      <c r="AJ39">
        <f t="shared" si="7"/>
        <v>-2862.5627115572279</v>
      </c>
      <c r="AK39">
        <f t="shared" si="22"/>
        <v>-1939.9152981807797</v>
      </c>
      <c r="AL39">
        <f t="shared" si="26"/>
        <v>-6380.881290470772</v>
      </c>
      <c r="AN39">
        <f t="shared" si="27"/>
        <v>0</v>
      </c>
      <c r="AO39">
        <f t="shared" si="27"/>
        <v>0</v>
      </c>
      <c r="AP39">
        <f t="shared" si="27"/>
        <v>-1.0350614157412898E-3</v>
      </c>
      <c r="AQ39">
        <f t="shared" si="27"/>
        <v>-68.274246628801649</v>
      </c>
      <c r="AR39">
        <f t="shared" si="27"/>
        <v>-68.275281690217383</v>
      </c>
      <c r="AS39">
        <f t="shared" si="27"/>
        <v>-123.82277575902479</v>
      </c>
      <c r="AT39">
        <f t="shared" si="27"/>
        <v>-83.912815599931093</v>
      </c>
      <c r="AU39">
        <f t="shared" si="23"/>
        <v>-276.01087304917326</v>
      </c>
      <c r="AW39">
        <v>36</v>
      </c>
      <c r="AX39">
        <f>IF(Z39&gt;0, (R39*SUMPRODUCT(K39:$K$98, X39:$X$98)-K39*$AZ$3)/Z39, 0)</f>
        <v>-25962993.993974146</v>
      </c>
    </row>
    <row r="40" spans="5:50" x14ac:dyDescent="0.25">
      <c r="E40">
        <v>2040</v>
      </c>
      <c r="F40" s="5">
        <v>3.5571999999999999E-2</v>
      </c>
      <c r="G40" s="5"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3.8621354682811929E-2</v>
      </c>
      <c r="L40" s="2">
        <v>37</v>
      </c>
      <c r="M40" s="6">
        <v>0.457001349</v>
      </c>
      <c r="Q40" s="4">
        <f t="shared" si="21"/>
        <v>25</v>
      </c>
      <c r="R40">
        <f t="shared" si="0"/>
        <v>2000000</v>
      </c>
      <c r="S40">
        <f t="shared" si="1"/>
        <v>-43598018.096719511</v>
      </c>
      <c r="U40">
        <f t="shared" si="13"/>
        <v>0.457001349</v>
      </c>
      <c r="V40">
        <f t="shared" si="14"/>
        <v>0.01</v>
      </c>
      <c r="W40">
        <f t="shared" si="15"/>
        <v>9.5715128164753553E-4</v>
      </c>
      <c r="X40">
        <f t="shared" si="16"/>
        <v>4.3741942691000266E-4</v>
      </c>
      <c r="Y40">
        <f t="shared" si="17"/>
        <v>9.5715128164753554E-6</v>
      </c>
      <c r="Z40">
        <f t="shared" si="18"/>
        <v>5.101603419210575E-4</v>
      </c>
      <c r="AB40">
        <f t="shared" si="19"/>
        <v>-24850.512976739621</v>
      </c>
      <c r="AC40">
        <f t="shared" si="2"/>
        <v>-22241.97981930288</v>
      </c>
      <c r="AE40">
        <f t="shared" si="3"/>
        <v>0</v>
      </c>
      <c r="AF40">
        <f t="shared" si="24"/>
        <v>0</v>
      </c>
      <c r="AG40">
        <f t="shared" si="24"/>
        <v>-1.2754008548026437E-2</v>
      </c>
      <c r="AH40">
        <f t="shared" si="5"/>
        <v>-874.83885382000528</v>
      </c>
      <c r="AI40">
        <f t="shared" si="25"/>
        <v>-874.85160782855326</v>
      </c>
      <c r="AJ40">
        <f t="shared" si="7"/>
        <v>-2608.533157436741</v>
      </c>
      <c r="AK40">
        <f t="shared" si="22"/>
        <v>-1739.5359083717735</v>
      </c>
      <c r="AL40">
        <f t="shared" si="26"/>
        <v>-5222.9206736370679</v>
      </c>
      <c r="AN40">
        <f t="shared" si="27"/>
        <v>0</v>
      </c>
      <c r="AO40">
        <f t="shared" si="27"/>
        <v>0</v>
      </c>
      <c r="AP40">
        <f t="shared" si="27"/>
        <v>-4.9257708776094425E-4</v>
      </c>
      <c r="AQ40">
        <f t="shared" si="27"/>
        <v>-33.787461663687083</v>
      </c>
      <c r="AR40">
        <f t="shared" si="27"/>
        <v>-33.787954240774837</v>
      </c>
      <c r="AS40">
        <f t="shared" si="27"/>
        <v>-100.74508427523966</v>
      </c>
      <c r="AT40">
        <f t="shared" si="27"/>
        <v>-67.183233300713695</v>
      </c>
      <c r="AU40">
        <f t="shared" si="23"/>
        <v>-201.71627181672821</v>
      </c>
      <c r="AW40">
        <v>37</v>
      </c>
      <c r="AX40">
        <f>IF(Z40&gt;0, (R40*SUMPRODUCT(K40:$K$98, X40:$X$98)-K40*$AZ$3)/Z40, 0)</f>
        <v>-43598018.096719511</v>
      </c>
    </row>
    <row r="41" spans="5:50" x14ac:dyDescent="0.25">
      <c r="E41">
        <v>2041</v>
      </c>
      <c r="F41" s="5">
        <v>3.5571999999999999E-2</v>
      </c>
      <c r="G41" s="5"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3.4483352395367789E-2</v>
      </c>
      <c r="L41" s="2">
        <v>38</v>
      </c>
      <c r="M41" s="6">
        <v>0.46737994300000002</v>
      </c>
      <c r="Q41" s="4">
        <f t="shared" si="21"/>
        <v>25</v>
      </c>
      <c r="R41">
        <f t="shared" si="0"/>
        <v>2000000</v>
      </c>
      <c r="S41">
        <f t="shared" si="1"/>
        <v>-74584647.282099068</v>
      </c>
      <c r="U41">
        <f t="shared" si="13"/>
        <v>0.46737994300000002</v>
      </c>
      <c r="V41">
        <f t="shared" si="14"/>
        <v>0.01</v>
      </c>
      <c r="W41">
        <f t="shared" si="15"/>
        <v>5.101603419210575E-4</v>
      </c>
      <c r="X41">
        <f t="shared" si="16"/>
        <v>2.3843871152792439E-4</v>
      </c>
      <c r="Y41">
        <f t="shared" si="17"/>
        <v>5.1016034192105752E-6</v>
      </c>
      <c r="Z41">
        <f t="shared" si="18"/>
        <v>2.6662002697392257E-4</v>
      </c>
      <c r="AB41">
        <f t="shared" si="19"/>
        <v>-22241.97981930288</v>
      </c>
      <c r="AC41">
        <f t="shared" si="2"/>
        <v>-19885.760670193755</v>
      </c>
      <c r="AE41">
        <f t="shared" si="3"/>
        <v>0</v>
      </c>
      <c r="AF41">
        <f t="shared" si="24"/>
        <v>0</v>
      </c>
      <c r="AG41">
        <f t="shared" si="24"/>
        <v>-6.6655006743480639E-3</v>
      </c>
      <c r="AH41">
        <f t="shared" si="5"/>
        <v>-476.87742305584879</v>
      </c>
      <c r="AI41">
        <f t="shared" si="25"/>
        <v>-476.88408855652312</v>
      </c>
      <c r="AJ41">
        <f t="shared" si="7"/>
        <v>-2356.2191491091253</v>
      </c>
      <c r="AK41">
        <f t="shared" si="22"/>
        <v>-1556.9385873512017</v>
      </c>
      <c r="AL41">
        <f t="shared" si="26"/>
        <v>-4390.0418250168505</v>
      </c>
      <c r="AN41">
        <f t="shared" si="27"/>
        <v>0</v>
      </c>
      <c r="AO41">
        <f t="shared" si="27"/>
        <v>0</v>
      </c>
      <c r="AP41">
        <f t="shared" si="27"/>
        <v>-2.2984880864510593E-4</v>
      </c>
      <c r="AQ41">
        <f t="shared" si="27"/>
        <v>-16.444332228629722</v>
      </c>
      <c r="AR41">
        <f t="shared" si="27"/>
        <v>-16.444562077438366</v>
      </c>
      <c r="AS41">
        <f t="shared" si="27"/>
        <v>-81.250335239443615</v>
      </c>
      <c r="AT41">
        <f t="shared" si="27"/>
        <v>-53.688461965577602</v>
      </c>
      <c r="AU41">
        <f t="shared" si="23"/>
        <v>-151.38335928245959</v>
      </c>
      <c r="AW41">
        <v>38</v>
      </c>
      <c r="AX41">
        <f>IF(Z41&gt;0, (R41*SUMPRODUCT(K41:$K$98, X41:$X$98)-K41*$AZ$3)/Z41, 0)</f>
        <v>-74584647.282099068</v>
      </c>
    </row>
    <row r="42" spans="5:50" x14ac:dyDescent="0.25">
      <c r="E42">
        <v>2042</v>
      </c>
      <c r="F42" s="5">
        <v>3.5571999999999999E-2</v>
      </c>
      <c r="G42" s="5"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3.0788707495864095E-2</v>
      </c>
      <c r="L42" s="2">
        <v>39</v>
      </c>
      <c r="M42" s="6">
        <v>0.47825477199999999</v>
      </c>
      <c r="Q42" s="4">
        <f t="shared" si="21"/>
        <v>25</v>
      </c>
      <c r="R42">
        <f t="shared" si="0"/>
        <v>2000000</v>
      </c>
      <c r="S42">
        <f t="shared" si="1"/>
        <v>-130226266.04380555</v>
      </c>
      <c r="U42">
        <f t="shared" si="13"/>
        <v>0.47825477199999999</v>
      </c>
      <c r="V42">
        <f t="shared" si="14"/>
        <v>0.01</v>
      </c>
      <c r="W42">
        <f t="shared" si="15"/>
        <v>2.6662002697392257E-4</v>
      </c>
      <c r="X42">
        <f t="shared" si="16"/>
        <v>1.2751230021104719E-4</v>
      </c>
      <c r="Y42">
        <f t="shared" si="17"/>
        <v>2.6662002697392256E-6</v>
      </c>
      <c r="Z42">
        <f t="shared" si="18"/>
        <v>1.3644152649313615E-4</v>
      </c>
      <c r="AB42">
        <f t="shared" si="19"/>
        <v>-19885.760670193755</v>
      </c>
      <c r="AC42">
        <f t="shared" si="2"/>
        <v>-17768.270528518093</v>
      </c>
      <c r="AE42">
        <f t="shared" si="3"/>
        <v>0</v>
      </c>
      <c r="AF42">
        <f t="shared" si="24"/>
        <v>0</v>
      </c>
      <c r="AG42">
        <f t="shared" si="24"/>
        <v>-3.4110381623284037E-3</v>
      </c>
      <c r="AH42">
        <f t="shared" si="5"/>
        <v>-255.02460042209438</v>
      </c>
      <c r="AI42">
        <f t="shared" si="25"/>
        <v>-255.02801146025672</v>
      </c>
      <c r="AJ42">
        <f t="shared" si="7"/>
        <v>-2117.490141675662</v>
      </c>
      <c r="AK42">
        <f t="shared" si="22"/>
        <v>-1392.0032469135629</v>
      </c>
      <c r="AL42">
        <f t="shared" si="26"/>
        <v>-3764.5214000494816</v>
      </c>
      <c r="AN42">
        <f t="shared" si="27"/>
        <v>0</v>
      </c>
      <c r="AO42">
        <f t="shared" si="27"/>
        <v>0</v>
      </c>
      <c r="AP42">
        <f t="shared" si="27"/>
        <v>-1.0502145623715901E-4</v>
      </c>
      <c r="AQ42">
        <f t="shared" si="27"/>
        <v>-7.8518778266454827</v>
      </c>
      <c r="AR42">
        <f t="shared" si="27"/>
        <v>-7.85198284810172</v>
      </c>
      <c r="AS42">
        <f t="shared" si="27"/>
        <v>-65.194784597427784</v>
      </c>
      <c r="AT42">
        <f t="shared" si="27"/>
        <v>-42.857980802514774</v>
      </c>
      <c r="AU42">
        <f t="shared" si="23"/>
        <v>-115.90474824804427</v>
      </c>
      <c r="AW42">
        <v>39</v>
      </c>
      <c r="AX42">
        <f>IF(Z42&gt;0, (R42*SUMPRODUCT(K42:$K$98, X42:$X$98)-K42*$AZ$3)/Z42, 0)</f>
        <v>-130226266.04380555</v>
      </c>
    </row>
    <row r="43" spans="5:50" x14ac:dyDescent="0.25">
      <c r="E43">
        <v>2043</v>
      </c>
      <c r="F43" s="5">
        <v>3.5571999999999999E-2</v>
      </c>
      <c r="G43" s="5"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2.7489917407021513E-2</v>
      </c>
      <c r="L43" s="2">
        <v>40</v>
      </c>
      <c r="M43" s="6">
        <v>0.48949088600000001</v>
      </c>
      <c r="Q43" s="4">
        <f t="shared" si="21"/>
        <v>25</v>
      </c>
      <c r="R43">
        <f t="shared" si="0"/>
        <v>2000000</v>
      </c>
      <c r="S43">
        <f t="shared" si="1"/>
        <v>-232402560.96855342</v>
      </c>
      <c r="U43">
        <f t="shared" si="13"/>
        <v>0.48949088600000001</v>
      </c>
      <c r="V43">
        <f t="shared" si="14"/>
        <v>0.01</v>
      </c>
      <c r="W43">
        <f t="shared" si="15"/>
        <v>1.3644152649313615E-4</v>
      </c>
      <c r="X43">
        <f t="shared" si="16"/>
        <v>6.6786883690317692E-5</v>
      </c>
      <c r="Y43">
        <f t="shared" si="17"/>
        <v>1.3644152649313615E-6</v>
      </c>
      <c r="Z43">
        <f t="shared" si="18"/>
        <v>6.829022753788709E-5</v>
      </c>
      <c r="AB43">
        <f t="shared" si="19"/>
        <v>-17768.270528518093</v>
      </c>
      <c r="AC43">
        <f t="shared" si="2"/>
        <v>-15870.82376893019</v>
      </c>
      <c r="AE43">
        <f t="shared" si="3"/>
        <v>0</v>
      </c>
      <c r="AF43">
        <f t="shared" si="24"/>
        <v>0</v>
      </c>
      <c r="AG43">
        <f t="shared" si="24"/>
        <v>-1.7072556884471773E-3</v>
      </c>
      <c r="AH43">
        <f t="shared" si="5"/>
        <v>-133.57376738063539</v>
      </c>
      <c r="AI43">
        <f t="shared" si="25"/>
        <v>-133.57547463632383</v>
      </c>
      <c r="AJ43">
        <f t="shared" si="7"/>
        <v>-1897.4467595879032</v>
      </c>
      <c r="AK43">
        <f t="shared" si="22"/>
        <v>-1243.7789369962666</v>
      </c>
      <c r="AL43">
        <f t="shared" si="26"/>
        <v>-3274.8011712204934</v>
      </c>
      <c r="AN43">
        <f t="shared" si="27"/>
        <v>0</v>
      </c>
      <c r="AO43">
        <f t="shared" si="27"/>
        <v>0</v>
      </c>
      <c r="AP43">
        <f t="shared" si="27"/>
        <v>-4.6932317868080555E-5</v>
      </c>
      <c r="AQ43">
        <f t="shared" si="27"/>
        <v>-3.671931833038371</v>
      </c>
      <c r="AR43">
        <f t="shared" si="27"/>
        <v>-3.671978765356239</v>
      </c>
      <c r="AS43">
        <f t="shared" si="27"/>
        <v>-52.160654705292067</v>
      </c>
      <c r="AT43">
        <f t="shared" si="27"/>
        <v>-34.191380250620384</v>
      </c>
      <c r="AU43">
        <f t="shared" si="23"/>
        <v>-90.024013721268673</v>
      </c>
      <c r="AW43">
        <v>40</v>
      </c>
      <c r="AX43">
        <f>IF(Z43&gt;0, (R43*SUMPRODUCT(K43:$K$98, X43:$X$98)-K43*$AZ$3)/Z43, 0)</f>
        <v>-232402560.96855342</v>
      </c>
    </row>
    <row r="44" spans="5:50" x14ac:dyDescent="0.25">
      <c r="E44">
        <v>2044</v>
      </c>
      <c r="F44" s="5">
        <v>3.5571999999999999E-2</v>
      </c>
      <c r="G44" s="5"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2.4544569113412063E-2</v>
      </c>
      <c r="L44" s="2">
        <v>41</v>
      </c>
      <c r="M44" s="6">
        <v>0.50154699899999999</v>
      </c>
      <c r="Q44" s="4">
        <f t="shared" si="21"/>
        <v>25</v>
      </c>
      <c r="R44">
        <f t="shared" si="0"/>
        <v>2000000</v>
      </c>
      <c r="S44">
        <f t="shared" si="1"/>
        <v>-424903929.1601395</v>
      </c>
      <c r="U44">
        <f t="shared" si="13"/>
        <v>0.50154699899999999</v>
      </c>
      <c r="V44">
        <f t="shared" si="14"/>
        <v>0.01</v>
      </c>
      <c r="W44">
        <f t="shared" si="15"/>
        <v>6.829022753788709E-5</v>
      </c>
      <c r="X44">
        <f t="shared" si="16"/>
        <v>3.4250758682654426E-5</v>
      </c>
      <c r="Y44">
        <f t="shared" si="17"/>
        <v>6.829022753788709E-7</v>
      </c>
      <c r="Z44">
        <f t="shared" si="18"/>
        <v>3.3356566579853791E-5</v>
      </c>
      <c r="AB44">
        <f t="shared" si="19"/>
        <v>-15870.82376893019</v>
      </c>
      <c r="AC44">
        <f t="shared" si="2"/>
        <v>-14173.336203071673</v>
      </c>
      <c r="AE44">
        <f t="shared" si="3"/>
        <v>0</v>
      </c>
      <c r="AF44">
        <f t="shared" si="24"/>
        <v>0</v>
      </c>
      <c r="AG44">
        <f t="shared" si="24"/>
        <v>-8.3391416449634477E-4</v>
      </c>
      <c r="AH44">
        <f t="shared" si="5"/>
        <v>-68.501517365308857</v>
      </c>
      <c r="AI44">
        <f t="shared" si="25"/>
        <v>-68.502351279473359</v>
      </c>
      <c r="AJ44">
        <f t="shared" si="7"/>
        <v>-1697.487565858517</v>
      </c>
      <c r="AK44">
        <f t="shared" si="22"/>
        <v>-1110.9576638251133</v>
      </c>
      <c r="AL44">
        <f t="shared" si="26"/>
        <v>-2876.9475809631035</v>
      </c>
      <c r="AN44">
        <f t="shared" si="27"/>
        <v>0</v>
      </c>
      <c r="AO44">
        <f t="shared" si="27"/>
        <v>0</v>
      </c>
      <c r="AP44">
        <f t="shared" si="27"/>
        <v>-2.0468063845133812E-5</v>
      </c>
      <c r="AQ44">
        <f t="shared" si="27"/>
        <v>-1.6813402273464197</v>
      </c>
      <c r="AR44">
        <f t="shared" si="27"/>
        <v>-1.6813606954102651</v>
      </c>
      <c r="AS44">
        <f t="shared" si="27"/>
        <v>-41.664100879371979</v>
      </c>
      <c r="AT44">
        <f t="shared" si="27"/>
        <v>-27.267977161830299</v>
      </c>
      <c r="AU44">
        <f t="shared" si="23"/>
        <v>-70.613438736612537</v>
      </c>
      <c r="AW44">
        <v>41</v>
      </c>
      <c r="AX44">
        <f>IF(Z44&gt;0, (R44*SUMPRODUCT(K44:$K$98, X44:$X$98)-K44*$AZ$3)/Z44, 0)</f>
        <v>-424903929.1601395</v>
      </c>
    </row>
    <row r="45" spans="5:50" x14ac:dyDescent="0.25">
      <c r="E45">
        <v>2045</v>
      </c>
      <c r="F45" s="5">
        <v>3.5571999999999999E-2</v>
      </c>
      <c r="G45" s="5"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2.1914793851260769E-2</v>
      </c>
      <c r="L45" s="2">
        <v>42</v>
      </c>
      <c r="M45" s="6">
        <v>0.51394563599999998</v>
      </c>
      <c r="Q45" s="4">
        <f t="shared" si="21"/>
        <v>25</v>
      </c>
      <c r="R45">
        <f t="shared" si="0"/>
        <v>2000000</v>
      </c>
      <c r="S45">
        <f t="shared" si="1"/>
        <v>-797008342.88662469</v>
      </c>
      <c r="U45">
        <f t="shared" si="13"/>
        <v>0.51394563599999998</v>
      </c>
      <c r="V45">
        <f t="shared" si="14"/>
        <v>0.01</v>
      </c>
      <c r="W45">
        <f t="shared" si="15"/>
        <v>3.3356566579853791E-5</v>
      </c>
      <c r="X45">
        <f t="shared" si="16"/>
        <v>1.71434618256593E-5</v>
      </c>
      <c r="Y45">
        <f t="shared" si="17"/>
        <v>3.3356566579853792E-7</v>
      </c>
      <c r="Z45">
        <f t="shared" si="18"/>
        <v>1.5879539088395951E-5</v>
      </c>
      <c r="AB45">
        <f t="shared" si="19"/>
        <v>-14173.336203071673</v>
      </c>
      <c r="AC45">
        <f t="shared" si="2"/>
        <v>-12656.125134645839</v>
      </c>
      <c r="AE45">
        <f t="shared" si="3"/>
        <v>0</v>
      </c>
      <c r="AF45">
        <f t="shared" si="24"/>
        <v>0</v>
      </c>
      <c r="AG45">
        <f t="shared" si="24"/>
        <v>-3.969884772098988E-4</v>
      </c>
      <c r="AH45">
        <f t="shared" si="5"/>
        <v>-34.286923651318602</v>
      </c>
      <c r="AI45">
        <f t="shared" si="25"/>
        <v>-34.287320639795816</v>
      </c>
      <c r="AJ45">
        <f t="shared" si="7"/>
        <v>-1517.2110684258332</v>
      </c>
      <c r="AK45">
        <f t="shared" si="22"/>
        <v>-992.13353421501722</v>
      </c>
      <c r="AL45">
        <f t="shared" si="26"/>
        <v>-2543.6319232806463</v>
      </c>
      <c r="AN45">
        <f t="shared" si="27"/>
        <v>0</v>
      </c>
      <c r="AO45">
        <f t="shared" si="27"/>
        <v>0</v>
      </c>
      <c r="AP45">
        <f t="shared" si="27"/>
        <v>-8.6999206393808662E-6</v>
      </c>
      <c r="AQ45">
        <f t="shared" si="27"/>
        <v>-0.75139086361256435</v>
      </c>
      <c r="AR45">
        <f t="shared" si="27"/>
        <v>-0.75139956353320381</v>
      </c>
      <c r="AS45">
        <f t="shared" si="27"/>
        <v>-33.249367793403231</v>
      </c>
      <c r="AT45">
        <f t="shared" si="27"/>
        <v>-21.742401875244873</v>
      </c>
      <c r="AU45">
        <f t="shared" si="23"/>
        <v>-55.743169232181309</v>
      </c>
      <c r="AW45">
        <v>42</v>
      </c>
      <c r="AX45">
        <f>IF(Z45&gt;0, (R45*SUMPRODUCT(K45:$K$98, X45:$X$98)-K45*$AZ$3)/Z45, 0)</f>
        <v>-797008342.88662469</v>
      </c>
    </row>
    <row r="46" spans="5:50" x14ac:dyDescent="0.25">
      <c r="E46">
        <v>2046</v>
      </c>
      <c r="F46" s="5">
        <v>3.5571999999999999E-2</v>
      </c>
      <c r="G46" s="5"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1.9566780224339969E-2</v>
      </c>
      <c r="L46" s="2">
        <v>43</v>
      </c>
      <c r="M46" s="6">
        <v>0.52707773400000002</v>
      </c>
      <c r="Q46" s="4">
        <f t="shared" si="21"/>
        <v>25</v>
      </c>
      <c r="R46">
        <f t="shared" si="0"/>
        <v>2000000</v>
      </c>
      <c r="S46">
        <f t="shared" si="1"/>
        <v>-1537305747.8952093</v>
      </c>
      <c r="U46">
        <f t="shared" si="13"/>
        <v>0.52707773400000002</v>
      </c>
      <c r="V46">
        <f t="shared" si="14"/>
        <v>0.01</v>
      </c>
      <c r="W46">
        <f t="shared" si="15"/>
        <v>1.5879539088395951E-5</v>
      </c>
      <c r="X46">
        <f t="shared" si="16"/>
        <v>8.3697514796761641E-6</v>
      </c>
      <c r="Y46">
        <f t="shared" si="17"/>
        <v>1.5879539088395951E-7</v>
      </c>
      <c r="Z46">
        <f t="shared" si="18"/>
        <v>7.3509922178358272E-6</v>
      </c>
      <c r="AB46">
        <f t="shared" si="19"/>
        <v>-12656.125134645839</v>
      </c>
      <c r="AC46">
        <f t="shared" si="2"/>
        <v>-11300.72258921197</v>
      </c>
      <c r="AE46">
        <f t="shared" si="3"/>
        <v>0</v>
      </c>
      <c r="AF46">
        <f t="shared" si="24"/>
        <v>0</v>
      </c>
      <c r="AG46">
        <f t="shared" si="24"/>
        <v>-1.8377480544589568E-4</v>
      </c>
      <c r="AH46">
        <f t="shared" si="5"/>
        <v>-16.739502959352329</v>
      </c>
      <c r="AI46">
        <f t="shared" si="25"/>
        <v>-16.739686734157775</v>
      </c>
      <c r="AJ46">
        <f t="shared" si="7"/>
        <v>-1355.4025454338698</v>
      </c>
      <c r="AK46">
        <f t="shared" si="22"/>
        <v>-885.9287594252088</v>
      </c>
      <c r="AL46">
        <f t="shared" si="26"/>
        <v>-2258.0709915932366</v>
      </c>
      <c r="AN46">
        <f t="shared" si="27"/>
        <v>0</v>
      </c>
      <c r="AO46">
        <f t="shared" si="27"/>
        <v>0</v>
      </c>
      <c r="AP46">
        <f t="shared" si="27"/>
        <v>-3.5958812289306769E-6</v>
      </c>
      <c r="AQ46">
        <f t="shared" si="27"/>
        <v>-0.32753817547033554</v>
      </c>
      <c r="AR46">
        <f t="shared" si="27"/>
        <v>-0.32754177135156448</v>
      </c>
      <c r="AS46">
        <f t="shared" si="27"/>
        <v>-26.520863722015502</v>
      </c>
      <c r="AT46">
        <f t="shared" si="27"/>
        <v>-17.334773330095217</v>
      </c>
      <c r="AU46">
        <f t="shared" si="23"/>
        <v>-44.183178823462285</v>
      </c>
      <c r="AW46">
        <v>43</v>
      </c>
      <c r="AX46">
        <f>IF(Z46&gt;0, (R46*SUMPRODUCT(K46:$K$98, X46:$X$98)-K46*$AZ$3)/Z46, 0)</f>
        <v>-1537305747.8952093</v>
      </c>
    </row>
    <row r="47" spans="5:50" x14ac:dyDescent="0.25">
      <c r="E47">
        <v>2047</v>
      </c>
      <c r="F47" s="5">
        <v>3.5571999999999999E-2</v>
      </c>
      <c r="G47" s="5"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1.7470339486017828E-2</v>
      </c>
      <c r="L47" s="2">
        <v>44</v>
      </c>
      <c r="M47" s="6">
        <v>0.54097960300000003</v>
      </c>
      <c r="Q47" s="4">
        <f t="shared" si="21"/>
        <v>25</v>
      </c>
      <c r="R47">
        <f t="shared" si="0"/>
        <v>2000000</v>
      </c>
      <c r="S47">
        <f t="shared" si="1"/>
        <v>-3056945338.4848614</v>
      </c>
      <c r="U47">
        <f t="shared" si="13"/>
        <v>0.54097960300000003</v>
      </c>
      <c r="V47">
        <f t="shared" si="14"/>
        <v>0.01</v>
      </c>
      <c r="W47">
        <f t="shared" si="15"/>
        <v>7.3509922178358272E-6</v>
      </c>
      <c r="X47">
        <f t="shared" si="16"/>
        <v>3.9767368516609156E-6</v>
      </c>
      <c r="Y47">
        <f t="shared" si="17"/>
        <v>7.3509922178358268E-8</v>
      </c>
      <c r="Z47">
        <f t="shared" si="18"/>
        <v>3.3007454439965531E-6</v>
      </c>
      <c r="AB47">
        <f t="shared" si="19"/>
        <v>-11300.72258921197</v>
      </c>
      <c r="AC47">
        <f t="shared" si="2"/>
        <v>-10090.198398550407</v>
      </c>
      <c r="AE47">
        <f t="shared" si="3"/>
        <v>0</v>
      </c>
      <c r="AF47">
        <f t="shared" si="24"/>
        <v>0</v>
      </c>
      <c r="AG47">
        <f t="shared" si="24"/>
        <v>-8.2518636099913829E-5</v>
      </c>
      <c r="AH47">
        <f t="shared" si="5"/>
        <v>-7.9534737033218308</v>
      </c>
      <c r="AI47">
        <f t="shared" si="25"/>
        <v>-7.953556221957931</v>
      </c>
      <c r="AJ47">
        <f t="shared" si="7"/>
        <v>-1210.5241906615629</v>
      </c>
      <c r="AK47">
        <f t="shared" si="22"/>
        <v>-791.05058124483799</v>
      </c>
      <c r="AL47">
        <f t="shared" si="26"/>
        <v>-2009.5283281283589</v>
      </c>
      <c r="AN47">
        <f t="shared" si="27"/>
        <v>0</v>
      </c>
      <c r="AO47">
        <f t="shared" si="27"/>
        <v>0</v>
      </c>
      <c r="AP47">
        <f t="shared" si="27"/>
        <v>-1.4416285865886608E-6</v>
      </c>
      <c r="AQ47">
        <f t="shared" si="27"/>
        <v>-0.13894988569014782</v>
      </c>
      <c r="AR47">
        <f t="shared" si="27"/>
        <v>-0.13895132731873441</v>
      </c>
      <c r="AS47">
        <f t="shared" si="27"/>
        <v>-21.148268566894476</v>
      </c>
      <c r="AT47">
        <f t="shared" si="27"/>
        <v>-13.819922204959047</v>
      </c>
      <c r="AU47">
        <f t="shared" si="23"/>
        <v>-35.107142099172258</v>
      </c>
      <c r="AW47">
        <v>44</v>
      </c>
      <c r="AX47">
        <f>IF(Z47&gt;0, (R47*SUMPRODUCT(K47:$K$98, X47:$X$98)-K47*$AZ$3)/Z47, 0)</f>
        <v>-3056945338.4848614</v>
      </c>
    </row>
    <row r="48" spans="5:50" x14ac:dyDescent="0.25">
      <c r="E48">
        <v>2048</v>
      </c>
      <c r="F48" s="5">
        <v>3.5571999999999999E-2</v>
      </c>
      <c r="G48" s="5"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1.5598517398230203E-2</v>
      </c>
      <c r="L48" s="2">
        <v>45</v>
      </c>
      <c r="M48" s="6">
        <v>0.55513806300000001</v>
      </c>
      <c r="Q48" s="4">
        <f t="shared" si="21"/>
        <v>25</v>
      </c>
      <c r="R48">
        <f t="shared" si="0"/>
        <v>2000000</v>
      </c>
      <c r="S48">
        <f t="shared" si="1"/>
        <v>-6276589860.8108139</v>
      </c>
      <c r="U48">
        <f t="shared" si="13"/>
        <v>0.55513806300000001</v>
      </c>
      <c r="V48">
        <f t="shared" si="14"/>
        <v>0.01</v>
      </c>
      <c r="W48">
        <f t="shared" si="15"/>
        <v>3.3007454439965531E-6</v>
      </c>
      <c r="X48">
        <f t="shared" si="16"/>
        <v>1.8323694322363214E-6</v>
      </c>
      <c r="Y48">
        <f t="shared" si="17"/>
        <v>3.3007454439965534E-8</v>
      </c>
      <c r="Z48">
        <f t="shared" si="18"/>
        <v>1.4353685573202661E-6</v>
      </c>
      <c r="AB48">
        <f t="shared" si="19"/>
        <v>-10090.198398550407</v>
      </c>
      <c r="AC48">
        <f t="shared" si="2"/>
        <v>-9009.2197334030279</v>
      </c>
      <c r="AE48">
        <f t="shared" si="3"/>
        <v>0</v>
      </c>
      <c r="AF48">
        <f t="shared" si="24"/>
        <v>0</v>
      </c>
      <c r="AG48">
        <f t="shared" si="24"/>
        <v>-3.5884213933006656E-5</v>
      </c>
      <c r="AH48">
        <f t="shared" si="5"/>
        <v>-3.6647388644726431</v>
      </c>
      <c r="AI48">
        <f t="shared" si="25"/>
        <v>-3.6647747486865763</v>
      </c>
      <c r="AJ48">
        <f t="shared" si="7"/>
        <v>-1080.9786651473787</v>
      </c>
      <c r="AK48">
        <f t="shared" si="22"/>
        <v>-706.31388789852849</v>
      </c>
      <c r="AL48">
        <f t="shared" si="26"/>
        <v>-1790.9573277945938</v>
      </c>
      <c r="AN48">
        <f t="shared" si="27"/>
        <v>0</v>
      </c>
      <c r="AO48">
        <f t="shared" si="27"/>
        <v>0</v>
      </c>
      <c r="AP48">
        <f t="shared" si="27"/>
        <v>-5.5974053535581894E-7</v>
      </c>
      <c r="AQ48">
        <f t="shared" si="27"/>
        <v>-5.7164492937446923E-2</v>
      </c>
      <c r="AR48">
        <f t="shared" si="27"/>
        <v>-5.7165052677982282E-2</v>
      </c>
      <c r="AS48">
        <f t="shared" si="27"/>
        <v>-16.861664515417047</v>
      </c>
      <c r="AT48">
        <f t="shared" si="27"/>
        <v>-11.017449468996814</v>
      </c>
      <c r="AU48">
        <f t="shared" si="23"/>
        <v>-27.936279037091843</v>
      </c>
      <c r="AW48">
        <v>45</v>
      </c>
      <c r="AX48">
        <f>IF(Z48&gt;0, (R48*SUMPRODUCT(K48:$K$98, X48:$X$98)-K48*$AZ$3)/Z48, 0)</f>
        <v>-6276589860.8108139</v>
      </c>
    </row>
    <row r="49" spans="5:50" x14ac:dyDescent="0.25">
      <c r="E49">
        <v>2049</v>
      </c>
      <c r="F49" s="5">
        <v>3.5571999999999999E-2</v>
      </c>
      <c r="G49" s="5"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1.3927247676991251E-2</v>
      </c>
      <c r="L49" s="2">
        <v>46</v>
      </c>
      <c r="M49" s="6">
        <v>0.569934367</v>
      </c>
      <c r="Q49" s="4">
        <f t="shared" si="21"/>
        <v>25</v>
      </c>
      <c r="R49">
        <f t="shared" si="0"/>
        <v>2000000</v>
      </c>
      <c r="S49">
        <f t="shared" si="1"/>
        <v>-13341084057.599131</v>
      </c>
      <c r="U49">
        <f t="shared" si="13"/>
        <v>0.569934367</v>
      </c>
      <c r="V49">
        <f t="shared" si="14"/>
        <v>0.01</v>
      </c>
      <c r="W49">
        <f t="shared" si="15"/>
        <v>1.4353685573202661E-6</v>
      </c>
      <c r="X49">
        <f t="shared" si="16"/>
        <v>8.1806587012802905E-7</v>
      </c>
      <c r="Y49">
        <f t="shared" si="17"/>
        <v>1.4353685573202662E-8</v>
      </c>
      <c r="Z49">
        <f t="shared" si="18"/>
        <v>6.029490016190344E-7</v>
      </c>
      <c r="AB49">
        <f t="shared" si="19"/>
        <v>-9009.2197334030279</v>
      </c>
      <c r="AC49">
        <f t="shared" si="2"/>
        <v>-8043.9933130450127</v>
      </c>
      <c r="AE49">
        <f t="shared" si="3"/>
        <v>0</v>
      </c>
      <c r="AF49">
        <f t="shared" si="24"/>
        <v>0</v>
      </c>
      <c r="AG49">
        <f t="shared" si="24"/>
        <v>-1.507372504047586E-5</v>
      </c>
      <c r="AH49">
        <f t="shared" si="5"/>
        <v>-1.636131740256058</v>
      </c>
      <c r="AI49">
        <f t="shared" si="25"/>
        <v>-1.6361468139810984</v>
      </c>
      <c r="AJ49">
        <f t="shared" si="7"/>
        <v>-965.22642035801528</v>
      </c>
      <c r="AK49">
        <f t="shared" si="22"/>
        <v>-630.64538133821202</v>
      </c>
      <c r="AL49">
        <f t="shared" si="26"/>
        <v>-1597.5079485102083</v>
      </c>
      <c r="AN49">
        <f t="shared" si="27"/>
        <v>0</v>
      </c>
      <c r="AO49">
        <f t="shared" si="27"/>
        <v>0</v>
      </c>
      <c r="AP49">
        <f t="shared" si="27"/>
        <v>-2.0993550205357229E-7</v>
      </c>
      <c r="AQ49">
        <f t="shared" si="27"/>
        <v>-2.2786811978732838E-2</v>
      </c>
      <c r="AR49">
        <f t="shared" si="27"/>
        <v>-2.278702191423489E-2</v>
      </c>
      <c r="AS49">
        <f t="shared" si="27"/>
        <v>-13.442947420701749</v>
      </c>
      <c r="AT49">
        <f t="shared" si="27"/>
        <v>-8.7831544222478755</v>
      </c>
      <c r="AU49">
        <f t="shared" si="23"/>
        <v>-22.248888864863858</v>
      </c>
      <c r="AW49">
        <v>46</v>
      </c>
      <c r="AX49">
        <f>IF(Z49&gt;0, (R49*SUMPRODUCT(K49:$K$98, X49:$X$98)-K49*$AZ$3)/Z49, 0)</f>
        <v>-13341084057.599131</v>
      </c>
    </row>
    <row r="50" spans="5:50" x14ac:dyDescent="0.25">
      <c r="E50">
        <v>2050</v>
      </c>
      <c r="F50" s="5">
        <v>3.5571999999999999E-2</v>
      </c>
      <c r="G50" s="5"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1.2435042568742187E-2</v>
      </c>
      <c r="L50" s="2">
        <v>47</v>
      </c>
      <c r="M50" s="6">
        <v>0.58483052300000005</v>
      </c>
      <c r="Q50" s="4">
        <f t="shared" si="21"/>
        <v>25</v>
      </c>
      <c r="R50">
        <f t="shared" si="0"/>
        <v>2000000</v>
      </c>
      <c r="S50">
        <f t="shared" si="1"/>
        <v>-29399335749.54039</v>
      </c>
      <c r="U50">
        <f t="shared" si="13"/>
        <v>0.58483052300000005</v>
      </c>
      <c r="V50">
        <f t="shared" si="14"/>
        <v>0.01</v>
      </c>
      <c r="W50">
        <f t="shared" si="15"/>
        <v>6.029490016190344E-7</v>
      </c>
      <c r="X50">
        <f t="shared" si="16"/>
        <v>3.5262297995918778E-7</v>
      </c>
      <c r="Y50">
        <f t="shared" si="17"/>
        <v>6.0294900161903445E-9</v>
      </c>
      <c r="Z50">
        <f t="shared" si="18"/>
        <v>2.4429653164365626E-7</v>
      </c>
      <c r="AB50">
        <f t="shared" si="19"/>
        <v>-8043.9933130450127</v>
      </c>
      <c r="AC50">
        <f t="shared" si="2"/>
        <v>-7182.1557562400685</v>
      </c>
      <c r="AE50">
        <f t="shared" si="3"/>
        <v>0</v>
      </c>
      <c r="AF50">
        <f t="shared" si="24"/>
        <v>0</v>
      </c>
      <c r="AG50">
        <f t="shared" si="24"/>
        <v>-6.1074132910914061E-6</v>
      </c>
      <c r="AH50">
        <f t="shared" si="5"/>
        <v>-0.70524595991837558</v>
      </c>
      <c r="AI50">
        <f t="shared" si="25"/>
        <v>-0.70525206733166668</v>
      </c>
      <c r="AJ50">
        <f t="shared" si="7"/>
        <v>-861.83755680494414</v>
      </c>
      <c r="AK50">
        <f t="shared" si="22"/>
        <v>-563.07953191315096</v>
      </c>
      <c r="AL50">
        <f t="shared" si="26"/>
        <v>-1425.6223407854268</v>
      </c>
      <c r="AN50">
        <f t="shared" si="27"/>
        <v>0</v>
      </c>
      <c r="AO50">
        <f t="shared" si="27"/>
        <v>0</v>
      </c>
      <c r="AP50">
        <f t="shared" si="27"/>
        <v>-7.5945944259623453E-8</v>
      </c>
      <c r="AQ50">
        <f t="shared" si="27"/>
        <v>-8.769763533018447E-3</v>
      </c>
      <c r="AR50">
        <f t="shared" si="27"/>
        <v>-8.7698394789627061E-3</v>
      </c>
      <c r="AS50">
        <f t="shared" si="27"/>
        <v>-10.716986706210243</v>
      </c>
      <c r="AT50">
        <f t="shared" si="27"/>
        <v>-7.0019179489274572</v>
      </c>
      <c r="AU50">
        <f t="shared" si="23"/>
        <v>-17.727674494616664</v>
      </c>
      <c r="AW50">
        <v>47</v>
      </c>
      <c r="AX50">
        <f>IF(Z50&gt;0, (R50*SUMPRODUCT(K50:$K$98, X50:$X$98)-K50*$AZ$3)/Z50, 0)</f>
        <v>-29399335749.54039</v>
      </c>
    </row>
    <row r="51" spans="5:50" x14ac:dyDescent="0.25">
      <c r="E51">
        <v>2051</v>
      </c>
      <c r="F51" s="5">
        <v>3.5571999999999999E-2</v>
      </c>
      <c r="G51" s="5"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1.1102716579234095E-2</v>
      </c>
      <c r="L51" s="2">
        <v>48</v>
      </c>
      <c r="M51" s="6">
        <v>0.59948279800000004</v>
      </c>
      <c r="Q51" s="4">
        <f t="shared" si="21"/>
        <v>25</v>
      </c>
      <c r="R51">
        <f t="shared" si="0"/>
        <v>2000000</v>
      </c>
      <c r="S51">
        <f t="shared" si="1"/>
        <v>-67217107574.028313</v>
      </c>
      <c r="U51">
        <f t="shared" si="13"/>
        <v>0.59948279800000004</v>
      </c>
      <c r="V51">
        <f t="shared" si="14"/>
        <v>0.01</v>
      </c>
      <c r="W51">
        <f t="shared" si="15"/>
        <v>2.4429653164365626E-7</v>
      </c>
      <c r="X51">
        <f t="shared" si="16"/>
        <v>1.4645156833143461E-7</v>
      </c>
      <c r="Y51">
        <f t="shared" si="17"/>
        <v>2.4429653164365627E-9</v>
      </c>
      <c r="Z51">
        <f t="shared" si="18"/>
        <v>9.5401997995785087E-8</v>
      </c>
      <c r="AB51">
        <f t="shared" si="19"/>
        <v>-7182.1557562400685</v>
      </c>
      <c r="AC51">
        <f t="shared" si="2"/>
        <v>-6412.6463620599197</v>
      </c>
      <c r="AE51">
        <f t="shared" si="3"/>
        <v>0</v>
      </c>
      <c r="AF51">
        <f t="shared" si="24"/>
        <v>0</v>
      </c>
      <c r="AG51">
        <f t="shared" si="24"/>
        <v>-2.3850499498946272E-6</v>
      </c>
      <c r="AH51">
        <f t="shared" si="5"/>
        <v>-0.29290313666286921</v>
      </c>
      <c r="AI51">
        <f t="shared" si="25"/>
        <v>-0.29290552171281908</v>
      </c>
      <c r="AJ51">
        <f t="shared" si="7"/>
        <v>-769.50939418014877</v>
      </c>
      <c r="AK51">
        <f t="shared" si="22"/>
        <v>-502.75090293680483</v>
      </c>
      <c r="AL51">
        <f t="shared" si="26"/>
        <v>-1272.5532026386663</v>
      </c>
      <c r="AN51">
        <f t="shared" si="27"/>
        <v>0</v>
      </c>
      <c r="AO51">
        <f t="shared" si="27"/>
        <v>0</v>
      </c>
      <c r="AP51">
        <f t="shared" si="27"/>
        <v>-2.6480533620996525E-8</v>
      </c>
      <c r="AQ51">
        <f t="shared" si="27"/>
        <v>-3.252020511536508E-3</v>
      </c>
      <c r="AR51">
        <f t="shared" si="27"/>
        <v>-3.2520469920701285E-3</v>
      </c>
      <c r="AS51">
        <f t="shared" si="27"/>
        <v>-8.543644708640322</v>
      </c>
      <c r="AT51">
        <f t="shared" si="27"/>
        <v>-5.5819007852613742</v>
      </c>
      <c r="AU51">
        <f t="shared" si="23"/>
        <v>-14.128797540893766</v>
      </c>
      <c r="AW51">
        <v>48</v>
      </c>
      <c r="AX51">
        <f>IF(Z51&gt;0, (R51*SUMPRODUCT(K51:$K$98, X51:$X$98)-K51*$AZ$3)/Z51, 0)</f>
        <v>-67217107574.028313</v>
      </c>
    </row>
    <row r="52" spans="5:50" x14ac:dyDescent="0.25">
      <c r="E52">
        <v>2052</v>
      </c>
      <c r="F52" s="5">
        <v>3.5571999999999999E-2</v>
      </c>
      <c r="G52" s="5"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9.9131398028875842E-3</v>
      </c>
      <c r="L52" s="2">
        <v>49</v>
      </c>
      <c r="M52" s="6">
        <v>0.61448546299999995</v>
      </c>
      <c r="Q52" s="4">
        <f t="shared" si="21"/>
        <v>25</v>
      </c>
      <c r="R52">
        <f t="shared" si="0"/>
        <v>2000000</v>
      </c>
      <c r="S52">
        <f t="shared" si="1"/>
        <v>-159821517341.78226</v>
      </c>
      <c r="U52">
        <f t="shared" si="13"/>
        <v>0.61448546299999995</v>
      </c>
      <c r="V52">
        <f t="shared" si="14"/>
        <v>0.01</v>
      </c>
      <c r="W52">
        <f t="shared" si="15"/>
        <v>9.5401997995785087E-8</v>
      </c>
      <c r="X52">
        <f t="shared" si="16"/>
        <v>5.8623140909565068E-8</v>
      </c>
      <c r="Y52">
        <f t="shared" si="17"/>
        <v>9.540199799578509E-10</v>
      </c>
      <c r="Z52">
        <f t="shared" si="18"/>
        <v>3.5824837106262165E-8</v>
      </c>
      <c r="AB52">
        <f t="shared" si="19"/>
        <v>-6412.6463620599197</v>
      </c>
      <c r="AC52">
        <f t="shared" si="2"/>
        <v>-5725.5798248450028</v>
      </c>
      <c r="AE52">
        <f t="shared" si="3"/>
        <v>0</v>
      </c>
      <c r="AF52">
        <f t="shared" si="24"/>
        <v>0</v>
      </c>
      <c r="AG52">
        <f t="shared" si="24"/>
        <v>-8.9562092765655413E-7</v>
      </c>
      <c r="AH52">
        <f t="shared" si="5"/>
        <v>-0.11724628181913013</v>
      </c>
      <c r="AI52">
        <f t="shared" si="25"/>
        <v>-0.11724717744005779</v>
      </c>
      <c r="AJ52">
        <f t="shared" si="7"/>
        <v>-687.06653721491693</v>
      </c>
      <c r="AK52">
        <f t="shared" si="22"/>
        <v>-448.8852453441944</v>
      </c>
      <c r="AL52">
        <f t="shared" si="26"/>
        <v>-1136.0690297365513</v>
      </c>
      <c r="AN52">
        <f t="shared" si="27"/>
        <v>0</v>
      </c>
      <c r="AO52">
        <f t="shared" si="27"/>
        <v>0</v>
      </c>
      <c r="AP52">
        <f t="shared" si="27"/>
        <v>-8.8784154662512877E-9</v>
      </c>
      <c r="AQ52">
        <f t="shared" si="27"/>
        <v>-1.1622787830417938E-3</v>
      </c>
      <c r="AR52">
        <f t="shared" si="27"/>
        <v>-1.1622876614572602E-3</v>
      </c>
      <c r="AS52">
        <f t="shared" si="27"/>
        <v>-6.8109866372973364</v>
      </c>
      <c r="AT52">
        <f t="shared" si="27"/>
        <v>-4.4498621925504924</v>
      </c>
      <c r="AU52">
        <f t="shared" si="23"/>
        <v>-11.262011117509285</v>
      </c>
      <c r="AW52">
        <v>49</v>
      </c>
      <c r="AX52">
        <f>IF(Z52&gt;0, (R52*SUMPRODUCT(K52:$K$98, X52:$X$98)-K52*$AZ$3)/Z52, 0)</f>
        <v>-159821517341.78226</v>
      </c>
    </row>
    <row r="53" spans="5:50" x14ac:dyDescent="0.25">
      <c r="E53">
        <v>2053</v>
      </c>
      <c r="F53" s="5">
        <v>3.5571999999999999E-2</v>
      </c>
      <c r="G53" s="5"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8.8510176811496272E-3</v>
      </c>
      <c r="L53" s="2">
        <v>50</v>
      </c>
      <c r="M53" s="6">
        <v>0.62975077099999999</v>
      </c>
      <c r="Q53" s="4">
        <f t="shared" si="21"/>
        <v>25</v>
      </c>
      <c r="R53">
        <f t="shared" si="0"/>
        <v>2000000</v>
      </c>
      <c r="S53">
        <f t="shared" si="1"/>
        <v>-396108579996.78381</v>
      </c>
      <c r="U53">
        <f t="shared" si="13"/>
        <v>0.62975077099999999</v>
      </c>
      <c r="V53">
        <f t="shared" si="14"/>
        <v>0.01</v>
      </c>
      <c r="W53">
        <f t="shared" si="15"/>
        <v>3.5824837106262165E-8</v>
      </c>
      <c r="X53">
        <f t="shared" si="16"/>
        <v>2.2560718788618007E-8</v>
      </c>
      <c r="Y53">
        <f t="shared" si="17"/>
        <v>3.5824837106262166E-10</v>
      </c>
      <c r="Z53">
        <f t="shared" si="18"/>
        <v>1.2905869946581536E-8</v>
      </c>
      <c r="AB53">
        <f t="shared" si="19"/>
        <v>-5725.5798248450028</v>
      </c>
      <c r="AC53">
        <f t="shared" si="2"/>
        <v>-5112.1258181635803</v>
      </c>
      <c r="AE53">
        <f t="shared" si="3"/>
        <v>0</v>
      </c>
      <c r="AF53">
        <f t="shared" si="24"/>
        <v>0</v>
      </c>
      <c r="AG53">
        <f t="shared" si="24"/>
        <v>-3.2264674866453838E-7</v>
      </c>
      <c r="AH53">
        <f t="shared" si="5"/>
        <v>-4.5121437577236016E-2</v>
      </c>
      <c r="AI53">
        <f t="shared" si="25"/>
        <v>-4.5121760223984682E-2</v>
      </c>
      <c r="AJ53">
        <f t="shared" si="7"/>
        <v>-613.45400668142247</v>
      </c>
      <c r="AK53">
        <f t="shared" si="22"/>
        <v>-400.79058773915023</v>
      </c>
      <c r="AL53">
        <f t="shared" si="26"/>
        <v>-1014.2897161807966</v>
      </c>
      <c r="AN53">
        <f t="shared" si="27"/>
        <v>0</v>
      </c>
      <c r="AO53">
        <f t="shared" si="27"/>
        <v>0</v>
      </c>
      <c r="AP53">
        <f t="shared" si="27"/>
        <v>-2.8557520771952691E-9</v>
      </c>
      <c r="AQ53">
        <f t="shared" si="27"/>
        <v>-3.9937064179500518E-4</v>
      </c>
      <c r="AR53">
        <f t="shared" si="27"/>
        <v>-3.9937349754708238E-4</v>
      </c>
      <c r="AS53">
        <f t="shared" si="27"/>
        <v>-5.429692259709352</v>
      </c>
      <c r="AT53">
        <f t="shared" si="27"/>
        <v>-3.5474045785175696</v>
      </c>
      <c r="AU53">
        <f t="shared" si="23"/>
        <v>-8.9774962117244677</v>
      </c>
      <c r="AW53">
        <v>50</v>
      </c>
      <c r="AX53">
        <f>IF(Z53&gt;0, (R53*SUMPRODUCT(K53:$K$98, X53:$X$98)-K53*$AZ$3)/Z53, 0)</f>
        <v>-396108579996.78381</v>
      </c>
    </row>
    <row r="54" spans="5:50" x14ac:dyDescent="0.25">
      <c r="E54">
        <v>2054</v>
      </c>
      <c r="F54" s="5">
        <v>3.5571999999999999E-2</v>
      </c>
      <c r="G54" s="5"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7.9026943581693102E-3</v>
      </c>
      <c r="L54" s="2">
        <v>51</v>
      </c>
      <c r="M54" s="6">
        <v>0.64518007799999999</v>
      </c>
      <c r="Q54" s="4">
        <f t="shared" si="21"/>
        <v>25</v>
      </c>
      <c r="R54">
        <f t="shared" si="0"/>
        <v>2000000</v>
      </c>
      <c r="S54">
        <f t="shared" si="1"/>
        <v>-1025661159581.2969</v>
      </c>
      <c r="U54">
        <f t="shared" si="13"/>
        <v>0.64518007799999999</v>
      </c>
      <c r="V54">
        <f t="shared" si="14"/>
        <v>0.01</v>
      </c>
      <c r="W54">
        <f t="shared" si="15"/>
        <v>1.2905869946581536E-8</v>
      </c>
      <c r="X54">
        <f t="shared" si="16"/>
        <v>8.3266101787933313E-9</v>
      </c>
      <c r="Y54">
        <f t="shared" si="17"/>
        <v>1.2905869946581536E-10</v>
      </c>
      <c r="Z54">
        <f t="shared" si="18"/>
        <v>4.4502010683223894E-9</v>
      </c>
      <c r="AB54">
        <f t="shared" si="19"/>
        <v>-5112.1258181635803</v>
      </c>
      <c r="AC54">
        <f t="shared" si="2"/>
        <v>-4564.3983881054683</v>
      </c>
      <c r="AE54">
        <f t="shared" si="3"/>
        <v>0</v>
      </c>
      <c r="AF54">
        <f t="shared" si="24"/>
        <v>0</v>
      </c>
      <c r="AG54">
        <f t="shared" si="24"/>
        <v>-1.1125502670805974E-7</v>
      </c>
      <c r="AH54">
        <f t="shared" si="5"/>
        <v>-1.6653220357586661E-2</v>
      </c>
      <c r="AI54">
        <f t="shared" si="25"/>
        <v>-1.665333161261337E-2</v>
      </c>
      <c r="AJ54">
        <f t="shared" si="7"/>
        <v>-547.72743005811208</v>
      </c>
      <c r="AK54">
        <f t="shared" si="22"/>
        <v>-357.84880727145065</v>
      </c>
      <c r="AL54">
        <f t="shared" si="26"/>
        <v>-905.59289066117526</v>
      </c>
      <c r="AN54">
        <f t="shared" si="27"/>
        <v>0</v>
      </c>
      <c r="AO54">
        <f t="shared" si="27"/>
        <v>0</v>
      </c>
      <c r="AP54">
        <f t="shared" si="27"/>
        <v>-8.7921447188375957E-10</v>
      </c>
      <c r="AQ54">
        <f t="shared" si="27"/>
        <v>-1.3160531056525041E-4</v>
      </c>
      <c r="AR54">
        <f t="shared" si="27"/>
        <v>-1.3160618977972231E-4</v>
      </c>
      <c r="AS54">
        <f t="shared" si="27"/>
        <v>-4.3285224713348178</v>
      </c>
      <c r="AT54">
        <f t="shared" si="27"/>
        <v>-2.8279697503017101</v>
      </c>
      <c r="AU54">
        <f t="shared" si="23"/>
        <v>-7.1566238278263068</v>
      </c>
      <c r="AW54">
        <v>51</v>
      </c>
      <c r="AX54">
        <f>IF(Z54&gt;0, (R54*SUMPRODUCT(K54:$K$98, X54:$X$98)-K54*$AZ$3)/Z54, 0)</f>
        <v>-1025661159581.2969</v>
      </c>
    </row>
    <row r="55" spans="5:50" x14ac:dyDescent="0.25">
      <c r="E55">
        <v>2055</v>
      </c>
      <c r="F55" s="5">
        <v>3.5571999999999999E-2</v>
      </c>
      <c r="G55" s="5"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7.0559771055083119E-3</v>
      </c>
      <c r="L55" s="2">
        <v>52</v>
      </c>
      <c r="M55" s="6">
        <v>0.66067595400000001</v>
      </c>
      <c r="Q55" s="4">
        <f t="shared" si="21"/>
        <v>25</v>
      </c>
      <c r="R55">
        <f t="shared" si="0"/>
        <v>2000000</v>
      </c>
      <c r="S55">
        <f t="shared" si="1"/>
        <v>-2780753268986.938</v>
      </c>
      <c r="U55">
        <f t="shared" si="13"/>
        <v>0.66067595400000001</v>
      </c>
      <c r="V55">
        <f t="shared" si="14"/>
        <v>0.01</v>
      </c>
      <c r="W55">
        <f t="shared" si="15"/>
        <v>4.4502010683223894E-9</v>
      </c>
      <c r="X55">
        <f t="shared" si="16"/>
        <v>2.9401408363057139E-9</v>
      </c>
      <c r="Y55">
        <f t="shared" si="17"/>
        <v>4.4502010683223894E-11</v>
      </c>
      <c r="Z55">
        <f t="shared" si="18"/>
        <v>1.4655582213334515E-9</v>
      </c>
      <c r="AB55">
        <f t="shared" si="19"/>
        <v>-4564.3983881054683</v>
      </c>
      <c r="AC55">
        <f t="shared" si="2"/>
        <v>-4075.3558148636776</v>
      </c>
      <c r="AE55">
        <f t="shared" si="3"/>
        <v>0</v>
      </c>
      <c r="AF55">
        <f t="shared" si="24"/>
        <v>0</v>
      </c>
      <c r="AG55">
        <f t="shared" si="24"/>
        <v>-3.6638955533336291E-8</v>
      </c>
      <c r="AH55">
        <f t="shared" si="5"/>
        <v>-5.8802816726114277E-3</v>
      </c>
      <c r="AI55">
        <f t="shared" si="25"/>
        <v>-5.8803183115669613E-3</v>
      </c>
      <c r="AJ55">
        <f t="shared" si="7"/>
        <v>-489.04257324179071</v>
      </c>
      <c r="AK55">
        <f t="shared" si="22"/>
        <v>-319.50788716738282</v>
      </c>
      <c r="AL55">
        <f t="shared" si="26"/>
        <v>-808.55634072748512</v>
      </c>
      <c r="AN55">
        <f t="shared" si="27"/>
        <v>0</v>
      </c>
      <c r="AO55">
        <f t="shared" si="27"/>
        <v>0</v>
      </c>
      <c r="AP55">
        <f t="shared" si="27"/>
        <v>-2.5852363141295796E-10</v>
      </c>
      <c r="AQ55">
        <f t="shared" si="27"/>
        <v>-4.1491132855886353E-5</v>
      </c>
      <c r="AR55">
        <f t="shared" si="27"/>
        <v>-4.149139137951777E-5</v>
      </c>
      <c r="AS55">
        <f t="shared" si="27"/>
        <v>-3.4506732004129468</v>
      </c>
      <c r="AT55">
        <f t="shared" si="27"/>
        <v>-2.2544403368823862</v>
      </c>
      <c r="AU55">
        <f t="shared" si="23"/>
        <v>-5.705155028686713</v>
      </c>
      <c r="AW55">
        <v>52</v>
      </c>
      <c r="AX55">
        <f>IF(Z55&gt;0, (R55*SUMPRODUCT(K55:$K$98, X55:$X$98)-K55*$AZ$3)/Z55, 0)</f>
        <v>-2780753268986.938</v>
      </c>
    </row>
    <row r="56" spans="5:50" x14ac:dyDescent="0.25">
      <c r="E56">
        <v>2056</v>
      </c>
      <c r="F56" s="5">
        <v>3.5571999999999999E-2</v>
      </c>
      <c r="G56" s="5"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6.2999795584895634E-3</v>
      </c>
      <c r="L56" s="2">
        <v>53</v>
      </c>
      <c r="M56" s="6">
        <v>0.67625413199999995</v>
      </c>
      <c r="Q56" s="4">
        <f t="shared" si="21"/>
        <v>25</v>
      </c>
      <c r="R56">
        <f t="shared" si="0"/>
        <v>2000000</v>
      </c>
      <c r="S56">
        <f t="shared" si="1"/>
        <v>-7913460210879.6318</v>
      </c>
      <c r="U56">
        <f t="shared" si="13"/>
        <v>0.67625413199999995</v>
      </c>
      <c r="V56">
        <f t="shared" si="14"/>
        <v>0.01</v>
      </c>
      <c r="W56">
        <f t="shared" si="15"/>
        <v>1.4655582213334515E-9</v>
      </c>
      <c r="X56">
        <f t="shared" si="16"/>
        <v>9.9108980286331699E-10</v>
      </c>
      <c r="Y56">
        <f t="shared" si="17"/>
        <v>1.4655582213334517E-11</v>
      </c>
      <c r="Z56">
        <f t="shared" si="18"/>
        <v>4.5981283625680003E-10</v>
      </c>
      <c r="AB56">
        <f t="shared" si="19"/>
        <v>-4075.3558148636776</v>
      </c>
      <c r="AC56">
        <f t="shared" si="2"/>
        <v>-3638.7105841698985</v>
      </c>
      <c r="AE56">
        <f t="shared" si="3"/>
        <v>0</v>
      </c>
      <c r="AF56">
        <f t="shared" si="24"/>
        <v>0</v>
      </c>
      <c r="AG56">
        <f t="shared" si="24"/>
        <v>-1.1495320906420001E-8</v>
      </c>
      <c r="AH56">
        <f t="shared" si="5"/>
        <v>-1.9821796057266339E-3</v>
      </c>
      <c r="AI56">
        <f t="shared" si="25"/>
        <v>-1.9821911010475405E-3</v>
      </c>
      <c r="AJ56">
        <f t="shared" si="7"/>
        <v>-436.64523069377901</v>
      </c>
      <c r="AK56">
        <f t="shared" si="22"/>
        <v>-285.27490704045744</v>
      </c>
      <c r="AL56">
        <f t="shared" si="26"/>
        <v>-721.92211992533748</v>
      </c>
      <c r="AN56">
        <f t="shared" si="27"/>
        <v>0</v>
      </c>
      <c r="AO56">
        <f t="shared" si="27"/>
        <v>0</v>
      </c>
      <c r="AP56">
        <f t="shared" si="27"/>
        <v>-7.2420286728723725E-11</v>
      </c>
      <c r="AQ56">
        <f t="shared" si="27"/>
        <v>-1.2487690997332696E-5</v>
      </c>
      <c r="AR56">
        <f t="shared" si="27"/>
        <v>-1.2487763417619425E-5</v>
      </c>
      <c r="AS56">
        <f t="shared" si="27"/>
        <v>-2.7508560276827674</v>
      </c>
      <c r="AT56">
        <f t="shared" si="27"/>
        <v>-1.7972260829048923</v>
      </c>
      <c r="AU56">
        <f t="shared" si="23"/>
        <v>-4.548094598351077</v>
      </c>
      <c r="AW56">
        <v>53</v>
      </c>
      <c r="AX56">
        <f>IF(Z56&gt;0, (R56*SUMPRODUCT(K56:$K$98, X56:$X$98)-K56*$AZ$3)/Z56, 0)</f>
        <v>-7913460210879.6318</v>
      </c>
    </row>
    <row r="57" spans="5:50" x14ac:dyDescent="0.25">
      <c r="E57">
        <v>2057</v>
      </c>
      <c r="F57" s="5">
        <v>3.5571999999999999E-2</v>
      </c>
      <c r="G57" s="5"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5.6249817486513955E-3</v>
      </c>
      <c r="L57" s="2">
        <v>54</v>
      </c>
      <c r="M57" s="6">
        <v>0.69194305599999995</v>
      </c>
      <c r="Q57" s="4">
        <f t="shared" si="21"/>
        <v>25</v>
      </c>
      <c r="R57">
        <f t="shared" si="0"/>
        <v>2000000</v>
      </c>
      <c r="S57">
        <f t="shared" si="1"/>
        <v>-23705502050340.344</v>
      </c>
      <c r="U57">
        <f t="shared" si="13"/>
        <v>0.69194305599999995</v>
      </c>
      <c r="V57">
        <f t="shared" si="14"/>
        <v>0.01</v>
      </c>
      <c r="W57">
        <f t="shared" si="15"/>
        <v>4.5981283625680003E-10</v>
      </c>
      <c r="X57">
        <f t="shared" si="16"/>
        <v>3.1816429910755777E-10</v>
      </c>
      <c r="Y57">
        <f t="shared" si="17"/>
        <v>4.5981283625680006E-12</v>
      </c>
      <c r="Z57">
        <f t="shared" si="18"/>
        <v>1.3705040878667426E-10</v>
      </c>
      <c r="AB57">
        <f t="shared" si="19"/>
        <v>-3638.7105841698985</v>
      </c>
      <c r="AC57">
        <f t="shared" si="2"/>
        <v>-3248.8487464924888</v>
      </c>
      <c r="AE57">
        <f t="shared" si="3"/>
        <v>0</v>
      </c>
      <c r="AF57">
        <f t="shared" si="24"/>
        <v>0</v>
      </c>
      <c r="AG57">
        <f t="shared" si="24"/>
        <v>-3.4262602196668566E-9</v>
      </c>
      <c r="AH57">
        <f t="shared" si="5"/>
        <v>-6.363285982151156E-4</v>
      </c>
      <c r="AI57">
        <f t="shared" si="25"/>
        <v>-6.3633202447533526E-4</v>
      </c>
      <c r="AJ57">
        <f t="shared" si="7"/>
        <v>-389.86183767740977</v>
      </c>
      <c r="AK57">
        <f t="shared" si="22"/>
        <v>-254.70974089189292</v>
      </c>
      <c r="AL57">
        <f t="shared" si="26"/>
        <v>-644.57221490132724</v>
      </c>
      <c r="AN57">
        <f t="shared" si="27"/>
        <v>0</v>
      </c>
      <c r="AO57">
        <f t="shared" si="27"/>
        <v>0</v>
      </c>
      <c r="AP57">
        <f t="shared" si="27"/>
        <v>-1.9272651201756389E-11</v>
      </c>
      <c r="AQ57">
        <f t="shared" si="27"/>
        <v>-3.5793367511049522E-6</v>
      </c>
      <c r="AR57">
        <f t="shared" si="27"/>
        <v>-3.5793560237561537E-6</v>
      </c>
      <c r="AS57">
        <f t="shared" si="27"/>
        <v>-2.1929657214311229</v>
      </c>
      <c r="AT57">
        <f t="shared" si="27"/>
        <v>-1.4327376437206236</v>
      </c>
      <c r="AU57">
        <f t="shared" si="23"/>
        <v>-3.6257069445077708</v>
      </c>
      <c r="AW57">
        <v>54</v>
      </c>
      <c r="AX57">
        <f>IF(Z57&gt;0, (R57*SUMPRODUCT(K57:$K$98, X57:$X$98)-K57*$AZ$3)/Z57, 0)</f>
        <v>-23705502050340.344</v>
      </c>
    </row>
    <row r="58" spans="5:50" x14ac:dyDescent="0.25">
      <c r="E58">
        <v>2058</v>
      </c>
      <c r="F58" s="5">
        <v>3.5571999999999999E-2</v>
      </c>
      <c r="G58" s="5"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5.0223051327244602E-3</v>
      </c>
      <c r="L58" s="2">
        <v>55</v>
      </c>
      <c r="M58" s="6">
        <v>0.70765376499999999</v>
      </c>
      <c r="Q58" s="4">
        <f t="shared" si="21"/>
        <v>25</v>
      </c>
      <c r="R58">
        <f t="shared" si="0"/>
        <v>2000000</v>
      </c>
      <c r="S58">
        <f t="shared" si="1"/>
        <v>-74963375562490.75</v>
      </c>
      <c r="U58">
        <f t="shared" si="13"/>
        <v>0.70765376499999999</v>
      </c>
      <c r="V58">
        <f t="shared" si="14"/>
        <v>0.01</v>
      </c>
      <c r="W58">
        <f t="shared" si="15"/>
        <v>1.3705040878667426E-10</v>
      </c>
      <c r="X58">
        <f t="shared" si="16"/>
        <v>9.6984237772679124E-11</v>
      </c>
      <c r="Y58">
        <f t="shared" si="17"/>
        <v>1.3705040878667427E-12</v>
      </c>
      <c r="Z58">
        <f t="shared" si="18"/>
        <v>3.8695666926128395E-11</v>
      </c>
      <c r="AB58">
        <f t="shared" si="19"/>
        <v>-3248.8487464924888</v>
      </c>
      <c r="AC58">
        <f t="shared" si="2"/>
        <v>-2900.7578124244151</v>
      </c>
      <c r="AE58">
        <f t="shared" si="3"/>
        <v>0</v>
      </c>
      <c r="AF58">
        <f t="shared" si="24"/>
        <v>0</v>
      </c>
      <c r="AG58">
        <f t="shared" si="24"/>
        <v>-9.6739167315320991E-10</v>
      </c>
      <c r="AH58">
        <f t="shared" si="5"/>
        <v>-1.9396847554535826E-4</v>
      </c>
      <c r="AI58">
        <f t="shared" si="25"/>
        <v>-1.939694429370314E-4</v>
      </c>
      <c r="AJ58">
        <f t="shared" si="7"/>
        <v>-348.09093406807369</v>
      </c>
      <c r="AK58">
        <f t="shared" si="22"/>
        <v>-227.41941225447422</v>
      </c>
      <c r="AL58">
        <f t="shared" si="26"/>
        <v>-575.51054029199088</v>
      </c>
      <c r="AN58">
        <f t="shared" si="27"/>
        <v>0</v>
      </c>
      <c r="AO58">
        <f t="shared" si="27"/>
        <v>0</v>
      </c>
      <c r="AP58">
        <f t="shared" si="27"/>
        <v>-4.8585361654322699E-12</v>
      </c>
      <c r="AQ58">
        <f t="shared" si="27"/>
        <v>-9.7416887031819182E-7</v>
      </c>
      <c r="AR58">
        <f t="shared" si="27"/>
        <v>-9.7417372885435715E-7</v>
      </c>
      <c r="AS58">
        <f t="shared" si="27"/>
        <v>-1.7482188848249383</v>
      </c>
      <c r="AT58">
        <f t="shared" si="27"/>
        <v>-1.1421696814468258</v>
      </c>
      <c r="AU58">
        <f t="shared" si="23"/>
        <v>-2.8903895404454931</v>
      </c>
      <c r="AW58">
        <v>55</v>
      </c>
      <c r="AX58">
        <f>IF(Z58&gt;0, (R58*SUMPRODUCT(K58:$K$98, X58:$X$98)-K58*$AZ$3)/Z58, 0)</f>
        <v>-74963375562490.75</v>
      </c>
    </row>
    <row r="59" spans="5:50" x14ac:dyDescent="0.25">
      <c r="E59">
        <v>2059</v>
      </c>
      <c r="F59" s="5">
        <v>3.5571999999999999E-2</v>
      </c>
      <c r="G59" s="5"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4.4842010113611249E-3</v>
      </c>
      <c r="L59" s="2">
        <v>56</v>
      </c>
      <c r="M59" s="6">
        <v>0.72329488099999995</v>
      </c>
      <c r="Q59" s="4">
        <f t="shared" si="21"/>
        <v>25</v>
      </c>
      <c r="R59">
        <f t="shared" si="0"/>
        <v>2000000</v>
      </c>
      <c r="S59">
        <f t="shared" si="1"/>
        <v>-250957257949057.06</v>
      </c>
      <c r="U59">
        <f t="shared" si="13"/>
        <v>0.72329488099999995</v>
      </c>
      <c r="V59">
        <f t="shared" si="14"/>
        <v>0.01</v>
      </c>
      <c r="W59">
        <f t="shared" si="15"/>
        <v>3.8695666926128395E-11</v>
      </c>
      <c r="X59">
        <f t="shared" si="16"/>
        <v>2.798837780454967E-11</v>
      </c>
      <c r="Y59">
        <f t="shared" si="17"/>
        <v>3.8695666926128395E-13</v>
      </c>
      <c r="Z59">
        <f t="shared" si="18"/>
        <v>1.0320332452317441E-11</v>
      </c>
      <c r="AB59">
        <f t="shared" si="19"/>
        <v>-2900.7578124244151</v>
      </c>
      <c r="AC59">
        <f t="shared" si="2"/>
        <v>-2589.9623333562527</v>
      </c>
      <c r="AE59">
        <f t="shared" si="3"/>
        <v>0</v>
      </c>
      <c r="AF59">
        <f t="shared" si="24"/>
        <v>0</v>
      </c>
      <c r="AG59">
        <f t="shared" si="24"/>
        <v>-2.5800831130793601E-10</v>
      </c>
      <c r="AH59">
        <f t="shared" si="5"/>
        <v>-5.5976755609099339E-5</v>
      </c>
      <c r="AI59">
        <f t="shared" si="25"/>
        <v>-5.5977013617410648E-5</v>
      </c>
      <c r="AJ59">
        <f t="shared" si="7"/>
        <v>-310.79547906816242</v>
      </c>
      <c r="AK59">
        <f t="shared" si="22"/>
        <v>-203.05304686970908</v>
      </c>
      <c r="AL59">
        <f t="shared" si="26"/>
        <v>-513.84858191488513</v>
      </c>
      <c r="AN59">
        <f t="shared" si="27"/>
        <v>0</v>
      </c>
      <c r="AO59">
        <f t="shared" si="27"/>
        <v>0</v>
      </c>
      <c r="AP59">
        <f t="shared" si="27"/>
        <v>-1.1569611305066225E-12</v>
      </c>
      <c r="AQ59">
        <f t="shared" si="27"/>
        <v>-2.510110241150378E-7</v>
      </c>
      <c r="AR59">
        <f t="shared" si="27"/>
        <v>-2.5101218107616827E-7</v>
      </c>
      <c r="AS59">
        <f t="shared" si="27"/>
        <v>-1.3936694015639193</v>
      </c>
      <c r="AT59">
        <f t="shared" si="27"/>
        <v>-0.91053067813310729</v>
      </c>
      <c r="AU59">
        <f t="shared" si="23"/>
        <v>-2.3042003307092078</v>
      </c>
      <c r="AW59">
        <v>56</v>
      </c>
      <c r="AX59">
        <f>IF(Z59&gt;0, (R59*SUMPRODUCT(K59:$K$98, X59:$X$98)-K59*$AZ$3)/Z59, 0)</f>
        <v>-250957257949057.06</v>
      </c>
    </row>
    <row r="60" spans="5:50" x14ac:dyDescent="0.25">
      <c r="E60">
        <v>2060</v>
      </c>
      <c r="F60" s="5">
        <v>3.5571999999999999E-2</v>
      </c>
      <c r="G60" s="5"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4.0037509030010042E-3</v>
      </c>
      <c r="L60" s="2">
        <v>57</v>
      </c>
      <c r="M60" s="6">
        <v>0.74145409100000004</v>
      </c>
      <c r="Q60" s="4">
        <f t="shared" si="21"/>
        <v>25</v>
      </c>
      <c r="R60">
        <f t="shared" si="0"/>
        <v>2000000</v>
      </c>
      <c r="S60">
        <f t="shared" si="1"/>
        <v>-901519486818653.63</v>
      </c>
      <c r="U60">
        <f t="shared" si="13"/>
        <v>0.74145409100000004</v>
      </c>
      <c r="V60">
        <f t="shared" si="14"/>
        <v>0.01</v>
      </c>
      <c r="W60">
        <f t="shared" si="15"/>
        <v>1.0320332452317441E-11</v>
      </c>
      <c r="X60">
        <f t="shared" si="16"/>
        <v>7.6520527172508289E-12</v>
      </c>
      <c r="Y60">
        <f t="shared" si="17"/>
        <v>1.0320332452317441E-13</v>
      </c>
      <c r="Z60">
        <f t="shared" si="18"/>
        <v>2.5650764105434377E-12</v>
      </c>
      <c r="AB60">
        <f t="shared" si="19"/>
        <v>-2589.9623333562527</v>
      </c>
      <c r="AC60">
        <f t="shared" si="2"/>
        <v>-2312.4663692837539</v>
      </c>
      <c r="AE60">
        <f t="shared" si="3"/>
        <v>0</v>
      </c>
      <c r="AF60">
        <f t="shared" si="24"/>
        <v>0</v>
      </c>
      <c r="AG60">
        <f t="shared" si="24"/>
        <v>-6.4126910263585938E-11</v>
      </c>
      <c r="AH60">
        <f t="shared" si="5"/>
        <v>-1.5304105434501659E-5</v>
      </c>
      <c r="AI60">
        <f t="shared" si="25"/>
        <v>-1.5304169561411923E-5</v>
      </c>
      <c r="AJ60">
        <f t="shared" si="7"/>
        <v>-277.49596407249874</v>
      </c>
      <c r="AK60">
        <f t="shared" si="22"/>
        <v>-181.2973633349377</v>
      </c>
      <c r="AL60">
        <f t="shared" si="26"/>
        <v>-458.79334271160599</v>
      </c>
      <c r="AN60">
        <f t="shared" si="27"/>
        <v>0</v>
      </c>
      <c r="AO60">
        <f t="shared" si="27"/>
        <v>0</v>
      </c>
      <c r="AP60">
        <f t="shared" si="27"/>
        <v>-2.5674817487449654E-13</v>
      </c>
      <c r="AQ60">
        <f t="shared" si="27"/>
        <v>-6.1273825953008598E-8</v>
      </c>
      <c r="AR60">
        <f t="shared" si="27"/>
        <v>-6.1274082701183472E-8</v>
      </c>
      <c r="AS60">
        <f t="shared" si="27"/>
        <v>-1.111024716734401</v>
      </c>
      <c r="AT60">
        <f t="shared" si="27"/>
        <v>-0.72586948216395797</v>
      </c>
      <c r="AU60">
        <f t="shared" si="23"/>
        <v>-1.8368942601724416</v>
      </c>
      <c r="AW60">
        <v>57</v>
      </c>
      <c r="AX60">
        <f>IF(Z60&gt;0, (R60*SUMPRODUCT(K60:$K$98, X60:$X$98)-K60*$AZ$3)/Z60, 0)</f>
        <v>-901519486818653.63</v>
      </c>
    </row>
    <row r="61" spans="5:50" x14ac:dyDescent="0.25">
      <c r="E61">
        <v>2061</v>
      </c>
      <c r="F61" s="5">
        <v>3.5571999999999999E-2</v>
      </c>
      <c r="G61" s="5"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3.5747775919651821E-3</v>
      </c>
      <c r="L61" s="2">
        <v>58</v>
      </c>
      <c r="M61" s="6">
        <v>0.75951466000000001</v>
      </c>
      <c r="Q61" s="4">
        <f t="shared" si="21"/>
        <v>25</v>
      </c>
      <c r="R61">
        <f t="shared" si="0"/>
        <v>2000000</v>
      </c>
      <c r="S61">
        <f t="shared" si="1"/>
        <v>-3492318050473560</v>
      </c>
      <c r="U61">
        <f t="shared" si="13"/>
        <v>0.75951466000000001</v>
      </c>
      <c r="V61">
        <f t="shared" si="14"/>
        <v>0.01</v>
      </c>
      <c r="W61">
        <f t="shared" si="15"/>
        <v>2.5650764105434377E-12</v>
      </c>
      <c r="X61">
        <f t="shared" si="16"/>
        <v>1.9482131378279194E-12</v>
      </c>
      <c r="Y61">
        <f t="shared" si="17"/>
        <v>2.5650764105434379E-14</v>
      </c>
      <c r="Z61">
        <f t="shared" si="18"/>
        <v>5.9121250861008391E-13</v>
      </c>
      <c r="AB61">
        <f t="shared" si="19"/>
        <v>-2312.4663692837539</v>
      </c>
      <c r="AC61">
        <f t="shared" si="2"/>
        <v>-2064.7021154847512</v>
      </c>
      <c r="AE61">
        <f t="shared" si="3"/>
        <v>0</v>
      </c>
      <c r="AF61">
        <f t="shared" si="24"/>
        <v>0</v>
      </c>
      <c r="AG61">
        <f t="shared" si="24"/>
        <v>-1.4780312715252098E-11</v>
      </c>
      <c r="AH61">
        <f t="shared" si="5"/>
        <v>-3.8964262756558392E-6</v>
      </c>
      <c r="AI61">
        <f t="shared" si="25"/>
        <v>-3.8964410559685543E-6</v>
      </c>
      <c r="AJ61">
        <f t="shared" si="7"/>
        <v>-247.76425379900274</v>
      </c>
      <c r="AK61">
        <f t="shared" si="22"/>
        <v>-161.87264584986278</v>
      </c>
      <c r="AL61">
        <f t="shared" si="26"/>
        <v>-409.63690354530661</v>
      </c>
      <c r="AN61">
        <f t="shared" si="27"/>
        <v>0</v>
      </c>
      <c r="AO61">
        <f t="shared" si="27"/>
        <v>0</v>
      </c>
      <c r="AP61">
        <f t="shared" si="27"/>
        <v>-5.2836330696721254E-14</v>
      </c>
      <c r="AQ61">
        <f t="shared" si="27"/>
        <v>-1.3928857338958843E-8</v>
      </c>
      <c r="AR61">
        <f t="shared" si="27"/>
        <v>-1.3928910175289539E-8</v>
      </c>
      <c r="AS61">
        <f t="shared" si="27"/>
        <v>-0.8857021025706493</v>
      </c>
      <c r="AT61">
        <f t="shared" si="27"/>
        <v>-0.57865870713620515</v>
      </c>
      <c r="AU61">
        <f t="shared" si="23"/>
        <v>-1.4643608236357648</v>
      </c>
      <c r="AW61">
        <v>58</v>
      </c>
      <c r="AX61">
        <f>IF(Z61&gt;0, (R61*SUMPRODUCT(K61:$K$98, X61:$X$98)-K61*$AZ$3)/Z61, 0)</f>
        <v>-3492318050473560</v>
      </c>
    </row>
    <row r="62" spans="5:50" x14ac:dyDescent="0.25">
      <c r="E62">
        <v>2062</v>
      </c>
      <c r="F62" s="5">
        <v>3.5571999999999999E-2</v>
      </c>
      <c r="G62" s="5"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3.1917657071117694E-3</v>
      </c>
      <c r="L62" s="2">
        <v>59</v>
      </c>
      <c r="M62" s="6">
        <v>0.77745419500000001</v>
      </c>
      <c r="Q62" s="4">
        <f t="shared" si="21"/>
        <v>25</v>
      </c>
      <c r="R62">
        <f t="shared" si="0"/>
        <v>2000000</v>
      </c>
      <c r="S62">
        <f t="shared" si="1"/>
        <v>-1.4670442997050108E+16</v>
      </c>
      <c r="U62">
        <f t="shared" si="13"/>
        <v>0.77745419500000001</v>
      </c>
      <c r="V62">
        <f t="shared" si="14"/>
        <v>0.01</v>
      </c>
      <c r="W62">
        <f t="shared" si="15"/>
        <v>5.9121250861008391E-13</v>
      </c>
      <c r="X62">
        <f t="shared" si="16"/>
        <v>4.5964064495538332E-13</v>
      </c>
      <c r="Y62">
        <f t="shared" si="17"/>
        <v>5.912125086100839E-15</v>
      </c>
      <c r="Z62">
        <f t="shared" si="18"/>
        <v>1.2565973856859976E-13</v>
      </c>
      <c r="AB62">
        <f t="shared" si="19"/>
        <v>-2064.7021154847512</v>
      </c>
      <c r="AC62">
        <f t="shared" si="2"/>
        <v>-1843.4840316948616</v>
      </c>
      <c r="AE62">
        <f t="shared" si="3"/>
        <v>0</v>
      </c>
      <c r="AF62">
        <f t="shared" si="24"/>
        <v>0</v>
      </c>
      <c r="AG62">
        <f t="shared" si="24"/>
        <v>-3.141493464214994E-12</v>
      </c>
      <c r="AH62">
        <f t="shared" si="5"/>
        <v>-9.1928128991076659E-7</v>
      </c>
      <c r="AI62">
        <f t="shared" si="25"/>
        <v>-9.1928443140423079E-7</v>
      </c>
      <c r="AJ62">
        <f t="shared" si="7"/>
        <v>-221.21808378988953</v>
      </c>
      <c r="AK62">
        <f t="shared" si="22"/>
        <v>-144.5291480839326</v>
      </c>
      <c r="AL62">
        <f t="shared" si="26"/>
        <v>-365.74723279310655</v>
      </c>
      <c r="AN62">
        <f t="shared" si="27"/>
        <v>0</v>
      </c>
      <c r="AO62">
        <f t="shared" si="27"/>
        <v>0</v>
      </c>
      <c r="AP62">
        <f t="shared" si="27"/>
        <v>-1.0026911108197172E-14</v>
      </c>
      <c r="AQ62">
        <f t="shared" si="27"/>
        <v>-2.9341304963266574E-9</v>
      </c>
      <c r="AR62">
        <f t="shared" si="27"/>
        <v>-2.9341405232377655E-9</v>
      </c>
      <c r="AS62">
        <f t="shared" si="27"/>
        <v>-0.7060762936335474</v>
      </c>
      <c r="AT62">
        <f t="shared" si="27"/>
        <v>-0.46130317853237474</v>
      </c>
      <c r="AU62">
        <f t="shared" si="23"/>
        <v>-1.1673794751000626</v>
      </c>
      <c r="AW62">
        <v>59</v>
      </c>
      <c r="AX62">
        <f>IF(Z62&gt;0, (R62*SUMPRODUCT(K62:$K$98, X62:$X$98)-K62*$AZ$3)/Z62, 0)</f>
        <v>-1.4670442997050108E+16</v>
      </c>
    </row>
    <row r="63" spans="5:50" x14ac:dyDescent="0.25">
      <c r="E63">
        <v>2063</v>
      </c>
      <c r="F63" s="5">
        <v>3.5571999999999999E-2</v>
      </c>
      <c r="G63" s="5"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2.8497908099212226E-3</v>
      </c>
      <c r="L63" s="2">
        <v>60</v>
      </c>
      <c r="M63" s="6">
        <v>0.79525030600000002</v>
      </c>
      <c r="Q63" s="4">
        <f t="shared" si="21"/>
        <v>25</v>
      </c>
      <c r="R63">
        <f t="shared" si="0"/>
        <v>2000000</v>
      </c>
      <c r="S63">
        <f t="shared" si="1"/>
        <v>-6.7258692682798272E+16</v>
      </c>
      <c r="U63">
        <f t="shared" si="13"/>
        <v>0.79525030600000002</v>
      </c>
      <c r="V63">
        <f t="shared" si="14"/>
        <v>0.01</v>
      </c>
      <c r="W63">
        <f t="shared" si="15"/>
        <v>1.2565973856859976E-13</v>
      </c>
      <c r="X63">
        <f t="shared" si="16"/>
        <v>9.9930945548558964E-14</v>
      </c>
      <c r="Y63">
        <f t="shared" si="17"/>
        <v>1.2565973856859976E-15</v>
      </c>
      <c r="Z63">
        <f t="shared" si="18"/>
        <v>2.4472195634354796E-14</v>
      </c>
      <c r="AB63">
        <f t="shared" si="19"/>
        <v>-1843.4840316948616</v>
      </c>
      <c r="AC63">
        <f t="shared" si="2"/>
        <v>-1645.9678854443866</v>
      </c>
      <c r="AE63">
        <f t="shared" si="3"/>
        <v>0</v>
      </c>
      <c r="AF63">
        <f t="shared" si="24"/>
        <v>0</v>
      </c>
      <c r="AG63">
        <f t="shared" si="24"/>
        <v>-6.1180489085886994E-13</v>
      </c>
      <c r="AH63">
        <f t="shared" si="5"/>
        <v>-1.9986189109711793E-7</v>
      </c>
      <c r="AI63">
        <f t="shared" si="25"/>
        <v>-1.9986250290200879E-7</v>
      </c>
      <c r="AJ63">
        <f t="shared" si="7"/>
        <v>-197.516146250475</v>
      </c>
      <c r="AK63">
        <f t="shared" si="22"/>
        <v>-129.04388221864033</v>
      </c>
      <c r="AL63">
        <f t="shared" si="26"/>
        <v>-326.56002866897785</v>
      </c>
      <c r="AN63">
        <f t="shared" si="27"/>
        <v>0</v>
      </c>
      <c r="AO63">
        <f t="shared" si="27"/>
        <v>0</v>
      </c>
      <c r="AP63">
        <f t="shared" si="27"/>
        <v>-1.7435159554344641E-15</v>
      </c>
      <c r="AQ63">
        <f t="shared" si="27"/>
        <v>-5.6956458050204288E-10</v>
      </c>
      <c r="AR63">
        <f t="shared" si="27"/>
        <v>-5.6956632401799837E-10</v>
      </c>
      <c r="AS63">
        <f t="shared" si="27"/>
        <v>-0.56287969839565977</v>
      </c>
      <c r="AT63">
        <f t="shared" si="27"/>
        <v>-0.36774806962323792</v>
      </c>
      <c r="AU63">
        <f t="shared" si="23"/>
        <v>-0.93062776858846408</v>
      </c>
      <c r="AW63">
        <v>60</v>
      </c>
      <c r="AX63">
        <f>IF(Z63&gt;0, (R63*SUMPRODUCT(K63:$K$98, X63:$X$98)-K63*$AZ$3)/Z63, 0)</f>
        <v>-6.7258692682798272E+16</v>
      </c>
    </row>
    <row r="64" spans="5:50" x14ac:dyDescent="0.25">
      <c r="E64">
        <v>2064</v>
      </c>
      <c r="F64" s="5">
        <v>3.5571999999999999E-2</v>
      </c>
      <c r="G64" s="5"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2.5444560802868059E-3</v>
      </c>
      <c r="L64" s="2">
        <v>61</v>
      </c>
      <c r="M64" s="6">
        <v>0.81288120699999999</v>
      </c>
      <c r="Q64" s="4">
        <f t="shared" si="21"/>
        <v>25</v>
      </c>
      <c r="R64">
        <f t="shared" si="0"/>
        <v>2000000</v>
      </c>
      <c r="S64">
        <f t="shared" si="1"/>
        <v>-3.3905156626202912E+17</v>
      </c>
      <c r="U64">
        <f t="shared" si="13"/>
        <v>0.81288120699999999</v>
      </c>
      <c r="V64">
        <f t="shared" si="14"/>
        <v>0.01</v>
      </c>
      <c r="W64">
        <f t="shared" si="15"/>
        <v>2.4472195634354796E-14</v>
      </c>
      <c r="X64">
        <f t="shared" si="16"/>
        <v>1.9892987925194456E-14</v>
      </c>
      <c r="Y64">
        <f t="shared" si="17"/>
        <v>2.4472195634354796E-16</v>
      </c>
      <c r="Z64">
        <f t="shared" si="18"/>
        <v>4.3344857528167919E-15</v>
      </c>
      <c r="AB64">
        <f t="shared" si="19"/>
        <v>-1645.9678854443866</v>
      </c>
      <c r="AC64">
        <f t="shared" si="2"/>
        <v>-1469.6141834329837</v>
      </c>
      <c r="AE64">
        <f t="shared" si="3"/>
        <v>0</v>
      </c>
      <c r="AF64">
        <f t="shared" si="24"/>
        <v>0</v>
      </c>
      <c r="AG64">
        <f t="shared" si="24"/>
        <v>-1.083621438204198E-13</v>
      </c>
      <c r="AH64">
        <f t="shared" si="5"/>
        <v>-3.978597585038891E-8</v>
      </c>
      <c r="AI64">
        <f t="shared" si="25"/>
        <v>-3.9786084212532733E-8</v>
      </c>
      <c r="AJ64">
        <f t="shared" si="7"/>
        <v>-176.3537020114029</v>
      </c>
      <c r="AK64">
        <f t="shared" si="22"/>
        <v>-115.21775198110707</v>
      </c>
      <c r="AL64">
        <f t="shared" si="26"/>
        <v>-291.57145403229606</v>
      </c>
      <c r="AN64">
        <f t="shared" si="27"/>
        <v>0</v>
      </c>
      <c r="AO64">
        <f t="shared" si="27"/>
        <v>0</v>
      </c>
      <c r="AP64">
        <f t="shared" si="27"/>
        <v>-2.7572271571678049E-16</v>
      </c>
      <c r="AQ64">
        <f t="shared" si="27"/>
        <v>-1.0123366816266608E-10</v>
      </c>
      <c r="AR64">
        <f t="shared" si="27"/>
        <v>-1.0123394388538181E-10</v>
      </c>
      <c r="AS64">
        <f t="shared" si="27"/>
        <v>-0.44872424936400163</v>
      </c>
      <c r="AT64">
        <f t="shared" si="27"/>
        <v>-0.29316650958530505</v>
      </c>
      <c r="AU64">
        <f t="shared" si="23"/>
        <v>-0.74189075905054069</v>
      </c>
      <c r="AW64">
        <v>61</v>
      </c>
      <c r="AX64">
        <f>IF(Z64&gt;0, (R64*SUMPRODUCT(K64:$K$98, X64:$X$98)-K64*$AZ$3)/Z64, 0)</f>
        <v>-3.3905156626202912E+17</v>
      </c>
    </row>
    <row r="65" spans="5:50" x14ac:dyDescent="0.25">
      <c r="E65">
        <v>2065</v>
      </c>
      <c r="F65" s="5">
        <v>3.5571999999999999E-2</v>
      </c>
      <c r="G65" s="5"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2.2718357859703624E-3</v>
      </c>
      <c r="L65" s="2">
        <v>62</v>
      </c>
      <c r="M65" s="6">
        <v>0.83042254299999996</v>
      </c>
      <c r="Q65" s="4">
        <f t="shared" si="21"/>
        <v>25</v>
      </c>
      <c r="R65">
        <f t="shared" si="0"/>
        <v>2000000</v>
      </c>
      <c r="S65">
        <f t="shared" si="1"/>
        <v>-1.8970387072528346E+18</v>
      </c>
      <c r="U65">
        <f t="shared" si="13"/>
        <v>0.83042254299999996</v>
      </c>
      <c r="V65">
        <f t="shared" si="14"/>
        <v>0.01</v>
      </c>
      <c r="W65">
        <f t="shared" si="15"/>
        <v>4.3344857528167919E-15</v>
      </c>
      <c r="X65">
        <f t="shared" si="16"/>
        <v>3.5994546814513894E-15</v>
      </c>
      <c r="Y65">
        <f t="shared" si="17"/>
        <v>4.3344857528167918E-17</v>
      </c>
      <c r="Z65">
        <f t="shared" si="18"/>
        <v>6.916862138372346E-16</v>
      </c>
      <c r="AB65">
        <f t="shared" si="19"/>
        <v>-1469.6141834329837</v>
      </c>
      <c r="AC65">
        <f t="shared" si="2"/>
        <v>-1312.1555209223952</v>
      </c>
      <c r="AE65">
        <f t="shared" si="3"/>
        <v>0</v>
      </c>
      <c r="AF65">
        <f t="shared" si="24"/>
        <v>0</v>
      </c>
      <c r="AG65">
        <f t="shared" si="24"/>
        <v>-1.7292155345930866E-14</v>
      </c>
      <c r="AH65">
        <f t="shared" si="5"/>
        <v>-7.198909362902779E-9</v>
      </c>
      <c r="AI65">
        <f t="shared" si="25"/>
        <v>-7.1989266550581245E-9</v>
      </c>
      <c r="AJ65">
        <f t="shared" si="7"/>
        <v>-157.45866251058851</v>
      </c>
      <c r="AK65">
        <f t="shared" si="22"/>
        <v>-102.87299284030887</v>
      </c>
      <c r="AL65">
        <f t="shared" si="26"/>
        <v>-260.33165535809633</v>
      </c>
      <c r="AN65">
        <f t="shared" si="27"/>
        <v>0</v>
      </c>
      <c r="AO65">
        <f t="shared" si="27"/>
        <v>0</v>
      </c>
      <c r="AP65">
        <f t="shared" si="27"/>
        <v>-3.9284937331444453E-17</v>
      </c>
      <c r="AQ65">
        <f t="shared" si="27"/>
        <v>-1.6354739910599634E-11</v>
      </c>
      <c r="AR65">
        <f t="shared" si="27"/>
        <v>-1.6354779195536966E-11</v>
      </c>
      <c r="AS65">
        <f t="shared" si="27"/>
        <v>-0.35772022430258488</v>
      </c>
      <c r="AT65">
        <f t="shared" si="27"/>
        <v>-0.23371054654448656</v>
      </c>
      <c r="AU65">
        <f t="shared" si="23"/>
        <v>-0.59143077086342632</v>
      </c>
      <c r="AW65">
        <v>62</v>
      </c>
      <c r="AX65">
        <f>IF(Z65&gt;0, (R65*SUMPRODUCT(K65:$K$98, X65:$X$98)-K65*$AZ$3)/Z65, 0)</f>
        <v>-1.8970387072528346E+18</v>
      </c>
    </row>
    <row r="66" spans="5:50" x14ac:dyDescent="0.25">
      <c r="E66">
        <v>2066</v>
      </c>
      <c r="F66" s="5">
        <v>3.5571999999999999E-2</v>
      </c>
      <c r="G66" s="5"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2.0284248089021089E-3</v>
      </c>
      <c r="L66" s="2">
        <v>63</v>
      </c>
      <c r="M66" s="6">
        <v>0.84796327400000004</v>
      </c>
      <c r="Q66" s="4">
        <f t="shared" si="21"/>
        <v>25</v>
      </c>
      <c r="R66">
        <f t="shared" si="0"/>
        <v>2000000</v>
      </c>
      <c r="S66">
        <f t="shared" si="1"/>
        <v>-1.1924976080110395E+19</v>
      </c>
      <c r="U66">
        <f t="shared" si="13"/>
        <v>0.84796327400000004</v>
      </c>
      <c r="V66">
        <f t="shared" si="14"/>
        <v>0.01</v>
      </c>
      <c r="W66">
        <f t="shared" si="15"/>
        <v>6.916862138372346E-16</v>
      </c>
      <c r="X66">
        <f t="shared" si="16"/>
        <v>5.8652450646608556E-16</v>
      </c>
      <c r="Y66">
        <f t="shared" si="17"/>
        <v>6.9168621383723463E-18</v>
      </c>
      <c r="Z66">
        <f t="shared" si="18"/>
        <v>9.8244845232776692E-17</v>
      </c>
      <c r="AB66">
        <f t="shared" si="19"/>
        <v>-1312.1555209223952</v>
      </c>
      <c r="AC66">
        <f t="shared" si="2"/>
        <v>-1171.5674293950099</v>
      </c>
      <c r="AE66">
        <f t="shared" si="3"/>
        <v>0</v>
      </c>
      <c r="AF66">
        <f t="shared" si="24"/>
        <v>0</v>
      </c>
      <c r="AG66">
        <f t="shared" si="24"/>
        <v>-2.4561211308194174E-15</v>
      </c>
      <c r="AH66">
        <f t="shared" si="5"/>
        <v>-1.1730490129321712E-9</v>
      </c>
      <c r="AI66">
        <f t="shared" si="25"/>
        <v>-1.1730514690533021E-9</v>
      </c>
      <c r="AJ66">
        <f t="shared" si="7"/>
        <v>-140.58809152738536</v>
      </c>
      <c r="AK66">
        <f t="shared" si="22"/>
        <v>-91.850886464567679</v>
      </c>
      <c r="AL66">
        <f t="shared" si="26"/>
        <v>-232.43897799312609</v>
      </c>
      <c r="AN66">
        <f t="shared" si="27"/>
        <v>0</v>
      </c>
      <c r="AO66">
        <f t="shared" si="27"/>
        <v>0</v>
      </c>
      <c r="AP66">
        <f t="shared" si="27"/>
        <v>-4.9820570354228083E-18</v>
      </c>
      <c r="AQ66">
        <f t="shared" si="27"/>
        <v>-2.3794417198897468E-12</v>
      </c>
      <c r="AR66">
        <f t="shared" si="27"/>
        <v>-2.3794467019467825E-12</v>
      </c>
      <c r="AS66">
        <f t="shared" si="27"/>
        <v>-0.28517237269034884</v>
      </c>
      <c r="AT66">
        <f t="shared" si="27"/>
        <v>-0.18631261682438</v>
      </c>
      <c r="AU66">
        <f t="shared" si="23"/>
        <v>-0.47148498951710827</v>
      </c>
      <c r="AW66">
        <v>63</v>
      </c>
      <c r="AX66">
        <f>IF(Z66&gt;0, (R66*SUMPRODUCT(K66:$K$98, X66:$X$98)-K66*$AZ$3)/Z66, 0)</f>
        <v>-1.1924976080110395E+19</v>
      </c>
    </row>
    <row r="67" spans="5:50" x14ac:dyDescent="0.25">
      <c r="E67">
        <v>2067</v>
      </c>
      <c r="F67" s="5">
        <v>3.5571999999999999E-2</v>
      </c>
      <c r="G67" s="5"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1.8110935793768828E-3</v>
      </c>
      <c r="L67" s="2">
        <v>64</v>
      </c>
      <c r="M67" s="6">
        <v>0.86550461000000001</v>
      </c>
      <c r="Q67" s="4">
        <f t="shared" si="21"/>
        <v>25</v>
      </c>
      <c r="R67">
        <f t="shared" ref="R67:R69" si="28">$C$6</f>
        <v>2000000</v>
      </c>
      <c r="S67">
        <f t="shared" ref="S67:S69" si="29">AX67</f>
        <v>-8.5523649281528857E+19</v>
      </c>
      <c r="U67">
        <f t="shared" si="13"/>
        <v>0.86550461000000001</v>
      </c>
      <c r="V67">
        <f t="shared" si="14"/>
        <v>0.01</v>
      </c>
      <c r="W67">
        <f t="shared" si="15"/>
        <v>9.8244845232776692E-17</v>
      </c>
      <c r="X67">
        <f t="shared" si="16"/>
        <v>8.5031366457704745E-17</v>
      </c>
      <c r="Y67">
        <f t="shared" si="17"/>
        <v>9.8244845232776701E-19</v>
      </c>
      <c r="Z67">
        <f t="shared" si="18"/>
        <v>1.2231030322744178E-17</v>
      </c>
      <c r="AB67">
        <f t="shared" si="19"/>
        <v>-1171.5674293950099</v>
      </c>
      <c r="AC67">
        <f t="shared" ref="AC67:AC69" si="30">S67*Z67</f>
        <v>-1046.0423476741178</v>
      </c>
      <c r="AE67">
        <f t="shared" ref="AE67:AE69" si="31">$Z67*O67</f>
        <v>0</v>
      </c>
      <c r="AF67">
        <f t="shared" si="24"/>
        <v>0</v>
      </c>
      <c r="AG67">
        <f t="shared" si="24"/>
        <v>-3.0577575806860447E-16</v>
      </c>
      <c r="AH67">
        <f t="shared" ref="AH67:AH69" si="32">-X67*R67</f>
        <v>-1.7006273291540949E-10</v>
      </c>
      <c r="AI67">
        <f t="shared" ref="AI67:AI69" si="33">SUM(AE67:AH67)</f>
        <v>-1.7006303869116755E-10</v>
      </c>
      <c r="AJ67">
        <f t="shared" ref="AJ67:AJ69" si="34">AB67-AC67</f>
        <v>-125.5250817208921</v>
      </c>
      <c r="AK67">
        <f t="shared" si="22"/>
        <v>-82.009720057650696</v>
      </c>
      <c r="AL67">
        <f t="shared" si="26"/>
        <v>-207.53480177871285</v>
      </c>
      <c r="AN67">
        <f t="shared" si="27"/>
        <v>0</v>
      </c>
      <c r="AO67">
        <f t="shared" si="27"/>
        <v>0</v>
      </c>
      <c r="AP67">
        <f t="shared" si="27"/>
        <v>-5.5378851216714863E-19</v>
      </c>
      <c r="AQ67">
        <f t="shared" si="27"/>
        <v>-3.0799952367438378E-13</v>
      </c>
      <c r="AR67">
        <f t="shared" si="27"/>
        <v>-3.0800007746289594E-13</v>
      </c>
      <c r="AS67">
        <f t="shared" si="27"/>
        <v>-0.22733766955546619</v>
      </c>
      <c r="AT67">
        <f t="shared" si="27"/>
        <v>-0.14852727744290672</v>
      </c>
      <c r="AU67">
        <f t="shared" si="23"/>
        <v>-0.37586494699868089</v>
      </c>
      <c r="AW67">
        <v>64</v>
      </c>
      <c r="AX67">
        <f>IF(Z67&gt;0, (R67*SUMPRODUCT(K67:$K$98, X67:$X$98)-K67*$AZ$3)/Z67, 0)</f>
        <v>-8.5523649281528857E+19</v>
      </c>
    </row>
    <row r="68" spans="5:50" x14ac:dyDescent="0.25">
      <c r="E68">
        <v>2068</v>
      </c>
      <c r="F68" s="5">
        <v>3.5571999999999999E-2</v>
      </c>
      <c r="G68" s="5">
        <v>7.0000000000000007E-2</v>
      </c>
      <c r="H68" s="5">
        <f t="shared" ref="H68:H69" si="35">G68+$C$9</f>
        <v>0.12000000000000001</v>
      </c>
      <c r="I68" s="5">
        <f t="shared" ref="I68:I69" si="36">1+H68</f>
        <v>1.1200000000000001</v>
      </c>
      <c r="J68">
        <f t="shared" ref="J68:J69" si="37">1/I68</f>
        <v>0.89285714285714279</v>
      </c>
      <c r="K68">
        <f t="shared" si="20"/>
        <v>1.6170478387293595E-3</v>
      </c>
      <c r="L68" s="2">
        <v>65</v>
      </c>
      <c r="M68" s="6">
        <v>0.88304594599999997</v>
      </c>
      <c r="Q68" s="4">
        <f t="shared" si="21"/>
        <v>25</v>
      </c>
      <c r="R68">
        <f t="shared" si="28"/>
        <v>2000000</v>
      </c>
      <c r="S68">
        <f t="shared" si="29"/>
        <v>-7.1395518251437353E+20</v>
      </c>
      <c r="U68">
        <f t="shared" ref="U68:U69" si="38">M68</f>
        <v>0.88304594599999997</v>
      </c>
      <c r="V68">
        <f t="shared" ref="V68:V69" si="39">$C$10</f>
        <v>0.01</v>
      </c>
      <c r="W68">
        <f t="shared" ref="W68:W69" si="40">Z67</f>
        <v>1.2231030322744178E-17</v>
      </c>
      <c r="X68">
        <f t="shared" ref="X68:X69" si="41">U68*W68</f>
        <v>1.0800561741902317E-17</v>
      </c>
      <c r="Y68">
        <f t="shared" ref="Y68:Y69" si="42">V68*W68</f>
        <v>1.2231030322744178E-19</v>
      </c>
      <c r="Z68">
        <f t="shared" ref="Z68:Z69" si="43">MAX(0, W68-X68-Y68)</f>
        <v>1.3081582776144193E-18</v>
      </c>
      <c r="AB68">
        <f t="shared" ref="AB68:AB69" si="44">AC67</f>
        <v>-1046.0423476741178</v>
      </c>
      <c r="AC68">
        <f t="shared" si="30"/>
        <v>-933.96638185189124</v>
      </c>
      <c r="AE68">
        <f t="shared" si="31"/>
        <v>0</v>
      </c>
      <c r="AF68">
        <f t="shared" si="24"/>
        <v>0</v>
      </c>
      <c r="AG68">
        <f t="shared" si="24"/>
        <v>-3.2703956940360481E-17</v>
      </c>
      <c r="AH68">
        <f t="shared" si="32"/>
        <v>-2.1601123483804635E-11</v>
      </c>
      <c r="AI68">
        <f t="shared" si="33"/>
        <v>-2.1601156187761576E-11</v>
      </c>
      <c r="AJ68">
        <f t="shared" si="34"/>
        <v>-112.07596582222652</v>
      </c>
      <c r="AK68">
        <f t="shared" si="22"/>
        <v>-73.222964337188245</v>
      </c>
      <c r="AL68">
        <f t="shared" si="26"/>
        <v>-185.29893015943637</v>
      </c>
      <c r="AN68">
        <f t="shared" si="27"/>
        <v>0</v>
      </c>
      <c r="AO68">
        <f t="shared" si="27"/>
        <v>0</v>
      </c>
      <c r="AP68">
        <f t="shared" si="27"/>
        <v>-5.2883862888307952E-20</v>
      </c>
      <c r="AQ68">
        <f t="shared" si="27"/>
        <v>-3.4930050043612301E-14</v>
      </c>
      <c r="AR68">
        <f t="shared" si="27"/>
        <v>-3.4930102927475186E-14</v>
      </c>
      <c r="AS68">
        <f t="shared" si="27"/>
        <v>-0.18123219830633697</v>
      </c>
      <c r="AT68">
        <f t="shared" si="27"/>
        <v>-0.11840503622680722</v>
      </c>
      <c r="AU68">
        <f t="shared" si="23"/>
        <v>-0.29963723453317914</v>
      </c>
      <c r="AW68">
        <v>65</v>
      </c>
      <c r="AX68">
        <f>IF(Z68&gt;0, (R68*SUMPRODUCT(K68:$K$98, X68:$X$98)-K68*$AZ$3)/Z68, 0)</f>
        <v>-7.1395518251437353E+20</v>
      </c>
    </row>
    <row r="69" spans="5:50" x14ac:dyDescent="0.25">
      <c r="E69">
        <v>2069</v>
      </c>
      <c r="F69" s="5">
        <v>3.5571999999999999E-2</v>
      </c>
      <c r="G69" s="5">
        <v>7.0000000000000007E-2</v>
      </c>
      <c r="H69" s="5">
        <f t="shared" si="35"/>
        <v>0.12000000000000001</v>
      </c>
      <c r="I69" s="5">
        <f t="shared" si="36"/>
        <v>1.1200000000000001</v>
      </c>
      <c r="J69">
        <f t="shared" si="37"/>
        <v>0.89285714285714279</v>
      </c>
      <c r="K69">
        <f t="shared" ref="K69" si="45">K68*J69</f>
        <v>1.4437927131512138E-3</v>
      </c>
      <c r="L69" s="2">
        <v>66</v>
      </c>
      <c r="M69" s="6">
        <v>1</v>
      </c>
      <c r="Q69" s="4">
        <f t="shared" ref="Q69" si="46">$C$8</f>
        <v>25</v>
      </c>
      <c r="R69">
        <f t="shared" si="28"/>
        <v>2000000</v>
      </c>
      <c r="S69">
        <f t="shared" si="29"/>
        <v>0</v>
      </c>
      <c r="U69">
        <f t="shared" si="38"/>
        <v>1</v>
      </c>
      <c r="V69">
        <f t="shared" si="39"/>
        <v>0.01</v>
      </c>
      <c r="W69">
        <f t="shared" si="40"/>
        <v>1.3081582776144193E-18</v>
      </c>
      <c r="X69">
        <f t="shared" si="41"/>
        <v>1.3081582776144193E-18</v>
      </c>
      <c r="Y69">
        <f t="shared" si="42"/>
        <v>1.3081582776144193E-20</v>
      </c>
      <c r="Z69">
        <f t="shared" si="43"/>
        <v>0</v>
      </c>
      <c r="AB69">
        <f t="shared" si="44"/>
        <v>-933.96638185189124</v>
      </c>
      <c r="AC69">
        <f t="shared" si="30"/>
        <v>0</v>
      </c>
      <c r="AE69">
        <f t="shared" si="31"/>
        <v>0</v>
      </c>
      <c r="AF69">
        <f t="shared" si="24"/>
        <v>0</v>
      </c>
      <c r="AG69">
        <f t="shared" si="24"/>
        <v>0</v>
      </c>
      <c r="AH69">
        <f t="shared" si="32"/>
        <v>-2.6163165552288384E-12</v>
      </c>
      <c r="AI69">
        <f t="shared" si="33"/>
        <v>-2.6163165552288384E-12</v>
      </c>
      <c r="AJ69">
        <f t="shared" si="34"/>
        <v>-933.96638185189124</v>
      </c>
      <c r="AK69">
        <f t="shared" si="22"/>
        <v>-65.377646729632389</v>
      </c>
      <c r="AL69">
        <f t="shared" si="26"/>
        <v>-999.34402858152623</v>
      </c>
      <c r="AN69">
        <f t="shared" si="27"/>
        <v>0</v>
      </c>
      <c r="AO69">
        <f t="shared" si="27"/>
        <v>0</v>
      </c>
      <c r="AP69">
        <f t="shared" si="27"/>
        <v>0</v>
      </c>
      <c r="AQ69">
        <f t="shared" si="27"/>
        <v>-3.7774187777362824E-15</v>
      </c>
      <c r="AR69">
        <f t="shared" si="27"/>
        <v>-3.7774187777362824E-15</v>
      </c>
      <c r="AS69">
        <f t="shared" si="27"/>
        <v>-1.3484538564459647</v>
      </c>
      <c r="AT69">
        <f t="shared" si="27"/>
        <v>-9.4391769951217522E-2</v>
      </c>
      <c r="AU69">
        <f t="shared" si="23"/>
        <v>-1.4428456263971858</v>
      </c>
      <c r="AW69">
        <v>66</v>
      </c>
      <c r="AX69">
        <f>IF(Z69&gt;0, (R69*SUMPRODUCT(K69:$K$98, X69:$X$98)-K69*$AZ$3)/Z69, 0)</f>
        <v>0</v>
      </c>
    </row>
    <row r="70" spans="5:50" x14ac:dyDescent="0.25">
      <c r="F70" s="5"/>
      <c r="G70" s="5"/>
      <c r="H70" s="5"/>
      <c r="I70" s="5"/>
      <c r="M70" s="6"/>
      <c r="Q70" s="4"/>
      <c r="AX70">
        <f>IF(Z70&gt;0, (R70*SUMPRODUCT(K70:$K$98, X70:$X$98)-K70*$AZ$3)/Z70, 0)</f>
        <v>0</v>
      </c>
    </row>
    <row r="71" spans="5:50" x14ac:dyDescent="0.25">
      <c r="F71" s="5"/>
      <c r="G71" s="5"/>
      <c r="H71" s="5"/>
      <c r="I71" s="5"/>
      <c r="M71" s="6"/>
      <c r="Q71" s="4"/>
      <c r="AN71" s="8">
        <f t="shared" ref="AN71:AU71" si="47">SUM(AN3:AN69)</f>
        <v>1213642.9851697616</v>
      </c>
      <c r="AO71" s="8">
        <f t="shared" si="47"/>
        <v>-121364.29851697617</v>
      </c>
      <c r="AP71" s="8">
        <f t="shared" si="47"/>
        <v>-381.02265911640683</v>
      </c>
      <c r="AQ71" s="8">
        <f t="shared" si="47"/>
        <v>-577574.98540413054</v>
      </c>
      <c r="AR71" s="8">
        <f t="shared" si="47"/>
        <v>514322.67858953809</v>
      </c>
      <c r="AS71" s="8">
        <f t="shared" si="47"/>
        <v>-30720.652145740529</v>
      </c>
      <c r="AT71" s="8">
        <f t="shared" si="47"/>
        <v>4290.3693991364507</v>
      </c>
      <c r="AU71" s="8">
        <f t="shared" si="47"/>
        <v>487892.39584293414</v>
      </c>
      <c r="AX71">
        <f>IF(Z71&gt;0, (R71*SUMPRODUCT(K71:$K$98, X71:$X$98)-K71*$AZ$3)/Z71, 0)</f>
        <v>0</v>
      </c>
    </row>
    <row r="72" spans="5:50" x14ac:dyDescent="0.25">
      <c r="F72" s="5"/>
      <c r="G72" s="5"/>
      <c r="H72" s="5"/>
      <c r="I72" s="5"/>
      <c r="M72" s="6"/>
      <c r="Q72" s="4"/>
      <c r="AX72">
        <f>IF(Z72&gt;0, (R72*SUMPRODUCT(K72:$K$98, X72:$X$98)-K72*$AZ$3)/Z72, 0)</f>
        <v>0</v>
      </c>
    </row>
    <row r="73" spans="5:50" x14ac:dyDescent="0.25">
      <c r="F73" s="5"/>
      <c r="G73" s="5"/>
      <c r="H73" s="5"/>
      <c r="I73" s="5"/>
      <c r="M73" s="6"/>
      <c r="Q73" s="4"/>
      <c r="AX73">
        <f>IF(Z73&gt;0, (R73*SUMPRODUCT(K73:$K$98, X73:$X$98)-K73*$AZ$3)/Z73, 0)</f>
        <v>0</v>
      </c>
    </row>
    <row r="74" spans="5:50" x14ac:dyDescent="0.25">
      <c r="F74" s="5"/>
      <c r="G74" s="5"/>
      <c r="H74" s="5"/>
      <c r="I74" s="5"/>
      <c r="M74" s="6"/>
      <c r="Q74" s="4"/>
      <c r="AX74">
        <f>IF(Z74&gt;0, (R74*SUMPRODUCT(K74:$K$98, X74:$X$98)-K74*$AZ$3)/Z74, 0)</f>
        <v>0</v>
      </c>
    </row>
    <row r="75" spans="5:50" x14ac:dyDescent="0.25">
      <c r="F75" s="5"/>
      <c r="G75" s="5"/>
      <c r="H75" s="5"/>
      <c r="I75" s="5"/>
      <c r="M75" s="6"/>
      <c r="Q75" s="4"/>
      <c r="AX75">
        <f>IF(Z75&gt;0, (R75*SUMPRODUCT(K75:$K$98, X75:$X$98)-K75*$AZ$3)/Z75, 0)</f>
        <v>0</v>
      </c>
    </row>
    <row r="76" spans="5:50" x14ac:dyDescent="0.25">
      <c r="F76" s="5"/>
      <c r="G76" s="5"/>
      <c r="H76" s="5"/>
      <c r="I76" s="5"/>
      <c r="M76" s="6"/>
      <c r="Q76" s="4"/>
      <c r="AX76">
        <f>IF(Z76&gt;0, (R76*SUMPRODUCT(K76:$K$98, X76:$X$98)-K76*$AZ$3)/Z76, 0)</f>
        <v>0</v>
      </c>
    </row>
    <row r="77" spans="5:50" x14ac:dyDescent="0.25">
      <c r="F77" s="5"/>
      <c r="G77" s="5"/>
      <c r="H77" s="5"/>
      <c r="I77" s="5"/>
      <c r="M77" s="6"/>
      <c r="Q77" s="4"/>
      <c r="AX77">
        <f>IF(Z77&gt;0, (R77*SUMPRODUCT(K77:$K$98, X77:$X$98)-K77*$AZ$3)/Z77, 0)</f>
        <v>0</v>
      </c>
    </row>
    <row r="78" spans="5:50" x14ac:dyDescent="0.25">
      <c r="F78" s="5"/>
      <c r="G78" s="5"/>
      <c r="H78" s="5"/>
      <c r="I78" s="5"/>
      <c r="M78" s="6"/>
      <c r="Q78" s="4"/>
      <c r="AX78">
        <f>IF(Z78&gt;0, (R78*SUMPRODUCT(K78:$K$98, X78:$X$98)-K78*$AZ$3)/Z78, 0)</f>
        <v>0</v>
      </c>
    </row>
    <row r="79" spans="5:50" x14ac:dyDescent="0.25">
      <c r="F79" s="5"/>
      <c r="G79" s="5"/>
      <c r="H79" s="5"/>
      <c r="I79" s="5"/>
      <c r="M79" s="6"/>
      <c r="Q79" s="4"/>
      <c r="AX79">
        <f>IF(Z79&gt;0, (R79*SUMPRODUCT(K79:$K$98, X79:$X$98)-K79*$AZ$3)/Z79, 0)</f>
        <v>0</v>
      </c>
    </row>
    <row r="80" spans="5:50" x14ac:dyDescent="0.25">
      <c r="F80" s="5"/>
      <c r="G80" s="5"/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/>
      <c r="G81" s="5"/>
      <c r="H81" s="5"/>
      <c r="I81" s="5"/>
      <c r="M81" s="6"/>
      <c r="Q81" s="4"/>
      <c r="AX81">
        <f>IF(Z81&gt;0, (R81*SUMPRODUCT(K81:$K$98, X81:$X$98)-K81*$AZ$3)/Z81, 0)</f>
        <v>0</v>
      </c>
    </row>
    <row r="82" spans="2:50" x14ac:dyDescent="0.25">
      <c r="F82" s="5"/>
      <c r="G82" s="5"/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/>
      <c r="G83" s="5"/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/>
      <c r="G84" s="5"/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/>
      <c r="G85" s="5"/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/>
      <c r="G86" s="5"/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/>
      <c r="G87" s="5"/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/>
      <c r="G88" s="5"/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/>
      <c r="G89" s="5"/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/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/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/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/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/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/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/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/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/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71:AU71">
    <cfRule type="cellIs" dxfId="0" priority="1" operator="lessThan">
      <formula>0</formula>
    </cfRule>
  </conditionalFormatting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7E38E1-BE23-40AE-A7D6-24CEA3637741}">
  <dimension ref="A1:K49"/>
  <sheetViews>
    <sheetView tabSelected="1" workbookViewId="0">
      <selection activeCell="P11" sqref="P11"/>
    </sheetView>
  </sheetViews>
  <sheetFormatPr defaultRowHeight="15" x14ac:dyDescent="0.25"/>
  <cols>
    <col min="6" max="6" width="9.28515625" bestFit="1" customWidth="1"/>
  </cols>
  <sheetData>
    <row r="1" spans="1:11" x14ac:dyDescent="0.25">
      <c r="A1" t="s">
        <v>49</v>
      </c>
      <c r="B1" t="s">
        <v>16</v>
      </c>
      <c r="C1" t="s">
        <v>50</v>
      </c>
      <c r="D1" t="s">
        <v>36</v>
      </c>
      <c r="E1" t="s">
        <v>51</v>
      </c>
      <c r="F1" t="s">
        <v>33</v>
      </c>
      <c r="G1" t="s">
        <v>15</v>
      </c>
      <c r="H1" t="s">
        <v>5</v>
      </c>
      <c r="I1" t="s">
        <v>52</v>
      </c>
      <c r="J1" t="s">
        <v>12</v>
      </c>
      <c r="K1" t="s">
        <v>60</v>
      </c>
    </row>
    <row r="2" spans="1:11" x14ac:dyDescent="0.25">
      <c r="A2" t="s">
        <v>53</v>
      </c>
      <c r="B2">
        <v>50000</v>
      </c>
      <c r="C2">
        <v>26</v>
      </c>
      <c r="D2">
        <f>'T.26.04.A'!$C$3</f>
        <v>133.01204475748273</v>
      </c>
      <c r="E2">
        <v>0.4</v>
      </c>
      <c r="F2">
        <f>'T.26.04.A (2)'!$C$11</f>
        <v>-1450.4925618914185</v>
      </c>
      <c r="G2">
        <v>2</v>
      </c>
      <c r="H2">
        <v>2004</v>
      </c>
      <c r="I2" t="b">
        <v>1</v>
      </c>
      <c r="J2">
        <v>7</v>
      </c>
      <c r="K2">
        <v>1</v>
      </c>
    </row>
    <row r="3" spans="1:11" x14ac:dyDescent="0.25">
      <c r="A3" t="s">
        <v>53</v>
      </c>
      <c r="B3">
        <v>50000</v>
      </c>
      <c r="C3">
        <v>35</v>
      </c>
      <c r="D3">
        <f>'T.35.04.A'!$C$3</f>
        <v>223.34954495480414</v>
      </c>
      <c r="E3">
        <f>$E$2</f>
        <v>0.4</v>
      </c>
      <c r="F3">
        <f>'T.35.04.A (2)'!$C$11</f>
        <v>-372.63216021801838</v>
      </c>
      <c r="G3">
        <f>$G$2</f>
        <v>2</v>
      </c>
      <c r="H3">
        <f>$H$2</f>
        <v>2004</v>
      </c>
      <c r="I3" t="b">
        <f>$I$2</f>
        <v>1</v>
      </c>
      <c r="J3">
        <f>$J$2</f>
        <v>7</v>
      </c>
      <c r="K3">
        <v>1</v>
      </c>
    </row>
    <row r="4" spans="1:11" x14ac:dyDescent="0.25">
      <c r="A4" t="s">
        <v>53</v>
      </c>
      <c r="B4">
        <v>50000</v>
      </c>
      <c r="C4">
        <v>45</v>
      </c>
      <c r="D4">
        <f>'T.45.04.A'!$C$3</f>
        <v>884.5927174569108</v>
      </c>
      <c r="E4">
        <f t="shared" ref="E4:E49" si="0">$E$2</f>
        <v>0.4</v>
      </c>
      <c r="F4">
        <f>'T.45.04.A (2)'!$C$11</f>
        <v>4545.1712702661598</v>
      </c>
      <c r="G4">
        <f t="shared" ref="G4:G49" si="1">$G$2</f>
        <v>2</v>
      </c>
      <c r="H4">
        <f t="shared" ref="H4:H49" si="2">$H$2</f>
        <v>2004</v>
      </c>
      <c r="I4" t="b">
        <f t="shared" ref="I4:I49" si="3">$I$2</f>
        <v>1</v>
      </c>
      <c r="J4">
        <f t="shared" ref="J4:J49" si="4">$J$2</f>
        <v>7</v>
      </c>
      <c r="K4">
        <v>1</v>
      </c>
    </row>
    <row r="5" spans="1:11" x14ac:dyDescent="0.25">
      <c r="A5" t="s">
        <v>53</v>
      </c>
      <c r="B5">
        <v>50000</v>
      </c>
      <c r="C5">
        <v>55</v>
      </c>
      <c r="D5">
        <f>'T.55.04.A'!$C$3</f>
        <v>2998.8363397709682</v>
      </c>
      <c r="E5">
        <f t="shared" si="0"/>
        <v>0.4</v>
      </c>
      <c r="F5">
        <f>'T.55.04.A (2)'!$C$11</f>
        <v>17041.615772806777</v>
      </c>
      <c r="G5">
        <f t="shared" si="1"/>
        <v>2</v>
      </c>
      <c r="H5">
        <f t="shared" si="2"/>
        <v>2004</v>
      </c>
      <c r="I5" t="b">
        <f t="shared" si="3"/>
        <v>1</v>
      </c>
      <c r="J5">
        <f t="shared" si="4"/>
        <v>7</v>
      </c>
      <c r="K5">
        <v>1</v>
      </c>
    </row>
    <row r="6" spans="1:11" x14ac:dyDescent="0.25">
      <c r="A6" t="s">
        <v>53</v>
      </c>
      <c r="B6">
        <v>100000</v>
      </c>
      <c r="C6">
        <v>26</v>
      </c>
      <c r="D6">
        <f>'T.26.04.B'!$C$3</f>
        <v>217.34834758357832</v>
      </c>
      <c r="E6">
        <f t="shared" si="0"/>
        <v>0.4</v>
      </c>
      <c r="F6">
        <f>'T.26.04.B (2)'!$C$11</f>
        <v>-1061.3375233614966</v>
      </c>
      <c r="G6">
        <f t="shared" si="1"/>
        <v>2</v>
      </c>
      <c r="H6">
        <f t="shared" si="2"/>
        <v>2004</v>
      </c>
      <c r="I6" t="b">
        <f t="shared" si="3"/>
        <v>1</v>
      </c>
      <c r="J6">
        <f t="shared" si="4"/>
        <v>7</v>
      </c>
      <c r="K6">
        <v>1</v>
      </c>
    </row>
    <row r="7" spans="1:11" x14ac:dyDescent="0.25">
      <c r="A7" t="s">
        <v>53</v>
      </c>
      <c r="B7">
        <v>100000</v>
      </c>
      <c r="C7">
        <v>35</v>
      </c>
      <c r="D7">
        <f>'T.35.04.B'!$C$3</f>
        <v>456.66469732496063</v>
      </c>
      <c r="E7">
        <f t="shared" si="0"/>
        <v>0.4</v>
      </c>
      <c r="F7">
        <f>'T.35.04.B (2)'!$C$11</f>
        <v>690.03324732261217</v>
      </c>
      <c r="G7">
        <f t="shared" si="1"/>
        <v>2</v>
      </c>
      <c r="H7">
        <f t="shared" si="2"/>
        <v>2004</v>
      </c>
      <c r="I7" t="b">
        <f t="shared" si="3"/>
        <v>1</v>
      </c>
      <c r="J7">
        <f t="shared" si="4"/>
        <v>7</v>
      </c>
      <c r="K7">
        <v>1</v>
      </c>
    </row>
    <row r="8" spans="1:11" x14ac:dyDescent="0.25">
      <c r="A8" t="s">
        <v>53</v>
      </c>
      <c r="B8">
        <v>100000</v>
      </c>
      <c r="C8">
        <v>45</v>
      </c>
      <c r="D8">
        <f>'T.45.04.B'!$C$3</f>
        <v>1721.1170490482814</v>
      </c>
      <c r="E8">
        <f t="shared" si="0"/>
        <v>0.4</v>
      </c>
      <c r="F8">
        <f>'T.45.04.B (2)'!$C$11</f>
        <v>10241.201117503419</v>
      </c>
      <c r="G8">
        <f t="shared" si="1"/>
        <v>2</v>
      </c>
      <c r="H8">
        <f t="shared" si="2"/>
        <v>2004</v>
      </c>
      <c r="I8" t="b">
        <f t="shared" si="3"/>
        <v>1</v>
      </c>
      <c r="J8">
        <f t="shared" si="4"/>
        <v>7</v>
      </c>
      <c r="K8">
        <v>1</v>
      </c>
    </row>
    <row r="9" spans="1:11" x14ac:dyDescent="0.25">
      <c r="A9" t="s">
        <v>53</v>
      </c>
      <c r="B9">
        <v>100000</v>
      </c>
      <c r="C9">
        <v>55</v>
      </c>
      <c r="D9">
        <f>'T.55.04.B'!$C$3</f>
        <v>5942.09425705166</v>
      </c>
      <c r="E9">
        <f t="shared" si="0"/>
        <v>0.4</v>
      </c>
      <c r="F9">
        <f>'T.55.04.B (2)'!$C$11</f>
        <v>35208.076486687511</v>
      </c>
      <c r="G9">
        <f t="shared" si="1"/>
        <v>2</v>
      </c>
      <c r="H9">
        <f t="shared" si="2"/>
        <v>2004</v>
      </c>
      <c r="I9" t="b">
        <f t="shared" si="3"/>
        <v>1</v>
      </c>
      <c r="J9">
        <f t="shared" si="4"/>
        <v>7</v>
      </c>
      <c r="K9">
        <v>1</v>
      </c>
    </row>
    <row r="10" spans="1:11" x14ac:dyDescent="0.25">
      <c r="A10" t="s">
        <v>53</v>
      </c>
      <c r="B10">
        <v>250000</v>
      </c>
      <c r="C10">
        <v>26</v>
      </c>
      <c r="D10">
        <f>'T.26.04.C'!$C$3</f>
        <v>470.72438484689189</v>
      </c>
      <c r="E10">
        <f t="shared" si="0"/>
        <v>0.4</v>
      </c>
      <c r="F10">
        <f>'T.26.04.C (2)'!$C$11</f>
        <v>-917.03143953645213</v>
      </c>
      <c r="G10">
        <f t="shared" si="1"/>
        <v>2</v>
      </c>
      <c r="H10">
        <f t="shared" si="2"/>
        <v>2004</v>
      </c>
      <c r="I10" t="b">
        <f t="shared" si="3"/>
        <v>1</v>
      </c>
      <c r="J10">
        <f t="shared" si="4"/>
        <v>7</v>
      </c>
      <c r="K10">
        <v>1</v>
      </c>
    </row>
    <row r="11" spans="1:11" x14ac:dyDescent="0.25">
      <c r="A11" t="s">
        <v>53</v>
      </c>
      <c r="B11">
        <v>250000</v>
      </c>
      <c r="C11">
        <v>35</v>
      </c>
      <c r="D11">
        <f>'T.35.04.C'!$C$3</f>
        <v>1068.7304890551952</v>
      </c>
      <c r="E11">
        <f t="shared" si="0"/>
        <v>0.4</v>
      </c>
      <c r="F11">
        <f>'T.35.04.C (2)'!$C$11</f>
        <v>3460.5910365656728</v>
      </c>
      <c r="G11">
        <f t="shared" si="1"/>
        <v>2</v>
      </c>
      <c r="H11">
        <f t="shared" si="2"/>
        <v>2004</v>
      </c>
      <c r="I11" t="b">
        <f t="shared" si="3"/>
        <v>1</v>
      </c>
      <c r="J11">
        <f t="shared" si="4"/>
        <v>7</v>
      </c>
      <c r="K11">
        <v>1</v>
      </c>
    </row>
    <row r="12" spans="1:11" x14ac:dyDescent="0.25">
      <c r="A12" t="s">
        <v>53</v>
      </c>
      <c r="B12">
        <v>250000</v>
      </c>
      <c r="C12">
        <v>45</v>
      </c>
      <c r="D12">
        <f>'T.45.04.C'!$C$3</f>
        <v>4230.6900438223929</v>
      </c>
      <c r="E12">
        <f t="shared" si="0"/>
        <v>0.4</v>
      </c>
      <c r="F12">
        <f>'T.45.04.C (2)'!$C$11</f>
        <v>27329.29065921521</v>
      </c>
      <c r="G12">
        <f t="shared" si="1"/>
        <v>2</v>
      </c>
      <c r="H12">
        <f t="shared" si="2"/>
        <v>2004</v>
      </c>
      <c r="I12" t="b">
        <f t="shared" si="3"/>
        <v>1</v>
      </c>
      <c r="J12">
        <f t="shared" si="4"/>
        <v>7</v>
      </c>
      <c r="K12">
        <v>1</v>
      </c>
    </row>
    <row r="13" spans="1:11" x14ac:dyDescent="0.25">
      <c r="A13" t="s">
        <v>53</v>
      </c>
      <c r="B13">
        <v>250000</v>
      </c>
      <c r="C13">
        <v>55</v>
      </c>
      <c r="D13">
        <f>'T.55.04.C'!$C$3</f>
        <v>14771.868008893738</v>
      </c>
      <c r="E13">
        <f t="shared" si="0"/>
        <v>0.4</v>
      </c>
      <c r="F13">
        <f>'T.55.04.C (2)'!$C$11</f>
        <v>89707.458628329769</v>
      </c>
      <c r="G13">
        <f t="shared" si="1"/>
        <v>2</v>
      </c>
      <c r="H13">
        <f t="shared" si="2"/>
        <v>2004</v>
      </c>
      <c r="I13" t="b">
        <f t="shared" si="3"/>
        <v>1</v>
      </c>
      <c r="J13">
        <f t="shared" si="4"/>
        <v>7</v>
      </c>
      <c r="K13">
        <v>1</v>
      </c>
    </row>
    <row r="14" spans="1:11" x14ac:dyDescent="0.25">
      <c r="A14" t="s">
        <v>53</v>
      </c>
      <c r="B14">
        <v>500000</v>
      </c>
      <c r="C14">
        <v>26</v>
      </c>
      <c r="D14">
        <f>'T.26.04.D'!$C$3</f>
        <v>893.01778028574802</v>
      </c>
      <c r="E14">
        <f t="shared" si="0"/>
        <v>0.4</v>
      </c>
      <c r="F14">
        <f>'T.26.04.D (2)'!$C$11</f>
        <v>-676.52129982804195</v>
      </c>
      <c r="G14">
        <f t="shared" si="1"/>
        <v>2</v>
      </c>
      <c r="H14">
        <f t="shared" si="2"/>
        <v>2004</v>
      </c>
      <c r="I14" t="b">
        <f t="shared" si="3"/>
        <v>1</v>
      </c>
      <c r="J14">
        <f t="shared" si="4"/>
        <v>7</v>
      </c>
      <c r="K14">
        <v>1</v>
      </c>
    </row>
    <row r="15" spans="1:11" x14ac:dyDescent="0.25">
      <c r="A15" t="s">
        <v>53</v>
      </c>
      <c r="B15">
        <v>500000</v>
      </c>
      <c r="C15">
        <v>35</v>
      </c>
      <c r="D15">
        <f>'T.35.04.D'!$C$3</f>
        <v>2088.8401419389193</v>
      </c>
      <c r="E15">
        <f t="shared" si="0"/>
        <v>0.4</v>
      </c>
      <c r="F15">
        <f>'T.35.04.D (2)'!$C$11</f>
        <v>8078.187351970766</v>
      </c>
      <c r="G15">
        <f t="shared" si="1"/>
        <v>2</v>
      </c>
      <c r="H15">
        <f t="shared" si="2"/>
        <v>2004</v>
      </c>
      <c r="I15" t="b">
        <f t="shared" si="3"/>
        <v>1</v>
      </c>
      <c r="J15">
        <f t="shared" si="4"/>
        <v>7</v>
      </c>
      <c r="K15">
        <v>1</v>
      </c>
    </row>
    <row r="16" spans="1:11" x14ac:dyDescent="0.25">
      <c r="A16" t="s">
        <v>53</v>
      </c>
      <c r="B16">
        <v>500000</v>
      </c>
      <c r="C16">
        <v>45</v>
      </c>
      <c r="D16">
        <f>'T.45.04.D'!$C$3</f>
        <v>8413.3117017792465</v>
      </c>
      <c r="E16">
        <f t="shared" si="0"/>
        <v>0.4</v>
      </c>
      <c r="F16">
        <f>'T.45.04.D (2)'!$C$11</f>
        <v>55809.43989540152</v>
      </c>
      <c r="G16">
        <f t="shared" si="1"/>
        <v>2</v>
      </c>
      <c r="H16">
        <f t="shared" si="2"/>
        <v>2004</v>
      </c>
      <c r="I16" t="b">
        <f t="shared" si="3"/>
        <v>1</v>
      </c>
      <c r="J16">
        <f t="shared" si="4"/>
        <v>7</v>
      </c>
      <c r="K16">
        <v>1</v>
      </c>
    </row>
    <row r="17" spans="1:11" x14ac:dyDescent="0.25">
      <c r="A17" t="s">
        <v>53</v>
      </c>
      <c r="B17">
        <v>500000</v>
      </c>
      <c r="C17">
        <v>55</v>
      </c>
      <c r="D17">
        <f>'T.55.04.D'!$C$3</f>
        <v>29488.157595297198</v>
      </c>
      <c r="E17">
        <f t="shared" si="0"/>
        <v>0.4</v>
      </c>
      <c r="F17">
        <f>'T.55.04.D (2)'!$C$11</f>
        <v>180539.76219773351</v>
      </c>
      <c r="G17">
        <f t="shared" si="1"/>
        <v>2</v>
      </c>
      <c r="H17">
        <f t="shared" si="2"/>
        <v>2004</v>
      </c>
      <c r="I17" t="b">
        <f t="shared" si="3"/>
        <v>1</v>
      </c>
      <c r="J17">
        <f t="shared" si="4"/>
        <v>7</v>
      </c>
      <c r="K17">
        <v>1</v>
      </c>
    </row>
    <row r="18" spans="1:11" x14ac:dyDescent="0.25">
      <c r="A18" t="s">
        <v>53</v>
      </c>
      <c r="B18">
        <v>1000000</v>
      </c>
      <c r="C18">
        <v>26</v>
      </c>
      <c r="D18">
        <f>'T.26.04.E'!$C$3</f>
        <v>1737.6045711634602</v>
      </c>
      <c r="E18">
        <f t="shared" si="0"/>
        <v>0.4</v>
      </c>
      <c r="F18">
        <f>'T.26.04.E (2)'!$C$11</f>
        <v>-195.50102041122415</v>
      </c>
      <c r="G18">
        <f t="shared" si="1"/>
        <v>2</v>
      </c>
      <c r="H18">
        <f t="shared" si="2"/>
        <v>2004</v>
      </c>
      <c r="I18" t="b">
        <f t="shared" si="3"/>
        <v>1</v>
      </c>
      <c r="J18">
        <f t="shared" si="4"/>
        <v>7</v>
      </c>
      <c r="K18">
        <v>1</v>
      </c>
    </row>
    <row r="19" spans="1:11" x14ac:dyDescent="0.25">
      <c r="A19" t="s">
        <v>53</v>
      </c>
      <c r="B19">
        <v>1000000</v>
      </c>
      <c r="C19">
        <v>35</v>
      </c>
      <c r="D19">
        <f>'T.35.04.E'!$C$3</f>
        <v>4129.0594477063678</v>
      </c>
      <c r="E19">
        <f t="shared" si="0"/>
        <v>0.4</v>
      </c>
      <c r="F19">
        <f>'T.35.04.E (2)'!$C$11</f>
        <v>17313.379982780971</v>
      </c>
      <c r="G19">
        <f t="shared" si="1"/>
        <v>2</v>
      </c>
      <c r="H19">
        <f t="shared" si="2"/>
        <v>2004</v>
      </c>
      <c r="I19" t="b">
        <f t="shared" si="3"/>
        <v>1</v>
      </c>
      <c r="J19">
        <f t="shared" si="4"/>
        <v>7</v>
      </c>
      <c r="K19">
        <v>1</v>
      </c>
    </row>
    <row r="20" spans="1:11" x14ac:dyDescent="0.25">
      <c r="A20" t="s">
        <v>53</v>
      </c>
      <c r="B20">
        <v>1000000</v>
      </c>
      <c r="C20">
        <v>45</v>
      </c>
      <c r="D20">
        <f>'T.45.04.E'!$C$3</f>
        <v>16778.555017692954</v>
      </c>
      <c r="E20">
        <f t="shared" si="0"/>
        <v>0.4</v>
      </c>
      <c r="F20">
        <f>'T.45.04.E (2)'!$C$11</f>
        <v>112769.7383677742</v>
      </c>
      <c r="G20">
        <f t="shared" si="1"/>
        <v>2</v>
      </c>
      <c r="H20">
        <f t="shared" si="2"/>
        <v>2004</v>
      </c>
      <c r="I20" t="b">
        <f t="shared" si="3"/>
        <v>1</v>
      </c>
      <c r="J20">
        <f t="shared" si="4"/>
        <v>7</v>
      </c>
      <c r="K20">
        <v>1</v>
      </c>
    </row>
    <row r="21" spans="1:11" x14ac:dyDescent="0.25">
      <c r="A21" t="s">
        <v>53</v>
      </c>
      <c r="B21">
        <v>1000000</v>
      </c>
      <c r="C21">
        <v>55</v>
      </c>
      <c r="D21">
        <f>'T.55.04.E'!$C$3</f>
        <v>58920.736768104121</v>
      </c>
      <c r="E21">
        <f t="shared" si="0"/>
        <v>0.4</v>
      </c>
      <c r="F21">
        <f>'T.55.04.E (2)'!$C$11</f>
        <v>362204.36933654087</v>
      </c>
      <c r="G21">
        <f t="shared" si="1"/>
        <v>2</v>
      </c>
      <c r="H21">
        <f t="shared" si="2"/>
        <v>2004</v>
      </c>
      <c r="I21" t="b">
        <f t="shared" si="3"/>
        <v>1</v>
      </c>
      <c r="J21">
        <f t="shared" si="4"/>
        <v>7</v>
      </c>
      <c r="K21">
        <v>1</v>
      </c>
    </row>
    <row r="22" spans="1:11" x14ac:dyDescent="0.25">
      <c r="A22" t="s">
        <v>53</v>
      </c>
      <c r="B22">
        <v>2000000</v>
      </c>
      <c r="C22">
        <v>26</v>
      </c>
      <c r="D22">
        <f>'T.26.04.F'!$C$3</f>
        <v>3426.7781529188842</v>
      </c>
      <c r="E22">
        <f t="shared" si="0"/>
        <v>0.4</v>
      </c>
      <c r="F22">
        <f>'T.26.04.F (2)'!$C$11</f>
        <v>766.53953842241015</v>
      </c>
      <c r="G22">
        <f t="shared" si="1"/>
        <v>2</v>
      </c>
      <c r="H22">
        <f t="shared" si="2"/>
        <v>2004</v>
      </c>
      <c r="I22" t="b">
        <f t="shared" si="3"/>
        <v>1</v>
      </c>
      <c r="J22">
        <f t="shared" si="4"/>
        <v>7</v>
      </c>
      <c r="K22">
        <v>1</v>
      </c>
    </row>
    <row r="23" spans="1:11" x14ac:dyDescent="0.25">
      <c r="A23" t="s">
        <v>53</v>
      </c>
      <c r="B23">
        <v>2000000</v>
      </c>
      <c r="C23">
        <v>35</v>
      </c>
      <c r="D23">
        <f>'T.35.04.F'!$C$3</f>
        <v>8209.4980592412667</v>
      </c>
      <c r="E23">
        <f t="shared" si="0"/>
        <v>0.4</v>
      </c>
      <c r="F23">
        <f>'T.35.04.F (2)'!$C$11</f>
        <v>35783.765244401387</v>
      </c>
      <c r="G23">
        <f t="shared" si="1"/>
        <v>2</v>
      </c>
      <c r="H23">
        <f t="shared" si="2"/>
        <v>2004</v>
      </c>
      <c r="I23" t="b">
        <f t="shared" si="3"/>
        <v>1</v>
      </c>
      <c r="J23">
        <f t="shared" si="4"/>
        <v>7</v>
      </c>
      <c r="K23">
        <v>1</v>
      </c>
    </row>
    <row r="24" spans="1:11" x14ac:dyDescent="0.25">
      <c r="A24" t="s">
        <v>53</v>
      </c>
      <c r="B24">
        <v>2000000</v>
      </c>
      <c r="C24">
        <v>45</v>
      </c>
      <c r="D24">
        <f>'T.45.04.F'!$C$3</f>
        <v>33509.041649520361</v>
      </c>
      <c r="E24">
        <f t="shared" si="0"/>
        <v>0.4</v>
      </c>
      <c r="F24">
        <f>'T.45.04.F (2)'!$C$11</f>
        <v>226690.3353125194</v>
      </c>
      <c r="G24">
        <f t="shared" si="1"/>
        <v>2</v>
      </c>
      <c r="H24">
        <f t="shared" si="2"/>
        <v>2004</v>
      </c>
      <c r="I24" t="b">
        <f t="shared" si="3"/>
        <v>1</v>
      </c>
      <c r="J24">
        <f t="shared" si="4"/>
        <v>7</v>
      </c>
      <c r="K24">
        <v>1</v>
      </c>
    </row>
    <row r="25" spans="1:11" x14ac:dyDescent="0.25">
      <c r="A25" t="s">
        <v>53</v>
      </c>
      <c r="B25">
        <v>2000000</v>
      </c>
      <c r="C25">
        <v>55</v>
      </c>
      <c r="D25">
        <f>'T.55.04.F'!$C$3</f>
        <v>117785.895113718</v>
      </c>
      <c r="E25">
        <f t="shared" si="0"/>
        <v>0.4</v>
      </c>
      <c r="F25">
        <f>'T.55.04.F (2)'!$C$11</f>
        <v>725533.583614156</v>
      </c>
      <c r="G25">
        <f t="shared" si="1"/>
        <v>2</v>
      </c>
      <c r="H25">
        <f t="shared" si="2"/>
        <v>2004</v>
      </c>
      <c r="I25" t="b">
        <f t="shared" si="3"/>
        <v>1</v>
      </c>
      <c r="J25">
        <f t="shared" si="4"/>
        <v>7</v>
      </c>
      <c r="K25">
        <v>1</v>
      </c>
    </row>
    <row r="26" spans="1:11" x14ac:dyDescent="0.25">
      <c r="A26" t="s">
        <v>54</v>
      </c>
      <c r="B26">
        <v>50000</v>
      </c>
      <c r="C26">
        <v>26</v>
      </c>
      <c r="D26">
        <f>'S.26.04.A'!$C$3</f>
        <v>2872.3980615866908</v>
      </c>
      <c r="E26">
        <f t="shared" si="0"/>
        <v>0.4</v>
      </c>
      <c r="F26" s="16">
        <f>'S.26.04.A (2)'!$C$11</f>
        <v>-73.553073933458833</v>
      </c>
      <c r="G26">
        <f t="shared" si="1"/>
        <v>2</v>
      </c>
      <c r="H26">
        <f t="shared" si="2"/>
        <v>2004</v>
      </c>
      <c r="I26" t="b">
        <f t="shared" si="3"/>
        <v>1</v>
      </c>
      <c r="J26">
        <f t="shared" si="4"/>
        <v>7</v>
      </c>
      <c r="K26">
        <v>1</v>
      </c>
    </row>
    <row r="27" spans="1:11" x14ac:dyDescent="0.25">
      <c r="A27" t="s">
        <v>54</v>
      </c>
      <c r="B27">
        <v>50000</v>
      </c>
      <c r="C27">
        <v>35</v>
      </c>
      <c r="D27">
        <f>'S.35.04.A'!$C$3</f>
        <v>5751.7492369528773</v>
      </c>
      <c r="E27">
        <f t="shared" si="0"/>
        <v>0.4</v>
      </c>
      <c r="F27" s="16">
        <f>'S.35.04.A (2)'!$C$11</f>
        <v>3219.7290826012295</v>
      </c>
      <c r="G27">
        <f t="shared" si="1"/>
        <v>2</v>
      </c>
      <c r="H27">
        <f t="shared" si="2"/>
        <v>2004</v>
      </c>
      <c r="I27" t="b">
        <f t="shared" si="3"/>
        <v>1</v>
      </c>
      <c r="J27">
        <f t="shared" si="4"/>
        <v>7</v>
      </c>
      <c r="K27">
        <v>1</v>
      </c>
    </row>
    <row r="28" spans="1:11" x14ac:dyDescent="0.25">
      <c r="A28" t="s">
        <v>54</v>
      </c>
      <c r="B28">
        <v>50000</v>
      </c>
      <c r="C28">
        <v>45</v>
      </c>
      <c r="D28">
        <f>'S.45.04.A'!$C$3</f>
        <v>12618.760876954058</v>
      </c>
      <c r="E28">
        <f t="shared" si="0"/>
        <v>0.4</v>
      </c>
      <c r="F28" s="16">
        <f>'S.45.04.A (2)'!$C$11</f>
        <v>7595.1863756924586</v>
      </c>
      <c r="G28">
        <f t="shared" si="1"/>
        <v>2</v>
      </c>
      <c r="H28">
        <f t="shared" si="2"/>
        <v>2004</v>
      </c>
      <c r="I28" t="b">
        <f t="shared" si="3"/>
        <v>1</v>
      </c>
      <c r="J28">
        <f t="shared" si="4"/>
        <v>7</v>
      </c>
      <c r="K28">
        <v>1</v>
      </c>
    </row>
    <row r="29" spans="1:11" x14ac:dyDescent="0.25">
      <c r="A29" t="s">
        <v>54</v>
      </c>
      <c r="B29">
        <v>50000</v>
      </c>
      <c r="C29">
        <v>55</v>
      </c>
      <c r="D29">
        <f>'S.55.04.A'!$C$3</f>
        <v>22050.891408828662</v>
      </c>
      <c r="E29">
        <f t="shared" si="0"/>
        <v>0.4</v>
      </c>
      <c r="F29" s="16">
        <f>'S.55.04.A (2)'!$C$11</f>
        <v>12302.968812239333</v>
      </c>
      <c r="G29">
        <f t="shared" si="1"/>
        <v>2</v>
      </c>
      <c r="H29">
        <f t="shared" si="2"/>
        <v>2004</v>
      </c>
      <c r="I29" t="b">
        <f t="shared" si="3"/>
        <v>1</v>
      </c>
      <c r="J29">
        <f t="shared" si="4"/>
        <v>7</v>
      </c>
      <c r="K29">
        <v>1</v>
      </c>
    </row>
    <row r="30" spans="1:11" x14ac:dyDescent="0.25">
      <c r="A30" t="s">
        <v>54</v>
      </c>
      <c r="B30">
        <v>100000</v>
      </c>
      <c r="C30">
        <v>26</v>
      </c>
      <c r="D30">
        <f>'S.26.04.B'!$C$3</f>
        <v>5245.6062336377227</v>
      </c>
      <c r="E30">
        <f t="shared" si="0"/>
        <v>0.4</v>
      </c>
      <c r="F30" s="17">
        <f>'S.26.04.B (2)'!$C$11</f>
        <v>2318.1006358386094</v>
      </c>
      <c r="G30">
        <f t="shared" si="1"/>
        <v>2</v>
      </c>
      <c r="H30">
        <f t="shared" si="2"/>
        <v>2004</v>
      </c>
      <c r="I30" t="b">
        <f t="shared" si="3"/>
        <v>1</v>
      </c>
      <c r="J30">
        <f t="shared" si="4"/>
        <v>7</v>
      </c>
      <c r="K30">
        <v>1</v>
      </c>
    </row>
    <row r="31" spans="1:11" x14ac:dyDescent="0.25">
      <c r="A31" t="s">
        <v>54</v>
      </c>
      <c r="B31">
        <v>100000</v>
      </c>
      <c r="C31">
        <v>35</v>
      </c>
      <c r="D31">
        <f>'S.35.04.B'!$C$3</f>
        <v>11015.419727076203</v>
      </c>
      <c r="E31">
        <f t="shared" si="0"/>
        <v>0.4</v>
      </c>
      <c r="F31" s="17">
        <f>'S.35.04.B (2)'!$C$11</f>
        <v>6267.4815274324437</v>
      </c>
      <c r="G31">
        <f t="shared" si="1"/>
        <v>2</v>
      </c>
      <c r="H31">
        <f t="shared" si="2"/>
        <v>2004</v>
      </c>
      <c r="I31" t="b">
        <f t="shared" si="3"/>
        <v>1</v>
      </c>
      <c r="J31">
        <f t="shared" si="4"/>
        <v>7</v>
      </c>
      <c r="K31">
        <v>1</v>
      </c>
    </row>
    <row r="32" spans="1:11" x14ac:dyDescent="0.25">
      <c r="A32" t="s">
        <v>54</v>
      </c>
      <c r="B32">
        <v>100000</v>
      </c>
      <c r="C32">
        <v>45</v>
      </c>
      <c r="D32">
        <f>'S.45.04.B'!$C$3</f>
        <v>24782.42489801643</v>
      </c>
      <c r="E32">
        <f t="shared" si="0"/>
        <v>0.4</v>
      </c>
      <c r="F32" s="17">
        <f>'S.45.04.B (2)'!$C$11</f>
        <v>15040.714146222052</v>
      </c>
      <c r="G32">
        <f t="shared" si="1"/>
        <v>2</v>
      </c>
      <c r="H32">
        <f t="shared" si="2"/>
        <v>2004</v>
      </c>
      <c r="I32" t="b">
        <f t="shared" si="3"/>
        <v>1</v>
      </c>
      <c r="J32">
        <f t="shared" si="4"/>
        <v>7</v>
      </c>
      <c r="K32">
        <v>1</v>
      </c>
    </row>
    <row r="33" spans="1:11" x14ac:dyDescent="0.25">
      <c r="A33" t="s">
        <v>54</v>
      </c>
      <c r="B33">
        <v>100000</v>
      </c>
      <c r="C33">
        <v>55</v>
      </c>
      <c r="D33">
        <f>'S.55.04.B'!$C$3</f>
        <v>43713.377438085081</v>
      </c>
      <c r="E33">
        <f t="shared" si="0"/>
        <v>0.4</v>
      </c>
      <c r="F33" s="17">
        <f>'S.55.04.B (2)'!$C$11</f>
        <v>24497.569505334013</v>
      </c>
      <c r="G33">
        <f t="shared" si="1"/>
        <v>2</v>
      </c>
      <c r="H33">
        <f t="shared" si="2"/>
        <v>2004</v>
      </c>
      <c r="I33" t="b">
        <f t="shared" si="3"/>
        <v>1</v>
      </c>
      <c r="J33">
        <f t="shared" si="4"/>
        <v>7</v>
      </c>
      <c r="K33">
        <v>1</v>
      </c>
    </row>
    <row r="34" spans="1:11" x14ac:dyDescent="0.25">
      <c r="A34" t="s">
        <v>54</v>
      </c>
      <c r="B34">
        <v>250000</v>
      </c>
      <c r="C34">
        <v>26</v>
      </c>
      <c r="D34">
        <f>'S.26.04.C'!$C$3</f>
        <v>12365.23074979082</v>
      </c>
      <c r="E34">
        <f t="shared" si="0"/>
        <v>0.4</v>
      </c>
      <c r="F34" s="17">
        <f>'S.26.04.C (2)'!$C$11</f>
        <v>5525.764004154812</v>
      </c>
      <c r="G34">
        <f t="shared" si="1"/>
        <v>2</v>
      </c>
      <c r="H34">
        <f t="shared" si="2"/>
        <v>2004</v>
      </c>
      <c r="I34" t="b">
        <f t="shared" si="3"/>
        <v>1</v>
      </c>
      <c r="J34">
        <f t="shared" si="4"/>
        <v>7</v>
      </c>
      <c r="K34">
        <v>1</v>
      </c>
    </row>
    <row r="35" spans="1:11" x14ac:dyDescent="0.25">
      <c r="A35" t="s">
        <v>54</v>
      </c>
      <c r="B35">
        <v>250000</v>
      </c>
      <c r="C35">
        <v>35</v>
      </c>
      <c r="D35">
        <f>'S.35.04.C'!$C$3</f>
        <v>26806.431197446174</v>
      </c>
      <c r="E35">
        <f t="shared" si="0"/>
        <v>0.4</v>
      </c>
      <c r="F35" s="17">
        <f>'S.35.04.C (2)'!$C$11</f>
        <v>15410.738861926076</v>
      </c>
      <c r="G35">
        <f t="shared" si="1"/>
        <v>2</v>
      </c>
      <c r="H35">
        <f t="shared" si="2"/>
        <v>2004</v>
      </c>
      <c r="I35" t="b">
        <f t="shared" si="3"/>
        <v>1</v>
      </c>
      <c r="J35">
        <f t="shared" si="4"/>
        <v>7</v>
      </c>
      <c r="K35">
        <v>1</v>
      </c>
    </row>
    <row r="36" spans="1:11" x14ac:dyDescent="0.25">
      <c r="A36" t="s">
        <v>54</v>
      </c>
      <c r="B36">
        <v>250000</v>
      </c>
      <c r="C36">
        <v>45</v>
      </c>
      <c r="D36">
        <f>'S.45.04.C'!$C$3</f>
        <v>61273.416961203664</v>
      </c>
      <c r="E36">
        <f t="shared" si="0"/>
        <v>0.4</v>
      </c>
      <c r="F36" s="17">
        <f>'S.45.04.C (2)'!$C$11</f>
        <v>37377.297457811001</v>
      </c>
      <c r="G36">
        <f t="shared" si="1"/>
        <v>2</v>
      </c>
      <c r="H36">
        <f t="shared" si="2"/>
        <v>2004</v>
      </c>
      <c r="I36" t="b">
        <f t="shared" si="3"/>
        <v>1</v>
      </c>
      <c r="J36">
        <f t="shared" si="4"/>
        <v>7</v>
      </c>
      <c r="K36">
        <v>1</v>
      </c>
    </row>
    <row r="37" spans="1:11" x14ac:dyDescent="0.25">
      <c r="A37" t="s">
        <v>54</v>
      </c>
      <c r="B37">
        <v>250000</v>
      </c>
      <c r="C37">
        <v>55</v>
      </c>
      <c r="D37">
        <f>'S.55.04.C'!$C$3</f>
        <v>108700.8355258544</v>
      </c>
      <c r="E37">
        <f t="shared" si="0"/>
        <v>0.4</v>
      </c>
      <c r="F37" s="17">
        <f>'S.55.04.C (2)'!$C$11</f>
        <v>61081.371584618268</v>
      </c>
      <c r="G37">
        <f t="shared" si="1"/>
        <v>2</v>
      </c>
      <c r="H37">
        <f t="shared" si="2"/>
        <v>2004</v>
      </c>
      <c r="I37" t="b">
        <f t="shared" si="3"/>
        <v>1</v>
      </c>
      <c r="J37">
        <f t="shared" si="4"/>
        <v>7</v>
      </c>
      <c r="K37">
        <v>1</v>
      </c>
    </row>
    <row r="38" spans="1:11" x14ac:dyDescent="0.25">
      <c r="A38" t="s">
        <v>54</v>
      </c>
      <c r="B38">
        <v>500000</v>
      </c>
      <c r="C38">
        <v>26</v>
      </c>
      <c r="D38">
        <f>'S.26.04.D'!$C$3</f>
        <v>24231.271610045987</v>
      </c>
      <c r="E38">
        <f t="shared" si="0"/>
        <v>0.4</v>
      </c>
      <c r="F38" s="17">
        <f>'S.26.04.D (2)'!$C$11</f>
        <v>10871.869618015171</v>
      </c>
      <c r="G38">
        <f t="shared" si="1"/>
        <v>2</v>
      </c>
      <c r="H38">
        <f t="shared" si="2"/>
        <v>2004</v>
      </c>
      <c r="I38" t="b">
        <f t="shared" si="3"/>
        <v>1</v>
      </c>
      <c r="J38">
        <f t="shared" si="4"/>
        <v>7</v>
      </c>
      <c r="K38">
        <v>1</v>
      </c>
    </row>
    <row r="39" spans="1:11" x14ac:dyDescent="0.25">
      <c r="A39" t="s">
        <v>54</v>
      </c>
      <c r="B39">
        <v>500000</v>
      </c>
      <c r="C39">
        <v>35</v>
      </c>
      <c r="D39">
        <f>'S.35.04.D'!$C$3</f>
        <v>53124.783648062825</v>
      </c>
      <c r="E39">
        <f t="shared" si="0"/>
        <v>0.4</v>
      </c>
      <c r="F39" s="17">
        <f>'S.35.04.D (2)'!$C$11</f>
        <v>30649.5010860822</v>
      </c>
      <c r="G39">
        <f t="shared" si="1"/>
        <v>2</v>
      </c>
      <c r="H39">
        <f t="shared" si="2"/>
        <v>2004</v>
      </c>
      <c r="I39" t="b">
        <f t="shared" si="3"/>
        <v>1</v>
      </c>
      <c r="J39">
        <f t="shared" si="4"/>
        <v>7</v>
      </c>
      <c r="K39">
        <v>1</v>
      </c>
    </row>
    <row r="40" spans="1:11" x14ac:dyDescent="0.25">
      <c r="A40" t="s">
        <v>54</v>
      </c>
      <c r="B40">
        <v>500000</v>
      </c>
      <c r="C40">
        <v>45</v>
      </c>
      <c r="D40">
        <f>'S.45.04.D'!$C$3</f>
        <v>122091.73706651562</v>
      </c>
      <c r="E40">
        <f t="shared" si="0"/>
        <v>0.4</v>
      </c>
      <c r="F40" s="17">
        <f>'S.45.04.D (2)'!$C$11</f>
        <v>74604.936310459088</v>
      </c>
      <c r="G40">
        <f t="shared" si="1"/>
        <v>2</v>
      </c>
      <c r="H40">
        <f t="shared" si="2"/>
        <v>2004</v>
      </c>
      <c r="I40" t="b">
        <f t="shared" si="3"/>
        <v>1</v>
      </c>
      <c r="J40">
        <f t="shared" si="4"/>
        <v>7</v>
      </c>
      <c r="K40">
        <v>1</v>
      </c>
    </row>
    <row r="41" spans="1:11" x14ac:dyDescent="0.25">
      <c r="A41" t="s">
        <v>54</v>
      </c>
      <c r="B41">
        <v>500000</v>
      </c>
      <c r="C41">
        <v>55</v>
      </c>
      <c r="D41">
        <f>'S.55.04.D'!$C$3</f>
        <v>217013.26567213668</v>
      </c>
      <c r="E41">
        <f t="shared" si="0"/>
        <v>0.4</v>
      </c>
      <c r="F41" s="17">
        <f>'S.55.04.D (2)'!$C$11</f>
        <v>122054.37505009199</v>
      </c>
      <c r="G41">
        <f t="shared" si="1"/>
        <v>2</v>
      </c>
      <c r="H41">
        <f t="shared" si="2"/>
        <v>2004</v>
      </c>
      <c r="I41" t="b">
        <f t="shared" si="3"/>
        <v>1</v>
      </c>
      <c r="J41">
        <f t="shared" si="4"/>
        <v>7</v>
      </c>
      <c r="K41">
        <v>1</v>
      </c>
    </row>
    <row r="42" spans="1:11" x14ac:dyDescent="0.25">
      <c r="A42" t="s">
        <v>54</v>
      </c>
      <c r="B42">
        <v>1000000</v>
      </c>
      <c r="C42">
        <v>26</v>
      </c>
      <c r="D42">
        <f>'S.26.04.E'!$C$3</f>
        <v>47963.353330556332</v>
      </c>
      <c r="E42">
        <f t="shared" si="0"/>
        <v>0.4</v>
      </c>
      <c r="F42" s="17">
        <f>'S.26.04.E (2)'!$C$11</f>
        <v>21564.080845735843</v>
      </c>
      <c r="G42">
        <f t="shared" si="1"/>
        <v>2</v>
      </c>
      <c r="H42">
        <f t="shared" si="2"/>
        <v>2004</v>
      </c>
      <c r="I42" t="b">
        <f t="shared" si="3"/>
        <v>1</v>
      </c>
      <c r="J42">
        <f t="shared" si="4"/>
        <v>7</v>
      </c>
      <c r="K42">
        <v>1</v>
      </c>
    </row>
    <row r="43" spans="1:11" x14ac:dyDescent="0.25">
      <c r="A43" t="s">
        <v>54</v>
      </c>
      <c r="B43">
        <v>1000000</v>
      </c>
      <c r="C43">
        <v>35</v>
      </c>
      <c r="D43">
        <f>'S.35.04.E'!$C$3</f>
        <v>105761.48854929605</v>
      </c>
      <c r="E43">
        <f t="shared" si="0"/>
        <v>0.4</v>
      </c>
      <c r="F43" s="17">
        <f>'S.35.04.E (2)'!$C$11</f>
        <v>61127.025534394314</v>
      </c>
      <c r="G43">
        <f t="shared" si="1"/>
        <v>2</v>
      </c>
      <c r="H43">
        <f t="shared" si="2"/>
        <v>2004</v>
      </c>
      <c r="I43" t="b">
        <f t="shared" si="3"/>
        <v>1</v>
      </c>
      <c r="J43">
        <f t="shared" si="4"/>
        <v>7</v>
      </c>
      <c r="K43">
        <v>1</v>
      </c>
    </row>
    <row r="44" spans="1:11" x14ac:dyDescent="0.25">
      <c r="A44" t="s">
        <v>54</v>
      </c>
      <c r="B44">
        <v>1000000</v>
      </c>
      <c r="C44">
        <v>45</v>
      </c>
      <c r="D44">
        <f>'S.45.04.E'!$C$3</f>
        <v>243728.37727713957</v>
      </c>
      <c r="E44">
        <f t="shared" si="0"/>
        <v>0.4</v>
      </c>
      <c r="F44" s="17">
        <f>'S.45.04.E (2)'!$C$11</f>
        <v>149060.21401575545</v>
      </c>
      <c r="G44">
        <f t="shared" si="1"/>
        <v>2</v>
      </c>
      <c r="H44">
        <f t="shared" si="2"/>
        <v>2004</v>
      </c>
      <c r="I44" t="b">
        <f t="shared" si="3"/>
        <v>1</v>
      </c>
      <c r="J44">
        <f t="shared" si="4"/>
        <v>7</v>
      </c>
      <c r="K44">
        <v>1</v>
      </c>
    </row>
    <row r="45" spans="1:11" x14ac:dyDescent="0.25">
      <c r="A45" t="s">
        <v>54</v>
      </c>
      <c r="B45">
        <v>1000000</v>
      </c>
      <c r="C45">
        <v>55</v>
      </c>
      <c r="D45">
        <f>'S.55.04.E'!$C$3</f>
        <v>433638.12596470088</v>
      </c>
      <c r="E45">
        <f t="shared" si="0"/>
        <v>0.4</v>
      </c>
      <c r="F45" s="17">
        <f>'S.55.04.E (2)'!$C$11</f>
        <v>244000.38198103919</v>
      </c>
      <c r="G45">
        <f t="shared" si="1"/>
        <v>2</v>
      </c>
      <c r="H45">
        <f t="shared" si="2"/>
        <v>2004</v>
      </c>
      <c r="I45" t="b">
        <f t="shared" si="3"/>
        <v>1</v>
      </c>
      <c r="J45">
        <f t="shared" si="4"/>
        <v>7</v>
      </c>
      <c r="K45">
        <v>1</v>
      </c>
    </row>
    <row r="46" spans="1:11" x14ac:dyDescent="0.25">
      <c r="A46" t="s">
        <v>54</v>
      </c>
      <c r="B46">
        <v>2000000</v>
      </c>
      <c r="C46">
        <v>26</v>
      </c>
      <c r="D46">
        <f>'S.26.04.F'!$C$3</f>
        <v>95427.516771576935</v>
      </c>
      <c r="E46">
        <f t="shared" si="0"/>
        <v>0.4</v>
      </c>
      <c r="F46" s="17">
        <f>'S.26.04.F (2)'!$C$11</f>
        <v>42948.503301177174</v>
      </c>
      <c r="G46">
        <f t="shared" si="1"/>
        <v>2</v>
      </c>
      <c r="H46">
        <f t="shared" si="2"/>
        <v>2004</v>
      </c>
      <c r="I46" t="b">
        <f t="shared" si="3"/>
        <v>1</v>
      </c>
      <c r="J46">
        <f t="shared" si="4"/>
        <v>7</v>
      </c>
      <c r="K46">
        <v>1</v>
      </c>
    </row>
    <row r="47" spans="1:11" x14ac:dyDescent="0.25">
      <c r="A47" t="s">
        <v>54</v>
      </c>
      <c r="B47">
        <v>2000000</v>
      </c>
      <c r="C47">
        <v>35</v>
      </c>
      <c r="D47">
        <f>'S.35.04.F'!$C$3</f>
        <v>211034.8983517625</v>
      </c>
      <c r="E47">
        <f t="shared" si="0"/>
        <v>0.4</v>
      </c>
      <c r="F47" s="17">
        <f>'S.35.04.F (2)'!$C$11</f>
        <v>122082.07443101858</v>
      </c>
      <c r="G47">
        <f t="shared" si="1"/>
        <v>2</v>
      </c>
      <c r="H47">
        <f t="shared" si="2"/>
        <v>2004</v>
      </c>
      <c r="I47" t="b">
        <f t="shared" si="3"/>
        <v>1</v>
      </c>
      <c r="J47">
        <f t="shared" si="4"/>
        <v>7</v>
      </c>
      <c r="K47">
        <v>1</v>
      </c>
    </row>
    <row r="48" spans="1:11" x14ac:dyDescent="0.25">
      <c r="A48" t="s">
        <v>54</v>
      </c>
      <c r="B48">
        <v>2000000</v>
      </c>
      <c r="C48">
        <v>45</v>
      </c>
      <c r="D48">
        <f>'S.45.04.F'!$C$3</f>
        <v>487001.65769838751</v>
      </c>
      <c r="E48">
        <f t="shared" si="0"/>
        <v>0.4</v>
      </c>
      <c r="F48" s="17">
        <f>'S.45.04.F (2)'!$C$11</f>
        <v>297970.76942634798</v>
      </c>
      <c r="G48">
        <f t="shared" si="1"/>
        <v>2</v>
      </c>
      <c r="H48">
        <f t="shared" si="2"/>
        <v>2004</v>
      </c>
      <c r="I48" t="b">
        <f t="shared" si="3"/>
        <v>1</v>
      </c>
      <c r="J48">
        <f t="shared" si="4"/>
        <v>7</v>
      </c>
      <c r="K48">
        <v>1</v>
      </c>
    </row>
    <row r="49" spans="1:11" x14ac:dyDescent="0.25">
      <c r="A49" t="s">
        <v>54</v>
      </c>
      <c r="B49">
        <v>2000000</v>
      </c>
      <c r="C49">
        <v>55</v>
      </c>
      <c r="D49">
        <f>'S.55.04.F'!$C$3</f>
        <v>866887.8465498297</v>
      </c>
      <c r="E49">
        <f t="shared" si="0"/>
        <v>0.4</v>
      </c>
      <c r="F49" s="17">
        <f>'S.55.04.F (2)'!$C$11</f>
        <v>487892.39584293414</v>
      </c>
      <c r="G49">
        <f t="shared" si="1"/>
        <v>2</v>
      </c>
      <c r="H49">
        <f t="shared" si="2"/>
        <v>2004</v>
      </c>
      <c r="I49" t="b">
        <f t="shared" si="3"/>
        <v>1</v>
      </c>
      <c r="J49">
        <f t="shared" si="4"/>
        <v>7</v>
      </c>
      <c r="K49">
        <v>1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5E7A9E-1A4A-417B-8229-1892C874A84D}">
  <dimension ref="A1:I96"/>
  <sheetViews>
    <sheetView workbookViewId="0">
      <selection activeCell="B2" sqref="B2:B96"/>
    </sheetView>
  </sheetViews>
  <sheetFormatPr defaultRowHeight="15" x14ac:dyDescent="0.25"/>
  <cols>
    <col min="2" max="2" width="14.28515625" bestFit="1" customWidth="1"/>
    <col min="3" max="3" width="11.140625" bestFit="1" customWidth="1"/>
    <col min="4" max="4" width="15.5703125" bestFit="1" customWidth="1"/>
  </cols>
  <sheetData>
    <row r="1" spans="1:9" x14ac:dyDescent="0.25">
      <c r="A1" s="18" t="s">
        <v>50</v>
      </c>
      <c r="B1" s="19" t="s">
        <v>18</v>
      </c>
    </row>
    <row r="2" spans="1:9" ht="18.75" x14ac:dyDescent="0.3">
      <c r="A2" s="20">
        <v>26</v>
      </c>
      <c r="B2" s="4">
        <v>1.784809E-3</v>
      </c>
      <c r="D2" s="21"/>
      <c r="I2" s="22"/>
    </row>
    <row r="3" spans="1:9" x14ac:dyDescent="0.25">
      <c r="A3" s="20">
        <v>27</v>
      </c>
      <c r="B3" s="4">
        <v>1.7924099999999999E-3</v>
      </c>
      <c r="D3" s="21"/>
      <c r="I3" s="6"/>
    </row>
    <row r="4" spans="1:9" x14ac:dyDescent="0.25">
      <c r="A4" s="20">
        <v>28</v>
      </c>
      <c r="B4" s="4">
        <v>1.8014369999999999E-3</v>
      </c>
      <c r="D4" s="21"/>
      <c r="I4" s="6"/>
    </row>
    <row r="5" spans="1:9" x14ac:dyDescent="0.25">
      <c r="A5" s="20">
        <v>29</v>
      </c>
      <c r="B5" s="4">
        <v>1.8114139999999999E-3</v>
      </c>
      <c r="D5" s="21"/>
    </row>
    <row r="6" spans="1:9" x14ac:dyDescent="0.25">
      <c r="A6" s="20">
        <v>30</v>
      </c>
      <c r="B6" s="4">
        <v>1.8237660000000001E-3</v>
      </c>
      <c r="D6" s="21"/>
    </row>
    <row r="7" spans="1:9" x14ac:dyDescent="0.25">
      <c r="A7" s="20">
        <v>31</v>
      </c>
      <c r="B7" s="4">
        <v>1.843244E-3</v>
      </c>
      <c r="D7" s="21"/>
    </row>
    <row r="8" spans="1:9" x14ac:dyDescent="0.25">
      <c r="A8" s="20">
        <v>32</v>
      </c>
      <c r="B8" s="4">
        <v>1.8660479999999999E-3</v>
      </c>
    </row>
    <row r="9" spans="1:9" x14ac:dyDescent="0.25">
      <c r="A9" s="20">
        <v>33</v>
      </c>
      <c r="B9" s="4">
        <v>1.8888519999999999E-3</v>
      </c>
    </row>
    <row r="10" spans="1:9" x14ac:dyDescent="0.25">
      <c r="A10" s="20">
        <v>34</v>
      </c>
      <c r="B10" s="4">
        <v>1.917357E-3</v>
      </c>
    </row>
    <row r="11" spans="1:9" x14ac:dyDescent="0.25">
      <c r="A11" s="20">
        <v>35</v>
      </c>
      <c r="B11" s="4">
        <v>1.947287E-3</v>
      </c>
    </row>
    <row r="12" spans="1:9" x14ac:dyDescent="0.25">
      <c r="A12" s="20">
        <v>36</v>
      </c>
      <c r="B12" s="4">
        <v>1.9819680000000002E-3</v>
      </c>
    </row>
    <row r="13" spans="1:9" x14ac:dyDescent="0.25">
      <c r="A13" s="20">
        <v>37</v>
      </c>
      <c r="B13" s="4">
        <v>2.0299509999999999E-3</v>
      </c>
    </row>
    <row r="14" spans="1:9" x14ac:dyDescent="0.25">
      <c r="A14" s="20">
        <v>38</v>
      </c>
      <c r="B14" s="4">
        <v>2.0855349999999999E-3</v>
      </c>
    </row>
    <row r="15" spans="1:9" x14ac:dyDescent="0.25">
      <c r="A15" s="20">
        <v>39</v>
      </c>
      <c r="B15" s="4">
        <v>2.1420699999999998E-3</v>
      </c>
    </row>
    <row r="16" spans="1:9" x14ac:dyDescent="0.25">
      <c r="A16" s="20">
        <v>40</v>
      </c>
      <c r="B16" s="4">
        <v>2.2014550000000002E-3</v>
      </c>
    </row>
    <row r="17" spans="1:2" x14ac:dyDescent="0.25">
      <c r="A17" s="20">
        <v>41</v>
      </c>
      <c r="B17" s="4">
        <v>2.2708170000000001E-3</v>
      </c>
    </row>
    <row r="18" spans="1:2" x14ac:dyDescent="0.25">
      <c r="A18" s="20">
        <v>42</v>
      </c>
      <c r="B18" s="4">
        <v>2.3392280000000001E-3</v>
      </c>
    </row>
    <row r="19" spans="1:2" x14ac:dyDescent="0.25">
      <c r="A19" s="20">
        <v>43</v>
      </c>
      <c r="B19" s="4">
        <v>2.4176169999999999E-3</v>
      </c>
    </row>
    <row r="20" spans="1:2" x14ac:dyDescent="0.25">
      <c r="A20" s="20">
        <v>44</v>
      </c>
      <c r="B20" s="4">
        <v>2.502181E-3</v>
      </c>
    </row>
    <row r="21" spans="1:2" x14ac:dyDescent="0.25">
      <c r="A21" s="20">
        <v>45</v>
      </c>
      <c r="B21" s="4">
        <v>2.5943469999999999E-3</v>
      </c>
    </row>
    <row r="22" spans="1:2" x14ac:dyDescent="0.25">
      <c r="A22" s="20">
        <v>46</v>
      </c>
      <c r="B22" s="4">
        <v>2.6922130000000002E-3</v>
      </c>
    </row>
    <row r="23" spans="1:2" x14ac:dyDescent="0.25">
      <c r="A23" s="20">
        <v>47</v>
      </c>
      <c r="B23" s="4">
        <v>2.807183E-3</v>
      </c>
    </row>
    <row r="24" spans="1:2" x14ac:dyDescent="0.25">
      <c r="A24" s="20">
        <v>48</v>
      </c>
      <c r="B24" s="4">
        <v>2.939255E-3</v>
      </c>
    </row>
    <row r="25" spans="1:2" x14ac:dyDescent="0.25">
      <c r="A25" s="20">
        <v>49</v>
      </c>
      <c r="B25" s="4">
        <v>3.7729310000000002E-3</v>
      </c>
    </row>
    <row r="26" spans="1:2" x14ac:dyDescent="0.25">
      <c r="A26" s="20">
        <v>50</v>
      </c>
      <c r="B26" s="4">
        <v>4.6883589999999996E-3</v>
      </c>
    </row>
    <row r="27" spans="1:2" x14ac:dyDescent="0.25">
      <c r="A27" s="20">
        <v>51</v>
      </c>
      <c r="B27" s="4">
        <v>5.6712799999999999E-3</v>
      </c>
    </row>
    <row r="28" spans="1:2" x14ac:dyDescent="0.25">
      <c r="A28" s="20">
        <v>52</v>
      </c>
      <c r="B28" s="4">
        <v>6.8024940000000001E-3</v>
      </c>
    </row>
    <row r="29" spans="1:2" x14ac:dyDescent="0.25">
      <c r="A29" s="20">
        <v>53</v>
      </c>
      <c r="B29" s="4">
        <v>8.090557E-3</v>
      </c>
    </row>
    <row r="30" spans="1:2" x14ac:dyDescent="0.25">
      <c r="A30" s="20">
        <v>54</v>
      </c>
      <c r="B30" s="4">
        <v>9.5159809999999997E-3</v>
      </c>
    </row>
    <row r="31" spans="1:2" x14ac:dyDescent="0.25">
      <c r="A31" s="20">
        <v>55</v>
      </c>
      <c r="B31" s="4">
        <v>1.1135328E-2</v>
      </c>
    </row>
    <row r="32" spans="1:2" x14ac:dyDescent="0.25">
      <c r="A32" s="20">
        <v>56</v>
      </c>
      <c r="B32" s="4">
        <v>1.2969985999999999E-2</v>
      </c>
    </row>
    <row r="33" spans="1:2" x14ac:dyDescent="0.25">
      <c r="A33" s="20">
        <v>57</v>
      </c>
      <c r="B33" s="4">
        <v>1.4883069000000001E-2</v>
      </c>
    </row>
    <row r="34" spans="1:2" x14ac:dyDescent="0.25">
      <c r="A34" s="20">
        <v>58</v>
      </c>
      <c r="B34" s="4">
        <v>1.6930661E-2</v>
      </c>
    </row>
    <row r="35" spans="1:2" x14ac:dyDescent="0.25">
      <c r="A35" s="20">
        <v>59</v>
      </c>
      <c r="B35" s="4">
        <v>1.9185959999999998E-2</v>
      </c>
    </row>
    <row r="36" spans="1:2" x14ac:dyDescent="0.25">
      <c r="A36" s="20">
        <v>60</v>
      </c>
      <c r="B36" s="4">
        <v>2.1884238E-2</v>
      </c>
    </row>
    <row r="37" spans="1:2" x14ac:dyDescent="0.25">
      <c r="A37" s="20">
        <v>61</v>
      </c>
      <c r="B37" s="4">
        <v>2.4761703999999999E-2</v>
      </c>
    </row>
    <row r="38" spans="1:2" x14ac:dyDescent="0.25">
      <c r="A38" s="20">
        <v>62</v>
      </c>
      <c r="B38" s="4">
        <v>2.7627288E-2</v>
      </c>
    </row>
    <row r="39" spans="1:2" x14ac:dyDescent="0.25">
      <c r="A39" s="20">
        <v>63</v>
      </c>
      <c r="B39" s="4">
        <v>3.0780427999999999E-2</v>
      </c>
    </row>
    <row r="40" spans="1:2" x14ac:dyDescent="0.25">
      <c r="A40" s="20">
        <v>64</v>
      </c>
      <c r="B40" s="4">
        <v>3.4133669999999998E-2</v>
      </c>
    </row>
    <row r="41" spans="1:2" x14ac:dyDescent="0.25">
      <c r="A41" s="20">
        <v>65</v>
      </c>
      <c r="B41" s="4">
        <v>3.7867151000000002E-2</v>
      </c>
    </row>
    <row r="42" spans="1:2" x14ac:dyDescent="0.25">
      <c r="A42" s="20">
        <v>66</v>
      </c>
      <c r="B42" s="4">
        <v>4.2172894000000002E-2</v>
      </c>
    </row>
    <row r="43" spans="1:2" x14ac:dyDescent="0.25">
      <c r="A43" s="20">
        <v>67</v>
      </c>
      <c r="B43" s="4">
        <v>4.6777600000000003E-2</v>
      </c>
    </row>
    <row r="44" spans="1:2" x14ac:dyDescent="0.25">
      <c r="A44" s="20">
        <v>68</v>
      </c>
      <c r="B44" s="4">
        <v>5.1668436999999998E-2</v>
      </c>
    </row>
    <row r="45" spans="1:2" x14ac:dyDescent="0.25">
      <c r="A45" s="20">
        <v>69</v>
      </c>
      <c r="B45" s="4">
        <v>5.7177164000000003E-2</v>
      </c>
    </row>
    <row r="46" spans="1:2" x14ac:dyDescent="0.25">
      <c r="A46" s="20">
        <v>70</v>
      </c>
      <c r="B46" s="4">
        <v>6.3388860000000005E-2</v>
      </c>
    </row>
    <row r="47" spans="1:2" x14ac:dyDescent="0.25">
      <c r="A47" s="20">
        <v>71</v>
      </c>
      <c r="B47" s="4">
        <v>7.0498397000000004E-2</v>
      </c>
    </row>
    <row r="48" spans="1:2" x14ac:dyDescent="0.25">
      <c r="A48" s="20">
        <v>72</v>
      </c>
      <c r="B48" s="4">
        <v>7.8701599999999997E-2</v>
      </c>
    </row>
    <row r="49" spans="1:2" x14ac:dyDescent="0.25">
      <c r="A49" s="20">
        <v>73</v>
      </c>
      <c r="B49" s="4">
        <v>8.8159118999999994E-2</v>
      </c>
    </row>
    <row r="50" spans="1:2" x14ac:dyDescent="0.25">
      <c r="A50" s="20">
        <v>74</v>
      </c>
      <c r="B50" s="4">
        <v>9.9426106E-2</v>
      </c>
    </row>
    <row r="51" spans="1:2" x14ac:dyDescent="0.25">
      <c r="A51" s="20">
        <v>75</v>
      </c>
      <c r="B51" s="4">
        <v>0.112419382</v>
      </c>
    </row>
    <row r="52" spans="1:2" x14ac:dyDescent="0.25">
      <c r="A52" s="20">
        <v>76</v>
      </c>
      <c r="B52" s="4">
        <v>0.12734142500000001</v>
      </c>
    </row>
    <row r="53" spans="1:2" x14ac:dyDescent="0.25">
      <c r="A53" s="20">
        <v>77</v>
      </c>
      <c r="B53" s="4">
        <v>0.14457818</v>
      </c>
    </row>
    <row r="54" spans="1:2" x14ac:dyDescent="0.25">
      <c r="A54" s="20">
        <v>78</v>
      </c>
      <c r="B54" s="4">
        <v>0.16385111999999999</v>
      </c>
    </row>
    <row r="55" spans="1:2" x14ac:dyDescent="0.25">
      <c r="A55" s="20">
        <v>79</v>
      </c>
      <c r="B55" s="4">
        <v>0.185300933</v>
      </c>
    </row>
    <row r="56" spans="1:2" x14ac:dyDescent="0.25">
      <c r="A56" s="20">
        <v>80</v>
      </c>
      <c r="B56" s="4">
        <v>0.20871278500000001</v>
      </c>
    </row>
    <row r="57" spans="1:2" x14ac:dyDescent="0.25">
      <c r="A57" s="20">
        <v>81</v>
      </c>
      <c r="B57" s="4">
        <v>0.23444695300000001</v>
      </c>
    </row>
    <row r="58" spans="1:2" x14ac:dyDescent="0.25">
      <c r="A58" s="20">
        <v>82</v>
      </c>
      <c r="B58" s="4">
        <v>0.26339700100000002</v>
      </c>
    </row>
    <row r="59" spans="1:2" x14ac:dyDescent="0.25">
      <c r="A59" s="20">
        <v>83</v>
      </c>
      <c r="B59" s="4">
        <v>0.29593128600000002</v>
      </c>
    </row>
    <row r="60" spans="1:2" x14ac:dyDescent="0.25">
      <c r="A60" s="20">
        <v>84</v>
      </c>
      <c r="B60" s="4">
        <v>0.33262349499999999</v>
      </c>
    </row>
    <row r="61" spans="1:2" x14ac:dyDescent="0.25">
      <c r="A61" s="20">
        <v>85</v>
      </c>
      <c r="B61" s="4">
        <v>0.37225971299999999</v>
      </c>
    </row>
    <row r="62" spans="1:2" x14ac:dyDescent="0.25">
      <c r="A62" s="20">
        <v>86</v>
      </c>
      <c r="B62" s="4">
        <v>0.41367450300000003</v>
      </c>
    </row>
    <row r="63" spans="1:2" x14ac:dyDescent="0.25">
      <c r="A63" s="20">
        <v>87</v>
      </c>
      <c r="B63" s="4">
        <v>0.42102545200000002</v>
      </c>
    </row>
    <row r="64" spans="1:2" x14ac:dyDescent="0.25">
      <c r="A64" s="20">
        <v>88</v>
      </c>
      <c r="B64" s="4">
        <v>0.42896583300000002</v>
      </c>
    </row>
    <row r="65" spans="1:2" x14ac:dyDescent="0.25">
      <c r="A65" s="20">
        <v>89</v>
      </c>
      <c r="B65" s="4">
        <v>0.43771532000000002</v>
      </c>
    </row>
    <row r="66" spans="1:2" x14ac:dyDescent="0.25">
      <c r="A66" s="20">
        <v>90</v>
      </c>
      <c r="B66" s="4">
        <v>0.44739131599999998</v>
      </c>
    </row>
    <row r="67" spans="1:2" x14ac:dyDescent="0.25">
      <c r="A67" s="20">
        <v>91</v>
      </c>
      <c r="B67" s="4">
        <v>0.457001349</v>
      </c>
    </row>
    <row r="68" spans="1:2" x14ac:dyDescent="0.25">
      <c r="A68" s="20">
        <v>92</v>
      </c>
      <c r="B68" s="4">
        <v>0.46737994300000002</v>
      </c>
    </row>
    <row r="69" spans="1:2" x14ac:dyDescent="0.25">
      <c r="A69" s="20">
        <v>93</v>
      </c>
      <c r="B69" s="4">
        <v>0.47825477199999999</v>
      </c>
    </row>
    <row r="70" spans="1:2" x14ac:dyDescent="0.25">
      <c r="A70" s="20">
        <v>94</v>
      </c>
      <c r="B70" s="4">
        <v>0.48949088600000001</v>
      </c>
    </row>
    <row r="71" spans="1:2" x14ac:dyDescent="0.25">
      <c r="A71" s="20">
        <v>95</v>
      </c>
      <c r="B71" s="4">
        <v>0.50154699899999999</v>
      </c>
    </row>
    <row r="72" spans="1:2" x14ac:dyDescent="0.25">
      <c r="A72" s="20">
        <v>96</v>
      </c>
      <c r="B72" s="4">
        <v>0.51394563599999998</v>
      </c>
    </row>
    <row r="73" spans="1:2" x14ac:dyDescent="0.25">
      <c r="A73" s="20">
        <v>97</v>
      </c>
      <c r="B73" s="4">
        <v>0.52707773400000002</v>
      </c>
    </row>
    <row r="74" spans="1:2" x14ac:dyDescent="0.25">
      <c r="A74" s="20">
        <v>98</v>
      </c>
      <c r="B74" s="4">
        <v>0.54097960300000003</v>
      </c>
    </row>
    <row r="75" spans="1:2" x14ac:dyDescent="0.25">
      <c r="A75" s="20">
        <v>99</v>
      </c>
      <c r="B75" s="4">
        <v>0.55513806300000001</v>
      </c>
    </row>
    <row r="76" spans="1:2" x14ac:dyDescent="0.25">
      <c r="A76" s="20">
        <v>100</v>
      </c>
      <c r="B76" s="4">
        <v>0.569934367</v>
      </c>
    </row>
    <row r="77" spans="1:2" x14ac:dyDescent="0.25">
      <c r="A77" s="20">
        <v>101</v>
      </c>
      <c r="B77" s="4">
        <v>0.58483052300000005</v>
      </c>
    </row>
    <row r="78" spans="1:2" x14ac:dyDescent="0.25">
      <c r="A78" s="20">
        <v>102</v>
      </c>
      <c r="B78" s="4">
        <v>0.59948279800000004</v>
      </c>
    </row>
    <row r="79" spans="1:2" x14ac:dyDescent="0.25">
      <c r="A79" s="20">
        <v>103</v>
      </c>
      <c r="B79" s="4">
        <v>0.61448546299999995</v>
      </c>
    </row>
    <row r="80" spans="1:2" x14ac:dyDescent="0.25">
      <c r="A80" s="20">
        <v>104</v>
      </c>
      <c r="B80" s="4">
        <v>0.62975077099999999</v>
      </c>
    </row>
    <row r="81" spans="1:2" x14ac:dyDescent="0.25">
      <c r="A81" s="20">
        <v>105</v>
      </c>
      <c r="B81" s="4">
        <v>0.64518007799999999</v>
      </c>
    </row>
    <row r="82" spans="1:2" x14ac:dyDescent="0.25">
      <c r="A82" s="20">
        <v>106</v>
      </c>
      <c r="B82" s="4">
        <v>0.66067595400000001</v>
      </c>
    </row>
    <row r="83" spans="1:2" x14ac:dyDescent="0.25">
      <c r="A83" s="20">
        <v>107</v>
      </c>
      <c r="B83" s="4">
        <v>0.67625413199999995</v>
      </c>
    </row>
    <row r="84" spans="1:2" x14ac:dyDescent="0.25">
      <c r="A84" s="20">
        <v>108</v>
      </c>
      <c r="B84" s="4">
        <v>0.69194305599999995</v>
      </c>
    </row>
    <row r="85" spans="1:2" x14ac:dyDescent="0.25">
      <c r="A85" s="20">
        <v>109</v>
      </c>
      <c r="B85" s="4">
        <v>0.70765376499999999</v>
      </c>
    </row>
    <row r="86" spans="1:2" x14ac:dyDescent="0.25">
      <c r="A86" s="20">
        <v>110</v>
      </c>
      <c r="B86" s="4">
        <v>0.72329488099999995</v>
      </c>
    </row>
    <row r="87" spans="1:2" x14ac:dyDescent="0.25">
      <c r="A87" s="20">
        <v>111</v>
      </c>
      <c r="B87" s="4">
        <v>0.74145409100000004</v>
      </c>
    </row>
    <row r="88" spans="1:2" x14ac:dyDescent="0.25">
      <c r="A88" s="20">
        <v>112</v>
      </c>
      <c r="B88" s="4">
        <v>0.75951466000000001</v>
      </c>
    </row>
    <row r="89" spans="1:2" x14ac:dyDescent="0.25">
      <c r="A89" s="20">
        <v>113</v>
      </c>
      <c r="B89" s="4">
        <v>0.77745419500000001</v>
      </c>
    </row>
    <row r="90" spans="1:2" x14ac:dyDescent="0.25">
      <c r="A90" s="20">
        <v>114</v>
      </c>
      <c r="B90" s="4">
        <v>0.79525030600000002</v>
      </c>
    </row>
    <row r="91" spans="1:2" x14ac:dyDescent="0.25">
      <c r="A91" s="20">
        <v>115</v>
      </c>
      <c r="B91" s="4">
        <v>0.81288120699999999</v>
      </c>
    </row>
    <row r="92" spans="1:2" x14ac:dyDescent="0.25">
      <c r="A92" s="20">
        <v>116</v>
      </c>
      <c r="B92" s="4">
        <v>0.83042254299999996</v>
      </c>
    </row>
    <row r="93" spans="1:2" x14ac:dyDescent="0.25">
      <c r="A93" s="20">
        <v>117</v>
      </c>
      <c r="B93" s="4">
        <v>0.84796327400000004</v>
      </c>
    </row>
    <row r="94" spans="1:2" x14ac:dyDescent="0.25">
      <c r="A94" s="20">
        <v>118</v>
      </c>
      <c r="B94" s="4">
        <v>0.86550461000000001</v>
      </c>
    </row>
    <row r="95" spans="1:2" x14ac:dyDescent="0.25">
      <c r="A95" s="20">
        <v>119</v>
      </c>
      <c r="B95" s="4">
        <v>0.88304594599999997</v>
      </c>
    </row>
    <row r="96" spans="1:2" x14ac:dyDescent="0.25">
      <c r="A96" s="23">
        <v>120</v>
      </c>
      <c r="B96" s="4">
        <v>1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9ABF11-D9AC-4993-877F-2B26ADEF216E}">
  <dimension ref="A1:M142"/>
  <sheetViews>
    <sheetView workbookViewId="0">
      <selection activeCell="S53" sqref="S53"/>
    </sheetView>
  </sheetViews>
  <sheetFormatPr defaultRowHeight="15" x14ac:dyDescent="0.25"/>
  <cols>
    <col min="3" max="3" width="9.28515625" bestFit="1" customWidth="1"/>
  </cols>
  <sheetData>
    <row r="1" spans="1:7" ht="75" x14ac:dyDescent="0.25">
      <c r="A1" s="18" t="s">
        <v>5</v>
      </c>
      <c r="B1" s="24" t="s">
        <v>55</v>
      </c>
      <c r="C1" s="25" t="s">
        <v>56</v>
      </c>
      <c r="D1" s="25" t="s">
        <v>57</v>
      </c>
      <c r="E1" s="26" t="s">
        <v>58</v>
      </c>
    </row>
    <row r="2" spans="1:7" x14ac:dyDescent="0.25">
      <c r="A2" s="20">
        <v>1962</v>
      </c>
      <c r="B2" s="13">
        <v>2.6700000000000002E-2</v>
      </c>
      <c r="C2" s="13">
        <v>3.1E-2</v>
      </c>
      <c r="D2" s="13">
        <v>3.5200000000000002E-2</v>
      </c>
      <c r="E2" s="27">
        <v>4.4900000000000002E-2</v>
      </c>
      <c r="G2" s="5" t="s">
        <v>59</v>
      </c>
    </row>
    <row r="3" spans="1:7" x14ac:dyDescent="0.25">
      <c r="A3" s="20">
        <v>1963</v>
      </c>
      <c r="B3" s="13">
        <v>2.3699999999999999E-2</v>
      </c>
      <c r="C3" s="13">
        <v>3.78E-2</v>
      </c>
      <c r="D3" s="13">
        <v>0.04</v>
      </c>
      <c r="E3" s="27">
        <v>4.7500000000000001E-2</v>
      </c>
    </row>
    <row r="4" spans="1:7" x14ac:dyDescent="0.25">
      <c r="A4" s="20">
        <v>1964</v>
      </c>
      <c r="B4" s="13">
        <v>2.6700000000000002E-2</v>
      </c>
      <c r="C4" s="13">
        <v>3.9800000000000002E-2</v>
      </c>
      <c r="D4" s="13">
        <v>4.3900000000000002E-2</v>
      </c>
      <c r="E4" s="27">
        <v>4.7899999999999998E-2</v>
      </c>
    </row>
    <row r="5" spans="1:7" x14ac:dyDescent="0.25">
      <c r="A5" s="20">
        <v>1965</v>
      </c>
      <c r="B5" s="13">
        <v>3.4099999999999998E-2</v>
      </c>
      <c r="C5" s="13">
        <v>4.48E-2</v>
      </c>
      <c r="D5" s="13">
        <v>4.58E-2</v>
      </c>
      <c r="E5" s="27">
        <v>4.7500000000000001E-2</v>
      </c>
    </row>
    <row r="6" spans="1:7" x14ac:dyDescent="0.25">
      <c r="A6" s="20">
        <v>1966</v>
      </c>
      <c r="B6" s="13">
        <v>3.1699999999999999E-2</v>
      </c>
      <c r="C6" s="13">
        <v>5.9299999999999999E-2</v>
      </c>
      <c r="D6" s="13">
        <v>6.0999999999999999E-2</v>
      </c>
      <c r="E6" s="27">
        <v>5.79E-2</v>
      </c>
    </row>
    <row r="7" spans="1:7" x14ac:dyDescent="0.25">
      <c r="A7" s="20">
        <v>1967</v>
      </c>
      <c r="B7" s="13">
        <v>3.15E-2</v>
      </c>
      <c r="C7" s="13">
        <v>4.8399999999999999E-2</v>
      </c>
      <c r="D7" s="13">
        <v>5.62E-2</v>
      </c>
      <c r="E7" s="27">
        <v>5.79E-2</v>
      </c>
    </row>
    <row r="8" spans="1:7" x14ac:dyDescent="0.25">
      <c r="A8" s="20">
        <v>1968</v>
      </c>
      <c r="B8" s="13">
        <v>3.1800000000000002E-2</v>
      </c>
      <c r="C8" s="13">
        <v>6.2199999999999998E-2</v>
      </c>
      <c r="D8" s="13">
        <v>6.2799999999999995E-2</v>
      </c>
      <c r="E8" s="27">
        <v>6.2300000000000001E-2</v>
      </c>
    </row>
    <row r="9" spans="1:7" x14ac:dyDescent="0.25">
      <c r="A9" s="20">
        <v>1969</v>
      </c>
      <c r="B9" s="13">
        <v>3.15E-2</v>
      </c>
      <c r="C9" s="13">
        <v>9.0200000000000002E-2</v>
      </c>
      <c r="D9" s="13">
        <v>7.9299999999999995E-2</v>
      </c>
      <c r="E9" s="27">
        <v>7.3899999999999993E-2</v>
      </c>
    </row>
    <row r="10" spans="1:7" x14ac:dyDescent="0.25">
      <c r="A10" s="20">
        <v>1970</v>
      </c>
      <c r="B10" s="13">
        <v>4.5400000000000003E-2</v>
      </c>
      <c r="C10" s="13">
        <v>8.3000000000000004E-2</v>
      </c>
      <c r="D10" s="13">
        <v>8.0399999999999999E-2</v>
      </c>
      <c r="E10" s="27">
        <v>8.5500000000000007E-2</v>
      </c>
    </row>
    <row r="11" spans="1:7" x14ac:dyDescent="0.25">
      <c r="A11" s="20">
        <v>1971</v>
      </c>
      <c r="B11" s="13">
        <v>5.1999999999999998E-2</v>
      </c>
      <c r="C11" s="13">
        <v>5.04E-2</v>
      </c>
      <c r="D11" s="13">
        <v>5.2900000000000003E-2</v>
      </c>
      <c r="E11" s="27">
        <v>6.7000000000000004E-2</v>
      </c>
    </row>
    <row r="12" spans="1:7" x14ac:dyDescent="0.25">
      <c r="A12" s="20">
        <v>1972</v>
      </c>
      <c r="B12" s="13">
        <v>5.5399999999999998E-2</v>
      </c>
      <c r="C12" s="13">
        <v>5.04E-2</v>
      </c>
      <c r="D12" s="13">
        <v>5.6300000000000003E-2</v>
      </c>
      <c r="E12" s="27">
        <v>7.1099999999999997E-2</v>
      </c>
    </row>
    <row r="13" spans="1:7" x14ac:dyDescent="0.25">
      <c r="A13" s="20">
        <v>1973</v>
      </c>
      <c r="B13" s="13">
        <v>7.9500000000000001E-2</v>
      </c>
      <c r="C13" s="13">
        <v>9.7000000000000003E-2</v>
      </c>
      <c r="D13" s="13">
        <v>8.14E-2</v>
      </c>
      <c r="E13" s="27">
        <v>7.5700000000000003E-2</v>
      </c>
    </row>
    <row r="14" spans="1:7" x14ac:dyDescent="0.25">
      <c r="A14" s="20">
        <v>1974</v>
      </c>
      <c r="B14" s="13">
        <v>0.12620000000000001</v>
      </c>
      <c r="C14" s="13">
        <v>0.11899999999999999</v>
      </c>
      <c r="D14" s="13">
        <v>9.3600000000000003E-2</v>
      </c>
      <c r="E14" s="27">
        <v>8.5900000000000004E-2</v>
      </c>
    </row>
    <row r="15" spans="1:7" x14ac:dyDescent="0.25">
      <c r="A15" s="20">
        <v>1975</v>
      </c>
      <c r="B15" s="13">
        <v>8.9099999999999999E-2</v>
      </c>
      <c r="C15" s="13">
        <v>6.3600000000000004E-2</v>
      </c>
      <c r="D15" s="13">
        <v>7.4099999999999999E-2</v>
      </c>
      <c r="E15" s="27">
        <v>8.7499999999999994E-2</v>
      </c>
    </row>
    <row r="16" spans="1:7" x14ac:dyDescent="0.25">
      <c r="A16" s="20">
        <v>1976</v>
      </c>
      <c r="B16" s="13">
        <v>7.22E-2</v>
      </c>
      <c r="C16" s="13">
        <v>5.5599999999999997E-2</v>
      </c>
      <c r="D16" s="13">
        <v>6.5100000000000005E-2</v>
      </c>
      <c r="E16" s="27">
        <v>8.4699999999999998E-2</v>
      </c>
    </row>
    <row r="17" spans="1:5" x14ac:dyDescent="0.25">
      <c r="A17" s="20">
        <v>1977</v>
      </c>
      <c r="B17" s="13">
        <v>8.3500000000000005E-2</v>
      </c>
      <c r="C17" s="13">
        <v>6.3200000000000006E-2</v>
      </c>
      <c r="D17" s="13">
        <v>6.9199999999999998E-2</v>
      </c>
      <c r="E17" s="27">
        <v>8.4500000000000006E-2</v>
      </c>
    </row>
    <row r="18" spans="1:5" x14ac:dyDescent="0.25">
      <c r="A18" s="20">
        <v>1978</v>
      </c>
      <c r="B18" s="13">
        <v>7.3700000000000002E-2</v>
      </c>
      <c r="C18" s="13">
        <v>9.2100000000000001E-2</v>
      </c>
      <c r="D18" s="13">
        <v>9.6500000000000002E-2</v>
      </c>
      <c r="E18" s="27">
        <v>9.7299999999999998E-2</v>
      </c>
    </row>
    <row r="19" spans="1:5" x14ac:dyDescent="0.25">
      <c r="A19" s="20">
        <v>1979</v>
      </c>
      <c r="B19" s="13">
        <v>8.0600000000000005E-2</v>
      </c>
      <c r="C19" s="13">
        <v>0.13200000000000001</v>
      </c>
      <c r="D19" s="13">
        <v>0.126</v>
      </c>
      <c r="E19" s="27">
        <v>0.1123</v>
      </c>
    </row>
    <row r="20" spans="1:5" x14ac:dyDescent="0.25">
      <c r="A20" s="20">
        <v>1980</v>
      </c>
      <c r="B20" s="13">
        <v>0.1255</v>
      </c>
      <c r="C20" s="13">
        <v>0.14649999999999999</v>
      </c>
      <c r="D20" s="13">
        <v>0.1323</v>
      </c>
      <c r="E20" s="27">
        <v>0.1258</v>
      </c>
    </row>
    <row r="21" spans="1:5" x14ac:dyDescent="0.25">
      <c r="A21" s="20">
        <v>1981</v>
      </c>
      <c r="B21" s="13">
        <v>0.1129</v>
      </c>
      <c r="C21" s="13">
        <v>0.17480000000000001</v>
      </c>
      <c r="D21" s="13">
        <v>0.15609999999999999</v>
      </c>
      <c r="E21" s="27">
        <v>0.14630000000000001</v>
      </c>
    </row>
    <row r="22" spans="1:5" x14ac:dyDescent="0.25">
      <c r="A22" s="20">
        <v>1982</v>
      </c>
      <c r="B22" s="13">
        <v>7.6300000000000007E-2</v>
      </c>
      <c r="C22" s="13">
        <v>0.14180000000000001</v>
      </c>
      <c r="D22" s="13">
        <v>0.1419</v>
      </c>
      <c r="E22" s="27">
        <v>0.15029999999999999</v>
      </c>
    </row>
    <row r="23" spans="1:5" x14ac:dyDescent="0.25">
      <c r="A23" s="20">
        <v>1983</v>
      </c>
      <c r="B23" s="13">
        <v>7.3400000000000007E-2</v>
      </c>
      <c r="C23" s="13">
        <v>9.9299999999999999E-2</v>
      </c>
      <c r="D23" s="13">
        <v>0.1047</v>
      </c>
      <c r="E23" s="27">
        <v>0.12180000000000001</v>
      </c>
    </row>
    <row r="24" spans="1:5" x14ac:dyDescent="0.25">
      <c r="A24" s="20">
        <v>1984</v>
      </c>
      <c r="B24" s="13">
        <v>6.1600000000000002E-2</v>
      </c>
      <c r="C24" s="13">
        <v>0.1195</v>
      </c>
      <c r="D24" s="13">
        <v>0.12670000000000001</v>
      </c>
      <c r="E24" s="27">
        <v>0.14430000000000001</v>
      </c>
    </row>
    <row r="25" spans="1:5" x14ac:dyDescent="0.25">
      <c r="A25" s="20">
        <v>1985</v>
      </c>
      <c r="B25" s="13">
        <v>4.2500000000000003E-2</v>
      </c>
      <c r="C25" s="13">
        <v>9.2700000000000005E-2</v>
      </c>
      <c r="D25" s="13">
        <v>9.6000000000000002E-2</v>
      </c>
      <c r="E25" s="27">
        <v>0.1201</v>
      </c>
    </row>
    <row r="26" spans="1:5" x14ac:dyDescent="0.25">
      <c r="A26" s="20">
        <v>1986</v>
      </c>
      <c r="B26" s="13">
        <v>2.7300000000000001E-2</v>
      </c>
      <c r="C26" s="13">
        <v>7.3300000000000004E-2</v>
      </c>
      <c r="D26" s="13">
        <v>6.8900000000000003E-2</v>
      </c>
      <c r="E26" s="27">
        <v>8.2799999999999999E-2</v>
      </c>
    </row>
    <row r="27" spans="1:5" x14ac:dyDescent="0.25">
      <c r="A27" s="20">
        <v>1987</v>
      </c>
      <c r="B27" s="13">
        <v>3.56E-2</v>
      </c>
      <c r="C27" s="13">
        <v>7.4300000000000005E-2</v>
      </c>
      <c r="D27" s="13">
        <v>0.15079999999999999</v>
      </c>
      <c r="E27" s="27">
        <v>0.17</v>
      </c>
    </row>
    <row r="28" spans="1:5" x14ac:dyDescent="0.25">
      <c r="A28" s="20">
        <v>1988</v>
      </c>
      <c r="B28" s="13">
        <v>5.0599999999999999E-2</v>
      </c>
      <c r="C28" s="13">
        <v>8.9399999999999993E-2</v>
      </c>
      <c r="D28" s="13">
        <v>9.0399999999999994E-2</v>
      </c>
      <c r="E28" s="27">
        <v>0.1033</v>
      </c>
    </row>
    <row r="29" spans="1:5" x14ac:dyDescent="0.25">
      <c r="A29" s="20">
        <v>1989</v>
      </c>
      <c r="B29" s="13">
        <v>5.6899999999999999E-2</v>
      </c>
      <c r="C29" s="13">
        <v>0.1084</v>
      </c>
      <c r="D29" s="13">
        <v>0.10050000000000001</v>
      </c>
      <c r="E29" s="27">
        <v>0.1</v>
      </c>
    </row>
    <row r="30" spans="1:5" x14ac:dyDescent="0.25">
      <c r="A30" s="20">
        <v>1990</v>
      </c>
      <c r="B30" s="13">
        <v>6.4299999999999996E-2</v>
      </c>
      <c r="C30" s="13">
        <v>9.5600000000000004E-2</v>
      </c>
      <c r="D30" s="13">
        <v>9.3100000000000002E-2</v>
      </c>
      <c r="E30" s="27">
        <v>0.10050000000000001</v>
      </c>
    </row>
    <row r="31" spans="1:5" x14ac:dyDescent="0.25">
      <c r="A31" s="20">
        <v>1991</v>
      </c>
      <c r="B31" s="13">
        <v>4.82E-2</v>
      </c>
      <c r="C31" s="13">
        <v>6.5199999999999994E-2</v>
      </c>
      <c r="D31" s="13">
        <v>6.6699999999999995E-2</v>
      </c>
      <c r="E31" s="27">
        <v>8.8999999999999996E-2</v>
      </c>
    </row>
    <row r="32" spans="1:5" x14ac:dyDescent="0.25">
      <c r="A32" s="20">
        <v>1992</v>
      </c>
      <c r="B32" s="13">
        <v>5.0799999999999998E-2</v>
      </c>
      <c r="C32" s="13">
        <v>4.1500000000000002E-2</v>
      </c>
      <c r="D32" s="13">
        <v>4.5199999999999997E-2</v>
      </c>
      <c r="E32" s="27">
        <v>7.9500000000000001E-2</v>
      </c>
    </row>
    <row r="33" spans="1:13" x14ac:dyDescent="0.25">
      <c r="A33" s="20">
        <v>1993</v>
      </c>
      <c r="B33" s="13">
        <v>4.3200000000000002E-2</v>
      </c>
      <c r="C33" s="13">
        <v>3.4000000000000002E-2</v>
      </c>
      <c r="D33" s="13">
        <v>3.8300000000000001E-2</v>
      </c>
      <c r="E33" s="27">
        <v>6.6100000000000006E-2</v>
      </c>
    </row>
    <row r="34" spans="1:13" x14ac:dyDescent="0.25">
      <c r="A34" s="20">
        <v>1994</v>
      </c>
      <c r="B34" s="13">
        <v>4.24E-2</v>
      </c>
      <c r="C34" s="13">
        <v>4.8099999999999997E-2</v>
      </c>
      <c r="D34" s="13">
        <v>6.0600000000000001E-2</v>
      </c>
      <c r="E34" s="27">
        <v>7.9799999999999996E-2</v>
      </c>
    </row>
    <row r="35" spans="1:13" x14ac:dyDescent="0.25">
      <c r="A35" s="20">
        <v>1995</v>
      </c>
      <c r="B35" s="13">
        <v>3.73E-2</v>
      </c>
      <c r="C35" s="13">
        <v>6.7799999999999999E-2</v>
      </c>
      <c r="D35" s="13">
        <v>6.8900000000000003E-2</v>
      </c>
      <c r="E35" s="27">
        <v>7.5999999999999998E-2</v>
      </c>
    </row>
    <row r="36" spans="1:13" x14ac:dyDescent="0.25">
      <c r="A36" s="20">
        <v>1996</v>
      </c>
      <c r="B36" s="13">
        <v>3.61E-2</v>
      </c>
      <c r="C36" s="13">
        <v>6.2300000000000001E-2</v>
      </c>
      <c r="D36" s="13">
        <v>6.4399999999999999E-2</v>
      </c>
      <c r="E36" s="27">
        <v>7.4300000000000005E-2</v>
      </c>
    </row>
    <row r="37" spans="1:13" x14ac:dyDescent="0.25">
      <c r="A37" s="20">
        <v>1997</v>
      </c>
      <c r="B37" s="13">
        <v>2.6700000000000002E-2</v>
      </c>
      <c r="C37" s="13">
        <v>5.9700000000000003E-2</v>
      </c>
      <c r="D37" s="13">
        <v>6.13E-2</v>
      </c>
      <c r="E37" s="27">
        <v>6.9199999999999998E-2</v>
      </c>
    </row>
    <row r="38" spans="1:13" x14ac:dyDescent="0.25">
      <c r="A38" s="20">
        <v>1998</v>
      </c>
      <c r="B38" s="13">
        <v>2.53E-2</v>
      </c>
      <c r="C38" s="13">
        <v>6.1499999999999999E-2</v>
      </c>
      <c r="D38" s="13">
        <v>5.79E-2</v>
      </c>
      <c r="E38" s="27">
        <v>6.0299999999999999E-2</v>
      </c>
    </row>
    <row r="39" spans="1:13" x14ac:dyDescent="0.25">
      <c r="A39" s="20">
        <v>1999</v>
      </c>
      <c r="B39" s="13">
        <v>2.0799999999999999E-2</v>
      </c>
      <c r="C39" s="13">
        <v>5.8700000000000002E-2</v>
      </c>
      <c r="D39" s="13">
        <v>5.9700000000000003E-2</v>
      </c>
      <c r="E39" s="27">
        <v>6.6100000000000006E-2</v>
      </c>
    </row>
    <row r="40" spans="1:13" x14ac:dyDescent="0.25">
      <c r="A40" s="20">
        <v>2000</v>
      </c>
      <c r="B40" s="13">
        <v>2.52E-2</v>
      </c>
      <c r="C40" s="13">
        <v>6.9400000000000003E-2</v>
      </c>
      <c r="D40" s="13">
        <v>6.7900000000000002E-2</v>
      </c>
      <c r="E40" s="27">
        <v>6.6900000000000001E-2</v>
      </c>
      <c r="J40" s="15"/>
      <c r="K40" s="5"/>
      <c r="L40" s="5"/>
      <c r="M40" s="5"/>
    </row>
    <row r="41" spans="1:13" x14ac:dyDescent="0.25">
      <c r="A41" s="20">
        <v>2001</v>
      </c>
      <c r="B41" s="13">
        <v>3.3000000000000002E-2</v>
      </c>
      <c r="C41" s="13">
        <v>4.2599999999999999E-2</v>
      </c>
      <c r="D41" s="13">
        <v>3.8199999999999998E-2</v>
      </c>
      <c r="E41" s="27">
        <v>5.5300000000000002E-2</v>
      </c>
      <c r="J41" s="15"/>
      <c r="K41" s="5"/>
      <c r="L41" s="5"/>
      <c r="M41" s="5"/>
    </row>
    <row r="42" spans="1:13" x14ac:dyDescent="0.25">
      <c r="A42" s="20">
        <v>2002</v>
      </c>
      <c r="B42" s="13">
        <v>1.9900000000000001E-2</v>
      </c>
      <c r="C42" s="13">
        <v>1.8599999999999998E-2</v>
      </c>
      <c r="D42" s="13">
        <v>2.23E-2</v>
      </c>
      <c r="E42" s="27">
        <v>5.0700000000000002E-2</v>
      </c>
      <c r="J42" s="15"/>
      <c r="K42" s="5"/>
      <c r="M42" s="5"/>
    </row>
    <row r="43" spans="1:13" x14ac:dyDescent="0.25">
      <c r="A43" s="20">
        <v>2003</v>
      </c>
      <c r="B43" s="13">
        <v>2.07E-2</v>
      </c>
      <c r="C43" s="13">
        <v>1.24E-2</v>
      </c>
      <c r="D43" s="13">
        <v>1.3599999999999999E-2</v>
      </c>
      <c r="E43" s="27">
        <v>4.48E-2</v>
      </c>
      <c r="J43" s="15"/>
      <c r="K43" s="5"/>
      <c r="M43" s="5"/>
    </row>
    <row r="44" spans="1:13" x14ac:dyDescent="0.25">
      <c r="A44" s="20">
        <v>2004</v>
      </c>
      <c r="B44" s="13">
        <v>2.4799999999999999E-2</v>
      </c>
      <c r="C44" s="13">
        <v>1.5900000000000001E-2</v>
      </c>
      <c r="D44" s="13">
        <v>2.1899999999999999E-2</v>
      </c>
      <c r="E44" s="27">
        <v>4.8500000000000001E-2</v>
      </c>
      <c r="J44" s="15"/>
      <c r="K44" s="5"/>
      <c r="M44" s="5"/>
    </row>
    <row r="45" spans="1:13" x14ac:dyDescent="0.25">
      <c r="A45" s="20">
        <v>2005</v>
      </c>
      <c r="B45" s="13">
        <v>2.7199999999999998E-2</v>
      </c>
      <c r="C45" s="13">
        <v>3.6400000000000002E-2</v>
      </c>
      <c r="D45" s="13">
        <v>4.1000000000000002E-2</v>
      </c>
      <c r="E45" s="27">
        <v>4.8300000000000003E-2</v>
      </c>
      <c r="J45" s="15"/>
      <c r="K45" s="5"/>
      <c r="M45" s="5"/>
    </row>
    <row r="46" spans="1:13" x14ac:dyDescent="0.25">
      <c r="A46" s="20">
        <v>2006</v>
      </c>
      <c r="B46" s="13">
        <v>3.2000000000000001E-2</v>
      </c>
      <c r="C46" s="13">
        <v>5.8799999999999998E-2</v>
      </c>
      <c r="D46" s="13">
        <v>5.8500000000000003E-2</v>
      </c>
      <c r="E46" s="27">
        <v>5.6899999999999999E-2</v>
      </c>
      <c r="J46" s="15"/>
      <c r="K46" s="5"/>
      <c r="M46" s="5"/>
    </row>
    <row r="47" spans="1:13" x14ac:dyDescent="0.25">
      <c r="A47" s="20">
        <v>2007</v>
      </c>
      <c r="B47" s="13">
        <v>2.8199999999999999E-2</v>
      </c>
      <c r="C47" s="13">
        <v>5.4699999999999999E-2</v>
      </c>
      <c r="D47" s="13">
        <v>4.9099999999999998E-2</v>
      </c>
      <c r="E47" s="27">
        <v>5.0299999999999997E-2</v>
      </c>
      <c r="J47" s="15"/>
      <c r="K47" s="5"/>
      <c r="M47" s="5"/>
    </row>
    <row r="48" spans="1:13" x14ac:dyDescent="0.25">
      <c r="A48" s="20">
        <v>2008</v>
      </c>
      <c r="B48" s="13">
        <v>4.6300000000000001E-2</v>
      </c>
      <c r="C48" s="13">
        <v>2.2499999999999999E-2</v>
      </c>
      <c r="D48" s="13">
        <v>2.1299999999999999E-2</v>
      </c>
      <c r="E48" s="27">
        <v>4.2299999999999997E-2</v>
      </c>
      <c r="J48" s="15"/>
      <c r="K48" s="5"/>
      <c r="M48" s="5"/>
    </row>
    <row r="49" spans="1:13" x14ac:dyDescent="0.25">
      <c r="A49" s="20">
        <v>2009</v>
      </c>
      <c r="B49" s="13">
        <v>6.3E-3</v>
      </c>
      <c r="C49" s="13">
        <v>2.2000000000000001E-3</v>
      </c>
      <c r="D49" s="13">
        <v>5.8999999999999999E-3</v>
      </c>
      <c r="E49" s="27">
        <v>3.8100000000000002E-2</v>
      </c>
      <c r="J49" s="15"/>
      <c r="K49" s="5"/>
      <c r="M49" s="5"/>
    </row>
    <row r="50" spans="1:13" x14ac:dyDescent="0.25">
      <c r="A50" s="20">
        <v>2010</v>
      </c>
      <c r="B50" s="13">
        <v>1.7600000000000001E-2</v>
      </c>
      <c r="C50" s="13">
        <v>2.5000000000000001E-3</v>
      </c>
      <c r="D50" s="13">
        <v>4.1000000000000003E-3</v>
      </c>
      <c r="E50" s="27">
        <v>3.6400000000000002E-2</v>
      </c>
      <c r="J50" s="15"/>
      <c r="K50" s="5"/>
      <c r="M50" s="5"/>
    </row>
    <row r="51" spans="1:13" x14ac:dyDescent="0.25">
      <c r="A51" s="20">
        <v>2011</v>
      </c>
      <c r="B51" s="13">
        <v>3.6900000000000002E-2</v>
      </c>
      <c r="C51" s="13">
        <v>1.5E-3</v>
      </c>
      <c r="D51" s="13">
        <v>2.3999999999999998E-3</v>
      </c>
      <c r="E51" s="27">
        <v>3.1099999999999999E-2</v>
      </c>
      <c r="J51" s="15"/>
      <c r="K51" s="5"/>
      <c r="M51" s="5"/>
    </row>
    <row r="52" spans="1:13" x14ac:dyDescent="0.25">
      <c r="A52" s="20">
        <v>2012</v>
      </c>
      <c r="B52" s="13">
        <v>2.3E-2</v>
      </c>
      <c r="C52" s="13">
        <v>1.9E-3</v>
      </c>
      <c r="D52" s="13">
        <v>2.3E-3</v>
      </c>
      <c r="E52" s="27">
        <v>2.07E-2</v>
      </c>
      <c r="J52" s="15"/>
      <c r="K52" s="5"/>
      <c r="M52" s="5"/>
    </row>
    <row r="53" spans="1:13" x14ac:dyDescent="0.25">
      <c r="A53" s="20">
        <v>2013</v>
      </c>
      <c r="B53" s="13">
        <v>1.66E-2</v>
      </c>
      <c r="C53" s="13">
        <v>1.6999999999999999E-3</v>
      </c>
      <c r="D53" s="13">
        <v>2E-3</v>
      </c>
      <c r="E53" s="27">
        <v>2.7300000000000001E-2</v>
      </c>
      <c r="J53" s="15"/>
      <c r="K53" s="5"/>
      <c r="M53" s="5"/>
    </row>
    <row r="54" spans="1:13" x14ac:dyDescent="0.25">
      <c r="A54" s="20">
        <v>2014</v>
      </c>
      <c r="B54" s="13">
        <v>1.17E-2</v>
      </c>
      <c r="C54" s="13">
        <v>1.4E-3</v>
      </c>
      <c r="D54" s="13">
        <v>1.8E-3</v>
      </c>
      <c r="E54" s="27">
        <v>2.8799999999999999E-2</v>
      </c>
      <c r="J54" s="15"/>
      <c r="K54" s="5"/>
      <c r="M54" s="5"/>
    </row>
    <row r="55" spans="1:13" x14ac:dyDescent="0.25">
      <c r="A55" s="20">
        <v>2015</v>
      </c>
      <c r="B55" s="13">
        <v>1.9E-3</v>
      </c>
      <c r="C55" s="13">
        <v>1.9E-3</v>
      </c>
      <c r="D55" s="13">
        <v>4.1000000000000003E-3</v>
      </c>
      <c r="E55" s="27">
        <v>2.4299999999999999E-2</v>
      </c>
      <c r="J55" s="15"/>
      <c r="K55" s="5"/>
      <c r="M55" s="5"/>
    </row>
    <row r="56" spans="1:13" x14ac:dyDescent="0.25">
      <c r="A56" s="20">
        <v>2016</v>
      </c>
      <c r="B56" s="13">
        <v>6.4000000000000003E-3</v>
      </c>
      <c r="C56" s="13">
        <v>4.7000000000000002E-3</v>
      </c>
      <c r="D56" s="13">
        <v>7.1000000000000004E-3</v>
      </c>
      <c r="E56" s="27">
        <v>2.0799999999999999E-2</v>
      </c>
      <c r="J56" s="15"/>
      <c r="K56" s="5"/>
      <c r="M56" s="5"/>
    </row>
    <row r="57" spans="1:13" x14ac:dyDescent="0.25">
      <c r="A57" s="20">
        <v>2017</v>
      </c>
      <c r="B57" s="13">
        <v>1.6400000000000001E-2</v>
      </c>
      <c r="C57" s="13">
        <v>1.17E-2</v>
      </c>
      <c r="D57" s="13">
        <v>1.38E-2</v>
      </c>
      <c r="E57" s="27">
        <v>2.6700000000000002E-2</v>
      </c>
      <c r="J57" s="15"/>
      <c r="K57" s="5"/>
      <c r="M57" s="5"/>
    </row>
    <row r="58" spans="1:13" x14ac:dyDescent="0.25">
      <c r="A58" s="20">
        <v>2018</v>
      </c>
      <c r="B58" s="13">
        <v>1.8700000000000001E-2</v>
      </c>
      <c r="C58" s="13">
        <v>2.01E-2</v>
      </c>
      <c r="D58" s="13">
        <v>2.1600000000000001E-2</v>
      </c>
      <c r="E58" s="27">
        <v>3.2399999999999998E-2</v>
      </c>
      <c r="J58" s="15"/>
      <c r="K58" s="5"/>
      <c r="M58" s="5"/>
    </row>
    <row r="59" spans="1:13" x14ac:dyDescent="0.25">
      <c r="A59" s="29">
        <v>2019</v>
      </c>
      <c r="B59" s="13">
        <v>1.7100000000000001E-2</v>
      </c>
      <c r="C59" s="13">
        <v>2.3400000000000001E-2</v>
      </c>
      <c r="D59" s="13">
        <v>2.23E-2</v>
      </c>
      <c r="E59" s="27">
        <v>2.3199999999999998E-2</v>
      </c>
      <c r="J59" s="15"/>
      <c r="K59" s="5"/>
      <c r="M59" s="5"/>
    </row>
    <row r="60" spans="1:13" x14ac:dyDescent="0.25">
      <c r="A60" s="30">
        <v>2020</v>
      </c>
      <c r="B60" s="31">
        <v>7.4999999999999997E-3</v>
      </c>
      <c r="C60" s="13">
        <v>4.3E-3</v>
      </c>
      <c r="D60" s="13">
        <v>4.3E-3</v>
      </c>
      <c r="E60" s="27">
        <v>1.03E-2</v>
      </c>
      <c r="K60" s="5"/>
      <c r="M60" s="5"/>
    </row>
    <row r="61" spans="1:13" x14ac:dyDescent="0.25">
      <c r="A61" s="30">
        <v>2021</v>
      </c>
      <c r="B61" s="31">
        <v>3.1600000000000003E-2</v>
      </c>
      <c r="C61" s="13">
        <v>1.2999999999999999E-3</v>
      </c>
      <c r="D61" s="13">
        <v>1.6000000000000001E-3</v>
      </c>
      <c r="E61" s="27">
        <v>1.66E-2</v>
      </c>
      <c r="K61" s="5"/>
      <c r="M61" s="5"/>
    </row>
    <row r="62" spans="1:13" x14ac:dyDescent="0.25">
      <c r="A62" s="30">
        <v>2022</v>
      </c>
      <c r="B62" s="31">
        <v>7.4099999999999999E-2</v>
      </c>
      <c r="C62" s="13">
        <v>0.02</v>
      </c>
      <c r="D62" s="13">
        <v>2.1000000000000001E-2</v>
      </c>
      <c r="E62" s="27">
        <v>2.9000000000000001E-2</v>
      </c>
      <c r="K62" s="5"/>
      <c r="M62" s="5"/>
    </row>
    <row r="63" spans="1:13" x14ac:dyDescent="0.25">
      <c r="A63" s="30">
        <v>2023</v>
      </c>
      <c r="B63" s="32">
        <v>6.6500000000000004E-2</v>
      </c>
      <c r="C63" s="28">
        <v>5.3900000000000003E-2</v>
      </c>
      <c r="D63" s="28">
        <v>7.0000000000000007E-2</v>
      </c>
      <c r="E63" s="33">
        <v>3.1199999999999999E-2</v>
      </c>
      <c r="K63" s="5"/>
      <c r="M63" s="5"/>
    </row>
    <row r="64" spans="1:13" x14ac:dyDescent="0.25">
      <c r="A64" s="30">
        <v>2024</v>
      </c>
      <c r="C64" s="34">
        <v>3.5571999999999999E-2</v>
      </c>
      <c r="D64" s="5">
        <f t="shared" ref="D64:D127" si="0">$D$63</f>
        <v>7.0000000000000007E-2</v>
      </c>
      <c r="K64" s="5"/>
      <c r="M64" s="5"/>
    </row>
    <row r="65" spans="1:13" x14ac:dyDescent="0.25">
      <c r="A65" s="30">
        <v>2025</v>
      </c>
      <c r="C65" s="34">
        <v>3.5571999999999999E-2</v>
      </c>
      <c r="D65" s="5">
        <f t="shared" si="0"/>
        <v>7.0000000000000007E-2</v>
      </c>
      <c r="K65" s="5"/>
      <c r="M65" s="5"/>
    </row>
    <row r="66" spans="1:13" x14ac:dyDescent="0.25">
      <c r="A66" s="30">
        <v>2026</v>
      </c>
      <c r="C66" s="34">
        <v>3.5571999999999999E-2</v>
      </c>
      <c r="D66" s="5">
        <f t="shared" si="0"/>
        <v>7.0000000000000007E-2</v>
      </c>
      <c r="K66" s="5"/>
      <c r="M66" s="5"/>
    </row>
    <row r="67" spans="1:13" x14ac:dyDescent="0.25">
      <c r="A67" s="30">
        <v>2027</v>
      </c>
      <c r="C67" s="34">
        <v>3.5571999999999999E-2</v>
      </c>
      <c r="D67" s="5">
        <f t="shared" si="0"/>
        <v>7.0000000000000007E-2</v>
      </c>
      <c r="K67" s="5"/>
      <c r="M67" s="5"/>
    </row>
    <row r="68" spans="1:13" x14ac:dyDescent="0.25">
      <c r="A68" s="30">
        <v>2028</v>
      </c>
      <c r="C68" s="34">
        <v>3.5571999999999999E-2</v>
      </c>
      <c r="D68" s="5">
        <f t="shared" si="0"/>
        <v>7.0000000000000007E-2</v>
      </c>
      <c r="K68" s="5"/>
      <c r="M68" s="5"/>
    </row>
    <row r="69" spans="1:13" x14ac:dyDescent="0.25">
      <c r="A69" s="30">
        <v>2029</v>
      </c>
      <c r="C69" s="34">
        <v>3.5571999999999999E-2</v>
      </c>
      <c r="D69" s="5">
        <f t="shared" si="0"/>
        <v>7.0000000000000007E-2</v>
      </c>
      <c r="K69" s="5"/>
      <c r="M69" s="5"/>
    </row>
    <row r="70" spans="1:13" x14ac:dyDescent="0.25">
      <c r="A70" s="30">
        <v>2030</v>
      </c>
      <c r="C70" s="34">
        <v>3.5571999999999999E-2</v>
      </c>
      <c r="D70" s="5">
        <f t="shared" si="0"/>
        <v>7.0000000000000007E-2</v>
      </c>
      <c r="K70" s="5"/>
      <c r="M70" s="5"/>
    </row>
    <row r="71" spans="1:13" x14ac:dyDescent="0.25">
      <c r="A71" s="30">
        <v>2031</v>
      </c>
      <c r="C71" s="34">
        <v>3.5571999999999999E-2</v>
      </c>
      <c r="D71" s="5">
        <f t="shared" si="0"/>
        <v>7.0000000000000007E-2</v>
      </c>
      <c r="K71" s="5"/>
      <c r="M71" s="5"/>
    </row>
    <row r="72" spans="1:13" x14ac:dyDescent="0.25">
      <c r="A72" s="30">
        <v>2032</v>
      </c>
      <c r="C72" s="34">
        <v>3.5571999999999999E-2</v>
      </c>
      <c r="D72" s="5">
        <f t="shared" si="0"/>
        <v>7.0000000000000007E-2</v>
      </c>
      <c r="K72" s="5"/>
      <c r="M72" s="5"/>
    </row>
    <row r="73" spans="1:13" x14ac:dyDescent="0.25">
      <c r="A73" s="30">
        <v>2033</v>
      </c>
      <c r="C73" s="34">
        <v>3.5571999999999999E-2</v>
      </c>
      <c r="D73" s="5">
        <f t="shared" si="0"/>
        <v>7.0000000000000007E-2</v>
      </c>
      <c r="K73" s="5"/>
      <c r="M73" s="5"/>
    </row>
    <row r="74" spans="1:13" x14ac:dyDescent="0.25">
      <c r="A74" s="30">
        <v>2034</v>
      </c>
      <c r="C74" s="34">
        <v>3.5571999999999999E-2</v>
      </c>
      <c r="D74" s="5">
        <f t="shared" si="0"/>
        <v>7.0000000000000007E-2</v>
      </c>
      <c r="K74" s="5"/>
      <c r="M74" s="5"/>
    </row>
    <row r="75" spans="1:13" x14ac:dyDescent="0.25">
      <c r="A75" s="30">
        <v>2035</v>
      </c>
      <c r="C75" s="34">
        <v>3.5571999999999999E-2</v>
      </c>
      <c r="D75" s="5">
        <f t="shared" si="0"/>
        <v>7.0000000000000007E-2</v>
      </c>
      <c r="K75" s="5"/>
      <c r="M75" s="5"/>
    </row>
    <row r="76" spans="1:13" x14ac:dyDescent="0.25">
      <c r="A76" s="30">
        <v>2036</v>
      </c>
      <c r="C76" s="34">
        <v>3.5571999999999999E-2</v>
      </c>
      <c r="D76" s="5">
        <f t="shared" si="0"/>
        <v>7.0000000000000007E-2</v>
      </c>
      <c r="K76" s="5"/>
      <c r="M76" s="5"/>
    </row>
    <row r="77" spans="1:13" x14ac:dyDescent="0.25">
      <c r="A77" s="30">
        <v>2037</v>
      </c>
      <c r="C77" s="34">
        <v>3.5571999999999999E-2</v>
      </c>
      <c r="D77" s="5">
        <f t="shared" si="0"/>
        <v>7.0000000000000007E-2</v>
      </c>
      <c r="K77" s="5"/>
      <c r="M77" s="5"/>
    </row>
    <row r="78" spans="1:13" x14ac:dyDescent="0.25">
      <c r="A78" s="30">
        <v>2038</v>
      </c>
      <c r="C78" s="34">
        <v>3.5571999999999999E-2</v>
      </c>
      <c r="D78" s="5">
        <f t="shared" si="0"/>
        <v>7.0000000000000007E-2</v>
      </c>
      <c r="K78" s="5"/>
      <c r="M78" s="5"/>
    </row>
    <row r="79" spans="1:13" x14ac:dyDescent="0.25">
      <c r="A79" s="30">
        <v>2039</v>
      </c>
      <c r="C79" s="34">
        <v>3.5571999999999999E-2</v>
      </c>
      <c r="D79" s="5">
        <f t="shared" si="0"/>
        <v>7.0000000000000007E-2</v>
      </c>
      <c r="M79" s="5"/>
    </row>
    <row r="80" spans="1:13" x14ac:dyDescent="0.25">
      <c r="A80" s="30">
        <v>2040</v>
      </c>
      <c r="C80" s="34">
        <v>3.5571999999999999E-2</v>
      </c>
      <c r="D80" s="5">
        <f t="shared" si="0"/>
        <v>7.0000000000000007E-2</v>
      </c>
      <c r="M80" s="5"/>
    </row>
    <row r="81" spans="1:13" x14ac:dyDescent="0.25">
      <c r="A81" s="30">
        <v>2041</v>
      </c>
      <c r="C81" s="34">
        <v>3.5571999999999999E-2</v>
      </c>
      <c r="D81" s="5">
        <f t="shared" si="0"/>
        <v>7.0000000000000007E-2</v>
      </c>
      <c r="M81" s="5"/>
    </row>
    <row r="82" spans="1:13" x14ac:dyDescent="0.25">
      <c r="A82" s="30">
        <v>2042</v>
      </c>
      <c r="C82" s="34">
        <v>3.5571999999999999E-2</v>
      </c>
      <c r="D82" s="5">
        <f t="shared" si="0"/>
        <v>7.0000000000000007E-2</v>
      </c>
      <c r="M82" s="5"/>
    </row>
    <row r="83" spans="1:13" x14ac:dyDescent="0.25">
      <c r="A83" s="30">
        <v>2043</v>
      </c>
      <c r="C83" s="34">
        <v>3.5571999999999999E-2</v>
      </c>
      <c r="D83" s="5">
        <f t="shared" si="0"/>
        <v>7.0000000000000007E-2</v>
      </c>
      <c r="M83" s="5"/>
    </row>
    <row r="84" spans="1:13" x14ac:dyDescent="0.25">
      <c r="A84" s="30">
        <v>2044</v>
      </c>
      <c r="C84" s="34">
        <v>3.5571999999999999E-2</v>
      </c>
      <c r="D84" s="5">
        <f t="shared" si="0"/>
        <v>7.0000000000000007E-2</v>
      </c>
      <c r="M84" s="5"/>
    </row>
    <row r="85" spans="1:13" x14ac:dyDescent="0.25">
      <c r="A85" s="30">
        <v>2045</v>
      </c>
      <c r="C85" s="34">
        <v>3.5571999999999999E-2</v>
      </c>
      <c r="D85" s="5">
        <f t="shared" si="0"/>
        <v>7.0000000000000007E-2</v>
      </c>
      <c r="M85" s="5"/>
    </row>
    <row r="86" spans="1:13" x14ac:dyDescent="0.25">
      <c r="A86" s="30">
        <v>2046</v>
      </c>
      <c r="C86" s="34">
        <v>3.5571999999999999E-2</v>
      </c>
      <c r="D86" s="5">
        <f t="shared" si="0"/>
        <v>7.0000000000000007E-2</v>
      </c>
      <c r="M86" s="5"/>
    </row>
    <row r="87" spans="1:13" x14ac:dyDescent="0.25">
      <c r="A87" s="30">
        <v>2047</v>
      </c>
      <c r="C87" s="34">
        <v>3.5571999999999999E-2</v>
      </c>
      <c r="D87" s="5">
        <f t="shared" si="0"/>
        <v>7.0000000000000007E-2</v>
      </c>
      <c r="M87" s="5"/>
    </row>
    <row r="88" spans="1:13" x14ac:dyDescent="0.25">
      <c r="A88" s="30">
        <v>2048</v>
      </c>
      <c r="C88" s="34">
        <v>3.5571999999999999E-2</v>
      </c>
      <c r="D88" s="5">
        <f t="shared" si="0"/>
        <v>7.0000000000000007E-2</v>
      </c>
    </row>
    <row r="89" spans="1:13" x14ac:dyDescent="0.25">
      <c r="A89" s="30">
        <v>2049</v>
      </c>
      <c r="C89" s="34">
        <v>3.5571999999999999E-2</v>
      </c>
      <c r="D89" s="5">
        <f t="shared" si="0"/>
        <v>7.0000000000000007E-2</v>
      </c>
    </row>
    <row r="90" spans="1:13" x14ac:dyDescent="0.25">
      <c r="A90" s="30">
        <v>2050</v>
      </c>
      <c r="C90" s="34">
        <v>3.5571999999999999E-2</v>
      </c>
      <c r="D90" s="5">
        <f t="shared" si="0"/>
        <v>7.0000000000000007E-2</v>
      </c>
    </row>
    <row r="91" spans="1:13" x14ac:dyDescent="0.25">
      <c r="A91" s="30">
        <v>2051</v>
      </c>
      <c r="C91" s="34">
        <v>3.5571999999999999E-2</v>
      </c>
      <c r="D91" s="5">
        <f t="shared" si="0"/>
        <v>7.0000000000000007E-2</v>
      </c>
    </row>
    <row r="92" spans="1:13" x14ac:dyDescent="0.25">
      <c r="A92" s="30">
        <v>2052</v>
      </c>
      <c r="C92" s="34">
        <v>3.5571999999999999E-2</v>
      </c>
      <c r="D92" s="5">
        <f t="shared" si="0"/>
        <v>7.0000000000000007E-2</v>
      </c>
    </row>
    <row r="93" spans="1:13" x14ac:dyDescent="0.25">
      <c r="A93" s="30">
        <v>2053</v>
      </c>
      <c r="C93" s="34">
        <v>3.5571999999999999E-2</v>
      </c>
      <c r="D93" s="5">
        <f t="shared" si="0"/>
        <v>7.0000000000000007E-2</v>
      </c>
    </row>
    <row r="94" spans="1:13" x14ac:dyDescent="0.25">
      <c r="A94" s="30">
        <v>2054</v>
      </c>
      <c r="C94" s="34">
        <v>3.5571999999999999E-2</v>
      </c>
      <c r="D94" s="5">
        <f t="shared" si="0"/>
        <v>7.0000000000000007E-2</v>
      </c>
    </row>
    <row r="95" spans="1:13" x14ac:dyDescent="0.25">
      <c r="A95" s="30">
        <v>2055</v>
      </c>
      <c r="C95" s="34">
        <v>3.5571999999999999E-2</v>
      </c>
      <c r="D95" s="5">
        <f t="shared" si="0"/>
        <v>7.0000000000000007E-2</v>
      </c>
    </row>
    <row r="96" spans="1:13" x14ac:dyDescent="0.25">
      <c r="A96" s="30">
        <v>2056</v>
      </c>
      <c r="C96" s="34">
        <v>3.5571999999999999E-2</v>
      </c>
      <c r="D96" s="5">
        <f t="shared" si="0"/>
        <v>7.0000000000000007E-2</v>
      </c>
    </row>
    <row r="97" spans="1:4" x14ac:dyDescent="0.25">
      <c r="A97" s="30">
        <v>2057</v>
      </c>
      <c r="C97" s="34">
        <v>3.5571999999999999E-2</v>
      </c>
      <c r="D97" s="5">
        <f t="shared" si="0"/>
        <v>7.0000000000000007E-2</v>
      </c>
    </row>
    <row r="98" spans="1:4" x14ac:dyDescent="0.25">
      <c r="A98" s="30">
        <v>2058</v>
      </c>
      <c r="C98" s="34">
        <v>3.5571999999999999E-2</v>
      </c>
      <c r="D98" s="5">
        <f t="shared" si="0"/>
        <v>7.0000000000000007E-2</v>
      </c>
    </row>
    <row r="99" spans="1:4" x14ac:dyDescent="0.25">
      <c r="A99" s="30">
        <v>2059</v>
      </c>
      <c r="C99" s="34">
        <v>3.5571999999999999E-2</v>
      </c>
      <c r="D99" s="5">
        <f t="shared" si="0"/>
        <v>7.0000000000000007E-2</v>
      </c>
    </row>
    <row r="100" spans="1:4" x14ac:dyDescent="0.25">
      <c r="A100" s="30">
        <v>2060</v>
      </c>
      <c r="C100" s="34">
        <v>3.5571999999999999E-2</v>
      </c>
      <c r="D100" s="5">
        <f t="shared" si="0"/>
        <v>7.0000000000000007E-2</v>
      </c>
    </row>
    <row r="101" spans="1:4" x14ac:dyDescent="0.25">
      <c r="A101" s="30">
        <v>2061</v>
      </c>
      <c r="C101" s="34">
        <v>3.5571999999999999E-2</v>
      </c>
      <c r="D101" s="5">
        <f t="shared" si="0"/>
        <v>7.0000000000000007E-2</v>
      </c>
    </row>
    <row r="102" spans="1:4" x14ac:dyDescent="0.25">
      <c r="A102" s="30">
        <v>2062</v>
      </c>
      <c r="C102" s="34">
        <v>3.5571999999999999E-2</v>
      </c>
      <c r="D102" s="5">
        <f t="shared" si="0"/>
        <v>7.0000000000000007E-2</v>
      </c>
    </row>
    <row r="103" spans="1:4" x14ac:dyDescent="0.25">
      <c r="A103" s="30">
        <v>2063</v>
      </c>
      <c r="C103" s="34">
        <v>3.5571999999999999E-2</v>
      </c>
      <c r="D103" s="5">
        <f t="shared" si="0"/>
        <v>7.0000000000000007E-2</v>
      </c>
    </row>
    <row r="104" spans="1:4" x14ac:dyDescent="0.25">
      <c r="A104" s="30">
        <v>2064</v>
      </c>
      <c r="C104" s="34">
        <v>3.5571999999999999E-2</v>
      </c>
      <c r="D104" s="5">
        <f t="shared" si="0"/>
        <v>7.0000000000000007E-2</v>
      </c>
    </row>
    <row r="105" spans="1:4" x14ac:dyDescent="0.25">
      <c r="A105" s="30">
        <v>2065</v>
      </c>
      <c r="C105" s="34">
        <v>3.5571999999999999E-2</v>
      </c>
      <c r="D105" s="5">
        <f t="shared" si="0"/>
        <v>7.0000000000000007E-2</v>
      </c>
    </row>
    <row r="106" spans="1:4" x14ac:dyDescent="0.25">
      <c r="A106" s="30">
        <v>2066</v>
      </c>
      <c r="C106" s="34">
        <v>3.5571999999999999E-2</v>
      </c>
      <c r="D106" s="5">
        <f t="shared" si="0"/>
        <v>7.0000000000000007E-2</v>
      </c>
    </row>
    <row r="107" spans="1:4" x14ac:dyDescent="0.25">
      <c r="A107" s="30">
        <v>2067</v>
      </c>
      <c r="C107" s="34">
        <v>3.5571999999999999E-2</v>
      </c>
      <c r="D107" s="5">
        <f t="shared" si="0"/>
        <v>7.0000000000000007E-2</v>
      </c>
    </row>
    <row r="108" spans="1:4" x14ac:dyDescent="0.25">
      <c r="A108" s="30">
        <v>2068</v>
      </c>
      <c r="C108" s="34">
        <v>3.5571999999999999E-2</v>
      </c>
      <c r="D108" s="5">
        <f t="shared" si="0"/>
        <v>7.0000000000000007E-2</v>
      </c>
    </row>
    <row r="109" spans="1:4" x14ac:dyDescent="0.25">
      <c r="A109" s="30">
        <v>2069</v>
      </c>
      <c r="C109" s="34">
        <v>3.5571999999999999E-2</v>
      </c>
      <c r="D109" s="5">
        <f t="shared" si="0"/>
        <v>7.0000000000000007E-2</v>
      </c>
    </row>
    <row r="110" spans="1:4" x14ac:dyDescent="0.25">
      <c r="A110" s="30">
        <v>2070</v>
      </c>
      <c r="C110" s="34">
        <v>3.5571999999999999E-2</v>
      </c>
      <c r="D110" s="5">
        <f t="shared" si="0"/>
        <v>7.0000000000000007E-2</v>
      </c>
    </row>
    <row r="111" spans="1:4" x14ac:dyDescent="0.25">
      <c r="A111" s="30">
        <v>2071</v>
      </c>
      <c r="C111" s="34">
        <v>3.5571999999999999E-2</v>
      </c>
      <c r="D111" s="5">
        <f t="shared" si="0"/>
        <v>7.0000000000000007E-2</v>
      </c>
    </row>
    <row r="112" spans="1:4" x14ac:dyDescent="0.25">
      <c r="A112" s="30">
        <v>2072</v>
      </c>
      <c r="C112" s="34">
        <v>3.5571999999999999E-2</v>
      </c>
      <c r="D112" s="5">
        <f t="shared" si="0"/>
        <v>7.0000000000000007E-2</v>
      </c>
    </row>
    <row r="113" spans="1:4" x14ac:dyDescent="0.25">
      <c r="A113" s="30">
        <v>2073</v>
      </c>
      <c r="C113" s="34">
        <v>3.5571999999999999E-2</v>
      </c>
      <c r="D113" s="5">
        <f t="shared" si="0"/>
        <v>7.0000000000000007E-2</v>
      </c>
    </row>
    <row r="114" spans="1:4" x14ac:dyDescent="0.25">
      <c r="A114" s="30">
        <v>2074</v>
      </c>
      <c r="C114" s="34">
        <v>3.5571999999999999E-2</v>
      </c>
      <c r="D114" s="5">
        <f t="shared" si="0"/>
        <v>7.0000000000000007E-2</v>
      </c>
    </row>
    <row r="115" spans="1:4" x14ac:dyDescent="0.25">
      <c r="A115" s="30">
        <v>2075</v>
      </c>
      <c r="C115" s="34">
        <v>3.5571999999999999E-2</v>
      </c>
      <c r="D115" s="5">
        <f t="shared" si="0"/>
        <v>7.0000000000000007E-2</v>
      </c>
    </row>
    <row r="116" spans="1:4" x14ac:dyDescent="0.25">
      <c r="A116" s="30">
        <v>2076</v>
      </c>
      <c r="C116" s="34">
        <v>3.5571999999999999E-2</v>
      </c>
      <c r="D116" s="5">
        <f t="shared" si="0"/>
        <v>7.0000000000000007E-2</v>
      </c>
    </row>
    <row r="117" spans="1:4" x14ac:dyDescent="0.25">
      <c r="A117" s="30">
        <v>2077</v>
      </c>
      <c r="C117" s="34">
        <v>3.5571999999999999E-2</v>
      </c>
      <c r="D117" s="5">
        <f t="shared" si="0"/>
        <v>7.0000000000000007E-2</v>
      </c>
    </row>
    <row r="118" spans="1:4" x14ac:dyDescent="0.25">
      <c r="A118" s="30">
        <v>2078</v>
      </c>
      <c r="C118" s="34">
        <v>3.5571999999999999E-2</v>
      </c>
      <c r="D118" s="5">
        <f t="shared" si="0"/>
        <v>7.0000000000000007E-2</v>
      </c>
    </row>
    <row r="119" spans="1:4" x14ac:dyDescent="0.25">
      <c r="A119" s="30">
        <v>2079</v>
      </c>
      <c r="C119" s="34">
        <v>3.5571999999999999E-2</v>
      </c>
      <c r="D119" s="5">
        <f t="shared" si="0"/>
        <v>7.0000000000000007E-2</v>
      </c>
    </row>
    <row r="120" spans="1:4" x14ac:dyDescent="0.25">
      <c r="A120" s="30">
        <v>2080</v>
      </c>
      <c r="C120" s="34">
        <v>3.5571999999999999E-2</v>
      </c>
      <c r="D120" s="5">
        <f t="shared" si="0"/>
        <v>7.0000000000000007E-2</v>
      </c>
    </row>
    <row r="121" spans="1:4" x14ac:dyDescent="0.25">
      <c r="A121" s="30">
        <v>2081</v>
      </c>
      <c r="C121" s="34">
        <v>3.5571999999999999E-2</v>
      </c>
      <c r="D121" s="5">
        <f t="shared" si="0"/>
        <v>7.0000000000000007E-2</v>
      </c>
    </row>
    <row r="122" spans="1:4" x14ac:dyDescent="0.25">
      <c r="A122" s="30">
        <v>2082</v>
      </c>
      <c r="C122" s="34">
        <v>3.5571999999999999E-2</v>
      </c>
      <c r="D122" s="5">
        <f t="shared" si="0"/>
        <v>7.0000000000000007E-2</v>
      </c>
    </row>
    <row r="123" spans="1:4" x14ac:dyDescent="0.25">
      <c r="A123" s="30">
        <v>2083</v>
      </c>
      <c r="C123" s="34">
        <v>3.5571999999999999E-2</v>
      </c>
      <c r="D123" s="5">
        <f t="shared" si="0"/>
        <v>7.0000000000000007E-2</v>
      </c>
    </row>
    <row r="124" spans="1:4" x14ac:dyDescent="0.25">
      <c r="A124" s="30">
        <v>2084</v>
      </c>
      <c r="C124" s="34">
        <v>3.5571999999999999E-2</v>
      </c>
      <c r="D124" s="5">
        <f t="shared" si="0"/>
        <v>7.0000000000000007E-2</v>
      </c>
    </row>
    <row r="125" spans="1:4" x14ac:dyDescent="0.25">
      <c r="A125" s="30">
        <v>2085</v>
      </c>
      <c r="C125" s="34">
        <v>3.5571999999999999E-2</v>
      </c>
      <c r="D125" s="5">
        <f t="shared" si="0"/>
        <v>7.0000000000000007E-2</v>
      </c>
    </row>
    <row r="126" spans="1:4" x14ac:dyDescent="0.25">
      <c r="A126" s="30">
        <v>2086</v>
      </c>
      <c r="C126" s="34">
        <v>3.5571999999999999E-2</v>
      </c>
      <c r="D126" s="5">
        <f t="shared" si="0"/>
        <v>7.0000000000000007E-2</v>
      </c>
    </row>
    <row r="127" spans="1:4" x14ac:dyDescent="0.25">
      <c r="A127" s="30">
        <v>2087</v>
      </c>
      <c r="C127" s="34">
        <v>3.5571999999999999E-2</v>
      </c>
      <c r="D127" s="5">
        <f t="shared" si="0"/>
        <v>7.0000000000000007E-2</v>
      </c>
    </row>
    <row r="128" spans="1:4" x14ac:dyDescent="0.25">
      <c r="A128" s="30">
        <v>2088</v>
      </c>
      <c r="C128" s="34">
        <v>3.5571999999999999E-2</v>
      </c>
      <c r="D128" s="5">
        <f t="shared" ref="D128:D138" si="1">$D$63</f>
        <v>7.0000000000000007E-2</v>
      </c>
    </row>
    <row r="129" spans="1:4" x14ac:dyDescent="0.25">
      <c r="A129" s="30">
        <v>2089</v>
      </c>
      <c r="C129" s="34">
        <v>3.5571999999999999E-2</v>
      </c>
      <c r="D129" s="5">
        <f t="shared" si="1"/>
        <v>7.0000000000000007E-2</v>
      </c>
    </row>
    <row r="130" spans="1:4" x14ac:dyDescent="0.25">
      <c r="A130" s="30">
        <v>2090</v>
      </c>
      <c r="C130" s="34">
        <v>3.5571999999999999E-2</v>
      </c>
      <c r="D130" s="5">
        <f t="shared" si="1"/>
        <v>7.0000000000000007E-2</v>
      </c>
    </row>
    <row r="131" spans="1:4" x14ac:dyDescent="0.25">
      <c r="A131" s="30">
        <v>2091</v>
      </c>
      <c r="C131" s="34">
        <v>3.5571999999999999E-2</v>
      </c>
      <c r="D131" s="5">
        <f t="shared" si="1"/>
        <v>7.0000000000000007E-2</v>
      </c>
    </row>
    <row r="132" spans="1:4" x14ac:dyDescent="0.25">
      <c r="A132" s="30">
        <v>2092</v>
      </c>
      <c r="C132" s="34">
        <v>3.5571999999999999E-2</v>
      </c>
      <c r="D132" s="5">
        <f t="shared" si="1"/>
        <v>7.0000000000000007E-2</v>
      </c>
    </row>
    <row r="133" spans="1:4" x14ac:dyDescent="0.25">
      <c r="A133" s="30">
        <v>2093</v>
      </c>
      <c r="C133" s="34">
        <v>3.5571999999999999E-2</v>
      </c>
      <c r="D133" s="5">
        <f t="shared" si="1"/>
        <v>7.0000000000000007E-2</v>
      </c>
    </row>
    <row r="134" spans="1:4" x14ac:dyDescent="0.25">
      <c r="A134" s="30">
        <v>2094</v>
      </c>
      <c r="C134" s="34">
        <v>3.5571999999999999E-2</v>
      </c>
      <c r="D134" s="5">
        <f t="shared" si="1"/>
        <v>7.0000000000000007E-2</v>
      </c>
    </row>
    <row r="135" spans="1:4" x14ac:dyDescent="0.25">
      <c r="A135" s="30">
        <v>2095</v>
      </c>
      <c r="C135" s="34">
        <v>3.5571999999999999E-2</v>
      </c>
      <c r="D135" s="5">
        <f t="shared" si="1"/>
        <v>7.0000000000000007E-2</v>
      </c>
    </row>
    <row r="136" spans="1:4" x14ac:dyDescent="0.25">
      <c r="A136" s="30">
        <v>2096</v>
      </c>
      <c r="C136" s="34">
        <v>3.5571999999999999E-2</v>
      </c>
      <c r="D136" s="5">
        <f t="shared" si="1"/>
        <v>7.0000000000000007E-2</v>
      </c>
    </row>
    <row r="137" spans="1:4" x14ac:dyDescent="0.25">
      <c r="A137" s="30">
        <v>2097</v>
      </c>
      <c r="C137" s="34">
        <v>3.5571999999999999E-2</v>
      </c>
      <c r="D137" s="5">
        <f t="shared" si="1"/>
        <v>7.0000000000000007E-2</v>
      </c>
    </row>
    <row r="138" spans="1:4" x14ac:dyDescent="0.25">
      <c r="A138" s="30">
        <v>2098</v>
      </c>
      <c r="C138" s="34">
        <v>3.5571999999999999E-2</v>
      </c>
      <c r="D138" s="5">
        <f t="shared" si="1"/>
        <v>7.0000000000000007E-2</v>
      </c>
    </row>
    <row r="139" spans="1:4" x14ac:dyDescent="0.25">
      <c r="A139" s="30"/>
      <c r="D139" s="5"/>
    </row>
    <row r="140" spans="1:4" x14ac:dyDescent="0.25">
      <c r="A140" s="30"/>
      <c r="D140" s="5"/>
    </row>
    <row r="141" spans="1:4" x14ac:dyDescent="0.25">
      <c r="A141" s="30"/>
      <c r="D141" s="5"/>
    </row>
    <row r="142" spans="1:4" x14ac:dyDescent="0.25">
      <c r="A142" s="30"/>
      <c r="D142" s="5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99</vt:i4>
      </vt:variant>
      <vt:variant>
        <vt:lpstr>Named Ranges</vt:lpstr>
      </vt:variant>
      <vt:variant>
        <vt:i4>1</vt:i4>
      </vt:variant>
    </vt:vector>
  </HeadingPairs>
  <TitlesOfParts>
    <vt:vector size="100" baseType="lpstr">
      <vt:lpstr>T.26.04.A</vt:lpstr>
      <vt:lpstr>T.35.04.A</vt:lpstr>
      <vt:lpstr>T.45.04.A</vt:lpstr>
      <vt:lpstr>T.55.04.A</vt:lpstr>
      <vt:lpstr>T.26.04.B</vt:lpstr>
      <vt:lpstr>T.35.04.B</vt:lpstr>
      <vt:lpstr>T.45.04.B</vt:lpstr>
      <vt:lpstr>T.55.04.B</vt:lpstr>
      <vt:lpstr>T.26.04.C</vt:lpstr>
      <vt:lpstr>T.35.04.C</vt:lpstr>
      <vt:lpstr>T.45.04.C</vt:lpstr>
      <vt:lpstr>T.55.04.C</vt:lpstr>
      <vt:lpstr>T.26.04.D</vt:lpstr>
      <vt:lpstr>T.35.04.D</vt:lpstr>
      <vt:lpstr>T.45.04.D</vt:lpstr>
      <vt:lpstr>T.55.04.D</vt:lpstr>
      <vt:lpstr>T.26.04.E</vt:lpstr>
      <vt:lpstr>T.35.04.E</vt:lpstr>
      <vt:lpstr>T.45.04.E</vt:lpstr>
      <vt:lpstr>T.55.04.E</vt:lpstr>
      <vt:lpstr>T.26.04.F</vt:lpstr>
      <vt:lpstr>T.35.04.F</vt:lpstr>
      <vt:lpstr>T.45.04.F</vt:lpstr>
      <vt:lpstr>T.55.04.F</vt:lpstr>
      <vt:lpstr>S.26.04.A</vt:lpstr>
      <vt:lpstr>S.35.04.A</vt:lpstr>
      <vt:lpstr>S.45.04.A</vt:lpstr>
      <vt:lpstr>S.55.04.A</vt:lpstr>
      <vt:lpstr>S.26.04.B</vt:lpstr>
      <vt:lpstr>S.35.04.B</vt:lpstr>
      <vt:lpstr>S.45.04.B</vt:lpstr>
      <vt:lpstr>S.55.04.B</vt:lpstr>
      <vt:lpstr>S.26.04.C</vt:lpstr>
      <vt:lpstr>S.35.04.C</vt:lpstr>
      <vt:lpstr>S.45.04.C</vt:lpstr>
      <vt:lpstr>S.55.04.C</vt:lpstr>
      <vt:lpstr>S.26.04.D</vt:lpstr>
      <vt:lpstr>S.35.04.D</vt:lpstr>
      <vt:lpstr>S.45.04.D</vt:lpstr>
      <vt:lpstr>S.55.04.D</vt:lpstr>
      <vt:lpstr>S.26.04.E</vt:lpstr>
      <vt:lpstr>S.35.04.E</vt:lpstr>
      <vt:lpstr>S.45.04.E</vt:lpstr>
      <vt:lpstr>S.55.04.E</vt:lpstr>
      <vt:lpstr>S.26.04.F</vt:lpstr>
      <vt:lpstr>S.35.04.F</vt:lpstr>
      <vt:lpstr>S.45.04.F</vt:lpstr>
      <vt:lpstr>S.55.04.F</vt:lpstr>
      <vt:lpstr>T.26.04.A (2)</vt:lpstr>
      <vt:lpstr>T.35.04.A (2)</vt:lpstr>
      <vt:lpstr>T.45.04.A (2)</vt:lpstr>
      <vt:lpstr>T.55.04.A (2)</vt:lpstr>
      <vt:lpstr>T.26.04.B (2)</vt:lpstr>
      <vt:lpstr>T.35.04.B (2)</vt:lpstr>
      <vt:lpstr>T.45.04.B (2)</vt:lpstr>
      <vt:lpstr>T.55.04.B (2)</vt:lpstr>
      <vt:lpstr>T.26.04.C (2)</vt:lpstr>
      <vt:lpstr>T.35.04.C (2)</vt:lpstr>
      <vt:lpstr>T.45.04.C (2)</vt:lpstr>
      <vt:lpstr>T.55.04.C (2)</vt:lpstr>
      <vt:lpstr>T.26.04.D (2)</vt:lpstr>
      <vt:lpstr>T.35.04.D (2)</vt:lpstr>
      <vt:lpstr>T.45.04.D (2)</vt:lpstr>
      <vt:lpstr>T.55.04.D (2)</vt:lpstr>
      <vt:lpstr>T.26.04.E (2)</vt:lpstr>
      <vt:lpstr>T.35.04.E (2)</vt:lpstr>
      <vt:lpstr>T.45.04.E (2)</vt:lpstr>
      <vt:lpstr>T.55.04.E (2)</vt:lpstr>
      <vt:lpstr>T.26.04.F (2)</vt:lpstr>
      <vt:lpstr>T.35.04.F (2)</vt:lpstr>
      <vt:lpstr>T.45.04.F (2)</vt:lpstr>
      <vt:lpstr>T.55.04.F (2)</vt:lpstr>
      <vt:lpstr>S.26.04.A (2)</vt:lpstr>
      <vt:lpstr>S.35.04.A (2)</vt:lpstr>
      <vt:lpstr>S.45.04.A (2)</vt:lpstr>
      <vt:lpstr>S.55.04.A (2)</vt:lpstr>
      <vt:lpstr>S.26.04.B (2)</vt:lpstr>
      <vt:lpstr>S.35.04.B (2)</vt:lpstr>
      <vt:lpstr>S.45.04.B (2)</vt:lpstr>
      <vt:lpstr>S.55.04.B (2)</vt:lpstr>
      <vt:lpstr>S.26.04.C (2)</vt:lpstr>
      <vt:lpstr>S.35.04.C (2)</vt:lpstr>
      <vt:lpstr>S.45.04.C (2)</vt:lpstr>
      <vt:lpstr>S.55.04.C (2)</vt:lpstr>
      <vt:lpstr>S.26.04.D (2)</vt:lpstr>
      <vt:lpstr>S.35.04.D (2)</vt:lpstr>
      <vt:lpstr>S.45.04.D (2)</vt:lpstr>
      <vt:lpstr>S.55.04.D (2)</vt:lpstr>
      <vt:lpstr>S.26.04.E (2)</vt:lpstr>
      <vt:lpstr>S.35.04.E (2)</vt:lpstr>
      <vt:lpstr>S.45.04.E (2)</vt:lpstr>
      <vt:lpstr>S.55.04.E (2)</vt:lpstr>
      <vt:lpstr>S.26.04.F (2)</vt:lpstr>
      <vt:lpstr>S.35.04.F (2)</vt:lpstr>
      <vt:lpstr>S.45.04.F (2)</vt:lpstr>
      <vt:lpstr>S.55.04.F (2)</vt:lpstr>
      <vt:lpstr>Premiums</vt:lpstr>
      <vt:lpstr>Mortalities</vt:lpstr>
      <vt:lpstr>EconomicRates</vt:lpstr>
      <vt:lpstr>AX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Alex Gerlyand</dc:creator>
  <cp:lastModifiedBy>Alex Gerlyand</cp:lastModifiedBy>
  <dcterms:created xsi:type="dcterms:W3CDTF">2024-03-18T10:30:38Z</dcterms:created>
  <dcterms:modified xsi:type="dcterms:W3CDTF">2024-03-20T06:44:41Z</dcterms:modified>
</cp:coreProperties>
</file>